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04840C33-0A21-49CF-8028-16FF076E3E2D}" xr6:coauthVersionLast="47" xr6:coauthVersionMax="47" xr10:uidLastSave="{00000000-0000-0000-0000-000000000000}"/>
  <bookViews>
    <workbookView xWindow="-108" yWindow="-108" windowWidth="23256" windowHeight="12456" firstSheet="2" activeTab="2" xr2:uid="{00000000-000D-0000-FFFF-FFFF00000000}"/>
  </bookViews>
  <sheets>
    <sheet name="Instructions" sheetId="1" r:id="rId1"/>
    <sheet name="Details" sheetId="2" r:id="rId2"/>
    <sheet name="Dashboard" sheetId="12" r:id="rId3"/>
    <sheet name="Insights" sheetId="14" r:id="rId4"/>
    <sheet name="Orders - December 2020" sheetId="7" r:id="rId5"/>
    <sheet name="Q1" sheetId="4" r:id="rId6"/>
    <sheet name="Worksheet" sheetId="8" r:id="rId7"/>
    <sheet name="Q2" sheetId="5" r:id="rId8"/>
    <sheet name="Worksheet 2" sheetId="9" r:id="rId9"/>
    <sheet name="Q3" sheetId="6" r:id="rId10"/>
    <sheet name="Worksheet 3" sheetId="10" r:id="rId11"/>
  </sheets>
  <definedNames>
    <definedName name="_xlnm._FilterDatabase" localSheetId="3" hidden="1">Insights!$F$20:$L$125</definedName>
    <definedName name="_xlnm._FilterDatabase" localSheetId="4" hidden="1">'Orders - December 2020'!$A$1:$T$2048</definedName>
    <definedName name="_xlnm._FilterDatabase" localSheetId="8" hidden="1">'Worksheet 2'!$AD$20:$AE$264</definedName>
    <definedName name="_xlnm._FilterDatabase" localSheetId="10" hidden="1">'Worksheet 3'!$C$14:$H$118</definedName>
  </definedNames>
  <calcPr calcId="191029"/>
  <pivotCaches>
    <pivotCache cacheId="57" r:id="rId12"/>
    <pivotCache cacheId="75" r:id="rId13"/>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 i="14" l="1" a="1"/>
  <c r="F21" i="14" s="1"/>
  <c r="AE5" i="9" a="1"/>
  <c r="AE5" i="9" s="1"/>
  <c r="AD5" i="9" a="1"/>
  <c r="AF6" i="9" s="1"/>
  <c r="X5" i="10" a="1"/>
  <c r="X5" i="10" s="1"/>
  <c r="C15" i="10" a="1"/>
  <c r="C15" i="10" s="1"/>
  <c r="P5" i="10" a="1"/>
  <c r="P5" i="10" s="1"/>
  <c r="AD5" i="9" l="1"/>
  <c r="AF7" i="9"/>
  <c r="AF15" i="9"/>
  <c r="AF23" i="9"/>
  <c r="AF31" i="9"/>
  <c r="AF39" i="9"/>
  <c r="AF47" i="9"/>
  <c r="AF55" i="9"/>
  <c r="AF63" i="9"/>
  <c r="AF71" i="9"/>
  <c r="AF79" i="9"/>
  <c r="AF87" i="9"/>
  <c r="AF95" i="9"/>
  <c r="AF103" i="9"/>
  <c r="AF111" i="9"/>
  <c r="AF119" i="9"/>
  <c r="AF127" i="9"/>
  <c r="AF135" i="9"/>
  <c r="AF143" i="9"/>
  <c r="AF151" i="9"/>
  <c r="AF159" i="9"/>
  <c r="AF167" i="9"/>
  <c r="AF175" i="9"/>
  <c r="AF183" i="9"/>
  <c r="AF191" i="9"/>
  <c r="AF199" i="9"/>
  <c r="AF207" i="9"/>
  <c r="AF215" i="9"/>
  <c r="AF223" i="9"/>
  <c r="AF231" i="9"/>
  <c r="AF239" i="9"/>
  <c r="AF247" i="9"/>
  <c r="AF255" i="9"/>
  <c r="AF263" i="9"/>
  <c r="AF271" i="9"/>
  <c r="AF279" i="9"/>
  <c r="AF287" i="9"/>
  <c r="AF295" i="9"/>
  <c r="AF303" i="9"/>
  <c r="AF311" i="9"/>
  <c r="AF319" i="9"/>
  <c r="AF327" i="9"/>
  <c r="AF335" i="9"/>
  <c r="AF343" i="9"/>
  <c r="AF351" i="9"/>
  <c r="AF359" i="9"/>
  <c r="AF367" i="9"/>
  <c r="AF375" i="9"/>
  <c r="AF383" i="9"/>
  <c r="AF391" i="9"/>
  <c r="AF399" i="9"/>
  <c r="AF407" i="9"/>
  <c r="AF415" i="9"/>
  <c r="AF423" i="9"/>
  <c r="AF431" i="9"/>
  <c r="AF439" i="9"/>
  <c r="AF447" i="9"/>
  <c r="AF455" i="9"/>
  <c r="AF463" i="9"/>
  <c r="AF471" i="9"/>
  <c r="AF479" i="9"/>
  <c r="AF487" i="9"/>
  <c r="AF495" i="9"/>
  <c r="AF503" i="9"/>
  <c r="AF511" i="9"/>
  <c r="AF519" i="9"/>
  <c r="AF527" i="9"/>
  <c r="AF535" i="9"/>
  <c r="AF543" i="9"/>
  <c r="AF551" i="9"/>
  <c r="AF559" i="9"/>
  <c r="AF567" i="9"/>
  <c r="AF575" i="9"/>
  <c r="AF583" i="9"/>
  <c r="AF591" i="9"/>
  <c r="AF599" i="9"/>
  <c r="AF607" i="9"/>
  <c r="AF615" i="9"/>
  <c r="AF623" i="9"/>
  <c r="AF631" i="9"/>
  <c r="AF639" i="9"/>
  <c r="AF647" i="9"/>
  <c r="AF655" i="9"/>
  <c r="AF663" i="9"/>
  <c r="AF671" i="9"/>
  <c r="AF679" i="9"/>
  <c r="AF8" i="9"/>
  <c r="AF16" i="9"/>
  <c r="AF24" i="9"/>
  <c r="AF32" i="9"/>
  <c r="AF40" i="9"/>
  <c r="AF48" i="9"/>
  <c r="AF56" i="9"/>
  <c r="AF64" i="9"/>
  <c r="AF72" i="9"/>
  <c r="AF80" i="9"/>
  <c r="AF88" i="9"/>
  <c r="AF96" i="9"/>
  <c r="AF104" i="9"/>
  <c r="AF112" i="9"/>
  <c r="AF120" i="9"/>
  <c r="AF128" i="9"/>
  <c r="AF136" i="9"/>
  <c r="AF144" i="9"/>
  <c r="AF152" i="9"/>
  <c r="AF160" i="9"/>
  <c r="AF168" i="9"/>
  <c r="AF176" i="9"/>
  <c r="AF184" i="9"/>
  <c r="AF192" i="9"/>
  <c r="AF200" i="9"/>
  <c r="AF208" i="9"/>
  <c r="AF216" i="9"/>
  <c r="AF224" i="9"/>
  <c r="AF232" i="9"/>
  <c r="AF240" i="9"/>
  <c r="AF248" i="9"/>
  <c r="AF256" i="9"/>
  <c r="AF264" i="9"/>
  <c r="AF272" i="9"/>
  <c r="AF280" i="9"/>
  <c r="AF288" i="9"/>
  <c r="AF296" i="9"/>
  <c r="AF304" i="9"/>
  <c r="AF312" i="9"/>
  <c r="AF320" i="9"/>
  <c r="AF328" i="9"/>
  <c r="AF336" i="9"/>
  <c r="AF344" i="9"/>
  <c r="AF352" i="9"/>
  <c r="AF360" i="9"/>
  <c r="AF368" i="9"/>
  <c r="AF376" i="9"/>
  <c r="AF384" i="9"/>
  <c r="AF392" i="9"/>
  <c r="AF400" i="9"/>
  <c r="AF408" i="9"/>
  <c r="AF416" i="9"/>
  <c r="AF424" i="9"/>
  <c r="AF432" i="9"/>
  <c r="AF440" i="9"/>
  <c r="AF448" i="9"/>
  <c r="AF456" i="9"/>
  <c r="AF464" i="9"/>
  <c r="AF472" i="9"/>
  <c r="AF480" i="9"/>
  <c r="AF488" i="9"/>
  <c r="AF496" i="9"/>
  <c r="AF504" i="9"/>
  <c r="AF512" i="9"/>
  <c r="AF520" i="9"/>
  <c r="AF528" i="9"/>
  <c r="AF536" i="9"/>
  <c r="AF544" i="9"/>
  <c r="AF552" i="9"/>
  <c r="AF560" i="9"/>
  <c r="AF568" i="9"/>
  <c r="AF576" i="9"/>
  <c r="AF584" i="9"/>
  <c r="AF592" i="9"/>
  <c r="AF600" i="9"/>
  <c r="AF608" i="9"/>
  <c r="AF616" i="9"/>
  <c r="AF624" i="9"/>
  <c r="AF632" i="9"/>
  <c r="AF640" i="9"/>
  <c r="AF648" i="9"/>
  <c r="AF656" i="9"/>
  <c r="AF664" i="9"/>
  <c r="AF672" i="9"/>
  <c r="AF680" i="9"/>
  <c r="AF9" i="9"/>
  <c r="AF17" i="9"/>
  <c r="AF25" i="9"/>
  <c r="AF33" i="9"/>
  <c r="AF41" i="9"/>
  <c r="AF49" i="9"/>
  <c r="AF57" i="9"/>
  <c r="AF65" i="9"/>
  <c r="AF73" i="9"/>
  <c r="AF81" i="9"/>
  <c r="AF89" i="9"/>
  <c r="AF97" i="9"/>
  <c r="AF105" i="9"/>
  <c r="AF113" i="9"/>
  <c r="AF121" i="9"/>
  <c r="AF129" i="9"/>
  <c r="AF137" i="9"/>
  <c r="AF145" i="9"/>
  <c r="AF153" i="9"/>
  <c r="AF161" i="9"/>
  <c r="AF169" i="9"/>
  <c r="AF177" i="9"/>
  <c r="AF185" i="9"/>
  <c r="AF10" i="9"/>
  <c r="AF18" i="9"/>
  <c r="AF26" i="9"/>
  <c r="AF34" i="9"/>
  <c r="AF42" i="9"/>
  <c r="AF50" i="9"/>
  <c r="AF58" i="9"/>
  <c r="AF66" i="9"/>
  <c r="AF74" i="9"/>
  <c r="AF82" i="9"/>
  <c r="AF90" i="9"/>
  <c r="AF98" i="9"/>
  <c r="AF106" i="9"/>
  <c r="AF114" i="9"/>
  <c r="AF122" i="9"/>
  <c r="AF130" i="9"/>
  <c r="AF138" i="9"/>
  <c r="AF146" i="9"/>
  <c r="AF154" i="9"/>
  <c r="AF162" i="9"/>
  <c r="AF170" i="9"/>
  <c r="AF178" i="9"/>
  <c r="AF186" i="9"/>
  <c r="AF194" i="9"/>
  <c r="AF202" i="9"/>
  <c r="AF210" i="9"/>
  <c r="AF218" i="9"/>
  <c r="AF226" i="9"/>
  <c r="AF234" i="9"/>
  <c r="AF242" i="9"/>
  <c r="AF250" i="9"/>
  <c r="AF258" i="9"/>
  <c r="AF266" i="9"/>
  <c r="AF274" i="9"/>
  <c r="AF282" i="9"/>
  <c r="AF290" i="9"/>
  <c r="AF298" i="9"/>
  <c r="AF306" i="9"/>
  <c r="AF314" i="9"/>
  <c r="AF322" i="9"/>
  <c r="AF330" i="9"/>
  <c r="AF338" i="9"/>
  <c r="AF346" i="9"/>
  <c r="AF354" i="9"/>
  <c r="AF362" i="9"/>
  <c r="AF370" i="9"/>
  <c r="AF378" i="9"/>
  <c r="AF386" i="9"/>
  <c r="AF394" i="9"/>
  <c r="AF402" i="9"/>
  <c r="AF410" i="9"/>
  <c r="AF418" i="9"/>
  <c r="AF426" i="9"/>
  <c r="AF434" i="9"/>
  <c r="AF442" i="9"/>
  <c r="AF450" i="9"/>
  <c r="AF458" i="9"/>
  <c r="AF466" i="9"/>
  <c r="AF474" i="9"/>
  <c r="AF482" i="9"/>
  <c r="AF490" i="9"/>
  <c r="AF498" i="9"/>
  <c r="AF506" i="9"/>
  <c r="AF514" i="9"/>
  <c r="AF522" i="9"/>
  <c r="AF530" i="9"/>
  <c r="AF538" i="9"/>
  <c r="AF546" i="9"/>
  <c r="AF554" i="9"/>
  <c r="AF562" i="9"/>
  <c r="AF570" i="9"/>
  <c r="AF578" i="9"/>
  <c r="AF586" i="9"/>
  <c r="AF594" i="9"/>
  <c r="AF602" i="9"/>
  <c r="AF610" i="9"/>
  <c r="AF618" i="9"/>
  <c r="AF626" i="9"/>
  <c r="AF634" i="9"/>
  <c r="AF642" i="9"/>
  <c r="AF650" i="9"/>
  <c r="AF658" i="9"/>
  <c r="AF666" i="9"/>
  <c r="AF674" i="9"/>
  <c r="AF682" i="9"/>
  <c r="AF11" i="9"/>
  <c r="AF19" i="9"/>
  <c r="AF27" i="9"/>
  <c r="AF35" i="9"/>
  <c r="AF43" i="9"/>
  <c r="AF51" i="9"/>
  <c r="AF59" i="9"/>
  <c r="AF67" i="9"/>
  <c r="AF75" i="9"/>
  <c r="AF83" i="9"/>
  <c r="AF91" i="9"/>
  <c r="AF99" i="9"/>
  <c r="AF107" i="9"/>
  <c r="AF115" i="9"/>
  <c r="AF123" i="9"/>
  <c r="AF131" i="9"/>
  <c r="AF139" i="9"/>
  <c r="AF147" i="9"/>
  <c r="AF155" i="9"/>
  <c r="AF163" i="9"/>
  <c r="AF171" i="9"/>
  <c r="AF179" i="9"/>
  <c r="AF187" i="9"/>
  <c r="AF195" i="9"/>
  <c r="AF203" i="9"/>
  <c r="AF211" i="9"/>
  <c r="AF219" i="9"/>
  <c r="AF227" i="9"/>
  <c r="AF235" i="9"/>
  <c r="AF243" i="9"/>
  <c r="AF251" i="9"/>
  <c r="AF259" i="9"/>
  <c r="AF267" i="9"/>
  <c r="AF275" i="9"/>
  <c r="AF283" i="9"/>
  <c r="AF291" i="9"/>
  <c r="AF299" i="9"/>
  <c r="AF307" i="9"/>
  <c r="AF315" i="9"/>
  <c r="AF323" i="9"/>
  <c r="AF331" i="9"/>
  <c r="AF339" i="9"/>
  <c r="AF347" i="9"/>
  <c r="AF355" i="9"/>
  <c r="AF363" i="9"/>
  <c r="AF371" i="9"/>
  <c r="AF379" i="9"/>
  <c r="AF387" i="9"/>
  <c r="AF395" i="9"/>
  <c r="AF403" i="9"/>
  <c r="AF411" i="9"/>
  <c r="AF419" i="9"/>
  <c r="AF427" i="9"/>
  <c r="AF435" i="9"/>
  <c r="AF443" i="9"/>
  <c r="AF451" i="9"/>
  <c r="AF459" i="9"/>
  <c r="AF467" i="9"/>
  <c r="AF475" i="9"/>
  <c r="AF483" i="9"/>
  <c r="AF491" i="9"/>
  <c r="AF499" i="9"/>
  <c r="AF507" i="9"/>
  <c r="AF515" i="9"/>
  <c r="AF523" i="9"/>
  <c r="AF531" i="9"/>
  <c r="AF539" i="9"/>
  <c r="AF547" i="9"/>
  <c r="AF555" i="9"/>
  <c r="AF563" i="9"/>
  <c r="AF571" i="9"/>
  <c r="AF579" i="9"/>
  <c r="AF587" i="9"/>
  <c r="AF595" i="9"/>
  <c r="AF603" i="9"/>
  <c r="AF611" i="9"/>
  <c r="AF619" i="9"/>
  <c r="AF627" i="9"/>
  <c r="AF635" i="9"/>
  <c r="AF643" i="9"/>
  <c r="AF651" i="9"/>
  <c r="AF659" i="9"/>
  <c r="AF667" i="9"/>
  <c r="AF675" i="9"/>
  <c r="AF12" i="9"/>
  <c r="AF20" i="9"/>
  <c r="AF28" i="9"/>
  <c r="AF36" i="9"/>
  <c r="AF44" i="9"/>
  <c r="AF52" i="9"/>
  <c r="AF60" i="9"/>
  <c r="AF68" i="9"/>
  <c r="AF76" i="9"/>
  <c r="AF84" i="9"/>
  <c r="AF92" i="9"/>
  <c r="AF100" i="9"/>
  <c r="AF108" i="9"/>
  <c r="AF116" i="9"/>
  <c r="AF124" i="9"/>
  <c r="AF132" i="9"/>
  <c r="AF140" i="9"/>
  <c r="AF148" i="9"/>
  <c r="AF156" i="9"/>
  <c r="AF164" i="9"/>
  <c r="AF172" i="9"/>
  <c r="AF180" i="9"/>
  <c r="AF188" i="9"/>
  <c r="AF196" i="9"/>
  <c r="AF204" i="9"/>
  <c r="AF212" i="9"/>
  <c r="AF220" i="9"/>
  <c r="AF228" i="9"/>
  <c r="AF236" i="9"/>
  <c r="AF244" i="9"/>
  <c r="AF252" i="9"/>
  <c r="AF260" i="9"/>
  <c r="AF268" i="9"/>
  <c r="AF276" i="9"/>
  <c r="AF284" i="9"/>
  <c r="AF292" i="9"/>
  <c r="AF300" i="9"/>
  <c r="AF308" i="9"/>
  <c r="AF316" i="9"/>
  <c r="AF324" i="9"/>
  <c r="AF332" i="9"/>
  <c r="AF340" i="9"/>
  <c r="AF348" i="9"/>
  <c r="AF356" i="9"/>
  <c r="AF364" i="9"/>
  <c r="AF372" i="9"/>
  <c r="AF380" i="9"/>
  <c r="AF388" i="9"/>
  <c r="AF396" i="9"/>
  <c r="AF404" i="9"/>
  <c r="AF412" i="9"/>
  <c r="AF420" i="9"/>
  <c r="AF428" i="9"/>
  <c r="AF436" i="9"/>
  <c r="AF444" i="9"/>
  <c r="AF452" i="9"/>
  <c r="AF460" i="9"/>
  <c r="AF468" i="9"/>
  <c r="AF476" i="9"/>
  <c r="AF484" i="9"/>
  <c r="AF492" i="9"/>
  <c r="AF500" i="9"/>
  <c r="AF508" i="9"/>
  <c r="AF516" i="9"/>
  <c r="AF524" i="9"/>
  <c r="AF532" i="9"/>
  <c r="AF540" i="9"/>
  <c r="AF548" i="9"/>
  <c r="AF556" i="9"/>
  <c r="AF564" i="9"/>
  <c r="AF572" i="9"/>
  <c r="AF580" i="9"/>
  <c r="AF588" i="9"/>
  <c r="AF596" i="9"/>
  <c r="AF604" i="9"/>
  <c r="AF612" i="9"/>
  <c r="AF620" i="9"/>
  <c r="AF628" i="9"/>
  <c r="AF13" i="9"/>
  <c r="AF45" i="9"/>
  <c r="AF77" i="9"/>
  <c r="AF109" i="9"/>
  <c r="AF141" i="9"/>
  <c r="AF173" i="9"/>
  <c r="AF198" i="9"/>
  <c r="AF221" i="9"/>
  <c r="AF241" i="9"/>
  <c r="AF262" i="9"/>
  <c r="AF285" i="9"/>
  <c r="AF305" i="9"/>
  <c r="AF326" i="9"/>
  <c r="AF349" i="9"/>
  <c r="AF369" i="9"/>
  <c r="AF390" i="9"/>
  <c r="AF413" i="9"/>
  <c r="AF433" i="9"/>
  <c r="AF454" i="9"/>
  <c r="AF477" i="9"/>
  <c r="AF497" i="9"/>
  <c r="AF518" i="9"/>
  <c r="AF541" i="9"/>
  <c r="AF561" i="9"/>
  <c r="AF582" i="9"/>
  <c r="AF605" i="9"/>
  <c r="AF625" i="9"/>
  <c r="AF644" i="9"/>
  <c r="AF660" i="9"/>
  <c r="AF676" i="9"/>
  <c r="AF687" i="9"/>
  <c r="AF695" i="9"/>
  <c r="AF703" i="9"/>
  <c r="AF711" i="9"/>
  <c r="AF719" i="9"/>
  <c r="AF727" i="9"/>
  <c r="AF735" i="9"/>
  <c r="AF743" i="9"/>
  <c r="AF751" i="9"/>
  <c r="AF759" i="9"/>
  <c r="AF767" i="9"/>
  <c r="AF775" i="9"/>
  <c r="AF783" i="9"/>
  <c r="AF791" i="9"/>
  <c r="AF799" i="9"/>
  <c r="AF807" i="9"/>
  <c r="AF815" i="9"/>
  <c r="AF823" i="9"/>
  <c r="AF831" i="9"/>
  <c r="AF839" i="9"/>
  <c r="AF847" i="9"/>
  <c r="AF855" i="9"/>
  <c r="AF863" i="9"/>
  <c r="AF871" i="9"/>
  <c r="AF879" i="9"/>
  <c r="AF887" i="9"/>
  <c r="AF895" i="9"/>
  <c r="AF903" i="9"/>
  <c r="AF911" i="9"/>
  <c r="AF919" i="9"/>
  <c r="AF927" i="9"/>
  <c r="AF935" i="9"/>
  <c r="AF943" i="9"/>
  <c r="AF951" i="9"/>
  <c r="AF959" i="9"/>
  <c r="AF967" i="9"/>
  <c r="AF975" i="9"/>
  <c r="AF983" i="9"/>
  <c r="AF991" i="9"/>
  <c r="AF999" i="9"/>
  <c r="AF1007" i="9"/>
  <c r="AF1015" i="9"/>
  <c r="AF1023" i="9"/>
  <c r="AF1031" i="9"/>
  <c r="AF1039" i="9"/>
  <c r="AF1047" i="9"/>
  <c r="AF1055" i="9"/>
  <c r="AF1063" i="9"/>
  <c r="AF1071" i="9"/>
  <c r="AF1079" i="9"/>
  <c r="AF1087" i="9"/>
  <c r="AF1095" i="9"/>
  <c r="AF1103" i="9"/>
  <c r="AF1111" i="9"/>
  <c r="AF1119" i="9"/>
  <c r="AF1127" i="9"/>
  <c r="AF1135" i="9"/>
  <c r="AF14" i="9"/>
  <c r="AF46" i="9"/>
  <c r="AF78" i="9"/>
  <c r="AF110" i="9"/>
  <c r="AF142" i="9"/>
  <c r="AF174" i="9"/>
  <c r="AF201" i="9"/>
  <c r="AF222" i="9"/>
  <c r="AF245" i="9"/>
  <c r="AF265" i="9"/>
  <c r="AF286" i="9"/>
  <c r="AF309" i="9"/>
  <c r="AF329" i="9"/>
  <c r="AF350" i="9"/>
  <c r="AF373" i="9"/>
  <c r="AF393" i="9"/>
  <c r="AF414" i="9"/>
  <c r="AF437" i="9"/>
  <c r="AF457" i="9"/>
  <c r="AF478" i="9"/>
  <c r="AF501" i="9"/>
  <c r="AF521" i="9"/>
  <c r="AF542" i="9"/>
  <c r="AF565" i="9"/>
  <c r="AF585" i="9"/>
  <c r="AF606" i="9"/>
  <c r="AF629" i="9"/>
  <c r="AF645" i="9"/>
  <c r="AF661" i="9"/>
  <c r="AF677" i="9"/>
  <c r="AF688" i="9"/>
  <c r="AF696" i="9"/>
  <c r="AF704" i="9"/>
  <c r="AF712" i="9"/>
  <c r="AF720" i="9"/>
  <c r="AF728" i="9"/>
  <c r="AF736" i="9"/>
  <c r="AF744" i="9"/>
  <c r="AF752" i="9"/>
  <c r="AF760" i="9"/>
  <c r="AF768" i="9"/>
  <c r="AF776" i="9"/>
  <c r="AF784" i="9"/>
  <c r="AF792" i="9"/>
  <c r="AF800" i="9"/>
  <c r="AF808" i="9"/>
  <c r="AF816" i="9"/>
  <c r="AF824" i="9"/>
  <c r="AF832" i="9"/>
  <c r="AF840" i="9"/>
  <c r="AF848" i="9"/>
  <c r="AF856" i="9"/>
  <c r="AF864" i="9"/>
  <c r="AF872" i="9"/>
  <c r="AF880" i="9"/>
  <c r="AF888" i="9"/>
  <c r="AF896" i="9"/>
  <c r="AF904" i="9"/>
  <c r="AF912" i="9"/>
  <c r="AF920" i="9"/>
  <c r="AF928" i="9"/>
  <c r="AF936" i="9"/>
  <c r="AF944" i="9"/>
  <c r="AF952" i="9"/>
  <c r="AF960" i="9"/>
  <c r="AF968" i="9"/>
  <c r="AF976" i="9"/>
  <c r="AF984" i="9"/>
  <c r="AF992" i="9"/>
  <c r="AF1000" i="9"/>
  <c r="AF1008" i="9"/>
  <c r="AF1016" i="9"/>
  <c r="AF1024" i="9"/>
  <c r="AF1032" i="9"/>
  <c r="AF1040" i="9"/>
  <c r="AF1048" i="9"/>
  <c r="AF1056" i="9"/>
  <c r="AF1064" i="9"/>
  <c r="AF1072" i="9"/>
  <c r="AF1080" i="9"/>
  <c r="AF1088" i="9"/>
  <c r="AF1096" i="9"/>
  <c r="AF1104" i="9"/>
  <c r="AF1112" i="9"/>
  <c r="AF1120" i="9"/>
  <c r="AF1128" i="9"/>
  <c r="AF21" i="9"/>
  <c r="AF53" i="9"/>
  <c r="AF85" i="9"/>
  <c r="AF117" i="9"/>
  <c r="AF149" i="9"/>
  <c r="AF181" i="9"/>
  <c r="AF205" i="9"/>
  <c r="AF225" i="9"/>
  <c r="AF246" i="9"/>
  <c r="AF269" i="9"/>
  <c r="AF289" i="9"/>
  <c r="AF310" i="9"/>
  <c r="AF333" i="9"/>
  <c r="AF353" i="9"/>
  <c r="AF374" i="9"/>
  <c r="AF397" i="9"/>
  <c r="AF417" i="9"/>
  <c r="AF438" i="9"/>
  <c r="AF461" i="9"/>
  <c r="AF481" i="9"/>
  <c r="AF502" i="9"/>
  <c r="AF525" i="9"/>
  <c r="AF545" i="9"/>
  <c r="AF566" i="9"/>
  <c r="AF589" i="9"/>
  <c r="AF609" i="9"/>
  <c r="AF630" i="9"/>
  <c r="AF646" i="9"/>
  <c r="AF662" i="9"/>
  <c r="AF678" i="9"/>
  <c r="AF689" i="9"/>
  <c r="AF697" i="9"/>
  <c r="AF705" i="9"/>
  <c r="AF713" i="9"/>
  <c r="AF721" i="9"/>
  <c r="AF729" i="9"/>
  <c r="AF737" i="9"/>
  <c r="AF745" i="9"/>
  <c r="AF753" i="9"/>
  <c r="AF761" i="9"/>
  <c r="AF769" i="9"/>
  <c r="AF777" i="9"/>
  <c r="AF785" i="9"/>
  <c r="AF793" i="9"/>
  <c r="AF801" i="9"/>
  <c r="AF809" i="9"/>
  <c r="AF817" i="9"/>
  <c r="AF825" i="9"/>
  <c r="AF833" i="9"/>
  <c r="AF841" i="9"/>
  <c r="AF849" i="9"/>
  <c r="AF857" i="9"/>
  <c r="AF865" i="9"/>
  <c r="AF873" i="9"/>
  <c r="AF881" i="9"/>
  <c r="AF889" i="9"/>
  <c r="AF897" i="9"/>
  <c r="AF905" i="9"/>
  <c r="AF913" i="9"/>
  <c r="AF921" i="9"/>
  <c r="AF929" i="9"/>
  <c r="AF937" i="9"/>
  <c r="AF945" i="9"/>
  <c r="AF953" i="9"/>
  <c r="AF961" i="9"/>
  <c r="AF969" i="9"/>
  <c r="AF977" i="9"/>
  <c r="AF985" i="9"/>
  <c r="AF993" i="9"/>
  <c r="AF1001" i="9"/>
  <c r="AF1009" i="9"/>
  <c r="AF1017" i="9"/>
  <c r="AF1025" i="9"/>
  <c r="AF1033" i="9"/>
  <c r="AF1041" i="9"/>
  <c r="AF1049" i="9"/>
  <c r="AF1057" i="9"/>
  <c r="AF1065" i="9"/>
  <c r="AF1073" i="9"/>
  <c r="AF1081" i="9"/>
  <c r="AF1089" i="9"/>
  <c r="AF1097" i="9"/>
  <c r="AF1105" i="9"/>
  <c r="AF1113" i="9"/>
  <c r="AF1121" i="9"/>
  <c r="AF22" i="9"/>
  <c r="AF54" i="9"/>
  <c r="AF86" i="9"/>
  <c r="AF118" i="9"/>
  <c r="AF150" i="9"/>
  <c r="AF182" i="9"/>
  <c r="AF206" i="9"/>
  <c r="AF229" i="9"/>
  <c r="AF249" i="9"/>
  <c r="AF270" i="9"/>
  <c r="AF293" i="9"/>
  <c r="AF313" i="9"/>
  <c r="AF334" i="9"/>
  <c r="AF357" i="9"/>
  <c r="AF377" i="9"/>
  <c r="AF398" i="9"/>
  <c r="AF421" i="9"/>
  <c r="AF441" i="9"/>
  <c r="AF462" i="9"/>
  <c r="AF485" i="9"/>
  <c r="AF505" i="9"/>
  <c r="AF526" i="9"/>
  <c r="AF549" i="9"/>
  <c r="AF569" i="9"/>
  <c r="AF590" i="9"/>
  <c r="AF613" i="9"/>
  <c r="AF633" i="9"/>
  <c r="AF649" i="9"/>
  <c r="AF665" i="9"/>
  <c r="AF681" i="9"/>
  <c r="AF690" i="9"/>
  <c r="AF698" i="9"/>
  <c r="AF706" i="9"/>
  <c r="AF714" i="9"/>
  <c r="AF722" i="9"/>
  <c r="AF730" i="9"/>
  <c r="AF738" i="9"/>
  <c r="AF746" i="9"/>
  <c r="AF754" i="9"/>
  <c r="AF762" i="9"/>
  <c r="AF770" i="9"/>
  <c r="AF778" i="9"/>
  <c r="AF786" i="9"/>
  <c r="AF794" i="9"/>
  <c r="AF802" i="9"/>
  <c r="AF810" i="9"/>
  <c r="AF818" i="9"/>
  <c r="AF826" i="9"/>
  <c r="AF834" i="9"/>
  <c r="AF842" i="9"/>
  <c r="AF850" i="9"/>
  <c r="AF858" i="9"/>
  <c r="AF866" i="9"/>
  <c r="AF874" i="9"/>
  <c r="AF882" i="9"/>
  <c r="AF890" i="9"/>
  <c r="AF898" i="9"/>
  <c r="AF906" i="9"/>
  <c r="AF914" i="9"/>
  <c r="AF922" i="9"/>
  <c r="AF930" i="9"/>
  <c r="AF938" i="9"/>
  <c r="AF946" i="9"/>
  <c r="AF954" i="9"/>
  <c r="AF962" i="9"/>
  <c r="AF970" i="9"/>
  <c r="AF978" i="9"/>
  <c r="AF986" i="9"/>
  <c r="AF994" i="9"/>
  <c r="AF1002" i="9"/>
  <c r="AF1010" i="9"/>
  <c r="AF1018" i="9"/>
  <c r="AF1026" i="9"/>
  <c r="AF1034" i="9"/>
  <c r="AF1042" i="9"/>
  <c r="AF1050" i="9"/>
  <c r="AF1058" i="9"/>
  <c r="AF1066" i="9"/>
  <c r="AF1074" i="9"/>
  <c r="AF1082" i="9"/>
  <c r="AF1090" i="9"/>
  <c r="AF1098" i="9"/>
  <c r="AF1106" i="9"/>
  <c r="AF1114" i="9"/>
  <c r="AF1122" i="9"/>
  <c r="AF1130" i="9"/>
  <c r="AF29" i="9"/>
  <c r="AF61" i="9"/>
  <c r="AF93" i="9"/>
  <c r="AF125" i="9"/>
  <c r="AF157" i="9"/>
  <c r="AF189" i="9"/>
  <c r="AF209" i="9"/>
  <c r="AF230" i="9"/>
  <c r="AF253" i="9"/>
  <c r="AF273" i="9"/>
  <c r="AF294" i="9"/>
  <c r="AF317" i="9"/>
  <c r="AF337" i="9"/>
  <c r="AF358" i="9"/>
  <c r="AF381" i="9"/>
  <c r="AF401" i="9"/>
  <c r="AF422" i="9"/>
  <c r="AF445" i="9"/>
  <c r="AF465" i="9"/>
  <c r="AF486" i="9"/>
  <c r="AF509" i="9"/>
  <c r="AF529" i="9"/>
  <c r="AF550" i="9"/>
  <c r="AF573" i="9"/>
  <c r="AF593" i="9"/>
  <c r="AF614" i="9"/>
  <c r="AF636" i="9"/>
  <c r="AF652" i="9"/>
  <c r="AF668" i="9"/>
  <c r="AF683" i="9"/>
  <c r="AF691" i="9"/>
  <c r="AF699" i="9"/>
  <c r="AF707" i="9"/>
  <c r="AF715" i="9"/>
  <c r="AF723" i="9"/>
  <c r="AF731" i="9"/>
  <c r="AF739" i="9"/>
  <c r="AF747" i="9"/>
  <c r="AF755" i="9"/>
  <c r="AF763" i="9"/>
  <c r="AF771" i="9"/>
  <c r="AF779" i="9"/>
  <c r="AF787" i="9"/>
  <c r="AF795" i="9"/>
  <c r="AF803" i="9"/>
  <c r="AF811" i="9"/>
  <c r="AF819" i="9"/>
  <c r="AF827" i="9"/>
  <c r="AF835" i="9"/>
  <c r="AF843" i="9"/>
  <c r="AF851" i="9"/>
  <c r="AF859" i="9"/>
  <c r="AF867" i="9"/>
  <c r="AF875" i="9"/>
  <c r="AF883" i="9"/>
  <c r="AF891" i="9"/>
  <c r="AF899" i="9"/>
  <c r="AF907" i="9"/>
  <c r="AF915" i="9"/>
  <c r="AF923" i="9"/>
  <c r="AF931" i="9"/>
  <c r="AF939" i="9"/>
  <c r="AF947" i="9"/>
  <c r="AF955" i="9"/>
  <c r="AF963" i="9"/>
  <c r="AF971" i="9"/>
  <c r="AF979" i="9"/>
  <c r="AF987" i="9"/>
  <c r="AF995" i="9"/>
  <c r="AF1003" i="9"/>
  <c r="AF1011" i="9"/>
  <c r="AF1019" i="9"/>
  <c r="AF1027" i="9"/>
  <c r="AF1035" i="9"/>
  <c r="AF1043" i="9"/>
  <c r="AF1051" i="9"/>
  <c r="AF1059" i="9"/>
  <c r="AF1067" i="9"/>
  <c r="AF1075" i="9"/>
  <c r="AF1083" i="9"/>
  <c r="AF1091" i="9"/>
  <c r="AF1099" i="9"/>
  <c r="AF1107" i="9"/>
  <c r="AF1115" i="9"/>
  <c r="AF1123" i="9"/>
  <c r="AF30" i="9"/>
  <c r="AF62" i="9"/>
  <c r="AF94" i="9"/>
  <c r="AF126" i="9"/>
  <c r="AF158" i="9"/>
  <c r="AF190" i="9"/>
  <c r="AF213" i="9"/>
  <c r="AF233" i="9"/>
  <c r="AF254" i="9"/>
  <c r="AF277" i="9"/>
  <c r="AF297" i="9"/>
  <c r="AF318" i="9"/>
  <c r="AF341" i="9"/>
  <c r="AF361" i="9"/>
  <c r="AF382" i="9"/>
  <c r="AF405" i="9"/>
  <c r="AF425" i="9"/>
  <c r="AF446" i="9"/>
  <c r="AF469" i="9"/>
  <c r="AF489" i="9"/>
  <c r="AF510" i="9"/>
  <c r="AF533" i="9"/>
  <c r="AF553" i="9"/>
  <c r="AF574" i="9"/>
  <c r="AF597" i="9"/>
  <c r="AF617" i="9"/>
  <c r="AF637" i="9"/>
  <c r="AF653" i="9"/>
  <c r="AF669" i="9"/>
  <c r="AF684" i="9"/>
  <c r="AF692" i="9"/>
  <c r="AF700" i="9"/>
  <c r="AF708" i="9"/>
  <c r="AF716" i="9"/>
  <c r="AF724" i="9"/>
  <c r="AF732" i="9"/>
  <c r="AF740" i="9"/>
  <c r="AF748" i="9"/>
  <c r="AF756" i="9"/>
  <c r="AF764" i="9"/>
  <c r="AF772" i="9"/>
  <c r="AF780" i="9"/>
  <c r="AF788" i="9"/>
  <c r="AF796" i="9"/>
  <c r="AF804" i="9"/>
  <c r="AF812" i="9"/>
  <c r="AF820" i="9"/>
  <c r="AF828" i="9"/>
  <c r="AF836" i="9"/>
  <c r="AF844" i="9"/>
  <c r="AF852" i="9"/>
  <c r="AF860" i="9"/>
  <c r="AF868" i="9"/>
  <c r="AF876" i="9"/>
  <c r="AF884" i="9"/>
  <c r="AF892" i="9"/>
  <c r="AF900" i="9"/>
  <c r="AF908" i="9"/>
  <c r="AF916" i="9"/>
  <c r="AF924" i="9"/>
  <c r="AF932" i="9"/>
  <c r="AF940" i="9"/>
  <c r="AF948" i="9"/>
  <c r="AF956" i="9"/>
  <c r="AF964" i="9"/>
  <c r="AF972" i="9"/>
  <c r="AF980" i="9"/>
  <c r="AF988" i="9"/>
  <c r="AF996" i="9"/>
  <c r="AF1004" i="9"/>
  <c r="AF1012" i="9"/>
  <c r="AF1020" i="9"/>
  <c r="AF1028" i="9"/>
  <c r="AF1036" i="9"/>
  <c r="AF1044" i="9"/>
  <c r="AF1052" i="9"/>
  <c r="AF1060" i="9"/>
  <c r="AF1068" i="9"/>
  <c r="AF1076" i="9"/>
  <c r="AF37" i="9"/>
  <c r="AF165" i="9"/>
  <c r="AF257" i="9"/>
  <c r="AF342" i="9"/>
  <c r="AF429" i="9"/>
  <c r="AF513" i="9"/>
  <c r="AF598" i="9"/>
  <c r="AF670" i="9"/>
  <c r="AF709" i="9"/>
  <c r="AF741" i="9"/>
  <c r="AF773" i="9"/>
  <c r="AF805" i="9"/>
  <c r="AF837" i="9"/>
  <c r="AF869" i="9"/>
  <c r="AF901" i="9"/>
  <c r="AF933" i="9"/>
  <c r="AF965" i="9"/>
  <c r="AF997" i="9"/>
  <c r="AF1029" i="9"/>
  <c r="AF1061" i="9"/>
  <c r="AF1086" i="9"/>
  <c r="AF1109" i="9"/>
  <c r="AF1129" i="9"/>
  <c r="AF1139" i="9"/>
  <c r="AF1147" i="9"/>
  <c r="AF1155" i="9"/>
  <c r="AF1163" i="9"/>
  <c r="AF1171" i="9"/>
  <c r="AF1179" i="9"/>
  <c r="AF1187" i="9"/>
  <c r="AF1195" i="9"/>
  <c r="AF1203" i="9"/>
  <c r="AF1211" i="9"/>
  <c r="AF1219" i="9"/>
  <c r="AF1227" i="9"/>
  <c r="AF1235" i="9"/>
  <c r="AF1243" i="9"/>
  <c r="AF1251" i="9"/>
  <c r="AF1259" i="9"/>
  <c r="AF1267" i="9"/>
  <c r="AF1275" i="9"/>
  <c r="AF1283" i="9"/>
  <c r="AF1291" i="9"/>
  <c r="AF1299" i="9"/>
  <c r="AF1307" i="9"/>
  <c r="AF1315" i="9"/>
  <c r="AF1323" i="9"/>
  <c r="AF1331" i="9"/>
  <c r="AF1339" i="9"/>
  <c r="AF1347" i="9"/>
  <c r="AF1355" i="9"/>
  <c r="AF1363" i="9"/>
  <c r="AF1371" i="9"/>
  <c r="AF1379" i="9"/>
  <c r="AF1387" i="9"/>
  <c r="AF1395" i="9"/>
  <c r="AF1403" i="9"/>
  <c r="AF1411" i="9"/>
  <c r="AF1419" i="9"/>
  <c r="AF1427" i="9"/>
  <c r="AF1435" i="9"/>
  <c r="AF1443" i="9"/>
  <c r="AF1451" i="9"/>
  <c r="AF1459" i="9"/>
  <c r="AF1467" i="9"/>
  <c r="AF1475" i="9"/>
  <c r="AF1483" i="9"/>
  <c r="AF1491" i="9"/>
  <c r="AF1499" i="9"/>
  <c r="AF1507" i="9"/>
  <c r="AF1515" i="9"/>
  <c r="AF1523" i="9"/>
  <c r="AF1531" i="9"/>
  <c r="AF1539" i="9"/>
  <c r="AF1547" i="9"/>
  <c r="AF1555" i="9"/>
  <c r="AF1563" i="9"/>
  <c r="AF1571" i="9"/>
  <c r="AF1579" i="9"/>
  <c r="AF1587" i="9"/>
  <c r="AF1595" i="9"/>
  <c r="AF1603" i="9"/>
  <c r="AF1611" i="9"/>
  <c r="AF1619" i="9"/>
  <c r="AF1627" i="9"/>
  <c r="AF1635" i="9"/>
  <c r="AF38" i="9"/>
  <c r="AF166" i="9"/>
  <c r="AF261" i="9"/>
  <c r="AF345" i="9"/>
  <c r="AF430" i="9"/>
  <c r="AF517" i="9"/>
  <c r="AF601" i="9"/>
  <c r="AF673" i="9"/>
  <c r="AF710" i="9"/>
  <c r="AF742" i="9"/>
  <c r="AF774" i="9"/>
  <c r="AF806" i="9"/>
  <c r="AF838" i="9"/>
  <c r="AF870" i="9"/>
  <c r="AF902" i="9"/>
  <c r="AF934" i="9"/>
  <c r="AF966" i="9"/>
  <c r="AF998" i="9"/>
  <c r="AF1030" i="9"/>
  <c r="AF1062" i="9"/>
  <c r="AF1092" i="9"/>
  <c r="AF1110" i="9"/>
  <c r="AF1131" i="9"/>
  <c r="AF1140" i="9"/>
  <c r="AF1148" i="9"/>
  <c r="AF1156" i="9"/>
  <c r="AF1164" i="9"/>
  <c r="AF1172" i="9"/>
  <c r="AF1180" i="9"/>
  <c r="AF1188" i="9"/>
  <c r="AF1196" i="9"/>
  <c r="AF1204" i="9"/>
  <c r="AF1212" i="9"/>
  <c r="AF1220" i="9"/>
  <c r="AF1228" i="9"/>
  <c r="AF1236" i="9"/>
  <c r="AF1244" i="9"/>
  <c r="AF1252" i="9"/>
  <c r="AF1260" i="9"/>
  <c r="AF1268" i="9"/>
  <c r="AF1276" i="9"/>
  <c r="AF1284" i="9"/>
  <c r="AF1292" i="9"/>
  <c r="AF1300" i="9"/>
  <c r="AF1308" i="9"/>
  <c r="AF1316" i="9"/>
  <c r="AF1324" i="9"/>
  <c r="AF1332" i="9"/>
  <c r="AF1340" i="9"/>
  <c r="AF1348" i="9"/>
  <c r="AF1356" i="9"/>
  <c r="AF1364" i="9"/>
  <c r="AF1372" i="9"/>
  <c r="AF1380" i="9"/>
  <c r="AF1388" i="9"/>
  <c r="AF1396" i="9"/>
  <c r="AF1404" i="9"/>
  <c r="AF1412" i="9"/>
  <c r="AF1420" i="9"/>
  <c r="AF1428" i="9"/>
  <c r="AF1436" i="9"/>
  <c r="AF1444" i="9"/>
  <c r="AF1452" i="9"/>
  <c r="AF1460" i="9"/>
  <c r="AF1468" i="9"/>
  <c r="AF1476" i="9"/>
  <c r="AF1484" i="9"/>
  <c r="AF1492" i="9"/>
  <c r="AF1500" i="9"/>
  <c r="AF1508" i="9"/>
  <c r="AF1516" i="9"/>
  <c r="AF1524" i="9"/>
  <c r="AF1532" i="9"/>
  <c r="AF1540" i="9"/>
  <c r="AF1548" i="9"/>
  <c r="AF1556" i="9"/>
  <c r="AF1564" i="9"/>
  <c r="AF1572" i="9"/>
  <c r="AF1580" i="9"/>
  <c r="AF1588" i="9"/>
  <c r="AF1596" i="9"/>
  <c r="AF1604" i="9"/>
  <c r="AF1612" i="9"/>
  <c r="AF1620" i="9"/>
  <c r="AF1628" i="9"/>
  <c r="AF1636" i="9"/>
  <c r="AF69" i="9"/>
  <c r="AF193" i="9"/>
  <c r="AF278" i="9"/>
  <c r="AF365" i="9"/>
  <c r="AF449" i="9"/>
  <c r="AF534" i="9"/>
  <c r="AF621" i="9"/>
  <c r="AF685" i="9"/>
  <c r="AF717" i="9"/>
  <c r="AF749" i="9"/>
  <c r="AF781" i="9"/>
  <c r="AF813" i="9"/>
  <c r="AF845" i="9"/>
  <c r="AF877" i="9"/>
  <c r="AF909" i="9"/>
  <c r="AF941" i="9"/>
  <c r="AF973" i="9"/>
  <c r="AF1005" i="9"/>
  <c r="AF1037" i="9"/>
  <c r="AF1069" i="9"/>
  <c r="AF1093" i="9"/>
  <c r="AF1116" i="9"/>
  <c r="AF1132" i="9"/>
  <c r="AF1141" i="9"/>
  <c r="AF1149" i="9"/>
  <c r="AF1157" i="9"/>
  <c r="AF1165" i="9"/>
  <c r="AF1173" i="9"/>
  <c r="AF1181" i="9"/>
  <c r="AF1189" i="9"/>
  <c r="AF1197" i="9"/>
  <c r="AF1205" i="9"/>
  <c r="AF1213" i="9"/>
  <c r="AF1221" i="9"/>
  <c r="AF1229" i="9"/>
  <c r="AF1237" i="9"/>
  <c r="AF1245" i="9"/>
  <c r="AF1253" i="9"/>
  <c r="AF1261" i="9"/>
  <c r="AF1269" i="9"/>
  <c r="AF1277" i="9"/>
  <c r="AF1285" i="9"/>
  <c r="AF1293" i="9"/>
  <c r="AF1301" i="9"/>
  <c r="AF1309" i="9"/>
  <c r="AF1317" i="9"/>
  <c r="AF1325" i="9"/>
  <c r="AF1333" i="9"/>
  <c r="AF1341" i="9"/>
  <c r="AF1349" i="9"/>
  <c r="AF1357" i="9"/>
  <c r="AF1365" i="9"/>
  <c r="AF1373" i="9"/>
  <c r="AF1381" i="9"/>
  <c r="AF1389" i="9"/>
  <c r="AF1397" i="9"/>
  <c r="AF1405" i="9"/>
  <c r="AF1413" i="9"/>
  <c r="AF1421" i="9"/>
  <c r="AF1429" i="9"/>
  <c r="AF1437" i="9"/>
  <c r="AF1445" i="9"/>
  <c r="AF1453" i="9"/>
  <c r="AF1461" i="9"/>
  <c r="AF1469" i="9"/>
  <c r="AF1477" i="9"/>
  <c r="AF1485" i="9"/>
  <c r="AF1493" i="9"/>
  <c r="AF1501" i="9"/>
  <c r="AF1509" i="9"/>
  <c r="AF1517" i="9"/>
  <c r="AF1525" i="9"/>
  <c r="AF1533" i="9"/>
  <c r="AF1541" i="9"/>
  <c r="AF1549" i="9"/>
  <c r="AF1557" i="9"/>
  <c r="AF1565" i="9"/>
  <c r="AF1573" i="9"/>
  <c r="AF1581" i="9"/>
  <c r="AF1589" i="9"/>
  <c r="AF1597" i="9"/>
  <c r="AF1605" i="9"/>
  <c r="AF1613" i="9"/>
  <c r="AF1621" i="9"/>
  <c r="AF1629" i="9"/>
  <c r="AF1637" i="9"/>
  <c r="AF1645" i="9"/>
  <c r="AF70" i="9"/>
  <c r="AF197" i="9"/>
  <c r="AF281" i="9"/>
  <c r="AF366" i="9"/>
  <c r="AF453" i="9"/>
  <c r="AF537" i="9"/>
  <c r="AF622" i="9"/>
  <c r="AF686" i="9"/>
  <c r="AF718" i="9"/>
  <c r="AF750" i="9"/>
  <c r="AF782" i="9"/>
  <c r="AF814" i="9"/>
  <c r="AF846" i="9"/>
  <c r="AF878" i="9"/>
  <c r="AF910" i="9"/>
  <c r="AF942" i="9"/>
  <c r="AF974" i="9"/>
  <c r="AF1006" i="9"/>
  <c r="AF1038" i="9"/>
  <c r="AF1070" i="9"/>
  <c r="AF1094" i="9"/>
  <c r="AF1117" i="9"/>
  <c r="AF1133" i="9"/>
  <c r="AF1142" i="9"/>
  <c r="AF1150" i="9"/>
  <c r="AF1158" i="9"/>
  <c r="AF1166" i="9"/>
  <c r="AF1174" i="9"/>
  <c r="AF1182" i="9"/>
  <c r="AF1190" i="9"/>
  <c r="AF1198" i="9"/>
  <c r="AF1206" i="9"/>
  <c r="AF1214" i="9"/>
  <c r="AF1222" i="9"/>
  <c r="AF1230" i="9"/>
  <c r="AF1238" i="9"/>
  <c r="AF1246" i="9"/>
  <c r="AF1254" i="9"/>
  <c r="AF1262" i="9"/>
  <c r="AF1270" i="9"/>
  <c r="AF1278" i="9"/>
  <c r="AF1286" i="9"/>
  <c r="AF1294" i="9"/>
  <c r="AF133" i="9"/>
  <c r="AF237" i="9"/>
  <c r="AF321" i="9"/>
  <c r="AF406" i="9"/>
  <c r="AF493" i="9"/>
  <c r="AF577" i="9"/>
  <c r="AF654" i="9"/>
  <c r="AF701" i="9"/>
  <c r="AF733" i="9"/>
  <c r="AF765" i="9"/>
  <c r="AF797" i="9"/>
  <c r="AF829" i="9"/>
  <c r="AF861" i="9"/>
  <c r="AF893" i="9"/>
  <c r="AF925" i="9"/>
  <c r="AF957" i="9"/>
  <c r="AF989" i="9"/>
  <c r="AF1021" i="9"/>
  <c r="AF1053" i="9"/>
  <c r="AF1084" i="9"/>
  <c r="AF1102" i="9"/>
  <c r="AF1125" i="9"/>
  <c r="AF1137" i="9"/>
  <c r="AF1145" i="9"/>
  <c r="AF1153" i="9"/>
  <c r="AF1161" i="9"/>
  <c r="AF1169" i="9"/>
  <c r="AF1177" i="9"/>
  <c r="AF1185" i="9"/>
  <c r="AF1193" i="9"/>
  <c r="AF1201" i="9"/>
  <c r="AF1209" i="9"/>
  <c r="AF1217" i="9"/>
  <c r="AF1225" i="9"/>
  <c r="AF1233" i="9"/>
  <c r="AF1241" i="9"/>
  <c r="AF1249" i="9"/>
  <c r="AF1257" i="9"/>
  <c r="AF1265" i="9"/>
  <c r="AF1273" i="9"/>
  <c r="AF1281" i="9"/>
  <c r="AF1289" i="9"/>
  <c r="AF1297" i="9"/>
  <c r="AF1305" i="9"/>
  <c r="AF1313" i="9"/>
  <c r="AF1321" i="9"/>
  <c r="AF1329" i="9"/>
  <c r="AF1337" i="9"/>
  <c r="AF1345" i="9"/>
  <c r="AF1353" i="9"/>
  <c r="AF1361" i="9"/>
  <c r="AF1369" i="9"/>
  <c r="AF1377" i="9"/>
  <c r="AF1385" i="9"/>
  <c r="AF1393" i="9"/>
  <c r="AF1401" i="9"/>
  <c r="AF1409" i="9"/>
  <c r="AF1417" i="9"/>
  <c r="AF1425" i="9"/>
  <c r="AF1433" i="9"/>
  <c r="AF1441" i="9"/>
  <c r="AF1449" i="9"/>
  <c r="AF1457" i="9"/>
  <c r="AF1465" i="9"/>
  <c r="AF1473" i="9"/>
  <c r="AF1481" i="9"/>
  <c r="AF1489" i="9"/>
  <c r="AF1497" i="9"/>
  <c r="AF1505" i="9"/>
  <c r="AF1513" i="9"/>
  <c r="AF1521" i="9"/>
  <c r="AF1529" i="9"/>
  <c r="AF1537" i="9"/>
  <c r="AF1545" i="9"/>
  <c r="AF1553" i="9"/>
  <c r="AF1561" i="9"/>
  <c r="AF1569" i="9"/>
  <c r="AF1577" i="9"/>
  <c r="AF1585" i="9"/>
  <c r="AF1593" i="9"/>
  <c r="AF1601" i="9"/>
  <c r="AF1609" i="9"/>
  <c r="AF1617" i="9"/>
  <c r="AF1625" i="9"/>
  <c r="AF1633" i="9"/>
  <c r="AF2022" i="9"/>
  <c r="AF1998" i="9"/>
  <c r="AF1974" i="9"/>
  <c r="AF1950" i="9"/>
  <c r="AF1910" i="9"/>
  <c r="AF1886" i="9"/>
  <c r="AF1862" i="9"/>
  <c r="AF1830" i="9"/>
  <c r="AF1782" i="9"/>
  <c r="AF1718" i="9"/>
  <c r="AF2045" i="9"/>
  <c r="AF2021" i="9"/>
  <c r="AF1989" i="9"/>
  <c r="AF1957" i="9"/>
  <c r="AF1933" i="9"/>
  <c r="AF1901" i="9"/>
  <c r="AF1869" i="9"/>
  <c r="AF1853" i="9"/>
  <c r="AF1821" i="9"/>
  <c r="AF1805" i="9"/>
  <c r="AF1797" i="9"/>
  <c r="AF1781" i="9"/>
  <c r="AF1757" i="9"/>
  <c r="AF1749" i="9"/>
  <c r="AF1741" i="9"/>
  <c r="AF1733" i="9"/>
  <c r="AF1725" i="9"/>
  <c r="AF1717" i="9"/>
  <c r="AF1709" i="9"/>
  <c r="AF1701" i="9"/>
  <c r="AF1693" i="9"/>
  <c r="AF1685" i="9"/>
  <c r="AF1677" i="9"/>
  <c r="AF1669" i="9"/>
  <c r="AF1661" i="9"/>
  <c r="AF1653" i="9"/>
  <c r="AF1644" i="9"/>
  <c r="AF1632" i="9"/>
  <c r="AF1616" i="9"/>
  <c r="AF1600" i="9"/>
  <c r="AF1584" i="9"/>
  <c r="AF1568" i="9"/>
  <c r="AF1552" i="9"/>
  <c r="AF1536" i="9"/>
  <c r="AF1520" i="9"/>
  <c r="AF1504" i="9"/>
  <c r="AF1488" i="9"/>
  <c r="AF1472" i="9"/>
  <c r="AF1456" i="9"/>
  <c r="AF1440" i="9"/>
  <c r="AF1424" i="9"/>
  <c r="AF1408" i="9"/>
  <c r="AF1392" i="9"/>
  <c r="AF1376" i="9"/>
  <c r="AF1360" i="9"/>
  <c r="AF1344" i="9"/>
  <c r="AF1328" i="9"/>
  <c r="AF1312" i="9"/>
  <c r="AF1296" i="9"/>
  <c r="AF1274" i="9"/>
  <c r="AF1255" i="9"/>
  <c r="AF1232" i="9"/>
  <c r="AF1210" i="9"/>
  <c r="AF1191" i="9"/>
  <c r="AF1168" i="9"/>
  <c r="AF1146" i="9"/>
  <c r="AF1118" i="9"/>
  <c r="AF1046" i="9"/>
  <c r="AF958" i="9"/>
  <c r="AF885" i="9"/>
  <c r="AF790" i="9"/>
  <c r="AF702" i="9"/>
  <c r="AF557" i="9"/>
  <c r="AF302" i="9"/>
  <c r="AF2044" i="9"/>
  <c r="AF2036" i="9"/>
  <c r="AF2028" i="9"/>
  <c r="AF2020" i="9"/>
  <c r="AF2012" i="9"/>
  <c r="AF2004" i="9"/>
  <c r="AF1996" i="9"/>
  <c r="AF1988" i="9"/>
  <c r="AF1980" i="9"/>
  <c r="AF1972" i="9"/>
  <c r="AF1964" i="9"/>
  <c r="AF1956" i="9"/>
  <c r="AF1948" i="9"/>
  <c r="AF1940" i="9"/>
  <c r="AF1932" i="9"/>
  <c r="AF1924" i="9"/>
  <c r="AF1916" i="9"/>
  <c r="AF1908" i="9"/>
  <c r="AF1900" i="9"/>
  <c r="AF1892" i="9"/>
  <c r="AF1884" i="9"/>
  <c r="AF1876" i="9"/>
  <c r="AF1868" i="9"/>
  <c r="AF1860" i="9"/>
  <c r="AF1852" i="9"/>
  <c r="AF1844" i="9"/>
  <c r="AF1836" i="9"/>
  <c r="AF1828" i="9"/>
  <c r="AF1820" i="9"/>
  <c r="AF1812" i="9"/>
  <c r="AF1804" i="9"/>
  <c r="AF1796" i="9"/>
  <c r="AF1788" i="9"/>
  <c r="AF1780" i="9"/>
  <c r="AF1772" i="9"/>
  <c r="AF1764" i="9"/>
  <c r="AF1756" i="9"/>
  <c r="AF1748" i="9"/>
  <c r="AF1740" i="9"/>
  <c r="AF1732" i="9"/>
  <c r="AF1724" i="9"/>
  <c r="AF1716" i="9"/>
  <c r="AF1708" i="9"/>
  <c r="AF1700" i="9"/>
  <c r="AF1692" i="9"/>
  <c r="AF1684" i="9"/>
  <c r="AF1676" i="9"/>
  <c r="AF1668" i="9"/>
  <c r="AF1660" i="9"/>
  <c r="AF1652" i="9"/>
  <c r="AF1643" i="9"/>
  <c r="AF1631" i="9"/>
  <c r="AF1615" i="9"/>
  <c r="AF1599" i="9"/>
  <c r="AF1583" i="9"/>
  <c r="AF1567" i="9"/>
  <c r="AF1551" i="9"/>
  <c r="AF1535" i="9"/>
  <c r="AF1519" i="9"/>
  <c r="AF1503" i="9"/>
  <c r="AF1487" i="9"/>
  <c r="AF1471" i="9"/>
  <c r="AF1455" i="9"/>
  <c r="AF1439" i="9"/>
  <c r="AF1423" i="9"/>
  <c r="AF1407" i="9"/>
  <c r="AF1391" i="9"/>
  <c r="AF1375" i="9"/>
  <c r="AF1359" i="9"/>
  <c r="AF1343" i="9"/>
  <c r="AF1327" i="9"/>
  <c r="AF1311" i="9"/>
  <c r="AF1295" i="9"/>
  <c r="AF1272" i="9"/>
  <c r="AF1250" i="9"/>
  <c r="AF1231" i="9"/>
  <c r="AF1208" i="9"/>
  <c r="AF1186" i="9"/>
  <c r="AF1167" i="9"/>
  <c r="AF1144" i="9"/>
  <c r="AF1108" i="9"/>
  <c r="AF1045" i="9"/>
  <c r="AF950" i="9"/>
  <c r="AF862" i="9"/>
  <c r="AF789" i="9"/>
  <c r="AF694" i="9"/>
  <c r="AF494" i="9"/>
  <c r="AF301" i="9"/>
  <c r="AF2013" i="9"/>
  <c r="AF1973" i="9"/>
  <c r="AF1941" i="9"/>
  <c r="AF1917" i="9"/>
  <c r="AF1885" i="9"/>
  <c r="AF1845" i="9"/>
  <c r="AF1789" i="9"/>
  <c r="AF2051" i="9"/>
  <c r="AF2027" i="9"/>
  <c r="AF2003" i="9"/>
  <c r="AF1979" i="9"/>
  <c r="AF1955" i="9"/>
  <c r="AF1931" i="9"/>
  <c r="AF1907" i="9"/>
  <c r="AF1883" i="9"/>
  <c r="AF1859" i="9"/>
  <c r="AF1843" i="9"/>
  <c r="AF1811" i="9"/>
  <c r="AF1787" i="9"/>
  <c r="AF1763" i="9"/>
  <c r="AF1731" i="9"/>
  <c r="AF1699" i="9"/>
  <c r="AF1675" i="9"/>
  <c r="AF1642" i="9"/>
  <c r="AF1502" i="9"/>
  <c r="AF1143" i="9"/>
  <c r="AF693" i="9"/>
  <c r="AF2042" i="9"/>
  <c r="AF2034" i="9"/>
  <c r="AF2026" i="9"/>
  <c r="AF2018" i="9"/>
  <c r="AF2010" i="9"/>
  <c r="AF2002" i="9"/>
  <c r="AF1994" i="9"/>
  <c r="AF1986" i="9"/>
  <c r="AF1978" i="9"/>
  <c r="AF1970" i="9"/>
  <c r="AF1962" i="9"/>
  <c r="AF1954" i="9"/>
  <c r="AF1946" i="9"/>
  <c r="AF1938" i="9"/>
  <c r="AF1930" i="9"/>
  <c r="AF1922" i="9"/>
  <c r="AF1914" i="9"/>
  <c r="AF1906" i="9"/>
  <c r="AF1898" i="9"/>
  <c r="AF1890" i="9"/>
  <c r="AF1882" i="9"/>
  <c r="AF1874" i="9"/>
  <c r="AF1866" i="9"/>
  <c r="AF1858" i="9"/>
  <c r="AF1850" i="9"/>
  <c r="AF1842" i="9"/>
  <c r="AF1834" i="9"/>
  <c r="AF1826" i="9"/>
  <c r="AF1818" i="9"/>
  <c r="AF1810" i="9"/>
  <c r="AF1802" i="9"/>
  <c r="AF1794" i="9"/>
  <c r="AF1786" i="9"/>
  <c r="AF1778" i="9"/>
  <c r="AF1770" i="9"/>
  <c r="AF1762" i="9"/>
  <c r="AF1754" i="9"/>
  <c r="AF1746" i="9"/>
  <c r="AF1738" i="9"/>
  <c r="AF1730" i="9"/>
  <c r="AF1722" i="9"/>
  <c r="AF1714" i="9"/>
  <c r="AF1706" i="9"/>
  <c r="AF1698" i="9"/>
  <c r="AF1690" i="9"/>
  <c r="AF1682" i="9"/>
  <c r="AF1674" i="9"/>
  <c r="AF1666" i="9"/>
  <c r="AF1658" i="9"/>
  <c r="AF1650" i="9"/>
  <c r="AF1641" i="9"/>
  <c r="AF1626" i="9"/>
  <c r="AF1610" i="9"/>
  <c r="AF1594" i="9"/>
  <c r="AF1578" i="9"/>
  <c r="AF1562" i="9"/>
  <c r="AF1546" i="9"/>
  <c r="AF1530" i="9"/>
  <c r="AF1514" i="9"/>
  <c r="AF1498" i="9"/>
  <c r="AF1482" i="9"/>
  <c r="AF1466" i="9"/>
  <c r="AF1450" i="9"/>
  <c r="AF1434" i="9"/>
  <c r="AF1418" i="9"/>
  <c r="AF1402" i="9"/>
  <c r="AF1386" i="9"/>
  <c r="AF1370" i="9"/>
  <c r="AF1354" i="9"/>
  <c r="AF1338" i="9"/>
  <c r="AF1322" i="9"/>
  <c r="AF1306" i="9"/>
  <c r="AF1288" i="9"/>
  <c r="AF1266" i="9"/>
  <c r="AF1247" i="9"/>
  <c r="AF1224" i="9"/>
  <c r="AF1202" i="9"/>
  <c r="AF1183" i="9"/>
  <c r="AF1160" i="9"/>
  <c r="AF1138" i="9"/>
  <c r="AF1100" i="9"/>
  <c r="AF1014" i="9"/>
  <c r="AF926" i="9"/>
  <c r="AF853" i="9"/>
  <c r="AF758" i="9"/>
  <c r="AF657" i="9"/>
  <c r="AF470" i="9"/>
  <c r="AF217" i="9"/>
  <c r="AF2007" i="9"/>
  <c r="AF1975" i="9"/>
  <c r="AF1943" i="9"/>
  <c r="AF1903" i="9"/>
  <c r="AF2030" i="9"/>
  <c r="AF1990" i="9"/>
  <c r="AF1958" i="9"/>
  <c r="AF1934" i="9"/>
  <c r="AF1902" i="9"/>
  <c r="AF1854" i="9"/>
  <c r="AF1806" i="9"/>
  <c r="AF1734" i="9"/>
  <c r="AF2029" i="9"/>
  <c r="AF1997" i="9"/>
  <c r="AF1965" i="9"/>
  <c r="AF1925" i="9"/>
  <c r="AF1877" i="9"/>
  <c r="AF1837" i="9"/>
  <c r="AF1773" i="9"/>
  <c r="AF2043" i="9"/>
  <c r="AF2019" i="9"/>
  <c r="AF1995" i="9"/>
  <c r="AF1971" i="9"/>
  <c r="AF1947" i="9"/>
  <c r="AF1923" i="9"/>
  <c r="AF1899" i="9"/>
  <c r="AF1875" i="9"/>
  <c r="AF1851" i="9"/>
  <c r="AF1827" i="9"/>
  <c r="AF1803" i="9"/>
  <c r="AF1779" i="9"/>
  <c r="AF1755" i="9"/>
  <c r="AF1739" i="9"/>
  <c r="AF1715" i="9"/>
  <c r="AF1691" i="9"/>
  <c r="AF1667" i="9"/>
  <c r="AF1651" i="9"/>
  <c r="AF1614" i="9"/>
  <c r="AF1582" i="9"/>
  <c r="AF1550" i="9"/>
  <c r="AF1518" i="9"/>
  <c r="AF1470" i="9"/>
  <c r="AF1438" i="9"/>
  <c r="AF1406" i="9"/>
  <c r="AF1374" i="9"/>
  <c r="AF1342" i="9"/>
  <c r="AF1310" i="9"/>
  <c r="AF1248" i="9"/>
  <c r="AF1184" i="9"/>
  <c r="AF238" i="9"/>
  <c r="AF2041" i="9"/>
  <c r="AF2033" i="9"/>
  <c r="AF2017" i="9"/>
  <c r="AF2001" i="9"/>
  <c r="AF1993" i="9"/>
  <c r="AF1985" i="9"/>
  <c r="AF1977" i="9"/>
  <c r="AF1969" i="9"/>
  <c r="AF1961" i="9"/>
  <c r="AF1953" i="9"/>
  <c r="AF1945" i="9"/>
  <c r="AF1937" i="9"/>
  <c r="AF1929" i="9"/>
  <c r="AF1921" i="9"/>
  <c r="AF1913" i="9"/>
  <c r="AF1905" i="9"/>
  <c r="AF1897" i="9"/>
  <c r="AF1889" i="9"/>
  <c r="AF1881" i="9"/>
  <c r="AF1873" i="9"/>
  <c r="AF1865" i="9"/>
  <c r="AF1857" i="9"/>
  <c r="AF1849" i="9"/>
  <c r="AF1841" i="9"/>
  <c r="AF1833" i="9"/>
  <c r="AF1825" i="9"/>
  <c r="AF1817" i="9"/>
  <c r="AF1809" i="9"/>
  <c r="AF1801" i="9"/>
  <c r="AF1793" i="9"/>
  <c r="AF1785" i="9"/>
  <c r="AF1777" i="9"/>
  <c r="AF1769" i="9"/>
  <c r="AF1761" i="9"/>
  <c r="AF1753" i="9"/>
  <c r="AF1745" i="9"/>
  <c r="AF1737" i="9"/>
  <c r="AF1729" i="9"/>
  <c r="AF1721" i="9"/>
  <c r="AF1713" i="9"/>
  <c r="AF1705" i="9"/>
  <c r="AF1697" i="9"/>
  <c r="AF1689" i="9"/>
  <c r="AF1681" i="9"/>
  <c r="AF1673" i="9"/>
  <c r="AF1665" i="9"/>
  <c r="AF1657" i="9"/>
  <c r="AF1649" i="9"/>
  <c r="AF1640" i="9"/>
  <c r="AF1624" i="9"/>
  <c r="AF1608" i="9"/>
  <c r="AF1592" i="9"/>
  <c r="AF1576" i="9"/>
  <c r="AF1560" i="9"/>
  <c r="AF1544" i="9"/>
  <c r="AF1528" i="9"/>
  <c r="AF1512" i="9"/>
  <c r="AF1496" i="9"/>
  <c r="AF1480" i="9"/>
  <c r="AF1464" i="9"/>
  <c r="AF1448" i="9"/>
  <c r="AF1432" i="9"/>
  <c r="AF1416" i="9"/>
  <c r="AF1400" i="9"/>
  <c r="AF1384" i="9"/>
  <c r="AF1368" i="9"/>
  <c r="AF1352" i="9"/>
  <c r="AF1336" i="9"/>
  <c r="AF1320" i="9"/>
  <c r="AF1304" i="9"/>
  <c r="AF1287" i="9"/>
  <c r="AF1264" i="9"/>
  <c r="AF1242" i="9"/>
  <c r="AF1223" i="9"/>
  <c r="AF1200" i="9"/>
  <c r="AF1178" i="9"/>
  <c r="AF1159" i="9"/>
  <c r="AF1136" i="9"/>
  <c r="AF1085" i="9"/>
  <c r="AF1013" i="9"/>
  <c r="AF918" i="9"/>
  <c r="AF830" i="9"/>
  <c r="AF757" i="9"/>
  <c r="AF641" i="9"/>
  <c r="AF409" i="9"/>
  <c r="AF214" i="9"/>
  <c r="AF2031" i="9"/>
  <c r="AF1999" i="9"/>
  <c r="AF1967" i="9"/>
  <c r="AF1935" i="9"/>
  <c r="AF1887" i="9"/>
  <c r="AF2038" i="9"/>
  <c r="AF2006" i="9"/>
  <c r="AF1966" i="9"/>
  <c r="AF1942" i="9"/>
  <c r="AF1918" i="9"/>
  <c r="AF1878" i="9"/>
  <c r="AF1846" i="9"/>
  <c r="AF1822" i="9"/>
  <c r="AF1790" i="9"/>
  <c r="AF1710" i="9"/>
  <c r="AF2037" i="9"/>
  <c r="AF2005" i="9"/>
  <c r="AF1981" i="9"/>
  <c r="AF1949" i="9"/>
  <c r="AF1909" i="9"/>
  <c r="AF1893" i="9"/>
  <c r="AF1861" i="9"/>
  <c r="AF1829" i="9"/>
  <c r="AF1813" i="9"/>
  <c r="AF1765" i="9"/>
  <c r="AF2035" i="9"/>
  <c r="AF2011" i="9"/>
  <c r="AF1987" i="9"/>
  <c r="AF1963" i="9"/>
  <c r="AF1939" i="9"/>
  <c r="AF1915" i="9"/>
  <c r="AF1891" i="9"/>
  <c r="AF1867" i="9"/>
  <c r="AF1835" i="9"/>
  <c r="AF1819" i="9"/>
  <c r="AF1795" i="9"/>
  <c r="AF1771" i="9"/>
  <c r="AF1747" i="9"/>
  <c r="AF1723" i="9"/>
  <c r="AF1707" i="9"/>
  <c r="AF1683" i="9"/>
  <c r="AF1659" i="9"/>
  <c r="AF1630" i="9"/>
  <c r="AF1598" i="9"/>
  <c r="AF1566" i="9"/>
  <c r="AF1534" i="9"/>
  <c r="AF1486" i="9"/>
  <c r="AF1454" i="9"/>
  <c r="AF1422" i="9"/>
  <c r="AF1390" i="9"/>
  <c r="AF1358" i="9"/>
  <c r="AF1326" i="9"/>
  <c r="AF1290" i="9"/>
  <c r="AF1271" i="9"/>
  <c r="AF1226" i="9"/>
  <c r="AF1207" i="9"/>
  <c r="AF1162" i="9"/>
  <c r="AF1101" i="9"/>
  <c r="AF1022" i="9"/>
  <c r="AF949" i="9"/>
  <c r="AF854" i="9"/>
  <c r="AF766" i="9"/>
  <c r="AF473" i="9"/>
  <c r="AF2050" i="9"/>
  <c r="AF2049" i="9"/>
  <c r="AF2025" i="9"/>
  <c r="AF2009" i="9"/>
  <c r="AF2048" i="9"/>
  <c r="AF2040" i="9"/>
  <c r="AF2032" i="9"/>
  <c r="AF2024" i="9"/>
  <c r="AF2016" i="9"/>
  <c r="AF2008" i="9"/>
  <c r="AF2000" i="9"/>
  <c r="AF1992" i="9"/>
  <c r="AF1984" i="9"/>
  <c r="AF1976" i="9"/>
  <c r="AF1968" i="9"/>
  <c r="AF1960" i="9"/>
  <c r="AF1952" i="9"/>
  <c r="AF1944" i="9"/>
  <c r="AF1936" i="9"/>
  <c r="AF1928" i="9"/>
  <c r="AF1920" i="9"/>
  <c r="AF1912" i="9"/>
  <c r="AF1904" i="9"/>
  <c r="AF1896" i="9"/>
  <c r="AF1888" i="9"/>
  <c r="AF1880" i="9"/>
  <c r="AF1872" i="9"/>
  <c r="AF1864" i="9"/>
  <c r="AF1856" i="9"/>
  <c r="AF1848" i="9"/>
  <c r="AF1840" i="9"/>
  <c r="AF1832" i="9"/>
  <c r="AF1824" i="9"/>
  <c r="AF1816" i="9"/>
  <c r="AF1808" i="9"/>
  <c r="AF1800" i="9"/>
  <c r="AF1792" i="9"/>
  <c r="AF1784" i="9"/>
  <c r="AF1776" i="9"/>
  <c r="AF1768" i="9"/>
  <c r="AF1760" i="9"/>
  <c r="AF1752" i="9"/>
  <c r="AF1744" i="9"/>
  <c r="AF1736" i="9"/>
  <c r="AF1728" i="9"/>
  <c r="AF1720" i="9"/>
  <c r="AF1712" i="9"/>
  <c r="AF1704" i="9"/>
  <c r="AF1696" i="9"/>
  <c r="AF1688" i="9"/>
  <c r="AF1680" i="9"/>
  <c r="AF1672" i="9"/>
  <c r="AF1664" i="9"/>
  <c r="AF1656" i="9"/>
  <c r="AF1648" i="9"/>
  <c r="AF1639" i="9"/>
  <c r="AF1623" i="9"/>
  <c r="AF1607" i="9"/>
  <c r="AF1591" i="9"/>
  <c r="AF1575" i="9"/>
  <c r="AF1559" i="9"/>
  <c r="AF1543" i="9"/>
  <c r="AF1527" i="9"/>
  <c r="AF1511" i="9"/>
  <c r="AF1495" i="9"/>
  <c r="AF1479" i="9"/>
  <c r="AF1463" i="9"/>
  <c r="AF1447" i="9"/>
  <c r="AF1431" i="9"/>
  <c r="AF1415" i="9"/>
  <c r="AF1399" i="9"/>
  <c r="AF1383" i="9"/>
  <c r="AF1367" i="9"/>
  <c r="AF1351" i="9"/>
  <c r="AF1335" i="9"/>
  <c r="AF1319" i="9"/>
  <c r="AF1303" i="9"/>
  <c r="AF1282" i="9"/>
  <c r="AF1263" i="9"/>
  <c r="AF1240" i="9"/>
  <c r="AF1218" i="9"/>
  <c r="AF1199" i="9"/>
  <c r="AF1176" i="9"/>
  <c r="AF1154" i="9"/>
  <c r="AF1134" i="9"/>
  <c r="AF1078" i="9"/>
  <c r="AF990" i="9"/>
  <c r="AF917" i="9"/>
  <c r="AF822" i="9"/>
  <c r="AF734" i="9"/>
  <c r="AF638" i="9"/>
  <c r="AF389" i="9"/>
  <c r="AF134" i="9"/>
  <c r="AF2039" i="9"/>
  <c r="AF2015" i="9"/>
  <c r="AF1983" i="9"/>
  <c r="AF1951" i="9"/>
  <c r="AF1927" i="9"/>
  <c r="AF1919" i="9"/>
  <c r="AF1895" i="9"/>
  <c r="AF1879" i="9"/>
  <c r="AF1871" i="9"/>
  <c r="AF1863" i="9"/>
  <c r="AF1855" i="9"/>
  <c r="AF1847" i="9"/>
  <c r="AF1839" i="9"/>
  <c r="AF1831" i="9"/>
  <c r="AF1823" i="9"/>
  <c r="AF1815" i="9"/>
  <c r="AF1807" i="9"/>
  <c r="AF1799" i="9"/>
  <c r="AF1791" i="9"/>
  <c r="AF1783" i="9"/>
  <c r="AF1775" i="9"/>
  <c r="AF1767" i="9"/>
  <c r="AF1759" i="9"/>
  <c r="AF1751" i="9"/>
  <c r="AF1743" i="9"/>
  <c r="AF1735" i="9"/>
  <c r="AF1727" i="9"/>
  <c r="AF1719" i="9"/>
  <c r="AF1711" i="9"/>
  <c r="AF1703" i="9"/>
  <c r="AF1695" i="9"/>
  <c r="AF1687" i="9"/>
  <c r="AF1679" i="9"/>
  <c r="AF1671" i="9"/>
  <c r="AF1663" i="9"/>
  <c r="AF1655" i="9"/>
  <c r="AF1647" i="9"/>
  <c r="AF1638" i="9"/>
  <c r="AF1622" i="9"/>
  <c r="AF1606" i="9"/>
  <c r="AF1590" i="9"/>
  <c r="AF1574" i="9"/>
  <c r="AF1558" i="9"/>
  <c r="AF1542" i="9"/>
  <c r="AF1526" i="9"/>
  <c r="AF1510" i="9"/>
  <c r="AF1494" i="9"/>
  <c r="AF1478" i="9"/>
  <c r="AF1462" i="9"/>
  <c r="AF1446" i="9"/>
  <c r="AF1430" i="9"/>
  <c r="AF1414" i="9"/>
  <c r="AF1398" i="9"/>
  <c r="AF1382" i="9"/>
  <c r="AF1366" i="9"/>
  <c r="AF1350" i="9"/>
  <c r="AF1334" i="9"/>
  <c r="AF1318" i="9"/>
  <c r="AF1302" i="9"/>
  <c r="AF1280" i="9"/>
  <c r="AF1258" i="9"/>
  <c r="AF1239" i="9"/>
  <c r="AF1216" i="9"/>
  <c r="AF1194" i="9"/>
  <c r="AF1175" i="9"/>
  <c r="AF1152" i="9"/>
  <c r="AF1126" i="9"/>
  <c r="AF1077" i="9"/>
  <c r="AF982" i="9"/>
  <c r="AF894" i="9"/>
  <c r="AF821" i="9"/>
  <c r="AF726" i="9"/>
  <c r="AF581" i="9"/>
  <c r="AF385" i="9"/>
  <c r="AF102" i="9"/>
  <c r="AF2047" i="9"/>
  <c r="AF2023" i="9"/>
  <c r="AF1991" i="9"/>
  <c r="AF1959" i="9"/>
  <c r="AF1911" i="9"/>
  <c r="AF2046" i="9"/>
  <c r="AF2014" i="9"/>
  <c r="AF1982" i="9"/>
  <c r="AF1926" i="9"/>
  <c r="AF1894" i="9"/>
  <c r="AF1870" i="9"/>
  <c r="AF1838" i="9"/>
  <c r="AF1814" i="9"/>
  <c r="AF1798" i="9"/>
  <c r="AF1774" i="9"/>
  <c r="AF1766" i="9"/>
  <c r="AF1758" i="9"/>
  <c r="AF1750" i="9"/>
  <c r="AF1742" i="9"/>
  <c r="AF1726" i="9"/>
  <c r="AF1702" i="9"/>
  <c r="AF1694" i="9"/>
  <c r="AF1686" i="9"/>
  <c r="AF1678" i="9"/>
  <c r="AF1670" i="9"/>
  <c r="AF1662" i="9"/>
  <c r="AF1654" i="9"/>
  <c r="AF1646" i="9"/>
  <c r="AF1634" i="9"/>
  <c r="AF1618" i="9"/>
  <c r="AF1602" i="9"/>
  <c r="AF1586" i="9"/>
  <c r="AF1570" i="9"/>
  <c r="AF1554" i="9"/>
  <c r="AF1538" i="9"/>
  <c r="AF1522" i="9"/>
  <c r="AF1506" i="9"/>
  <c r="AF1490" i="9"/>
  <c r="AF1474" i="9"/>
  <c r="AF1458" i="9"/>
  <c r="AF1442" i="9"/>
  <c r="AF1426" i="9"/>
  <c r="AF1410" i="9"/>
  <c r="AF1394" i="9"/>
  <c r="AF1378" i="9"/>
  <c r="AF1362" i="9"/>
  <c r="AF1346" i="9"/>
  <c r="AF1330" i="9"/>
  <c r="AF1314" i="9"/>
  <c r="AF1298" i="9"/>
  <c r="AF1279" i="9"/>
  <c r="AF1256" i="9"/>
  <c r="AF1234" i="9"/>
  <c r="AF1215" i="9"/>
  <c r="AF1192" i="9"/>
  <c r="AF1170" i="9"/>
  <c r="AF1151" i="9"/>
  <c r="AF1124" i="9"/>
  <c r="AF1054" i="9"/>
  <c r="AF981" i="9"/>
  <c r="AF886" i="9"/>
  <c r="AF798" i="9"/>
  <c r="AF725" i="9"/>
  <c r="AF558" i="9"/>
  <c r="AF325" i="9"/>
  <c r="AF101" i="9"/>
  <c r="Z40" i="10"/>
  <c r="Z44" i="10"/>
  <c r="R17" i="10"/>
  <c r="R16" i="10"/>
  <c r="AG6" i="9" l="1" a="1"/>
  <c r="AG6" i="9" s="1"/>
  <c r="AH6" i="9" s="1"/>
  <c r="AH957" i="9" l="1"/>
  <c r="AH408" i="9"/>
  <c r="AH100" i="9"/>
  <c r="AH396" i="9"/>
  <c r="AH917" i="9"/>
  <c r="AH629" i="9"/>
  <c r="AH80" i="9"/>
  <c r="AH9" i="9"/>
  <c r="AH470" i="9"/>
  <c r="AH982" i="9"/>
  <c r="AH1047" i="9"/>
  <c r="AH697" i="9"/>
  <c r="AH1745" i="9"/>
  <c r="AH91" i="9"/>
  <c r="AH749" i="9"/>
  <c r="AH236" i="9"/>
  <c r="AH173" i="9"/>
  <c r="AH330" i="9"/>
  <c r="AH262" i="9"/>
  <c r="AH88" i="9"/>
  <c r="AH273" i="9"/>
  <c r="AH734" i="9"/>
  <c r="AH335" i="9"/>
  <c r="AH1008" i="9"/>
  <c r="AH1746" i="9"/>
  <c r="AH508" i="9"/>
  <c r="AH107" i="9"/>
  <c r="AH420" i="9"/>
  <c r="AH181" i="9"/>
  <c r="AH14" i="9"/>
  <c r="AH504" i="9"/>
  <c r="AH25" i="9"/>
  <c r="AH486" i="9"/>
  <c r="AH343" i="9"/>
  <c r="AH1063" i="9"/>
  <c r="AH1115" i="9"/>
  <c r="AH82" i="9"/>
  <c r="AH522" i="9"/>
  <c r="AH1221" i="9"/>
  <c r="AH316" i="9"/>
  <c r="AH123" i="9"/>
  <c r="AH472" i="9"/>
  <c r="AH837" i="9"/>
  <c r="AH163" i="9"/>
  <c r="AH445" i="9"/>
  <c r="AH124" i="9"/>
  <c r="AH252" i="9"/>
  <c r="AH435" i="9"/>
  <c r="AH709" i="9"/>
  <c r="AH61" i="9"/>
  <c r="AH189" i="9"/>
  <c r="AH333" i="9"/>
  <c r="AH541" i="9"/>
  <c r="AH1141" i="9"/>
  <c r="AH22" i="9"/>
  <c r="AH150" i="9"/>
  <c r="AH278" i="9"/>
  <c r="AH693" i="9"/>
  <c r="AH175" i="9"/>
  <c r="AH516" i="9"/>
  <c r="AH104" i="9"/>
  <c r="AH403" i="9"/>
  <c r="AH33" i="9"/>
  <c r="AH291" i="9"/>
  <c r="AH885" i="9"/>
  <c r="AH494" i="9"/>
  <c r="AH750" i="9"/>
  <c r="AH1006" i="9"/>
  <c r="AH351" i="9"/>
  <c r="AH671" i="9"/>
  <c r="AH1071" i="9"/>
  <c r="AH1048" i="9"/>
  <c r="AH761" i="9"/>
  <c r="AH778" i="9"/>
  <c r="AH1260" i="9"/>
  <c r="AH1656" i="9"/>
  <c r="AH1187" i="9"/>
  <c r="AH458" i="9"/>
  <c r="AH67" i="9"/>
  <c r="AH370" i="9"/>
  <c r="AH37" i="9"/>
  <c r="AH165" i="9"/>
  <c r="AH250" i="9"/>
  <c r="AH126" i="9"/>
  <c r="AH151" i="9"/>
  <c r="AH364" i="9"/>
  <c r="AH744" i="9"/>
  <c r="AH726" i="9"/>
  <c r="AH327" i="9"/>
  <c r="AH623" i="9"/>
  <c r="AH1000" i="9"/>
  <c r="AH1035" i="9"/>
  <c r="AH274" i="9"/>
  <c r="AH131" i="9"/>
  <c r="AH667" i="9"/>
  <c r="AH308" i="9"/>
  <c r="AH134" i="9"/>
  <c r="AH491" i="9"/>
  <c r="AH17" i="9"/>
  <c r="AH478" i="9"/>
  <c r="AH655" i="9"/>
  <c r="AH1138" i="9"/>
  <c r="AH42" i="9"/>
  <c r="AH773" i="9"/>
  <c r="AH688" i="9"/>
  <c r="AH525" i="9"/>
  <c r="AH142" i="9"/>
  <c r="AH96" i="9"/>
  <c r="AH281" i="9"/>
  <c r="AH998" i="9"/>
  <c r="AH1154" i="9"/>
  <c r="AH234" i="9"/>
  <c r="AH640" i="9"/>
  <c r="AH90" i="9"/>
  <c r="AH444" i="9"/>
  <c r="AH203" i="9"/>
  <c r="AH557" i="9"/>
  <c r="AH1237" i="9"/>
  <c r="AH235" i="9"/>
  <c r="AH36" i="9"/>
  <c r="AH164" i="9"/>
  <c r="AH295" i="9"/>
  <c r="AH499" i="9"/>
  <c r="AH909" i="9"/>
  <c r="AH101" i="9"/>
  <c r="AH229" i="9"/>
  <c r="AH397" i="9"/>
  <c r="AH648" i="9"/>
  <c r="AH74" i="9"/>
  <c r="AH62" i="9"/>
  <c r="AH190" i="9"/>
  <c r="AH387" i="9"/>
  <c r="AH23" i="9"/>
  <c r="AH279" i="9"/>
  <c r="AH805" i="9"/>
  <c r="AH208" i="9"/>
  <c r="AH592" i="9"/>
  <c r="AH137" i="9"/>
  <c r="AH456" i="9"/>
  <c r="AH342" i="9"/>
  <c r="AH598" i="9"/>
  <c r="AH854" i="9"/>
  <c r="AH1142" i="9"/>
  <c r="AH463" i="9"/>
  <c r="AH847" i="9"/>
  <c r="AH800" i="9"/>
  <c r="AH369" i="9"/>
  <c r="AH1033" i="9"/>
  <c r="AH1042" i="9"/>
  <c r="AH1068" i="9"/>
  <c r="AH1664" i="9"/>
  <c r="AH1195" i="9"/>
  <c r="AH728" i="9"/>
  <c r="AH645" i="9"/>
  <c r="AH500" i="9"/>
  <c r="AH254" i="9"/>
  <c r="AH477" i="9"/>
  <c r="AH265" i="9"/>
  <c r="AH714" i="9"/>
  <c r="AH1021" i="9"/>
  <c r="AH108" i="9"/>
  <c r="AH514" i="9"/>
  <c r="AH159" i="9"/>
  <c r="AH722" i="9"/>
  <c r="AH292" i="9"/>
  <c r="AH244" i="9"/>
  <c r="AH270" i="9"/>
  <c r="AH1584" i="9"/>
  <c r="AH258" i="9"/>
  <c r="AH661" i="9"/>
  <c r="AH106" i="9"/>
  <c r="AH469" i="9"/>
  <c r="AH227" i="9"/>
  <c r="AH579" i="9"/>
  <c r="AH19" i="9"/>
  <c r="AH243" i="9"/>
  <c r="AH44" i="9"/>
  <c r="AH172" i="9"/>
  <c r="AH307" i="9"/>
  <c r="AH512" i="9"/>
  <c r="AH973" i="9"/>
  <c r="AH109" i="9"/>
  <c r="AH237" i="9"/>
  <c r="AH411" i="9"/>
  <c r="AH669" i="9"/>
  <c r="AH98" i="9"/>
  <c r="AH70" i="9"/>
  <c r="AH198" i="9"/>
  <c r="AH400" i="9"/>
  <c r="AH31" i="9"/>
  <c r="AH288" i="9"/>
  <c r="AH869" i="9"/>
  <c r="AH216" i="9"/>
  <c r="AH613" i="9"/>
  <c r="AH145" i="9"/>
  <c r="AH468" i="9"/>
  <c r="AH350" i="9"/>
  <c r="AH606" i="9"/>
  <c r="AH862" i="9"/>
  <c r="AH1158" i="9"/>
  <c r="AH471" i="9"/>
  <c r="AH855" i="9"/>
  <c r="AH808" i="9"/>
  <c r="AH377" i="9"/>
  <c r="AH1073" i="9"/>
  <c r="AH1058" i="9"/>
  <c r="AH1076" i="9"/>
  <c r="AH1617" i="9"/>
  <c r="AH1636" i="9"/>
  <c r="AH459" i="9"/>
  <c r="AH116" i="9"/>
  <c r="AH322" i="9"/>
  <c r="AH672" i="9"/>
  <c r="AH821" i="9"/>
  <c r="AH738" i="9"/>
  <c r="AH282" i="9"/>
  <c r="AH704" i="9"/>
  <c r="AH130" i="9"/>
  <c r="AH496" i="9"/>
  <c r="AH251" i="9"/>
  <c r="AH600" i="9"/>
  <c r="AH35" i="9"/>
  <c r="AH259" i="9"/>
  <c r="AH52" i="9"/>
  <c r="AH180" i="9"/>
  <c r="AH320" i="9"/>
  <c r="AH524" i="9"/>
  <c r="AH1037" i="9"/>
  <c r="AH117" i="9"/>
  <c r="AH245" i="9"/>
  <c r="AH424" i="9"/>
  <c r="AH691" i="9"/>
  <c r="AH122" i="9"/>
  <c r="AH78" i="9"/>
  <c r="AH206" i="9"/>
  <c r="AH412" i="9"/>
  <c r="AH39" i="9"/>
  <c r="AH299" i="9"/>
  <c r="AH933" i="9"/>
  <c r="AH224" i="9"/>
  <c r="AH635" i="9"/>
  <c r="AH153" i="9"/>
  <c r="AH482" i="9"/>
  <c r="AH358" i="9"/>
  <c r="AH614" i="9"/>
  <c r="AH870" i="9"/>
  <c r="AH1174" i="9"/>
  <c r="AH479" i="9"/>
  <c r="AH863" i="9"/>
  <c r="AH816" i="9"/>
  <c r="AH393" i="9"/>
  <c r="AH1085" i="9"/>
  <c r="AH1118" i="9"/>
  <c r="AH1172" i="9"/>
  <c r="AH1625" i="9"/>
  <c r="AH1716" i="9"/>
  <c r="AH266" i="9"/>
  <c r="AH115" i="9"/>
  <c r="AH228" i="9"/>
  <c r="AH296" i="9"/>
  <c r="AH1623" i="9"/>
  <c r="AH483" i="9"/>
  <c r="AH434" i="9"/>
  <c r="AH395" i="9"/>
  <c r="AH410" i="9"/>
  <c r="AH45" i="9"/>
  <c r="AH981" i="9"/>
  <c r="AH651" i="9"/>
  <c r="AH378" i="9"/>
  <c r="AH765" i="9"/>
  <c r="AH990" i="9"/>
  <c r="AH1055" i="9"/>
  <c r="AH713" i="9"/>
  <c r="AH1695" i="9"/>
  <c r="AH1093" i="9"/>
  <c r="AH147" i="9"/>
  <c r="AH421" i="9"/>
  <c r="AH53" i="9"/>
  <c r="AH1045" i="9"/>
  <c r="AH167" i="9"/>
  <c r="AH389" i="9"/>
  <c r="AH742" i="9"/>
  <c r="AH663" i="9"/>
  <c r="AH1040" i="9"/>
  <c r="AH753" i="9"/>
  <c r="AH304" i="9"/>
  <c r="AH725" i="9"/>
  <c r="AH154" i="9"/>
  <c r="AH533" i="9"/>
  <c r="AH267" i="9"/>
  <c r="AH621" i="9"/>
  <c r="AH43" i="9"/>
  <c r="AH275" i="9"/>
  <c r="AH60" i="9"/>
  <c r="AH188" i="9"/>
  <c r="AH332" i="9"/>
  <c r="AH539" i="9"/>
  <c r="AH1125" i="9"/>
  <c r="AH125" i="9"/>
  <c r="AH253" i="9"/>
  <c r="AH436" i="9"/>
  <c r="AH712" i="9"/>
  <c r="AH138" i="9"/>
  <c r="AH86" i="9"/>
  <c r="AH214" i="9"/>
  <c r="AH426" i="9"/>
  <c r="AH47" i="9"/>
  <c r="AH312" i="9"/>
  <c r="AH997" i="9"/>
  <c r="AH232" i="9"/>
  <c r="AH656" i="9"/>
  <c r="AH161" i="9"/>
  <c r="AH493" i="9"/>
  <c r="AH366" i="9"/>
  <c r="AH622" i="9"/>
  <c r="AH878" i="9"/>
  <c r="AH1190" i="9"/>
  <c r="AH487" i="9"/>
  <c r="AH871" i="9"/>
  <c r="AH848" i="9"/>
  <c r="AH433" i="9"/>
  <c r="AH1117" i="9"/>
  <c r="AH1134" i="9"/>
  <c r="AH1575" i="9"/>
  <c r="AH1673" i="9"/>
  <c r="AH1461" i="9"/>
  <c r="AH1389" i="9"/>
  <c r="AH1477" i="9"/>
  <c r="AH114" i="9"/>
  <c r="AH341" i="9"/>
  <c r="AH555" i="9"/>
  <c r="AH747" i="9"/>
  <c r="AH10" i="9"/>
  <c r="AH170" i="9"/>
  <c r="AH355" i="9"/>
  <c r="AH683" i="9"/>
  <c r="AH139" i="9"/>
  <c r="AH306" i="9"/>
  <c r="AH484" i="9"/>
  <c r="AH643" i="9"/>
  <c r="AH901" i="9"/>
  <c r="AH59" i="9"/>
  <c r="AH179" i="9"/>
  <c r="AH283" i="9"/>
  <c r="AH536" i="9"/>
  <c r="AH68" i="9"/>
  <c r="AH132" i="9"/>
  <c r="AH196" i="9"/>
  <c r="AH260" i="9"/>
  <c r="AH346" i="9"/>
  <c r="AH448" i="9"/>
  <c r="AH560" i="9"/>
  <c r="AH731" i="9"/>
  <c r="AH1268" i="9"/>
  <c r="AH69" i="9"/>
  <c r="AH133" i="9"/>
  <c r="AH197" i="9"/>
  <c r="AH261" i="9"/>
  <c r="AH347" i="9"/>
  <c r="AH450" i="9"/>
  <c r="AH563" i="9"/>
  <c r="AH733" i="9"/>
  <c r="AH1300" i="9"/>
  <c r="AH162" i="9"/>
  <c r="AH30" i="9"/>
  <c r="AH94" i="9"/>
  <c r="AH158" i="9"/>
  <c r="AH222" i="9"/>
  <c r="AH287" i="9"/>
  <c r="AH490" i="9"/>
  <c r="AH861" i="9"/>
  <c r="AH87" i="9"/>
  <c r="AH215" i="9"/>
  <c r="AH376" i="9"/>
  <c r="AH611" i="9"/>
  <c r="AH16" i="9"/>
  <c r="AH144" i="9"/>
  <c r="AH272" i="9"/>
  <c r="AH467" i="9"/>
  <c r="AH763" i="9"/>
  <c r="AH73" i="9"/>
  <c r="AH201" i="9"/>
  <c r="AH354" i="9"/>
  <c r="AH573" i="9"/>
  <c r="AH1428" i="9"/>
  <c r="AH406" i="9"/>
  <c r="AH534" i="9"/>
  <c r="AH662" i="9"/>
  <c r="AH790" i="9"/>
  <c r="AH918" i="9"/>
  <c r="AH1046" i="9"/>
  <c r="AH1301" i="9"/>
  <c r="AH391" i="9"/>
  <c r="AH543" i="9"/>
  <c r="AH735" i="9"/>
  <c r="AH935" i="9"/>
  <c r="AH1194" i="9"/>
  <c r="AH912" i="9"/>
  <c r="AH1148" i="9"/>
  <c r="AH521" i="9"/>
  <c r="AH881" i="9"/>
  <c r="AH1444" i="9"/>
  <c r="AH866" i="9"/>
  <c r="AH787" i="9"/>
  <c r="AH692" i="9"/>
  <c r="AH1239" i="9"/>
  <c r="AH1272" i="9"/>
  <c r="AH1241" i="9"/>
  <c r="AH1410" i="9"/>
  <c r="AH1507" i="9"/>
  <c r="AH1270" i="9"/>
  <c r="AH146" i="9"/>
  <c r="AH368" i="9"/>
  <c r="AH576" i="9"/>
  <c r="AH771" i="9"/>
  <c r="AH26" i="9"/>
  <c r="AH194" i="9"/>
  <c r="AH380" i="9"/>
  <c r="AH11" i="9"/>
  <c r="AH155" i="9"/>
  <c r="AH331" i="9"/>
  <c r="AH498" i="9"/>
  <c r="AH664" i="9"/>
  <c r="AH965" i="9"/>
  <c r="AH75" i="9"/>
  <c r="AH195" i="9"/>
  <c r="AH293" i="9"/>
  <c r="AH12" i="9"/>
  <c r="AH76" i="9"/>
  <c r="AH140" i="9"/>
  <c r="AH204" i="9"/>
  <c r="AH268" i="9"/>
  <c r="AH357" i="9"/>
  <c r="AH460" i="9"/>
  <c r="AH581" i="9"/>
  <c r="AH752" i="9"/>
  <c r="AH13" i="9"/>
  <c r="AH77" i="9"/>
  <c r="AH141" i="9"/>
  <c r="AH205" i="9"/>
  <c r="AH269" i="9"/>
  <c r="AH360" i="9"/>
  <c r="AH461" i="9"/>
  <c r="AH584" i="9"/>
  <c r="AH755" i="9"/>
  <c r="AH18" i="9"/>
  <c r="AH178" i="9"/>
  <c r="AH38" i="9"/>
  <c r="AH102" i="9"/>
  <c r="AH166" i="9"/>
  <c r="AH230" i="9"/>
  <c r="AH298" i="9"/>
  <c r="AH501" i="9"/>
  <c r="AH925" i="9"/>
  <c r="AH95" i="9"/>
  <c r="AH223" i="9"/>
  <c r="AH388" i="9"/>
  <c r="AH632" i="9"/>
  <c r="AH24" i="9"/>
  <c r="AH152" i="9"/>
  <c r="AH280" i="9"/>
  <c r="AH480" i="9"/>
  <c r="AH813" i="9"/>
  <c r="AH81" i="9"/>
  <c r="AH209" i="9"/>
  <c r="AH365" i="9"/>
  <c r="AH595" i="9"/>
  <c r="AH286" i="9"/>
  <c r="AH414" i="9"/>
  <c r="AH542" i="9"/>
  <c r="AH670" i="9"/>
  <c r="AH798" i="9"/>
  <c r="AH926" i="9"/>
  <c r="AH1054" i="9"/>
  <c r="AH1333" i="9"/>
  <c r="AH399" i="9"/>
  <c r="AH551" i="9"/>
  <c r="AH743" i="9"/>
  <c r="AH943" i="9"/>
  <c r="AH1276" i="9"/>
  <c r="AH920" i="9"/>
  <c r="AH1180" i="9"/>
  <c r="AH561" i="9"/>
  <c r="AH889" i="9"/>
  <c r="AH546" i="9"/>
  <c r="AH906" i="9"/>
  <c r="AH795" i="9"/>
  <c r="AH740" i="9"/>
  <c r="AH1311" i="9"/>
  <c r="AH1280" i="9"/>
  <c r="AH1289" i="9"/>
  <c r="AH1482" i="9"/>
  <c r="AH1555" i="9"/>
  <c r="AH1326" i="9"/>
  <c r="AH186" i="9"/>
  <c r="AH394" i="9"/>
  <c r="AH597" i="9"/>
  <c r="AH829" i="9"/>
  <c r="AH50" i="9"/>
  <c r="AH218" i="9"/>
  <c r="AH405" i="9"/>
  <c r="AH27" i="9"/>
  <c r="AH171" i="9"/>
  <c r="AH356" i="9"/>
  <c r="AH509" i="9"/>
  <c r="AH685" i="9"/>
  <c r="AH1029" i="9"/>
  <c r="AH83" i="9"/>
  <c r="AH211" i="9"/>
  <c r="AH317" i="9"/>
  <c r="AH20" i="9"/>
  <c r="AH84" i="9"/>
  <c r="AH148" i="9"/>
  <c r="AH212" i="9"/>
  <c r="AH276" i="9"/>
  <c r="AH371" i="9"/>
  <c r="AH474" i="9"/>
  <c r="AH603" i="9"/>
  <c r="AH781" i="9"/>
  <c r="AH21" i="9"/>
  <c r="AH85" i="9"/>
  <c r="AH149" i="9"/>
  <c r="AH213" i="9"/>
  <c r="AH277" i="9"/>
  <c r="AH372" i="9"/>
  <c r="AH475" i="9"/>
  <c r="AH605" i="9"/>
  <c r="AH789" i="9"/>
  <c r="AH34" i="9"/>
  <c r="AH202" i="9"/>
  <c r="AH46" i="9"/>
  <c r="AH110" i="9"/>
  <c r="AH174" i="9"/>
  <c r="AH238" i="9"/>
  <c r="AH309" i="9"/>
  <c r="AH515" i="9"/>
  <c r="AH989" i="9"/>
  <c r="AH103" i="9"/>
  <c r="AH231" i="9"/>
  <c r="AH402" i="9"/>
  <c r="AH653" i="9"/>
  <c r="AH32" i="9"/>
  <c r="AH160" i="9"/>
  <c r="AH290" i="9"/>
  <c r="AH492" i="9"/>
  <c r="AH877" i="9"/>
  <c r="AH89" i="9"/>
  <c r="AH217" i="9"/>
  <c r="AH379" i="9"/>
  <c r="AH616" i="9"/>
  <c r="AH294" i="9"/>
  <c r="AH422" i="9"/>
  <c r="AH550" i="9"/>
  <c r="AH678" i="9"/>
  <c r="AH806" i="9"/>
  <c r="AH934" i="9"/>
  <c r="AH1062" i="9"/>
  <c r="AH1365" i="9"/>
  <c r="AH407" i="9"/>
  <c r="AH559" i="9"/>
  <c r="AH751" i="9"/>
  <c r="AH975" i="9"/>
  <c r="AH1308" i="9"/>
  <c r="AH928" i="9"/>
  <c r="AH1277" i="9"/>
  <c r="AH569" i="9"/>
  <c r="AH905" i="9"/>
  <c r="AH586" i="9"/>
  <c r="AH914" i="9"/>
  <c r="AH811" i="9"/>
  <c r="AH812" i="9"/>
  <c r="AH1319" i="9"/>
  <c r="AH1328" i="9"/>
  <c r="AH1361" i="9"/>
  <c r="AH1490" i="9"/>
  <c r="AH1571" i="9"/>
  <c r="AH1406" i="9"/>
  <c r="AH1703" i="9"/>
  <c r="AH1712" i="9"/>
  <c r="AH210" i="9"/>
  <c r="AH419" i="9"/>
  <c r="AH619" i="9"/>
  <c r="AH893" i="9"/>
  <c r="AH66" i="9"/>
  <c r="AH242" i="9"/>
  <c r="AH432" i="9"/>
  <c r="AH51" i="9"/>
  <c r="AH187" i="9"/>
  <c r="AH381" i="9"/>
  <c r="AH523" i="9"/>
  <c r="AH707" i="9"/>
  <c r="AH1109" i="9"/>
  <c r="AH99" i="9"/>
  <c r="AH219" i="9"/>
  <c r="AH344" i="9"/>
  <c r="AH28" i="9"/>
  <c r="AH92" i="9"/>
  <c r="AH156" i="9"/>
  <c r="AH220" i="9"/>
  <c r="AH284" i="9"/>
  <c r="AH384" i="9"/>
  <c r="AH485" i="9"/>
  <c r="AH624" i="9"/>
  <c r="AH845" i="9"/>
  <c r="AH29" i="9"/>
  <c r="AH93" i="9"/>
  <c r="AH157" i="9"/>
  <c r="AH221" i="9"/>
  <c r="AH285" i="9"/>
  <c r="AH386" i="9"/>
  <c r="AH488" i="9"/>
  <c r="AH627" i="9"/>
  <c r="AH853" i="9"/>
  <c r="AH58" i="9"/>
  <c r="AH226" i="9"/>
  <c r="AH54" i="9"/>
  <c r="AH118" i="9"/>
  <c r="AH182" i="9"/>
  <c r="AH246" i="9"/>
  <c r="AH323" i="9"/>
  <c r="AH528" i="9"/>
  <c r="AH1053" i="9"/>
  <c r="AH111" i="9"/>
  <c r="AH239" i="9"/>
  <c r="AH413" i="9"/>
  <c r="AH675" i="9"/>
  <c r="AH40" i="9"/>
  <c r="AH168" i="9"/>
  <c r="AH300" i="9"/>
  <c r="AH506" i="9"/>
  <c r="AH941" i="9"/>
  <c r="AH97" i="9"/>
  <c r="AH225" i="9"/>
  <c r="AH392" i="9"/>
  <c r="AH637" i="9"/>
  <c r="AH302" i="9"/>
  <c r="AH430" i="9"/>
  <c r="AH558" i="9"/>
  <c r="AH686" i="9"/>
  <c r="AH814" i="9"/>
  <c r="AH942" i="9"/>
  <c r="AH1070" i="9"/>
  <c r="AH1397" i="9"/>
  <c r="AH415" i="9"/>
  <c r="AH575" i="9"/>
  <c r="AH783" i="9"/>
  <c r="AH983" i="9"/>
  <c r="AH1340" i="9"/>
  <c r="AH936" i="9"/>
  <c r="AH1309" i="9"/>
  <c r="AH585" i="9"/>
  <c r="AH945" i="9"/>
  <c r="AH594" i="9"/>
  <c r="AH930" i="9"/>
  <c r="AH851" i="9"/>
  <c r="AH820" i="9"/>
  <c r="AH1367" i="9"/>
  <c r="AH1400" i="9"/>
  <c r="AH1369" i="9"/>
  <c r="AH1538" i="9"/>
  <c r="AH1691" i="9"/>
  <c r="AH1454" i="9"/>
  <c r="AH336" i="9"/>
  <c r="AH437" i="9"/>
  <c r="AH544" i="9"/>
  <c r="AH715" i="9"/>
  <c r="AH1157" i="9"/>
  <c r="AH55" i="9"/>
  <c r="AH119" i="9"/>
  <c r="AH183" i="9"/>
  <c r="AH247" i="9"/>
  <c r="AH324" i="9"/>
  <c r="AH427" i="9"/>
  <c r="AH530" i="9"/>
  <c r="AH696" i="9"/>
  <c r="AH1061" i="9"/>
  <c r="AH48" i="9"/>
  <c r="AH112" i="9"/>
  <c r="AH176" i="9"/>
  <c r="AH240" i="9"/>
  <c r="AH314" i="9"/>
  <c r="AH416" i="9"/>
  <c r="AH517" i="9"/>
  <c r="AH677" i="9"/>
  <c r="AH1005" i="9"/>
  <c r="AH41" i="9"/>
  <c r="AH105" i="9"/>
  <c r="AH169" i="9"/>
  <c r="AH233" i="9"/>
  <c r="AH301" i="9"/>
  <c r="AH404" i="9"/>
  <c r="AH507" i="9"/>
  <c r="AH659" i="9"/>
  <c r="AH949" i="9"/>
  <c r="AH310" i="9"/>
  <c r="AH374" i="9"/>
  <c r="AH438" i="9"/>
  <c r="AH502" i="9"/>
  <c r="AH566" i="9"/>
  <c r="AH630" i="9"/>
  <c r="AH694" i="9"/>
  <c r="AH758" i="9"/>
  <c r="AH822" i="9"/>
  <c r="AH886" i="9"/>
  <c r="AH950" i="9"/>
  <c r="AH1014" i="9"/>
  <c r="AH1078" i="9"/>
  <c r="AH1206" i="9"/>
  <c r="AH1429" i="9"/>
  <c r="AH359" i="9"/>
  <c r="AH423" i="9"/>
  <c r="AH495" i="9"/>
  <c r="AH591" i="9"/>
  <c r="AH679" i="9"/>
  <c r="AH791" i="9"/>
  <c r="AH879" i="9"/>
  <c r="AH991" i="9"/>
  <c r="AH1130" i="9"/>
  <c r="AH1372" i="9"/>
  <c r="AH856" i="9"/>
  <c r="AH944" i="9"/>
  <c r="AH1056" i="9"/>
  <c r="AH1373" i="9"/>
  <c r="AH441" i="9"/>
  <c r="AH625" i="9"/>
  <c r="AH777" i="9"/>
  <c r="AH953" i="9"/>
  <c r="AH1197" i="9"/>
  <c r="AH610" i="9"/>
  <c r="AH786" i="9"/>
  <c r="AH970" i="9"/>
  <c r="AH1166" i="9"/>
  <c r="AH859" i="9"/>
  <c r="AH556" i="9"/>
  <c r="AH868" i="9"/>
  <c r="AH1421" i="9"/>
  <c r="AH1439" i="9"/>
  <c r="AH1751" i="9"/>
  <c r="AH1408" i="9"/>
  <c r="AH1105" i="9"/>
  <c r="AH1417" i="9"/>
  <c r="AH1753" i="9"/>
  <c r="AH1610" i="9"/>
  <c r="AH1243" i="9"/>
  <c r="AH1699" i="9"/>
  <c r="AH1597" i="9"/>
  <c r="AH1470" i="9"/>
  <c r="AH348" i="9"/>
  <c r="AH451" i="9"/>
  <c r="AH565" i="9"/>
  <c r="AH736" i="9"/>
  <c r="AH1332" i="9"/>
  <c r="AH63" i="9"/>
  <c r="AH127" i="9"/>
  <c r="AH191" i="9"/>
  <c r="AH255" i="9"/>
  <c r="AH338" i="9"/>
  <c r="AH440" i="9"/>
  <c r="AH547" i="9"/>
  <c r="AH717" i="9"/>
  <c r="AH1173" i="9"/>
  <c r="AH56" i="9"/>
  <c r="AH120" i="9"/>
  <c r="AH184" i="9"/>
  <c r="AH248" i="9"/>
  <c r="AH325" i="9"/>
  <c r="AH428" i="9"/>
  <c r="AH531" i="9"/>
  <c r="AH699" i="9"/>
  <c r="AH1069" i="9"/>
  <c r="AH49" i="9"/>
  <c r="AH113" i="9"/>
  <c r="AH177" i="9"/>
  <c r="AH241" i="9"/>
  <c r="AH315" i="9"/>
  <c r="AH418" i="9"/>
  <c r="AH520" i="9"/>
  <c r="AH680" i="9"/>
  <c r="AH1013" i="9"/>
  <c r="AH318" i="9"/>
  <c r="AH382" i="9"/>
  <c r="AH446" i="9"/>
  <c r="AH510" i="9"/>
  <c r="AH574" i="9"/>
  <c r="AH638" i="9"/>
  <c r="AH702" i="9"/>
  <c r="AH766" i="9"/>
  <c r="AH830" i="9"/>
  <c r="AH894" i="9"/>
  <c r="AH958" i="9"/>
  <c r="AH1022" i="9"/>
  <c r="AH1094" i="9"/>
  <c r="AH1222" i="9"/>
  <c r="AH303" i="9"/>
  <c r="AH367" i="9"/>
  <c r="AH431" i="9"/>
  <c r="AH511" i="9"/>
  <c r="AH599" i="9"/>
  <c r="AH687" i="9"/>
  <c r="AH799" i="9"/>
  <c r="AH911" i="9"/>
  <c r="AH999" i="9"/>
  <c r="AH1146" i="9"/>
  <c r="AH1404" i="9"/>
  <c r="AH864" i="9"/>
  <c r="AH976" i="9"/>
  <c r="AH1064" i="9"/>
  <c r="AH305" i="9"/>
  <c r="AH457" i="9"/>
  <c r="AH633" i="9"/>
  <c r="AH817" i="9"/>
  <c r="AH969" i="9"/>
  <c r="AH1213" i="9"/>
  <c r="AH650" i="9"/>
  <c r="AH802" i="9"/>
  <c r="AH978" i="9"/>
  <c r="AH1253" i="9"/>
  <c r="AH907" i="9"/>
  <c r="AH564" i="9"/>
  <c r="AH940" i="9"/>
  <c r="AH1111" i="9"/>
  <c r="AH1447" i="9"/>
  <c r="AH1144" i="9"/>
  <c r="AH1456" i="9"/>
  <c r="AH1113" i="9"/>
  <c r="AH1489" i="9"/>
  <c r="AH1282" i="9"/>
  <c r="AH1618" i="9"/>
  <c r="AH1363" i="9"/>
  <c r="AH1755" i="9"/>
  <c r="AH1605" i="9"/>
  <c r="AH1590" i="9"/>
  <c r="AH362" i="9"/>
  <c r="AH464" i="9"/>
  <c r="AH587" i="9"/>
  <c r="AH757" i="9"/>
  <c r="AH7" i="9"/>
  <c r="AH71" i="9"/>
  <c r="AH135" i="9"/>
  <c r="AH199" i="9"/>
  <c r="AH263" i="9"/>
  <c r="AH349" i="9"/>
  <c r="AH452" i="9"/>
  <c r="AH568" i="9"/>
  <c r="AH739" i="9"/>
  <c r="AH1364" i="9"/>
  <c r="AH64" i="9"/>
  <c r="AH128" i="9"/>
  <c r="AH192" i="9"/>
  <c r="AH256" i="9"/>
  <c r="AH339" i="9"/>
  <c r="AH442" i="9"/>
  <c r="AH549" i="9"/>
  <c r="AH720" i="9"/>
  <c r="AH1189" i="9"/>
  <c r="AH57" i="9"/>
  <c r="AH121" i="9"/>
  <c r="AH185" i="9"/>
  <c r="AH249" i="9"/>
  <c r="AH328" i="9"/>
  <c r="AH429" i="9"/>
  <c r="AH532" i="9"/>
  <c r="AH701" i="9"/>
  <c r="AH1077" i="9"/>
  <c r="AH326" i="9"/>
  <c r="AH390" i="9"/>
  <c r="AH454" i="9"/>
  <c r="AH518" i="9"/>
  <c r="AH582" i="9"/>
  <c r="AH646" i="9"/>
  <c r="AH710" i="9"/>
  <c r="AH774" i="9"/>
  <c r="AH838" i="9"/>
  <c r="AH902" i="9"/>
  <c r="AH966" i="9"/>
  <c r="AH1030" i="9"/>
  <c r="AH1110" i="9"/>
  <c r="AH1238" i="9"/>
  <c r="AH311" i="9"/>
  <c r="AH375" i="9"/>
  <c r="AH447" i="9"/>
  <c r="AH527" i="9"/>
  <c r="AH607" i="9"/>
  <c r="AH719" i="9"/>
  <c r="AH807" i="9"/>
  <c r="AH919" i="9"/>
  <c r="AH1007" i="9"/>
  <c r="AH1162" i="9"/>
  <c r="AH784" i="9"/>
  <c r="AH872" i="9"/>
  <c r="AH984" i="9"/>
  <c r="AH1072" i="9"/>
  <c r="AH313" i="9"/>
  <c r="AH497" i="9"/>
  <c r="AH649" i="9"/>
  <c r="AH825" i="9"/>
  <c r="AH1009" i="9"/>
  <c r="AH1252" i="9"/>
  <c r="AH658" i="9"/>
  <c r="AH842" i="9"/>
  <c r="AH994" i="9"/>
  <c r="AH1285" i="9"/>
  <c r="AH979" i="9"/>
  <c r="AH612" i="9"/>
  <c r="AH948" i="9"/>
  <c r="AH1183" i="9"/>
  <c r="AH1495" i="9"/>
  <c r="AH1152" i="9"/>
  <c r="AH1528" i="9"/>
  <c r="AH1161" i="9"/>
  <c r="AH1497" i="9"/>
  <c r="AH1354" i="9"/>
  <c r="AH1666" i="9"/>
  <c r="AH1371" i="9"/>
  <c r="AH1572" i="9"/>
  <c r="AH1661" i="9"/>
  <c r="AH1598" i="9"/>
  <c r="AH373" i="9"/>
  <c r="AH476" i="9"/>
  <c r="AH608" i="9"/>
  <c r="AH797" i="9"/>
  <c r="AH15" i="9"/>
  <c r="AH79" i="9"/>
  <c r="AH143" i="9"/>
  <c r="AH207" i="9"/>
  <c r="AH271" i="9"/>
  <c r="AH363" i="9"/>
  <c r="AH466" i="9"/>
  <c r="AH589" i="9"/>
  <c r="AH760" i="9"/>
  <c r="AH8" i="9"/>
  <c r="AH72" i="9"/>
  <c r="AH136" i="9"/>
  <c r="AH200" i="9"/>
  <c r="AH264" i="9"/>
  <c r="AH352" i="9"/>
  <c r="AH453" i="9"/>
  <c r="AH571" i="9"/>
  <c r="AH741" i="9"/>
  <c r="AH1396" i="9"/>
  <c r="AH65" i="9"/>
  <c r="AH129" i="9"/>
  <c r="AH193" i="9"/>
  <c r="AH257" i="9"/>
  <c r="AH340" i="9"/>
  <c r="AH443" i="9"/>
  <c r="AH552" i="9"/>
  <c r="AH723" i="9"/>
  <c r="AH1205" i="9"/>
  <c r="AH334" i="9"/>
  <c r="AH398" i="9"/>
  <c r="AH462" i="9"/>
  <c r="AH526" i="9"/>
  <c r="AH590" i="9"/>
  <c r="AH654" i="9"/>
  <c r="AH718" i="9"/>
  <c r="AH782" i="9"/>
  <c r="AH846" i="9"/>
  <c r="AH910" i="9"/>
  <c r="AH974" i="9"/>
  <c r="AH1038" i="9"/>
  <c r="AH1126" i="9"/>
  <c r="AH1269" i="9"/>
  <c r="AH319" i="9"/>
  <c r="AH383" i="9"/>
  <c r="AH455" i="9"/>
  <c r="AH535" i="9"/>
  <c r="AH615" i="9"/>
  <c r="AH727" i="9"/>
  <c r="AH815" i="9"/>
  <c r="AH927" i="9"/>
  <c r="AH1039" i="9"/>
  <c r="AH1178" i="9"/>
  <c r="AH792" i="9"/>
  <c r="AH880" i="9"/>
  <c r="AH992" i="9"/>
  <c r="AH1132" i="9"/>
  <c r="AH329" i="9"/>
  <c r="AH505" i="9"/>
  <c r="AH689" i="9"/>
  <c r="AH841" i="9"/>
  <c r="AH1017" i="9"/>
  <c r="AH1412" i="9"/>
  <c r="AH674" i="9"/>
  <c r="AH850" i="9"/>
  <c r="AH1034" i="9"/>
  <c r="AH1349" i="9"/>
  <c r="AH987" i="9"/>
  <c r="AH684" i="9"/>
  <c r="AH996" i="9"/>
  <c r="AH1191" i="9"/>
  <c r="AH1567" i="9"/>
  <c r="AH1200" i="9"/>
  <c r="AH1536" i="9"/>
  <c r="AH1233" i="9"/>
  <c r="AH1545" i="9"/>
  <c r="AH1362" i="9"/>
  <c r="AH1738" i="9"/>
  <c r="AH1427" i="9"/>
  <c r="AH1580" i="9"/>
  <c r="AH1262" i="9"/>
  <c r="AH1654" i="9"/>
  <c r="AH1164" i="9"/>
  <c r="AH1341" i="9"/>
  <c r="AH321" i="9"/>
  <c r="AH385" i="9"/>
  <c r="AH449" i="9"/>
  <c r="AH513" i="9"/>
  <c r="AH577" i="9"/>
  <c r="AH641" i="9"/>
  <c r="AH705" i="9"/>
  <c r="AH769" i="9"/>
  <c r="AH833" i="9"/>
  <c r="AH897" i="9"/>
  <c r="AH961" i="9"/>
  <c r="AH1025" i="9"/>
  <c r="AH1101" i="9"/>
  <c r="AH1229" i="9"/>
  <c r="AH538" i="9"/>
  <c r="AH602" i="9"/>
  <c r="AH666" i="9"/>
  <c r="AH730" i="9"/>
  <c r="AH794" i="9"/>
  <c r="AH858" i="9"/>
  <c r="AH922" i="9"/>
  <c r="AH986" i="9"/>
  <c r="AH1050" i="9"/>
  <c r="AH1150" i="9"/>
  <c r="AH1317" i="9"/>
  <c r="AH803" i="9"/>
  <c r="AH899" i="9"/>
  <c r="AH1027" i="9"/>
  <c r="AH1234" i="9"/>
  <c r="AH604" i="9"/>
  <c r="AH732" i="9"/>
  <c r="AH860" i="9"/>
  <c r="AH988" i="9"/>
  <c r="AH1156" i="9"/>
  <c r="AH1103" i="9"/>
  <c r="AH1231" i="9"/>
  <c r="AH1359" i="9"/>
  <c r="AH1487" i="9"/>
  <c r="AH1615" i="9"/>
  <c r="AH1743" i="9"/>
  <c r="AH1192" i="9"/>
  <c r="AH1320" i="9"/>
  <c r="AH1448" i="9"/>
  <c r="AH1576" i="9"/>
  <c r="AH1704" i="9"/>
  <c r="AH1153" i="9"/>
  <c r="AH1281" i="9"/>
  <c r="AH1409" i="9"/>
  <c r="AH1537" i="9"/>
  <c r="AH1665" i="9"/>
  <c r="AH1274" i="9"/>
  <c r="AH1402" i="9"/>
  <c r="AH1530" i="9"/>
  <c r="AH1658" i="9"/>
  <c r="AH1107" i="9"/>
  <c r="AH1235" i="9"/>
  <c r="AH1379" i="9"/>
  <c r="AH1563" i="9"/>
  <c r="AH1747" i="9"/>
  <c r="AH1588" i="9"/>
  <c r="AH1469" i="9"/>
  <c r="AH1653" i="9"/>
  <c r="AH1278" i="9"/>
  <c r="AH1462" i="9"/>
  <c r="AH1646" i="9"/>
  <c r="AH1196" i="9"/>
  <c r="AH1405" i="9"/>
  <c r="AH337" i="9"/>
  <c r="AH401" i="9"/>
  <c r="AH465" i="9"/>
  <c r="AH529" i="9"/>
  <c r="AH593" i="9"/>
  <c r="AH657" i="9"/>
  <c r="AH721" i="9"/>
  <c r="AH785" i="9"/>
  <c r="AH849" i="9"/>
  <c r="AH913" i="9"/>
  <c r="AH977" i="9"/>
  <c r="AH1041" i="9"/>
  <c r="AH1133" i="9"/>
  <c r="AH1284" i="9"/>
  <c r="AH554" i="9"/>
  <c r="AH618" i="9"/>
  <c r="AH682" i="9"/>
  <c r="AH746" i="9"/>
  <c r="AH810" i="9"/>
  <c r="AH874" i="9"/>
  <c r="AH938" i="9"/>
  <c r="AH1002" i="9"/>
  <c r="AH1066" i="9"/>
  <c r="AH1182" i="9"/>
  <c r="AH1381" i="9"/>
  <c r="AH819" i="9"/>
  <c r="AH915" i="9"/>
  <c r="AH1043" i="9"/>
  <c r="AH1292" i="9"/>
  <c r="AH620" i="9"/>
  <c r="AH748" i="9"/>
  <c r="AH876" i="9"/>
  <c r="AH1004" i="9"/>
  <c r="AH1188" i="9"/>
  <c r="AH1119" i="9"/>
  <c r="AH1247" i="9"/>
  <c r="AH1375" i="9"/>
  <c r="AH1503" i="9"/>
  <c r="AH1631" i="9"/>
  <c r="AH1080" i="9"/>
  <c r="AH1208" i="9"/>
  <c r="AH1336" i="9"/>
  <c r="AH1464" i="9"/>
  <c r="AH1592" i="9"/>
  <c r="AH1720" i="9"/>
  <c r="AH1169" i="9"/>
  <c r="AH1297" i="9"/>
  <c r="AH1425" i="9"/>
  <c r="AH1553" i="9"/>
  <c r="AH1681" i="9"/>
  <c r="AH1290" i="9"/>
  <c r="AH1418" i="9"/>
  <c r="AH1546" i="9"/>
  <c r="AH1674" i="9"/>
  <c r="AH1123" i="9"/>
  <c r="AH1251" i="9"/>
  <c r="AH1435" i="9"/>
  <c r="AH1619" i="9"/>
  <c r="AH1460" i="9"/>
  <c r="AH1644" i="9"/>
  <c r="AH1525" i="9"/>
  <c r="AH1669" i="9"/>
  <c r="AH1334" i="9"/>
  <c r="AH1518" i="9"/>
  <c r="AH1662" i="9"/>
  <c r="AH439" i="9"/>
  <c r="AH503" i="9"/>
  <c r="AH567" i="9"/>
  <c r="AH631" i="9"/>
  <c r="AH695" i="9"/>
  <c r="AH759" i="9"/>
  <c r="AH823" i="9"/>
  <c r="AH887" i="9"/>
  <c r="AH951" i="9"/>
  <c r="AH1015" i="9"/>
  <c r="AH1082" i="9"/>
  <c r="AH1210" i="9"/>
  <c r="AH1436" i="9"/>
  <c r="AH824" i="9"/>
  <c r="AH888" i="9"/>
  <c r="AH952" i="9"/>
  <c r="AH1016" i="9"/>
  <c r="AH1084" i="9"/>
  <c r="AH1212" i="9"/>
  <c r="AH1437" i="9"/>
  <c r="AH345" i="9"/>
  <c r="AH409" i="9"/>
  <c r="AH473" i="9"/>
  <c r="AH537" i="9"/>
  <c r="AH601" i="9"/>
  <c r="AH665" i="9"/>
  <c r="AH729" i="9"/>
  <c r="AH793" i="9"/>
  <c r="AH857" i="9"/>
  <c r="AH921" i="9"/>
  <c r="AH985" i="9"/>
  <c r="AH1049" i="9"/>
  <c r="AH1149" i="9"/>
  <c r="AH1316" i="9"/>
  <c r="AH562" i="9"/>
  <c r="AH626" i="9"/>
  <c r="AH690" i="9"/>
  <c r="AH754" i="9"/>
  <c r="AH818" i="9"/>
  <c r="AH882" i="9"/>
  <c r="AH946" i="9"/>
  <c r="AH1010" i="9"/>
  <c r="AH1074" i="9"/>
  <c r="AH1198" i="9"/>
  <c r="AH1413" i="9"/>
  <c r="AH827" i="9"/>
  <c r="AH923" i="9"/>
  <c r="AH1051" i="9"/>
  <c r="AH1324" i="9"/>
  <c r="AH628" i="9"/>
  <c r="AH756" i="9"/>
  <c r="AH884" i="9"/>
  <c r="AH1012" i="9"/>
  <c r="AH1204" i="9"/>
  <c r="AH1127" i="9"/>
  <c r="AH1255" i="9"/>
  <c r="AH1383" i="9"/>
  <c r="AH1511" i="9"/>
  <c r="AH1639" i="9"/>
  <c r="AH1088" i="9"/>
  <c r="AH1216" i="9"/>
  <c r="AH1344" i="9"/>
  <c r="AH1472" i="9"/>
  <c r="AH1600" i="9"/>
  <c r="AH1728" i="9"/>
  <c r="AH1177" i="9"/>
  <c r="AH1305" i="9"/>
  <c r="AH1433" i="9"/>
  <c r="AH1561" i="9"/>
  <c r="AH1689" i="9"/>
  <c r="AH1298" i="9"/>
  <c r="AH1426" i="9"/>
  <c r="AH1554" i="9"/>
  <c r="AH1682" i="9"/>
  <c r="AH1131" i="9"/>
  <c r="AH1299" i="9"/>
  <c r="AH1443" i="9"/>
  <c r="AH1627" i="9"/>
  <c r="AH1508" i="9"/>
  <c r="AH1652" i="9"/>
  <c r="AH1533" i="9"/>
  <c r="AH1717" i="9"/>
  <c r="AH1342" i="9"/>
  <c r="AH1526" i="9"/>
  <c r="AH1710" i="9"/>
  <c r="AH639" i="9"/>
  <c r="AH703" i="9"/>
  <c r="AH767" i="9"/>
  <c r="AH831" i="9"/>
  <c r="AH895" i="9"/>
  <c r="AH959" i="9"/>
  <c r="AH1023" i="9"/>
  <c r="AH1098" i="9"/>
  <c r="AH1226" i="9"/>
  <c r="AH768" i="9"/>
  <c r="AH832" i="9"/>
  <c r="AH896" i="9"/>
  <c r="AH960" i="9"/>
  <c r="AH1024" i="9"/>
  <c r="AH1100" i="9"/>
  <c r="AH1228" i="9"/>
  <c r="AH289" i="9"/>
  <c r="AH353" i="9"/>
  <c r="AH417" i="9"/>
  <c r="AH481" i="9"/>
  <c r="AH545" i="9"/>
  <c r="AH609" i="9"/>
  <c r="AH673" i="9"/>
  <c r="AH737" i="9"/>
  <c r="AH801" i="9"/>
  <c r="AH865" i="9"/>
  <c r="AH929" i="9"/>
  <c r="AH993" i="9"/>
  <c r="AH1057" i="9"/>
  <c r="AH1165" i="9"/>
  <c r="AH1348" i="9"/>
  <c r="AH570" i="9"/>
  <c r="AH634" i="9"/>
  <c r="AH698" i="9"/>
  <c r="AH762" i="9"/>
  <c r="AH826" i="9"/>
  <c r="AH890" i="9"/>
  <c r="AH954" i="9"/>
  <c r="AH1018" i="9"/>
  <c r="AH1086" i="9"/>
  <c r="AH1214" i="9"/>
  <c r="AH1445" i="9"/>
  <c r="AH835" i="9"/>
  <c r="AH963" i="9"/>
  <c r="AH1106" i="9"/>
  <c r="AH540" i="9"/>
  <c r="AH668" i="9"/>
  <c r="AH796" i="9"/>
  <c r="AH924" i="9"/>
  <c r="AH1052" i="9"/>
  <c r="AH1325" i="9"/>
  <c r="AH1167" i="9"/>
  <c r="AH1295" i="9"/>
  <c r="AH1423" i="9"/>
  <c r="AH1551" i="9"/>
  <c r="AH1679" i="9"/>
  <c r="AH1128" i="9"/>
  <c r="AH1256" i="9"/>
  <c r="AH1384" i="9"/>
  <c r="AH1512" i="9"/>
  <c r="AH1640" i="9"/>
  <c r="AH1089" i="9"/>
  <c r="AH1217" i="9"/>
  <c r="AH1345" i="9"/>
  <c r="AH1473" i="9"/>
  <c r="AH1601" i="9"/>
  <c r="AH1729" i="9"/>
  <c r="AH1338" i="9"/>
  <c r="AH1466" i="9"/>
  <c r="AH1594" i="9"/>
  <c r="AH1722" i="9"/>
  <c r="AH1171" i="9"/>
  <c r="AH1307" i="9"/>
  <c r="AH1491" i="9"/>
  <c r="AH1635" i="9"/>
  <c r="AH1516" i="9"/>
  <c r="AH1700" i="9"/>
  <c r="AH1541" i="9"/>
  <c r="AH1725" i="9"/>
  <c r="AH1390" i="9"/>
  <c r="AH1534" i="9"/>
  <c r="AH1718" i="9"/>
  <c r="AH519" i="9"/>
  <c r="AH583" i="9"/>
  <c r="AH647" i="9"/>
  <c r="AH711" i="9"/>
  <c r="AH775" i="9"/>
  <c r="AH839" i="9"/>
  <c r="AH903" i="9"/>
  <c r="AH967" i="9"/>
  <c r="AH1031" i="9"/>
  <c r="AH1114" i="9"/>
  <c r="AH1244" i="9"/>
  <c r="AH776" i="9"/>
  <c r="AH840" i="9"/>
  <c r="AH904" i="9"/>
  <c r="AH968" i="9"/>
  <c r="AH1032" i="9"/>
  <c r="AH1116" i="9"/>
  <c r="AH1245" i="9"/>
  <c r="AH297" i="9"/>
  <c r="AH361" i="9"/>
  <c r="AH425" i="9"/>
  <c r="AH489" i="9"/>
  <c r="AH553" i="9"/>
  <c r="AH617" i="9"/>
  <c r="AH681" i="9"/>
  <c r="AH745" i="9"/>
  <c r="AH809" i="9"/>
  <c r="AH873" i="9"/>
  <c r="AH937" i="9"/>
  <c r="AH1001" i="9"/>
  <c r="AH1065" i="9"/>
  <c r="AH1181" i="9"/>
  <c r="AH1380" i="9"/>
  <c r="AH578" i="9"/>
  <c r="AH642" i="9"/>
  <c r="AH706" i="9"/>
  <c r="AH770" i="9"/>
  <c r="AH834" i="9"/>
  <c r="AH898" i="9"/>
  <c r="AH962" i="9"/>
  <c r="AH1026" i="9"/>
  <c r="AH1102" i="9"/>
  <c r="AH1230" i="9"/>
  <c r="AH779" i="9"/>
  <c r="AH843" i="9"/>
  <c r="AH971" i="9"/>
  <c r="AH1122" i="9"/>
  <c r="AH548" i="9"/>
  <c r="AH676" i="9"/>
  <c r="AH804" i="9"/>
  <c r="AH932" i="9"/>
  <c r="AH1060" i="9"/>
  <c r="AH1357" i="9"/>
  <c r="AH1175" i="9"/>
  <c r="AH1303" i="9"/>
  <c r="AH1431" i="9"/>
  <c r="AH1559" i="9"/>
  <c r="AH1687" i="9"/>
  <c r="AH1136" i="9"/>
  <c r="AH1264" i="9"/>
  <c r="AH1392" i="9"/>
  <c r="AH1520" i="9"/>
  <c r="AH1648" i="9"/>
  <c r="AH1097" i="9"/>
  <c r="AH1225" i="9"/>
  <c r="AH1353" i="9"/>
  <c r="AH1481" i="9"/>
  <c r="AH1609" i="9"/>
  <c r="AH1737" i="9"/>
  <c r="AH1346" i="9"/>
  <c r="AH1474" i="9"/>
  <c r="AH1602" i="9"/>
  <c r="AH1730" i="9"/>
  <c r="AH1179" i="9"/>
  <c r="AH1315" i="9"/>
  <c r="AH1499" i="9"/>
  <c r="AH1683" i="9"/>
  <c r="AH1524" i="9"/>
  <c r="AH1708" i="9"/>
  <c r="AH1589" i="9"/>
  <c r="AH1733" i="9"/>
  <c r="AH1398" i="9"/>
  <c r="AH1582" i="9"/>
  <c r="AH1726" i="9"/>
  <c r="AH1259" i="9"/>
  <c r="AH1323" i="9"/>
  <c r="AH1387" i="9"/>
  <c r="AH1451" i="9"/>
  <c r="AH1515" i="9"/>
  <c r="AH1579" i="9"/>
  <c r="AH1643" i="9"/>
  <c r="AH1707" i="9"/>
  <c r="AH1468" i="9"/>
  <c r="AH1532" i="9"/>
  <c r="AH1596" i="9"/>
  <c r="AH1660" i="9"/>
  <c r="AH1724" i="9"/>
  <c r="AH1485" i="9"/>
  <c r="AH1549" i="9"/>
  <c r="AH1613" i="9"/>
  <c r="AH1677" i="9"/>
  <c r="AH1741" i="9"/>
  <c r="AH1286" i="9"/>
  <c r="AH1350" i="9"/>
  <c r="AH1414" i="9"/>
  <c r="AH1478" i="9"/>
  <c r="AH1542" i="9"/>
  <c r="AH1606" i="9"/>
  <c r="AH1670" i="9"/>
  <c r="AH1734" i="9"/>
  <c r="AH867" i="9"/>
  <c r="AH931" i="9"/>
  <c r="AH995" i="9"/>
  <c r="AH1059" i="9"/>
  <c r="AH1170" i="9"/>
  <c r="AH1356" i="9"/>
  <c r="AH572" i="9"/>
  <c r="AH636" i="9"/>
  <c r="AH700" i="9"/>
  <c r="AH764" i="9"/>
  <c r="AH828" i="9"/>
  <c r="AH892" i="9"/>
  <c r="AH956" i="9"/>
  <c r="AH1020" i="9"/>
  <c r="AH1092" i="9"/>
  <c r="AH1220" i="9"/>
  <c r="AH1453" i="9"/>
  <c r="AH1135" i="9"/>
  <c r="AH1199" i="9"/>
  <c r="AH1263" i="9"/>
  <c r="AH1327" i="9"/>
  <c r="AH1391" i="9"/>
  <c r="AH1455" i="9"/>
  <c r="AH1519" i="9"/>
  <c r="AH1583" i="9"/>
  <c r="AH1647" i="9"/>
  <c r="AH1711" i="9"/>
  <c r="AH1096" i="9"/>
  <c r="AH1160" i="9"/>
  <c r="AH1224" i="9"/>
  <c r="AH1288" i="9"/>
  <c r="AH1352" i="9"/>
  <c r="AH1416" i="9"/>
  <c r="AH1480" i="9"/>
  <c r="AH1544" i="9"/>
  <c r="AH1608" i="9"/>
  <c r="AH1672" i="9"/>
  <c r="AH1736" i="9"/>
  <c r="AH1121" i="9"/>
  <c r="AH1185" i="9"/>
  <c r="AH1249" i="9"/>
  <c r="AH1313" i="9"/>
  <c r="AH1377" i="9"/>
  <c r="AH1441" i="9"/>
  <c r="AH1505" i="9"/>
  <c r="AH1569" i="9"/>
  <c r="AH1633" i="9"/>
  <c r="AH1697" i="9"/>
  <c r="AH1242" i="9"/>
  <c r="AH1306" i="9"/>
  <c r="AH1370" i="9"/>
  <c r="AH1434" i="9"/>
  <c r="AH1498" i="9"/>
  <c r="AH1562" i="9"/>
  <c r="AH1626" i="9"/>
  <c r="AH1690" i="9"/>
  <c r="AH1754" i="9"/>
  <c r="AH1139" i="9"/>
  <c r="AH1203" i="9"/>
  <c r="AH1267" i="9"/>
  <c r="AH1331" i="9"/>
  <c r="AH1395" i="9"/>
  <c r="AH1459" i="9"/>
  <c r="AH1523" i="9"/>
  <c r="AH1587" i="9"/>
  <c r="AH1651" i="9"/>
  <c r="AH1715" i="9"/>
  <c r="AH1476" i="9"/>
  <c r="AH1540" i="9"/>
  <c r="AH1604" i="9"/>
  <c r="AH1668" i="9"/>
  <c r="AH1732" i="9"/>
  <c r="AH1493" i="9"/>
  <c r="AH1557" i="9"/>
  <c r="AH1621" i="9"/>
  <c r="AH1685" i="9"/>
  <c r="AH1749" i="9"/>
  <c r="AH1294" i="9"/>
  <c r="AH1358" i="9"/>
  <c r="AH1422" i="9"/>
  <c r="AH1486" i="9"/>
  <c r="AH1550" i="9"/>
  <c r="AH1614" i="9"/>
  <c r="AH1678" i="9"/>
  <c r="AH1742" i="9"/>
  <c r="AH875" i="9"/>
  <c r="AH939" i="9"/>
  <c r="AH1003" i="9"/>
  <c r="AH1067" i="9"/>
  <c r="AH1186" i="9"/>
  <c r="AH1388" i="9"/>
  <c r="AH580" i="9"/>
  <c r="AH644" i="9"/>
  <c r="AH708" i="9"/>
  <c r="AH772" i="9"/>
  <c r="AH836" i="9"/>
  <c r="AH900" i="9"/>
  <c r="AH964" i="9"/>
  <c r="AH1028" i="9"/>
  <c r="AH1108" i="9"/>
  <c r="AH1236" i="9"/>
  <c r="AH1079" i="9"/>
  <c r="AH1143" i="9"/>
  <c r="AH1207" i="9"/>
  <c r="AH1271" i="9"/>
  <c r="AH1335" i="9"/>
  <c r="AH1399" i="9"/>
  <c r="AH1463" i="9"/>
  <c r="AH1527" i="9"/>
  <c r="AH1591" i="9"/>
  <c r="AH1655" i="9"/>
  <c r="AH1719" i="9"/>
  <c r="AH1104" i="9"/>
  <c r="AH1168" i="9"/>
  <c r="AH1232" i="9"/>
  <c r="AH1296" i="9"/>
  <c r="AH1360" i="9"/>
  <c r="AH1424" i="9"/>
  <c r="AH1488" i="9"/>
  <c r="AH1552" i="9"/>
  <c r="AH1616" i="9"/>
  <c r="AH1680" i="9"/>
  <c r="AH1744" i="9"/>
  <c r="AH1129" i="9"/>
  <c r="AH1193" i="9"/>
  <c r="AH1257" i="9"/>
  <c r="AH1321" i="9"/>
  <c r="AH1385" i="9"/>
  <c r="AH1449" i="9"/>
  <c r="AH1513" i="9"/>
  <c r="AH1577" i="9"/>
  <c r="AH1641" i="9"/>
  <c r="AH1705" i="9"/>
  <c r="AH1250" i="9"/>
  <c r="AH1314" i="9"/>
  <c r="AH1378" i="9"/>
  <c r="AH1442" i="9"/>
  <c r="AH1506" i="9"/>
  <c r="AH1570" i="9"/>
  <c r="AH1634" i="9"/>
  <c r="AH1698" i="9"/>
  <c r="AH1083" i="9"/>
  <c r="AH1147" i="9"/>
  <c r="AH1211" i="9"/>
  <c r="AH1275" i="9"/>
  <c r="AH1339" i="9"/>
  <c r="AH1403" i="9"/>
  <c r="AH1467" i="9"/>
  <c r="AH1531" i="9"/>
  <c r="AH1595" i="9"/>
  <c r="AH1659" i="9"/>
  <c r="AH1723" i="9"/>
  <c r="AH1484" i="9"/>
  <c r="AH1548" i="9"/>
  <c r="AH1612" i="9"/>
  <c r="AH1676" i="9"/>
  <c r="AH1740" i="9"/>
  <c r="AH1501" i="9"/>
  <c r="AH1565" i="9"/>
  <c r="AH1629" i="9"/>
  <c r="AH1693" i="9"/>
  <c r="AH1757" i="9"/>
  <c r="AH1302" i="9"/>
  <c r="AH1366" i="9"/>
  <c r="AH1430" i="9"/>
  <c r="AH1494" i="9"/>
  <c r="AH1558" i="9"/>
  <c r="AH1622" i="9"/>
  <c r="AH1686" i="9"/>
  <c r="AH1750" i="9"/>
  <c r="AH883" i="9"/>
  <c r="AH947" i="9"/>
  <c r="AH1011" i="9"/>
  <c r="AH1075" i="9"/>
  <c r="AH1202" i="9"/>
  <c r="AH1420" i="9"/>
  <c r="AH588" i="9"/>
  <c r="AH652" i="9"/>
  <c r="AH716" i="9"/>
  <c r="AH780" i="9"/>
  <c r="AH844" i="9"/>
  <c r="AH908" i="9"/>
  <c r="AH972" i="9"/>
  <c r="AH1036" i="9"/>
  <c r="AH1124" i="9"/>
  <c r="AH1261" i="9"/>
  <c r="AH1087" i="9"/>
  <c r="AH1151" i="9"/>
  <c r="AH1215" i="9"/>
  <c r="AH1279" i="9"/>
  <c r="AH1343" i="9"/>
  <c r="AH1407" i="9"/>
  <c r="AH1471" i="9"/>
  <c r="AH1535" i="9"/>
  <c r="AH1599" i="9"/>
  <c r="AH1663" i="9"/>
  <c r="AH1727" i="9"/>
  <c r="AH1112" i="9"/>
  <c r="AH1176" i="9"/>
  <c r="AH1240" i="9"/>
  <c r="AH1304" i="9"/>
  <c r="AH1368" i="9"/>
  <c r="AH1432" i="9"/>
  <c r="AH1496" i="9"/>
  <c r="AH1560" i="9"/>
  <c r="AH1624" i="9"/>
  <c r="AH1688" i="9"/>
  <c r="AH1752" i="9"/>
  <c r="AH1137" i="9"/>
  <c r="AH1201" i="9"/>
  <c r="AH1265" i="9"/>
  <c r="AH1329" i="9"/>
  <c r="AH1393" i="9"/>
  <c r="AH1457" i="9"/>
  <c r="AH1521" i="9"/>
  <c r="AH1585" i="9"/>
  <c r="AH1649" i="9"/>
  <c r="AH1713" i="9"/>
  <c r="AH1258" i="9"/>
  <c r="AH1322" i="9"/>
  <c r="AH1386" i="9"/>
  <c r="AH1450" i="9"/>
  <c r="AH1514" i="9"/>
  <c r="AH1578" i="9"/>
  <c r="AH1642" i="9"/>
  <c r="AH1706" i="9"/>
  <c r="AH1091" i="9"/>
  <c r="AH1155" i="9"/>
  <c r="AH1219" i="9"/>
  <c r="AH1283" i="9"/>
  <c r="AH1347" i="9"/>
  <c r="AH1411" i="9"/>
  <c r="AH1475" i="9"/>
  <c r="AH1539" i="9"/>
  <c r="AH1603" i="9"/>
  <c r="AH1667" i="9"/>
  <c r="AH1731" i="9"/>
  <c r="AH1492" i="9"/>
  <c r="AH1556" i="9"/>
  <c r="AH1620" i="9"/>
  <c r="AH1684" i="9"/>
  <c r="AH1748" i="9"/>
  <c r="AH1509" i="9"/>
  <c r="AH1573" i="9"/>
  <c r="AH1637" i="9"/>
  <c r="AH1701" i="9"/>
  <c r="AH1246" i="9"/>
  <c r="AH1310" i="9"/>
  <c r="AH1374" i="9"/>
  <c r="AH1438" i="9"/>
  <c r="AH1502" i="9"/>
  <c r="AH1566" i="9"/>
  <c r="AH1630" i="9"/>
  <c r="AH1694" i="9"/>
  <c r="AH1758" i="9"/>
  <c r="AH891" i="9"/>
  <c r="AH955" i="9"/>
  <c r="AH1019" i="9"/>
  <c r="AH1090" i="9"/>
  <c r="AH1218" i="9"/>
  <c r="AH1452" i="9"/>
  <c r="AH596" i="9"/>
  <c r="AH660" i="9"/>
  <c r="AH724" i="9"/>
  <c r="AH788" i="9"/>
  <c r="AH852" i="9"/>
  <c r="AH916" i="9"/>
  <c r="AH980" i="9"/>
  <c r="AH1044" i="9"/>
  <c r="AH1140" i="9"/>
  <c r="AH1293" i="9"/>
  <c r="AH1095" i="9"/>
  <c r="AH1159" i="9"/>
  <c r="AH1223" i="9"/>
  <c r="AH1287" i="9"/>
  <c r="AH1351" i="9"/>
  <c r="AH1415" i="9"/>
  <c r="AH1479" i="9"/>
  <c r="AH1543" i="9"/>
  <c r="AH1607" i="9"/>
  <c r="AH1671" i="9"/>
  <c r="AH1735" i="9"/>
  <c r="AH1120" i="9"/>
  <c r="AH1184" i="9"/>
  <c r="AH1248" i="9"/>
  <c r="AH1312" i="9"/>
  <c r="AH1376" i="9"/>
  <c r="AH1440" i="9"/>
  <c r="AH1504" i="9"/>
  <c r="AH1568" i="9"/>
  <c r="AH1632" i="9"/>
  <c r="AH1696" i="9"/>
  <c r="AH1081" i="9"/>
  <c r="AH1145" i="9"/>
  <c r="AH1209" i="9"/>
  <c r="AH1273" i="9"/>
  <c r="AH1337" i="9"/>
  <c r="AH1401" i="9"/>
  <c r="AH1465" i="9"/>
  <c r="AH1529" i="9"/>
  <c r="AH1593" i="9"/>
  <c r="AH1657" i="9"/>
  <c r="AH1721" i="9"/>
  <c r="AH1266" i="9"/>
  <c r="AH1330" i="9"/>
  <c r="AH1394" i="9"/>
  <c r="AH1458" i="9"/>
  <c r="AH1522" i="9"/>
  <c r="AH1586" i="9"/>
  <c r="AH1650" i="9"/>
  <c r="AH1714" i="9"/>
  <c r="AH1099" i="9"/>
  <c r="AH1163" i="9"/>
  <c r="AH1227" i="9"/>
  <c r="AH1291" i="9"/>
  <c r="AH1355" i="9"/>
  <c r="AH1419" i="9"/>
  <c r="AH1483" i="9"/>
  <c r="AH1547" i="9"/>
  <c r="AH1611" i="9"/>
  <c r="AH1675" i="9"/>
  <c r="AH1739" i="9"/>
  <c r="AH1500" i="9"/>
  <c r="AH1564" i="9"/>
  <c r="AH1628" i="9"/>
  <c r="AH1692" i="9"/>
  <c r="AH1756" i="9"/>
  <c r="AH1517" i="9"/>
  <c r="AH1581" i="9"/>
  <c r="AH1645" i="9"/>
  <c r="AH1709" i="9"/>
  <c r="AH1254" i="9"/>
  <c r="AH1318" i="9"/>
  <c r="AH1382" i="9"/>
  <c r="AH1446" i="9"/>
  <c r="AH1510" i="9"/>
  <c r="AH1574" i="9"/>
  <c r="AH1638" i="9"/>
  <c r="AH1702" i="9"/>
  <c r="P2047" i="7" l="1"/>
  <c r="P2046" i="7"/>
  <c r="P2045" i="7"/>
  <c r="P2044" i="7"/>
  <c r="P2043" i="7"/>
  <c r="P2042" i="7"/>
  <c r="P2041" i="7"/>
  <c r="P2040" i="7"/>
  <c r="P2039" i="7"/>
  <c r="P2038" i="7"/>
  <c r="P2037" i="7"/>
  <c r="P2036" i="7"/>
  <c r="P2035" i="7"/>
  <c r="P2034" i="7"/>
  <c r="P2033" i="7"/>
  <c r="P2032" i="7"/>
  <c r="P2031" i="7"/>
  <c r="P2030" i="7"/>
  <c r="P2029" i="7"/>
  <c r="P2028" i="7"/>
  <c r="P2027" i="7"/>
  <c r="P2026" i="7"/>
  <c r="P2025" i="7"/>
  <c r="P2024" i="7"/>
  <c r="P2023" i="7"/>
  <c r="P2022" i="7"/>
  <c r="P2021" i="7"/>
  <c r="P2020" i="7"/>
  <c r="P2019" i="7"/>
  <c r="P2018" i="7"/>
  <c r="P2017" i="7"/>
  <c r="P2016" i="7"/>
  <c r="P2015" i="7"/>
  <c r="P2014" i="7"/>
  <c r="P2013" i="7"/>
  <c r="P2012" i="7"/>
  <c r="P2011" i="7"/>
  <c r="P2010" i="7"/>
  <c r="P2009" i="7"/>
  <c r="P2008" i="7"/>
  <c r="P2007" i="7"/>
  <c r="P2006" i="7"/>
  <c r="P2005" i="7"/>
  <c r="P2004" i="7"/>
  <c r="P2003" i="7"/>
  <c r="P2002" i="7"/>
  <c r="P2001" i="7"/>
  <c r="P2000" i="7"/>
  <c r="P1999" i="7"/>
  <c r="P1998" i="7"/>
  <c r="P1997" i="7"/>
  <c r="P1996" i="7"/>
  <c r="P1995" i="7"/>
  <c r="P1994" i="7"/>
  <c r="P1993" i="7"/>
  <c r="P1992" i="7"/>
  <c r="P1991" i="7"/>
  <c r="P1990" i="7"/>
  <c r="P1989" i="7"/>
  <c r="P1988" i="7"/>
  <c r="P1987" i="7"/>
  <c r="P1986" i="7"/>
  <c r="P1985" i="7"/>
  <c r="P1984" i="7"/>
  <c r="P1983" i="7"/>
  <c r="P1982" i="7"/>
  <c r="P1981" i="7"/>
  <c r="P1980" i="7"/>
  <c r="P1979" i="7"/>
  <c r="P1978" i="7"/>
  <c r="P1977" i="7"/>
  <c r="P1976" i="7"/>
  <c r="P1975" i="7"/>
  <c r="P1974" i="7"/>
  <c r="P1973" i="7"/>
  <c r="P1972" i="7"/>
  <c r="P1971" i="7"/>
  <c r="P1970" i="7"/>
  <c r="P1969" i="7"/>
  <c r="P1968" i="7"/>
  <c r="P1967" i="7"/>
  <c r="P1966" i="7"/>
  <c r="P1965" i="7"/>
  <c r="P1964" i="7"/>
  <c r="P1963" i="7"/>
  <c r="P1962" i="7"/>
  <c r="P1961" i="7"/>
  <c r="P1960" i="7"/>
  <c r="P1959" i="7"/>
  <c r="P1958" i="7"/>
  <c r="P1957" i="7"/>
  <c r="P1956" i="7"/>
  <c r="P1955" i="7"/>
  <c r="P1954" i="7"/>
  <c r="P1953" i="7"/>
  <c r="P1952" i="7"/>
  <c r="P1951" i="7"/>
  <c r="P1950" i="7"/>
  <c r="P1949" i="7"/>
  <c r="P1948" i="7"/>
  <c r="P1947" i="7"/>
  <c r="P1946" i="7"/>
  <c r="P1945" i="7"/>
  <c r="P1944" i="7"/>
  <c r="P1943" i="7"/>
  <c r="P1942" i="7"/>
  <c r="P1941" i="7"/>
  <c r="P1940" i="7"/>
  <c r="P1939" i="7"/>
  <c r="P1938" i="7"/>
  <c r="P1937" i="7"/>
  <c r="P1936" i="7"/>
  <c r="P1935" i="7"/>
  <c r="P1934" i="7"/>
  <c r="P1933" i="7"/>
  <c r="P1932" i="7"/>
  <c r="P1931" i="7"/>
  <c r="P1930" i="7"/>
  <c r="P1929" i="7"/>
  <c r="P1928" i="7"/>
  <c r="P1927" i="7"/>
  <c r="P1926" i="7"/>
  <c r="P1925" i="7"/>
  <c r="P1924" i="7"/>
  <c r="P1923" i="7"/>
  <c r="P1922" i="7"/>
  <c r="P1921" i="7"/>
  <c r="P1920" i="7"/>
  <c r="P1919" i="7"/>
  <c r="P1918" i="7"/>
  <c r="P1917" i="7"/>
  <c r="P1916" i="7"/>
  <c r="P1915" i="7"/>
  <c r="P1914" i="7"/>
  <c r="P1913" i="7"/>
  <c r="P1912" i="7"/>
  <c r="P1911" i="7"/>
  <c r="P1910" i="7"/>
  <c r="P1909" i="7"/>
  <c r="P1908" i="7"/>
  <c r="P1907" i="7"/>
  <c r="P1906" i="7"/>
  <c r="P1905" i="7"/>
  <c r="P1904" i="7"/>
  <c r="P1903" i="7"/>
  <c r="P1902" i="7"/>
  <c r="P1901" i="7"/>
  <c r="P1900" i="7"/>
  <c r="P1899" i="7"/>
  <c r="P1898" i="7"/>
  <c r="P1897" i="7"/>
  <c r="P1896" i="7"/>
  <c r="P1895" i="7"/>
  <c r="P1894" i="7"/>
  <c r="P1893" i="7"/>
  <c r="P1892" i="7"/>
  <c r="P1891" i="7"/>
  <c r="P1890" i="7"/>
  <c r="P1889" i="7"/>
  <c r="P1888" i="7"/>
  <c r="P1887" i="7"/>
  <c r="P1886" i="7"/>
  <c r="P1885" i="7"/>
  <c r="P1884" i="7"/>
  <c r="P1883" i="7"/>
  <c r="P1882" i="7"/>
  <c r="P1881" i="7"/>
  <c r="P1880" i="7"/>
  <c r="P1879" i="7"/>
  <c r="P1878" i="7"/>
  <c r="P1877" i="7"/>
  <c r="P1876" i="7"/>
  <c r="P1875" i="7"/>
  <c r="P1874" i="7"/>
  <c r="P1873" i="7"/>
  <c r="P1872" i="7"/>
  <c r="P1871" i="7"/>
  <c r="P1870" i="7"/>
  <c r="P1869" i="7"/>
  <c r="P1868" i="7"/>
  <c r="P1867" i="7"/>
  <c r="P1866" i="7"/>
  <c r="P1865" i="7"/>
  <c r="P1864" i="7"/>
  <c r="P1863" i="7"/>
  <c r="P1862" i="7"/>
  <c r="P1861" i="7"/>
  <c r="P1860" i="7"/>
  <c r="P1859" i="7"/>
  <c r="P1858" i="7"/>
  <c r="P1857" i="7"/>
  <c r="P1856" i="7"/>
  <c r="P1855" i="7"/>
  <c r="P1854" i="7"/>
  <c r="P1853" i="7"/>
  <c r="P1852" i="7"/>
  <c r="P1851" i="7"/>
  <c r="P1850" i="7"/>
  <c r="P1849" i="7"/>
  <c r="P1848" i="7"/>
  <c r="P1847" i="7"/>
  <c r="P1846" i="7"/>
  <c r="P1845" i="7"/>
  <c r="P1844" i="7"/>
  <c r="P1843" i="7"/>
  <c r="P1842" i="7"/>
  <c r="P1841" i="7"/>
  <c r="P1840" i="7"/>
  <c r="P1839" i="7"/>
  <c r="P1838" i="7"/>
  <c r="P1837" i="7"/>
  <c r="P1836" i="7"/>
  <c r="P1835" i="7"/>
  <c r="P1834" i="7"/>
  <c r="P1833" i="7"/>
  <c r="P1832" i="7"/>
  <c r="P1831" i="7"/>
  <c r="P1830" i="7"/>
  <c r="P1829" i="7"/>
  <c r="P1828" i="7"/>
  <c r="P1827" i="7"/>
  <c r="P1826" i="7"/>
  <c r="P1825" i="7"/>
  <c r="P1824" i="7"/>
  <c r="P1823" i="7"/>
  <c r="P1822" i="7"/>
  <c r="P1821" i="7"/>
  <c r="P1820" i="7"/>
  <c r="P1819" i="7"/>
  <c r="P1818" i="7"/>
  <c r="P1817" i="7"/>
  <c r="P1816" i="7"/>
  <c r="P1815" i="7"/>
  <c r="P1814" i="7"/>
  <c r="P1813" i="7"/>
  <c r="P1812" i="7"/>
  <c r="P1811" i="7"/>
  <c r="P1810" i="7"/>
  <c r="P1809" i="7"/>
  <c r="P1808" i="7"/>
  <c r="P1807" i="7"/>
  <c r="P1806" i="7"/>
  <c r="P1805" i="7"/>
  <c r="P1804" i="7"/>
  <c r="P1803" i="7"/>
  <c r="P1802" i="7"/>
  <c r="P1801" i="7"/>
  <c r="P1800" i="7"/>
  <c r="P1799" i="7"/>
  <c r="P1798" i="7"/>
  <c r="P1797" i="7"/>
  <c r="P1796" i="7"/>
  <c r="P1795" i="7"/>
  <c r="P1794" i="7"/>
  <c r="P1793" i="7"/>
  <c r="P1792" i="7"/>
  <c r="P1791" i="7"/>
  <c r="P1790" i="7"/>
  <c r="P1789" i="7"/>
  <c r="P1788" i="7"/>
  <c r="P1787" i="7"/>
  <c r="P1786" i="7"/>
  <c r="P1785" i="7"/>
  <c r="P1784" i="7"/>
  <c r="P1783" i="7"/>
  <c r="P1782" i="7"/>
  <c r="P1781" i="7"/>
  <c r="P1780" i="7"/>
  <c r="P1779" i="7"/>
  <c r="P1778" i="7"/>
  <c r="P1777" i="7"/>
  <c r="P1776" i="7"/>
  <c r="P1775" i="7"/>
  <c r="P1774" i="7"/>
  <c r="P1773" i="7"/>
  <c r="P1772" i="7"/>
  <c r="P1771" i="7"/>
  <c r="P1770" i="7"/>
  <c r="P1769" i="7"/>
  <c r="P1768" i="7"/>
  <c r="P1767" i="7"/>
  <c r="P1766" i="7"/>
  <c r="P1765" i="7"/>
  <c r="P1764" i="7"/>
  <c r="P1763" i="7"/>
  <c r="P1762" i="7"/>
  <c r="P1761" i="7"/>
  <c r="P1760" i="7"/>
  <c r="P1759" i="7"/>
  <c r="P1758" i="7"/>
  <c r="P1757" i="7"/>
  <c r="P1756" i="7"/>
  <c r="P1755" i="7"/>
  <c r="P1754" i="7"/>
  <c r="P1753" i="7"/>
  <c r="P1752" i="7"/>
  <c r="P1751" i="7"/>
  <c r="P1750" i="7"/>
  <c r="P1749" i="7"/>
  <c r="P1748" i="7"/>
  <c r="P1747" i="7"/>
  <c r="P1746" i="7"/>
  <c r="P1745" i="7"/>
  <c r="P1744" i="7"/>
  <c r="P1743" i="7"/>
  <c r="P1742" i="7"/>
  <c r="P1741" i="7"/>
  <c r="P1740" i="7"/>
  <c r="P1739" i="7"/>
  <c r="P1738" i="7"/>
  <c r="P1737" i="7"/>
  <c r="P1736" i="7"/>
  <c r="P1735" i="7"/>
  <c r="P1734" i="7"/>
  <c r="P1733" i="7"/>
  <c r="P1732" i="7"/>
  <c r="P1731" i="7"/>
  <c r="P1730" i="7"/>
  <c r="P1729" i="7"/>
  <c r="P1728" i="7"/>
  <c r="P1727" i="7"/>
  <c r="P1726" i="7"/>
  <c r="P1725" i="7"/>
  <c r="P1724" i="7"/>
  <c r="P1723" i="7"/>
  <c r="P1722" i="7"/>
  <c r="P1721" i="7"/>
  <c r="P1720" i="7"/>
  <c r="P1719" i="7"/>
  <c r="P1718" i="7"/>
  <c r="P1717" i="7"/>
  <c r="P1716" i="7"/>
  <c r="P1715" i="7"/>
  <c r="P1714" i="7"/>
  <c r="P1713" i="7"/>
  <c r="P1712" i="7"/>
  <c r="P1711" i="7"/>
  <c r="P1710" i="7"/>
  <c r="P1709" i="7"/>
  <c r="P1708" i="7"/>
  <c r="P1707" i="7"/>
  <c r="P1706" i="7"/>
  <c r="P1705" i="7"/>
  <c r="P1704" i="7"/>
  <c r="P1703" i="7"/>
  <c r="P1702" i="7"/>
  <c r="P1701" i="7"/>
  <c r="P1700" i="7"/>
  <c r="P1699" i="7"/>
  <c r="P1698" i="7"/>
  <c r="P1697" i="7"/>
  <c r="P1696" i="7"/>
  <c r="P1695" i="7"/>
  <c r="P1694" i="7"/>
  <c r="P1693" i="7"/>
  <c r="P1692" i="7"/>
  <c r="P1691" i="7"/>
  <c r="P1690" i="7"/>
  <c r="P1689" i="7"/>
  <c r="P1688" i="7"/>
  <c r="P1687" i="7"/>
  <c r="P1686" i="7"/>
  <c r="P1685" i="7"/>
  <c r="P1684" i="7"/>
  <c r="P1683" i="7"/>
  <c r="P1682" i="7"/>
  <c r="P1681" i="7"/>
  <c r="P1680" i="7"/>
  <c r="P1679" i="7"/>
  <c r="P1678" i="7"/>
  <c r="P1677" i="7"/>
  <c r="P1676" i="7"/>
  <c r="P1675" i="7"/>
  <c r="P1674" i="7"/>
  <c r="P1673" i="7"/>
  <c r="P1672" i="7"/>
  <c r="P1671" i="7"/>
  <c r="P1670" i="7"/>
  <c r="P1669" i="7"/>
  <c r="P1668" i="7"/>
  <c r="P1667" i="7"/>
  <c r="P1666" i="7"/>
  <c r="P1665" i="7"/>
  <c r="P1664" i="7"/>
  <c r="P1663" i="7"/>
  <c r="P1662" i="7"/>
  <c r="P1661" i="7"/>
  <c r="P1660" i="7"/>
  <c r="P1659" i="7"/>
  <c r="P1658" i="7"/>
  <c r="P1657" i="7"/>
  <c r="P1656" i="7"/>
  <c r="P1655" i="7"/>
  <c r="P1654" i="7"/>
  <c r="P1653" i="7"/>
  <c r="P1652" i="7"/>
  <c r="P1651" i="7"/>
  <c r="P1650" i="7"/>
  <c r="P1649" i="7"/>
  <c r="P1648" i="7"/>
  <c r="P1647" i="7"/>
  <c r="P1646" i="7"/>
  <c r="P1645" i="7"/>
  <c r="P1644" i="7"/>
  <c r="P1643" i="7"/>
  <c r="P1642" i="7"/>
  <c r="P1641" i="7"/>
  <c r="P1640" i="7"/>
  <c r="P1639" i="7"/>
  <c r="P1638" i="7"/>
  <c r="P1637" i="7"/>
  <c r="P1636" i="7"/>
  <c r="P1635" i="7"/>
  <c r="P1634" i="7"/>
  <c r="P1633" i="7"/>
  <c r="P1632" i="7"/>
  <c r="P1631" i="7"/>
  <c r="P1630" i="7"/>
  <c r="P1629" i="7"/>
  <c r="P1628" i="7"/>
  <c r="P1627" i="7"/>
  <c r="P1626" i="7"/>
  <c r="P1625" i="7"/>
  <c r="P1624" i="7"/>
  <c r="P1623" i="7"/>
  <c r="P1622" i="7"/>
  <c r="P1621" i="7"/>
  <c r="P1620" i="7"/>
  <c r="P1619" i="7"/>
  <c r="P1618" i="7"/>
  <c r="P1617" i="7"/>
  <c r="P1616" i="7"/>
  <c r="P1615" i="7"/>
  <c r="P1614" i="7"/>
  <c r="P1613" i="7"/>
  <c r="P1612" i="7"/>
  <c r="P1611" i="7"/>
  <c r="P1610" i="7"/>
  <c r="P1609" i="7"/>
  <c r="P1608" i="7"/>
  <c r="P1607" i="7"/>
  <c r="P1606" i="7"/>
  <c r="P1605" i="7"/>
  <c r="P1604" i="7"/>
  <c r="P1603" i="7"/>
  <c r="P1602" i="7"/>
  <c r="P1601" i="7"/>
  <c r="P1600" i="7"/>
  <c r="P1599" i="7"/>
  <c r="P1598" i="7"/>
  <c r="P1597" i="7"/>
  <c r="P1596" i="7"/>
  <c r="P1595" i="7"/>
  <c r="P1594" i="7"/>
  <c r="P1593" i="7"/>
  <c r="P1592" i="7"/>
  <c r="P1591" i="7"/>
  <c r="P1590" i="7"/>
  <c r="P1589" i="7"/>
  <c r="P1588" i="7"/>
  <c r="P1587" i="7"/>
  <c r="P1586" i="7"/>
  <c r="P1585" i="7"/>
  <c r="P1584" i="7"/>
  <c r="P1583" i="7"/>
  <c r="P1582" i="7"/>
  <c r="P1581" i="7"/>
  <c r="P1580" i="7"/>
  <c r="P1579" i="7"/>
  <c r="P1578" i="7"/>
  <c r="P1577" i="7"/>
  <c r="P1576" i="7"/>
  <c r="P1575" i="7"/>
  <c r="P1574" i="7"/>
  <c r="P1573" i="7"/>
  <c r="P1572" i="7"/>
  <c r="P1571" i="7"/>
  <c r="P1570" i="7"/>
  <c r="P1569" i="7"/>
  <c r="P1568" i="7"/>
  <c r="P1567" i="7"/>
  <c r="P1566" i="7"/>
  <c r="P1565" i="7"/>
  <c r="P1564" i="7"/>
  <c r="P1563" i="7"/>
  <c r="P1562" i="7"/>
  <c r="P1561" i="7"/>
  <c r="P1560" i="7"/>
  <c r="P1559" i="7"/>
  <c r="P1558" i="7"/>
  <c r="P1557" i="7"/>
  <c r="P1556" i="7"/>
  <c r="P1555" i="7"/>
  <c r="P1554" i="7"/>
  <c r="P1553" i="7"/>
  <c r="P1552" i="7"/>
  <c r="P1551" i="7"/>
  <c r="P1550" i="7"/>
  <c r="P1549" i="7"/>
  <c r="P1548" i="7"/>
  <c r="P1547" i="7"/>
  <c r="P1546" i="7"/>
  <c r="P1545" i="7"/>
  <c r="P1544" i="7"/>
  <c r="P1543" i="7"/>
  <c r="P1542" i="7"/>
  <c r="P1541" i="7"/>
  <c r="P1540" i="7"/>
  <c r="P1539" i="7"/>
  <c r="P1538" i="7"/>
  <c r="P1537" i="7"/>
  <c r="P1536" i="7"/>
  <c r="P1535" i="7"/>
  <c r="P1534" i="7"/>
  <c r="P1533" i="7"/>
  <c r="P1532" i="7"/>
  <c r="P1531" i="7"/>
  <c r="P1530" i="7"/>
  <c r="P1529" i="7"/>
  <c r="P1528" i="7"/>
  <c r="P1527" i="7"/>
  <c r="P1526" i="7"/>
  <c r="P1525" i="7"/>
  <c r="P1524" i="7"/>
  <c r="P1523" i="7"/>
  <c r="P1522" i="7"/>
  <c r="P1521" i="7"/>
  <c r="P1520" i="7"/>
  <c r="P1519" i="7"/>
  <c r="P1518" i="7"/>
  <c r="P1517" i="7"/>
  <c r="P1516" i="7"/>
  <c r="P1515" i="7"/>
  <c r="P1514" i="7"/>
  <c r="P1513" i="7"/>
  <c r="P1512" i="7"/>
  <c r="P1511" i="7"/>
  <c r="P1510" i="7"/>
  <c r="P1509" i="7"/>
  <c r="P1508" i="7"/>
  <c r="P1507" i="7"/>
  <c r="P1506" i="7"/>
  <c r="P1505" i="7"/>
  <c r="P1504" i="7"/>
  <c r="P1503" i="7"/>
  <c r="P1502" i="7"/>
  <c r="P1501" i="7"/>
  <c r="P1500" i="7"/>
  <c r="P1499" i="7"/>
  <c r="P1498" i="7"/>
  <c r="P1497" i="7"/>
  <c r="P1496" i="7"/>
  <c r="P1495" i="7"/>
  <c r="P1494" i="7"/>
  <c r="P1493" i="7"/>
  <c r="P1492" i="7"/>
  <c r="P1491" i="7"/>
  <c r="P1490" i="7"/>
  <c r="P1489" i="7"/>
  <c r="P1488" i="7"/>
  <c r="P1487" i="7"/>
  <c r="P1486" i="7"/>
  <c r="P1485" i="7"/>
  <c r="P1484" i="7"/>
  <c r="P1483" i="7"/>
  <c r="P1482" i="7"/>
  <c r="P1481" i="7"/>
  <c r="P1480" i="7"/>
  <c r="P1479" i="7"/>
  <c r="P1478" i="7"/>
  <c r="P1477" i="7"/>
  <c r="P1476" i="7"/>
  <c r="P1475" i="7"/>
  <c r="P1474" i="7"/>
  <c r="P1473" i="7"/>
  <c r="P1472" i="7"/>
  <c r="P1471" i="7"/>
  <c r="P1470" i="7"/>
  <c r="P1469" i="7"/>
  <c r="P1468" i="7"/>
  <c r="P1467" i="7"/>
  <c r="P1466" i="7"/>
  <c r="P1465" i="7"/>
  <c r="P1464" i="7"/>
  <c r="P1463" i="7"/>
  <c r="P1462" i="7"/>
  <c r="P1461" i="7"/>
  <c r="P1460" i="7"/>
  <c r="P1459" i="7"/>
  <c r="P1458" i="7"/>
  <c r="P1457" i="7"/>
  <c r="P1456" i="7"/>
  <c r="P1455" i="7"/>
  <c r="P1454" i="7"/>
  <c r="P1453" i="7"/>
  <c r="P1452" i="7"/>
  <c r="P1451" i="7"/>
  <c r="P1450" i="7"/>
  <c r="P1449" i="7"/>
  <c r="P1448" i="7"/>
  <c r="P1447" i="7"/>
  <c r="P1446" i="7"/>
  <c r="P1445" i="7"/>
  <c r="P1444" i="7"/>
  <c r="P1443" i="7"/>
  <c r="P1442" i="7"/>
  <c r="P1441" i="7"/>
  <c r="P1440" i="7"/>
  <c r="P1439" i="7"/>
  <c r="P1438" i="7"/>
  <c r="P1437" i="7"/>
  <c r="P1436" i="7"/>
  <c r="P1435" i="7"/>
  <c r="P1434" i="7"/>
  <c r="P1433" i="7"/>
  <c r="P1432" i="7"/>
  <c r="P1431" i="7"/>
  <c r="P1430" i="7"/>
  <c r="P1429" i="7"/>
  <c r="P1428" i="7"/>
  <c r="P1427" i="7"/>
  <c r="P1426" i="7"/>
  <c r="P1425" i="7"/>
  <c r="P1424" i="7"/>
  <c r="P1423" i="7"/>
  <c r="P1422" i="7"/>
  <c r="P1421" i="7"/>
  <c r="P1420" i="7"/>
  <c r="P1419" i="7"/>
  <c r="P1418" i="7"/>
  <c r="P1417" i="7"/>
  <c r="P1416" i="7"/>
  <c r="P1415" i="7"/>
  <c r="P1414" i="7"/>
  <c r="P1413" i="7"/>
  <c r="P1412" i="7"/>
  <c r="P1411" i="7"/>
  <c r="P1410" i="7"/>
  <c r="P1409" i="7"/>
  <c r="P1408" i="7"/>
  <c r="P1407" i="7"/>
  <c r="P1406" i="7"/>
  <c r="P1405" i="7"/>
  <c r="P1404" i="7"/>
  <c r="P1403" i="7"/>
  <c r="P1402" i="7"/>
  <c r="P1401" i="7"/>
  <c r="P1400" i="7"/>
  <c r="P1399" i="7"/>
  <c r="P1398" i="7"/>
  <c r="P1397" i="7"/>
  <c r="P1396" i="7"/>
  <c r="P1395" i="7"/>
  <c r="P1394" i="7"/>
  <c r="P1393" i="7"/>
  <c r="P1392" i="7"/>
  <c r="P1391" i="7"/>
  <c r="P1390" i="7"/>
  <c r="P1389" i="7"/>
  <c r="P1388" i="7"/>
  <c r="P1387" i="7"/>
  <c r="P1386" i="7"/>
  <c r="P1385" i="7"/>
  <c r="P1384" i="7"/>
  <c r="P1383" i="7"/>
  <c r="P1382" i="7"/>
  <c r="P1381" i="7"/>
  <c r="P1380" i="7"/>
  <c r="P1379" i="7"/>
  <c r="P1378" i="7"/>
  <c r="P1377" i="7"/>
  <c r="P1376" i="7"/>
  <c r="P1375" i="7"/>
  <c r="P1374" i="7"/>
  <c r="P1373" i="7"/>
  <c r="P1372" i="7"/>
  <c r="P1371" i="7"/>
  <c r="P1370" i="7"/>
  <c r="P1369" i="7"/>
  <c r="P1368" i="7"/>
  <c r="P1367" i="7"/>
  <c r="P1366" i="7"/>
  <c r="P1365" i="7"/>
  <c r="P1364" i="7"/>
  <c r="P1363" i="7"/>
  <c r="P1362" i="7"/>
  <c r="P1361" i="7"/>
  <c r="P1360" i="7"/>
  <c r="P1359" i="7"/>
  <c r="P1358" i="7"/>
  <c r="P1357" i="7"/>
  <c r="P1356" i="7"/>
  <c r="P1355" i="7"/>
  <c r="P1354" i="7"/>
  <c r="P1353" i="7"/>
  <c r="P1352" i="7"/>
  <c r="P1351" i="7"/>
  <c r="P1350" i="7"/>
  <c r="P1349" i="7"/>
  <c r="P1348" i="7"/>
  <c r="P1347" i="7"/>
  <c r="P1346" i="7"/>
  <c r="P1345" i="7"/>
  <c r="P1344" i="7"/>
  <c r="P1343" i="7"/>
  <c r="P1342" i="7"/>
  <c r="P1341" i="7"/>
  <c r="P1340" i="7"/>
  <c r="P1339" i="7"/>
  <c r="P1338" i="7"/>
  <c r="P1337" i="7"/>
  <c r="P1336" i="7"/>
  <c r="P1335" i="7"/>
  <c r="P1334" i="7"/>
  <c r="P1333" i="7"/>
  <c r="P1332" i="7"/>
  <c r="P1331" i="7"/>
  <c r="P1330" i="7"/>
  <c r="P1329" i="7"/>
  <c r="P1328" i="7"/>
  <c r="P1327" i="7"/>
  <c r="P1326" i="7"/>
  <c r="P1325" i="7"/>
  <c r="P1324" i="7"/>
  <c r="P1323" i="7"/>
  <c r="P1322" i="7"/>
  <c r="P1321" i="7"/>
  <c r="P1320" i="7"/>
  <c r="P1319" i="7"/>
  <c r="P1318" i="7"/>
  <c r="P1317" i="7"/>
  <c r="P1316" i="7"/>
  <c r="P1315" i="7"/>
  <c r="P1314" i="7"/>
  <c r="P1313" i="7"/>
  <c r="P1312" i="7"/>
  <c r="P1311" i="7"/>
  <c r="P1310" i="7"/>
  <c r="P1309" i="7"/>
  <c r="P1308" i="7"/>
  <c r="P1307" i="7"/>
  <c r="P1306" i="7"/>
  <c r="P1305" i="7"/>
  <c r="P1304" i="7"/>
  <c r="P1303" i="7"/>
  <c r="P1302" i="7"/>
  <c r="P1301" i="7"/>
  <c r="P1300" i="7"/>
  <c r="P1299" i="7"/>
  <c r="P1298" i="7"/>
  <c r="P1297" i="7"/>
  <c r="P1296" i="7"/>
  <c r="P1295" i="7"/>
  <c r="P1294" i="7"/>
  <c r="P1293" i="7"/>
  <c r="P1292" i="7"/>
  <c r="P1291" i="7"/>
  <c r="P1290" i="7"/>
  <c r="P1289" i="7"/>
  <c r="P1288" i="7"/>
  <c r="P1287" i="7"/>
  <c r="P1286" i="7"/>
  <c r="P1285" i="7"/>
  <c r="P1284" i="7"/>
  <c r="P1283" i="7"/>
  <c r="P1282" i="7"/>
  <c r="P1281" i="7"/>
  <c r="P1280" i="7"/>
  <c r="P1279" i="7"/>
  <c r="P1278" i="7"/>
  <c r="P1277" i="7"/>
  <c r="P1276" i="7"/>
  <c r="P1275" i="7"/>
  <c r="P1274" i="7"/>
  <c r="P1273" i="7"/>
  <c r="P1272" i="7"/>
  <c r="P1271" i="7"/>
  <c r="P1270" i="7"/>
  <c r="P1269" i="7"/>
  <c r="P1268" i="7"/>
  <c r="P1267" i="7"/>
  <c r="P1266" i="7"/>
  <c r="P1265" i="7"/>
  <c r="P1264" i="7"/>
  <c r="P1263" i="7"/>
  <c r="P1262" i="7"/>
  <c r="P1261" i="7"/>
  <c r="P1260" i="7"/>
  <c r="P1259" i="7"/>
  <c r="P1258" i="7"/>
  <c r="P1257" i="7"/>
  <c r="P1256" i="7"/>
  <c r="P1255" i="7"/>
  <c r="P1254" i="7"/>
  <c r="P1253" i="7"/>
  <c r="P1252" i="7"/>
  <c r="P1251" i="7"/>
  <c r="P1250" i="7"/>
  <c r="P1249" i="7"/>
  <c r="P1248" i="7"/>
  <c r="P1247" i="7"/>
  <c r="P1246" i="7"/>
  <c r="P1245" i="7"/>
  <c r="P1244" i="7"/>
  <c r="P1243" i="7"/>
  <c r="P1242" i="7"/>
  <c r="P1241" i="7"/>
  <c r="P1240" i="7"/>
  <c r="P1239" i="7"/>
  <c r="P1238" i="7"/>
  <c r="P1237" i="7"/>
  <c r="P1236" i="7"/>
  <c r="P1235" i="7"/>
  <c r="P1234" i="7"/>
  <c r="P1233" i="7"/>
  <c r="P1232" i="7"/>
  <c r="P1231" i="7"/>
  <c r="P1230" i="7"/>
  <c r="P1229" i="7"/>
  <c r="P1228" i="7"/>
  <c r="P1227" i="7"/>
  <c r="P1226" i="7"/>
  <c r="P1225" i="7"/>
  <c r="P1224" i="7"/>
  <c r="P1223" i="7"/>
  <c r="P1222" i="7"/>
  <c r="P1221" i="7"/>
  <c r="P1220" i="7"/>
  <c r="P1219" i="7"/>
  <c r="P1218" i="7"/>
  <c r="P1217" i="7"/>
  <c r="P1216" i="7"/>
  <c r="P1215" i="7"/>
  <c r="P1214" i="7"/>
  <c r="P1213" i="7"/>
  <c r="P1212" i="7"/>
  <c r="P1211" i="7"/>
  <c r="P1210" i="7"/>
  <c r="P1209" i="7"/>
  <c r="P1208" i="7"/>
  <c r="P1207" i="7"/>
  <c r="P1206" i="7"/>
  <c r="P1205" i="7"/>
  <c r="P1204" i="7"/>
  <c r="P1203" i="7"/>
  <c r="P1202" i="7"/>
  <c r="P1201" i="7"/>
  <c r="P1200" i="7"/>
  <c r="P1199" i="7"/>
  <c r="P1198" i="7"/>
  <c r="P1197" i="7"/>
  <c r="P1196" i="7"/>
  <c r="P1195" i="7"/>
  <c r="P1194" i="7"/>
  <c r="P1193" i="7"/>
  <c r="P1192" i="7"/>
  <c r="P1191" i="7"/>
  <c r="P1190" i="7"/>
  <c r="P1189" i="7"/>
  <c r="P1188" i="7"/>
  <c r="P1187" i="7"/>
  <c r="P1186" i="7"/>
  <c r="P1185" i="7"/>
  <c r="P1184" i="7"/>
  <c r="P1183" i="7"/>
  <c r="P1182" i="7"/>
  <c r="P1181" i="7"/>
  <c r="P1180" i="7"/>
  <c r="P1179" i="7"/>
  <c r="P1178" i="7"/>
  <c r="P1177" i="7"/>
  <c r="P1176" i="7"/>
  <c r="P1175" i="7"/>
  <c r="P1174" i="7"/>
  <c r="P1173" i="7"/>
  <c r="P1172" i="7"/>
  <c r="P1171" i="7"/>
  <c r="P1170" i="7"/>
  <c r="P1169" i="7"/>
  <c r="P1168" i="7"/>
  <c r="P1167" i="7"/>
  <c r="P1166" i="7"/>
  <c r="P1165" i="7"/>
  <c r="P1164" i="7"/>
  <c r="P1163" i="7"/>
  <c r="P1162" i="7"/>
  <c r="P1161" i="7"/>
  <c r="P1160" i="7"/>
  <c r="P1159" i="7"/>
  <c r="P1158" i="7"/>
  <c r="P1157" i="7"/>
  <c r="P1156" i="7"/>
  <c r="P1155" i="7"/>
  <c r="P1154" i="7"/>
  <c r="P1153" i="7"/>
  <c r="P1152" i="7"/>
  <c r="P1151" i="7"/>
  <c r="P1150" i="7"/>
  <c r="P1149" i="7"/>
  <c r="P1148" i="7"/>
  <c r="P1147" i="7"/>
  <c r="P1146" i="7"/>
  <c r="P1145" i="7"/>
  <c r="P1144" i="7"/>
  <c r="P1143" i="7"/>
  <c r="P1142" i="7"/>
  <c r="P1141" i="7"/>
  <c r="P1140" i="7"/>
  <c r="P1139" i="7"/>
  <c r="P1138" i="7"/>
  <c r="P1137" i="7"/>
  <c r="P1136" i="7"/>
  <c r="P1135" i="7"/>
  <c r="P1134" i="7"/>
  <c r="P1133" i="7"/>
  <c r="P1132" i="7"/>
  <c r="P1131" i="7"/>
  <c r="P1130" i="7"/>
  <c r="P1129" i="7"/>
  <c r="P1128" i="7"/>
  <c r="P1127" i="7"/>
  <c r="P1126" i="7"/>
  <c r="P1125" i="7"/>
  <c r="P1124" i="7"/>
  <c r="P1123" i="7"/>
  <c r="P1122" i="7"/>
  <c r="P1121" i="7"/>
  <c r="P1120" i="7"/>
  <c r="P1119" i="7"/>
  <c r="P1118" i="7"/>
  <c r="P1117" i="7"/>
  <c r="P1116" i="7"/>
  <c r="P1115" i="7"/>
  <c r="P1114" i="7"/>
  <c r="P1113" i="7"/>
  <c r="P1112" i="7"/>
  <c r="P1111" i="7"/>
  <c r="P1110" i="7"/>
  <c r="P1109" i="7"/>
  <c r="P1108" i="7"/>
  <c r="P1107" i="7"/>
  <c r="P1106" i="7"/>
  <c r="P1105" i="7"/>
  <c r="P1104" i="7"/>
  <c r="P1103" i="7"/>
  <c r="P1102" i="7"/>
  <c r="P1101" i="7"/>
  <c r="P1100" i="7"/>
  <c r="P1099" i="7"/>
  <c r="P1098" i="7"/>
  <c r="P1097" i="7"/>
  <c r="P1096" i="7"/>
  <c r="P1095" i="7"/>
  <c r="P1094" i="7"/>
  <c r="P1093" i="7"/>
  <c r="P1092" i="7"/>
  <c r="P1091" i="7"/>
  <c r="P1090" i="7"/>
  <c r="P1089" i="7"/>
  <c r="P1088" i="7"/>
  <c r="P1087" i="7"/>
  <c r="P1086" i="7"/>
  <c r="P1085" i="7"/>
  <c r="P1084" i="7"/>
  <c r="P1083" i="7"/>
  <c r="P1082" i="7"/>
  <c r="P1081" i="7"/>
  <c r="P1080" i="7"/>
  <c r="P1079" i="7"/>
  <c r="P1078" i="7"/>
  <c r="P1077" i="7"/>
  <c r="P1076" i="7"/>
  <c r="P1075" i="7"/>
  <c r="P1074" i="7"/>
  <c r="P1073" i="7"/>
  <c r="P1072" i="7"/>
  <c r="P1071" i="7"/>
  <c r="P1070" i="7"/>
  <c r="P1069" i="7"/>
  <c r="P1068" i="7"/>
  <c r="P1067" i="7"/>
  <c r="P1066" i="7"/>
  <c r="P1065" i="7"/>
  <c r="P1064" i="7"/>
  <c r="P1063" i="7"/>
  <c r="P1062" i="7"/>
  <c r="P1061" i="7"/>
  <c r="P1060" i="7"/>
  <c r="P1059" i="7"/>
  <c r="P1058" i="7"/>
  <c r="P1057" i="7"/>
  <c r="P1056" i="7"/>
  <c r="P1055" i="7"/>
  <c r="P1054" i="7"/>
  <c r="P1053" i="7"/>
  <c r="P1052" i="7"/>
  <c r="P1051" i="7"/>
  <c r="P1050" i="7"/>
  <c r="P1049" i="7"/>
  <c r="P1048" i="7"/>
  <c r="P1047" i="7"/>
  <c r="P1046" i="7"/>
  <c r="P1045" i="7"/>
  <c r="P1044" i="7"/>
  <c r="P1043" i="7"/>
  <c r="P1042" i="7"/>
  <c r="P1041" i="7"/>
  <c r="P1040" i="7"/>
  <c r="P1039" i="7"/>
  <c r="P1038" i="7"/>
  <c r="P1037" i="7"/>
  <c r="P1036" i="7"/>
  <c r="P1035" i="7"/>
  <c r="P1034" i="7"/>
  <c r="P1033" i="7"/>
  <c r="P1032" i="7"/>
  <c r="P1031" i="7"/>
  <c r="P1030" i="7"/>
  <c r="P1029" i="7"/>
  <c r="P1028" i="7"/>
  <c r="P1027" i="7"/>
  <c r="P1026" i="7"/>
  <c r="P1025" i="7"/>
  <c r="P1024" i="7"/>
  <c r="P1023" i="7"/>
  <c r="P1022" i="7"/>
  <c r="P1021" i="7"/>
  <c r="P1020" i="7"/>
  <c r="P1019" i="7"/>
  <c r="P1018" i="7"/>
  <c r="P1017" i="7"/>
  <c r="P1016" i="7"/>
  <c r="P1015" i="7"/>
  <c r="P1014" i="7"/>
  <c r="P1013" i="7"/>
  <c r="P1012" i="7"/>
  <c r="P1011" i="7"/>
  <c r="P1010" i="7"/>
  <c r="P1009" i="7"/>
  <c r="P1008" i="7"/>
  <c r="P1007" i="7"/>
  <c r="P1006" i="7"/>
  <c r="P1005" i="7"/>
  <c r="P1004" i="7"/>
  <c r="P1003" i="7"/>
  <c r="P1002" i="7"/>
  <c r="P1001" i="7"/>
  <c r="P1000" i="7"/>
  <c r="P999" i="7"/>
  <c r="P998" i="7"/>
  <c r="P997" i="7"/>
  <c r="P996" i="7"/>
  <c r="P995" i="7"/>
  <c r="P994" i="7"/>
  <c r="P993" i="7"/>
  <c r="P992" i="7"/>
  <c r="P991" i="7"/>
  <c r="P990" i="7"/>
  <c r="P989" i="7"/>
  <c r="P988" i="7"/>
  <c r="P987" i="7"/>
  <c r="P986" i="7"/>
  <c r="P985" i="7"/>
  <c r="P984" i="7"/>
  <c r="P983" i="7"/>
  <c r="P982" i="7"/>
  <c r="P981" i="7"/>
  <c r="P980" i="7"/>
  <c r="P979" i="7"/>
  <c r="P978" i="7"/>
  <c r="P977" i="7"/>
  <c r="P976" i="7"/>
  <c r="P975" i="7"/>
  <c r="P974" i="7"/>
  <c r="P973" i="7"/>
  <c r="P972" i="7"/>
  <c r="P971" i="7"/>
  <c r="P970" i="7"/>
  <c r="P969" i="7"/>
  <c r="P968" i="7"/>
  <c r="P967" i="7"/>
  <c r="P966" i="7"/>
  <c r="P965" i="7"/>
  <c r="P964" i="7"/>
  <c r="P963" i="7"/>
  <c r="P962" i="7"/>
  <c r="P961" i="7"/>
  <c r="P960" i="7"/>
  <c r="P959" i="7"/>
  <c r="P958" i="7"/>
  <c r="P957" i="7"/>
  <c r="P956" i="7"/>
  <c r="P955" i="7"/>
  <c r="P954" i="7"/>
  <c r="P953" i="7"/>
  <c r="P952" i="7"/>
  <c r="P951" i="7"/>
  <c r="P950" i="7"/>
  <c r="P949" i="7"/>
  <c r="P948" i="7"/>
  <c r="P947" i="7"/>
  <c r="P946" i="7"/>
  <c r="P945" i="7"/>
  <c r="P944" i="7"/>
  <c r="P943" i="7"/>
  <c r="P942" i="7"/>
  <c r="P941" i="7"/>
  <c r="P940" i="7"/>
  <c r="P939" i="7"/>
  <c r="P938" i="7"/>
  <c r="P937" i="7"/>
  <c r="P936" i="7"/>
  <c r="P935" i="7"/>
  <c r="P934" i="7"/>
  <c r="P933" i="7"/>
  <c r="P932" i="7"/>
  <c r="P931" i="7"/>
  <c r="P930" i="7"/>
  <c r="P929" i="7"/>
  <c r="P928" i="7"/>
  <c r="P927" i="7"/>
  <c r="P926" i="7"/>
  <c r="P925" i="7"/>
  <c r="P924" i="7"/>
  <c r="P923" i="7"/>
  <c r="P922" i="7"/>
  <c r="P921" i="7"/>
  <c r="P920" i="7"/>
  <c r="P919" i="7"/>
  <c r="P918" i="7"/>
  <c r="P917" i="7"/>
  <c r="P916" i="7"/>
  <c r="P915" i="7"/>
  <c r="P914" i="7"/>
  <c r="P913" i="7"/>
  <c r="P912" i="7"/>
  <c r="P911" i="7"/>
  <c r="P910" i="7"/>
  <c r="P909" i="7"/>
  <c r="P908" i="7"/>
  <c r="P907" i="7"/>
  <c r="P906" i="7"/>
  <c r="P905" i="7"/>
  <c r="P904" i="7"/>
  <c r="P903" i="7"/>
  <c r="P902" i="7"/>
  <c r="P901" i="7"/>
  <c r="P900" i="7"/>
  <c r="P899" i="7"/>
  <c r="P898" i="7"/>
  <c r="P897" i="7"/>
  <c r="P896" i="7"/>
  <c r="P895" i="7"/>
  <c r="P894" i="7"/>
  <c r="P893" i="7"/>
  <c r="P892" i="7"/>
  <c r="P891" i="7"/>
  <c r="P890" i="7"/>
  <c r="P889" i="7"/>
  <c r="P888" i="7"/>
  <c r="P887" i="7"/>
  <c r="P886" i="7"/>
  <c r="P885" i="7"/>
  <c r="P884" i="7"/>
  <c r="P883" i="7"/>
  <c r="P882" i="7"/>
  <c r="P881" i="7"/>
  <c r="P880" i="7"/>
  <c r="P879" i="7"/>
  <c r="P878" i="7"/>
  <c r="P877" i="7"/>
  <c r="P876" i="7"/>
  <c r="P875" i="7"/>
  <c r="P874" i="7"/>
  <c r="P873" i="7"/>
  <c r="P872" i="7"/>
  <c r="P871" i="7"/>
  <c r="P870" i="7"/>
  <c r="P869" i="7"/>
  <c r="P868" i="7"/>
  <c r="P867" i="7"/>
  <c r="P866" i="7"/>
  <c r="P865" i="7"/>
  <c r="P864" i="7"/>
  <c r="P863" i="7"/>
  <c r="P862" i="7"/>
  <c r="P861" i="7"/>
  <c r="P860" i="7"/>
  <c r="P859" i="7"/>
  <c r="P858" i="7"/>
  <c r="P857" i="7"/>
  <c r="P856" i="7"/>
  <c r="P855" i="7"/>
  <c r="P854" i="7"/>
  <c r="P853" i="7"/>
  <c r="P852" i="7"/>
  <c r="P851" i="7"/>
  <c r="P850" i="7"/>
  <c r="P849" i="7"/>
  <c r="P848" i="7"/>
  <c r="P847" i="7"/>
  <c r="P846" i="7"/>
  <c r="P845" i="7"/>
  <c r="P844" i="7"/>
  <c r="P843" i="7"/>
  <c r="P842" i="7"/>
  <c r="P841" i="7"/>
  <c r="P840" i="7"/>
  <c r="P839" i="7"/>
  <c r="P838" i="7"/>
  <c r="P837" i="7"/>
  <c r="P836" i="7"/>
  <c r="P835" i="7"/>
  <c r="P834" i="7"/>
  <c r="P833" i="7"/>
  <c r="P832" i="7"/>
  <c r="P831" i="7"/>
  <c r="P830" i="7"/>
  <c r="P829" i="7"/>
  <c r="P828" i="7"/>
  <c r="P827" i="7"/>
  <c r="P826" i="7"/>
  <c r="P825" i="7"/>
  <c r="P824" i="7"/>
  <c r="P823" i="7"/>
  <c r="P822" i="7"/>
  <c r="P821" i="7"/>
  <c r="P820" i="7"/>
  <c r="P819" i="7"/>
  <c r="P818" i="7"/>
  <c r="P817" i="7"/>
  <c r="P816" i="7"/>
  <c r="P815" i="7"/>
  <c r="P814" i="7"/>
  <c r="P813" i="7"/>
  <c r="P812" i="7"/>
  <c r="P811" i="7"/>
  <c r="P810" i="7"/>
  <c r="P809" i="7"/>
  <c r="P808" i="7"/>
  <c r="P807" i="7"/>
  <c r="P806" i="7"/>
  <c r="P805" i="7"/>
  <c r="P804" i="7"/>
  <c r="P803" i="7"/>
  <c r="P802" i="7"/>
  <c r="P801" i="7"/>
  <c r="P800" i="7"/>
  <c r="P799" i="7"/>
  <c r="P798" i="7"/>
  <c r="P797" i="7"/>
  <c r="P796" i="7"/>
  <c r="P795" i="7"/>
  <c r="P794" i="7"/>
  <c r="P793" i="7"/>
  <c r="P792" i="7"/>
  <c r="P791" i="7"/>
  <c r="P790" i="7"/>
  <c r="P789" i="7"/>
  <c r="P788" i="7"/>
  <c r="P787" i="7"/>
  <c r="P786" i="7"/>
  <c r="P785" i="7"/>
  <c r="P784" i="7"/>
  <c r="P783" i="7"/>
  <c r="P782" i="7"/>
  <c r="P781" i="7"/>
  <c r="P780" i="7"/>
  <c r="P779" i="7"/>
  <c r="P778" i="7"/>
  <c r="P777" i="7"/>
  <c r="P776" i="7"/>
  <c r="P775" i="7"/>
  <c r="P774" i="7"/>
  <c r="P773" i="7"/>
  <c r="P772" i="7"/>
  <c r="P771" i="7"/>
  <c r="P770" i="7"/>
  <c r="P769" i="7"/>
  <c r="P768" i="7"/>
  <c r="P767" i="7"/>
  <c r="P766" i="7"/>
  <c r="P765" i="7"/>
  <c r="P764" i="7"/>
  <c r="P763" i="7"/>
  <c r="P762" i="7"/>
  <c r="P761" i="7"/>
  <c r="P760" i="7"/>
  <c r="P759" i="7"/>
  <c r="P758" i="7"/>
  <c r="P757" i="7"/>
  <c r="P756" i="7"/>
  <c r="P755" i="7"/>
  <c r="P754" i="7"/>
  <c r="P753" i="7"/>
  <c r="P752" i="7"/>
  <c r="P751" i="7"/>
  <c r="P750" i="7"/>
  <c r="P749" i="7"/>
  <c r="P748" i="7"/>
  <c r="P747" i="7"/>
  <c r="P746" i="7"/>
  <c r="P745" i="7"/>
  <c r="P744" i="7"/>
  <c r="P743" i="7"/>
  <c r="P742" i="7"/>
  <c r="P741" i="7"/>
  <c r="P740" i="7"/>
  <c r="P739" i="7"/>
  <c r="P738" i="7"/>
  <c r="P737" i="7"/>
  <c r="P736" i="7"/>
  <c r="P735" i="7"/>
  <c r="P734" i="7"/>
  <c r="P733" i="7"/>
  <c r="P732" i="7"/>
  <c r="P731" i="7"/>
  <c r="P730" i="7"/>
  <c r="P729" i="7"/>
  <c r="P728" i="7"/>
  <c r="P727" i="7"/>
  <c r="P726" i="7"/>
  <c r="P725" i="7"/>
  <c r="P724" i="7"/>
  <c r="P723" i="7"/>
  <c r="P722" i="7"/>
  <c r="P721" i="7"/>
  <c r="P720" i="7"/>
  <c r="P719" i="7"/>
  <c r="P718" i="7"/>
  <c r="P717" i="7"/>
  <c r="P716" i="7"/>
  <c r="P715" i="7"/>
  <c r="P714" i="7"/>
  <c r="P713" i="7"/>
  <c r="P712" i="7"/>
  <c r="P711" i="7"/>
  <c r="P710" i="7"/>
  <c r="P709" i="7"/>
  <c r="P708" i="7"/>
  <c r="P707" i="7"/>
  <c r="P706" i="7"/>
  <c r="P705" i="7"/>
  <c r="P704" i="7"/>
  <c r="P703" i="7"/>
  <c r="P702" i="7"/>
  <c r="P701" i="7"/>
  <c r="P700" i="7"/>
  <c r="P699" i="7"/>
  <c r="P698" i="7"/>
  <c r="P697" i="7"/>
  <c r="P696" i="7"/>
  <c r="P695" i="7"/>
  <c r="P694" i="7"/>
  <c r="P693" i="7"/>
  <c r="P692" i="7"/>
  <c r="P691" i="7"/>
  <c r="P690" i="7"/>
  <c r="P689" i="7"/>
  <c r="P688" i="7"/>
  <c r="P687" i="7"/>
  <c r="P686" i="7"/>
  <c r="P685" i="7"/>
  <c r="P684" i="7"/>
  <c r="P683" i="7"/>
  <c r="P682" i="7"/>
  <c r="P681" i="7"/>
  <c r="P680" i="7"/>
  <c r="P679" i="7"/>
  <c r="P678" i="7"/>
  <c r="P677" i="7"/>
  <c r="P676" i="7"/>
  <c r="P675" i="7"/>
  <c r="P674" i="7"/>
  <c r="P673" i="7"/>
  <c r="P672" i="7"/>
  <c r="P671" i="7"/>
  <c r="P670" i="7"/>
  <c r="P669" i="7"/>
  <c r="P668" i="7"/>
  <c r="P667" i="7"/>
  <c r="P666" i="7"/>
  <c r="P665" i="7"/>
  <c r="P664" i="7"/>
  <c r="P663" i="7"/>
  <c r="P662" i="7"/>
  <c r="P661" i="7"/>
  <c r="P660" i="7"/>
  <c r="P659" i="7"/>
  <c r="P658" i="7"/>
  <c r="P657" i="7"/>
  <c r="P656" i="7"/>
  <c r="P655" i="7"/>
  <c r="P654" i="7"/>
  <c r="P653" i="7"/>
  <c r="P652" i="7"/>
  <c r="P651" i="7"/>
  <c r="P650" i="7"/>
  <c r="P649" i="7"/>
  <c r="P648" i="7"/>
  <c r="P647" i="7"/>
  <c r="P646" i="7"/>
  <c r="P645" i="7"/>
  <c r="P644" i="7"/>
  <c r="P643" i="7"/>
  <c r="P642" i="7"/>
  <c r="P641" i="7"/>
  <c r="P640" i="7"/>
  <c r="P639" i="7"/>
  <c r="P638" i="7"/>
  <c r="P637" i="7"/>
  <c r="P636" i="7"/>
  <c r="P635" i="7"/>
  <c r="P634" i="7"/>
  <c r="P633" i="7"/>
  <c r="P632" i="7"/>
  <c r="P631" i="7"/>
  <c r="P630" i="7"/>
  <c r="P629" i="7"/>
  <c r="P628" i="7"/>
  <c r="P627" i="7"/>
  <c r="P626" i="7"/>
  <c r="P625" i="7"/>
  <c r="P624" i="7"/>
  <c r="P623" i="7"/>
  <c r="P622" i="7"/>
  <c r="P621" i="7"/>
  <c r="P620" i="7"/>
  <c r="P619" i="7"/>
  <c r="P618" i="7"/>
  <c r="P617" i="7"/>
  <c r="P616" i="7"/>
  <c r="P615" i="7"/>
  <c r="P614" i="7"/>
  <c r="P613" i="7"/>
  <c r="P612" i="7"/>
  <c r="P611" i="7"/>
  <c r="P610" i="7"/>
  <c r="P609" i="7"/>
  <c r="P608" i="7"/>
  <c r="P607" i="7"/>
  <c r="P606" i="7"/>
  <c r="P605" i="7"/>
  <c r="P604" i="7"/>
  <c r="P603" i="7"/>
  <c r="P602" i="7"/>
  <c r="P601" i="7"/>
  <c r="P600" i="7"/>
  <c r="P599" i="7"/>
  <c r="P598" i="7"/>
  <c r="P597" i="7"/>
  <c r="P596" i="7"/>
  <c r="P595" i="7"/>
  <c r="P594" i="7"/>
  <c r="P593" i="7"/>
  <c r="P592" i="7"/>
  <c r="P591" i="7"/>
  <c r="P590" i="7"/>
  <c r="P589" i="7"/>
  <c r="P588" i="7"/>
  <c r="P587" i="7"/>
  <c r="P586" i="7"/>
  <c r="P585" i="7"/>
  <c r="P584" i="7"/>
  <c r="P583" i="7"/>
  <c r="P582" i="7"/>
  <c r="P581" i="7"/>
  <c r="P580" i="7"/>
  <c r="P579" i="7"/>
  <c r="P578" i="7"/>
  <c r="P577" i="7"/>
  <c r="P576" i="7"/>
  <c r="P575" i="7"/>
  <c r="P574" i="7"/>
  <c r="P573" i="7"/>
  <c r="P572" i="7"/>
  <c r="P571" i="7"/>
  <c r="P570" i="7"/>
  <c r="P569" i="7"/>
  <c r="P568" i="7"/>
  <c r="P567" i="7"/>
  <c r="P566" i="7"/>
  <c r="P565" i="7"/>
  <c r="P564" i="7"/>
  <c r="P563" i="7"/>
  <c r="P562" i="7"/>
  <c r="P561" i="7"/>
  <c r="P560" i="7"/>
  <c r="P559" i="7"/>
  <c r="P558" i="7"/>
  <c r="P557" i="7"/>
  <c r="P556" i="7"/>
  <c r="P555" i="7"/>
  <c r="P554" i="7"/>
  <c r="P553" i="7"/>
  <c r="P552" i="7"/>
  <c r="P551" i="7"/>
  <c r="P550" i="7"/>
  <c r="P549" i="7"/>
  <c r="P548" i="7"/>
  <c r="P547" i="7"/>
  <c r="P546" i="7"/>
  <c r="P545" i="7"/>
  <c r="P544" i="7"/>
  <c r="P543" i="7"/>
  <c r="P542" i="7"/>
  <c r="P541" i="7"/>
  <c r="P540" i="7"/>
  <c r="P539" i="7"/>
  <c r="P538" i="7"/>
  <c r="P537" i="7"/>
  <c r="P536" i="7"/>
  <c r="P535" i="7"/>
  <c r="P534" i="7"/>
  <c r="P533" i="7"/>
  <c r="P532" i="7"/>
  <c r="P531" i="7"/>
  <c r="P530" i="7"/>
  <c r="P529" i="7"/>
  <c r="P528" i="7"/>
  <c r="P527" i="7"/>
  <c r="P526" i="7"/>
  <c r="P525" i="7"/>
  <c r="P524" i="7"/>
  <c r="P523" i="7"/>
  <c r="P522" i="7"/>
  <c r="P521" i="7"/>
  <c r="P520" i="7"/>
  <c r="P519" i="7"/>
  <c r="P518" i="7"/>
  <c r="P517" i="7"/>
  <c r="P516" i="7"/>
  <c r="P515" i="7"/>
  <c r="P514" i="7"/>
  <c r="P513" i="7"/>
  <c r="P512" i="7"/>
  <c r="P511" i="7"/>
  <c r="P510" i="7"/>
  <c r="P509" i="7"/>
  <c r="P508" i="7"/>
  <c r="P507" i="7"/>
  <c r="P506" i="7"/>
  <c r="P505" i="7"/>
  <c r="P504" i="7"/>
  <c r="P503" i="7"/>
  <c r="P502" i="7"/>
  <c r="P501" i="7"/>
  <c r="P500" i="7"/>
  <c r="P499" i="7"/>
  <c r="P498" i="7"/>
  <c r="P497" i="7"/>
  <c r="P496" i="7"/>
  <c r="P495" i="7"/>
  <c r="P494" i="7"/>
  <c r="P493" i="7"/>
  <c r="P492" i="7"/>
  <c r="P491" i="7"/>
  <c r="P490" i="7"/>
  <c r="P489" i="7"/>
  <c r="P488" i="7"/>
  <c r="P487" i="7"/>
  <c r="P486" i="7"/>
  <c r="P485" i="7"/>
  <c r="P484" i="7"/>
  <c r="P483" i="7"/>
  <c r="P482" i="7"/>
  <c r="P481" i="7"/>
  <c r="P480" i="7"/>
  <c r="P479" i="7"/>
  <c r="P478" i="7"/>
  <c r="P477" i="7"/>
  <c r="P476" i="7"/>
  <c r="P475" i="7"/>
  <c r="P474" i="7"/>
  <c r="P473" i="7"/>
  <c r="P472" i="7"/>
  <c r="P471" i="7"/>
  <c r="P470" i="7"/>
  <c r="P469" i="7"/>
  <c r="P468" i="7"/>
  <c r="P467" i="7"/>
  <c r="P466" i="7"/>
  <c r="P465" i="7"/>
  <c r="P464" i="7"/>
  <c r="P463" i="7"/>
  <c r="P462" i="7"/>
  <c r="P461" i="7"/>
  <c r="P460" i="7"/>
  <c r="P459" i="7"/>
  <c r="P458" i="7"/>
  <c r="P457" i="7"/>
  <c r="P456" i="7"/>
  <c r="P455" i="7"/>
  <c r="P454" i="7"/>
  <c r="P453" i="7"/>
  <c r="P452" i="7"/>
  <c r="P451" i="7"/>
  <c r="P450" i="7"/>
  <c r="P449" i="7"/>
  <c r="P448" i="7"/>
  <c r="P447" i="7"/>
  <c r="P446" i="7"/>
  <c r="P445" i="7"/>
  <c r="P444" i="7"/>
  <c r="P443" i="7"/>
  <c r="P442" i="7"/>
  <c r="P441" i="7"/>
  <c r="P440" i="7"/>
  <c r="P439" i="7"/>
  <c r="P438" i="7"/>
  <c r="P437" i="7"/>
  <c r="P436" i="7"/>
  <c r="P435" i="7"/>
  <c r="P434" i="7"/>
  <c r="P433" i="7"/>
  <c r="P432" i="7"/>
  <c r="P431" i="7"/>
  <c r="P430" i="7"/>
  <c r="P429" i="7"/>
  <c r="P428" i="7"/>
  <c r="P427" i="7"/>
  <c r="P426" i="7"/>
  <c r="P425" i="7"/>
  <c r="P424" i="7"/>
  <c r="P423" i="7"/>
  <c r="P422" i="7"/>
  <c r="P421" i="7"/>
  <c r="P420" i="7"/>
  <c r="P419" i="7"/>
  <c r="P418" i="7"/>
  <c r="P417" i="7"/>
  <c r="P416" i="7"/>
  <c r="P415" i="7"/>
  <c r="P414" i="7"/>
  <c r="P413" i="7"/>
  <c r="P412" i="7"/>
  <c r="P411" i="7"/>
  <c r="P410" i="7"/>
  <c r="P409" i="7"/>
  <c r="P408" i="7"/>
  <c r="P407" i="7"/>
  <c r="P406" i="7"/>
  <c r="P405" i="7"/>
  <c r="P404" i="7"/>
  <c r="P403" i="7"/>
  <c r="P402" i="7"/>
  <c r="P401" i="7"/>
  <c r="P400" i="7"/>
  <c r="P399" i="7"/>
  <c r="P398" i="7"/>
  <c r="P397" i="7"/>
  <c r="P396" i="7"/>
  <c r="P395" i="7"/>
  <c r="P394" i="7"/>
  <c r="P393" i="7"/>
  <c r="P392" i="7"/>
  <c r="P391" i="7"/>
  <c r="P390" i="7"/>
  <c r="P389" i="7"/>
  <c r="P388" i="7"/>
  <c r="P387" i="7"/>
  <c r="P386" i="7"/>
  <c r="P385" i="7"/>
  <c r="P384" i="7"/>
  <c r="P383" i="7"/>
  <c r="P382" i="7"/>
  <c r="P381" i="7"/>
  <c r="P380" i="7"/>
  <c r="P379" i="7"/>
  <c r="P378" i="7"/>
  <c r="P377" i="7"/>
  <c r="P376" i="7"/>
  <c r="P375" i="7"/>
  <c r="P374" i="7"/>
  <c r="P373" i="7"/>
  <c r="P372" i="7"/>
  <c r="P371" i="7"/>
  <c r="P370" i="7"/>
  <c r="P369" i="7"/>
  <c r="P368" i="7"/>
  <c r="P367" i="7"/>
  <c r="P366" i="7"/>
  <c r="P365" i="7"/>
  <c r="P364" i="7"/>
  <c r="P363" i="7"/>
  <c r="P362" i="7"/>
  <c r="P361" i="7"/>
  <c r="P360" i="7"/>
  <c r="P359" i="7"/>
  <c r="P358" i="7"/>
  <c r="P357" i="7"/>
  <c r="P356" i="7"/>
  <c r="P355" i="7"/>
  <c r="P354" i="7"/>
  <c r="P353" i="7"/>
  <c r="P352" i="7"/>
  <c r="P351" i="7"/>
  <c r="P350" i="7"/>
  <c r="P349" i="7"/>
  <c r="P348" i="7"/>
  <c r="P347" i="7"/>
  <c r="P346" i="7"/>
  <c r="P345" i="7"/>
  <c r="P344" i="7"/>
  <c r="P343" i="7"/>
  <c r="P342" i="7"/>
  <c r="P341" i="7"/>
  <c r="P340" i="7"/>
  <c r="P339" i="7"/>
  <c r="P338" i="7"/>
  <c r="P337" i="7"/>
  <c r="P336" i="7"/>
  <c r="P335" i="7"/>
  <c r="P334" i="7"/>
  <c r="P333" i="7"/>
  <c r="P332" i="7"/>
  <c r="P331" i="7"/>
  <c r="P330" i="7"/>
  <c r="P329" i="7"/>
  <c r="P328" i="7"/>
  <c r="P327" i="7"/>
  <c r="P326" i="7"/>
  <c r="P325" i="7"/>
  <c r="P324" i="7"/>
  <c r="P323" i="7"/>
  <c r="P322" i="7"/>
  <c r="P321" i="7"/>
  <c r="P320" i="7"/>
  <c r="P319" i="7"/>
  <c r="P318" i="7"/>
  <c r="P317" i="7"/>
  <c r="P316" i="7"/>
  <c r="P315" i="7"/>
  <c r="P314" i="7"/>
  <c r="P313" i="7"/>
  <c r="P312" i="7"/>
  <c r="P311" i="7"/>
  <c r="P310" i="7"/>
  <c r="P309" i="7"/>
  <c r="P308" i="7"/>
  <c r="P307" i="7"/>
  <c r="P306" i="7"/>
  <c r="P305" i="7"/>
  <c r="P304" i="7"/>
  <c r="P303" i="7"/>
  <c r="P302" i="7"/>
  <c r="P301" i="7"/>
  <c r="P300" i="7"/>
  <c r="P299" i="7"/>
  <c r="P298" i="7"/>
  <c r="P297" i="7"/>
  <c r="P296" i="7"/>
  <c r="P295" i="7"/>
  <c r="P294" i="7"/>
  <c r="P293" i="7"/>
  <c r="P292" i="7"/>
  <c r="P291" i="7"/>
  <c r="P290" i="7"/>
  <c r="P289" i="7"/>
  <c r="P288" i="7"/>
  <c r="P287" i="7"/>
  <c r="P286" i="7"/>
  <c r="P285" i="7"/>
  <c r="P284" i="7"/>
  <c r="P283" i="7"/>
  <c r="P282" i="7"/>
  <c r="P281" i="7"/>
  <c r="P280" i="7"/>
  <c r="P279" i="7"/>
  <c r="P278" i="7"/>
  <c r="P277" i="7"/>
  <c r="P276" i="7"/>
  <c r="P275" i="7"/>
  <c r="P274" i="7"/>
  <c r="P273" i="7"/>
  <c r="P272" i="7"/>
  <c r="P271" i="7"/>
  <c r="P270" i="7"/>
  <c r="P269" i="7"/>
  <c r="P268" i="7"/>
  <c r="P267" i="7"/>
  <c r="P266" i="7"/>
  <c r="P265" i="7"/>
  <c r="P264" i="7"/>
  <c r="P263" i="7"/>
  <c r="P262" i="7"/>
  <c r="P261" i="7"/>
  <c r="P260" i="7"/>
  <c r="P259" i="7"/>
  <c r="P258" i="7"/>
  <c r="P257" i="7"/>
  <c r="P256" i="7"/>
  <c r="P255" i="7"/>
  <c r="P254" i="7"/>
  <c r="P253" i="7"/>
  <c r="P252" i="7"/>
  <c r="P251" i="7"/>
  <c r="P250" i="7"/>
  <c r="P249" i="7"/>
  <c r="P248" i="7"/>
  <c r="P247" i="7"/>
  <c r="P246" i="7"/>
  <c r="P245" i="7"/>
  <c r="P244" i="7"/>
  <c r="P243" i="7"/>
  <c r="P242" i="7"/>
  <c r="P241" i="7"/>
  <c r="P240" i="7"/>
  <c r="P239" i="7"/>
  <c r="P238" i="7"/>
  <c r="P237" i="7"/>
  <c r="P236" i="7"/>
  <c r="P235" i="7"/>
  <c r="P234" i="7"/>
  <c r="P233" i="7"/>
  <c r="P232" i="7"/>
  <c r="P231" i="7"/>
  <c r="P230" i="7"/>
  <c r="P229" i="7"/>
  <c r="P228" i="7"/>
  <c r="P227" i="7"/>
  <c r="P226" i="7"/>
  <c r="P225" i="7"/>
  <c r="P224" i="7"/>
  <c r="P223" i="7"/>
  <c r="P222" i="7"/>
  <c r="P221" i="7"/>
  <c r="P220" i="7"/>
  <c r="P219" i="7"/>
  <c r="P218" i="7"/>
  <c r="P217" i="7"/>
  <c r="P216" i="7"/>
  <c r="P215" i="7"/>
  <c r="P214" i="7"/>
  <c r="P213" i="7"/>
  <c r="P212" i="7"/>
  <c r="P211" i="7"/>
  <c r="P210" i="7"/>
  <c r="P209" i="7"/>
  <c r="P208" i="7"/>
  <c r="P207" i="7"/>
  <c r="P206" i="7"/>
  <c r="P205" i="7"/>
  <c r="P204" i="7"/>
  <c r="P203" i="7"/>
  <c r="P202" i="7"/>
  <c r="P201" i="7"/>
  <c r="P200" i="7"/>
  <c r="P199" i="7"/>
  <c r="P198" i="7"/>
  <c r="P197" i="7"/>
  <c r="P196" i="7"/>
  <c r="P195" i="7"/>
  <c r="P194" i="7"/>
  <c r="P193" i="7"/>
  <c r="P192" i="7"/>
  <c r="P191" i="7"/>
  <c r="P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108" i="7"/>
  <c r="P107" i="7"/>
  <c r="P106" i="7"/>
  <c r="P105" i="7"/>
  <c r="P104" i="7"/>
  <c r="P103" i="7"/>
  <c r="P102" i="7"/>
  <c r="P101" i="7"/>
  <c r="P100" i="7"/>
  <c r="P99" i="7"/>
  <c r="P98"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P9" i="7"/>
  <c r="P8" i="7"/>
  <c r="P7" i="7"/>
  <c r="P6" i="7"/>
  <c r="P5" i="7"/>
  <c r="P4" i="7"/>
  <c r="P3" i="7"/>
  <c r="P2" i="7"/>
  <c r="K16" i="10"/>
  <c r="K17" i="10" s="1"/>
  <c r="K18" i="10" s="1"/>
  <c r="K19" i="10" s="1"/>
  <c r="K20" i="10" s="1"/>
  <c r="K21" i="10" s="1"/>
  <c r="K22" i="10" s="1"/>
  <c r="K23" i="10" s="1"/>
  <c r="K24" i="10" s="1"/>
  <c r="D14" i="10" a="1"/>
  <c r="D14" i="10" s="1"/>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S2" i="7"/>
  <c r="L54" i="9" a="1"/>
  <c r="L54" i="9" s="1"/>
  <c r="O52" i="9" a="1"/>
  <c r="O52" i="9" s="1"/>
  <c r="A30" i="8" a="1"/>
  <c r="A30" i="8" s="1"/>
  <c r="P42" i="9" a="1"/>
  <c r="P42" i="9" s="1"/>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R440" i="7"/>
  <c r="R441" i="7"/>
  <c r="R442" i="7"/>
  <c r="R443" i="7"/>
  <c r="R444" i="7"/>
  <c r="R445" i="7"/>
  <c r="R446" i="7"/>
  <c r="R447" i="7"/>
  <c r="R448" i="7"/>
  <c r="R449" i="7"/>
  <c r="R450" i="7"/>
  <c r="R451" i="7"/>
  <c r="R452" i="7"/>
  <c r="R453" i="7"/>
  <c r="R454" i="7"/>
  <c r="R455" i="7"/>
  <c r="R456" i="7"/>
  <c r="R457" i="7"/>
  <c r="R458" i="7"/>
  <c r="R459" i="7"/>
  <c r="R460" i="7"/>
  <c r="R461" i="7"/>
  <c r="R462" i="7"/>
  <c r="R463" i="7"/>
  <c r="R464" i="7"/>
  <c r="R465" i="7"/>
  <c r="R466" i="7"/>
  <c r="R467" i="7"/>
  <c r="R468" i="7"/>
  <c r="R469" i="7"/>
  <c r="R470" i="7"/>
  <c r="R471" i="7"/>
  <c r="R472" i="7"/>
  <c r="R473" i="7"/>
  <c r="R474" i="7"/>
  <c r="R475" i="7"/>
  <c r="R476" i="7"/>
  <c r="R477" i="7"/>
  <c r="R478" i="7"/>
  <c r="R479" i="7"/>
  <c r="R480" i="7"/>
  <c r="R481" i="7"/>
  <c r="R482" i="7"/>
  <c r="R483" i="7"/>
  <c r="R484" i="7"/>
  <c r="R485" i="7"/>
  <c r="R486" i="7"/>
  <c r="R487" i="7"/>
  <c r="R488" i="7"/>
  <c r="R489" i="7"/>
  <c r="R490" i="7"/>
  <c r="R491" i="7"/>
  <c r="R492" i="7"/>
  <c r="R493" i="7"/>
  <c r="R494" i="7"/>
  <c r="R495" i="7"/>
  <c r="R496" i="7"/>
  <c r="R497" i="7"/>
  <c r="R498" i="7"/>
  <c r="R499" i="7"/>
  <c r="R500" i="7"/>
  <c r="R501" i="7"/>
  <c r="R502" i="7"/>
  <c r="R503" i="7"/>
  <c r="R504" i="7"/>
  <c r="R505" i="7"/>
  <c r="R506" i="7"/>
  <c r="R507" i="7"/>
  <c r="R508" i="7"/>
  <c r="R509" i="7"/>
  <c r="R510" i="7"/>
  <c r="R511" i="7"/>
  <c r="R512" i="7"/>
  <c r="R513" i="7"/>
  <c r="R514" i="7"/>
  <c r="R515" i="7"/>
  <c r="R516" i="7"/>
  <c r="R517" i="7"/>
  <c r="R518" i="7"/>
  <c r="R519" i="7"/>
  <c r="R520" i="7"/>
  <c r="R521" i="7"/>
  <c r="R522" i="7"/>
  <c r="R523" i="7"/>
  <c r="R524" i="7"/>
  <c r="R525" i="7"/>
  <c r="R526" i="7"/>
  <c r="R527" i="7"/>
  <c r="R528" i="7"/>
  <c r="R529" i="7"/>
  <c r="R530" i="7"/>
  <c r="R531" i="7"/>
  <c r="R532" i="7"/>
  <c r="R533" i="7"/>
  <c r="R534" i="7"/>
  <c r="R535" i="7"/>
  <c r="R536" i="7"/>
  <c r="R537" i="7"/>
  <c r="R538" i="7"/>
  <c r="R539" i="7"/>
  <c r="R540" i="7"/>
  <c r="R541" i="7"/>
  <c r="R542" i="7"/>
  <c r="R543" i="7"/>
  <c r="R544" i="7"/>
  <c r="R545" i="7"/>
  <c r="R546" i="7"/>
  <c r="R547" i="7"/>
  <c r="R548" i="7"/>
  <c r="R549" i="7"/>
  <c r="R550" i="7"/>
  <c r="R551" i="7"/>
  <c r="R552" i="7"/>
  <c r="R553" i="7"/>
  <c r="R554" i="7"/>
  <c r="R555" i="7"/>
  <c r="R556" i="7"/>
  <c r="R557" i="7"/>
  <c r="R558" i="7"/>
  <c r="R559" i="7"/>
  <c r="R560" i="7"/>
  <c r="R561" i="7"/>
  <c r="R562" i="7"/>
  <c r="R563" i="7"/>
  <c r="R564" i="7"/>
  <c r="R565" i="7"/>
  <c r="R566" i="7"/>
  <c r="R567" i="7"/>
  <c r="R568" i="7"/>
  <c r="R569" i="7"/>
  <c r="R570" i="7"/>
  <c r="R571" i="7"/>
  <c r="R572" i="7"/>
  <c r="R573" i="7"/>
  <c r="R574" i="7"/>
  <c r="R575" i="7"/>
  <c r="R576" i="7"/>
  <c r="R577" i="7"/>
  <c r="R578" i="7"/>
  <c r="R579" i="7"/>
  <c r="R580" i="7"/>
  <c r="R581" i="7"/>
  <c r="R582" i="7"/>
  <c r="R583" i="7"/>
  <c r="R584" i="7"/>
  <c r="R585" i="7"/>
  <c r="R586" i="7"/>
  <c r="R587" i="7"/>
  <c r="R588" i="7"/>
  <c r="R589" i="7"/>
  <c r="R590" i="7"/>
  <c r="R591" i="7"/>
  <c r="R592" i="7"/>
  <c r="R593" i="7"/>
  <c r="R594" i="7"/>
  <c r="R595" i="7"/>
  <c r="R596" i="7"/>
  <c r="R597" i="7"/>
  <c r="R598" i="7"/>
  <c r="R599" i="7"/>
  <c r="R600" i="7"/>
  <c r="R601" i="7"/>
  <c r="R602" i="7"/>
  <c r="R603" i="7"/>
  <c r="R604" i="7"/>
  <c r="R605" i="7"/>
  <c r="R606" i="7"/>
  <c r="R607" i="7"/>
  <c r="R608" i="7"/>
  <c r="R609" i="7"/>
  <c r="R610" i="7"/>
  <c r="R611" i="7"/>
  <c r="R612" i="7"/>
  <c r="R613" i="7"/>
  <c r="R614" i="7"/>
  <c r="R615" i="7"/>
  <c r="R616" i="7"/>
  <c r="R617" i="7"/>
  <c r="R618" i="7"/>
  <c r="R619" i="7"/>
  <c r="R620" i="7"/>
  <c r="R621" i="7"/>
  <c r="R622" i="7"/>
  <c r="R623" i="7"/>
  <c r="R624" i="7"/>
  <c r="R625" i="7"/>
  <c r="R626" i="7"/>
  <c r="R627" i="7"/>
  <c r="R628" i="7"/>
  <c r="R629" i="7"/>
  <c r="R630" i="7"/>
  <c r="R631" i="7"/>
  <c r="R632" i="7"/>
  <c r="R633" i="7"/>
  <c r="R634" i="7"/>
  <c r="R635" i="7"/>
  <c r="R636" i="7"/>
  <c r="R637" i="7"/>
  <c r="R638" i="7"/>
  <c r="R639" i="7"/>
  <c r="R640" i="7"/>
  <c r="R641" i="7"/>
  <c r="R642" i="7"/>
  <c r="R643" i="7"/>
  <c r="R644" i="7"/>
  <c r="R645" i="7"/>
  <c r="R646" i="7"/>
  <c r="R647" i="7"/>
  <c r="R648" i="7"/>
  <c r="R649" i="7"/>
  <c r="R650" i="7"/>
  <c r="R651" i="7"/>
  <c r="R652" i="7"/>
  <c r="R653" i="7"/>
  <c r="R654" i="7"/>
  <c r="R655" i="7"/>
  <c r="R656" i="7"/>
  <c r="R657" i="7"/>
  <c r="R658" i="7"/>
  <c r="R659" i="7"/>
  <c r="R660" i="7"/>
  <c r="R661" i="7"/>
  <c r="R662" i="7"/>
  <c r="R663" i="7"/>
  <c r="R664" i="7"/>
  <c r="R665" i="7"/>
  <c r="R666" i="7"/>
  <c r="R667" i="7"/>
  <c r="R668" i="7"/>
  <c r="R669" i="7"/>
  <c r="R670" i="7"/>
  <c r="R671" i="7"/>
  <c r="R672" i="7"/>
  <c r="R673" i="7"/>
  <c r="R674" i="7"/>
  <c r="R675" i="7"/>
  <c r="R676" i="7"/>
  <c r="R677" i="7"/>
  <c r="R678" i="7"/>
  <c r="R679" i="7"/>
  <c r="R680" i="7"/>
  <c r="R681" i="7"/>
  <c r="R682" i="7"/>
  <c r="R683" i="7"/>
  <c r="R684" i="7"/>
  <c r="R685" i="7"/>
  <c r="R686" i="7"/>
  <c r="R687" i="7"/>
  <c r="R688" i="7"/>
  <c r="R689" i="7"/>
  <c r="R690" i="7"/>
  <c r="R691" i="7"/>
  <c r="R692" i="7"/>
  <c r="R693" i="7"/>
  <c r="R694" i="7"/>
  <c r="R695" i="7"/>
  <c r="R696" i="7"/>
  <c r="R697" i="7"/>
  <c r="R698" i="7"/>
  <c r="R699" i="7"/>
  <c r="R700" i="7"/>
  <c r="R701" i="7"/>
  <c r="R702" i="7"/>
  <c r="R703" i="7"/>
  <c r="R704" i="7"/>
  <c r="R705" i="7"/>
  <c r="R706" i="7"/>
  <c r="R707" i="7"/>
  <c r="R708" i="7"/>
  <c r="R709" i="7"/>
  <c r="R710" i="7"/>
  <c r="R711" i="7"/>
  <c r="R712" i="7"/>
  <c r="R713" i="7"/>
  <c r="R714" i="7"/>
  <c r="R715" i="7"/>
  <c r="R716" i="7"/>
  <c r="R717" i="7"/>
  <c r="R718" i="7"/>
  <c r="R719" i="7"/>
  <c r="R720" i="7"/>
  <c r="R721" i="7"/>
  <c r="R722" i="7"/>
  <c r="R723" i="7"/>
  <c r="R724" i="7"/>
  <c r="R725" i="7"/>
  <c r="R726" i="7"/>
  <c r="R727" i="7"/>
  <c r="R728" i="7"/>
  <c r="R729" i="7"/>
  <c r="R730" i="7"/>
  <c r="R731" i="7"/>
  <c r="R732" i="7"/>
  <c r="R733" i="7"/>
  <c r="R734" i="7"/>
  <c r="R735" i="7"/>
  <c r="R736" i="7"/>
  <c r="R737" i="7"/>
  <c r="R738" i="7"/>
  <c r="R739" i="7"/>
  <c r="R740" i="7"/>
  <c r="R741" i="7"/>
  <c r="R742" i="7"/>
  <c r="R743" i="7"/>
  <c r="R744" i="7"/>
  <c r="R745" i="7"/>
  <c r="R746" i="7"/>
  <c r="R747" i="7"/>
  <c r="R748" i="7"/>
  <c r="R749" i="7"/>
  <c r="R750" i="7"/>
  <c r="R751" i="7"/>
  <c r="R752" i="7"/>
  <c r="R753" i="7"/>
  <c r="R754" i="7"/>
  <c r="R755" i="7"/>
  <c r="R756" i="7"/>
  <c r="R757" i="7"/>
  <c r="R758" i="7"/>
  <c r="R759" i="7"/>
  <c r="R760" i="7"/>
  <c r="R761" i="7"/>
  <c r="R762" i="7"/>
  <c r="R763" i="7"/>
  <c r="R764" i="7"/>
  <c r="R765" i="7"/>
  <c r="R766" i="7"/>
  <c r="R767" i="7"/>
  <c r="R768" i="7"/>
  <c r="R769" i="7"/>
  <c r="R770" i="7"/>
  <c r="R771" i="7"/>
  <c r="R772" i="7"/>
  <c r="R773" i="7"/>
  <c r="R774" i="7"/>
  <c r="R775" i="7"/>
  <c r="R776" i="7"/>
  <c r="R777" i="7"/>
  <c r="R778" i="7"/>
  <c r="R779" i="7"/>
  <c r="R780" i="7"/>
  <c r="R781" i="7"/>
  <c r="R782" i="7"/>
  <c r="R783" i="7"/>
  <c r="R784" i="7"/>
  <c r="R785" i="7"/>
  <c r="R786" i="7"/>
  <c r="R787" i="7"/>
  <c r="R788" i="7"/>
  <c r="R789" i="7"/>
  <c r="R790" i="7"/>
  <c r="R791" i="7"/>
  <c r="R792" i="7"/>
  <c r="R793" i="7"/>
  <c r="R794" i="7"/>
  <c r="R795" i="7"/>
  <c r="R796" i="7"/>
  <c r="R797" i="7"/>
  <c r="R798" i="7"/>
  <c r="R799" i="7"/>
  <c r="R800" i="7"/>
  <c r="R801" i="7"/>
  <c r="R802" i="7"/>
  <c r="R803" i="7"/>
  <c r="R804" i="7"/>
  <c r="R805" i="7"/>
  <c r="R806" i="7"/>
  <c r="R807" i="7"/>
  <c r="R808" i="7"/>
  <c r="R809" i="7"/>
  <c r="R810" i="7"/>
  <c r="R811" i="7"/>
  <c r="R812" i="7"/>
  <c r="R813" i="7"/>
  <c r="R814" i="7"/>
  <c r="R815" i="7"/>
  <c r="R816" i="7"/>
  <c r="R817" i="7"/>
  <c r="R818" i="7"/>
  <c r="R819" i="7"/>
  <c r="R820" i="7"/>
  <c r="R821" i="7"/>
  <c r="R822" i="7"/>
  <c r="R823" i="7"/>
  <c r="R824" i="7"/>
  <c r="R825" i="7"/>
  <c r="R826" i="7"/>
  <c r="R827" i="7"/>
  <c r="R828" i="7"/>
  <c r="R829" i="7"/>
  <c r="R830" i="7"/>
  <c r="R831" i="7"/>
  <c r="R832" i="7"/>
  <c r="R833" i="7"/>
  <c r="R834" i="7"/>
  <c r="R835" i="7"/>
  <c r="R836" i="7"/>
  <c r="R837" i="7"/>
  <c r="R838" i="7"/>
  <c r="R839" i="7"/>
  <c r="R840" i="7"/>
  <c r="R841" i="7"/>
  <c r="R842" i="7"/>
  <c r="R843" i="7"/>
  <c r="R844" i="7"/>
  <c r="R845" i="7"/>
  <c r="R846" i="7"/>
  <c r="R847" i="7"/>
  <c r="R848" i="7"/>
  <c r="R849" i="7"/>
  <c r="R850" i="7"/>
  <c r="R851" i="7"/>
  <c r="R852" i="7"/>
  <c r="R853" i="7"/>
  <c r="R854" i="7"/>
  <c r="R855" i="7"/>
  <c r="R856" i="7"/>
  <c r="R857" i="7"/>
  <c r="R858" i="7"/>
  <c r="R859" i="7"/>
  <c r="R860" i="7"/>
  <c r="R861" i="7"/>
  <c r="R862" i="7"/>
  <c r="R863" i="7"/>
  <c r="R864" i="7"/>
  <c r="R865" i="7"/>
  <c r="R866" i="7"/>
  <c r="R867" i="7"/>
  <c r="R868" i="7"/>
  <c r="R869" i="7"/>
  <c r="R870" i="7"/>
  <c r="R871" i="7"/>
  <c r="R872" i="7"/>
  <c r="R873" i="7"/>
  <c r="R874" i="7"/>
  <c r="R875" i="7"/>
  <c r="R876" i="7"/>
  <c r="R877" i="7"/>
  <c r="R878" i="7"/>
  <c r="R879" i="7"/>
  <c r="R880" i="7"/>
  <c r="R881" i="7"/>
  <c r="R882" i="7"/>
  <c r="R883" i="7"/>
  <c r="R884" i="7"/>
  <c r="R885" i="7"/>
  <c r="R886" i="7"/>
  <c r="R887" i="7"/>
  <c r="R888" i="7"/>
  <c r="R889" i="7"/>
  <c r="R890" i="7"/>
  <c r="R891" i="7"/>
  <c r="R892" i="7"/>
  <c r="R893" i="7"/>
  <c r="R894" i="7"/>
  <c r="R895" i="7"/>
  <c r="R896" i="7"/>
  <c r="R897" i="7"/>
  <c r="R898" i="7"/>
  <c r="R899" i="7"/>
  <c r="R900" i="7"/>
  <c r="R901" i="7"/>
  <c r="R902" i="7"/>
  <c r="R903" i="7"/>
  <c r="R904" i="7"/>
  <c r="R905" i="7"/>
  <c r="R906" i="7"/>
  <c r="R907" i="7"/>
  <c r="R908" i="7"/>
  <c r="R909" i="7"/>
  <c r="R910" i="7"/>
  <c r="R911" i="7"/>
  <c r="R912" i="7"/>
  <c r="R913" i="7"/>
  <c r="R914" i="7"/>
  <c r="R915" i="7"/>
  <c r="R916" i="7"/>
  <c r="R917" i="7"/>
  <c r="R918" i="7"/>
  <c r="R919" i="7"/>
  <c r="R920" i="7"/>
  <c r="R921" i="7"/>
  <c r="R922" i="7"/>
  <c r="R923" i="7"/>
  <c r="R924" i="7"/>
  <c r="R925" i="7"/>
  <c r="R926" i="7"/>
  <c r="R927" i="7"/>
  <c r="R928" i="7"/>
  <c r="R929" i="7"/>
  <c r="R930" i="7"/>
  <c r="R931" i="7"/>
  <c r="R932" i="7"/>
  <c r="R933" i="7"/>
  <c r="R934" i="7"/>
  <c r="R935" i="7"/>
  <c r="R936" i="7"/>
  <c r="R937" i="7"/>
  <c r="R938" i="7"/>
  <c r="R939" i="7"/>
  <c r="R940" i="7"/>
  <c r="R941" i="7"/>
  <c r="R942" i="7"/>
  <c r="R943" i="7"/>
  <c r="R944" i="7"/>
  <c r="R945" i="7"/>
  <c r="R946" i="7"/>
  <c r="R947" i="7"/>
  <c r="R948" i="7"/>
  <c r="R949" i="7"/>
  <c r="R950" i="7"/>
  <c r="R951" i="7"/>
  <c r="R952" i="7"/>
  <c r="R953" i="7"/>
  <c r="R954" i="7"/>
  <c r="R955" i="7"/>
  <c r="R956" i="7"/>
  <c r="R957" i="7"/>
  <c r="R958" i="7"/>
  <c r="R959" i="7"/>
  <c r="R960" i="7"/>
  <c r="R961" i="7"/>
  <c r="R962" i="7"/>
  <c r="R963" i="7"/>
  <c r="R964" i="7"/>
  <c r="R965" i="7"/>
  <c r="R966" i="7"/>
  <c r="R967" i="7"/>
  <c r="R968" i="7"/>
  <c r="R969" i="7"/>
  <c r="R970" i="7"/>
  <c r="R971" i="7"/>
  <c r="R972" i="7"/>
  <c r="R973" i="7"/>
  <c r="R974" i="7"/>
  <c r="R975" i="7"/>
  <c r="R976" i="7"/>
  <c r="R977" i="7"/>
  <c r="R978" i="7"/>
  <c r="R979" i="7"/>
  <c r="R980" i="7"/>
  <c r="R981" i="7"/>
  <c r="R982" i="7"/>
  <c r="R983" i="7"/>
  <c r="R984" i="7"/>
  <c r="R985" i="7"/>
  <c r="R986" i="7"/>
  <c r="R987" i="7"/>
  <c r="R988" i="7"/>
  <c r="R989" i="7"/>
  <c r="R990" i="7"/>
  <c r="R991" i="7"/>
  <c r="R992" i="7"/>
  <c r="R993" i="7"/>
  <c r="R994" i="7"/>
  <c r="R995" i="7"/>
  <c r="R996" i="7"/>
  <c r="R997" i="7"/>
  <c r="R998" i="7"/>
  <c r="R999" i="7"/>
  <c r="R1000" i="7"/>
  <c r="R1001" i="7"/>
  <c r="R1002" i="7"/>
  <c r="R1003" i="7"/>
  <c r="R1004" i="7"/>
  <c r="R1005" i="7"/>
  <c r="R1006" i="7"/>
  <c r="R1007" i="7"/>
  <c r="R1008" i="7"/>
  <c r="R1009" i="7"/>
  <c r="R1010" i="7"/>
  <c r="R1011" i="7"/>
  <c r="R1012" i="7"/>
  <c r="R1013" i="7"/>
  <c r="R1014" i="7"/>
  <c r="R1015" i="7"/>
  <c r="R1016" i="7"/>
  <c r="R1017" i="7"/>
  <c r="R1018" i="7"/>
  <c r="R1019" i="7"/>
  <c r="R1020" i="7"/>
  <c r="R1021" i="7"/>
  <c r="R1022" i="7"/>
  <c r="R1023" i="7"/>
  <c r="R1024" i="7"/>
  <c r="R1025" i="7"/>
  <c r="R1026" i="7"/>
  <c r="R1027" i="7"/>
  <c r="R1028" i="7"/>
  <c r="R1029" i="7"/>
  <c r="R1030" i="7"/>
  <c r="R1031" i="7"/>
  <c r="R1032" i="7"/>
  <c r="R1033" i="7"/>
  <c r="R1034" i="7"/>
  <c r="R1035" i="7"/>
  <c r="R1036" i="7"/>
  <c r="R1037" i="7"/>
  <c r="R1038" i="7"/>
  <c r="R1039" i="7"/>
  <c r="R1040" i="7"/>
  <c r="R1041" i="7"/>
  <c r="R1042" i="7"/>
  <c r="R1043" i="7"/>
  <c r="R1044" i="7"/>
  <c r="R1045" i="7"/>
  <c r="R1046" i="7"/>
  <c r="R1047" i="7"/>
  <c r="R1048" i="7"/>
  <c r="R1049" i="7"/>
  <c r="R1050" i="7"/>
  <c r="R1051" i="7"/>
  <c r="R1052" i="7"/>
  <c r="R1053" i="7"/>
  <c r="R1054" i="7"/>
  <c r="R1055" i="7"/>
  <c r="R1056" i="7"/>
  <c r="R1057" i="7"/>
  <c r="R1058" i="7"/>
  <c r="R1059" i="7"/>
  <c r="R1060" i="7"/>
  <c r="R1061" i="7"/>
  <c r="R1062" i="7"/>
  <c r="R1063" i="7"/>
  <c r="R1064" i="7"/>
  <c r="R1065" i="7"/>
  <c r="R1066" i="7"/>
  <c r="R1067" i="7"/>
  <c r="R1068" i="7"/>
  <c r="R1069" i="7"/>
  <c r="R1070" i="7"/>
  <c r="R1071" i="7"/>
  <c r="R1072" i="7"/>
  <c r="R1073" i="7"/>
  <c r="R1074" i="7"/>
  <c r="R1075" i="7"/>
  <c r="R1076" i="7"/>
  <c r="R1077" i="7"/>
  <c r="R1078" i="7"/>
  <c r="R1079" i="7"/>
  <c r="R1080" i="7"/>
  <c r="R1081" i="7"/>
  <c r="R1082" i="7"/>
  <c r="R1083" i="7"/>
  <c r="R1084" i="7"/>
  <c r="R1085" i="7"/>
  <c r="R1086" i="7"/>
  <c r="R1087" i="7"/>
  <c r="R1088" i="7"/>
  <c r="R1089" i="7"/>
  <c r="R1090" i="7"/>
  <c r="R1091" i="7"/>
  <c r="R1092" i="7"/>
  <c r="R1093" i="7"/>
  <c r="R1094" i="7"/>
  <c r="R1095" i="7"/>
  <c r="R1096" i="7"/>
  <c r="R1097" i="7"/>
  <c r="R1098" i="7"/>
  <c r="R1099" i="7"/>
  <c r="R1100" i="7"/>
  <c r="R1101" i="7"/>
  <c r="R1102" i="7"/>
  <c r="R1103" i="7"/>
  <c r="R1104" i="7"/>
  <c r="R1105" i="7"/>
  <c r="R1106" i="7"/>
  <c r="R1107" i="7"/>
  <c r="R1108" i="7"/>
  <c r="R1109" i="7"/>
  <c r="R1110" i="7"/>
  <c r="R1111" i="7"/>
  <c r="R1112" i="7"/>
  <c r="R1113" i="7"/>
  <c r="R1114" i="7"/>
  <c r="R1115" i="7"/>
  <c r="R1116" i="7"/>
  <c r="R1117" i="7"/>
  <c r="R1118" i="7"/>
  <c r="R1119" i="7"/>
  <c r="R1120" i="7"/>
  <c r="R1121" i="7"/>
  <c r="R1122" i="7"/>
  <c r="R1123" i="7"/>
  <c r="R1124" i="7"/>
  <c r="R1125" i="7"/>
  <c r="R1126" i="7"/>
  <c r="R1127" i="7"/>
  <c r="R1128" i="7"/>
  <c r="R1129" i="7"/>
  <c r="R1130" i="7"/>
  <c r="R1131" i="7"/>
  <c r="R1132" i="7"/>
  <c r="R1133" i="7"/>
  <c r="R1134" i="7"/>
  <c r="R1135" i="7"/>
  <c r="R1136" i="7"/>
  <c r="R1137" i="7"/>
  <c r="R1138" i="7"/>
  <c r="R1139" i="7"/>
  <c r="R1140" i="7"/>
  <c r="R1141" i="7"/>
  <c r="R1142" i="7"/>
  <c r="R1143" i="7"/>
  <c r="R1144" i="7"/>
  <c r="R1145" i="7"/>
  <c r="R1146" i="7"/>
  <c r="R1147" i="7"/>
  <c r="R1148" i="7"/>
  <c r="R1149" i="7"/>
  <c r="R1150" i="7"/>
  <c r="R1151" i="7"/>
  <c r="R1152" i="7"/>
  <c r="R1153" i="7"/>
  <c r="R1154" i="7"/>
  <c r="R1155" i="7"/>
  <c r="R1156" i="7"/>
  <c r="R1157" i="7"/>
  <c r="R1158" i="7"/>
  <c r="R1159" i="7"/>
  <c r="R1160" i="7"/>
  <c r="R1161" i="7"/>
  <c r="R1162" i="7"/>
  <c r="R1163" i="7"/>
  <c r="R1164" i="7"/>
  <c r="R1165" i="7"/>
  <c r="R1166" i="7"/>
  <c r="R1167" i="7"/>
  <c r="R1168" i="7"/>
  <c r="R1169" i="7"/>
  <c r="R1170" i="7"/>
  <c r="R1171" i="7"/>
  <c r="R1172" i="7"/>
  <c r="R1173" i="7"/>
  <c r="R1174" i="7"/>
  <c r="R1175" i="7"/>
  <c r="R1176" i="7"/>
  <c r="R1177" i="7"/>
  <c r="R1178" i="7"/>
  <c r="R1179" i="7"/>
  <c r="R1180" i="7"/>
  <c r="R1181" i="7"/>
  <c r="R1182" i="7"/>
  <c r="R1183" i="7"/>
  <c r="R1184" i="7"/>
  <c r="R1185" i="7"/>
  <c r="R1186" i="7"/>
  <c r="R1187" i="7"/>
  <c r="R1188" i="7"/>
  <c r="R1189" i="7"/>
  <c r="R1190" i="7"/>
  <c r="R1191" i="7"/>
  <c r="R1192" i="7"/>
  <c r="R1193" i="7"/>
  <c r="R1194" i="7"/>
  <c r="R1195" i="7"/>
  <c r="R1196" i="7"/>
  <c r="R1197" i="7"/>
  <c r="R1198" i="7"/>
  <c r="R1199" i="7"/>
  <c r="R1200" i="7"/>
  <c r="R1201" i="7"/>
  <c r="R1202" i="7"/>
  <c r="R1203" i="7"/>
  <c r="R1204" i="7"/>
  <c r="R1205" i="7"/>
  <c r="R1206" i="7"/>
  <c r="R1207" i="7"/>
  <c r="R1208" i="7"/>
  <c r="R1209" i="7"/>
  <c r="R1210" i="7"/>
  <c r="R1211" i="7"/>
  <c r="R1212" i="7"/>
  <c r="R1213" i="7"/>
  <c r="R1214" i="7"/>
  <c r="R1215" i="7"/>
  <c r="R1216" i="7"/>
  <c r="R1217" i="7"/>
  <c r="R1218" i="7"/>
  <c r="R1219" i="7"/>
  <c r="R1220" i="7"/>
  <c r="R1221" i="7"/>
  <c r="R1222" i="7"/>
  <c r="R1223" i="7"/>
  <c r="R1224" i="7"/>
  <c r="R1225" i="7"/>
  <c r="R1226" i="7"/>
  <c r="R1227" i="7"/>
  <c r="R1228" i="7"/>
  <c r="R1229" i="7"/>
  <c r="R1230" i="7"/>
  <c r="R1231" i="7"/>
  <c r="R1232" i="7"/>
  <c r="R1233" i="7"/>
  <c r="R1234" i="7"/>
  <c r="R1235" i="7"/>
  <c r="R1236" i="7"/>
  <c r="R1237" i="7"/>
  <c r="R1238" i="7"/>
  <c r="R1239" i="7"/>
  <c r="R1240" i="7"/>
  <c r="R1241" i="7"/>
  <c r="R1242" i="7"/>
  <c r="R1243" i="7"/>
  <c r="R1244" i="7"/>
  <c r="R1245" i="7"/>
  <c r="R1246" i="7"/>
  <c r="R1247" i="7"/>
  <c r="R1248" i="7"/>
  <c r="R1249" i="7"/>
  <c r="R1250" i="7"/>
  <c r="R1251" i="7"/>
  <c r="R1252" i="7"/>
  <c r="R1253" i="7"/>
  <c r="R1254" i="7"/>
  <c r="R1255" i="7"/>
  <c r="R1256" i="7"/>
  <c r="R1257" i="7"/>
  <c r="R1258" i="7"/>
  <c r="R1259" i="7"/>
  <c r="R1260" i="7"/>
  <c r="R1261" i="7"/>
  <c r="R1262" i="7"/>
  <c r="R1263" i="7"/>
  <c r="R1264" i="7"/>
  <c r="R1265" i="7"/>
  <c r="R1266" i="7"/>
  <c r="R1267" i="7"/>
  <c r="R1268" i="7"/>
  <c r="R1269" i="7"/>
  <c r="R1270" i="7"/>
  <c r="R1271" i="7"/>
  <c r="R1272" i="7"/>
  <c r="R1273" i="7"/>
  <c r="R1274" i="7"/>
  <c r="R1275" i="7"/>
  <c r="R1276" i="7"/>
  <c r="R1277" i="7"/>
  <c r="R1278" i="7"/>
  <c r="R1279" i="7"/>
  <c r="R1280" i="7"/>
  <c r="R1281" i="7"/>
  <c r="R1282" i="7"/>
  <c r="R1283" i="7"/>
  <c r="R1284" i="7"/>
  <c r="R1285" i="7"/>
  <c r="R1286" i="7"/>
  <c r="R1287" i="7"/>
  <c r="R1288" i="7"/>
  <c r="R1289" i="7"/>
  <c r="R1290" i="7"/>
  <c r="R1291" i="7"/>
  <c r="R1292" i="7"/>
  <c r="R1293" i="7"/>
  <c r="R1294" i="7"/>
  <c r="R1295" i="7"/>
  <c r="R1296" i="7"/>
  <c r="R1297" i="7"/>
  <c r="R1298" i="7"/>
  <c r="R1299" i="7"/>
  <c r="R1300" i="7"/>
  <c r="R1301" i="7"/>
  <c r="R1302" i="7"/>
  <c r="R1303" i="7"/>
  <c r="R1304" i="7"/>
  <c r="R1305" i="7"/>
  <c r="R1306" i="7"/>
  <c r="R1307" i="7"/>
  <c r="R1308" i="7"/>
  <c r="R1309" i="7"/>
  <c r="R1310" i="7"/>
  <c r="R1311" i="7"/>
  <c r="R1312" i="7"/>
  <c r="R1313" i="7"/>
  <c r="R1314" i="7"/>
  <c r="R1315" i="7"/>
  <c r="R1316" i="7"/>
  <c r="R1317" i="7"/>
  <c r="R1318" i="7"/>
  <c r="R1319" i="7"/>
  <c r="R1320" i="7"/>
  <c r="R1321" i="7"/>
  <c r="R1322" i="7"/>
  <c r="R1323" i="7"/>
  <c r="R1324" i="7"/>
  <c r="R1325" i="7"/>
  <c r="R1326" i="7"/>
  <c r="R1327" i="7"/>
  <c r="R1328" i="7"/>
  <c r="R1329" i="7"/>
  <c r="R1330" i="7"/>
  <c r="R1331" i="7"/>
  <c r="R1332" i="7"/>
  <c r="R1333" i="7"/>
  <c r="R1334" i="7"/>
  <c r="R1335" i="7"/>
  <c r="R1336" i="7"/>
  <c r="R1337" i="7"/>
  <c r="R1338" i="7"/>
  <c r="R1339" i="7"/>
  <c r="R1340" i="7"/>
  <c r="R1341" i="7"/>
  <c r="R1342" i="7"/>
  <c r="R1343" i="7"/>
  <c r="R1344" i="7"/>
  <c r="R1345" i="7"/>
  <c r="R1346" i="7"/>
  <c r="R1347" i="7"/>
  <c r="R1348" i="7"/>
  <c r="R1349" i="7"/>
  <c r="R1350" i="7"/>
  <c r="R1351" i="7"/>
  <c r="R1352" i="7"/>
  <c r="R1353" i="7"/>
  <c r="R1354" i="7"/>
  <c r="R1355" i="7"/>
  <c r="R1356" i="7"/>
  <c r="R1357" i="7"/>
  <c r="R1358" i="7"/>
  <c r="R1359" i="7"/>
  <c r="R1360" i="7"/>
  <c r="R1361" i="7"/>
  <c r="R1362" i="7"/>
  <c r="R1363" i="7"/>
  <c r="R1364" i="7"/>
  <c r="R1365" i="7"/>
  <c r="R1366" i="7"/>
  <c r="R1367" i="7"/>
  <c r="R1368" i="7"/>
  <c r="R1369" i="7"/>
  <c r="R1370" i="7"/>
  <c r="R1371" i="7"/>
  <c r="R1372" i="7"/>
  <c r="R1373" i="7"/>
  <c r="R1374" i="7"/>
  <c r="R1375" i="7"/>
  <c r="R1376" i="7"/>
  <c r="R1377" i="7"/>
  <c r="R1378" i="7"/>
  <c r="R1379" i="7"/>
  <c r="R1380" i="7"/>
  <c r="R1381" i="7"/>
  <c r="R1382" i="7"/>
  <c r="R1383" i="7"/>
  <c r="R1384" i="7"/>
  <c r="R1385" i="7"/>
  <c r="R1386" i="7"/>
  <c r="R1387" i="7"/>
  <c r="R1388" i="7"/>
  <c r="R1389" i="7"/>
  <c r="R1390" i="7"/>
  <c r="R1391" i="7"/>
  <c r="R1392" i="7"/>
  <c r="R1393" i="7"/>
  <c r="R1394" i="7"/>
  <c r="R1395" i="7"/>
  <c r="R1396" i="7"/>
  <c r="R1397" i="7"/>
  <c r="R1398" i="7"/>
  <c r="R1399" i="7"/>
  <c r="R1400" i="7"/>
  <c r="R1401" i="7"/>
  <c r="R1402" i="7"/>
  <c r="R1403" i="7"/>
  <c r="R1404" i="7"/>
  <c r="R1405" i="7"/>
  <c r="R1406" i="7"/>
  <c r="R1407" i="7"/>
  <c r="R1408" i="7"/>
  <c r="R1409" i="7"/>
  <c r="R1410" i="7"/>
  <c r="R1411" i="7"/>
  <c r="R1412" i="7"/>
  <c r="R1413" i="7"/>
  <c r="R1414" i="7"/>
  <c r="R1415" i="7"/>
  <c r="R1416" i="7"/>
  <c r="R1417" i="7"/>
  <c r="R1418" i="7"/>
  <c r="R1419" i="7"/>
  <c r="R1420" i="7"/>
  <c r="R1421" i="7"/>
  <c r="R1422" i="7"/>
  <c r="R1423" i="7"/>
  <c r="R1424" i="7"/>
  <c r="R1425" i="7"/>
  <c r="R1426" i="7"/>
  <c r="R1427" i="7"/>
  <c r="R1428" i="7"/>
  <c r="R1429" i="7"/>
  <c r="R1430" i="7"/>
  <c r="R1431" i="7"/>
  <c r="R1432" i="7"/>
  <c r="R1433" i="7"/>
  <c r="R1434" i="7"/>
  <c r="R1435" i="7"/>
  <c r="R1436" i="7"/>
  <c r="R1437" i="7"/>
  <c r="R1438" i="7"/>
  <c r="R1439" i="7"/>
  <c r="R1440" i="7"/>
  <c r="R1441" i="7"/>
  <c r="R1442" i="7"/>
  <c r="R1443" i="7"/>
  <c r="R1444" i="7"/>
  <c r="R1445" i="7"/>
  <c r="R1446" i="7"/>
  <c r="R1447" i="7"/>
  <c r="R1448" i="7"/>
  <c r="R1449" i="7"/>
  <c r="R1450" i="7"/>
  <c r="R1451" i="7"/>
  <c r="R1452" i="7"/>
  <c r="R1453" i="7"/>
  <c r="R1454" i="7"/>
  <c r="R1455" i="7"/>
  <c r="R1456" i="7"/>
  <c r="R1457" i="7"/>
  <c r="R1458" i="7"/>
  <c r="R1459" i="7"/>
  <c r="R1460" i="7"/>
  <c r="R1461" i="7"/>
  <c r="R1462" i="7"/>
  <c r="R1463" i="7"/>
  <c r="R1464" i="7"/>
  <c r="R1465" i="7"/>
  <c r="R1466" i="7"/>
  <c r="R1467" i="7"/>
  <c r="R1468" i="7"/>
  <c r="R1469" i="7"/>
  <c r="R1470" i="7"/>
  <c r="R1471" i="7"/>
  <c r="R1472" i="7"/>
  <c r="R1473" i="7"/>
  <c r="R1474" i="7"/>
  <c r="R1475" i="7"/>
  <c r="R1476" i="7"/>
  <c r="R1477" i="7"/>
  <c r="R1478" i="7"/>
  <c r="R1479" i="7"/>
  <c r="R1480" i="7"/>
  <c r="R1481" i="7"/>
  <c r="R1482" i="7"/>
  <c r="R1483" i="7"/>
  <c r="R1484" i="7"/>
  <c r="R1485" i="7"/>
  <c r="R1486" i="7"/>
  <c r="R1487" i="7"/>
  <c r="R1488" i="7"/>
  <c r="R1489" i="7"/>
  <c r="R1490" i="7"/>
  <c r="R1491" i="7"/>
  <c r="R1492" i="7"/>
  <c r="R1493" i="7"/>
  <c r="R1494" i="7"/>
  <c r="R1495" i="7"/>
  <c r="R1496" i="7"/>
  <c r="R1497" i="7"/>
  <c r="R1498" i="7"/>
  <c r="R1499" i="7"/>
  <c r="R1500" i="7"/>
  <c r="R1501" i="7"/>
  <c r="R1502" i="7"/>
  <c r="R1503" i="7"/>
  <c r="R1504" i="7"/>
  <c r="R1505" i="7"/>
  <c r="R1506" i="7"/>
  <c r="R1507" i="7"/>
  <c r="R1508" i="7"/>
  <c r="R1509" i="7"/>
  <c r="R1510" i="7"/>
  <c r="R1511" i="7"/>
  <c r="R1512" i="7"/>
  <c r="R1513" i="7"/>
  <c r="R1514" i="7"/>
  <c r="R1515" i="7"/>
  <c r="R1516" i="7"/>
  <c r="R1517" i="7"/>
  <c r="R1518" i="7"/>
  <c r="R1519" i="7"/>
  <c r="R1520" i="7"/>
  <c r="R1521" i="7"/>
  <c r="R1522" i="7"/>
  <c r="R1523" i="7"/>
  <c r="R1524" i="7"/>
  <c r="R1525" i="7"/>
  <c r="R1526" i="7"/>
  <c r="R1527" i="7"/>
  <c r="R1528" i="7"/>
  <c r="R1529" i="7"/>
  <c r="R1530" i="7"/>
  <c r="R1531" i="7"/>
  <c r="R1532" i="7"/>
  <c r="R1533" i="7"/>
  <c r="R1534" i="7"/>
  <c r="R1535" i="7"/>
  <c r="R1536" i="7"/>
  <c r="R1537" i="7"/>
  <c r="R1538" i="7"/>
  <c r="R1539" i="7"/>
  <c r="R1540" i="7"/>
  <c r="R1541" i="7"/>
  <c r="R1542" i="7"/>
  <c r="R1543" i="7"/>
  <c r="R1544" i="7"/>
  <c r="R1545" i="7"/>
  <c r="R1546" i="7"/>
  <c r="R1547" i="7"/>
  <c r="R1548" i="7"/>
  <c r="R1549" i="7"/>
  <c r="R1550" i="7"/>
  <c r="R1551" i="7"/>
  <c r="R1552" i="7"/>
  <c r="R1553" i="7"/>
  <c r="R1554" i="7"/>
  <c r="R1555" i="7"/>
  <c r="R1556" i="7"/>
  <c r="R1557" i="7"/>
  <c r="R1558" i="7"/>
  <c r="R1559" i="7"/>
  <c r="R1560" i="7"/>
  <c r="R1561" i="7"/>
  <c r="R1562" i="7"/>
  <c r="R1563" i="7"/>
  <c r="R1564" i="7"/>
  <c r="R1565" i="7"/>
  <c r="R1566" i="7"/>
  <c r="R1567" i="7"/>
  <c r="R1568" i="7"/>
  <c r="R1569" i="7"/>
  <c r="R1570" i="7"/>
  <c r="R1571" i="7"/>
  <c r="R1572" i="7"/>
  <c r="R1573" i="7"/>
  <c r="R1574" i="7"/>
  <c r="R1575" i="7"/>
  <c r="R1576" i="7"/>
  <c r="R1577" i="7"/>
  <c r="R1578" i="7"/>
  <c r="R1579" i="7"/>
  <c r="R1580" i="7"/>
  <c r="R1581" i="7"/>
  <c r="R1582" i="7"/>
  <c r="R1583" i="7"/>
  <c r="R1584" i="7"/>
  <c r="R1585" i="7"/>
  <c r="R1586" i="7"/>
  <c r="R1587" i="7"/>
  <c r="R1588" i="7"/>
  <c r="R1589" i="7"/>
  <c r="R1590" i="7"/>
  <c r="R1591" i="7"/>
  <c r="R1592" i="7"/>
  <c r="R1593" i="7"/>
  <c r="R1594" i="7"/>
  <c r="R1595" i="7"/>
  <c r="R1596" i="7"/>
  <c r="R1597" i="7"/>
  <c r="R1598" i="7"/>
  <c r="R1599" i="7"/>
  <c r="R1600" i="7"/>
  <c r="R1601" i="7"/>
  <c r="R1602" i="7"/>
  <c r="R1603" i="7"/>
  <c r="R1604" i="7"/>
  <c r="R1605" i="7"/>
  <c r="R1606" i="7"/>
  <c r="R1607" i="7"/>
  <c r="R1608" i="7"/>
  <c r="R1609" i="7"/>
  <c r="R1610" i="7"/>
  <c r="R1611" i="7"/>
  <c r="R1612" i="7"/>
  <c r="R1613" i="7"/>
  <c r="R1614" i="7"/>
  <c r="R1615" i="7"/>
  <c r="R1616" i="7"/>
  <c r="R1617" i="7"/>
  <c r="R1618" i="7"/>
  <c r="R1619" i="7"/>
  <c r="R1620" i="7"/>
  <c r="R1621" i="7"/>
  <c r="R1622" i="7"/>
  <c r="R1623" i="7"/>
  <c r="R1624" i="7"/>
  <c r="R1625" i="7"/>
  <c r="R1626" i="7"/>
  <c r="R1627" i="7"/>
  <c r="R1628" i="7"/>
  <c r="R1629" i="7"/>
  <c r="R1630" i="7"/>
  <c r="R1631" i="7"/>
  <c r="R1632" i="7"/>
  <c r="R1633" i="7"/>
  <c r="R1634" i="7"/>
  <c r="R1635" i="7"/>
  <c r="R1636" i="7"/>
  <c r="R1637" i="7"/>
  <c r="R1638" i="7"/>
  <c r="R1639" i="7"/>
  <c r="R1640" i="7"/>
  <c r="R1641" i="7"/>
  <c r="R1642" i="7"/>
  <c r="R1643" i="7"/>
  <c r="R1644" i="7"/>
  <c r="R1645" i="7"/>
  <c r="R1646" i="7"/>
  <c r="R1647" i="7"/>
  <c r="R1648" i="7"/>
  <c r="R1649" i="7"/>
  <c r="R1650" i="7"/>
  <c r="R1651" i="7"/>
  <c r="R1652" i="7"/>
  <c r="R1653" i="7"/>
  <c r="R1654" i="7"/>
  <c r="R1655" i="7"/>
  <c r="R1656" i="7"/>
  <c r="R1657" i="7"/>
  <c r="R1658" i="7"/>
  <c r="R1659" i="7"/>
  <c r="R1660" i="7"/>
  <c r="R1661" i="7"/>
  <c r="R1662" i="7"/>
  <c r="R1663" i="7"/>
  <c r="R1664" i="7"/>
  <c r="R1665" i="7"/>
  <c r="R1666" i="7"/>
  <c r="R1667" i="7"/>
  <c r="R1668" i="7"/>
  <c r="R1669" i="7"/>
  <c r="R1670" i="7"/>
  <c r="R1671" i="7"/>
  <c r="R1672" i="7"/>
  <c r="R1673" i="7"/>
  <c r="R1674" i="7"/>
  <c r="R1675" i="7"/>
  <c r="R1676" i="7"/>
  <c r="R1677" i="7"/>
  <c r="R1678" i="7"/>
  <c r="R1679" i="7"/>
  <c r="R1680" i="7"/>
  <c r="R1681" i="7"/>
  <c r="R1682" i="7"/>
  <c r="R1683" i="7"/>
  <c r="R1684" i="7"/>
  <c r="R1685" i="7"/>
  <c r="R1686" i="7"/>
  <c r="R1687" i="7"/>
  <c r="R1688" i="7"/>
  <c r="R1689" i="7"/>
  <c r="R1690" i="7"/>
  <c r="R1691" i="7"/>
  <c r="R1692" i="7"/>
  <c r="R1693" i="7"/>
  <c r="R1694" i="7"/>
  <c r="R1695" i="7"/>
  <c r="R1696" i="7"/>
  <c r="R1697" i="7"/>
  <c r="R1698" i="7"/>
  <c r="R1699" i="7"/>
  <c r="R1700" i="7"/>
  <c r="R1701" i="7"/>
  <c r="R1702" i="7"/>
  <c r="R1703" i="7"/>
  <c r="R1704" i="7"/>
  <c r="R1705" i="7"/>
  <c r="R1706" i="7"/>
  <c r="R1707" i="7"/>
  <c r="R1708" i="7"/>
  <c r="R1709" i="7"/>
  <c r="R1710" i="7"/>
  <c r="R1711" i="7"/>
  <c r="R1712" i="7"/>
  <c r="R1713" i="7"/>
  <c r="R1714" i="7"/>
  <c r="R1715" i="7"/>
  <c r="R1716" i="7"/>
  <c r="R1717" i="7"/>
  <c r="R1718" i="7"/>
  <c r="R1719" i="7"/>
  <c r="R1720" i="7"/>
  <c r="R1721" i="7"/>
  <c r="R1722" i="7"/>
  <c r="R1723" i="7"/>
  <c r="R1724" i="7"/>
  <c r="R1725" i="7"/>
  <c r="R1726" i="7"/>
  <c r="R1727" i="7"/>
  <c r="R1728" i="7"/>
  <c r="R1729" i="7"/>
  <c r="R1730" i="7"/>
  <c r="R1731" i="7"/>
  <c r="R1732" i="7"/>
  <c r="R1733" i="7"/>
  <c r="R1734" i="7"/>
  <c r="R1735" i="7"/>
  <c r="R1736" i="7"/>
  <c r="R1737" i="7"/>
  <c r="R1738" i="7"/>
  <c r="R1739" i="7"/>
  <c r="R1740" i="7"/>
  <c r="R1741" i="7"/>
  <c r="R1742" i="7"/>
  <c r="R1743" i="7"/>
  <c r="R1744" i="7"/>
  <c r="R1745" i="7"/>
  <c r="R1746" i="7"/>
  <c r="R1747" i="7"/>
  <c r="R1748" i="7"/>
  <c r="R1749" i="7"/>
  <c r="R1750" i="7"/>
  <c r="R1751" i="7"/>
  <c r="R1752" i="7"/>
  <c r="R1753" i="7"/>
  <c r="R1754" i="7"/>
  <c r="R1755" i="7"/>
  <c r="R1756" i="7"/>
  <c r="R1757" i="7"/>
  <c r="R1758" i="7"/>
  <c r="R1759" i="7"/>
  <c r="R1760" i="7"/>
  <c r="R1761" i="7"/>
  <c r="R1762" i="7"/>
  <c r="R1763" i="7"/>
  <c r="R1764" i="7"/>
  <c r="R1765" i="7"/>
  <c r="R1766" i="7"/>
  <c r="R1767" i="7"/>
  <c r="R1768" i="7"/>
  <c r="R1769" i="7"/>
  <c r="R1770" i="7"/>
  <c r="R1771" i="7"/>
  <c r="R1772" i="7"/>
  <c r="R1773" i="7"/>
  <c r="R1774" i="7"/>
  <c r="R1775" i="7"/>
  <c r="R1776" i="7"/>
  <c r="R1777" i="7"/>
  <c r="R1778" i="7"/>
  <c r="R1779" i="7"/>
  <c r="R1780" i="7"/>
  <c r="R1781" i="7"/>
  <c r="R1782" i="7"/>
  <c r="R1783" i="7"/>
  <c r="R1784" i="7"/>
  <c r="R1785" i="7"/>
  <c r="R1786" i="7"/>
  <c r="R1787" i="7"/>
  <c r="R1788" i="7"/>
  <c r="R1789" i="7"/>
  <c r="R1790" i="7"/>
  <c r="R1791" i="7"/>
  <c r="R1792" i="7"/>
  <c r="R1793" i="7"/>
  <c r="R1794" i="7"/>
  <c r="R1795" i="7"/>
  <c r="R1796" i="7"/>
  <c r="R1797" i="7"/>
  <c r="R1798" i="7"/>
  <c r="R1799" i="7"/>
  <c r="R1800" i="7"/>
  <c r="R1801" i="7"/>
  <c r="R1802" i="7"/>
  <c r="R1803" i="7"/>
  <c r="R1804" i="7"/>
  <c r="R1805" i="7"/>
  <c r="R1806" i="7"/>
  <c r="R1807" i="7"/>
  <c r="R1808" i="7"/>
  <c r="R1809" i="7"/>
  <c r="R1810" i="7"/>
  <c r="R1811" i="7"/>
  <c r="R1812" i="7"/>
  <c r="R1813" i="7"/>
  <c r="R1814" i="7"/>
  <c r="R1815" i="7"/>
  <c r="R1816" i="7"/>
  <c r="R1817" i="7"/>
  <c r="R1818" i="7"/>
  <c r="R1819" i="7"/>
  <c r="R1820" i="7"/>
  <c r="R1821" i="7"/>
  <c r="R1822" i="7"/>
  <c r="R1823" i="7"/>
  <c r="R1824" i="7"/>
  <c r="R1825" i="7"/>
  <c r="R1826" i="7"/>
  <c r="R1827" i="7"/>
  <c r="R1828" i="7"/>
  <c r="R1829" i="7"/>
  <c r="R1830" i="7"/>
  <c r="R1831" i="7"/>
  <c r="R1832" i="7"/>
  <c r="R1833" i="7"/>
  <c r="R1834" i="7"/>
  <c r="R1835" i="7"/>
  <c r="R1836" i="7"/>
  <c r="R1837" i="7"/>
  <c r="R1838" i="7"/>
  <c r="R1839" i="7"/>
  <c r="R1840" i="7"/>
  <c r="R1841" i="7"/>
  <c r="R1842" i="7"/>
  <c r="R1843" i="7"/>
  <c r="R1844" i="7"/>
  <c r="R1845" i="7"/>
  <c r="R1846" i="7"/>
  <c r="R1847" i="7"/>
  <c r="R1848" i="7"/>
  <c r="R1849" i="7"/>
  <c r="R1850" i="7"/>
  <c r="R1851" i="7"/>
  <c r="R1852" i="7"/>
  <c r="R1853" i="7"/>
  <c r="R1854" i="7"/>
  <c r="R1855" i="7"/>
  <c r="R1856" i="7"/>
  <c r="R1857" i="7"/>
  <c r="R1858" i="7"/>
  <c r="R1859" i="7"/>
  <c r="R1860" i="7"/>
  <c r="R1861" i="7"/>
  <c r="R1862" i="7"/>
  <c r="R1863" i="7"/>
  <c r="R1864" i="7"/>
  <c r="R1865" i="7"/>
  <c r="R1866" i="7"/>
  <c r="R1867" i="7"/>
  <c r="R1868" i="7"/>
  <c r="R1869" i="7"/>
  <c r="R1870" i="7"/>
  <c r="R1871" i="7"/>
  <c r="R1872" i="7"/>
  <c r="R1873" i="7"/>
  <c r="R1874" i="7"/>
  <c r="R1875" i="7"/>
  <c r="R1876" i="7"/>
  <c r="R1877" i="7"/>
  <c r="R1878" i="7"/>
  <c r="R1879" i="7"/>
  <c r="R1880" i="7"/>
  <c r="R1881" i="7"/>
  <c r="R1882" i="7"/>
  <c r="R1883" i="7"/>
  <c r="R1884" i="7"/>
  <c r="R1885" i="7"/>
  <c r="R1886" i="7"/>
  <c r="R1887" i="7"/>
  <c r="R1888" i="7"/>
  <c r="R1889" i="7"/>
  <c r="R1890" i="7"/>
  <c r="R1891" i="7"/>
  <c r="R1892" i="7"/>
  <c r="R1893" i="7"/>
  <c r="R1894" i="7"/>
  <c r="R1895" i="7"/>
  <c r="R1896" i="7"/>
  <c r="R1897" i="7"/>
  <c r="R1898" i="7"/>
  <c r="R1899" i="7"/>
  <c r="R1900" i="7"/>
  <c r="R1901" i="7"/>
  <c r="R1902" i="7"/>
  <c r="R1903" i="7"/>
  <c r="R1904" i="7"/>
  <c r="R1905" i="7"/>
  <c r="R1906" i="7"/>
  <c r="R1907" i="7"/>
  <c r="R1908" i="7"/>
  <c r="R1909" i="7"/>
  <c r="R1910" i="7"/>
  <c r="R1911" i="7"/>
  <c r="R1912" i="7"/>
  <c r="R1913" i="7"/>
  <c r="R1914" i="7"/>
  <c r="R1915" i="7"/>
  <c r="R1916" i="7"/>
  <c r="R1917" i="7"/>
  <c r="R1918" i="7"/>
  <c r="R1919" i="7"/>
  <c r="R1920" i="7"/>
  <c r="R1921" i="7"/>
  <c r="R1922" i="7"/>
  <c r="R1923" i="7"/>
  <c r="R1924" i="7"/>
  <c r="R1925" i="7"/>
  <c r="R1926" i="7"/>
  <c r="R1927" i="7"/>
  <c r="R1928" i="7"/>
  <c r="R1929" i="7"/>
  <c r="R1930" i="7"/>
  <c r="R1931" i="7"/>
  <c r="R1932" i="7"/>
  <c r="R1933" i="7"/>
  <c r="R1934" i="7"/>
  <c r="R1935" i="7"/>
  <c r="R1936" i="7"/>
  <c r="R1937" i="7"/>
  <c r="R1938" i="7"/>
  <c r="R1939" i="7"/>
  <c r="R1940" i="7"/>
  <c r="R1941" i="7"/>
  <c r="R1942" i="7"/>
  <c r="R1943" i="7"/>
  <c r="R1944" i="7"/>
  <c r="R1945" i="7"/>
  <c r="R1946" i="7"/>
  <c r="R1947" i="7"/>
  <c r="R1948" i="7"/>
  <c r="R1949" i="7"/>
  <c r="R1950" i="7"/>
  <c r="R1951" i="7"/>
  <c r="R1952" i="7"/>
  <c r="R1953" i="7"/>
  <c r="R1954" i="7"/>
  <c r="R1955" i="7"/>
  <c r="R1956" i="7"/>
  <c r="R1957" i="7"/>
  <c r="R1958" i="7"/>
  <c r="R1959" i="7"/>
  <c r="R1960" i="7"/>
  <c r="R1961" i="7"/>
  <c r="R1962" i="7"/>
  <c r="R1963" i="7"/>
  <c r="R1964" i="7"/>
  <c r="R1965" i="7"/>
  <c r="R1966" i="7"/>
  <c r="R1967" i="7"/>
  <c r="R1968" i="7"/>
  <c r="R1969" i="7"/>
  <c r="R1970" i="7"/>
  <c r="R1971" i="7"/>
  <c r="R1972" i="7"/>
  <c r="R1973" i="7"/>
  <c r="R1974" i="7"/>
  <c r="R1975" i="7"/>
  <c r="R1976" i="7"/>
  <c r="R1977" i="7"/>
  <c r="R1978" i="7"/>
  <c r="R1979" i="7"/>
  <c r="R1980" i="7"/>
  <c r="R1981" i="7"/>
  <c r="R1982" i="7"/>
  <c r="R1983" i="7"/>
  <c r="R1984" i="7"/>
  <c r="R1985" i="7"/>
  <c r="R1986" i="7"/>
  <c r="R1987" i="7"/>
  <c r="R1988" i="7"/>
  <c r="R1989" i="7"/>
  <c r="R1990" i="7"/>
  <c r="R1991" i="7"/>
  <c r="R1992" i="7"/>
  <c r="R1993" i="7"/>
  <c r="R1994" i="7"/>
  <c r="R1995" i="7"/>
  <c r="R1996" i="7"/>
  <c r="R1997" i="7"/>
  <c r="R1998" i="7"/>
  <c r="R1999" i="7"/>
  <c r="R2000" i="7"/>
  <c r="R2001" i="7"/>
  <c r="R2002" i="7"/>
  <c r="R2003" i="7"/>
  <c r="R2004" i="7"/>
  <c r="R2005" i="7"/>
  <c r="R2006" i="7"/>
  <c r="R2007" i="7"/>
  <c r="R2008" i="7"/>
  <c r="R2009" i="7"/>
  <c r="R2010" i="7"/>
  <c r="R2011" i="7"/>
  <c r="R2012" i="7"/>
  <c r="R2013" i="7"/>
  <c r="R2014" i="7"/>
  <c r="R2015" i="7"/>
  <c r="R2016" i="7"/>
  <c r="R2017" i="7"/>
  <c r="R2018" i="7"/>
  <c r="R2019" i="7"/>
  <c r="R2020" i="7"/>
  <c r="R2021" i="7"/>
  <c r="R2022" i="7"/>
  <c r="R2023" i="7"/>
  <c r="R2024" i="7"/>
  <c r="R2025" i="7"/>
  <c r="R2026" i="7"/>
  <c r="R2027" i="7"/>
  <c r="R2028" i="7"/>
  <c r="R2029" i="7"/>
  <c r="R2030" i="7"/>
  <c r="R2031" i="7"/>
  <c r="R2032" i="7"/>
  <c r="R2033" i="7"/>
  <c r="R2034" i="7"/>
  <c r="R2035" i="7"/>
  <c r="R2036" i="7"/>
  <c r="R2037" i="7"/>
  <c r="R2038" i="7"/>
  <c r="R2039" i="7"/>
  <c r="R2040" i="7"/>
  <c r="R2041" i="7"/>
  <c r="R2042" i="7"/>
  <c r="R2043" i="7"/>
  <c r="R2044" i="7"/>
  <c r="R2045" i="7"/>
  <c r="R2046" i="7"/>
  <c r="R2047" i="7"/>
  <c r="R2" i="7"/>
  <c r="O28" i="9" a="1"/>
  <c r="O28" i="9" s="1"/>
  <c r="P28" i="9" s="1"/>
  <c r="P52" i="9" l="1" a="1"/>
  <c r="P52" i="9" s="1"/>
  <c r="D15" i="10" a="1"/>
  <c r="E4" i="10"/>
  <c r="D4" i="10"/>
  <c r="C4" i="10"/>
  <c r="F4" i="10"/>
  <c r="G4" i="10"/>
  <c r="K73" i="9"/>
  <c r="K81" i="9"/>
  <c r="M86" i="9"/>
  <c r="K57" i="9"/>
  <c r="K65" i="9"/>
  <c r="K58" i="9"/>
  <c r="K66" i="9"/>
  <c r="K74" i="9"/>
  <c r="K82" i="9"/>
  <c r="K59" i="9"/>
  <c r="K67" i="9"/>
  <c r="K75" i="9"/>
  <c r="K83" i="9"/>
  <c r="K60" i="9"/>
  <c r="K68" i="9"/>
  <c r="K76" i="9"/>
  <c r="K84" i="9"/>
  <c r="K61" i="9"/>
  <c r="K69" i="9"/>
  <c r="K77" i="9"/>
  <c r="K85" i="9"/>
  <c r="K54" i="9"/>
  <c r="K62" i="9"/>
  <c r="K70" i="9"/>
  <c r="K78" i="9"/>
  <c r="K86" i="9"/>
  <c r="K55" i="9"/>
  <c r="K63" i="9"/>
  <c r="K71" i="9"/>
  <c r="K79" i="9"/>
  <c r="K56" i="9"/>
  <c r="K64" i="9"/>
  <c r="K72" i="9"/>
  <c r="K80" i="9"/>
  <c r="P44" i="9"/>
  <c r="S45" i="9"/>
  <c r="R45" i="9"/>
  <c r="Q45" i="9"/>
  <c r="Q44" i="9"/>
  <c r="P47" i="9"/>
  <c r="R44" i="9"/>
  <c r="S44" i="9"/>
  <c r="P45" i="9"/>
  <c r="P46" i="9"/>
  <c r="Q47" i="9"/>
  <c r="P43" i="9"/>
  <c r="R47" i="9"/>
  <c r="S47" i="9"/>
  <c r="Q46" i="9"/>
  <c r="R46" i="9"/>
  <c r="S46" i="9"/>
  <c r="Q43" i="9"/>
  <c r="R43" i="9"/>
  <c r="S43" i="9"/>
  <c r="P31" i="9"/>
  <c r="P30" i="9"/>
  <c r="P29" i="9"/>
  <c r="D18" i="9" a="1"/>
  <c r="D18" i="9" s="1"/>
  <c r="E18" i="9" s="1" a="1"/>
  <c r="G26" i="9" s="1"/>
  <c r="H26" i="9" s="1" a="1"/>
  <c r="H26" i="9" s="1"/>
  <c r="B11" i="8"/>
  <c r="B7" i="8"/>
  <c r="B18" i="8"/>
  <c r="F4" i="9" a="1"/>
  <c r="G3" i="8" a="1"/>
  <c r="G3" i="8" s="1"/>
  <c r="F4" i="8" a="1"/>
  <c r="F4" i="8" s="1"/>
  <c r="Q3" i="7"/>
  <c r="T3" i="7" s="1"/>
  <c r="Q4" i="7"/>
  <c r="T4" i="7" s="1"/>
  <c r="Q5" i="7"/>
  <c r="T5" i="7" s="1"/>
  <c r="Q6" i="7"/>
  <c r="T6" i="7" s="1"/>
  <c r="Q7" i="7"/>
  <c r="T7" i="7" s="1"/>
  <c r="Q8" i="7"/>
  <c r="T8" i="7" s="1"/>
  <c r="Q9" i="7"/>
  <c r="T9" i="7" s="1"/>
  <c r="Q10" i="7"/>
  <c r="T10" i="7" s="1"/>
  <c r="Q11" i="7"/>
  <c r="T11" i="7" s="1"/>
  <c r="Q12" i="7"/>
  <c r="T12" i="7" s="1"/>
  <c r="Q13" i="7"/>
  <c r="T13" i="7" s="1"/>
  <c r="Q14" i="7"/>
  <c r="T14" i="7" s="1"/>
  <c r="Q15" i="7"/>
  <c r="T15" i="7" s="1"/>
  <c r="Q16" i="7"/>
  <c r="T16" i="7" s="1"/>
  <c r="Q17" i="7"/>
  <c r="T17" i="7" s="1"/>
  <c r="Q18" i="7"/>
  <c r="T18" i="7" s="1"/>
  <c r="Q19" i="7"/>
  <c r="T19" i="7" s="1"/>
  <c r="Q20" i="7"/>
  <c r="T20" i="7" s="1"/>
  <c r="Q21" i="7"/>
  <c r="T21" i="7" s="1"/>
  <c r="Q22" i="7"/>
  <c r="T22" i="7" s="1"/>
  <c r="Q23" i="7"/>
  <c r="T23" i="7" s="1"/>
  <c r="Q24" i="7"/>
  <c r="T24" i="7" s="1"/>
  <c r="Q25" i="7"/>
  <c r="T25" i="7" s="1"/>
  <c r="Q26" i="7"/>
  <c r="T26" i="7" s="1"/>
  <c r="Q27" i="7"/>
  <c r="T27" i="7" s="1"/>
  <c r="Q28" i="7"/>
  <c r="T28" i="7" s="1"/>
  <c r="Q29" i="7"/>
  <c r="T29" i="7" s="1"/>
  <c r="Q30" i="7"/>
  <c r="T30" i="7" s="1"/>
  <c r="Q31" i="7"/>
  <c r="T31" i="7" s="1"/>
  <c r="Q32" i="7"/>
  <c r="T32" i="7" s="1"/>
  <c r="Q33" i="7"/>
  <c r="T33" i="7" s="1"/>
  <c r="Q34" i="7"/>
  <c r="T34" i="7" s="1"/>
  <c r="Q35" i="7"/>
  <c r="T35" i="7" s="1"/>
  <c r="Q36" i="7"/>
  <c r="T36" i="7" s="1"/>
  <c r="Q37" i="7"/>
  <c r="T37" i="7" s="1"/>
  <c r="Q38" i="7"/>
  <c r="T38" i="7" s="1"/>
  <c r="Q39" i="7"/>
  <c r="T39" i="7" s="1"/>
  <c r="Q40" i="7"/>
  <c r="T40" i="7" s="1"/>
  <c r="Q41" i="7"/>
  <c r="T41" i="7" s="1"/>
  <c r="Q42" i="7"/>
  <c r="T42" i="7" s="1"/>
  <c r="Q43" i="7"/>
  <c r="T43" i="7" s="1"/>
  <c r="Q44" i="7"/>
  <c r="T44" i="7" s="1"/>
  <c r="Q45" i="7"/>
  <c r="T45" i="7" s="1"/>
  <c r="Q46" i="7"/>
  <c r="T46" i="7" s="1"/>
  <c r="Q47" i="7"/>
  <c r="T47" i="7" s="1"/>
  <c r="Q48" i="7"/>
  <c r="T48" i="7" s="1"/>
  <c r="Q49" i="7"/>
  <c r="T49" i="7" s="1"/>
  <c r="Q50" i="7"/>
  <c r="T50" i="7" s="1"/>
  <c r="Q51" i="7"/>
  <c r="T51" i="7" s="1"/>
  <c r="Q52" i="7"/>
  <c r="T52" i="7" s="1"/>
  <c r="Q53" i="7"/>
  <c r="T53" i="7" s="1"/>
  <c r="Q54" i="7"/>
  <c r="T54" i="7" s="1"/>
  <c r="Q55" i="7"/>
  <c r="T55" i="7" s="1"/>
  <c r="Q56" i="7"/>
  <c r="T56" i="7" s="1"/>
  <c r="Q57" i="7"/>
  <c r="T57" i="7" s="1"/>
  <c r="Q58" i="7"/>
  <c r="T58" i="7" s="1"/>
  <c r="Q59" i="7"/>
  <c r="T59" i="7" s="1"/>
  <c r="Q60" i="7"/>
  <c r="T60" i="7" s="1"/>
  <c r="Q61" i="7"/>
  <c r="T61" i="7" s="1"/>
  <c r="Q62" i="7"/>
  <c r="T62" i="7" s="1"/>
  <c r="Q63" i="7"/>
  <c r="T63" i="7" s="1"/>
  <c r="Q64" i="7"/>
  <c r="T64" i="7" s="1"/>
  <c r="Q65" i="7"/>
  <c r="T65" i="7" s="1"/>
  <c r="Q66" i="7"/>
  <c r="T66" i="7" s="1"/>
  <c r="Q67" i="7"/>
  <c r="T67" i="7" s="1"/>
  <c r="Q68" i="7"/>
  <c r="T68" i="7" s="1"/>
  <c r="Q69" i="7"/>
  <c r="T69" i="7" s="1"/>
  <c r="Q70" i="7"/>
  <c r="T70" i="7" s="1"/>
  <c r="Q71" i="7"/>
  <c r="T71" i="7" s="1"/>
  <c r="Q72" i="7"/>
  <c r="T72" i="7" s="1"/>
  <c r="Q73" i="7"/>
  <c r="T73" i="7" s="1"/>
  <c r="Q74" i="7"/>
  <c r="T74" i="7" s="1"/>
  <c r="Q75" i="7"/>
  <c r="T75" i="7" s="1"/>
  <c r="Q76" i="7"/>
  <c r="T76" i="7" s="1"/>
  <c r="Q77" i="7"/>
  <c r="T77" i="7" s="1"/>
  <c r="Q78" i="7"/>
  <c r="T78" i="7" s="1"/>
  <c r="Q79" i="7"/>
  <c r="T79" i="7" s="1"/>
  <c r="Q80" i="7"/>
  <c r="T80" i="7" s="1"/>
  <c r="Q81" i="7"/>
  <c r="T81" i="7" s="1"/>
  <c r="Q82" i="7"/>
  <c r="T82" i="7" s="1"/>
  <c r="Q83" i="7"/>
  <c r="T83" i="7" s="1"/>
  <c r="Q84" i="7"/>
  <c r="T84" i="7" s="1"/>
  <c r="Q85" i="7"/>
  <c r="T85" i="7" s="1"/>
  <c r="Q86" i="7"/>
  <c r="T86" i="7" s="1"/>
  <c r="Q87" i="7"/>
  <c r="T87" i="7" s="1"/>
  <c r="Q88" i="7"/>
  <c r="T88" i="7" s="1"/>
  <c r="Q89" i="7"/>
  <c r="T89" i="7" s="1"/>
  <c r="Q90" i="7"/>
  <c r="T90" i="7" s="1"/>
  <c r="Q91" i="7"/>
  <c r="T91" i="7" s="1"/>
  <c r="Q92" i="7"/>
  <c r="T92" i="7" s="1"/>
  <c r="Q93" i="7"/>
  <c r="T93" i="7" s="1"/>
  <c r="Q94" i="7"/>
  <c r="T94" i="7" s="1"/>
  <c r="Q95" i="7"/>
  <c r="T95" i="7" s="1"/>
  <c r="Q96" i="7"/>
  <c r="T96" i="7" s="1"/>
  <c r="Q97" i="7"/>
  <c r="T97" i="7" s="1"/>
  <c r="Q98" i="7"/>
  <c r="T98" i="7" s="1"/>
  <c r="Q99" i="7"/>
  <c r="T99" i="7" s="1"/>
  <c r="Q100" i="7"/>
  <c r="T100" i="7" s="1"/>
  <c r="Q101" i="7"/>
  <c r="T101" i="7" s="1"/>
  <c r="Q102" i="7"/>
  <c r="T102" i="7" s="1"/>
  <c r="Q103" i="7"/>
  <c r="T103" i="7" s="1"/>
  <c r="Q104" i="7"/>
  <c r="T104" i="7" s="1"/>
  <c r="Q105" i="7"/>
  <c r="T105" i="7" s="1"/>
  <c r="Q106" i="7"/>
  <c r="T106" i="7" s="1"/>
  <c r="Q107" i="7"/>
  <c r="T107" i="7" s="1"/>
  <c r="Q108" i="7"/>
  <c r="T108" i="7" s="1"/>
  <c r="Q109" i="7"/>
  <c r="T109" i="7" s="1"/>
  <c r="Q110" i="7"/>
  <c r="T110" i="7" s="1"/>
  <c r="Q111" i="7"/>
  <c r="T111" i="7" s="1"/>
  <c r="Q112" i="7"/>
  <c r="T112" i="7" s="1"/>
  <c r="Q113" i="7"/>
  <c r="T113" i="7" s="1"/>
  <c r="Q114" i="7"/>
  <c r="T114" i="7" s="1"/>
  <c r="Q115" i="7"/>
  <c r="T115" i="7" s="1"/>
  <c r="Q116" i="7"/>
  <c r="T116" i="7" s="1"/>
  <c r="Q117" i="7"/>
  <c r="T117" i="7" s="1"/>
  <c r="Q118" i="7"/>
  <c r="T118" i="7" s="1"/>
  <c r="Q119" i="7"/>
  <c r="T119" i="7" s="1"/>
  <c r="Q120" i="7"/>
  <c r="T120" i="7" s="1"/>
  <c r="Q121" i="7"/>
  <c r="T121" i="7" s="1"/>
  <c r="Q122" i="7"/>
  <c r="T122" i="7" s="1"/>
  <c r="Q123" i="7"/>
  <c r="T123" i="7" s="1"/>
  <c r="Q124" i="7"/>
  <c r="T124" i="7" s="1"/>
  <c r="Q125" i="7"/>
  <c r="T125" i="7" s="1"/>
  <c r="Q126" i="7"/>
  <c r="T126" i="7" s="1"/>
  <c r="Q127" i="7"/>
  <c r="T127" i="7" s="1"/>
  <c r="Q128" i="7"/>
  <c r="T128" i="7" s="1"/>
  <c r="Q129" i="7"/>
  <c r="T129" i="7" s="1"/>
  <c r="Q130" i="7"/>
  <c r="T130" i="7" s="1"/>
  <c r="Q131" i="7"/>
  <c r="T131" i="7" s="1"/>
  <c r="Q132" i="7"/>
  <c r="T132" i="7" s="1"/>
  <c r="Q133" i="7"/>
  <c r="T133" i="7" s="1"/>
  <c r="Q134" i="7"/>
  <c r="T134" i="7" s="1"/>
  <c r="Q135" i="7"/>
  <c r="T135" i="7" s="1"/>
  <c r="Q136" i="7"/>
  <c r="T136" i="7" s="1"/>
  <c r="Q137" i="7"/>
  <c r="T137" i="7" s="1"/>
  <c r="Q138" i="7"/>
  <c r="T138" i="7" s="1"/>
  <c r="Q139" i="7"/>
  <c r="T139" i="7" s="1"/>
  <c r="Q140" i="7"/>
  <c r="T140" i="7" s="1"/>
  <c r="Q141" i="7"/>
  <c r="T141" i="7" s="1"/>
  <c r="Q142" i="7"/>
  <c r="T142" i="7" s="1"/>
  <c r="Q143" i="7"/>
  <c r="T143" i="7" s="1"/>
  <c r="Q144" i="7"/>
  <c r="T144" i="7" s="1"/>
  <c r="Q145" i="7"/>
  <c r="T145" i="7" s="1"/>
  <c r="Q146" i="7"/>
  <c r="T146" i="7" s="1"/>
  <c r="Q147" i="7"/>
  <c r="T147" i="7" s="1"/>
  <c r="Q148" i="7"/>
  <c r="T148" i="7" s="1"/>
  <c r="Q149" i="7"/>
  <c r="T149" i="7" s="1"/>
  <c r="Q150" i="7"/>
  <c r="T150" i="7" s="1"/>
  <c r="Q151" i="7"/>
  <c r="T151" i="7" s="1"/>
  <c r="Q152" i="7"/>
  <c r="T152" i="7" s="1"/>
  <c r="Q153" i="7"/>
  <c r="T153" i="7" s="1"/>
  <c r="Q154" i="7"/>
  <c r="T154" i="7" s="1"/>
  <c r="Q155" i="7"/>
  <c r="T155" i="7" s="1"/>
  <c r="Q156" i="7"/>
  <c r="T156" i="7" s="1"/>
  <c r="Q157" i="7"/>
  <c r="T157" i="7" s="1"/>
  <c r="Q158" i="7"/>
  <c r="T158" i="7" s="1"/>
  <c r="Q159" i="7"/>
  <c r="T159" i="7" s="1"/>
  <c r="Q160" i="7"/>
  <c r="T160" i="7" s="1"/>
  <c r="Q161" i="7"/>
  <c r="T161" i="7" s="1"/>
  <c r="Q162" i="7"/>
  <c r="T162" i="7" s="1"/>
  <c r="Q163" i="7"/>
  <c r="T163" i="7" s="1"/>
  <c r="Q164" i="7"/>
  <c r="T164" i="7" s="1"/>
  <c r="Q165" i="7"/>
  <c r="T165" i="7" s="1"/>
  <c r="Q166" i="7"/>
  <c r="T166" i="7" s="1"/>
  <c r="Q167" i="7"/>
  <c r="T167" i="7" s="1"/>
  <c r="Q168" i="7"/>
  <c r="T168" i="7" s="1"/>
  <c r="Q169" i="7"/>
  <c r="T169" i="7" s="1"/>
  <c r="Q170" i="7"/>
  <c r="T170" i="7" s="1"/>
  <c r="Q171" i="7"/>
  <c r="T171" i="7" s="1"/>
  <c r="Q172" i="7"/>
  <c r="T172" i="7" s="1"/>
  <c r="Q173" i="7"/>
  <c r="T173" i="7" s="1"/>
  <c r="Q174" i="7"/>
  <c r="T174" i="7" s="1"/>
  <c r="Q175" i="7"/>
  <c r="T175" i="7" s="1"/>
  <c r="Q176" i="7"/>
  <c r="T176" i="7" s="1"/>
  <c r="Q177" i="7"/>
  <c r="T177" i="7" s="1"/>
  <c r="Q178" i="7"/>
  <c r="T178" i="7" s="1"/>
  <c r="Q179" i="7"/>
  <c r="T179" i="7" s="1"/>
  <c r="Q180" i="7"/>
  <c r="T180" i="7" s="1"/>
  <c r="Q181" i="7"/>
  <c r="T181" i="7" s="1"/>
  <c r="Q182" i="7"/>
  <c r="T182" i="7" s="1"/>
  <c r="Q183" i="7"/>
  <c r="Q184" i="7"/>
  <c r="T184" i="7" s="1"/>
  <c r="Q185" i="7"/>
  <c r="T185" i="7" s="1"/>
  <c r="Q186" i="7"/>
  <c r="T186" i="7" s="1"/>
  <c r="Q187" i="7"/>
  <c r="T187" i="7" s="1"/>
  <c r="Q188" i="7"/>
  <c r="T188" i="7" s="1"/>
  <c r="Q189" i="7"/>
  <c r="T189" i="7" s="1"/>
  <c r="Q190" i="7"/>
  <c r="T190" i="7" s="1"/>
  <c r="Q191" i="7"/>
  <c r="T191" i="7" s="1"/>
  <c r="Q192" i="7"/>
  <c r="T192" i="7" s="1"/>
  <c r="Q193" i="7"/>
  <c r="T193" i="7" s="1"/>
  <c r="Q194" i="7"/>
  <c r="T194" i="7" s="1"/>
  <c r="Q195" i="7"/>
  <c r="T195" i="7" s="1"/>
  <c r="Q196" i="7"/>
  <c r="T196" i="7" s="1"/>
  <c r="Q197" i="7"/>
  <c r="T197" i="7" s="1"/>
  <c r="Q198" i="7"/>
  <c r="T198" i="7" s="1"/>
  <c r="Q199" i="7"/>
  <c r="T199" i="7" s="1"/>
  <c r="Q200" i="7"/>
  <c r="T200" i="7" s="1"/>
  <c r="Q201" i="7"/>
  <c r="T201" i="7" s="1"/>
  <c r="Q202" i="7"/>
  <c r="T202" i="7" s="1"/>
  <c r="Q203" i="7"/>
  <c r="T203" i="7" s="1"/>
  <c r="Q204" i="7"/>
  <c r="T204" i="7" s="1"/>
  <c r="Q205" i="7"/>
  <c r="T205" i="7" s="1"/>
  <c r="Q206" i="7"/>
  <c r="T206" i="7" s="1"/>
  <c r="Q207" i="7"/>
  <c r="T207" i="7" s="1"/>
  <c r="Q208" i="7"/>
  <c r="T208" i="7" s="1"/>
  <c r="Q209" i="7"/>
  <c r="T209" i="7" s="1"/>
  <c r="Q210" i="7"/>
  <c r="T210" i="7" s="1"/>
  <c r="Q211" i="7"/>
  <c r="T211" i="7" s="1"/>
  <c r="Q212" i="7"/>
  <c r="T212" i="7" s="1"/>
  <c r="Q213" i="7"/>
  <c r="T213" i="7" s="1"/>
  <c r="Q214" i="7"/>
  <c r="T214" i="7" s="1"/>
  <c r="Q215" i="7"/>
  <c r="T215" i="7" s="1"/>
  <c r="Q216" i="7"/>
  <c r="T216" i="7" s="1"/>
  <c r="Q217" i="7"/>
  <c r="T217" i="7" s="1"/>
  <c r="Q218" i="7"/>
  <c r="T218" i="7" s="1"/>
  <c r="Q219" i="7"/>
  <c r="T219" i="7" s="1"/>
  <c r="Q220" i="7"/>
  <c r="T220" i="7" s="1"/>
  <c r="Q221" i="7"/>
  <c r="T221" i="7" s="1"/>
  <c r="Q222" i="7"/>
  <c r="T222" i="7" s="1"/>
  <c r="Q223" i="7"/>
  <c r="T223" i="7" s="1"/>
  <c r="Q224" i="7"/>
  <c r="T224" i="7" s="1"/>
  <c r="Q225" i="7"/>
  <c r="T225" i="7" s="1"/>
  <c r="Q226" i="7"/>
  <c r="T226" i="7" s="1"/>
  <c r="Q227" i="7"/>
  <c r="T227" i="7" s="1"/>
  <c r="Q228" i="7"/>
  <c r="T228" i="7" s="1"/>
  <c r="Q229" i="7"/>
  <c r="T229" i="7" s="1"/>
  <c r="Q230" i="7"/>
  <c r="T230" i="7" s="1"/>
  <c r="Q231" i="7"/>
  <c r="T231" i="7" s="1"/>
  <c r="Q232" i="7"/>
  <c r="T232" i="7" s="1"/>
  <c r="Q233" i="7"/>
  <c r="T233" i="7" s="1"/>
  <c r="Q234" i="7"/>
  <c r="T234" i="7" s="1"/>
  <c r="Q235" i="7"/>
  <c r="T235" i="7" s="1"/>
  <c r="Q236" i="7"/>
  <c r="T236" i="7" s="1"/>
  <c r="Q237" i="7"/>
  <c r="T237" i="7" s="1"/>
  <c r="Q238" i="7"/>
  <c r="T238" i="7" s="1"/>
  <c r="Q239" i="7"/>
  <c r="T239" i="7" s="1"/>
  <c r="Q240" i="7"/>
  <c r="T240" i="7" s="1"/>
  <c r="Q241" i="7"/>
  <c r="T241" i="7" s="1"/>
  <c r="Q242" i="7"/>
  <c r="T242" i="7" s="1"/>
  <c r="Q243" i="7"/>
  <c r="T243" i="7" s="1"/>
  <c r="Q244" i="7"/>
  <c r="T244" i="7" s="1"/>
  <c r="Q245" i="7"/>
  <c r="T245" i="7" s="1"/>
  <c r="Q246" i="7"/>
  <c r="T246" i="7" s="1"/>
  <c r="Q247" i="7"/>
  <c r="T247" i="7" s="1"/>
  <c r="Q248" i="7"/>
  <c r="T248" i="7" s="1"/>
  <c r="Q249" i="7"/>
  <c r="T249" i="7" s="1"/>
  <c r="Q250" i="7"/>
  <c r="T250" i="7" s="1"/>
  <c r="Q251" i="7"/>
  <c r="T251" i="7" s="1"/>
  <c r="Q252" i="7"/>
  <c r="T252" i="7" s="1"/>
  <c r="Q253" i="7"/>
  <c r="T253" i="7" s="1"/>
  <c r="Q254" i="7"/>
  <c r="T254" i="7" s="1"/>
  <c r="Q255" i="7"/>
  <c r="T255" i="7" s="1"/>
  <c r="Q256" i="7"/>
  <c r="T256" i="7" s="1"/>
  <c r="Q257" i="7"/>
  <c r="T257" i="7" s="1"/>
  <c r="Q258" i="7"/>
  <c r="T258" i="7" s="1"/>
  <c r="Q259" i="7"/>
  <c r="T259" i="7" s="1"/>
  <c r="Q260" i="7"/>
  <c r="T260" i="7" s="1"/>
  <c r="Q261" i="7"/>
  <c r="T261" i="7" s="1"/>
  <c r="Q262" i="7"/>
  <c r="T262" i="7" s="1"/>
  <c r="Q263" i="7"/>
  <c r="T263" i="7" s="1"/>
  <c r="Q264" i="7"/>
  <c r="T264" i="7" s="1"/>
  <c r="Q265" i="7"/>
  <c r="T265" i="7" s="1"/>
  <c r="Q266" i="7"/>
  <c r="T266" i="7" s="1"/>
  <c r="Q267" i="7"/>
  <c r="T267" i="7" s="1"/>
  <c r="Q268" i="7"/>
  <c r="T268" i="7" s="1"/>
  <c r="Q269" i="7"/>
  <c r="T269" i="7" s="1"/>
  <c r="Q270" i="7"/>
  <c r="T270" i="7" s="1"/>
  <c r="Q271" i="7"/>
  <c r="T271" i="7" s="1"/>
  <c r="Q272" i="7"/>
  <c r="T272" i="7" s="1"/>
  <c r="Q273" i="7"/>
  <c r="T273" i="7" s="1"/>
  <c r="Q274" i="7"/>
  <c r="T274" i="7" s="1"/>
  <c r="Q275" i="7"/>
  <c r="T275" i="7" s="1"/>
  <c r="Q276" i="7"/>
  <c r="T276" i="7" s="1"/>
  <c r="Q277" i="7"/>
  <c r="T277" i="7" s="1"/>
  <c r="Q278" i="7"/>
  <c r="T278" i="7" s="1"/>
  <c r="Q279" i="7"/>
  <c r="T279" i="7" s="1"/>
  <c r="Q280" i="7"/>
  <c r="T280" i="7" s="1"/>
  <c r="Q281" i="7"/>
  <c r="T281" i="7" s="1"/>
  <c r="Q282" i="7"/>
  <c r="T282" i="7" s="1"/>
  <c r="Q283" i="7"/>
  <c r="T283" i="7" s="1"/>
  <c r="Q284" i="7"/>
  <c r="T284" i="7" s="1"/>
  <c r="Q285" i="7"/>
  <c r="T285" i="7" s="1"/>
  <c r="Q286" i="7"/>
  <c r="T286" i="7" s="1"/>
  <c r="Q287" i="7"/>
  <c r="T287" i="7" s="1"/>
  <c r="Q288" i="7"/>
  <c r="T288" i="7" s="1"/>
  <c r="Q289" i="7"/>
  <c r="T289" i="7" s="1"/>
  <c r="Q290" i="7"/>
  <c r="T290" i="7" s="1"/>
  <c r="Q291" i="7"/>
  <c r="T291" i="7" s="1"/>
  <c r="Q292" i="7"/>
  <c r="T292" i="7" s="1"/>
  <c r="Q293" i="7"/>
  <c r="T293" i="7" s="1"/>
  <c r="Q294" i="7"/>
  <c r="T294" i="7" s="1"/>
  <c r="Q295" i="7"/>
  <c r="T295" i="7" s="1"/>
  <c r="Q296" i="7"/>
  <c r="T296" i="7" s="1"/>
  <c r="Q297" i="7"/>
  <c r="T297" i="7" s="1"/>
  <c r="Q298" i="7"/>
  <c r="T298" i="7" s="1"/>
  <c r="Q299" i="7"/>
  <c r="T299" i="7" s="1"/>
  <c r="Q300" i="7"/>
  <c r="T300" i="7" s="1"/>
  <c r="Q301" i="7"/>
  <c r="T301" i="7" s="1"/>
  <c r="Q302" i="7"/>
  <c r="T302" i="7" s="1"/>
  <c r="Q303" i="7"/>
  <c r="T303" i="7" s="1"/>
  <c r="Q304" i="7"/>
  <c r="T304" i="7" s="1"/>
  <c r="Q305" i="7"/>
  <c r="T305" i="7" s="1"/>
  <c r="Q306" i="7"/>
  <c r="T306" i="7" s="1"/>
  <c r="Q307" i="7"/>
  <c r="T307" i="7" s="1"/>
  <c r="Q308" i="7"/>
  <c r="T308" i="7" s="1"/>
  <c r="Q309" i="7"/>
  <c r="T309" i="7" s="1"/>
  <c r="Q310" i="7"/>
  <c r="T310" i="7" s="1"/>
  <c r="Q311" i="7"/>
  <c r="T311" i="7" s="1"/>
  <c r="Q312" i="7"/>
  <c r="T312" i="7" s="1"/>
  <c r="Q313" i="7"/>
  <c r="T313" i="7" s="1"/>
  <c r="Q314" i="7"/>
  <c r="T314" i="7" s="1"/>
  <c r="Q315" i="7"/>
  <c r="T315" i="7" s="1"/>
  <c r="Q316" i="7"/>
  <c r="T316" i="7" s="1"/>
  <c r="Q317" i="7"/>
  <c r="T317" i="7" s="1"/>
  <c r="Q318" i="7"/>
  <c r="T318" i="7" s="1"/>
  <c r="Q319" i="7"/>
  <c r="T319" i="7" s="1"/>
  <c r="Q320" i="7"/>
  <c r="T320" i="7" s="1"/>
  <c r="Q321" i="7"/>
  <c r="T321" i="7" s="1"/>
  <c r="Q322" i="7"/>
  <c r="T322" i="7" s="1"/>
  <c r="Q323" i="7"/>
  <c r="T323" i="7" s="1"/>
  <c r="Q324" i="7"/>
  <c r="T324" i="7" s="1"/>
  <c r="Q325" i="7"/>
  <c r="T325" i="7" s="1"/>
  <c r="Q326" i="7"/>
  <c r="T326" i="7" s="1"/>
  <c r="Q327" i="7"/>
  <c r="T327" i="7" s="1"/>
  <c r="Q328" i="7"/>
  <c r="T328" i="7" s="1"/>
  <c r="Q329" i="7"/>
  <c r="T329" i="7" s="1"/>
  <c r="Q330" i="7"/>
  <c r="T330" i="7" s="1"/>
  <c r="Q331" i="7"/>
  <c r="T331" i="7" s="1"/>
  <c r="Q332" i="7"/>
  <c r="T332" i="7" s="1"/>
  <c r="Q333" i="7"/>
  <c r="T333" i="7" s="1"/>
  <c r="Q334" i="7"/>
  <c r="T334" i="7" s="1"/>
  <c r="Q335" i="7"/>
  <c r="T335" i="7" s="1"/>
  <c r="Q336" i="7"/>
  <c r="T336" i="7" s="1"/>
  <c r="Q337" i="7"/>
  <c r="T337" i="7" s="1"/>
  <c r="Q338" i="7"/>
  <c r="T338" i="7" s="1"/>
  <c r="Q339" i="7"/>
  <c r="T339" i="7" s="1"/>
  <c r="Q340" i="7"/>
  <c r="T340" i="7" s="1"/>
  <c r="Q341" i="7"/>
  <c r="T341" i="7" s="1"/>
  <c r="Q342" i="7"/>
  <c r="T342" i="7" s="1"/>
  <c r="Q343" i="7"/>
  <c r="T343" i="7" s="1"/>
  <c r="Q344" i="7"/>
  <c r="T344" i="7" s="1"/>
  <c r="Q345" i="7"/>
  <c r="T345" i="7" s="1"/>
  <c r="Q346" i="7"/>
  <c r="T346" i="7" s="1"/>
  <c r="Q347" i="7"/>
  <c r="T347" i="7" s="1"/>
  <c r="Q348" i="7"/>
  <c r="T348" i="7" s="1"/>
  <c r="Q349" i="7"/>
  <c r="T349" i="7" s="1"/>
  <c r="Q350" i="7"/>
  <c r="T350" i="7" s="1"/>
  <c r="Q351" i="7"/>
  <c r="T351" i="7" s="1"/>
  <c r="Q352" i="7"/>
  <c r="T352" i="7" s="1"/>
  <c r="Q353" i="7"/>
  <c r="T353" i="7" s="1"/>
  <c r="Q354" i="7"/>
  <c r="T354" i="7" s="1"/>
  <c r="Q355" i="7"/>
  <c r="T355" i="7" s="1"/>
  <c r="Q356" i="7"/>
  <c r="T356" i="7" s="1"/>
  <c r="Q357" i="7"/>
  <c r="T357" i="7" s="1"/>
  <c r="Q358" i="7"/>
  <c r="T358" i="7" s="1"/>
  <c r="Q359" i="7"/>
  <c r="T359" i="7" s="1"/>
  <c r="Q360" i="7"/>
  <c r="T360" i="7" s="1"/>
  <c r="Q361" i="7"/>
  <c r="T361" i="7" s="1"/>
  <c r="Q362" i="7"/>
  <c r="T362" i="7" s="1"/>
  <c r="Q363" i="7"/>
  <c r="T363" i="7" s="1"/>
  <c r="Q364" i="7"/>
  <c r="T364" i="7" s="1"/>
  <c r="Q365" i="7"/>
  <c r="T365" i="7" s="1"/>
  <c r="Q366" i="7"/>
  <c r="T366" i="7" s="1"/>
  <c r="Q367" i="7"/>
  <c r="T367" i="7" s="1"/>
  <c r="Q368" i="7"/>
  <c r="T368" i="7" s="1"/>
  <c r="Q369" i="7"/>
  <c r="T369" i="7" s="1"/>
  <c r="Q370" i="7"/>
  <c r="T370" i="7" s="1"/>
  <c r="Q371" i="7"/>
  <c r="T371" i="7" s="1"/>
  <c r="Q372" i="7"/>
  <c r="T372" i="7" s="1"/>
  <c r="Q373" i="7"/>
  <c r="T373" i="7" s="1"/>
  <c r="Q374" i="7"/>
  <c r="T374" i="7" s="1"/>
  <c r="Q375" i="7"/>
  <c r="T375" i="7" s="1"/>
  <c r="Q376" i="7"/>
  <c r="T376" i="7" s="1"/>
  <c r="Q377" i="7"/>
  <c r="T377" i="7" s="1"/>
  <c r="Q378" i="7"/>
  <c r="T378" i="7" s="1"/>
  <c r="Q379" i="7"/>
  <c r="T379" i="7" s="1"/>
  <c r="Q380" i="7"/>
  <c r="T380" i="7" s="1"/>
  <c r="Q381" i="7"/>
  <c r="T381" i="7" s="1"/>
  <c r="Q382" i="7"/>
  <c r="T382" i="7" s="1"/>
  <c r="Q383" i="7"/>
  <c r="T383" i="7" s="1"/>
  <c r="Q384" i="7"/>
  <c r="T384" i="7" s="1"/>
  <c r="Q385" i="7"/>
  <c r="T385" i="7" s="1"/>
  <c r="Q386" i="7"/>
  <c r="T386" i="7" s="1"/>
  <c r="Q387" i="7"/>
  <c r="T387" i="7" s="1"/>
  <c r="Q388" i="7"/>
  <c r="T388" i="7" s="1"/>
  <c r="Q389" i="7"/>
  <c r="T389" i="7" s="1"/>
  <c r="Q390" i="7"/>
  <c r="T390" i="7" s="1"/>
  <c r="Q391" i="7"/>
  <c r="T391" i="7" s="1"/>
  <c r="Q392" i="7"/>
  <c r="T392" i="7" s="1"/>
  <c r="Q393" i="7"/>
  <c r="T393" i="7" s="1"/>
  <c r="Q394" i="7"/>
  <c r="T394" i="7" s="1"/>
  <c r="Q395" i="7"/>
  <c r="T395" i="7" s="1"/>
  <c r="Q396" i="7"/>
  <c r="T396" i="7" s="1"/>
  <c r="Q397" i="7"/>
  <c r="T397" i="7" s="1"/>
  <c r="Q398" i="7"/>
  <c r="T398" i="7" s="1"/>
  <c r="Q399" i="7"/>
  <c r="T399" i="7" s="1"/>
  <c r="Q400" i="7"/>
  <c r="T400" i="7" s="1"/>
  <c r="Q401" i="7"/>
  <c r="T401" i="7" s="1"/>
  <c r="Q402" i="7"/>
  <c r="T402" i="7" s="1"/>
  <c r="Q403" i="7"/>
  <c r="T403" i="7" s="1"/>
  <c r="Q404" i="7"/>
  <c r="T404" i="7" s="1"/>
  <c r="Q405" i="7"/>
  <c r="T405" i="7" s="1"/>
  <c r="Q406" i="7"/>
  <c r="T406" i="7" s="1"/>
  <c r="Q407" i="7"/>
  <c r="T407" i="7" s="1"/>
  <c r="Q408" i="7"/>
  <c r="T408" i="7" s="1"/>
  <c r="Q409" i="7"/>
  <c r="T409" i="7" s="1"/>
  <c r="Q410" i="7"/>
  <c r="T410" i="7" s="1"/>
  <c r="Q411" i="7"/>
  <c r="T411" i="7" s="1"/>
  <c r="Q412" i="7"/>
  <c r="T412" i="7" s="1"/>
  <c r="Q413" i="7"/>
  <c r="T413" i="7" s="1"/>
  <c r="Q414" i="7"/>
  <c r="T414" i="7" s="1"/>
  <c r="Q415" i="7"/>
  <c r="T415" i="7" s="1"/>
  <c r="Q416" i="7"/>
  <c r="T416" i="7" s="1"/>
  <c r="Q417" i="7"/>
  <c r="T417" i="7" s="1"/>
  <c r="Q418" i="7"/>
  <c r="T418" i="7" s="1"/>
  <c r="Q419" i="7"/>
  <c r="T419" i="7" s="1"/>
  <c r="Q420" i="7"/>
  <c r="T420" i="7" s="1"/>
  <c r="Q421" i="7"/>
  <c r="T421" i="7" s="1"/>
  <c r="Q422" i="7"/>
  <c r="T422" i="7" s="1"/>
  <c r="Q423" i="7"/>
  <c r="T423" i="7" s="1"/>
  <c r="Q424" i="7"/>
  <c r="T424" i="7" s="1"/>
  <c r="Q425" i="7"/>
  <c r="T425" i="7" s="1"/>
  <c r="Q426" i="7"/>
  <c r="T426" i="7" s="1"/>
  <c r="Q427" i="7"/>
  <c r="T427" i="7" s="1"/>
  <c r="Q428" i="7"/>
  <c r="T428" i="7" s="1"/>
  <c r="Q429" i="7"/>
  <c r="T429" i="7" s="1"/>
  <c r="Q430" i="7"/>
  <c r="T430" i="7" s="1"/>
  <c r="Q431" i="7"/>
  <c r="T431" i="7" s="1"/>
  <c r="Q432" i="7"/>
  <c r="T432" i="7" s="1"/>
  <c r="Q433" i="7"/>
  <c r="T433" i="7" s="1"/>
  <c r="Q434" i="7"/>
  <c r="T434" i="7" s="1"/>
  <c r="Q435" i="7"/>
  <c r="T435" i="7" s="1"/>
  <c r="Q436" i="7"/>
  <c r="T436" i="7" s="1"/>
  <c r="Q437" i="7"/>
  <c r="T437" i="7" s="1"/>
  <c r="Q438" i="7"/>
  <c r="T438" i="7" s="1"/>
  <c r="Q439" i="7"/>
  <c r="T439" i="7" s="1"/>
  <c r="Q440" i="7"/>
  <c r="T440" i="7" s="1"/>
  <c r="Q441" i="7"/>
  <c r="T441" i="7" s="1"/>
  <c r="Q442" i="7"/>
  <c r="T442" i="7" s="1"/>
  <c r="Q443" i="7"/>
  <c r="T443" i="7" s="1"/>
  <c r="Q444" i="7"/>
  <c r="T444" i="7" s="1"/>
  <c r="Q445" i="7"/>
  <c r="T445" i="7" s="1"/>
  <c r="Q446" i="7"/>
  <c r="T446" i="7" s="1"/>
  <c r="Q447" i="7"/>
  <c r="T447" i="7" s="1"/>
  <c r="Q448" i="7"/>
  <c r="T448" i="7" s="1"/>
  <c r="Q449" i="7"/>
  <c r="T449" i="7" s="1"/>
  <c r="Q450" i="7"/>
  <c r="T450" i="7" s="1"/>
  <c r="Q451" i="7"/>
  <c r="T451" i="7" s="1"/>
  <c r="Q452" i="7"/>
  <c r="T452" i="7" s="1"/>
  <c r="Q453" i="7"/>
  <c r="T453" i="7" s="1"/>
  <c r="Q454" i="7"/>
  <c r="T454" i="7" s="1"/>
  <c r="Q455" i="7"/>
  <c r="T455" i="7" s="1"/>
  <c r="Q456" i="7"/>
  <c r="T456" i="7" s="1"/>
  <c r="Q457" i="7"/>
  <c r="T457" i="7" s="1"/>
  <c r="Q458" i="7"/>
  <c r="T458" i="7" s="1"/>
  <c r="Q459" i="7"/>
  <c r="T459" i="7" s="1"/>
  <c r="Q460" i="7"/>
  <c r="T460" i="7" s="1"/>
  <c r="Q461" i="7"/>
  <c r="T461" i="7" s="1"/>
  <c r="Q462" i="7"/>
  <c r="T462" i="7" s="1"/>
  <c r="Q463" i="7"/>
  <c r="T463" i="7" s="1"/>
  <c r="Q464" i="7"/>
  <c r="T464" i="7" s="1"/>
  <c r="Q465" i="7"/>
  <c r="T465" i="7" s="1"/>
  <c r="Q466" i="7"/>
  <c r="T466" i="7" s="1"/>
  <c r="Q467" i="7"/>
  <c r="T467" i="7" s="1"/>
  <c r="Q468" i="7"/>
  <c r="T468" i="7" s="1"/>
  <c r="Q469" i="7"/>
  <c r="T469" i="7" s="1"/>
  <c r="Q470" i="7"/>
  <c r="T470" i="7" s="1"/>
  <c r="Q471" i="7"/>
  <c r="T471" i="7" s="1"/>
  <c r="Q472" i="7"/>
  <c r="T472" i="7" s="1"/>
  <c r="Q473" i="7"/>
  <c r="T473" i="7" s="1"/>
  <c r="Q474" i="7"/>
  <c r="T474" i="7" s="1"/>
  <c r="Q475" i="7"/>
  <c r="T475" i="7" s="1"/>
  <c r="Q476" i="7"/>
  <c r="T476" i="7" s="1"/>
  <c r="Q477" i="7"/>
  <c r="T477" i="7" s="1"/>
  <c r="Q478" i="7"/>
  <c r="T478" i="7" s="1"/>
  <c r="Q479" i="7"/>
  <c r="T479" i="7" s="1"/>
  <c r="Q480" i="7"/>
  <c r="T480" i="7" s="1"/>
  <c r="Q481" i="7"/>
  <c r="T481" i="7" s="1"/>
  <c r="Q482" i="7"/>
  <c r="T482" i="7" s="1"/>
  <c r="Q483" i="7"/>
  <c r="T483" i="7" s="1"/>
  <c r="Q484" i="7"/>
  <c r="T484" i="7" s="1"/>
  <c r="Q485" i="7"/>
  <c r="T485" i="7" s="1"/>
  <c r="Q486" i="7"/>
  <c r="T486" i="7" s="1"/>
  <c r="Q487" i="7"/>
  <c r="T487" i="7" s="1"/>
  <c r="Q488" i="7"/>
  <c r="T488" i="7" s="1"/>
  <c r="Q489" i="7"/>
  <c r="T489" i="7" s="1"/>
  <c r="Q490" i="7"/>
  <c r="T490" i="7" s="1"/>
  <c r="Q491" i="7"/>
  <c r="T491" i="7" s="1"/>
  <c r="Q492" i="7"/>
  <c r="T492" i="7" s="1"/>
  <c r="Q493" i="7"/>
  <c r="T493" i="7" s="1"/>
  <c r="Q494" i="7"/>
  <c r="T494" i="7" s="1"/>
  <c r="Q495" i="7"/>
  <c r="T495" i="7" s="1"/>
  <c r="Q496" i="7"/>
  <c r="T496" i="7" s="1"/>
  <c r="Q497" i="7"/>
  <c r="T497" i="7" s="1"/>
  <c r="Q498" i="7"/>
  <c r="T498" i="7" s="1"/>
  <c r="Q499" i="7"/>
  <c r="T499" i="7" s="1"/>
  <c r="Q500" i="7"/>
  <c r="T500" i="7" s="1"/>
  <c r="Q501" i="7"/>
  <c r="T501" i="7" s="1"/>
  <c r="Q502" i="7"/>
  <c r="T502" i="7" s="1"/>
  <c r="Q503" i="7"/>
  <c r="T503" i="7" s="1"/>
  <c r="Q504" i="7"/>
  <c r="T504" i="7" s="1"/>
  <c r="Q505" i="7"/>
  <c r="T505" i="7" s="1"/>
  <c r="Q506" i="7"/>
  <c r="T506" i="7" s="1"/>
  <c r="Q507" i="7"/>
  <c r="T507" i="7" s="1"/>
  <c r="Q508" i="7"/>
  <c r="T508" i="7" s="1"/>
  <c r="Q509" i="7"/>
  <c r="T509" i="7" s="1"/>
  <c r="Q510" i="7"/>
  <c r="T510" i="7" s="1"/>
  <c r="Q511" i="7"/>
  <c r="T511" i="7" s="1"/>
  <c r="Q512" i="7"/>
  <c r="T512" i="7" s="1"/>
  <c r="Q513" i="7"/>
  <c r="T513" i="7" s="1"/>
  <c r="Q514" i="7"/>
  <c r="T514" i="7" s="1"/>
  <c r="Q515" i="7"/>
  <c r="T515" i="7" s="1"/>
  <c r="Q516" i="7"/>
  <c r="T516" i="7" s="1"/>
  <c r="Q517" i="7"/>
  <c r="T517" i="7" s="1"/>
  <c r="Q518" i="7"/>
  <c r="T518" i="7" s="1"/>
  <c r="Q519" i="7"/>
  <c r="T519" i="7" s="1"/>
  <c r="Q520" i="7"/>
  <c r="T520" i="7" s="1"/>
  <c r="Q521" i="7"/>
  <c r="T521" i="7" s="1"/>
  <c r="Q522" i="7"/>
  <c r="T522" i="7" s="1"/>
  <c r="Q523" i="7"/>
  <c r="T523" i="7" s="1"/>
  <c r="Q524" i="7"/>
  <c r="T524" i="7" s="1"/>
  <c r="Q525" i="7"/>
  <c r="T525" i="7" s="1"/>
  <c r="Q526" i="7"/>
  <c r="T526" i="7" s="1"/>
  <c r="Q527" i="7"/>
  <c r="T527" i="7" s="1"/>
  <c r="Q528" i="7"/>
  <c r="T528" i="7" s="1"/>
  <c r="Q529" i="7"/>
  <c r="T529" i="7" s="1"/>
  <c r="Q530" i="7"/>
  <c r="T530" i="7" s="1"/>
  <c r="Q531" i="7"/>
  <c r="T531" i="7" s="1"/>
  <c r="Q532" i="7"/>
  <c r="T532" i="7" s="1"/>
  <c r="Q533" i="7"/>
  <c r="T533" i="7" s="1"/>
  <c r="Q534" i="7"/>
  <c r="T534" i="7" s="1"/>
  <c r="Q535" i="7"/>
  <c r="T535" i="7" s="1"/>
  <c r="Q536" i="7"/>
  <c r="T536" i="7" s="1"/>
  <c r="Q537" i="7"/>
  <c r="T537" i="7" s="1"/>
  <c r="Q538" i="7"/>
  <c r="T538" i="7" s="1"/>
  <c r="Q539" i="7"/>
  <c r="T539" i="7" s="1"/>
  <c r="Q540" i="7"/>
  <c r="T540" i="7" s="1"/>
  <c r="Q541" i="7"/>
  <c r="T541" i="7" s="1"/>
  <c r="Q542" i="7"/>
  <c r="T542" i="7" s="1"/>
  <c r="Q543" i="7"/>
  <c r="T543" i="7" s="1"/>
  <c r="Q544" i="7"/>
  <c r="T544" i="7" s="1"/>
  <c r="Q545" i="7"/>
  <c r="T545" i="7" s="1"/>
  <c r="Q546" i="7"/>
  <c r="T546" i="7" s="1"/>
  <c r="Q547" i="7"/>
  <c r="T547" i="7" s="1"/>
  <c r="Q548" i="7"/>
  <c r="T548" i="7" s="1"/>
  <c r="Q549" i="7"/>
  <c r="T549" i="7" s="1"/>
  <c r="Q550" i="7"/>
  <c r="T550" i="7" s="1"/>
  <c r="Q551" i="7"/>
  <c r="T551" i="7" s="1"/>
  <c r="Q552" i="7"/>
  <c r="T552" i="7" s="1"/>
  <c r="Q553" i="7"/>
  <c r="T553" i="7" s="1"/>
  <c r="Q554" i="7"/>
  <c r="T554" i="7" s="1"/>
  <c r="Q555" i="7"/>
  <c r="T555" i="7" s="1"/>
  <c r="Q556" i="7"/>
  <c r="T556" i="7" s="1"/>
  <c r="Q557" i="7"/>
  <c r="T557" i="7" s="1"/>
  <c r="Q558" i="7"/>
  <c r="T558" i="7" s="1"/>
  <c r="Q559" i="7"/>
  <c r="T559" i="7" s="1"/>
  <c r="Q560" i="7"/>
  <c r="T560" i="7" s="1"/>
  <c r="Q561" i="7"/>
  <c r="T561" i="7" s="1"/>
  <c r="Q562" i="7"/>
  <c r="T562" i="7" s="1"/>
  <c r="Q563" i="7"/>
  <c r="T563" i="7" s="1"/>
  <c r="Q564" i="7"/>
  <c r="T564" i="7" s="1"/>
  <c r="Q565" i="7"/>
  <c r="T565" i="7" s="1"/>
  <c r="Q566" i="7"/>
  <c r="T566" i="7" s="1"/>
  <c r="Q567" i="7"/>
  <c r="T567" i="7" s="1"/>
  <c r="Q568" i="7"/>
  <c r="T568" i="7" s="1"/>
  <c r="Q569" i="7"/>
  <c r="T569" i="7" s="1"/>
  <c r="Q570" i="7"/>
  <c r="T570" i="7" s="1"/>
  <c r="Q571" i="7"/>
  <c r="T571" i="7" s="1"/>
  <c r="Q572" i="7"/>
  <c r="T572" i="7" s="1"/>
  <c r="Q573" i="7"/>
  <c r="T573" i="7" s="1"/>
  <c r="Q574" i="7"/>
  <c r="T574" i="7" s="1"/>
  <c r="Q575" i="7"/>
  <c r="T575" i="7" s="1"/>
  <c r="Q576" i="7"/>
  <c r="T576" i="7" s="1"/>
  <c r="Q577" i="7"/>
  <c r="T577" i="7" s="1"/>
  <c r="Q578" i="7"/>
  <c r="T578" i="7" s="1"/>
  <c r="Q579" i="7"/>
  <c r="T579" i="7" s="1"/>
  <c r="Q580" i="7"/>
  <c r="T580" i="7" s="1"/>
  <c r="Q581" i="7"/>
  <c r="T581" i="7" s="1"/>
  <c r="Q582" i="7"/>
  <c r="T582" i="7" s="1"/>
  <c r="Q583" i="7"/>
  <c r="T583" i="7" s="1"/>
  <c r="Q584" i="7"/>
  <c r="T584" i="7" s="1"/>
  <c r="Q585" i="7"/>
  <c r="T585" i="7" s="1"/>
  <c r="Q586" i="7"/>
  <c r="T586" i="7" s="1"/>
  <c r="Q587" i="7"/>
  <c r="T587" i="7" s="1"/>
  <c r="Q588" i="7"/>
  <c r="T588" i="7" s="1"/>
  <c r="Q589" i="7"/>
  <c r="T589" i="7" s="1"/>
  <c r="Q590" i="7"/>
  <c r="T590" i="7" s="1"/>
  <c r="Q591" i="7"/>
  <c r="T591" i="7" s="1"/>
  <c r="Q592" i="7"/>
  <c r="T592" i="7" s="1"/>
  <c r="Q593" i="7"/>
  <c r="T593" i="7" s="1"/>
  <c r="Q594" i="7"/>
  <c r="T594" i="7" s="1"/>
  <c r="Q595" i="7"/>
  <c r="T595" i="7" s="1"/>
  <c r="Q596" i="7"/>
  <c r="T596" i="7" s="1"/>
  <c r="Q597" i="7"/>
  <c r="T597" i="7" s="1"/>
  <c r="Q598" i="7"/>
  <c r="T598" i="7" s="1"/>
  <c r="Q599" i="7"/>
  <c r="T599" i="7" s="1"/>
  <c r="Q600" i="7"/>
  <c r="T600" i="7" s="1"/>
  <c r="Q601" i="7"/>
  <c r="T601" i="7" s="1"/>
  <c r="Q602" i="7"/>
  <c r="T602" i="7" s="1"/>
  <c r="Q603" i="7"/>
  <c r="T603" i="7" s="1"/>
  <c r="Q604" i="7"/>
  <c r="T604" i="7" s="1"/>
  <c r="Q605" i="7"/>
  <c r="T605" i="7" s="1"/>
  <c r="Q606" i="7"/>
  <c r="T606" i="7" s="1"/>
  <c r="Q607" i="7"/>
  <c r="T607" i="7" s="1"/>
  <c r="Q608" i="7"/>
  <c r="T608" i="7" s="1"/>
  <c r="Q609" i="7"/>
  <c r="T609" i="7" s="1"/>
  <c r="Q610" i="7"/>
  <c r="T610" i="7" s="1"/>
  <c r="Q611" i="7"/>
  <c r="T611" i="7" s="1"/>
  <c r="Q612" i="7"/>
  <c r="T612" i="7" s="1"/>
  <c r="Q613" i="7"/>
  <c r="T613" i="7" s="1"/>
  <c r="Q614" i="7"/>
  <c r="T614" i="7" s="1"/>
  <c r="Q615" i="7"/>
  <c r="T615" i="7" s="1"/>
  <c r="Q616" i="7"/>
  <c r="T616" i="7" s="1"/>
  <c r="Q617" i="7"/>
  <c r="T617" i="7" s="1"/>
  <c r="Q618" i="7"/>
  <c r="T618" i="7" s="1"/>
  <c r="Q619" i="7"/>
  <c r="T619" i="7" s="1"/>
  <c r="Q620" i="7"/>
  <c r="T620" i="7" s="1"/>
  <c r="Q621" i="7"/>
  <c r="T621" i="7" s="1"/>
  <c r="Q622" i="7"/>
  <c r="T622" i="7" s="1"/>
  <c r="Q623" i="7"/>
  <c r="T623" i="7" s="1"/>
  <c r="Q624" i="7"/>
  <c r="T624" i="7" s="1"/>
  <c r="Q625" i="7"/>
  <c r="T625" i="7" s="1"/>
  <c r="Q626" i="7"/>
  <c r="T626" i="7" s="1"/>
  <c r="Q627" i="7"/>
  <c r="T627" i="7" s="1"/>
  <c r="Q628" i="7"/>
  <c r="T628" i="7" s="1"/>
  <c r="Q629" i="7"/>
  <c r="T629" i="7" s="1"/>
  <c r="Q630" i="7"/>
  <c r="T630" i="7" s="1"/>
  <c r="Q631" i="7"/>
  <c r="T631" i="7" s="1"/>
  <c r="Q632" i="7"/>
  <c r="T632" i="7" s="1"/>
  <c r="Q633" i="7"/>
  <c r="T633" i="7" s="1"/>
  <c r="Q634" i="7"/>
  <c r="T634" i="7" s="1"/>
  <c r="Q635" i="7"/>
  <c r="T635" i="7" s="1"/>
  <c r="Q636" i="7"/>
  <c r="T636" i="7" s="1"/>
  <c r="Q637" i="7"/>
  <c r="T637" i="7" s="1"/>
  <c r="Q638" i="7"/>
  <c r="T638" i="7" s="1"/>
  <c r="Q639" i="7"/>
  <c r="T639" i="7" s="1"/>
  <c r="Q640" i="7"/>
  <c r="T640" i="7" s="1"/>
  <c r="Q641" i="7"/>
  <c r="T641" i="7" s="1"/>
  <c r="Q642" i="7"/>
  <c r="T642" i="7" s="1"/>
  <c r="Q643" i="7"/>
  <c r="T643" i="7" s="1"/>
  <c r="Q644" i="7"/>
  <c r="T644" i="7" s="1"/>
  <c r="Q645" i="7"/>
  <c r="T645" i="7" s="1"/>
  <c r="Q646" i="7"/>
  <c r="T646" i="7" s="1"/>
  <c r="Q647" i="7"/>
  <c r="T647" i="7" s="1"/>
  <c r="Q648" i="7"/>
  <c r="T648" i="7" s="1"/>
  <c r="Q649" i="7"/>
  <c r="T649" i="7" s="1"/>
  <c r="Q650" i="7"/>
  <c r="T650" i="7" s="1"/>
  <c r="Q651" i="7"/>
  <c r="T651" i="7" s="1"/>
  <c r="Q652" i="7"/>
  <c r="T652" i="7" s="1"/>
  <c r="Q653" i="7"/>
  <c r="T653" i="7" s="1"/>
  <c r="Q654" i="7"/>
  <c r="T654" i="7" s="1"/>
  <c r="Q655" i="7"/>
  <c r="T655" i="7" s="1"/>
  <c r="Q656" i="7"/>
  <c r="T656" i="7" s="1"/>
  <c r="Q657" i="7"/>
  <c r="T657" i="7" s="1"/>
  <c r="Q658" i="7"/>
  <c r="T658" i="7" s="1"/>
  <c r="Q659" i="7"/>
  <c r="T659" i="7" s="1"/>
  <c r="Q660" i="7"/>
  <c r="T660" i="7" s="1"/>
  <c r="Q661" i="7"/>
  <c r="T661" i="7" s="1"/>
  <c r="Q662" i="7"/>
  <c r="T662" i="7" s="1"/>
  <c r="Q663" i="7"/>
  <c r="T663" i="7" s="1"/>
  <c r="Q664" i="7"/>
  <c r="T664" i="7" s="1"/>
  <c r="Q665" i="7"/>
  <c r="T665" i="7" s="1"/>
  <c r="Q666" i="7"/>
  <c r="T666" i="7" s="1"/>
  <c r="Q667" i="7"/>
  <c r="T667" i="7" s="1"/>
  <c r="Q668" i="7"/>
  <c r="T668" i="7" s="1"/>
  <c r="Q669" i="7"/>
  <c r="T669" i="7" s="1"/>
  <c r="Q670" i="7"/>
  <c r="T670" i="7" s="1"/>
  <c r="Q671" i="7"/>
  <c r="T671" i="7" s="1"/>
  <c r="Q672" i="7"/>
  <c r="T672" i="7" s="1"/>
  <c r="Q673" i="7"/>
  <c r="T673" i="7" s="1"/>
  <c r="Q674" i="7"/>
  <c r="T674" i="7" s="1"/>
  <c r="Q675" i="7"/>
  <c r="T675" i="7" s="1"/>
  <c r="Q676" i="7"/>
  <c r="T676" i="7" s="1"/>
  <c r="Q677" i="7"/>
  <c r="T677" i="7" s="1"/>
  <c r="Q678" i="7"/>
  <c r="T678" i="7" s="1"/>
  <c r="Q679" i="7"/>
  <c r="T679" i="7" s="1"/>
  <c r="Q680" i="7"/>
  <c r="T680" i="7" s="1"/>
  <c r="Q681" i="7"/>
  <c r="T681" i="7" s="1"/>
  <c r="Q682" i="7"/>
  <c r="T682" i="7" s="1"/>
  <c r="Q683" i="7"/>
  <c r="T683" i="7" s="1"/>
  <c r="Q684" i="7"/>
  <c r="T684" i="7" s="1"/>
  <c r="Q685" i="7"/>
  <c r="T685" i="7" s="1"/>
  <c r="Q686" i="7"/>
  <c r="T686" i="7" s="1"/>
  <c r="Q687" i="7"/>
  <c r="T687" i="7" s="1"/>
  <c r="Q688" i="7"/>
  <c r="T688" i="7" s="1"/>
  <c r="Q689" i="7"/>
  <c r="T689" i="7" s="1"/>
  <c r="Q690" i="7"/>
  <c r="T690" i="7" s="1"/>
  <c r="Q691" i="7"/>
  <c r="T691" i="7" s="1"/>
  <c r="Q692" i="7"/>
  <c r="T692" i="7" s="1"/>
  <c r="Q693" i="7"/>
  <c r="T693" i="7" s="1"/>
  <c r="Q694" i="7"/>
  <c r="T694" i="7" s="1"/>
  <c r="Q695" i="7"/>
  <c r="T695" i="7" s="1"/>
  <c r="Q696" i="7"/>
  <c r="T696" i="7" s="1"/>
  <c r="Q697" i="7"/>
  <c r="T697" i="7" s="1"/>
  <c r="Q698" i="7"/>
  <c r="T698" i="7" s="1"/>
  <c r="Q699" i="7"/>
  <c r="T699" i="7" s="1"/>
  <c r="Q700" i="7"/>
  <c r="T700" i="7" s="1"/>
  <c r="Q701" i="7"/>
  <c r="T701" i="7" s="1"/>
  <c r="Q702" i="7"/>
  <c r="T702" i="7" s="1"/>
  <c r="Q703" i="7"/>
  <c r="T703" i="7" s="1"/>
  <c r="Q704" i="7"/>
  <c r="T704" i="7" s="1"/>
  <c r="Q705" i="7"/>
  <c r="T705" i="7" s="1"/>
  <c r="Q706" i="7"/>
  <c r="T706" i="7" s="1"/>
  <c r="Q707" i="7"/>
  <c r="T707" i="7" s="1"/>
  <c r="Q708" i="7"/>
  <c r="T708" i="7" s="1"/>
  <c r="Q709" i="7"/>
  <c r="T709" i="7" s="1"/>
  <c r="Q710" i="7"/>
  <c r="T710" i="7" s="1"/>
  <c r="Q711" i="7"/>
  <c r="T711" i="7" s="1"/>
  <c r="Q712" i="7"/>
  <c r="T712" i="7" s="1"/>
  <c r="Q713" i="7"/>
  <c r="T713" i="7" s="1"/>
  <c r="Q714" i="7"/>
  <c r="T714" i="7" s="1"/>
  <c r="Q715" i="7"/>
  <c r="T715" i="7" s="1"/>
  <c r="Q716" i="7"/>
  <c r="T716" i="7" s="1"/>
  <c r="Q717" i="7"/>
  <c r="T717" i="7" s="1"/>
  <c r="Q718" i="7"/>
  <c r="T718" i="7" s="1"/>
  <c r="Q719" i="7"/>
  <c r="T719" i="7" s="1"/>
  <c r="Q720" i="7"/>
  <c r="T720" i="7" s="1"/>
  <c r="Q721" i="7"/>
  <c r="T721" i="7" s="1"/>
  <c r="Q722" i="7"/>
  <c r="T722" i="7" s="1"/>
  <c r="Q723" i="7"/>
  <c r="T723" i="7" s="1"/>
  <c r="Q724" i="7"/>
  <c r="T724" i="7" s="1"/>
  <c r="Q725" i="7"/>
  <c r="T725" i="7" s="1"/>
  <c r="Q726" i="7"/>
  <c r="T726" i="7" s="1"/>
  <c r="Q727" i="7"/>
  <c r="T727" i="7" s="1"/>
  <c r="Q728" i="7"/>
  <c r="T728" i="7" s="1"/>
  <c r="Q729" i="7"/>
  <c r="T729" i="7" s="1"/>
  <c r="Q730" i="7"/>
  <c r="T730" i="7" s="1"/>
  <c r="Q731" i="7"/>
  <c r="T731" i="7" s="1"/>
  <c r="Q732" i="7"/>
  <c r="T732" i="7" s="1"/>
  <c r="Q733" i="7"/>
  <c r="T733" i="7" s="1"/>
  <c r="Q734" i="7"/>
  <c r="T734" i="7" s="1"/>
  <c r="Q735" i="7"/>
  <c r="T735" i="7" s="1"/>
  <c r="Q736" i="7"/>
  <c r="T736" i="7" s="1"/>
  <c r="Q737" i="7"/>
  <c r="T737" i="7" s="1"/>
  <c r="Q738" i="7"/>
  <c r="T738" i="7" s="1"/>
  <c r="Q739" i="7"/>
  <c r="T739" i="7" s="1"/>
  <c r="Q740" i="7"/>
  <c r="T740" i="7" s="1"/>
  <c r="Q741" i="7"/>
  <c r="T741" i="7" s="1"/>
  <c r="Q742" i="7"/>
  <c r="T742" i="7" s="1"/>
  <c r="Q743" i="7"/>
  <c r="T743" i="7" s="1"/>
  <c r="Q744" i="7"/>
  <c r="T744" i="7" s="1"/>
  <c r="Q745" i="7"/>
  <c r="T745" i="7" s="1"/>
  <c r="Q746" i="7"/>
  <c r="T746" i="7" s="1"/>
  <c r="Q747" i="7"/>
  <c r="T747" i="7" s="1"/>
  <c r="Q748" i="7"/>
  <c r="T748" i="7" s="1"/>
  <c r="Q749" i="7"/>
  <c r="T749" i="7" s="1"/>
  <c r="Q750" i="7"/>
  <c r="T750" i="7" s="1"/>
  <c r="Q751" i="7"/>
  <c r="T751" i="7" s="1"/>
  <c r="Q752" i="7"/>
  <c r="T752" i="7" s="1"/>
  <c r="Q753" i="7"/>
  <c r="T753" i="7" s="1"/>
  <c r="Q754" i="7"/>
  <c r="T754" i="7" s="1"/>
  <c r="Q755" i="7"/>
  <c r="T755" i="7" s="1"/>
  <c r="Q756" i="7"/>
  <c r="T756" i="7" s="1"/>
  <c r="Q757" i="7"/>
  <c r="T757" i="7" s="1"/>
  <c r="Q758" i="7"/>
  <c r="T758" i="7" s="1"/>
  <c r="Q759" i="7"/>
  <c r="T759" i="7" s="1"/>
  <c r="Q760" i="7"/>
  <c r="T760" i="7" s="1"/>
  <c r="Q761" i="7"/>
  <c r="T761" i="7" s="1"/>
  <c r="Q762" i="7"/>
  <c r="T762" i="7" s="1"/>
  <c r="Q763" i="7"/>
  <c r="T763" i="7" s="1"/>
  <c r="Q764" i="7"/>
  <c r="T764" i="7" s="1"/>
  <c r="Q765" i="7"/>
  <c r="T765" i="7" s="1"/>
  <c r="Q766" i="7"/>
  <c r="T766" i="7" s="1"/>
  <c r="Q767" i="7"/>
  <c r="T767" i="7" s="1"/>
  <c r="Q768" i="7"/>
  <c r="T768" i="7" s="1"/>
  <c r="Q769" i="7"/>
  <c r="T769" i="7" s="1"/>
  <c r="Q770" i="7"/>
  <c r="T770" i="7" s="1"/>
  <c r="Q771" i="7"/>
  <c r="T771" i="7" s="1"/>
  <c r="Q772" i="7"/>
  <c r="T772" i="7" s="1"/>
  <c r="Q773" i="7"/>
  <c r="T773" i="7" s="1"/>
  <c r="Q774" i="7"/>
  <c r="T774" i="7" s="1"/>
  <c r="Q775" i="7"/>
  <c r="T775" i="7" s="1"/>
  <c r="Q776" i="7"/>
  <c r="T776" i="7" s="1"/>
  <c r="Q777" i="7"/>
  <c r="T777" i="7" s="1"/>
  <c r="Q778" i="7"/>
  <c r="T778" i="7" s="1"/>
  <c r="Q779" i="7"/>
  <c r="T779" i="7" s="1"/>
  <c r="Q780" i="7"/>
  <c r="T780" i="7" s="1"/>
  <c r="Q781" i="7"/>
  <c r="T781" i="7" s="1"/>
  <c r="Q782" i="7"/>
  <c r="T782" i="7" s="1"/>
  <c r="Q783" i="7"/>
  <c r="T783" i="7" s="1"/>
  <c r="Q784" i="7"/>
  <c r="T784" i="7" s="1"/>
  <c r="Q785" i="7"/>
  <c r="T785" i="7" s="1"/>
  <c r="Q786" i="7"/>
  <c r="T786" i="7" s="1"/>
  <c r="Q787" i="7"/>
  <c r="T787" i="7" s="1"/>
  <c r="Q788" i="7"/>
  <c r="T788" i="7" s="1"/>
  <c r="Q789" i="7"/>
  <c r="T789" i="7" s="1"/>
  <c r="Q790" i="7"/>
  <c r="T790" i="7" s="1"/>
  <c r="Q791" i="7"/>
  <c r="T791" i="7" s="1"/>
  <c r="Q792" i="7"/>
  <c r="T792" i="7" s="1"/>
  <c r="Q793" i="7"/>
  <c r="T793" i="7" s="1"/>
  <c r="Q794" i="7"/>
  <c r="T794" i="7" s="1"/>
  <c r="Q795" i="7"/>
  <c r="T795" i="7" s="1"/>
  <c r="Q796" i="7"/>
  <c r="T796" i="7" s="1"/>
  <c r="Q797" i="7"/>
  <c r="T797" i="7" s="1"/>
  <c r="Q798" i="7"/>
  <c r="T798" i="7" s="1"/>
  <c r="Q799" i="7"/>
  <c r="T799" i="7" s="1"/>
  <c r="Q800" i="7"/>
  <c r="T800" i="7" s="1"/>
  <c r="Q801" i="7"/>
  <c r="T801" i="7" s="1"/>
  <c r="Q802" i="7"/>
  <c r="T802" i="7" s="1"/>
  <c r="Q803" i="7"/>
  <c r="T803" i="7" s="1"/>
  <c r="Q804" i="7"/>
  <c r="T804" i="7" s="1"/>
  <c r="Q805" i="7"/>
  <c r="T805" i="7" s="1"/>
  <c r="Q806" i="7"/>
  <c r="T806" i="7" s="1"/>
  <c r="Q807" i="7"/>
  <c r="T807" i="7" s="1"/>
  <c r="Q808" i="7"/>
  <c r="T808" i="7" s="1"/>
  <c r="Q809" i="7"/>
  <c r="T809" i="7" s="1"/>
  <c r="Q810" i="7"/>
  <c r="T810" i="7" s="1"/>
  <c r="Q811" i="7"/>
  <c r="T811" i="7" s="1"/>
  <c r="Q812" i="7"/>
  <c r="T812" i="7" s="1"/>
  <c r="Q813" i="7"/>
  <c r="T813" i="7" s="1"/>
  <c r="Q814" i="7"/>
  <c r="T814" i="7" s="1"/>
  <c r="Q815" i="7"/>
  <c r="T815" i="7" s="1"/>
  <c r="Q816" i="7"/>
  <c r="T816" i="7" s="1"/>
  <c r="Q817" i="7"/>
  <c r="T817" i="7" s="1"/>
  <c r="Q818" i="7"/>
  <c r="T818" i="7" s="1"/>
  <c r="Q819" i="7"/>
  <c r="T819" i="7" s="1"/>
  <c r="Q820" i="7"/>
  <c r="T820" i="7" s="1"/>
  <c r="Q821" i="7"/>
  <c r="T821" i="7" s="1"/>
  <c r="Q822" i="7"/>
  <c r="T822" i="7" s="1"/>
  <c r="Q823" i="7"/>
  <c r="T823" i="7" s="1"/>
  <c r="Q824" i="7"/>
  <c r="T824" i="7" s="1"/>
  <c r="Q825" i="7"/>
  <c r="T825" i="7" s="1"/>
  <c r="Q826" i="7"/>
  <c r="T826" i="7" s="1"/>
  <c r="Q827" i="7"/>
  <c r="T827" i="7" s="1"/>
  <c r="Q828" i="7"/>
  <c r="T828" i="7" s="1"/>
  <c r="Q829" i="7"/>
  <c r="T829" i="7" s="1"/>
  <c r="Q830" i="7"/>
  <c r="T830" i="7" s="1"/>
  <c r="Q831" i="7"/>
  <c r="T831" i="7" s="1"/>
  <c r="Q832" i="7"/>
  <c r="T832" i="7" s="1"/>
  <c r="Q833" i="7"/>
  <c r="T833" i="7" s="1"/>
  <c r="Q834" i="7"/>
  <c r="T834" i="7" s="1"/>
  <c r="Q835" i="7"/>
  <c r="T835" i="7" s="1"/>
  <c r="Q836" i="7"/>
  <c r="T836" i="7" s="1"/>
  <c r="Q837" i="7"/>
  <c r="T837" i="7" s="1"/>
  <c r="Q838" i="7"/>
  <c r="T838" i="7" s="1"/>
  <c r="Q839" i="7"/>
  <c r="T839" i="7" s="1"/>
  <c r="Q840" i="7"/>
  <c r="T840" i="7" s="1"/>
  <c r="Q841" i="7"/>
  <c r="T841" i="7" s="1"/>
  <c r="Q842" i="7"/>
  <c r="T842" i="7" s="1"/>
  <c r="Q843" i="7"/>
  <c r="T843" i="7" s="1"/>
  <c r="Q844" i="7"/>
  <c r="T844" i="7" s="1"/>
  <c r="Q845" i="7"/>
  <c r="T845" i="7" s="1"/>
  <c r="Q846" i="7"/>
  <c r="T846" i="7" s="1"/>
  <c r="Q847" i="7"/>
  <c r="T847" i="7" s="1"/>
  <c r="Q848" i="7"/>
  <c r="T848" i="7" s="1"/>
  <c r="Q849" i="7"/>
  <c r="T849" i="7" s="1"/>
  <c r="Q850" i="7"/>
  <c r="T850" i="7" s="1"/>
  <c r="Q851" i="7"/>
  <c r="T851" i="7" s="1"/>
  <c r="Q852" i="7"/>
  <c r="T852" i="7" s="1"/>
  <c r="Q853" i="7"/>
  <c r="T853" i="7" s="1"/>
  <c r="Q854" i="7"/>
  <c r="T854" i="7" s="1"/>
  <c r="Q855" i="7"/>
  <c r="T855" i="7" s="1"/>
  <c r="Q856" i="7"/>
  <c r="T856" i="7" s="1"/>
  <c r="Q857" i="7"/>
  <c r="T857" i="7" s="1"/>
  <c r="Q858" i="7"/>
  <c r="T858" i="7" s="1"/>
  <c r="Q859" i="7"/>
  <c r="T859" i="7" s="1"/>
  <c r="Q860" i="7"/>
  <c r="T860" i="7" s="1"/>
  <c r="Q861" i="7"/>
  <c r="T861" i="7" s="1"/>
  <c r="Q862" i="7"/>
  <c r="T862" i="7" s="1"/>
  <c r="Q863" i="7"/>
  <c r="T863" i="7" s="1"/>
  <c r="Q864" i="7"/>
  <c r="T864" i="7" s="1"/>
  <c r="Q865" i="7"/>
  <c r="T865" i="7" s="1"/>
  <c r="Q866" i="7"/>
  <c r="T866" i="7" s="1"/>
  <c r="Q867" i="7"/>
  <c r="T867" i="7" s="1"/>
  <c r="Q868" i="7"/>
  <c r="T868" i="7" s="1"/>
  <c r="Q869" i="7"/>
  <c r="T869" i="7" s="1"/>
  <c r="Q870" i="7"/>
  <c r="T870" i="7" s="1"/>
  <c r="Q871" i="7"/>
  <c r="T871" i="7" s="1"/>
  <c r="Q872" i="7"/>
  <c r="T872" i="7" s="1"/>
  <c r="Q873" i="7"/>
  <c r="T873" i="7" s="1"/>
  <c r="Q874" i="7"/>
  <c r="T874" i="7" s="1"/>
  <c r="Q875" i="7"/>
  <c r="T875" i="7" s="1"/>
  <c r="Q876" i="7"/>
  <c r="T876" i="7" s="1"/>
  <c r="Q877" i="7"/>
  <c r="T877" i="7" s="1"/>
  <c r="Q878" i="7"/>
  <c r="T878" i="7" s="1"/>
  <c r="Q879" i="7"/>
  <c r="T879" i="7" s="1"/>
  <c r="Q880" i="7"/>
  <c r="T880" i="7" s="1"/>
  <c r="Q881" i="7"/>
  <c r="T881" i="7" s="1"/>
  <c r="Q882" i="7"/>
  <c r="T882" i="7" s="1"/>
  <c r="Q883" i="7"/>
  <c r="T883" i="7" s="1"/>
  <c r="Q884" i="7"/>
  <c r="T884" i="7" s="1"/>
  <c r="Q885" i="7"/>
  <c r="T885" i="7" s="1"/>
  <c r="Q886" i="7"/>
  <c r="T886" i="7" s="1"/>
  <c r="Q887" i="7"/>
  <c r="T887" i="7" s="1"/>
  <c r="Q888" i="7"/>
  <c r="T888" i="7" s="1"/>
  <c r="Q889" i="7"/>
  <c r="T889" i="7" s="1"/>
  <c r="Q890" i="7"/>
  <c r="T890" i="7" s="1"/>
  <c r="Q891" i="7"/>
  <c r="T891" i="7" s="1"/>
  <c r="Q892" i="7"/>
  <c r="T892" i="7" s="1"/>
  <c r="Q893" i="7"/>
  <c r="T893" i="7" s="1"/>
  <c r="Q894" i="7"/>
  <c r="T894" i="7" s="1"/>
  <c r="Q895" i="7"/>
  <c r="T895" i="7" s="1"/>
  <c r="Q896" i="7"/>
  <c r="T896" i="7" s="1"/>
  <c r="Q897" i="7"/>
  <c r="T897" i="7" s="1"/>
  <c r="Q898" i="7"/>
  <c r="T898" i="7" s="1"/>
  <c r="Q899" i="7"/>
  <c r="T899" i="7" s="1"/>
  <c r="Q900" i="7"/>
  <c r="T900" i="7" s="1"/>
  <c r="Q901" i="7"/>
  <c r="T901" i="7" s="1"/>
  <c r="Q902" i="7"/>
  <c r="T902" i="7" s="1"/>
  <c r="Q903" i="7"/>
  <c r="T903" i="7" s="1"/>
  <c r="Q904" i="7"/>
  <c r="T904" i="7" s="1"/>
  <c r="Q905" i="7"/>
  <c r="T905" i="7" s="1"/>
  <c r="Q906" i="7"/>
  <c r="T906" i="7" s="1"/>
  <c r="Q907" i="7"/>
  <c r="T907" i="7" s="1"/>
  <c r="Q908" i="7"/>
  <c r="T908" i="7" s="1"/>
  <c r="Q909" i="7"/>
  <c r="T909" i="7" s="1"/>
  <c r="Q910" i="7"/>
  <c r="T910" i="7" s="1"/>
  <c r="Q911" i="7"/>
  <c r="T911" i="7" s="1"/>
  <c r="Q912" i="7"/>
  <c r="T912" i="7" s="1"/>
  <c r="Q913" i="7"/>
  <c r="T913" i="7" s="1"/>
  <c r="Q914" i="7"/>
  <c r="T914" i="7" s="1"/>
  <c r="Q915" i="7"/>
  <c r="T915" i="7" s="1"/>
  <c r="Q916" i="7"/>
  <c r="T916" i="7" s="1"/>
  <c r="Q917" i="7"/>
  <c r="T917" i="7" s="1"/>
  <c r="Q918" i="7"/>
  <c r="T918" i="7" s="1"/>
  <c r="Q919" i="7"/>
  <c r="T919" i="7" s="1"/>
  <c r="Q920" i="7"/>
  <c r="T920" i="7" s="1"/>
  <c r="Q921" i="7"/>
  <c r="T921" i="7" s="1"/>
  <c r="Q922" i="7"/>
  <c r="T922" i="7" s="1"/>
  <c r="Q923" i="7"/>
  <c r="T923" i="7" s="1"/>
  <c r="Q924" i="7"/>
  <c r="T924" i="7" s="1"/>
  <c r="Q925" i="7"/>
  <c r="T925" i="7" s="1"/>
  <c r="Q926" i="7"/>
  <c r="T926" i="7" s="1"/>
  <c r="Q927" i="7"/>
  <c r="T927" i="7" s="1"/>
  <c r="Q928" i="7"/>
  <c r="T928" i="7" s="1"/>
  <c r="Q929" i="7"/>
  <c r="T929" i="7" s="1"/>
  <c r="Q930" i="7"/>
  <c r="T930" i="7" s="1"/>
  <c r="Q931" i="7"/>
  <c r="T931" i="7" s="1"/>
  <c r="Q932" i="7"/>
  <c r="T932" i="7" s="1"/>
  <c r="Q933" i="7"/>
  <c r="T933" i="7" s="1"/>
  <c r="Q934" i="7"/>
  <c r="T934" i="7" s="1"/>
  <c r="Q935" i="7"/>
  <c r="T935" i="7" s="1"/>
  <c r="Q936" i="7"/>
  <c r="T936" i="7" s="1"/>
  <c r="Q937" i="7"/>
  <c r="T937" i="7" s="1"/>
  <c r="Q938" i="7"/>
  <c r="T938" i="7" s="1"/>
  <c r="Q939" i="7"/>
  <c r="T939" i="7" s="1"/>
  <c r="Q940" i="7"/>
  <c r="T940" i="7" s="1"/>
  <c r="Q941" i="7"/>
  <c r="T941" i="7" s="1"/>
  <c r="Q942" i="7"/>
  <c r="T942" i="7" s="1"/>
  <c r="Q943" i="7"/>
  <c r="T943" i="7" s="1"/>
  <c r="Q944" i="7"/>
  <c r="T944" i="7" s="1"/>
  <c r="Q945" i="7"/>
  <c r="T945" i="7" s="1"/>
  <c r="Q946" i="7"/>
  <c r="T946" i="7" s="1"/>
  <c r="Q947" i="7"/>
  <c r="T947" i="7" s="1"/>
  <c r="Q948" i="7"/>
  <c r="T948" i="7" s="1"/>
  <c r="Q949" i="7"/>
  <c r="T949" i="7" s="1"/>
  <c r="Q950" i="7"/>
  <c r="T950" i="7" s="1"/>
  <c r="Q951" i="7"/>
  <c r="T951" i="7" s="1"/>
  <c r="Q952" i="7"/>
  <c r="T952" i="7" s="1"/>
  <c r="Q953" i="7"/>
  <c r="T953" i="7" s="1"/>
  <c r="Q954" i="7"/>
  <c r="T954" i="7" s="1"/>
  <c r="Q955" i="7"/>
  <c r="T955" i="7" s="1"/>
  <c r="Q956" i="7"/>
  <c r="T956" i="7" s="1"/>
  <c r="Q957" i="7"/>
  <c r="T957" i="7" s="1"/>
  <c r="Q958" i="7"/>
  <c r="T958" i="7" s="1"/>
  <c r="Q959" i="7"/>
  <c r="T959" i="7" s="1"/>
  <c r="Q960" i="7"/>
  <c r="T960" i="7" s="1"/>
  <c r="Q961" i="7"/>
  <c r="T961" i="7" s="1"/>
  <c r="Q962" i="7"/>
  <c r="T962" i="7" s="1"/>
  <c r="Q963" i="7"/>
  <c r="T963" i="7" s="1"/>
  <c r="Q964" i="7"/>
  <c r="T964" i="7" s="1"/>
  <c r="Q965" i="7"/>
  <c r="T965" i="7" s="1"/>
  <c r="Q966" i="7"/>
  <c r="T966" i="7" s="1"/>
  <c r="Q967" i="7"/>
  <c r="T967" i="7" s="1"/>
  <c r="Q968" i="7"/>
  <c r="T968" i="7" s="1"/>
  <c r="Q969" i="7"/>
  <c r="T969" i="7" s="1"/>
  <c r="Q970" i="7"/>
  <c r="T970" i="7" s="1"/>
  <c r="Q971" i="7"/>
  <c r="T971" i="7" s="1"/>
  <c r="Q972" i="7"/>
  <c r="T972" i="7" s="1"/>
  <c r="Q973" i="7"/>
  <c r="T973" i="7" s="1"/>
  <c r="Q974" i="7"/>
  <c r="T974" i="7" s="1"/>
  <c r="Q975" i="7"/>
  <c r="T975" i="7" s="1"/>
  <c r="Q976" i="7"/>
  <c r="T976" i="7" s="1"/>
  <c r="Q977" i="7"/>
  <c r="T977" i="7" s="1"/>
  <c r="Q978" i="7"/>
  <c r="T978" i="7" s="1"/>
  <c r="Q979" i="7"/>
  <c r="T979" i="7" s="1"/>
  <c r="Q980" i="7"/>
  <c r="T980" i="7" s="1"/>
  <c r="Q981" i="7"/>
  <c r="T981" i="7" s="1"/>
  <c r="Q982" i="7"/>
  <c r="T982" i="7" s="1"/>
  <c r="Q983" i="7"/>
  <c r="T983" i="7" s="1"/>
  <c r="Q984" i="7"/>
  <c r="T984" i="7" s="1"/>
  <c r="Q985" i="7"/>
  <c r="T985" i="7" s="1"/>
  <c r="Q986" i="7"/>
  <c r="T986" i="7" s="1"/>
  <c r="Q987" i="7"/>
  <c r="T987" i="7" s="1"/>
  <c r="Q988" i="7"/>
  <c r="T988" i="7" s="1"/>
  <c r="Q989" i="7"/>
  <c r="T989" i="7" s="1"/>
  <c r="Q990" i="7"/>
  <c r="T990" i="7" s="1"/>
  <c r="Q991" i="7"/>
  <c r="T991" i="7" s="1"/>
  <c r="Q992" i="7"/>
  <c r="T992" i="7" s="1"/>
  <c r="Q993" i="7"/>
  <c r="T993" i="7" s="1"/>
  <c r="Q994" i="7"/>
  <c r="T994" i="7" s="1"/>
  <c r="Q995" i="7"/>
  <c r="T995" i="7" s="1"/>
  <c r="Q996" i="7"/>
  <c r="T996" i="7" s="1"/>
  <c r="Q997" i="7"/>
  <c r="T997" i="7" s="1"/>
  <c r="Q998" i="7"/>
  <c r="T998" i="7" s="1"/>
  <c r="Q999" i="7"/>
  <c r="T999" i="7" s="1"/>
  <c r="Q1000" i="7"/>
  <c r="T1000" i="7" s="1"/>
  <c r="Q1001" i="7"/>
  <c r="T1001" i="7" s="1"/>
  <c r="Q1002" i="7"/>
  <c r="T1002" i="7" s="1"/>
  <c r="Q1003" i="7"/>
  <c r="T1003" i="7" s="1"/>
  <c r="Q1004" i="7"/>
  <c r="T1004" i="7" s="1"/>
  <c r="Q1005" i="7"/>
  <c r="T1005" i="7" s="1"/>
  <c r="Q1006" i="7"/>
  <c r="T1006" i="7" s="1"/>
  <c r="Q1007" i="7"/>
  <c r="T1007" i="7" s="1"/>
  <c r="Q1008" i="7"/>
  <c r="T1008" i="7" s="1"/>
  <c r="Q1009" i="7"/>
  <c r="T1009" i="7" s="1"/>
  <c r="Q1010" i="7"/>
  <c r="T1010" i="7" s="1"/>
  <c r="Q1011" i="7"/>
  <c r="T1011" i="7" s="1"/>
  <c r="Q1012" i="7"/>
  <c r="T1012" i="7" s="1"/>
  <c r="Q1013" i="7"/>
  <c r="T1013" i="7" s="1"/>
  <c r="Q1014" i="7"/>
  <c r="T1014" i="7" s="1"/>
  <c r="Q1015" i="7"/>
  <c r="T1015" i="7" s="1"/>
  <c r="Q1016" i="7"/>
  <c r="T1016" i="7" s="1"/>
  <c r="Q1017" i="7"/>
  <c r="T1017" i="7" s="1"/>
  <c r="Q1018" i="7"/>
  <c r="T1018" i="7" s="1"/>
  <c r="Q1019" i="7"/>
  <c r="T1019" i="7" s="1"/>
  <c r="Q1020" i="7"/>
  <c r="T1020" i="7" s="1"/>
  <c r="Q1021" i="7"/>
  <c r="T1021" i="7" s="1"/>
  <c r="Q1022" i="7"/>
  <c r="T1022" i="7" s="1"/>
  <c r="Q1023" i="7"/>
  <c r="T1023" i="7" s="1"/>
  <c r="Q1024" i="7"/>
  <c r="T1024" i="7" s="1"/>
  <c r="Q1025" i="7"/>
  <c r="T1025" i="7" s="1"/>
  <c r="Q1026" i="7"/>
  <c r="T1026" i="7" s="1"/>
  <c r="Q1027" i="7"/>
  <c r="T1027" i="7" s="1"/>
  <c r="Q1028" i="7"/>
  <c r="T1028" i="7" s="1"/>
  <c r="Q1029" i="7"/>
  <c r="T1029" i="7" s="1"/>
  <c r="Q1030" i="7"/>
  <c r="T1030" i="7" s="1"/>
  <c r="Q1031" i="7"/>
  <c r="T1031" i="7" s="1"/>
  <c r="Q1032" i="7"/>
  <c r="T1032" i="7" s="1"/>
  <c r="Q1033" i="7"/>
  <c r="T1033" i="7" s="1"/>
  <c r="Q1034" i="7"/>
  <c r="T1034" i="7" s="1"/>
  <c r="Q1035" i="7"/>
  <c r="T1035" i="7" s="1"/>
  <c r="Q1036" i="7"/>
  <c r="T1036" i="7" s="1"/>
  <c r="Q1037" i="7"/>
  <c r="T1037" i="7" s="1"/>
  <c r="Q1038" i="7"/>
  <c r="T1038" i="7" s="1"/>
  <c r="Q1039" i="7"/>
  <c r="T1039" i="7" s="1"/>
  <c r="Q1040" i="7"/>
  <c r="T1040" i="7" s="1"/>
  <c r="Q1041" i="7"/>
  <c r="T1041" i="7" s="1"/>
  <c r="Q1042" i="7"/>
  <c r="T1042" i="7" s="1"/>
  <c r="Q1043" i="7"/>
  <c r="T1043" i="7" s="1"/>
  <c r="Q1044" i="7"/>
  <c r="T1044" i="7" s="1"/>
  <c r="Q1045" i="7"/>
  <c r="T1045" i="7" s="1"/>
  <c r="Q1046" i="7"/>
  <c r="T1046" i="7" s="1"/>
  <c r="Q1047" i="7"/>
  <c r="T1047" i="7" s="1"/>
  <c r="Q1048" i="7"/>
  <c r="T1048" i="7" s="1"/>
  <c r="Q1049" i="7"/>
  <c r="T1049" i="7" s="1"/>
  <c r="Q1050" i="7"/>
  <c r="T1050" i="7" s="1"/>
  <c r="Q1051" i="7"/>
  <c r="T1051" i="7" s="1"/>
  <c r="Q1052" i="7"/>
  <c r="T1052" i="7" s="1"/>
  <c r="Q1053" i="7"/>
  <c r="T1053" i="7" s="1"/>
  <c r="Q1054" i="7"/>
  <c r="T1054" i="7" s="1"/>
  <c r="Q1055" i="7"/>
  <c r="T1055" i="7" s="1"/>
  <c r="Q1056" i="7"/>
  <c r="T1056" i="7" s="1"/>
  <c r="Q1057" i="7"/>
  <c r="T1057" i="7" s="1"/>
  <c r="Q1058" i="7"/>
  <c r="T1058" i="7" s="1"/>
  <c r="Q1059" i="7"/>
  <c r="T1059" i="7" s="1"/>
  <c r="Q1060" i="7"/>
  <c r="T1060" i="7" s="1"/>
  <c r="Q1061" i="7"/>
  <c r="T1061" i="7" s="1"/>
  <c r="Q1062" i="7"/>
  <c r="T1062" i="7" s="1"/>
  <c r="Q1063" i="7"/>
  <c r="T1063" i="7" s="1"/>
  <c r="Q1064" i="7"/>
  <c r="T1064" i="7" s="1"/>
  <c r="Q1065" i="7"/>
  <c r="T1065" i="7" s="1"/>
  <c r="Q1066" i="7"/>
  <c r="T1066" i="7" s="1"/>
  <c r="Q1067" i="7"/>
  <c r="T1067" i="7" s="1"/>
  <c r="Q1068" i="7"/>
  <c r="T1068" i="7" s="1"/>
  <c r="Q1069" i="7"/>
  <c r="T1069" i="7" s="1"/>
  <c r="Q1070" i="7"/>
  <c r="T1070" i="7" s="1"/>
  <c r="Q1071" i="7"/>
  <c r="T1071" i="7" s="1"/>
  <c r="Q1072" i="7"/>
  <c r="T1072" i="7" s="1"/>
  <c r="Q1073" i="7"/>
  <c r="T1073" i="7" s="1"/>
  <c r="Q1074" i="7"/>
  <c r="T1074" i="7" s="1"/>
  <c r="Q1075" i="7"/>
  <c r="T1075" i="7" s="1"/>
  <c r="Q1076" i="7"/>
  <c r="T1076" i="7" s="1"/>
  <c r="Q1077" i="7"/>
  <c r="T1077" i="7" s="1"/>
  <c r="Q1078" i="7"/>
  <c r="T1078" i="7" s="1"/>
  <c r="Q1079" i="7"/>
  <c r="T1079" i="7" s="1"/>
  <c r="Q1080" i="7"/>
  <c r="T1080" i="7" s="1"/>
  <c r="Q1081" i="7"/>
  <c r="T1081" i="7" s="1"/>
  <c r="Q1082" i="7"/>
  <c r="T1082" i="7" s="1"/>
  <c r="Q1083" i="7"/>
  <c r="T1083" i="7" s="1"/>
  <c r="Q1084" i="7"/>
  <c r="T1084" i="7" s="1"/>
  <c r="Q1085" i="7"/>
  <c r="T1085" i="7" s="1"/>
  <c r="Q1086" i="7"/>
  <c r="T1086" i="7" s="1"/>
  <c r="Q1087" i="7"/>
  <c r="T1087" i="7" s="1"/>
  <c r="Q1088" i="7"/>
  <c r="T1088" i="7" s="1"/>
  <c r="Q1089" i="7"/>
  <c r="T1089" i="7" s="1"/>
  <c r="Q1090" i="7"/>
  <c r="T1090" i="7" s="1"/>
  <c r="Q1091" i="7"/>
  <c r="T1091" i="7" s="1"/>
  <c r="Q1092" i="7"/>
  <c r="T1092" i="7" s="1"/>
  <c r="Q1093" i="7"/>
  <c r="T1093" i="7" s="1"/>
  <c r="Q1094" i="7"/>
  <c r="T1094" i="7" s="1"/>
  <c r="Q1095" i="7"/>
  <c r="T1095" i="7" s="1"/>
  <c r="Q1096" i="7"/>
  <c r="T1096" i="7" s="1"/>
  <c r="Q1097" i="7"/>
  <c r="T1097" i="7" s="1"/>
  <c r="Q1098" i="7"/>
  <c r="T1098" i="7" s="1"/>
  <c r="Q1099" i="7"/>
  <c r="T1099" i="7" s="1"/>
  <c r="Q1100" i="7"/>
  <c r="T1100" i="7" s="1"/>
  <c r="Q1101" i="7"/>
  <c r="T1101" i="7" s="1"/>
  <c r="Q1102" i="7"/>
  <c r="T1102" i="7" s="1"/>
  <c r="Q1103" i="7"/>
  <c r="T1103" i="7" s="1"/>
  <c r="Q1104" i="7"/>
  <c r="T1104" i="7" s="1"/>
  <c r="Q1105" i="7"/>
  <c r="T1105" i="7" s="1"/>
  <c r="Q1106" i="7"/>
  <c r="T1106" i="7" s="1"/>
  <c r="Q1107" i="7"/>
  <c r="T1107" i="7" s="1"/>
  <c r="Q1108" i="7"/>
  <c r="T1108" i="7" s="1"/>
  <c r="Q1109" i="7"/>
  <c r="T1109" i="7" s="1"/>
  <c r="Q1110" i="7"/>
  <c r="T1110" i="7" s="1"/>
  <c r="Q1111" i="7"/>
  <c r="T1111" i="7" s="1"/>
  <c r="Q1112" i="7"/>
  <c r="T1112" i="7" s="1"/>
  <c r="Q1113" i="7"/>
  <c r="T1113" i="7" s="1"/>
  <c r="Q1114" i="7"/>
  <c r="T1114" i="7" s="1"/>
  <c r="Q1115" i="7"/>
  <c r="T1115" i="7" s="1"/>
  <c r="Q1116" i="7"/>
  <c r="T1116" i="7" s="1"/>
  <c r="Q1117" i="7"/>
  <c r="T1117" i="7" s="1"/>
  <c r="Q1118" i="7"/>
  <c r="T1118" i="7" s="1"/>
  <c r="Q1119" i="7"/>
  <c r="T1119" i="7" s="1"/>
  <c r="Q1120" i="7"/>
  <c r="T1120" i="7" s="1"/>
  <c r="Q1121" i="7"/>
  <c r="T1121" i="7" s="1"/>
  <c r="Q1122" i="7"/>
  <c r="T1122" i="7" s="1"/>
  <c r="Q1123" i="7"/>
  <c r="T1123" i="7" s="1"/>
  <c r="Q1124" i="7"/>
  <c r="T1124" i="7" s="1"/>
  <c r="Q1125" i="7"/>
  <c r="T1125" i="7" s="1"/>
  <c r="Q1126" i="7"/>
  <c r="T1126" i="7" s="1"/>
  <c r="Q1127" i="7"/>
  <c r="T1127" i="7" s="1"/>
  <c r="Q1128" i="7"/>
  <c r="T1128" i="7" s="1"/>
  <c r="Q1129" i="7"/>
  <c r="T1129" i="7" s="1"/>
  <c r="Q1130" i="7"/>
  <c r="T1130" i="7" s="1"/>
  <c r="Q1131" i="7"/>
  <c r="T1131" i="7" s="1"/>
  <c r="Q1132" i="7"/>
  <c r="T1132" i="7" s="1"/>
  <c r="Q1133" i="7"/>
  <c r="T1133" i="7" s="1"/>
  <c r="Q1134" i="7"/>
  <c r="T1134" i="7" s="1"/>
  <c r="Q1135" i="7"/>
  <c r="T1135" i="7" s="1"/>
  <c r="Q1136" i="7"/>
  <c r="T1136" i="7" s="1"/>
  <c r="Q1137" i="7"/>
  <c r="T1137" i="7" s="1"/>
  <c r="Q1138" i="7"/>
  <c r="T1138" i="7" s="1"/>
  <c r="Q1139" i="7"/>
  <c r="T1139" i="7" s="1"/>
  <c r="Q1140" i="7"/>
  <c r="T1140" i="7" s="1"/>
  <c r="Q1141" i="7"/>
  <c r="T1141" i="7" s="1"/>
  <c r="Q1142" i="7"/>
  <c r="T1142" i="7" s="1"/>
  <c r="Q1143" i="7"/>
  <c r="T1143" i="7" s="1"/>
  <c r="Q1144" i="7"/>
  <c r="T1144" i="7" s="1"/>
  <c r="Q1145" i="7"/>
  <c r="T1145" i="7" s="1"/>
  <c r="Q1146" i="7"/>
  <c r="T1146" i="7" s="1"/>
  <c r="Q1147" i="7"/>
  <c r="T1147" i="7" s="1"/>
  <c r="Q1148" i="7"/>
  <c r="T1148" i="7" s="1"/>
  <c r="Q1149" i="7"/>
  <c r="T1149" i="7" s="1"/>
  <c r="Q1150" i="7"/>
  <c r="T1150" i="7" s="1"/>
  <c r="Q1151" i="7"/>
  <c r="T1151" i="7" s="1"/>
  <c r="Q1152" i="7"/>
  <c r="T1152" i="7" s="1"/>
  <c r="Q1153" i="7"/>
  <c r="T1153" i="7" s="1"/>
  <c r="Q1154" i="7"/>
  <c r="T1154" i="7" s="1"/>
  <c r="Q1155" i="7"/>
  <c r="T1155" i="7" s="1"/>
  <c r="Q1156" i="7"/>
  <c r="T1156" i="7" s="1"/>
  <c r="Q1157" i="7"/>
  <c r="T1157" i="7" s="1"/>
  <c r="Q1158" i="7"/>
  <c r="T1158" i="7" s="1"/>
  <c r="Q1159" i="7"/>
  <c r="T1159" i="7" s="1"/>
  <c r="Q1160" i="7"/>
  <c r="T1160" i="7" s="1"/>
  <c r="Q1161" i="7"/>
  <c r="T1161" i="7" s="1"/>
  <c r="Q1162" i="7"/>
  <c r="T1162" i="7" s="1"/>
  <c r="Q1163" i="7"/>
  <c r="T1163" i="7" s="1"/>
  <c r="Q1164" i="7"/>
  <c r="T1164" i="7" s="1"/>
  <c r="Q1165" i="7"/>
  <c r="T1165" i="7" s="1"/>
  <c r="Q1166" i="7"/>
  <c r="T1166" i="7" s="1"/>
  <c r="Q1167" i="7"/>
  <c r="T1167" i="7" s="1"/>
  <c r="Q1168" i="7"/>
  <c r="T1168" i="7" s="1"/>
  <c r="Q1169" i="7"/>
  <c r="T1169" i="7" s="1"/>
  <c r="Q1170" i="7"/>
  <c r="T1170" i="7" s="1"/>
  <c r="Q1171" i="7"/>
  <c r="T1171" i="7" s="1"/>
  <c r="Q1172" i="7"/>
  <c r="T1172" i="7" s="1"/>
  <c r="Q1173" i="7"/>
  <c r="T1173" i="7" s="1"/>
  <c r="Q1174" i="7"/>
  <c r="T1174" i="7" s="1"/>
  <c r="Q1175" i="7"/>
  <c r="T1175" i="7" s="1"/>
  <c r="Q1176" i="7"/>
  <c r="T1176" i="7" s="1"/>
  <c r="Q1177" i="7"/>
  <c r="T1177" i="7" s="1"/>
  <c r="Q1178" i="7"/>
  <c r="T1178" i="7" s="1"/>
  <c r="Q1179" i="7"/>
  <c r="T1179" i="7" s="1"/>
  <c r="Q1180" i="7"/>
  <c r="T1180" i="7" s="1"/>
  <c r="Q1181" i="7"/>
  <c r="T1181" i="7" s="1"/>
  <c r="Q1182" i="7"/>
  <c r="T1182" i="7" s="1"/>
  <c r="Q1183" i="7"/>
  <c r="T1183" i="7" s="1"/>
  <c r="Q1184" i="7"/>
  <c r="T1184" i="7" s="1"/>
  <c r="Q1185" i="7"/>
  <c r="T1185" i="7" s="1"/>
  <c r="Q1186" i="7"/>
  <c r="T1186" i="7" s="1"/>
  <c r="Q1187" i="7"/>
  <c r="T1187" i="7" s="1"/>
  <c r="Q1188" i="7"/>
  <c r="T1188" i="7" s="1"/>
  <c r="Q1189" i="7"/>
  <c r="T1189" i="7" s="1"/>
  <c r="Q1190" i="7"/>
  <c r="T1190" i="7" s="1"/>
  <c r="Q1191" i="7"/>
  <c r="T1191" i="7" s="1"/>
  <c r="Q1192" i="7"/>
  <c r="T1192" i="7" s="1"/>
  <c r="Q1193" i="7"/>
  <c r="T1193" i="7" s="1"/>
  <c r="Q1194" i="7"/>
  <c r="T1194" i="7" s="1"/>
  <c r="Q1195" i="7"/>
  <c r="T1195" i="7" s="1"/>
  <c r="Q1196" i="7"/>
  <c r="T1196" i="7" s="1"/>
  <c r="Q1197" i="7"/>
  <c r="T1197" i="7" s="1"/>
  <c r="Q1198" i="7"/>
  <c r="T1198" i="7" s="1"/>
  <c r="Q1199" i="7"/>
  <c r="T1199" i="7" s="1"/>
  <c r="Q1200" i="7"/>
  <c r="T1200" i="7" s="1"/>
  <c r="Q1201" i="7"/>
  <c r="T1201" i="7" s="1"/>
  <c r="Q1202" i="7"/>
  <c r="T1202" i="7" s="1"/>
  <c r="Q1203" i="7"/>
  <c r="T1203" i="7" s="1"/>
  <c r="Q1204" i="7"/>
  <c r="T1204" i="7" s="1"/>
  <c r="Q1205" i="7"/>
  <c r="T1205" i="7" s="1"/>
  <c r="Q1206" i="7"/>
  <c r="T1206" i="7" s="1"/>
  <c r="Q1207" i="7"/>
  <c r="T1207" i="7" s="1"/>
  <c r="Q1208" i="7"/>
  <c r="T1208" i="7" s="1"/>
  <c r="Q1209" i="7"/>
  <c r="T1209" i="7" s="1"/>
  <c r="Q1210" i="7"/>
  <c r="T1210" i="7" s="1"/>
  <c r="Q1211" i="7"/>
  <c r="T1211" i="7" s="1"/>
  <c r="Q1212" i="7"/>
  <c r="T1212" i="7" s="1"/>
  <c r="Q1213" i="7"/>
  <c r="T1213" i="7" s="1"/>
  <c r="Q1214" i="7"/>
  <c r="T1214" i="7" s="1"/>
  <c r="Q1215" i="7"/>
  <c r="T1215" i="7" s="1"/>
  <c r="Q1216" i="7"/>
  <c r="T1216" i="7" s="1"/>
  <c r="Q1217" i="7"/>
  <c r="T1217" i="7" s="1"/>
  <c r="Q1218" i="7"/>
  <c r="T1218" i="7" s="1"/>
  <c r="Q1219" i="7"/>
  <c r="T1219" i="7" s="1"/>
  <c r="Q1220" i="7"/>
  <c r="T1220" i="7" s="1"/>
  <c r="Q1221" i="7"/>
  <c r="T1221" i="7" s="1"/>
  <c r="Q1222" i="7"/>
  <c r="T1222" i="7" s="1"/>
  <c r="Q1223" i="7"/>
  <c r="T1223" i="7" s="1"/>
  <c r="Q1224" i="7"/>
  <c r="T1224" i="7" s="1"/>
  <c r="Q1225" i="7"/>
  <c r="T1225" i="7" s="1"/>
  <c r="Q1226" i="7"/>
  <c r="T1226" i="7" s="1"/>
  <c r="Q1227" i="7"/>
  <c r="T1227" i="7" s="1"/>
  <c r="Q1228" i="7"/>
  <c r="T1228" i="7" s="1"/>
  <c r="Q1229" i="7"/>
  <c r="T1229" i="7" s="1"/>
  <c r="Q1230" i="7"/>
  <c r="T1230" i="7" s="1"/>
  <c r="Q1231" i="7"/>
  <c r="T1231" i="7" s="1"/>
  <c r="Q1232" i="7"/>
  <c r="T1232" i="7" s="1"/>
  <c r="Q1233" i="7"/>
  <c r="T1233" i="7" s="1"/>
  <c r="Q1234" i="7"/>
  <c r="T1234" i="7" s="1"/>
  <c r="Q1235" i="7"/>
  <c r="T1235" i="7" s="1"/>
  <c r="Q1236" i="7"/>
  <c r="T1236" i="7" s="1"/>
  <c r="Q1237" i="7"/>
  <c r="T1237" i="7" s="1"/>
  <c r="Q1238" i="7"/>
  <c r="T1238" i="7" s="1"/>
  <c r="Q1239" i="7"/>
  <c r="T1239" i="7" s="1"/>
  <c r="Q1240" i="7"/>
  <c r="T1240" i="7" s="1"/>
  <c r="Q1241" i="7"/>
  <c r="T1241" i="7" s="1"/>
  <c r="Q1242" i="7"/>
  <c r="T1242" i="7" s="1"/>
  <c r="Q1243" i="7"/>
  <c r="T1243" i="7" s="1"/>
  <c r="Q1244" i="7"/>
  <c r="T1244" i="7" s="1"/>
  <c r="Q1245" i="7"/>
  <c r="T1245" i="7" s="1"/>
  <c r="Q1246" i="7"/>
  <c r="T1246" i="7" s="1"/>
  <c r="Q1247" i="7"/>
  <c r="T1247" i="7" s="1"/>
  <c r="Q1248" i="7"/>
  <c r="T1248" i="7" s="1"/>
  <c r="Q1249" i="7"/>
  <c r="T1249" i="7" s="1"/>
  <c r="Q1250" i="7"/>
  <c r="T1250" i="7" s="1"/>
  <c r="Q1251" i="7"/>
  <c r="T1251" i="7" s="1"/>
  <c r="Q1252" i="7"/>
  <c r="T1252" i="7" s="1"/>
  <c r="Q1253" i="7"/>
  <c r="T1253" i="7" s="1"/>
  <c r="Q1254" i="7"/>
  <c r="T1254" i="7" s="1"/>
  <c r="Q1255" i="7"/>
  <c r="T1255" i="7" s="1"/>
  <c r="Q1256" i="7"/>
  <c r="T1256" i="7" s="1"/>
  <c r="Q1257" i="7"/>
  <c r="T1257" i="7" s="1"/>
  <c r="Q1258" i="7"/>
  <c r="T1258" i="7" s="1"/>
  <c r="Q1259" i="7"/>
  <c r="T1259" i="7" s="1"/>
  <c r="Q1260" i="7"/>
  <c r="T1260" i="7" s="1"/>
  <c r="Q1261" i="7"/>
  <c r="T1261" i="7" s="1"/>
  <c r="Q1262" i="7"/>
  <c r="T1262" i="7" s="1"/>
  <c r="Q1263" i="7"/>
  <c r="T1263" i="7" s="1"/>
  <c r="Q1264" i="7"/>
  <c r="T1264" i="7" s="1"/>
  <c r="Q1265" i="7"/>
  <c r="T1265" i="7" s="1"/>
  <c r="Q1266" i="7"/>
  <c r="T1266" i="7" s="1"/>
  <c r="Q1267" i="7"/>
  <c r="T1267" i="7" s="1"/>
  <c r="Q1268" i="7"/>
  <c r="T1268" i="7" s="1"/>
  <c r="Q1269" i="7"/>
  <c r="T1269" i="7" s="1"/>
  <c r="Q1270" i="7"/>
  <c r="T1270" i="7" s="1"/>
  <c r="Q1271" i="7"/>
  <c r="T1271" i="7" s="1"/>
  <c r="Q1272" i="7"/>
  <c r="T1272" i="7" s="1"/>
  <c r="Q1273" i="7"/>
  <c r="T1273" i="7" s="1"/>
  <c r="Q1274" i="7"/>
  <c r="T1274" i="7" s="1"/>
  <c r="Q1275" i="7"/>
  <c r="T1275" i="7" s="1"/>
  <c r="Q1276" i="7"/>
  <c r="T1276" i="7" s="1"/>
  <c r="Q1277" i="7"/>
  <c r="T1277" i="7" s="1"/>
  <c r="Q1278" i="7"/>
  <c r="T1278" i="7" s="1"/>
  <c r="Q1279" i="7"/>
  <c r="T1279" i="7" s="1"/>
  <c r="Q1280" i="7"/>
  <c r="T1280" i="7" s="1"/>
  <c r="Q1281" i="7"/>
  <c r="T1281" i="7" s="1"/>
  <c r="Q1282" i="7"/>
  <c r="T1282" i="7" s="1"/>
  <c r="Q1283" i="7"/>
  <c r="T1283" i="7" s="1"/>
  <c r="Q1284" i="7"/>
  <c r="Q1285" i="7"/>
  <c r="T1285" i="7" s="1"/>
  <c r="Q1286" i="7"/>
  <c r="T1286" i="7" s="1"/>
  <c r="Q1287" i="7"/>
  <c r="T1287" i="7" s="1"/>
  <c r="Q1288" i="7"/>
  <c r="T1288" i="7" s="1"/>
  <c r="Q1289" i="7"/>
  <c r="T1289" i="7" s="1"/>
  <c r="Q1290" i="7"/>
  <c r="T1290" i="7" s="1"/>
  <c r="Q1291" i="7"/>
  <c r="T1291" i="7" s="1"/>
  <c r="Q1292" i="7"/>
  <c r="T1292" i="7" s="1"/>
  <c r="Q1293" i="7"/>
  <c r="T1293" i="7" s="1"/>
  <c r="Q1294" i="7"/>
  <c r="T1294" i="7" s="1"/>
  <c r="Q1295" i="7"/>
  <c r="Q1296" i="7"/>
  <c r="Q1297" i="7"/>
  <c r="T1297" i="7" s="1"/>
  <c r="Q1298" i="7"/>
  <c r="T1298" i="7" s="1"/>
  <c r="Q1299" i="7"/>
  <c r="T1299" i="7" s="1"/>
  <c r="Q1300" i="7"/>
  <c r="T1300" i="7" s="1"/>
  <c r="Q1301" i="7"/>
  <c r="T1301" i="7" s="1"/>
  <c r="Q1302" i="7"/>
  <c r="T1302" i="7" s="1"/>
  <c r="Q1303" i="7"/>
  <c r="T1303" i="7" s="1"/>
  <c r="Q1304" i="7"/>
  <c r="T1304" i="7" s="1"/>
  <c r="Q1305" i="7"/>
  <c r="T1305" i="7" s="1"/>
  <c r="Q1306" i="7"/>
  <c r="T1306" i="7" s="1"/>
  <c r="Q1307" i="7"/>
  <c r="T1307" i="7" s="1"/>
  <c r="Q1308" i="7"/>
  <c r="T1308" i="7" s="1"/>
  <c r="Q1309" i="7"/>
  <c r="T1309" i="7" s="1"/>
  <c r="Q1310" i="7"/>
  <c r="T1310" i="7" s="1"/>
  <c r="Q1311" i="7"/>
  <c r="T1311" i="7" s="1"/>
  <c r="Q1312" i="7"/>
  <c r="T1312" i="7" s="1"/>
  <c r="Q1313" i="7"/>
  <c r="T1313" i="7" s="1"/>
  <c r="Q1314" i="7"/>
  <c r="T1314" i="7" s="1"/>
  <c r="Q1315" i="7"/>
  <c r="T1315" i="7" s="1"/>
  <c r="Q1316" i="7"/>
  <c r="T1316" i="7" s="1"/>
  <c r="Q1317" i="7"/>
  <c r="T1317" i="7" s="1"/>
  <c r="Q1318" i="7"/>
  <c r="T1318" i="7" s="1"/>
  <c r="Q1319" i="7"/>
  <c r="T1319" i="7" s="1"/>
  <c r="Q1320" i="7"/>
  <c r="T1320" i="7" s="1"/>
  <c r="Q1321" i="7"/>
  <c r="T1321" i="7" s="1"/>
  <c r="Q1322" i="7"/>
  <c r="T1322" i="7" s="1"/>
  <c r="Q1323" i="7"/>
  <c r="T1323" i="7" s="1"/>
  <c r="Q1324" i="7"/>
  <c r="T1324" i="7" s="1"/>
  <c r="Q1325" i="7"/>
  <c r="T1325" i="7" s="1"/>
  <c r="Q1326" i="7"/>
  <c r="T1326" i="7" s="1"/>
  <c r="Q1327" i="7"/>
  <c r="T1327" i="7" s="1"/>
  <c r="Q1328" i="7"/>
  <c r="T1328" i="7" s="1"/>
  <c r="Q1329" i="7"/>
  <c r="T1329" i="7" s="1"/>
  <c r="Q1330" i="7"/>
  <c r="T1330" i="7" s="1"/>
  <c r="Q1331" i="7"/>
  <c r="T1331" i="7" s="1"/>
  <c r="Q1332" i="7"/>
  <c r="T1332" i="7" s="1"/>
  <c r="Q1333" i="7"/>
  <c r="T1333" i="7" s="1"/>
  <c r="Q1334" i="7"/>
  <c r="T1334" i="7" s="1"/>
  <c r="Q1335" i="7"/>
  <c r="T1335" i="7" s="1"/>
  <c r="Q1336" i="7"/>
  <c r="T1336" i="7" s="1"/>
  <c r="Q1337" i="7"/>
  <c r="T1337" i="7" s="1"/>
  <c r="Q1338" i="7"/>
  <c r="T1338" i="7" s="1"/>
  <c r="Q1339" i="7"/>
  <c r="T1339" i="7" s="1"/>
  <c r="Q1340" i="7"/>
  <c r="T1340" i="7" s="1"/>
  <c r="Q1341" i="7"/>
  <c r="T1341" i="7" s="1"/>
  <c r="Q1342" i="7"/>
  <c r="T1342" i="7" s="1"/>
  <c r="Q1343" i="7"/>
  <c r="T1343" i="7" s="1"/>
  <c r="Q1344" i="7"/>
  <c r="T1344" i="7" s="1"/>
  <c r="Q1345" i="7"/>
  <c r="T1345" i="7" s="1"/>
  <c r="Q1346" i="7"/>
  <c r="T1346" i="7" s="1"/>
  <c r="Q1347" i="7"/>
  <c r="T1347" i="7" s="1"/>
  <c r="Q1348" i="7"/>
  <c r="T1348" i="7" s="1"/>
  <c r="Q1349" i="7"/>
  <c r="T1349" i="7" s="1"/>
  <c r="Q1350" i="7"/>
  <c r="T1350" i="7" s="1"/>
  <c r="Q1351" i="7"/>
  <c r="T1351" i="7" s="1"/>
  <c r="Q1352" i="7"/>
  <c r="T1352" i="7" s="1"/>
  <c r="Q1353" i="7"/>
  <c r="Q1354" i="7"/>
  <c r="T1354" i="7" s="1"/>
  <c r="Q1355" i="7"/>
  <c r="T1355" i="7" s="1"/>
  <c r="Q1356" i="7"/>
  <c r="T1356" i="7" s="1"/>
  <c r="Q1357" i="7"/>
  <c r="T1357" i="7" s="1"/>
  <c r="Q1358" i="7"/>
  <c r="T1358" i="7" s="1"/>
  <c r="Q1359" i="7"/>
  <c r="T1359" i="7" s="1"/>
  <c r="Q1360" i="7"/>
  <c r="T1360" i="7" s="1"/>
  <c r="Q1361" i="7"/>
  <c r="T1361" i="7" s="1"/>
  <c r="Q1362" i="7"/>
  <c r="T1362" i="7" s="1"/>
  <c r="Q1363" i="7"/>
  <c r="T1363" i="7" s="1"/>
  <c r="Q1364" i="7"/>
  <c r="T1364" i="7" s="1"/>
  <c r="Q1365" i="7"/>
  <c r="T1365" i="7" s="1"/>
  <c r="Q1366" i="7"/>
  <c r="Q1367" i="7"/>
  <c r="T1367" i="7" s="1"/>
  <c r="Q1368" i="7"/>
  <c r="T1368" i="7" s="1"/>
  <c r="Q1369" i="7"/>
  <c r="T1369" i="7" s="1"/>
  <c r="Q1370" i="7"/>
  <c r="T1370" i="7" s="1"/>
  <c r="Q1371" i="7"/>
  <c r="T1371" i="7" s="1"/>
  <c r="Q1372" i="7"/>
  <c r="T1372" i="7" s="1"/>
  <c r="Q1373" i="7"/>
  <c r="T1373" i="7" s="1"/>
  <c r="Q1374" i="7"/>
  <c r="T1374" i="7" s="1"/>
  <c r="Q1375" i="7"/>
  <c r="T1375" i="7" s="1"/>
  <c r="Q1376" i="7"/>
  <c r="T1376" i="7" s="1"/>
  <c r="Q1377" i="7"/>
  <c r="T1377" i="7" s="1"/>
  <c r="Q1378" i="7"/>
  <c r="T1378" i="7" s="1"/>
  <c r="Q1379" i="7"/>
  <c r="T1379" i="7" s="1"/>
  <c r="Q1380" i="7"/>
  <c r="T1380" i="7" s="1"/>
  <c r="Q1381" i="7"/>
  <c r="T1381" i="7" s="1"/>
  <c r="Q1382" i="7"/>
  <c r="T1382" i="7" s="1"/>
  <c r="Q1383" i="7"/>
  <c r="T1383" i="7" s="1"/>
  <c r="Q1384" i="7"/>
  <c r="T1384" i="7" s="1"/>
  <c r="Q1385" i="7"/>
  <c r="T1385" i="7" s="1"/>
  <c r="Q1386" i="7"/>
  <c r="T1386" i="7" s="1"/>
  <c r="Q1387" i="7"/>
  <c r="T1387" i="7" s="1"/>
  <c r="Q1388" i="7"/>
  <c r="T1388" i="7" s="1"/>
  <c r="Q1389" i="7"/>
  <c r="T1389" i="7" s="1"/>
  <c r="Q1390" i="7"/>
  <c r="T1390" i="7" s="1"/>
  <c r="Q1391" i="7"/>
  <c r="T1391" i="7" s="1"/>
  <c r="Q1392" i="7"/>
  <c r="T1392" i="7" s="1"/>
  <c r="Q1393" i="7"/>
  <c r="T1393" i="7" s="1"/>
  <c r="Q1394" i="7"/>
  <c r="Q1395" i="7"/>
  <c r="T1395" i="7" s="1"/>
  <c r="Q1396" i="7"/>
  <c r="T1396" i="7" s="1"/>
  <c r="Q1397" i="7"/>
  <c r="T1397" i="7" s="1"/>
  <c r="Q1398" i="7"/>
  <c r="T1398" i="7" s="1"/>
  <c r="Q1399" i="7"/>
  <c r="T1399" i="7" s="1"/>
  <c r="Q1400" i="7"/>
  <c r="T1400" i="7" s="1"/>
  <c r="Q1401" i="7"/>
  <c r="T1401" i="7" s="1"/>
  <c r="Q1402" i="7"/>
  <c r="T1402" i="7" s="1"/>
  <c r="Q1403" i="7"/>
  <c r="T1403" i="7" s="1"/>
  <c r="Q1404" i="7"/>
  <c r="T1404" i="7" s="1"/>
  <c r="Q1405" i="7"/>
  <c r="T1405" i="7" s="1"/>
  <c r="Q1406" i="7"/>
  <c r="T1406" i="7" s="1"/>
  <c r="Q1407" i="7"/>
  <c r="T1407" i="7" s="1"/>
  <c r="Q1408" i="7"/>
  <c r="T1408" i="7" s="1"/>
  <c r="Q1409" i="7"/>
  <c r="T1409" i="7" s="1"/>
  <c r="Q1410" i="7"/>
  <c r="T1410" i="7" s="1"/>
  <c r="Q1411" i="7"/>
  <c r="T1411" i="7" s="1"/>
  <c r="Q1412" i="7"/>
  <c r="T1412" i="7" s="1"/>
  <c r="Q1413" i="7"/>
  <c r="T1413" i="7" s="1"/>
  <c r="Q1414" i="7"/>
  <c r="T1414" i="7" s="1"/>
  <c r="Q1415" i="7"/>
  <c r="T1415" i="7" s="1"/>
  <c r="Q1416" i="7"/>
  <c r="T1416" i="7" s="1"/>
  <c r="Q1417" i="7"/>
  <c r="T1417" i="7" s="1"/>
  <c r="Q1418" i="7"/>
  <c r="T1418" i="7" s="1"/>
  <c r="Q1419" i="7"/>
  <c r="T1419" i="7" s="1"/>
  <c r="Q1420" i="7"/>
  <c r="T1420" i="7" s="1"/>
  <c r="Q1421" i="7"/>
  <c r="T1421" i="7" s="1"/>
  <c r="Q1422" i="7"/>
  <c r="T1422" i="7" s="1"/>
  <c r="Q1423" i="7"/>
  <c r="T1423" i="7" s="1"/>
  <c r="Q1424" i="7"/>
  <c r="T1424" i="7" s="1"/>
  <c r="Q1425" i="7"/>
  <c r="T1425" i="7" s="1"/>
  <c r="Q1426" i="7"/>
  <c r="T1426" i="7" s="1"/>
  <c r="Q1427" i="7"/>
  <c r="T1427" i="7" s="1"/>
  <c r="Q1428" i="7"/>
  <c r="T1428" i="7" s="1"/>
  <c r="Q1429" i="7"/>
  <c r="T1429" i="7" s="1"/>
  <c r="Q1430" i="7"/>
  <c r="T1430" i="7" s="1"/>
  <c r="Q1431" i="7"/>
  <c r="T1431" i="7" s="1"/>
  <c r="Q1432" i="7"/>
  <c r="T1432" i="7" s="1"/>
  <c r="Q1433" i="7"/>
  <c r="T1433" i="7" s="1"/>
  <c r="Q1434" i="7"/>
  <c r="T1434" i="7" s="1"/>
  <c r="Q1435" i="7"/>
  <c r="T1435" i="7" s="1"/>
  <c r="Q1436" i="7"/>
  <c r="T1436" i="7" s="1"/>
  <c r="Q1437" i="7"/>
  <c r="T1437" i="7" s="1"/>
  <c r="Q1438" i="7"/>
  <c r="T1438" i="7" s="1"/>
  <c r="Q1439" i="7"/>
  <c r="T1439" i="7" s="1"/>
  <c r="Q1440" i="7"/>
  <c r="T1440" i="7" s="1"/>
  <c r="Q1441" i="7"/>
  <c r="T1441" i="7" s="1"/>
  <c r="Q1442" i="7"/>
  <c r="T1442" i="7" s="1"/>
  <c r="Q1443" i="7"/>
  <c r="T1443" i="7" s="1"/>
  <c r="Q1444" i="7"/>
  <c r="T1444" i="7" s="1"/>
  <c r="Q1445" i="7"/>
  <c r="T1445" i="7" s="1"/>
  <c r="Q1446" i="7"/>
  <c r="T1446" i="7" s="1"/>
  <c r="Q1447" i="7"/>
  <c r="T1447" i="7" s="1"/>
  <c r="Q1448" i="7"/>
  <c r="T1448" i="7" s="1"/>
  <c r="Q1449" i="7"/>
  <c r="T1449" i="7" s="1"/>
  <c r="Q1450" i="7"/>
  <c r="T1450" i="7" s="1"/>
  <c r="Q1451" i="7"/>
  <c r="T1451" i="7" s="1"/>
  <c r="Q1452" i="7"/>
  <c r="T1452" i="7" s="1"/>
  <c r="Q1453" i="7"/>
  <c r="T1453" i="7" s="1"/>
  <c r="Q1454" i="7"/>
  <c r="T1454" i="7" s="1"/>
  <c r="Q1455" i="7"/>
  <c r="T1455" i="7" s="1"/>
  <c r="Q1456" i="7"/>
  <c r="T1456" i="7" s="1"/>
  <c r="Q1457" i="7"/>
  <c r="T1457" i="7" s="1"/>
  <c r="Q1458" i="7"/>
  <c r="T1458" i="7" s="1"/>
  <c r="Q1459" i="7"/>
  <c r="T1459" i="7" s="1"/>
  <c r="Q1460" i="7"/>
  <c r="T1460" i="7" s="1"/>
  <c r="Q1461" i="7"/>
  <c r="T1461" i="7" s="1"/>
  <c r="Q1462" i="7"/>
  <c r="T1462" i="7" s="1"/>
  <c r="Q1463" i="7"/>
  <c r="T1463" i="7" s="1"/>
  <c r="Q1464" i="7"/>
  <c r="T1464" i="7" s="1"/>
  <c r="Q1465" i="7"/>
  <c r="T1465" i="7" s="1"/>
  <c r="Q1466" i="7"/>
  <c r="T1466" i="7" s="1"/>
  <c r="Q1467" i="7"/>
  <c r="T1467" i="7" s="1"/>
  <c r="Q1468" i="7"/>
  <c r="T1468" i="7" s="1"/>
  <c r="Q1469" i="7"/>
  <c r="T1469" i="7" s="1"/>
  <c r="Q1470" i="7"/>
  <c r="T1470" i="7" s="1"/>
  <c r="Q1471" i="7"/>
  <c r="T1471" i="7" s="1"/>
  <c r="Q1472" i="7"/>
  <c r="T1472" i="7" s="1"/>
  <c r="Q1473" i="7"/>
  <c r="T1473" i="7" s="1"/>
  <c r="Q1474" i="7"/>
  <c r="T1474" i="7" s="1"/>
  <c r="Q1475" i="7"/>
  <c r="T1475" i="7" s="1"/>
  <c r="Q1476" i="7"/>
  <c r="T1476" i="7" s="1"/>
  <c r="Q1477" i="7"/>
  <c r="T1477" i="7" s="1"/>
  <c r="Q1478" i="7"/>
  <c r="T1478" i="7" s="1"/>
  <c r="Q1479" i="7"/>
  <c r="T1479" i="7" s="1"/>
  <c r="Q1480" i="7"/>
  <c r="T1480" i="7" s="1"/>
  <c r="Q1481" i="7"/>
  <c r="T1481" i="7" s="1"/>
  <c r="Q1482" i="7"/>
  <c r="T1482" i="7" s="1"/>
  <c r="Q1483" i="7"/>
  <c r="T1483" i="7" s="1"/>
  <c r="Q1484" i="7"/>
  <c r="T1484" i="7" s="1"/>
  <c r="Q1485" i="7"/>
  <c r="T1485" i="7" s="1"/>
  <c r="Q1486" i="7"/>
  <c r="T1486" i="7" s="1"/>
  <c r="Q1487" i="7"/>
  <c r="T1487" i="7" s="1"/>
  <c r="Q1488" i="7"/>
  <c r="T1488" i="7" s="1"/>
  <c r="Q1489" i="7"/>
  <c r="T1489" i="7" s="1"/>
  <c r="Q1490" i="7"/>
  <c r="T1490" i="7" s="1"/>
  <c r="Q1491" i="7"/>
  <c r="T1491" i="7" s="1"/>
  <c r="Q1492" i="7"/>
  <c r="T1492" i="7" s="1"/>
  <c r="Q1493" i="7"/>
  <c r="T1493" i="7" s="1"/>
  <c r="Q1494" i="7"/>
  <c r="T1494" i="7" s="1"/>
  <c r="Q1495" i="7"/>
  <c r="T1495" i="7" s="1"/>
  <c r="Q1496" i="7"/>
  <c r="T1496" i="7" s="1"/>
  <c r="Q1497" i="7"/>
  <c r="T1497" i="7" s="1"/>
  <c r="Q1498" i="7"/>
  <c r="T1498" i="7" s="1"/>
  <c r="Q1499" i="7"/>
  <c r="T1499" i="7" s="1"/>
  <c r="Q1500" i="7"/>
  <c r="T1500" i="7" s="1"/>
  <c r="Q1501" i="7"/>
  <c r="T1501" i="7" s="1"/>
  <c r="Q1502" i="7"/>
  <c r="T1502" i="7" s="1"/>
  <c r="Q1503" i="7"/>
  <c r="T1503" i="7" s="1"/>
  <c r="Q1504" i="7"/>
  <c r="T1504" i="7" s="1"/>
  <c r="Q1505" i="7"/>
  <c r="T1505" i="7" s="1"/>
  <c r="Q1506" i="7"/>
  <c r="T1506" i="7" s="1"/>
  <c r="Q1507" i="7"/>
  <c r="T1507" i="7" s="1"/>
  <c r="Q1508" i="7"/>
  <c r="T1508" i="7" s="1"/>
  <c r="Q1509" i="7"/>
  <c r="T1509" i="7" s="1"/>
  <c r="Q1510" i="7"/>
  <c r="T1510" i="7" s="1"/>
  <c r="Q1511" i="7"/>
  <c r="T1511" i="7" s="1"/>
  <c r="Q1512" i="7"/>
  <c r="T1512" i="7" s="1"/>
  <c r="Q1513" i="7"/>
  <c r="T1513" i="7" s="1"/>
  <c r="Q1514" i="7"/>
  <c r="T1514" i="7" s="1"/>
  <c r="Q1515" i="7"/>
  <c r="T1515" i="7" s="1"/>
  <c r="Q1516" i="7"/>
  <c r="T1516" i="7" s="1"/>
  <c r="Q1517" i="7"/>
  <c r="T1517" i="7" s="1"/>
  <c r="Q1518" i="7"/>
  <c r="T1518" i="7" s="1"/>
  <c r="Q1519" i="7"/>
  <c r="T1519" i="7" s="1"/>
  <c r="Q1520" i="7"/>
  <c r="T1520" i="7" s="1"/>
  <c r="Q1521" i="7"/>
  <c r="T1521" i="7" s="1"/>
  <c r="Q1522" i="7"/>
  <c r="T1522" i="7" s="1"/>
  <c r="Q1523" i="7"/>
  <c r="T1523" i="7" s="1"/>
  <c r="Q1524" i="7"/>
  <c r="T1524" i="7" s="1"/>
  <c r="Q1525" i="7"/>
  <c r="T1525" i="7" s="1"/>
  <c r="Q1526" i="7"/>
  <c r="T1526" i="7" s="1"/>
  <c r="Q1527" i="7"/>
  <c r="T1527" i="7" s="1"/>
  <c r="Q1528" i="7"/>
  <c r="T1528" i="7" s="1"/>
  <c r="Q1529" i="7"/>
  <c r="T1529" i="7" s="1"/>
  <c r="Q1530" i="7"/>
  <c r="T1530" i="7" s="1"/>
  <c r="Q1531" i="7"/>
  <c r="T1531" i="7" s="1"/>
  <c r="Q1532" i="7"/>
  <c r="T1532" i="7" s="1"/>
  <c r="Q1533" i="7"/>
  <c r="T1533" i="7" s="1"/>
  <c r="Q1534" i="7"/>
  <c r="T1534" i="7" s="1"/>
  <c r="Q1535" i="7"/>
  <c r="T1535" i="7" s="1"/>
  <c r="Q1536" i="7"/>
  <c r="T1536" i="7" s="1"/>
  <c r="Q1537" i="7"/>
  <c r="T1537" i="7" s="1"/>
  <c r="Q1538" i="7"/>
  <c r="T1538" i="7" s="1"/>
  <c r="Q1539" i="7"/>
  <c r="T1539" i="7" s="1"/>
  <c r="Q1540" i="7"/>
  <c r="T1540" i="7" s="1"/>
  <c r="Q1541" i="7"/>
  <c r="T1541" i="7" s="1"/>
  <c r="Q1542" i="7"/>
  <c r="T1542" i="7" s="1"/>
  <c r="Q1543" i="7"/>
  <c r="T1543" i="7" s="1"/>
  <c r="Q1544" i="7"/>
  <c r="T1544" i="7" s="1"/>
  <c r="Q1545" i="7"/>
  <c r="T1545" i="7" s="1"/>
  <c r="Q1546" i="7"/>
  <c r="T1546" i="7" s="1"/>
  <c r="Q1547" i="7"/>
  <c r="T1547" i="7" s="1"/>
  <c r="Q1548" i="7"/>
  <c r="T1548" i="7" s="1"/>
  <c r="Q1549" i="7"/>
  <c r="T1549" i="7" s="1"/>
  <c r="Q1550" i="7"/>
  <c r="T1550" i="7" s="1"/>
  <c r="Q1551" i="7"/>
  <c r="T1551" i="7" s="1"/>
  <c r="Q1552" i="7"/>
  <c r="T1552" i="7" s="1"/>
  <c r="Q1553" i="7"/>
  <c r="T1553" i="7" s="1"/>
  <c r="Q1554" i="7"/>
  <c r="T1554" i="7" s="1"/>
  <c r="Q1555" i="7"/>
  <c r="T1555" i="7" s="1"/>
  <c r="Q1556" i="7"/>
  <c r="T1556" i="7" s="1"/>
  <c r="Q1557" i="7"/>
  <c r="T1557" i="7" s="1"/>
  <c r="Q1558" i="7"/>
  <c r="T1558" i="7" s="1"/>
  <c r="Q1559" i="7"/>
  <c r="T1559" i="7" s="1"/>
  <c r="Q1560" i="7"/>
  <c r="T1560" i="7" s="1"/>
  <c r="Q1561" i="7"/>
  <c r="T1561" i="7" s="1"/>
  <c r="Q1562" i="7"/>
  <c r="T1562" i="7" s="1"/>
  <c r="Q1563" i="7"/>
  <c r="T1563" i="7" s="1"/>
  <c r="Q1564" i="7"/>
  <c r="T1564" i="7" s="1"/>
  <c r="Q1565" i="7"/>
  <c r="T1565" i="7" s="1"/>
  <c r="Q1566" i="7"/>
  <c r="T1566" i="7" s="1"/>
  <c r="Q1567" i="7"/>
  <c r="T1567" i="7" s="1"/>
  <c r="Q1568" i="7"/>
  <c r="T1568" i="7" s="1"/>
  <c r="Q1569" i="7"/>
  <c r="T1569" i="7" s="1"/>
  <c r="Q1570" i="7"/>
  <c r="T1570" i="7" s="1"/>
  <c r="Q1571" i="7"/>
  <c r="T1571" i="7" s="1"/>
  <c r="Q1572" i="7"/>
  <c r="T1572" i="7" s="1"/>
  <c r="Q1573" i="7"/>
  <c r="T1573" i="7" s="1"/>
  <c r="Q1574" i="7"/>
  <c r="T1574" i="7" s="1"/>
  <c r="Q1575" i="7"/>
  <c r="T1575" i="7" s="1"/>
  <c r="Q1576" i="7"/>
  <c r="T1576" i="7" s="1"/>
  <c r="Q1577" i="7"/>
  <c r="T1577" i="7" s="1"/>
  <c r="Q1578" i="7"/>
  <c r="T1578" i="7" s="1"/>
  <c r="Q1579" i="7"/>
  <c r="T1579" i="7" s="1"/>
  <c r="Q1580" i="7"/>
  <c r="T1580" i="7" s="1"/>
  <c r="Q1581" i="7"/>
  <c r="T1581" i="7" s="1"/>
  <c r="Q1582" i="7"/>
  <c r="T1582" i="7" s="1"/>
  <c r="Q1583" i="7"/>
  <c r="T1583" i="7" s="1"/>
  <c r="Q1584" i="7"/>
  <c r="T1584" i="7" s="1"/>
  <c r="Q1585" i="7"/>
  <c r="T1585" i="7" s="1"/>
  <c r="Q1586" i="7"/>
  <c r="T1586" i="7" s="1"/>
  <c r="Q1587" i="7"/>
  <c r="T1587" i="7" s="1"/>
  <c r="Q1588" i="7"/>
  <c r="T1588" i="7" s="1"/>
  <c r="Q1589" i="7"/>
  <c r="T1589" i="7" s="1"/>
  <c r="Q1590" i="7"/>
  <c r="T1590" i="7" s="1"/>
  <c r="Q1591" i="7"/>
  <c r="T1591" i="7" s="1"/>
  <c r="Q1592" i="7"/>
  <c r="T1592" i="7" s="1"/>
  <c r="Q1593" i="7"/>
  <c r="T1593" i="7" s="1"/>
  <c r="Q1594" i="7"/>
  <c r="T1594" i="7" s="1"/>
  <c r="Q1595" i="7"/>
  <c r="T1595" i="7" s="1"/>
  <c r="Q1596" i="7"/>
  <c r="T1596" i="7" s="1"/>
  <c r="Q1597" i="7"/>
  <c r="T1597" i="7" s="1"/>
  <c r="Q1598" i="7"/>
  <c r="T1598" i="7" s="1"/>
  <c r="Q1599" i="7"/>
  <c r="T1599" i="7" s="1"/>
  <c r="Q1600" i="7"/>
  <c r="T1600" i="7" s="1"/>
  <c r="Q1601" i="7"/>
  <c r="T1601" i="7" s="1"/>
  <c r="Q1602" i="7"/>
  <c r="T1602" i="7" s="1"/>
  <c r="Q1603" i="7"/>
  <c r="T1603" i="7" s="1"/>
  <c r="Q1604" i="7"/>
  <c r="T1604" i="7" s="1"/>
  <c r="Q1605" i="7"/>
  <c r="T1605" i="7" s="1"/>
  <c r="Q1606" i="7"/>
  <c r="T1606" i="7" s="1"/>
  <c r="Q1607" i="7"/>
  <c r="T1607" i="7" s="1"/>
  <c r="Q1608" i="7"/>
  <c r="T1608" i="7" s="1"/>
  <c r="Q1609" i="7"/>
  <c r="T1609" i="7" s="1"/>
  <c r="Q1610" i="7"/>
  <c r="T1610" i="7" s="1"/>
  <c r="Q1611" i="7"/>
  <c r="T1611" i="7" s="1"/>
  <c r="Q1612" i="7"/>
  <c r="T1612" i="7" s="1"/>
  <c r="Q1613" i="7"/>
  <c r="T1613" i="7" s="1"/>
  <c r="Q1614" i="7"/>
  <c r="T1614" i="7" s="1"/>
  <c r="Q1615" i="7"/>
  <c r="T1615" i="7" s="1"/>
  <c r="Q1616" i="7"/>
  <c r="T1616" i="7" s="1"/>
  <c r="Q1617" i="7"/>
  <c r="T1617" i="7" s="1"/>
  <c r="Q1618" i="7"/>
  <c r="T1618" i="7" s="1"/>
  <c r="Q1619" i="7"/>
  <c r="T1619" i="7" s="1"/>
  <c r="Q1620" i="7"/>
  <c r="T1620" i="7" s="1"/>
  <c r="Q1621" i="7"/>
  <c r="T1621" i="7" s="1"/>
  <c r="Q1622" i="7"/>
  <c r="T1622" i="7" s="1"/>
  <c r="Q1623" i="7"/>
  <c r="T1623" i="7" s="1"/>
  <c r="Q1624" i="7"/>
  <c r="T1624" i="7" s="1"/>
  <c r="Q1625" i="7"/>
  <c r="T1625" i="7" s="1"/>
  <c r="Q1626" i="7"/>
  <c r="T1626" i="7" s="1"/>
  <c r="Q1627" i="7"/>
  <c r="T1627" i="7" s="1"/>
  <c r="Q1628" i="7"/>
  <c r="T1628" i="7" s="1"/>
  <c r="Q1629" i="7"/>
  <c r="T1629" i="7" s="1"/>
  <c r="Q1630" i="7"/>
  <c r="T1630" i="7" s="1"/>
  <c r="Q1631" i="7"/>
  <c r="T1631" i="7" s="1"/>
  <c r="Q1632" i="7"/>
  <c r="T1632" i="7" s="1"/>
  <c r="Q1633" i="7"/>
  <c r="T1633" i="7" s="1"/>
  <c r="Q1634" i="7"/>
  <c r="T1634" i="7" s="1"/>
  <c r="Q1635" i="7"/>
  <c r="T1635" i="7" s="1"/>
  <c r="Q1636" i="7"/>
  <c r="T1636" i="7" s="1"/>
  <c r="Q1637" i="7"/>
  <c r="T1637" i="7" s="1"/>
  <c r="Q1638" i="7"/>
  <c r="T1638" i="7" s="1"/>
  <c r="Q1639" i="7"/>
  <c r="T1639" i="7" s="1"/>
  <c r="Q1640" i="7"/>
  <c r="T1640" i="7" s="1"/>
  <c r="Q1641" i="7"/>
  <c r="T1641" i="7" s="1"/>
  <c r="Q1642" i="7"/>
  <c r="T1642" i="7" s="1"/>
  <c r="Q1643" i="7"/>
  <c r="T1643" i="7" s="1"/>
  <c r="Q1644" i="7"/>
  <c r="T1644" i="7" s="1"/>
  <c r="Q1645" i="7"/>
  <c r="T1645" i="7" s="1"/>
  <c r="Q1646" i="7"/>
  <c r="T1646" i="7" s="1"/>
  <c r="Q1647" i="7"/>
  <c r="T1647" i="7" s="1"/>
  <c r="Q1648" i="7"/>
  <c r="T1648" i="7" s="1"/>
  <c r="Q1649" i="7"/>
  <c r="T1649" i="7" s="1"/>
  <c r="Q1650" i="7"/>
  <c r="T1650" i="7" s="1"/>
  <c r="Q1651" i="7"/>
  <c r="T1651" i="7" s="1"/>
  <c r="Q1652" i="7"/>
  <c r="T1652" i="7" s="1"/>
  <c r="Q1653" i="7"/>
  <c r="T1653" i="7" s="1"/>
  <c r="Q1654" i="7"/>
  <c r="T1654" i="7" s="1"/>
  <c r="Q1655" i="7"/>
  <c r="T1655" i="7" s="1"/>
  <c r="Q1656" i="7"/>
  <c r="T1656" i="7" s="1"/>
  <c r="Q1657" i="7"/>
  <c r="T1657" i="7" s="1"/>
  <c r="Q1658" i="7"/>
  <c r="T1658" i="7" s="1"/>
  <c r="Q1659" i="7"/>
  <c r="T1659" i="7" s="1"/>
  <c r="Q1660" i="7"/>
  <c r="T1660" i="7" s="1"/>
  <c r="Q1661" i="7"/>
  <c r="T1661" i="7" s="1"/>
  <c r="Q1662" i="7"/>
  <c r="T1662" i="7" s="1"/>
  <c r="Q1663" i="7"/>
  <c r="T1663" i="7" s="1"/>
  <c r="Q1664" i="7"/>
  <c r="T1664" i="7" s="1"/>
  <c r="Q1665" i="7"/>
  <c r="T1665" i="7" s="1"/>
  <c r="Q1666" i="7"/>
  <c r="T1666" i="7" s="1"/>
  <c r="Q1667" i="7"/>
  <c r="T1667" i="7" s="1"/>
  <c r="Q1668" i="7"/>
  <c r="T1668" i="7" s="1"/>
  <c r="Q1669" i="7"/>
  <c r="T1669" i="7" s="1"/>
  <c r="Q1670" i="7"/>
  <c r="T1670" i="7" s="1"/>
  <c r="Q1671" i="7"/>
  <c r="T1671" i="7" s="1"/>
  <c r="Q1672" i="7"/>
  <c r="T1672" i="7" s="1"/>
  <c r="Q1673" i="7"/>
  <c r="T1673" i="7" s="1"/>
  <c r="Q1674" i="7"/>
  <c r="T1674" i="7" s="1"/>
  <c r="Q1675" i="7"/>
  <c r="T1675" i="7" s="1"/>
  <c r="Q1676" i="7"/>
  <c r="T1676" i="7" s="1"/>
  <c r="Q1677" i="7"/>
  <c r="T1677" i="7" s="1"/>
  <c r="Q1678" i="7"/>
  <c r="T1678" i="7" s="1"/>
  <c r="Q1679" i="7"/>
  <c r="T1679" i="7" s="1"/>
  <c r="Q1680" i="7"/>
  <c r="T1680" i="7" s="1"/>
  <c r="Q1681" i="7"/>
  <c r="T1681" i="7" s="1"/>
  <c r="Q1682" i="7"/>
  <c r="T1682" i="7" s="1"/>
  <c r="Q1683" i="7"/>
  <c r="T1683" i="7" s="1"/>
  <c r="Q1684" i="7"/>
  <c r="T1684" i="7" s="1"/>
  <c r="Q1685" i="7"/>
  <c r="T1685" i="7" s="1"/>
  <c r="Q1686" i="7"/>
  <c r="T1686" i="7" s="1"/>
  <c r="Q1687" i="7"/>
  <c r="T1687" i="7" s="1"/>
  <c r="Q1688" i="7"/>
  <c r="T1688" i="7" s="1"/>
  <c r="Q1689" i="7"/>
  <c r="T1689" i="7" s="1"/>
  <c r="Q1690" i="7"/>
  <c r="T1690" i="7" s="1"/>
  <c r="Q1691" i="7"/>
  <c r="T1691" i="7" s="1"/>
  <c r="Q1692" i="7"/>
  <c r="T1692" i="7" s="1"/>
  <c r="Q1693" i="7"/>
  <c r="T1693" i="7" s="1"/>
  <c r="Q1694" i="7"/>
  <c r="T1694" i="7" s="1"/>
  <c r="Q1695" i="7"/>
  <c r="T1695" i="7" s="1"/>
  <c r="Q1696" i="7"/>
  <c r="T1696" i="7" s="1"/>
  <c r="Q1697" i="7"/>
  <c r="T1697" i="7" s="1"/>
  <c r="Q1698" i="7"/>
  <c r="T1698" i="7" s="1"/>
  <c r="Q1699" i="7"/>
  <c r="T1699" i="7" s="1"/>
  <c r="Q1700" i="7"/>
  <c r="T1700" i="7" s="1"/>
  <c r="Q1701" i="7"/>
  <c r="T1701" i="7" s="1"/>
  <c r="Q1702" i="7"/>
  <c r="T1702" i="7" s="1"/>
  <c r="Q1703" i="7"/>
  <c r="T1703" i="7" s="1"/>
  <c r="Q1704" i="7"/>
  <c r="T1704" i="7" s="1"/>
  <c r="Q1705" i="7"/>
  <c r="T1705" i="7" s="1"/>
  <c r="Q1706" i="7"/>
  <c r="T1706" i="7" s="1"/>
  <c r="Q1707" i="7"/>
  <c r="T1707" i="7" s="1"/>
  <c r="Q1708" i="7"/>
  <c r="T1708" i="7" s="1"/>
  <c r="Q1709" i="7"/>
  <c r="T1709" i="7" s="1"/>
  <c r="Q1710" i="7"/>
  <c r="T1710" i="7" s="1"/>
  <c r="Q1711" i="7"/>
  <c r="T1711" i="7" s="1"/>
  <c r="Q1712" i="7"/>
  <c r="T1712" i="7" s="1"/>
  <c r="Q1713" i="7"/>
  <c r="T1713" i="7" s="1"/>
  <c r="Q1714" i="7"/>
  <c r="T1714" i="7" s="1"/>
  <c r="Q1715" i="7"/>
  <c r="T1715" i="7" s="1"/>
  <c r="Q1716" i="7"/>
  <c r="T1716" i="7" s="1"/>
  <c r="Q1717" i="7"/>
  <c r="T1717" i="7" s="1"/>
  <c r="Q1718" i="7"/>
  <c r="T1718" i="7" s="1"/>
  <c r="Q1719" i="7"/>
  <c r="T1719" i="7" s="1"/>
  <c r="Q1720" i="7"/>
  <c r="T1720" i="7" s="1"/>
  <c r="Q1721" i="7"/>
  <c r="T1721" i="7" s="1"/>
  <c r="Q1722" i="7"/>
  <c r="T1722" i="7" s="1"/>
  <c r="Q1723" i="7"/>
  <c r="T1723" i="7" s="1"/>
  <c r="Q1724" i="7"/>
  <c r="T1724" i="7" s="1"/>
  <c r="Q1725" i="7"/>
  <c r="T1725" i="7" s="1"/>
  <c r="Q1726" i="7"/>
  <c r="T1726" i="7" s="1"/>
  <c r="Q1727" i="7"/>
  <c r="T1727" i="7" s="1"/>
  <c r="Q1728" i="7"/>
  <c r="T1728" i="7" s="1"/>
  <c r="Q1729" i="7"/>
  <c r="T1729" i="7" s="1"/>
  <c r="Q1730" i="7"/>
  <c r="T1730" i="7" s="1"/>
  <c r="Q1731" i="7"/>
  <c r="T1731" i="7" s="1"/>
  <c r="Q1732" i="7"/>
  <c r="T1732" i="7" s="1"/>
  <c r="Q1733" i="7"/>
  <c r="T1733" i="7" s="1"/>
  <c r="Q1734" i="7"/>
  <c r="T1734" i="7" s="1"/>
  <c r="Q1735" i="7"/>
  <c r="T1735" i="7" s="1"/>
  <c r="Q1736" i="7"/>
  <c r="T1736" i="7" s="1"/>
  <c r="Q1737" i="7"/>
  <c r="T1737" i="7" s="1"/>
  <c r="Q1738" i="7"/>
  <c r="T1738" i="7" s="1"/>
  <c r="Q1739" i="7"/>
  <c r="T1739" i="7" s="1"/>
  <c r="Q1740" i="7"/>
  <c r="T1740" i="7" s="1"/>
  <c r="Q1741" i="7"/>
  <c r="T1741" i="7" s="1"/>
  <c r="Q1742" i="7"/>
  <c r="T1742" i="7" s="1"/>
  <c r="Q1743" i="7"/>
  <c r="T1743" i="7" s="1"/>
  <c r="Q1744" i="7"/>
  <c r="T1744" i="7" s="1"/>
  <c r="Q1745" i="7"/>
  <c r="T1745" i="7" s="1"/>
  <c r="Q1746" i="7"/>
  <c r="T1746" i="7" s="1"/>
  <c r="Q1747" i="7"/>
  <c r="T1747" i="7" s="1"/>
  <c r="Q1748" i="7"/>
  <c r="T1748" i="7" s="1"/>
  <c r="Q1749" i="7"/>
  <c r="T1749" i="7" s="1"/>
  <c r="Q1750" i="7"/>
  <c r="T1750" i="7" s="1"/>
  <c r="Q1751" i="7"/>
  <c r="T1751" i="7" s="1"/>
  <c r="Q1752" i="7"/>
  <c r="T1752" i="7" s="1"/>
  <c r="Q1753" i="7"/>
  <c r="T1753" i="7" s="1"/>
  <c r="Q1754" i="7"/>
  <c r="T1754" i="7" s="1"/>
  <c r="Q1755" i="7"/>
  <c r="T1755" i="7" s="1"/>
  <c r="Q1756" i="7"/>
  <c r="T1756" i="7" s="1"/>
  <c r="Q1757" i="7"/>
  <c r="T1757" i="7" s="1"/>
  <c r="Q1758" i="7"/>
  <c r="T1758" i="7" s="1"/>
  <c r="Q1759" i="7"/>
  <c r="T1759" i="7" s="1"/>
  <c r="Q1760" i="7"/>
  <c r="T1760" i="7" s="1"/>
  <c r="Q1761" i="7"/>
  <c r="T1761" i="7" s="1"/>
  <c r="Q1762" i="7"/>
  <c r="T1762" i="7" s="1"/>
  <c r="Q1763" i="7"/>
  <c r="T1763" i="7" s="1"/>
  <c r="Q1764" i="7"/>
  <c r="T1764" i="7" s="1"/>
  <c r="Q1765" i="7"/>
  <c r="T1765" i="7" s="1"/>
  <c r="Q1766" i="7"/>
  <c r="T1766" i="7" s="1"/>
  <c r="Q1767" i="7"/>
  <c r="T1767" i="7" s="1"/>
  <c r="Q1768" i="7"/>
  <c r="T1768" i="7" s="1"/>
  <c r="Q1769" i="7"/>
  <c r="T1769" i="7" s="1"/>
  <c r="Q1770" i="7"/>
  <c r="T1770" i="7" s="1"/>
  <c r="Q1771" i="7"/>
  <c r="T1771" i="7" s="1"/>
  <c r="Q1772" i="7"/>
  <c r="T1772" i="7" s="1"/>
  <c r="Q1773" i="7"/>
  <c r="T1773" i="7" s="1"/>
  <c r="Q1774" i="7"/>
  <c r="T1774" i="7" s="1"/>
  <c r="Q1775" i="7"/>
  <c r="T1775" i="7" s="1"/>
  <c r="Q1776" i="7"/>
  <c r="T1776" i="7" s="1"/>
  <c r="Q1777" i="7"/>
  <c r="T1777" i="7" s="1"/>
  <c r="Q1778" i="7"/>
  <c r="T1778" i="7" s="1"/>
  <c r="Q1779" i="7"/>
  <c r="T1779" i="7" s="1"/>
  <c r="Q1780" i="7"/>
  <c r="T1780" i="7" s="1"/>
  <c r="Q1781" i="7"/>
  <c r="T1781" i="7" s="1"/>
  <c r="Q1782" i="7"/>
  <c r="T1782" i="7" s="1"/>
  <c r="Q1783" i="7"/>
  <c r="T1783" i="7" s="1"/>
  <c r="Q1784" i="7"/>
  <c r="T1784" i="7" s="1"/>
  <c r="Q1785" i="7"/>
  <c r="T1785" i="7" s="1"/>
  <c r="Q1786" i="7"/>
  <c r="T1786" i="7" s="1"/>
  <c r="Q1787" i="7"/>
  <c r="T1787" i="7" s="1"/>
  <c r="Q1788" i="7"/>
  <c r="T1788" i="7" s="1"/>
  <c r="Q1789" i="7"/>
  <c r="T1789" i="7" s="1"/>
  <c r="Q1790" i="7"/>
  <c r="T1790" i="7" s="1"/>
  <c r="Q1791" i="7"/>
  <c r="T1791" i="7" s="1"/>
  <c r="Q1792" i="7"/>
  <c r="T1792" i="7" s="1"/>
  <c r="Q1793" i="7"/>
  <c r="T1793" i="7" s="1"/>
  <c r="Q1794" i="7"/>
  <c r="T1794" i="7" s="1"/>
  <c r="Q1795" i="7"/>
  <c r="T1795" i="7" s="1"/>
  <c r="Q1796" i="7"/>
  <c r="T1796" i="7" s="1"/>
  <c r="Q1797" i="7"/>
  <c r="T1797" i="7" s="1"/>
  <c r="Q1798" i="7"/>
  <c r="T1798" i="7" s="1"/>
  <c r="Q1799" i="7"/>
  <c r="T1799" i="7" s="1"/>
  <c r="Q1800" i="7"/>
  <c r="T1800" i="7" s="1"/>
  <c r="Q1801" i="7"/>
  <c r="T1801" i="7" s="1"/>
  <c r="Q1802" i="7"/>
  <c r="T1802" i="7" s="1"/>
  <c r="Q1803" i="7"/>
  <c r="T1803" i="7" s="1"/>
  <c r="Q1804" i="7"/>
  <c r="T1804" i="7" s="1"/>
  <c r="Q1805" i="7"/>
  <c r="T1805" i="7" s="1"/>
  <c r="Q1806" i="7"/>
  <c r="T1806" i="7" s="1"/>
  <c r="Q1807" i="7"/>
  <c r="T1807" i="7" s="1"/>
  <c r="Q1808" i="7"/>
  <c r="T1808" i="7" s="1"/>
  <c r="Q1809" i="7"/>
  <c r="T1809" i="7" s="1"/>
  <c r="Q1810" i="7"/>
  <c r="T1810" i="7" s="1"/>
  <c r="Q1811" i="7"/>
  <c r="T1811" i="7" s="1"/>
  <c r="Q1812" i="7"/>
  <c r="T1812" i="7" s="1"/>
  <c r="Q1813" i="7"/>
  <c r="T1813" i="7" s="1"/>
  <c r="Q1814" i="7"/>
  <c r="T1814" i="7" s="1"/>
  <c r="Q1815" i="7"/>
  <c r="T1815" i="7" s="1"/>
  <c r="Q1816" i="7"/>
  <c r="T1816" i="7" s="1"/>
  <c r="Q1817" i="7"/>
  <c r="T1817" i="7" s="1"/>
  <c r="Q1818" i="7"/>
  <c r="T1818" i="7" s="1"/>
  <c r="Q1819" i="7"/>
  <c r="T1819" i="7" s="1"/>
  <c r="Q1820" i="7"/>
  <c r="T1820" i="7" s="1"/>
  <c r="Q1821" i="7"/>
  <c r="T1821" i="7" s="1"/>
  <c r="Q1822" i="7"/>
  <c r="T1822" i="7" s="1"/>
  <c r="Q1823" i="7"/>
  <c r="T1823" i="7" s="1"/>
  <c r="Q1824" i="7"/>
  <c r="T1824" i="7" s="1"/>
  <c r="Q1825" i="7"/>
  <c r="T1825" i="7" s="1"/>
  <c r="Q1826" i="7"/>
  <c r="T1826" i="7" s="1"/>
  <c r="Q1827" i="7"/>
  <c r="T1827" i="7" s="1"/>
  <c r="Q1828" i="7"/>
  <c r="T1828" i="7" s="1"/>
  <c r="Q1829" i="7"/>
  <c r="T1829" i="7" s="1"/>
  <c r="Q1830" i="7"/>
  <c r="T1830" i="7" s="1"/>
  <c r="Q1831" i="7"/>
  <c r="T1831" i="7" s="1"/>
  <c r="Q1832" i="7"/>
  <c r="T1832" i="7" s="1"/>
  <c r="Q1833" i="7"/>
  <c r="T1833" i="7" s="1"/>
  <c r="Q1834" i="7"/>
  <c r="T1834" i="7" s="1"/>
  <c r="Q1835" i="7"/>
  <c r="T1835" i="7" s="1"/>
  <c r="Q1836" i="7"/>
  <c r="T1836" i="7" s="1"/>
  <c r="Q1837" i="7"/>
  <c r="T1837" i="7" s="1"/>
  <c r="Q1838" i="7"/>
  <c r="T1838" i="7" s="1"/>
  <c r="Q1839" i="7"/>
  <c r="T1839" i="7" s="1"/>
  <c r="Q1840" i="7"/>
  <c r="T1840" i="7" s="1"/>
  <c r="Q1841" i="7"/>
  <c r="T1841" i="7" s="1"/>
  <c r="Q1842" i="7"/>
  <c r="T1842" i="7" s="1"/>
  <c r="Q1843" i="7"/>
  <c r="T1843" i="7" s="1"/>
  <c r="Q1844" i="7"/>
  <c r="T1844" i="7" s="1"/>
  <c r="Q1845" i="7"/>
  <c r="T1845" i="7" s="1"/>
  <c r="Q1846" i="7"/>
  <c r="T1846" i="7" s="1"/>
  <c r="Q1847" i="7"/>
  <c r="T1847" i="7" s="1"/>
  <c r="Q1848" i="7"/>
  <c r="T1848" i="7" s="1"/>
  <c r="Q1849" i="7"/>
  <c r="T1849" i="7" s="1"/>
  <c r="Q1850" i="7"/>
  <c r="T1850" i="7" s="1"/>
  <c r="Q1851" i="7"/>
  <c r="T1851" i="7" s="1"/>
  <c r="Q1852" i="7"/>
  <c r="T1852" i="7" s="1"/>
  <c r="Q1853" i="7"/>
  <c r="T1853" i="7" s="1"/>
  <c r="Q1854" i="7"/>
  <c r="T1854" i="7" s="1"/>
  <c r="Q1855" i="7"/>
  <c r="T1855" i="7" s="1"/>
  <c r="Q1856" i="7"/>
  <c r="T1856" i="7" s="1"/>
  <c r="Q1857" i="7"/>
  <c r="T1857" i="7" s="1"/>
  <c r="Q1858" i="7"/>
  <c r="T1858" i="7" s="1"/>
  <c r="Q1859" i="7"/>
  <c r="T1859" i="7" s="1"/>
  <c r="Q1860" i="7"/>
  <c r="T1860" i="7" s="1"/>
  <c r="Q1861" i="7"/>
  <c r="T1861" i="7" s="1"/>
  <c r="Q1862" i="7"/>
  <c r="T1862" i="7" s="1"/>
  <c r="Q1863" i="7"/>
  <c r="T1863" i="7" s="1"/>
  <c r="Q1864" i="7"/>
  <c r="T1864" i="7" s="1"/>
  <c r="Q1865" i="7"/>
  <c r="T1865" i="7" s="1"/>
  <c r="Q1866" i="7"/>
  <c r="T1866" i="7" s="1"/>
  <c r="Q1867" i="7"/>
  <c r="T1867" i="7" s="1"/>
  <c r="Q1868" i="7"/>
  <c r="T1868" i="7" s="1"/>
  <c r="Q1869" i="7"/>
  <c r="T1869" i="7" s="1"/>
  <c r="Q1870" i="7"/>
  <c r="T1870" i="7" s="1"/>
  <c r="Q1871" i="7"/>
  <c r="T1871" i="7" s="1"/>
  <c r="Q1872" i="7"/>
  <c r="T1872" i="7" s="1"/>
  <c r="Q1873" i="7"/>
  <c r="T1873" i="7" s="1"/>
  <c r="Q1874" i="7"/>
  <c r="T1874" i="7" s="1"/>
  <c r="Q1875" i="7"/>
  <c r="T1875" i="7" s="1"/>
  <c r="Q1876" i="7"/>
  <c r="T1876" i="7" s="1"/>
  <c r="Q1877" i="7"/>
  <c r="T1877" i="7" s="1"/>
  <c r="Q1878" i="7"/>
  <c r="T1878" i="7" s="1"/>
  <c r="Q1879" i="7"/>
  <c r="T1879" i="7" s="1"/>
  <c r="Q1880" i="7"/>
  <c r="T1880" i="7" s="1"/>
  <c r="Q1881" i="7"/>
  <c r="T1881" i="7" s="1"/>
  <c r="Q1882" i="7"/>
  <c r="T1882" i="7" s="1"/>
  <c r="Q1883" i="7"/>
  <c r="T1883" i="7" s="1"/>
  <c r="Q1884" i="7"/>
  <c r="T1884" i="7" s="1"/>
  <c r="Q1885" i="7"/>
  <c r="T1885" i="7" s="1"/>
  <c r="Q1886" i="7"/>
  <c r="T1886" i="7" s="1"/>
  <c r="Q1887" i="7"/>
  <c r="T1887" i="7" s="1"/>
  <c r="Q1888" i="7"/>
  <c r="T1888" i="7" s="1"/>
  <c r="Q1889" i="7"/>
  <c r="T1889" i="7" s="1"/>
  <c r="Q1890" i="7"/>
  <c r="T1890" i="7" s="1"/>
  <c r="Q1891" i="7"/>
  <c r="T1891" i="7" s="1"/>
  <c r="Q1892" i="7"/>
  <c r="T1892" i="7" s="1"/>
  <c r="Q1893" i="7"/>
  <c r="T1893" i="7" s="1"/>
  <c r="Q1894" i="7"/>
  <c r="T1894" i="7" s="1"/>
  <c r="Q1895" i="7"/>
  <c r="T1895" i="7" s="1"/>
  <c r="Q1896" i="7"/>
  <c r="T1896" i="7" s="1"/>
  <c r="Q1897" i="7"/>
  <c r="T1897" i="7" s="1"/>
  <c r="Q1898" i="7"/>
  <c r="T1898" i="7" s="1"/>
  <c r="Q1899" i="7"/>
  <c r="T1899" i="7" s="1"/>
  <c r="Q1900" i="7"/>
  <c r="T1900" i="7" s="1"/>
  <c r="Q1901" i="7"/>
  <c r="T1901" i="7" s="1"/>
  <c r="Q1902" i="7"/>
  <c r="T1902" i="7" s="1"/>
  <c r="Q1903" i="7"/>
  <c r="T1903" i="7" s="1"/>
  <c r="Q1904" i="7"/>
  <c r="T1904" i="7" s="1"/>
  <c r="Q1905" i="7"/>
  <c r="T1905" i="7" s="1"/>
  <c r="Q1906" i="7"/>
  <c r="T1906" i="7" s="1"/>
  <c r="Q1907" i="7"/>
  <c r="T1907" i="7" s="1"/>
  <c r="Q1908" i="7"/>
  <c r="T1908" i="7" s="1"/>
  <c r="Q1909" i="7"/>
  <c r="T1909" i="7" s="1"/>
  <c r="Q1910" i="7"/>
  <c r="T1910" i="7" s="1"/>
  <c r="Q1911" i="7"/>
  <c r="T1911" i="7" s="1"/>
  <c r="Q1912" i="7"/>
  <c r="T1912" i="7" s="1"/>
  <c r="Q1913" i="7"/>
  <c r="T1913" i="7" s="1"/>
  <c r="Q1914" i="7"/>
  <c r="T1914" i="7" s="1"/>
  <c r="Q1915" i="7"/>
  <c r="T1915" i="7" s="1"/>
  <c r="Q1916" i="7"/>
  <c r="T1916" i="7" s="1"/>
  <c r="Q1917" i="7"/>
  <c r="T1917" i="7" s="1"/>
  <c r="Q1918" i="7"/>
  <c r="T1918" i="7" s="1"/>
  <c r="Q1919" i="7"/>
  <c r="T1919" i="7" s="1"/>
  <c r="Q1920" i="7"/>
  <c r="T1920" i="7" s="1"/>
  <c r="Q1921" i="7"/>
  <c r="T1921" i="7" s="1"/>
  <c r="Q1922" i="7"/>
  <c r="T1922" i="7" s="1"/>
  <c r="Q1923" i="7"/>
  <c r="T1923" i="7" s="1"/>
  <c r="Q1924" i="7"/>
  <c r="T1924" i="7" s="1"/>
  <c r="Q1925" i="7"/>
  <c r="T1925" i="7" s="1"/>
  <c r="Q1926" i="7"/>
  <c r="T1926" i="7" s="1"/>
  <c r="Q1927" i="7"/>
  <c r="T1927" i="7" s="1"/>
  <c r="Q1928" i="7"/>
  <c r="T1928" i="7" s="1"/>
  <c r="Q1929" i="7"/>
  <c r="T1929" i="7" s="1"/>
  <c r="Q1930" i="7"/>
  <c r="T1930" i="7" s="1"/>
  <c r="Q1931" i="7"/>
  <c r="T1931" i="7" s="1"/>
  <c r="Q1932" i="7"/>
  <c r="T1932" i="7" s="1"/>
  <c r="Q1933" i="7"/>
  <c r="T1933" i="7" s="1"/>
  <c r="Q1934" i="7"/>
  <c r="T1934" i="7" s="1"/>
  <c r="Q1935" i="7"/>
  <c r="T1935" i="7" s="1"/>
  <c r="Q1936" i="7"/>
  <c r="T1936" i="7" s="1"/>
  <c r="Q1937" i="7"/>
  <c r="T1937" i="7" s="1"/>
  <c r="Q1938" i="7"/>
  <c r="T1938" i="7" s="1"/>
  <c r="Q1939" i="7"/>
  <c r="T1939" i="7" s="1"/>
  <c r="Q1940" i="7"/>
  <c r="T1940" i="7" s="1"/>
  <c r="Q1941" i="7"/>
  <c r="T1941" i="7" s="1"/>
  <c r="Q1942" i="7"/>
  <c r="T1942" i="7" s="1"/>
  <c r="Q1943" i="7"/>
  <c r="T1943" i="7" s="1"/>
  <c r="Q1944" i="7"/>
  <c r="T1944" i="7" s="1"/>
  <c r="Q1945" i="7"/>
  <c r="T1945" i="7" s="1"/>
  <c r="Q1946" i="7"/>
  <c r="T1946" i="7" s="1"/>
  <c r="Q1947" i="7"/>
  <c r="T1947" i="7" s="1"/>
  <c r="Q1948" i="7"/>
  <c r="T1948" i="7" s="1"/>
  <c r="Q1949" i="7"/>
  <c r="T1949" i="7" s="1"/>
  <c r="Q1950" i="7"/>
  <c r="T1950" i="7" s="1"/>
  <c r="Q1951" i="7"/>
  <c r="T1951" i="7" s="1"/>
  <c r="Q1952" i="7"/>
  <c r="T1952" i="7" s="1"/>
  <c r="Q1953" i="7"/>
  <c r="T1953" i="7" s="1"/>
  <c r="Q1954" i="7"/>
  <c r="T1954" i="7" s="1"/>
  <c r="Q1955" i="7"/>
  <c r="T1955" i="7" s="1"/>
  <c r="Q1956" i="7"/>
  <c r="T1956" i="7" s="1"/>
  <c r="Q1957" i="7"/>
  <c r="T1957" i="7" s="1"/>
  <c r="Q1958" i="7"/>
  <c r="T1958" i="7" s="1"/>
  <c r="Q1959" i="7"/>
  <c r="T1959" i="7" s="1"/>
  <c r="Q1960" i="7"/>
  <c r="T1960" i="7" s="1"/>
  <c r="Q1961" i="7"/>
  <c r="T1961" i="7" s="1"/>
  <c r="Q1962" i="7"/>
  <c r="T1962" i="7" s="1"/>
  <c r="Q1963" i="7"/>
  <c r="T1963" i="7" s="1"/>
  <c r="Q1964" i="7"/>
  <c r="T1964" i="7" s="1"/>
  <c r="Q1965" i="7"/>
  <c r="T1965" i="7" s="1"/>
  <c r="Q1966" i="7"/>
  <c r="T1966" i="7" s="1"/>
  <c r="Q1967" i="7"/>
  <c r="T1967" i="7" s="1"/>
  <c r="Q1968" i="7"/>
  <c r="T1968" i="7" s="1"/>
  <c r="Q1969" i="7"/>
  <c r="T1969" i="7" s="1"/>
  <c r="Q1970" i="7"/>
  <c r="T1970" i="7" s="1"/>
  <c r="Q1971" i="7"/>
  <c r="T1971" i="7" s="1"/>
  <c r="Q1972" i="7"/>
  <c r="T1972" i="7" s="1"/>
  <c r="Q1973" i="7"/>
  <c r="T1973" i="7" s="1"/>
  <c r="Q1974" i="7"/>
  <c r="T1974" i="7" s="1"/>
  <c r="Q1975" i="7"/>
  <c r="T1975" i="7" s="1"/>
  <c r="Q1976" i="7"/>
  <c r="T1976" i="7" s="1"/>
  <c r="Q1977" i="7"/>
  <c r="T1977" i="7" s="1"/>
  <c r="Q1978" i="7"/>
  <c r="T1978" i="7" s="1"/>
  <c r="Q1979" i="7"/>
  <c r="T1979" i="7" s="1"/>
  <c r="Q1980" i="7"/>
  <c r="T1980" i="7" s="1"/>
  <c r="Q1981" i="7"/>
  <c r="T1981" i="7" s="1"/>
  <c r="Q1982" i="7"/>
  <c r="T1982" i="7" s="1"/>
  <c r="Q1983" i="7"/>
  <c r="T1983" i="7" s="1"/>
  <c r="Q1984" i="7"/>
  <c r="T1984" i="7" s="1"/>
  <c r="Q1985" i="7"/>
  <c r="T1985" i="7" s="1"/>
  <c r="Q1986" i="7"/>
  <c r="T1986" i="7" s="1"/>
  <c r="Q1987" i="7"/>
  <c r="T1987" i="7" s="1"/>
  <c r="Q1988" i="7"/>
  <c r="T1988" i="7" s="1"/>
  <c r="Q1989" i="7"/>
  <c r="T1989" i="7" s="1"/>
  <c r="Q1990" i="7"/>
  <c r="T1990" i="7" s="1"/>
  <c r="Q1991" i="7"/>
  <c r="T1991" i="7" s="1"/>
  <c r="Q1992" i="7"/>
  <c r="T1992" i="7" s="1"/>
  <c r="Q1993" i="7"/>
  <c r="T1993" i="7" s="1"/>
  <c r="Q1994" i="7"/>
  <c r="T1994" i="7" s="1"/>
  <c r="Q1995" i="7"/>
  <c r="T1995" i="7" s="1"/>
  <c r="Q1996" i="7"/>
  <c r="T1996" i="7" s="1"/>
  <c r="Q1997" i="7"/>
  <c r="T1997" i="7" s="1"/>
  <c r="Q1998" i="7"/>
  <c r="T1998" i="7" s="1"/>
  <c r="Q1999" i="7"/>
  <c r="T1999" i="7" s="1"/>
  <c r="Q2000" i="7"/>
  <c r="T2000" i="7" s="1"/>
  <c r="Q2001" i="7"/>
  <c r="T2001" i="7" s="1"/>
  <c r="Q2002" i="7"/>
  <c r="T2002" i="7" s="1"/>
  <c r="Q2003" i="7"/>
  <c r="T2003" i="7" s="1"/>
  <c r="Q2004" i="7"/>
  <c r="T2004" i="7" s="1"/>
  <c r="Q2005" i="7"/>
  <c r="T2005" i="7" s="1"/>
  <c r="Q2006" i="7"/>
  <c r="T2006" i="7" s="1"/>
  <c r="Q2007" i="7"/>
  <c r="T2007" i="7" s="1"/>
  <c r="Q2008" i="7"/>
  <c r="T2008" i="7" s="1"/>
  <c r="Q2009" i="7"/>
  <c r="T2009" i="7" s="1"/>
  <c r="Q2010" i="7"/>
  <c r="T2010" i="7" s="1"/>
  <c r="Q2011" i="7"/>
  <c r="T2011" i="7" s="1"/>
  <c r="Q2012" i="7"/>
  <c r="T2012" i="7" s="1"/>
  <c r="Q2013" i="7"/>
  <c r="T2013" i="7" s="1"/>
  <c r="Q2014" i="7"/>
  <c r="T2014" i="7" s="1"/>
  <c r="Q2015" i="7"/>
  <c r="T2015" i="7" s="1"/>
  <c r="Q2016" i="7"/>
  <c r="T2016" i="7" s="1"/>
  <c r="Q2017" i="7"/>
  <c r="T2017" i="7" s="1"/>
  <c r="Q2018" i="7"/>
  <c r="T2018" i="7" s="1"/>
  <c r="Q2019" i="7"/>
  <c r="T2019" i="7" s="1"/>
  <c r="Q2020" i="7"/>
  <c r="T2020" i="7" s="1"/>
  <c r="Q2021" i="7"/>
  <c r="T2021" i="7" s="1"/>
  <c r="Q2022" i="7"/>
  <c r="T2022" i="7" s="1"/>
  <c r="Q2023" i="7"/>
  <c r="T2023" i="7" s="1"/>
  <c r="Q2024" i="7"/>
  <c r="T2024" i="7" s="1"/>
  <c r="Q2025" i="7"/>
  <c r="T2025" i="7" s="1"/>
  <c r="Q2026" i="7"/>
  <c r="T2026" i="7" s="1"/>
  <c r="Q2027" i="7"/>
  <c r="T2027" i="7" s="1"/>
  <c r="Q2028" i="7"/>
  <c r="T2028" i="7" s="1"/>
  <c r="Q2029" i="7"/>
  <c r="T2029" i="7" s="1"/>
  <c r="Q2030" i="7"/>
  <c r="T2030" i="7" s="1"/>
  <c r="Q2031" i="7"/>
  <c r="T2031" i="7" s="1"/>
  <c r="Q2032" i="7"/>
  <c r="T2032" i="7" s="1"/>
  <c r="Q2033" i="7"/>
  <c r="T2033" i="7" s="1"/>
  <c r="Q2034" i="7"/>
  <c r="T2034" i="7" s="1"/>
  <c r="Q2035" i="7"/>
  <c r="T2035" i="7" s="1"/>
  <c r="Q2036" i="7"/>
  <c r="T2036" i="7" s="1"/>
  <c r="Q2037" i="7"/>
  <c r="T2037" i="7" s="1"/>
  <c r="Q2038" i="7"/>
  <c r="T2038" i="7" s="1"/>
  <c r="Q2039" i="7"/>
  <c r="T2039" i="7" s="1"/>
  <c r="Q2040" i="7"/>
  <c r="T2040" i="7" s="1"/>
  <c r="Q2041" i="7"/>
  <c r="T2041" i="7" s="1"/>
  <c r="Q2042" i="7"/>
  <c r="T2042" i="7" s="1"/>
  <c r="Q2043" i="7"/>
  <c r="T2043" i="7" s="1"/>
  <c r="Q2044" i="7"/>
  <c r="T2044" i="7" s="1"/>
  <c r="Q2045" i="7"/>
  <c r="T2045" i="7" s="1"/>
  <c r="Q2046" i="7"/>
  <c r="T2046" i="7" s="1"/>
  <c r="Q2047" i="7"/>
  <c r="T2047" i="7" s="1"/>
  <c r="Q2" i="7"/>
  <c r="T2" i="7" s="1"/>
  <c r="B27" i="8"/>
  <c r="K2051" i="7"/>
  <c r="K2050" i="7"/>
  <c r="B15" i="8"/>
  <c r="M69" i="9" l="1"/>
  <c r="T1284" i="7"/>
  <c r="M81" i="9"/>
  <c r="T1394" i="7"/>
  <c r="M78" i="9"/>
  <c r="T1353" i="7"/>
  <c r="M79" i="9"/>
  <c r="T1366" i="7"/>
  <c r="M72" i="9"/>
  <c r="T1296" i="7"/>
  <c r="M71" i="9"/>
  <c r="T1295" i="7"/>
  <c r="Q16" i="10"/>
  <c r="S16" i="10" s="1"/>
  <c r="T183" i="7"/>
  <c r="F4" i="9"/>
  <c r="I4" i="9" s="1" a="1"/>
  <c r="I4" i="9" s="1"/>
  <c r="I13" i="9" a="1"/>
  <c r="I13" i="9" s="1"/>
  <c r="I5" i="9" a="1"/>
  <c r="I5" i="9" s="1"/>
  <c r="I12" i="9" a="1"/>
  <c r="I12" i="9" s="1"/>
  <c r="I11" i="9" a="1"/>
  <c r="I11" i="9" s="1"/>
  <c r="I10" i="9" a="1"/>
  <c r="I10" i="9" s="1"/>
  <c r="I9" i="9" a="1"/>
  <c r="I9" i="9" s="1"/>
  <c r="I8" i="9" a="1"/>
  <c r="I8" i="9" s="1"/>
  <c r="I7" i="9" a="1"/>
  <c r="I7" i="9" s="1"/>
  <c r="I6" i="9" a="1"/>
  <c r="I6" i="9" s="1"/>
  <c r="Y79" i="10"/>
  <c r="Z79" i="10"/>
  <c r="Y74" i="10"/>
  <c r="Z74" i="10"/>
  <c r="Y52" i="10"/>
  <c r="Z52" i="10"/>
  <c r="Y11" i="10"/>
  <c r="Z11" i="10"/>
  <c r="Z5" i="10"/>
  <c r="Y5" i="10"/>
  <c r="Z107" i="10"/>
  <c r="Y107" i="10"/>
  <c r="Z48" i="10"/>
  <c r="Y48" i="10"/>
  <c r="Y102" i="10"/>
  <c r="Z102" i="10"/>
  <c r="Z100" i="10"/>
  <c r="Y100" i="10"/>
  <c r="Z89" i="10"/>
  <c r="Y89" i="10"/>
  <c r="Y82" i="10"/>
  <c r="Z82" i="10"/>
  <c r="Y68" i="10"/>
  <c r="Z68" i="10"/>
  <c r="Y66" i="10"/>
  <c r="Z66" i="10"/>
  <c r="Y55" i="10"/>
  <c r="Z55" i="10"/>
  <c r="Y51" i="10"/>
  <c r="Z51" i="10"/>
  <c r="Y46" i="10"/>
  <c r="Z46" i="10"/>
  <c r="Y41" i="10"/>
  <c r="Y37" i="10"/>
  <c r="Z37" i="10"/>
  <c r="Y35" i="10"/>
  <c r="Z35" i="10"/>
  <c r="Y32" i="10"/>
  <c r="Z32" i="10"/>
  <c r="Y18" i="10"/>
  <c r="Z18" i="10"/>
  <c r="Y10" i="10"/>
  <c r="Z10" i="10"/>
  <c r="Y97" i="10"/>
  <c r="Z97" i="10"/>
  <c r="Y96" i="10"/>
  <c r="Z96" i="10"/>
  <c r="Z85" i="10"/>
  <c r="Y85" i="10"/>
  <c r="Y84" i="10"/>
  <c r="Z84" i="10"/>
  <c r="Z76" i="10"/>
  <c r="Y76" i="10"/>
  <c r="Y42" i="10"/>
  <c r="Y29" i="10"/>
  <c r="Z29" i="10"/>
  <c r="Y25" i="10"/>
  <c r="Z25" i="10"/>
  <c r="Y22" i="10"/>
  <c r="Z22" i="10"/>
  <c r="Y19" i="10"/>
  <c r="Z19" i="10"/>
  <c r="Z14" i="10"/>
  <c r="Y14" i="10"/>
  <c r="Y7" i="10"/>
  <c r="Z7" i="10"/>
  <c r="Y105" i="10"/>
  <c r="Z105" i="10"/>
  <c r="Z43" i="10"/>
  <c r="Z99" i="10"/>
  <c r="Y99" i="10"/>
  <c r="Z91" i="10"/>
  <c r="Y91" i="10"/>
  <c r="Z90" i="10"/>
  <c r="Y90" i="10"/>
  <c r="Y88" i="10"/>
  <c r="Z88" i="10"/>
  <c r="Z87" i="10"/>
  <c r="Y87" i="10"/>
  <c r="Z86" i="10"/>
  <c r="Y86" i="10"/>
  <c r="Z81" i="10"/>
  <c r="Y81" i="10"/>
  <c r="Y78" i="10"/>
  <c r="Z78" i="10"/>
  <c r="Y69" i="10"/>
  <c r="Z69" i="10"/>
  <c r="Z65" i="10"/>
  <c r="Y65" i="10"/>
  <c r="Y60" i="10"/>
  <c r="Z60" i="10"/>
  <c r="Z59" i="10"/>
  <c r="Y59" i="10"/>
  <c r="Z56" i="10"/>
  <c r="Y56" i="10"/>
  <c r="Y54" i="10"/>
  <c r="Z54" i="10"/>
  <c r="Y39" i="10"/>
  <c r="Z39" i="10"/>
  <c r="Y24" i="10"/>
  <c r="Z24" i="10"/>
  <c r="Z21" i="10"/>
  <c r="Y21" i="10"/>
  <c r="Y17" i="10"/>
  <c r="Z17" i="10"/>
  <c r="Y13" i="10"/>
  <c r="Z13" i="10"/>
  <c r="Z6" i="10"/>
  <c r="Y6" i="10"/>
  <c r="Y103" i="10"/>
  <c r="Z103" i="10"/>
  <c r="Y64" i="10"/>
  <c r="Z64" i="10"/>
  <c r="Z31" i="10"/>
  <c r="Y31" i="10"/>
  <c r="Y27" i="10"/>
  <c r="Z27" i="10"/>
  <c r="Z101" i="10"/>
  <c r="Y101" i="10"/>
  <c r="Y72" i="10"/>
  <c r="Z72" i="10"/>
  <c r="Y70" i="10"/>
  <c r="Z70" i="10"/>
  <c r="Y63" i="10"/>
  <c r="Z63" i="10"/>
  <c r="Y49" i="10"/>
  <c r="Z49" i="10"/>
  <c r="Z36" i="10"/>
  <c r="Y36" i="10"/>
  <c r="Z26" i="10"/>
  <c r="Y26" i="10"/>
  <c r="Y20" i="10"/>
  <c r="Z20" i="10"/>
  <c r="Z15" i="10"/>
  <c r="Y15" i="10"/>
  <c r="Z42" i="10"/>
  <c r="Z57" i="10"/>
  <c r="Y57" i="10"/>
  <c r="Z95" i="10"/>
  <c r="Y95" i="10"/>
  <c r="Z92" i="10"/>
  <c r="Y92" i="10"/>
  <c r="Z67" i="10"/>
  <c r="Y67" i="10"/>
  <c r="Y62" i="10"/>
  <c r="Z62" i="10"/>
  <c r="Z58" i="10"/>
  <c r="Y58" i="10"/>
  <c r="Y53" i="10"/>
  <c r="Z53" i="10"/>
  <c r="Y44" i="10"/>
  <c r="AA44" i="10" s="1"/>
  <c r="Z34" i="10"/>
  <c r="Y34" i="10"/>
  <c r="Z23" i="10"/>
  <c r="Y23" i="10"/>
  <c r="Z12" i="10"/>
  <c r="Y12" i="10"/>
  <c r="Y108" i="10"/>
  <c r="Z108" i="10"/>
  <c r="Z106" i="10"/>
  <c r="Y106" i="10"/>
  <c r="Y104" i="10"/>
  <c r="Z104" i="10"/>
  <c r="Y83" i="10"/>
  <c r="Z83" i="10"/>
  <c r="Y80" i="10"/>
  <c r="Z80" i="10"/>
  <c r="Y75" i="10"/>
  <c r="Z75" i="10"/>
  <c r="Y71" i="10"/>
  <c r="Z71" i="10"/>
  <c r="Y61" i="10"/>
  <c r="Z61" i="10"/>
  <c r="Z50" i="10"/>
  <c r="Y50" i="10"/>
  <c r="Y40" i="10"/>
  <c r="AA40" i="10" s="1"/>
  <c r="Y38" i="10"/>
  <c r="Z38" i="10"/>
  <c r="Y33" i="10"/>
  <c r="Z33" i="10"/>
  <c r="Z28" i="10"/>
  <c r="Y28" i="10"/>
  <c r="Z8" i="10"/>
  <c r="Y8" i="10"/>
  <c r="Z98" i="10"/>
  <c r="Y98" i="10"/>
  <c r="Z94" i="10"/>
  <c r="Y94" i="10"/>
  <c r="Z93" i="10"/>
  <c r="Y93" i="10"/>
  <c r="Y77" i="10"/>
  <c r="Z77" i="10"/>
  <c r="Z73" i="10"/>
  <c r="Y73" i="10"/>
  <c r="Z41" i="10"/>
  <c r="Y47" i="10"/>
  <c r="Z47" i="10"/>
  <c r="Y45" i="10"/>
  <c r="Z45" i="10"/>
  <c r="Y43" i="10"/>
  <c r="AA43" i="10" s="1"/>
  <c r="AE6" i="10" s="1" a="1"/>
  <c r="AE6" i="10" s="1"/>
  <c r="B31" i="8"/>
  <c r="Y30" i="10"/>
  <c r="Z30" i="10"/>
  <c r="Z16" i="10"/>
  <c r="Y16" i="10"/>
  <c r="Z9" i="10"/>
  <c r="Y9" i="10"/>
  <c r="Q5" i="10"/>
  <c r="R5" i="10"/>
  <c r="R65" i="10"/>
  <c r="Q65" i="10"/>
  <c r="R62" i="10"/>
  <c r="Q62" i="10"/>
  <c r="R52" i="10"/>
  <c r="Q52" i="10"/>
  <c r="Q45" i="10"/>
  <c r="R45" i="10"/>
  <c r="Q41" i="10"/>
  <c r="R41" i="10"/>
  <c r="R36" i="10"/>
  <c r="Q36" i="10"/>
  <c r="R34" i="10"/>
  <c r="Q34" i="10"/>
  <c r="Q28" i="10"/>
  <c r="R28" i="10"/>
  <c r="Q26" i="10"/>
  <c r="R26" i="10"/>
  <c r="R21" i="10"/>
  <c r="Q21" i="10"/>
  <c r="R11" i="10"/>
  <c r="Q11" i="10"/>
  <c r="R7" i="10"/>
  <c r="Q7" i="10"/>
  <c r="Q64" i="10"/>
  <c r="R64" i="10"/>
  <c r="R60" i="10"/>
  <c r="Q60" i="10"/>
  <c r="R51" i="10"/>
  <c r="Q51" i="10"/>
  <c r="Q44" i="10"/>
  <c r="R44" i="10"/>
  <c r="Q40" i="10"/>
  <c r="R40" i="10"/>
  <c r="R10" i="10"/>
  <c r="Q10" i="10"/>
  <c r="R6" i="10"/>
  <c r="Q6" i="10"/>
  <c r="Q58" i="10"/>
  <c r="R58" i="10"/>
  <c r="Q66" i="10"/>
  <c r="R66" i="10"/>
  <c r="Q61" i="10"/>
  <c r="R61" i="10"/>
  <c r="Q57" i="10"/>
  <c r="R57" i="10"/>
  <c r="Q53" i="10"/>
  <c r="R53" i="10"/>
  <c r="M70" i="9"/>
  <c r="Q49" i="10"/>
  <c r="R49" i="10"/>
  <c r="R43" i="10"/>
  <c r="Q43" i="10"/>
  <c r="R39" i="10"/>
  <c r="Q39" i="10"/>
  <c r="Q25" i="10"/>
  <c r="R25" i="10"/>
  <c r="Q15" i="10"/>
  <c r="R15" i="10"/>
  <c r="R56" i="10"/>
  <c r="Q56" i="10"/>
  <c r="Q47" i="10"/>
  <c r="R47" i="10"/>
  <c r="Q35" i="10"/>
  <c r="R35" i="10"/>
  <c r="R31" i="10"/>
  <c r="Q31" i="10"/>
  <c r="R30" i="10"/>
  <c r="Q30" i="10"/>
  <c r="Q20" i="10"/>
  <c r="R20" i="10"/>
  <c r="R14" i="10"/>
  <c r="Q14" i="10"/>
  <c r="R13" i="10"/>
  <c r="Q13" i="10"/>
  <c r="Q9" i="10"/>
  <c r="R9" i="10"/>
  <c r="Q63" i="10"/>
  <c r="R63" i="10"/>
  <c r="Q59" i="10"/>
  <c r="R59" i="10"/>
  <c r="R55" i="10"/>
  <c r="Q55" i="10"/>
  <c r="Q46" i="10"/>
  <c r="R46" i="10"/>
  <c r="Q33" i="10"/>
  <c r="R33" i="10"/>
  <c r="R24" i="10"/>
  <c r="Q24" i="10"/>
  <c r="Q54" i="10"/>
  <c r="R54" i="10"/>
  <c r="M68" i="9"/>
  <c r="R48" i="10"/>
  <c r="Q48" i="10"/>
  <c r="Q37" i="10"/>
  <c r="R37" i="10"/>
  <c r="Q29" i="10"/>
  <c r="R29" i="10"/>
  <c r="Q23" i="10"/>
  <c r="R23" i="10"/>
  <c r="Q19" i="10"/>
  <c r="R19" i="10"/>
  <c r="Q17" i="10"/>
  <c r="S17" i="10" s="1"/>
  <c r="Q50" i="10"/>
  <c r="R50" i="10"/>
  <c r="Q42" i="10"/>
  <c r="R42" i="10"/>
  <c r="R38" i="10"/>
  <c r="Q38" i="10"/>
  <c r="Q27" i="10"/>
  <c r="R27" i="10"/>
  <c r="R22" i="10"/>
  <c r="Q22" i="10"/>
  <c r="R18" i="10"/>
  <c r="Q18" i="10"/>
  <c r="R32" i="10"/>
  <c r="Q32" i="10"/>
  <c r="Q12" i="10"/>
  <c r="R12" i="10"/>
  <c r="Q8" i="10"/>
  <c r="R8" i="10"/>
  <c r="M57" i="9"/>
  <c r="F55" i="10"/>
  <c r="F63" i="10"/>
  <c r="F71" i="10"/>
  <c r="F79" i="10"/>
  <c r="F87" i="10"/>
  <c r="F95" i="10"/>
  <c r="F103" i="10"/>
  <c r="F111" i="10"/>
  <c r="F76" i="10"/>
  <c r="F56" i="10"/>
  <c r="F64" i="10"/>
  <c r="F72" i="10"/>
  <c r="F80" i="10"/>
  <c r="F88" i="10"/>
  <c r="F96" i="10"/>
  <c r="F104" i="10"/>
  <c r="F112" i="10"/>
  <c r="F84" i="10"/>
  <c r="F57" i="10"/>
  <c r="F65" i="10"/>
  <c r="F73" i="10"/>
  <c r="F81" i="10"/>
  <c r="F89" i="10"/>
  <c r="F97" i="10"/>
  <c r="F105" i="10"/>
  <c r="F113" i="10"/>
  <c r="F92" i="10"/>
  <c r="F58" i="10"/>
  <c r="F66" i="10"/>
  <c r="F74" i="10"/>
  <c r="F82" i="10"/>
  <c r="F90" i="10"/>
  <c r="F98" i="10"/>
  <c r="F106" i="10"/>
  <c r="F114" i="10"/>
  <c r="F68" i="10"/>
  <c r="F100" i="10"/>
  <c r="F108" i="10"/>
  <c r="F116" i="10"/>
  <c r="F59" i="10"/>
  <c r="F67" i="10"/>
  <c r="F75" i="10"/>
  <c r="F83" i="10"/>
  <c r="F91" i="10"/>
  <c r="F99" i="10"/>
  <c r="F107" i="10"/>
  <c r="F115" i="10"/>
  <c r="F60" i="10"/>
  <c r="F61" i="10"/>
  <c r="F69" i="10"/>
  <c r="F77" i="10"/>
  <c r="F85" i="10"/>
  <c r="F93" i="10"/>
  <c r="F101" i="10"/>
  <c r="F109" i="10"/>
  <c r="F117" i="10"/>
  <c r="F62" i="10"/>
  <c r="F70" i="10"/>
  <c r="F78" i="10"/>
  <c r="F86" i="10"/>
  <c r="F94" i="10"/>
  <c r="F102" i="10"/>
  <c r="F110" i="10"/>
  <c r="F118" i="10"/>
  <c r="M80" i="9"/>
  <c r="D15" i="10"/>
  <c r="F15" i="10" s="1"/>
  <c r="F16" i="10"/>
  <c r="F24" i="10"/>
  <c r="F32" i="10"/>
  <c r="F40" i="10"/>
  <c r="F48" i="10"/>
  <c r="F17" i="10"/>
  <c r="F25" i="10"/>
  <c r="F33" i="10"/>
  <c r="F41" i="10"/>
  <c r="F49" i="10"/>
  <c r="F18" i="10"/>
  <c r="F26" i="10"/>
  <c r="F34" i="10"/>
  <c r="F42" i="10"/>
  <c r="F50" i="10"/>
  <c r="F19" i="10"/>
  <c r="F27" i="10"/>
  <c r="F35" i="10"/>
  <c r="F43" i="10"/>
  <c r="F51" i="10"/>
  <c r="F20" i="10"/>
  <c r="F28" i="10"/>
  <c r="F36" i="10"/>
  <c r="F44" i="10"/>
  <c r="F52" i="10"/>
  <c r="F21" i="10"/>
  <c r="F29" i="10"/>
  <c r="F37" i="10"/>
  <c r="F45" i="10"/>
  <c r="F53" i="10"/>
  <c r="F22" i="10"/>
  <c r="F30" i="10"/>
  <c r="F38" i="10"/>
  <c r="F46" i="10"/>
  <c r="F54" i="10"/>
  <c r="F23" i="10"/>
  <c r="F31" i="10"/>
  <c r="F39" i="10"/>
  <c r="F47" i="10"/>
  <c r="D11" i="10"/>
  <c r="D10" i="10"/>
  <c r="D9" i="10"/>
  <c r="D8" i="10"/>
  <c r="H4" i="10"/>
  <c r="M55" i="9"/>
  <c r="M84" i="9"/>
  <c r="M63" i="9"/>
  <c r="M75" i="9"/>
  <c r="M73" i="9"/>
  <c r="M62" i="9"/>
  <c r="M77" i="9"/>
  <c r="M56" i="9"/>
  <c r="M76" i="9"/>
  <c r="M60" i="9"/>
  <c r="M64" i="9"/>
  <c r="M54" i="9"/>
  <c r="M85" i="9"/>
  <c r="M61" i="9"/>
  <c r="M65" i="9"/>
  <c r="M58" i="9"/>
  <c r="M82" i="9"/>
  <c r="M83" i="9"/>
  <c r="M67" i="9"/>
  <c r="M74" i="9"/>
  <c r="M66" i="9"/>
  <c r="M59" i="9"/>
  <c r="Q52" i="9" a="1"/>
  <c r="B30" i="8"/>
  <c r="T44" i="9"/>
  <c r="T47" i="9"/>
  <c r="S48" i="9"/>
  <c r="P48" i="9"/>
  <c r="T43" i="9"/>
  <c r="R48" i="9"/>
  <c r="Q48" i="9"/>
  <c r="T46" i="9"/>
  <c r="T45" i="9"/>
  <c r="P37" i="9" a="1"/>
  <c r="P37" i="9" s="1"/>
  <c r="P32" i="9"/>
  <c r="Q28" i="9" s="1"/>
  <c r="G153" i="9"/>
  <c r="H153" i="9" s="1" a="1"/>
  <c r="H153" i="9" s="1"/>
  <c r="G89" i="9"/>
  <c r="H89" i="9" s="1" a="1"/>
  <c r="H89" i="9" s="1"/>
  <c r="G145" i="9"/>
  <c r="H145" i="9" s="1" a="1"/>
  <c r="H145" i="9" s="1"/>
  <c r="G81" i="9"/>
  <c r="H81" i="9" s="1" a="1"/>
  <c r="H81" i="9" s="1"/>
  <c r="G137" i="9"/>
  <c r="H137" i="9" s="1" a="1"/>
  <c r="H137" i="9" s="1"/>
  <c r="G73" i="9"/>
  <c r="H73" i="9" s="1" a="1"/>
  <c r="H73" i="9" s="1"/>
  <c r="G129" i="9"/>
  <c r="H129" i="9" s="1" a="1"/>
  <c r="H129" i="9" s="1"/>
  <c r="G65" i="9"/>
  <c r="H65" i="9" s="1" a="1"/>
  <c r="H65" i="9" s="1"/>
  <c r="G121" i="9"/>
  <c r="H121" i="9" s="1" a="1"/>
  <c r="H121" i="9" s="1"/>
  <c r="G57" i="9"/>
  <c r="H57" i="9" s="1" a="1"/>
  <c r="H57" i="9" s="1"/>
  <c r="G113" i="9"/>
  <c r="H113" i="9" s="1" a="1"/>
  <c r="H113" i="9" s="1"/>
  <c r="G49" i="9"/>
  <c r="H49" i="9" s="1" a="1"/>
  <c r="H49" i="9" s="1"/>
  <c r="G169" i="9"/>
  <c r="H169" i="9" s="1" a="1"/>
  <c r="H169" i="9" s="1"/>
  <c r="G105" i="9"/>
  <c r="H105" i="9" s="1" a="1"/>
  <c r="H105" i="9" s="1"/>
  <c r="G41" i="9"/>
  <c r="H41" i="9" s="1" a="1"/>
  <c r="H41" i="9" s="1"/>
  <c r="G161" i="9"/>
  <c r="H161" i="9" s="1" a="1"/>
  <c r="H161" i="9" s="1"/>
  <c r="G97" i="9"/>
  <c r="H97" i="9" s="1" a="1"/>
  <c r="H97" i="9" s="1"/>
  <c r="G33" i="9"/>
  <c r="H33" i="9" s="1" a="1"/>
  <c r="H33" i="9" s="1"/>
  <c r="G25" i="9"/>
  <c r="H25" i="9" s="1" a="1"/>
  <c r="H25" i="9" s="1"/>
  <c r="G168" i="9"/>
  <c r="H168" i="9" s="1" a="1"/>
  <c r="H168" i="9" s="1"/>
  <c r="G160" i="9"/>
  <c r="H160" i="9" s="1" a="1"/>
  <c r="H160" i="9" s="1"/>
  <c r="G152" i="9"/>
  <c r="H152" i="9" s="1" a="1"/>
  <c r="H152" i="9" s="1"/>
  <c r="G144" i="9"/>
  <c r="H144" i="9" s="1" a="1"/>
  <c r="H144" i="9" s="1"/>
  <c r="G136" i="9"/>
  <c r="H136" i="9" s="1" a="1"/>
  <c r="H136" i="9" s="1"/>
  <c r="G128" i="9"/>
  <c r="H128" i="9" s="1" a="1"/>
  <c r="H128" i="9" s="1"/>
  <c r="G120" i="9"/>
  <c r="H120" i="9" s="1" a="1"/>
  <c r="H120" i="9" s="1"/>
  <c r="G112" i="9"/>
  <c r="H112" i="9" s="1" a="1"/>
  <c r="H112" i="9" s="1"/>
  <c r="G104" i="9"/>
  <c r="H104" i="9" s="1" a="1"/>
  <c r="H104" i="9" s="1"/>
  <c r="G96" i="9"/>
  <c r="H96" i="9" s="1" a="1"/>
  <c r="H96" i="9" s="1"/>
  <c r="G88" i="9"/>
  <c r="H88" i="9" s="1" a="1"/>
  <c r="H88" i="9" s="1"/>
  <c r="G80" i="9"/>
  <c r="H80" i="9" s="1" a="1"/>
  <c r="H80" i="9" s="1"/>
  <c r="G72" i="9"/>
  <c r="H72" i="9" s="1" a="1"/>
  <c r="H72" i="9" s="1"/>
  <c r="G64" i="9"/>
  <c r="H64" i="9" s="1" a="1"/>
  <c r="H64" i="9" s="1"/>
  <c r="G56" i="9"/>
  <c r="H56" i="9" s="1" a="1"/>
  <c r="H56" i="9" s="1"/>
  <c r="G48" i="9"/>
  <c r="H48" i="9" s="1" a="1"/>
  <c r="H48" i="9" s="1"/>
  <c r="G40" i="9"/>
  <c r="H40" i="9" s="1" a="1"/>
  <c r="H40" i="9" s="1"/>
  <c r="G32" i="9"/>
  <c r="H32" i="9" s="1" a="1"/>
  <c r="H32" i="9" s="1"/>
  <c r="G24" i="9"/>
  <c r="H24" i="9" s="1" a="1"/>
  <c r="H24" i="9" s="1"/>
  <c r="G167" i="9"/>
  <c r="H167" i="9" s="1" a="1"/>
  <c r="H167" i="9" s="1"/>
  <c r="G159" i="9"/>
  <c r="H159" i="9" s="1" a="1"/>
  <c r="H159" i="9" s="1"/>
  <c r="G151" i="9"/>
  <c r="H151" i="9" s="1" a="1"/>
  <c r="H151" i="9" s="1"/>
  <c r="G143" i="9"/>
  <c r="H143" i="9" s="1" a="1"/>
  <c r="H143" i="9" s="1"/>
  <c r="G135" i="9"/>
  <c r="H135" i="9" s="1" a="1"/>
  <c r="H135" i="9" s="1"/>
  <c r="G127" i="9"/>
  <c r="H127" i="9" s="1" a="1"/>
  <c r="H127" i="9" s="1"/>
  <c r="G119" i="9"/>
  <c r="H119" i="9" s="1" a="1"/>
  <c r="H119" i="9" s="1"/>
  <c r="G111" i="9"/>
  <c r="H111" i="9" s="1" a="1"/>
  <c r="H111" i="9" s="1"/>
  <c r="G103" i="9"/>
  <c r="H103" i="9" s="1" a="1"/>
  <c r="H103" i="9" s="1"/>
  <c r="G95" i="9"/>
  <c r="H95" i="9" s="1" a="1"/>
  <c r="H95" i="9" s="1"/>
  <c r="G87" i="9"/>
  <c r="H87" i="9" s="1" a="1"/>
  <c r="H87" i="9" s="1"/>
  <c r="G79" i="9"/>
  <c r="H79" i="9" s="1" a="1"/>
  <c r="H79" i="9" s="1"/>
  <c r="G71" i="9"/>
  <c r="H71" i="9" s="1" a="1"/>
  <c r="H71" i="9" s="1"/>
  <c r="G63" i="9"/>
  <c r="H63" i="9" s="1" a="1"/>
  <c r="H63" i="9" s="1"/>
  <c r="G55" i="9"/>
  <c r="H55" i="9" s="1" a="1"/>
  <c r="H55" i="9" s="1"/>
  <c r="G47" i="9"/>
  <c r="H47" i="9" s="1" a="1"/>
  <c r="H47" i="9" s="1"/>
  <c r="G39" i="9"/>
  <c r="H39" i="9" s="1" a="1"/>
  <c r="H39" i="9" s="1"/>
  <c r="G31" i="9"/>
  <c r="H31" i="9" s="1" a="1"/>
  <c r="H31" i="9" s="1"/>
  <c r="G23" i="9"/>
  <c r="H23" i="9" s="1" a="1"/>
  <c r="H23" i="9" s="1"/>
  <c r="G174" i="9"/>
  <c r="H174" i="9" s="1" a="1"/>
  <c r="H174" i="9" s="1"/>
  <c r="G166" i="9"/>
  <c r="H166" i="9" s="1" a="1"/>
  <c r="H166" i="9" s="1"/>
  <c r="G158" i="9"/>
  <c r="H158" i="9" s="1" a="1"/>
  <c r="H158" i="9" s="1"/>
  <c r="G150" i="9"/>
  <c r="H150" i="9" s="1" a="1"/>
  <c r="H150" i="9" s="1"/>
  <c r="G142" i="9"/>
  <c r="H142" i="9" s="1" a="1"/>
  <c r="H142" i="9" s="1"/>
  <c r="G134" i="9"/>
  <c r="H134" i="9" s="1" a="1"/>
  <c r="H134" i="9" s="1"/>
  <c r="G126" i="9"/>
  <c r="H126" i="9" s="1" a="1"/>
  <c r="H126" i="9" s="1"/>
  <c r="G118" i="9"/>
  <c r="H118" i="9" s="1" a="1"/>
  <c r="H118" i="9" s="1"/>
  <c r="G110" i="9"/>
  <c r="H110" i="9" s="1" a="1"/>
  <c r="H110" i="9" s="1"/>
  <c r="G102" i="9"/>
  <c r="H102" i="9" s="1" a="1"/>
  <c r="H102" i="9" s="1"/>
  <c r="G94" i="9"/>
  <c r="H94" i="9" s="1" a="1"/>
  <c r="H94" i="9" s="1"/>
  <c r="G86" i="9"/>
  <c r="H86" i="9" s="1" a="1"/>
  <c r="H86" i="9" s="1"/>
  <c r="G78" i="9"/>
  <c r="H78" i="9" s="1" a="1"/>
  <c r="H78" i="9" s="1"/>
  <c r="G70" i="9"/>
  <c r="H70" i="9" s="1" a="1"/>
  <c r="H70" i="9" s="1"/>
  <c r="G62" i="9"/>
  <c r="H62" i="9" s="1" a="1"/>
  <c r="H62" i="9" s="1"/>
  <c r="G54" i="9"/>
  <c r="H54" i="9" s="1" a="1"/>
  <c r="H54" i="9" s="1"/>
  <c r="G46" i="9"/>
  <c r="H46" i="9" s="1" a="1"/>
  <c r="H46" i="9" s="1"/>
  <c r="G38" i="9"/>
  <c r="H38" i="9" s="1" a="1"/>
  <c r="H38" i="9" s="1"/>
  <c r="G30" i="9"/>
  <c r="H30" i="9" s="1" a="1"/>
  <c r="H30" i="9" s="1"/>
  <c r="G22" i="9"/>
  <c r="H22" i="9" s="1" a="1"/>
  <c r="H22" i="9" s="1"/>
  <c r="G173" i="9"/>
  <c r="H173" i="9" s="1" a="1"/>
  <c r="H173" i="9" s="1"/>
  <c r="G165" i="9"/>
  <c r="H165" i="9" s="1" a="1"/>
  <c r="H165" i="9" s="1"/>
  <c r="G157" i="9"/>
  <c r="H157" i="9" s="1" a="1"/>
  <c r="H157" i="9" s="1"/>
  <c r="G149" i="9"/>
  <c r="H149" i="9" s="1" a="1"/>
  <c r="H149" i="9" s="1"/>
  <c r="G141" i="9"/>
  <c r="H141" i="9" s="1" a="1"/>
  <c r="H141" i="9" s="1"/>
  <c r="G133" i="9"/>
  <c r="H133" i="9" s="1" a="1"/>
  <c r="H133" i="9" s="1"/>
  <c r="G125" i="9"/>
  <c r="H125" i="9" s="1" a="1"/>
  <c r="H125" i="9" s="1"/>
  <c r="G117" i="9"/>
  <c r="H117" i="9" s="1" a="1"/>
  <c r="H117" i="9" s="1"/>
  <c r="G109" i="9"/>
  <c r="H109" i="9" s="1" a="1"/>
  <c r="H109" i="9" s="1"/>
  <c r="G101" i="9"/>
  <c r="H101" i="9" s="1" a="1"/>
  <c r="H101" i="9" s="1"/>
  <c r="G93" i="9"/>
  <c r="H93" i="9" s="1" a="1"/>
  <c r="H93" i="9" s="1"/>
  <c r="G85" i="9"/>
  <c r="H85" i="9" s="1" a="1"/>
  <c r="H85" i="9" s="1"/>
  <c r="G77" i="9"/>
  <c r="H77" i="9" s="1" a="1"/>
  <c r="H77" i="9" s="1"/>
  <c r="G69" i="9"/>
  <c r="H69" i="9" s="1" a="1"/>
  <c r="H69" i="9" s="1"/>
  <c r="G61" i="9"/>
  <c r="H61" i="9" s="1" a="1"/>
  <c r="H61" i="9" s="1"/>
  <c r="G53" i="9"/>
  <c r="H53" i="9" s="1" a="1"/>
  <c r="H53" i="9" s="1"/>
  <c r="G45" i="9"/>
  <c r="H45" i="9" s="1" a="1"/>
  <c r="H45" i="9" s="1"/>
  <c r="G37" i="9"/>
  <c r="H37" i="9" s="1" a="1"/>
  <c r="H37" i="9" s="1"/>
  <c r="G29" i="9"/>
  <c r="H29" i="9" s="1" a="1"/>
  <c r="H29" i="9" s="1"/>
  <c r="G21" i="9"/>
  <c r="H21" i="9" s="1" a="1"/>
  <c r="H21" i="9" s="1"/>
  <c r="G172" i="9"/>
  <c r="H172" i="9" s="1" a="1"/>
  <c r="H172" i="9" s="1"/>
  <c r="G164" i="9"/>
  <c r="H164" i="9" s="1" a="1"/>
  <c r="H164" i="9" s="1"/>
  <c r="G156" i="9"/>
  <c r="H156" i="9" s="1" a="1"/>
  <c r="H156" i="9" s="1"/>
  <c r="G148" i="9"/>
  <c r="H148" i="9" s="1" a="1"/>
  <c r="H148" i="9" s="1"/>
  <c r="G140" i="9"/>
  <c r="H140" i="9" s="1" a="1"/>
  <c r="H140" i="9" s="1"/>
  <c r="G132" i="9"/>
  <c r="H132" i="9" s="1" a="1"/>
  <c r="H132" i="9" s="1"/>
  <c r="G124" i="9"/>
  <c r="H124" i="9" s="1" a="1"/>
  <c r="H124" i="9" s="1"/>
  <c r="G116" i="9"/>
  <c r="H116" i="9" s="1" a="1"/>
  <c r="H116" i="9" s="1"/>
  <c r="G108" i="9"/>
  <c r="H108" i="9" s="1" a="1"/>
  <c r="H108" i="9" s="1"/>
  <c r="G100" i="9"/>
  <c r="H100" i="9" s="1" a="1"/>
  <c r="H100" i="9" s="1"/>
  <c r="G92" i="9"/>
  <c r="H92" i="9" s="1" a="1"/>
  <c r="H92" i="9" s="1"/>
  <c r="G84" i="9"/>
  <c r="H84" i="9" s="1" a="1"/>
  <c r="H84" i="9" s="1"/>
  <c r="G76" i="9"/>
  <c r="H76" i="9" s="1" a="1"/>
  <c r="H76" i="9" s="1"/>
  <c r="G68" i="9"/>
  <c r="H68" i="9" s="1" a="1"/>
  <c r="H68" i="9" s="1"/>
  <c r="G60" i="9"/>
  <c r="H60" i="9" s="1" a="1"/>
  <c r="H60" i="9" s="1"/>
  <c r="G52" i="9"/>
  <c r="H52" i="9" s="1" a="1"/>
  <c r="H52" i="9" s="1"/>
  <c r="G44" i="9"/>
  <c r="H44" i="9" s="1" a="1"/>
  <c r="H44" i="9" s="1"/>
  <c r="G36" i="9"/>
  <c r="H36" i="9" s="1" a="1"/>
  <c r="H36" i="9" s="1"/>
  <c r="G28" i="9"/>
  <c r="H28" i="9" s="1" a="1"/>
  <c r="H28" i="9" s="1"/>
  <c r="G20" i="9"/>
  <c r="H20" i="9" s="1" a="1"/>
  <c r="H20" i="9" s="1"/>
  <c r="G171" i="9"/>
  <c r="H171" i="9" s="1" a="1"/>
  <c r="H171" i="9" s="1"/>
  <c r="G163" i="9"/>
  <c r="H163" i="9" s="1" a="1"/>
  <c r="H163" i="9" s="1"/>
  <c r="G155" i="9"/>
  <c r="H155" i="9" s="1" a="1"/>
  <c r="H155" i="9" s="1"/>
  <c r="G147" i="9"/>
  <c r="H147" i="9" s="1" a="1"/>
  <c r="H147" i="9" s="1"/>
  <c r="G139" i="9"/>
  <c r="H139" i="9" s="1" a="1"/>
  <c r="H139" i="9" s="1"/>
  <c r="G131" i="9"/>
  <c r="H131" i="9" s="1" a="1"/>
  <c r="H131" i="9" s="1"/>
  <c r="G123" i="9"/>
  <c r="H123" i="9" s="1" a="1"/>
  <c r="H123" i="9" s="1"/>
  <c r="G115" i="9"/>
  <c r="H115" i="9" s="1" a="1"/>
  <c r="H115" i="9" s="1"/>
  <c r="G107" i="9"/>
  <c r="H107" i="9" s="1" a="1"/>
  <c r="H107" i="9" s="1"/>
  <c r="G99" i="9"/>
  <c r="H99" i="9" s="1" a="1"/>
  <c r="H99" i="9" s="1"/>
  <c r="G91" i="9"/>
  <c r="H91" i="9" s="1" a="1"/>
  <c r="H91" i="9" s="1"/>
  <c r="G83" i="9"/>
  <c r="H83" i="9" s="1" a="1"/>
  <c r="H83" i="9" s="1"/>
  <c r="G75" i="9"/>
  <c r="H75" i="9" s="1" a="1"/>
  <c r="H75" i="9" s="1"/>
  <c r="G67" i="9"/>
  <c r="H67" i="9" s="1" a="1"/>
  <c r="H67" i="9" s="1"/>
  <c r="G59" i="9"/>
  <c r="H59" i="9" s="1" a="1"/>
  <c r="H59" i="9" s="1"/>
  <c r="G51" i="9"/>
  <c r="H51" i="9" s="1" a="1"/>
  <c r="H51" i="9" s="1"/>
  <c r="G43" i="9"/>
  <c r="H43" i="9" s="1" a="1"/>
  <c r="H43" i="9" s="1"/>
  <c r="G35" i="9"/>
  <c r="H35" i="9" s="1" a="1"/>
  <c r="H35" i="9" s="1"/>
  <c r="G27" i="9"/>
  <c r="H27" i="9" s="1" a="1"/>
  <c r="H27" i="9" s="1"/>
  <c r="G19" i="9"/>
  <c r="H19" i="9" s="1" a="1"/>
  <c r="H19" i="9" s="1"/>
  <c r="G170" i="9"/>
  <c r="H170" i="9" s="1" a="1"/>
  <c r="H170" i="9" s="1"/>
  <c r="G162" i="9"/>
  <c r="H162" i="9" s="1" a="1"/>
  <c r="H162" i="9" s="1"/>
  <c r="G154" i="9"/>
  <c r="H154" i="9" s="1" a="1"/>
  <c r="H154" i="9" s="1"/>
  <c r="G146" i="9"/>
  <c r="H146" i="9" s="1" a="1"/>
  <c r="H146" i="9" s="1"/>
  <c r="G138" i="9"/>
  <c r="H138" i="9" s="1" a="1"/>
  <c r="H138" i="9" s="1"/>
  <c r="G130" i="9"/>
  <c r="H130" i="9" s="1" a="1"/>
  <c r="H130" i="9" s="1"/>
  <c r="G122" i="9"/>
  <c r="H122" i="9" s="1" a="1"/>
  <c r="H122" i="9" s="1"/>
  <c r="G114" i="9"/>
  <c r="H114" i="9" s="1" a="1"/>
  <c r="H114" i="9" s="1"/>
  <c r="G106" i="9"/>
  <c r="H106" i="9" s="1" a="1"/>
  <c r="H106" i="9" s="1"/>
  <c r="G98" i="9"/>
  <c r="H98" i="9" s="1" a="1"/>
  <c r="H98" i="9" s="1"/>
  <c r="G90" i="9"/>
  <c r="H90" i="9" s="1" a="1"/>
  <c r="H90" i="9" s="1"/>
  <c r="G82" i="9"/>
  <c r="H82" i="9" s="1" a="1"/>
  <c r="H82" i="9" s="1"/>
  <c r="G74" i="9"/>
  <c r="H74" i="9" s="1" a="1"/>
  <c r="H74" i="9" s="1"/>
  <c r="G66" i="9"/>
  <c r="H66" i="9" s="1" a="1"/>
  <c r="H66" i="9" s="1"/>
  <c r="G58" i="9"/>
  <c r="H58" i="9" s="1" a="1"/>
  <c r="H58" i="9" s="1"/>
  <c r="G50" i="9"/>
  <c r="H50" i="9" s="1" a="1"/>
  <c r="H50" i="9" s="1"/>
  <c r="G42" i="9"/>
  <c r="H42" i="9" s="1" a="1"/>
  <c r="H42" i="9" s="1"/>
  <c r="G34" i="9"/>
  <c r="H34" i="9" s="1" a="1"/>
  <c r="H34" i="9" s="1"/>
  <c r="Q2048" i="7"/>
  <c r="E18" i="9"/>
  <c r="G18" i="9" s="1"/>
  <c r="H18" i="9" s="1" a="1"/>
  <c r="H18" i="9" s="1"/>
  <c r="F26" i="9"/>
  <c r="F34" i="9"/>
  <c r="F42" i="9"/>
  <c r="F50" i="9"/>
  <c r="F58" i="9"/>
  <c r="F66" i="9"/>
  <c r="F74" i="9"/>
  <c r="F82" i="9"/>
  <c r="F90" i="9"/>
  <c r="F98" i="9"/>
  <c r="F106" i="9"/>
  <c r="F114" i="9"/>
  <c r="F122" i="9"/>
  <c r="F130" i="9"/>
  <c r="F138" i="9"/>
  <c r="F146" i="9"/>
  <c r="F154" i="9"/>
  <c r="F162" i="9"/>
  <c r="F170" i="9"/>
  <c r="F57" i="9"/>
  <c r="F105" i="9"/>
  <c r="F145" i="9"/>
  <c r="F19" i="9"/>
  <c r="F27" i="9"/>
  <c r="F35" i="9"/>
  <c r="F43" i="9"/>
  <c r="F51" i="9"/>
  <c r="F59" i="9"/>
  <c r="F67" i="9"/>
  <c r="F75" i="9"/>
  <c r="F83" i="9"/>
  <c r="F91" i="9"/>
  <c r="F99" i="9"/>
  <c r="F107" i="9"/>
  <c r="F115" i="9"/>
  <c r="F123" i="9"/>
  <c r="F131" i="9"/>
  <c r="F139" i="9"/>
  <c r="F147" i="9"/>
  <c r="F155" i="9"/>
  <c r="F163" i="9"/>
  <c r="F171" i="9"/>
  <c r="F41" i="9"/>
  <c r="F65" i="9"/>
  <c r="F113" i="9"/>
  <c r="F161" i="9"/>
  <c r="F20" i="9"/>
  <c r="F28" i="9"/>
  <c r="F36" i="9"/>
  <c r="F44" i="9"/>
  <c r="F52" i="9"/>
  <c r="F60" i="9"/>
  <c r="F68" i="9"/>
  <c r="F76" i="9"/>
  <c r="F84" i="9"/>
  <c r="F92" i="9"/>
  <c r="F100" i="9"/>
  <c r="F108" i="9"/>
  <c r="F116" i="9"/>
  <c r="F124" i="9"/>
  <c r="F132" i="9"/>
  <c r="F140" i="9"/>
  <c r="F148" i="9"/>
  <c r="F156" i="9"/>
  <c r="F164" i="9"/>
  <c r="F172" i="9"/>
  <c r="F97" i="9"/>
  <c r="F21" i="9"/>
  <c r="F29" i="9"/>
  <c r="F37" i="9"/>
  <c r="F45" i="9"/>
  <c r="F53" i="9"/>
  <c r="F61" i="9"/>
  <c r="F69" i="9"/>
  <c r="F77" i="9"/>
  <c r="F85" i="9"/>
  <c r="F93" i="9"/>
  <c r="F101" i="9"/>
  <c r="F109" i="9"/>
  <c r="F117" i="9"/>
  <c r="F125" i="9"/>
  <c r="F133" i="9"/>
  <c r="F141" i="9"/>
  <c r="F149" i="9"/>
  <c r="F157" i="9"/>
  <c r="F165" i="9"/>
  <c r="F173" i="9"/>
  <c r="F33" i="9"/>
  <c r="F73" i="9"/>
  <c r="F121" i="9"/>
  <c r="F153" i="9"/>
  <c r="F22" i="9"/>
  <c r="F30" i="9"/>
  <c r="F38" i="9"/>
  <c r="F46" i="9"/>
  <c r="F54" i="9"/>
  <c r="F62" i="9"/>
  <c r="F70" i="9"/>
  <c r="F78" i="9"/>
  <c r="F86" i="9"/>
  <c r="F94" i="9"/>
  <c r="F102" i="9"/>
  <c r="F110" i="9"/>
  <c r="F118" i="9"/>
  <c r="F126" i="9"/>
  <c r="F134" i="9"/>
  <c r="F142" i="9"/>
  <c r="F150" i="9"/>
  <c r="F158" i="9"/>
  <c r="F166" i="9"/>
  <c r="F174" i="9"/>
  <c r="F23" i="9"/>
  <c r="F31" i="9"/>
  <c r="F39" i="9"/>
  <c r="F47" i="9"/>
  <c r="F55" i="9"/>
  <c r="F63" i="9"/>
  <c r="F71" i="9"/>
  <c r="F79" i="9"/>
  <c r="F87" i="9"/>
  <c r="F95" i="9"/>
  <c r="F103" i="9"/>
  <c r="F111" i="9"/>
  <c r="F119" i="9"/>
  <c r="F127" i="9"/>
  <c r="F135" i="9"/>
  <c r="F143" i="9"/>
  <c r="F151" i="9"/>
  <c r="F159" i="9"/>
  <c r="F167" i="9"/>
  <c r="F25" i="9"/>
  <c r="F89" i="9"/>
  <c r="F137" i="9"/>
  <c r="F49" i="9"/>
  <c r="F81" i="9"/>
  <c r="F129" i="9"/>
  <c r="F169" i="9"/>
  <c r="F24" i="9"/>
  <c r="F32" i="9"/>
  <c r="F40" i="9"/>
  <c r="F48" i="9"/>
  <c r="F56" i="9"/>
  <c r="F64" i="9"/>
  <c r="F72" i="9"/>
  <c r="F80" i="9"/>
  <c r="F88" i="9"/>
  <c r="F96" i="9"/>
  <c r="F104" i="9"/>
  <c r="F112" i="9"/>
  <c r="F120" i="9"/>
  <c r="F128" i="9"/>
  <c r="F136" i="9"/>
  <c r="F144" i="9"/>
  <c r="F152" i="9"/>
  <c r="F160" i="9"/>
  <c r="F168" i="9"/>
  <c r="B21" i="8"/>
  <c r="G8" i="9"/>
  <c r="G9" i="9"/>
  <c r="G10" i="9"/>
  <c r="G11" i="9"/>
  <c r="G4" i="9"/>
  <c r="G12" i="9"/>
  <c r="G5" i="9"/>
  <c r="G13" i="9"/>
  <c r="G6" i="9"/>
  <c r="G7" i="9"/>
  <c r="FA4" i="8"/>
  <c r="EO4" i="8"/>
  <c r="EB4" i="8"/>
  <c r="DN4" i="8"/>
  <c r="DB4" i="8"/>
  <c r="CO4" i="8"/>
  <c r="CC4" i="8"/>
  <c r="BP4" i="8"/>
  <c r="BB4" i="8"/>
  <c r="AP4" i="8"/>
  <c r="Q4" i="8"/>
  <c r="EZ4" i="8"/>
  <c r="EL4" i="8"/>
  <c r="DZ4" i="8"/>
  <c r="DM4" i="8"/>
  <c r="DA4" i="8"/>
  <c r="CN4" i="8"/>
  <c r="BZ4" i="8"/>
  <c r="BN4" i="8"/>
  <c r="BA4" i="8"/>
  <c r="AO4" i="8"/>
  <c r="AB4" i="8"/>
  <c r="N4" i="8"/>
  <c r="EX4" i="8"/>
  <c r="EK4" i="8"/>
  <c r="DY4" i="8"/>
  <c r="DL4" i="8"/>
  <c r="CX4" i="8"/>
  <c r="CL4" i="8"/>
  <c r="BY4" i="8"/>
  <c r="BM4" i="8"/>
  <c r="AZ4" i="8"/>
  <c r="AL4" i="8"/>
  <c r="Z4" i="8"/>
  <c r="M4" i="8"/>
  <c r="EW4" i="8"/>
  <c r="EJ4" i="8"/>
  <c r="DV4" i="8"/>
  <c r="DJ4" i="8"/>
  <c r="CW4" i="8"/>
  <c r="CK4" i="8"/>
  <c r="BX4" i="8"/>
  <c r="BJ4" i="8"/>
  <c r="AX4" i="8"/>
  <c r="AK4" i="8"/>
  <c r="Y4" i="8"/>
  <c r="L4" i="8"/>
  <c r="ET4" i="8"/>
  <c r="EH4" i="8"/>
  <c r="DU4" i="8"/>
  <c r="DI4" i="8"/>
  <c r="CV4" i="8"/>
  <c r="CH4" i="8"/>
  <c r="BV4" i="8"/>
  <c r="BI4" i="8"/>
  <c r="AW4" i="8"/>
  <c r="AJ4" i="8"/>
  <c r="V4" i="8"/>
  <c r="J4" i="8"/>
  <c r="FB4" i="8"/>
  <c r="EP4" i="8"/>
  <c r="EC4" i="8"/>
  <c r="DQ4" i="8"/>
  <c r="DD4" i="8"/>
  <c r="CP4" i="8"/>
  <c r="CD4" i="8"/>
  <c r="BQ4" i="8"/>
  <c r="BE4" i="8"/>
  <c r="AR4" i="8"/>
  <c r="AD4" i="8"/>
  <c r="R4" i="8"/>
  <c r="AC4" i="8"/>
  <c r="FF4" i="8"/>
  <c r="ES4" i="8"/>
  <c r="EG4" i="8"/>
  <c r="DT4" i="8"/>
  <c r="DF4" i="8"/>
  <c r="CT4" i="8"/>
  <c r="CG4" i="8"/>
  <c r="BU4" i="8"/>
  <c r="BH4" i="8"/>
  <c r="AT4" i="8"/>
  <c r="AH4" i="8"/>
  <c r="U4" i="8"/>
  <c r="I4" i="8"/>
  <c r="FE4" i="8"/>
  <c r="ER4" i="8"/>
  <c r="ED4" i="8"/>
  <c r="DR4" i="8"/>
  <c r="DE4" i="8"/>
  <c r="CS4" i="8"/>
  <c r="CF4" i="8"/>
  <c r="BR4" i="8"/>
  <c r="BF4" i="8"/>
  <c r="AS4" i="8"/>
  <c r="AG4" i="8"/>
  <c r="T4" i="8"/>
  <c r="G4" i="8"/>
  <c r="K4" i="8"/>
  <c r="S4" i="8"/>
  <c r="AA4" i="8"/>
  <c r="AI4" i="8"/>
  <c r="AQ4" i="8"/>
  <c r="AY4" i="8"/>
  <c r="BG4" i="8"/>
  <c r="BO4" i="8"/>
  <c r="BW4" i="8"/>
  <c r="CE4" i="8"/>
  <c r="CM4" i="8"/>
  <c r="CU4" i="8"/>
  <c r="DC4" i="8"/>
  <c r="DK4" i="8"/>
  <c r="DS4" i="8"/>
  <c r="EA4" i="8"/>
  <c r="EI4" i="8"/>
  <c r="EQ4" i="8"/>
  <c r="EY4" i="8"/>
  <c r="FG4" i="8"/>
  <c r="O4" i="8"/>
  <c r="W4" i="8"/>
  <c r="AE4" i="8"/>
  <c r="AM4" i="8"/>
  <c r="AU4" i="8"/>
  <c r="BC4" i="8"/>
  <c r="BK4" i="8"/>
  <c r="BS4" i="8"/>
  <c r="CA4" i="8"/>
  <c r="CI4" i="8"/>
  <c r="CQ4" i="8"/>
  <c r="CY4" i="8"/>
  <c r="DG4" i="8"/>
  <c r="DO4" i="8"/>
  <c r="DW4" i="8"/>
  <c r="EE4" i="8"/>
  <c r="EM4" i="8"/>
  <c r="EU4" i="8"/>
  <c r="FC4" i="8"/>
  <c r="H4" i="8"/>
  <c r="P4" i="8"/>
  <c r="X4" i="8"/>
  <c r="AF4" i="8"/>
  <c r="AN4" i="8"/>
  <c r="AV4" i="8"/>
  <c r="BD4" i="8"/>
  <c r="BL4" i="8"/>
  <c r="BT4" i="8"/>
  <c r="CB4" i="8"/>
  <c r="CJ4" i="8"/>
  <c r="CR4" i="8"/>
  <c r="CZ4" i="8"/>
  <c r="DH4" i="8"/>
  <c r="DP4" i="8"/>
  <c r="DX4" i="8"/>
  <c r="EF4" i="8"/>
  <c r="EN4" i="8"/>
  <c r="EV4" i="8"/>
  <c r="FD4" i="8"/>
  <c r="A24" i="8"/>
  <c r="B24" i="8"/>
  <c r="H9" i="8"/>
  <c r="P9" i="8"/>
  <c r="X9" i="8"/>
  <c r="AF9" i="8"/>
  <c r="AN9" i="8"/>
  <c r="AV9" i="8"/>
  <c r="BD9" i="8"/>
  <c r="BL9" i="8"/>
  <c r="BT9" i="8"/>
  <c r="CB9" i="8"/>
  <c r="CJ9" i="8"/>
  <c r="CR9" i="8"/>
  <c r="CZ9" i="8"/>
  <c r="DH9" i="8"/>
  <c r="DP9" i="8"/>
  <c r="DX9" i="8"/>
  <c r="EF9" i="8"/>
  <c r="EN9" i="8"/>
  <c r="EV9" i="8"/>
  <c r="FD9" i="8"/>
  <c r="J10" i="8"/>
  <c r="R10" i="8"/>
  <c r="Z10" i="8"/>
  <c r="AH10" i="8"/>
  <c r="AP10" i="8"/>
  <c r="AX10" i="8"/>
  <c r="BF10" i="8"/>
  <c r="BN10" i="8"/>
  <c r="BV10" i="8"/>
  <c r="CD10" i="8"/>
  <c r="CL10" i="8"/>
  <c r="CT10" i="8"/>
  <c r="DB10" i="8"/>
  <c r="DJ10" i="8"/>
  <c r="DR10" i="8"/>
  <c r="DZ10" i="8"/>
  <c r="EH10" i="8"/>
  <c r="EP10" i="8"/>
  <c r="EX10" i="8"/>
  <c r="FF10" i="8"/>
  <c r="I11" i="8"/>
  <c r="BU11" i="8"/>
  <c r="EG11" i="8"/>
  <c r="K12" i="8"/>
  <c r="BW12" i="8"/>
  <c r="EI12" i="8"/>
  <c r="M13" i="8"/>
  <c r="BY13" i="8"/>
  <c r="EK13" i="8"/>
  <c r="O14" i="8"/>
  <c r="CA14" i="8"/>
  <c r="EM14" i="8"/>
  <c r="Q15" i="8"/>
  <c r="CC15" i="8"/>
  <c r="EO15" i="8"/>
  <c r="S16" i="8"/>
  <c r="CE16" i="8"/>
  <c r="EQ16" i="8"/>
  <c r="I5" i="8"/>
  <c r="Q5" i="8"/>
  <c r="Y5" i="8"/>
  <c r="AG5" i="8"/>
  <c r="AO5" i="8"/>
  <c r="AW5" i="8"/>
  <c r="BE5" i="8"/>
  <c r="BM5" i="8"/>
  <c r="BU5" i="8"/>
  <c r="CC5" i="8"/>
  <c r="CK5" i="8"/>
  <c r="CS5" i="8"/>
  <c r="DA5" i="8"/>
  <c r="DI5" i="8"/>
  <c r="DQ5" i="8"/>
  <c r="DY5" i="8"/>
  <c r="EG5" i="8"/>
  <c r="EO5" i="8"/>
  <c r="EW5" i="8"/>
  <c r="FE5" i="8"/>
  <c r="K6" i="8"/>
  <c r="S6" i="8"/>
  <c r="AA6" i="8"/>
  <c r="AI6" i="8"/>
  <c r="AQ6" i="8"/>
  <c r="AY6" i="8"/>
  <c r="BG6" i="8"/>
  <c r="BO6" i="8"/>
  <c r="BW6" i="8"/>
  <c r="CE6" i="8"/>
  <c r="CM6" i="8"/>
  <c r="CU6" i="8"/>
  <c r="DC6" i="8"/>
  <c r="DK6" i="8"/>
  <c r="DS6" i="8"/>
  <c r="EA6" i="8"/>
  <c r="EI6" i="8"/>
  <c r="EQ6" i="8"/>
  <c r="EY6" i="8"/>
  <c r="FG6" i="8"/>
  <c r="M7" i="8"/>
  <c r="U7" i="8"/>
  <c r="AC7" i="8"/>
  <c r="AK7" i="8"/>
  <c r="AS7" i="8"/>
  <c r="BA7" i="8"/>
  <c r="BI7" i="8"/>
  <c r="BQ7" i="8"/>
  <c r="BY7" i="8"/>
  <c r="CG7" i="8"/>
  <c r="CO7" i="8"/>
  <c r="CW7" i="8"/>
  <c r="DE7" i="8"/>
  <c r="DM7" i="8"/>
  <c r="DU7" i="8"/>
  <c r="EC7" i="8"/>
  <c r="EK7" i="8"/>
  <c r="ES7" i="8"/>
  <c r="FA7" i="8"/>
  <c r="O8" i="8"/>
  <c r="W8" i="8"/>
  <c r="AE8" i="8"/>
  <c r="AM8" i="8"/>
  <c r="AU8" i="8"/>
  <c r="BC8" i="8"/>
  <c r="BK8" i="8"/>
  <c r="BS8" i="8"/>
  <c r="CA8" i="8"/>
  <c r="CI8" i="8"/>
  <c r="CQ8" i="8"/>
  <c r="CY8" i="8"/>
  <c r="DG8" i="8"/>
  <c r="DO8" i="8"/>
  <c r="DW8" i="8"/>
  <c r="EE8" i="8"/>
  <c r="EM8" i="8"/>
  <c r="EU8" i="8"/>
  <c r="FC8" i="8"/>
  <c r="I9" i="8"/>
  <c r="Q9" i="8"/>
  <c r="Y9" i="8"/>
  <c r="AG9" i="8"/>
  <c r="AO9" i="8"/>
  <c r="AW9" i="8"/>
  <c r="BE9" i="8"/>
  <c r="BM9" i="8"/>
  <c r="BU9" i="8"/>
  <c r="CC9" i="8"/>
  <c r="CK9" i="8"/>
  <c r="CS9" i="8"/>
  <c r="DA9" i="8"/>
  <c r="DI9" i="8"/>
  <c r="DQ9" i="8"/>
  <c r="DY9" i="8"/>
  <c r="EG9" i="8"/>
  <c r="EO9" i="8"/>
  <c r="EW9" i="8"/>
  <c r="FE9" i="8"/>
  <c r="K10" i="8"/>
  <c r="S10" i="8"/>
  <c r="AA10" i="8"/>
  <c r="AI10" i="8"/>
  <c r="AQ10" i="8"/>
  <c r="AY10" i="8"/>
  <c r="BG10" i="8"/>
  <c r="BO10" i="8"/>
  <c r="BW10" i="8"/>
  <c r="CE10" i="8"/>
  <c r="CM10" i="8"/>
  <c r="CU10" i="8"/>
  <c r="DC10" i="8"/>
  <c r="DK10" i="8"/>
  <c r="DS10" i="8"/>
  <c r="EA10" i="8"/>
  <c r="EI10" i="8"/>
  <c r="EQ10" i="8"/>
  <c r="EY10" i="8"/>
  <c r="FG10" i="8"/>
  <c r="Q11" i="8"/>
  <c r="CC11" i="8"/>
  <c r="EO11" i="8"/>
  <c r="S12" i="8"/>
  <c r="CE12" i="8"/>
  <c r="EQ12" i="8"/>
  <c r="U13" i="8"/>
  <c r="CG13" i="8"/>
  <c r="ES13" i="8"/>
  <c r="W14" i="8"/>
  <c r="CI14" i="8"/>
  <c r="EU14" i="8"/>
  <c r="Y15" i="8"/>
  <c r="CK15" i="8"/>
  <c r="EW15" i="8"/>
  <c r="AA16" i="8"/>
  <c r="CM16" i="8"/>
  <c r="EY16" i="8"/>
  <c r="J5" i="8"/>
  <c r="R5" i="8"/>
  <c r="Z5" i="8"/>
  <c r="AH5" i="8"/>
  <c r="AP5" i="8"/>
  <c r="AX5" i="8"/>
  <c r="BF5" i="8"/>
  <c r="BN5" i="8"/>
  <c r="BV5" i="8"/>
  <c r="CD5" i="8"/>
  <c r="CL5" i="8"/>
  <c r="CT5" i="8"/>
  <c r="DB5" i="8"/>
  <c r="DJ5" i="8"/>
  <c r="DR5" i="8"/>
  <c r="DZ5" i="8"/>
  <c r="EH5" i="8"/>
  <c r="EP5" i="8"/>
  <c r="EX5" i="8"/>
  <c r="FF5" i="8"/>
  <c r="L6" i="8"/>
  <c r="T6" i="8"/>
  <c r="AB6" i="8"/>
  <c r="AJ6" i="8"/>
  <c r="AR6" i="8"/>
  <c r="AZ6" i="8"/>
  <c r="BH6" i="8"/>
  <c r="BP6" i="8"/>
  <c r="BX6" i="8"/>
  <c r="CF6" i="8"/>
  <c r="CN6" i="8"/>
  <c r="CV6" i="8"/>
  <c r="DD6" i="8"/>
  <c r="DL6" i="8"/>
  <c r="DT6" i="8"/>
  <c r="EB6" i="8"/>
  <c r="EJ6" i="8"/>
  <c r="ER6" i="8"/>
  <c r="EZ6" i="8"/>
  <c r="N7" i="8"/>
  <c r="V7" i="8"/>
  <c r="AD7" i="8"/>
  <c r="AL7" i="8"/>
  <c r="AT7" i="8"/>
  <c r="BB7" i="8"/>
  <c r="BJ7" i="8"/>
  <c r="BR7" i="8"/>
  <c r="BZ7" i="8"/>
  <c r="CH7" i="8"/>
  <c r="CP7" i="8"/>
  <c r="CX7" i="8"/>
  <c r="DF7" i="8"/>
  <c r="DN7" i="8"/>
  <c r="DV7" i="8"/>
  <c r="ED7" i="8"/>
  <c r="EL7" i="8"/>
  <c r="ET7" i="8"/>
  <c r="FB7" i="8"/>
  <c r="H8" i="8"/>
  <c r="P8" i="8"/>
  <c r="X8" i="8"/>
  <c r="AF8" i="8"/>
  <c r="AN8" i="8"/>
  <c r="AV8" i="8"/>
  <c r="BD8" i="8"/>
  <c r="BL8" i="8"/>
  <c r="BT8" i="8"/>
  <c r="CB8" i="8"/>
  <c r="CJ8" i="8"/>
  <c r="CR8" i="8"/>
  <c r="CZ8" i="8"/>
  <c r="DH8" i="8"/>
  <c r="DP8" i="8"/>
  <c r="DX8" i="8"/>
  <c r="EF8" i="8"/>
  <c r="EN8" i="8"/>
  <c r="EV8" i="8"/>
  <c r="FD8" i="8"/>
  <c r="J9" i="8"/>
  <c r="R9" i="8"/>
  <c r="Z9" i="8"/>
  <c r="AH9" i="8"/>
  <c r="AP9" i="8"/>
  <c r="AX9" i="8"/>
  <c r="BF9" i="8"/>
  <c r="BN9" i="8"/>
  <c r="BV9" i="8"/>
  <c r="CD9" i="8"/>
  <c r="CL9" i="8"/>
  <c r="CT9" i="8"/>
  <c r="DB9" i="8"/>
  <c r="DJ9" i="8"/>
  <c r="DR9" i="8"/>
  <c r="DZ9" i="8"/>
  <c r="EH9" i="8"/>
  <c r="EP9" i="8"/>
  <c r="EX9" i="8"/>
  <c r="FF9" i="8"/>
  <c r="L10" i="8"/>
  <c r="T10" i="8"/>
  <c r="AB10" i="8"/>
  <c r="AJ10" i="8"/>
  <c r="AR10" i="8"/>
  <c r="AZ10" i="8"/>
  <c r="BH10" i="8"/>
  <c r="BP10" i="8"/>
  <c r="BX10" i="8"/>
  <c r="CF10" i="8"/>
  <c r="CN10" i="8"/>
  <c r="CV10" i="8"/>
  <c r="DD10" i="8"/>
  <c r="DL10" i="8"/>
  <c r="DT10" i="8"/>
  <c r="EB10" i="8"/>
  <c r="EJ10" i="8"/>
  <c r="ER10" i="8"/>
  <c r="EZ10" i="8"/>
  <c r="Y11" i="8"/>
  <c r="CK11" i="8"/>
  <c r="EW11" i="8"/>
  <c r="AA12" i="8"/>
  <c r="CM12" i="8"/>
  <c r="EY12" i="8"/>
  <c r="AC13" i="8"/>
  <c r="CO13" i="8"/>
  <c r="FA13" i="8"/>
  <c r="AE14" i="8"/>
  <c r="CQ14" i="8"/>
  <c r="FC14" i="8"/>
  <c r="AG15" i="8"/>
  <c r="CS15" i="8"/>
  <c r="FE15" i="8"/>
  <c r="AI16" i="8"/>
  <c r="CU16" i="8"/>
  <c r="FG16" i="8"/>
  <c r="K5" i="8"/>
  <c r="S5" i="8"/>
  <c r="AA5" i="8"/>
  <c r="AI5" i="8"/>
  <c r="AQ5" i="8"/>
  <c r="AY5" i="8"/>
  <c r="BG5" i="8"/>
  <c r="BO5" i="8"/>
  <c r="BW5" i="8"/>
  <c r="CE5" i="8"/>
  <c r="CM5" i="8"/>
  <c r="CU5" i="8"/>
  <c r="DC5" i="8"/>
  <c r="DK5" i="8"/>
  <c r="DS5" i="8"/>
  <c r="EA5" i="8"/>
  <c r="EI5" i="8"/>
  <c r="EQ5" i="8"/>
  <c r="EY5" i="8"/>
  <c r="FG5" i="8"/>
  <c r="M6" i="8"/>
  <c r="U6" i="8"/>
  <c r="AC6" i="8"/>
  <c r="AK6" i="8"/>
  <c r="AS6" i="8"/>
  <c r="BA6" i="8"/>
  <c r="BI6" i="8"/>
  <c r="BQ6" i="8"/>
  <c r="BY6" i="8"/>
  <c r="CG6" i="8"/>
  <c r="CO6" i="8"/>
  <c r="CW6" i="8"/>
  <c r="DE6" i="8"/>
  <c r="DM6" i="8"/>
  <c r="DU6" i="8"/>
  <c r="EC6" i="8"/>
  <c r="EK6" i="8"/>
  <c r="ES6" i="8"/>
  <c r="FA6" i="8"/>
  <c r="O7" i="8"/>
  <c r="W7" i="8"/>
  <c r="AE7" i="8"/>
  <c r="AM7" i="8"/>
  <c r="AU7" i="8"/>
  <c r="BC7" i="8"/>
  <c r="BK7" i="8"/>
  <c r="BS7" i="8"/>
  <c r="CA7" i="8"/>
  <c r="CI7" i="8"/>
  <c r="CQ7" i="8"/>
  <c r="CY7" i="8"/>
  <c r="DG7" i="8"/>
  <c r="DO7" i="8"/>
  <c r="DW7" i="8"/>
  <c r="EE7" i="8"/>
  <c r="EM7" i="8"/>
  <c r="EU7" i="8"/>
  <c r="FC7" i="8"/>
  <c r="I8" i="8"/>
  <c r="Q8" i="8"/>
  <c r="Y8" i="8"/>
  <c r="AG8" i="8"/>
  <c r="AO8" i="8"/>
  <c r="AW8" i="8"/>
  <c r="BE8" i="8"/>
  <c r="BM8" i="8"/>
  <c r="BU8" i="8"/>
  <c r="CC8" i="8"/>
  <c r="CK8" i="8"/>
  <c r="CS8" i="8"/>
  <c r="DA8" i="8"/>
  <c r="DI8" i="8"/>
  <c r="DQ8" i="8"/>
  <c r="DY8" i="8"/>
  <c r="EG8" i="8"/>
  <c r="EO8" i="8"/>
  <c r="EW8" i="8"/>
  <c r="FE8" i="8"/>
  <c r="K9" i="8"/>
  <c r="S9" i="8"/>
  <c r="AA9" i="8"/>
  <c r="AI9" i="8"/>
  <c r="AQ9" i="8"/>
  <c r="AY9" i="8"/>
  <c r="BG9" i="8"/>
  <c r="BO9" i="8"/>
  <c r="BW9" i="8"/>
  <c r="CE9" i="8"/>
  <c r="CM9" i="8"/>
  <c r="CU9" i="8"/>
  <c r="DC9" i="8"/>
  <c r="DK9" i="8"/>
  <c r="DS9" i="8"/>
  <c r="EA9" i="8"/>
  <c r="EI9" i="8"/>
  <c r="EQ9" i="8"/>
  <c r="EY9" i="8"/>
  <c r="FG9" i="8"/>
  <c r="M10" i="8"/>
  <c r="U10" i="8"/>
  <c r="AC10" i="8"/>
  <c r="AK10" i="8"/>
  <c r="AS10" i="8"/>
  <c r="BA10" i="8"/>
  <c r="BI10" i="8"/>
  <c r="BQ10" i="8"/>
  <c r="BY10" i="8"/>
  <c r="CG10" i="8"/>
  <c r="CO10" i="8"/>
  <c r="CW10" i="8"/>
  <c r="DE10" i="8"/>
  <c r="DM10" i="8"/>
  <c r="DU10" i="8"/>
  <c r="EC10" i="8"/>
  <c r="EK10" i="8"/>
  <c r="ES10" i="8"/>
  <c r="FA10" i="8"/>
  <c r="AG11" i="8"/>
  <c r="CS11" i="8"/>
  <c r="FE11" i="8"/>
  <c r="AI12" i="8"/>
  <c r="CU12" i="8"/>
  <c r="FG12" i="8"/>
  <c r="AK13" i="8"/>
  <c r="CW13" i="8"/>
  <c r="AM14" i="8"/>
  <c r="CY14" i="8"/>
  <c r="AO15" i="8"/>
  <c r="DA15" i="8"/>
  <c r="AQ16" i="8"/>
  <c r="DC16" i="8"/>
  <c r="X5" i="8"/>
  <c r="AV5" i="8"/>
  <c r="BT5" i="8"/>
  <c r="CR5" i="8"/>
  <c r="DP5" i="8"/>
  <c r="EN5" i="8"/>
  <c r="AX6" i="8"/>
  <c r="CD6" i="8"/>
  <c r="DB6" i="8"/>
  <c r="DZ6" i="8"/>
  <c r="EX6" i="8"/>
  <c r="T7" i="8"/>
  <c r="AJ7" i="8"/>
  <c r="AZ7" i="8"/>
  <c r="BP7" i="8"/>
  <c r="CF7" i="8"/>
  <c r="CV7" i="8"/>
  <c r="DT7" i="8"/>
  <c r="EJ7" i="8"/>
  <c r="EZ7" i="8"/>
  <c r="N8" i="8"/>
  <c r="AD8" i="8"/>
  <c r="AT8" i="8"/>
  <c r="BJ8" i="8"/>
  <c r="BZ8" i="8"/>
  <c r="CP8" i="8"/>
  <c r="DF8" i="8"/>
  <c r="DV8" i="8"/>
  <c r="EL8" i="8"/>
  <c r="FB8" i="8"/>
  <c r="J2050" i="7"/>
  <c r="C24" i="8"/>
  <c r="L5" i="8"/>
  <c r="T5" i="8"/>
  <c r="AB5" i="8"/>
  <c r="AJ5" i="8"/>
  <c r="AR5" i="8"/>
  <c r="AZ5" i="8"/>
  <c r="BH5" i="8"/>
  <c r="BP5" i="8"/>
  <c r="BX5" i="8"/>
  <c r="CF5" i="8"/>
  <c r="CN5" i="8"/>
  <c r="CV5" i="8"/>
  <c r="DD5" i="8"/>
  <c r="DL5" i="8"/>
  <c r="DT5" i="8"/>
  <c r="EB5" i="8"/>
  <c r="EJ5" i="8"/>
  <c r="ER5" i="8"/>
  <c r="EZ5" i="8"/>
  <c r="N6" i="8"/>
  <c r="V6" i="8"/>
  <c r="AD6" i="8"/>
  <c r="AL6" i="8"/>
  <c r="AT6" i="8"/>
  <c r="BB6" i="8"/>
  <c r="BJ6" i="8"/>
  <c r="BR6" i="8"/>
  <c r="BZ6" i="8"/>
  <c r="CH6" i="8"/>
  <c r="CP6" i="8"/>
  <c r="CX6" i="8"/>
  <c r="DF6" i="8"/>
  <c r="DN6" i="8"/>
  <c r="DV6" i="8"/>
  <c r="ED6" i="8"/>
  <c r="EL6" i="8"/>
  <c r="ET6" i="8"/>
  <c r="FB6" i="8"/>
  <c r="H7" i="8"/>
  <c r="P7" i="8"/>
  <c r="X7" i="8"/>
  <c r="AF7" i="8"/>
  <c r="AN7" i="8"/>
  <c r="AV7" i="8"/>
  <c r="BD7" i="8"/>
  <c r="BL7" i="8"/>
  <c r="BT7" i="8"/>
  <c r="CB7" i="8"/>
  <c r="CJ7" i="8"/>
  <c r="CR7" i="8"/>
  <c r="CZ7" i="8"/>
  <c r="DH7" i="8"/>
  <c r="DP7" i="8"/>
  <c r="DX7" i="8"/>
  <c r="EF7" i="8"/>
  <c r="EN7" i="8"/>
  <c r="EV7" i="8"/>
  <c r="FD7" i="8"/>
  <c r="J8" i="8"/>
  <c r="R8" i="8"/>
  <c r="Z8" i="8"/>
  <c r="AH8" i="8"/>
  <c r="AP8" i="8"/>
  <c r="AX8" i="8"/>
  <c r="BF8" i="8"/>
  <c r="BN8" i="8"/>
  <c r="BV8" i="8"/>
  <c r="CD8" i="8"/>
  <c r="CL8" i="8"/>
  <c r="CT8" i="8"/>
  <c r="DB8" i="8"/>
  <c r="DJ8" i="8"/>
  <c r="DR8" i="8"/>
  <c r="DZ8" i="8"/>
  <c r="EH8" i="8"/>
  <c r="EP8" i="8"/>
  <c r="EX8" i="8"/>
  <c r="FF8" i="8"/>
  <c r="L9" i="8"/>
  <c r="T9" i="8"/>
  <c r="AB9" i="8"/>
  <c r="AJ9" i="8"/>
  <c r="AR9" i="8"/>
  <c r="AZ9" i="8"/>
  <c r="BH9" i="8"/>
  <c r="BP9" i="8"/>
  <c r="BX9" i="8"/>
  <c r="CF9" i="8"/>
  <c r="CN9" i="8"/>
  <c r="CV9" i="8"/>
  <c r="DD9" i="8"/>
  <c r="DL9" i="8"/>
  <c r="DT9" i="8"/>
  <c r="EB9" i="8"/>
  <c r="EJ9" i="8"/>
  <c r="ER9" i="8"/>
  <c r="EZ9" i="8"/>
  <c r="N10" i="8"/>
  <c r="V10" i="8"/>
  <c r="AD10" i="8"/>
  <c r="AL10" i="8"/>
  <c r="AT10" i="8"/>
  <c r="BB10" i="8"/>
  <c r="BJ10" i="8"/>
  <c r="BR10" i="8"/>
  <c r="BZ10" i="8"/>
  <c r="CH10" i="8"/>
  <c r="CP10" i="8"/>
  <c r="CX10" i="8"/>
  <c r="DF10" i="8"/>
  <c r="DN10" i="8"/>
  <c r="DV10" i="8"/>
  <c r="ED10" i="8"/>
  <c r="EL10" i="8"/>
  <c r="ET10" i="8"/>
  <c r="FB10" i="8"/>
  <c r="AO11" i="8"/>
  <c r="DA11" i="8"/>
  <c r="AQ12" i="8"/>
  <c r="DC12" i="8"/>
  <c r="AS13" i="8"/>
  <c r="DE13" i="8"/>
  <c r="AU14" i="8"/>
  <c r="DG14" i="8"/>
  <c r="AW15" i="8"/>
  <c r="DI15" i="8"/>
  <c r="AY16" i="8"/>
  <c r="DK16" i="8"/>
  <c r="EE44" i="8"/>
  <c r="BS44" i="8"/>
  <c r="AL44" i="8"/>
  <c r="DW44" i="8"/>
  <c r="BK44" i="8"/>
  <c r="AE44" i="8"/>
  <c r="DO44" i="8"/>
  <c r="BJ44" i="8"/>
  <c r="AD44" i="8"/>
  <c r="DG44" i="8"/>
  <c r="BC44" i="8"/>
  <c r="W44" i="8"/>
  <c r="CY44" i="8"/>
  <c r="BB44" i="8"/>
  <c r="V44" i="8"/>
  <c r="FC44" i="8"/>
  <c r="CQ44" i="8"/>
  <c r="AU44" i="8"/>
  <c r="O44" i="8"/>
  <c r="EU44" i="8"/>
  <c r="CI44" i="8"/>
  <c r="AT44" i="8"/>
  <c r="N44" i="8"/>
  <c r="CA44" i="8"/>
  <c r="AM44" i="8"/>
  <c r="EZ43" i="8"/>
  <c r="ER43" i="8"/>
  <c r="EJ43" i="8"/>
  <c r="EB43" i="8"/>
  <c r="DT43" i="8"/>
  <c r="DL43" i="8"/>
  <c r="DD43" i="8"/>
  <c r="CV43" i="8"/>
  <c r="CN43" i="8"/>
  <c r="CF43" i="8"/>
  <c r="BX43" i="8"/>
  <c r="BP43" i="8"/>
  <c r="BH43" i="8"/>
  <c r="AZ43" i="8"/>
  <c r="AR43" i="8"/>
  <c r="AJ43" i="8"/>
  <c r="AB43" i="8"/>
  <c r="T43" i="8"/>
  <c r="L43" i="8"/>
  <c r="FG43" i="8"/>
  <c r="EY43" i="8"/>
  <c r="EQ43" i="8"/>
  <c r="EI43" i="8"/>
  <c r="EA43" i="8"/>
  <c r="DS43" i="8"/>
  <c r="DK43" i="8"/>
  <c r="DC43" i="8"/>
  <c r="CU43" i="8"/>
  <c r="CM43" i="8"/>
  <c r="CE43" i="8"/>
  <c r="BW43" i="8"/>
  <c r="BO43" i="8"/>
  <c r="BG43" i="8"/>
  <c r="AY43" i="8"/>
  <c r="AQ43" i="8"/>
  <c r="AI43" i="8"/>
  <c r="AA43" i="8"/>
  <c r="S43" i="8"/>
  <c r="K43" i="8"/>
  <c r="EM44" i="8"/>
  <c r="FF43" i="8"/>
  <c r="EX43" i="8"/>
  <c r="EP43" i="8"/>
  <c r="EH43" i="8"/>
  <c r="DZ43" i="8"/>
  <c r="DR43" i="8"/>
  <c r="DJ43" i="8"/>
  <c r="DB43" i="8"/>
  <c r="CT43" i="8"/>
  <c r="CL43" i="8"/>
  <c r="CD43" i="8"/>
  <c r="BV43" i="8"/>
  <c r="BN43" i="8"/>
  <c r="BF43" i="8"/>
  <c r="AX43" i="8"/>
  <c r="AP43" i="8"/>
  <c r="AH43" i="8"/>
  <c r="Z43" i="8"/>
  <c r="R43" i="8"/>
  <c r="J43" i="8"/>
  <c r="FE43" i="8"/>
  <c r="EW43" i="8"/>
  <c r="EO43" i="8"/>
  <c r="EG43" i="8"/>
  <c r="DY43" i="8"/>
  <c r="DQ43" i="8"/>
  <c r="DI43" i="8"/>
  <c r="DA43" i="8"/>
  <c r="CS43" i="8"/>
  <c r="CK43" i="8"/>
  <c r="CC43" i="8"/>
  <c r="BU43" i="8"/>
  <c r="BM43" i="8"/>
  <c r="BE43" i="8"/>
  <c r="AW43" i="8"/>
  <c r="AO43" i="8"/>
  <c r="AG43" i="8"/>
  <c r="Y43" i="8"/>
  <c r="Q43" i="8"/>
  <c r="I43" i="8"/>
  <c r="FB43" i="8"/>
  <c r="ET43" i="8"/>
  <c r="EL43" i="8"/>
  <c r="ED43" i="8"/>
  <c r="DV43" i="8"/>
  <c r="DN43" i="8"/>
  <c r="DF43" i="8"/>
  <c r="CX43" i="8"/>
  <c r="CP43" i="8"/>
  <c r="CH43" i="8"/>
  <c r="BZ43" i="8"/>
  <c r="BR43" i="8"/>
  <c r="BJ43" i="8"/>
  <c r="BB43" i="8"/>
  <c r="AT43" i="8"/>
  <c r="AL43" i="8"/>
  <c r="AD43" i="8"/>
  <c r="V43" i="8"/>
  <c r="N43" i="8"/>
  <c r="FA43" i="8"/>
  <c r="ES43" i="8"/>
  <c r="EK43" i="8"/>
  <c r="EC43" i="8"/>
  <c r="DU43" i="8"/>
  <c r="DM43" i="8"/>
  <c r="DE43" i="8"/>
  <c r="CW43" i="8"/>
  <c r="CO43" i="8"/>
  <c r="CG43" i="8"/>
  <c r="BY43" i="8"/>
  <c r="BQ43" i="8"/>
  <c r="BI43" i="8"/>
  <c r="BA43" i="8"/>
  <c r="AS43" i="8"/>
  <c r="AK43" i="8"/>
  <c r="AC43" i="8"/>
  <c r="U43" i="8"/>
  <c r="M43" i="8"/>
  <c r="EN43" i="8"/>
  <c r="DH43" i="8"/>
  <c r="CB43" i="8"/>
  <c r="AV43" i="8"/>
  <c r="P43" i="8"/>
  <c r="EZ42" i="8"/>
  <c r="ER42" i="8"/>
  <c r="EJ42" i="8"/>
  <c r="EB42" i="8"/>
  <c r="DT42" i="8"/>
  <c r="DL42" i="8"/>
  <c r="EM43" i="8"/>
  <c r="DG43" i="8"/>
  <c r="CA43" i="8"/>
  <c r="AU43" i="8"/>
  <c r="O43" i="8"/>
  <c r="FG42" i="8"/>
  <c r="EY42" i="8"/>
  <c r="EQ42" i="8"/>
  <c r="EI42" i="8"/>
  <c r="EA42" i="8"/>
  <c r="DS42" i="8"/>
  <c r="DK42" i="8"/>
  <c r="DC42" i="8"/>
  <c r="CU42" i="8"/>
  <c r="CM42" i="8"/>
  <c r="CE42" i="8"/>
  <c r="BW42" i="8"/>
  <c r="BO42" i="8"/>
  <c r="BG42" i="8"/>
  <c r="AY42" i="8"/>
  <c r="EF43" i="8"/>
  <c r="CZ43" i="8"/>
  <c r="BT43" i="8"/>
  <c r="AN43" i="8"/>
  <c r="H43" i="8"/>
  <c r="FF42" i="8"/>
  <c r="EX42" i="8"/>
  <c r="EP42" i="8"/>
  <c r="EH42" i="8"/>
  <c r="DZ42" i="8"/>
  <c r="DR42" i="8"/>
  <c r="DJ42" i="8"/>
  <c r="EE43" i="8"/>
  <c r="CY43" i="8"/>
  <c r="BS43" i="8"/>
  <c r="AM43" i="8"/>
  <c r="FE42" i="8"/>
  <c r="EW42" i="8"/>
  <c r="EO42" i="8"/>
  <c r="EG42" i="8"/>
  <c r="DY42" i="8"/>
  <c r="EV43" i="8"/>
  <c r="DP43" i="8"/>
  <c r="CJ43" i="8"/>
  <c r="BD43" i="8"/>
  <c r="X43" i="8"/>
  <c r="FB42" i="8"/>
  <c r="ET42" i="8"/>
  <c r="EL42" i="8"/>
  <c r="ED42" i="8"/>
  <c r="DV42" i="8"/>
  <c r="DN42" i="8"/>
  <c r="DF42" i="8"/>
  <c r="CX42" i="8"/>
  <c r="CP42" i="8"/>
  <c r="CH42" i="8"/>
  <c r="BZ42" i="8"/>
  <c r="BR42" i="8"/>
  <c r="BJ42" i="8"/>
  <c r="BB42" i="8"/>
  <c r="AT42" i="8"/>
  <c r="AL42" i="8"/>
  <c r="EU43" i="8"/>
  <c r="DO43" i="8"/>
  <c r="CI43" i="8"/>
  <c r="BC43" i="8"/>
  <c r="W43" i="8"/>
  <c r="FA42" i="8"/>
  <c r="ES42" i="8"/>
  <c r="EK42" i="8"/>
  <c r="EC42" i="8"/>
  <c r="DU42" i="8"/>
  <c r="DM42" i="8"/>
  <c r="DE42" i="8"/>
  <c r="CW42" i="8"/>
  <c r="CO42" i="8"/>
  <c r="CG42" i="8"/>
  <c r="BY42" i="8"/>
  <c r="BQ42" i="8"/>
  <c r="BI42" i="8"/>
  <c r="BA42" i="8"/>
  <c r="AS42" i="8"/>
  <c r="BL43" i="8"/>
  <c r="EV42" i="8"/>
  <c r="DQ42" i="8"/>
  <c r="DA42" i="8"/>
  <c r="CN42" i="8"/>
  <c r="CB42" i="8"/>
  <c r="BN42" i="8"/>
  <c r="BC42" i="8"/>
  <c r="AP42" i="8"/>
  <c r="AG42" i="8"/>
  <c r="Y42" i="8"/>
  <c r="Q42" i="8"/>
  <c r="I42" i="8"/>
  <c r="BK43" i="8"/>
  <c r="EU42" i="8"/>
  <c r="DP42" i="8"/>
  <c r="CZ42" i="8"/>
  <c r="CL42" i="8"/>
  <c r="CA42" i="8"/>
  <c r="BM42" i="8"/>
  <c r="AZ42" i="8"/>
  <c r="AO42" i="8"/>
  <c r="AF42" i="8"/>
  <c r="X42" i="8"/>
  <c r="P42" i="8"/>
  <c r="H42" i="8"/>
  <c r="FD43" i="8"/>
  <c r="AF43" i="8"/>
  <c r="EN42" i="8"/>
  <c r="DO42" i="8"/>
  <c r="CY42" i="8"/>
  <c r="CK42" i="8"/>
  <c r="BX42" i="8"/>
  <c r="BL42" i="8"/>
  <c r="AX42" i="8"/>
  <c r="AN42" i="8"/>
  <c r="AE42" i="8"/>
  <c r="W42" i="8"/>
  <c r="O42" i="8"/>
  <c r="FC43" i="8"/>
  <c r="AE43" i="8"/>
  <c r="EM42" i="8"/>
  <c r="DI42" i="8"/>
  <c r="CV42" i="8"/>
  <c r="CJ42" i="8"/>
  <c r="BV42" i="8"/>
  <c r="BK42" i="8"/>
  <c r="AW42" i="8"/>
  <c r="AM42" i="8"/>
  <c r="AD42" i="8"/>
  <c r="V42" i="8"/>
  <c r="N42" i="8"/>
  <c r="CR43" i="8"/>
  <c r="FD42" i="8"/>
  <c r="DX42" i="8"/>
  <c r="DD42" i="8"/>
  <c r="CR42" i="8"/>
  <c r="CD42" i="8"/>
  <c r="BS42" i="8"/>
  <c r="BE42" i="8"/>
  <c r="AR42" i="8"/>
  <c r="AI42" i="8"/>
  <c r="AA42" i="8"/>
  <c r="S42" i="8"/>
  <c r="K42" i="8"/>
  <c r="CQ43" i="8"/>
  <c r="FC42" i="8"/>
  <c r="DW42" i="8"/>
  <c r="DB42" i="8"/>
  <c r="CQ42" i="8"/>
  <c r="CC42" i="8"/>
  <c r="BP42" i="8"/>
  <c r="BD42" i="8"/>
  <c r="AQ42" i="8"/>
  <c r="AH42" i="8"/>
  <c r="Z42" i="8"/>
  <c r="R42" i="8"/>
  <c r="J42" i="8"/>
  <c r="DH42" i="8"/>
  <c r="BH42" i="8"/>
  <c r="U42" i="8"/>
  <c r="EZ41" i="8"/>
  <c r="ER41" i="8"/>
  <c r="EJ41" i="8"/>
  <c r="EB41" i="8"/>
  <c r="DT41" i="8"/>
  <c r="DL41" i="8"/>
  <c r="DD41" i="8"/>
  <c r="CV41" i="8"/>
  <c r="CN41" i="8"/>
  <c r="CF41" i="8"/>
  <c r="BX41" i="8"/>
  <c r="BP41" i="8"/>
  <c r="BH41" i="8"/>
  <c r="AZ41" i="8"/>
  <c r="AR41" i="8"/>
  <c r="AJ41" i="8"/>
  <c r="AB41" i="8"/>
  <c r="T41" i="8"/>
  <c r="L41" i="8"/>
  <c r="DG42" i="8"/>
  <c r="BF42" i="8"/>
  <c r="T42" i="8"/>
  <c r="FG41" i="8"/>
  <c r="EY41" i="8"/>
  <c r="EQ41" i="8"/>
  <c r="EI41" i="8"/>
  <c r="EA41" i="8"/>
  <c r="DS41" i="8"/>
  <c r="DK41" i="8"/>
  <c r="DC41" i="8"/>
  <c r="CU41" i="8"/>
  <c r="CM41" i="8"/>
  <c r="CE41" i="8"/>
  <c r="BW41" i="8"/>
  <c r="BO41" i="8"/>
  <c r="BG41" i="8"/>
  <c r="AY41" i="8"/>
  <c r="AQ41" i="8"/>
  <c r="AI41" i="8"/>
  <c r="AA41" i="8"/>
  <c r="S41" i="8"/>
  <c r="K41" i="8"/>
  <c r="DX43" i="8"/>
  <c r="CT42" i="8"/>
  <c r="AV42" i="8"/>
  <c r="M42" i="8"/>
  <c r="FF41" i="8"/>
  <c r="EX41" i="8"/>
  <c r="EP41" i="8"/>
  <c r="EH41" i="8"/>
  <c r="DZ41" i="8"/>
  <c r="DR41" i="8"/>
  <c r="DJ41" i="8"/>
  <c r="DB41" i="8"/>
  <c r="CT41" i="8"/>
  <c r="CL41" i="8"/>
  <c r="CD41" i="8"/>
  <c r="BV41" i="8"/>
  <c r="BN41" i="8"/>
  <c r="BF41" i="8"/>
  <c r="AX41" i="8"/>
  <c r="AP41" i="8"/>
  <c r="AH41" i="8"/>
  <c r="Z41" i="8"/>
  <c r="R41" i="8"/>
  <c r="J41" i="8"/>
  <c r="DW43" i="8"/>
  <c r="CS42" i="8"/>
  <c r="AU42" i="8"/>
  <c r="L42" i="8"/>
  <c r="FE41" i="8"/>
  <c r="EW41" i="8"/>
  <c r="EO41" i="8"/>
  <c r="EG41" i="8"/>
  <c r="DY41" i="8"/>
  <c r="DQ41" i="8"/>
  <c r="DI41" i="8"/>
  <c r="DA41" i="8"/>
  <c r="CS41" i="8"/>
  <c r="CK41" i="8"/>
  <c r="CC41" i="8"/>
  <c r="BU41" i="8"/>
  <c r="BM41" i="8"/>
  <c r="BE41" i="8"/>
  <c r="AW41" i="8"/>
  <c r="AO41" i="8"/>
  <c r="AG41" i="8"/>
  <c r="Y41" i="8"/>
  <c r="Q41" i="8"/>
  <c r="I41" i="8"/>
  <c r="EF42" i="8"/>
  <c r="BU42" i="8"/>
  <c r="AC42" i="8"/>
  <c r="FB41" i="8"/>
  <c r="ET41" i="8"/>
  <c r="EL41" i="8"/>
  <c r="ED41" i="8"/>
  <c r="DV41" i="8"/>
  <c r="DN41" i="8"/>
  <c r="DF41" i="8"/>
  <c r="CX41" i="8"/>
  <c r="CP41" i="8"/>
  <c r="CH41" i="8"/>
  <c r="BZ41" i="8"/>
  <c r="BR41" i="8"/>
  <c r="BJ41" i="8"/>
  <c r="BB41" i="8"/>
  <c r="AT41" i="8"/>
  <c r="AL41" i="8"/>
  <c r="AD41" i="8"/>
  <c r="V41" i="8"/>
  <c r="N41" i="8"/>
  <c r="EE42" i="8"/>
  <c r="BT42" i="8"/>
  <c r="AB42" i="8"/>
  <c r="FA41" i="8"/>
  <c r="ES41" i="8"/>
  <c r="EK41" i="8"/>
  <c r="EC41" i="8"/>
  <c r="DU41" i="8"/>
  <c r="DM41" i="8"/>
  <c r="DE41" i="8"/>
  <c r="CW41" i="8"/>
  <c r="CO41" i="8"/>
  <c r="CG41" i="8"/>
  <c r="BY41" i="8"/>
  <c r="BQ41" i="8"/>
  <c r="BI41" i="8"/>
  <c r="BA41" i="8"/>
  <c r="AS41" i="8"/>
  <c r="AK41" i="8"/>
  <c r="AC41" i="8"/>
  <c r="U41" i="8"/>
  <c r="M41" i="8"/>
  <c r="EV41" i="8"/>
  <c r="DP41" i="8"/>
  <c r="CJ41" i="8"/>
  <c r="BD41" i="8"/>
  <c r="X41" i="8"/>
  <c r="FB40" i="8"/>
  <c r="ET40" i="8"/>
  <c r="EL40" i="8"/>
  <c r="ED40" i="8"/>
  <c r="DV40" i="8"/>
  <c r="DN40" i="8"/>
  <c r="DF40" i="8"/>
  <c r="CX40" i="8"/>
  <c r="CP40" i="8"/>
  <c r="CH40" i="8"/>
  <c r="BZ40" i="8"/>
  <c r="BR40" i="8"/>
  <c r="BJ40" i="8"/>
  <c r="BB40" i="8"/>
  <c r="AT40" i="8"/>
  <c r="AL40" i="8"/>
  <c r="AD40" i="8"/>
  <c r="V40" i="8"/>
  <c r="N40" i="8"/>
  <c r="EU41" i="8"/>
  <c r="DO41" i="8"/>
  <c r="CI41" i="8"/>
  <c r="BC41" i="8"/>
  <c r="W41" i="8"/>
  <c r="FA40" i="8"/>
  <c r="ES40" i="8"/>
  <c r="EK40" i="8"/>
  <c r="EC40" i="8"/>
  <c r="DU40" i="8"/>
  <c r="DM40" i="8"/>
  <c r="DE40" i="8"/>
  <c r="CW40" i="8"/>
  <c r="CO40" i="8"/>
  <c r="CG40" i="8"/>
  <c r="BY40" i="8"/>
  <c r="BQ40" i="8"/>
  <c r="BI40" i="8"/>
  <c r="BA40" i="8"/>
  <c r="AS40" i="8"/>
  <c r="AK40" i="8"/>
  <c r="AC40" i="8"/>
  <c r="U40" i="8"/>
  <c r="M40" i="8"/>
  <c r="EN41" i="8"/>
  <c r="DH41" i="8"/>
  <c r="CB41" i="8"/>
  <c r="AV41" i="8"/>
  <c r="P41" i="8"/>
  <c r="EZ40" i="8"/>
  <c r="ER40" i="8"/>
  <c r="EJ40" i="8"/>
  <c r="EB40" i="8"/>
  <c r="DT40" i="8"/>
  <c r="DL40" i="8"/>
  <c r="DD40" i="8"/>
  <c r="CV40" i="8"/>
  <c r="CN40" i="8"/>
  <c r="CF40" i="8"/>
  <c r="BX40" i="8"/>
  <c r="BP40" i="8"/>
  <c r="BH40" i="8"/>
  <c r="AZ40" i="8"/>
  <c r="AR40" i="8"/>
  <c r="AJ40" i="8"/>
  <c r="AB40" i="8"/>
  <c r="T40" i="8"/>
  <c r="L40" i="8"/>
  <c r="EM41" i="8"/>
  <c r="DG41" i="8"/>
  <c r="CA41" i="8"/>
  <c r="AU41" i="8"/>
  <c r="O41" i="8"/>
  <c r="FG40" i="8"/>
  <c r="EY40" i="8"/>
  <c r="EQ40" i="8"/>
  <c r="EI40" i="8"/>
  <c r="EA40" i="8"/>
  <c r="DS40" i="8"/>
  <c r="DK40" i="8"/>
  <c r="DC40" i="8"/>
  <c r="CU40" i="8"/>
  <c r="CM40" i="8"/>
  <c r="CE40" i="8"/>
  <c r="BW40" i="8"/>
  <c r="BO40" i="8"/>
  <c r="BG40" i="8"/>
  <c r="AY40" i="8"/>
  <c r="AQ40" i="8"/>
  <c r="AI40" i="8"/>
  <c r="AA40" i="8"/>
  <c r="S40" i="8"/>
  <c r="K40" i="8"/>
  <c r="CI42" i="8"/>
  <c r="EF41" i="8"/>
  <c r="CZ41" i="8"/>
  <c r="BT41" i="8"/>
  <c r="AN41" i="8"/>
  <c r="H41" i="8"/>
  <c r="FF40" i="8"/>
  <c r="EX40" i="8"/>
  <c r="EP40" i="8"/>
  <c r="EH40" i="8"/>
  <c r="DZ40" i="8"/>
  <c r="DR40" i="8"/>
  <c r="DJ40" i="8"/>
  <c r="DB40" i="8"/>
  <c r="CT40" i="8"/>
  <c r="CL40" i="8"/>
  <c r="CD40" i="8"/>
  <c r="BV40" i="8"/>
  <c r="AK42" i="8"/>
  <c r="FD41" i="8"/>
  <c r="DX41" i="8"/>
  <c r="CR41" i="8"/>
  <c r="BL41" i="8"/>
  <c r="AF41" i="8"/>
  <c r="FD40" i="8"/>
  <c r="EV40" i="8"/>
  <c r="EN40" i="8"/>
  <c r="EF40" i="8"/>
  <c r="DX40" i="8"/>
  <c r="DP40" i="8"/>
  <c r="DH40" i="8"/>
  <c r="CZ40" i="8"/>
  <c r="CR40" i="8"/>
  <c r="CJ40" i="8"/>
  <c r="CB40" i="8"/>
  <c r="BT40" i="8"/>
  <c r="BL40" i="8"/>
  <c r="BD40" i="8"/>
  <c r="AV40" i="8"/>
  <c r="AN40" i="8"/>
  <c r="AF40" i="8"/>
  <c r="X40" i="8"/>
  <c r="P40" i="8"/>
  <c r="H40" i="8"/>
  <c r="AJ42" i="8"/>
  <c r="FC41" i="8"/>
  <c r="DW41" i="8"/>
  <c r="CQ41" i="8"/>
  <c r="BK41" i="8"/>
  <c r="AE41" i="8"/>
  <c r="FC40" i="8"/>
  <c r="EU40" i="8"/>
  <c r="EM40" i="8"/>
  <c r="EE40" i="8"/>
  <c r="DW40" i="8"/>
  <c r="DO40" i="8"/>
  <c r="DG40" i="8"/>
  <c r="CY40" i="8"/>
  <c r="CQ40" i="8"/>
  <c r="CI40" i="8"/>
  <c r="CA40" i="8"/>
  <c r="BS40" i="8"/>
  <c r="BK40" i="8"/>
  <c r="BC40" i="8"/>
  <c r="AU40" i="8"/>
  <c r="AM40" i="8"/>
  <c r="AE40" i="8"/>
  <c r="W40" i="8"/>
  <c r="O40" i="8"/>
  <c r="CY41" i="8"/>
  <c r="EO40" i="8"/>
  <c r="CC40" i="8"/>
  <c r="AP40" i="8"/>
  <c r="J40" i="8"/>
  <c r="BS41" i="8"/>
  <c r="EG40" i="8"/>
  <c r="BU40" i="8"/>
  <c r="AO40" i="8"/>
  <c r="I40" i="8"/>
  <c r="CF42" i="8"/>
  <c r="AM41" i="8"/>
  <c r="DY40" i="8"/>
  <c r="BN40" i="8"/>
  <c r="AH40" i="8"/>
  <c r="DQ40" i="8"/>
  <c r="BM40" i="8"/>
  <c r="AG40" i="8"/>
  <c r="DI40" i="8"/>
  <c r="BF40" i="8"/>
  <c r="Z40" i="8"/>
  <c r="DA40" i="8"/>
  <c r="BE40" i="8"/>
  <c r="Y40" i="8"/>
  <c r="CS40" i="8"/>
  <c r="FG39" i="8"/>
  <c r="EY39" i="8"/>
  <c r="EQ39" i="8"/>
  <c r="EI39" i="8"/>
  <c r="EA39" i="8"/>
  <c r="DS39" i="8"/>
  <c r="DK39" i="8"/>
  <c r="DC39" i="8"/>
  <c r="CU39" i="8"/>
  <c r="CM39" i="8"/>
  <c r="CE39" i="8"/>
  <c r="BW39" i="8"/>
  <c r="BO39" i="8"/>
  <c r="BG39" i="8"/>
  <c r="AY39" i="8"/>
  <c r="AQ39" i="8"/>
  <c r="AI39" i="8"/>
  <c r="AA39" i="8"/>
  <c r="S39" i="8"/>
  <c r="K39" i="8"/>
  <c r="FE38" i="8"/>
  <c r="EW38" i="8"/>
  <c r="EO38" i="8"/>
  <c r="EG38" i="8"/>
  <c r="DY38" i="8"/>
  <c r="DQ38" i="8"/>
  <c r="DI38" i="8"/>
  <c r="DA38" i="8"/>
  <c r="CS38" i="8"/>
  <c r="CK38" i="8"/>
  <c r="CC38" i="8"/>
  <c r="BU38" i="8"/>
  <c r="BM38" i="8"/>
  <c r="BE38" i="8"/>
  <c r="AW38" i="8"/>
  <c r="AO38" i="8"/>
  <c r="AG38" i="8"/>
  <c r="Y38" i="8"/>
  <c r="Q38" i="8"/>
  <c r="I38" i="8"/>
  <c r="EE41" i="8"/>
  <c r="CK40" i="8"/>
  <c r="FF39" i="8"/>
  <c r="EX39" i="8"/>
  <c r="EP39" i="8"/>
  <c r="EH39" i="8"/>
  <c r="DZ39" i="8"/>
  <c r="DR39" i="8"/>
  <c r="DJ39" i="8"/>
  <c r="DB39" i="8"/>
  <c r="CT39" i="8"/>
  <c r="CL39" i="8"/>
  <c r="CD39" i="8"/>
  <c r="BV39" i="8"/>
  <c r="BN39" i="8"/>
  <c r="BF39" i="8"/>
  <c r="AX39" i="8"/>
  <c r="AP39" i="8"/>
  <c r="AH39" i="8"/>
  <c r="Z39" i="8"/>
  <c r="R39" i="8"/>
  <c r="J39" i="8"/>
  <c r="FD38" i="8"/>
  <c r="EV38" i="8"/>
  <c r="EN38" i="8"/>
  <c r="EF38" i="8"/>
  <c r="DX38" i="8"/>
  <c r="DP38" i="8"/>
  <c r="DH38" i="8"/>
  <c r="CZ38" i="8"/>
  <c r="CR38" i="8"/>
  <c r="CJ38" i="8"/>
  <c r="CB38" i="8"/>
  <c r="BT38" i="8"/>
  <c r="BL38" i="8"/>
  <c r="BD38" i="8"/>
  <c r="AV38" i="8"/>
  <c r="AN38" i="8"/>
  <c r="AF38" i="8"/>
  <c r="X38" i="8"/>
  <c r="P38" i="8"/>
  <c r="H38" i="8"/>
  <c r="AX40" i="8"/>
  <c r="FE39" i="8"/>
  <c r="EW39" i="8"/>
  <c r="EO39" i="8"/>
  <c r="EG39" i="8"/>
  <c r="DY39" i="8"/>
  <c r="DQ39" i="8"/>
  <c r="DI39" i="8"/>
  <c r="DA39" i="8"/>
  <c r="CS39" i="8"/>
  <c r="CK39" i="8"/>
  <c r="CC39" i="8"/>
  <c r="BU39" i="8"/>
  <c r="BM39" i="8"/>
  <c r="BE39" i="8"/>
  <c r="AW39" i="8"/>
  <c r="AO39" i="8"/>
  <c r="AG39" i="8"/>
  <c r="Y39" i="8"/>
  <c r="Q39" i="8"/>
  <c r="I39" i="8"/>
  <c r="FC38" i="8"/>
  <c r="EU38" i="8"/>
  <c r="EM38" i="8"/>
  <c r="EE38" i="8"/>
  <c r="DW38" i="8"/>
  <c r="DO38" i="8"/>
  <c r="DG38" i="8"/>
  <c r="CY38" i="8"/>
  <c r="CQ38" i="8"/>
  <c r="CI38" i="8"/>
  <c r="CA38" i="8"/>
  <c r="BS38" i="8"/>
  <c r="BK38" i="8"/>
  <c r="BC38" i="8"/>
  <c r="AU38" i="8"/>
  <c r="AM38" i="8"/>
  <c r="AE38" i="8"/>
  <c r="W38" i="8"/>
  <c r="O38" i="8"/>
  <c r="AW40" i="8"/>
  <c r="FD39" i="8"/>
  <c r="EV39" i="8"/>
  <c r="EN39" i="8"/>
  <c r="EF39" i="8"/>
  <c r="DX39" i="8"/>
  <c r="DP39" i="8"/>
  <c r="DH39" i="8"/>
  <c r="CZ39" i="8"/>
  <c r="CR39" i="8"/>
  <c r="CJ39" i="8"/>
  <c r="CB39" i="8"/>
  <c r="BT39" i="8"/>
  <c r="BL39" i="8"/>
  <c r="BD39" i="8"/>
  <c r="AV39" i="8"/>
  <c r="AN39" i="8"/>
  <c r="AF39" i="8"/>
  <c r="X39" i="8"/>
  <c r="P39" i="8"/>
  <c r="H39" i="8"/>
  <c r="FB38" i="8"/>
  <c r="ET38" i="8"/>
  <c r="EL38" i="8"/>
  <c r="ED38" i="8"/>
  <c r="DV38" i="8"/>
  <c r="DN38" i="8"/>
  <c r="DF38" i="8"/>
  <c r="CX38" i="8"/>
  <c r="CP38" i="8"/>
  <c r="CH38" i="8"/>
  <c r="BZ38" i="8"/>
  <c r="BR38" i="8"/>
  <c r="BJ38" i="8"/>
  <c r="BB38" i="8"/>
  <c r="AT38" i="8"/>
  <c r="AL38" i="8"/>
  <c r="AD38" i="8"/>
  <c r="R40" i="8"/>
  <c r="FC39" i="8"/>
  <c r="EU39" i="8"/>
  <c r="EM39" i="8"/>
  <c r="EE39" i="8"/>
  <c r="DW39" i="8"/>
  <c r="DO39" i="8"/>
  <c r="DG39" i="8"/>
  <c r="CY39" i="8"/>
  <c r="CQ39" i="8"/>
  <c r="CI39" i="8"/>
  <c r="CA39" i="8"/>
  <c r="BS39" i="8"/>
  <c r="BK39" i="8"/>
  <c r="BC39" i="8"/>
  <c r="AU39" i="8"/>
  <c r="AM39" i="8"/>
  <c r="AE39" i="8"/>
  <c r="W39" i="8"/>
  <c r="O39" i="8"/>
  <c r="FA38" i="8"/>
  <c r="ES38" i="8"/>
  <c r="EK38" i="8"/>
  <c r="EC38" i="8"/>
  <c r="DU38" i="8"/>
  <c r="DM38" i="8"/>
  <c r="DE38" i="8"/>
  <c r="CW38" i="8"/>
  <c r="CO38" i="8"/>
  <c r="CG38" i="8"/>
  <c r="BY38" i="8"/>
  <c r="BQ38" i="8"/>
  <c r="BI38" i="8"/>
  <c r="BA38" i="8"/>
  <c r="AS38" i="8"/>
  <c r="AK38" i="8"/>
  <c r="AC38" i="8"/>
  <c r="U38" i="8"/>
  <c r="M38" i="8"/>
  <c r="FE40" i="8"/>
  <c r="FA39" i="8"/>
  <c r="ES39" i="8"/>
  <c r="EK39" i="8"/>
  <c r="EC39" i="8"/>
  <c r="DU39" i="8"/>
  <c r="DM39" i="8"/>
  <c r="DE39" i="8"/>
  <c r="CW39" i="8"/>
  <c r="CO39" i="8"/>
  <c r="CG39" i="8"/>
  <c r="BY39" i="8"/>
  <c r="BQ39" i="8"/>
  <c r="BI39" i="8"/>
  <c r="BA39" i="8"/>
  <c r="AS39" i="8"/>
  <c r="AK39" i="8"/>
  <c r="AC39" i="8"/>
  <c r="U39" i="8"/>
  <c r="M39" i="8"/>
  <c r="FG38" i="8"/>
  <c r="EY38" i="8"/>
  <c r="EQ38" i="8"/>
  <c r="EI38" i="8"/>
  <c r="EA38" i="8"/>
  <c r="DS38" i="8"/>
  <c r="DK38" i="8"/>
  <c r="DC38" i="8"/>
  <c r="CU38" i="8"/>
  <c r="CM38" i="8"/>
  <c r="CE38" i="8"/>
  <c r="BW38" i="8"/>
  <c r="BO38" i="8"/>
  <c r="BG38" i="8"/>
  <c r="AY38" i="8"/>
  <c r="AQ38" i="8"/>
  <c r="AI38" i="8"/>
  <c r="AA38" i="8"/>
  <c r="S38" i="8"/>
  <c r="K38" i="8"/>
  <c r="EW40" i="8"/>
  <c r="EZ39" i="8"/>
  <c r="ER39" i="8"/>
  <c r="EJ39" i="8"/>
  <c r="EB39" i="8"/>
  <c r="DT39" i="8"/>
  <c r="DL39" i="8"/>
  <c r="DD39" i="8"/>
  <c r="CV39" i="8"/>
  <c r="CN39" i="8"/>
  <c r="CF39" i="8"/>
  <c r="BX39" i="8"/>
  <c r="BP39" i="8"/>
  <c r="BH39" i="8"/>
  <c r="AZ39" i="8"/>
  <c r="AR39" i="8"/>
  <c r="AJ39" i="8"/>
  <c r="AB39" i="8"/>
  <c r="T39" i="8"/>
  <c r="L39" i="8"/>
  <c r="FF38" i="8"/>
  <c r="EX38" i="8"/>
  <c r="EP38" i="8"/>
  <c r="EH38" i="8"/>
  <c r="DZ38" i="8"/>
  <c r="DR38" i="8"/>
  <c r="DJ38" i="8"/>
  <c r="DB38" i="8"/>
  <c r="CT38" i="8"/>
  <c r="CL38" i="8"/>
  <c r="CD38" i="8"/>
  <c r="BV38" i="8"/>
  <c r="BN38" i="8"/>
  <c r="BF38" i="8"/>
  <c r="AX38" i="8"/>
  <c r="AP38" i="8"/>
  <c r="AH38" i="8"/>
  <c r="Z38" i="8"/>
  <c r="R38" i="8"/>
  <c r="J38" i="8"/>
  <c r="FB39" i="8"/>
  <c r="CP39" i="8"/>
  <c r="AD39" i="8"/>
  <c r="EZ38" i="8"/>
  <c r="CN38" i="8"/>
  <c r="AB38" i="8"/>
  <c r="FA37" i="8"/>
  <c r="ES37" i="8"/>
  <c r="EK37" i="8"/>
  <c r="EC37" i="8"/>
  <c r="DU37" i="8"/>
  <c r="DM37" i="8"/>
  <c r="DE37" i="8"/>
  <c r="CW37" i="8"/>
  <c r="CO37" i="8"/>
  <c r="CG37" i="8"/>
  <c r="BY37" i="8"/>
  <c r="BQ37" i="8"/>
  <c r="BI37" i="8"/>
  <c r="BA37" i="8"/>
  <c r="AS37" i="8"/>
  <c r="AK37" i="8"/>
  <c r="AC37" i="8"/>
  <c r="U37" i="8"/>
  <c r="M37" i="8"/>
  <c r="ET39" i="8"/>
  <c r="CH39" i="8"/>
  <c r="V39" i="8"/>
  <c r="ER38" i="8"/>
  <c r="CF38" i="8"/>
  <c r="V38" i="8"/>
  <c r="EZ37" i="8"/>
  <c r="ER37" i="8"/>
  <c r="EJ37" i="8"/>
  <c r="EB37" i="8"/>
  <c r="DT37" i="8"/>
  <c r="DL37" i="8"/>
  <c r="DD37" i="8"/>
  <c r="CV37" i="8"/>
  <c r="CN37" i="8"/>
  <c r="CF37" i="8"/>
  <c r="BX37" i="8"/>
  <c r="BP37" i="8"/>
  <c r="BH37" i="8"/>
  <c r="AZ37" i="8"/>
  <c r="AR37" i="8"/>
  <c r="AJ37" i="8"/>
  <c r="AB37" i="8"/>
  <c r="T37" i="8"/>
  <c r="L37" i="8"/>
  <c r="EL39" i="8"/>
  <c r="BZ39" i="8"/>
  <c r="N39" i="8"/>
  <c r="EJ38" i="8"/>
  <c r="BX38" i="8"/>
  <c r="T38" i="8"/>
  <c r="ED39" i="8"/>
  <c r="BR39" i="8"/>
  <c r="EB38" i="8"/>
  <c r="BP38" i="8"/>
  <c r="N38" i="8"/>
  <c r="FF37" i="8"/>
  <c r="EX37" i="8"/>
  <c r="EP37" i="8"/>
  <c r="EH37" i="8"/>
  <c r="DZ37" i="8"/>
  <c r="DR37" i="8"/>
  <c r="DJ37" i="8"/>
  <c r="DB37" i="8"/>
  <c r="CT37" i="8"/>
  <c r="CL37" i="8"/>
  <c r="CD37" i="8"/>
  <c r="BV37" i="8"/>
  <c r="BN37" i="8"/>
  <c r="BF37" i="8"/>
  <c r="AX37" i="8"/>
  <c r="AP37" i="8"/>
  <c r="AH37" i="8"/>
  <c r="Z37" i="8"/>
  <c r="R37" i="8"/>
  <c r="J37" i="8"/>
  <c r="DV39" i="8"/>
  <c r="BJ39" i="8"/>
  <c r="DT38" i="8"/>
  <c r="BH38" i="8"/>
  <c r="L38" i="8"/>
  <c r="FE37" i="8"/>
  <c r="EW37" i="8"/>
  <c r="EO37" i="8"/>
  <c r="EG37" i="8"/>
  <c r="DY37" i="8"/>
  <c r="DQ37" i="8"/>
  <c r="DI37" i="8"/>
  <c r="DA37" i="8"/>
  <c r="CS37" i="8"/>
  <c r="CK37" i="8"/>
  <c r="CC37" i="8"/>
  <c r="BU37" i="8"/>
  <c r="BM37" i="8"/>
  <c r="BE37" i="8"/>
  <c r="AW37" i="8"/>
  <c r="AO37" i="8"/>
  <c r="AG37" i="8"/>
  <c r="Y37" i="8"/>
  <c r="Q37" i="8"/>
  <c r="I37" i="8"/>
  <c r="DF39" i="8"/>
  <c r="AT39" i="8"/>
  <c r="DD38" i="8"/>
  <c r="AR38" i="8"/>
  <c r="FC37" i="8"/>
  <c r="EU37" i="8"/>
  <c r="EM37" i="8"/>
  <c r="EE37" i="8"/>
  <c r="DW37" i="8"/>
  <c r="DO37" i="8"/>
  <c r="DG37" i="8"/>
  <c r="CY37" i="8"/>
  <c r="CQ37" i="8"/>
  <c r="CI37" i="8"/>
  <c r="CA37" i="8"/>
  <c r="BS37" i="8"/>
  <c r="BK37" i="8"/>
  <c r="BC37" i="8"/>
  <c r="AU37" i="8"/>
  <c r="AM37" i="8"/>
  <c r="AE37" i="8"/>
  <c r="W37" i="8"/>
  <c r="O37" i="8"/>
  <c r="CX39" i="8"/>
  <c r="AL39" i="8"/>
  <c r="CV38" i="8"/>
  <c r="AJ38" i="8"/>
  <c r="FB37" i="8"/>
  <c r="ET37" i="8"/>
  <c r="EL37" i="8"/>
  <c r="ED37" i="8"/>
  <c r="DV37" i="8"/>
  <c r="DN37" i="8"/>
  <c r="DF37" i="8"/>
  <c r="CX37" i="8"/>
  <c r="CP37" i="8"/>
  <c r="CH37" i="8"/>
  <c r="BZ37" i="8"/>
  <c r="BR37" i="8"/>
  <c r="BJ37" i="8"/>
  <c r="BB37" i="8"/>
  <c r="AT37" i="8"/>
  <c r="AL37" i="8"/>
  <c r="AD37" i="8"/>
  <c r="V37" i="8"/>
  <c r="N37" i="8"/>
  <c r="Q40" i="8"/>
  <c r="FD37" i="8"/>
  <c r="DX37" i="8"/>
  <c r="CR37" i="8"/>
  <c r="BL37" i="8"/>
  <c r="AF37" i="8"/>
  <c r="FA36" i="8"/>
  <c r="ES36" i="8"/>
  <c r="EK36" i="8"/>
  <c r="EC36" i="8"/>
  <c r="DU36" i="8"/>
  <c r="DM36" i="8"/>
  <c r="DE36" i="8"/>
  <c r="CW36" i="8"/>
  <c r="CO36" i="8"/>
  <c r="CG36" i="8"/>
  <c r="BY36" i="8"/>
  <c r="BQ36" i="8"/>
  <c r="BI36" i="8"/>
  <c r="BA36" i="8"/>
  <c r="AS36" i="8"/>
  <c r="AK36" i="8"/>
  <c r="AC36" i="8"/>
  <c r="U36" i="8"/>
  <c r="M36" i="8"/>
  <c r="EY37" i="8"/>
  <c r="DS37" i="8"/>
  <c r="CM37" i="8"/>
  <c r="BG37" i="8"/>
  <c r="AA37" i="8"/>
  <c r="EZ36" i="8"/>
  <c r="ER36" i="8"/>
  <c r="EJ36" i="8"/>
  <c r="EB36" i="8"/>
  <c r="DT36" i="8"/>
  <c r="DL36" i="8"/>
  <c r="DD36" i="8"/>
  <c r="CV36" i="8"/>
  <c r="CN36" i="8"/>
  <c r="CF36" i="8"/>
  <c r="BX36" i="8"/>
  <c r="BP36" i="8"/>
  <c r="BH36" i="8"/>
  <c r="AZ36" i="8"/>
  <c r="AR36" i="8"/>
  <c r="AJ36" i="8"/>
  <c r="AB36" i="8"/>
  <c r="T36" i="8"/>
  <c r="L36" i="8"/>
  <c r="EV37" i="8"/>
  <c r="DP37" i="8"/>
  <c r="CJ37" i="8"/>
  <c r="BD37" i="8"/>
  <c r="X37" i="8"/>
  <c r="FG36" i="8"/>
  <c r="EY36" i="8"/>
  <c r="EQ36" i="8"/>
  <c r="EI36" i="8"/>
  <c r="EA36" i="8"/>
  <c r="DS36" i="8"/>
  <c r="DK36" i="8"/>
  <c r="DC36" i="8"/>
  <c r="CU36" i="8"/>
  <c r="CM36" i="8"/>
  <c r="CE36" i="8"/>
  <c r="BW36" i="8"/>
  <c r="BO36" i="8"/>
  <c r="BG36" i="8"/>
  <c r="AY36" i="8"/>
  <c r="AQ36" i="8"/>
  <c r="AI36" i="8"/>
  <c r="AA36" i="8"/>
  <c r="S36" i="8"/>
  <c r="K36" i="8"/>
  <c r="EQ37" i="8"/>
  <c r="DK37" i="8"/>
  <c r="CE37" i="8"/>
  <c r="AY37" i="8"/>
  <c r="S37" i="8"/>
  <c r="FF36" i="8"/>
  <c r="EX36" i="8"/>
  <c r="EP36" i="8"/>
  <c r="EH36" i="8"/>
  <c r="DZ36" i="8"/>
  <c r="DR36" i="8"/>
  <c r="DJ36" i="8"/>
  <c r="DB36" i="8"/>
  <c r="CT36" i="8"/>
  <c r="CL36" i="8"/>
  <c r="CD36" i="8"/>
  <c r="BV36" i="8"/>
  <c r="BN36" i="8"/>
  <c r="BF36" i="8"/>
  <c r="AX36" i="8"/>
  <c r="AP36" i="8"/>
  <c r="AH36" i="8"/>
  <c r="Z36" i="8"/>
  <c r="R36" i="8"/>
  <c r="J36" i="8"/>
  <c r="EN37" i="8"/>
  <c r="DH37" i="8"/>
  <c r="CB37" i="8"/>
  <c r="AV37" i="8"/>
  <c r="P37" i="8"/>
  <c r="FE36" i="8"/>
  <c r="EW36" i="8"/>
  <c r="EO36" i="8"/>
  <c r="EG36" i="8"/>
  <c r="DY36" i="8"/>
  <c r="DQ36" i="8"/>
  <c r="DI36" i="8"/>
  <c r="DA36" i="8"/>
  <c r="CS36" i="8"/>
  <c r="CK36" i="8"/>
  <c r="CC36" i="8"/>
  <c r="BU36" i="8"/>
  <c r="BM36" i="8"/>
  <c r="BE36" i="8"/>
  <c r="AW36" i="8"/>
  <c r="AO36" i="8"/>
  <c r="AG36" i="8"/>
  <c r="Y36" i="8"/>
  <c r="Q36" i="8"/>
  <c r="I36" i="8"/>
  <c r="EI37" i="8"/>
  <c r="DC37" i="8"/>
  <c r="BW37" i="8"/>
  <c r="AQ37" i="8"/>
  <c r="K37" i="8"/>
  <c r="FD36" i="8"/>
  <c r="EV36" i="8"/>
  <c r="EN36" i="8"/>
  <c r="EF36" i="8"/>
  <c r="DX36" i="8"/>
  <c r="DP36" i="8"/>
  <c r="DH36" i="8"/>
  <c r="CZ36" i="8"/>
  <c r="CR36" i="8"/>
  <c r="CJ36" i="8"/>
  <c r="CB36" i="8"/>
  <c r="BT36" i="8"/>
  <c r="BL36" i="8"/>
  <c r="BD36" i="8"/>
  <c r="AV36" i="8"/>
  <c r="AN36" i="8"/>
  <c r="AF36" i="8"/>
  <c r="X36" i="8"/>
  <c r="P36" i="8"/>
  <c r="H36" i="8"/>
  <c r="DN39" i="8"/>
  <c r="DL38" i="8"/>
  <c r="EF37" i="8"/>
  <c r="CZ37" i="8"/>
  <c r="BT37" i="8"/>
  <c r="AN37" i="8"/>
  <c r="H37" i="8"/>
  <c r="FC36" i="8"/>
  <c r="EU36" i="8"/>
  <c r="EM36" i="8"/>
  <c r="EE36" i="8"/>
  <c r="DW36" i="8"/>
  <c r="DO36" i="8"/>
  <c r="DG36" i="8"/>
  <c r="CY36" i="8"/>
  <c r="CQ36" i="8"/>
  <c r="CI36" i="8"/>
  <c r="CA36" i="8"/>
  <c r="BS36" i="8"/>
  <c r="BK36" i="8"/>
  <c r="BC36" i="8"/>
  <c r="AU36" i="8"/>
  <c r="AM36" i="8"/>
  <c r="AE36" i="8"/>
  <c r="W36" i="8"/>
  <c r="O36" i="8"/>
  <c r="BB39" i="8"/>
  <c r="FB36" i="8"/>
  <c r="CP36" i="8"/>
  <c r="AD36" i="8"/>
  <c r="FD35" i="8"/>
  <c r="EV35" i="8"/>
  <c r="EN35" i="8"/>
  <c r="EF35" i="8"/>
  <c r="DX35" i="8"/>
  <c r="DP35" i="8"/>
  <c r="DH35" i="8"/>
  <c r="CZ35" i="8"/>
  <c r="CR35" i="8"/>
  <c r="CJ35" i="8"/>
  <c r="CB35" i="8"/>
  <c r="BT35" i="8"/>
  <c r="BL35" i="8"/>
  <c r="BD35" i="8"/>
  <c r="AV35" i="8"/>
  <c r="AN35" i="8"/>
  <c r="AF35" i="8"/>
  <c r="X35" i="8"/>
  <c r="P35" i="8"/>
  <c r="H35" i="8"/>
  <c r="FG37" i="8"/>
  <c r="ET36" i="8"/>
  <c r="CH36" i="8"/>
  <c r="V36" i="8"/>
  <c r="FC35" i="8"/>
  <c r="EU35" i="8"/>
  <c r="EM35" i="8"/>
  <c r="EE35" i="8"/>
  <c r="DW35" i="8"/>
  <c r="DO35" i="8"/>
  <c r="DG35" i="8"/>
  <c r="CY35" i="8"/>
  <c r="CQ35" i="8"/>
  <c r="CI35" i="8"/>
  <c r="CA35" i="8"/>
  <c r="BS35" i="8"/>
  <c r="BK35" i="8"/>
  <c r="BC35" i="8"/>
  <c r="AU35" i="8"/>
  <c r="AM35" i="8"/>
  <c r="AE35" i="8"/>
  <c r="W35" i="8"/>
  <c r="O35" i="8"/>
  <c r="EA37" i="8"/>
  <c r="EL36" i="8"/>
  <c r="BZ36" i="8"/>
  <c r="N36" i="8"/>
  <c r="FB35" i="8"/>
  <c r="ET35" i="8"/>
  <c r="EL35" i="8"/>
  <c r="ED35" i="8"/>
  <c r="DV35" i="8"/>
  <c r="DN35" i="8"/>
  <c r="DF35" i="8"/>
  <c r="CX35" i="8"/>
  <c r="CP35" i="8"/>
  <c r="CH35" i="8"/>
  <c r="BZ35" i="8"/>
  <c r="BR35" i="8"/>
  <c r="BJ35" i="8"/>
  <c r="BB35" i="8"/>
  <c r="AT35" i="8"/>
  <c r="AL35" i="8"/>
  <c r="AD35" i="8"/>
  <c r="V35" i="8"/>
  <c r="N35" i="8"/>
  <c r="CU37" i="8"/>
  <c r="ED36" i="8"/>
  <c r="BR36" i="8"/>
  <c r="FA35" i="8"/>
  <c r="ES35" i="8"/>
  <c r="EK35" i="8"/>
  <c r="EC35" i="8"/>
  <c r="DU35" i="8"/>
  <c r="DM35" i="8"/>
  <c r="DE35" i="8"/>
  <c r="CW35" i="8"/>
  <c r="CO35" i="8"/>
  <c r="CG35" i="8"/>
  <c r="BY35" i="8"/>
  <c r="BQ35" i="8"/>
  <c r="BI35" i="8"/>
  <c r="BA35" i="8"/>
  <c r="AS35" i="8"/>
  <c r="AK35" i="8"/>
  <c r="AC35" i="8"/>
  <c r="U35" i="8"/>
  <c r="M35" i="8"/>
  <c r="AZ38" i="8"/>
  <c r="BO37" i="8"/>
  <c r="DV36" i="8"/>
  <c r="BJ36" i="8"/>
  <c r="EZ35" i="8"/>
  <c r="ER35" i="8"/>
  <c r="EJ35" i="8"/>
  <c r="EB35" i="8"/>
  <c r="DT35" i="8"/>
  <c r="DL35" i="8"/>
  <c r="DD35" i="8"/>
  <c r="CV35" i="8"/>
  <c r="CN35" i="8"/>
  <c r="CF35" i="8"/>
  <c r="BX35" i="8"/>
  <c r="BP35" i="8"/>
  <c r="BH35" i="8"/>
  <c r="AZ35" i="8"/>
  <c r="AR35" i="8"/>
  <c r="AJ35" i="8"/>
  <c r="AB35" i="8"/>
  <c r="T35" i="8"/>
  <c r="L35" i="8"/>
  <c r="DF36" i="8"/>
  <c r="AT36" i="8"/>
  <c r="FF35" i="8"/>
  <c r="EX35" i="8"/>
  <c r="EP35" i="8"/>
  <c r="EH35" i="8"/>
  <c r="DZ35" i="8"/>
  <c r="DR35" i="8"/>
  <c r="DJ35" i="8"/>
  <c r="DB35" i="8"/>
  <c r="CT35" i="8"/>
  <c r="CL35" i="8"/>
  <c r="CD35" i="8"/>
  <c r="BV35" i="8"/>
  <c r="BN35" i="8"/>
  <c r="BF35" i="8"/>
  <c r="AX35" i="8"/>
  <c r="AP35" i="8"/>
  <c r="AH35" i="8"/>
  <c r="Z35" i="8"/>
  <c r="R35" i="8"/>
  <c r="J35" i="8"/>
  <c r="CX36" i="8"/>
  <c r="AL36" i="8"/>
  <c r="FE35" i="8"/>
  <c r="EW35" i="8"/>
  <c r="EO35" i="8"/>
  <c r="EG35" i="8"/>
  <c r="DY35" i="8"/>
  <c r="DQ35" i="8"/>
  <c r="DI35" i="8"/>
  <c r="DA35" i="8"/>
  <c r="CS35" i="8"/>
  <c r="CK35" i="8"/>
  <c r="CC35" i="8"/>
  <c r="BU35" i="8"/>
  <c r="BM35" i="8"/>
  <c r="BE35" i="8"/>
  <c r="AW35" i="8"/>
  <c r="AO35" i="8"/>
  <c r="AG35" i="8"/>
  <c r="Y35" i="8"/>
  <c r="Q35" i="8"/>
  <c r="I35" i="8"/>
  <c r="EY35" i="8"/>
  <c r="CM35" i="8"/>
  <c r="AA35" i="8"/>
  <c r="FC34" i="8"/>
  <c r="EU34" i="8"/>
  <c r="EM34" i="8"/>
  <c r="EE34" i="8"/>
  <c r="DW34" i="8"/>
  <c r="DO34" i="8"/>
  <c r="DG34" i="8"/>
  <c r="CY34" i="8"/>
  <c r="CQ34" i="8"/>
  <c r="CI34" i="8"/>
  <c r="CA34" i="8"/>
  <c r="BS34" i="8"/>
  <c r="BK34" i="8"/>
  <c r="BC34" i="8"/>
  <c r="AU34" i="8"/>
  <c r="AM34" i="8"/>
  <c r="AE34" i="8"/>
  <c r="W34" i="8"/>
  <c r="O34" i="8"/>
  <c r="FA33" i="8"/>
  <c r="ES33" i="8"/>
  <c r="EK33" i="8"/>
  <c r="EC33" i="8"/>
  <c r="DU33" i="8"/>
  <c r="DM33" i="8"/>
  <c r="DE33" i="8"/>
  <c r="CW33" i="8"/>
  <c r="CO33" i="8"/>
  <c r="CG33" i="8"/>
  <c r="BY33" i="8"/>
  <c r="BQ33" i="8"/>
  <c r="BI33" i="8"/>
  <c r="BA33" i="8"/>
  <c r="AS33" i="8"/>
  <c r="AK33" i="8"/>
  <c r="AC33" i="8"/>
  <c r="U33" i="8"/>
  <c r="M33" i="8"/>
  <c r="FG32" i="8"/>
  <c r="EY32" i="8"/>
  <c r="EQ32" i="8"/>
  <c r="EI32" i="8"/>
  <c r="EA32" i="8"/>
  <c r="DS32" i="8"/>
  <c r="DK32" i="8"/>
  <c r="DC32" i="8"/>
  <c r="CU32" i="8"/>
  <c r="CM32" i="8"/>
  <c r="CE32" i="8"/>
  <c r="BW32" i="8"/>
  <c r="BO32" i="8"/>
  <c r="BG32" i="8"/>
  <c r="AY32" i="8"/>
  <c r="AQ32" i="8"/>
  <c r="AI32" i="8"/>
  <c r="AA32" i="8"/>
  <c r="S32" i="8"/>
  <c r="K32" i="8"/>
  <c r="EQ35" i="8"/>
  <c r="CE35" i="8"/>
  <c r="S35" i="8"/>
  <c r="FB34" i="8"/>
  <c r="ET34" i="8"/>
  <c r="EL34" i="8"/>
  <c r="ED34" i="8"/>
  <c r="DV34" i="8"/>
  <c r="DN34" i="8"/>
  <c r="DF34" i="8"/>
  <c r="CX34" i="8"/>
  <c r="CP34" i="8"/>
  <c r="CH34" i="8"/>
  <c r="BZ34" i="8"/>
  <c r="BR34" i="8"/>
  <c r="BJ34" i="8"/>
  <c r="BB34" i="8"/>
  <c r="AT34" i="8"/>
  <c r="AL34" i="8"/>
  <c r="AD34" i="8"/>
  <c r="V34" i="8"/>
  <c r="N34" i="8"/>
  <c r="EZ33" i="8"/>
  <c r="ER33" i="8"/>
  <c r="EJ33" i="8"/>
  <c r="EB33" i="8"/>
  <c r="DT33" i="8"/>
  <c r="DL33" i="8"/>
  <c r="DD33" i="8"/>
  <c r="CV33" i="8"/>
  <c r="CN33" i="8"/>
  <c r="CF33" i="8"/>
  <c r="BX33" i="8"/>
  <c r="BP33" i="8"/>
  <c r="BH33" i="8"/>
  <c r="AZ33" i="8"/>
  <c r="AR33" i="8"/>
  <c r="AJ33" i="8"/>
  <c r="AB33" i="8"/>
  <c r="T33" i="8"/>
  <c r="L33" i="8"/>
  <c r="FF32" i="8"/>
  <c r="EX32" i="8"/>
  <c r="EP32" i="8"/>
  <c r="EH32" i="8"/>
  <c r="DZ32" i="8"/>
  <c r="DR32" i="8"/>
  <c r="DJ32" i="8"/>
  <c r="DB32" i="8"/>
  <c r="CT32" i="8"/>
  <c r="CL32" i="8"/>
  <c r="CD32" i="8"/>
  <c r="BV32" i="8"/>
  <c r="BN32" i="8"/>
  <c r="BF32" i="8"/>
  <c r="AX32" i="8"/>
  <c r="AP32" i="8"/>
  <c r="AH32" i="8"/>
  <c r="Z32" i="8"/>
  <c r="R32" i="8"/>
  <c r="J32" i="8"/>
  <c r="EI35" i="8"/>
  <c r="BW35" i="8"/>
  <c r="K35" i="8"/>
  <c r="FA34" i="8"/>
  <c r="ES34" i="8"/>
  <c r="EK34" i="8"/>
  <c r="EC34" i="8"/>
  <c r="DU34" i="8"/>
  <c r="DM34" i="8"/>
  <c r="DE34" i="8"/>
  <c r="CW34" i="8"/>
  <c r="CO34" i="8"/>
  <c r="CG34" i="8"/>
  <c r="BY34" i="8"/>
  <c r="BQ34" i="8"/>
  <c r="BI34" i="8"/>
  <c r="BA34" i="8"/>
  <c r="AS34" i="8"/>
  <c r="AK34" i="8"/>
  <c r="AC34" i="8"/>
  <c r="U34" i="8"/>
  <c r="M34" i="8"/>
  <c r="FG33" i="8"/>
  <c r="EY33" i="8"/>
  <c r="EQ33" i="8"/>
  <c r="EI33" i="8"/>
  <c r="EA33" i="8"/>
  <c r="DS33" i="8"/>
  <c r="DK33" i="8"/>
  <c r="DC33" i="8"/>
  <c r="CU33" i="8"/>
  <c r="CM33" i="8"/>
  <c r="CE33" i="8"/>
  <c r="BW33" i="8"/>
  <c r="BO33" i="8"/>
  <c r="BG33" i="8"/>
  <c r="AY33" i="8"/>
  <c r="AQ33" i="8"/>
  <c r="AI33" i="8"/>
  <c r="AA33" i="8"/>
  <c r="S33" i="8"/>
  <c r="K33" i="8"/>
  <c r="FE32" i="8"/>
  <c r="EW32" i="8"/>
  <c r="EO32" i="8"/>
  <c r="EG32" i="8"/>
  <c r="DY32" i="8"/>
  <c r="DQ32" i="8"/>
  <c r="DI32" i="8"/>
  <c r="DA32" i="8"/>
  <c r="CS32" i="8"/>
  <c r="CK32" i="8"/>
  <c r="CC32" i="8"/>
  <c r="BU32" i="8"/>
  <c r="BM32" i="8"/>
  <c r="BE32" i="8"/>
  <c r="AW32" i="8"/>
  <c r="AO32" i="8"/>
  <c r="AG32" i="8"/>
  <c r="Y32" i="8"/>
  <c r="Q32" i="8"/>
  <c r="I32" i="8"/>
  <c r="EA35" i="8"/>
  <c r="BO35" i="8"/>
  <c r="EZ34" i="8"/>
  <c r="ER34" i="8"/>
  <c r="EJ34" i="8"/>
  <c r="EB34" i="8"/>
  <c r="DT34" i="8"/>
  <c r="DL34" i="8"/>
  <c r="DD34" i="8"/>
  <c r="CV34" i="8"/>
  <c r="CN34" i="8"/>
  <c r="CF34" i="8"/>
  <c r="BX34" i="8"/>
  <c r="BP34" i="8"/>
  <c r="BH34" i="8"/>
  <c r="AZ34" i="8"/>
  <c r="AR34" i="8"/>
  <c r="AJ34" i="8"/>
  <c r="AB34" i="8"/>
  <c r="T34" i="8"/>
  <c r="L34" i="8"/>
  <c r="FF33" i="8"/>
  <c r="EX33" i="8"/>
  <c r="EP33" i="8"/>
  <c r="EH33" i="8"/>
  <c r="DZ33" i="8"/>
  <c r="DR33" i="8"/>
  <c r="DJ33" i="8"/>
  <c r="DB33" i="8"/>
  <c r="CT33" i="8"/>
  <c r="CL33" i="8"/>
  <c r="CD33" i="8"/>
  <c r="BV33" i="8"/>
  <c r="BN33" i="8"/>
  <c r="BF33" i="8"/>
  <c r="AX33" i="8"/>
  <c r="AP33" i="8"/>
  <c r="AH33" i="8"/>
  <c r="Z33" i="8"/>
  <c r="R33" i="8"/>
  <c r="J33" i="8"/>
  <c r="FD32" i="8"/>
  <c r="EV32" i="8"/>
  <c r="EN32" i="8"/>
  <c r="EF32" i="8"/>
  <c r="DX32" i="8"/>
  <c r="DP32" i="8"/>
  <c r="DH32" i="8"/>
  <c r="CZ32" i="8"/>
  <c r="CR32" i="8"/>
  <c r="CJ32" i="8"/>
  <c r="CB32" i="8"/>
  <c r="BT32" i="8"/>
  <c r="BL32" i="8"/>
  <c r="BD32" i="8"/>
  <c r="AV32" i="8"/>
  <c r="AN32" i="8"/>
  <c r="AF32" i="8"/>
  <c r="X32" i="8"/>
  <c r="P32" i="8"/>
  <c r="H32" i="8"/>
  <c r="AI37" i="8"/>
  <c r="DS35" i="8"/>
  <c r="BG35" i="8"/>
  <c r="FG34" i="8"/>
  <c r="EY34" i="8"/>
  <c r="EQ34" i="8"/>
  <c r="EI34" i="8"/>
  <c r="EA34" i="8"/>
  <c r="DS34" i="8"/>
  <c r="DK34" i="8"/>
  <c r="DC34" i="8"/>
  <c r="CU34" i="8"/>
  <c r="CM34" i="8"/>
  <c r="CE34" i="8"/>
  <c r="BW34" i="8"/>
  <c r="BO34" i="8"/>
  <c r="BG34" i="8"/>
  <c r="AY34" i="8"/>
  <c r="AQ34" i="8"/>
  <c r="AI34" i="8"/>
  <c r="AA34" i="8"/>
  <c r="S34" i="8"/>
  <c r="K34" i="8"/>
  <c r="FE33" i="8"/>
  <c r="EW33" i="8"/>
  <c r="EO33" i="8"/>
  <c r="EG33" i="8"/>
  <c r="DY33" i="8"/>
  <c r="DQ33" i="8"/>
  <c r="DI33" i="8"/>
  <c r="DA33" i="8"/>
  <c r="CS33" i="8"/>
  <c r="CK33" i="8"/>
  <c r="CC33" i="8"/>
  <c r="BU33" i="8"/>
  <c r="BM33" i="8"/>
  <c r="BE33" i="8"/>
  <c r="AW33" i="8"/>
  <c r="AO33" i="8"/>
  <c r="AG33" i="8"/>
  <c r="Y33" i="8"/>
  <c r="Q33" i="8"/>
  <c r="I33" i="8"/>
  <c r="FC32" i="8"/>
  <c r="EU32" i="8"/>
  <c r="EM32" i="8"/>
  <c r="EE32" i="8"/>
  <c r="DW32" i="8"/>
  <c r="DO32" i="8"/>
  <c r="DG32" i="8"/>
  <c r="CY32" i="8"/>
  <c r="CQ32" i="8"/>
  <c r="CI32" i="8"/>
  <c r="CA32" i="8"/>
  <c r="BS32" i="8"/>
  <c r="BK32" i="8"/>
  <c r="BC32" i="8"/>
  <c r="AU32" i="8"/>
  <c r="AM32" i="8"/>
  <c r="AE32" i="8"/>
  <c r="W32" i="8"/>
  <c r="O32" i="8"/>
  <c r="DN36" i="8"/>
  <c r="DK35" i="8"/>
  <c r="AY35" i="8"/>
  <c r="FF34" i="8"/>
  <c r="EX34" i="8"/>
  <c r="EP34" i="8"/>
  <c r="EH34" i="8"/>
  <c r="DZ34" i="8"/>
  <c r="DR34" i="8"/>
  <c r="DJ34" i="8"/>
  <c r="DB34" i="8"/>
  <c r="CT34" i="8"/>
  <c r="CL34" i="8"/>
  <c r="CD34" i="8"/>
  <c r="BV34" i="8"/>
  <c r="BN34" i="8"/>
  <c r="BF34" i="8"/>
  <c r="AX34" i="8"/>
  <c r="AP34" i="8"/>
  <c r="AH34" i="8"/>
  <c r="Z34" i="8"/>
  <c r="R34" i="8"/>
  <c r="J34" i="8"/>
  <c r="FD33" i="8"/>
  <c r="EV33" i="8"/>
  <c r="EN33" i="8"/>
  <c r="EF33" i="8"/>
  <c r="DX33" i="8"/>
  <c r="DP33" i="8"/>
  <c r="DH33" i="8"/>
  <c r="CZ33" i="8"/>
  <c r="CR33" i="8"/>
  <c r="CJ33" i="8"/>
  <c r="CB33" i="8"/>
  <c r="BT33" i="8"/>
  <c r="BL33" i="8"/>
  <c r="BD33" i="8"/>
  <c r="AV33" i="8"/>
  <c r="AN33" i="8"/>
  <c r="AF33" i="8"/>
  <c r="X33" i="8"/>
  <c r="P33" i="8"/>
  <c r="H33" i="8"/>
  <c r="FB32" i="8"/>
  <c r="ET32" i="8"/>
  <c r="EL32" i="8"/>
  <c r="ED32" i="8"/>
  <c r="DV32" i="8"/>
  <c r="DN32" i="8"/>
  <c r="DF32" i="8"/>
  <c r="CX32" i="8"/>
  <c r="CP32" i="8"/>
  <c r="CH32" i="8"/>
  <c r="BZ32" i="8"/>
  <c r="BR32" i="8"/>
  <c r="BJ32" i="8"/>
  <c r="BB32" i="8"/>
  <c r="AT32" i="8"/>
  <c r="AL32" i="8"/>
  <c r="AD32" i="8"/>
  <c r="V32" i="8"/>
  <c r="N32" i="8"/>
  <c r="BB36" i="8"/>
  <c r="DC35" i="8"/>
  <c r="AQ35" i="8"/>
  <c r="FE34" i="8"/>
  <c r="EW34" i="8"/>
  <c r="EO34" i="8"/>
  <c r="EG34" i="8"/>
  <c r="DY34" i="8"/>
  <c r="DQ34" i="8"/>
  <c r="DI34" i="8"/>
  <c r="DA34" i="8"/>
  <c r="CS34" i="8"/>
  <c r="CK34" i="8"/>
  <c r="CC34" i="8"/>
  <c r="BU34" i="8"/>
  <c r="BM34" i="8"/>
  <c r="BE34" i="8"/>
  <c r="AW34" i="8"/>
  <c r="AO34" i="8"/>
  <c r="AG34" i="8"/>
  <c r="Y34" i="8"/>
  <c r="Q34" i="8"/>
  <c r="I34" i="8"/>
  <c r="FC33" i="8"/>
  <c r="EU33" i="8"/>
  <c r="EM33" i="8"/>
  <c r="EE33" i="8"/>
  <c r="DW33" i="8"/>
  <c r="DO33" i="8"/>
  <c r="DG33" i="8"/>
  <c r="CY33" i="8"/>
  <c r="CQ33" i="8"/>
  <c r="CI33" i="8"/>
  <c r="CA33" i="8"/>
  <c r="BS33" i="8"/>
  <c r="BK33" i="8"/>
  <c r="BC33" i="8"/>
  <c r="AU33" i="8"/>
  <c r="AM33" i="8"/>
  <c r="AE33" i="8"/>
  <c r="W33" i="8"/>
  <c r="O33" i="8"/>
  <c r="FA32" i="8"/>
  <c r="ES32" i="8"/>
  <c r="EK32" i="8"/>
  <c r="EC32" i="8"/>
  <c r="DU32" i="8"/>
  <c r="DM32" i="8"/>
  <c r="DE32" i="8"/>
  <c r="CW32" i="8"/>
  <c r="CO32" i="8"/>
  <c r="CG32" i="8"/>
  <c r="BY32" i="8"/>
  <c r="BQ32" i="8"/>
  <c r="BI32" i="8"/>
  <c r="BA32" i="8"/>
  <c r="AS32" i="8"/>
  <c r="AK32" i="8"/>
  <c r="AC32" i="8"/>
  <c r="U32" i="8"/>
  <c r="M32" i="8"/>
  <c r="FG35" i="8"/>
  <c r="CU35" i="8"/>
  <c r="AI35" i="8"/>
  <c r="FD34" i="8"/>
  <c r="EV34" i="8"/>
  <c r="EN34" i="8"/>
  <c r="EF34" i="8"/>
  <c r="DX34" i="8"/>
  <c r="DP34" i="8"/>
  <c r="DH34" i="8"/>
  <c r="CZ34" i="8"/>
  <c r="CR34" i="8"/>
  <c r="CJ34" i="8"/>
  <c r="CB34" i="8"/>
  <c r="BT34" i="8"/>
  <c r="BL34" i="8"/>
  <c r="BD34" i="8"/>
  <c r="AV34" i="8"/>
  <c r="AN34" i="8"/>
  <c r="AF34" i="8"/>
  <c r="X34" i="8"/>
  <c r="P34" i="8"/>
  <c r="H34" i="8"/>
  <c r="FB33" i="8"/>
  <c r="ET33" i="8"/>
  <c r="EL33" i="8"/>
  <c r="ED33" i="8"/>
  <c r="DV33" i="8"/>
  <c r="DN33" i="8"/>
  <c r="DF33" i="8"/>
  <c r="CX33" i="8"/>
  <c r="CP33" i="8"/>
  <c r="CH33" i="8"/>
  <c r="BZ33" i="8"/>
  <c r="BR33" i="8"/>
  <c r="BJ33" i="8"/>
  <c r="BB33" i="8"/>
  <c r="AT33" i="8"/>
  <c r="AL33" i="8"/>
  <c r="AD33" i="8"/>
  <c r="V33" i="8"/>
  <c r="N33" i="8"/>
  <c r="EZ32" i="8"/>
  <c r="ER32" i="8"/>
  <c r="EJ32" i="8"/>
  <c r="EB32" i="8"/>
  <c r="DT32" i="8"/>
  <c r="DL32" i="8"/>
  <c r="DD32" i="8"/>
  <c r="CV32" i="8"/>
  <c r="CN32" i="8"/>
  <c r="CF32" i="8"/>
  <c r="BX32" i="8"/>
  <c r="BP32" i="8"/>
  <c r="BH32" i="8"/>
  <c r="AZ32" i="8"/>
  <c r="AR32" i="8"/>
  <c r="AJ32" i="8"/>
  <c r="AB32" i="8"/>
  <c r="T32" i="8"/>
  <c r="L32" i="8"/>
  <c r="FE31" i="8"/>
  <c r="EW31" i="8"/>
  <c r="EO31" i="8"/>
  <c r="EG31" i="8"/>
  <c r="DY31" i="8"/>
  <c r="DQ31" i="8"/>
  <c r="DI31" i="8"/>
  <c r="DA31" i="8"/>
  <c r="CS31" i="8"/>
  <c r="CK31" i="8"/>
  <c r="CC31" i="8"/>
  <c r="BU31" i="8"/>
  <c r="BM31" i="8"/>
  <c r="BE31" i="8"/>
  <c r="AW31" i="8"/>
  <c r="AO31" i="8"/>
  <c r="AG31" i="8"/>
  <c r="Y31" i="8"/>
  <c r="Q31" i="8"/>
  <c r="I31" i="8"/>
  <c r="FC30" i="8"/>
  <c r="EU30" i="8"/>
  <c r="EM30" i="8"/>
  <c r="EE30" i="8"/>
  <c r="DW30" i="8"/>
  <c r="DO30" i="8"/>
  <c r="DG30" i="8"/>
  <c r="CY30" i="8"/>
  <c r="CQ30" i="8"/>
  <c r="CI30" i="8"/>
  <c r="CA30" i="8"/>
  <c r="BS30" i="8"/>
  <c r="BK30" i="8"/>
  <c r="BC30" i="8"/>
  <c r="AU30" i="8"/>
  <c r="AM30" i="8"/>
  <c r="AE30" i="8"/>
  <c r="W30" i="8"/>
  <c r="O30" i="8"/>
  <c r="FA29" i="8"/>
  <c r="ES29" i="8"/>
  <c r="EK29" i="8"/>
  <c r="EC29" i="8"/>
  <c r="DU29" i="8"/>
  <c r="DM29" i="8"/>
  <c r="DE29" i="8"/>
  <c r="CW29" i="8"/>
  <c r="CO29" i="8"/>
  <c r="CG29" i="8"/>
  <c r="BY29" i="8"/>
  <c r="BQ29" i="8"/>
  <c r="BI29" i="8"/>
  <c r="BA29" i="8"/>
  <c r="AS29" i="8"/>
  <c r="AK29" i="8"/>
  <c r="AC29" i="8"/>
  <c r="U29" i="8"/>
  <c r="M29" i="8"/>
  <c r="FG28" i="8"/>
  <c r="EY28" i="8"/>
  <c r="EQ28" i="8"/>
  <c r="EI28" i="8"/>
  <c r="EA28" i="8"/>
  <c r="DS28" i="8"/>
  <c r="DK28" i="8"/>
  <c r="DC28" i="8"/>
  <c r="CU28" i="8"/>
  <c r="CM28" i="8"/>
  <c r="CE28" i="8"/>
  <c r="BW28" i="8"/>
  <c r="BO28" i="8"/>
  <c r="BG28" i="8"/>
  <c r="AY28" i="8"/>
  <c r="AQ28" i="8"/>
  <c r="AI28" i="8"/>
  <c r="AA28" i="8"/>
  <c r="S28" i="8"/>
  <c r="K28" i="8"/>
  <c r="FE27" i="8"/>
  <c r="EW27" i="8"/>
  <c r="EO27" i="8"/>
  <c r="EG27" i="8"/>
  <c r="DY27" i="8"/>
  <c r="DQ27" i="8"/>
  <c r="DI27" i="8"/>
  <c r="DA27" i="8"/>
  <c r="CS27" i="8"/>
  <c r="CK27" i="8"/>
  <c r="CC27" i="8"/>
  <c r="BU27" i="8"/>
  <c r="BM27" i="8"/>
  <c r="BE27" i="8"/>
  <c r="AW27" i="8"/>
  <c r="AO27" i="8"/>
  <c r="AG27" i="8"/>
  <c r="Y27" i="8"/>
  <c r="Q27" i="8"/>
  <c r="I27" i="8"/>
  <c r="FD31" i="8"/>
  <c r="EV31" i="8"/>
  <c r="EN31" i="8"/>
  <c r="EF31" i="8"/>
  <c r="DX31" i="8"/>
  <c r="DP31" i="8"/>
  <c r="DH31" i="8"/>
  <c r="CZ31" i="8"/>
  <c r="CR31" i="8"/>
  <c r="CJ31" i="8"/>
  <c r="CB31" i="8"/>
  <c r="BT31" i="8"/>
  <c r="BL31" i="8"/>
  <c r="BD31" i="8"/>
  <c r="AV31" i="8"/>
  <c r="AN31" i="8"/>
  <c r="AF31" i="8"/>
  <c r="X31" i="8"/>
  <c r="P31" i="8"/>
  <c r="H31" i="8"/>
  <c r="FB30" i="8"/>
  <c r="ET30" i="8"/>
  <c r="EL30" i="8"/>
  <c r="ED30" i="8"/>
  <c r="DV30" i="8"/>
  <c r="DN30" i="8"/>
  <c r="DF30" i="8"/>
  <c r="CX30" i="8"/>
  <c r="CP30" i="8"/>
  <c r="CH30" i="8"/>
  <c r="BZ30" i="8"/>
  <c r="BR30" i="8"/>
  <c r="BJ30" i="8"/>
  <c r="BB30" i="8"/>
  <c r="AT30" i="8"/>
  <c r="AL30" i="8"/>
  <c r="AD30" i="8"/>
  <c r="V30" i="8"/>
  <c r="N30" i="8"/>
  <c r="EZ29" i="8"/>
  <c r="ER29" i="8"/>
  <c r="EJ29" i="8"/>
  <c r="EB29" i="8"/>
  <c r="DT29" i="8"/>
  <c r="DL29" i="8"/>
  <c r="DD29" i="8"/>
  <c r="CV29" i="8"/>
  <c r="CN29" i="8"/>
  <c r="CF29" i="8"/>
  <c r="BX29" i="8"/>
  <c r="BP29" i="8"/>
  <c r="BH29" i="8"/>
  <c r="AZ29" i="8"/>
  <c r="AR29" i="8"/>
  <c r="AJ29" i="8"/>
  <c r="AB29" i="8"/>
  <c r="T29" i="8"/>
  <c r="L29" i="8"/>
  <c r="FF28" i="8"/>
  <c r="EX28" i="8"/>
  <c r="EP28" i="8"/>
  <c r="EH28" i="8"/>
  <c r="DZ28" i="8"/>
  <c r="DR28" i="8"/>
  <c r="DJ28" i="8"/>
  <c r="DB28" i="8"/>
  <c r="CT28" i="8"/>
  <c r="CL28" i="8"/>
  <c r="CD28" i="8"/>
  <c r="BV28" i="8"/>
  <c r="BN28" i="8"/>
  <c r="BF28" i="8"/>
  <c r="AX28" i="8"/>
  <c r="AP28" i="8"/>
  <c r="AH28" i="8"/>
  <c r="Z28" i="8"/>
  <c r="R28" i="8"/>
  <c r="J28" i="8"/>
  <c r="FD27" i="8"/>
  <c r="EV27" i="8"/>
  <c r="EN27" i="8"/>
  <c r="EF27" i="8"/>
  <c r="DX27" i="8"/>
  <c r="DP27" i="8"/>
  <c r="DH27" i="8"/>
  <c r="CZ27" i="8"/>
  <c r="CR27" i="8"/>
  <c r="CJ27" i="8"/>
  <c r="CB27" i="8"/>
  <c r="BT27" i="8"/>
  <c r="BL27" i="8"/>
  <c r="BD27" i="8"/>
  <c r="AV27" i="8"/>
  <c r="AN27" i="8"/>
  <c r="AF27" i="8"/>
  <c r="X27" i="8"/>
  <c r="P27" i="8"/>
  <c r="H27" i="8"/>
  <c r="FC31" i="8"/>
  <c r="EU31" i="8"/>
  <c r="EM31" i="8"/>
  <c r="EE31" i="8"/>
  <c r="DW31" i="8"/>
  <c r="DO31" i="8"/>
  <c r="DG31" i="8"/>
  <c r="CY31" i="8"/>
  <c r="CQ31" i="8"/>
  <c r="CI31" i="8"/>
  <c r="CA31" i="8"/>
  <c r="BS31" i="8"/>
  <c r="BK31" i="8"/>
  <c r="BC31" i="8"/>
  <c r="AU31" i="8"/>
  <c r="AM31" i="8"/>
  <c r="AE31" i="8"/>
  <c r="W31" i="8"/>
  <c r="O31" i="8"/>
  <c r="FA30" i="8"/>
  <c r="ES30" i="8"/>
  <c r="EK30" i="8"/>
  <c r="EC30" i="8"/>
  <c r="DU30" i="8"/>
  <c r="DM30" i="8"/>
  <c r="DE30" i="8"/>
  <c r="CW30" i="8"/>
  <c r="CO30" i="8"/>
  <c r="CG30" i="8"/>
  <c r="BY30" i="8"/>
  <c r="BQ30" i="8"/>
  <c r="BI30" i="8"/>
  <c r="BA30" i="8"/>
  <c r="AS30" i="8"/>
  <c r="AK30" i="8"/>
  <c r="AC30" i="8"/>
  <c r="U30" i="8"/>
  <c r="M30" i="8"/>
  <c r="FG29" i="8"/>
  <c r="EY29" i="8"/>
  <c r="EQ29" i="8"/>
  <c r="EI29" i="8"/>
  <c r="EA29" i="8"/>
  <c r="DS29" i="8"/>
  <c r="DK29" i="8"/>
  <c r="DC29" i="8"/>
  <c r="CU29" i="8"/>
  <c r="CM29" i="8"/>
  <c r="CE29" i="8"/>
  <c r="BW29" i="8"/>
  <c r="BO29" i="8"/>
  <c r="BG29" i="8"/>
  <c r="AY29" i="8"/>
  <c r="AQ29" i="8"/>
  <c r="AI29" i="8"/>
  <c r="AA29" i="8"/>
  <c r="S29" i="8"/>
  <c r="K29" i="8"/>
  <c r="FE28" i="8"/>
  <c r="EW28" i="8"/>
  <c r="EO28" i="8"/>
  <c r="EG28" i="8"/>
  <c r="DY28" i="8"/>
  <c r="DQ28" i="8"/>
  <c r="DI28" i="8"/>
  <c r="DA28" i="8"/>
  <c r="CS28" i="8"/>
  <c r="CK28" i="8"/>
  <c r="CC28" i="8"/>
  <c r="BU28" i="8"/>
  <c r="BM28" i="8"/>
  <c r="BE28" i="8"/>
  <c r="AW28" i="8"/>
  <c r="AO28" i="8"/>
  <c r="AG28" i="8"/>
  <c r="Y28" i="8"/>
  <c r="Q28" i="8"/>
  <c r="I28" i="8"/>
  <c r="FC27" i="8"/>
  <c r="EU27" i="8"/>
  <c r="EM27" i="8"/>
  <c r="EE27" i="8"/>
  <c r="DW27" i="8"/>
  <c r="DO27" i="8"/>
  <c r="DG27" i="8"/>
  <c r="CY27" i="8"/>
  <c r="CQ27" i="8"/>
  <c r="CI27" i="8"/>
  <c r="CA27" i="8"/>
  <c r="BS27" i="8"/>
  <c r="BK27" i="8"/>
  <c r="BC27" i="8"/>
  <c r="AU27" i="8"/>
  <c r="AM27" i="8"/>
  <c r="AE27" i="8"/>
  <c r="W27" i="8"/>
  <c r="O27" i="8"/>
  <c r="FB31" i="8"/>
  <c r="ET31" i="8"/>
  <c r="EL31" i="8"/>
  <c r="ED31" i="8"/>
  <c r="DV31" i="8"/>
  <c r="DN31" i="8"/>
  <c r="DF31" i="8"/>
  <c r="CX31" i="8"/>
  <c r="CP31" i="8"/>
  <c r="CH31" i="8"/>
  <c r="BZ31" i="8"/>
  <c r="BR31" i="8"/>
  <c r="BJ31" i="8"/>
  <c r="BB31" i="8"/>
  <c r="AT31" i="8"/>
  <c r="AL31" i="8"/>
  <c r="AD31" i="8"/>
  <c r="V31" i="8"/>
  <c r="N31" i="8"/>
  <c r="EZ30" i="8"/>
  <c r="ER30" i="8"/>
  <c r="EJ30" i="8"/>
  <c r="EB30" i="8"/>
  <c r="DT30" i="8"/>
  <c r="DL30" i="8"/>
  <c r="DD30" i="8"/>
  <c r="CV30" i="8"/>
  <c r="CN30" i="8"/>
  <c r="CF30" i="8"/>
  <c r="BX30" i="8"/>
  <c r="BP30" i="8"/>
  <c r="BH30" i="8"/>
  <c r="AZ30" i="8"/>
  <c r="AR30" i="8"/>
  <c r="AJ30" i="8"/>
  <c r="AB30" i="8"/>
  <c r="T30" i="8"/>
  <c r="L30" i="8"/>
  <c r="FF29" i="8"/>
  <c r="EX29" i="8"/>
  <c r="EP29" i="8"/>
  <c r="EH29" i="8"/>
  <c r="DZ29" i="8"/>
  <c r="DR29" i="8"/>
  <c r="DJ29" i="8"/>
  <c r="DB29" i="8"/>
  <c r="CT29" i="8"/>
  <c r="CL29" i="8"/>
  <c r="CD29" i="8"/>
  <c r="BV29" i="8"/>
  <c r="BN29" i="8"/>
  <c r="BF29" i="8"/>
  <c r="AX29" i="8"/>
  <c r="AP29" i="8"/>
  <c r="AH29" i="8"/>
  <c r="Z29" i="8"/>
  <c r="R29" i="8"/>
  <c r="J29" i="8"/>
  <c r="FD28" i="8"/>
  <c r="EV28" i="8"/>
  <c r="EN28" i="8"/>
  <c r="EF28" i="8"/>
  <c r="DX28" i="8"/>
  <c r="DP28" i="8"/>
  <c r="DH28" i="8"/>
  <c r="CZ28" i="8"/>
  <c r="CR28" i="8"/>
  <c r="CJ28" i="8"/>
  <c r="CB28" i="8"/>
  <c r="BT28" i="8"/>
  <c r="BL28" i="8"/>
  <c r="BD28" i="8"/>
  <c r="AV28" i="8"/>
  <c r="AN28" i="8"/>
  <c r="AF28" i="8"/>
  <c r="X28" i="8"/>
  <c r="P28" i="8"/>
  <c r="H28" i="8"/>
  <c r="FB27" i="8"/>
  <c r="ET27" i="8"/>
  <c r="EL27" i="8"/>
  <c r="ED27" i="8"/>
  <c r="DV27" i="8"/>
  <c r="DN27" i="8"/>
  <c r="DF27" i="8"/>
  <c r="CX27" i="8"/>
  <c r="CP27" i="8"/>
  <c r="CH27" i="8"/>
  <c r="BZ27" i="8"/>
  <c r="BR27" i="8"/>
  <c r="BJ27" i="8"/>
  <c r="BB27" i="8"/>
  <c r="AT27" i="8"/>
  <c r="AL27" i="8"/>
  <c r="AD27" i="8"/>
  <c r="V27" i="8"/>
  <c r="N27" i="8"/>
  <c r="FA31" i="8"/>
  <c r="ES31" i="8"/>
  <c r="EK31" i="8"/>
  <c r="EC31" i="8"/>
  <c r="DU31" i="8"/>
  <c r="DM31" i="8"/>
  <c r="DE31" i="8"/>
  <c r="CW31" i="8"/>
  <c r="CO31" i="8"/>
  <c r="CG31" i="8"/>
  <c r="BY31" i="8"/>
  <c r="BQ31" i="8"/>
  <c r="BI31" i="8"/>
  <c r="BA31" i="8"/>
  <c r="AS31" i="8"/>
  <c r="AK31" i="8"/>
  <c r="AC31" i="8"/>
  <c r="U31" i="8"/>
  <c r="M31" i="8"/>
  <c r="FG30" i="8"/>
  <c r="EY30" i="8"/>
  <c r="EQ30" i="8"/>
  <c r="EI30" i="8"/>
  <c r="EA30" i="8"/>
  <c r="DS30" i="8"/>
  <c r="DK30" i="8"/>
  <c r="DC30" i="8"/>
  <c r="CU30" i="8"/>
  <c r="CM30" i="8"/>
  <c r="CE30" i="8"/>
  <c r="BW30" i="8"/>
  <c r="BO30" i="8"/>
  <c r="BG30" i="8"/>
  <c r="AY30" i="8"/>
  <c r="AQ30" i="8"/>
  <c r="AI30" i="8"/>
  <c r="AA30" i="8"/>
  <c r="S30" i="8"/>
  <c r="K30" i="8"/>
  <c r="FE29" i="8"/>
  <c r="EW29" i="8"/>
  <c r="EO29" i="8"/>
  <c r="EG29" i="8"/>
  <c r="DY29" i="8"/>
  <c r="DQ29" i="8"/>
  <c r="DI29" i="8"/>
  <c r="DA29" i="8"/>
  <c r="CS29" i="8"/>
  <c r="CK29" i="8"/>
  <c r="CC29" i="8"/>
  <c r="BU29" i="8"/>
  <c r="BM29" i="8"/>
  <c r="BE29" i="8"/>
  <c r="AW29" i="8"/>
  <c r="AO29" i="8"/>
  <c r="AG29" i="8"/>
  <c r="Y29" i="8"/>
  <c r="Q29" i="8"/>
  <c r="I29" i="8"/>
  <c r="FC28" i="8"/>
  <c r="EU28" i="8"/>
  <c r="EM28" i="8"/>
  <c r="EE28" i="8"/>
  <c r="DW28" i="8"/>
  <c r="DO28" i="8"/>
  <c r="DG28" i="8"/>
  <c r="CY28" i="8"/>
  <c r="CQ28" i="8"/>
  <c r="CI28" i="8"/>
  <c r="CA28" i="8"/>
  <c r="BS28" i="8"/>
  <c r="BK28" i="8"/>
  <c r="BC28" i="8"/>
  <c r="AU28" i="8"/>
  <c r="AM28" i="8"/>
  <c r="AE28" i="8"/>
  <c r="W28" i="8"/>
  <c r="O28" i="8"/>
  <c r="FA27" i="8"/>
  <c r="ES27" i="8"/>
  <c r="EK27" i="8"/>
  <c r="EC27" i="8"/>
  <c r="DU27" i="8"/>
  <c r="DM27" i="8"/>
  <c r="DE27" i="8"/>
  <c r="CW27" i="8"/>
  <c r="CO27" i="8"/>
  <c r="CG27" i="8"/>
  <c r="BY27" i="8"/>
  <c r="BQ27" i="8"/>
  <c r="BI27" i="8"/>
  <c r="BA27" i="8"/>
  <c r="AS27" i="8"/>
  <c r="AK27" i="8"/>
  <c r="AC27" i="8"/>
  <c r="U27" i="8"/>
  <c r="M27" i="8"/>
  <c r="EZ31" i="8"/>
  <c r="ER31" i="8"/>
  <c r="EJ31" i="8"/>
  <c r="EB31" i="8"/>
  <c r="DT31" i="8"/>
  <c r="DL31" i="8"/>
  <c r="DD31" i="8"/>
  <c r="CV31" i="8"/>
  <c r="CN31" i="8"/>
  <c r="CF31" i="8"/>
  <c r="BX31" i="8"/>
  <c r="BP31" i="8"/>
  <c r="BH31" i="8"/>
  <c r="AZ31" i="8"/>
  <c r="AR31" i="8"/>
  <c r="AJ31" i="8"/>
  <c r="AB31" i="8"/>
  <c r="T31" i="8"/>
  <c r="L31" i="8"/>
  <c r="FF30" i="8"/>
  <c r="EX30" i="8"/>
  <c r="EP30" i="8"/>
  <c r="EH30" i="8"/>
  <c r="DZ30" i="8"/>
  <c r="DR30" i="8"/>
  <c r="DJ30" i="8"/>
  <c r="DB30" i="8"/>
  <c r="CT30" i="8"/>
  <c r="CL30" i="8"/>
  <c r="CD30" i="8"/>
  <c r="BV30" i="8"/>
  <c r="BN30" i="8"/>
  <c r="BF30" i="8"/>
  <c r="AX30" i="8"/>
  <c r="AP30" i="8"/>
  <c r="AH30" i="8"/>
  <c r="Z30" i="8"/>
  <c r="R30" i="8"/>
  <c r="J30" i="8"/>
  <c r="FD29" i="8"/>
  <c r="EV29" i="8"/>
  <c r="EN29" i="8"/>
  <c r="EF29" i="8"/>
  <c r="DX29" i="8"/>
  <c r="DP29" i="8"/>
  <c r="DH29" i="8"/>
  <c r="CZ29" i="8"/>
  <c r="CR29" i="8"/>
  <c r="CJ29" i="8"/>
  <c r="CB29" i="8"/>
  <c r="BT29" i="8"/>
  <c r="BL29" i="8"/>
  <c r="BD29" i="8"/>
  <c r="AV29" i="8"/>
  <c r="AN29" i="8"/>
  <c r="AF29" i="8"/>
  <c r="X29" i="8"/>
  <c r="P29" i="8"/>
  <c r="H29" i="8"/>
  <c r="FB28" i="8"/>
  <c r="ET28" i="8"/>
  <c r="EL28" i="8"/>
  <c r="ED28" i="8"/>
  <c r="DV28" i="8"/>
  <c r="DN28" i="8"/>
  <c r="DF28" i="8"/>
  <c r="CX28" i="8"/>
  <c r="CP28" i="8"/>
  <c r="CH28" i="8"/>
  <c r="BZ28" i="8"/>
  <c r="BR28" i="8"/>
  <c r="BJ28" i="8"/>
  <c r="BB28" i="8"/>
  <c r="AT28" i="8"/>
  <c r="AL28" i="8"/>
  <c r="AD28" i="8"/>
  <c r="V28" i="8"/>
  <c r="N28" i="8"/>
  <c r="EZ27" i="8"/>
  <c r="ER27" i="8"/>
  <c r="EJ27" i="8"/>
  <c r="EB27" i="8"/>
  <c r="DT27" i="8"/>
  <c r="DL27" i="8"/>
  <c r="DD27" i="8"/>
  <c r="CV27" i="8"/>
  <c r="CN27" i="8"/>
  <c r="CF27" i="8"/>
  <c r="BX27" i="8"/>
  <c r="BP27" i="8"/>
  <c r="BH27" i="8"/>
  <c r="AZ27" i="8"/>
  <c r="AR27" i="8"/>
  <c r="AJ27" i="8"/>
  <c r="AB27" i="8"/>
  <c r="T27" i="8"/>
  <c r="L27" i="8"/>
  <c r="FG31" i="8"/>
  <c r="EY31" i="8"/>
  <c r="EQ31" i="8"/>
  <c r="EI31" i="8"/>
  <c r="EA31" i="8"/>
  <c r="DS31" i="8"/>
  <c r="DK31" i="8"/>
  <c r="DC31" i="8"/>
  <c r="CU31" i="8"/>
  <c r="CM31" i="8"/>
  <c r="CE31" i="8"/>
  <c r="BW31" i="8"/>
  <c r="BO31" i="8"/>
  <c r="BG31" i="8"/>
  <c r="AY31" i="8"/>
  <c r="AQ31" i="8"/>
  <c r="AI31" i="8"/>
  <c r="AA31" i="8"/>
  <c r="S31" i="8"/>
  <c r="K31" i="8"/>
  <c r="FE30" i="8"/>
  <c r="EW30" i="8"/>
  <c r="EO30" i="8"/>
  <c r="EG30" i="8"/>
  <c r="DY30" i="8"/>
  <c r="DQ30" i="8"/>
  <c r="DI30" i="8"/>
  <c r="DA30" i="8"/>
  <c r="CS30" i="8"/>
  <c r="CK30" i="8"/>
  <c r="CC30" i="8"/>
  <c r="BU30" i="8"/>
  <c r="BM30" i="8"/>
  <c r="BE30" i="8"/>
  <c r="AW30" i="8"/>
  <c r="AO30" i="8"/>
  <c r="AG30" i="8"/>
  <c r="Y30" i="8"/>
  <c r="Q30" i="8"/>
  <c r="I30" i="8"/>
  <c r="FC29" i="8"/>
  <c r="EU29" i="8"/>
  <c r="EM29" i="8"/>
  <c r="EE29" i="8"/>
  <c r="DW29" i="8"/>
  <c r="DO29" i="8"/>
  <c r="DG29" i="8"/>
  <c r="CY29" i="8"/>
  <c r="CQ29" i="8"/>
  <c r="CI29" i="8"/>
  <c r="CA29" i="8"/>
  <c r="BS29" i="8"/>
  <c r="BK29" i="8"/>
  <c r="BC29" i="8"/>
  <c r="AU29" i="8"/>
  <c r="AM29" i="8"/>
  <c r="AE29" i="8"/>
  <c r="W29" i="8"/>
  <c r="O29" i="8"/>
  <c r="FA28" i="8"/>
  <c r="ES28" i="8"/>
  <c r="EK28" i="8"/>
  <c r="EC28" i="8"/>
  <c r="DU28" i="8"/>
  <c r="DM28" i="8"/>
  <c r="DE28" i="8"/>
  <c r="CW28" i="8"/>
  <c r="CO28" i="8"/>
  <c r="CG28" i="8"/>
  <c r="BY28" i="8"/>
  <c r="BQ28" i="8"/>
  <c r="BI28" i="8"/>
  <c r="BA28" i="8"/>
  <c r="AS28" i="8"/>
  <c r="AK28" i="8"/>
  <c r="AC28" i="8"/>
  <c r="U28" i="8"/>
  <c r="M28" i="8"/>
  <c r="FG27" i="8"/>
  <c r="EY27" i="8"/>
  <c r="EQ27" i="8"/>
  <c r="EI27" i="8"/>
  <c r="EA27" i="8"/>
  <c r="DS27" i="8"/>
  <c r="DK27" i="8"/>
  <c r="DC27" i="8"/>
  <c r="CU27" i="8"/>
  <c r="CM27" i="8"/>
  <c r="CE27" i="8"/>
  <c r="BW27" i="8"/>
  <c r="BO27" i="8"/>
  <c r="BG27" i="8"/>
  <c r="AY27" i="8"/>
  <c r="AQ27" i="8"/>
  <c r="AI27" i="8"/>
  <c r="AA27" i="8"/>
  <c r="S27" i="8"/>
  <c r="K27" i="8"/>
  <c r="FF31" i="8"/>
  <c r="EX31" i="8"/>
  <c r="EP31" i="8"/>
  <c r="EH31" i="8"/>
  <c r="DZ31" i="8"/>
  <c r="DR31" i="8"/>
  <c r="DJ31" i="8"/>
  <c r="DB31" i="8"/>
  <c r="CT31" i="8"/>
  <c r="CL31" i="8"/>
  <c r="CD31" i="8"/>
  <c r="BV31" i="8"/>
  <c r="BN31" i="8"/>
  <c r="BF31" i="8"/>
  <c r="AX31" i="8"/>
  <c r="AP31" i="8"/>
  <c r="AH31" i="8"/>
  <c r="Z31" i="8"/>
  <c r="R31" i="8"/>
  <c r="J31" i="8"/>
  <c r="FD30" i="8"/>
  <c r="EV30" i="8"/>
  <c r="EN30" i="8"/>
  <c r="EF30" i="8"/>
  <c r="DX30" i="8"/>
  <c r="DP30" i="8"/>
  <c r="DH30" i="8"/>
  <c r="CZ30" i="8"/>
  <c r="CR30" i="8"/>
  <c r="CJ30" i="8"/>
  <c r="CB30" i="8"/>
  <c r="BT30" i="8"/>
  <c r="BL30" i="8"/>
  <c r="BD30" i="8"/>
  <c r="AV30" i="8"/>
  <c r="AN30" i="8"/>
  <c r="AF30" i="8"/>
  <c r="X30" i="8"/>
  <c r="P30" i="8"/>
  <c r="H30" i="8"/>
  <c r="FB29" i="8"/>
  <c r="ET29" i="8"/>
  <c r="EL29" i="8"/>
  <c r="ED29" i="8"/>
  <c r="DV29" i="8"/>
  <c r="DN29" i="8"/>
  <c r="DF29" i="8"/>
  <c r="CX29" i="8"/>
  <c r="CP29" i="8"/>
  <c r="CH29" i="8"/>
  <c r="BZ29" i="8"/>
  <c r="BR29" i="8"/>
  <c r="BJ29" i="8"/>
  <c r="BB29" i="8"/>
  <c r="AT29" i="8"/>
  <c r="AL29" i="8"/>
  <c r="AD29" i="8"/>
  <c r="V29" i="8"/>
  <c r="N29" i="8"/>
  <c r="EZ28" i="8"/>
  <c r="ER28" i="8"/>
  <c r="EJ28" i="8"/>
  <c r="EB28" i="8"/>
  <c r="DT28" i="8"/>
  <c r="DL28" i="8"/>
  <c r="DD28" i="8"/>
  <c r="CV28" i="8"/>
  <c r="CN28" i="8"/>
  <c r="CF28" i="8"/>
  <c r="BX28" i="8"/>
  <c r="BP28" i="8"/>
  <c r="BH28" i="8"/>
  <c r="AZ28" i="8"/>
  <c r="AR28" i="8"/>
  <c r="AJ28" i="8"/>
  <c r="AB28" i="8"/>
  <c r="T28" i="8"/>
  <c r="L28" i="8"/>
  <c r="FF27" i="8"/>
  <c r="EX27" i="8"/>
  <c r="EP27" i="8"/>
  <c r="EH27" i="8"/>
  <c r="DZ27" i="8"/>
  <c r="DR27" i="8"/>
  <c r="DJ27" i="8"/>
  <c r="DB27" i="8"/>
  <c r="CT27" i="8"/>
  <c r="CL27" i="8"/>
  <c r="CD27" i="8"/>
  <c r="BV27" i="8"/>
  <c r="BN27" i="8"/>
  <c r="BF27" i="8"/>
  <c r="AX27" i="8"/>
  <c r="AP27" i="8"/>
  <c r="AH27" i="8"/>
  <c r="Z27" i="8"/>
  <c r="R27" i="8"/>
  <c r="J27" i="8"/>
  <c r="FB26" i="8"/>
  <c r="ET26" i="8"/>
  <c r="EL26" i="8"/>
  <c r="ED26" i="8"/>
  <c r="DV26" i="8"/>
  <c r="DN26" i="8"/>
  <c r="DF26" i="8"/>
  <c r="CX26" i="8"/>
  <c r="CP26" i="8"/>
  <c r="CH26" i="8"/>
  <c r="BZ26" i="8"/>
  <c r="BR26" i="8"/>
  <c r="BJ26" i="8"/>
  <c r="BB26" i="8"/>
  <c r="AT26" i="8"/>
  <c r="AL26" i="8"/>
  <c r="AD26" i="8"/>
  <c r="V26" i="8"/>
  <c r="N26" i="8"/>
  <c r="EZ25" i="8"/>
  <c r="ER25" i="8"/>
  <c r="EJ25" i="8"/>
  <c r="EB25" i="8"/>
  <c r="DT25" i="8"/>
  <c r="DL25" i="8"/>
  <c r="DD25" i="8"/>
  <c r="CV25" i="8"/>
  <c r="CN25" i="8"/>
  <c r="CF25" i="8"/>
  <c r="BX25" i="8"/>
  <c r="BP25" i="8"/>
  <c r="BH25" i="8"/>
  <c r="AZ25" i="8"/>
  <c r="AR25" i="8"/>
  <c r="AJ25" i="8"/>
  <c r="AB25" i="8"/>
  <c r="T25" i="8"/>
  <c r="L25" i="8"/>
  <c r="FF24" i="8"/>
  <c r="EX24" i="8"/>
  <c r="EP24" i="8"/>
  <c r="EH24" i="8"/>
  <c r="DZ24" i="8"/>
  <c r="DR24" i="8"/>
  <c r="DJ24" i="8"/>
  <c r="DB24" i="8"/>
  <c r="CT24" i="8"/>
  <c r="CL24" i="8"/>
  <c r="CD24" i="8"/>
  <c r="BV24" i="8"/>
  <c r="BN24" i="8"/>
  <c r="BF24" i="8"/>
  <c r="AX24" i="8"/>
  <c r="AP24" i="8"/>
  <c r="AH24" i="8"/>
  <c r="Z24" i="8"/>
  <c r="R24" i="8"/>
  <c r="J24" i="8"/>
  <c r="FD23" i="8"/>
  <c r="EV23" i="8"/>
  <c r="EN23" i="8"/>
  <c r="EF23" i="8"/>
  <c r="DX23" i="8"/>
  <c r="DP23" i="8"/>
  <c r="DH23" i="8"/>
  <c r="CZ23" i="8"/>
  <c r="CR23" i="8"/>
  <c r="CJ23" i="8"/>
  <c r="CB23" i="8"/>
  <c r="BT23" i="8"/>
  <c r="BL23" i="8"/>
  <c r="BD23" i="8"/>
  <c r="AV23" i="8"/>
  <c r="AN23" i="8"/>
  <c r="AF23" i="8"/>
  <c r="X23" i="8"/>
  <c r="P23" i="8"/>
  <c r="H23" i="8"/>
  <c r="FB22" i="8"/>
  <c r="ET22" i="8"/>
  <c r="EL22" i="8"/>
  <c r="ED22" i="8"/>
  <c r="DV22" i="8"/>
  <c r="DN22" i="8"/>
  <c r="DF22" i="8"/>
  <c r="CX22" i="8"/>
  <c r="CP22" i="8"/>
  <c r="CH22" i="8"/>
  <c r="BZ22" i="8"/>
  <c r="BR22" i="8"/>
  <c r="BJ22" i="8"/>
  <c r="BB22" i="8"/>
  <c r="AT22" i="8"/>
  <c r="AL22" i="8"/>
  <c r="AD22" i="8"/>
  <c r="V22" i="8"/>
  <c r="N22" i="8"/>
  <c r="FA26" i="8"/>
  <c r="ES26" i="8"/>
  <c r="EK26" i="8"/>
  <c r="EC26" i="8"/>
  <c r="DU26" i="8"/>
  <c r="DM26" i="8"/>
  <c r="DE26" i="8"/>
  <c r="CW26" i="8"/>
  <c r="CO26" i="8"/>
  <c r="CG26" i="8"/>
  <c r="BY26" i="8"/>
  <c r="BQ26" i="8"/>
  <c r="BI26" i="8"/>
  <c r="BA26" i="8"/>
  <c r="AS26" i="8"/>
  <c r="AK26" i="8"/>
  <c r="AC26" i="8"/>
  <c r="U26" i="8"/>
  <c r="M26" i="8"/>
  <c r="FG25" i="8"/>
  <c r="EY25" i="8"/>
  <c r="EQ25" i="8"/>
  <c r="EI25" i="8"/>
  <c r="EA25" i="8"/>
  <c r="DS25" i="8"/>
  <c r="DK25" i="8"/>
  <c r="DC25" i="8"/>
  <c r="CU25" i="8"/>
  <c r="CM25" i="8"/>
  <c r="CE25" i="8"/>
  <c r="BW25" i="8"/>
  <c r="BO25" i="8"/>
  <c r="BG25" i="8"/>
  <c r="AY25" i="8"/>
  <c r="AQ25" i="8"/>
  <c r="AI25" i="8"/>
  <c r="AA25" i="8"/>
  <c r="S25" i="8"/>
  <c r="K25" i="8"/>
  <c r="FE24" i="8"/>
  <c r="EW24" i="8"/>
  <c r="EO24" i="8"/>
  <c r="EG24" i="8"/>
  <c r="DY24" i="8"/>
  <c r="DQ24" i="8"/>
  <c r="DI24" i="8"/>
  <c r="DA24" i="8"/>
  <c r="CS24" i="8"/>
  <c r="CK24" i="8"/>
  <c r="CC24" i="8"/>
  <c r="BU24" i="8"/>
  <c r="BM24" i="8"/>
  <c r="BE24" i="8"/>
  <c r="AW24" i="8"/>
  <c r="AO24" i="8"/>
  <c r="AG24" i="8"/>
  <c r="Y24" i="8"/>
  <c r="Q24" i="8"/>
  <c r="I24" i="8"/>
  <c r="FC23" i="8"/>
  <c r="EU23" i="8"/>
  <c r="EM23" i="8"/>
  <c r="EE23" i="8"/>
  <c r="DW23" i="8"/>
  <c r="DO23" i="8"/>
  <c r="DG23" i="8"/>
  <c r="CY23" i="8"/>
  <c r="CQ23" i="8"/>
  <c r="CI23" i="8"/>
  <c r="CA23" i="8"/>
  <c r="BS23" i="8"/>
  <c r="BK23" i="8"/>
  <c r="BC23" i="8"/>
  <c r="AU23" i="8"/>
  <c r="AM23" i="8"/>
  <c r="AE23" i="8"/>
  <c r="W23" i="8"/>
  <c r="O23" i="8"/>
  <c r="FA22" i="8"/>
  <c r="ES22" i="8"/>
  <c r="EK22" i="8"/>
  <c r="EC22" i="8"/>
  <c r="DU22" i="8"/>
  <c r="DM22" i="8"/>
  <c r="DE22" i="8"/>
  <c r="CW22" i="8"/>
  <c r="CO22" i="8"/>
  <c r="CG22" i="8"/>
  <c r="BY22" i="8"/>
  <c r="BQ22" i="8"/>
  <c r="BI22" i="8"/>
  <c r="BA22" i="8"/>
  <c r="AS22" i="8"/>
  <c r="AK22" i="8"/>
  <c r="AC22" i="8"/>
  <c r="U22" i="8"/>
  <c r="M22" i="8"/>
  <c r="EZ26" i="8"/>
  <c r="ER26" i="8"/>
  <c r="EJ26" i="8"/>
  <c r="EB26" i="8"/>
  <c r="DT26" i="8"/>
  <c r="DL26" i="8"/>
  <c r="DD26" i="8"/>
  <c r="CV26" i="8"/>
  <c r="CN26" i="8"/>
  <c r="CF26" i="8"/>
  <c r="BX26" i="8"/>
  <c r="BP26" i="8"/>
  <c r="BH26" i="8"/>
  <c r="AZ26" i="8"/>
  <c r="AR26" i="8"/>
  <c r="AJ26" i="8"/>
  <c r="AB26" i="8"/>
  <c r="T26" i="8"/>
  <c r="L26" i="8"/>
  <c r="FF25" i="8"/>
  <c r="EX25" i="8"/>
  <c r="EP25" i="8"/>
  <c r="EH25" i="8"/>
  <c r="DZ25" i="8"/>
  <c r="DR25" i="8"/>
  <c r="DJ25" i="8"/>
  <c r="DB25" i="8"/>
  <c r="CT25" i="8"/>
  <c r="CL25" i="8"/>
  <c r="CD25" i="8"/>
  <c r="BV25" i="8"/>
  <c r="BN25" i="8"/>
  <c r="BF25" i="8"/>
  <c r="AX25" i="8"/>
  <c r="AP25" i="8"/>
  <c r="AH25" i="8"/>
  <c r="Z25" i="8"/>
  <c r="R25" i="8"/>
  <c r="J25" i="8"/>
  <c r="FD24" i="8"/>
  <c r="EV24" i="8"/>
  <c r="EN24" i="8"/>
  <c r="EF24" i="8"/>
  <c r="DX24" i="8"/>
  <c r="DP24" i="8"/>
  <c r="DH24" i="8"/>
  <c r="CZ24" i="8"/>
  <c r="CR24" i="8"/>
  <c r="CJ24" i="8"/>
  <c r="CB24" i="8"/>
  <c r="BT24" i="8"/>
  <c r="BL24" i="8"/>
  <c r="BD24" i="8"/>
  <c r="AV24" i="8"/>
  <c r="AN24" i="8"/>
  <c r="AF24" i="8"/>
  <c r="X24" i="8"/>
  <c r="P24" i="8"/>
  <c r="H24" i="8"/>
  <c r="FB23" i="8"/>
  <c r="ET23" i="8"/>
  <c r="EL23" i="8"/>
  <c r="ED23" i="8"/>
  <c r="DV23" i="8"/>
  <c r="DN23" i="8"/>
  <c r="DF23" i="8"/>
  <c r="CX23" i="8"/>
  <c r="CP23" i="8"/>
  <c r="CH23" i="8"/>
  <c r="BZ23" i="8"/>
  <c r="BR23" i="8"/>
  <c r="BJ23" i="8"/>
  <c r="BB23" i="8"/>
  <c r="AT23" i="8"/>
  <c r="AL23" i="8"/>
  <c r="AD23" i="8"/>
  <c r="V23" i="8"/>
  <c r="N23" i="8"/>
  <c r="EZ22" i="8"/>
  <c r="ER22" i="8"/>
  <c r="EJ22" i="8"/>
  <c r="EB22" i="8"/>
  <c r="DT22" i="8"/>
  <c r="DL22" i="8"/>
  <c r="DD22" i="8"/>
  <c r="CV22" i="8"/>
  <c r="CN22" i="8"/>
  <c r="CF22" i="8"/>
  <c r="BX22" i="8"/>
  <c r="BP22" i="8"/>
  <c r="BH22" i="8"/>
  <c r="AZ22" i="8"/>
  <c r="AR22" i="8"/>
  <c r="AJ22" i="8"/>
  <c r="AB22" i="8"/>
  <c r="T22" i="8"/>
  <c r="L22" i="8"/>
  <c r="FG26" i="8"/>
  <c r="EY26" i="8"/>
  <c r="EQ26" i="8"/>
  <c r="EI26" i="8"/>
  <c r="EA26" i="8"/>
  <c r="DS26" i="8"/>
  <c r="DK26" i="8"/>
  <c r="DC26" i="8"/>
  <c r="CU26" i="8"/>
  <c r="CM26" i="8"/>
  <c r="CE26" i="8"/>
  <c r="BW26" i="8"/>
  <c r="BO26" i="8"/>
  <c r="BG26" i="8"/>
  <c r="AY26" i="8"/>
  <c r="AQ26" i="8"/>
  <c r="AI26" i="8"/>
  <c r="AA26" i="8"/>
  <c r="S26" i="8"/>
  <c r="K26" i="8"/>
  <c r="FE25" i="8"/>
  <c r="EW25" i="8"/>
  <c r="EO25" i="8"/>
  <c r="EG25" i="8"/>
  <c r="DY25" i="8"/>
  <c r="DQ25" i="8"/>
  <c r="DI25" i="8"/>
  <c r="DA25" i="8"/>
  <c r="CS25" i="8"/>
  <c r="CK25" i="8"/>
  <c r="CC25" i="8"/>
  <c r="BU25" i="8"/>
  <c r="BM25" i="8"/>
  <c r="BE25" i="8"/>
  <c r="AW25" i="8"/>
  <c r="AO25" i="8"/>
  <c r="AG25" i="8"/>
  <c r="Y25" i="8"/>
  <c r="Q25" i="8"/>
  <c r="I25" i="8"/>
  <c r="FC24" i="8"/>
  <c r="EU24" i="8"/>
  <c r="EM24" i="8"/>
  <c r="EE24" i="8"/>
  <c r="DW24" i="8"/>
  <c r="DO24" i="8"/>
  <c r="DG24" i="8"/>
  <c r="CY24" i="8"/>
  <c r="CQ24" i="8"/>
  <c r="CI24" i="8"/>
  <c r="CA24" i="8"/>
  <c r="BS24" i="8"/>
  <c r="BK24" i="8"/>
  <c r="BC24" i="8"/>
  <c r="AU24" i="8"/>
  <c r="AM24" i="8"/>
  <c r="AE24" i="8"/>
  <c r="W24" i="8"/>
  <c r="O24" i="8"/>
  <c r="FA23" i="8"/>
  <c r="ES23" i="8"/>
  <c r="EK23" i="8"/>
  <c r="EC23" i="8"/>
  <c r="DU23" i="8"/>
  <c r="DM23" i="8"/>
  <c r="DE23" i="8"/>
  <c r="CW23" i="8"/>
  <c r="CO23" i="8"/>
  <c r="CG23" i="8"/>
  <c r="BY23" i="8"/>
  <c r="BQ23" i="8"/>
  <c r="BI23" i="8"/>
  <c r="BA23" i="8"/>
  <c r="AS23" i="8"/>
  <c r="AK23" i="8"/>
  <c r="AC23" i="8"/>
  <c r="U23" i="8"/>
  <c r="M23" i="8"/>
  <c r="FG22" i="8"/>
  <c r="EY22" i="8"/>
  <c r="EQ22" i="8"/>
  <c r="EI22" i="8"/>
  <c r="EA22" i="8"/>
  <c r="DS22" i="8"/>
  <c r="DK22" i="8"/>
  <c r="DC22" i="8"/>
  <c r="CU22" i="8"/>
  <c r="CM22" i="8"/>
  <c r="CE22" i="8"/>
  <c r="BW22" i="8"/>
  <c r="BO22" i="8"/>
  <c r="BG22" i="8"/>
  <c r="AY22" i="8"/>
  <c r="AQ22" i="8"/>
  <c r="AI22" i="8"/>
  <c r="AA22" i="8"/>
  <c r="S22" i="8"/>
  <c r="K22" i="8"/>
  <c r="FF26" i="8"/>
  <c r="EX26" i="8"/>
  <c r="EP26" i="8"/>
  <c r="EH26" i="8"/>
  <c r="DZ26" i="8"/>
  <c r="DR26" i="8"/>
  <c r="DJ26" i="8"/>
  <c r="DB26" i="8"/>
  <c r="CT26" i="8"/>
  <c r="CL26" i="8"/>
  <c r="CD26" i="8"/>
  <c r="BV26" i="8"/>
  <c r="BN26" i="8"/>
  <c r="BF26" i="8"/>
  <c r="AX26" i="8"/>
  <c r="AP26" i="8"/>
  <c r="AH26" i="8"/>
  <c r="Z26" i="8"/>
  <c r="R26" i="8"/>
  <c r="J26" i="8"/>
  <c r="FD25" i="8"/>
  <c r="EV25" i="8"/>
  <c r="EN25" i="8"/>
  <c r="EF25" i="8"/>
  <c r="DX25" i="8"/>
  <c r="DP25" i="8"/>
  <c r="DH25" i="8"/>
  <c r="CZ25" i="8"/>
  <c r="CR25" i="8"/>
  <c r="CJ25" i="8"/>
  <c r="CB25" i="8"/>
  <c r="BT25" i="8"/>
  <c r="BL25" i="8"/>
  <c r="BD25" i="8"/>
  <c r="AV25" i="8"/>
  <c r="AN25" i="8"/>
  <c r="AF25" i="8"/>
  <c r="X25" i="8"/>
  <c r="P25" i="8"/>
  <c r="H25" i="8"/>
  <c r="FB24" i="8"/>
  <c r="ET24" i="8"/>
  <c r="EL24" i="8"/>
  <c r="ED24" i="8"/>
  <c r="DV24" i="8"/>
  <c r="DN24" i="8"/>
  <c r="DF24" i="8"/>
  <c r="CX24" i="8"/>
  <c r="CP24" i="8"/>
  <c r="CH24" i="8"/>
  <c r="BZ24" i="8"/>
  <c r="BR24" i="8"/>
  <c r="BJ24" i="8"/>
  <c r="BB24" i="8"/>
  <c r="AT24" i="8"/>
  <c r="AL24" i="8"/>
  <c r="AD24" i="8"/>
  <c r="V24" i="8"/>
  <c r="N24" i="8"/>
  <c r="EZ23" i="8"/>
  <c r="ER23" i="8"/>
  <c r="EJ23" i="8"/>
  <c r="EB23" i="8"/>
  <c r="DT23" i="8"/>
  <c r="DL23" i="8"/>
  <c r="DD23" i="8"/>
  <c r="CV23" i="8"/>
  <c r="CN23" i="8"/>
  <c r="CF23" i="8"/>
  <c r="BX23" i="8"/>
  <c r="BP23" i="8"/>
  <c r="BH23" i="8"/>
  <c r="AZ23" i="8"/>
  <c r="AR23" i="8"/>
  <c r="AJ23" i="8"/>
  <c r="AB23" i="8"/>
  <c r="T23" i="8"/>
  <c r="L23" i="8"/>
  <c r="FF22" i="8"/>
  <c r="EX22" i="8"/>
  <c r="EP22" i="8"/>
  <c r="EH22" i="8"/>
  <c r="DZ22" i="8"/>
  <c r="DR22" i="8"/>
  <c r="DJ22" i="8"/>
  <c r="DB22" i="8"/>
  <c r="CT22" i="8"/>
  <c r="CL22" i="8"/>
  <c r="CD22" i="8"/>
  <c r="BV22" i="8"/>
  <c r="BN22" i="8"/>
  <c r="BF22" i="8"/>
  <c r="AX22" i="8"/>
  <c r="AP22" i="8"/>
  <c r="AH22" i="8"/>
  <c r="Z22" i="8"/>
  <c r="R22" i="8"/>
  <c r="J22" i="8"/>
  <c r="FE26" i="8"/>
  <c r="EW26" i="8"/>
  <c r="EO26" i="8"/>
  <c r="EG26" i="8"/>
  <c r="DY26" i="8"/>
  <c r="DQ26" i="8"/>
  <c r="DI26" i="8"/>
  <c r="DA26" i="8"/>
  <c r="CS26" i="8"/>
  <c r="CK26" i="8"/>
  <c r="CC26" i="8"/>
  <c r="BU26" i="8"/>
  <c r="BM26" i="8"/>
  <c r="BE26" i="8"/>
  <c r="AW26" i="8"/>
  <c r="AO26" i="8"/>
  <c r="AG26" i="8"/>
  <c r="Y26" i="8"/>
  <c r="Q26" i="8"/>
  <c r="I26" i="8"/>
  <c r="FC25" i="8"/>
  <c r="EU25" i="8"/>
  <c r="EM25" i="8"/>
  <c r="EE25" i="8"/>
  <c r="DW25" i="8"/>
  <c r="DO25" i="8"/>
  <c r="DG25" i="8"/>
  <c r="CY25" i="8"/>
  <c r="CQ25" i="8"/>
  <c r="CI25" i="8"/>
  <c r="CA25" i="8"/>
  <c r="BS25" i="8"/>
  <c r="BK25" i="8"/>
  <c r="BC25" i="8"/>
  <c r="AU25" i="8"/>
  <c r="AM25" i="8"/>
  <c r="AE25" i="8"/>
  <c r="W25" i="8"/>
  <c r="O25" i="8"/>
  <c r="FA24" i="8"/>
  <c r="ES24" i="8"/>
  <c r="EK24" i="8"/>
  <c r="EC24" i="8"/>
  <c r="DU24" i="8"/>
  <c r="DM24" i="8"/>
  <c r="DE24" i="8"/>
  <c r="CW24" i="8"/>
  <c r="CO24" i="8"/>
  <c r="CG24" i="8"/>
  <c r="BY24" i="8"/>
  <c r="BQ24" i="8"/>
  <c r="BI24" i="8"/>
  <c r="BA24" i="8"/>
  <c r="AS24" i="8"/>
  <c r="AK24" i="8"/>
  <c r="AC24" i="8"/>
  <c r="U24" i="8"/>
  <c r="M24" i="8"/>
  <c r="FG23" i="8"/>
  <c r="EY23" i="8"/>
  <c r="EQ23" i="8"/>
  <c r="EI23" i="8"/>
  <c r="EA23" i="8"/>
  <c r="DS23" i="8"/>
  <c r="DK23" i="8"/>
  <c r="DC23" i="8"/>
  <c r="CU23" i="8"/>
  <c r="CM23" i="8"/>
  <c r="CE23" i="8"/>
  <c r="BW23" i="8"/>
  <c r="BO23" i="8"/>
  <c r="BG23" i="8"/>
  <c r="AY23" i="8"/>
  <c r="AQ23" i="8"/>
  <c r="AI23" i="8"/>
  <c r="AA23" i="8"/>
  <c r="S23" i="8"/>
  <c r="K23" i="8"/>
  <c r="FE22" i="8"/>
  <c r="EW22" i="8"/>
  <c r="EO22" i="8"/>
  <c r="EG22" i="8"/>
  <c r="DY22" i="8"/>
  <c r="DQ22" i="8"/>
  <c r="DI22" i="8"/>
  <c r="DA22" i="8"/>
  <c r="CS22" i="8"/>
  <c r="CK22" i="8"/>
  <c r="CC22" i="8"/>
  <c r="BU22" i="8"/>
  <c r="BM22" i="8"/>
  <c r="BE22" i="8"/>
  <c r="AW22" i="8"/>
  <c r="AO22" i="8"/>
  <c r="AG22" i="8"/>
  <c r="Y22" i="8"/>
  <c r="Q22" i="8"/>
  <c r="I22" i="8"/>
  <c r="FD26" i="8"/>
  <c r="EV26" i="8"/>
  <c r="EN26" i="8"/>
  <c r="EF26" i="8"/>
  <c r="DX26" i="8"/>
  <c r="DP26" i="8"/>
  <c r="DH26" i="8"/>
  <c r="CZ26" i="8"/>
  <c r="CR26" i="8"/>
  <c r="CJ26" i="8"/>
  <c r="CB26" i="8"/>
  <c r="BT26" i="8"/>
  <c r="BL26" i="8"/>
  <c r="BD26" i="8"/>
  <c r="AV26" i="8"/>
  <c r="AN26" i="8"/>
  <c r="AF26" i="8"/>
  <c r="X26" i="8"/>
  <c r="P26" i="8"/>
  <c r="H26" i="8"/>
  <c r="FB25" i="8"/>
  <c r="ET25" i="8"/>
  <c r="EL25" i="8"/>
  <c r="ED25" i="8"/>
  <c r="DV25" i="8"/>
  <c r="DN25" i="8"/>
  <c r="DF25" i="8"/>
  <c r="CX25" i="8"/>
  <c r="CP25" i="8"/>
  <c r="CH25" i="8"/>
  <c r="BZ25" i="8"/>
  <c r="BR25" i="8"/>
  <c r="BJ25" i="8"/>
  <c r="BB25" i="8"/>
  <c r="AT25" i="8"/>
  <c r="AL25" i="8"/>
  <c r="AD25" i="8"/>
  <c r="V25" i="8"/>
  <c r="N25" i="8"/>
  <c r="EZ24" i="8"/>
  <c r="ER24" i="8"/>
  <c r="EJ24" i="8"/>
  <c r="EB24" i="8"/>
  <c r="DT24" i="8"/>
  <c r="DL24" i="8"/>
  <c r="DD24" i="8"/>
  <c r="CV24" i="8"/>
  <c r="CN24" i="8"/>
  <c r="CF24" i="8"/>
  <c r="BX24" i="8"/>
  <c r="BP24" i="8"/>
  <c r="BH24" i="8"/>
  <c r="AZ24" i="8"/>
  <c r="AR24" i="8"/>
  <c r="AJ24" i="8"/>
  <c r="AB24" i="8"/>
  <c r="T24" i="8"/>
  <c r="L24" i="8"/>
  <c r="FF23" i="8"/>
  <c r="EX23" i="8"/>
  <c r="EP23" i="8"/>
  <c r="EH23" i="8"/>
  <c r="DZ23" i="8"/>
  <c r="DR23" i="8"/>
  <c r="DJ23" i="8"/>
  <c r="DB23" i="8"/>
  <c r="CT23" i="8"/>
  <c r="CL23" i="8"/>
  <c r="CD23" i="8"/>
  <c r="BV23" i="8"/>
  <c r="BN23" i="8"/>
  <c r="BF23" i="8"/>
  <c r="AX23" i="8"/>
  <c r="AP23" i="8"/>
  <c r="AH23" i="8"/>
  <c r="Z23" i="8"/>
  <c r="R23" i="8"/>
  <c r="J23" i="8"/>
  <c r="FD22" i="8"/>
  <c r="EV22" i="8"/>
  <c r="EN22" i="8"/>
  <c r="EF22" i="8"/>
  <c r="DX22" i="8"/>
  <c r="DP22" i="8"/>
  <c r="DH22" i="8"/>
  <c r="CZ22" i="8"/>
  <c r="CR22" i="8"/>
  <c r="CJ22" i="8"/>
  <c r="CB22" i="8"/>
  <c r="BT22" i="8"/>
  <c r="BL22" i="8"/>
  <c r="BD22" i="8"/>
  <c r="AV22" i="8"/>
  <c r="AN22" i="8"/>
  <c r="AF22" i="8"/>
  <c r="X22" i="8"/>
  <c r="P22" i="8"/>
  <c r="H22" i="8"/>
  <c r="FC26" i="8"/>
  <c r="EU26" i="8"/>
  <c r="EM26" i="8"/>
  <c r="EE26" i="8"/>
  <c r="DW26" i="8"/>
  <c r="DO26" i="8"/>
  <c r="DG26" i="8"/>
  <c r="CY26" i="8"/>
  <c r="CQ26" i="8"/>
  <c r="CI26" i="8"/>
  <c r="CA26" i="8"/>
  <c r="BS26" i="8"/>
  <c r="BK26" i="8"/>
  <c r="BC26" i="8"/>
  <c r="AU26" i="8"/>
  <c r="AM26" i="8"/>
  <c r="AE26" i="8"/>
  <c r="W26" i="8"/>
  <c r="O26" i="8"/>
  <c r="FA25" i="8"/>
  <c r="ES25" i="8"/>
  <c r="EK25" i="8"/>
  <c r="EC25" i="8"/>
  <c r="DU25" i="8"/>
  <c r="DM25" i="8"/>
  <c r="DE25" i="8"/>
  <c r="CW25" i="8"/>
  <c r="CO25" i="8"/>
  <c r="CG25" i="8"/>
  <c r="BY25" i="8"/>
  <c r="BQ25" i="8"/>
  <c r="BI25" i="8"/>
  <c r="BA25" i="8"/>
  <c r="AS25" i="8"/>
  <c r="AK25" i="8"/>
  <c r="AC25" i="8"/>
  <c r="U25" i="8"/>
  <c r="M25" i="8"/>
  <c r="FG24" i="8"/>
  <c r="EY24" i="8"/>
  <c r="EQ24" i="8"/>
  <c r="EI24" i="8"/>
  <c r="EA24" i="8"/>
  <c r="DS24" i="8"/>
  <c r="DK24" i="8"/>
  <c r="DC24" i="8"/>
  <c r="CU24" i="8"/>
  <c r="CM24" i="8"/>
  <c r="CE24" i="8"/>
  <c r="BW24" i="8"/>
  <c r="BO24" i="8"/>
  <c r="BG24" i="8"/>
  <c r="AY24" i="8"/>
  <c r="AQ24" i="8"/>
  <c r="AI24" i="8"/>
  <c r="AA24" i="8"/>
  <c r="S24" i="8"/>
  <c r="K24" i="8"/>
  <c r="FE23" i="8"/>
  <c r="EW23" i="8"/>
  <c r="EO23" i="8"/>
  <c r="EG23" i="8"/>
  <c r="DY23" i="8"/>
  <c r="DQ23" i="8"/>
  <c r="DI23" i="8"/>
  <c r="DA23" i="8"/>
  <c r="CS23" i="8"/>
  <c r="CK23" i="8"/>
  <c r="CC23" i="8"/>
  <c r="BU23" i="8"/>
  <c r="BM23" i="8"/>
  <c r="BE23" i="8"/>
  <c r="AW23" i="8"/>
  <c r="AO23" i="8"/>
  <c r="AG23" i="8"/>
  <c r="Y23" i="8"/>
  <c r="Q23" i="8"/>
  <c r="I23" i="8"/>
  <c r="FC22" i="8"/>
  <c r="EU22" i="8"/>
  <c r="EM22" i="8"/>
  <c r="EE22" i="8"/>
  <c r="DW22" i="8"/>
  <c r="DO22" i="8"/>
  <c r="DG22" i="8"/>
  <c r="CY22" i="8"/>
  <c r="CQ22" i="8"/>
  <c r="CI22" i="8"/>
  <c r="CA22" i="8"/>
  <c r="BS22" i="8"/>
  <c r="BK22" i="8"/>
  <c r="BC22" i="8"/>
  <c r="AU22" i="8"/>
  <c r="AM22" i="8"/>
  <c r="AE22" i="8"/>
  <c r="W22" i="8"/>
  <c r="O22" i="8"/>
  <c r="EZ21" i="8"/>
  <c r="ER21" i="8"/>
  <c r="EJ21" i="8"/>
  <c r="EB21" i="8"/>
  <c r="DT21" i="8"/>
  <c r="DL21" i="8"/>
  <c r="DD21" i="8"/>
  <c r="CV21" i="8"/>
  <c r="CN21" i="8"/>
  <c r="CF21" i="8"/>
  <c r="BX21" i="8"/>
  <c r="BP21" i="8"/>
  <c r="BH21" i="8"/>
  <c r="AZ21" i="8"/>
  <c r="AR21" i="8"/>
  <c r="AJ21" i="8"/>
  <c r="AB21" i="8"/>
  <c r="T21" i="8"/>
  <c r="L21" i="8"/>
  <c r="FF20" i="8"/>
  <c r="EX20" i="8"/>
  <c r="EP20" i="8"/>
  <c r="EH20" i="8"/>
  <c r="DZ20" i="8"/>
  <c r="DR20" i="8"/>
  <c r="DJ20" i="8"/>
  <c r="DB20" i="8"/>
  <c r="CT20" i="8"/>
  <c r="CL20" i="8"/>
  <c r="CD20" i="8"/>
  <c r="BV20" i="8"/>
  <c r="BN20" i="8"/>
  <c r="BF20" i="8"/>
  <c r="AX20" i="8"/>
  <c r="AP20" i="8"/>
  <c r="AH20" i="8"/>
  <c r="Z20" i="8"/>
  <c r="R20" i="8"/>
  <c r="J20" i="8"/>
  <c r="FD19" i="8"/>
  <c r="EV19" i="8"/>
  <c r="EN19" i="8"/>
  <c r="EF19" i="8"/>
  <c r="DX19" i="8"/>
  <c r="DP19" i="8"/>
  <c r="DH19" i="8"/>
  <c r="CZ19" i="8"/>
  <c r="CR19" i="8"/>
  <c r="CJ19" i="8"/>
  <c r="CB19" i="8"/>
  <c r="BT19" i="8"/>
  <c r="BL19" i="8"/>
  <c r="BD19" i="8"/>
  <c r="AV19" i="8"/>
  <c r="AN19" i="8"/>
  <c r="AF19" i="8"/>
  <c r="X19" i="8"/>
  <c r="P19" i="8"/>
  <c r="H19" i="8"/>
  <c r="FB18" i="8"/>
  <c r="ET18" i="8"/>
  <c r="EL18" i="8"/>
  <c r="ED18" i="8"/>
  <c r="DV18" i="8"/>
  <c r="DN18" i="8"/>
  <c r="DF18" i="8"/>
  <c r="CX18" i="8"/>
  <c r="CP18" i="8"/>
  <c r="CH18" i="8"/>
  <c r="BZ18" i="8"/>
  <c r="BR18" i="8"/>
  <c r="BJ18" i="8"/>
  <c r="BB18" i="8"/>
  <c r="AT18" i="8"/>
  <c r="AL18" i="8"/>
  <c r="AD18" i="8"/>
  <c r="V18" i="8"/>
  <c r="N18" i="8"/>
  <c r="EZ17" i="8"/>
  <c r="ER17" i="8"/>
  <c r="EJ17" i="8"/>
  <c r="EB17" i="8"/>
  <c r="DT17" i="8"/>
  <c r="DL17" i="8"/>
  <c r="DD17" i="8"/>
  <c r="CV17" i="8"/>
  <c r="CN17" i="8"/>
  <c r="CF17" i="8"/>
  <c r="BX17" i="8"/>
  <c r="BP17" i="8"/>
  <c r="BH17" i="8"/>
  <c r="AZ17" i="8"/>
  <c r="AR17" i="8"/>
  <c r="AJ17" i="8"/>
  <c r="AB17" i="8"/>
  <c r="T17" i="8"/>
  <c r="L17" i="8"/>
  <c r="FF16" i="8"/>
  <c r="EX16" i="8"/>
  <c r="EP16" i="8"/>
  <c r="EH16" i="8"/>
  <c r="DZ16" i="8"/>
  <c r="DR16" i="8"/>
  <c r="DJ16" i="8"/>
  <c r="DB16" i="8"/>
  <c r="CT16" i="8"/>
  <c r="CL16" i="8"/>
  <c r="CD16" i="8"/>
  <c r="BV16" i="8"/>
  <c r="BN16" i="8"/>
  <c r="BF16" i="8"/>
  <c r="AX16" i="8"/>
  <c r="AP16" i="8"/>
  <c r="AH16" i="8"/>
  <c r="Z16" i="8"/>
  <c r="R16" i="8"/>
  <c r="J16" i="8"/>
  <c r="FD15" i="8"/>
  <c r="EV15" i="8"/>
  <c r="EN15" i="8"/>
  <c r="EF15" i="8"/>
  <c r="DX15" i="8"/>
  <c r="DP15" i="8"/>
  <c r="DH15" i="8"/>
  <c r="CZ15" i="8"/>
  <c r="CR15" i="8"/>
  <c r="CJ15" i="8"/>
  <c r="CB15" i="8"/>
  <c r="BT15" i="8"/>
  <c r="BL15" i="8"/>
  <c r="BD15" i="8"/>
  <c r="AV15" i="8"/>
  <c r="AN15" i="8"/>
  <c r="AF15" i="8"/>
  <c r="X15" i="8"/>
  <c r="P15" i="8"/>
  <c r="H15" i="8"/>
  <c r="FB14" i="8"/>
  <c r="ET14" i="8"/>
  <c r="EL14" i="8"/>
  <c r="ED14" i="8"/>
  <c r="DV14" i="8"/>
  <c r="DN14" i="8"/>
  <c r="DF14" i="8"/>
  <c r="CX14" i="8"/>
  <c r="CP14" i="8"/>
  <c r="CH14" i="8"/>
  <c r="BZ14" i="8"/>
  <c r="BR14" i="8"/>
  <c r="BJ14" i="8"/>
  <c r="BB14" i="8"/>
  <c r="AT14" i="8"/>
  <c r="AL14" i="8"/>
  <c r="AD14" i="8"/>
  <c r="V14" i="8"/>
  <c r="N14" i="8"/>
  <c r="EZ13" i="8"/>
  <c r="ER13" i="8"/>
  <c r="EJ13" i="8"/>
  <c r="EB13" i="8"/>
  <c r="DT13" i="8"/>
  <c r="DL13" i="8"/>
  <c r="DD13" i="8"/>
  <c r="CV13" i="8"/>
  <c r="CN13" i="8"/>
  <c r="CF13" i="8"/>
  <c r="BX13" i="8"/>
  <c r="BP13" i="8"/>
  <c r="BH13" i="8"/>
  <c r="AZ13" i="8"/>
  <c r="AR13" i="8"/>
  <c r="AJ13" i="8"/>
  <c r="AB13" i="8"/>
  <c r="T13" i="8"/>
  <c r="L13" i="8"/>
  <c r="FF12" i="8"/>
  <c r="EX12" i="8"/>
  <c r="EP12" i="8"/>
  <c r="EH12" i="8"/>
  <c r="DZ12" i="8"/>
  <c r="DR12" i="8"/>
  <c r="DJ12" i="8"/>
  <c r="DB12" i="8"/>
  <c r="CT12" i="8"/>
  <c r="CL12" i="8"/>
  <c r="CD12" i="8"/>
  <c r="BV12" i="8"/>
  <c r="BN12" i="8"/>
  <c r="BF12" i="8"/>
  <c r="AX12" i="8"/>
  <c r="AP12" i="8"/>
  <c r="AH12" i="8"/>
  <c r="Z12" i="8"/>
  <c r="R12" i="8"/>
  <c r="J12" i="8"/>
  <c r="FD11" i="8"/>
  <c r="EV11" i="8"/>
  <c r="EN11" i="8"/>
  <c r="EF11" i="8"/>
  <c r="DX11" i="8"/>
  <c r="DP11" i="8"/>
  <c r="DH11" i="8"/>
  <c r="CZ11" i="8"/>
  <c r="CR11" i="8"/>
  <c r="CJ11" i="8"/>
  <c r="CB11" i="8"/>
  <c r="BT11" i="8"/>
  <c r="BL11" i="8"/>
  <c r="BD11" i="8"/>
  <c r="AV11" i="8"/>
  <c r="AN11" i="8"/>
  <c r="AF11" i="8"/>
  <c r="X11" i="8"/>
  <c r="P11" i="8"/>
  <c r="H11" i="8"/>
  <c r="FG21" i="8"/>
  <c r="EY21" i="8"/>
  <c r="EQ21" i="8"/>
  <c r="EI21" i="8"/>
  <c r="EA21" i="8"/>
  <c r="DS21" i="8"/>
  <c r="DK21" i="8"/>
  <c r="DC21" i="8"/>
  <c r="CU21" i="8"/>
  <c r="CM21" i="8"/>
  <c r="CE21" i="8"/>
  <c r="BW21" i="8"/>
  <c r="BO21" i="8"/>
  <c r="BG21" i="8"/>
  <c r="AY21" i="8"/>
  <c r="AQ21" i="8"/>
  <c r="AI21" i="8"/>
  <c r="AA21" i="8"/>
  <c r="S21" i="8"/>
  <c r="K21" i="8"/>
  <c r="FE20" i="8"/>
  <c r="EW20" i="8"/>
  <c r="EO20" i="8"/>
  <c r="EG20" i="8"/>
  <c r="DY20" i="8"/>
  <c r="DQ20" i="8"/>
  <c r="DI20" i="8"/>
  <c r="DA20" i="8"/>
  <c r="CS20" i="8"/>
  <c r="CK20" i="8"/>
  <c r="CC20" i="8"/>
  <c r="BU20" i="8"/>
  <c r="BM20" i="8"/>
  <c r="BE20" i="8"/>
  <c r="AW20" i="8"/>
  <c r="AO20" i="8"/>
  <c r="AG20" i="8"/>
  <c r="Y20" i="8"/>
  <c r="Q20" i="8"/>
  <c r="I20" i="8"/>
  <c r="FC19" i="8"/>
  <c r="EU19" i="8"/>
  <c r="EM19" i="8"/>
  <c r="EE19" i="8"/>
  <c r="DW19" i="8"/>
  <c r="DO19" i="8"/>
  <c r="DG19" i="8"/>
  <c r="CY19" i="8"/>
  <c r="CQ19" i="8"/>
  <c r="CI19" i="8"/>
  <c r="CA19" i="8"/>
  <c r="BS19" i="8"/>
  <c r="BK19" i="8"/>
  <c r="BC19" i="8"/>
  <c r="AU19" i="8"/>
  <c r="AM19" i="8"/>
  <c r="AE19" i="8"/>
  <c r="W19" i="8"/>
  <c r="O19" i="8"/>
  <c r="FA18" i="8"/>
  <c r="ES18" i="8"/>
  <c r="EK18" i="8"/>
  <c r="EC18" i="8"/>
  <c r="DU18" i="8"/>
  <c r="DM18" i="8"/>
  <c r="DE18" i="8"/>
  <c r="CW18" i="8"/>
  <c r="CO18" i="8"/>
  <c r="CG18" i="8"/>
  <c r="BY18" i="8"/>
  <c r="BQ18" i="8"/>
  <c r="BI18" i="8"/>
  <c r="BA18" i="8"/>
  <c r="AS18" i="8"/>
  <c r="AK18" i="8"/>
  <c r="AC18" i="8"/>
  <c r="U18" i="8"/>
  <c r="M18" i="8"/>
  <c r="FG17" i="8"/>
  <c r="EY17" i="8"/>
  <c r="EQ17" i="8"/>
  <c r="EI17" i="8"/>
  <c r="EA17" i="8"/>
  <c r="DS17" i="8"/>
  <c r="DK17" i="8"/>
  <c r="DC17" i="8"/>
  <c r="CU17" i="8"/>
  <c r="CM17" i="8"/>
  <c r="CE17" i="8"/>
  <c r="BW17" i="8"/>
  <c r="BO17" i="8"/>
  <c r="BG17" i="8"/>
  <c r="AY17" i="8"/>
  <c r="AQ17" i="8"/>
  <c r="AI17" i="8"/>
  <c r="AA17" i="8"/>
  <c r="S17" i="8"/>
  <c r="K17" i="8"/>
  <c r="FE16" i="8"/>
  <c r="EW16" i="8"/>
  <c r="EO16" i="8"/>
  <c r="EG16" i="8"/>
  <c r="DY16" i="8"/>
  <c r="DQ16" i="8"/>
  <c r="DI16" i="8"/>
  <c r="DA16" i="8"/>
  <c r="CS16" i="8"/>
  <c r="CK16" i="8"/>
  <c r="CC16" i="8"/>
  <c r="BU16" i="8"/>
  <c r="BM16" i="8"/>
  <c r="BE16" i="8"/>
  <c r="AW16" i="8"/>
  <c r="AO16" i="8"/>
  <c r="AG16" i="8"/>
  <c r="Y16" i="8"/>
  <c r="Q16" i="8"/>
  <c r="I16" i="8"/>
  <c r="FC15" i="8"/>
  <c r="EU15" i="8"/>
  <c r="EM15" i="8"/>
  <c r="EE15" i="8"/>
  <c r="DW15" i="8"/>
  <c r="DO15" i="8"/>
  <c r="DG15" i="8"/>
  <c r="CY15" i="8"/>
  <c r="CQ15" i="8"/>
  <c r="CI15" i="8"/>
  <c r="CA15" i="8"/>
  <c r="BS15" i="8"/>
  <c r="BK15" i="8"/>
  <c r="BC15" i="8"/>
  <c r="AU15" i="8"/>
  <c r="AM15" i="8"/>
  <c r="AE15" i="8"/>
  <c r="W15" i="8"/>
  <c r="O15" i="8"/>
  <c r="FA14" i="8"/>
  <c r="ES14" i="8"/>
  <c r="EK14" i="8"/>
  <c r="EC14" i="8"/>
  <c r="DU14" i="8"/>
  <c r="DM14" i="8"/>
  <c r="DE14" i="8"/>
  <c r="CW14" i="8"/>
  <c r="CO14" i="8"/>
  <c r="CG14" i="8"/>
  <c r="BY14" i="8"/>
  <c r="BQ14" i="8"/>
  <c r="BI14" i="8"/>
  <c r="BA14" i="8"/>
  <c r="AS14" i="8"/>
  <c r="AK14" i="8"/>
  <c r="AC14" i="8"/>
  <c r="U14" i="8"/>
  <c r="M14" i="8"/>
  <c r="FG13" i="8"/>
  <c r="EY13" i="8"/>
  <c r="EQ13" i="8"/>
  <c r="EI13" i="8"/>
  <c r="EA13" i="8"/>
  <c r="DS13" i="8"/>
  <c r="DK13" i="8"/>
  <c r="DC13" i="8"/>
  <c r="CU13" i="8"/>
  <c r="CM13" i="8"/>
  <c r="CE13" i="8"/>
  <c r="BW13" i="8"/>
  <c r="BO13" i="8"/>
  <c r="BG13" i="8"/>
  <c r="AY13" i="8"/>
  <c r="AQ13" i="8"/>
  <c r="AI13" i="8"/>
  <c r="AA13" i="8"/>
  <c r="S13" i="8"/>
  <c r="K13" i="8"/>
  <c r="FE12" i="8"/>
  <c r="EW12" i="8"/>
  <c r="EO12" i="8"/>
  <c r="EG12" i="8"/>
  <c r="DY12" i="8"/>
  <c r="DQ12" i="8"/>
  <c r="DI12" i="8"/>
  <c r="DA12" i="8"/>
  <c r="CS12" i="8"/>
  <c r="CK12" i="8"/>
  <c r="CC12" i="8"/>
  <c r="BU12" i="8"/>
  <c r="BM12" i="8"/>
  <c r="BE12" i="8"/>
  <c r="AW12" i="8"/>
  <c r="AO12" i="8"/>
  <c r="AG12" i="8"/>
  <c r="Y12" i="8"/>
  <c r="Q12" i="8"/>
  <c r="I12" i="8"/>
  <c r="FC11" i="8"/>
  <c r="EU11" i="8"/>
  <c r="EM11" i="8"/>
  <c r="EE11" i="8"/>
  <c r="DW11" i="8"/>
  <c r="DO11" i="8"/>
  <c r="DG11" i="8"/>
  <c r="CY11" i="8"/>
  <c r="CQ11" i="8"/>
  <c r="CI11" i="8"/>
  <c r="CA11" i="8"/>
  <c r="BS11" i="8"/>
  <c r="BK11" i="8"/>
  <c r="BC11" i="8"/>
  <c r="AU11" i="8"/>
  <c r="AM11" i="8"/>
  <c r="AE11" i="8"/>
  <c r="W11" i="8"/>
  <c r="O11" i="8"/>
  <c r="FF21" i="8"/>
  <c r="EX21" i="8"/>
  <c r="EP21" i="8"/>
  <c r="EH21" i="8"/>
  <c r="DZ21" i="8"/>
  <c r="DR21" i="8"/>
  <c r="DJ21" i="8"/>
  <c r="DB21" i="8"/>
  <c r="CT21" i="8"/>
  <c r="CL21" i="8"/>
  <c r="CD21" i="8"/>
  <c r="BV21" i="8"/>
  <c r="BN21" i="8"/>
  <c r="BF21" i="8"/>
  <c r="AX21" i="8"/>
  <c r="AP21" i="8"/>
  <c r="AH21" i="8"/>
  <c r="Z21" i="8"/>
  <c r="R21" i="8"/>
  <c r="J21" i="8"/>
  <c r="FD20" i="8"/>
  <c r="EV20" i="8"/>
  <c r="EN20" i="8"/>
  <c r="EF20" i="8"/>
  <c r="DX20" i="8"/>
  <c r="DP20" i="8"/>
  <c r="DH20" i="8"/>
  <c r="CZ20" i="8"/>
  <c r="CR20" i="8"/>
  <c r="CJ20" i="8"/>
  <c r="CB20" i="8"/>
  <c r="BT20" i="8"/>
  <c r="BL20" i="8"/>
  <c r="BD20" i="8"/>
  <c r="AV20" i="8"/>
  <c r="AN20" i="8"/>
  <c r="AF20" i="8"/>
  <c r="X20" i="8"/>
  <c r="P20" i="8"/>
  <c r="H20" i="8"/>
  <c r="FB19" i="8"/>
  <c r="ET19" i="8"/>
  <c r="EL19" i="8"/>
  <c r="ED19" i="8"/>
  <c r="DV19" i="8"/>
  <c r="DN19" i="8"/>
  <c r="DF19" i="8"/>
  <c r="CX19" i="8"/>
  <c r="CP19" i="8"/>
  <c r="CH19" i="8"/>
  <c r="BZ19" i="8"/>
  <c r="BR19" i="8"/>
  <c r="BJ19" i="8"/>
  <c r="BB19" i="8"/>
  <c r="AT19" i="8"/>
  <c r="AL19" i="8"/>
  <c r="AD19" i="8"/>
  <c r="V19" i="8"/>
  <c r="N19" i="8"/>
  <c r="EZ18" i="8"/>
  <c r="ER18" i="8"/>
  <c r="EJ18" i="8"/>
  <c r="EB18" i="8"/>
  <c r="DT18" i="8"/>
  <c r="DL18" i="8"/>
  <c r="DD18" i="8"/>
  <c r="CV18" i="8"/>
  <c r="CN18" i="8"/>
  <c r="CF18" i="8"/>
  <c r="BX18" i="8"/>
  <c r="BP18" i="8"/>
  <c r="BH18" i="8"/>
  <c r="AZ18" i="8"/>
  <c r="AR18" i="8"/>
  <c r="AJ18" i="8"/>
  <c r="AB18" i="8"/>
  <c r="T18" i="8"/>
  <c r="L18" i="8"/>
  <c r="FF17" i="8"/>
  <c r="EX17" i="8"/>
  <c r="EP17" i="8"/>
  <c r="EH17" i="8"/>
  <c r="DZ17" i="8"/>
  <c r="DR17" i="8"/>
  <c r="DJ17" i="8"/>
  <c r="DB17" i="8"/>
  <c r="CT17" i="8"/>
  <c r="CL17" i="8"/>
  <c r="CD17" i="8"/>
  <c r="BV17" i="8"/>
  <c r="BN17" i="8"/>
  <c r="BF17" i="8"/>
  <c r="AX17" i="8"/>
  <c r="AP17" i="8"/>
  <c r="AH17" i="8"/>
  <c r="Z17" i="8"/>
  <c r="R17" i="8"/>
  <c r="J17" i="8"/>
  <c r="FD16" i="8"/>
  <c r="EV16" i="8"/>
  <c r="EN16" i="8"/>
  <c r="EF16" i="8"/>
  <c r="DX16" i="8"/>
  <c r="DP16" i="8"/>
  <c r="DH16" i="8"/>
  <c r="CZ16" i="8"/>
  <c r="CR16" i="8"/>
  <c r="CJ16" i="8"/>
  <c r="CB16" i="8"/>
  <c r="BT16" i="8"/>
  <c r="BL16" i="8"/>
  <c r="BD16" i="8"/>
  <c r="AV16" i="8"/>
  <c r="AN16" i="8"/>
  <c r="AF16" i="8"/>
  <c r="X16" i="8"/>
  <c r="P16" i="8"/>
  <c r="H16" i="8"/>
  <c r="FB15" i="8"/>
  <c r="ET15" i="8"/>
  <c r="EL15" i="8"/>
  <c r="ED15" i="8"/>
  <c r="DV15" i="8"/>
  <c r="DN15" i="8"/>
  <c r="DF15" i="8"/>
  <c r="CX15" i="8"/>
  <c r="CP15" i="8"/>
  <c r="CH15" i="8"/>
  <c r="BZ15" i="8"/>
  <c r="BR15" i="8"/>
  <c r="BJ15" i="8"/>
  <c r="BB15" i="8"/>
  <c r="AT15" i="8"/>
  <c r="AL15" i="8"/>
  <c r="AD15" i="8"/>
  <c r="V15" i="8"/>
  <c r="N15" i="8"/>
  <c r="EZ14" i="8"/>
  <c r="ER14" i="8"/>
  <c r="EJ14" i="8"/>
  <c r="EB14" i="8"/>
  <c r="DT14" i="8"/>
  <c r="DL14" i="8"/>
  <c r="DD14" i="8"/>
  <c r="CV14" i="8"/>
  <c r="CN14" i="8"/>
  <c r="CF14" i="8"/>
  <c r="BX14" i="8"/>
  <c r="BP14" i="8"/>
  <c r="BH14" i="8"/>
  <c r="AZ14" i="8"/>
  <c r="AR14" i="8"/>
  <c r="AJ14" i="8"/>
  <c r="AB14" i="8"/>
  <c r="T14" i="8"/>
  <c r="L14" i="8"/>
  <c r="FF13" i="8"/>
  <c r="EX13" i="8"/>
  <c r="EP13" i="8"/>
  <c r="EH13" i="8"/>
  <c r="DZ13" i="8"/>
  <c r="DR13" i="8"/>
  <c r="DJ13" i="8"/>
  <c r="DB13" i="8"/>
  <c r="CT13" i="8"/>
  <c r="CL13" i="8"/>
  <c r="CD13" i="8"/>
  <c r="BV13" i="8"/>
  <c r="BN13" i="8"/>
  <c r="BF13" i="8"/>
  <c r="AX13" i="8"/>
  <c r="AP13" i="8"/>
  <c r="AH13" i="8"/>
  <c r="Z13" i="8"/>
  <c r="R13" i="8"/>
  <c r="J13" i="8"/>
  <c r="FD12" i="8"/>
  <c r="EV12" i="8"/>
  <c r="EN12" i="8"/>
  <c r="EF12" i="8"/>
  <c r="DX12" i="8"/>
  <c r="DP12" i="8"/>
  <c r="DH12" i="8"/>
  <c r="CZ12" i="8"/>
  <c r="CR12" i="8"/>
  <c r="CJ12" i="8"/>
  <c r="CB12" i="8"/>
  <c r="BT12" i="8"/>
  <c r="BL12" i="8"/>
  <c r="BD12" i="8"/>
  <c r="AV12" i="8"/>
  <c r="AN12" i="8"/>
  <c r="AF12" i="8"/>
  <c r="X12" i="8"/>
  <c r="P12" i="8"/>
  <c r="H12" i="8"/>
  <c r="FB11" i="8"/>
  <c r="ET11" i="8"/>
  <c r="EL11" i="8"/>
  <c r="ED11" i="8"/>
  <c r="DV11" i="8"/>
  <c r="DN11" i="8"/>
  <c r="DF11" i="8"/>
  <c r="CX11" i="8"/>
  <c r="CP11" i="8"/>
  <c r="CH11" i="8"/>
  <c r="BZ11" i="8"/>
  <c r="BR11" i="8"/>
  <c r="BJ11" i="8"/>
  <c r="BB11" i="8"/>
  <c r="AT11" i="8"/>
  <c r="AL11" i="8"/>
  <c r="AD11" i="8"/>
  <c r="V11" i="8"/>
  <c r="N11" i="8"/>
  <c r="FE21" i="8"/>
  <c r="EW21" i="8"/>
  <c r="EO21" i="8"/>
  <c r="EG21" i="8"/>
  <c r="DY21" i="8"/>
  <c r="DQ21" i="8"/>
  <c r="DI21" i="8"/>
  <c r="DA21" i="8"/>
  <c r="CS21" i="8"/>
  <c r="CK21" i="8"/>
  <c r="CC21" i="8"/>
  <c r="BU21" i="8"/>
  <c r="BM21" i="8"/>
  <c r="BE21" i="8"/>
  <c r="AW21" i="8"/>
  <c r="AO21" i="8"/>
  <c r="AG21" i="8"/>
  <c r="Y21" i="8"/>
  <c r="Q21" i="8"/>
  <c r="I21" i="8"/>
  <c r="FC20" i="8"/>
  <c r="EU20" i="8"/>
  <c r="EM20" i="8"/>
  <c r="EE20" i="8"/>
  <c r="DW20" i="8"/>
  <c r="DO20" i="8"/>
  <c r="DG20" i="8"/>
  <c r="CY20" i="8"/>
  <c r="CQ20" i="8"/>
  <c r="CI20" i="8"/>
  <c r="CA20" i="8"/>
  <c r="BS20" i="8"/>
  <c r="BK20" i="8"/>
  <c r="BC20" i="8"/>
  <c r="AU20" i="8"/>
  <c r="AM20" i="8"/>
  <c r="AE20" i="8"/>
  <c r="W20" i="8"/>
  <c r="O20" i="8"/>
  <c r="FA19" i="8"/>
  <c r="ES19" i="8"/>
  <c r="EK19" i="8"/>
  <c r="EC19" i="8"/>
  <c r="DU19" i="8"/>
  <c r="DM19" i="8"/>
  <c r="DE19" i="8"/>
  <c r="CW19" i="8"/>
  <c r="CO19" i="8"/>
  <c r="CG19" i="8"/>
  <c r="BY19" i="8"/>
  <c r="BQ19" i="8"/>
  <c r="BI19" i="8"/>
  <c r="BA19" i="8"/>
  <c r="AS19" i="8"/>
  <c r="AK19" i="8"/>
  <c r="AC19" i="8"/>
  <c r="U19" i="8"/>
  <c r="M19" i="8"/>
  <c r="FG18" i="8"/>
  <c r="EY18" i="8"/>
  <c r="EQ18" i="8"/>
  <c r="EI18" i="8"/>
  <c r="EA18" i="8"/>
  <c r="DS18" i="8"/>
  <c r="DK18" i="8"/>
  <c r="DC18" i="8"/>
  <c r="CU18" i="8"/>
  <c r="CM18" i="8"/>
  <c r="CE18" i="8"/>
  <c r="BW18" i="8"/>
  <c r="BO18" i="8"/>
  <c r="BG18" i="8"/>
  <c r="AY18" i="8"/>
  <c r="AQ18" i="8"/>
  <c r="AI18" i="8"/>
  <c r="AA18" i="8"/>
  <c r="S18" i="8"/>
  <c r="K18" i="8"/>
  <c r="FE17" i="8"/>
  <c r="EW17" i="8"/>
  <c r="EO17" i="8"/>
  <c r="EG17" i="8"/>
  <c r="DY17" i="8"/>
  <c r="DQ17" i="8"/>
  <c r="DI17" i="8"/>
  <c r="DA17" i="8"/>
  <c r="CS17" i="8"/>
  <c r="CK17" i="8"/>
  <c r="CC17" i="8"/>
  <c r="BU17" i="8"/>
  <c r="BM17" i="8"/>
  <c r="BE17" i="8"/>
  <c r="AW17" i="8"/>
  <c r="AO17" i="8"/>
  <c r="AG17" i="8"/>
  <c r="Y17" i="8"/>
  <c r="Q17" i="8"/>
  <c r="I17" i="8"/>
  <c r="FC16" i="8"/>
  <c r="EU16" i="8"/>
  <c r="EM16" i="8"/>
  <c r="EE16" i="8"/>
  <c r="DW16" i="8"/>
  <c r="DO16" i="8"/>
  <c r="DG16" i="8"/>
  <c r="CY16" i="8"/>
  <c r="CQ16" i="8"/>
  <c r="CI16" i="8"/>
  <c r="CA16" i="8"/>
  <c r="BS16" i="8"/>
  <c r="BK16" i="8"/>
  <c r="BC16" i="8"/>
  <c r="AU16" i="8"/>
  <c r="AM16" i="8"/>
  <c r="AE16" i="8"/>
  <c r="W16" i="8"/>
  <c r="O16" i="8"/>
  <c r="FA15" i="8"/>
  <c r="ES15" i="8"/>
  <c r="EK15" i="8"/>
  <c r="EC15" i="8"/>
  <c r="DU15" i="8"/>
  <c r="DM15" i="8"/>
  <c r="DE15" i="8"/>
  <c r="CW15" i="8"/>
  <c r="CO15" i="8"/>
  <c r="CG15" i="8"/>
  <c r="BY15" i="8"/>
  <c r="BQ15" i="8"/>
  <c r="BI15" i="8"/>
  <c r="BA15" i="8"/>
  <c r="AS15" i="8"/>
  <c r="AK15" i="8"/>
  <c r="AC15" i="8"/>
  <c r="U15" i="8"/>
  <c r="M15" i="8"/>
  <c r="FG14" i="8"/>
  <c r="EY14" i="8"/>
  <c r="EQ14" i="8"/>
  <c r="EI14" i="8"/>
  <c r="EA14" i="8"/>
  <c r="DS14" i="8"/>
  <c r="DK14" i="8"/>
  <c r="DC14" i="8"/>
  <c r="CU14" i="8"/>
  <c r="CM14" i="8"/>
  <c r="CE14" i="8"/>
  <c r="BW14" i="8"/>
  <c r="BO14" i="8"/>
  <c r="BG14" i="8"/>
  <c r="AY14" i="8"/>
  <c r="AQ14" i="8"/>
  <c r="AI14" i="8"/>
  <c r="AA14" i="8"/>
  <c r="S14" i="8"/>
  <c r="K14" i="8"/>
  <c r="FE13" i="8"/>
  <c r="EW13" i="8"/>
  <c r="EO13" i="8"/>
  <c r="EG13" i="8"/>
  <c r="DY13" i="8"/>
  <c r="DQ13" i="8"/>
  <c r="DI13" i="8"/>
  <c r="DA13" i="8"/>
  <c r="CS13" i="8"/>
  <c r="CK13" i="8"/>
  <c r="CC13" i="8"/>
  <c r="BU13" i="8"/>
  <c r="BM13" i="8"/>
  <c r="BE13" i="8"/>
  <c r="AW13" i="8"/>
  <c r="AO13" i="8"/>
  <c r="AG13" i="8"/>
  <c r="Y13" i="8"/>
  <c r="Q13" i="8"/>
  <c r="I13" i="8"/>
  <c r="FC12" i="8"/>
  <c r="EU12" i="8"/>
  <c r="EM12" i="8"/>
  <c r="EE12" i="8"/>
  <c r="DW12" i="8"/>
  <c r="DO12" i="8"/>
  <c r="DG12" i="8"/>
  <c r="CY12" i="8"/>
  <c r="CQ12" i="8"/>
  <c r="CI12" i="8"/>
  <c r="CA12" i="8"/>
  <c r="BS12" i="8"/>
  <c r="BK12" i="8"/>
  <c r="BC12" i="8"/>
  <c r="AU12" i="8"/>
  <c r="AM12" i="8"/>
  <c r="AE12" i="8"/>
  <c r="W12" i="8"/>
  <c r="O12" i="8"/>
  <c r="FA11" i="8"/>
  <c r="ES11" i="8"/>
  <c r="EK11" i="8"/>
  <c r="EC11" i="8"/>
  <c r="DU11" i="8"/>
  <c r="DM11" i="8"/>
  <c r="DE11" i="8"/>
  <c r="CW11" i="8"/>
  <c r="CO11" i="8"/>
  <c r="CG11" i="8"/>
  <c r="BY11" i="8"/>
  <c r="BQ11" i="8"/>
  <c r="BI11" i="8"/>
  <c r="BA11" i="8"/>
  <c r="AS11" i="8"/>
  <c r="AK11" i="8"/>
  <c r="AC11" i="8"/>
  <c r="U11" i="8"/>
  <c r="M11" i="8"/>
  <c r="FD21" i="8"/>
  <c r="EV21" i="8"/>
  <c r="EN21" i="8"/>
  <c r="EF21" i="8"/>
  <c r="DX21" i="8"/>
  <c r="DP21" i="8"/>
  <c r="DH21" i="8"/>
  <c r="CZ21" i="8"/>
  <c r="CR21" i="8"/>
  <c r="CJ21" i="8"/>
  <c r="CB21" i="8"/>
  <c r="BT21" i="8"/>
  <c r="BL21" i="8"/>
  <c r="BD21" i="8"/>
  <c r="AV21" i="8"/>
  <c r="AN21" i="8"/>
  <c r="AF21" i="8"/>
  <c r="X21" i="8"/>
  <c r="P21" i="8"/>
  <c r="H21" i="8"/>
  <c r="FB20" i="8"/>
  <c r="ET20" i="8"/>
  <c r="EL20" i="8"/>
  <c r="ED20" i="8"/>
  <c r="DV20" i="8"/>
  <c r="DN20" i="8"/>
  <c r="DF20" i="8"/>
  <c r="CX20" i="8"/>
  <c r="CP20" i="8"/>
  <c r="CH20" i="8"/>
  <c r="BZ20" i="8"/>
  <c r="BR20" i="8"/>
  <c r="BJ20" i="8"/>
  <c r="BB20" i="8"/>
  <c r="AT20" i="8"/>
  <c r="AL20" i="8"/>
  <c r="AD20" i="8"/>
  <c r="V20" i="8"/>
  <c r="N20" i="8"/>
  <c r="EZ19" i="8"/>
  <c r="ER19" i="8"/>
  <c r="EJ19" i="8"/>
  <c r="EB19" i="8"/>
  <c r="DT19" i="8"/>
  <c r="DL19" i="8"/>
  <c r="DD19" i="8"/>
  <c r="CV19" i="8"/>
  <c r="CN19" i="8"/>
  <c r="CF19" i="8"/>
  <c r="BX19" i="8"/>
  <c r="BP19" i="8"/>
  <c r="BH19" i="8"/>
  <c r="AZ19" i="8"/>
  <c r="AR19" i="8"/>
  <c r="AJ19" i="8"/>
  <c r="AB19" i="8"/>
  <c r="T19" i="8"/>
  <c r="L19" i="8"/>
  <c r="FF18" i="8"/>
  <c r="EX18" i="8"/>
  <c r="EP18" i="8"/>
  <c r="EH18" i="8"/>
  <c r="DZ18" i="8"/>
  <c r="DR18" i="8"/>
  <c r="DJ18" i="8"/>
  <c r="DB18" i="8"/>
  <c r="CT18" i="8"/>
  <c r="CL18" i="8"/>
  <c r="CD18" i="8"/>
  <c r="BV18" i="8"/>
  <c r="BN18" i="8"/>
  <c r="BF18" i="8"/>
  <c r="AX18" i="8"/>
  <c r="AP18" i="8"/>
  <c r="AH18" i="8"/>
  <c r="Z18" i="8"/>
  <c r="R18" i="8"/>
  <c r="J18" i="8"/>
  <c r="FD17" i="8"/>
  <c r="EV17" i="8"/>
  <c r="EN17" i="8"/>
  <c r="EF17" i="8"/>
  <c r="DX17" i="8"/>
  <c r="DP17" i="8"/>
  <c r="DH17" i="8"/>
  <c r="CZ17" i="8"/>
  <c r="CR17" i="8"/>
  <c r="CJ17" i="8"/>
  <c r="CB17" i="8"/>
  <c r="BT17" i="8"/>
  <c r="BL17" i="8"/>
  <c r="BD17" i="8"/>
  <c r="AV17" i="8"/>
  <c r="AN17" i="8"/>
  <c r="AF17" i="8"/>
  <c r="X17" i="8"/>
  <c r="P17" i="8"/>
  <c r="H17" i="8"/>
  <c r="FB16" i="8"/>
  <c r="ET16" i="8"/>
  <c r="EL16" i="8"/>
  <c r="ED16" i="8"/>
  <c r="DV16" i="8"/>
  <c r="DN16" i="8"/>
  <c r="DF16" i="8"/>
  <c r="CX16" i="8"/>
  <c r="CP16" i="8"/>
  <c r="CH16" i="8"/>
  <c r="BZ16" i="8"/>
  <c r="BR16" i="8"/>
  <c r="BJ16" i="8"/>
  <c r="BB16" i="8"/>
  <c r="AT16" i="8"/>
  <c r="AL16" i="8"/>
  <c r="AD16" i="8"/>
  <c r="V16" i="8"/>
  <c r="N16" i="8"/>
  <c r="EZ15" i="8"/>
  <c r="ER15" i="8"/>
  <c r="EJ15" i="8"/>
  <c r="EB15" i="8"/>
  <c r="DT15" i="8"/>
  <c r="DL15" i="8"/>
  <c r="DD15" i="8"/>
  <c r="CV15" i="8"/>
  <c r="CN15" i="8"/>
  <c r="CF15" i="8"/>
  <c r="BX15" i="8"/>
  <c r="BP15" i="8"/>
  <c r="BH15" i="8"/>
  <c r="AZ15" i="8"/>
  <c r="AR15" i="8"/>
  <c r="AJ15" i="8"/>
  <c r="AB15" i="8"/>
  <c r="T15" i="8"/>
  <c r="L15" i="8"/>
  <c r="FF14" i="8"/>
  <c r="EX14" i="8"/>
  <c r="EP14" i="8"/>
  <c r="EH14" i="8"/>
  <c r="DZ14" i="8"/>
  <c r="DR14" i="8"/>
  <c r="DJ14" i="8"/>
  <c r="DB14" i="8"/>
  <c r="CT14" i="8"/>
  <c r="CL14" i="8"/>
  <c r="CD14" i="8"/>
  <c r="BV14" i="8"/>
  <c r="BN14" i="8"/>
  <c r="BF14" i="8"/>
  <c r="AX14" i="8"/>
  <c r="AP14" i="8"/>
  <c r="AH14" i="8"/>
  <c r="Z14" i="8"/>
  <c r="R14" i="8"/>
  <c r="J14" i="8"/>
  <c r="FD13" i="8"/>
  <c r="EV13" i="8"/>
  <c r="EN13" i="8"/>
  <c r="EF13" i="8"/>
  <c r="DX13" i="8"/>
  <c r="DP13" i="8"/>
  <c r="DH13" i="8"/>
  <c r="CZ13" i="8"/>
  <c r="CR13" i="8"/>
  <c r="CJ13" i="8"/>
  <c r="CB13" i="8"/>
  <c r="BT13" i="8"/>
  <c r="BL13" i="8"/>
  <c r="BD13" i="8"/>
  <c r="AV13" i="8"/>
  <c r="AN13" i="8"/>
  <c r="AF13" i="8"/>
  <c r="X13" i="8"/>
  <c r="P13" i="8"/>
  <c r="H13" i="8"/>
  <c r="FB12" i="8"/>
  <c r="ET12" i="8"/>
  <c r="EL12" i="8"/>
  <c r="ED12" i="8"/>
  <c r="DV12" i="8"/>
  <c r="DN12" i="8"/>
  <c r="DF12" i="8"/>
  <c r="CX12" i="8"/>
  <c r="CP12" i="8"/>
  <c r="CH12" i="8"/>
  <c r="BZ12" i="8"/>
  <c r="BR12" i="8"/>
  <c r="BJ12" i="8"/>
  <c r="BB12" i="8"/>
  <c r="AT12" i="8"/>
  <c r="AL12" i="8"/>
  <c r="AD12" i="8"/>
  <c r="V12" i="8"/>
  <c r="N12" i="8"/>
  <c r="EZ11" i="8"/>
  <c r="ER11" i="8"/>
  <c r="EJ11" i="8"/>
  <c r="EB11" i="8"/>
  <c r="DT11" i="8"/>
  <c r="DL11" i="8"/>
  <c r="DD11" i="8"/>
  <c r="CV11" i="8"/>
  <c r="CN11" i="8"/>
  <c r="CF11" i="8"/>
  <c r="BX11" i="8"/>
  <c r="BP11" i="8"/>
  <c r="BH11" i="8"/>
  <c r="AZ11" i="8"/>
  <c r="AR11" i="8"/>
  <c r="AJ11" i="8"/>
  <c r="AB11" i="8"/>
  <c r="T11" i="8"/>
  <c r="L11" i="8"/>
  <c r="FC21" i="8"/>
  <c r="EU21" i="8"/>
  <c r="EM21" i="8"/>
  <c r="EE21" i="8"/>
  <c r="DW21" i="8"/>
  <c r="DO21" i="8"/>
  <c r="DG21" i="8"/>
  <c r="CY21" i="8"/>
  <c r="CQ21" i="8"/>
  <c r="CI21" i="8"/>
  <c r="CA21" i="8"/>
  <c r="BS21" i="8"/>
  <c r="BK21" i="8"/>
  <c r="BC21" i="8"/>
  <c r="AU21" i="8"/>
  <c r="AM21" i="8"/>
  <c r="AE21" i="8"/>
  <c r="W21" i="8"/>
  <c r="O21" i="8"/>
  <c r="FA20" i="8"/>
  <c r="ES20" i="8"/>
  <c r="EK20" i="8"/>
  <c r="EC20" i="8"/>
  <c r="DU20" i="8"/>
  <c r="DM20" i="8"/>
  <c r="DE20" i="8"/>
  <c r="CW20" i="8"/>
  <c r="CO20" i="8"/>
  <c r="CG20" i="8"/>
  <c r="BY20" i="8"/>
  <c r="BQ20" i="8"/>
  <c r="BI20" i="8"/>
  <c r="BA20" i="8"/>
  <c r="AS20" i="8"/>
  <c r="AK20" i="8"/>
  <c r="AC20" i="8"/>
  <c r="U20" i="8"/>
  <c r="M20" i="8"/>
  <c r="FG19" i="8"/>
  <c r="EY19" i="8"/>
  <c r="EQ19" i="8"/>
  <c r="EI19" i="8"/>
  <c r="EA19" i="8"/>
  <c r="DS19" i="8"/>
  <c r="DK19" i="8"/>
  <c r="DC19" i="8"/>
  <c r="CU19" i="8"/>
  <c r="CM19" i="8"/>
  <c r="CE19" i="8"/>
  <c r="BW19" i="8"/>
  <c r="BO19" i="8"/>
  <c r="BG19" i="8"/>
  <c r="AY19" i="8"/>
  <c r="AQ19" i="8"/>
  <c r="AI19" i="8"/>
  <c r="AA19" i="8"/>
  <c r="S19" i="8"/>
  <c r="K19" i="8"/>
  <c r="FE18" i="8"/>
  <c r="EW18" i="8"/>
  <c r="EO18" i="8"/>
  <c r="EG18" i="8"/>
  <c r="DY18" i="8"/>
  <c r="DQ18" i="8"/>
  <c r="DI18" i="8"/>
  <c r="DA18" i="8"/>
  <c r="CS18" i="8"/>
  <c r="CK18" i="8"/>
  <c r="CC18" i="8"/>
  <c r="BU18" i="8"/>
  <c r="BM18" i="8"/>
  <c r="BE18" i="8"/>
  <c r="AW18" i="8"/>
  <c r="AO18" i="8"/>
  <c r="AG18" i="8"/>
  <c r="Y18" i="8"/>
  <c r="Q18" i="8"/>
  <c r="I18" i="8"/>
  <c r="FC17" i="8"/>
  <c r="EU17" i="8"/>
  <c r="EM17" i="8"/>
  <c r="EE17" i="8"/>
  <c r="DW17" i="8"/>
  <c r="DO17" i="8"/>
  <c r="DG17" i="8"/>
  <c r="CY17" i="8"/>
  <c r="CQ17" i="8"/>
  <c r="CI17" i="8"/>
  <c r="CA17" i="8"/>
  <c r="BS17" i="8"/>
  <c r="BK17" i="8"/>
  <c r="BC17" i="8"/>
  <c r="AU17" i="8"/>
  <c r="AM17" i="8"/>
  <c r="AE17" i="8"/>
  <c r="W17" i="8"/>
  <c r="O17" i="8"/>
  <c r="FA16" i="8"/>
  <c r="ES16" i="8"/>
  <c r="EK16" i="8"/>
  <c r="EC16" i="8"/>
  <c r="DU16" i="8"/>
  <c r="DM16" i="8"/>
  <c r="DE16" i="8"/>
  <c r="CW16" i="8"/>
  <c r="CO16" i="8"/>
  <c r="CG16" i="8"/>
  <c r="BY16" i="8"/>
  <c r="BQ16" i="8"/>
  <c r="BI16" i="8"/>
  <c r="BA16" i="8"/>
  <c r="AS16" i="8"/>
  <c r="AK16" i="8"/>
  <c r="AC16" i="8"/>
  <c r="U16" i="8"/>
  <c r="M16" i="8"/>
  <c r="FG15" i="8"/>
  <c r="EY15" i="8"/>
  <c r="EQ15" i="8"/>
  <c r="EI15" i="8"/>
  <c r="EA15" i="8"/>
  <c r="DS15" i="8"/>
  <c r="DK15" i="8"/>
  <c r="DC15" i="8"/>
  <c r="CU15" i="8"/>
  <c r="CM15" i="8"/>
  <c r="CE15" i="8"/>
  <c r="BW15" i="8"/>
  <c r="BO15" i="8"/>
  <c r="BG15" i="8"/>
  <c r="AY15" i="8"/>
  <c r="AQ15" i="8"/>
  <c r="AI15" i="8"/>
  <c r="AA15" i="8"/>
  <c r="S15" i="8"/>
  <c r="K15" i="8"/>
  <c r="FE14" i="8"/>
  <c r="EW14" i="8"/>
  <c r="EO14" i="8"/>
  <c r="EG14" i="8"/>
  <c r="DY14" i="8"/>
  <c r="DQ14" i="8"/>
  <c r="DI14" i="8"/>
  <c r="DA14" i="8"/>
  <c r="CS14" i="8"/>
  <c r="CK14" i="8"/>
  <c r="CC14" i="8"/>
  <c r="BU14" i="8"/>
  <c r="BM14" i="8"/>
  <c r="BE14" i="8"/>
  <c r="AW14" i="8"/>
  <c r="AO14" i="8"/>
  <c r="AG14" i="8"/>
  <c r="Y14" i="8"/>
  <c r="Q14" i="8"/>
  <c r="I14" i="8"/>
  <c r="FC13" i="8"/>
  <c r="EU13" i="8"/>
  <c r="EM13" i="8"/>
  <c r="EE13" i="8"/>
  <c r="DW13" i="8"/>
  <c r="DO13" i="8"/>
  <c r="DG13" i="8"/>
  <c r="CY13" i="8"/>
  <c r="CQ13" i="8"/>
  <c r="CI13" i="8"/>
  <c r="CA13" i="8"/>
  <c r="BS13" i="8"/>
  <c r="BK13" i="8"/>
  <c r="BC13" i="8"/>
  <c r="AU13" i="8"/>
  <c r="AM13" i="8"/>
  <c r="AE13" i="8"/>
  <c r="W13" i="8"/>
  <c r="O13" i="8"/>
  <c r="FA12" i="8"/>
  <c r="ES12" i="8"/>
  <c r="EK12" i="8"/>
  <c r="EC12" i="8"/>
  <c r="DU12" i="8"/>
  <c r="DM12" i="8"/>
  <c r="DE12" i="8"/>
  <c r="CW12" i="8"/>
  <c r="CO12" i="8"/>
  <c r="CG12" i="8"/>
  <c r="BY12" i="8"/>
  <c r="BQ12" i="8"/>
  <c r="BI12" i="8"/>
  <c r="BA12" i="8"/>
  <c r="AS12" i="8"/>
  <c r="AK12" i="8"/>
  <c r="AC12" i="8"/>
  <c r="U12" i="8"/>
  <c r="M12" i="8"/>
  <c r="FG11" i="8"/>
  <c r="EY11" i="8"/>
  <c r="EQ11" i="8"/>
  <c r="EI11" i="8"/>
  <c r="EA11" i="8"/>
  <c r="DS11" i="8"/>
  <c r="DK11" i="8"/>
  <c r="DC11" i="8"/>
  <c r="CU11" i="8"/>
  <c r="CM11" i="8"/>
  <c r="CE11" i="8"/>
  <c r="BW11" i="8"/>
  <c r="BO11" i="8"/>
  <c r="BG11" i="8"/>
  <c r="AY11" i="8"/>
  <c r="AQ11" i="8"/>
  <c r="AI11" i="8"/>
  <c r="AA11" i="8"/>
  <c r="S11" i="8"/>
  <c r="K11" i="8"/>
  <c r="FB21" i="8"/>
  <c r="ET21" i="8"/>
  <c r="EL21" i="8"/>
  <c r="ED21" i="8"/>
  <c r="DV21" i="8"/>
  <c r="DN21" i="8"/>
  <c r="DF21" i="8"/>
  <c r="CX21" i="8"/>
  <c r="CP21" i="8"/>
  <c r="CH21" i="8"/>
  <c r="BZ21" i="8"/>
  <c r="BR21" i="8"/>
  <c r="BJ21" i="8"/>
  <c r="BB21" i="8"/>
  <c r="AT21" i="8"/>
  <c r="AL21" i="8"/>
  <c r="AD21" i="8"/>
  <c r="V21" i="8"/>
  <c r="N21" i="8"/>
  <c r="EZ20" i="8"/>
  <c r="ER20" i="8"/>
  <c r="EJ20" i="8"/>
  <c r="EB20" i="8"/>
  <c r="DT20" i="8"/>
  <c r="DL20" i="8"/>
  <c r="DD20" i="8"/>
  <c r="CV20" i="8"/>
  <c r="CN20" i="8"/>
  <c r="CF20" i="8"/>
  <c r="BX20" i="8"/>
  <c r="BP20" i="8"/>
  <c r="BH20" i="8"/>
  <c r="AZ20" i="8"/>
  <c r="AR20" i="8"/>
  <c r="AJ20" i="8"/>
  <c r="AB20" i="8"/>
  <c r="T20" i="8"/>
  <c r="L20" i="8"/>
  <c r="FF19" i="8"/>
  <c r="EX19" i="8"/>
  <c r="EP19" i="8"/>
  <c r="EH19" i="8"/>
  <c r="DZ19" i="8"/>
  <c r="DR19" i="8"/>
  <c r="DJ19" i="8"/>
  <c r="DB19" i="8"/>
  <c r="CT19" i="8"/>
  <c r="CL19" i="8"/>
  <c r="CD19" i="8"/>
  <c r="BV19" i="8"/>
  <c r="BN19" i="8"/>
  <c r="BF19" i="8"/>
  <c r="AX19" i="8"/>
  <c r="AP19" i="8"/>
  <c r="AH19" i="8"/>
  <c r="Z19" i="8"/>
  <c r="R19" i="8"/>
  <c r="J19" i="8"/>
  <c r="FD18" i="8"/>
  <c r="EV18" i="8"/>
  <c r="EN18" i="8"/>
  <c r="EF18" i="8"/>
  <c r="DX18" i="8"/>
  <c r="DP18" i="8"/>
  <c r="DH18" i="8"/>
  <c r="CZ18" i="8"/>
  <c r="CR18" i="8"/>
  <c r="CJ18" i="8"/>
  <c r="CB18" i="8"/>
  <c r="BT18" i="8"/>
  <c r="BL18" i="8"/>
  <c r="BD18" i="8"/>
  <c r="AV18" i="8"/>
  <c r="AN18" i="8"/>
  <c r="AF18" i="8"/>
  <c r="X18" i="8"/>
  <c r="P18" i="8"/>
  <c r="H18" i="8"/>
  <c r="FB17" i="8"/>
  <c r="ET17" i="8"/>
  <c r="EL17" i="8"/>
  <c r="ED17" i="8"/>
  <c r="DV17" i="8"/>
  <c r="DN17" i="8"/>
  <c r="DF17" i="8"/>
  <c r="CX17" i="8"/>
  <c r="CP17" i="8"/>
  <c r="CH17" i="8"/>
  <c r="BZ17" i="8"/>
  <c r="BR17" i="8"/>
  <c r="BJ17" i="8"/>
  <c r="BB17" i="8"/>
  <c r="AT17" i="8"/>
  <c r="AL17" i="8"/>
  <c r="AD17" i="8"/>
  <c r="V17" i="8"/>
  <c r="N17" i="8"/>
  <c r="EZ16" i="8"/>
  <c r="ER16" i="8"/>
  <c r="EJ16" i="8"/>
  <c r="EB16" i="8"/>
  <c r="DT16" i="8"/>
  <c r="DL16" i="8"/>
  <c r="DD16" i="8"/>
  <c r="CV16" i="8"/>
  <c r="CN16" i="8"/>
  <c r="CF16" i="8"/>
  <c r="BX16" i="8"/>
  <c r="BP16" i="8"/>
  <c r="BH16" i="8"/>
  <c r="AZ16" i="8"/>
  <c r="AR16" i="8"/>
  <c r="AJ16" i="8"/>
  <c r="AB16" i="8"/>
  <c r="T16" i="8"/>
  <c r="L16" i="8"/>
  <c r="FF15" i="8"/>
  <c r="EX15" i="8"/>
  <c r="EP15" i="8"/>
  <c r="EH15" i="8"/>
  <c r="DZ15" i="8"/>
  <c r="DR15" i="8"/>
  <c r="DJ15" i="8"/>
  <c r="DB15" i="8"/>
  <c r="CT15" i="8"/>
  <c r="CL15" i="8"/>
  <c r="CD15" i="8"/>
  <c r="BV15" i="8"/>
  <c r="BN15" i="8"/>
  <c r="BF15" i="8"/>
  <c r="AX15" i="8"/>
  <c r="AP15" i="8"/>
  <c r="AH15" i="8"/>
  <c r="Z15" i="8"/>
  <c r="R15" i="8"/>
  <c r="J15" i="8"/>
  <c r="FD14" i="8"/>
  <c r="EV14" i="8"/>
  <c r="EN14" i="8"/>
  <c r="EF14" i="8"/>
  <c r="DX14" i="8"/>
  <c r="DP14" i="8"/>
  <c r="DH14" i="8"/>
  <c r="CZ14" i="8"/>
  <c r="CR14" i="8"/>
  <c r="CJ14" i="8"/>
  <c r="CB14" i="8"/>
  <c r="BT14" i="8"/>
  <c r="BL14" i="8"/>
  <c r="BD14" i="8"/>
  <c r="AV14" i="8"/>
  <c r="AN14" i="8"/>
  <c r="AF14" i="8"/>
  <c r="X14" i="8"/>
  <c r="P14" i="8"/>
  <c r="H14" i="8"/>
  <c r="FB13" i="8"/>
  <c r="ET13" i="8"/>
  <c r="EL13" i="8"/>
  <c r="ED13" i="8"/>
  <c r="DV13" i="8"/>
  <c r="DN13" i="8"/>
  <c r="DF13" i="8"/>
  <c r="CX13" i="8"/>
  <c r="CP13" i="8"/>
  <c r="CH13" i="8"/>
  <c r="BZ13" i="8"/>
  <c r="BR13" i="8"/>
  <c r="BJ13" i="8"/>
  <c r="BB13" i="8"/>
  <c r="AT13" i="8"/>
  <c r="AL13" i="8"/>
  <c r="AD13" i="8"/>
  <c r="V13" i="8"/>
  <c r="N13" i="8"/>
  <c r="EZ12" i="8"/>
  <c r="ER12" i="8"/>
  <c r="EJ12" i="8"/>
  <c r="EB12" i="8"/>
  <c r="DT12" i="8"/>
  <c r="DL12" i="8"/>
  <c r="DD12" i="8"/>
  <c r="CV12" i="8"/>
  <c r="CN12" i="8"/>
  <c r="CF12" i="8"/>
  <c r="BX12" i="8"/>
  <c r="BP12" i="8"/>
  <c r="BH12" i="8"/>
  <c r="AZ12" i="8"/>
  <c r="AR12" i="8"/>
  <c r="AJ12" i="8"/>
  <c r="AB12" i="8"/>
  <c r="T12" i="8"/>
  <c r="L12" i="8"/>
  <c r="FF11" i="8"/>
  <c r="EX11" i="8"/>
  <c r="EP11" i="8"/>
  <c r="EH11" i="8"/>
  <c r="DZ11" i="8"/>
  <c r="DR11" i="8"/>
  <c r="DJ11" i="8"/>
  <c r="DB11" i="8"/>
  <c r="CT11" i="8"/>
  <c r="CL11" i="8"/>
  <c r="CD11" i="8"/>
  <c r="BV11" i="8"/>
  <c r="BN11" i="8"/>
  <c r="BF11" i="8"/>
  <c r="AX11" i="8"/>
  <c r="AP11" i="8"/>
  <c r="AH11" i="8"/>
  <c r="Z11" i="8"/>
  <c r="R11" i="8"/>
  <c r="J11" i="8"/>
  <c r="FA21" i="8"/>
  <c r="ES21" i="8"/>
  <c r="EK21" i="8"/>
  <c r="EC21" i="8"/>
  <c r="DU21" i="8"/>
  <c r="DM21" i="8"/>
  <c r="DE21" i="8"/>
  <c r="CW21" i="8"/>
  <c r="CO21" i="8"/>
  <c r="CG21" i="8"/>
  <c r="BY21" i="8"/>
  <c r="BQ21" i="8"/>
  <c r="BI21" i="8"/>
  <c r="BA21" i="8"/>
  <c r="AS21" i="8"/>
  <c r="AK21" i="8"/>
  <c r="AC21" i="8"/>
  <c r="U21" i="8"/>
  <c r="M21" i="8"/>
  <c r="FG20" i="8"/>
  <c r="EY20" i="8"/>
  <c r="EQ20" i="8"/>
  <c r="EI20" i="8"/>
  <c r="EA20" i="8"/>
  <c r="DS20" i="8"/>
  <c r="DK20" i="8"/>
  <c r="DC20" i="8"/>
  <c r="CU20" i="8"/>
  <c r="CM20" i="8"/>
  <c r="CE20" i="8"/>
  <c r="BW20" i="8"/>
  <c r="BO20" i="8"/>
  <c r="BG20" i="8"/>
  <c r="AY20" i="8"/>
  <c r="AQ20" i="8"/>
  <c r="AI20" i="8"/>
  <c r="AA20" i="8"/>
  <c r="S20" i="8"/>
  <c r="K20" i="8"/>
  <c r="FE19" i="8"/>
  <c r="EW19" i="8"/>
  <c r="EO19" i="8"/>
  <c r="EG19" i="8"/>
  <c r="DY19" i="8"/>
  <c r="DQ19" i="8"/>
  <c r="DI19" i="8"/>
  <c r="DA19" i="8"/>
  <c r="CS19" i="8"/>
  <c r="CK19" i="8"/>
  <c r="CC19" i="8"/>
  <c r="BU19" i="8"/>
  <c r="BM19" i="8"/>
  <c r="BE19" i="8"/>
  <c r="AW19" i="8"/>
  <c r="AO19" i="8"/>
  <c r="AG19" i="8"/>
  <c r="Y19" i="8"/>
  <c r="Q19" i="8"/>
  <c r="I19" i="8"/>
  <c r="FC18" i="8"/>
  <c r="EU18" i="8"/>
  <c r="EM18" i="8"/>
  <c r="EE18" i="8"/>
  <c r="DW18" i="8"/>
  <c r="DO18" i="8"/>
  <c r="DG18" i="8"/>
  <c r="CY18" i="8"/>
  <c r="CQ18" i="8"/>
  <c r="CI18" i="8"/>
  <c r="CA18" i="8"/>
  <c r="BS18" i="8"/>
  <c r="BK18" i="8"/>
  <c r="BC18" i="8"/>
  <c r="AU18" i="8"/>
  <c r="AM18" i="8"/>
  <c r="AE18" i="8"/>
  <c r="W18" i="8"/>
  <c r="O18" i="8"/>
  <c r="FA17" i="8"/>
  <c r="ES17" i="8"/>
  <c r="EK17" i="8"/>
  <c r="EC17" i="8"/>
  <c r="DU17" i="8"/>
  <c r="DM17" i="8"/>
  <c r="DE17" i="8"/>
  <c r="CW17" i="8"/>
  <c r="CO17" i="8"/>
  <c r="CG17" i="8"/>
  <c r="BY17" i="8"/>
  <c r="BQ17" i="8"/>
  <c r="BI17" i="8"/>
  <c r="BA17" i="8"/>
  <c r="AS17" i="8"/>
  <c r="AK17" i="8"/>
  <c r="AC17" i="8"/>
  <c r="U17" i="8"/>
  <c r="M17" i="8"/>
  <c r="P5" i="8"/>
  <c r="AF5" i="8"/>
  <c r="BD5" i="8"/>
  <c r="CB5" i="8"/>
  <c r="CZ5" i="8"/>
  <c r="DX5" i="8"/>
  <c r="EV5" i="8"/>
  <c r="R6" i="8"/>
  <c r="AH6" i="8"/>
  <c r="BN6" i="8"/>
  <c r="CL6" i="8"/>
  <c r="DJ6" i="8"/>
  <c r="EH6" i="8"/>
  <c r="FF6" i="8"/>
  <c r="L7" i="8"/>
  <c r="AB7" i="8"/>
  <c r="AR7" i="8"/>
  <c r="BH7" i="8"/>
  <c r="BX7" i="8"/>
  <c r="CN7" i="8"/>
  <c r="DD7" i="8"/>
  <c r="DL7" i="8"/>
  <c r="EB7" i="8"/>
  <c r="ER7" i="8"/>
  <c r="V8" i="8"/>
  <c r="AL8" i="8"/>
  <c r="BB8" i="8"/>
  <c r="BR8" i="8"/>
  <c r="CH8" i="8"/>
  <c r="CX8" i="8"/>
  <c r="DN8" i="8"/>
  <c r="ED8" i="8"/>
  <c r="ET8" i="8"/>
  <c r="M5" i="8"/>
  <c r="U5" i="8"/>
  <c r="AC5" i="8"/>
  <c r="AK5" i="8"/>
  <c r="AS5" i="8"/>
  <c r="BA5" i="8"/>
  <c r="BI5" i="8"/>
  <c r="BQ5" i="8"/>
  <c r="BY5" i="8"/>
  <c r="CG5" i="8"/>
  <c r="CO5" i="8"/>
  <c r="CW5" i="8"/>
  <c r="DE5" i="8"/>
  <c r="DM5" i="8"/>
  <c r="DU5" i="8"/>
  <c r="EC5" i="8"/>
  <c r="EK5" i="8"/>
  <c r="ES5" i="8"/>
  <c r="FA5" i="8"/>
  <c r="O6" i="8"/>
  <c r="W6" i="8"/>
  <c r="AE6" i="8"/>
  <c r="AM6" i="8"/>
  <c r="AU6" i="8"/>
  <c r="BC6" i="8"/>
  <c r="BK6" i="8"/>
  <c r="BS6" i="8"/>
  <c r="CA6" i="8"/>
  <c r="CI6" i="8"/>
  <c r="CQ6" i="8"/>
  <c r="CY6" i="8"/>
  <c r="DG6" i="8"/>
  <c r="DO6" i="8"/>
  <c r="DW6" i="8"/>
  <c r="EE6" i="8"/>
  <c r="EM6" i="8"/>
  <c r="EU6" i="8"/>
  <c r="FC6" i="8"/>
  <c r="I7" i="8"/>
  <c r="Q7" i="8"/>
  <c r="Y7" i="8"/>
  <c r="AG7" i="8"/>
  <c r="AO7" i="8"/>
  <c r="AW7" i="8"/>
  <c r="BE7" i="8"/>
  <c r="BM7" i="8"/>
  <c r="BU7" i="8"/>
  <c r="CC7" i="8"/>
  <c r="CK7" i="8"/>
  <c r="CS7" i="8"/>
  <c r="DA7" i="8"/>
  <c r="DI7" i="8"/>
  <c r="DQ7" i="8"/>
  <c r="DY7" i="8"/>
  <c r="EG7" i="8"/>
  <c r="EO7" i="8"/>
  <c r="EW7" i="8"/>
  <c r="FE7" i="8"/>
  <c r="K8" i="8"/>
  <c r="S8" i="8"/>
  <c r="AA8" i="8"/>
  <c r="AI8" i="8"/>
  <c r="AQ8" i="8"/>
  <c r="AY8" i="8"/>
  <c r="BG8" i="8"/>
  <c r="BO8" i="8"/>
  <c r="BW8" i="8"/>
  <c r="CE8" i="8"/>
  <c r="CM8" i="8"/>
  <c r="CU8" i="8"/>
  <c r="DC8" i="8"/>
  <c r="DK8" i="8"/>
  <c r="DS8" i="8"/>
  <c r="EA8" i="8"/>
  <c r="EI8" i="8"/>
  <c r="EQ8" i="8"/>
  <c r="EY8" i="8"/>
  <c r="FG8" i="8"/>
  <c r="M9" i="8"/>
  <c r="U9" i="8"/>
  <c r="AC9" i="8"/>
  <c r="AK9" i="8"/>
  <c r="AS9" i="8"/>
  <c r="BA9" i="8"/>
  <c r="BI9" i="8"/>
  <c r="BQ9" i="8"/>
  <c r="BY9" i="8"/>
  <c r="CG9" i="8"/>
  <c r="CO9" i="8"/>
  <c r="CW9" i="8"/>
  <c r="DE9" i="8"/>
  <c r="DM9" i="8"/>
  <c r="DU9" i="8"/>
  <c r="EC9" i="8"/>
  <c r="EK9" i="8"/>
  <c r="ES9" i="8"/>
  <c r="FA9" i="8"/>
  <c r="O10" i="8"/>
  <c r="W10" i="8"/>
  <c r="AE10" i="8"/>
  <c r="AM10" i="8"/>
  <c r="AU10" i="8"/>
  <c r="BC10" i="8"/>
  <c r="BK10" i="8"/>
  <c r="BS10" i="8"/>
  <c r="CA10" i="8"/>
  <c r="CI10" i="8"/>
  <c r="CQ10" i="8"/>
  <c r="CY10" i="8"/>
  <c r="DG10" i="8"/>
  <c r="DO10" i="8"/>
  <c r="DW10" i="8"/>
  <c r="EE10" i="8"/>
  <c r="EM10" i="8"/>
  <c r="EU10" i="8"/>
  <c r="FC10" i="8"/>
  <c r="AW11" i="8"/>
  <c r="DI11" i="8"/>
  <c r="AY12" i="8"/>
  <c r="DK12" i="8"/>
  <c r="BA13" i="8"/>
  <c r="DM13" i="8"/>
  <c r="BC14" i="8"/>
  <c r="DO14" i="8"/>
  <c r="BE15" i="8"/>
  <c r="DQ15" i="8"/>
  <c r="BG16" i="8"/>
  <c r="DS16" i="8"/>
  <c r="H5" i="8"/>
  <c r="AN5" i="8"/>
  <c r="BL5" i="8"/>
  <c r="CJ5" i="8"/>
  <c r="DH5" i="8"/>
  <c r="EF5" i="8"/>
  <c r="FD5" i="8"/>
  <c r="J6" i="8"/>
  <c r="Z6" i="8"/>
  <c r="AP6" i="8"/>
  <c r="BF6" i="8"/>
  <c r="BV6" i="8"/>
  <c r="CT6" i="8"/>
  <c r="DR6" i="8"/>
  <c r="EP6" i="8"/>
  <c r="N5" i="8"/>
  <c r="V5" i="8"/>
  <c r="AD5" i="8"/>
  <c r="AL5" i="8"/>
  <c r="AT5" i="8"/>
  <c r="BB5" i="8"/>
  <c r="BJ5" i="8"/>
  <c r="BR5" i="8"/>
  <c r="BZ5" i="8"/>
  <c r="CH5" i="8"/>
  <c r="CP5" i="8"/>
  <c r="CX5" i="8"/>
  <c r="DF5" i="8"/>
  <c r="DN5" i="8"/>
  <c r="DV5" i="8"/>
  <c r="ED5" i="8"/>
  <c r="EL5" i="8"/>
  <c r="ET5" i="8"/>
  <c r="FB5" i="8"/>
  <c r="H6" i="8"/>
  <c r="P6" i="8"/>
  <c r="X6" i="8"/>
  <c r="AF6" i="8"/>
  <c r="AN6" i="8"/>
  <c r="AV6" i="8"/>
  <c r="BD6" i="8"/>
  <c r="BL6" i="8"/>
  <c r="BT6" i="8"/>
  <c r="CB6" i="8"/>
  <c r="CJ6" i="8"/>
  <c r="CR6" i="8"/>
  <c r="CZ6" i="8"/>
  <c r="DH6" i="8"/>
  <c r="DP6" i="8"/>
  <c r="DX6" i="8"/>
  <c r="EF6" i="8"/>
  <c r="EN6" i="8"/>
  <c r="EV6" i="8"/>
  <c r="FD6" i="8"/>
  <c r="J7" i="8"/>
  <c r="R7" i="8"/>
  <c r="Z7" i="8"/>
  <c r="AH7" i="8"/>
  <c r="AP7" i="8"/>
  <c r="AX7" i="8"/>
  <c r="BF7" i="8"/>
  <c r="BN7" i="8"/>
  <c r="BV7" i="8"/>
  <c r="CD7" i="8"/>
  <c r="CL7" i="8"/>
  <c r="CT7" i="8"/>
  <c r="DB7" i="8"/>
  <c r="DJ7" i="8"/>
  <c r="DR7" i="8"/>
  <c r="DZ7" i="8"/>
  <c r="EH7" i="8"/>
  <c r="EP7" i="8"/>
  <c r="EX7" i="8"/>
  <c r="FF7" i="8"/>
  <c r="L8" i="8"/>
  <c r="T8" i="8"/>
  <c r="AB8" i="8"/>
  <c r="AJ8" i="8"/>
  <c r="AR8" i="8"/>
  <c r="AZ8" i="8"/>
  <c r="BH8" i="8"/>
  <c r="BP8" i="8"/>
  <c r="BX8" i="8"/>
  <c r="CF8" i="8"/>
  <c r="CN8" i="8"/>
  <c r="CV8" i="8"/>
  <c r="DD8" i="8"/>
  <c r="DL8" i="8"/>
  <c r="DT8" i="8"/>
  <c r="EB8" i="8"/>
  <c r="EJ8" i="8"/>
  <c r="ER8" i="8"/>
  <c r="EZ8" i="8"/>
  <c r="N9" i="8"/>
  <c r="V9" i="8"/>
  <c r="AD9" i="8"/>
  <c r="AL9" i="8"/>
  <c r="AT9" i="8"/>
  <c r="BB9" i="8"/>
  <c r="BJ9" i="8"/>
  <c r="BR9" i="8"/>
  <c r="BZ9" i="8"/>
  <c r="CH9" i="8"/>
  <c r="CP9" i="8"/>
  <c r="CX9" i="8"/>
  <c r="DF9" i="8"/>
  <c r="DN9" i="8"/>
  <c r="DV9" i="8"/>
  <c r="ED9" i="8"/>
  <c r="EL9" i="8"/>
  <c r="ET9" i="8"/>
  <c r="FB9" i="8"/>
  <c r="H10" i="8"/>
  <c r="P10" i="8"/>
  <c r="X10" i="8"/>
  <c r="AF10" i="8"/>
  <c r="AN10" i="8"/>
  <c r="AV10" i="8"/>
  <c r="BD10" i="8"/>
  <c r="BL10" i="8"/>
  <c r="BT10" i="8"/>
  <c r="CB10" i="8"/>
  <c r="CJ10" i="8"/>
  <c r="CR10" i="8"/>
  <c r="CZ10" i="8"/>
  <c r="DH10" i="8"/>
  <c r="DP10" i="8"/>
  <c r="DX10" i="8"/>
  <c r="EF10" i="8"/>
  <c r="EN10" i="8"/>
  <c r="EV10" i="8"/>
  <c r="FD10" i="8"/>
  <c r="BE11" i="8"/>
  <c r="DQ11" i="8"/>
  <c r="BG12" i="8"/>
  <c r="DS12" i="8"/>
  <c r="BI13" i="8"/>
  <c r="DU13" i="8"/>
  <c r="BK14" i="8"/>
  <c r="DW14" i="8"/>
  <c r="BM15" i="8"/>
  <c r="DY15" i="8"/>
  <c r="BO16" i="8"/>
  <c r="EA16" i="8"/>
  <c r="O5" i="8"/>
  <c r="W5" i="8"/>
  <c r="AE5" i="8"/>
  <c r="AM5" i="8"/>
  <c r="AU5" i="8"/>
  <c r="BC5" i="8"/>
  <c r="BK5" i="8"/>
  <c r="BS5" i="8"/>
  <c r="CA5" i="8"/>
  <c r="CI5" i="8"/>
  <c r="CQ5" i="8"/>
  <c r="CY5" i="8"/>
  <c r="DG5" i="8"/>
  <c r="DO5" i="8"/>
  <c r="DW5" i="8"/>
  <c r="EE5" i="8"/>
  <c r="EM5" i="8"/>
  <c r="EU5" i="8"/>
  <c r="FC5" i="8"/>
  <c r="I6" i="8"/>
  <c r="Q6" i="8"/>
  <c r="Y6" i="8"/>
  <c r="AG6" i="8"/>
  <c r="AO6" i="8"/>
  <c r="AW6" i="8"/>
  <c r="BE6" i="8"/>
  <c r="BM6" i="8"/>
  <c r="BU6" i="8"/>
  <c r="CC6" i="8"/>
  <c r="CK6" i="8"/>
  <c r="CS6" i="8"/>
  <c r="DA6" i="8"/>
  <c r="DI6" i="8"/>
  <c r="DQ6" i="8"/>
  <c r="DY6" i="8"/>
  <c r="EG6" i="8"/>
  <c r="EO6" i="8"/>
  <c r="EW6" i="8"/>
  <c r="FE6" i="8"/>
  <c r="K7" i="8"/>
  <c r="S7" i="8"/>
  <c r="AA7" i="8"/>
  <c r="AI7" i="8"/>
  <c r="AQ7" i="8"/>
  <c r="AY7" i="8"/>
  <c r="BG7" i="8"/>
  <c r="BO7" i="8"/>
  <c r="BW7" i="8"/>
  <c r="CE7" i="8"/>
  <c r="CM7" i="8"/>
  <c r="CU7" i="8"/>
  <c r="DC7" i="8"/>
  <c r="DK7" i="8"/>
  <c r="DS7" i="8"/>
  <c r="EA7" i="8"/>
  <c r="EI7" i="8"/>
  <c r="EQ7" i="8"/>
  <c r="EY7" i="8"/>
  <c r="FG7" i="8"/>
  <c r="M8" i="8"/>
  <c r="U8" i="8"/>
  <c r="AC8" i="8"/>
  <c r="AK8" i="8"/>
  <c r="AS8" i="8"/>
  <c r="BA8" i="8"/>
  <c r="BI8" i="8"/>
  <c r="BQ8" i="8"/>
  <c r="BY8" i="8"/>
  <c r="CG8" i="8"/>
  <c r="CO8" i="8"/>
  <c r="CW8" i="8"/>
  <c r="DE8" i="8"/>
  <c r="DM8" i="8"/>
  <c r="DU8" i="8"/>
  <c r="EC8" i="8"/>
  <c r="EK8" i="8"/>
  <c r="ES8" i="8"/>
  <c r="FA8" i="8"/>
  <c r="O9" i="8"/>
  <c r="W9" i="8"/>
  <c r="AE9" i="8"/>
  <c r="AM9" i="8"/>
  <c r="AU9" i="8"/>
  <c r="BC9" i="8"/>
  <c r="BK9" i="8"/>
  <c r="BS9" i="8"/>
  <c r="CA9" i="8"/>
  <c r="CI9" i="8"/>
  <c r="CQ9" i="8"/>
  <c r="CY9" i="8"/>
  <c r="DG9" i="8"/>
  <c r="DO9" i="8"/>
  <c r="DW9" i="8"/>
  <c r="EE9" i="8"/>
  <c r="EM9" i="8"/>
  <c r="EU9" i="8"/>
  <c r="FC9" i="8"/>
  <c r="I10" i="8"/>
  <c r="Q10" i="8"/>
  <c r="Y10" i="8"/>
  <c r="AG10" i="8"/>
  <c r="AO10" i="8"/>
  <c r="AW10" i="8"/>
  <c r="BE10" i="8"/>
  <c r="BM10" i="8"/>
  <c r="BU10" i="8"/>
  <c r="CC10" i="8"/>
  <c r="CK10" i="8"/>
  <c r="CS10" i="8"/>
  <c r="DA10" i="8"/>
  <c r="DI10" i="8"/>
  <c r="DQ10" i="8"/>
  <c r="DY10" i="8"/>
  <c r="EG10" i="8"/>
  <c r="EO10" i="8"/>
  <c r="EW10" i="8"/>
  <c r="FE10" i="8"/>
  <c r="BM11" i="8"/>
  <c r="DY11" i="8"/>
  <c r="BO12" i="8"/>
  <c r="EA12" i="8"/>
  <c r="BQ13" i="8"/>
  <c r="EC13" i="8"/>
  <c r="BS14" i="8"/>
  <c r="EE14" i="8"/>
  <c r="I15" i="8"/>
  <c r="BU15" i="8"/>
  <c r="EG15" i="8"/>
  <c r="K16" i="8"/>
  <c r="BW16" i="8"/>
  <c r="EI16" i="8"/>
  <c r="FB246" i="8"/>
  <c r="ET246" i="8"/>
  <c r="EL246" i="8"/>
  <c r="ED246" i="8"/>
  <c r="DV246" i="8"/>
  <c r="EZ246" i="8"/>
  <c r="ER246" i="8"/>
  <c r="EJ246" i="8"/>
  <c r="EB246" i="8"/>
  <c r="FG246" i="8"/>
  <c r="EY246" i="8"/>
  <c r="EQ246" i="8"/>
  <c r="EI246" i="8"/>
  <c r="FF246" i="8"/>
  <c r="EX246" i="8"/>
  <c r="EP246" i="8"/>
  <c r="EH246" i="8"/>
  <c r="DZ246" i="8"/>
  <c r="FE246" i="8"/>
  <c r="EW246" i="8"/>
  <c r="EO246" i="8"/>
  <c r="EG246" i="8"/>
  <c r="FD246" i="8"/>
  <c r="EV246" i="8"/>
  <c r="EN246" i="8"/>
  <c r="EF246" i="8"/>
  <c r="FC246" i="8"/>
  <c r="EU246" i="8"/>
  <c r="EM246" i="8"/>
  <c r="EE246" i="8"/>
  <c r="DX246" i="8"/>
  <c r="DO246" i="8"/>
  <c r="DG246" i="8"/>
  <c r="CY246" i="8"/>
  <c r="CQ246" i="8"/>
  <c r="CI246" i="8"/>
  <c r="CA246" i="8"/>
  <c r="BS246" i="8"/>
  <c r="BK246" i="8"/>
  <c r="BC246" i="8"/>
  <c r="AU246" i="8"/>
  <c r="AM246" i="8"/>
  <c r="AE246" i="8"/>
  <c r="W246" i="8"/>
  <c r="O246" i="8"/>
  <c r="DW246" i="8"/>
  <c r="DN246" i="8"/>
  <c r="DF246" i="8"/>
  <c r="CX246" i="8"/>
  <c r="CP246" i="8"/>
  <c r="CH246" i="8"/>
  <c r="BZ246" i="8"/>
  <c r="BR246" i="8"/>
  <c r="BJ246" i="8"/>
  <c r="BB246" i="8"/>
  <c r="AT246" i="8"/>
  <c r="AL246" i="8"/>
  <c r="AD246" i="8"/>
  <c r="V246" i="8"/>
  <c r="N246" i="8"/>
  <c r="FA246" i="8"/>
  <c r="DU246" i="8"/>
  <c r="DM246" i="8"/>
  <c r="DE246" i="8"/>
  <c r="CW246" i="8"/>
  <c r="CO246" i="8"/>
  <c r="CG246" i="8"/>
  <c r="BY246" i="8"/>
  <c r="BQ246" i="8"/>
  <c r="BI246" i="8"/>
  <c r="BA246" i="8"/>
  <c r="AS246" i="8"/>
  <c r="AK246" i="8"/>
  <c r="AC246" i="8"/>
  <c r="U246" i="8"/>
  <c r="M246" i="8"/>
  <c r="ES246" i="8"/>
  <c r="DT246" i="8"/>
  <c r="DL246" i="8"/>
  <c r="DD246" i="8"/>
  <c r="CV246" i="8"/>
  <c r="CN246" i="8"/>
  <c r="CF246" i="8"/>
  <c r="BX246" i="8"/>
  <c r="BP246" i="8"/>
  <c r="BH246" i="8"/>
  <c r="AZ246" i="8"/>
  <c r="AR246" i="8"/>
  <c r="AJ246" i="8"/>
  <c r="AB246" i="8"/>
  <c r="T246" i="8"/>
  <c r="L246" i="8"/>
  <c r="EK246" i="8"/>
  <c r="DS246" i="8"/>
  <c r="DK246" i="8"/>
  <c r="DC246" i="8"/>
  <c r="CU246" i="8"/>
  <c r="CM246" i="8"/>
  <c r="CE246" i="8"/>
  <c r="BW246" i="8"/>
  <c r="BO246" i="8"/>
  <c r="BG246" i="8"/>
  <c r="AY246" i="8"/>
  <c r="AQ246" i="8"/>
  <c r="AI246" i="8"/>
  <c r="AA246" i="8"/>
  <c r="S246" i="8"/>
  <c r="K246" i="8"/>
  <c r="EC246" i="8"/>
  <c r="DR246" i="8"/>
  <c r="DJ246" i="8"/>
  <c r="DB246" i="8"/>
  <c r="CT246" i="8"/>
  <c r="CL246" i="8"/>
  <c r="CD246" i="8"/>
  <c r="BV246" i="8"/>
  <c r="BN246" i="8"/>
  <c r="BF246" i="8"/>
  <c r="AX246" i="8"/>
  <c r="AP246" i="8"/>
  <c r="AH246" i="8"/>
  <c r="Z246" i="8"/>
  <c r="R246" i="8"/>
  <c r="J246" i="8"/>
  <c r="EA246" i="8"/>
  <c r="DQ246" i="8"/>
  <c r="DI246" i="8"/>
  <c r="DA246" i="8"/>
  <c r="CS246" i="8"/>
  <c r="CK246" i="8"/>
  <c r="CC246" i="8"/>
  <c r="BU246" i="8"/>
  <c r="BM246" i="8"/>
  <c r="BE246" i="8"/>
  <c r="AW246" i="8"/>
  <c r="AO246" i="8"/>
  <c r="AG246" i="8"/>
  <c r="Y246" i="8"/>
  <c r="Q246" i="8"/>
  <c r="I246" i="8"/>
  <c r="DY246" i="8"/>
  <c r="DP246" i="8"/>
  <c r="DH246" i="8"/>
  <c r="CZ246" i="8"/>
  <c r="CR246" i="8"/>
  <c r="CJ246" i="8"/>
  <c r="CB246" i="8"/>
  <c r="BT246" i="8"/>
  <c r="BL246" i="8"/>
  <c r="BD246" i="8"/>
  <c r="AV246" i="8"/>
  <c r="AN246" i="8"/>
  <c r="AF246" i="8"/>
  <c r="X246" i="8"/>
  <c r="P246" i="8"/>
  <c r="H246" i="8"/>
  <c r="FG245" i="8"/>
  <c r="EY245" i="8"/>
  <c r="EQ245" i="8"/>
  <c r="EI245" i="8"/>
  <c r="EA245" i="8"/>
  <c r="DS245" i="8"/>
  <c r="DK245" i="8"/>
  <c r="DC245" i="8"/>
  <c r="CU245" i="8"/>
  <c r="CM245" i="8"/>
  <c r="CE245" i="8"/>
  <c r="BW245" i="8"/>
  <c r="BO245" i="8"/>
  <c r="BG245" i="8"/>
  <c r="AY245" i="8"/>
  <c r="AQ245" i="8"/>
  <c r="AI245" i="8"/>
  <c r="AA245" i="8"/>
  <c r="S245" i="8"/>
  <c r="K245" i="8"/>
  <c r="FF245" i="8"/>
  <c r="EX245" i="8"/>
  <c r="EP245" i="8"/>
  <c r="EH245" i="8"/>
  <c r="DZ245" i="8"/>
  <c r="DR245" i="8"/>
  <c r="DJ245" i="8"/>
  <c r="DB245" i="8"/>
  <c r="CT245" i="8"/>
  <c r="CL245" i="8"/>
  <c r="CD245" i="8"/>
  <c r="BV245" i="8"/>
  <c r="BN245" i="8"/>
  <c r="BF245" i="8"/>
  <c r="AX245" i="8"/>
  <c r="AP245" i="8"/>
  <c r="AH245" i="8"/>
  <c r="Z245" i="8"/>
  <c r="R245" i="8"/>
  <c r="J245" i="8"/>
  <c r="FE245" i="8"/>
  <c r="EW245" i="8"/>
  <c r="EO245" i="8"/>
  <c r="EG245" i="8"/>
  <c r="DY245" i="8"/>
  <c r="DQ245" i="8"/>
  <c r="DI245" i="8"/>
  <c r="DA245" i="8"/>
  <c r="CS245" i="8"/>
  <c r="CK245" i="8"/>
  <c r="CC245" i="8"/>
  <c r="BU245" i="8"/>
  <c r="BM245" i="8"/>
  <c r="BE245" i="8"/>
  <c r="AW245" i="8"/>
  <c r="AO245" i="8"/>
  <c r="AG245" i="8"/>
  <c r="Y245" i="8"/>
  <c r="Q245" i="8"/>
  <c r="I245" i="8"/>
  <c r="FD245" i="8"/>
  <c r="EV245" i="8"/>
  <c r="EN245" i="8"/>
  <c r="EF245" i="8"/>
  <c r="DX245" i="8"/>
  <c r="DP245" i="8"/>
  <c r="DH245" i="8"/>
  <c r="CZ245" i="8"/>
  <c r="CR245" i="8"/>
  <c r="CJ245" i="8"/>
  <c r="CB245" i="8"/>
  <c r="BT245" i="8"/>
  <c r="BL245" i="8"/>
  <c r="BD245" i="8"/>
  <c r="AV245" i="8"/>
  <c r="AN245" i="8"/>
  <c r="AF245" i="8"/>
  <c r="X245" i="8"/>
  <c r="P245" i="8"/>
  <c r="H245" i="8"/>
  <c r="FC245" i="8"/>
  <c r="EU245" i="8"/>
  <c r="EM245" i="8"/>
  <c r="EE245" i="8"/>
  <c r="DW245" i="8"/>
  <c r="DO245" i="8"/>
  <c r="DG245" i="8"/>
  <c r="CY245" i="8"/>
  <c r="CQ245" i="8"/>
  <c r="CI245" i="8"/>
  <c r="CA245" i="8"/>
  <c r="BS245" i="8"/>
  <c r="BK245" i="8"/>
  <c r="BC245" i="8"/>
  <c r="AU245" i="8"/>
  <c r="AM245" i="8"/>
  <c r="AE245" i="8"/>
  <c r="W245" i="8"/>
  <c r="O245" i="8"/>
  <c r="FB245" i="8"/>
  <c r="ET245" i="8"/>
  <c r="EL245" i="8"/>
  <c r="ED245" i="8"/>
  <c r="DV245" i="8"/>
  <c r="DN245" i="8"/>
  <c r="DF245" i="8"/>
  <c r="CX245" i="8"/>
  <c r="CP245" i="8"/>
  <c r="CH245" i="8"/>
  <c r="BZ245" i="8"/>
  <c r="BR245" i="8"/>
  <c r="BJ245" i="8"/>
  <c r="BB245" i="8"/>
  <c r="AT245" i="8"/>
  <c r="AL245" i="8"/>
  <c r="AD245" i="8"/>
  <c r="V245" i="8"/>
  <c r="N245" i="8"/>
  <c r="FA245" i="8"/>
  <c r="ES245" i="8"/>
  <c r="EK245" i="8"/>
  <c r="EC245" i="8"/>
  <c r="DU245" i="8"/>
  <c r="DM245" i="8"/>
  <c r="DE245" i="8"/>
  <c r="CW245" i="8"/>
  <c r="CO245" i="8"/>
  <c r="CG245" i="8"/>
  <c r="BY245" i="8"/>
  <c r="BQ245" i="8"/>
  <c r="BI245" i="8"/>
  <c r="BA245" i="8"/>
  <c r="AS245" i="8"/>
  <c r="AK245" i="8"/>
  <c r="AC245" i="8"/>
  <c r="U245" i="8"/>
  <c r="M245" i="8"/>
  <c r="EZ245" i="8"/>
  <c r="ER245" i="8"/>
  <c r="EJ245" i="8"/>
  <c r="EB245" i="8"/>
  <c r="DT245" i="8"/>
  <c r="DL245" i="8"/>
  <c r="DD245" i="8"/>
  <c r="CV245" i="8"/>
  <c r="CN245" i="8"/>
  <c r="CF245" i="8"/>
  <c r="BX245" i="8"/>
  <c r="BP245" i="8"/>
  <c r="BH245" i="8"/>
  <c r="AZ245" i="8"/>
  <c r="AR245" i="8"/>
  <c r="AJ245" i="8"/>
  <c r="AB245" i="8"/>
  <c r="T245" i="8"/>
  <c r="L245" i="8"/>
  <c r="FB244" i="8"/>
  <c r="ET244" i="8"/>
  <c r="EL244" i="8"/>
  <c r="ED244" i="8"/>
  <c r="DV244" i="8"/>
  <c r="DN244" i="8"/>
  <c r="DF244" i="8"/>
  <c r="CX244" i="8"/>
  <c r="CP244" i="8"/>
  <c r="CH244" i="8"/>
  <c r="BZ244" i="8"/>
  <c r="BR244" i="8"/>
  <c r="BJ244" i="8"/>
  <c r="BB244" i="8"/>
  <c r="AT244" i="8"/>
  <c r="AL244" i="8"/>
  <c r="AD244" i="8"/>
  <c r="V244" i="8"/>
  <c r="N244" i="8"/>
  <c r="FG244" i="8"/>
  <c r="EY244" i="8"/>
  <c r="EQ244" i="8"/>
  <c r="EI244" i="8"/>
  <c r="EA244" i="8"/>
  <c r="DS244" i="8"/>
  <c r="DK244" i="8"/>
  <c r="DC244" i="8"/>
  <c r="CU244" i="8"/>
  <c r="CM244" i="8"/>
  <c r="CE244" i="8"/>
  <c r="BW244" i="8"/>
  <c r="BO244" i="8"/>
  <c r="BG244" i="8"/>
  <c r="AY244" i="8"/>
  <c r="AQ244" i="8"/>
  <c r="AI244" i="8"/>
  <c r="AA244" i="8"/>
  <c r="S244" i="8"/>
  <c r="K244" i="8"/>
  <c r="FF244" i="8"/>
  <c r="EX244" i="8"/>
  <c r="EP244" i="8"/>
  <c r="EH244" i="8"/>
  <c r="DZ244" i="8"/>
  <c r="DR244" i="8"/>
  <c r="DJ244" i="8"/>
  <c r="DB244" i="8"/>
  <c r="CT244" i="8"/>
  <c r="CL244" i="8"/>
  <c r="CD244" i="8"/>
  <c r="BV244" i="8"/>
  <c r="BN244" i="8"/>
  <c r="BF244" i="8"/>
  <c r="AX244" i="8"/>
  <c r="AP244" i="8"/>
  <c r="AH244" i="8"/>
  <c r="Z244" i="8"/>
  <c r="R244" i="8"/>
  <c r="J244" i="8"/>
  <c r="FE244" i="8"/>
  <c r="EW244" i="8"/>
  <c r="EO244" i="8"/>
  <c r="EG244" i="8"/>
  <c r="DY244" i="8"/>
  <c r="DQ244" i="8"/>
  <c r="DI244" i="8"/>
  <c r="DA244" i="8"/>
  <c r="CS244" i="8"/>
  <c r="CK244" i="8"/>
  <c r="CC244" i="8"/>
  <c r="BU244" i="8"/>
  <c r="BM244" i="8"/>
  <c r="BE244" i="8"/>
  <c r="AW244" i="8"/>
  <c r="AO244" i="8"/>
  <c r="AG244" i="8"/>
  <c r="Y244" i="8"/>
  <c r="Q244" i="8"/>
  <c r="I244" i="8"/>
  <c r="FD244" i="8"/>
  <c r="EV244" i="8"/>
  <c r="EN244" i="8"/>
  <c r="EF244" i="8"/>
  <c r="DX244" i="8"/>
  <c r="DP244" i="8"/>
  <c r="DH244" i="8"/>
  <c r="CZ244" i="8"/>
  <c r="CR244" i="8"/>
  <c r="CJ244" i="8"/>
  <c r="CB244" i="8"/>
  <c r="BT244" i="8"/>
  <c r="BL244" i="8"/>
  <c r="BD244" i="8"/>
  <c r="AV244" i="8"/>
  <c r="AN244" i="8"/>
  <c r="AF244" i="8"/>
  <c r="X244" i="8"/>
  <c r="P244" i="8"/>
  <c r="H244" i="8"/>
  <c r="FC244" i="8"/>
  <c r="EU244" i="8"/>
  <c r="EM244" i="8"/>
  <c r="EE244" i="8"/>
  <c r="DW244" i="8"/>
  <c r="DO244" i="8"/>
  <c r="DG244" i="8"/>
  <c r="CY244" i="8"/>
  <c r="CQ244" i="8"/>
  <c r="CI244" i="8"/>
  <c r="CA244" i="8"/>
  <c r="BS244" i="8"/>
  <c r="BK244" i="8"/>
  <c r="BC244" i="8"/>
  <c r="AU244" i="8"/>
  <c r="AM244" i="8"/>
  <c r="AE244" i="8"/>
  <c r="W244" i="8"/>
  <c r="O244" i="8"/>
  <c r="EC244" i="8"/>
  <c r="CW244" i="8"/>
  <c r="BQ244" i="8"/>
  <c r="AK244" i="8"/>
  <c r="EB244" i="8"/>
  <c r="CV244" i="8"/>
  <c r="BP244" i="8"/>
  <c r="AJ244" i="8"/>
  <c r="FA244" i="8"/>
  <c r="DU244" i="8"/>
  <c r="CO244" i="8"/>
  <c r="BI244" i="8"/>
  <c r="AC244" i="8"/>
  <c r="EZ244" i="8"/>
  <c r="DT244" i="8"/>
  <c r="CN244" i="8"/>
  <c r="BH244" i="8"/>
  <c r="AB244" i="8"/>
  <c r="ES244" i="8"/>
  <c r="DM244" i="8"/>
  <c r="CG244" i="8"/>
  <c r="BA244" i="8"/>
  <c r="U244" i="8"/>
  <c r="ER244" i="8"/>
  <c r="DL244" i="8"/>
  <c r="CF244" i="8"/>
  <c r="AZ244" i="8"/>
  <c r="T244" i="8"/>
  <c r="EK244" i="8"/>
  <c r="DE244" i="8"/>
  <c r="BY244" i="8"/>
  <c r="AS244" i="8"/>
  <c r="M244" i="8"/>
  <c r="L244" i="8"/>
  <c r="FD243" i="8"/>
  <c r="EV243" i="8"/>
  <c r="EN243" i="8"/>
  <c r="EF243" i="8"/>
  <c r="DX243" i="8"/>
  <c r="DP243" i="8"/>
  <c r="DH243" i="8"/>
  <c r="CZ243" i="8"/>
  <c r="CR243" i="8"/>
  <c r="CJ243" i="8"/>
  <c r="CB243" i="8"/>
  <c r="BT243" i="8"/>
  <c r="BL243" i="8"/>
  <c r="BD243" i="8"/>
  <c r="AV243" i="8"/>
  <c r="AN243" i="8"/>
  <c r="AF243" i="8"/>
  <c r="X243" i="8"/>
  <c r="P243" i="8"/>
  <c r="H243" i="8"/>
  <c r="FC243" i="8"/>
  <c r="EU243" i="8"/>
  <c r="EM243" i="8"/>
  <c r="EE243" i="8"/>
  <c r="DW243" i="8"/>
  <c r="DO243" i="8"/>
  <c r="DG243" i="8"/>
  <c r="CY243" i="8"/>
  <c r="CQ243" i="8"/>
  <c r="CI243" i="8"/>
  <c r="CA243" i="8"/>
  <c r="BS243" i="8"/>
  <c r="BK243" i="8"/>
  <c r="BC243" i="8"/>
  <c r="AU243" i="8"/>
  <c r="AM243" i="8"/>
  <c r="AE243" i="8"/>
  <c r="W243" i="8"/>
  <c r="O243" i="8"/>
  <c r="FB243" i="8"/>
  <c r="ET243" i="8"/>
  <c r="EL243" i="8"/>
  <c r="ED243" i="8"/>
  <c r="DV243" i="8"/>
  <c r="DN243" i="8"/>
  <c r="DF243" i="8"/>
  <c r="CX243" i="8"/>
  <c r="CP243" i="8"/>
  <c r="CH243" i="8"/>
  <c r="BZ243" i="8"/>
  <c r="BR243" i="8"/>
  <c r="BJ243" i="8"/>
  <c r="BB243" i="8"/>
  <c r="AT243" i="8"/>
  <c r="AL243" i="8"/>
  <c r="AD243" i="8"/>
  <c r="V243" i="8"/>
  <c r="N243" i="8"/>
  <c r="FA243" i="8"/>
  <c r="ES243" i="8"/>
  <c r="EK243" i="8"/>
  <c r="EC243" i="8"/>
  <c r="DU243" i="8"/>
  <c r="DM243" i="8"/>
  <c r="DE243" i="8"/>
  <c r="CW243" i="8"/>
  <c r="CO243" i="8"/>
  <c r="CG243" i="8"/>
  <c r="BY243" i="8"/>
  <c r="BQ243" i="8"/>
  <c r="BI243" i="8"/>
  <c r="BA243" i="8"/>
  <c r="AS243" i="8"/>
  <c r="AK243" i="8"/>
  <c r="AC243" i="8"/>
  <c r="U243" i="8"/>
  <c r="M243" i="8"/>
  <c r="EJ244" i="8"/>
  <c r="EZ243" i="8"/>
  <c r="ER243" i="8"/>
  <c r="EJ243" i="8"/>
  <c r="EB243" i="8"/>
  <c r="DT243" i="8"/>
  <c r="DL243" i="8"/>
  <c r="DD243" i="8"/>
  <c r="CV243" i="8"/>
  <c r="CN243" i="8"/>
  <c r="CF243" i="8"/>
  <c r="BX243" i="8"/>
  <c r="BP243" i="8"/>
  <c r="BH243" i="8"/>
  <c r="AZ243" i="8"/>
  <c r="AR243" i="8"/>
  <c r="AJ243" i="8"/>
  <c r="AB243" i="8"/>
  <c r="T243" i="8"/>
  <c r="L243" i="8"/>
  <c r="DD244" i="8"/>
  <c r="FG243" i="8"/>
  <c r="EY243" i="8"/>
  <c r="EQ243" i="8"/>
  <c r="EI243" i="8"/>
  <c r="EA243" i="8"/>
  <c r="DS243" i="8"/>
  <c r="DK243" i="8"/>
  <c r="DC243" i="8"/>
  <c r="CU243" i="8"/>
  <c r="CM243" i="8"/>
  <c r="CE243" i="8"/>
  <c r="BW243" i="8"/>
  <c r="BO243" i="8"/>
  <c r="BG243" i="8"/>
  <c r="AY243" i="8"/>
  <c r="AQ243" i="8"/>
  <c r="AI243" i="8"/>
  <c r="AA243" i="8"/>
  <c r="S243" i="8"/>
  <c r="K243" i="8"/>
  <c r="BX244" i="8"/>
  <c r="FF243" i="8"/>
  <c r="EX243" i="8"/>
  <c r="EP243" i="8"/>
  <c r="EH243" i="8"/>
  <c r="DZ243" i="8"/>
  <c r="DR243" i="8"/>
  <c r="DJ243" i="8"/>
  <c r="DB243" i="8"/>
  <c r="CT243" i="8"/>
  <c r="CL243" i="8"/>
  <c r="CD243" i="8"/>
  <c r="BV243" i="8"/>
  <c r="BN243" i="8"/>
  <c r="BF243" i="8"/>
  <c r="AX243" i="8"/>
  <c r="AP243" i="8"/>
  <c r="AH243" i="8"/>
  <c r="Z243" i="8"/>
  <c r="R243" i="8"/>
  <c r="J243" i="8"/>
  <c r="AR244" i="8"/>
  <c r="DY243" i="8"/>
  <c r="BM243" i="8"/>
  <c r="FG242" i="8"/>
  <c r="EY242" i="8"/>
  <c r="EQ242" i="8"/>
  <c r="EI242" i="8"/>
  <c r="EA242" i="8"/>
  <c r="DS242" i="8"/>
  <c r="DK242" i="8"/>
  <c r="DC242" i="8"/>
  <c r="CU242" i="8"/>
  <c r="CM242" i="8"/>
  <c r="CE242" i="8"/>
  <c r="BW242" i="8"/>
  <c r="BO242" i="8"/>
  <c r="BG242" i="8"/>
  <c r="AY242" i="8"/>
  <c r="AQ242" i="8"/>
  <c r="AI242" i="8"/>
  <c r="AA242" i="8"/>
  <c r="S242" i="8"/>
  <c r="K242" i="8"/>
  <c r="DQ243" i="8"/>
  <c r="BE243" i="8"/>
  <c r="FF242" i="8"/>
  <c r="EX242" i="8"/>
  <c r="EP242" i="8"/>
  <c r="EH242" i="8"/>
  <c r="DZ242" i="8"/>
  <c r="DR242" i="8"/>
  <c r="DJ242" i="8"/>
  <c r="DB242" i="8"/>
  <c r="CT242" i="8"/>
  <c r="CL242" i="8"/>
  <c r="CD242" i="8"/>
  <c r="BV242" i="8"/>
  <c r="BN242" i="8"/>
  <c r="BF242" i="8"/>
  <c r="AX242" i="8"/>
  <c r="AP242" i="8"/>
  <c r="AH242" i="8"/>
  <c r="Z242" i="8"/>
  <c r="R242" i="8"/>
  <c r="J242" i="8"/>
  <c r="DI243" i="8"/>
  <c r="AW243" i="8"/>
  <c r="FE242" i="8"/>
  <c r="EW242" i="8"/>
  <c r="EO242" i="8"/>
  <c r="EG242" i="8"/>
  <c r="DY242" i="8"/>
  <c r="DQ242" i="8"/>
  <c r="DI242" i="8"/>
  <c r="DA242" i="8"/>
  <c r="CS242" i="8"/>
  <c r="CK242" i="8"/>
  <c r="CC242" i="8"/>
  <c r="BU242" i="8"/>
  <c r="BM242" i="8"/>
  <c r="BE242" i="8"/>
  <c r="AW242" i="8"/>
  <c r="AO242" i="8"/>
  <c r="AG242" i="8"/>
  <c r="Y242" i="8"/>
  <c r="Q242" i="8"/>
  <c r="I242" i="8"/>
  <c r="DA243" i="8"/>
  <c r="AO243" i="8"/>
  <c r="FD242" i="8"/>
  <c r="EV242" i="8"/>
  <c r="EN242" i="8"/>
  <c r="EF242" i="8"/>
  <c r="DX242" i="8"/>
  <c r="DP242" i="8"/>
  <c r="DH242" i="8"/>
  <c r="CZ242" i="8"/>
  <c r="CR242" i="8"/>
  <c r="CJ242" i="8"/>
  <c r="CB242" i="8"/>
  <c r="BT242" i="8"/>
  <c r="BL242" i="8"/>
  <c r="BD242" i="8"/>
  <c r="AV242" i="8"/>
  <c r="AN242" i="8"/>
  <c r="AF242" i="8"/>
  <c r="X242" i="8"/>
  <c r="P242" i="8"/>
  <c r="H242" i="8"/>
  <c r="FE243" i="8"/>
  <c r="CS243" i="8"/>
  <c r="AG243" i="8"/>
  <c r="FC242" i="8"/>
  <c r="EU242" i="8"/>
  <c r="EM242" i="8"/>
  <c r="EE242" i="8"/>
  <c r="DW242" i="8"/>
  <c r="DO242" i="8"/>
  <c r="DG242" i="8"/>
  <c r="CY242" i="8"/>
  <c r="CQ242" i="8"/>
  <c r="CI242" i="8"/>
  <c r="CA242" i="8"/>
  <c r="BS242" i="8"/>
  <c r="BK242" i="8"/>
  <c r="BC242" i="8"/>
  <c r="AU242" i="8"/>
  <c r="AM242" i="8"/>
  <c r="AE242" i="8"/>
  <c r="W242" i="8"/>
  <c r="O242" i="8"/>
  <c r="EW243" i="8"/>
  <c r="CK243" i="8"/>
  <c r="Y243" i="8"/>
  <c r="FB242" i="8"/>
  <c r="ET242" i="8"/>
  <c r="EL242" i="8"/>
  <c r="ED242" i="8"/>
  <c r="DV242" i="8"/>
  <c r="DN242" i="8"/>
  <c r="DF242" i="8"/>
  <c r="CX242" i="8"/>
  <c r="CP242" i="8"/>
  <c r="CH242" i="8"/>
  <c r="BZ242" i="8"/>
  <c r="BR242" i="8"/>
  <c r="BJ242" i="8"/>
  <c r="BB242" i="8"/>
  <c r="AT242" i="8"/>
  <c r="AL242" i="8"/>
  <c r="AD242" i="8"/>
  <c r="V242" i="8"/>
  <c r="N242" i="8"/>
  <c r="EO243" i="8"/>
  <c r="CC243" i="8"/>
  <c r="Q243" i="8"/>
  <c r="FA242" i="8"/>
  <c r="ES242" i="8"/>
  <c r="EK242" i="8"/>
  <c r="EC242" i="8"/>
  <c r="DU242" i="8"/>
  <c r="DM242" i="8"/>
  <c r="DE242" i="8"/>
  <c r="CW242" i="8"/>
  <c r="CO242" i="8"/>
  <c r="CG242" i="8"/>
  <c r="BY242" i="8"/>
  <c r="BQ242" i="8"/>
  <c r="BI242" i="8"/>
  <c r="BA242" i="8"/>
  <c r="AS242" i="8"/>
  <c r="AK242" i="8"/>
  <c r="AC242" i="8"/>
  <c r="U242" i="8"/>
  <c r="M242" i="8"/>
  <c r="EG243" i="8"/>
  <c r="BU243" i="8"/>
  <c r="I243" i="8"/>
  <c r="EZ242" i="8"/>
  <c r="ER242" i="8"/>
  <c r="EJ242" i="8"/>
  <c r="EB242" i="8"/>
  <c r="DT242" i="8"/>
  <c r="DL242" i="8"/>
  <c r="DD242" i="8"/>
  <c r="CV242" i="8"/>
  <c r="CN242" i="8"/>
  <c r="CF242" i="8"/>
  <c r="BX242" i="8"/>
  <c r="BP242" i="8"/>
  <c r="BH242" i="8"/>
  <c r="AZ242" i="8"/>
  <c r="AR242" i="8"/>
  <c r="AJ242" i="8"/>
  <c r="AB242" i="8"/>
  <c r="T242" i="8"/>
  <c r="L242" i="8"/>
  <c r="FE241" i="8"/>
  <c r="EW241" i="8"/>
  <c r="EO241" i="8"/>
  <c r="EG241" i="8"/>
  <c r="DY241" i="8"/>
  <c r="DQ241" i="8"/>
  <c r="DI241" i="8"/>
  <c r="DA241" i="8"/>
  <c r="CS241" i="8"/>
  <c r="CK241" i="8"/>
  <c r="CC241" i="8"/>
  <c r="BU241" i="8"/>
  <c r="BM241" i="8"/>
  <c r="BE241" i="8"/>
  <c r="AW241" i="8"/>
  <c r="AO241" i="8"/>
  <c r="AG241" i="8"/>
  <c r="Y241" i="8"/>
  <c r="Q241" i="8"/>
  <c r="I241" i="8"/>
  <c r="FC240" i="8"/>
  <c r="EU240" i="8"/>
  <c r="EM240" i="8"/>
  <c r="EE240" i="8"/>
  <c r="DW240" i="8"/>
  <c r="DO240" i="8"/>
  <c r="DG240" i="8"/>
  <c r="CY240" i="8"/>
  <c r="CQ240" i="8"/>
  <c r="CI240" i="8"/>
  <c r="CA240" i="8"/>
  <c r="BS240" i="8"/>
  <c r="FD241" i="8"/>
  <c r="EV241" i="8"/>
  <c r="EN241" i="8"/>
  <c r="EF241" i="8"/>
  <c r="DX241" i="8"/>
  <c r="DP241" i="8"/>
  <c r="DH241" i="8"/>
  <c r="CZ241" i="8"/>
  <c r="CR241" i="8"/>
  <c r="CJ241" i="8"/>
  <c r="CB241" i="8"/>
  <c r="BT241" i="8"/>
  <c r="BL241" i="8"/>
  <c r="BD241" i="8"/>
  <c r="AV241" i="8"/>
  <c r="AN241" i="8"/>
  <c r="AF241" i="8"/>
  <c r="X241" i="8"/>
  <c r="P241" i="8"/>
  <c r="H241" i="8"/>
  <c r="FC241" i="8"/>
  <c r="EU241" i="8"/>
  <c r="EM241" i="8"/>
  <c r="EE241" i="8"/>
  <c r="DW241" i="8"/>
  <c r="DO241" i="8"/>
  <c r="DG241" i="8"/>
  <c r="CY241" i="8"/>
  <c r="CQ241" i="8"/>
  <c r="CI241" i="8"/>
  <c r="CA241" i="8"/>
  <c r="BS241" i="8"/>
  <c r="BK241" i="8"/>
  <c r="BC241" i="8"/>
  <c r="AU241" i="8"/>
  <c r="AM241" i="8"/>
  <c r="AE241" i="8"/>
  <c r="W241" i="8"/>
  <c r="O241" i="8"/>
  <c r="FA240" i="8"/>
  <c r="ES240" i="8"/>
  <c r="EK240" i="8"/>
  <c r="FB241" i="8"/>
  <c r="ET241" i="8"/>
  <c r="EL241" i="8"/>
  <c r="ED241" i="8"/>
  <c r="DV241" i="8"/>
  <c r="DN241" i="8"/>
  <c r="DF241" i="8"/>
  <c r="CX241" i="8"/>
  <c r="CP241" i="8"/>
  <c r="CH241" i="8"/>
  <c r="BZ241" i="8"/>
  <c r="BR241" i="8"/>
  <c r="BJ241" i="8"/>
  <c r="BB241" i="8"/>
  <c r="AT241" i="8"/>
  <c r="AL241" i="8"/>
  <c r="AD241" i="8"/>
  <c r="V241" i="8"/>
  <c r="N241" i="8"/>
  <c r="FA241" i="8"/>
  <c r="ES241" i="8"/>
  <c r="EK241" i="8"/>
  <c r="EC241" i="8"/>
  <c r="DU241" i="8"/>
  <c r="DM241" i="8"/>
  <c r="DE241" i="8"/>
  <c r="CW241" i="8"/>
  <c r="CO241" i="8"/>
  <c r="CG241" i="8"/>
  <c r="BY241" i="8"/>
  <c r="BQ241" i="8"/>
  <c r="BI241" i="8"/>
  <c r="BA241" i="8"/>
  <c r="AS241" i="8"/>
  <c r="AK241" i="8"/>
  <c r="AC241" i="8"/>
  <c r="U241" i="8"/>
  <c r="M241" i="8"/>
  <c r="EZ241" i="8"/>
  <c r="ER241" i="8"/>
  <c r="EJ241" i="8"/>
  <c r="EB241" i="8"/>
  <c r="DT241" i="8"/>
  <c r="DL241" i="8"/>
  <c r="DD241" i="8"/>
  <c r="CV241" i="8"/>
  <c r="CN241" i="8"/>
  <c r="CF241" i="8"/>
  <c r="BX241" i="8"/>
  <c r="BP241" i="8"/>
  <c r="BH241" i="8"/>
  <c r="AZ241" i="8"/>
  <c r="AR241" i="8"/>
  <c r="AJ241" i="8"/>
  <c r="AB241" i="8"/>
  <c r="T241" i="8"/>
  <c r="L241" i="8"/>
  <c r="FF240" i="8"/>
  <c r="EX240" i="8"/>
  <c r="EP240" i="8"/>
  <c r="EH240" i="8"/>
  <c r="DZ240" i="8"/>
  <c r="DR240" i="8"/>
  <c r="DJ240" i="8"/>
  <c r="FG241" i="8"/>
  <c r="EY241" i="8"/>
  <c r="EQ241" i="8"/>
  <c r="EI241" i="8"/>
  <c r="EA241" i="8"/>
  <c r="DS241" i="8"/>
  <c r="DK241" i="8"/>
  <c r="DC241" i="8"/>
  <c r="CU241" i="8"/>
  <c r="CM241" i="8"/>
  <c r="CE241" i="8"/>
  <c r="BW241" i="8"/>
  <c r="BO241" i="8"/>
  <c r="BG241" i="8"/>
  <c r="AY241" i="8"/>
  <c r="AQ241" i="8"/>
  <c r="AI241" i="8"/>
  <c r="AA241" i="8"/>
  <c r="S241" i="8"/>
  <c r="K241" i="8"/>
  <c r="FF241" i="8"/>
  <c r="EX241" i="8"/>
  <c r="EP241" i="8"/>
  <c r="EH241" i="8"/>
  <c r="DZ241" i="8"/>
  <c r="DR241" i="8"/>
  <c r="DJ241" i="8"/>
  <c r="DB241" i="8"/>
  <c r="CT241" i="8"/>
  <c r="CL241" i="8"/>
  <c r="CD241" i="8"/>
  <c r="BV241" i="8"/>
  <c r="BN241" i="8"/>
  <c r="BF241" i="8"/>
  <c r="AX241" i="8"/>
  <c r="AP241" i="8"/>
  <c r="AH241" i="8"/>
  <c r="Z241" i="8"/>
  <c r="R241" i="8"/>
  <c r="J241" i="8"/>
  <c r="FD240" i="8"/>
  <c r="EV240" i="8"/>
  <c r="EN240" i="8"/>
  <c r="EF240" i="8"/>
  <c r="DX240" i="8"/>
  <c r="DP240" i="8"/>
  <c r="DH240" i="8"/>
  <c r="CZ240" i="8"/>
  <c r="CR240" i="8"/>
  <c r="CJ240" i="8"/>
  <c r="CB240" i="8"/>
  <c r="ET240" i="8"/>
  <c r="ED240" i="8"/>
  <c r="DS240" i="8"/>
  <c r="DE240" i="8"/>
  <c r="CU240" i="8"/>
  <c r="CK240" i="8"/>
  <c r="BY240" i="8"/>
  <c r="BP240" i="8"/>
  <c r="BH240" i="8"/>
  <c r="AZ240" i="8"/>
  <c r="AR240" i="8"/>
  <c r="AJ240" i="8"/>
  <c r="AB240" i="8"/>
  <c r="T240" i="8"/>
  <c r="L240" i="8"/>
  <c r="FF239" i="8"/>
  <c r="EX239" i="8"/>
  <c r="EP239" i="8"/>
  <c r="EH239" i="8"/>
  <c r="DZ239" i="8"/>
  <c r="DR239" i="8"/>
  <c r="DJ239" i="8"/>
  <c r="DB239" i="8"/>
  <c r="CT239" i="8"/>
  <c r="CL239" i="8"/>
  <c r="CD239" i="8"/>
  <c r="BV239" i="8"/>
  <c r="BN239" i="8"/>
  <c r="BF239" i="8"/>
  <c r="AX239" i="8"/>
  <c r="AP239" i="8"/>
  <c r="AH239" i="8"/>
  <c r="Z239" i="8"/>
  <c r="R239" i="8"/>
  <c r="J239" i="8"/>
  <c r="ER240" i="8"/>
  <c r="EC240" i="8"/>
  <c r="DQ240" i="8"/>
  <c r="DD240" i="8"/>
  <c r="CT240" i="8"/>
  <c r="CH240" i="8"/>
  <c r="BX240" i="8"/>
  <c r="BO240" i="8"/>
  <c r="BG240" i="8"/>
  <c r="AY240" i="8"/>
  <c r="AQ240" i="8"/>
  <c r="AI240" i="8"/>
  <c r="AA240" i="8"/>
  <c r="S240" i="8"/>
  <c r="K240" i="8"/>
  <c r="FE239" i="8"/>
  <c r="EW239" i="8"/>
  <c r="EO239" i="8"/>
  <c r="EG239" i="8"/>
  <c r="DY239" i="8"/>
  <c r="DQ239" i="8"/>
  <c r="DI239" i="8"/>
  <c r="DA239" i="8"/>
  <c r="CS239" i="8"/>
  <c r="CK239" i="8"/>
  <c r="CC239" i="8"/>
  <c r="BU239" i="8"/>
  <c r="BM239" i="8"/>
  <c r="BE239" i="8"/>
  <c r="AW239" i="8"/>
  <c r="AO239" i="8"/>
  <c r="AG239" i="8"/>
  <c r="Y239" i="8"/>
  <c r="Q239" i="8"/>
  <c r="I239" i="8"/>
  <c r="FG240" i="8"/>
  <c r="EQ240" i="8"/>
  <c r="EB240" i="8"/>
  <c r="DN240" i="8"/>
  <c r="DC240" i="8"/>
  <c r="CS240" i="8"/>
  <c r="CG240" i="8"/>
  <c r="BW240" i="8"/>
  <c r="BN240" i="8"/>
  <c r="BF240" i="8"/>
  <c r="AX240" i="8"/>
  <c r="AP240" i="8"/>
  <c r="AH240" i="8"/>
  <c r="Z240" i="8"/>
  <c r="R240" i="8"/>
  <c r="J240" i="8"/>
  <c r="FE240" i="8"/>
  <c r="EO240" i="8"/>
  <c r="EA240" i="8"/>
  <c r="DM240" i="8"/>
  <c r="DB240" i="8"/>
  <c r="CP240" i="8"/>
  <c r="CF240" i="8"/>
  <c r="BV240" i="8"/>
  <c r="BM240" i="8"/>
  <c r="BE240" i="8"/>
  <c r="AW240" i="8"/>
  <c r="AO240" i="8"/>
  <c r="AG240" i="8"/>
  <c r="Y240" i="8"/>
  <c r="Q240" i="8"/>
  <c r="I240" i="8"/>
  <c r="FC239" i="8"/>
  <c r="EU239" i="8"/>
  <c r="EM239" i="8"/>
  <c r="EE239" i="8"/>
  <c r="DW239" i="8"/>
  <c r="DO239" i="8"/>
  <c r="DG239" i="8"/>
  <c r="CY239" i="8"/>
  <c r="CQ239" i="8"/>
  <c r="CI239" i="8"/>
  <c r="CA239" i="8"/>
  <c r="BS239" i="8"/>
  <c r="BK239" i="8"/>
  <c r="BC239" i="8"/>
  <c r="AU239" i="8"/>
  <c r="AM239" i="8"/>
  <c r="AE239" i="8"/>
  <c r="W239" i="8"/>
  <c r="O239" i="8"/>
  <c r="FB240" i="8"/>
  <c r="EL240" i="8"/>
  <c r="DY240" i="8"/>
  <c r="DL240" i="8"/>
  <c r="DA240" i="8"/>
  <c r="CO240" i="8"/>
  <c r="CE240" i="8"/>
  <c r="BU240" i="8"/>
  <c r="BL240" i="8"/>
  <c r="BD240" i="8"/>
  <c r="AV240" i="8"/>
  <c r="AN240" i="8"/>
  <c r="AF240" i="8"/>
  <c r="X240" i="8"/>
  <c r="P240" i="8"/>
  <c r="H240" i="8"/>
  <c r="FB239" i="8"/>
  <c r="ET239" i="8"/>
  <c r="EL239" i="8"/>
  <c r="ED239" i="8"/>
  <c r="DV239" i="8"/>
  <c r="DN239" i="8"/>
  <c r="DF239" i="8"/>
  <c r="CX239" i="8"/>
  <c r="CP239" i="8"/>
  <c r="CH239" i="8"/>
  <c r="BZ239" i="8"/>
  <c r="BR239" i="8"/>
  <c r="BJ239" i="8"/>
  <c r="BB239" i="8"/>
  <c r="AT239" i="8"/>
  <c r="AL239" i="8"/>
  <c r="AD239" i="8"/>
  <c r="V239" i="8"/>
  <c r="N239" i="8"/>
  <c r="EZ240" i="8"/>
  <c r="EJ240" i="8"/>
  <c r="DV240" i="8"/>
  <c r="DK240" i="8"/>
  <c r="CX240" i="8"/>
  <c r="CN240" i="8"/>
  <c r="CD240" i="8"/>
  <c r="BT240" i="8"/>
  <c r="BK240" i="8"/>
  <c r="BC240" i="8"/>
  <c r="AU240" i="8"/>
  <c r="AM240" i="8"/>
  <c r="AE240" i="8"/>
  <c r="W240" i="8"/>
  <c r="O240" i="8"/>
  <c r="FA239" i="8"/>
  <c r="ES239" i="8"/>
  <c r="EK239" i="8"/>
  <c r="EC239" i="8"/>
  <c r="DU239" i="8"/>
  <c r="DM239" i="8"/>
  <c r="DE239" i="8"/>
  <c r="CW239" i="8"/>
  <c r="CO239" i="8"/>
  <c r="CG239" i="8"/>
  <c r="BY239" i="8"/>
  <c r="BQ239" i="8"/>
  <c r="BI239" i="8"/>
  <c r="BA239" i="8"/>
  <c r="AS239" i="8"/>
  <c r="AK239" i="8"/>
  <c r="AC239" i="8"/>
  <c r="U239" i="8"/>
  <c r="M239" i="8"/>
  <c r="EY240" i="8"/>
  <c r="EI240" i="8"/>
  <c r="DU240" i="8"/>
  <c r="DI240" i="8"/>
  <c r="CW240" i="8"/>
  <c r="CM240" i="8"/>
  <c r="CC240" i="8"/>
  <c r="BR240" i="8"/>
  <c r="BJ240" i="8"/>
  <c r="BB240" i="8"/>
  <c r="AT240" i="8"/>
  <c r="AL240" i="8"/>
  <c r="AD240" i="8"/>
  <c r="V240" i="8"/>
  <c r="N240" i="8"/>
  <c r="EW240" i="8"/>
  <c r="EG240" i="8"/>
  <c r="DT240" i="8"/>
  <c r="DF240" i="8"/>
  <c r="CV240" i="8"/>
  <c r="CL240" i="8"/>
  <c r="BZ240" i="8"/>
  <c r="BQ240" i="8"/>
  <c r="BI240" i="8"/>
  <c r="BA240" i="8"/>
  <c r="AS240" i="8"/>
  <c r="AK240" i="8"/>
  <c r="AC240" i="8"/>
  <c r="U240" i="8"/>
  <c r="M240" i="8"/>
  <c r="FG239" i="8"/>
  <c r="EY239" i="8"/>
  <c r="EQ239" i="8"/>
  <c r="EI239" i="8"/>
  <c r="EA239" i="8"/>
  <c r="DS239" i="8"/>
  <c r="DK239" i="8"/>
  <c r="DC239" i="8"/>
  <c r="CU239" i="8"/>
  <c r="CM239" i="8"/>
  <c r="CE239" i="8"/>
  <c r="BW239" i="8"/>
  <c r="BO239" i="8"/>
  <c r="BG239" i="8"/>
  <c r="AY239" i="8"/>
  <c r="AQ239" i="8"/>
  <c r="AI239" i="8"/>
  <c r="AA239" i="8"/>
  <c r="S239" i="8"/>
  <c r="K239" i="8"/>
  <c r="EJ239" i="8"/>
  <c r="DD239" i="8"/>
  <c r="BX239" i="8"/>
  <c r="AR239" i="8"/>
  <c r="L239" i="8"/>
  <c r="FF238" i="8"/>
  <c r="EX238" i="8"/>
  <c r="EP238" i="8"/>
  <c r="EH238" i="8"/>
  <c r="DZ238" i="8"/>
  <c r="DR238" i="8"/>
  <c r="DJ238" i="8"/>
  <c r="DB238" i="8"/>
  <c r="CT238" i="8"/>
  <c r="CL238" i="8"/>
  <c r="CD238" i="8"/>
  <c r="BV238" i="8"/>
  <c r="BN238" i="8"/>
  <c r="BF238" i="8"/>
  <c r="AX238" i="8"/>
  <c r="AP238" i="8"/>
  <c r="AH238" i="8"/>
  <c r="Z238" i="8"/>
  <c r="R238" i="8"/>
  <c r="J238" i="8"/>
  <c r="EF239" i="8"/>
  <c r="CZ239" i="8"/>
  <c r="BT239" i="8"/>
  <c r="AN239" i="8"/>
  <c r="H239" i="8"/>
  <c r="FE238" i="8"/>
  <c r="EW238" i="8"/>
  <c r="EO238" i="8"/>
  <c r="EG238" i="8"/>
  <c r="DY238" i="8"/>
  <c r="DQ238" i="8"/>
  <c r="DI238" i="8"/>
  <c r="DA238" i="8"/>
  <c r="CS238" i="8"/>
  <c r="CK238" i="8"/>
  <c r="CC238" i="8"/>
  <c r="BU238" i="8"/>
  <c r="BM238" i="8"/>
  <c r="BE238" i="8"/>
  <c r="AW238" i="8"/>
  <c r="AO238" i="8"/>
  <c r="AG238" i="8"/>
  <c r="Y238" i="8"/>
  <c r="Q238" i="8"/>
  <c r="I238" i="8"/>
  <c r="EB239" i="8"/>
  <c r="CV239" i="8"/>
  <c r="BP239" i="8"/>
  <c r="AJ239" i="8"/>
  <c r="FD238" i="8"/>
  <c r="EV238" i="8"/>
  <c r="EN238" i="8"/>
  <c r="EF238" i="8"/>
  <c r="DX238" i="8"/>
  <c r="DP238" i="8"/>
  <c r="DH238" i="8"/>
  <c r="CZ238" i="8"/>
  <c r="CR238" i="8"/>
  <c r="CJ238" i="8"/>
  <c r="CB238" i="8"/>
  <c r="BT238" i="8"/>
  <c r="BL238" i="8"/>
  <c r="BD238" i="8"/>
  <c r="AV238" i="8"/>
  <c r="AN238" i="8"/>
  <c r="AF238" i="8"/>
  <c r="X238" i="8"/>
  <c r="P238" i="8"/>
  <c r="H238" i="8"/>
  <c r="FD239" i="8"/>
  <c r="DX239" i="8"/>
  <c r="CR239" i="8"/>
  <c r="BL239" i="8"/>
  <c r="AF239" i="8"/>
  <c r="FC238" i="8"/>
  <c r="EU238" i="8"/>
  <c r="EM238" i="8"/>
  <c r="EE238" i="8"/>
  <c r="DW238" i="8"/>
  <c r="DO238" i="8"/>
  <c r="DG238" i="8"/>
  <c r="CY238" i="8"/>
  <c r="CQ238" i="8"/>
  <c r="CI238" i="8"/>
  <c r="CA238" i="8"/>
  <c r="BS238" i="8"/>
  <c r="BK238" i="8"/>
  <c r="BC238" i="8"/>
  <c r="AU238" i="8"/>
  <c r="AM238" i="8"/>
  <c r="AE238" i="8"/>
  <c r="W238" i="8"/>
  <c r="O238" i="8"/>
  <c r="EZ239" i="8"/>
  <c r="DT239" i="8"/>
  <c r="CN239" i="8"/>
  <c r="BH239" i="8"/>
  <c r="AB239" i="8"/>
  <c r="FB238" i="8"/>
  <c r="ET238" i="8"/>
  <c r="EL238" i="8"/>
  <c r="ED238" i="8"/>
  <c r="DV238" i="8"/>
  <c r="DN238" i="8"/>
  <c r="DF238" i="8"/>
  <c r="CX238" i="8"/>
  <c r="CP238" i="8"/>
  <c r="CH238" i="8"/>
  <c r="BZ238" i="8"/>
  <c r="BR238" i="8"/>
  <c r="BJ238" i="8"/>
  <c r="BB238" i="8"/>
  <c r="AT238" i="8"/>
  <c r="AL238" i="8"/>
  <c r="AD238" i="8"/>
  <c r="V238" i="8"/>
  <c r="N238" i="8"/>
  <c r="EV239" i="8"/>
  <c r="DP239" i="8"/>
  <c r="CJ239" i="8"/>
  <c r="BD239" i="8"/>
  <c r="X239" i="8"/>
  <c r="FA238" i="8"/>
  <c r="ES238" i="8"/>
  <c r="EK238" i="8"/>
  <c r="EC238" i="8"/>
  <c r="DU238" i="8"/>
  <c r="DM238" i="8"/>
  <c r="DE238" i="8"/>
  <c r="CW238" i="8"/>
  <c r="CO238" i="8"/>
  <c r="CG238" i="8"/>
  <c r="BY238" i="8"/>
  <c r="BQ238" i="8"/>
  <c r="BI238" i="8"/>
  <c r="BA238" i="8"/>
  <c r="AS238" i="8"/>
  <c r="AK238" i="8"/>
  <c r="AC238" i="8"/>
  <c r="U238" i="8"/>
  <c r="M238" i="8"/>
  <c r="ER239" i="8"/>
  <c r="DL239" i="8"/>
  <c r="CF239" i="8"/>
  <c r="AZ239" i="8"/>
  <c r="T239" i="8"/>
  <c r="EZ238" i="8"/>
  <c r="ER238" i="8"/>
  <c r="EJ238" i="8"/>
  <c r="EB238" i="8"/>
  <c r="DT238" i="8"/>
  <c r="DL238" i="8"/>
  <c r="DD238" i="8"/>
  <c r="CV238" i="8"/>
  <c r="CN238" i="8"/>
  <c r="CF238" i="8"/>
  <c r="BX238" i="8"/>
  <c r="BP238" i="8"/>
  <c r="BH238" i="8"/>
  <c r="AZ238" i="8"/>
  <c r="AR238" i="8"/>
  <c r="AJ238" i="8"/>
  <c r="AB238" i="8"/>
  <c r="T238" i="8"/>
  <c r="L238" i="8"/>
  <c r="EN239" i="8"/>
  <c r="DH239" i="8"/>
  <c r="CB239" i="8"/>
  <c r="AV239" i="8"/>
  <c r="P239" i="8"/>
  <c r="FG238" i="8"/>
  <c r="EY238" i="8"/>
  <c r="EQ238" i="8"/>
  <c r="EI238" i="8"/>
  <c r="EA238" i="8"/>
  <c r="DS238" i="8"/>
  <c r="DK238" i="8"/>
  <c r="DC238" i="8"/>
  <c r="CU238" i="8"/>
  <c r="CM238" i="8"/>
  <c r="CE238" i="8"/>
  <c r="BW238" i="8"/>
  <c r="BO238" i="8"/>
  <c r="BG238" i="8"/>
  <c r="AY238" i="8"/>
  <c r="AQ238" i="8"/>
  <c r="AI238" i="8"/>
  <c r="AA238" i="8"/>
  <c r="S238" i="8"/>
  <c r="K238" i="8"/>
  <c r="FC237" i="8"/>
  <c r="EU237" i="8"/>
  <c r="EM237" i="8"/>
  <c r="EE237" i="8"/>
  <c r="DW237" i="8"/>
  <c r="DO237" i="8"/>
  <c r="DG237" i="8"/>
  <c r="CY237" i="8"/>
  <c r="CQ237" i="8"/>
  <c r="CI237" i="8"/>
  <c r="CA237" i="8"/>
  <c r="BS237" i="8"/>
  <c r="BK237" i="8"/>
  <c r="BC237" i="8"/>
  <c r="AU237" i="8"/>
  <c r="AM237" i="8"/>
  <c r="AE237" i="8"/>
  <c r="W237" i="8"/>
  <c r="O237" i="8"/>
  <c r="FB237" i="8"/>
  <c r="ET237" i="8"/>
  <c r="EL237" i="8"/>
  <c r="ED237" i="8"/>
  <c r="DV237" i="8"/>
  <c r="DN237" i="8"/>
  <c r="DF237" i="8"/>
  <c r="CX237" i="8"/>
  <c r="CP237" i="8"/>
  <c r="CH237" i="8"/>
  <c r="BZ237" i="8"/>
  <c r="BR237" i="8"/>
  <c r="BJ237" i="8"/>
  <c r="BB237" i="8"/>
  <c r="AT237" i="8"/>
  <c r="AL237" i="8"/>
  <c r="AD237" i="8"/>
  <c r="V237" i="8"/>
  <c r="N237" i="8"/>
  <c r="FA237" i="8"/>
  <c r="ES237" i="8"/>
  <c r="EK237" i="8"/>
  <c r="EC237" i="8"/>
  <c r="DU237" i="8"/>
  <c r="DM237" i="8"/>
  <c r="DE237" i="8"/>
  <c r="CW237" i="8"/>
  <c r="CO237" i="8"/>
  <c r="CG237" i="8"/>
  <c r="BY237" i="8"/>
  <c r="BQ237" i="8"/>
  <c r="BI237" i="8"/>
  <c r="BA237" i="8"/>
  <c r="AS237" i="8"/>
  <c r="AK237" i="8"/>
  <c r="AC237" i="8"/>
  <c r="U237" i="8"/>
  <c r="M237" i="8"/>
  <c r="EZ237" i="8"/>
  <c r="ER237" i="8"/>
  <c r="EJ237" i="8"/>
  <c r="EB237" i="8"/>
  <c r="DT237" i="8"/>
  <c r="DL237" i="8"/>
  <c r="DD237" i="8"/>
  <c r="CV237" i="8"/>
  <c r="CN237" i="8"/>
  <c r="CF237" i="8"/>
  <c r="BX237" i="8"/>
  <c r="BP237" i="8"/>
  <c r="BH237" i="8"/>
  <c r="AZ237" i="8"/>
  <c r="AR237" i="8"/>
  <c r="AJ237" i="8"/>
  <c r="AB237" i="8"/>
  <c r="T237" i="8"/>
  <c r="L237" i="8"/>
  <c r="FG237" i="8"/>
  <c r="EY237" i="8"/>
  <c r="EQ237" i="8"/>
  <c r="EI237" i="8"/>
  <c r="EA237" i="8"/>
  <c r="DS237" i="8"/>
  <c r="DK237" i="8"/>
  <c r="DC237" i="8"/>
  <c r="CU237" i="8"/>
  <c r="CM237" i="8"/>
  <c r="CE237" i="8"/>
  <c r="BW237" i="8"/>
  <c r="BO237" i="8"/>
  <c r="BG237" i="8"/>
  <c r="AY237" i="8"/>
  <c r="AQ237" i="8"/>
  <c r="AI237" i="8"/>
  <c r="AA237" i="8"/>
  <c r="S237" i="8"/>
  <c r="K237" i="8"/>
  <c r="FF237" i="8"/>
  <c r="EX237" i="8"/>
  <c r="EP237" i="8"/>
  <c r="EH237" i="8"/>
  <c r="DZ237" i="8"/>
  <c r="DR237" i="8"/>
  <c r="DJ237" i="8"/>
  <c r="DB237" i="8"/>
  <c r="CT237" i="8"/>
  <c r="CL237" i="8"/>
  <c r="CD237" i="8"/>
  <c r="BV237" i="8"/>
  <c r="BN237" i="8"/>
  <c r="BF237" i="8"/>
  <c r="AX237" i="8"/>
  <c r="AP237" i="8"/>
  <c r="AH237" i="8"/>
  <c r="Z237" i="8"/>
  <c r="R237" i="8"/>
  <c r="J237" i="8"/>
  <c r="FE237" i="8"/>
  <c r="EW237" i="8"/>
  <c r="EO237" i="8"/>
  <c r="EG237" i="8"/>
  <c r="DY237" i="8"/>
  <c r="DQ237" i="8"/>
  <c r="DI237" i="8"/>
  <c r="DA237" i="8"/>
  <c r="CS237" i="8"/>
  <c r="CK237" i="8"/>
  <c r="CC237" i="8"/>
  <c r="BU237" i="8"/>
  <c r="BM237" i="8"/>
  <c r="BE237" i="8"/>
  <c r="AW237" i="8"/>
  <c r="AO237" i="8"/>
  <c r="AG237" i="8"/>
  <c r="Y237" i="8"/>
  <c r="Q237" i="8"/>
  <c r="I237" i="8"/>
  <c r="FD237" i="8"/>
  <c r="EV237" i="8"/>
  <c r="EN237" i="8"/>
  <c r="EF237" i="8"/>
  <c r="DX237" i="8"/>
  <c r="DP237" i="8"/>
  <c r="DH237" i="8"/>
  <c r="CZ237" i="8"/>
  <c r="CR237" i="8"/>
  <c r="CJ237" i="8"/>
  <c r="CB237" i="8"/>
  <c r="BT237" i="8"/>
  <c r="BL237" i="8"/>
  <c r="BD237" i="8"/>
  <c r="AV237" i="8"/>
  <c r="AN237" i="8"/>
  <c r="AF237" i="8"/>
  <c r="X237" i="8"/>
  <c r="P237" i="8"/>
  <c r="H237" i="8"/>
  <c r="FG236" i="8"/>
  <c r="EY236" i="8"/>
  <c r="EQ236" i="8"/>
  <c r="EI236" i="8"/>
  <c r="EA236" i="8"/>
  <c r="DS236" i="8"/>
  <c r="DK236" i="8"/>
  <c r="DC236" i="8"/>
  <c r="CU236" i="8"/>
  <c r="CM236" i="8"/>
  <c r="CE236" i="8"/>
  <c r="BW236" i="8"/>
  <c r="BO236" i="8"/>
  <c r="BG236" i="8"/>
  <c r="AY236" i="8"/>
  <c r="AQ236" i="8"/>
  <c r="AI236" i="8"/>
  <c r="AA236" i="8"/>
  <c r="S236" i="8"/>
  <c r="K236" i="8"/>
  <c r="FE235" i="8"/>
  <c r="EW235" i="8"/>
  <c r="EO235" i="8"/>
  <c r="EG235" i="8"/>
  <c r="DY235" i="8"/>
  <c r="DQ235" i="8"/>
  <c r="DI235" i="8"/>
  <c r="DA235" i="8"/>
  <c r="CS235" i="8"/>
  <c r="CK235" i="8"/>
  <c r="CC235" i="8"/>
  <c r="BU235" i="8"/>
  <c r="BM235" i="8"/>
  <c r="BE235" i="8"/>
  <c r="FF236" i="8"/>
  <c r="EX236" i="8"/>
  <c r="EP236" i="8"/>
  <c r="EH236" i="8"/>
  <c r="DZ236" i="8"/>
  <c r="DR236" i="8"/>
  <c r="DJ236" i="8"/>
  <c r="DB236" i="8"/>
  <c r="CT236" i="8"/>
  <c r="CL236" i="8"/>
  <c r="CD236" i="8"/>
  <c r="BV236" i="8"/>
  <c r="BN236" i="8"/>
  <c r="BF236" i="8"/>
  <c r="AX236" i="8"/>
  <c r="AP236" i="8"/>
  <c r="AH236" i="8"/>
  <c r="Z236" i="8"/>
  <c r="R236" i="8"/>
  <c r="J236" i="8"/>
  <c r="FE236" i="8"/>
  <c r="EW236" i="8"/>
  <c r="EO236" i="8"/>
  <c r="EG236" i="8"/>
  <c r="DY236" i="8"/>
  <c r="DQ236" i="8"/>
  <c r="DI236" i="8"/>
  <c r="DA236" i="8"/>
  <c r="CS236" i="8"/>
  <c r="CK236" i="8"/>
  <c r="CC236" i="8"/>
  <c r="BU236" i="8"/>
  <c r="BM236" i="8"/>
  <c r="BE236" i="8"/>
  <c r="AW236" i="8"/>
  <c r="AO236" i="8"/>
  <c r="AG236" i="8"/>
  <c r="Y236" i="8"/>
  <c r="Q236" i="8"/>
  <c r="I236" i="8"/>
  <c r="FC235" i="8"/>
  <c r="EU235" i="8"/>
  <c r="EM235" i="8"/>
  <c r="FD236" i="8"/>
  <c r="EV236" i="8"/>
  <c r="EN236" i="8"/>
  <c r="EF236" i="8"/>
  <c r="DX236" i="8"/>
  <c r="DP236" i="8"/>
  <c r="DH236" i="8"/>
  <c r="CZ236" i="8"/>
  <c r="CR236" i="8"/>
  <c r="CJ236" i="8"/>
  <c r="CB236" i="8"/>
  <c r="BT236" i="8"/>
  <c r="BL236" i="8"/>
  <c r="BD236" i="8"/>
  <c r="AV236" i="8"/>
  <c r="AN236" i="8"/>
  <c r="AF236" i="8"/>
  <c r="X236" i="8"/>
  <c r="P236" i="8"/>
  <c r="H236" i="8"/>
  <c r="FC236" i="8"/>
  <c r="EU236" i="8"/>
  <c r="EM236" i="8"/>
  <c r="EE236" i="8"/>
  <c r="DW236" i="8"/>
  <c r="DO236" i="8"/>
  <c r="DG236" i="8"/>
  <c r="CY236" i="8"/>
  <c r="CQ236" i="8"/>
  <c r="CI236" i="8"/>
  <c r="CA236" i="8"/>
  <c r="BS236" i="8"/>
  <c r="BK236" i="8"/>
  <c r="BC236" i="8"/>
  <c r="AU236" i="8"/>
  <c r="AM236" i="8"/>
  <c r="AE236" i="8"/>
  <c r="W236" i="8"/>
  <c r="O236" i="8"/>
  <c r="FB236" i="8"/>
  <c r="ET236" i="8"/>
  <c r="EL236" i="8"/>
  <c r="ED236" i="8"/>
  <c r="DV236" i="8"/>
  <c r="DN236" i="8"/>
  <c r="DF236" i="8"/>
  <c r="CX236" i="8"/>
  <c r="CP236" i="8"/>
  <c r="CH236" i="8"/>
  <c r="BZ236" i="8"/>
  <c r="BR236" i="8"/>
  <c r="BJ236" i="8"/>
  <c r="BB236" i="8"/>
  <c r="AT236" i="8"/>
  <c r="AL236" i="8"/>
  <c r="AD236" i="8"/>
  <c r="V236" i="8"/>
  <c r="N236" i="8"/>
  <c r="EZ235" i="8"/>
  <c r="ER235" i="8"/>
  <c r="EJ235" i="8"/>
  <c r="EB235" i="8"/>
  <c r="DT235" i="8"/>
  <c r="DL235" i="8"/>
  <c r="DD235" i="8"/>
  <c r="CV235" i="8"/>
  <c r="CN235" i="8"/>
  <c r="CF235" i="8"/>
  <c r="BX235" i="8"/>
  <c r="BP235" i="8"/>
  <c r="BH235" i="8"/>
  <c r="AZ235" i="8"/>
  <c r="FA236" i="8"/>
  <c r="ES236" i="8"/>
  <c r="EK236" i="8"/>
  <c r="EC236" i="8"/>
  <c r="DU236" i="8"/>
  <c r="DM236" i="8"/>
  <c r="DE236" i="8"/>
  <c r="CW236" i="8"/>
  <c r="CO236" i="8"/>
  <c r="CG236" i="8"/>
  <c r="BY236" i="8"/>
  <c r="BQ236" i="8"/>
  <c r="BI236" i="8"/>
  <c r="BA236" i="8"/>
  <c r="AS236" i="8"/>
  <c r="AK236" i="8"/>
  <c r="AC236" i="8"/>
  <c r="U236" i="8"/>
  <c r="M236" i="8"/>
  <c r="FG235" i="8"/>
  <c r="EY235" i="8"/>
  <c r="EQ235" i="8"/>
  <c r="EI235" i="8"/>
  <c r="EA235" i="8"/>
  <c r="DS235" i="8"/>
  <c r="DK235" i="8"/>
  <c r="DC235" i="8"/>
  <c r="CU235" i="8"/>
  <c r="CM235" i="8"/>
  <c r="CE235" i="8"/>
  <c r="BW235" i="8"/>
  <c r="BO235" i="8"/>
  <c r="EZ236" i="8"/>
  <c r="ER236" i="8"/>
  <c r="EJ236" i="8"/>
  <c r="EB236" i="8"/>
  <c r="DT236" i="8"/>
  <c r="DL236" i="8"/>
  <c r="DD236" i="8"/>
  <c r="CV236" i="8"/>
  <c r="CN236" i="8"/>
  <c r="CF236" i="8"/>
  <c r="BX236" i="8"/>
  <c r="BP236" i="8"/>
  <c r="BH236" i="8"/>
  <c r="AZ236" i="8"/>
  <c r="AR236" i="8"/>
  <c r="AJ236" i="8"/>
  <c r="AB236" i="8"/>
  <c r="T236" i="8"/>
  <c r="L236" i="8"/>
  <c r="FF235" i="8"/>
  <c r="EP235" i="8"/>
  <c r="EC235" i="8"/>
  <c r="DO235" i="8"/>
  <c r="DB235" i="8"/>
  <c r="CP235" i="8"/>
  <c r="CB235" i="8"/>
  <c r="BQ235" i="8"/>
  <c r="BD235" i="8"/>
  <c r="AU235" i="8"/>
  <c r="AM235" i="8"/>
  <c r="AE235" i="8"/>
  <c r="W235" i="8"/>
  <c r="O235" i="8"/>
  <c r="FD235" i="8"/>
  <c r="EN235" i="8"/>
  <c r="DZ235" i="8"/>
  <c r="DN235" i="8"/>
  <c r="CZ235" i="8"/>
  <c r="CO235" i="8"/>
  <c r="CA235" i="8"/>
  <c r="BN235" i="8"/>
  <c r="BC235" i="8"/>
  <c r="AT235" i="8"/>
  <c r="AL235" i="8"/>
  <c r="AD235" i="8"/>
  <c r="V235" i="8"/>
  <c r="N235" i="8"/>
  <c r="EZ234" i="8"/>
  <c r="ER234" i="8"/>
  <c r="EJ234" i="8"/>
  <c r="EB234" i="8"/>
  <c r="DT234" i="8"/>
  <c r="DL234" i="8"/>
  <c r="DD234" i="8"/>
  <c r="CV234" i="8"/>
  <c r="CN234" i="8"/>
  <c r="CF234" i="8"/>
  <c r="BX234" i="8"/>
  <c r="BP234" i="8"/>
  <c r="BH234" i="8"/>
  <c r="AZ234" i="8"/>
  <c r="AR234" i="8"/>
  <c r="AJ234" i="8"/>
  <c r="AB234" i="8"/>
  <c r="T234" i="8"/>
  <c r="L234" i="8"/>
  <c r="FB235" i="8"/>
  <c r="EL235" i="8"/>
  <c r="DX235" i="8"/>
  <c r="DM235" i="8"/>
  <c r="CY235" i="8"/>
  <c r="CL235" i="8"/>
  <c r="BZ235" i="8"/>
  <c r="BL235" i="8"/>
  <c r="BB235" i="8"/>
  <c r="AS235" i="8"/>
  <c r="AK235" i="8"/>
  <c r="AC235" i="8"/>
  <c r="U235" i="8"/>
  <c r="M235" i="8"/>
  <c r="FG234" i="8"/>
  <c r="EY234" i="8"/>
  <c r="EQ234" i="8"/>
  <c r="EI234" i="8"/>
  <c r="EA234" i="8"/>
  <c r="DS234" i="8"/>
  <c r="DK234" i="8"/>
  <c r="DC234" i="8"/>
  <c r="CU234" i="8"/>
  <c r="CM234" i="8"/>
  <c r="CE234" i="8"/>
  <c r="BW234" i="8"/>
  <c r="BO234" i="8"/>
  <c r="BG234" i="8"/>
  <c r="AY234" i="8"/>
  <c r="AQ234" i="8"/>
  <c r="AI234" i="8"/>
  <c r="AA234" i="8"/>
  <c r="S234" i="8"/>
  <c r="K234" i="8"/>
  <c r="FA235" i="8"/>
  <c r="EK235" i="8"/>
  <c r="DW235" i="8"/>
  <c r="DJ235" i="8"/>
  <c r="CX235" i="8"/>
  <c r="CJ235" i="8"/>
  <c r="BY235" i="8"/>
  <c r="BK235" i="8"/>
  <c r="BA235" i="8"/>
  <c r="AR235" i="8"/>
  <c r="AJ235" i="8"/>
  <c r="AB235" i="8"/>
  <c r="T235" i="8"/>
  <c r="L235" i="8"/>
  <c r="FF234" i="8"/>
  <c r="EX234" i="8"/>
  <c r="EP234" i="8"/>
  <c r="EH234" i="8"/>
  <c r="DZ234" i="8"/>
  <c r="DR234" i="8"/>
  <c r="DJ234" i="8"/>
  <c r="DB234" i="8"/>
  <c r="CT234" i="8"/>
  <c r="CL234" i="8"/>
  <c r="CD234" i="8"/>
  <c r="BV234" i="8"/>
  <c r="BN234" i="8"/>
  <c r="BF234" i="8"/>
  <c r="AX234" i="8"/>
  <c r="AP234" i="8"/>
  <c r="AH234" i="8"/>
  <c r="Z234" i="8"/>
  <c r="R234" i="8"/>
  <c r="J234" i="8"/>
  <c r="EX235" i="8"/>
  <c r="EH235" i="8"/>
  <c r="DV235" i="8"/>
  <c r="DH235" i="8"/>
  <c r="CW235" i="8"/>
  <c r="CI235" i="8"/>
  <c r="BV235" i="8"/>
  <c r="BJ235" i="8"/>
  <c r="AY235" i="8"/>
  <c r="AQ235" i="8"/>
  <c r="AI235" i="8"/>
  <c r="AA235" i="8"/>
  <c r="S235" i="8"/>
  <c r="K235" i="8"/>
  <c r="FE234" i="8"/>
  <c r="EW234" i="8"/>
  <c r="EO234" i="8"/>
  <c r="EG234" i="8"/>
  <c r="DY234" i="8"/>
  <c r="DQ234" i="8"/>
  <c r="DI234" i="8"/>
  <c r="DA234" i="8"/>
  <c r="CS234" i="8"/>
  <c r="CK234" i="8"/>
  <c r="CC234" i="8"/>
  <c r="BU234" i="8"/>
  <c r="BM234" i="8"/>
  <c r="BE234" i="8"/>
  <c r="AW234" i="8"/>
  <c r="AO234" i="8"/>
  <c r="AG234" i="8"/>
  <c r="Y234" i="8"/>
  <c r="Q234" i="8"/>
  <c r="I234" i="8"/>
  <c r="EV235" i="8"/>
  <c r="EF235" i="8"/>
  <c r="DU235" i="8"/>
  <c r="DG235" i="8"/>
  <c r="CT235" i="8"/>
  <c r="CH235" i="8"/>
  <c r="BT235" i="8"/>
  <c r="BI235" i="8"/>
  <c r="AX235" i="8"/>
  <c r="AP235" i="8"/>
  <c r="AH235" i="8"/>
  <c r="Z235" i="8"/>
  <c r="R235" i="8"/>
  <c r="J235" i="8"/>
  <c r="FD234" i="8"/>
  <c r="EV234" i="8"/>
  <c r="EN234" i="8"/>
  <c r="EF234" i="8"/>
  <c r="DX234" i="8"/>
  <c r="DP234" i="8"/>
  <c r="DH234" i="8"/>
  <c r="CZ234" i="8"/>
  <c r="CR234" i="8"/>
  <c r="CJ234" i="8"/>
  <c r="ET235" i="8"/>
  <c r="EE235" i="8"/>
  <c r="DR235" i="8"/>
  <c r="DF235" i="8"/>
  <c r="CR235" i="8"/>
  <c r="CG235" i="8"/>
  <c r="BS235" i="8"/>
  <c r="BG235" i="8"/>
  <c r="AW235" i="8"/>
  <c r="AO235" i="8"/>
  <c r="AG235" i="8"/>
  <c r="Y235" i="8"/>
  <c r="Q235" i="8"/>
  <c r="I235" i="8"/>
  <c r="FC234" i="8"/>
  <c r="EU234" i="8"/>
  <c r="EM234" i="8"/>
  <c r="EE234" i="8"/>
  <c r="DW234" i="8"/>
  <c r="DO234" i="8"/>
  <c r="DG234" i="8"/>
  <c r="CY234" i="8"/>
  <c r="CQ234" i="8"/>
  <c r="CI234" i="8"/>
  <c r="CA234" i="8"/>
  <c r="BS234" i="8"/>
  <c r="BK234" i="8"/>
  <c r="BC234" i="8"/>
  <c r="AU234" i="8"/>
  <c r="AM234" i="8"/>
  <c r="AE234" i="8"/>
  <c r="W234" i="8"/>
  <c r="O234" i="8"/>
  <c r="ES235" i="8"/>
  <c r="ED235" i="8"/>
  <c r="DP235" i="8"/>
  <c r="DE235" i="8"/>
  <c r="CQ235" i="8"/>
  <c r="CD235" i="8"/>
  <c r="BR235" i="8"/>
  <c r="BF235" i="8"/>
  <c r="AV235" i="8"/>
  <c r="AN235" i="8"/>
  <c r="AF235" i="8"/>
  <c r="X235" i="8"/>
  <c r="P235" i="8"/>
  <c r="H235" i="8"/>
  <c r="FB234" i="8"/>
  <c r="ET234" i="8"/>
  <c r="EL234" i="8"/>
  <c r="ED234" i="8"/>
  <c r="DV234" i="8"/>
  <c r="DN234" i="8"/>
  <c r="DF234" i="8"/>
  <c r="CX234" i="8"/>
  <c r="CP234" i="8"/>
  <c r="CH234" i="8"/>
  <c r="BZ234" i="8"/>
  <c r="BR234" i="8"/>
  <c r="BJ234" i="8"/>
  <c r="BB234" i="8"/>
  <c r="AT234" i="8"/>
  <c r="AL234" i="8"/>
  <c r="AD234" i="8"/>
  <c r="V234" i="8"/>
  <c r="N234" i="8"/>
  <c r="ES234" i="8"/>
  <c r="CG234" i="8"/>
  <c r="BA234" i="8"/>
  <c r="U234" i="8"/>
  <c r="FC233" i="8"/>
  <c r="EU233" i="8"/>
  <c r="EM233" i="8"/>
  <c r="EE233" i="8"/>
  <c r="DW233" i="8"/>
  <c r="DO233" i="8"/>
  <c r="DG233" i="8"/>
  <c r="CY233" i="8"/>
  <c r="CQ233" i="8"/>
  <c r="CI233" i="8"/>
  <c r="CA233" i="8"/>
  <c r="BS233" i="8"/>
  <c r="BK233" i="8"/>
  <c r="BC233" i="8"/>
  <c r="AU233" i="8"/>
  <c r="AM233" i="8"/>
  <c r="AE233" i="8"/>
  <c r="W233" i="8"/>
  <c r="O233" i="8"/>
  <c r="FA232" i="8"/>
  <c r="ES232" i="8"/>
  <c r="EK232" i="8"/>
  <c r="EC232" i="8"/>
  <c r="EK234" i="8"/>
  <c r="CB234" i="8"/>
  <c r="AV234" i="8"/>
  <c r="P234" i="8"/>
  <c r="FB233" i="8"/>
  <c r="ET233" i="8"/>
  <c r="EL233" i="8"/>
  <c r="ED233" i="8"/>
  <c r="DV233" i="8"/>
  <c r="DN233" i="8"/>
  <c r="DF233" i="8"/>
  <c r="CX233" i="8"/>
  <c r="CP233" i="8"/>
  <c r="CH233" i="8"/>
  <c r="BZ233" i="8"/>
  <c r="BR233" i="8"/>
  <c r="BJ233" i="8"/>
  <c r="BB233" i="8"/>
  <c r="AT233" i="8"/>
  <c r="AL233" i="8"/>
  <c r="AD233" i="8"/>
  <c r="V233" i="8"/>
  <c r="N233" i="8"/>
  <c r="EC234" i="8"/>
  <c r="BY234" i="8"/>
  <c r="AS234" i="8"/>
  <c r="M234" i="8"/>
  <c r="FA233" i="8"/>
  <c r="ES233" i="8"/>
  <c r="EK233" i="8"/>
  <c r="EC233" i="8"/>
  <c r="DU233" i="8"/>
  <c r="DM233" i="8"/>
  <c r="DE233" i="8"/>
  <c r="CW233" i="8"/>
  <c r="CO233" i="8"/>
  <c r="CG233" i="8"/>
  <c r="BY233" i="8"/>
  <c r="BQ233" i="8"/>
  <c r="BI233" i="8"/>
  <c r="BA233" i="8"/>
  <c r="AS233" i="8"/>
  <c r="AK233" i="8"/>
  <c r="AC233" i="8"/>
  <c r="U233" i="8"/>
  <c r="M233" i="8"/>
  <c r="DU234" i="8"/>
  <c r="BT234" i="8"/>
  <c r="AN234" i="8"/>
  <c r="H234" i="8"/>
  <c r="EZ233" i="8"/>
  <c r="ER233" i="8"/>
  <c r="EJ233" i="8"/>
  <c r="EB233" i="8"/>
  <c r="DT233" i="8"/>
  <c r="DL233" i="8"/>
  <c r="DD233" i="8"/>
  <c r="CV233" i="8"/>
  <c r="CN233" i="8"/>
  <c r="CF233" i="8"/>
  <c r="BX233" i="8"/>
  <c r="BP233" i="8"/>
  <c r="BH233" i="8"/>
  <c r="AZ233" i="8"/>
  <c r="AR233" i="8"/>
  <c r="AJ233" i="8"/>
  <c r="AB233" i="8"/>
  <c r="T233" i="8"/>
  <c r="L233" i="8"/>
  <c r="DM234" i="8"/>
  <c r="BQ234" i="8"/>
  <c r="AK234" i="8"/>
  <c r="FG233" i="8"/>
  <c r="EY233" i="8"/>
  <c r="EQ233" i="8"/>
  <c r="EI233" i="8"/>
  <c r="EA233" i="8"/>
  <c r="DS233" i="8"/>
  <c r="DK233" i="8"/>
  <c r="DC233" i="8"/>
  <c r="CU233" i="8"/>
  <c r="CM233" i="8"/>
  <c r="CE233" i="8"/>
  <c r="BW233" i="8"/>
  <c r="BO233" i="8"/>
  <c r="BG233" i="8"/>
  <c r="AY233" i="8"/>
  <c r="AQ233" i="8"/>
  <c r="AI233" i="8"/>
  <c r="AA233" i="8"/>
  <c r="S233" i="8"/>
  <c r="K233" i="8"/>
  <c r="DE234" i="8"/>
  <c r="BL234" i="8"/>
  <c r="AF234" i="8"/>
  <c r="FF233" i="8"/>
  <c r="EX233" i="8"/>
  <c r="EP233" i="8"/>
  <c r="EH233" i="8"/>
  <c r="DZ233" i="8"/>
  <c r="DR233" i="8"/>
  <c r="DJ233" i="8"/>
  <c r="DB233" i="8"/>
  <c r="CT233" i="8"/>
  <c r="CL233" i="8"/>
  <c r="CD233" i="8"/>
  <c r="BV233" i="8"/>
  <c r="BN233" i="8"/>
  <c r="BF233" i="8"/>
  <c r="AX233" i="8"/>
  <c r="AP233" i="8"/>
  <c r="AH233" i="8"/>
  <c r="Z233" i="8"/>
  <c r="R233" i="8"/>
  <c r="J233" i="8"/>
  <c r="CW234" i="8"/>
  <c r="BI234" i="8"/>
  <c r="AC234" i="8"/>
  <c r="FE233" i="8"/>
  <c r="EW233" i="8"/>
  <c r="EO233" i="8"/>
  <c r="EG233" i="8"/>
  <c r="DY233" i="8"/>
  <c r="DQ233" i="8"/>
  <c r="DI233" i="8"/>
  <c r="DA233" i="8"/>
  <c r="CS233" i="8"/>
  <c r="CK233" i="8"/>
  <c r="CC233" i="8"/>
  <c r="BU233" i="8"/>
  <c r="BM233" i="8"/>
  <c r="BE233" i="8"/>
  <c r="AW233" i="8"/>
  <c r="AO233" i="8"/>
  <c r="AG233" i="8"/>
  <c r="Y233" i="8"/>
  <c r="Q233" i="8"/>
  <c r="I233" i="8"/>
  <c r="FA234" i="8"/>
  <c r="CO234" i="8"/>
  <c r="BD234" i="8"/>
  <c r="X234" i="8"/>
  <c r="FD233" i="8"/>
  <c r="EV233" i="8"/>
  <c r="EN233" i="8"/>
  <c r="EF233" i="8"/>
  <c r="DX233" i="8"/>
  <c r="DP233" i="8"/>
  <c r="DH233" i="8"/>
  <c r="CZ233" i="8"/>
  <c r="CR233" i="8"/>
  <c r="CJ233" i="8"/>
  <c r="CB233" i="8"/>
  <c r="BT233" i="8"/>
  <c r="BL233" i="8"/>
  <c r="BD233" i="8"/>
  <c r="AV233" i="8"/>
  <c r="AN233" i="8"/>
  <c r="AF233" i="8"/>
  <c r="X233" i="8"/>
  <c r="P233" i="8"/>
  <c r="H233" i="8"/>
  <c r="FB232" i="8"/>
  <c r="ET232" i="8"/>
  <c r="EL232" i="8"/>
  <c r="ED232" i="8"/>
  <c r="DV232" i="8"/>
  <c r="EX232" i="8"/>
  <c r="EN232" i="8"/>
  <c r="EB232" i="8"/>
  <c r="DS232" i="8"/>
  <c r="DK232" i="8"/>
  <c r="DC232" i="8"/>
  <c r="CU232" i="8"/>
  <c r="CM232" i="8"/>
  <c r="CE232" i="8"/>
  <c r="BW232" i="8"/>
  <c r="BO232" i="8"/>
  <c r="BG232" i="8"/>
  <c r="AY232" i="8"/>
  <c r="AQ232" i="8"/>
  <c r="AI232" i="8"/>
  <c r="AA232" i="8"/>
  <c r="S232" i="8"/>
  <c r="K232" i="8"/>
  <c r="FE231" i="8"/>
  <c r="EW231" i="8"/>
  <c r="EO231" i="8"/>
  <c r="EG231" i="8"/>
  <c r="DY231" i="8"/>
  <c r="DQ231" i="8"/>
  <c r="DI231" i="8"/>
  <c r="DA231" i="8"/>
  <c r="CS231" i="8"/>
  <c r="CK231" i="8"/>
  <c r="CC231" i="8"/>
  <c r="BU231" i="8"/>
  <c r="BM231" i="8"/>
  <c r="BE231" i="8"/>
  <c r="AW231" i="8"/>
  <c r="AO231" i="8"/>
  <c r="AG231" i="8"/>
  <c r="Y231" i="8"/>
  <c r="Q231" i="8"/>
  <c r="I231" i="8"/>
  <c r="FC230" i="8"/>
  <c r="EU230" i="8"/>
  <c r="EM230" i="8"/>
  <c r="EE230" i="8"/>
  <c r="DW230" i="8"/>
  <c r="DO230" i="8"/>
  <c r="DG230" i="8"/>
  <c r="CY230" i="8"/>
  <c r="CQ230" i="8"/>
  <c r="CI230" i="8"/>
  <c r="CA230" i="8"/>
  <c r="BS230" i="8"/>
  <c r="BK230" i="8"/>
  <c r="BC230" i="8"/>
  <c r="AU230" i="8"/>
  <c r="AM230" i="8"/>
  <c r="AE230" i="8"/>
  <c r="W230" i="8"/>
  <c r="O230" i="8"/>
  <c r="FG232" i="8"/>
  <c r="EW232" i="8"/>
  <c r="EM232" i="8"/>
  <c r="EA232" i="8"/>
  <c r="DR232" i="8"/>
  <c r="DJ232" i="8"/>
  <c r="DB232" i="8"/>
  <c r="CT232" i="8"/>
  <c r="CL232" i="8"/>
  <c r="CD232" i="8"/>
  <c r="BV232" i="8"/>
  <c r="BN232" i="8"/>
  <c r="BF232" i="8"/>
  <c r="AX232" i="8"/>
  <c r="AP232" i="8"/>
  <c r="AH232" i="8"/>
  <c r="Z232" i="8"/>
  <c r="R232" i="8"/>
  <c r="J232" i="8"/>
  <c r="FD231" i="8"/>
  <c r="EV231" i="8"/>
  <c r="EN231" i="8"/>
  <c r="EF231" i="8"/>
  <c r="DX231" i="8"/>
  <c r="DP231" i="8"/>
  <c r="DH231" i="8"/>
  <c r="CZ231" i="8"/>
  <c r="CR231" i="8"/>
  <c r="CJ231" i="8"/>
  <c r="CB231" i="8"/>
  <c r="BT231" i="8"/>
  <c r="BL231" i="8"/>
  <c r="BD231" i="8"/>
  <c r="AV231" i="8"/>
  <c r="AN231" i="8"/>
  <c r="AF231" i="8"/>
  <c r="X231" i="8"/>
  <c r="P231" i="8"/>
  <c r="H231" i="8"/>
  <c r="FB230" i="8"/>
  <c r="ET230" i="8"/>
  <c r="EL230" i="8"/>
  <c r="ED230" i="8"/>
  <c r="DV230" i="8"/>
  <c r="DN230" i="8"/>
  <c r="DF230" i="8"/>
  <c r="CX230" i="8"/>
  <c r="CP230" i="8"/>
  <c r="CH230" i="8"/>
  <c r="BZ230" i="8"/>
  <c r="BR230" i="8"/>
  <c r="BJ230" i="8"/>
  <c r="BB230" i="8"/>
  <c r="AT230" i="8"/>
  <c r="AL230" i="8"/>
  <c r="AD230" i="8"/>
  <c r="V230" i="8"/>
  <c r="N230" i="8"/>
  <c r="FF232" i="8"/>
  <c r="EV232" i="8"/>
  <c r="EJ232" i="8"/>
  <c r="DZ232" i="8"/>
  <c r="DQ232" i="8"/>
  <c r="DI232" i="8"/>
  <c r="DA232" i="8"/>
  <c r="CS232" i="8"/>
  <c r="CK232" i="8"/>
  <c r="CC232" i="8"/>
  <c r="BU232" i="8"/>
  <c r="BM232" i="8"/>
  <c r="BE232" i="8"/>
  <c r="AW232" i="8"/>
  <c r="AO232" i="8"/>
  <c r="AG232" i="8"/>
  <c r="Y232" i="8"/>
  <c r="Q232" i="8"/>
  <c r="I232" i="8"/>
  <c r="FC231" i="8"/>
  <c r="EU231" i="8"/>
  <c r="EM231" i="8"/>
  <c r="EE231" i="8"/>
  <c r="DW231" i="8"/>
  <c r="DO231" i="8"/>
  <c r="DG231" i="8"/>
  <c r="CY231" i="8"/>
  <c r="CQ231" i="8"/>
  <c r="CI231" i="8"/>
  <c r="CA231" i="8"/>
  <c r="BS231" i="8"/>
  <c r="BK231" i="8"/>
  <c r="BC231" i="8"/>
  <c r="AU231" i="8"/>
  <c r="AM231" i="8"/>
  <c r="AE231" i="8"/>
  <c r="W231" i="8"/>
  <c r="O231" i="8"/>
  <c r="FA230" i="8"/>
  <c r="ES230" i="8"/>
  <c r="EK230" i="8"/>
  <c r="EC230" i="8"/>
  <c r="DU230" i="8"/>
  <c r="DM230" i="8"/>
  <c r="DE230" i="8"/>
  <c r="CW230" i="8"/>
  <c r="CO230" i="8"/>
  <c r="CG230" i="8"/>
  <c r="BY230" i="8"/>
  <c r="BQ230" i="8"/>
  <c r="BI230" i="8"/>
  <c r="BA230" i="8"/>
  <c r="AS230" i="8"/>
  <c r="AK230" i="8"/>
  <c r="AC230" i="8"/>
  <c r="U230" i="8"/>
  <c r="M230" i="8"/>
  <c r="FE232" i="8"/>
  <c r="EU232" i="8"/>
  <c r="EI232" i="8"/>
  <c r="DY232" i="8"/>
  <c r="DP232" i="8"/>
  <c r="DH232" i="8"/>
  <c r="CZ232" i="8"/>
  <c r="CR232" i="8"/>
  <c r="CJ232" i="8"/>
  <c r="CB232" i="8"/>
  <c r="BT232" i="8"/>
  <c r="BL232" i="8"/>
  <c r="BD232" i="8"/>
  <c r="AV232" i="8"/>
  <c r="AN232" i="8"/>
  <c r="AF232" i="8"/>
  <c r="X232" i="8"/>
  <c r="P232" i="8"/>
  <c r="H232" i="8"/>
  <c r="FB231" i="8"/>
  <c r="ET231" i="8"/>
  <c r="EL231" i="8"/>
  <c r="ED231" i="8"/>
  <c r="DV231" i="8"/>
  <c r="DN231" i="8"/>
  <c r="DF231" i="8"/>
  <c r="CX231" i="8"/>
  <c r="CP231" i="8"/>
  <c r="CH231" i="8"/>
  <c r="BZ231" i="8"/>
  <c r="BR231" i="8"/>
  <c r="BJ231" i="8"/>
  <c r="BB231" i="8"/>
  <c r="AT231" i="8"/>
  <c r="AL231" i="8"/>
  <c r="AD231" i="8"/>
  <c r="V231" i="8"/>
  <c r="N231" i="8"/>
  <c r="EZ230" i="8"/>
  <c r="ER230" i="8"/>
  <c r="EJ230" i="8"/>
  <c r="EB230" i="8"/>
  <c r="DT230" i="8"/>
  <c r="DL230" i="8"/>
  <c r="DD230" i="8"/>
  <c r="CV230" i="8"/>
  <c r="CN230" i="8"/>
  <c r="CF230" i="8"/>
  <c r="BX230" i="8"/>
  <c r="BP230" i="8"/>
  <c r="BH230" i="8"/>
  <c r="AZ230" i="8"/>
  <c r="AR230" i="8"/>
  <c r="AJ230" i="8"/>
  <c r="AB230" i="8"/>
  <c r="T230" i="8"/>
  <c r="L230" i="8"/>
  <c r="FD232" i="8"/>
  <c r="ER232" i="8"/>
  <c r="EH232" i="8"/>
  <c r="DX232" i="8"/>
  <c r="DO232" i="8"/>
  <c r="DG232" i="8"/>
  <c r="CY232" i="8"/>
  <c r="CQ232" i="8"/>
  <c r="CI232" i="8"/>
  <c r="CA232" i="8"/>
  <c r="BS232" i="8"/>
  <c r="BK232" i="8"/>
  <c r="BC232" i="8"/>
  <c r="AU232" i="8"/>
  <c r="AM232" i="8"/>
  <c r="AE232" i="8"/>
  <c r="W232" i="8"/>
  <c r="O232" i="8"/>
  <c r="FA231" i="8"/>
  <c r="ES231" i="8"/>
  <c r="EK231" i="8"/>
  <c r="EC231" i="8"/>
  <c r="DU231" i="8"/>
  <c r="DM231" i="8"/>
  <c r="DE231" i="8"/>
  <c r="CW231" i="8"/>
  <c r="CO231" i="8"/>
  <c r="CG231" i="8"/>
  <c r="BY231" i="8"/>
  <c r="BQ231" i="8"/>
  <c r="BI231" i="8"/>
  <c r="BA231" i="8"/>
  <c r="AS231" i="8"/>
  <c r="AK231" i="8"/>
  <c r="AC231" i="8"/>
  <c r="U231" i="8"/>
  <c r="M231" i="8"/>
  <c r="FG230" i="8"/>
  <c r="EY230" i="8"/>
  <c r="EQ230" i="8"/>
  <c r="EI230" i="8"/>
  <c r="EA230" i="8"/>
  <c r="DS230" i="8"/>
  <c r="DK230" i="8"/>
  <c r="DC230" i="8"/>
  <c r="CU230" i="8"/>
  <c r="CM230" i="8"/>
  <c r="CE230" i="8"/>
  <c r="BW230" i="8"/>
  <c r="BO230" i="8"/>
  <c r="BG230" i="8"/>
  <c r="AY230" i="8"/>
  <c r="AQ230" i="8"/>
  <c r="AI230" i="8"/>
  <c r="AA230" i="8"/>
  <c r="S230" i="8"/>
  <c r="K230" i="8"/>
  <c r="FC232" i="8"/>
  <c r="EQ232" i="8"/>
  <c r="EG232" i="8"/>
  <c r="DW232" i="8"/>
  <c r="DN232" i="8"/>
  <c r="DF232" i="8"/>
  <c r="CX232" i="8"/>
  <c r="CP232" i="8"/>
  <c r="CH232" i="8"/>
  <c r="BZ232" i="8"/>
  <c r="BR232" i="8"/>
  <c r="BJ232" i="8"/>
  <c r="BB232" i="8"/>
  <c r="AT232" i="8"/>
  <c r="AL232" i="8"/>
  <c r="AD232" i="8"/>
  <c r="V232" i="8"/>
  <c r="N232" i="8"/>
  <c r="EZ231" i="8"/>
  <c r="ER231" i="8"/>
  <c r="EJ231" i="8"/>
  <c r="EB231" i="8"/>
  <c r="DT231" i="8"/>
  <c r="DL231" i="8"/>
  <c r="DD231" i="8"/>
  <c r="CV231" i="8"/>
  <c r="CN231" i="8"/>
  <c r="CF231" i="8"/>
  <c r="BX231" i="8"/>
  <c r="BP231" i="8"/>
  <c r="BH231" i="8"/>
  <c r="AZ231" i="8"/>
  <c r="AR231" i="8"/>
  <c r="AJ231" i="8"/>
  <c r="AB231" i="8"/>
  <c r="T231" i="8"/>
  <c r="L231" i="8"/>
  <c r="FF230" i="8"/>
  <c r="EX230" i="8"/>
  <c r="EP230" i="8"/>
  <c r="EH230" i="8"/>
  <c r="DZ230" i="8"/>
  <c r="DR230" i="8"/>
  <c r="DJ230" i="8"/>
  <c r="DB230" i="8"/>
  <c r="CT230" i="8"/>
  <c r="CL230" i="8"/>
  <c r="CD230" i="8"/>
  <c r="BV230" i="8"/>
  <c r="BN230" i="8"/>
  <c r="BF230" i="8"/>
  <c r="AX230" i="8"/>
  <c r="AP230" i="8"/>
  <c r="AH230" i="8"/>
  <c r="Z230" i="8"/>
  <c r="R230" i="8"/>
  <c r="J230" i="8"/>
  <c r="EZ232" i="8"/>
  <c r="EP232" i="8"/>
  <c r="EF232" i="8"/>
  <c r="DU232" i="8"/>
  <c r="DM232" i="8"/>
  <c r="DE232" i="8"/>
  <c r="CW232" i="8"/>
  <c r="CO232" i="8"/>
  <c r="CG232" i="8"/>
  <c r="BY232" i="8"/>
  <c r="BQ232" i="8"/>
  <c r="BI232" i="8"/>
  <c r="BA232" i="8"/>
  <c r="AS232" i="8"/>
  <c r="AK232" i="8"/>
  <c r="AC232" i="8"/>
  <c r="U232" i="8"/>
  <c r="M232" i="8"/>
  <c r="FG231" i="8"/>
  <c r="EY231" i="8"/>
  <c r="EQ231" i="8"/>
  <c r="EI231" i="8"/>
  <c r="EA231" i="8"/>
  <c r="DS231" i="8"/>
  <c r="DK231" i="8"/>
  <c r="DC231" i="8"/>
  <c r="CU231" i="8"/>
  <c r="CM231" i="8"/>
  <c r="CE231" i="8"/>
  <c r="BW231" i="8"/>
  <c r="BO231" i="8"/>
  <c r="BG231" i="8"/>
  <c r="AY231" i="8"/>
  <c r="AQ231" i="8"/>
  <c r="AI231" i="8"/>
  <c r="AA231" i="8"/>
  <c r="S231" i="8"/>
  <c r="K231" i="8"/>
  <c r="FE230" i="8"/>
  <c r="EW230" i="8"/>
  <c r="EO230" i="8"/>
  <c r="EG230" i="8"/>
  <c r="DY230" i="8"/>
  <c r="DQ230" i="8"/>
  <c r="DI230" i="8"/>
  <c r="DA230" i="8"/>
  <c r="CS230" i="8"/>
  <c r="CK230" i="8"/>
  <c r="CC230" i="8"/>
  <c r="BU230" i="8"/>
  <c r="BM230" i="8"/>
  <c r="BE230" i="8"/>
  <c r="AW230" i="8"/>
  <c r="AO230" i="8"/>
  <c r="AG230" i="8"/>
  <c r="Y230" i="8"/>
  <c r="Q230" i="8"/>
  <c r="I230" i="8"/>
  <c r="EY232" i="8"/>
  <c r="EO232" i="8"/>
  <c r="EE232" i="8"/>
  <c r="DT232" i="8"/>
  <c r="DL232" i="8"/>
  <c r="DD232" i="8"/>
  <c r="CV232" i="8"/>
  <c r="CN232" i="8"/>
  <c r="CF232" i="8"/>
  <c r="BX232" i="8"/>
  <c r="BP232" i="8"/>
  <c r="BH232" i="8"/>
  <c r="AZ232" i="8"/>
  <c r="AR232" i="8"/>
  <c r="AJ232" i="8"/>
  <c r="AB232" i="8"/>
  <c r="T232" i="8"/>
  <c r="L232" i="8"/>
  <c r="FF231" i="8"/>
  <c r="EX231" i="8"/>
  <c r="EP231" i="8"/>
  <c r="EH231" i="8"/>
  <c r="DZ231" i="8"/>
  <c r="DR231" i="8"/>
  <c r="DJ231" i="8"/>
  <c r="DB231" i="8"/>
  <c r="CT231" i="8"/>
  <c r="CL231" i="8"/>
  <c r="CD231" i="8"/>
  <c r="BV231" i="8"/>
  <c r="BN231" i="8"/>
  <c r="BF231" i="8"/>
  <c r="AX231" i="8"/>
  <c r="AP231" i="8"/>
  <c r="AH231" i="8"/>
  <c r="Z231" i="8"/>
  <c r="R231" i="8"/>
  <c r="J231" i="8"/>
  <c r="FD230" i="8"/>
  <c r="EV230" i="8"/>
  <c r="EN230" i="8"/>
  <c r="EF230" i="8"/>
  <c r="DX230" i="8"/>
  <c r="DP230" i="8"/>
  <c r="DH230" i="8"/>
  <c r="CZ230" i="8"/>
  <c r="CR230" i="8"/>
  <c r="CJ230" i="8"/>
  <c r="CB230" i="8"/>
  <c r="BT230" i="8"/>
  <c r="BL230" i="8"/>
  <c r="BD230" i="8"/>
  <c r="AV230" i="8"/>
  <c r="AN230" i="8"/>
  <c r="AF230" i="8"/>
  <c r="X230" i="8"/>
  <c r="P230" i="8"/>
  <c r="H230" i="8"/>
  <c r="FE229" i="8"/>
  <c r="EW229" i="8"/>
  <c r="EO229" i="8"/>
  <c r="EG229" i="8"/>
  <c r="DY229" i="8"/>
  <c r="DQ229" i="8"/>
  <c r="DI229" i="8"/>
  <c r="DA229" i="8"/>
  <c r="CS229" i="8"/>
  <c r="CK229" i="8"/>
  <c r="CC229" i="8"/>
  <c r="BU229" i="8"/>
  <c r="BM229" i="8"/>
  <c r="BE229" i="8"/>
  <c r="AW229" i="8"/>
  <c r="AO229" i="8"/>
  <c r="AG229" i="8"/>
  <c r="Y229" i="8"/>
  <c r="Q229" i="8"/>
  <c r="I229" i="8"/>
  <c r="FC228" i="8"/>
  <c r="EU228" i="8"/>
  <c r="EM228" i="8"/>
  <c r="EE228" i="8"/>
  <c r="DW228" i="8"/>
  <c r="DO228" i="8"/>
  <c r="DG228" i="8"/>
  <c r="CY228" i="8"/>
  <c r="CQ228" i="8"/>
  <c r="CI228" i="8"/>
  <c r="CA228" i="8"/>
  <c r="BS228" i="8"/>
  <c r="BK228" i="8"/>
  <c r="BC228" i="8"/>
  <c r="AU228" i="8"/>
  <c r="AM228" i="8"/>
  <c r="AE228" i="8"/>
  <c r="W228" i="8"/>
  <c r="O228" i="8"/>
  <c r="FA227" i="8"/>
  <c r="ES227" i="8"/>
  <c r="EK227" i="8"/>
  <c r="EC227" i="8"/>
  <c r="DU227" i="8"/>
  <c r="DM227" i="8"/>
  <c r="DE227" i="8"/>
  <c r="CW227" i="8"/>
  <c r="CO227" i="8"/>
  <c r="CG227" i="8"/>
  <c r="BY227" i="8"/>
  <c r="BQ227" i="8"/>
  <c r="BI227" i="8"/>
  <c r="BA227" i="8"/>
  <c r="AS227" i="8"/>
  <c r="AK227" i="8"/>
  <c r="AC227" i="8"/>
  <c r="U227" i="8"/>
  <c r="M227" i="8"/>
  <c r="FD229" i="8"/>
  <c r="EV229" i="8"/>
  <c r="EN229" i="8"/>
  <c r="EF229" i="8"/>
  <c r="DX229" i="8"/>
  <c r="DP229" i="8"/>
  <c r="DH229" i="8"/>
  <c r="CZ229" i="8"/>
  <c r="CR229" i="8"/>
  <c r="CJ229" i="8"/>
  <c r="CB229" i="8"/>
  <c r="BT229" i="8"/>
  <c r="BL229" i="8"/>
  <c r="BD229" i="8"/>
  <c r="AV229" i="8"/>
  <c r="AN229" i="8"/>
  <c r="AF229" i="8"/>
  <c r="X229" i="8"/>
  <c r="P229" i="8"/>
  <c r="H229" i="8"/>
  <c r="FB228" i="8"/>
  <c r="ET228" i="8"/>
  <c r="EL228" i="8"/>
  <c r="ED228" i="8"/>
  <c r="DV228" i="8"/>
  <c r="DN228" i="8"/>
  <c r="DF228" i="8"/>
  <c r="CX228" i="8"/>
  <c r="CP228" i="8"/>
  <c r="CH228" i="8"/>
  <c r="BZ228" i="8"/>
  <c r="BR228" i="8"/>
  <c r="BJ228" i="8"/>
  <c r="BB228" i="8"/>
  <c r="AT228" i="8"/>
  <c r="AL228" i="8"/>
  <c r="AD228" i="8"/>
  <c r="V228" i="8"/>
  <c r="N228" i="8"/>
  <c r="FC229" i="8"/>
  <c r="EU229" i="8"/>
  <c r="EM229" i="8"/>
  <c r="EE229" i="8"/>
  <c r="DW229" i="8"/>
  <c r="DO229" i="8"/>
  <c r="DG229" i="8"/>
  <c r="CY229" i="8"/>
  <c r="CQ229" i="8"/>
  <c r="CI229" i="8"/>
  <c r="CA229" i="8"/>
  <c r="BS229" i="8"/>
  <c r="BK229" i="8"/>
  <c r="BC229" i="8"/>
  <c r="AU229" i="8"/>
  <c r="AM229" i="8"/>
  <c r="AE229" i="8"/>
  <c r="W229" i="8"/>
  <c r="O229" i="8"/>
  <c r="FA228" i="8"/>
  <c r="ES228" i="8"/>
  <c r="EK228" i="8"/>
  <c r="EC228" i="8"/>
  <c r="DU228" i="8"/>
  <c r="DM228" i="8"/>
  <c r="DE228" i="8"/>
  <c r="CW228" i="8"/>
  <c r="CO228" i="8"/>
  <c r="CG228" i="8"/>
  <c r="BY228" i="8"/>
  <c r="BQ228" i="8"/>
  <c r="BI228" i="8"/>
  <c r="BA228" i="8"/>
  <c r="AS228" i="8"/>
  <c r="AK228" i="8"/>
  <c r="AC228" i="8"/>
  <c r="U228" i="8"/>
  <c r="M228" i="8"/>
  <c r="FB229" i="8"/>
  <c r="ET229" i="8"/>
  <c r="EL229" i="8"/>
  <c r="ED229" i="8"/>
  <c r="DV229" i="8"/>
  <c r="DN229" i="8"/>
  <c r="DF229" i="8"/>
  <c r="CX229" i="8"/>
  <c r="CP229" i="8"/>
  <c r="CH229" i="8"/>
  <c r="BZ229" i="8"/>
  <c r="BR229" i="8"/>
  <c r="BJ229" i="8"/>
  <c r="BB229" i="8"/>
  <c r="AT229" i="8"/>
  <c r="AL229" i="8"/>
  <c r="AD229" i="8"/>
  <c r="V229" i="8"/>
  <c r="N229" i="8"/>
  <c r="EZ228" i="8"/>
  <c r="ER228" i="8"/>
  <c r="EJ228" i="8"/>
  <c r="EB228" i="8"/>
  <c r="DT228" i="8"/>
  <c r="DL228" i="8"/>
  <c r="DD228" i="8"/>
  <c r="CV228" i="8"/>
  <c r="CN228" i="8"/>
  <c r="CF228" i="8"/>
  <c r="BX228" i="8"/>
  <c r="BP228" i="8"/>
  <c r="BH228" i="8"/>
  <c r="AZ228" i="8"/>
  <c r="AR228" i="8"/>
  <c r="AJ228" i="8"/>
  <c r="AB228" i="8"/>
  <c r="T228" i="8"/>
  <c r="L228" i="8"/>
  <c r="FF227" i="8"/>
  <c r="EX227" i="8"/>
  <c r="FA229" i="8"/>
  <c r="ES229" i="8"/>
  <c r="EK229" i="8"/>
  <c r="EC229" i="8"/>
  <c r="DU229" i="8"/>
  <c r="DM229" i="8"/>
  <c r="DE229" i="8"/>
  <c r="CW229" i="8"/>
  <c r="CO229" i="8"/>
  <c r="CG229" i="8"/>
  <c r="BY229" i="8"/>
  <c r="BQ229" i="8"/>
  <c r="BI229" i="8"/>
  <c r="BA229" i="8"/>
  <c r="AS229" i="8"/>
  <c r="AK229" i="8"/>
  <c r="AC229" i="8"/>
  <c r="U229" i="8"/>
  <c r="M229" i="8"/>
  <c r="FG228" i="8"/>
  <c r="EY228" i="8"/>
  <c r="EQ228" i="8"/>
  <c r="EI228" i="8"/>
  <c r="EA228" i="8"/>
  <c r="DS228" i="8"/>
  <c r="DK228" i="8"/>
  <c r="DC228" i="8"/>
  <c r="CU228" i="8"/>
  <c r="CM228" i="8"/>
  <c r="CE228" i="8"/>
  <c r="BW228" i="8"/>
  <c r="BO228" i="8"/>
  <c r="BG228" i="8"/>
  <c r="AY228" i="8"/>
  <c r="AQ228" i="8"/>
  <c r="AI228" i="8"/>
  <c r="AA228" i="8"/>
  <c r="S228" i="8"/>
  <c r="K228" i="8"/>
  <c r="FE227" i="8"/>
  <c r="EW227" i="8"/>
  <c r="EO227" i="8"/>
  <c r="EG227" i="8"/>
  <c r="DY227" i="8"/>
  <c r="DQ227" i="8"/>
  <c r="DI227" i="8"/>
  <c r="DA227" i="8"/>
  <c r="CS227" i="8"/>
  <c r="CK227" i="8"/>
  <c r="CC227" i="8"/>
  <c r="BU227" i="8"/>
  <c r="BM227" i="8"/>
  <c r="BE227" i="8"/>
  <c r="AW227" i="8"/>
  <c r="AO227" i="8"/>
  <c r="AG227" i="8"/>
  <c r="Y227" i="8"/>
  <c r="EZ229" i="8"/>
  <c r="ER229" i="8"/>
  <c r="EJ229" i="8"/>
  <c r="EB229" i="8"/>
  <c r="DT229" i="8"/>
  <c r="DL229" i="8"/>
  <c r="DD229" i="8"/>
  <c r="CV229" i="8"/>
  <c r="CN229" i="8"/>
  <c r="CF229" i="8"/>
  <c r="BX229" i="8"/>
  <c r="BP229" i="8"/>
  <c r="BH229" i="8"/>
  <c r="AZ229" i="8"/>
  <c r="AR229" i="8"/>
  <c r="AJ229" i="8"/>
  <c r="AB229" i="8"/>
  <c r="T229" i="8"/>
  <c r="L229" i="8"/>
  <c r="FF228" i="8"/>
  <c r="EX228" i="8"/>
  <c r="EP228" i="8"/>
  <c r="EH228" i="8"/>
  <c r="DZ228" i="8"/>
  <c r="DR228" i="8"/>
  <c r="DJ228" i="8"/>
  <c r="DB228" i="8"/>
  <c r="CT228" i="8"/>
  <c r="CL228" i="8"/>
  <c r="CD228" i="8"/>
  <c r="BV228" i="8"/>
  <c r="BN228" i="8"/>
  <c r="BF228" i="8"/>
  <c r="AX228" i="8"/>
  <c r="AP228" i="8"/>
  <c r="AH228" i="8"/>
  <c r="Z228" i="8"/>
  <c r="R228" i="8"/>
  <c r="J228" i="8"/>
  <c r="FD227" i="8"/>
  <c r="EV227" i="8"/>
  <c r="EN227" i="8"/>
  <c r="EF227" i="8"/>
  <c r="DX227" i="8"/>
  <c r="DP227" i="8"/>
  <c r="DH227" i="8"/>
  <c r="CZ227" i="8"/>
  <c r="CR227" i="8"/>
  <c r="CJ227" i="8"/>
  <c r="CB227" i="8"/>
  <c r="BT227" i="8"/>
  <c r="BL227" i="8"/>
  <c r="BD227" i="8"/>
  <c r="AV227" i="8"/>
  <c r="AN227" i="8"/>
  <c r="AF227" i="8"/>
  <c r="X227" i="8"/>
  <c r="P227" i="8"/>
  <c r="FG229" i="8"/>
  <c r="EY229" i="8"/>
  <c r="EQ229" i="8"/>
  <c r="EI229" i="8"/>
  <c r="EA229" i="8"/>
  <c r="DS229" i="8"/>
  <c r="DK229" i="8"/>
  <c r="DC229" i="8"/>
  <c r="CU229" i="8"/>
  <c r="CM229" i="8"/>
  <c r="CE229" i="8"/>
  <c r="BW229" i="8"/>
  <c r="BO229" i="8"/>
  <c r="BG229" i="8"/>
  <c r="AY229" i="8"/>
  <c r="AQ229" i="8"/>
  <c r="AI229" i="8"/>
  <c r="AA229" i="8"/>
  <c r="S229" i="8"/>
  <c r="K229" i="8"/>
  <c r="FE228" i="8"/>
  <c r="EW228" i="8"/>
  <c r="EO228" i="8"/>
  <c r="EG228" i="8"/>
  <c r="DY228" i="8"/>
  <c r="DQ228" i="8"/>
  <c r="DI228" i="8"/>
  <c r="DA228" i="8"/>
  <c r="CS228" i="8"/>
  <c r="CK228" i="8"/>
  <c r="CC228" i="8"/>
  <c r="BU228" i="8"/>
  <c r="BM228" i="8"/>
  <c r="BE228" i="8"/>
  <c r="AW228" i="8"/>
  <c r="AO228" i="8"/>
  <c r="AG228" i="8"/>
  <c r="Y228" i="8"/>
  <c r="Q228" i="8"/>
  <c r="I228" i="8"/>
  <c r="FC227" i="8"/>
  <c r="EU227" i="8"/>
  <c r="EM227" i="8"/>
  <c r="EE227" i="8"/>
  <c r="DW227" i="8"/>
  <c r="DO227" i="8"/>
  <c r="DG227" i="8"/>
  <c r="CY227" i="8"/>
  <c r="CQ227" i="8"/>
  <c r="CI227" i="8"/>
  <c r="CA227" i="8"/>
  <c r="BS227" i="8"/>
  <c r="BK227" i="8"/>
  <c r="BC227" i="8"/>
  <c r="AU227" i="8"/>
  <c r="FF229" i="8"/>
  <c r="EX229" i="8"/>
  <c r="EP229" i="8"/>
  <c r="EH229" i="8"/>
  <c r="DZ229" i="8"/>
  <c r="DR229" i="8"/>
  <c r="DJ229" i="8"/>
  <c r="DB229" i="8"/>
  <c r="CT229" i="8"/>
  <c r="CL229" i="8"/>
  <c r="CD229" i="8"/>
  <c r="BV229" i="8"/>
  <c r="BN229" i="8"/>
  <c r="BF229" i="8"/>
  <c r="AX229" i="8"/>
  <c r="AP229" i="8"/>
  <c r="AH229" i="8"/>
  <c r="Z229" i="8"/>
  <c r="R229" i="8"/>
  <c r="J229" i="8"/>
  <c r="FD228" i="8"/>
  <c r="EV228" i="8"/>
  <c r="EN228" i="8"/>
  <c r="EF228" i="8"/>
  <c r="DX228" i="8"/>
  <c r="DP228" i="8"/>
  <c r="DH228" i="8"/>
  <c r="CZ228" i="8"/>
  <c r="CR228" i="8"/>
  <c r="CJ228" i="8"/>
  <c r="CB228" i="8"/>
  <c r="BT228" i="8"/>
  <c r="BL228" i="8"/>
  <c r="BD228" i="8"/>
  <c r="AV228" i="8"/>
  <c r="AN228" i="8"/>
  <c r="AF228" i="8"/>
  <c r="X228" i="8"/>
  <c r="P228" i="8"/>
  <c r="H228" i="8"/>
  <c r="FB227" i="8"/>
  <c r="ET227" i="8"/>
  <c r="EL227" i="8"/>
  <c r="ED227" i="8"/>
  <c r="DV227" i="8"/>
  <c r="DN227" i="8"/>
  <c r="DF227" i="8"/>
  <c r="CX227" i="8"/>
  <c r="CP227" i="8"/>
  <c r="CH227" i="8"/>
  <c r="BZ227" i="8"/>
  <c r="BR227" i="8"/>
  <c r="BJ227" i="8"/>
  <c r="BB227" i="8"/>
  <c r="AT227" i="8"/>
  <c r="AL227" i="8"/>
  <c r="AD227" i="8"/>
  <c r="FG227" i="8"/>
  <c r="EH227" i="8"/>
  <c r="DK227" i="8"/>
  <c r="CN227" i="8"/>
  <c r="BV227" i="8"/>
  <c r="AY227" i="8"/>
  <c r="AH227" i="8"/>
  <c r="S227" i="8"/>
  <c r="I227" i="8"/>
  <c r="FD226" i="8"/>
  <c r="EV226" i="8"/>
  <c r="EN226" i="8"/>
  <c r="EF226" i="8"/>
  <c r="DX226" i="8"/>
  <c r="DP226" i="8"/>
  <c r="DH226" i="8"/>
  <c r="CZ226" i="8"/>
  <c r="CR226" i="8"/>
  <c r="CJ226" i="8"/>
  <c r="CB226" i="8"/>
  <c r="BT226" i="8"/>
  <c r="BL226" i="8"/>
  <c r="BD226" i="8"/>
  <c r="AV226" i="8"/>
  <c r="AN226" i="8"/>
  <c r="AF226" i="8"/>
  <c r="X226" i="8"/>
  <c r="P226" i="8"/>
  <c r="H226" i="8"/>
  <c r="FB225" i="8"/>
  <c r="ET225" i="8"/>
  <c r="EL225" i="8"/>
  <c r="ED225" i="8"/>
  <c r="DV225" i="8"/>
  <c r="DN225" i="8"/>
  <c r="DF225" i="8"/>
  <c r="CX225" i="8"/>
  <c r="CP225" i="8"/>
  <c r="CH225" i="8"/>
  <c r="BZ225" i="8"/>
  <c r="BR225" i="8"/>
  <c r="BJ225" i="8"/>
  <c r="BB225" i="8"/>
  <c r="AT225" i="8"/>
  <c r="AL225" i="8"/>
  <c r="AD225" i="8"/>
  <c r="V225" i="8"/>
  <c r="N225" i="8"/>
  <c r="EZ227" i="8"/>
  <c r="EB227" i="8"/>
  <c r="DJ227" i="8"/>
  <c r="CM227" i="8"/>
  <c r="BP227" i="8"/>
  <c r="AX227" i="8"/>
  <c r="AE227" i="8"/>
  <c r="R227" i="8"/>
  <c r="H227" i="8"/>
  <c r="FC226" i="8"/>
  <c r="EU226" i="8"/>
  <c r="EM226" i="8"/>
  <c r="EE226" i="8"/>
  <c r="DW226" i="8"/>
  <c r="DO226" i="8"/>
  <c r="DG226" i="8"/>
  <c r="CY226" i="8"/>
  <c r="CQ226" i="8"/>
  <c r="CI226" i="8"/>
  <c r="CA226" i="8"/>
  <c r="BS226" i="8"/>
  <c r="BK226" i="8"/>
  <c r="BC226" i="8"/>
  <c r="AU226" i="8"/>
  <c r="AM226" i="8"/>
  <c r="AE226" i="8"/>
  <c r="W226" i="8"/>
  <c r="O226" i="8"/>
  <c r="FA225" i="8"/>
  <c r="ES225" i="8"/>
  <c r="EK225" i="8"/>
  <c r="EC225" i="8"/>
  <c r="DU225" i="8"/>
  <c r="DM225" i="8"/>
  <c r="DE225" i="8"/>
  <c r="CW225" i="8"/>
  <c r="CO225" i="8"/>
  <c r="CG225" i="8"/>
  <c r="BY225" i="8"/>
  <c r="BQ225" i="8"/>
  <c r="BI225" i="8"/>
  <c r="BA225" i="8"/>
  <c r="AS225" i="8"/>
  <c r="AK225" i="8"/>
  <c r="AC225" i="8"/>
  <c r="U225" i="8"/>
  <c r="M225" i="8"/>
  <c r="EY227" i="8"/>
  <c r="EA227" i="8"/>
  <c r="DD227" i="8"/>
  <c r="CL227" i="8"/>
  <c r="BO227" i="8"/>
  <c r="AR227" i="8"/>
  <c r="AB227" i="8"/>
  <c r="Q227" i="8"/>
  <c r="FB226" i="8"/>
  <c r="ET226" i="8"/>
  <c r="EL226" i="8"/>
  <c r="ED226" i="8"/>
  <c r="DV226" i="8"/>
  <c r="DN226" i="8"/>
  <c r="DF226" i="8"/>
  <c r="CX226" i="8"/>
  <c r="CP226" i="8"/>
  <c r="CH226" i="8"/>
  <c r="BZ226" i="8"/>
  <c r="BR226" i="8"/>
  <c r="BJ226" i="8"/>
  <c r="BB226" i="8"/>
  <c r="AT226" i="8"/>
  <c r="AL226" i="8"/>
  <c r="AD226" i="8"/>
  <c r="V226" i="8"/>
  <c r="N226" i="8"/>
  <c r="EZ225" i="8"/>
  <c r="ER225" i="8"/>
  <c r="EJ225" i="8"/>
  <c r="EB225" i="8"/>
  <c r="DT225" i="8"/>
  <c r="DL225" i="8"/>
  <c r="DD225" i="8"/>
  <c r="CV225" i="8"/>
  <c r="CN225" i="8"/>
  <c r="CF225" i="8"/>
  <c r="BX225" i="8"/>
  <c r="BP225" i="8"/>
  <c r="BH225" i="8"/>
  <c r="AZ225" i="8"/>
  <c r="AR225" i="8"/>
  <c r="AJ225" i="8"/>
  <c r="AB225" i="8"/>
  <c r="T225" i="8"/>
  <c r="L225" i="8"/>
  <c r="ER227" i="8"/>
  <c r="DZ227" i="8"/>
  <c r="DC227" i="8"/>
  <c r="CF227" i="8"/>
  <c r="BN227" i="8"/>
  <c r="AQ227" i="8"/>
  <c r="AA227" i="8"/>
  <c r="O227" i="8"/>
  <c r="FA226" i="8"/>
  <c r="ES226" i="8"/>
  <c r="EK226" i="8"/>
  <c r="EC226" i="8"/>
  <c r="DU226" i="8"/>
  <c r="DM226" i="8"/>
  <c r="DE226" i="8"/>
  <c r="CW226" i="8"/>
  <c r="CO226" i="8"/>
  <c r="CG226" i="8"/>
  <c r="BY226" i="8"/>
  <c r="BQ226" i="8"/>
  <c r="BI226" i="8"/>
  <c r="BA226" i="8"/>
  <c r="AS226" i="8"/>
  <c r="AK226" i="8"/>
  <c r="AC226" i="8"/>
  <c r="U226" i="8"/>
  <c r="M226" i="8"/>
  <c r="FG225" i="8"/>
  <c r="EY225" i="8"/>
  <c r="EQ225" i="8"/>
  <c r="EI225" i="8"/>
  <c r="EA225" i="8"/>
  <c r="DS225" i="8"/>
  <c r="DK225" i="8"/>
  <c r="DC225" i="8"/>
  <c r="CU225" i="8"/>
  <c r="CM225" i="8"/>
  <c r="CE225" i="8"/>
  <c r="BW225" i="8"/>
  <c r="BO225" i="8"/>
  <c r="BG225" i="8"/>
  <c r="AY225" i="8"/>
  <c r="AQ225" i="8"/>
  <c r="AI225" i="8"/>
  <c r="AA225" i="8"/>
  <c r="S225" i="8"/>
  <c r="K225" i="8"/>
  <c r="EQ227" i="8"/>
  <c r="DT227" i="8"/>
  <c r="DB227" i="8"/>
  <c r="CE227" i="8"/>
  <c r="BH227" i="8"/>
  <c r="AP227" i="8"/>
  <c r="Z227" i="8"/>
  <c r="N227" i="8"/>
  <c r="EZ226" i="8"/>
  <c r="ER226" i="8"/>
  <c r="EJ226" i="8"/>
  <c r="EB226" i="8"/>
  <c r="DT226" i="8"/>
  <c r="DL226" i="8"/>
  <c r="DD226" i="8"/>
  <c r="CV226" i="8"/>
  <c r="CN226" i="8"/>
  <c r="CF226" i="8"/>
  <c r="BX226" i="8"/>
  <c r="BP226" i="8"/>
  <c r="BH226" i="8"/>
  <c r="AZ226" i="8"/>
  <c r="AR226" i="8"/>
  <c r="AJ226" i="8"/>
  <c r="AB226" i="8"/>
  <c r="T226" i="8"/>
  <c r="L226" i="8"/>
  <c r="EP227" i="8"/>
  <c r="DS227" i="8"/>
  <c r="CV227" i="8"/>
  <c r="CD227" i="8"/>
  <c r="BG227" i="8"/>
  <c r="AM227" i="8"/>
  <c r="W227" i="8"/>
  <c r="L227" i="8"/>
  <c r="FG226" i="8"/>
  <c r="EY226" i="8"/>
  <c r="EQ226" i="8"/>
  <c r="EI226" i="8"/>
  <c r="EA226" i="8"/>
  <c r="DS226" i="8"/>
  <c r="DK226" i="8"/>
  <c r="DC226" i="8"/>
  <c r="CU226" i="8"/>
  <c r="CM226" i="8"/>
  <c r="CE226" i="8"/>
  <c r="BW226" i="8"/>
  <c r="BO226" i="8"/>
  <c r="BG226" i="8"/>
  <c r="AY226" i="8"/>
  <c r="AQ226" i="8"/>
  <c r="AI226" i="8"/>
  <c r="AA226" i="8"/>
  <c r="S226" i="8"/>
  <c r="K226" i="8"/>
  <c r="FE225" i="8"/>
  <c r="EW225" i="8"/>
  <c r="EO225" i="8"/>
  <c r="EG225" i="8"/>
  <c r="DY225" i="8"/>
  <c r="DQ225" i="8"/>
  <c r="DI225" i="8"/>
  <c r="DA225" i="8"/>
  <c r="CS225" i="8"/>
  <c r="CK225" i="8"/>
  <c r="CC225" i="8"/>
  <c r="BU225" i="8"/>
  <c r="BM225" i="8"/>
  <c r="BE225" i="8"/>
  <c r="AW225" i="8"/>
  <c r="AO225" i="8"/>
  <c r="AG225" i="8"/>
  <c r="Y225" i="8"/>
  <c r="Q225" i="8"/>
  <c r="I225" i="8"/>
  <c r="EJ227" i="8"/>
  <c r="DR227" i="8"/>
  <c r="CU227" i="8"/>
  <c r="BX227" i="8"/>
  <c r="BF227" i="8"/>
  <c r="AJ227" i="8"/>
  <c r="V227" i="8"/>
  <c r="K227" i="8"/>
  <c r="FF226" i="8"/>
  <c r="EX226" i="8"/>
  <c r="EP226" i="8"/>
  <c r="EH226" i="8"/>
  <c r="DZ226" i="8"/>
  <c r="DR226" i="8"/>
  <c r="DJ226" i="8"/>
  <c r="DB226" i="8"/>
  <c r="CT226" i="8"/>
  <c r="CL226" i="8"/>
  <c r="CD226" i="8"/>
  <c r="BV226" i="8"/>
  <c r="BN226" i="8"/>
  <c r="BF226" i="8"/>
  <c r="AX226" i="8"/>
  <c r="AP226" i="8"/>
  <c r="AH226" i="8"/>
  <c r="Z226" i="8"/>
  <c r="R226" i="8"/>
  <c r="J226" i="8"/>
  <c r="FD225" i="8"/>
  <c r="EV225" i="8"/>
  <c r="EN225" i="8"/>
  <c r="EF225" i="8"/>
  <c r="DX225" i="8"/>
  <c r="DP225" i="8"/>
  <c r="DH225" i="8"/>
  <c r="CZ225" i="8"/>
  <c r="CR225" i="8"/>
  <c r="CJ225" i="8"/>
  <c r="CB225" i="8"/>
  <c r="BT225" i="8"/>
  <c r="BL225" i="8"/>
  <c r="BD225" i="8"/>
  <c r="AV225" i="8"/>
  <c r="AN225" i="8"/>
  <c r="AF225" i="8"/>
  <c r="X225" i="8"/>
  <c r="P225" i="8"/>
  <c r="H225" i="8"/>
  <c r="EI227" i="8"/>
  <c r="DL227" i="8"/>
  <c r="CT227" i="8"/>
  <c r="BW227" i="8"/>
  <c r="AZ227" i="8"/>
  <c r="AI227" i="8"/>
  <c r="T227" i="8"/>
  <c r="J227" i="8"/>
  <c r="FE226" i="8"/>
  <c r="EW226" i="8"/>
  <c r="EO226" i="8"/>
  <c r="EG226" i="8"/>
  <c r="DY226" i="8"/>
  <c r="DQ226" i="8"/>
  <c r="DI226" i="8"/>
  <c r="DA226" i="8"/>
  <c r="CS226" i="8"/>
  <c r="CK226" i="8"/>
  <c r="CC226" i="8"/>
  <c r="BU226" i="8"/>
  <c r="BM226" i="8"/>
  <c r="BE226" i="8"/>
  <c r="AW226" i="8"/>
  <c r="AO226" i="8"/>
  <c r="AG226" i="8"/>
  <c r="Y226" i="8"/>
  <c r="Q226" i="8"/>
  <c r="I226" i="8"/>
  <c r="FC225" i="8"/>
  <c r="EU225" i="8"/>
  <c r="EM225" i="8"/>
  <c r="EE225" i="8"/>
  <c r="DW225" i="8"/>
  <c r="DO225" i="8"/>
  <c r="DG225" i="8"/>
  <c r="CY225" i="8"/>
  <c r="CQ225" i="8"/>
  <c r="CI225" i="8"/>
  <c r="CA225" i="8"/>
  <c r="BS225" i="8"/>
  <c r="BK225" i="8"/>
  <c r="BC225" i="8"/>
  <c r="AU225" i="8"/>
  <c r="AM225" i="8"/>
  <c r="AE225" i="8"/>
  <c r="W225" i="8"/>
  <c r="O225" i="8"/>
  <c r="EX225" i="8"/>
  <c r="CL225" i="8"/>
  <c r="Z225" i="8"/>
  <c r="FF224" i="8"/>
  <c r="EX224" i="8"/>
  <c r="EP224" i="8"/>
  <c r="EH224" i="8"/>
  <c r="DZ224" i="8"/>
  <c r="DR224" i="8"/>
  <c r="DJ224" i="8"/>
  <c r="DB224" i="8"/>
  <c r="CT224" i="8"/>
  <c r="CL224" i="8"/>
  <c r="CD224" i="8"/>
  <c r="BV224" i="8"/>
  <c r="BN224" i="8"/>
  <c r="BF224" i="8"/>
  <c r="AX224" i="8"/>
  <c r="AP224" i="8"/>
  <c r="AH224" i="8"/>
  <c r="Z224" i="8"/>
  <c r="R224" i="8"/>
  <c r="J224" i="8"/>
  <c r="FD223" i="8"/>
  <c r="EV223" i="8"/>
  <c r="EN223" i="8"/>
  <c r="EF223" i="8"/>
  <c r="DX223" i="8"/>
  <c r="DP223" i="8"/>
  <c r="DH223" i="8"/>
  <c r="CZ223" i="8"/>
  <c r="CR223" i="8"/>
  <c r="CJ223" i="8"/>
  <c r="CB223" i="8"/>
  <c r="BT223" i="8"/>
  <c r="BL223" i="8"/>
  <c r="BD223" i="8"/>
  <c r="AV223" i="8"/>
  <c r="AN223" i="8"/>
  <c r="AF223" i="8"/>
  <c r="X223" i="8"/>
  <c r="P223" i="8"/>
  <c r="H223" i="8"/>
  <c r="FB222" i="8"/>
  <c r="ET222" i="8"/>
  <c r="EL222" i="8"/>
  <c r="ED222" i="8"/>
  <c r="DV222" i="8"/>
  <c r="DN222" i="8"/>
  <c r="DF222" i="8"/>
  <c r="CX222" i="8"/>
  <c r="CP222" i="8"/>
  <c r="CH222" i="8"/>
  <c r="BZ222" i="8"/>
  <c r="BR222" i="8"/>
  <c r="BJ222" i="8"/>
  <c r="BB222" i="8"/>
  <c r="AT222" i="8"/>
  <c r="AL222" i="8"/>
  <c r="AD222" i="8"/>
  <c r="V222" i="8"/>
  <c r="N222" i="8"/>
  <c r="EP225" i="8"/>
  <c r="CD225" i="8"/>
  <c r="R225" i="8"/>
  <c r="FE224" i="8"/>
  <c r="EW224" i="8"/>
  <c r="EO224" i="8"/>
  <c r="EG224" i="8"/>
  <c r="DY224" i="8"/>
  <c r="DQ224" i="8"/>
  <c r="DI224" i="8"/>
  <c r="DA224" i="8"/>
  <c r="CS224" i="8"/>
  <c r="CK224" i="8"/>
  <c r="CC224" i="8"/>
  <c r="BU224" i="8"/>
  <c r="BM224" i="8"/>
  <c r="BE224" i="8"/>
  <c r="AW224" i="8"/>
  <c r="AO224" i="8"/>
  <c r="AG224" i="8"/>
  <c r="Y224" i="8"/>
  <c r="Q224" i="8"/>
  <c r="I224" i="8"/>
  <c r="FC223" i="8"/>
  <c r="EU223" i="8"/>
  <c r="EM223" i="8"/>
  <c r="EE223" i="8"/>
  <c r="DW223" i="8"/>
  <c r="DO223" i="8"/>
  <c r="DG223" i="8"/>
  <c r="CY223" i="8"/>
  <c r="CQ223" i="8"/>
  <c r="CI223" i="8"/>
  <c r="CA223" i="8"/>
  <c r="BS223" i="8"/>
  <c r="BK223" i="8"/>
  <c r="BC223" i="8"/>
  <c r="AU223" i="8"/>
  <c r="AM223" i="8"/>
  <c r="AE223" i="8"/>
  <c r="W223" i="8"/>
  <c r="O223" i="8"/>
  <c r="FA222" i="8"/>
  <c r="ES222" i="8"/>
  <c r="EK222" i="8"/>
  <c r="EC222" i="8"/>
  <c r="DU222" i="8"/>
  <c r="DM222" i="8"/>
  <c r="DE222" i="8"/>
  <c r="CW222" i="8"/>
  <c r="CO222" i="8"/>
  <c r="CG222" i="8"/>
  <c r="BY222" i="8"/>
  <c r="BQ222" i="8"/>
  <c r="BI222" i="8"/>
  <c r="BA222" i="8"/>
  <c r="AS222" i="8"/>
  <c r="AK222" i="8"/>
  <c r="AC222" i="8"/>
  <c r="U222" i="8"/>
  <c r="M222" i="8"/>
  <c r="EH225" i="8"/>
  <c r="BV225" i="8"/>
  <c r="J225" i="8"/>
  <c r="FD224" i="8"/>
  <c r="EV224" i="8"/>
  <c r="EN224" i="8"/>
  <c r="EF224" i="8"/>
  <c r="DX224" i="8"/>
  <c r="DP224" i="8"/>
  <c r="DH224" i="8"/>
  <c r="CZ224" i="8"/>
  <c r="CR224" i="8"/>
  <c r="CJ224" i="8"/>
  <c r="CB224" i="8"/>
  <c r="BT224" i="8"/>
  <c r="BL224" i="8"/>
  <c r="BD224" i="8"/>
  <c r="AV224" i="8"/>
  <c r="AN224" i="8"/>
  <c r="AF224" i="8"/>
  <c r="X224" i="8"/>
  <c r="P224" i="8"/>
  <c r="H224" i="8"/>
  <c r="FB223" i="8"/>
  <c r="ET223" i="8"/>
  <c r="EL223" i="8"/>
  <c r="ED223" i="8"/>
  <c r="DV223" i="8"/>
  <c r="DN223" i="8"/>
  <c r="DF223" i="8"/>
  <c r="CX223" i="8"/>
  <c r="CP223" i="8"/>
  <c r="CH223" i="8"/>
  <c r="BZ223" i="8"/>
  <c r="BR223" i="8"/>
  <c r="BJ223" i="8"/>
  <c r="BB223" i="8"/>
  <c r="AT223" i="8"/>
  <c r="AL223" i="8"/>
  <c r="AD223" i="8"/>
  <c r="V223" i="8"/>
  <c r="N223" i="8"/>
  <c r="EZ222" i="8"/>
  <c r="ER222" i="8"/>
  <c r="EJ222" i="8"/>
  <c r="EB222" i="8"/>
  <c r="DT222" i="8"/>
  <c r="DZ225" i="8"/>
  <c r="BN225" i="8"/>
  <c r="FC224" i="8"/>
  <c r="EU224" i="8"/>
  <c r="EM224" i="8"/>
  <c r="EE224" i="8"/>
  <c r="DW224" i="8"/>
  <c r="DO224" i="8"/>
  <c r="DG224" i="8"/>
  <c r="CY224" i="8"/>
  <c r="CQ224" i="8"/>
  <c r="CI224" i="8"/>
  <c r="CA224" i="8"/>
  <c r="BS224" i="8"/>
  <c r="BK224" i="8"/>
  <c r="BC224" i="8"/>
  <c r="AU224" i="8"/>
  <c r="AM224" i="8"/>
  <c r="AE224" i="8"/>
  <c r="W224" i="8"/>
  <c r="O224" i="8"/>
  <c r="FA223" i="8"/>
  <c r="ES223" i="8"/>
  <c r="EK223" i="8"/>
  <c r="EC223" i="8"/>
  <c r="DU223" i="8"/>
  <c r="DM223" i="8"/>
  <c r="DE223" i="8"/>
  <c r="CW223" i="8"/>
  <c r="CO223" i="8"/>
  <c r="CG223" i="8"/>
  <c r="BY223" i="8"/>
  <c r="BQ223" i="8"/>
  <c r="BI223" i="8"/>
  <c r="BA223" i="8"/>
  <c r="AS223" i="8"/>
  <c r="AK223" i="8"/>
  <c r="AC223" i="8"/>
  <c r="U223" i="8"/>
  <c r="M223" i="8"/>
  <c r="FG222" i="8"/>
  <c r="EY222" i="8"/>
  <c r="EQ222" i="8"/>
  <c r="EI222" i="8"/>
  <c r="EA222" i="8"/>
  <c r="DS222" i="8"/>
  <c r="DK222" i="8"/>
  <c r="DC222" i="8"/>
  <c r="CU222" i="8"/>
  <c r="CM222" i="8"/>
  <c r="CE222" i="8"/>
  <c r="BW222" i="8"/>
  <c r="BO222" i="8"/>
  <c r="BG222" i="8"/>
  <c r="AY222" i="8"/>
  <c r="AQ222" i="8"/>
  <c r="AI222" i="8"/>
  <c r="AA222" i="8"/>
  <c r="S222" i="8"/>
  <c r="K222" i="8"/>
  <c r="DR225" i="8"/>
  <c r="BF225" i="8"/>
  <c r="FB224" i="8"/>
  <c r="ET224" i="8"/>
  <c r="EL224" i="8"/>
  <c r="ED224" i="8"/>
  <c r="DV224" i="8"/>
  <c r="DN224" i="8"/>
  <c r="DF224" i="8"/>
  <c r="CX224" i="8"/>
  <c r="CP224" i="8"/>
  <c r="CH224" i="8"/>
  <c r="BZ224" i="8"/>
  <c r="BR224" i="8"/>
  <c r="BJ224" i="8"/>
  <c r="BB224" i="8"/>
  <c r="AT224" i="8"/>
  <c r="AL224" i="8"/>
  <c r="AD224" i="8"/>
  <c r="V224" i="8"/>
  <c r="N224" i="8"/>
  <c r="EZ223" i="8"/>
  <c r="ER223" i="8"/>
  <c r="EJ223" i="8"/>
  <c r="EB223" i="8"/>
  <c r="DT223" i="8"/>
  <c r="DL223" i="8"/>
  <c r="DD223" i="8"/>
  <c r="CV223" i="8"/>
  <c r="CN223" i="8"/>
  <c r="CF223" i="8"/>
  <c r="BX223" i="8"/>
  <c r="BP223" i="8"/>
  <c r="BH223" i="8"/>
  <c r="AZ223" i="8"/>
  <c r="AR223" i="8"/>
  <c r="AJ223" i="8"/>
  <c r="AB223" i="8"/>
  <c r="T223" i="8"/>
  <c r="L223" i="8"/>
  <c r="FF222" i="8"/>
  <c r="EX222" i="8"/>
  <c r="EP222" i="8"/>
  <c r="EH222" i="8"/>
  <c r="DJ225" i="8"/>
  <c r="AX225" i="8"/>
  <c r="FA224" i="8"/>
  <c r="ES224" i="8"/>
  <c r="EK224" i="8"/>
  <c r="EC224" i="8"/>
  <c r="DU224" i="8"/>
  <c r="DM224" i="8"/>
  <c r="DE224" i="8"/>
  <c r="CW224" i="8"/>
  <c r="CO224" i="8"/>
  <c r="CG224" i="8"/>
  <c r="BY224" i="8"/>
  <c r="BQ224" i="8"/>
  <c r="BI224" i="8"/>
  <c r="BA224" i="8"/>
  <c r="AS224" i="8"/>
  <c r="AK224" i="8"/>
  <c r="AC224" i="8"/>
  <c r="U224" i="8"/>
  <c r="M224" i="8"/>
  <c r="FG223" i="8"/>
  <c r="EY223" i="8"/>
  <c r="EQ223" i="8"/>
  <c r="EI223" i="8"/>
  <c r="EA223" i="8"/>
  <c r="DS223" i="8"/>
  <c r="DK223" i="8"/>
  <c r="DC223" i="8"/>
  <c r="CU223" i="8"/>
  <c r="CM223" i="8"/>
  <c r="CE223" i="8"/>
  <c r="BW223" i="8"/>
  <c r="BO223" i="8"/>
  <c r="BG223" i="8"/>
  <c r="AY223" i="8"/>
  <c r="AQ223" i="8"/>
  <c r="AI223" i="8"/>
  <c r="AA223" i="8"/>
  <c r="S223" i="8"/>
  <c r="K223" i="8"/>
  <c r="FE222" i="8"/>
  <c r="EW222" i="8"/>
  <c r="EO222" i="8"/>
  <c r="EG222" i="8"/>
  <c r="DY222" i="8"/>
  <c r="DQ222" i="8"/>
  <c r="DI222" i="8"/>
  <c r="DA222" i="8"/>
  <c r="CS222" i="8"/>
  <c r="CK222" i="8"/>
  <c r="CC222" i="8"/>
  <c r="BU222" i="8"/>
  <c r="BM222" i="8"/>
  <c r="BE222" i="8"/>
  <c r="AW222" i="8"/>
  <c r="AO222" i="8"/>
  <c r="AG222" i="8"/>
  <c r="Y222" i="8"/>
  <c r="Q222" i="8"/>
  <c r="I222" i="8"/>
  <c r="DB225" i="8"/>
  <c r="AP225" i="8"/>
  <c r="EZ224" i="8"/>
  <c r="ER224" i="8"/>
  <c r="EJ224" i="8"/>
  <c r="EB224" i="8"/>
  <c r="DT224" i="8"/>
  <c r="DL224" i="8"/>
  <c r="DD224" i="8"/>
  <c r="CV224" i="8"/>
  <c r="CN224" i="8"/>
  <c r="CF224" i="8"/>
  <c r="BX224" i="8"/>
  <c r="BP224" i="8"/>
  <c r="BH224" i="8"/>
  <c r="AZ224" i="8"/>
  <c r="AR224" i="8"/>
  <c r="AJ224" i="8"/>
  <c r="AB224" i="8"/>
  <c r="T224" i="8"/>
  <c r="L224" i="8"/>
  <c r="FF223" i="8"/>
  <c r="EX223" i="8"/>
  <c r="EP223" i="8"/>
  <c r="EH223" i="8"/>
  <c r="DZ223" i="8"/>
  <c r="DR223" i="8"/>
  <c r="DJ223" i="8"/>
  <c r="DB223" i="8"/>
  <c r="CT223" i="8"/>
  <c r="CL223" i="8"/>
  <c r="CD223" i="8"/>
  <c r="BV223" i="8"/>
  <c r="BN223" i="8"/>
  <c r="BF223" i="8"/>
  <c r="AX223" i="8"/>
  <c r="AP223" i="8"/>
  <c r="AH223" i="8"/>
  <c r="Z223" i="8"/>
  <c r="R223" i="8"/>
  <c r="J223" i="8"/>
  <c r="FD222" i="8"/>
  <c r="EV222" i="8"/>
  <c r="EN222" i="8"/>
  <c r="EF222" i="8"/>
  <c r="DX222" i="8"/>
  <c r="DP222" i="8"/>
  <c r="DH222" i="8"/>
  <c r="CZ222" i="8"/>
  <c r="CR222" i="8"/>
  <c r="CJ222" i="8"/>
  <c r="CB222" i="8"/>
  <c r="BT222" i="8"/>
  <c r="BL222" i="8"/>
  <c r="BD222" i="8"/>
  <c r="AV222" i="8"/>
  <c r="AN222" i="8"/>
  <c r="AF222" i="8"/>
  <c r="X222" i="8"/>
  <c r="P222" i="8"/>
  <c r="H222" i="8"/>
  <c r="DS224" i="8"/>
  <c r="BG224" i="8"/>
  <c r="DQ223" i="8"/>
  <c r="BE223" i="8"/>
  <c r="DW222" i="8"/>
  <c r="CY222" i="8"/>
  <c r="CD222" i="8"/>
  <c r="BH222" i="8"/>
  <c r="AM222" i="8"/>
  <c r="R222" i="8"/>
  <c r="FB221" i="8"/>
  <c r="ET221" i="8"/>
  <c r="EL221" i="8"/>
  <c r="ED221" i="8"/>
  <c r="DV221" i="8"/>
  <c r="DN221" i="8"/>
  <c r="DF221" i="8"/>
  <c r="CX221" i="8"/>
  <c r="CP221" i="8"/>
  <c r="CH221" i="8"/>
  <c r="BZ221" i="8"/>
  <c r="BR221" i="8"/>
  <c r="BJ221" i="8"/>
  <c r="BB221" i="8"/>
  <c r="AT221" i="8"/>
  <c r="AL221" i="8"/>
  <c r="AD221" i="8"/>
  <c r="V221" i="8"/>
  <c r="N221" i="8"/>
  <c r="EZ220" i="8"/>
  <c r="ER220" i="8"/>
  <c r="EJ220" i="8"/>
  <c r="EB220" i="8"/>
  <c r="DT220" i="8"/>
  <c r="DL220" i="8"/>
  <c r="DD220" i="8"/>
  <c r="CV220" i="8"/>
  <c r="CN220" i="8"/>
  <c r="CF220" i="8"/>
  <c r="BX220" i="8"/>
  <c r="BP220" i="8"/>
  <c r="BH220" i="8"/>
  <c r="AZ220" i="8"/>
  <c r="AR220" i="8"/>
  <c r="AJ220" i="8"/>
  <c r="AB220" i="8"/>
  <c r="T220" i="8"/>
  <c r="L220" i="8"/>
  <c r="DK224" i="8"/>
  <c r="AY224" i="8"/>
  <c r="DI223" i="8"/>
  <c r="AW223" i="8"/>
  <c r="DR222" i="8"/>
  <c r="CV222" i="8"/>
  <c r="CA222" i="8"/>
  <c r="BF222" i="8"/>
  <c r="AJ222" i="8"/>
  <c r="O222" i="8"/>
  <c r="FA221" i="8"/>
  <c r="ES221" i="8"/>
  <c r="EK221" i="8"/>
  <c r="EC221" i="8"/>
  <c r="DU221" i="8"/>
  <c r="DM221" i="8"/>
  <c r="DE221" i="8"/>
  <c r="CW221" i="8"/>
  <c r="CO221" i="8"/>
  <c r="CG221" i="8"/>
  <c r="BY221" i="8"/>
  <c r="BQ221" i="8"/>
  <c r="BI221" i="8"/>
  <c r="BA221" i="8"/>
  <c r="AS221" i="8"/>
  <c r="AK221" i="8"/>
  <c r="AC221" i="8"/>
  <c r="U221" i="8"/>
  <c r="M221" i="8"/>
  <c r="FG220" i="8"/>
  <c r="EY220" i="8"/>
  <c r="EQ220" i="8"/>
  <c r="EI220" i="8"/>
  <c r="EA220" i="8"/>
  <c r="DS220" i="8"/>
  <c r="DK220" i="8"/>
  <c r="DC220" i="8"/>
  <c r="CU220" i="8"/>
  <c r="CM220" i="8"/>
  <c r="CE220" i="8"/>
  <c r="BW220" i="8"/>
  <c r="BO220" i="8"/>
  <c r="BG220" i="8"/>
  <c r="AY220" i="8"/>
  <c r="AQ220" i="8"/>
  <c r="AI220" i="8"/>
  <c r="DC224" i="8"/>
  <c r="AQ224" i="8"/>
  <c r="DA223" i="8"/>
  <c r="AO223" i="8"/>
  <c r="DO222" i="8"/>
  <c r="CT222" i="8"/>
  <c r="BX222" i="8"/>
  <c r="BC222" i="8"/>
  <c r="AH222" i="8"/>
  <c r="L222" i="8"/>
  <c r="EZ221" i="8"/>
  <c r="ER221" i="8"/>
  <c r="EJ221" i="8"/>
  <c r="EB221" i="8"/>
  <c r="DT221" i="8"/>
  <c r="DL221" i="8"/>
  <c r="DD221" i="8"/>
  <c r="CV221" i="8"/>
  <c r="CN221" i="8"/>
  <c r="CF221" i="8"/>
  <c r="BX221" i="8"/>
  <c r="BP221" i="8"/>
  <c r="BH221" i="8"/>
  <c r="AZ221" i="8"/>
  <c r="AR221" i="8"/>
  <c r="AJ221" i="8"/>
  <c r="AB221" i="8"/>
  <c r="T221" i="8"/>
  <c r="L221" i="8"/>
  <c r="FF220" i="8"/>
  <c r="EX220" i="8"/>
  <c r="EP220" i="8"/>
  <c r="EH220" i="8"/>
  <c r="DZ220" i="8"/>
  <c r="DR220" i="8"/>
  <c r="DJ220" i="8"/>
  <c r="DB220" i="8"/>
  <c r="CT220" i="8"/>
  <c r="CL220" i="8"/>
  <c r="CD220" i="8"/>
  <c r="BV220" i="8"/>
  <c r="BN220" i="8"/>
  <c r="BF220" i="8"/>
  <c r="AX220" i="8"/>
  <c r="AP220" i="8"/>
  <c r="AH220" i="8"/>
  <c r="Z220" i="8"/>
  <c r="R220" i="8"/>
  <c r="J220" i="8"/>
  <c r="FG224" i="8"/>
  <c r="CU224" i="8"/>
  <c r="AI224" i="8"/>
  <c r="FE223" i="8"/>
  <c r="CS223" i="8"/>
  <c r="AG223" i="8"/>
  <c r="FC222" i="8"/>
  <c r="DL222" i="8"/>
  <c r="CQ222" i="8"/>
  <c r="BV222" i="8"/>
  <c r="AZ222" i="8"/>
  <c r="AE222" i="8"/>
  <c r="J222" i="8"/>
  <c r="FG221" i="8"/>
  <c r="EY221" i="8"/>
  <c r="EQ221" i="8"/>
  <c r="EI221" i="8"/>
  <c r="EA221" i="8"/>
  <c r="DS221" i="8"/>
  <c r="DK221" i="8"/>
  <c r="DC221" i="8"/>
  <c r="CU221" i="8"/>
  <c r="CM221" i="8"/>
  <c r="CE221" i="8"/>
  <c r="BW221" i="8"/>
  <c r="BO221" i="8"/>
  <c r="BG221" i="8"/>
  <c r="AY221" i="8"/>
  <c r="AQ221" i="8"/>
  <c r="AI221" i="8"/>
  <c r="AA221" i="8"/>
  <c r="S221" i="8"/>
  <c r="K221" i="8"/>
  <c r="FE220" i="8"/>
  <c r="EW220" i="8"/>
  <c r="EO220" i="8"/>
  <c r="EG220" i="8"/>
  <c r="DY220" i="8"/>
  <c r="DQ220" i="8"/>
  <c r="DI220" i="8"/>
  <c r="DA220" i="8"/>
  <c r="CS220" i="8"/>
  <c r="CK220" i="8"/>
  <c r="CC220" i="8"/>
  <c r="BU220" i="8"/>
  <c r="BM220" i="8"/>
  <c r="BE220" i="8"/>
  <c r="AW220" i="8"/>
  <c r="AO220" i="8"/>
  <c r="AG220" i="8"/>
  <c r="Y220" i="8"/>
  <c r="Q220" i="8"/>
  <c r="I220" i="8"/>
  <c r="FF225" i="8"/>
  <c r="EY224" i="8"/>
  <c r="CM224" i="8"/>
  <c r="AA224" i="8"/>
  <c r="EW223" i="8"/>
  <c r="CK223" i="8"/>
  <c r="Y223" i="8"/>
  <c r="EU222" i="8"/>
  <c r="DJ222" i="8"/>
  <c r="CN222" i="8"/>
  <c r="BS222" i="8"/>
  <c r="AX222" i="8"/>
  <c r="AB222" i="8"/>
  <c r="FF221" i="8"/>
  <c r="EX221" i="8"/>
  <c r="EP221" i="8"/>
  <c r="EH221" i="8"/>
  <c r="DZ221" i="8"/>
  <c r="DR221" i="8"/>
  <c r="DJ221" i="8"/>
  <c r="DB221" i="8"/>
  <c r="CT221" i="8"/>
  <c r="CL221" i="8"/>
  <c r="CD221" i="8"/>
  <c r="BV221" i="8"/>
  <c r="BN221" i="8"/>
  <c r="BF221" i="8"/>
  <c r="AX221" i="8"/>
  <c r="AP221" i="8"/>
  <c r="AH221" i="8"/>
  <c r="Z221" i="8"/>
  <c r="R221" i="8"/>
  <c r="J221" i="8"/>
  <c r="FD220" i="8"/>
  <c r="EV220" i="8"/>
  <c r="EN220" i="8"/>
  <c r="EF220" i="8"/>
  <c r="DX220" i="8"/>
  <c r="DP220" i="8"/>
  <c r="DH220" i="8"/>
  <c r="CZ220" i="8"/>
  <c r="CR220" i="8"/>
  <c r="CJ220" i="8"/>
  <c r="CB220" i="8"/>
  <c r="BT220" i="8"/>
  <c r="BL220" i="8"/>
  <c r="BD220" i="8"/>
  <c r="AV220" i="8"/>
  <c r="AN220" i="8"/>
  <c r="AF220" i="8"/>
  <c r="X220" i="8"/>
  <c r="P220" i="8"/>
  <c r="H220" i="8"/>
  <c r="CT225" i="8"/>
  <c r="EQ224" i="8"/>
  <c r="CE224" i="8"/>
  <c r="S224" i="8"/>
  <c r="EO223" i="8"/>
  <c r="CC223" i="8"/>
  <c r="Q223" i="8"/>
  <c r="EM222" i="8"/>
  <c r="DG222" i="8"/>
  <c r="CL222" i="8"/>
  <c r="BP222" i="8"/>
  <c r="AU222" i="8"/>
  <c r="Z222" i="8"/>
  <c r="FE221" i="8"/>
  <c r="EW221" i="8"/>
  <c r="EO221" i="8"/>
  <c r="EG221" i="8"/>
  <c r="DY221" i="8"/>
  <c r="DQ221" i="8"/>
  <c r="DI221" i="8"/>
  <c r="DA221" i="8"/>
  <c r="CS221" i="8"/>
  <c r="CK221" i="8"/>
  <c r="CC221" i="8"/>
  <c r="BU221" i="8"/>
  <c r="BM221" i="8"/>
  <c r="BE221" i="8"/>
  <c r="AW221" i="8"/>
  <c r="AO221" i="8"/>
  <c r="AG221" i="8"/>
  <c r="Y221" i="8"/>
  <c r="Q221" i="8"/>
  <c r="I221" i="8"/>
  <c r="FC220" i="8"/>
  <c r="EU220" i="8"/>
  <c r="EM220" i="8"/>
  <c r="EE220" i="8"/>
  <c r="DW220" i="8"/>
  <c r="DO220" i="8"/>
  <c r="DG220" i="8"/>
  <c r="CY220" i="8"/>
  <c r="CQ220" i="8"/>
  <c r="CI220" i="8"/>
  <c r="CA220" i="8"/>
  <c r="BS220" i="8"/>
  <c r="BK220" i="8"/>
  <c r="BC220" i="8"/>
  <c r="AU220" i="8"/>
  <c r="AM220" i="8"/>
  <c r="AE220" i="8"/>
  <c r="W220" i="8"/>
  <c r="O220" i="8"/>
  <c r="AH225" i="8"/>
  <c r="EI224" i="8"/>
  <c r="BW224" i="8"/>
  <c r="K224" i="8"/>
  <c r="EG223" i="8"/>
  <c r="BU223" i="8"/>
  <c r="I223" i="8"/>
  <c r="EE222" i="8"/>
  <c r="DD222" i="8"/>
  <c r="CI222" i="8"/>
  <c r="BN222" i="8"/>
  <c r="AR222" i="8"/>
  <c r="W222" i="8"/>
  <c r="FD221" i="8"/>
  <c r="EV221" i="8"/>
  <c r="EN221" i="8"/>
  <c r="EF221" i="8"/>
  <c r="DX221" i="8"/>
  <c r="DP221" i="8"/>
  <c r="DH221" i="8"/>
  <c r="CZ221" i="8"/>
  <c r="CR221" i="8"/>
  <c r="CJ221" i="8"/>
  <c r="CB221" i="8"/>
  <c r="BT221" i="8"/>
  <c r="BL221" i="8"/>
  <c r="BD221" i="8"/>
  <c r="AV221" i="8"/>
  <c r="AN221" i="8"/>
  <c r="AF221" i="8"/>
  <c r="X221" i="8"/>
  <c r="P221" i="8"/>
  <c r="H221" i="8"/>
  <c r="FB220" i="8"/>
  <c r="ET220" i="8"/>
  <c r="EL220" i="8"/>
  <c r="ED220" i="8"/>
  <c r="DV220" i="8"/>
  <c r="DN220" i="8"/>
  <c r="DF220" i="8"/>
  <c r="CX220" i="8"/>
  <c r="CP220" i="8"/>
  <c r="CH220" i="8"/>
  <c r="BZ220" i="8"/>
  <c r="BR220" i="8"/>
  <c r="BJ220" i="8"/>
  <c r="BB220" i="8"/>
  <c r="AT220" i="8"/>
  <c r="AL220" i="8"/>
  <c r="AD220" i="8"/>
  <c r="V220" i="8"/>
  <c r="N220" i="8"/>
  <c r="EA224" i="8"/>
  <c r="BO224" i="8"/>
  <c r="DY223" i="8"/>
  <c r="BM223" i="8"/>
  <c r="DZ222" i="8"/>
  <c r="DB222" i="8"/>
  <c r="CF222" i="8"/>
  <c r="BK222" i="8"/>
  <c r="AP222" i="8"/>
  <c r="T222" i="8"/>
  <c r="FC221" i="8"/>
  <c r="EU221" i="8"/>
  <c r="EM221" i="8"/>
  <c r="EE221" i="8"/>
  <c r="DW221" i="8"/>
  <c r="DO221" i="8"/>
  <c r="DG221" i="8"/>
  <c r="CY221" i="8"/>
  <c r="CQ221" i="8"/>
  <c r="CI221" i="8"/>
  <c r="CA221" i="8"/>
  <c r="BS221" i="8"/>
  <c r="BK221" i="8"/>
  <c r="BC221" i="8"/>
  <c r="AU221" i="8"/>
  <c r="AM221" i="8"/>
  <c r="AE221" i="8"/>
  <c r="W221" i="8"/>
  <c r="O221" i="8"/>
  <c r="DE220" i="8"/>
  <c r="AS220" i="8"/>
  <c r="FG219" i="8"/>
  <c r="EY219" i="8"/>
  <c r="EQ219" i="8"/>
  <c r="EI219" i="8"/>
  <c r="EA219" i="8"/>
  <c r="DS219" i="8"/>
  <c r="DK219" i="8"/>
  <c r="DC219" i="8"/>
  <c r="CU219" i="8"/>
  <c r="CM219" i="8"/>
  <c r="CE219" i="8"/>
  <c r="BW219" i="8"/>
  <c r="BO219" i="8"/>
  <c r="BG219" i="8"/>
  <c r="AY219" i="8"/>
  <c r="AQ219" i="8"/>
  <c r="AI219" i="8"/>
  <c r="AA219" i="8"/>
  <c r="S219" i="8"/>
  <c r="K219" i="8"/>
  <c r="FE218" i="8"/>
  <c r="EW218" i="8"/>
  <c r="EO218" i="8"/>
  <c r="EG218" i="8"/>
  <c r="DY218" i="8"/>
  <c r="DQ218" i="8"/>
  <c r="DI218" i="8"/>
  <c r="DA218" i="8"/>
  <c r="CS218" i="8"/>
  <c r="CK218" i="8"/>
  <c r="CC218" i="8"/>
  <c r="BU218" i="8"/>
  <c r="BM218" i="8"/>
  <c r="BE218" i="8"/>
  <c r="AW218" i="8"/>
  <c r="AO218" i="8"/>
  <c r="AG218" i="8"/>
  <c r="Y218" i="8"/>
  <c r="Q218" i="8"/>
  <c r="I218" i="8"/>
  <c r="CW220" i="8"/>
  <c r="AK220" i="8"/>
  <c r="FF219" i="8"/>
  <c r="EX219" i="8"/>
  <c r="EP219" i="8"/>
  <c r="EH219" i="8"/>
  <c r="DZ219" i="8"/>
  <c r="DR219" i="8"/>
  <c r="DJ219" i="8"/>
  <c r="DB219" i="8"/>
  <c r="CT219" i="8"/>
  <c r="CL219" i="8"/>
  <c r="CD219" i="8"/>
  <c r="BV219" i="8"/>
  <c r="BN219" i="8"/>
  <c r="BF219" i="8"/>
  <c r="AX219" i="8"/>
  <c r="AP219" i="8"/>
  <c r="AH219" i="8"/>
  <c r="Z219" i="8"/>
  <c r="R219" i="8"/>
  <c r="J219" i="8"/>
  <c r="FD218" i="8"/>
  <c r="EV218" i="8"/>
  <c r="EN218" i="8"/>
  <c r="EF218" i="8"/>
  <c r="DX218" i="8"/>
  <c r="DP218" i="8"/>
  <c r="DH218" i="8"/>
  <c r="CZ218" i="8"/>
  <c r="CR218" i="8"/>
  <c r="CJ218" i="8"/>
  <c r="CB218" i="8"/>
  <c r="BT218" i="8"/>
  <c r="BL218" i="8"/>
  <c r="BD218" i="8"/>
  <c r="AV218" i="8"/>
  <c r="AN218" i="8"/>
  <c r="AF218" i="8"/>
  <c r="X218" i="8"/>
  <c r="P218" i="8"/>
  <c r="H218" i="8"/>
  <c r="FA220" i="8"/>
  <c r="CO220" i="8"/>
  <c r="AC220" i="8"/>
  <c r="FE219" i="8"/>
  <c r="EW219" i="8"/>
  <c r="EO219" i="8"/>
  <c r="EG219" i="8"/>
  <c r="DY219" i="8"/>
  <c r="DQ219" i="8"/>
  <c r="DI219" i="8"/>
  <c r="DA219" i="8"/>
  <c r="CS219" i="8"/>
  <c r="CK219" i="8"/>
  <c r="CC219" i="8"/>
  <c r="BU219" i="8"/>
  <c r="BM219" i="8"/>
  <c r="BE219" i="8"/>
  <c r="AW219" i="8"/>
  <c r="AO219" i="8"/>
  <c r="AG219" i="8"/>
  <c r="Y219" i="8"/>
  <c r="Q219" i="8"/>
  <c r="I219" i="8"/>
  <c r="FC218" i="8"/>
  <c r="EU218" i="8"/>
  <c r="EM218" i="8"/>
  <c r="EE218" i="8"/>
  <c r="DW218" i="8"/>
  <c r="DO218" i="8"/>
  <c r="DG218" i="8"/>
  <c r="CY218" i="8"/>
  <c r="CQ218" i="8"/>
  <c r="CI218" i="8"/>
  <c r="CA218" i="8"/>
  <c r="BS218" i="8"/>
  <c r="BK218" i="8"/>
  <c r="BC218" i="8"/>
  <c r="AU218" i="8"/>
  <c r="AM218" i="8"/>
  <c r="AE218" i="8"/>
  <c r="W218" i="8"/>
  <c r="O218" i="8"/>
  <c r="ES220" i="8"/>
  <c r="CG220" i="8"/>
  <c r="AA220" i="8"/>
  <c r="FD219" i="8"/>
  <c r="EV219" i="8"/>
  <c r="EN219" i="8"/>
  <c r="EF219" i="8"/>
  <c r="DX219" i="8"/>
  <c r="DP219" i="8"/>
  <c r="DH219" i="8"/>
  <c r="CZ219" i="8"/>
  <c r="CR219" i="8"/>
  <c r="CJ219" i="8"/>
  <c r="CB219" i="8"/>
  <c r="BT219" i="8"/>
  <c r="BL219" i="8"/>
  <c r="BD219" i="8"/>
  <c r="AV219" i="8"/>
  <c r="AN219" i="8"/>
  <c r="AF219" i="8"/>
  <c r="X219" i="8"/>
  <c r="P219" i="8"/>
  <c r="H219" i="8"/>
  <c r="FB218" i="8"/>
  <c r="ET218" i="8"/>
  <c r="EL218" i="8"/>
  <c r="ED218" i="8"/>
  <c r="DV218" i="8"/>
  <c r="DN218" i="8"/>
  <c r="DF218" i="8"/>
  <c r="CX218" i="8"/>
  <c r="CP218" i="8"/>
  <c r="CH218" i="8"/>
  <c r="BZ218" i="8"/>
  <c r="BR218" i="8"/>
  <c r="BJ218" i="8"/>
  <c r="BB218" i="8"/>
  <c r="AT218" i="8"/>
  <c r="AL218" i="8"/>
  <c r="AD218" i="8"/>
  <c r="V218" i="8"/>
  <c r="N218" i="8"/>
  <c r="EK220" i="8"/>
  <c r="BY220" i="8"/>
  <c r="U220" i="8"/>
  <c r="FC219" i="8"/>
  <c r="EU219" i="8"/>
  <c r="EM219" i="8"/>
  <c r="EE219" i="8"/>
  <c r="DW219" i="8"/>
  <c r="DO219" i="8"/>
  <c r="DG219" i="8"/>
  <c r="CY219" i="8"/>
  <c r="CQ219" i="8"/>
  <c r="CI219" i="8"/>
  <c r="CA219" i="8"/>
  <c r="BS219" i="8"/>
  <c r="BK219" i="8"/>
  <c r="BC219" i="8"/>
  <c r="AU219" i="8"/>
  <c r="AM219" i="8"/>
  <c r="AE219" i="8"/>
  <c r="W219" i="8"/>
  <c r="O219" i="8"/>
  <c r="FA218" i="8"/>
  <c r="ES218" i="8"/>
  <c r="EK218" i="8"/>
  <c r="EC218" i="8"/>
  <c r="DU218" i="8"/>
  <c r="DM218" i="8"/>
  <c r="DE218" i="8"/>
  <c r="CW218" i="8"/>
  <c r="CO218" i="8"/>
  <c r="CG218" i="8"/>
  <c r="BY218" i="8"/>
  <c r="BQ218" i="8"/>
  <c r="BI218" i="8"/>
  <c r="BA218" i="8"/>
  <c r="AS218" i="8"/>
  <c r="AK218" i="8"/>
  <c r="AC218" i="8"/>
  <c r="U218" i="8"/>
  <c r="M218" i="8"/>
  <c r="EC220" i="8"/>
  <c r="BQ220" i="8"/>
  <c r="S220" i="8"/>
  <c r="FB219" i="8"/>
  <c r="ET219" i="8"/>
  <c r="EL219" i="8"/>
  <c r="ED219" i="8"/>
  <c r="DV219" i="8"/>
  <c r="DN219" i="8"/>
  <c r="DF219" i="8"/>
  <c r="CX219" i="8"/>
  <c r="CP219" i="8"/>
  <c r="CH219" i="8"/>
  <c r="BZ219" i="8"/>
  <c r="BR219" i="8"/>
  <c r="BJ219" i="8"/>
  <c r="BB219" i="8"/>
  <c r="AT219" i="8"/>
  <c r="AL219" i="8"/>
  <c r="AD219" i="8"/>
  <c r="V219" i="8"/>
  <c r="N219" i="8"/>
  <c r="EZ218" i="8"/>
  <c r="ER218" i="8"/>
  <c r="EJ218" i="8"/>
  <c r="EB218" i="8"/>
  <c r="DT218" i="8"/>
  <c r="DL218" i="8"/>
  <c r="DD218" i="8"/>
  <c r="CV218" i="8"/>
  <c r="CN218" i="8"/>
  <c r="CF218" i="8"/>
  <c r="BX218" i="8"/>
  <c r="BP218" i="8"/>
  <c r="BH218" i="8"/>
  <c r="AZ218" i="8"/>
  <c r="AR218" i="8"/>
  <c r="AJ218" i="8"/>
  <c r="AB218" i="8"/>
  <c r="T218" i="8"/>
  <c r="L218" i="8"/>
  <c r="FF217" i="8"/>
  <c r="EX217" i="8"/>
  <c r="EP217" i="8"/>
  <c r="DU220" i="8"/>
  <c r="BI220" i="8"/>
  <c r="M220" i="8"/>
  <c r="FA219" i="8"/>
  <c r="ES219" i="8"/>
  <c r="EK219" i="8"/>
  <c r="EC219" i="8"/>
  <c r="DU219" i="8"/>
  <c r="DM219" i="8"/>
  <c r="DE219" i="8"/>
  <c r="CW219" i="8"/>
  <c r="CO219" i="8"/>
  <c r="CG219" i="8"/>
  <c r="BY219" i="8"/>
  <c r="BQ219" i="8"/>
  <c r="BI219" i="8"/>
  <c r="BA219" i="8"/>
  <c r="AS219" i="8"/>
  <c r="AK219" i="8"/>
  <c r="AC219" i="8"/>
  <c r="U219" i="8"/>
  <c r="M219" i="8"/>
  <c r="FG218" i="8"/>
  <c r="EY218" i="8"/>
  <c r="EQ218" i="8"/>
  <c r="EI218" i="8"/>
  <c r="EA218" i="8"/>
  <c r="DS218" i="8"/>
  <c r="DK218" i="8"/>
  <c r="DC218" i="8"/>
  <c r="CU218" i="8"/>
  <c r="CM218" i="8"/>
  <c r="CE218" i="8"/>
  <c r="BW218" i="8"/>
  <c r="BO218" i="8"/>
  <c r="BG218" i="8"/>
  <c r="AY218" i="8"/>
  <c r="AQ218" i="8"/>
  <c r="AI218" i="8"/>
  <c r="AA218" i="8"/>
  <c r="S218" i="8"/>
  <c r="K218" i="8"/>
  <c r="FE217" i="8"/>
  <c r="EW217" i="8"/>
  <c r="EO217" i="8"/>
  <c r="EG217" i="8"/>
  <c r="DY217" i="8"/>
  <c r="DQ217" i="8"/>
  <c r="DI217" i="8"/>
  <c r="DA217" i="8"/>
  <c r="CS217" i="8"/>
  <c r="CK217" i="8"/>
  <c r="CC217" i="8"/>
  <c r="BU217" i="8"/>
  <c r="DM220" i="8"/>
  <c r="BA220" i="8"/>
  <c r="K220" i="8"/>
  <c r="EZ219" i="8"/>
  <c r="ER219" i="8"/>
  <c r="EJ219" i="8"/>
  <c r="EB219" i="8"/>
  <c r="DT219" i="8"/>
  <c r="DL219" i="8"/>
  <c r="DD219" i="8"/>
  <c r="CV219" i="8"/>
  <c r="CN219" i="8"/>
  <c r="CF219" i="8"/>
  <c r="BX219" i="8"/>
  <c r="BP219" i="8"/>
  <c r="BH219" i="8"/>
  <c r="AZ219" i="8"/>
  <c r="AR219" i="8"/>
  <c r="AJ219" i="8"/>
  <c r="AB219" i="8"/>
  <c r="T219" i="8"/>
  <c r="L219" i="8"/>
  <c r="FF218" i="8"/>
  <c r="EX218" i="8"/>
  <c r="EP218" i="8"/>
  <c r="EH218" i="8"/>
  <c r="DZ218" i="8"/>
  <c r="DR218" i="8"/>
  <c r="DJ218" i="8"/>
  <c r="DB218" i="8"/>
  <c r="CT218" i="8"/>
  <c r="CL218" i="8"/>
  <c r="CD218" i="8"/>
  <c r="BV218" i="8"/>
  <c r="BN218" i="8"/>
  <c r="BF218" i="8"/>
  <c r="AX218" i="8"/>
  <c r="AP218" i="8"/>
  <c r="AH218" i="8"/>
  <c r="Z218" i="8"/>
  <c r="R218" i="8"/>
  <c r="J218" i="8"/>
  <c r="FD217" i="8"/>
  <c r="EV217" i="8"/>
  <c r="EN217" i="8"/>
  <c r="EF217" i="8"/>
  <c r="DX217" i="8"/>
  <c r="DP217" i="8"/>
  <c r="DH217" i="8"/>
  <c r="CZ217" i="8"/>
  <c r="CR217" i="8"/>
  <c r="CJ217" i="8"/>
  <c r="CB217" i="8"/>
  <c r="BT217" i="8"/>
  <c r="BL217" i="8"/>
  <c r="EZ217" i="8"/>
  <c r="EL217" i="8"/>
  <c r="EB217" i="8"/>
  <c r="DR217" i="8"/>
  <c r="DF217" i="8"/>
  <c r="CV217" i="8"/>
  <c r="CL217" i="8"/>
  <c r="BZ217" i="8"/>
  <c r="BP217" i="8"/>
  <c r="BG217" i="8"/>
  <c r="AY217" i="8"/>
  <c r="AQ217" i="8"/>
  <c r="AI217" i="8"/>
  <c r="AA217" i="8"/>
  <c r="S217" i="8"/>
  <c r="K217" i="8"/>
  <c r="FE216" i="8"/>
  <c r="EW216" i="8"/>
  <c r="EO216" i="8"/>
  <c r="EG216" i="8"/>
  <c r="DY216" i="8"/>
  <c r="DQ216" i="8"/>
  <c r="DI216" i="8"/>
  <c r="DA216" i="8"/>
  <c r="CS216" i="8"/>
  <c r="CK216" i="8"/>
  <c r="CC216" i="8"/>
  <c r="BU216" i="8"/>
  <c r="BM216" i="8"/>
  <c r="BE216" i="8"/>
  <c r="AW216" i="8"/>
  <c r="AO216" i="8"/>
  <c r="AG216" i="8"/>
  <c r="Y216" i="8"/>
  <c r="Q216" i="8"/>
  <c r="I216" i="8"/>
  <c r="FC215" i="8"/>
  <c r="EU215" i="8"/>
  <c r="EM215" i="8"/>
  <c r="EE215" i="8"/>
  <c r="DW215" i="8"/>
  <c r="DO215" i="8"/>
  <c r="DG215" i="8"/>
  <c r="CY215" i="8"/>
  <c r="CQ215" i="8"/>
  <c r="CI215" i="8"/>
  <c r="CA215" i="8"/>
  <c r="BS215" i="8"/>
  <c r="BK215" i="8"/>
  <c r="BC215" i="8"/>
  <c r="AU215" i="8"/>
  <c r="AM215" i="8"/>
  <c r="AE215" i="8"/>
  <c r="W215" i="8"/>
  <c r="O215" i="8"/>
  <c r="FA214" i="8"/>
  <c r="ES214" i="8"/>
  <c r="EK214" i="8"/>
  <c r="EC214" i="8"/>
  <c r="DU214" i="8"/>
  <c r="DM214" i="8"/>
  <c r="DE214" i="8"/>
  <c r="CW214" i="8"/>
  <c r="CO214" i="8"/>
  <c r="CG214" i="8"/>
  <c r="BY214" i="8"/>
  <c r="BQ214" i="8"/>
  <c r="BI214" i="8"/>
  <c r="BA214" i="8"/>
  <c r="AS214" i="8"/>
  <c r="AK214" i="8"/>
  <c r="AC214" i="8"/>
  <c r="U214" i="8"/>
  <c r="M214" i="8"/>
  <c r="FG213" i="8"/>
  <c r="EY213" i="8"/>
  <c r="EQ213" i="8"/>
  <c r="EI213" i="8"/>
  <c r="EA213" i="8"/>
  <c r="DS213" i="8"/>
  <c r="DK213" i="8"/>
  <c r="DC213" i="8"/>
  <c r="CU213" i="8"/>
  <c r="CM213" i="8"/>
  <c r="CE213" i="8"/>
  <c r="BW213" i="8"/>
  <c r="BO213" i="8"/>
  <c r="BG213" i="8"/>
  <c r="AY213" i="8"/>
  <c r="AQ213" i="8"/>
  <c r="AI213" i="8"/>
  <c r="AA213" i="8"/>
  <c r="S213" i="8"/>
  <c r="K213" i="8"/>
  <c r="EY217" i="8"/>
  <c r="EK217" i="8"/>
  <c r="EA217" i="8"/>
  <c r="DO217" i="8"/>
  <c r="DE217" i="8"/>
  <c r="CU217" i="8"/>
  <c r="CI217" i="8"/>
  <c r="BY217" i="8"/>
  <c r="BO217" i="8"/>
  <c r="BF217" i="8"/>
  <c r="AX217" i="8"/>
  <c r="AP217" i="8"/>
  <c r="AH217" i="8"/>
  <c r="Z217" i="8"/>
  <c r="R217" i="8"/>
  <c r="J217" i="8"/>
  <c r="FD216" i="8"/>
  <c r="EV216" i="8"/>
  <c r="EN216" i="8"/>
  <c r="EF216" i="8"/>
  <c r="DX216" i="8"/>
  <c r="DP216" i="8"/>
  <c r="DH216" i="8"/>
  <c r="CZ216" i="8"/>
  <c r="CR216" i="8"/>
  <c r="CJ216" i="8"/>
  <c r="CB216" i="8"/>
  <c r="BT216" i="8"/>
  <c r="BL216" i="8"/>
  <c r="BD216" i="8"/>
  <c r="AV216" i="8"/>
  <c r="AN216" i="8"/>
  <c r="AF216" i="8"/>
  <c r="X216" i="8"/>
  <c r="P216" i="8"/>
  <c r="H216" i="8"/>
  <c r="FB215" i="8"/>
  <c r="ET215" i="8"/>
  <c r="EL215" i="8"/>
  <c r="ED215" i="8"/>
  <c r="DV215" i="8"/>
  <c r="DN215" i="8"/>
  <c r="DF215" i="8"/>
  <c r="CX215" i="8"/>
  <c r="CP215" i="8"/>
  <c r="CH215" i="8"/>
  <c r="BZ215" i="8"/>
  <c r="BR215" i="8"/>
  <c r="BJ215" i="8"/>
  <c r="BB215" i="8"/>
  <c r="AT215" i="8"/>
  <c r="AL215" i="8"/>
  <c r="AD215" i="8"/>
  <c r="V215" i="8"/>
  <c r="N215" i="8"/>
  <c r="EZ214" i="8"/>
  <c r="ER214" i="8"/>
  <c r="EJ214" i="8"/>
  <c r="EB214" i="8"/>
  <c r="DT214" i="8"/>
  <c r="DL214" i="8"/>
  <c r="DD214" i="8"/>
  <c r="CV214" i="8"/>
  <c r="CN214" i="8"/>
  <c r="CF214" i="8"/>
  <c r="BX214" i="8"/>
  <c r="BP214" i="8"/>
  <c r="BH214" i="8"/>
  <c r="AZ214" i="8"/>
  <c r="AR214" i="8"/>
  <c r="AJ214" i="8"/>
  <c r="AB214" i="8"/>
  <c r="T214" i="8"/>
  <c r="L214" i="8"/>
  <c r="FF213" i="8"/>
  <c r="EX213" i="8"/>
  <c r="EP213" i="8"/>
  <c r="EH213" i="8"/>
  <c r="DZ213" i="8"/>
  <c r="DR213" i="8"/>
  <c r="DJ213" i="8"/>
  <c r="DB213" i="8"/>
  <c r="CT213" i="8"/>
  <c r="CL213" i="8"/>
  <c r="CD213" i="8"/>
  <c r="BV213" i="8"/>
  <c r="BN213" i="8"/>
  <c r="BF213" i="8"/>
  <c r="AX213" i="8"/>
  <c r="AP213" i="8"/>
  <c r="AH213" i="8"/>
  <c r="Z213" i="8"/>
  <c r="R213" i="8"/>
  <c r="J213" i="8"/>
  <c r="EU217" i="8"/>
  <c r="EJ217" i="8"/>
  <c r="DZ217" i="8"/>
  <c r="DN217" i="8"/>
  <c r="DD217" i="8"/>
  <c r="CT217" i="8"/>
  <c r="CH217" i="8"/>
  <c r="BX217" i="8"/>
  <c r="BN217" i="8"/>
  <c r="BE217" i="8"/>
  <c r="AW217" i="8"/>
  <c r="AO217" i="8"/>
  <c r="AG217" i="8"/>
  <c r="Y217" i="8"/>
  <c r="Q217" i="8"/>
  <c r="I217" i="8"/>
  <c r="FC216" i="8"/>
  <c r="EU216" i="8"/>
  <c r="EM216" i="8"/>
  <c r="EE216" i="8"/>
  <c r="DW216" i="8"/>
  <c r="DO216" i="8"/>
  <c r="DG216" i="8"/>
  <c r="CY216" i="8"/>
  <c r="CQ216" i="8"/>
  <c r="CI216" i="8"/>
  <c r="CA216" i="8"/>
  <c r="BS216" i="8"/>
  <c r="BK216" i="8"/>
  <c r="BC216" i="8"/>
  <c r="AU216" i="8"/>
  <c r="AM216" i="8"/>
  <c r="AE216" i="8"/>
  <c r="W216" i="8"/>
  <c r="O216" i="8"/>
  <c r="FA215" i="8"/>
  <c r="ES215" i="8"/>
  <c r="EK215" i="8"/>
  <c r="EC215" i="8"/>
  <c r="DU215" i="8"/>
  <c r="DM215" i="8"/>
  <c r="DE215" i="8"/>
  <c r="CW215" i="8"/>
  <c r="CO215" i="8"/>
  <c r="CG215" i="8"/>
  <c r="BY215" i="8"/>
  <c r="BQ215" i="8"/>
  <c r="BI215" i="8"/>
  <c r="BA215" i="8"/>
  <c r="AS215" i="8"/>
  <c r="AK215" i="8"/>
  <c r="AC215" i="8"/>
  <c r="U215" i="8"/>
  <c r="M215" i="8"/>
  <c r="FG214" i="8"/>
  <c r="EY214" i="8"/>
  <c r="EQ214" i="8"/>
  <c r="EI214" i="8"/>
  <c r="EA214" i="8"/>
  <c r="DS214" i="8"/>
  <c r="DK214" i="8"/>
  <c r="DC214" i="8"/>
  <c r="CU214" i="8"/>
  <c r="CM214" i="8"/>
  <c r="CE214" i="8"/>
  <c r="BW214" i="8"/>
  <c r="BO214" i="8"/>
  <c r="BG214" i="8"/>
  <c r="AY214" i="8"/>
  <c r="AQ214" i="8"/>
  <c r="AI214" i="8"/>
  <c r="AA214" i="8"/>
  <c r="S214" i="8"/>
  <c r="K214" i="8"/>
  <c r="FE213" i="8"/>
  <c r="EW213" i="8"/>
  <c r="EO213" i="8"/>
  <c r="EG213" i="8"/>
  <c r="DY213" i="8"/>
  <c r="DQ213" i="8"/>
  <c r="DI213" i="8"/>
  <c r="DA213" i="8"/>
  <c r="CS213" i="8"/>
  <c r="CK213" i="8"/>
  <c r="CC213" i="8"/>
  <c r="BU213" i="8"/>
  <c r="BM213" i="8"/>
  <c r="BE213" i="8"/>
  <c r="AW213" i="8"/>
  <c r="AO213" i="8"/>
  <c r="AG213" i="8"/>
  <c r="Y213" i="8"/>
  <c r="Q213" i="8"/>
  <c r="I213" i="8"/>
  <c r="ET217" i="8"/>
  <c r="EI217" i="8"/>
  <c r="DW217" i="8"/>
  <c r="DM217" i="8"/>
  <c r="DC217" i="8"/>
  <c r="CQ217" i="8"/>
  <c r="CG217" i="8"/>
  <c r="BW217" i="8"/>
  <c r="BM217" i="8"/>
  <c r="BD217" i="8"/>
  <c r="AV217" i="8"/>
  <c r="AN217" i="8"/>
  <c r="AF217" i="8"/>
  <c r="X217" i="8"/>
  <c r="P217" i="8"/>
  <c r="H217" i="8"/>
  <c r="FB216" i="8"/>
  <c r="ET216" i="8"/>
  <c r="EL216" i="8"/>
  <c r="ED216" i="8"/>
  <c r="DV216" i="8"/>
  <c r="DN216" i="8"/>
  <c r="DF216" i="8"/>
  <c r="CX216" i="8"/>
  <c r="CP216" i="8"/>
  <c r="CH216" i="8"/>
  <c r="BZ216" i="8"/>
  <c r="BR216" i="8"/>
  <c r="BJ216" i="8"/>
  <c r="BB216" i="8"/>
  <c r="AT216" i="8"/>
  <c r="AL216" i="8"/>
  <c r="AD216" i="8"/>
  <c r="V216" i="8"/>
  <c r="N216" i="8"/>
  <c r="EZ215" i="8"/>
  <c r="ER215" i="8"/>
  <c r="EJ215" i="8"/>
  <c r="EB215" i="8"/>
  <c r="DT215" i="8"/>
  <c r="DL215" i="8"/>
  <c r="DD215" i="8"/>
  <c r="CV215" i="8"/>
  <c r="CN215" i="8"/>
  <c r="CF215" i="8"/>
  <c r="BX215" i="8"/>
  <c r="BP215" i="8"/>
  <c r="BH215" i="8"/>
  <c r="AZ215" i="8"/>
  <c r="AR215" i="8"/>
  <c r="AJ215" i="8"/>
  <c r="AB215" i="8"/>
  <c r="T215" i="8"/>
  <c r="L215" i="8"/>
  <c r="FF214" i="8"/>
  <c r="EX214" i="8"/>
  <c r="EP214" i="8"/>
  <c r="EH214" i="8"/>
  <c r="DZ214" i="8"/>
  <c r="DR214" i="8"/>
  <c r="DJ214" i="8"/>
  <c r="DB214" i="8"/>
  <c r="CT214" i="8"/>
  <c r="CL214" i="8"/>
  <c r="CD214" i="8"/>
  <c r="BV214" i="8"/>
  <c r="BN214" i="8"/>
  <c r="BF214" i="8"/>
  <c r="AX214" i="8"/>
  <c r="AP214" i="8"/>
  <c r="AH214" i="8"/>
  <c r="Z214" i="8"/>
  <c r="R214" i="8"/>
  <c r="J214" i="8"/>
  <c r="FD213" i="8"/>
  <c r="EV213" i="8"/>
  <c r="EN213" i="8"/>
  <c r="EF213" i="8"/>
  <c r="DX213" i="8"/>
  <c r="DP213" i="8"/>
  <c r="DH213" i="8"/>
  <c r="CZ213" i="8"/>
  <c r="CR213" i="8"/>
  <c r="CJ213" i="8"/>
  <c r="CB213" i="8"/>
  <c r="BT213" i="8"/>
  <c r="BL213" i="8"/>
  <c r="BD213" i="8"/>
  <c r="AV213" i="8"/>
  <c r="AN213" i="8"/>
  <c r="AF213" i="8"/>
  <c r="X213" i="8"/>
  <c r="P213" i="8"/>
  <c r="H213" i="8"/>
  <c r="FG217" i="8"/>
  <c r="ES217" i="8"/>
  <c r="EH217" i="8"/>
  <c r="DV217" i="8"/>
  <c r="DL217" i="8"/>
  <c r="DB217" i="8"/>
  <c r="CP217" i="8"/>
  <c r="CF217" i="8"/>
  <c r="BV217" i="8"/>
  <c r="BK217" i="8"/>
  <c r="BC217" i="8"/>
  <c r="AU217" i="8"/>
  <c r="AM217" i="8"/>
  <c r="AE217" i="8"/>
  <c r="W217" i="8"/>
  <c r="O217" i="8"/>
  <c r="FA216" i="8"/>
  <c r="ES216" i="8"/>
  <c r="EK216" i="8"/>
  <c r="EC216" i="8"/>
  <c r="DU216" i="8"/>
  <c r="DM216" i="8"/>
  <c r="DE216" i="8"/>
  <c r="CW216" i="8"/>
  <c r="CO216" i="8"/>
  <c r="CG216" i="8"/>
  <c r="BY216" i="8"/>
  <c r="BQ216" i="8"/>
  <c r="BI216" i="8"/>
  <c r="BA216" i="8"/>
  <c r="AS216" i="8"/>
  <c r="AK216" i="8"/>
  <c r="AC216" i="8"/>
  <c r="U216" i="8"/>
  <c r="M216" i="8"/>
  <c r="FG215" i="8"/>
  <c r="EY215" i="8"/>
  <c r="EQ215" i="8"/>
  <c r="EI215" i="8"/>
  <c r="EA215" i="8"/>
  <c r="DS215" i="8"/>
  <c r="DK215" i="8"/>
  <c r="DC215" i="8"/>
  <c r="CU215" i="8"/>
  <c r="CM215" i="8"/>
  <c r="CE215" i="8"/>
  <c r="BW215" i="8"/>
  <c r="BO215" i="8"/>
  <c r="BG215" i="8"/>
  <c r="AY215" i="8"/>
  <c r="AQ215" i="8"/>
  <c r="AI215" i="8"/>
  <c r="AA215" i="8"/>
  <c r="S215" i="8"/>
  <c r="K215" i="8"/>
  <c r="FE214" i="8"/>
  <c r="EW214" i="8"/>
  <c r="EO214" i="8"/>
  <c r="EG214" i="8"/>
  <c r="DY214" i="8"/>
  <c r="DQ214" i="8"/>
  <c r="DI214" i="8"/>
  <c r="DA214" i="8"/>
  <c r="CS214" i="8"/>
  <c r="CK214" i="8"/>
  <c r="CC214" i="8"/>
  <c r="BU214" i="8"/>
  <c r="BM214" i="8"/>
  <c r="BE214" i="8"/>
  <c r="AW214" i="8"/>
  <c r="AO214" i="8"/>
  <c r="AG214" i="8"/>
  <c r="Y214" i="8"/>
  <c r="Q214" i="8"/>
  <c r="I214" i="8"/>
  <c r="FC213" i="8"/>
  <c r="EU213" i="8"/>
  <c r="EM213" i="8"/>
  <c r="EE213" i="8"/>
  <c r="DW213" i="8"/>
  <c r="DO213" i="8"/>
  <c r="DG213" i="8"/>
  <c r="CY213" i="8"/>
  <c r="CQ213" i="8"/>
  <c r="CI213" i="8"/>
  <c r="CA213" i="8"/>
  <c r="BS213" i="8"/>
  <c r="BK213" i="8"/>
  <c r="BC213" i="8"/>
  <c r="AU213" i="8"/>
  <c r="AM213" i="8"/>
  <c r="AE213" i="8"/>
  <c r="W213" i="8"/>
  <c r="O213" i="8"/>
  <c r="FC217" i="8"/>
  <c r="ER217" i="8"/>
  <c r="EE217" i="8"/>
  <c r="DU217" i="8"/>
  <c r="DK217" i="8"/>
  <c r="CY217" i="8"/>
  <c r="CO217" i="8"/>
  <c r="CE217" i="8"/>
  <c r="BS217" i="8"/>
  <c r="BJ217" i="8"/>
  <c r="BB217" i="8"/>
  <c r="AT217" i="8"/>
  <c r="AL217" i="8"/>
  <c r="AD217" i="8"/>
  <c r="V217" i="8"/>
  <c r="N217" i="8"/>
  <c r="EZ216" i="8"/>
  <c r="ER216" i="8"/>
  <c r="EJ216" i="8"/>
  <c r="EB216" i="8"/>
  <c r="DT216" i="8"/>
  <c r="DL216" i="8"/>
  <c r="DD216" i="8"/>
  <c r="CV216" i="8"/>
  <c r="CN216" i="8"/>
  <c r="CF216" i="8"/>
  <c r="BX216" i="8"/>
  <c r="BP216" i="8"/>
  <c r="BH216" i="8"/>
  <c r="AZ216" i="8"/>
  <c r="AR216" i="8"/>
  <c r="AJ216" i="8"/>
  <c r="AB216" i="8"/>
  <c r="T216" i="8"/>
  <c r="L216" i="8"/>
  <c r="FF215" i="8"/>
  <c r="EX215" i="8"/>
  <c r="EP215" i="8"/>
  <c r="EH215" i="8"/>
  <c r="DZ215" i="8"/>
  <c r="DR215" i="8"/>
  <c r="DJ215" i="8"/>
  <c r="DB215" i="8"/>
  <c r="CT215" i="8"/>
  <c r="CL215" i="8"/>
  <c r="CD215" i="8"/>
  <c r="BV215" i="8"/>
  <c r="BN215" i="8"/>
  <c r="BF215" i="8"/>
  <c r="AX215" i="8"/>
  <c r="AP215" i="8"/>
  <c r="AH215" i="8"/>
  <c r="Z215" i="8"/>
  <c r="R215" i="8"/>
  <c r="J215" i="8"/>
  <c r="FD214" i="8"/>
  <c r="EV214" i="8"/>
  <c r="EN214" i="8"/>
  <c r="EF214" i="8"/>
  <c r="DX214" i="8"/>
  <c r="DP214" i="8"/>
  <c r="DH214" i="8"/>
  <c r="CZ214" i="8"/>
  <c r="CR214" i="8"/>
  <c r="CJ214" i="8"/>
  <c r="CB214" i="8"/>
  <c r="BT214" i="8"/>
  <c r="BL214" i="8"/>
  <c r="BD214" i="8"/>
  <c r="AV214" i="8"/>
  <c r="AN214" i="8"/>
  <c r="AF214" i="8"/>
  <c r="X214" i="8"/>
  <c r="P214" i="8"/>
  <c r="H214" i="8"/>
  <c r="FB213" i="8"/>
  <c r="ET213" i="8"/>
  <c r="EL213" i="8"/>
  <c r="ED213" i="8"/>
  <c r="DV213" i="8"/>
  <c r="DN213" i="8"/>
  <c r="DF213" i="8"/>
  <c r="CX213" i="8"/>
  <c r="CP213" i="8"/>
  <c r="CH213" i="8"/>
  <c r="BZ213" i="8"/>
  <c r="BR213" i="8"/>
  <c r="BJ213" i="8"/>
  <c r="BB213" i="8"/>
  <c r="AT213" i="8"/>
  <c r="AL213" i="8"/>
  <c r="AD213" i="8"/>
  <c r="V213" i="8"/>
  <c r="N213" i="8"/>
  <c r="FB217" i="8"/>
  <c r="EQ217" i="8"/>
  <c r="ED217" i="8"/>
  <c r="DT217" i="8"/>
  <c r="DJ217" i="8"/>
  <c r="CX217" i="8"/>
  <c r="CN217" i="8"/>
  <c r="CD217" i="8"/>
  <c r="BR217" i="8"/>
  <c r="BI217" i="8"/>
  <c r="BA217" i="8"/>
  <c r="AS217" i="8"/>
  <c r="AK217" i="8"/>
  <c r="AC217" i="8"/>
  <c r="U217" i="8"/>
  <c r="M217" i="8"/>
  <c r="FG216" i="8"/>
  <c r="EY216" i="8"/>
  <c r="EQ216" i="8"/>
  <c r="EI216" i="8"/>
  <c r="EA216" i="8"/>
  <c r="DS216" i="8"/>
  <c r="DK216" i="8"/>
  <c r="DC216" i="8"/>
  <c r="CU216" i="8"/>
  <c r="CM216" i="8"/>
  <c r="CE216" i="8"/>
  <c r="BW216" i="8"/>
  <c r="BO216" i="8"/>
  <c r="BG216" i="8"/>
  <c r="AY216" i="8"/>
  <c r="AQ216" i="8"/>
  <c r="AI216" i="8"/>
  <c r="AA216" i="8"/>
  <c r="S216" i="8"/>
  <c r="K216" i="8"/>
  <c r="FE215" i="8"/>
  <c r="EW215" i="8"/>
  <c r="EO215" i="8"/>
  <c r="EG215" i="8"/>
  <c r="DY215" i="8"/>
  <c r="DQ215" i="8"/>
  <c r="DI215" i="8"/>
  <c r="DA215" i="8"/>
  <c r="CS215" i="8"/>
  <c r="CK215" i="8"/>
  <c r="CC215" i="8"/>
  <c r="BU215" i="8"/>
  <c r="BM215" i="8"/>
  <c r="BE215" i="8"/>
  <c r="AW215" i="8"/>
  <c r="AO215" i="8"/>
  <c r="AG215" i="8"/>
  <c r="Y215" i="8"/>
  <c r="Q215" i="8"/>
  <c r="I215" i="8"/>
  <c r="FC214" i="8"/>
  <c r="EU214" i="8"/>
  <c r="EM214" i="8"/>
  <c r="EE214" i="8"/>
  <c r="DW214" i="8"/>
  <c r="DO214" i="8"/>
  <c r="DG214" i="8"/>
  <c r="CY214" i="8"/>
  <c r="CQ214" i="8"/>
  <c r="CI214" i="8"/>
  <c r="CA214" i="8"/>
  <c r="BS214" i="8"/>
  <c r="BK214" i="8"/>
  <c r="BC214" i="8"/>
  <c r="AU214" i="8"/>
  <c r="AM214" i="8"/>
  <c r="AE214" i="8"/>
  <c r="W214" i="8"/>
  <c r="O214" i="8"/>
  <c r="FA213" i="8"/>
  <c r="ES213" i="8"/>
  <c r="EK213" i="8"/>
  <c r="EC213" i="8"/>
  <c r="DU213" i="8"/>
  <c r="DM213" i="8"/>
  <c r="DE213" i="8"/>
  <c r="CW213" i="8"/>
  <c r="CO213" i="8"/>
  <c r="CG213" i="8"/>
  <c r="BY213" i="8"/>
  <c r="BQ213" i="8"/>
  <c r="BI213" i="8"/>
  <c r="BA213" i="8"/>
  <c r="AS213" i="8"/>
  <c r="AK213" i="8"/>
  <c r="AC213" i="8"/>
  <c r="U213" i="8"/>
  <c r="M213" i="8"/>
  <c r="FA217" i="8"/>
  <c r="EM217" i="8"/>
  <c r="EC217" i="8"/>
  <c r="DS217" i="8"/>
  <c r="DG217" i="8"/>
  <c r="CW217" i="8"/>
  <c r="CM217" i="8"/>
  <c r="CA217" i="8"/>
  <c r="BQ217" i="8"/>
  <c r="BH217" i="8"/>
  <c r="AZ217" i="8"/>
  <c r="AR217" i="8"/>
  <c r="AJ217" i="8"/>
  <c r="AB217" i="8"/>
  <c r="T217" i="8"/>
  <c r="L217" i="8"/>
  <c r="FF216" i="8"/>
  <c r="EX216" i="8"/>
  <c r="EP216" i="8"/>
  <c r="EH216" i="8"/>
  <c r="DZ216" i="8"/>
  <c r="DR216" i="8"/>
  <c r="DJ216" i="8"/>
  <c r="DB216" i="8"/>
  <c r="CT216" i="8"/>
  <c r="CL216" i="8"/>
  <c r="CD216" i="8"/>
  <c r="BV216" i="8"/>
  <c r="BN216" i="8"/>
  <c r="BF216" i="8"/>
  <c r="AX216" i="8"/>
  <c r="AP216" i="8"/>
  <c r="AH216" i="8"/>
  <c r="Z216" i="8"/>
  <c r="R216" i="8"/>
  <c r="J216" i="8"/>
  <c r="FD215" i="8"/>
  <c r="EV215" i="8"/>
  <c r="EN215" i="8"/>
  <c r="EF215" i="8"/>
  <c r="DX215" i="8"/>
  <c r="DP215" i="8"/>
  <c r="DH215" i="8"/>
  <c r="CZ215" i="8"/>
  <c r="CR215" i="8"/>
  <c r="CJ215" i="8"/>
  <c r="CB215" i="8"/>
  <c r="BT215" i="8"/>
  <c r="BL215" i="8"/>
  <c r="BD215" i="8"/>
  <c r="AV215" i="8"/>
  <c r="AN215" i="8"/>
  <c r="AF215" i="8"/>
  <c r="X215" i="8"/>
  <c r="P215" i="8"/>
  <c r="H215" i="8"/>
  <c r="FB214" i="8"/>
  <c r="ET214" i="8"/>
  <c r="EL214" i="8"/>
  <c r="ED214" i="8"/>
  <c r="DV214" i="8"/>
  <c r="DN214" i="8"/>
  <c r="DF214" i="8"/>
  <c r="CX214" i="8"/>
  <c r="CP214" i="8"/>
  <c r="CH214" i="8"/>
  <c r="BZ214" i="8"/>
  <c r="BR214" i="8"/>
  <c r="BJ214" i="8"/>
  <c r="BB214" i="8"/>
  <c r="AT214" i="8"/>
  <c r="AL214" i="8"/>
  <c r="AD214" i="8"/>
  <c r="V214" i="8"/>
  <c r="N214" i="8"/>
  <c r="EZ213" i="8"/>
  <c r="ER213" i="8"/>
  <c r="EJ213" i="8"/>
  <c r="EB213" i="8"/>
  <c r="DT213" i="8"/>
  <c r="DL213" i="8"/>
  <c r="DD213" i="8"/>
  <c r="CV213" i="8"/>
  <c r="CN213" i="8"/>
  <c r="CF213" i="8"/>
  <c r="BX213" i="8"/>
  <c r="BP213" i="8"/>
  <c r="BH213" i="8"/>
  <c r="AZ213" i="8"/>
  <c r="AR213" i="8"/>
  <c r="AJ213" i="8"/>
  <c r="AB213" i="8"/>
  <c r="T213" i="8"/>
  <c r="L213" i="8"/>
  <c r="FF212" i="8"/>
  <c r="EX212" i="8"/>
  <c r="EP212" i="8"/>
  <c r="EH212" i="8"/>
  <c r="DZ212" i="8"/>
  <c r="DR212" i="8"/>
  <c r="DJ212" i="8"/>
  <c r="DB212" i="8"/>
  <c r="CT212" i="8"/>
  <c r="CL212" i="8"/>
  <c r="CD212" i="8"/>
  <c r="BV212" i="8"/>
  <c r="BN212" i="8"/>
  <c r="BF212" i="8"/>
  <c r="AX212" i="8"/>
  <c r="AP212" i="8"/>
  <c r="AH212" i="8"/>
  <c r="Z212" i="8"/>
  <c r="R212" i="8"/>
  <c r="J212" i="8"/>
  <c r="FD212" i="8"/>
  <c r="EU212" i="8"/>
  <c r="EL212" i="8"/>
  <c r="EC212" i="8"/>
  <c r="DT212" i="8"/>
  <c r="DK212" i="8"/>
  <c r="DA212" i="8"/>
  <c r="CR212" i="8"/>
  <c r="CI212" i="8"/>
  <c r="BZ212" i="8"/>
  <c r="BQ212" i="8"/>
  <c r="BH212" i="8"/>
  <c r="AY212" i="8"/>
  <c r="AO212" i="8"/>
  <c r="AF212" i="8"/>
  <c r="W212" i="8"/>
  <c r="N212" i="8"/>
  <c r="EZ211" i="8"/>
  <c r="ER211" i="8"/>
  <c r="EJ211" i="8"/>
  <c r="EB211" i="8"/>
  <c r="DT211" i="8"/>
  <c r="DL211" i="8"/>
  <c r="DD211" i="8"/>
  <c r="CV211" i="8"/>
  <c r="CN211" i="8"/>
  <c r="CF211" i="8"/>
  <c r="BX211" i="8"/>
  <c r="BP211" i="8"/>
  <c r="BH211" i="8"/>
  <c r="AZ211" i="8"/>
  <c r="AR211" i="8"/>
  <c r="AJ211" i="8"/>
  <c r="AB211" i="8"/>
  <c r="T211" i="8"/>
  <c r="L211" i="8"/>
  <c r="FF210" i="8"/>
  <c r="EX210" i="8"/>
  <c r="EP210" i="8"/>
  <c r="EH210" i="8"/>
  <c r="DZ210" i="8"/>
  <c r="DR210" i="8"/>
  <c r="DJ210" i="8"/>
  <c r="DB210" i="8"/>
  <c r="CT210" i="8"/>
  <c r="CL210" i="8"/>
  <c r="CD210" i="8"/>
  <c r="BV210" i="8"/>
  <c r="BN210" i="8"/>
  <c r="BF210" i="8"/>
  <c r="AX210" i="8"/>
  <c r="AP210" i="8"/>
  <c r="AH210" i="8"/>
  <c r="Z210" i="8"/>
  <c r="R210" i="8"/>
  <c r="J210" i="8"/>
  <c r="FD209" i="8"/>
  <c r="EV209" i="8"/>
  <c r="EN209" i="8"/>
  <c r="EF209" i="8"/>
  <c r="DX209" i="8"/>
  <c r="DP209" i="8"/>
  <c r="DH209" i="8"/>
  <c r="CZ209" i="8"/>
  <c r="CR209" i="8"/>
  <c r="CJ209" i="8"/>
  <c r="CB209" i="8"/>
  <c r="BT209" i="8"/>
  <c r="BL209" i="8"/>
  <c r="BD209" i="8"/>
  <c r="AV209" i="8"/>
  <c r="AN209" i="8"/>
  <c r="AF209" i="8"/>
  <c r="X209" i="8"/>
  <c r="P209" i="8"/>
  <c r="H209" i="8"/>
  <c r="FB208" i="8"/>
  <c r="ET208" i="8"/>
  <c r="EL208" i="8"/>
  <c r="ED208" i="8"/>
  <c r="DV208" i="8"/>
  <c r="DN208" i="8"/>
  <c r="DF208" i="8"/>
  <c r="CX208" i="8"/>
  <c r="CP208" i="8"/>
  <c r="CH208" i="8"/>
  <c r="BZ208" i="8"/>
  <c r="BR208" i="8"/>
  <c r="BJ208" i="8"/>
  <c r="BB208" i="8"/>
  <c r="AT208" i="8"/>
  <c r="AL208" i="8"/>
  <c r="AD208" i="8"/>
  <c r="V208" i="8"/>
  <c r="N208" i="8"/>
  <c r="EZ207" i="8"/>
  <c r="ER207" i="8"/>
  <c r="EJ207" i="8"/>
  <c r="EB207" i="8"/>
  <c r="DT207" i="8"/>
  <c r="DL207" i="8"/>
  <c r="DD207" i="8"/>
  <c r="CV207" i="8"/>
  <c r="CN207" i="8"/>
  <c r="CF207" i="8"/>
  <c r="BX207" i="8"/>
  <c r="BP207" i="8"/>
  <c r="BH207" i="8"/>
  <c r="AZ207" i="8"/>
  <c r="AR207" i="8"/>
  <c r="AJ207" i="8"/>
  <c r="AB207" i="8"/>
  <c r="T207" i="8"/>
  <c r="L207" i="8"/>
  <c r="FC212" i="8"/>
  <c r="ET212" i="8"/>
  <c r="EK212" i="8"/>
  <c r="EB212" i="8"/>
  <c r="DS212" i="8"/>
  <c r="DI212" i="8"/>
  <c r="CZ212" i="8"/>
  <c r="CQ212" i="8"/>
  <c r="CH212" i="8"/>
  <c r="BY212" i="8"/>
  <c r="BP212" i="8"/>
  <c r="BG212" i="8"/>
  <c r="AW212" i="8"/>
  <c r="AN212" i="8"/>
  <c r="AE212" i="8"/>
  <c r="V212" i="8"/>
  <c r="M212" i="8"/>
  <c r="FG211" i="8"/>
  <c r="EY211" i="8"/>
  <c r="EQ211" i="8"/>
  <c r="EI211" i="8"/>
  <c r="EA211" i="8"/>
  <c r="DS211" i="8"/>
  <c r="DK211" i="8"/>
  <c r="DC211" i="8"/>
  <c r="CU211" i="8"/>
  <c r="CM211" i="8"/>
  <c r="CE211" i="8"/>
  <c r="BW211" i="8"/>
  <c r="BO211" i="8"/>
  <c r="BG211" i="8"/>
  <c r="AY211" i="8"/>
  <c r="AQ211" i="8"/>
  <c r="AI211" i="8"/>
  <c r="AA211" i="8"/>
  <c r="S211" i="8"/>
  <c r="K211" i="8"/>
  <c r="FE210" i="8"/>
  <c r="EW210" i="8"/>
  <c r="EO210" i="8"/>
  <c r="EG210" i="8"/>
  <c r="DY210" i="8"/>
  <c r="DQ210" i="8"/>
  <c r="DI210" i="8"/>
  <c r="DA210" i="8"/>
  <c r="CS210" i="8"/>
  <c r="CK210" i="8"/>
  <c r="CC210" i="8"/>
  <c r="BU210" i="8"/>
  <c r="BM210" i="8"/>
  <c r="BE210" i="8"/>
  <c r="AW210" i="8"/>
  <c r="AO210" i="8"/>
  <c r="AG210" i="8"/>
  <c r="Y210" i="8"/>
  <c r="Q210" i="8"/>
  <c r="I210" i="8"/>
  <c r="FC209" i="8"/>
  <c r="EU209" i="8"/>
  <c r="EM209" i="8"/>
  <c r="EE209" i="8"/>
  <c r="DW209" i="8"/>
  <c r="DO209" i="8"/>
  <c r="DG209" i="8"/>
  <c r="CY209" i="8"/>
  <c r="CQ209" i="8"/>
  <c r="CI209" i="8"/>
  <c r="CA209" i="8"/>
  <c r="BS209" i="8"/>
  <c r="BK209" i="8"/>
  <c r="BC209" i="8"/>
  <c r="AU209" i="8"/>
  <c r="AM209" i="8"/>
  <c r="AE209" i="8"/>
  <c r="W209" i="8"/>
  <c r="O209" i="8"/>
  <c r="FA208" i="8"/>
  <c r="ES208" i="8"/>
  <c r="EK208" i="8"/>
  <c r="EC208" i="8"/>
  <c r="DU208" i="8"/>
  <c r="DM208" i="8"/>
  <c r="DE208" i="8"/>
  <c r="CW208" i="8"/>
  <c r="CO208" i="8"/>
  <c r="CG208" i="8"/>
  <c r="BY208" i="8"/>
  <c r="BQ208" i="8"/>
  <c r="BI208" i="8"/>
  <c r="BA208" i="8"/>
  <c r="AS208" i="8"/>
  <c r="AK208" i="8"/>
  <c r="AC208" i="8"/>
  <c r="U208" i="8"/>
  <c r="M208" i="8"/>
  <c r="FB212" i="8"/>
  <c r="ES212" i="8"/>
  <c r="EJ212" i="8"/>
  <c r="EA212" i="8"/>
  <c r="DQ212" i="8"/>
  <c r="DH212" i="8"/>
  <c r="CY212" i="8"/>
  <c r="CP212" i="8"/>
  <c r="CG212" i="8"/>
  <c r="BX212" i="8"/>
  <c r="BO212" i="8"/>
  <c r="BE212" i="8"/>
  <c r="AV212" i="8"/>
  <c r="AM212" i="8"/>
  <c r="AD212" i="8"/>
  <c r="U212" i="8"/>
  <c r="L212" i="8"/>
  <c r="FF211" i="8"/>
  <c r="EX211" i="8"/>
  <c r="EP211" i="8"/>
  <c r="EH211" i="8"/>
  <c r="DZ211" i="8"/>
  <c r="DR211" i="8"/>
  <c r="DJ211" i="8"/>
  <c r="DB211" i="8"/>
  <c r="CT211" i="8"/>
  <c r="CL211" i="8"/>
  <c r="CD211" i="8"/>
  <c r="BV211" i="8"/>
  <c r="BN211" i="8"/>
  <c r="BF211" i="8"/>
  <c r="AX211" i="8"/>
  <c r="AP211" i="8"/>
  <c r="AH211" i="8"/>
  <c r="Z211" i="8"/>
  <c r="R211" i="8"/>
  <c r="J211" i="8"/>
  <c r="FD210" i="8"/>
  <c r="EV210" i="8"/>
  <c r="EN210" i="8"/>
  <c r="EF210" i="8"/>
  <c r="DX210" i="8"/>
  <c r="DP210" i="8"/>
  <c r="DH210" i="8"/>
  <c r="CZ210" i="8"/>
  <c r="CR210" i="8"/>
  <c r="CJ210" i="8"/>
  <c r="CB210" i="8"/>
  <c r="BT210" i="8"/>
  <c r="BL210" i="8"/>
  <c r="BD210" i="8"/>
  <c r="AV210" i="8"/>
  <c r="AN210" i="8"/>
  <c r="AF210" i="8"/>
  <c r="X210" i="8"/>
  <c r="P210" i="8"/>
  <c r="H210" i="8"/>
  <c r="FB209" i="8"/>
  <c r="ET209" i="8"/>
  <c r="EL209" i="8"/>
  <c r="ED209" i="8"/>
  <c r="DV209" i="8"/>
  <c r="DN209" i="8"/>
  <c r="DF209" i="8"/>
  <c r="CX209" i="8"/>
  <c r="CP209" i="8"/>
  <c r="CH209" i="8"/>
  <c r="BZ209" i="8"/>
  <c r="BR209" i="8"/>
  <c r="BJ209" i="8"/>
  <c r="BB209" i="8"/>
  <c r="AT209" i="8"/>
  <c r="AL209" i="8"/>
  <c r="AD209" i="8"/>
  <c r="V209" i="8"/>
  <c r="N209" i="8"/>
  <c r="EZ208" i="8"/>
  <c r="ER208" i="8"/>
  <c r="EJ208" i="8"/>
  <c r="EB208" i="8"/>
  <c r="DT208" i="8"/>
  <c r="DL208" i="8"/>
  <c r="DD208" i="8"/>
  <c r="CV208" i="8"/>
  <c r="CN208" i="8"/>
  <c r="CF208" i="8"/>
  <c r="BX208" i="8"/>
  <c r="BP208" i="8"/>
  <c r="BH208" i="8"/>
  <c r="AZ208" i="8"/>
  <c r="AR208" i="8"/>
  <c r="AJ208" i="8"/>
  <c r="AB208" i="8"/>
  <c r="T208" i="8"/>
  <c r="L208" i="8"/>
  <c r="FF207" i="8"/>
  <c r="EX207" i="8"/>
  <c r="EP207" i="8"/>
  <c r="EH207" i="8"/>
  <c r="DZ207" i="8"/>
  <c r="DR207" i="8"/>
  <c r="DJ207" i="8"/>
  <c r="DB207" i="8"/>
  <c r="CT207" i="8"/>
  <c r="CL207" i="8"/>
  <c r="CD207" i="8"/>
  <c r="BV207" i="8"/>
  <c r="BN207" i="8"/>
  <c r="BF207" i="8"/>
  <c r="AX207" i="8"/>
  <c r="AP207" i="8"/>
  <c r="AH207" i="8"/>
  <c r="Z207" i="8"/>
  <c r="R207" i="8"/>
  <c r="J207" i="8"/>
  <c r="FA212" i="8"/>
  <c r="ER212" i="8"/>
  <c r="EI212" i="8"/>
  <c r="DY212" i="8"/>
  <c r="DP212" i="8"/>
  <c r="DG212" i="8"/>
  <c r="CX212" i="8"/>
  <c r="CO212" i="8"/>
  <c r="CF212" i="8"/>
  <c r="BW212" i="8"/>
  <c r="BM212" i="8"/>
  <c r="BD212" i="8"/>
  <c r="AU212" i="8"/>
  <c r="AL212" i="8"/>
  <c r="AC212" i="8"/>
  <c r="T212" i="8"/>
  <c r="K212" i="8"/>
  <c r="FE211" i="8"/>
  <c r="EW211" i="8"/>
  <c r="EO211" i="8"/>
  <c r="EG211" i="8"/>
  <c r="DY211" i="8"/>
  <c r="DQ211" i="8"/>
  <c r="DI211" i="8"/>
  <c r="DA211" i="8"/>
  <c r="CS211" i="8"/>
  <c r="CK211" i="8"/>
  <c r="CC211" i="8"/>
  <c r="BU211" i="8"/>
  <c r="BM211" i="8"/>
  <c r="BE211" i="8"/>
  <c r="AW211" i="8"/>
  <c r="AO211" i="8"/>
  <c r="AG211" i="8"/>
  <c r="Y211" i="8"/>
  <c r="Q211" i="8"/>
  <c r="I211" i="8"/>
  <c r="FC210" i="8"/>
  <c r="EU210" i="8"/>
  <c r="EM210" i="8"/>
  <c r="EE210" i="8"/>
  <c r="DW210" i="8"/>
  <c r="DO210" i="8"/>
  <c r="DG210" i="8"/>
  <c r="CY210" i="8"/>
  <c r="CQ210" i="8"/>
  <c r="CI210" i="8"/>
  <c r="CA210" i="8"/>
  <c r="BS210" i="8"/>
  <c r="BK210" i="8"/>
  <c r="BC210" i="8"/>
  <c r="AU210" i="8"/>
  <c r="AM210" i="8"/>
  <c r="AE210" i="8"/>
  <c r="W210" i="8"/>
  <c r="O210" i="8"/>
  <c r="FA209" i="8"/>
  <c r="ES209" i="8"/>
  <c r="EK209" i="8"/>
  <c r="EC209" i="8"/>
  <c r="DU209" i="8"/>
  <c r="DM209" i="8"/>
  <c r="DE209" i="8"/>
  <c r="CW209" i="8"/>
  <c r="CO209" i="8"/>
  <c r="CG209" i="8"/>
  <c r="BY209" i="8"/>
  <c r="BQ209" i="8"/>
  <c r="BI209" i="8"/>
  <c r="BA209" i="8"/>
  <c r="AS209" i="8"/>
  <c r="AK209" i="8"/>
  <c r="AC209" i="8"/>
  <c r="U209" i="8"/>
  <c r="M209" i="8"/>
  <c r="FG208" i="8"/>
  <c r="EY208" i="8"/>
  <c r="EQ208" i="8"/>
  <c r="EI208" i="8"/>
  <c r="EA208" i="8"/>
  <c r="DS208" i="8"/>
  <c r="DK208" i="8"/>
  <c r="DC208" i="8"/>
  <c r="CU208" i="8"/>
  <c r="CM208" i="8"/>
  <c r="CE208" i="8"/>
  <c r="BW208" i="8"/>
  <c r="BO208" i="8"/>
  <c r="BG208" i="8"/>
  <c r="AY208" i="8"/>
  <c r="AQ208" i="8"/>
  <c r="AI208" i="8"/>
  <c r="AA208" i="8"/>
  <c r="S208" i="8"/>
  <c r="K208" i="8"/>
  <c r="FE207" i="8"/>
  <c r="EW207" i="8"/>
  <c r="EO207" i="8"/>
  <c r="EG207" i="8"/>
  <c r="DY207" i="8"/>
  <c r="DQ207" i="8"/>
  <c r="DI207" i="8"/>
  <c r="DA207" i="8"/>
  <c r="CS207" i="8"/>
  <c r="CK207" i="8"/>
  <c r="CC207" i="8"/>
  <c r="BU207" i="8"/>
  <c r="BM207" i="8"/>
  <c r="BE207" i="8"/>
  <c r="AW207" i="8"/>
  <c r="AO207" i="8"/>
  <c r="AG207" i="8"/>
  <c r="Y207" i="8"/>
  <c r="Q207" i="8"/>
  <c r="I207" i="8"/>
  <c r="EZ212" i="8"/>
  <c r="EQ212" i="8"/>
  <c r="EG212" i="8"/>
  <c r="DX212" i="8"/>
  <c r="DO212" i="8"/>
  <c r="DF212" i="8"/>
  <c r="CW212" i="8"/>
  <c r="CN212" i="8"/>
  <c r="CE212" i="8"/>
  <c r="BU212" i="8"/>
  <c r="BL212" i="8"/>
  <c r="BC212" i="8"/>
  <c r="AT212" i="8"/>
  <c r="AK212" i="8"/>
  <c r="AB212" i="8"/>
  <c r="S212" i="8"/>
  <c r="I212" i="8"/>
  <c r="FD211" i="8"/>
  <c r="EV211" i="8"/>
  <c r="EN211" i="8"/>
  <c r="EF211" i="8"/>
  <c r="DX211" i="8"/>
  <c r="DP211" i="8"/>
  <c r="DH211" i="8"/>
  <c r="CZ211" i="8"/>
  <c r="CR211" i="8"/>
  <c r="CJ211" i="8"/>
  <c r="CB211" i="8"/>
  <c r="BT211" i="8"/>
  <c r="BL211" i="8"/>
  <c r="BD211" i="8"/>
  <c r="AV211" i="8"/>
  <c r="AN211" i="8"/>
  <c r="AF211" i="8"/>
  <c r="X211" i="8"/>
  <c r="P211" i="8"/>
  <c r="H211" i="8"/>
  <c r="FB210" i="8"/>
  <c r="ET210" i="8"/>
  <c r="EL210" i="8"/>
  <c r="ED210" i="8"/>
  <c r="DV210" i="8"/>
  <c r="DN210" i="8"/>
  <c r="DF210" i="8"/>
  <c r="CX210" i="8"/>
  <c r="CP210" i="8"/>
  <c r="CH210" i="8"/>
  <c r="BZ210" i="8"/>
  <c r="BR210" i="8"/>
  <c r="BJ210" i="8"/>
  <c r="BB210" i="8"/>
  <c r="AT210" i="8"/>
  <c r="AL210" i="8"/>
  <c r="AD210" i="8"/>
  <c r="V210" i="8"/>
  <c r="N210" i="8"/>
  <c r="EZ209" i="8"/>
  <c r="ER209" i="8"/>
  <c r="EJ209" i="8"/>
  <c r="EB209" i="8"/>
  <c r="DT209" i="8"/>
  <c r="DL209" i="8"/>
  <c r="DD209" i="8"/>
  <c r="CV209" i="8"/>
  <c r="CN209" i="8"/>
  <c r="CF209" i="8"/>
  <c r="BX209" i="8"/>
  <c r="BP209" i="8"/>
  <c r="BH209" i="8"/>
  <c r="AZ209" i="8"/>
  <c r="AR209" i="8"/>
  <c r="AJ209" i="8"/>
  <c r="AB209" i="8"/>
  <c r="T209" i="8"/>
  <c r="L209" i="8"/>
  <c r="FF208" i="8"/>
  <c r="EX208" i="8"/>
  <c r="EP208" i="8"/>
  <c r="EH208" i="8"/>
  <c r="DZ208" i="8"/>
  <c r="DR208" i="8"/>
  <c r="DJ208" i="8"/>
  <c r="DB208" i="8"/>
  <c r="CT208" i="8"/>
  <c r="CL208" i="8"/>
  <c r="CD208" i="8"/>
  <c r="BV208" i="8"/>
  <c r="BN208" i="8"/>
  <c r="BF208" i="8"/>
  <c r="AX208" i="8"/>
  <c r="AP208" i="8"/>
  <c r="AH208" i="8"/>
  <c r="Z208" i="8"/>
  <c r="R208" i="8"/>
  <c r="J208" i="8"/>
  <c r="FD207" i="8"/>
  <c r="EV207" i="8"/>
  <c r="EN207" i="8"/>
  <c r="EF207" i="8"/>
  <c r="DX207" i="8"/>
  <c r="DP207" i="8"/>
  <c r="DH207" i="8"/>
  <c r="CZ207" i="8"/>
  <c r="CR207" i="8"/>
  <c r="CJ207" i="8"/>
  <c r="CB207" i="8"/>
  <c r="BT207" i="8"/>
  <c r="BL207" i="8"/>
  <c r="BD207" i="8"/>
  <c r="AV207" i="8"/>
  <c r="AN207" i="8"/>
  <c r="AF207" i="8"/>
  <c r="X207" i="8"/>
  <c r="P207" i="8"/>
  <c r="H207" i="8"/>
  <c r="EY212" i="8"/>
  <c r="EO212" i="8"/>
  <c r="EF212" i="8"/>
  <c r="DW212" i="8"/>
  <c r="DN212" i="8"/>
  <c r="DE212" i="8"/>
  <c r="CV212" i="8"/>
  <c r="CM212" i="8"/>
  <c r="CC212" i="8"/>
  <c r="BT212" i="8"/>
  <c r="BK212" i="8"/>
  <c r="BB212" i="8"/>
  <c r="AS212" i="8"/>
  <c r="AJ212" i="8"/>
  <c r="AA212" i="8"/>
  <c r="Q212" i="8"/>
  <c r="H212" i="8"/>
  <c r="FC211" i="8"/>
  <c r="EU211" i="8"/>
  <c r="EM211" i="8"/>
  <c r="EE211" i="8"/>
  <c r="DW211" i="8"/>
  <c r="DO211" i="8"/>
  <c r="DG211" i="8"/>
  <c r="CY211" i="8"/>
  <c r="CQ211" i="8"/>
  <c r="CI211" i="8"/>
  <c r="CA211" i="8"/>
  <c r="BS211" i="8"/>
  <c r="BK211" i="8"/>
  <c r="BC211" i="8"/>
  <c r="AU211" i="8"/>
  <c r="AM211" i="8"/>
  <c r="AE211" i="8"/>
  <c r="W211" i="8"/>
  <c r="O211" i="8"/>
  <c r="FA210" i="8"/>
  <c r="ES210" i="8"/>
  <c r="EK210" i="8"/>
  <c r="EC210" i="8"/>
  <c r="DU210" i="8"/>
  <c r="DM210" i="8"/>
  <c r="DE210" i="8"/>
  <c r="CW210" i="8"/>
  <c r="CO210" i="8"/>
  <c r="CG210" i="8"/>
  <c r="BY210" i="8"/>
  <c r="BQ210" i="8"/>
  <c r="BI210" i="8"/>
  <c r="BA210" i="8"/>
  <c r="AS210" i="8"/>
  <c r="AK210" i="8"/>
  <c r="AC210" i="8"/>
  <c r="U210" i="8"/>
  <c r="M210" i="8"/>
  <c r="FG209" i="8"/>
  <c r="EY209" i="8"/>
  <c r="EQ209" i="8"/>
  <c r="EI209" i="8"/>
  <c r="EA209" i="8"/>
  <c r="DS209" i="8"/>
  <c r="DK209" i="8"/>
  <c r="DC209" i="8"/>
  <c r="CU209" i="8"/>
  <c r="CM209" i="8"/>
  <c r="CE209" i="8"/>
  <c r="BW209" i="8"/>
  <c r="BO209" i="8"/>
  <c r="BG209" i="8"/>
  <c r="AY209" i="8"/>
  <c r="AQ209" i="8"/>
  <c r="AI209" i="8"/>
  <c r="AA209" i="8"/>
  <c r="S209" i="8"/>
  <c r="K209" i="8"/>
  <c r="FE208" i="8"/>
  <c r="EW208" i="8"/>
  <c r="EO208" i="8"/>
  <c r="EG208" i="8"/>
  <c r="DY208" i="8"/>
  <c r="DQ208" i="8"/>
  <c r="DI208" i="8"/>
  <c r="DA208" i="8"/>
  <c r="CS208" i="8"/>
  <c r="CK208" i="8"/>
  <c r="CC208" i="8"/>
  <c r="BU208" i="8"/>
  <c r="BM208" i="8"/>
  <c r="BE208" i="8"/>
  <c r="AW208" i="8"/>
  <c r="AO208" i="8"/>
  <c r="AG208" i="8"/>
  <c r="Y208" i="8"/>
  <c r="Q208" i="8"/>
  <c r="I208" i="8"/>
  <c r="FC207" i="8"/>
  <c r="EU207" i="8"/>
  <c r="EM207" i="8"/>
  <c r="EE207" i="8"/>
  <c r="DW207" i="8"/>
  <c r="DO207" i="8"/>
  <c r="DG207" i="8"/>
  <c r="CY207" i="8"/>
  <c r="CQ207" i="8"/>
  <c r="CI207" i="8"/>
  <c r="CA207" i="8"/>
  <c r="BS207" i="8"/>
  <c r="BK207" i="8"/>
  <c r="BC207" i="8"/>
  <c r="AU207" i="8"/>
  <c r="AM207" i="8"/>
  <c r="AE207" i="8"/>
  <c r="W207" i="8"/>
  <c r="O207" i="8"/>
  <c r="FG212" i="8"/>
  <c r="EW212" i="8"/>
  <c r="EN212" i="8"/>
  <c r="EE212" i="8"/>
  <c r="DV212" i="8"/>
  <c r="DM212" i="8"/>
  <c r="DD212" i="8"/>
  <c r="CU212" i="8"/>
  <c r="CK212" i="8"/>
  <c r="CB212" i="8"/>
  <c r="BS212" i="8"/>
  <c r="BJ212" i="8"/>
  <c r="BA212" i="8"/>
  <c r="AR212" i="8"/>
  <c r="AI212" i="8"/>
  <c r="Y212" i="8"/>
  <c r="P212" i="8"/>
  <c r="FB211" i="8"/>
  <c r="ET211" i="8"/>
  <c r="EL211" i="8"/>
  <c r="ED211" i="8"/>
  <c r="DV211" i="8"/>
  <c r="DN211" i="8"/>
  <c r="DF211" i="8"/>
  <c r="CX211" i="8"/>
  <c r="CP211" i="8"/>
  <c r="CH211" i="8"/>
  <c r="BZ211" i="8"/>
  <c r="BR211" i="8"/>
  <c r="BJ211" i="8"/>
  <c r="BB211" i="8"/>
  <c r="AT211" i="8"/>
  <c r="AL211" i="8"/>
  <c r="AD211" i="8"/>
  <c r="V211" i="8"/>
  <c r="N211" i="8"/>
  <c r="EZ210" i="8"/>
  <c r="ER210" i="8"/>
  <c r="EJ210" i="8"/>
  <c r="EB210" i="8"/>
  <c r="DT210" i="8"/>
  <c r="DL210" i="8"/>
  <c r="DD210" i="8"/>
  <c r="CV210" i="8"/>
  <c r="CN210" i="8"/>
  <c r="CF210" i="8"/>
  <c r="BX210" i="8"/>
  <c r="BP210" i="8"/>
  <c r="BH210" i="8"/>
  <c r="AZ210" i="8"/>
  <c r="AR210" i="8"/>
  <c r="AJ210" i="8"/>
  <c r="AB210" i="8"/>
  <c r="T210" i="8"/>
  <c r="L210" i="8"/>
  <c r="FF209" i="8"/>
  <c r="EX209" i="8"/>
  <c r="EP209" i="8"/>
  <c r="EH209" i="8"/>
  <c r="DZ209" i="8"/>
  <c r="DR209" i="8"/>
  <c r="DJ209" i="8"/>
  <c r="DB209" i="8"/>
  <c r="CT209" i="8"/>
  <c r="CL209" i="8"/>
  <c r="CD209" i="8"/>
  <c r="BV209" i="8"/>
  <c r="BN209" i="8"/>
  <c r="BF209" i="8"/>
  <c r="AX209" i="8"/>
  <c r="AP209" i="8"/>
  <c r="AH209" i="8"/>
  <c r="Z209" i="8"/>
  <c r="R209" i="8"/>
  <c r="J209" i="8"/>
  <c r="FD208" i="8"/>
  <c r="EV208" i="8"/>
  <c r="EN208" i="8"/>
  <c r="EF208" i="8"/>
  <c r="DX208" i="8"/>
  <c r="DP208" i="8"/>
  <c r="DH208" i="8"/>
  <c r="CZ208" i="8"/>
  <c r="CR208" i="8"/>
  <c r="CJ208" i="8"/>
  <c r="CB208" i="8"/>
  <c r="BT208" i="8"/>
  <c r="BL208" i="8"/>
  <c r="BD208" i="8"/>
  <c r="AV208" i="8"/>
  <c r="AN208" i="8"/>
  <c r="AF208" i="8"/>
  <c r="X208" i="8"/>
  <c r="P208" i="8"/>
  <c r="H208" i="8"/>
  <c r="FB207" i="8"/>
  <c r="ET207" i="8"/>
  <c r="EL207" i="8"/>
  <c r="ED207" i="8"/>
  <c r="DV207" i="8"/>
  <c r="DN207" i="8"/>
  <c r="DF207" i="8"/>
  <c r="CX207" i="8"/>
  <c r="CP207" i="8"/>
  <c r="CH207" i="8"/>
  <c r="BZ207" i="8"/>
  <c r="BR207" i="8"/>
  <c r="BJ207" i="8"/>
  <c r="BB207" i="8"/>
  <c r="AT207" i="8"/>
  <c r="AL207" i="8"/>
  <c r="AD207" i="8"/>
  <c r="V207" i="8"/>
  <c r="N207" i="8"/>
  <c r="FE212" i="8"/>
  <c r="EV212" i="8"/>
  <c r="EM212" i="8"/>
  <c r="ED212" i="8"/>
  <c r="DU212" i="8"/>
  <c r="DL212" i="8"/>
  <c r="DC212" i="8"/>
  <c r="CS212" i="8"/>
  <c r="CJ212" i="8"/>
  <c r="CA212" i="8"/>
  <c r="BR212" i="8"/>
  <c r="BI212" i="8"/>
  <c r="AZ212" i="8"/>
  <c r="AQ212" i="8"/>
  <c r="AG212" i="8"/>
  <c r="X212" i="8"/>
  <c r="O212" i="8"/>
  <c r="FA211" i="8"/>
  <c r="ES211" i="8"/>
  <c r="EK211" i="8"/>
  <c r="EC211" i="8"/>
  <c r="DU211" i="8"/>
  <c r="DM211" i="8"/>
  <c r="DE211" i="8"/>
  <c r="CW211" i="8"/>
  <c r="CO211" i="8"/>
  <c r="CG211" i="8"/>
  <c r="BY211" i="8"/>
  <c r="BQ211" i="8"/>
  <c r="BI211" i="8"/>
  <c r="BA211" i="8"/>
  <c r="AS211" i="8"/>
  <c r="AK211" i="8"/>
  <c r="AC211" i="8"/>
  <c r="U211" i="8"/>
  <c r="M211" i="8"/>
  <c r="FG210" i="8"/>
  <c r="EY210" i="8"/>
  <c r="EQ210" i="8"/>
  <c r="EI210" i="8"/>
  <c r="EA210" i="8"/>
  <c r="DS210" i="8"/>
  <c r="DK210" i="8"/>
  <c r="DC210" i="8"/>
  <c r="CU210" i="8"/>
  <c r="CM210" i="8"/>
  <c r="CE210" i="8"/>
  <c r="BW210" i="8"/>
  <c r="BO210" i="8"/>
  <c r="BG210" i="8"/>
  <c r="AY210" i="8"/>
  <c r="AQ210" i="8"/>
  <c r="AI210" i="8"/>
  <c r="AA210" i="8"/>
  <c r="S210" i="8"/>
  <c r="K210" i="8"/>
  <c r="FE209" i="8"/>
  <c r="EW209" i="8"/>
  <c r="EO209" i="8"/>
  <c r="EG209" i="8"/>
  <c r="DY209" i="8"/>
  <c r="DQ209" i="8"/>
  <c r="DI209" i="8"/>
  <c r="DA209" i="8"/>
  <c r="CS209" i="8"/>
  <c r="CK209" i="8"/>
  <c r="CC209" i="8"/>
  <c r="BU209" i="8"/>
  <c r="BM209" i="8"/>
  <c r="BE209" i="8"/>
  <c r="AW209" i="8"/>
  <c r="AO209" i="8"/>
  <c r="AG209" i="8"/>
  <c r="Y209" i="8"/>
  <c r="Q209" i="8"/>
  <c r="I209" i="8"/>
  <c r="FC208" i="8"/>
  <c r="EU208" i="8"/>
  <c r="EM208" i="8"/>
  <c r="EE208" i="8"/>
  <c r="DW208" i="8"/>
  <c r="DO208" i="8"/>
  <c r="DG208" i="8"/>
  <c r="CY208" i="8"/>
  <c r="CQ208" i="8"/>
  <c r="CI208" i="8"/>
  <c r="CA208" i="8"/>
  <c r="BS208" i="8"/>
  <c r="BK208" i="8"/>
  <c r="BC208" i="8"/>
  <c r="AU208" i="8"/>
  <c r="AM208" i="8"/>
  <c r="AE208" i="8"/>
  <c r="W208" i="8"/>
  <c r="O208" i="8"/>
  <c r="FA207" i="8"/>
  <c r="ES207" i="8"/>
  <c r="EK207" i="8"/>
  <c r="EC207" i="8"/>
  <c r="DU207" i="8"/>
  <c r="DM207" i="8"/>
  <c r="DE207" i="8"/>
  <c r="CW207" i="8"/>
  <c r="CO207" i="8"/>
  <c r="CG207" i="8"/>
  <c r="BY207" i="8"/>
  <c r="BQ207" i="8"/>
  <c r="BI207" i="8"/>
  <c r="BA207" i="8"/>
  <c r="AS207" i="8"/>
  <c r="AK207" i="8"/>
  <c r="AC207" i="8"/>
  <c r="U207" i="8"/>
  <c r="M207" i="8"/>
  <c r="EQ207" i="8"/>
  <c r="CE207" i="8"/>
  <c r="S207" i="8"/>
  <c r="FG206" i="8"/>
  <c r="EY206" i="8"/>
  <c r="EQ206" i="8"/>
  <c r="EI206" i="8"/>
  <c r="EA206" i="8"/>
  <c r="DS206" i="8"/>
  <c r="DK206" i="8"/>
  <c r="DC206" i="8"/>
  <c r="CU206" i="8"/>
  <c r="CM206" i="8"/>
  <c r="CE206" i="8"/>
  <c r="BW206" i="8"/>
  <c r="BO206" i="8"/>
  <c r="BG206" i="8"/>
  <c r="AY206" i="8"/>
  <c r="AQ206" i="8"/>
  <c r="AI206" i="8"/>
  <c r="AA206" i="8"/>
  <c r="S206" i="8"/>
  <c r="K206" i="8"/>
  <c r="FE205" i="8"/>
  <c r="EW205" i="8"/>
  <c r="EO205" i="8"/>
  <c r="EG205" i="8"/>
  <c r="DY205" i="8"/>
  <c r="DQ205" i="8"/>
  <c r="DI205" i="8"/>
  <c r="DA205" i="8"/>
  <c r="CS205" i="8"/>
  <c r="CK205" i="8"/>
  <c r="CC205" i="8"/>
  <c r="BU205" i="8"/>
  <c r="BM205" i="8"/>
  <c r="BE205" i="8"/>
  <c r="AW205" i="8"/>
  <c r="AO205" i="8"/>
  <c r="AG205" i="8"/>
  <c r="Y205" i="8"/>
  <c r="Q205" i="8"/>
  <c r="I205" i="8"/>
  <c r="FC204" i="8"/>
  <c r="EU204" i="8"/>
  <c r="EM204" i="8"/>
  <c r="EE204" i="8"/>
  <c r="DW204" i="8"/>
  <c r="DO204" i="8"/>
  <c r="DG204" i="8"/>
  <c r="CY204" i="8"/>
  <c r="CQ204" i="8"/>
  <c r="CI204" i="8"/>
  <c r="CA204" i="8"/>
  <c r="BS204" i="8"/>
  <c r="BK204" i="8"/>
  <c r="BC204" i="8"/>
  <c r="AU204" i="8"/>
  <c r="AM204" i="8"/>
  <c r="AE204" i="8"/>
  <c r="W204" i="8"/>
  <c r="O204" i="8"/>
  <c r="FA203" i="8"/>
  <c r="ES203" i="8"/>
  <c r="EK203" i="8"/>
  <c r="EC203" i="8"/>
  <c r="DU203" i="8"/>
  <c r="DM203" i="8"/>
  <c r="DE203" i="8"/>
  <c r="CW203" i="8"/>
  <c r="CO203" i="8"/>
  <c r="CG203" i="8"/>
  <c r="BY203" i="8"/>
  <c r="BQ203" i="8"/>
  <c r="BI203" i="8"/>
  <c r="BA203" i="8"/>
  <c r="AS203" i="8"/>
  <c r="AK203" i="8"/>
  <c r="AC203" i="8"/>
  <c r="U203" i="8"/>
  <c r="M203" i="8"/>
  <c r="FG202" i="8"/>
  <c r="EY202" i="8"/>
  <c r="EQ202" i="8"/>
  <c r="EI202" i="8"/>
  <c r="EA202" i="8"/>
  <c r="DS202" i="8"/>
  <c r="DK202" i="8"/>
  <c r="DC202" i="8"/>
  <c r="CU202" i="8"/>
  <c r="CM202" i="8"/>
  <c r="CE202" i="8"/>
  <c r="BW202" i="8"/>
  <c r="BO202" i="8"/>
  <c r="BG202" i="8"/>
  <c r="AY202" i="8"/>
  <c r="AQ202" i="8"/>
  <c r="AI202" i="8"/>
  <c r="AA202" i="8"/>
  <c r="S202" i="8"/>
  <c r="K202" i="8"/>
  <c r="EI207" i="8"/>
  <c r="BW207" i="8"/>
  <c r="K207" i="8"/>
  <c r="FF206" i="8"/>
  <c r="EX206" i="8"/>
  <c r="EP206" i="8"/>
  <c r="EH206" i="8"/>
  <c r="DZ206" i="8"/>
  <c r="DR206" i="8"/>
  <c r="DJ206" i="8"/>
  <c r="DB206" i="8"/>
  <c r="CT206" i="8"/>
  <c r="CL206" i="8"/>
  <c r="CD206" i="8"/>
  <c r="BV206" i="8"/>
  <c r="BN206" i="8"/>
  <c r="BF206" i="8"/>
  <c r="AX206" i="8"/>
  <c r="AP206" i="8"/>
  <c r="AH206" i="8"/>
  <c r="Z206" i="8"/>
  <c r="R206" i="8"/>
  <c r="J206" i="8"/>
  <c r="FD205" i="8"/>
  <c r="EV205" i="8"/>
  <c r="EN205" i="8"/>
  <c r="EF205" i="8"/>
  <c r="DX205" i="8"/>
  <c r="DP205" i="8"/>
  <c r="DH205" i="8"/>
  <c r="CZ205" i="8"/>
  <c r="CR205" i="8"/>
  <c r="CJ205" i="8"/>
  <c r="CB205" i="8"/>
  <c r="BT205" i="8"/>
  <c r="BL205" i="8"/>
  <c r="BD205" i="8"/>
  <c r="AV205" i="8"/>
  <c r="AN205" i="8"/>
  <c r="AF205" i="8"/>
  <c r="X205" i="8"/>
  <c r="P205" i="8"/>
  <c r="H205" i="8"/>
  <c r="FB204" i="8"/>
  <c r="ET204" i="8"/>
  <c r="EL204" i="8"/>
  <c r="ED204" i="8"/>
  <c r="DV204" i="8"/>
  <c r="DN204" i="8"/>
  <c r="DF204" i="8"/>
  <c r="CX204" i="8"/>
  <c r="CP204" i="8"/>
  <c r="CH204" i="8"/>
  <c r="BZ204" i="8"/>
  <c r="BR204" i="8"/>
  <c r="BJ204" i="8"/>
  <c r="BB204" i="8"/>
  <c r="AT204" i="8"/>
  <c r="AL204" i="8"/>
  <c r="AD204" i="8"/>
  <c r="V204" i="8"/>
  <c r="N204" i="8"/>
  <c r="EZ203" i="8"/>
  <c r="ER203" i="8"/>
  <c r="EJ203" i="8"/>
  <c r="EB203" i="8"/>
  <c r="DT203" i="8"/>
  <c r="DL203" i="8"/>
  <c r="DD203" i="8"/>
  <c r="CV203" i="8"/>
  <c r="CN203" i="8"/>
  <c r="CF203" i="8"/>
  <c r="BX203" i="8"/>
  <c r="BP203" i="8"/>
  <c r="BH203" i="8"/>
  <c r="AZ203" i="8"/>
  <c r="AR203" i="8"/>
  <c r="AJ203" i="8"/>
  <c r="AB203" i="8"/>
  <c r="T203" i="8"/>
  <c r="L203" i="8"/>
  <c r="FF202" i="8"/>
  <c r="EX202" i="8"/>
  <c r="EP202" i="8"/>
  <c r="EH202" i="8"/>
  <c r="DZ202" i="8"/>
  <c r="DR202" i="8"/>
  <c r="DJ202" i="8"/>
  <c r="DB202" i="8"/>
  <c r="CT202" i="8"/>
  <c r="CL202" i="8"/>
  <c r="CD202" i="8"/>
  <c r="BV202" i="8"/>
  <c r="BN202" i="8"/>
  <c r="BF202" i="8"/>
  <c r="AX202" i="8"/>
  <c r="AP202" i="8"/>
  <c r="AH202" i="8"/>
  <c r="Z202" i="8"/>
  <c r="R202" i="8"/>
  <c r="J202" i="8"/>
  <c r="EA207" i="8"/>
  <c r="BO207" i="8"/>
  <c r="FE206" i="8"/>
  <c r="EW206" i="8"/>
  <c r="EO206" i="8"/>
  <c r="EG206" i="8"/>
  <c r="DY206" i="8"/>
  <c r="DQ206" i="8"/>
  <c r="DI206" i="8"/>
  <c r="DA206" i="8"/>
  <c r="CS206" i="8"/>
  <c r="CK206" i="8"/>
  <c r="CC206" i="8"/>
  <c r="BU206" i="8"/>
  <c r="BM206" i="8"/>
  <c r="BE206" i="8"/>
  <c r="AW206" i="8"/>
  <c r="AO206" i="8"/>
  <c r="AG206" i="8"/>
  <c r="Y206" i="8"/>
  <c r="Q206" i="8"/>
  <c r="I206" i="8"/>
  <c r="FC205" i="8"/>
  <c r="EU205" i="8"/>
  <c r="EM205" i="8"/>
  <c r="EE205" i="8"/>
  <c r="DW205" i="8"/>
  <c r="DO205" i="8"/>
  <c r="DG205" i="8"/>
  <c r="CY205" i="8"/>
  <c r="CQ205" i="8"/>
  <c r="CI205" i="8"/>
  <c r="CA205" i="8"/>
  <c r="BS205" i="8"/>
  <c r="BK205" i="8"/>
  <c r="BC205" i="8"/>
  <c r="AU205" i="8"/>
  <c r="AM205" i="8"/>
  <c r="AE205" i="8"/>
  <c r="W205" i="8"/>
  <c r="O205" i="8"/>
  <c r="FA204" i="8"/>
  <c r="ES204" i="8"/>
  <c r="EK204" i="8"/>
  <c r="EC204" i="8"/>
  <c r="DU204" i="8"/>
  <c r="DM204" i="8"/>
  <c r="DE204" i="8"/>
  <c r="CW204" i="8"/>
  <c r="CO204" i="8"/>
  <c r="CG204" i="8"/>
  <c r="BY204" i="8"/>
  <c r="BQ204" i="8"/>
  <c r="BI204" i="8"/>
  <c r="BA204" i="8"/>
  <c r="AS204" i="8"/>
  <c r="AK204" i="8"/>
  <c r="AC204" i="8"/>
  <c r="U204" i="8"/>
  <c r="M204" i="8"/>
  <c r="FG203" i="8"/>
  <c r="EY203" i="8"/>
  <c r="EQ203" i="8"/>
  <c r="EI203" i="8"/>
  <c r="EA203" i="8"/>
  <c r="DS203" i="8"/>
  <c r="DK203" i="8"/>
  <c r="DC203" i="8"/>
  <c r="CU203" i="8"/>
  <c r="CM203" i="8"/>
  <c r="CE203" i="8"/>
  <c r="BW203" i="8"/>
  <c r="BO203" i="8"/>
  <c r="BG203" i="8"/>
  <c r="AY203" i="8"/>
  <c r="AQ203" i="8"/>
  <c r="AI203" i="8"/>
  <c r="AA203" i="8"/>
  <c r="S203" i="8"/>
  <c r="K203" i="8"/>
  <c r="FE202" i="8"/>
  <c r="EW202" i="8"/>
  <c r="EO202" i="8"/>
  <c r="EG202" i="8"/>
  <c r="DY202" i="8"/>
  <c r="DQ202" i="8"/>
  <c r="DI202" i="8"/>
  <c r="DA202" i="8"/>
  <c r="CS202" i="8"/>
  <c r="CK202" i="8"/>
  <c r="CC202" i="8"/>
  <c r="BU202" i="8"/>
  <c r="BM202" i="8"/>
  <c r="BE202" i="8"/>
  <c r="AW202" i="8"/>
  <c r="AO202" i="8"/>
  <c r="AG202" i="8"/>
  <c r="Y202" i="8"/>
  <c r="Q202" i="8"/>
  <c r="I202" i="8"/>
  <c r="DS207" i="8"/>
  <c r="BG207" i="8"/>
  <c r="FD206" i="8"/>
  <c r="EV206" i="8"/>
  <c r="EN206" i="8"/>
  <c r="EF206" i="8"/>
  <c r="DX206" i="8"/>
  <c r="DP206" i="8"/>
  <c r="DH206" i="8"/>
  <c r="CZ206" i="8"/>
  <c r="CR206" i="8"/>
  <c r="CJ206" i="8"/>
  <c r="CB206" i="8"/>
  <c r="BT206" i="8"/>
  <c r="BL206" i="8"/>
  <c r="BD206" i="8"/>
  <c r="AV206" i="8"/>
  <c r="AN206" i="8"/>
  <c r="AF206" i="8"/>
  <c r="X206" i="8"/>
  <c r="P206" i="8"/>
  <c r="H206" i="8"/>
  <c r="FB205" i="8"/>
  <c r="ET205" i="8"/>
  <c r="EL205" i="8"/>
  <c r="ED205" i="8"/>
  <c r="DV205" i="8"/>
  <c r="DN205" i="8"/>
  <c r="DF205" i="8"/>
  <c r="CX205" i="8"/>
  <c r="CP205" i="8"/>
  <c r="CH205" i="8"/>
  <c r="BZ205" i="8"/>
  <c r="BR205" i="8"/>
  <c r="BJ205" i="8"/>
  <c r="BB205" i="8"/>
  <c r="AT205" i="8"/>
  <c r="AL205" i="8"/>
  <c r="AD205" i="8"/>
  <c r="V205" i="8"/>
  <c r="N205" i="8"/>
  <c r="EZ204" i="8"/>
  <c r="ER204" i="8"/>
  <c r="EJ204" i="8"/>
  <c r="EB204" i="8"/>
  <c r="DT204" i="8"/>
  <c r="DL204" i="8"/>
  <c r="DD204" i="8"/>
  <c r="CV204" i="8"/>
  <c r="CN204" i="8"/>
  <c r="CF204" i="8"/>
  <c r="BX204" i="8"/>
  <c r="BP204" i="8"/>
  <c r="BH204" i="8"/>
  <c r="AZ204" i="8"/>
  <c r="AR204" i="8"/>
  <c r="AJ204" i="8"/>
  <c r="AB204" i="8"/>
  <c r="T204" i="8"/>
  <c r="L204" i="8"/>
  <c r="FF203" i="8"/>
  <c r="EX203" i="8"/>
  <c r="EP203" i="8"/>
  <c r="EH203" i="8"/>
  <c r="DZ203" i="8"/>
  <c r="DR203" i="8"/>
  <c r="DJ203" i="8"/>
  <c r="DB203" i="8"/>
  <c r="CT203" i="8"/>
  <c r="CL203" i="8"/>
  <c r="CD203" i="8"/>
  <c r="BV203" i="8"/>
  <c r="BN203" i="8"/>
  <c r="BF203" i="8"/>
  <c r="AX203" i="8"/>
  <c r="AP203" i="8"/>
  <c r="AH203" i="8"/>
  <c r="Z203" i="8"/>
  <c r="R203" i="8"/>
  <c r="J203" i="8"/>
  <c r="FD202" i="8"/>
  <c r="EV202" i="8"/>
  <c r="EN202" i="8"/>
  <c r="EF202" i="8"/>
  <c r="DX202" i="8"/>
  <c r="DP202" i="8"/>
  <c r="DH202" i="8"/>
  <c r="CZ202" i="8"/>
  <c r="CR202" i="8"/>
  <c r="CJ202" i="8"/>
  <c r="CB202" i="8"/>
  <c r="BT202" i="8"/>
  <c r="BL202" i="8"/>
  <c r="BD202" i="8"/>
  <c r="AV202" i="8"/>
  <c r="AN202" i="8"/>
  <c r="AF202" i="8"/>
  <c r="X202" i="8"/>
  <c r="P202" i="8"/>
  <c r="H202" i="8"/>
  <c r="DK207" i="8"/>
  <c r="AY207" i="8"/>
  <c r="FC206" i="8"/>
  <c r="EU206" i="8"/>
  <c r="EM206" i="8"/>
  <c r="EE206" i="8"/>
  <c r="DW206" i="8"/>
  <c r="DO206" i="8"/>
  <c r="DG206" i="8"/>
  <c r="CY206" i="8"/>
  <c r="CQ206" i="8"/>
  <c r="CI206" i="8"/>
  <c r="CA206" i="8"/>
  <c r="BS206" i="8"/>
  <c r="BK206" i="8"/>
  <c r="BC206" i="8"/>
  <c r="AU206" i="8"/>
  <c r="AM206" i="8"/>
  <c r="AE206" i="8"/>
  <c r="W206" i="8"/>
  <c r="O206" i="8"/>
  <c r="FA205" i="8"/>
  <c r="ES205" i="8"/>
  <c r="EK205" i="8"/>
  <c r="EC205" i="8"/>
  <c r="DU205" i="8"/>
  <c r="DM205" i="8"/>
  <c r="DE205" i="8"/>
  <c r="CW205" i="8"/>
  <c r="CO205" i="8"/>
  <c r="CG205" i="8"/>
  <c r="BY205" i="8"/>
  <c r="BQ205" i="8"/>
  <c r="BI205" i="8"/>
  <c r="BA205" i="8"/>
  <c r="AS205" i="8"/>
  <c r="AK205" i="8"/>
  <c r="AC205" i="8"/>
  <c r="U205" i="8"/>
  <c r="M205" i="8"/>
  <c r="FG204" i="8"/>
  <c r="EY204" i="8"/>
  <c r="EQ204" i="8"/>
  <c r="EI204" i="8"/>
  <c r="EA204" i="8"/>
  <c r="DS204" i="8"/>
  <c r="DK204" i="8"/>
  <c r="DC204" i="8"/>
  <c r="CU204" i="8"/>
  <c r="CM204" i="8"/>
  <c r="CE204" i="8"/>
  <c r="BW204" i="8"/>
  <c r="BO204" i="8"/>
  <c r="BG204" i="8"/>
  <c r="AY204" i="8"/>
  <c r="AQ204" i="8"/>
  <c r="AI204" i="8"/>
  <c r="AA204" i="8"/>
  <c r="S204" i="8"/>
  <c r="K204" i="8"/>
  <c r="FE203" i="8"/>
  <c r="EW203" i="8"/>
  <c r="EO203" i="8"/>
  <c r="EG203" i="8"/>
  <c r="DY203" i="8"/>
  <c r="DQ203" i="8"/>
  <c r="DI203" i="8"/>
  <c r="DA203" i="8"/>
  <c r="CS203" i="8"/>
  <c r="CK203" i="8"/>
  <c r="CC203" i="8"/>
  <c r="BU203" i="8"/>
  <c r="BM203" i="8"/>
  <c r="BE203" i="8"/>
  <c r="AW203" i="8"/>
  <c r="AO203" i="8"/>
  <c r="AG203" i="8"/>
  <c r="Y203" i="8"/>
  <c r="Q203" i="8"/>
  <c r="I203" i="8"/>
  <c r="FC202" i="8"/>
  <c r="EU202" i="8"/>
  <c r="EM202" i="8"/>
  <c r="EE202" i="8"/>
  <c r="DW202" i="8"/>
  <c r="DO202" i="8"/>
  <c r="DG202" i="8"/>
  <c r="CY202" i="8"/>
  <c r="CQ202" i="8"/>
  <c r="CI202" i="8"/>
  <c r="CA202" i="8"/>
  <c r="BS202" i="8"/>
  <c r="BK202" i="8"/>
  <c r="BC202" i="8"/>
  <c r="AU202" i="8"/>
  <c r="AM202" i="8"/>
  <c r="AE202" i="8"/>
  <c r="W202" i="8"/>
  <c r="O202" i="8"/>
  <c r="DC207" i="8"/>
  <c r="AQ207" i="8"/>
  <c r="FB206" i="8"/>
  <c r="ET206" i="8"/>
  <c r="EL206" i="8"/>
  <c r="ED206" i="8"/>
  <c r="DV206" i="8"/>
  <c r="DN206" i="8"/>
  <c r="DF206" i="8"/>
  <c r="CX206" i="8"/>
  <c r="CP206" i="8"/>
  <c r="CH206" i="8"/>
  <c r="BZ206" i="8"/>
  <c r="BR206" i="8"/>
  <c r="BJ206" i="8"/>
  <c r="BB206" i="8"/>
  <c r="AT206" i="8"/>
  <c r="AL206" i="8"/>
  <c r="AD206" i="8"/>
  <c r="V206" i="8"/>
  <c r="N206" i="8"/>
  <c r="EZ205" i="8"/>
  <c r="ER205" i="8"/>
  <c r="EJ205" i="8"/>
  <c r="EB205" i="8"/>
  <c r="DT205" i="8"/>
  <c r="DL205" i="8"/>
  <c r="DD205" i="8"/>
  <c r="CV205" i="8"/>
  <c r="CN205" i="8"/>
  <c r="CF205" i="8"/>
  <c r="BX205" i="8"/>
  <c r="BP205" i="8"/>
  <c r="BH205" i="8"/>
  <c r="AZ205" i="8"/>
  <c r="AR205" i="8"/>
  <c r="AJ205" i="8"/>
  <c r="AB205" i="8"/>
  <c r="T205" i="8"/>
  <c r="L205" i="8"/>
  <c r="FF204" i="8"/>
  <c r="EX204" i="8"/>
  <c r="EP204" i="8"/>
  <c r="EH204" i="8"/>
  <c r="DZ204" i="8"/>
  <c r="DR204" i="8"/>
  <c r="DJ204" i="8"/>
  <c r="DB204" i="8"/>
  <c r="CT204" i="8"/>
  <c r="CL204" i="8"/>
  <c r="CD204" i="8"/>
  <c r="BV204" i="8"/>
  <c r="BN204" i="8"/>
  <c r="BF204" i="8"/>
  <c r="AX204" i="8"/>
  <c r="AP204" i="8"/>
  <c r="AH204" i="8"/>
  <c r="Z204" i="8"/>
  <c r="R204" i="8"/>
  <c r="J204" i="8"/>
  <c r="FD203" i="8"/>
  <c r="EV203" i="8"/>
  <c r="EN203" i="8"/>
  <c r="EF203" i="8"/>
  <c r="DX203" i="8"/>
  <c r="DP203" i="8"/>
  <c r="DH203" i="8"/>
  <c r="CZ203" i="8"/>
  <c r="CR203" i="8"/>
  <c r="CJ203" i="8"/>
  <c r="CB203" i="8"/>
  <c r="BT203" i="8"/>
  <c r="BL203" i="8"/>
  <c r="BD203" i="8"/>
  <c r="AV203" i="8"/>
  <c r="AN203" i="8"/>
  <c r="AF203" i="8"/>
  <c r="X203" i="8"/>
  <c r="P203" i="8"/>
  <c r="H203" i="8"/>
  <c r="FB202" i="8"/>
  <c r="ET202" i="8"/>
  <c r="EL202" i="8"/>
  <c r="ED202" i="8"/>
  <c r="DV202" i="8"/>
  <c r="DN202" i="8"/>
  <c r="DF202" i="8"/>
  <c r="CX202" i="8"/>
  <c r="CP202" i="8"/>
  <c r="CH202" i="8"/>
  <c r="BZ202" i="8"/>
  <c r="BR202" i="8"/>
  <c r="BJ202" i="8"/>
  <c r="BB202" i="8"/>
  <c r="AT202" i="8"/>
  <c r="AL202" i="8"/>
  <c r="AD202" i="8"/>
  <c r="V202" i="8"/>
  <c r="N202" i="8"/>
  <c r="FG207" i="8"/>
  <c r="CU207" i="8"/>
  <c r="AI207" i="8"/>
  <c r="FA206" i="8"/>
  <c r="ES206" i="8"/>
  <c r="EK206" i="8"/>
  <c r="EC206" i="8"/>
  <c r="DU206" i="8"/>
  <c r="DM206" i="8"/>
  <c r="DE206" i="8"/>
  <c r="CW206" i="8"/>
  <c r="CO206" i="8"/>
  <c r="CG206" i="8"/>
  <c r="BY206" i="8"/>
  <c r="BQ206" i="8"/>
  <c r="BI206" i="8"/>
  <c r="BA206" i="8"/>
  <c r="AS206" i="8"/>
  <c r="AK206" i="8"/>
  <c r="AC206" i="8"/>
  <c r="U206" i="8"/>
  <c r="M206" i="8"/>
  <c r="FG205" i="8"/>
  <c r="EY205" i="8"/>
  <c r="EQ205" i="8"/>
  <c r="EI205" i="8"/>
  <c r="EA205" i="8"/>
  <c r="DS205" i="8"/>
  <c r="DK205" i="8"/>
  <c r="DC205" i="8"/>
  <c r="CU205" i="8"/>
  <c r="CM205" i="8"/>
  <c r="CE205" i="8"/>
  <c r="BW205" i="8"/>
  <c r="BO205" i="8"/>
  <c r="BG205" i="8"/>
  <c r="AY205" i="8"/>
  <c r="AQ205" i="8"/>
  <c r="AI205" i="8"/>
  <c r="AA205" i="8"/>
  <c r="S205" i="8"/>
  <c r="K205" i="8"/>
  <c r="FE204" i="8"/>
  <c r="EW204" i="8"/>
  <c r="EO204" i="8"/>
  <c r="EG204" i="8"/>
  <c r="DY204" i="8"/>
  <c r="DQ204" i="8"/>
  <c r="DI204" i="8"/>
  <c r="DA204" i="8"/>
  <c r="CS204" i="8"/>
  <c r="CK204" i="8"/>
  <c r="CC204" i="8"/>
  <c r="BU204" i="8"/>
  <c r="BM204" i="8"/>
  <c r="BE204" i="8"/>
  <c r="AW204" i="8"/>
  <c r="AO204" i="8"/>
  <c r="AG204" i="8"/>
  <c r="Y204" i="8"/>
  <c r="Q204" i="8"/>
  <c r="I204" i="8"/>
  <c r="FC203" i="8"/>
  <c r="EU203" i="8"/>
  <c r="EM203" i="8"/>
  <c r="EE203" i="8"/>
  <c r="DW203" i="8"/>
  <c r="DO203" i="8"/>
  <c r="DG203" i="8"/>
  <c r="CY203" i="8"/>
  <c r="CQ203" i="8"/>
  <c r="CI203" i="8"/>
  <c r="CA203" i="8"/>
  <c r="BS203" i="8"/>
  <c r="BK203" i="8"/>
  <c r="BC203" i="8"/>
  <c r="AU203" i="8"/>
  <c r="AM203" i="8"/>
  <c r="AE203" i="8"/>
  <c r="W203" i="8"/>
  <c r="O203" i="8"/>
  <c r="FA202" i="8"/>
  <c r="ES202" i="8"/>
  <c r="EK202" i="8"/>
  <c r="EC202" i="8"/>
  <c r="DU202" i="8"/>
  <c r="DM202" i="8"/>
  <c r="DE202" i="8"/>
  <c r="CW202" i="8"/>
  <c r="CO202" i="8"/>
  <c r="CG202" i="8"/>
  <c r="BY202" i="8"/>
  <c r="BQ202" i="8"/>
  <c r="BI202" i="8"/>
  <c r="BA202" i="8"/>
  <c r="AS202" i="8"/>
  <c r="AK202" i="8"/>
  <c r="AC202" i="8"/>
  <c r="U202" i="8"/>
  <c r="M202" i="8"/>
  <c r="EY207" i="8"/>
  <c r="CM207" i="8"/>
  <c r="AA207" i="8"/>
  <c r="EZ206" i="8"/>
  <c r="ER206" i="8"/>
  <c r="EJ206" i="8"/>
  <c r="EB206" i="8"/>
  <c r="DT206" i="8"/>
  <c r="DL206" i="8"/>
  <c r="DD206" i="8"/>
  <c r="CV206" i="8"/>
  <c r="CN206" i="8"/>
  <c r="CF206" i="8"/>
  <c r="BX206" i="8"/>
  <c r="BP206" i="8"/>
  <c r="BH206" i="8"/>
  <c r="AZ206" i="8"/>
  <c r="AR206" i="8"/>
  <c r="AJ206" i="8"/>
  <c r="AB206" i="8"/>
  <c r="T206" i="8"/>
  <c r="L206" i="8"/>
  <c r="FF205" i="8"/>
  <c r="EX205" i="8"/>
  <c r="EP205" i="8"/>
  <c r="EH205" i="8"/>
  <c r="DZ205" i="8"/>
  <c r="DR205" i="8"/>
  <c r="DJ205" i="8"/>
  <c r="DB205" i="8"/>
  <c r="CT205" i="8"/>
  <c r="CL205" i="8"/>
  <c r="CD205" i="8"/>
  <c r="BV205" i="8"/>
  <c r="BN205" i="8"/>
  <c r="BF205" i="8"/>
  <c r="AX205" i="8"/>
  <c r="AP205" i="8"/>
  <c r="AH205" i="8"/>
  <c r="Z205" i="8"/>
  <c r="R205" i="8"/>
  <c r="J205" i="8"/>
  <c r="FD204" i="8"/>
  <c r="EV204" i="8"/>
  <c r="EN204" i="8"/>
  <c r="EF204" i="8"/>
  <c r="DX204" i="8"/>
  <c r="DP204" i="8"/>
  <c r="DH204" i="8"/>
  <c r="CZ204" i="8"/>
  <c r="CR204" i="8"/>
  <c r="CJ204" i="8"/>
  <c r="CB204" i="8"/>
  <c r="BT204" i="8"/>
  <c r="BL204" i="8"/>
  <c r="BD204" i="8"/>
  <c r="AV204" i="8"/>
  <c r="AN204" i="8"/>
  <c r="AF204" i="8"/>
  <c r="X204" i="8"/>
  <c r="P204" i="8"/>
  <c r="H204" i="8"/>
  <c r="FB203" i="8"/>
  <c r="ET203" i="8"/>
  <c r="EL203" i="8"/>
  <c r="ED203" i="8"/>
  <c r="DV203" i="8"/>
  <c r="DN203" i="8"/>
  <c r="DF203" i="8"/>
  <c r="CX203" i="8"/>
  <c r="CP203" i="8"/>
  <c r="CH203" i="8"/>
  <c r="BZ203" i="8"/>
  <c r="BR203" i="8"/>
  <c r="BJ203" i="8"/>
  <c r="BB203" i="8"/>
  <c r="AT203" i="8"/>
  <c r="AL203" i="8"/>
  <c r="AD203" i="8"/>
  <c r="V203" i="8"/>
  <c r="N203" i="8"/>
  <c r="EZ202" i="8"/>
  <c r="ER202" i="8"/>
  <c r="EJ202" i="8"/>
  <c r="EB202" i="8"/>
  <c r="DT202" i="8"/>
  <c r="DL202" i="8"/>
  <c r="DD202" i="8"/>
  <c r="CV202" i="8"/>
  <c r="CN202" i="8"/>
  <c r="CF202" i="8"/>
  <c r="BX202" i="8"/>
  <c r="BP202" i="8"/>
  <c r="BH202" i="8"/>
  <c r="AZ202" i="8"/>
  <c r="AR202" i="8"/>
  <c r="AJ202" i="8"/>
  <c r="AB202" i="8"/>
  <c r="T202" i="8"/>
  <c r="L202" i="8"/>
  <c r="FB201" i="8"/>
  <c r="ET201" i="8"/>
  <c r="EL201" i="8"/>
  <c r="ED201" i="8"/>
  <c r="DV201" i="8"/>
  <c r="DN201" i="8"/>
  <c r="DF201" i="8"/>
  <c r="CX201" i="8"/>
  <c r="CP201" i="8"/>
  <c r="CH201" i="8"/>
  <c r="BZ201" i="8"/>
  <c r="BR201" i="8"/>
  <c r="BJ201" i="8"/>
  <c r="BB201" i="8"/>
  <c r="AT201" i="8"/>
  <c r="AL201" i="8"/>
  <c r="AD201" i="8"/>
  <c r="V201" i="8"/>
  <c r="N201" i="8"/>
  <c r="EZ200" i="8"/>
  <c r="ER200" i="8"/>
  <c r="EJ200" i="8"/>
  <c r="EB200" i="8"/>
  <c r="DT200" i="8"/>
  <c r="DL200" i="8"/>
  <c r="DD200" i="8"/>
  <c r="CV200" i="8"/>
  <c r="CN200" i="8"/>
  <c r="CF200" i="8"/>
  <c r="BX200" i="8"/>
  <c r="BP200" i="8"/>
  <c r="BH200" i="8"/>
  <c r="AZ200" i="8"/>
  <c r="AR200" i="8"/>
  <c r="AJ200" i="8"/>
  <c r="AB200" i="8"/>
  <c r="T200" i="8"/>
  <c r="L200" i="8"/>
  <c r="FF199" i="8"/>
  <c r="EX199" i="8"/>
  <c r="EP199" i="8"/>
  <c r="EH199" i="8"/>
  <c r="DZ199" i="8"/>
  <c r="DR199" i="8"/>
  <c r="DJ199" i="8"/>
  <c r="DB199" i="8"/>
  <c r="CT199" i="8"/>
  <c r="CL199" i="8"/>
  <c r="CD199" i="8"/>
  <c r="BV199" i="8"/>
  <c r="BN199" i="8"/>
  <c r="BF199" i="8"/>
  <c r="AX199" i="8"/>
  <c r="AP199" i="8"/>
  <c r="AH199" i="8"/>
  <c r="Z199" i="8"/>
  <c r="R199" i="8"/>
  <c r="J199" i="8"/>
  <c r="FD198" i="8"/>
  <c r="EV198" i="8"/>
  <c r="EN198" i="8"/>
  <c r="EF198" i="8"/>
  <c r="DX198" i="8"/>
  <c r="DP198" i="8"/>
  <c r="DH198" i="8"/>
  <c r="CZ198" i="8"/>
  <c r="CR198" i="8"/>
  <c r="CJ198" i="8"/>
  <c r="CB198" i="8"/>
  <c r="BT198" i="8"/>
  <c r="BL198" i="8"/>
  <c r="BD198" i="8"/>
  <c r="AV198" i="8"/>
  <c r="AN198" i="8"/>
  <c r="AF198" i="8"/>
  <c r="X198" i="8"/>
  <c r="P198" i="8"/>
  <c r="H198" i="8"/>
  <c r="FB197" i="8"/>
  <c r="ET197" i="8"/>
  <c r="EL197" i="8"/>
  <c r="ED197" i="8"/>
  <c r="DV197" i="8"/>
  <c r="DN197" i="8"/>
  <c r="DF197" i="8"/>
  <c r="CX197" i="8"/>
  <c r="CP197" i="8"/>
  <c r="CH197" i="8"/>
  <c r="BZ197" i="8"/>
  <c r="BR197" i="8"/>
  <c r="BJ197" i="8"/>
  <c r="BB197" i="8"/>
  <c r="AT197" i="8"/>
  <c r="AL197" i="8"/>
  <c r="AD197" i="8"/>
  <c r="V197" i="8"/>
  <c r="N197" i="8"/>
  <c r="FA201" i="8"/>
  <c r="ES201" i="8"/>
  <c r="EK201" i="8"/>
  <c r="EC201" i="8"/>
  <c r="DU201" i="8"/>
  <c r="DM201" i="8"/>
  <c r="DE201" i="8"/>
  <c r="CW201" i="8"/>
  <c r="CO201" i="8"/>
  <c r="CG201" i="8"/>
  <c r="BY201" i="8"/>
  <c r="BQ201" i="8"/>
  <c r="BI201" i="8"/>
  <c r="BA201" i="8"/>
  <c r="AS201" i="8"/>
  <c r="AK201" i="8"/>
  <c r="AC201" i="8"/>
  <c r="U201" i="8"/>
  <c r="M201" i="8"/>
  <c r="FG200" i="8"/>
  <c r="EY200" i="8"/>
  <c r="EQ200" i="8"/>
  <c r="EI200" i="8"/>
  <c r="EA200" i="8"/>
  <c r="DS200" i="8"/>
  <c r="DK200" i="8"/>
  <c r="DC200" i="8"/>
  <c r="CU200" i="8"/>
  <c r="CM200" i="8"/>
  <c r="CE200" i="8"/>
  <c r="BW200" i="8"/>
  <c r="BO200" i="8"/>
  <c r="BG200" i="8"/>
  <c r="AY200" i="8"/>
  <c r="AQ200" i="8"/>
  <c r="AI200" i="8"/>
  <c r="AA200" i="8"/>
  <c r="S200" i="8"/>
  <c r="K200" i="8"/>
  <c r="FE199" i="8"/>
  <c r="EW199" i="8"/>
  <c r="EO199" i="8"/>
  <c r="EG199" i="8"/>
  <c r="DY199" i="8"/>
  <c r="DQ199" i="8"/>
  <c r="DI199" i="8"/>
  <c r="DA199" i="8"/>
  <c r="CS199" i="8"/>
  <c r="CK199" i="8"/>
  <c r="CC199" i="8"/>
  <c r="BU199" i="8"/>
  <c r="BM199" i="8"/>
  <c r="BE199" i="8"/>
  <c r="AW199" i="8"/>
  <c r="AO199" i="8"/>
  <c r="AG199" i="8"/>
  <c r="Y199" i="8"/>
  <c r="Q199" i="8"/>
  <c r="I199" i="8"/>
  <c r="FC198" i="8"/>
  <c r="EU198" i="8"/>
  <c r="EM198" i="8"/>
  <c r="EE198" i="8"/>
  <c r="DW198" i="8"/>
  <c r="DO198" i="8"/>
  <c r="DG198" i="8"/>
  <c r="CY198" i="8"/>
  <c r="CQ198" i="8"/>
  <c r="CI198" i="8"/>
  <c r="CA198" i="8"/>
  <c r="BS198" i="8"/>
  <c r="BK198" i="8"/>
  <c r="BC198" i="8"/>
  <c r="AU198" i="8"/>
  <c r="AM198" i="8"/>
  <c r="AE198" i="8"/>
  <c r="W198" i="8"/>
  <c r="O198" i="8"/>
  <c r="FA197" i="8"/>
  <c r="ES197" i="8"/>
  <c r="EK197" i="8"/>
  <c r="EC197" i="8"/>
  <c r="DU197" i="8"/>
  <c r="DM197" i="8"/>
  <c r="DE197" i="8"/>
  <c r="CW197" i="8"/>
  <c r="CO197" i="8"/>
  <c r="CG197" i="8"/>
  <c r="BY197" i="8"/>
  <c r="BQ197" i="8"/>
  <c r="BI197" i="8"/>
  <c r="BA197" i="8"/>
  <c r="AS197" i="8"/>
  <c r="AK197" i="8"/>
  <c r="AC197" i="8"/>
  <c r="U197" i="8"/>
  <c r="M197" i="8"/>
  <c r="EZ201" i="8"/>
  <c r="ER201" i="8"/>
  <c r="EJ201" i="8"/>
  <c r="EB201" i="8"/>
  <c r="DT201" i="8"/>
  <c r="DL201" i="8"/>
  <c r="DD201" i="8"/>
  <c r="CV201" i="8"/>
  <c r="CN201" i="8"/>
  <c r="CF201" i="8"/>
  <c r="BX201" i="8"/>
  <c r="BP201" i="8"/>
  <c r="BH201" i="8"/>
  <c r="AZ201" i="8"/>
  <c r="AR201" i="8"/>
  <c r="AJ201" i="8"/>
  <c r="AB201" i="8"/>
  <c r="T201" i="8"/>
  <c r="L201" i="8"/>
  <c r="FF200" i="8"/>
  <c r="EX200" i="8"/>
  <c r="EP200" i="8"/>
  <c r="EH200" i="8"/>
  <c r="DZ200" i="8"/>
  <c r="DR200" i="8"/>
  <c r="DJ200" i="8"/>
  <c r="DB200" i="8"/>
  <c r="CT200" i="8"/>
  <c r="CL200" i="8"/>
  <c r="CD200" i="8"/>
  <c r="BV200" i="8"/>
  <c r="BN200" i="8"/>
  <c r="BF200" i="8"/>
  <c r="AX200" i="8"/>
  <c r="AP200" i="8"/>
  <c r="AH200" i="8"/>
  <c r="Z200" i="8"/>
  <c r="R200" i="8"/>
  <c r="J200" i="8"/>
  <c r="FD199" i="8"/>
  <c r="EV199" i="8"/>
  <c r="EN199" i="8"/>
  <c r="EF199" i="8"/>
  <c r="DX199" i="8"/>
  <c r="DP199" i="8"/>
  <c r="DH199" i="8"/>
  <c r="CZ199" i="8"/>
  <c r="CR199" i="8"/>
  <c r="CJ199" i="8"/>
  <c r="CB199" i="8"/>
  <c r="BT199" i="8"/>
  <c r="BL199" i="8"/>
  <c r="BD199" i="8"/>
  <c r="AV199" i="8"/>
  <c r="AN199" i="8"/>
  <c r="AF199" i="8"/>
  <c r="X199" i="8"/>
  <c r="P199" i="8"/>
  <c r="H199" i="8"/>
  <c r="FG201" i="8"/>
  <c r="EY201" i="8"/>
  <c r="EQ201" i="8"/>
  <c r="EI201" i="8"/>
  <c r="EA201" i="8"/>
  <c r="DS201" i="8"/>
  <c r="DK201" i="8"/>
  <c r="DC201" i="8"/>
  <c r="CU201" i="8"/>
  <c r="CM201" i="8"/>
  <c r="CE201" i="8"/>
  <c r="BW201" i="8"/>
  <c r="BO201" i="8"/>
  <c r="BG201" i="8"/>
  <c r="AY201" i="8"/>
  <c r="AQ201" i="8"/>
  <c r="AI201" i="8"/>
  <c r="AA201" i="8"/>
  <c r="S201" i="8"/>
  <c r="K201" i="8"/>
  <c r="FE200" i="8"/>
  <c r="EW200" i="8"/>
  <c r="EO200" i="8"/>
  <c r="EG200" i="8"/>
  <c r="DY200" i="8"/>
  <c r="DQ200" i="8"/>
  <c r="DI200" i="8"/>
  <c r="DA200" i="8"/>
  <c r="CS200" i="8"/>
  <c r="CK200" i="8"/>
  <c r="CC200" i="8"/>
  <c r="BU200" i="8"/>
  <c r="BM200" i="8"/>
  <c r="BE200" i="8"/>
  <c r="AW200" i="8"/>
  <c r="AO200" i="8"/>
  <c r="AG200" i="8"/>
  <c r="Y200" i="8"/>
  <c r="Q200" i="8"/>
  <c r="I200" i="8"/>
  <c r="FC199" i="8"/>
  <c r="EU199" i="8"/>
  <c r="EM199" i="8"/>
  <c r="EE199" i="8"/>
  <c r="DW199" i="8"/>
  <c r="DO199" i="8"/>
  <c r="DG199" i="8"/>
  <c r="CY199" i="8"/>
  <c r="CQ199" i="8"/>
  <c r="CI199" i="8"/>
  <c r="CA199" i="8"/>
  <c r="BS199" i="8"/>
  <c r="BK199" i="8"/>
  <c r="BC199" i="8"/>
  <c r="AU199" i="8"/>
  <c r="AM199" i="8"/>
  <c r="AE199" i="8"/>
  <c r="W199" i="8"/>
  <c r="O199" i="8"/>
  <c r="FA198" i="8"/>
  <c r="ES198" i="8"/>
  <c r="EK198" i="8"/>
  <c r="EC198" i="8"/>
  <c r="DU198" i="8"/>
  <c r="DM198" i="8"/>
  <c r="DE198" i="8"/>
  <c r="CW198" i="8"/>
  <c r="CO198" i="8"/>
  <c r="CG198" i="8"/>
  <c r="BY198" i="8"/>
  <c r="BQ198" i="8"/>
  <c r="BI198" i="8"/>
  <c r="BA198" i="8"/>
  <c r="AS198" i="8"/>
  <c r="AK198" i="8"/>
  <c r="AC198" i="8"/>
  <c r="U198" i="8"/>
  <c r="M198" i="8"/>
  <c r="FG197" i="8"/>
  <c r="EY197" i="8"/>
  <c r="EQ197" i="8"/>
  <c r="EI197" i="8"/>
  <c r="EA197" i="8"/>
  <c r="DS197" i="8"/>
  <c r="DK197" i="8"/>
  <c r="DC197" i="8"/>
  <c r="CU197" i="8"/>
  <c r="CM197" i="8"/>
  <c r="CE197" i="8"/>
  <c r="BW197" i="8"/>
  <c r="BO197" i="8"/>
  <c r="BG197" i="8"/>
  <c r="AY197" i="8"/>
  <c r="AQ197" i="8"/>
  <c r="AI197" i="8"/>
  <c r="AA197" i="8"/>
  <c r="S197" i="8"/>
  <c r="K197" i="8"/>
  <c r="FF201" i="8"/>
  <c r="EX201" i="8"/>
  <c r="EP201" i="8"/>
  <c r="EH201" i="8"/>
  <c r="DZ201" i="8"/>
  <c r="DR201" i="8"/>
  <c r="DJ201" i="8"/>
  <c r="DB201" i="8"/>
  <c r="CT201" i="8"/>
  <c r="CL201" i="8"/>
  <c r="CD201" i="8"/>
  <c r="BV201" i="8"/>
  <c r="BN201" i="8"/>
  <c r="BF201" i="8"/>
  <c r="AX201" i="8"/>
  <c r="AP201" i="8"/>
  <c r="AH201" i="8"/>
  <c r="Z201" i="8"/>
  <c r="R201" i="8"/>
  <c r="J201" i="8"/>
  <c r="FD200" i="8"/>
  <c r="EV200" i="8"/>
  <c r="EN200" i="8"/>
  <c r="EF200" i="8"/>
  <c r="DX200" i="8"/>
  <c r="DP200" i="8"/>
  <c r="DH200" i="8"/>
  <c r="CZ200" i="8"/>
  <c r="CR200" i="8"/>
  <c r="CJ200" i="8"/>
  <c r="CB200" i="8"/>
  <c r="BT200" i="8"/>
  <c r="BL200" i="8"/>
  <c r="BD200" i="8"/>
  <c r="AV200" i="8"/>
  <c r="AN200" i="8"/>
  <c r="AF200" i="8"/>
  <c r="X200" i="8"/>
  <c r="P200" i="8"/>
  <c r="H200" i="8"/>
  <c r="FB199" i="8"/>
  <c r="ET199" i="8"/>
  <c r="EL199" i="8"/>
  <c r="ED199" i="8"/>
  <c r="DV199" i="8"/>
  <c r="DN199" i="8"/>
  <c r="DF199" i="8"/>
  <c r="CX199" i="8"/>
  <c r="CP199" i="8"/>
  <c r="CH199" i="8"/>
  <c r="BZ199" i="8"/>
  <c r="BR199" i="8"/>
  <c r="BJ199" i="8"/>
  <c r="BB199" i="8"/>
  <c r="AT199" i="8"/>
  <c r="AL199" i="8"/>
  <c r="AD199" i="8"/>
  <c r="V199" i="8"/>
  <c r="N199" i="8"/>
  <c r="EZ198" i="8"/>
  <c r="ER198" i="8"/>
  <c r="EJ198" i="8"/>
  <c r="EB198" i="8"/>
  <c r="DT198" i="8"/>
  <c r="DL198" i="8"/>
  <c r="DD198" i="8"/>
  <c r="CV198" i="8"/>
  <c r="CN198" i="8"/>
  <c r="CF198" i="8"/>
  <c r="BX198" i="8"/>
  <c r="BP198" i="8"/>
  <c r="BH198" i="8"/>
  <c r="AZ198" i="8"/>
  <c r="AR198" i="8"/>
  <c r="AJ198" i="8"/>
  <c r="AB198" i="8"/>
  <c r="T198" i="8"/>
  <c r="L198" i="8"/>
  <c r="FF197" i="8"/>
  <c r="EX197" i="8"/>
  <c r="EP197" i="8"/>
  <c r="EH197" i="8"/>
  <c r="DZ197" i="8"/>
  <c r="DR197" i="8"/>
  <c r="DJ197" i="8"/>
  <c r="DB197" i="8"/>
  <c r="CT197" i="8"/>
  <c r="CL197" i="8"/>
  <c r="CD197" i="8"/>
  <c r="BV197" i="8"/>
  <c r="BN197" i="8"/>
  <c r="BF197" i="8"/>
  <c r="AX197" i="8"/>
  <c r="AP197" i="8"/>
  <c r="AH197" i="8"/>
  <c r="Z197" i="8"/>
  <c r="R197" i="8"/>
  <c r="J197" i="8"/>
  <c r="FE201" i="8"/>
  <c r="EW201" i="8"/>
  <c r="EO201" i="8"/>
  <c r="EG201" i="8"/>
  <c r="DY201" i="8"/>
  <c r="DQ201" i="8"/>
  <c r="DI201" i="8"/>
  <c r="DA201" i="8"/>
  <c r="CS201" i="8"/>
  <c r="CK201" i="8"/>
  <c r="CC201" i="8"/>
  <c r="BU201" i="8"/>
  <c r="BM201" i="8"/>
  <c r="BE201" i="8"/>
  <c r="AW201" i="8"/>
  <c r="AO201" i="8"/>
  <c r="AG201" i="8"/>
  <c r="Y201" i="8"/>
  <c r="Q201" i="8"/>
  <c r="I201" i="8"/>
  <c r="FC200" i="8"/>
  <c r="EU200" i="8"/>
  <c r="EM200" i="8"/>
  <c r="EE200" i="8"/>
  <c r="DW200" i="8"/>
  <c r="DO200" i="8"/>
  <c r="DG200" i="8"/>
  <c r="CY200" i="8"/>
  <c r="CQ200" i="8"/>
  <c r="CI200" i="8"/>
  <c r="CA200" i="8"/>
  <c r="BS200" i="8"/>
  <c r="BK200" i="8"/>
  <c r="BC200" i="8"/>
  <c r="AU200" i="8"/>
  <c r="AM200" i="8"/>
  <c r="AE200" i="8"/>
  <c r="W200" i="8"/>
  <c r="O200" i="8"/>
  <c r="FA199" i="8"/>
  <c r="ES199" i="8"/>
  <c r="EK199" i="8"/>
  <c r="EC199" i="8"/>
  <c r="DU199" i="8"/>
  <c r="DM199" i="8"/>
  <c r="DE199" i="8"/>
  <c r="CW199" i="8"/>
  <c r="CO199" i="8"/>
  <c r="CG199" i="8"/>
  <c r="BY199" i="8"/>
  <c r="BQ199" i="8"/>
  <c r="BI199" i="8"/>
  <c r="BA199" i="8"/>
  <c r="AS199" i="8"/>
  <c r="AK199" i="8"/>
  <c r="AC199" i="8"/>
  <c r="U199" i="8"/>
  <c r="M199" i="8"/>
  <c r="FG198" i="8"/>
  <c r="EY198" i="8"/>
  <c r="EQ198" i="8"/>
  <c r="EI198" i="8"/>
  <c r="EA198" i="8"/>
  <c r="DS198" i="8"/>
  <c r="DK198" i="8"/>
  <c r="DC198" i="8"/>
  <c r="CU198" i="8"/>
  <c r="CM198" i="8"/>
  <c r="CE198" i="8"/>
  <c r="BW198" i="8"/>
  <c r="BO198" i="8"/>
  <c r="BG198" i="8"/>
  <c r="AY198" i="8"/>
  <c r="AQ198" i="8"/>
  <c r="AI198" i="8"/>
  <c r="AA198" i="8"/>
  <c r="S198" i="8"/>
  <c r="K198" i="8"/>
  <c r="FE197" i="8"/>
  <c r="EW197" i="8"/>
  <c r="EO197" i="8"/>
  <c r="EG197" i="8"/>
  <c r="DY197" i="8"/>
  <c r="DQ197" i="8"/>
  <c r="DI197" i="8"/>
  <c r="DA197" i="8"/>
  <c r="CS197" i="8"/>
  <c r="CK197" i="8"/>
  <c r="CC197" i="8"/>
  <c r="BU197" i="8"/>
  <c r="BM197" i="8"/>
  <c r="BE197" i="8"/>
  <c r="AW197" i="8"/>
  <c r="AO197" i="8"/>
  <c r="AG197" i="8"/>
  <c r="Y197" i="8"/>
  <c r="Q197" i="8"/>
  <c r="I197" i="8"/>
  <c r="FD201" i="8"/>
  <c r="EV201" i="8"/>
  <c r="EN201" i="8"/>
  <c r="EF201" i="8"/>
  <c r="DX201" i="8"/>
  <c r="DP201" i="8"/>
  <c r="DH201" i="8"/>
  <c r="CZ201" i="8"/>
  <c r="CR201" i="8"/>
  <c r="CJ201" i="8"/>
  <c r="CB201" i="8"/>
  <c r="BT201" i="8"/>
  <c r="BL201" i="8"/>
  <c r="BD201" i="8"/>
  <c r="AV201" i="8"/>
  <c r="AN201" i="8"/>
  <c r="AF201" i="8"/>
  <c r="X201" i="8"/>
  <c r="P201" i="8"/>
  <c r="H201" i="8"/>
  <c r="FB200" i="8"/>
  <c r="ET200" i="8"/>
  <c r="EL200" i="8"/>
  <c r="ED200" i="8"/>
  <c r="DV200" i="8"/>
  <c r="DN200" i="8"/>
  <c r="DF200" i="8"/>
  <c r="CX200" i="8"/>
  <c r="CP200" i="8"/>
  <c r="CH200" i="8"/>
  <c r="BZ200" i="8"/>
  <c r="BR200" i="8"/>
  <c r="BJ200" i="8"/>
  <c r="BB200" i="8"/>
  <c r="AT200" i="8"/>
  <c r="AL200" i="8"/>
  <c r="AD200" i="8"/>
  <c r="V200" i="8"/>
  <c r="N200" i="8"/>
  <c r="EZ199" i="8"/>
  <c r="ER199" i="8"/>
  <c r="EJ199" i="8"/>
  <c r="EB199" i="8"/>
  <c r="DT199" i="8"/>
  <c r="DL199" i="8"/>
  <c r="DD199" i="8"/>
  <c r="CV199" i="8"/>
  <c r="CN199" i="8"/>
  <c r="CF199" i="8"/>
  <c r="BX199" i="8"/>
  <c r="BP199" i="8"/>
  <c r="BH199" i="8"/>
  <c r="AZ199" i="8"/>
  <c r="AR199" i="8"/>
  <c r="AJ199" i="8"/>
  <c r="AB199" i="8"/>
  <c r="T199" i="8"/>
  <c r="L199" i="8"/>
  <c r="FF198" i="8"/>
  <c r="EX198" i="8"/>
  <c r="EP198" i="8"/>
  <c r="EH198" i="8"/>
  <c r="DZ198" i="8"/>
  <c r="DR198" i="8"/>
  <c r="DJ198" i="8"/>
  <c r="DB198" i="8"/>
  <c r="CT198" i="8"/>
  <c r="CL198" i="8"/>
  <c r="CD198" i="8"/>
  <c r="BV198" i="8"/>
  <c r="BN198" i="8"/>
  <c r="BF198" i="8"/>
  <c r="AX198" i="8"/>
  <c r="AP198" i="8"/>
  <c r="AH198" i="8"/>
  <c r="Z198" i="8"/>
  <c r="R198" i="8"/>
  <c r="J198" i="8"/>
  <c r="FC201" i="8"/>
  <c r="EU201" i="8"/>
  <c r="EM201" i="8"/>
  <c r="EE201" i="8"/>
  <c r="DW201" i="8"/>
  <c r="DO201" i="8"/>
  <c r="DG201" i="8"/>
  <c r="CY201" i="8"/>
  <c r="CQ201" i="8"/>
  <c r="CI201" i="8"/>
  <c r="CA201" i="8"/>
  <c r="BS201" i="8"/>
  <c r="BK201" i="8"/>
  <c r="BC201" i="8"/>
  <c r="AU201" i="8"/>
  <c r="AM201" i="8"/>
  <c r="AE201" i="8"/>
  <c r="W201" i="8"/>
  <c r="O201" i="8"/>
  <c r="FA200" i="8"/>
  <c r="ES200" i="8"/>
  <c r="EK200" i="8"/>
  <c r="EC200" i="8"/>
  <c r="DU200" i="8"/>
  <c r="DM200" i="8"/>
  <c r="DE200" i="8"/>
  <c r="CW200" i="8"/>
  <c r="CO200" i="8"/>
  <c r="CG200" i="8"/>
  <c r="BY200" i="8"/>
  <c r="BQ200" i="8"/>
  <c r="BI200" i="8"/>
  <c r="BA200" i="8"/>
  <c r="AS200" i="8"/>
  <c r="AK200" i="8"/>
  <c r="AC200" i="8"/>
  <c r="U200" i="8"/>
  <c r="M200" i="8"/>
  <c r="FG199" i="8"/>
  <c r="EY199" i="8"/>
  <c r="EQ199" i="8"/>
  <c r="EI199" i="8"/>
  <c r="EA199" i="8"/>
  <c r="DS199" i="8"/>
  <c r="DK199" i="8"/>
  <c r="DC199" i="8"/>
  <c r="CU199" i="8"/>
  <c r="CM199" i="8"/>
  <c r="CE199" i="8"/>
  <c r="BW199" i="8"/>
  <c r="BO199" i="8"/>
  <c r="BG199" i="8"/>
  <c r="AY199" i="8"/>
  <c r="AQ199" i="8"/>
  <c r="AI199" i="8"/>
  <c r="AA199" i="8"/>
  <c r="S199" i="8"/>
  <c r="K199" i="8"/>
  <c r="FE198" i="8"/>
  <c r="EW198" i="8"/>
  <c r="EO198" i="8"/>
  <c r="EG198" i="8"/>
  <c r="DY198" i="8"/>
  <c r="DQ198" i="8"/>
  <c r="DI198" i="8"/>
  <c r="DA198" i="8"/>
  <c r="CS198" i="8"/>
  <c r="CK198" i="8"/>
  <c r="CC198" i="8"/>
  <c r="BU198" i="8"/>
  <c r="BM198" i="8"/>
  <c r="BE198" i="8"/>
  <c r="AW198" i="8"/>
  <c r="AO198" i="8"/>
  <c r="AG198" i="8"/>
  <c r="Y198" i="8"/>
  <c r="Q198" i="8"/>
  <c r="I198" i="8"/>
  <c r="FC197" i="8"/>
  <c r="EU197" i="8"/>
  <c r="EM197" i="8"/>
  <c r="EE197" i="8"/>
  <c r="DW197" i="8"/>
  <c r="DO197" i="8"/>
  <c r="DG197" i="8"/>
  <c r="CY197" i="8"/>
  <c r="CQ197" i="8"/>
  <c r="CI197" i="8"/>
  <c r="CA197" i="8"/>
  <c r="BS197" i="8"/>
  <c r="BK197" i="8"/>
  <c r="BC197" i="8"/>
  <c r="AU197" i="8"/>
  <c r="AM197" i="8"/>
  <c r="AE197" i="8"/>
  <c r="W197" i="8"/>
  <c r="O197" i="8"/>
  <c r="DF198" i="8"/>
  <c r="AT198" i="8"/>
  <c r="EV197" i="8"/>
  <c r="DP197" i="8"/>
  <c r="CJ197" i="8"/>
  <c r="BD197" i="8"/>
  <c r="X197" i="8"/>
  <c r="FC196" i="8"/>
  <c r="EU196" i="8"/>
  <c r="EM196" i="8"/>
  <c r="EE196" i="8"/>
  <c r="DW196" i="8"/>
  <c r="DO196" i="8"/>
  <c r="DG196" i="8"/>
  <c r="CY196" i="8"/>
  <c r="CQ196" i="8"/>
  <c r="CI196" i="8"/>
  <c r="CA196" i="8"/>
  <c r="BS196" i="8"/>
  <c r="BK196" i="8"/>
  <c r="BC196" i="8"/>
  <c r="AU196" i="8"/>
  <c r="AM196" i="8"/>
  <c r="AE196" i="8"/>
  <c r="W196" i="8"/>
  <c r="O196" i="8"/>
  <c r="FA195" i="8"/>
  <c r="ES195" i="8"/>
  <c r="EK195" i="8"/>
  <c r="EC195" i="8"/>
  <c r="DU195" i="8"/>
  <c r="DM195" i="8"/>
  <c r="DE195" i="8"/>
  <c r="CW195" i="8"/>
  <c r="CO195" i="8"/>
  <c r="CG195" i="8"/>
  <c r="BY195" i="8"/>
  <c r="BQ195" i="8"/>
  <c r="BI195" i="8"/>
  <c r="BA195" i="8"/>
  <c r="AS195" i="8"/>
  <c r="AK195" i="8"/>
  <c r="AC195" i="8"/>
  <c r="U195" i="8"/>
  <c r="M195" i="8"/>
  <c r="FG194" i="8"/>
  <c r="EY194" i="8"/>
  <c r="EQ194" i="8"/>
  <c r="EI194" i="8"/>
  <c r="EA194" i="8"/>
  <c r="DS194" i="8"/>
  <c r="DK194" i="8"/>
  <c r="DC194" i="8"/>
  <c r="CU194" i="8"/>
  <c r="CM194" i="8"/>
  <c r="CE194" i="8"/>
  <c r="BW194" i="8"/>
  <c r="BO194" i="8"/>
  <c r="BG194" i="8"/>
  <c r="AY194" i="8"/>
  <c r="AQ194" i="8"/>
  <c r="AI194" i="8"/>
  <c r="AA194" i="8"/>
  <c r="S194" i="8"/>
  <c r="K194" i="8"/>
  <c r="FE193" i="8"/>
  <c r="EW193" i="8"/>
  <c r="EO193" i="8"/>
  <c r="EG193" i="8"/>
  <c r="DY193" i="8"/>
  <c r="DQ193" i="8"/>
  <c r="DI193" i="8"/>
  <c r="DA193" i="8"/>
  <c r="CS193" i="8"/>
  <c r="CK193" i="8"/>
  <c r="CC193" i="8"/>
  <c r="BU193" i="8"/>
  <c r="BM193" i="8"/>
  <c r="BE193" i="8"/>
  <c r="AW193" i="8"/>
  <c r="AO193" i="8"/>
  <c r="AG193" i="8"/>
  <c r="Y193" i="8"/>
  <c r="Q193" i="8"/>
  <c r="I193" i="8"/>
  <c r="FC192" i="8"/>
  <c r="EU192" i="8"/>
  <c r="EM192" i="8"/>
  <c r="EE192" i="8"/>
  <c r="DW192" i="8"/>
  <c r="DO192" i="8"/>
  <c r="DG192" i="8"/>
  <c r="CY192" i="8"/>
  <c r="CQ192" i="8"/>
  <c r="CI192" i="8"/>
  <c r="CA192" i="8"/>
  <c r="BS192" i="8"/>
  <c r="BK192" i="8"/>
  <c r="BC192" i="8"/>
  <c r="AU192" i="8"/>
  <c r="AM192" i="8"/>
  <c r="AE192" i="8"/>
  <c r="W192" i="8"/>
  <c r="O192" i="8"/>
  <c r="FA191" i="8"/>
  <c r="ES191" i="8"/>
  <c r="EK191" i="8"/>
  <c r="EC191" i="8"/>
  <c r="DU191" i="8"/>
  <c r="DM191" i="8"/>
  <c r="DE191" i="8"/>
  <c r="CW191" i="8"/>
  <c r="CO191" i="8"/>
  <c r="CG191" i="8"/>
  <c r="BY191" i="8"/>
  <c r="BQ191" i="8"/>
  <c r="BI191" i="8"/>
  <c r="BA191" i="8"/>
  <c r="AS191" i="8"/>
  <c r="AK191" i="8"/>
  <c r="AC191" i="8"/>
  <c r="U191" i="8"/>
  <c r="M191" i="8"/>
  <c r="CX198" i="8"/>
  <c r="AL198" i="8"/>
  <c r="ER197" i="8"/>
  <c r="DL197" i="8"/>
  <c r="CF197" i="8"/>
  <c r="AZ197" i="8"/>
  <c r="T197" i="8"/>
  <c r="FB196" i="8"/>
  <c r="ET196" i="8"/>
  <c r="EL196" i="8"/>
  <c r="ED196" i="8"/>
  <c r="DV196" i="8"/>
  <c r="DN196" i="8"/>
  <c r="DF196" i="8"/>
  <c r="CX196" i="8"/>
  <c r="CP196" i="8"/>
  <c r="CH196" i="8"/>
  <c r="BZ196" i="8"/>
  <c r="BR196" i="8"/>
  <c r="BJ196" i="8"/>
  <c r="BB196" i="8"/>
  <c r="AT196" i="8"/>
  <c r="AL196" i="8"/>
  <c r="AD196" i="8"/>
  <c r="V196" i="8"/>
  <c r="N196" i="8"/>
  <c r="EZ195" i="8"/>
  <c r="ER195" i="8"/>
  <c r="EJ195" i="8"/>
  <c r="EB195" i="8"/>
  <c r="DT195" i="8"/>
  <c r="DL195" i="8"/>
  <c r="DD195" i="8"/>
  <c r="CV195" i="8"/>
  <c r="CN195" i="8"/>
  <c r="CF195" i="8"/>
  <c r="BX195" i="8"/>
  <c r="BP195" i="8"/>
  <c r="BH195" i="8"/>
  <c r="AZ195" i="8"/>
  <c r="AR195" i="8"/>
  <c r="AJ195" i="8"/>
  <c r="AB195" i="8"/>
  <c r="T195" i="8"/>
  <c r="L195" i="8"/>
  <c r="FF194" i="8"/>
  <c r="EX194" i="8"/>
  <c r="EP194" i="8"/>
  <c r="EH194" i="8"/>
  <c r="DZ194" i="8"/>
  <c r="DR194" i="8"/>
  <c r="DJ194" i="8"/>
  <c r="DB194" i="8"/>
  <c r="CT194" i="8"/>
  <c r="CL194" i="8"/>
  <c r="CD194" i="8"/>
  <c r="BV194" i="8"/>
  <c r="BN194" i="8"/>
  <c r="BF194" i="8"/>
  <c r="AX194" i="8"/>
  <c r="AP194" i="8"/>
  <c r="AH194" i="8"/>
  <c r="Z194" i="8"/>
  <c r="R194" i="8"/>
  <c r="J194" i="8"/>
  <c r="FD193" i="8"/>
  <c r="EV193" i="8"/>
  <c r="EN193" i="8"/>
  <c r="EF193" i="8"/>
  <c r="DX193" i="8"/>
  <c r="DP193" i="8"/>
  <c r="DH193" i="8"/>
  <c r="CZ193" i="8"/>
  <c r="CR193" i="8"/>
  <c r="CJ193" i="8"/>
  <c r="CB193" i="8"/>
  <c r="BT193" i="8"/>
  <c r="BL193" i="8"/>
  <c r="BD193" i="8"/>
  <c r="AV193" i="8"/>
  <c r="AN193" i="8"/>
  <c r="AF193" i="8"/>
  <c r="X193" i="8"/>
  <c r="P193" i="8"/>
  <c r="H193" i="8"/>
  <c r="FB192" i="8"/>
  <c r="ET192" i="8"/>
  <c r="EL192" i="8"/>
  <c r="ED192" i="8"/>
  <c r="DV192" i="8"/>
  <c r="DN192" i="8"/>
  <c r="DF192" i="8"/>
  <c r="CX192" i="8"/>
  <c r="CP192" i="8"/>
  <c r="CH192" i="8"/>
  <c r="BZ192" i="8"/>
  <c r="BR192" i="8"/>
  <c r="BJ192" i="8"/>
  <c r="BB192" i="8"/>
  <c r="AT192" i="8"/>
  <c r="AL192" i="8"/>
  <c r="AD192" i="8"/>
  <c r="V192" i="8"/>
  <c r="N192" i="8"/>
  <c r="FB198" i="8"/>
  <c r="CP198" i="8"/>
  <c r="AD198" i="8"/>
  <c r="EN197" i="8"/>
  <c r="DH197" i="8"/>
  <c r="CB197" i="8"/>
  <c r="AV197" i="8"/>
  <c r="P197" i="8"/>
  <c r="FA196" i="8"/>
  <c r="ES196" i="8"/>
  <c r="EK196" i="8"/>
  <c r="EC196" i="8"/>
  <c r="DU196" i="8"/>
  <c r="DM196" i="8"/>
  <c r="DE196" i="8"/>
  <c r="CW196" i="8"/>
  <c r="CO196" i="8"/>
  <c r="CG196" i="8"/>
  <c r="BY196" i="8"/>
  <c r="BQ196" i="8"/>
  <c r="BI196" i="8"/>
  <c r="BA196" i="8"/>
  <c r="AS196" i="8"/>
  <c r="AK196" i="8"/>
  <c r="AC196" i="8"/>
  <c r="U196" i="8"/>
  <c r="M196" i="8"/>
  <c r="FG195" i="8"/>
  <c r="EY195" i="8"/>
  <c r="EQ195" i="8"/>
  <c r="EI195" i="8"/>
  <c r="EA195" i="8"/>
  <c r="DS195" i="8"/>
  <c r="DK195" i="8"/>
  <c r="DC195" i="8"/>
  <c r="CU195" i="8"/>
  <c r="CM195" i="8"/>
  <c r="CE195" i="8"/>
  <c r="BW195" i="8"/>
  <c r="BO195" i="8"/>
  <c r="BG195" i="8"/>
  <c r="AY195" i="8"/>
  <c r="AQ195" i="8"/>
  <c r="AI195" i="8"/>
  <c r="AA195" i="8"/>
  <c r="S195" i="8"/>
  <c r="K195" i="8"/>
  <c r="FE194" i="8"/>
  <c r="EW194" i="8"/>
  <c r="EO194" i="8"/>
  <c r="EG194" i="8"/>
  <c r="DY194" i="8"/>
  <c r="DQ194" i="8"/>
  <c r="DI194" i="8"/>
  <c r="DA194" i="8"/>
  <c r="CS194" i="8"/>
  <c r="CK194" i="8"/>
  <c r="CC194" i="8"/>
  <c r="BU194" i="8"/>
  <c r="BM194" i="8"/>
  <c r="BE194" i="8"/>
  <c r="AW194" i="8"/>
  <c r="AO194" i="8"/>
  <c r="AG194" i="8"/>
  <c r="Y194" i="8"/>
  <c r="Q194" i="8"/>
  <c r="I194" i="8"/>
  <c r="FC193" i="8"/>
  <c r="EU193" i="8"/>
  <c r="EM193" i="8"/>
  <c r="EE193" i="8"/>
  <c r="DW193" i="8"/>
  <c r="DO193" i="8"/>
  <c r="DG193" i="8"/>
  <c r="CY193" i="8"/>
  <c r="CQ193" i="8"/>
  <c r="CI193" i="8"/>
  <c r="CA193" i="8"/>
  <c r="BS193" i="8"/>
  <c r="BK193" i="8"/>
  <c r="BC193" i="8"/>
  <c r="AU193" i="8"/>
  <c r="AM193" i="8"/>
  <c r="AE193" i="8"/>
  <c r="W193" i="8"/>
  <c r="O193" i="8"/>
  <c r="FA192" i="8"/>
  <c r="ES192" i="8"/>
  <c r="EK192" i="8"/>
  <c r="EC192" i="8"/>
  <c r="DU192" i="8"/>
  <c r="DM192" i="8"/>
  <c r="DE192" i="8"/>
  <c r="CW192" i="8"/>
  <c r="CO192" i="8"/>
  <c r="CG192" i="8"/>
  <c r="BY192" i="8"/>
  <c r="BQ192" i="8"/>
  <c r="BI192" i="8"/>
  <c r="BA192" i="8"/>
  <c r="AS192" i="8"/>
  <c r="AK192" i="8"/>
  <c r="AC192" i="8"/>
  <c r="U192" i="8"/>
  <c r="M192" i="8"/>
  <c r="FG191" i="8"/>
  <c r="EY191" i="8"/>
  <c r="EQ191" i="8"/>
  <c r="EI191" i="8"/>
  <c r="EA191" i="8"/>
  <c r="DS191" i="8"/>
  <c r="DK191" i="8"/>
  <c r="DC191" i="8"/>
  <c r="CU191" i="8"/>
  <c r="CM191" i="8"/>
  <c r="CE191" i="8"/>
  <c r="BW191" i="8"/>
  <c r="BO191" i="8"/>
  <c r="BG191" i="8"/>
  <c r="AY191" i="8"/>
  <c r="AQ191" i="8"/>
  <c r="AI191" i="8"/>
  <c r="AA191" i="8"/>
  <c r="S191" i="8"/>
  <c r="K191" i="8"/>
  <c r="ET198" i="8"/>
  <c r="CH198" i="8"/>
  <c r="V198" i="8"/>
  <c r="EJ197" i="8"/>
  <c r="DD197" i="8"/>
  <c r="BX197" i="8"/>
  <c r="AR197" i="8"/>
  <c r="L197" i="8"/>
  <c r="EZ196" i="8"/>
  <c r="ER196" i="8"/>
  <c r="EJ196" i="8"/>
  <c r="EB196" i="8"/>
  <c r="DT196" i="8"/>
  <c r="DL196" i="8"/>
  <c r="DD196" i="8"/>
  <c r="CV196" i="8"/>
  <c r="CN196" i="8"/>
  <c r="CF196" i="8"/>
  <c r="BX196" i="8"/>
  <c r="BP196" i="8"/>
  <c r="BH196" i="8"/>
  <c r="AZ196" i="8"/>
  <c r="AR196" i="8"/>
  <c r="AJ196" i="8"/>
  <c r="AB196" i="8"/>
  <c r="T196" i="8"/>
  <c r="L196" i="8"/>
  <c r="FF195" i="8"/>
  <c r="EX195" i="8"/>
  <c r="EP195" i="8"/>
  <c r="EH195" i="8"/>
  <c r="DZ195" i="8"/>
  <c r="DR195" i="8"/>
  <c r="DJ195" i="8"/>
  <c r="DB195" i="8"/>
  <c r="CT195" i="8"/>
  <c r="CL195" i="8"/>
  <c r="CD195" i="8"/>
  <c r="BV195" i="8"/>
  <c r="BN195" i="8"/>
  <c r="BF195" i="8"/>
  <c r="AX195" i="8"/>
  <c r="AP195" i="8"/>
  <c r="AH195" i="8"/>
  <c r="Z195" i="8"/>
  <c r="R195" i="8"/>
  <c r="J195" i="8"/>
  <c r="FD194" i="8"/>
  <c r="EV194" i="8"/>
  <c r="EN194" i="8"/>
  <c r="EF194" i="8"/>
  <c r="DX194" i="8"/>
  <c r="DP194" i="8"/>
  <c r="DH194" i="8"/>
  <c r="CZ194" i="8"/>
  <c r="CR194" i="8"/>
  <c r="CJ194" i="8"/>
  <c r="CB194" i="8"/>
  <c r="BT194" i="8"/>
  <c r="BL194" i="8"/>
  <c r="BD194" i="8"/>
  <c r="AV194" i="8"/>
  <c r="AN194" i="8"/>
  <c r="AF194" i="8"/>
  <c r="X194" i="8"/>
  <c r="P194" i="8"/>
  <c r="H194" i="8"/>
  <c r="FB193" i="8"/>
  <c r="ET193" i="8"/>
  <c r="EL193" i="8"/>
  <c r="ED193" i="8"/>
  <c r="DV193" i="8"/>
  <c r="DN193" i="8"/>
  <c r="DF193" i="8"/>
  <c r="CX193" i="8"/>
  <c r="CP193" i="8"/>
  <c r="CH193" i="8"/>
  <c r="BZ193" i="8"/>
  <c r="BR193" i="8"/>
  <c r="BJ193" i="8"/>
  <c r="BB193" i="8"/>
  <c r="AT193" i="8"/>
  <c r="AL193" i="8"/>
  <c r="AD193" i="8"/>
  <c r="V193" i="8"/>
  <c r="N193" i="8"/>
  <c r="EZ192" i="8"/>
  <c r="ER192" i="8"/>
  <c r="EJ192" i="8"/>
  <c r="EB192" i="8"/>
  <c r="DT192" i="8"/>
  <c r="DL192" i="8"/>
  <c r="DD192" i="8"/>
  <c r="CV192" i="8"/>
  <c r="CN192" i="8"/>
  <c r="CF192" i="8"/>
  <c r="BX192" i="8"/>
  <c r="BP192" i="8"/>
  <c r="BH192" i="8"/>
  <c r="AZ192" i="8"/>
  <c r="AR192" i="8"/>
  <c r="AJ192" i="8"/>
  <c r="AB192" i="8"/>
  <c r="T192" i="8"/>
  <c r="L192" i="8"/>
  <c r="EL198" i="8"/>
  <c r="BZ198" i="8"/>
  <c r="N198" i="8"/>
  <c r="EF197" i="8"/>
  <c r="CZ197" i="8"/>
  <c r="BT197" i="8"/>
  <c r="AN197" i="8"/>
  <c r="H197" i="8"/>
  <c r="FG196" i="8"/>
  <c r="EY196" i="8"/>
  <c r="EQ196" i="8"/>
  <c r="EI196" i="8"/>
  <c r="EA196" i="8"/>
  <c r="DS196" i="8"/>
  <c r="DK196" i="8"/>
  <c r="DC196" i="8"/>
  <c r="CU196" i="8"/>
  <c r="CM196" i="8"/>
  <c r="CE196" i="8"/>
  <c r="BW196" i="8"/>
  <c r="BO196" i="8"/>
  <c r="BG196" i="8"/>
  <c r="AY196" i="8"/>
  <c r="AQ196" i="8"/>
  <c r="AI196" i="8"/>
  <c r="AA196" i="8"/>
  <c r="S196" i="8"/>
  <c r="K196" i="8"/>
  <c r="FE195" i="8"/>
  <c r="EW195" i="8"/>
  <c r="EO195" i="8"/>
  <c r="EG195" i="8"/>
  <c r="DY195" i="8"/>
  <c r="DQ195" i="8"/>
  <c r="DI195" i="8"/>
  <c r="DA195" i="8"/>
  <c r="CS195" i="8"/>
  <c r="CK195" i="8"/>
  <c r="CC195" i="8"/>
  <c r="BU195" i="8"/>
  <c r="BM195" i="8"/>
  <c r="BE195" i="8"/>
  <c r="AW195" i="8"/>
  <c r="AO195" i="8"/>
  <c r="AG195" i="8"/>
  <c r="Y195" i="8"/>
  <c r="Q195" i="8"/>
  <c r="I195" i="8"/>
  <c r="FC194" i="8"/>
  <c r="EU194" i="8"/>
  <c r="EM194" i="8"/>
  <c r="EE194" i="8"/>
  <c r="DW194" i="8"/>
  <c r="DO194" i="8"/>
  <c r="DG194" i="8"/>
  <c r="CY194" i="8"/>
  <c r="CQ194" i="8"/>
  <c r="CI194" i="8"/>
  <c r="CA194" i="8"/>
  <c r="BS194" i="8"/>
  <c r="BK194" i="8"/>
  <c r="BC194" i="8"/>
  <c r="AU194" i="8"/>
  <c r="AM194" i="8"/>
  <c r="AE194" i="8"/>
  <c r="W194" i="8"/>
  <c r="O194" i="8"/>
  <c r="FA193" i="8"/>
  <c r="ES193" i="8"/>
  <c r="EK193" i="8"/>
  <c r="EC193" i="8"/>
  <c r="DU193" i="8"/>
  <c r="DM193" i="8"/>
  <c r="DE193" i="8"/>
  <c r="CW193" i="8"/>
  <c r="CO193" i="8"/>
  <c r="CG193" i="8"/>
  <c r="BY193" i="8"/>
  <c r="BQ193" i="8"/>
  <c r="BI193" i="8"/>
  <c r="BA193" i="8"/>
  <c r="AS193" i="8"/>
  <c r="AK193" i="8"/>
  <c r="AC193" i="8"/>
  <c r="U193" i="8"/>
  <c r="M193" i="8"/>
  <c r="FG192" i="8"/>
  <c r="EY192" i="8"/>
  <c r="EQ192" i="8"/>
  <c r="EI192" i="8"/>
  <c r="EA192" i="8"/>
  <c r="DS192" i="8"/>
  <c r="DK192" i="8"/>
  <c r="DC192" i="8"/>
  <c r="CU192" i="8"/>
  <c r="CM192" i="8"/>
  <c r="CE192" i="8"/>
  <c r="BW192" i="8"/>
  <c r="BO192" i="8"/>
  <c r="BG192" i="8"/>
  <c r="AY192" i="8"/>
  <c r="AQ192" i="8"/>
  <c r="AI192" i="8"/>
  <c r="AA192" i="8"/>
  <c r="S192" i="8"/>
  <c r="K192" i="8"/>
  <c r="FE191" i="8"/>
  <c r="EW191" i="8"/>
  <c r="EO191" i="8"/>
  <c r="EG191" i="8"/>
  <c r="DY191" i="8"/>
  <c r="DQ191" i="8"/>
  <c r="DI191" i="8"/>
  <c r="DA191" i="8"/>
  <c r="CS191" i="8"/>
  <c r="CK191" i="8"/>
  <c r="CC191" i="8"/>
  <c r="BU191" i="8"/>
  <c r="BM191" i="8"/>
  <c r="BE191" i="8"/>
  <c r="AW191" i="8"/>
  <c r="AO191" i="8"/>
  <c r="AG191" i="8"/>
  <c r="Y191" i="8"/>
  <c r="ED198" i="8"/>
  <c r="BR198" i="8"/>
  <c r="EB197" i="8"/>
  <c r="CV197" i="8"/>
  <c r="BP197" i="8"/>
  <c r="AJ197" i="8"/>
  <c r="FF196" i="8"/>
  <c r="EX196" i="8"/>
  <c r="EP196" i="8"/>
  <c r="EH196" i="8"/>
  <c r="DZ196" i="8"/>
  <c r="DR196" i="8"/>
  <c r="DJ196" i="8"/>
  <c r="DB196" i="8"/>
  <c r="CT196" i="8"/>
  <c r="CL196" i="8"/>
  <c r="CD196" i="8"/>
  <c r="BV196" i="8"/>
  <c r="BN196" i="8"/>
  <c r="BF196" i="8"/>
  <c r="AX196" i="8"/>
  <c r="AP196" i="8"/>
  <c r="AH196" i="8"/>
  <c r="Z196" i="8"/>
  <c r="R196" i="8"/>
  <c r="J196" i="8"/>
  <c r="FD195" i="8"/>
  <c r="EV195" i="8"/>
  <c r="EN195" i="8"/>
  <c r="EF195" i="8"/>
  <c r="DX195" i="8"/>
  <c r="DP195" i="8"/>
  <c r="DH195" i="8"/>
  <c r="CZ195" i="8"/>
  <c r="CR195" i="8"/>
  <c r="CJ195" i="8"/>
  <c r="CB195" i="8"/>
  <c r="BT195" i="8"/>
  <c r="BL195" i="8"/>
  <c r="BD195" i="8"/>
  <c r="AV195" i="8"/>
  <c r="AN195" i="8"/>
  <c r="AF195" i="8"/>
  <c r="X195" i="8"/>
  <c r="P195" i="8"/>
  <c r="H195" i="8"/>
  <c r="FB194" i="8"/>
  <c r="ET194" i="8"/>
  <c r="EL194" i="8"/>
  <c r="ED194" i="8"/>
  <c r="DV194" i="8"/>
  <c r="DN194" i="8"/>
  <c r="DF194" i="8"/>
  <c r="CX194" i="8"/>
  <c r="CP194" i="8"/>
  <c r="CH194" i="8"/>
  <c r="BZ194" i="8"/>
  <c r="BR194" i="8"/>
  <c r="BJ194" i="8"/>
  <c r="BB194" i="8"/>
  <c r="AT194" i="8"/>
  <c r="AL194" i="8"/>
  <c r="AD194" i="8"/>
  <c r="V194" i="8"/>
  <c r="N194" i="8"/>
  <c r="EZ193" i="8"/>
  <c r="ER193" i="8"/>
  <c r="EJ193" i="8"/>
  <c r="EB193" i="8"/>
  <c r="DT193" i="8"/>
  <c r="DL193" i="8"/>
  <c r="DD193" i="8"/>
  <c r="CV193" i="8"/>
  <c r="CN193" i="8"/>
  <c r="CF193" i="8"/>
  <c r="BX193" i="8"/>
  <c r="BP193" i="8"/>
  <c r="BH193" i="8"/>
  <c r="AZ193" i="8"/>
  <c r="AR193" i="8"/>
  <c r="AJ193" i="8"/>
  <c r="AB193" i="8"/>
  <c r="T193" i="8"/>
  <c r="L193" i="8"/>
  <c r="FF192" i="8"/>
  <c r="EX192" i="8"/>
  <c r="EP192" i="8"/>
  <c r="EH192" i="8"/>
  <c r="DZ192" i="8"/>
  <c r="DR192" i="8"/>
  <c r="DJ192" i="8"/>
  <c r="DB192" i="8"/>
  <c r="CT192" i="8"/>
  <c r="CL192" i="8"/>
  <c r="CD192" i="8"/>
  <c r="BV192" i="8"/>
  <c r="BN192" i="8"/>
  <c r="BF192" i="8"/>
  <c r="AX192" i="8"/>
  <c r="AP192" i="8"/>
  <c r="AH192" i="8"/>
  <c r="Z192" i="8"/>
  <c r="R192" i="8"/>
  <c r="J192" i="8"/>
  <c r="FD191" i="8"/>
  <c r="EV191" i="8"/>
  <c r="EN191" i="8"/>
  <c r="EF191" i="8"/>
  <c r="DX191" i="8"/>
  <c r="DP191" i="8"/>
  <c r="DH191" i="8"/>
  <c r="CZ191" i="8"/>
  <c r="CR191" i="8"/>
  <c r="CJ191" i="8"/>
  <c r="CB191" i="8"/>
  <c r="BT191" i="8"/>
  <c r="BL191" i="8"/>
  <c r="BD191" i="8"/>
  <c r="AV191" i="8"/>
  <c r="AN191" i="8"/>
  <c r="DV198" i="8"/>
  <c r="BJ198" i="8"/>
  <c r="FD197" i="8"/>
  <c r="DX197" i="8"/>
  <c r="CR197" i="8"/>
  <c r="BL197" i="8"/>
  <c r="AF197" i="8"/>
  <c r="FE196" i="8"/>
  <c r="EW196" i="8"/>
  <c r="EO196" i="8"/>
  <c r="EG196" i="8"/>
  <c r="DY196" i="8"/>
  <c r="DQ196" i="8"/>
  <c r="DI196" i="8"/>
  <c r="DA196" i="8"/>
  <c r="CS196" i="8"/>
  <c r="CK196" i="8"/>
  <c r="CC196" i="8"/>
  <c r="BU196" i="8"/>
  <c r="BM196" i="8"/>
  <c r="BE196" i="8"/>
  <c r="AW196" i="8"/>
  <c r="AO196" i="8"/>
  <c r="AG196" i="8"/>
  <c r="Y196" i="8"/>
  <c r="Q196" i="8"/>
  <c r="I196" i="8"/>
  <c r="FC195" i="8"/>
  <c r="EU195" i="8"/>
  <c r="EM195" i="8"/>
  <c r="EE195" i="8"/>
  <c r="DW195" i="8"/>
  <c r="DO195" i="8"/>
  <c r="DG195" i="8"/>
  <c r="CY195" i="8"/>
  <c r="CQ195" i="8"/>
  <c r="CI195" i="8"/>
  <c r="CA195" i="8"/>
  <c r="BS195" i="8"/>
  <c r="BK195" i="8"/>
  <c r="BC195" i="8"/>
  <c r="AU195" i="8"/>
  <c r="AM195" i="8"/>
  <c r="AE195" i="8"/>
  <c r="W195" i="8"/>
  <c r="O195" i="8"/>
  <c r="FA194" i="8"/>
  <c r="ES194" i="8"/>
  <c r="EK194" i="8"/>
  <c r="EC194" i="8"/>
  <c r="DU194" i="8"/>
  <c r="DM194" i="8"/>
  <c r="DE194" i="8"/>
  <c r="CW194" i="8"/>
  <c r="CO194" i="8"/>
  <c r="CG194" i="8"/>
  <c r="BY194" i="8"/>
  <c r="BQ194" i="8"/>
  <c r="BI194" i="8"/>
  <c r="BA194" i="8"/>
  <c r="AS194" i="8"/>
  <c r="AK194" i="8"/>
  <c r="AC194" i="8"/>
  <c r="U194" i="8"/>
  <c r="M194" i="8"/>
  <c r="FG193" i="8"/>
  <c r="EY193" i="8"/>
  <c r="EQ193" i="8"/>
  <c r="EI193" i="8"/>
  <c r="EA193" i="8"/>
  <c r="DS193" i="8"/>
  <c r="DK193" i="8"/>
  <c r="DC193" i="8"/>
  <c r="CU193" i="8"/>
  <c r="CM193" i="8"/>
  <c r="CE193" i="8"/>
  <c r="BW193" i="8"/>
  <c r="BO193" i="8"/>
  <c r="BG193" i="8"/>
  <c r="AY193" i="8"/>
  <c r="AQ193" i="8"/>
  <c r="AI193" i="8"/>
  <c r="AA193" i="8"/>
  <c r="S193" i="8"/>
  <c r="K193" i="8"/>
  <c r="FE192" i="8"/>
  <c r="EW192" i="8"/>
  <c r="EO192" i="8"/>
  <c r="EG192" i="8"/>
  <c r="DY192" i="8"/>
  <c r="DQ192" i="8"/>
  <c r="DI192" i="8"/>
  <c r="DA192" i="8"/>
  <c r="CS192" i="8"/>
  <c r="CK192" i="8"/>
  <c r="CC192" i="8"/>
  <c r="BU192" i="8"/>
  <c r="BM192" i="8"/>
  <c r="BE192" i="8"/>
  <c r="AW192" i="8"/>
  <c r="AO192" i="8"/>
  <c r="AG192" i="8"/>
  <c r="Y192" i="8"/>
  <c r="Q192" i="8"/>
  <c r="I192" i="8"/>
  <c r="FC191" i="8"/>
  <c r="EU191" i="8"/>
  <c r="EM191" i="8"/>
  <c r="EE191" i="8"/>
  <c r="DW191" i="8"/>
  <c r="DO191" i="8"/>
  <c r="DG191" i="8"/>
  <c r="CY191" i="8"/>
  <c r="CQ191" i="8"/>
  <c r="CI191" i="8"/>
  <c r="CA191" i="8"/>
  <c r="BS191" i="8"/>
  <c r="BK191" i="8"/>
  <c r="BC191" i="8"/>
  <c r="AU191" i="8"/>
  <c r="AM191" i="8"/>
  <c r="AE191" i="8"/>
  <c r="W191" i="8"/>
  <c r="O191" i="8"/>
  <c r="DN198" i="8"/>
  <c r="BB198" i="8"/>
  <c r="EZ197" i="8"/>
  <c r="DT197" i="8"/>
  <c r="CN197" i="8"/>
  <c r="BH197" i="8"/>
  <c r="AB197" i="8"/>
  <c r="FD196" i="8"/>
  <c r="EV196" i="8"/>
  <c r="EN196" i="8"/>
  <c r="EF196" i="8"/>
  <c r="DX196" i="8"/>
  <c r="DP196" i="8"/>
  <c r="DH196" i="8"/>
  <c r="CZ196" i="8"/>
  <c r="CR196" i="8"/>
  <c r="CJ196" i="8"/>
  <c r="CB196" i="8"/>
  <c r="BT196" i="8"/>
  <c r="BL196" i="8"/>
  <c r="BD196" i="8"/>
  <c r="AV196" i="8"/>
  <c r="AN196" i="8"/>
  <c r="AF196" i="8"/>
  <c r="X196" i="8"/>
  <c r="P196" i="8"/>
  <c r="H196" i="8"/>
  <c r="FB195" i="8"/>
  <c r="ET195" i="8"/>
  <c r="EL195" i="8"/>
  <c r="ED195" i="8"/>
  <c r="DV195" i="8"/>
  <c r="DN195" i="8"/>
  <c r="DF195" i="8"/>
  <c r="CX195" i="8"/>
  <c r="CP195" i="8"/>
  <c r="CH195" i="8"/>
  <c r="BZ195" i="8"/>
  <c r="BR195" i="8"/>
  <c r="BJ195" i="8"/>
  <c r="BB195" i="8"/>
  <c r="AT195" i="8"/>
  <c r="AL195" i="8"/>
  <c r="AD195" i="8"/>
  <c r="V195" i="8"/>
  <c r="N195" i="8"/>
  <c r="EZ194" i="8"/>
  <c r="ER194" i="8"/>
  <c r="EJ194" i="8"/>
  <c r="EB194" i="8"/>
  <c r="DT194" i="8"/>
  <c r="DL194" i="8"/>
  <c r="DD194" i="8"/>
  <c r="CV194" i="8"/>
  <c r="CN194" i="8"/>
  <c r="CF194" i="8"/>
  <c r="BX194" i="8"/>
  <c r="BP194" i="8"/>
  <c r="BH194" i="8"/>
  <c r="AZ194" i="8"/>
  <c r="AR194" i="8"/>
  <c r="AJ194" i="8"/>
  <c r="AB194" i="8"/>
  <c r="T194" i="8"/>
  <c r="L194" i="8"/>
  <c r="FF193" i="8"/>
  <c r="EX193" i="8"/>
  <c r="EP193" i="8"/>
  <c r="EH193" i="8"/>
  <c r="DZ193" i="8"/>
  <c r="DR193" i="8"/>
  <c r="DJ193" i="8"/>
  <c r="DB193" i="8"/>
  <c r="CT193" i="8"/>
  <c r="CL193" i="8"/>
  <c r="CD193" i="8"/>
  <c r="BV193" i="8"/>
  <c r="BN193" i="8"/>
  <c r="BF193" i="8"/>
  <c r="AX193" i="8"/>
  <c r="AP193" i="8"/>
  <c r="AH193" i="8"/>
  <c r="Z193" i="8"/>
  <c r="R193" i="8"/>
  <c r="J193" i="8"/>
  <c r="FD192" i="8"/>
  <c r="EV192" i="8"/>
  <c r="EN192" i="8"/>
  <c r="EF192" i="8"/>
  <c r="DX192" i="8"/>
  <c r="DP192" i="8"/>
  <c r="DH192" i="8"/>
  <c r="CZ192" i="8"/>
  <c r="CR192" i="8"/>
  <c r="CJ192" i="8"/>
  <c r="CB192" i="8"/>
  <c r="BT192" i="8"/>
  <c r="BL192" i="8"/>
  <c r="BD192" i="8"/>
  <c r="AV192" i="8"/>
  <c r="AN192" i="8"/>
  <c r="AF192" i="8"/>
  <c r="X192" i="8"/>
  <c r="P192" i="8"/>
  <c r="H192" i="8"/>
  <c r="FB191" i="8"/>
  <c r="ET191" i="8"/>
  <c r="EL191" i="8"/>
  <c r="ED191" i="8"/>
  <c r="DV191" i="8"/>
  <c r="DN191" i="8"/>
  <c r="DF191" i="8"/>
  <c r="CX191" i="8"/>
  <c r="CP191" i="8"/>
  <c r="CH191" i="8"/>
  <c r="BZ191" i="8"/>
  <c r="BR191" i="8"/>
  <c r="BJ191" i="8"/>
  <c r="BB191" i="8"/>
  <c r="AT191" i="8"/>
  <c r="AL191" i="8"/>
  <c r="EH191" i="8"/>
  <c r="DB191" i="8"/>
  <c r="BV191" i="8"/>
  <c r="AP191" i="8"/>
  <c r="V191" i="8"/>
  <c r="I191" i="8"/>
  <c r="FG190" i="8"/>
  <c r="EY190" i="8"/>
  <c r="EQ190" i="8"/>
  <c r="EI190" i="8"/>
  <c r="EA190" i="8"/>
  <c r="DS190" i="8"/>
  <c r="DK190" i="8"/>
  <c r="DC190" i="8"/>
  <c r="CU190" i="8"/>
  <c r="CM190" i="8"/>
  <c r="CE190" i="8"/>
  <c r="BW190" i="8"/>
  <c r="BO190" i="8"/>
  <c r="BG190" i="8"/>
  <c r="AY190" i="8"/>
  <c r="AQ190" i="8"/>
  <c r="AI190" i="8"/>
  <c r="AA190" i="8"/>
  <c r="S190" i="8"/>
  <c r="K190" i="8"/>
  <c r="FE189" i="8"/>
  <c r="EW189" i="8"/>
  <c r="EO189" i="8"/>
  <c r="EG189" i="8"/>
  <c r="DY189" i="8"/>
  <c r="DQ189" i="8"/>
  <c r="DI189" i="8"/>
  <c r="DA189" i="8"/>
  <c r="CS189" i="8"/>
  <c r="CK189" i="8"/>
  <c r="CC189" i="8"/>
  <c r="BU189" i="8"/>
  <c r="BM189" i="8"/>
  <c r="BE189" i="8"/>
  <c r="AW189" i="8"/>
  <c r="AO189" i="8"/>
  <c r="AG189" i="8"/>
  <c r="Y189" i="8"/>
  <c r="Q189" i="8"/>
  <c r="I189" i="8"/>
  <c r="FC188" i="8"/>
  <c r="EU188" i="8"/>
  <c r="EM188" i="8"/>
  <c r="EE188" i="8"/>
  <c r="DW188" i="8"/>
  <c r="DO188" i="8"/>
  <c r="DG188" i="8"/>
  <c r="CY188" i="8"/>
  <c r="CQ188" i="8"/>
  <c r="CI188" i="8"/>
  <c r="CA188" i="8"/>
  <c r="BS188" i="8"/>
  <c r="BK188" i="8"/>
  <c r="BC188" i="8"/>
  <c r="AU188" i="8"/>
  <c r="AM188" i="8"/>
  <c r="AE188" i="8"/>
  <c r="W188" i="8"/>
  <c r="O188" i="8"/>
  <c r="FA187" i="8"/>
  <c r="ES187" i="8"/>
  <c r="EK187" i="8"/>
  <c r="EC187" i="8"/>
  <c r="DU187" i="8"/>
  <c r="DM187" i="8"/>
  <c r="DE187" i="8"/>
  <c r="CW187" i="8"/>
  <c r="CO187" i="8"/>
  <c r="CG187" i="8"/>
  <c r="BY187" i="8"/>
  <c r="BQ187" i="8"/>
  <c r="BI187" i="8"/>
  <c r="BA187" i="8"/>
  <c r="AS187" i="8"/>
  <c r="AK187" i="8"/>
  <c r="AC187" i="8"/>
  <c r="U187" i="8"/>
  <c r="M187" i="8"/>
  <c r="FG186" i="8"/>
  <c r="EY186" i="8"/>
  <c r="EQ186" i="8"/>
  <c r="EI186" i="8"/>
  <c r="EA186" i="8"/>
  <c r="DS186" i="8"/>
  <c r="DK186" i="8"/>
  <c r="DC186" i="8"/>
  <c r="CU186" i="8"/>
  <c r="CM186" i="8"/>
  <c r="CE186" i="8"/>
  <c r="BW186" i="8"/>
  <c r="BO186" i="8"/>
  <c r="BG186" i="8"/>
  <c r="AY186" i="8"/>
  <c r="AQ186" i="8"/>
  <c r="AI186" i="8"/>
  <c r="AA186" i="8"/>
  <c r="S186" i="8"/>
  <c r="K186" i="8"/>
  <c r="FE185" i="8"/>
  <c r="EW185" i="8"/>
  <c r="EO185" i="8"/>
  <c r="EG185" i="8"/>
  <c r="DY185" i="8"/>
  <c r="DQ185" i="8"/>
  <c r="DI185" i="8"/>
  <c r="DA185" i="8"/>
  <c r="CS185" i="8"/>
  <c r="CK185" i="8"/>
  <c r="CC185" i="8"/>
  <c r="BU185" i="8"/>
  <c r="BM185" i="8"/>
  <c r="BE185" i="8"/>
  <c r="AW185" i="8"/>
  <c r="AO185" i="8"/>
  <c r="AG185" i="8"/>
  <c r="Y185" i="8"/>
  <c r="Q185" i="8"/>
  <c r="I185" i="8"/>
  <c r="FC184" i="8"/>
  <c r="EU184" i="8"/>
  <c r="EM184" i="8"/>
  <c r="EE184" i="8"/>
  <c r="DW184" i="8"/>
  <c r="DO184" i="8"/>
  <c r="DG184" i="8"/>
  <c r="CY184" i="8"/>
  <c r="CQ184" i="8"/>
  <c r="CI184" i="8"/>
  <c r="CA184" i="8"/>
  <c r="BS184" i="8"/>
  <c r="BK184" i="8"/>
  <c r="BC184" i="8"/>
  <c r="AU184" i="8"/>
  <c r="AM184" i="8"/>
  <c r="AE184" i="8"/>
  <c r="W184" i="8"/>
  <c r="O184" i="8"/>
  <c r="FA183" i="8"/>
  <c r="ES183" i="8"/>
  <c r="EK183" i="8"/>
  <c r="EC183" i="8"/>
  <c r="DU183" i="8"/>
  <c r="DM183" i="8"/>
  <c r="DE183" i="8"/>
  <c r="CW183" i="8"/>
  <c r="CO183" i="8"/>
  <c r="CG183" i="8"/>
  <c r="BY183" i="8"/>
  <c r="BQ183" i="8"/>
  <c r="BI183" i="8"/>
  <c r="BA183" i="8"/>
  <c r="AS183" i="8"/>
  <c r="AK183" i="8"/>
  <c r="AC183" i="8"/>
  <c r="U183" i="8"/>
  <c r="M183" i="8"/>
  <c r="FG182" i="8"/>
  <c r="EY182" i="8"/>
  <c r="EQ182" i="8"/>
  <c r="EI182" i="8"/>
  <c r="EA182" i="8"/>
  <c r="DS182" i="8"/>
  <c r="DK182" i="8"/>
  <c r="DC182" i="8"/>
  <c r="CU182" i="8"/>
  <c r="CM182" i="8"/>
  <c r="CE182" i="8"/>
  <c r="BW182" i="8"/>
  <c r="BO182" i="8"/>
  <c r="BG182" i="8"/>
  <c r="AY182" i="8"/>
  <c r="AQ182" i="8"/>
  <c r="AI182" i="8"/>
  <c r="AA182" i="8"/>
  <c r="S182" i="8"/>
  <c r="K182" i="8"/>
  <c r="FE181" i="8"/>
  <c r="EW181" i="8"/>
  <c r="EO181" i="8"/>
  <c r="EG181" i="8"/>
  <c r="DY181" i="8"/>
  <c r="DQ181" i="8"/>
  <c r="DI181" i="8"/>
  <c r="DA181" i="8"/>
  <c r="CS181" i="8"/>
  <c r="CK181" i="8"/>
  <c r="CC181" i="8"/>
  <c r="BU181" i="8"/>
  <c r="BM181" i="8"/>
  <c r="BE181" i="8"/>
  <c r="AW181" i="8"/>
  <c r="AO181" i="8"/>
  <c r="AG181" i="8"/>
  <c r="Y181" i="8"/>
  <c r="Q181" i="8"/>
  <c r="I181" i="8"/>
  <c r="EB191" i="8"/>
  <c r="CV191" i="8"/>
  <c r="BP191" i="8"/>
  <c r="AJ191" i="8"/>
  <c r="T191" i="8"/>
  <c r="H191" i="8"/>
  <c r="FF190" i="8"/>
  <c r="EX190" i="8"/>
  <c r="EP190" i="8"/>
  <c r="EH190" i="8"/>
  <c r="DZ190" i="8"/>
  <c r="DR190" i="8"/>
  <c r="DJ190" i="8"/>
  <c r="DB190" i="8"/>
  <c r="CT190" i="8"/>
  <c r="CL190" i="8"/>
  <c r="CD190" i="8"/>
  <c r="BV190" i="8"/>
  <c r="BN190" i="8"/>
  <c r="BF190" i="8"/>
  <c r="AX190" i="8"/>
  <c r="AP190" i="8"/>
  <c r="AH190" i="8"/>
  <c r="Z190" i="8"/>
  <c r="R190" i="8"/>
  <c r="J190" i="8"/>
  <c r="FD189" i="8"/>
  <c r="EV189" i="8"/>
  <c r="EN189" i="8"/>
  <c r="EF189" i="8"/>
  <c r="DX189" i="8"/>
  <c r="DP189" i="8"/>
  <c r="DH189" i="8"/>
  <c r="CZ189" i="8"/>
  <c r="CR189" i="8"/>
  <c r="CJ189" i="8"/>
  <c r="CB189" i="8"/>
  <c r="BT189" i="8"/>
  <c r="BL189" i="8"/>
  <c r="BD189" i="8"/>
  <c r="AV189" i="8"/>
  <c r="AN189" i="8"/>
  <c r="AF189" i="8"/>
  <c r="X189" i="8"/>
  <c r="P189" i="8"/>
  <c r="H189" i="8"/>
  <c r="FB188" i="8"/>
  <c r="ET188" i="8"/>
  <c r="EL188" i="8"/>
  <c r="ED188" i="8"/>
  <c r="DV188" i="8"/>
  <c r="DN188" i="8"/>
  <c r="DF188" i="8"/>
  <c r="CX188" i="8"/>
  <c r="CP188" i="8"/>
  <c r="CH188" i="8"/>
  <c r="BZ188" i="8"/>
  <c r="BR188" i="8"/>
  <c r="BJ188" i="8"/>
  <c r="BB188" i="8"/>
  <c r="AT188" i="8"/>
  <c r="AL188" i="8"/>
  <c r="AD188" i="8"/>
  <c r="V188" i="8"/>
  <c r="N188" i="8"/>
  <c r="EZ187" i="8"/>
  <c r="ER187" i="8"/>
  <c r="EJ187" i="8"/>
  <c r="EB187" i="8"/>
  <c r="DT187" i="8"/>
  <c r="DL187" i="8"/>
  <c r="DD187" i="8"/>
  <c r="CV187" i="8"/>
  <c r="CN187" i="8"/>
  <c r="CF187" i="8"/>
  <c r="BX187" i="8"/>
  <c r="BP187" i="8"/>
  <c r="BH187" i="8"/>
  <c r="AZ187" i="8"/>
  <c r="AR187" i="8"/>
  <c r="AJ187" i="8"/>
  <c r="AB187" i="8"/>
  <c r="T187" i="8"/>
  <c r="L187" i="8"/>
  <c r="FF186" i="8"/>
  <c r="EX186" i="8"/>
  <c r="EP186" i="8"/>
  <c r="EH186" i="8"/>
  <c r="DZ186" i="8"/>
  <c r="DR186" i="8"/>
  <c r="DJ186" i="8"/>
  <c r="DB186" i="8"/>
  <c r="CT186" i="8"/>
  <c r="CL186" i="8"/>
  <c r="CD186" i="8"/>
  <c r="BV186" i="8"/>
  <c r="BN186" i="8"/>
  <c r="BF186" i="8"/>
  <c r="AX186" i="8"/>
  <c r="AP186" i="8"/>
  <c r="AH186" i="8"/>
  <c r="Z186" i="8"/>
  <c r="R186" i="8"/>
  <c r="J186" i="8"/>
  <c r="FD185" i="8"/>
  <c r="EV185" i="8"/>
  <c r="EN185" i="8"/>
  <c r="EF185" i="8"/>
  <c r="DX185" i="8"/>
  <c r="DP185" i="8"/>
  <c r="DH185" i="8"/>
  <c r="CZ185" i="8"/>
  <c r="CR185" i="8"/>
  <c r="CJ185" i="8"/>
  <c r="CB185" i="8"/>
  <c r="BT185" i="8"/>
  <c r="BL185" i="8"/>
  <c r="BD185" i="8"/>
  <c r="AV185" i="8"/>
  <c r="AN185" i="8"/>
  <c r="AF185" i="8"/>
  <c r="X185" i="8"/>
  <c r="P185" i="8"/>
  <c r="H185" i="8"/>
  <c r="FB184" i="8"/>
  <c r="ET184" i="8"/>
  <c r="EL184" i="8"/>
  <c r="ED184" i="8"/>
  <c r="DV184" i="8"/>
  <c r="DN184" i="8"/>
  <c r="DF184" i="8"/>
  <c r="CX184" i="8"/>
  <c r="CP184" i="8"/>
  <c r="CH184" i="8"/>
  <c r="BZ184" i="8"/>
  <c r="BR184" i="8"/>
  <c r="BJ184" i="8"/>
  <c r="BB184" i="8"/>
  <c r="AT184" i="8"/>
  <c r="AL184" i="8"/>
  <c r="AD184" i="8"/>
  <c r="V184" i="8"/>
  <c r="N184" i="8"/>
  <c r="EZ183" i="8"/>
  <c r="ER183" i="8"/>
  <c r="EJ183" i="8"/>
  <c r="EB183" i="8"/>
  <c r="DT183" i="8"/>
  <c r="DL183" i="8"/>
  <c r="DD183" i="8"/>
  <c r="CV183" i="8"/>
  <c r="CN183" i="8"/>
  <c r="CF183" i="8"/>
  <c r="BX183" i="8"/>
  <c r="BP183" i="8"/>
  <c r="BH183" i="8"/>
  <c r="AZ183" i="8"/>
  <c r="AR183" i="8"/>
  <c r="AJ183" i="8"/>
  <c r="AB183" i="8"/>
  <c r="T183" i="8"/>
  <c r="L183" i="8"/>
  <c r="FF182" i="8"/>
  <c r="EX182" i="8"/>
  <c r="EP182" i="8"/>
  <c r="EH182" i="8"/>
  <c r="DZ182" i="8"/>
  <c r="DR182" i="8"/>
  <c r="DJ182" i="8"/>
  <c r="DB182" i="8"/>
  <c r="CT182" i="8"/>
  <c r="CL182" i="8"/>
  <c r="CD182" i="8"/>
  <c r="BV182" i="8"/>
  <c r="BN182" i="8"/>
  <c r="BF182" i="8"/>
  <c r="AX182" i="8"/>
  <c r="AP182" i="8"/>
  <c r="AH182" i="8"/>
  <c r="Z182" i="8"/>
  <c r="R182" i="8"/>
  <c r="J182" i="8"/>
  <c r="FD181" i="8"/>
  <c r="EV181" i="8"/>
  <c r="EN181" i="8"/>
  <c r="EF181" i="8"/>
  <c r="DX181" i="8"/>
  <c r="DP181" i="8"/>
  <c r="DH181" i="8"/>
  <c r="CZ181" i="8"/>
  <c r="CR181" i="8"/>
  <c r="CJ181" i="8"/>
  <c r="CB181" i="8"/>
  <c r="BT181" i="8"/>
  <c r="BL181" i="8"/>
  <c r="BD181" i="8"/>
  <c r="AV181" i="8"/>
  <c r="AN181" i="8"/>
  <c r="AF181" i="8"/>
  <c r="X181" i="8"/>
  <c r="P181" i="8"/>
  <c r="H181" i="8"/>
  <c r="FF191" i="8"/>
  <c r="DZ191" i="8"/>
  <c r="CT191" i="8"/>
  <c r="BN191" i="8"/>
  <c r="AH191" i="8"/>
  <c r="R191" i="8"/>
  <c r="FE190" i="8"/>
  <c r="EW190" i="8"/>
  <c r="EO190" i="8"/>
  <c r="EG190" i="8"/>
  <c r="DY190" i="8"/>
  <c r="DQ190" i="8"/>
  <c r="DI190" i="8"/>
  <c r="DA190" i="8"/>
  <c r="CS190" i="8"/>
  <c r="CK190" i="8"/>
  <c r="CC190" i="8"/>
  <c r="BU190" i="8"/>
  <c r="BM190" i="8"/>
  <c r="BE190" i="8"/>
  <c r="AW190" i="8"/>
  <c r="AO190" i="8"/>
  <c r="AG190" i="8"/>
  <c r="Y190" i="8"/>
  <c r="Q190" i="8"/>
  <c r="I190" i="8"/>
  <c r="FC189" i="8"/>
  <c r="EU189" i="8"/>
  <c r="EM189" i="8"/>
  <c r="EE189" i="8"/>
  <c r="DW189" i="8"/>
  <c r="DO189" i="8"/>
  <c r="DG189" i="8"/>
  <c r="CY189" i="8"/>
  <c r="CQ189" i="8"/>
  <c r="CI189" i="8"/>
  <c r="CA189" i="8"/>
  <c r="BS189" i="8"/>
  <c r="BK189" i="8"/>
  <c r="BC189" i="8"/>
  <c r="AU189" i="8"/>
  <c r="AM189" i="8"/>
  <c r="AE189" i="8"/>
  <c r="W189" i="8"/>
  <c r="O189" i="8"/>
  <c r="FA188" i="8"/>
  <c r="ES188" i="8"/>
  <c r="EK188" i="8"/>
  <c r="EC188" i="8"/>
  <c r="DU188" i="8"/>
  <c r="DM188" i="8"/>
  <c r="DE188" i="8"/>
  <c r="CW188" i="8"/>
  <c r="CO188" i="8"/>
  <c r="CG188" i="8"/>
  <c r="BY188" i="8"/>
  <c r="BQ188" i="8"/>
  <c r="BI188" i="8"/>
  <c r="BA188" i="8"/>
  <c r="AS188" i="8"/>
  <c r="AK188" i="8"/>
  <c r="AC188" i="8"/>
  <c r="U188" i="8"/>
  <c r="M188" i="8"/>
  <c r="FG187" i="8"/>
  <c r="EY187" i="8"/>
  <c r="EQ187" i="8"/>
  <c r="EI187" i="8"/>
  <c r="EA187" i="8"/>
  <c r="DS187" i="8"/>
  <c r="DK187" i="8"/>
  <c r="DC187" i="8"/>
  <c r="CU187" i="8"/>
  <c r="CM187" i="8"/>
  <c r="CE187" i="8"/>
  <c r="BW187" i="8"/>
  <c r="BO187" i="8"/>
  <c r="BG187" i="8"/>
  <c r="AY187" i="8"/>
  <c r="AQ187" i="8"/>
  <c r="AI187" i="8"/>
  <c r="AA187" i="8"/>
  <c r="S187" i="8"/>
  <c r="K187" i="8"/>
  <c r="FE186" i="8"/>
  <c r="EW186" i="8"/>
  <c r="EO186" i="8"/>
  <c r="EG186" i="8"/>
  <c r="DY186" i="8"/>
  <c r="DQ186" i="8"/>
  <c r="DI186" i="8"/>
  <c r="DA186" i="8"/>
  <c r="CS186" i="8"/>
  <c r="CK186" i="8"/>
  <c r="CC186" i="8"/>
  <c r="BU186" i="8"/>
  <c r="BM186" i="8"/>
  <c r="BE186" i="8"/>
  <c r="AW186" i="8"/>
  <c r="AO186" i="8"/>
  <c r="AG186" i="8"/>
  <c r="Y186" i="8"/>
  <c r="Q186" i="8"/>
  <c r="I186" i="8"/>
  <c r="FC185" i="8"/>
  <c r="EU185" i="8"/>
  <c r="EM185" i="8"/>
  <c r="EE185" i="8"/>
  <c r="DW185" i="8"/>
  <c r="DO185" i="8"/>
  <c r="DG185" i="8"/>
  <c r="CY185" i="8"/>
  <c r="CQ185" i="8"/>
  <c r="CI185" i="8"/>
  <c r="CA185" i="8"/>
  <c r="BS185" i="8"/>
  <c r="BK185" i="8"/>
  <c r="BC185" i="8"/>
  <c r="AU185" i="8"/>
  <c r="AM185" i="8"/>
  <c r="AE185" i="8"/>
  <c r="W185" i="8"/>
  <c r="O185" i="8"/>
  <c r="FA184" i="8"/>
  <c r="ES184" i="8"/>
  <c r="EK184" i="8"/>
  <c r="EC184" i="8"/>
  <c r="DU184" i="8"/>
  <c r="DM184" i="8"/>
  <c r="DE184" i="8"/>
  <c r="CW184" i="8"/>
  <c r="CO184" i="8"/>
  <c r="CG184" i="8"/>
  <c r="BY184" i="8"/>
  <c r="BQ184" i="8"/>
  <c r="BI184" i="8"/>
  <c r="BA184" i="8"/>
  <c r="AS184" i="8"/>
  <c r="AK184" i="8"/>
  <c r="AC184" i="8"/>
  <c r="U184" i="8"/>
  <c r="M184" i="8"/>
  <c r="FG183" i="8"/>
  <c r="EY183" i="8"/>
  <c r="EQ183" i="8"/>
  <c r="EI183" i="8"/>
  <c r="EA183" i="8"/>
  <c r="DS183" i="8"/>
  <c r="DK183" i="8"/>
  <c r="DC183" i="8"/>
  <c r="CU183" i="8"/>
  <c r="CM183" i="8"/>
  <c r="CE183" i="8"/>
  <c r="BW183" i="8"/>
  <c r="BO183" i="8"/>
  <c r="BG183" i="8"/>
  <c r="AY183" i="8"/>
  <c r="AQ183" i="8"/>
  <c r="AI183" i="8"/>
  <c r="AA183" i="8"/>
  <c r="S183" i="8"/>
  <c r="K183" i="8"/>
  <c r="FE182" i="8"/>
  <c r="EW182" i="8"/>
  <c r="EO182" i="8"/>
  <c r="EG182" i="8"/>
  <c r="DY182" i="8"/>
  <c r="DQ182" i="8"/>
  <c r="DI182" i="8"/>
  <c r="DA182" i="8"/>
  <c r="CS182" i="8"/>
  <c r="CK182" i="8"/>
  <c r="CC182" i="8"/>
  <c r="BU182" i="8"/>
  <c r="BM182" i="8"/>
  <c r="BE182" i="8"/>
  <c r="AW182" i="8"/>
  <c r="AO182" i="8"/>
  <c r="AG182" i="8"/>
  <c r="Y182" i="8"/>
  <c r="Q182" i="8"/>
  <c r="I182" i="8"/>
  <c r="FC181" i="8"/>
  <c r="EU181" i="8"/>
  <c r="EM181" i="8"/>
  <c r="EE181" i="8"/>
  <c r="DW181" i="8"/>
  <c r="DO181" i="8"/>
  <c r="DG181" i="8"/>
  <c r="CY181" i="8"/>
  <c r="CQ181" i="8"/>
  <c r="CI181" i="8"/>
  <c r="CA181" i="8"/>
  <c r="BS181" i="8"/>
  <c r="BK181" i="8"/>
  <c r="BC181" i="8"/>
  <c r="AU181" i="8"/>
  <c r="AM181" i="8"/>
  <c r="AE181" i="8"/>
  <c r="W181" i="8"/>
  <c r="O181" i="8"/>
  <c r="EZ191" i="8"/>
  <c r="DT191" i="8"/>
  <c r="CN191" i="8"/>
  <c r="BH191" i="8"/>
  <c r="AF191" i="8"/>
  <c r="Q191" i="8"/>
  <c r="FD190" i="8"/>
  <c r="EV190" i="8"/>
  <c r="EN190" i="8"/>
  <c r="EF190" i="8"/>
  <c r="DX190" i="8"/>
  <c r="DP190" i="8"/>
  <c r="DH190" i="8"/>
  <c r="CZ190" i="8"/>
  <c r="CR190" i="8"/>
  <c r="CJ190" i="8"/>
  <c r="CB190" i="8"/>
  <c r="BT190" i="8"/>
  <c r="BL190" i="8"/>
  <c r="BD190" i="8"/>
  <c r="AV190" i="8"/>
  <c r="AN190" i="8"/>
  <c r="AF190" i="8"/>
  <c r="X190" i="8"/>
  <c r="P190" i="8"/>
  <c r="H190" i="8"/>
  <c r="FB189" i="8"/>
  <c r="ET189" i="8"/>
  <c r="EL189" i="8"/>
  <c r="ED189" i="8"/>
  <c r="DV189" i="8"/>
  <c r="DN189" i="8"/>
  <c r="DF189" i="8"/>
  <c r="CX189" i="8"/>
  <c r="CP189" i="8"/>
  <c r="CH189" i="8"/>
  <c r="BZ189" i="8"/>
  <c r="BR189" i="8"/>
  <c r="BJ189" i="8"/>
  <c r="BB189" i="8"/>
  <c r="AT189" i="8"/>
  <c r="AL189" i="8"/>
  <c r="AD189" i="8"/>
  <c r="V189" i="8"/>
  <c r="N189" i="8"/>
  <c r="EZ188" i="8"/>
  <c r="ER188" i="8"/>
  <c r="EJ188" i="8"/>
  <c r="EB188" i="8"/>
  <c r="DT188" i="8"/>
  <c r="DL188" i="8"/>
  <c r="DD188" i="8"/>
  <c r="CV188" i="8"/>
  <c r="CN188" i="8"/>
  <c r="CF188" i="8"/>
  <c r="BX188" i="8"/>
  <c r="BP188" i="8"/>
  <c r="BH188" i="8"/>
  <c r="AZ188" i="8"/>
  <c r="AR188" i="8"/>
  <c r="AJ188" i="8"/>
  <c r="AB188" i="8"/>
  <c r="T188" i="8"/>
  <c r="L188" i="8"/>
  <c r="FF187" i="8"/>
  <c r="EX187" i="8"/>
  <c r="EP187" i="8"/>
  <c r="EH187" i="8"/>
  <c r="DZ187" i="8"/>
  <c r="DR187" i="8"/>
  <c r="DJ187" i="8"/>
  <c r="DB187" i="8"/>
  <c r="CT187" i="8"/>
  <c r="CL187" i="8"/>
  <c r="CD187" i="8"/>
  <c r="BV187" i="8"/>
  <c r="BN187" i="8"/>
  <c r="BF187" i="8"/>
  <c r="AX187" i="8"/>
  <c r="AP187" i="8"/>
  <c r="AH187" i="8"/>
  <c r="Z187" i="8"/>
  <c r="R187" i="8"/>
  <c r="J187" i="8"/>
  <c r="FD186" i="8"/>
  <c r="EV186" i="8"/>
  <c r="EN186" i="8"/>
  <c r="EF186" i="8"/>
  <c r="DX186" i="8"/>
  <c r="DP186" i="8"/>
  <c r="DH186" i="8"/>
  <c r="CZ186" i="8"/>
  <c r="CR186" i="8"/>
  <c r="CJ186" i="8"/>
  <c r="CB186" i="8"/>
  <c r="BT186" i="8"/>
  <c r="BL186" i="8"/>
  <c r="BD186" i="8"/>
  <c r="AV186" i="8"/>
  <c r="AN186" i="8"/>
  <c r="AF186" i="8"/>
  <c r="X186" i="8"/>
  <c r="P186" i="8"/>
  <c r="H186" i="8"/>
  <c r="FB185" i="8"/>
  <c r="ET185" i="8"/>
  <c r="EL185" i="8"/>
  <c r="ED185" i="8"/>
  <c r="DV185" i="8"/>
  <c r="DN185" i="8"/>
  <c r="DF185" i="8"/>
  <c r="CX185" i="8"/>
  <c r="CP185" i="8"/>
  <c r="CH185" i="8"/>
  <c r="BZ185" i="8"/>
  <c r="BR185" i="8"/>
  <c r="BJ185" i="8"/>
  <c r="BB185" i="8"/>
  <c r="AT185" i="8"/>
  <c r="AL185" i="8"/>
  <c r="AD185" i="8"/>
  <c r="V185" i="8"/>
  <c r="N185" i="8"/>
  <c r="EZ184" i="8"/>
  <c r="ER184" i="8"/>
  <c r="EJ184" i="8"/>
  <c r="EB184" i="8"/>
  <c r="DT184" i="8"/>
  <c r="DL184" i="8"/>
  <c r="DD184" i="8"/>
  <c r="CV184" i="8"/>
  <c r="CN184" i="8"/>
  <c r="CF184" i="8"/>
  <c r="BX184" i="8"/>
  <c r="BP184" i="8"/>
  <c r="BH184" i="8"/>
  <c r="AZ184" i="8"/>
  <c r="AR184" i="8"/>
  <c r="AJ184" i="8"/>
  <c r="AB184" i="8"/>
  <c r="T184" i="8"/>
  <c r="L184" i="8"/>
  <c r="FF183" i="8"/>
  <c r="EX183" i="8"/>
  <c r="EP183" i="8"/>
  <c r="EH183" i="8"/>
  <c r="DZ183" i="8"/>
  <c r="DR183" i="8"/>
  <c r="DJ183" i="8"/>
  <c r="DB183" i="8"/>
  <c r="CT183" i="8"/>
  <c r="CL183" i="8"/>
  <c r="CD183" i="8"/>
  <c r="BV183" i="8"/>
  <c r="BN183" i="8"/>
  <c r="BF183" i="8"/>
  <c r="AX183" i="8"/>
  <c r="AP183" i="8"/>
  <c r="AH183" i="8"/>
  <c r="Z183" i="8"/>
  <c r="R183" i="8"/>
  <c r="J183" i="8"/>
  <c r="FD182" i="8"/>
  <c r="EV182" i="8"/>
  <c r="EN182" i="8"/>
  <c r="EF182" i="8"/>
  <c r="DX182" i="8"/>
  <c r="DP182" i="8"/>
  <c r="DH182" i="8"/>
  <c r="CZ182" i="8"/>
  <c r="CR182" i="8"/>
  <c r="CJ182" i="8"/>
  <c r="CB182" i="8"/>
  <c r="BT182" i="8"/>
  <c r="BL182" i="8"/>
  <c r="BD182" i="8"/>
  <c r="AV182" i="8"/>
  <c r="AN182" i="8"/>
  <c r="AF182" i="8"/>
  <c r="X182" i="8"/>
  <c r="P182" i="8"/>
  <c r="H182" i="8"/>
  <c r="FB181" i="8"/>
  <c r="ET181" i="8"/>
  <c r="EL181" i="8"/>
  <c r="ED181" i="8"/>
  <c r="DV181" i="8"/>
  <c r="DN181" i="8"/>
  <c r="DF181" i="8"/>
  <c r="CX181" i="8"/>
  <c r="CP181" i="8"/>
  <c r="CH181" i="8"/>
  <c r="BZ181" i="8"/>
  <c r="BR181" i="8"/>
  <c r="BJ181" i="8"/>
  <c r="BB181" i="8"/>
  <c r="AT181" i="8"/>
  <c r="AL181" i="8"/>
  <c r="AD181" i="8"/>
  <c r="V181" i="8"/>
  <c r="N181" i="8"/>
  <c r="EX191" i="8"/>
  <c r="DR191" i="8"/>
  <c r="CL191" i="8"/>
  <c r="BF191" i="8"/>
  <c r="AD191" i="8"/>
  <c r="P191" i="8"/>
  <c r="FC190" i="8"/>
  <c r="EU190" i="8"/>
  <c r="EM190" i="8"/>
  <c r="EE190" i="8"/>
  <c r="DW190" i="8"/>
  <c r="DO190" i="8"/>
  <c r="DG190" i="8"/>
  <c r="CY190" i="8"/>
  <c r="CQ190" i="8"/>
  <c r="CI190" i="8"/>
  <c r="CA190" i="8"/>
  <c r="BS190" i="8"/>
  <c r="BK190" i="8"/>
  <c r="BC190" i="8"/>
  <c r="AU190" i="8"/>
  <c r="AM190" i="8"/>
  <c r="AE190" i="8"/>
  <c r="W190" i="8"/>
  <c r="O190" i="8"/>
  <c r="FA189" i="8"/>
  <c r="ES189" i="8"/>
  <c r="EK189" i="8"/>
  <c r="EC189" i="8"/>
  <c r="DU189" i="8"/>
  <c r="DM189" i="8"/>
  <c r="DE189" i="8"/>
  <c r="CW189" i="8"/>
  <c r="CO189" i="8"/>
  <c r="CG189" i="8"/>
  <c r="BY189" i="8"/>
  <c r="BQ189" i="8"/>
  <c r="BI189" i="8"/>
  <c r="BA189" i="8"/>
  <c r="AS189" i="8"/>
  <c r="AK189" i="8"/>
  <c r="AC189" i="8"/>
  <c r="U189" i="8"/>
  <c r="M189" i="8"/>
  <c r="FG188" i="8"/>
  <c r="EY188" i="8"/>
  <c r="EQ188" i="8"/>
  <c r="EI188" i="8"/>
  <c r="EA188" i="8"/>
  <c r="DS188" i="8"/>
  <c r="DK188" i="8"/>
  <c r="DC188" i="8"/>
  <c r="CU188" i="8"/>
  <c r="CM188" i="8"/>
  <c r="CE188" i="8"/>
  <c r="BW188" i="8"/>
  <c r="BO188" i="8"/>
  <c r="BG188" i="8"/>
  <c r="AY188" i="8"/>
  <c r="AQ188" i="8"/>
  <c r="AI188" i="8"/>
  <c r="AA188" i="8"/>
  <c r="S188" i="8"/>
  <c r="K188" i="8"/>
  <c r="FE187" i="8"/>
  <c r="EW187" i="8"/>
  <c r="EO187" i="8"/>
  <c r="EG187" i="8"/>
  <c r="DY187" i="8"/>
  <c r="DQ187" i="8"/>
  <c r="DI187" i="8"/>
  <c r="DA187" i="8"/>
  <c r="CS187" i="8"/>
  <c r="CK187" i="8"/>
  <c r="CC187" i="8"/>
  <c r="BU187" i="8"/>
  <c r="BM187" i="8"/>
  <c r="BE187" i="8"/>
  <c r="AW187" i="8"/>
  <c r="AO187" i="8"/>
  <c r="AG187" i="8"/>
  <c r="Y187" i="8"/>
  <c r="Q187" i="8"/>
  <c r="I187" i="8"/>
  <c r="FC186" i="8"/>
  <c r="EU186" i="8"/>
  <c r="EM186" i="8"/>
  <c r="EE186" i="8"/>
  <c r="DW186" i="8"/>
  <c r="DO186" i="8"/>
  <c r="DG186" i="8"/>
  <c r="CY186" i="8"/>
  <c r="CQ186" i="8"/>
  <c r="CI186" i="8"/>
  <c r="CA186" i="8"/>
  <c r="BS186" i="8"/>
  <c r="BK186" i="8"/>
  <c r="BC186" i="8"/>
  <c r="AU186" i="8"/>
  <c r="AM186" i="8"/>
  <c r="AE186" i="8"/>
  <c r="W186" i="8"/>
  <c r="O186" i="8"/>
  <c r="FA185" i="8"/>
  <c r="ES185" i="8"/>
  <c r="EK185" i="8"/>
  <c r="EC185" i="8"/>
  <c r="DU185" i="8"/>
  <c r="DM185" i="8"/>
  <c r="DE185" i="8"/>
  <c r="CW185" i="8"/>
  <c r="CO185" i="8"/>
  <c r="CG185" i="8"/>
  <c r="BY185" i="8"/>
  <c r="BQ185" i="8"/>
  <c r="BI185" i="8"/>
  <c r="BA185" i="8"/>
  <c r="AS185" i="8"/>
  <c r="AK185" i="8"/>
  <c r="AC185" i="8"/>
  <c r="U185" i="8"/>
  <c r="M185" i="8"/>
  <c r="FG184" i="8"/>
  <c r="EY184" i="8"/>
  <c r="EQ184" i="8"/>
  <c r="EI184" i="8"/>
  <c r="EA184" i="8"/>
  <c r="DS184" i="8"/>
  <c r="DK184" i="8"/>
  <c r="DC184" i="8"/>
  <c r="CU184" i="8"/>
  <c r="CM184" i="8"/>
  <c r="CE184" i="8"/>
  <c r="BW184" i="8"/>
  <c r="BO184" i="8"/>
  <c r="BG184" i="8"/>
  <c r="AY184" i="8"/>
  <c r="AQ184" i="8"/>
  <c r="AI184" i="8"/>
  <c r="AA184" i="8"/>
  <c r="S184" i="8"/>
  <c r="K184" i="8"/>
  <c r="FE183" i="8"/>
  <c r="EW183" i="8"/>
  <c r="EO183" i="8"/>
  <c r="EG183" i="8"/>
  <c r="DY183" i="8"/>
  <c r="DQ183" i="8"/>
  <c r="DI183" i="8"/>
  <c r="DA183" i="8"/>
  <c r="CS183" i="8"/>
  <c r="CK183" i="8"/>
  <c r="CC183" i="8"/>
  <c r="BU183" i="8"/>
  <c r="BM183" i="8"/>
  <c r="BE183" i="8"/>
  <c r="AW183" i="8"/>
  <c r="AO183" i="8"/>
  <c r="AG183" i="8"/>
  <c r="Y183" i="8"/>
  <c r="Q183" i="8"/>
  <c r="I183" i="8"/>
  <c r="FC182" i="8"/>
  <c r="EU182" i="8"/>
  <c r="EM182" i="8"/>
  <c r="EE182" i="8"/>
  <c r="DW182" i="8"/>
  <c r="DO182" i="8"/>
  <c r="DG182" i="8"/>
  <c r="CY182" i="8"/>
  <c r="CQ182" i="8"/>
  <c r="CI182" i="8"/>
  <c r="CA182" i="8"/>
  <c r="BS182" i="8"/>
  <c r="BK182" i="8"/>
  <c r="BC182" i="8"/>
  <c r="AU182" i="8"/>
  <c r="AM182" i="8"/>
  <c r="AE182" i="8"/>
  <c r="W182" i="8"/>
  <c r="O182" i="8"/>
  <c r="FA181" i="8"/>
  <c r="ES181" i="8"/>
  <c r="EK181" i="8"/>
  <c r="EC181" i="8"/>
  <c r="DU181" i="8"/>
  <c r="DM181" i="8"/>
  <c r="DE181" i="8"/>
  <c r="CW181" i="8"/>
  <c r="CO181" i="8"/>
  <c r="CG181" i="8"/>
  <c r="BY181" i="8"/>
  <c r="BQ181" i="8"/>
  <c r="BI181" i="8"/>
  <c r="BA181" i="8"/>
  <c r="AS181" i="8"/>
  <c r="AK181" i="8"/>
  <c r="AC181" i="8"/>
  <c r="U181" i="8"/>
  <c r="M181" i="8"/>
  <c r="ER191" i="8"/>
  <c r="DL191" i="8"/>
  <c r="CF191" i="8"/>
  <c r="AZ191" i="8"/>
  <c r="AB191" i="8"/>
  <c r="N191" i="8"/>
  <c r="FB190" i="8"/>
  <c r="ET190" i="8"/>
  <c r="EL190" i="8"/>
  <c r="ED190" i="8"/>
  <c r="DV190" i="8"/>
  <c r="DN190" i="8"/>
  <c r="DF190" i="8"/>
  <c r="CX190" i="8"/>
  <c r="CP190" i="8"/>
  <c r="CH190" i="8"/>
  <c r="BZ190" i="8"/>
  <c r="BR190" i="8"/>
  <c r="BJ190" i="8"/>
  <c r="BB190" i="8"/>
  <c r="AT190" i="8"/>
  <c r="AL190" i="8"/>
  <c r="AD190" i="8"/>
  <c r="V190" i="8"/>
  <c r="N190" i="8"/>
  <c r="EZ189" i="8"/>
  <c r="ER189" i="8"/>
  <c r="EJ189" i="8"/>
  <c r="EB189" i="8"/>
  <c r="DT189" i="8"/>
  <c r="DL189" i="8"/>
  <c r="DD189" i="8"/>
  <c r="CV189" i="8"/>
  <c r="CN189" i="8"/>
  <c r="CF189" i="8"/>
  <c r="BX189" i="8"/>
  <c r="BP189" i="8"/>
  <c r="BH189" i="8"/>
  <c r="AZ189" i="8"/>
  <c r="AR189" i="8"/>
  <c r="AJ189" i="8"/>
  <c r="AB189" i="8"/>
  <c r="T189" i="8"/>
  <c r="L189" i="8"/>
  <c r="FF188" i="8"/>
  <c r="EX188" i="8"/>
  <c r="EP188" i="8"/>
  <c r="EH188" i="8"/>
  <c r="DZ188" i="8"/>
  <c r="DR188" i="8"/>
  <c r="DJ188" i="8"/>
  <c r="DB188" i="8"/>
  <c r="CT188" i="8"/>
  <c r="CL188" i="8"/>
  <c r="CD188" i="8"/>
  <c r="BV188" i="8"/>
  <c r="BN188" i="8"/>
  <c r="BF188" i="8"/>
  <c r="AX188" i="8"/>
  <c r="AP188" i="8"/>
  <c r="AH188" i="8"/>
  <c r="Z188" i="8"/>
  <c r="R188" i="8"/>
  <c r="J188" i="8"/>
  <c r="FD187" i="8"/>
  <c r="EV187" i="8"/>
  <c r="EN187" i="8"/>
  <c r="EF187" i="8"/>
  <c r="DX187" i="8"/>
  <c r="DP187" i="8"/>
  <c r="DH187" i="8"/>
  <c r="CZ187" i="8"/>
  <c r="CR187" i="8"/>
  <c r="CJ187" i="8"/>
  <c r="CB187" i="8"/>
  <c r="BT187" i="8"/>
  <c r="BL187" i="8"/>
  <c r="BD187" i="8"/>
  <c r="AV187" i="8"/>
  <c r="AN187" i="8"/>
  <c r="AF187" i="8"/>
  <c r="X187" i="8"/>
  <c r="P187" i="8"/>
  <c r="H187" i="8"/>
  <c r="FB186" i="8"/>
  <c r="ET186" i="8"/>
  <c r="EL186" i="8"/>
  <c r="ED186" i="8"/>
  <c r="DV186" i="8"/>
  <c r="DN186" i="8"/>
  <c r="DF186" i="8"/>
  <c r="CX186" i="8"/>
  <c r="CP186" i="8"/>
  <c r="CH186" i="8"/>
  <c r="BZ186" i="8"/>
  <c r="BR186" i="8"/>
  <c r="BJ186" i="8"/>
  <c r="BB186" i="8"/>
  <c r="AT186" i="8"/>
  <c r="AL186" i="8"/>
  <c r="AD186" i="8"/>
  <c r="V186" i="8"/>
  <c r="N186" i="8"/>
  <c r="EZ185" i="8"/>
  <c r="ER185" i="8"/>
  <c r="EJ185" i="8"/>
  <c r="EB185" i="8"/>
  <c r="DT185" i="8"/>
  <c r="DL185" i="8"/>
  <c r="DD185" i="8"/>
  <c r="CV185" i="8"/>
  <c r="CN185" i="8"/>
  <c r="CF185" i="8"/>
  <c r="BX185" i="8"/>
  <c r="BP185" i="8"/>
  <c r="BH185" i="8"/>
  <c r="AZ185" i="8"/>
  <c r="AR185" i="8"/>
  <c r="AJ185" i="8"/>
  <c r="AB185" i="8"/>
  <c r="T185" i="8"/>
  <c r="L185" i="8"/>
  <c r="FF184" i="8"/>
  <c r="EX184" i="8"/>
  <c r="EP184" i="8"/>
  <c r="EH184" i="8"/>
  <c r="DZ184" i="8"/>
  <c r="DR184" i="8"/>
  <c r="DJ184" i="8"/>
  <c r="DB184" i="8"/>
  <c r="CT184" i="8"/>
  <c r="CL184" i="8"/>
  <c r="CD184" i="8"/>
  <c r="BV184" i="8"/>
  <c r="BN184" i="8"/>
  <c r="BF184" i="8"/>
  <c r="AX184" i="8"/>
  <c r="AP184" i="8"/>
  <c r="AH184" i="8"/>
  <c r="Z184" i="8"/>
  <c r="R184" i="8"/>
  <c r="J184" i="8"/>
  <c r="FD183" i="8"/>
  <c r="EV183" i="8"/>
  <c r="EN183" i="8"/>
  <c r="EF183" i="8"/>
  <c r="DX183" i="8"/>
  <c r="DP183" i="8"/>
  <c r="DH183" i="8"/>
  <c r="CZ183" i="8"/>
  <c r="CR183" i="8"/>
  <c r="CJ183" i="8"/>
  <c r="CB183" i="8"/>
  <c r="BT183" i="8"/>
  <c r="BL183" i="8"/>
  <c r="BD183" i="8"/>
  <c r="AV183" i="8"/>
  <c r="AN183" i="8"/>
  <c r="AF183" i="8"/>
  <c r="X183" i="8"/>
  <c r="P183" i="8"/>
  <c r="H183" i="8"/>
  <c r="FB182" i="8"/>
  <c r="ET182" i="8"/>
  <c r="EL182" i="8"/>
  <c r="ED182" i="8"/>
  <c r="DV182" i="8"/>
  <c r="DN182" i="8"/>
  <c r="DF182" i="8"/>
  <c r="CX182" i="8"/>
  <c r="CP182" i="8"/>
  <c r="CH182" i="8"/>
  <c r="BZ182" i="8"/>
  <c r="BR182" i="8"/>
  <c r="BJ182" i="8"/>
  <c r="BB182" i="8"/>
  <c r="AT182" i="8"/>
  <c r="AL182" i="8"/>
  <c r="AD182" i="8"/>
  <c r="V182" i="8"/>
  <c r="N182" i="8"/>
  <c r="EZ181" i="8"/>
  <c r="ER181" i="8"/>
  <c r="EJ181" i="8"/>
  <c r="EB181" i="8"/>
  <c r="DT181" i="8"/>
  <c r="DL181" i="8"/>
  <c r="DD181" i="8"/>
  <c r="CV181" i="8"/>
  <c r="CN181" i="8"/>
  <c r="CF181" i="8"/>
  <c r="BX181" i="8"/>
  <c r="BP181" i="8"/>
  <c r="BH181" i="8"/>
  <c r="AZ181" i="8"/>
  <c r="AR181" i="8"/>
  <c r="AJ181" i="8"/>
  <c r="AB181" i="8"/>
  <c r="T181" i="8"/>
  <c r="L181" i="8"/>
  <c r="EP191" i="8"/>
  <c r="DJ191" i="8"/>
  <c r="CD191" i="8"/>
  <c r="AX191" i="8"/>
  <c r="Z191" i="8"/>
  <c r="L191" i="8"/>
  <c r="FA190" i="8"/>
  <c r="ES190" i="8"/>
  <c r="EK190" i="8"/>
  <c r="EC190" i="8"/>
  <c r="DU190" i="8"/>
  <c r="DM190" i="8"/>
  <c r="DE190" i="8"/>
  <c r="CW190" i="8"/>
  <c r="CO190" i="8"/>
  <c r="CG190" i="8"/>
  <c r="BY190" i="8"/>
  <c r="BQ190" i="8"/>
  <c r="BI190" i="8"/>
  <c r="BA190" i="8"/>
  <c r="AS190" i="8"/>
  <c r="AK190" i="8"/>
  <c r="AC190" i="8"/>
  <c r="U190" i="8"/>
  <c r="M190" i="8"/>
  <c r="FG189" i="8"/>
  <c r="EY189" i="8"/>
  <c r="EQ189" i="8"/>
  <c r="EI189" i="8"/>
  <c r="EA189" i="8"/>
  <c r="DS189" i="8"/>
  <c r="DK189" i="8"/>
  <c r="DC189" i="8"/>
  <c r="CU189" i="8"/>
  <c r="CM189" i="8"/>
  <c r="CE189" i="8"/>
  <c r="BW189" i="8"/>
  <c r="BO189" i="8"/>
  <c r="BG189" i="8"/>
  <c r="AY189" i="8"/>
  <c r="AQ189" i="8"/>
  <c r="AI189" i="8"/>
  <c r="AA189" i="8"/>
  <c r="S189" i="8"/>
  <c r="K189" i="8"/>
  <c r="FE188" i="8"/>
  <c r="EW188" i="8"/>
  <c r="EO188" i="8"/>
  <c r="EG188" i="8"/>
  <c r="DY188" i="8"/>
  <c r="DQ188" i="8"/>
  <c r="DI188" i="8"/>
  <c r="DA188" i="8"/>
  <c r="CS188" i="8"/>
  <c r="CK188" i="8"/>
  <c r="CC188" i="8"/>
  <c r="BU188" i="8"/>
  <c r="BM188" i="8"/>
  <c r="BE188" i="8"/>
  <c r="AW188" i="8"/>
  <c r="AO188" i="8"/>
  <c r="AG188" i="8"/>
  <c r="Y188" i="8"/>
  <c r="Q188" i="8"/>
  <c r="I188" i="8"/>
  <c r="FC187" i="8"/>
  <c r="EU187" i="8"/>
  <c r="EM187" i="8"/>
  <c r="EE187" i="8"/>
  <c r="DW187" i="8"/>
  <c r="DO187" i="8"/>
  <c r="DG187" i="8"/>
  <c r="CY187" i="8"/>
  <c r="CQ187" i="8"/>
  <c r="CI187" i="8"/>
  <c r="CA187" i="8"/>
  <c r="BS187" i="8"/>
  <c r="BK187" i="8"/>
  <c r="BC187" i="8"/>
  <c r="AU187" i="8"/>
  <c r="AM187" i="8"/>
  <c r="AE187" i="8"/>
  <c r="W187" i="8"/>
  <c r="O187" i="8"/>
  <c r="FA186" i="8"/>
  <c r="ES186" i="8"/>
  <c r="EK186" i="8"/>
  <c r="EC186" i="8"/>
  <c r="DU186" i="8"/>
  <c r="DM186" i="8"/>
  <c r="DE186" i="8"/>
  <c r="CW186" i="8"/>
  <c r="CO186" i="8"/>
  <c r="CG186" i="8"/>
  <c r="BY186" i="8"/>
  <c r="BQ186" i="8"/>
  <c r="BI186" i="8"/>
  <c r="BA186" i="8"/>
  <c r="AS186" i="8"/>
  <c r="AK186" i="8"/>
  <c r="AC186" i="8"/>
  <c r="U186" i="8"/>
  <c r="M186" i="8"/>
  <c r="FG185" i="8"/>
  <c r="EY185" i="8"/>
  <c r="EQ185" i="8"/>
  <c r="EI185" i="8"/>
  <c r="EA185" i="8"/>
  <c r="DS185" i="8"/>
  <c r="DK185" i="8"/>
  <c r="DC185" i="8"/>
  <c r="CU185" i="8"/>
  <c r="CM185" i="8"/>
  <c r="CE185" i="8"/>
  <c r="BW185" i="8"/>
  <c r="BO185" i="8"/>
  <c r="BG185" i="8"/>
  <c r="AY185" i="8"/>
  <c r="AQ185" i="8"/>
  <c r="AI185" i="8"/>
  <c r="AA185" i="8"/>
  <c r="S185" i="8"/>
  <c r="K185" i="8"/>
  <c r="FE184" i="8"/>
  <c r="EW184" i="8"/>
  <c r="EO184" i="8"/>
  <c r="EG184" i="8"/>
  <c r="DY184" i="8"/>
  <c r="DQ184" i="8"/>
  <c r="DI184" i="8"/>
  <c r="DA184" i="8"/>
  <c r="CS184" i="8"/>
  <c r="CK184" i="8"/>
  <c r="CC184" i="8"/>
  <c r="BU184" i="8"/>
  <c r="BM184" i="8"/>
  <c r="BE184" i="8"/>
  <c r="AW184" i="8"/>
  <c r="AO184" i="8"/>
  <c r="AG184" i="8"/>
  <c r="Y184" i="8"/>
  <c r="Q184" i="8"/>
  <c r="I184" i="8"/>
  <c r="FC183" i="8"/>
  <c r="EU183" i="8"/>
  <c r="EM183" i="8"/>
  <c r="EE183" i="8"/>
  <c r="DW183" i="8"/>
  <c r="DO183" i="8"/>
  <c r="DG183" i="8"/>
  <c r="CY183" i="8"/>
  <c r="CQ183" i="8"/>
  <c r="CI183" i="8"/>
  <c r="CA183" i="8"/>
  <c r="BS183" i="8"/>
  <c r="BK183" i="8"/>
  <c r="BC183" i="8"/>
  <c r="AU183" i="8"/>
  <c r="AM183" i="8"/>
  <c r="AE183" i="8"/>
  <c r="W183" i="8"/>
  <c r="O183" i="8"/>
  <c r="FA182" i="8"/>
  <c r="ES182" i="8"/>
  <c r="EK182" i="8"/>
  <c r="EC182" i="8"/>
  <c r="DU182" i="8"/>
  <c r="DM182" i="8"/>
  <c r="DE182" i="8"/>
  <c r="CW182" i="8"/>
  <c r="CO182" i="8"/>
  <c r="CG182" i="8"/>
  <c r="BY182" i="8"/>
  <c r="BQ182" i="8"/>
  <c r="BI182" i="8"/>
  <c r="BA182" i="8"/>
  <c r="AS182" i="8"/>
  <c r="AK182" i="8"/>
  <c r="AC182" i="8"/>
  <c r="U182" i="8"/>
  <c r="M182" i="8"/>
  <c r="FG181" i="8"/>
  <c r="EY181" i="8"/>
  <c r="EQ181" i="8"/>
  <c r="EI181" i="8"/>
  <c r="EA181" i="8"/>
  <c r="DS181" i="8"/>
  <c r="DK181" i="8"/>
  <c r="DC181" i="8"/>
  <c r="CU181" i="8"/>
  <c r="CM181" i="8"/>
  <c r="CE181" i="8"/>
  <c r="BW181" i="8"/>
  <c r="BO181" i="8"/>
  <c r="BG181" i="8"/>
  <c r="AY181" i="8"/>
  <c r="AQ181" i="8"/>
  <c r="AI181" i="8"/>
  <c r="AA181" i="8"/>
  <c r="S181" i="8"/>
  <c r="K181" i="8"/>
  <c r="EJ191" i="8"/>
  <c r="DD191" i="8"/>
  <c r="BX191" i="8"/>
  <c r="AR191" i="8"/>
  <c r="X191" i="8"/>
  <c r="J191" i="8"/>
  <c r="EZ190" i="8"/>
  <c r="ER190" i="8"/>
  <c r="EJ190" i="8"/>
  <c r="EB190" i="8"/>
  <c r="DT190" i="8"/>
  <c r="DL190" i="8"/>
  <c r="DD190" i="8"/>
  <c r="CV190" i="8"/>
  <c r="CN190" i="8"/>
  <c r="CF190" i="8"/>
  <c r="BX190" i="8"/>
  <c r="BP190" i="8"/>
  <c r="BH190" i="8"/>
  <c r="AZ190" i="8"/>
  <c r="AR190" i="8"/>
  <c r="AJ190" i="8"/>
  <c r="AB190" i="8"/>
  <c r="T190" i="8"/>
  <c r="L190" i="8"/>
  <c r="FF189" i="8"/>
  <c r="EX189" i="8"/>
  <c r="EP189" i="8"/>
  <c r="EH189" i="8"/>
  <c r="DZ189" i="8"/>
  <c r="DR189" i="8"/>
  <c r="DJ189" i="8"/>
  <c r="DB189" i="8"/>
  <c r="CT189" i="8"/>
  <c r="CL189" i="8"/>
  <c r="CD189" i="8"/>
  <c r="BV189" i="8"/>
  <c r="BN189" i="8"/>
  <c r="BF189" i="8"/>
  <c r="AX189" i="8"/>
  <c r="AP189" i="8"/>
  <c r="AH189" i="8"/>
  <c r="Z189" i="8"/>
  <c r="R189" i="8"/>
  <c r="J189" i="8"/>
  <c r="FD188" i="8"/>
  <c r="EV188" i="8"/>
  <c r="EN188" i="8"/>
  <c r="EF188" i="8"/>
  <c r="DX188" i="8"/>
  <c r="DP188" i="8"/>
  <c r="DH188" i="8"/>
  <c r="CZ188" i="8"/>
  <c r="CR188" i="8"/>
  <c r="CJ188" i="8"/>
  <c r="CB188" i="8"/>
  <c r="BT188" i="8"/>
  <c r="BL188" i="8"/>
  <c r="BD188" i="8"/>
  <c r="AV188" i="8"/>
  <c r="AN188" i="8"/>
  <c r="AF188" i="8"/>
  <c r="X188" i="8"/>
  <c r="P188" i="8"/>
  <c r="H188" i="8"/>
  <c r="FB187" i="8"/>
  <c r="ET187" i="8"/>
  <c r="EL187" i="8"/>
  <c r="ED187" i="8"/>
  <c r="DV187" i="8"/>
  <c r="DN187" i="8"/>
  <c r="DF187" i="8"/>
  <c r="CX187" i="8"/>
  <c r="CP187" i="8"/>
  <c r="CH187" i="8"/>
  <c r="BZ187" i="8"/>
  <c r="BR187" i="8"/>
  <c r="BJ187" i="8"/>
  <c r="BB187" i="8"/>
  <c r="AT187" i="8"/>
  <c r="AL187" i="8"/>
  <c r="AD187" i="8"/>
  <c r="V187" i="8"/>
  <c r="N187" i="8"/>
  <c r="EZ186" i="8"/>
  <c r="ER186" i="8"/>
  <c r="EJ186" i="8"/>
  <c r="EB186" i="8"/>
  <c r="DT186" i="8"/>
  <c r="DL186" i="8"/>
  <c r="DD186" i="8"/>
  <c r="CV186" i="8"/>
  <c r="CN186" i="8"/>
  <c r="CF186" i="8"/>
  <c r="BX186" i="8"/>
  <c r="BP186" i="8"/>
  <c r="BH186" i="8"/>
  <c r="AZ186" i="8"/>
  <c r="AR186" i="8"/>
  <c r="AJ186" i="8"/>
  <c r="AB186" i="8"/>
  <c r="T186" i="8"/>
  <c r="L186" i="8"/>
  <c r="FF185" i="8"/>
  <c r="EX185" i="8"/>
  <c r="EP185" i="8"/>
  <c r="EH185" i="8"/>
  <c r="DZ185" i="8"/>
  <c r="DR185" i="8"/>
  <c r="DJ185" i="8"/>
  <c r="DB185" i="8"/>
  <c r="CT185" i="8"/>
  <c r="CL185" i="8"/>
  <c r="CD185" i="8"/>
  <c r="BV185" i="8"/>
  <c r="BN185" i="8"/>
  <c r="BF185" i="8"/>
  <c r="AX185" i="8"/>
  <c r="AP185" i="8"/>
  <c r="AH185" i="8"/>
  <c r="Z185" i="8"/>
  <c r="R185" i="8"/>
  <c r="J185" i="8"/>
  <c r="FD184" i="8"/>
  <c r="EV184" i="8"/>
  <c r="EN184" i="8"/>
  <c r="EF184" i="8"/>
  <c r="DX184" i="8"/>
  <c r="DP184" i="8"/>
  <c r="DH184" i="8"/>
  <c r="CZ184" i="8"/>
  <c r="CR184" i="8"/>
  <c r="CJ184" i="8"/>
  <c r="CB184" i="8"/>
  <c r="BT184" i="8"/>
  <c r="BL184" i="8"/>
  <c r="BD184" i="8"/>
  <c r="AV184" i="8"/>
  <c r="AN184" i="8"/>
  <c r="AF184" i="8"/>
  <c r="X184" i="8"/>
  <c r="P184" i="8"/>
  <c r="H184" i="8"/>
  <c r="FB183" i="8"/>
  <c r="ET183" i="8"/>
  <c r="EL183" i="8"/>
  <c r="ED183" i="8"/>
  <c r="DV183" i="8"/>
  <c r="DN183" i="8"/>
  <c r="DF183" i="8"/>
  <c r="CX183" i="8"/>
  <c r="CP183" i="8"/>
  <c r="CH183" i="8"/>
  <c r="BZ183" i="8"/>
  <c r="BR183" i="8"/>
  <c r="BJ183" i="8"/>
  <c r="BB183" i="8"/>
  <c r="AT183" i="8"/>
  <c r="AL183" i="8"/>
  <c r="AD183" i="8"/>
  <c r="V183" i="8"/>
  <c r="N183" i="8"/>
  <c r="EZ182" i="8"/>
  <c r="ER182" i="8"/>
  <c r="EJ182" i="8"/>
  <c r="EB182" i="8"/>
  <c r="DT182" i="8"/>
  <c r="DL182" i="8"/>
  <c r="DD182" i="8"/>
  <c r="CV182" i="8"/>
  <c r="CN182" i="8"/>
  <c r="CF182" i="8"/>
  <c r="BX182" i="8"/>
  <c r="BP182" i="8"/>
  <c r="BH182" i="8"/>
  <c r="AZ182" i="8"/>
  <c r="AR182" i="8"/>
  <c r="AJ182" i="8"/>
  <c r="AB182" i="8"/>
  <c r="T182" i="8"/>
  <c r="L182" i="8"/>
  <c r="FF181" i="8"/>
  <c r="EX181" i="8"/>
  <c r="EP181" i="8"/>
  <c r="EH181" i="8"/>
  <c r="DZ181" i="8"/>
  <c r="DR181" i="8"/>
  <c r="DJ181" i="8"/>
  <c r="DB181" i="8"/>
  <c r="CT181" i="8"/>
  <c r="CL181" i="8"/>
  <c r="CD181" i="8"/>
  <c r="BV181" i="8"/>
  <c r="BN181" i="8"/>
  <c r="BF181" i="8"/>
  <c r="AX181" i="8"/>
  <c r="AP181" i="8"/>
  <c r="AH181" i="8"/>
  <c r="Z181" i="8"/>
  <c r="R181" i="8"/>
  <c r="J181" i="8"/>
  <c r="FA180" i="8"/>
  <c r="ES180" i="8"/>
  <c r="EK180" i="8"/>
  <c r="EC180" i="8"/>
  <c r="DU180" i="8"/>
  <c r="DM180" i="8"/>
  <c r="DE180" i="8"/>
  <c r="CW180" i="8"/>
  <c r="CO180" i="8"/>
  <c r="CG180" i="8"/>
  <c r="BY180" i="8"/>
  <c r="BQ180" i="8"/>
  <c r="BI180" i="8"/>
  <c r="BA180" i="8"/>
  <c r="AS180" i="8"/>
  <c r="AK180" i="8"/>
  <c r="AC180" i="8"/>
  <c r="U180" i="8"/>
  <c r="M180" i="8"/>
  <c r="FG179" i="8"/>
  <c r="EY179" i="8"/>
  <c r="EQ179" i="8"/>
  <c r="EI179" i="8"/>
  <c r="EA179" i="8"/>
  <c r="DS179" i="8"/>
  <c r="DK179" i="8"/>
  <c r="DC179" i="8"/>
  <c r="CU179" i="8"/>
  <c r="CM179" i="8"/>
  <c r="CE179" i="8"/>
  <c r="BW179" i="8"/>
  <c r="BO179" i="8"/>
  <c r="BG179" i="8"/>
  <c r="AY179" i="8"/>
  <c r="AQ179" i="8"/>
  <c r="AI179" i="8"/>
  <c r="AA179" i="8"/>
  <c r="S179" i="8"/>
  <c r="K179" i="8"/>
  <c r="FE178" i="8"/>
  <c r="EW178" i="8"/>
  <c r="EO178" i="8"/>
  <c r="EG178" i="8"/>
  <c r="DY178" i="8"/>
  <c r="DQ178" i="8"/>
  <c r="DI178" i="8"/>
  <c r="DA178" i="8"/>
  <c r="CS178" i="8"/>
  <c r="CK178" i="8"/>
  <c r="CC178" i="8"/>
  <c r="BU178" i="8"/>
  <c r="BM178" i="8"/>
  <c r="BE178" i="8"/>
  <c r="AW178" i="8"/>
  <c r="AO178" i="8"/>
  <c r="AG178" i="8"/>
  <c r="Y178" i="8"/>
  <c r="Q178" i="8"/>
  <c r="I178" i="8"/>
  <c r="FC177" i="8"/>
  <c r="EU177" i="8"/>
  <c r="EM177" i="8"/>
  <c r="EE177" i="8"/>
  <c r="DW177" i="8"/>
  <c r="DO177" i="8"/>
  <c r="DG177" i="8"/>
  <c r="CY177" i="8"/>
  <c r="CQ177" i="8"/>
  <c r="CI177" i="8"/>
  <c r="CA177" i="8"/>
  <c r="BS177" i="8"/>
  <c r="BK177" i="8"/>
  <c r="BC177" i="8"/>
  <c r="AU177" i="8"/>
  <c r="AM177" i="8"/>
  <c r="AE177" i="8"/>
  <c r="W177" i="8"/>
  <c r="O177" i="8"/>
  <c r="FA176" i="8"/>
  <c r="ES176" i="8"/>
  <c r="EK176" i="8"/>
  <c r="EC176" i="8"/>
  <c r="DU176" i="8"/>
  <c r="DM176" i="8"/>
  <c r="DE176" i="8"/>
  <c r="CW176" i="8"/>
  <c r="CO176" i="8"/>
  <c r="CG176" i="8"/>
  <c r="BY176" i="8"/>
  <c r="BQ176" i="8"/>
  <c r="BI176" i="8"/>
  <c r="BA176" i="8"/>
  <c r="AS176" i="8"/>
  <c r="AK176" i="8"/>
  <c r="AC176" i="8"/>
  <c r="U176" i="8"/>
  <c r="M176" i="8"/>
  <c r="FG175" i="8"/>
  <c r="EY175" i="8"/>
  <c r="EQ175" i="8"/>
  <c r="EI175" i="8"/>
  <c r="EA175" i="8"/>
  <c r="DS175" i="8"/>
  <c r="DK175" i="8"/>
  <c r="DC175" i="8"/>
  <c r="CU175" i="8"/>
  <c r="CM175" i="8"/>
  <c r="CE175" i="8"/>
  <c r="BW175" i="8"/>
  <c r="BO175" i="8"/>
  <c r="BG175" i="8"/>
  <c r="AY175" i="8"/>
  <c r="AQ175" i="8"/>
  <c r="AI175" i="8"/>
  <c r="AA175" i="8"/>
  <c r="S175" i="8"/>
  <c r="K175" i="8"/>
  <c r="FE174" i="8"/>
  <c r="EW174" i="8"/>
  <c r="EO174" i="8"/>
  <c r="EG174" i="8"/>
  <c r="DY174" i="8"/>
  <c r="DQ174" i="8"/>
  <c r="DI174" i="8"/>
  <c r="DA174" i="8"/>
  <c r="CS174" i="8"/>
  <c r="CK174" i="8"/>
  <c r="CC174" i="8"/>
  <c r="BU174" i="8"/>
  <c r="BM174" i="8"/>
  <c r="BE174" i="8"/>
  <c r="AW174" i="8"/>
  <c r="AO174" i="8"/>
  <c r="AG174" i="8"/>
  <c r="Y174" i="8"/>
  <c r="Q174" i="8"/>
  <c r="I174" i="8"/>
  <c r="FC173" i="8"/>
  <c r="EU173" i="8"/>
  <c r="EM173" i="8"/>
  <c r="EE173" i="8"/>
  <c r="DW173" i="8"/>
  <c r="DO173" i="8"/>
  <c r="DG173" i="8"/>
  <c r="CY173" i="8"/>
  <c r="CQ173" i="8"/>
  <c r="CI173" i="8"/>
  <c r="CA173" i="8"/>
  <c r="BS173" i="8"/>
  <c r="BK173" i="8"/>
  <c r="BC173" i="8"/>
  <c r="AU173" i="8"/>
  <c r="AM173" i="8"/>
  <c r="AE173" i="8"/>
  <c r="W173" i="8"/>
  <c r="O173" i="8"/>
  <c r="FA172" i="8"/>
  <c r="ES172" i="8"/>
  <c r="EK172" i="8"/>
  <c r="EC172" i="8"/>
  <c r="DU172" i="8"/>
  <c r="DM172" i="8"/>
  <c r="DE172" i="8"/>
  <c r="CW172" i="8"/>
  <c r="CO172" i="8"/>
  <c r="CG172" i="8"/>
  <c r="BY172" i="8"/>
  <c r="BQ172" i="8"/>
  <c r="BI172" i="8"/>
  <c r="BA172" i="8"/>
  <c r="AS172" i="8"/>
  <c r="AK172" i="8"/>
  <c r="AC172" i="8"/>
  <c r="U172" i="8"/>
  <c r="M172" i="8"/>
  <c r="FG171" i="8"/>
  <c r="EY171" i="8"/>
  <c r="EQ171" i="8"/>
  <c r="EI171" i="8"/>
  <c r="EA171" i="8"/>
  <c r="DS171" i="8"/>
  <c r="DK171" i="8"/>
  <c r="DC171" i="8"/>
  <c r="CU171" i="8"/>
  <c r="CM171" i="8"/>
  <c r="CE171" i="8"/>
  <c r="BW171" i="8"/>
  <c r="BO171" i="8"/>
  <c r="BG171" i="8"/>
  <c r="AY171" i="8"/>
  <c r="AQ171" i="8"/>
  <c r="AI171" i="8"/>
  <c r="AA171" i="8"/>
  <c r="S171" i="8"/>
  <c r="K171" i="8"/>
  <c r="FE170" i="8"/>
  <c r="EW170" i="8"/>
  <c r="EO170" i="8"/>
  <c r="EG170" i="8"/>
  <c r="DY170" i="8"/>
  <c r="DQ170" i="8"/>
  <c r="DI170" i="8"/>
  <c r="DA170" i="8"/>
  <c r="CS170" i="8"/>
  <c r="CK170" i="8"/>
  <c r="CC170" i="8"/>
  <c r="BU170" i="8"/>
  <c r="BM170" i="8"/>
  <c r="BE170" i="8"/>
  <c r="AW170" i="8"/>
  <c r="AO170" i="8"/>
  <c r="AG170" i="8"/>
  <c r="Y170" i="8"/>
  <c r="Q170" i="8"/>
  <c r="I170" i="8"/>
  <c r="EZ180" i="8"/>
  <c r="ER180" i="8"/>
  <c r="EJ180" i="8"/>
  <c r="EB180" i="8"/>
  <c r="DT180" i="8"/>
  <c r="DL180" i="8"/>
  <c r="DD180" i="8"/>
  <c r="CV180" i="8"/>
  <c r="CN180" i="8"/>
  <c r="CF180" i="8"/>
  <c r="BX180" i="8"/>
  <c r="BP180" i="8"/>
  <c r="BH180" i="8"/>
  <c r="AZ180" i="8"/>
  <c r="AR180" i="8"/>
  <c r="AJ180" i="8"/>
  <c r="AB180" i="8"/>
  <c r="T180" i="8"/>
  <c r="L180" i="8"/>
  <c r="FF179" i="8"/>
  <c r="EX179" i="8"/>
  <c r="EP179" i="8"/>
  <c r="EH179" i="8"/>
  <c r="DZ179" i="8"/>
  <c r="DR179" i="8"/>
  <c r="DJ179" i="8"/>
  <c r="DB179" i="8"/>
  <c r="CT179" i="8"/>
  <c r="CL179" i="8"/>
  <c r="CD179" i="8"/>
  <c r="BV179" i="8"/>
  <c r="BN179" i="8"/>
  <c r="BF179" i="8"/>
  <c r="AX179" i="8"/>
  <c r="AP179" i="8"/>
  <c r="AH179" i="8"/>
  <c r="Z179" i="8"/>
  <c r="R179" i="8"/>
  <c r="J179" i="8"/>
  <c r="FD178" i="8"/>
  <c r="EV178" i="8"/>
  <c r="EN178" i="8"/>
  <c r="EF178" i="8"/>
  <c r="DX178" i="8"/>
  <c r="DP178" i="8"/>
  <c r="DH178" i="8"/>
  <c r="CZ178" i="8"/>
  <c r="CR178" i="8"/>
  <c r="CJ178" i="8"/>
  <c r="CB178" i="8"/>
  <c r="BT178" i="8"/>
  <c r="BL178" i="8"/>
  <c r="BD178" i="8"/>
  <c r="AV178" i="8"/>
  <c r="AN178" i="8"/>
  <c r="AF178" i="8"/>
  <c r="X178" i="8"/>
  <c r="P178" i="8"/>
  <c r="H178" i="8"/>
  <c r="FB177" i="8"/>
  <c r="ET177" i="8"/>
  <c r="EL177" i="8"/>
  <c r="ED177" i="8"/>
  <c r="DV177" i="8"/>
  <c r="DN177" i="8"/>
  <c r="DF177" i="8"/>
  <c r="CX177" i="8"/>
  <c r="CP177" i="8"/>
  <c r="CH177" i="8"/>
  <c r="BZ177" i="8"/>
  <c r="BR177" i="8"/>
  <c r="BJ177" i="8"/>
  <c r="BB177" i="8"/>
  <c r="AT177" i="8"/>
  <c r="AL177" i="8"/>
  <c r="AD177" i="8"/>
  <c r="V177" i="8"/>
  <c r="N177" i="8"/>
  <c r="EZ176" i="8"/>
  <c r="ER176" i="8"/>
  <c r="EJ176" i="8"/>
  <c r="EB176" i="8"/>
  <c r="DT176" i="8"/>
  <c r="DL176" i="8"/>
  <c r="DD176" i="8"/>
  <c r="CV176" i="8"/>
  <c r="CN176" i="8"/>
  <c r="CF176" i="8"/>
  <c r="BX176" i="8"/>
  <c r="BP176" i="8"/>
  <c r="BH176" i="8"/>
  <c r="AZ176" i="8"/>
  <c r="AR176" i="8"/>
  <c r="AJ176" i="8"/>
  <c r="AB176" i="8"/>
  <c r="T176" i="8"/>
  <c r="L176" i="8"/>
  <c r="FF175" i="8"/>
  <c r="EX175" i="8"/>
  <c r="EP175" i="8"/>
  <c r="EH175" i="8"/>
  <c r="DZ175" i="8"/>
  <c r="DR175" i="8"/>
  <c r="DJ175" i="8"/>
  <c r="DB175" i="8"/>
  <c r="CT175" i="8"/>
  <c r="CL175" i="8"/>
  <c r="CD175" i="8"/>
  <c r="BV175" i="8"/>
  <c r="BN175" i="8"/>
  <c r="BF175" i="8"/>
  <c r="AX175" i="8"/>
  <c r="AP175" i="8"/>
  <c r="AH175" i="8"/>
  <c r="Z175" i="8"/>
  <c r="R175" i="8"/>
  <c r="J175" i="8"/>
  <c r="FD174" i="8"/>
  <c r="EV174" i="8"/>
  <c r="EN174" i="8"/>
  <c r="EF174" i="8"/>
  <c r="DX174" i="8"/>
  <c r="DP174" i="8"/>
  <c r="DH174" i="8"/>
  <c r="CZ174" i="8"/>
  <c r="CR174" i="8"/>
  <c r="CJ174" i="8"/>
  <c r="CB174" i="8"/>
  <c r="BT174" i="8"/>
  <c r="BL174" i="8"/>
  <c r="BD174" i="8"/>
  <c r="AV174" i="8"/>
  <c r="AN174" i="8"/>
  <c r="AF174" i="8"/>
  <c r="X174" i="8"/>
  <c r="P174" i="8"/>
  <c r="H174" i="8"/>
  <c r="FB173" i="8"/>
  <c r="ET173" i="8"/>
  <c r="EL173" i="8"/>
  <c r="ED173" i="8"/>
  <c r="DV173" i="8"/>
  <c r="DN173" i="8"/>
  <c r="DF173" i="8"/>
  <c r="CX173" i="8"/>
  <c r="CP173" i="8"/>
  <c r="CH173" i="8"/>
  <c r="BZ173" i="8"/>
  <c r="BR173" i="8"/>
  <c r="BJ173" i="8"/>
  <c r="BB173" i="8"/>
  <c r="AT173" i="8"/>
  <c r="AL173" i="8"/>
  <c r="AD173" i="8"/>
  <c r="V173" i="8"/>
  <c r="N173" i="8"/>
  <c r="EZ172" i="8"/>
  <c r="ER172" i="8"/>
  <c r="EJ172" i="8"/>
  <c r="EB172" i="8"/>
  <c r="DT172" i="8"/>
  <c r="DL172" i="8"/>
  <c r="DD172" i="8"/>
  <c r="CV172" i="8"/>
  <c r="CN172" i="8"/>
  <c r="CF172" i="8"/>
  <c r="BX172" i="8"/>
  <c r="BP172" i="8"/>
  <c r="BH172" i="8"/>
  <c r="AZ172" i="8"/>
  <c r="AR172" i="8"/>
  <c r="AJ172" i="8"/>
  <c r="AB172" i="8"/>
  <c r="T172" i="8"/>
  <c r="L172" i="8"/>
  <c r="FF171" i="8"/>
  <c r="EX171" i="8"/>
  <c r="EP171" i="8"/>
  <c r="EH171" i="8"/>
  <c r="DZ171" i="8"/>
  <c r="DR171" i="8"/>
  <c r="DJ171" i="8"/>
  <c r="DB171" i="8"/>
  <c r="CT171" i="8"/>
  <c r="CL171" i="8"/>
  <c r="CD171" i="8"/>
  <c r="BV171" i="8"/>
  <c r="BN171" i="8"/>
  <c r="BF171" i="8"/>
  <c r="AX171" i="8"/>
  <c r="AP171" i="8"/>
  <c r="AH171" i="8"/>
  <c r="Z171" i="8"/>
  <c r="R171" i="8"/>
  <c r="J171" i="8"/>
  <c r="FD170" i="8"/>
  <c r="EV170" i="8"/>
  <c r="EN170" i="8"/>
  <c r="EF170" i="8"/>
  <c r="DX170" i="8"/>
  <c r="DP170" i="8"/>
  <c r="DH170" i="8"/>
  <c r="CZ170" i="8"/>
  <c r="CR170" i="8"/>
  <c r="CJ170" i="8"/>
  <c r="CB170" i="8"/>
  <c r="BT170" i="8"/>
  <c r="BL170" i="8"/>
  <c r="BD170" i="8"/>
  <c r="AV170" i="8"/>
  <c r="AN170" i="8"/>
  <c r="AF170" i="8"/>
  <c r="X170" i="8"/>
  <c r="P170" i="8"/>
  <c r="H170" i="8"/>
  <c r="FG180" i="8"/>
  <c r="EY180" i="8"/>
  <c r="EQ180" i="8"/>
  <c r="EI180" i="8"/>
  <c r="EA180" i="8"/>
  <c r="DS180" i="8"/>
  <c r="DK180" i="8"/>
  <c r="DC180" i="8"/>
  <c r="CU180" i="8"/>
  <c r="CM180" i="8"/>
  <c r="CE180" i="8"/>
  <c r="BW180" i="8"/>
  <c r="BO180" i="8"/>
  <c r="BG180" i="8"/>
  <c r="AY180" i="8"/>
  <c r="AQ180" i="8"/>
  <c r="AI180" i="8"/>
  <c r="AA180" i="8"/>
  <c r="S180" i="8"/>
  <c r="K180" i="8"/>
  <c r="FE179" i="8"/>
  <c r="EW179" i="8"/>
  <c r="EO179" i="8"/>
  <c r="EG179" i="8"/>
  <c r="DY179" i="8"/>
  <c r="DQ179" i="8"/>
  <c r="DI179" i="8"/>
  <c r="DA179" i="8"/>
  <c r="CS179" i="8"/>
  <c r="CK179" i="8"/>
  <c r="CC179" i="8"/>
  <c r="BU179" i="8"/>
  <c r="BM179" i="8"/>
  <c r="BE179" i="8"/>
  <c r="AW179" i="8"/>
  <c r="AO179" i="8"/>
  <c r="AG179" i="8"/>
  <c r="Y179" i="8"/>
  <c r="Q179" i="8"/>
  <c r="I179" i="8"/>
  <c r="FC178" i="8"/>
  <c r="EU178" i="8"/>
  <c r="EM178" i="8"/>
  <c r="EE178" i="8"/>
  <c r="DW178" i="8"/>
  <c r="DO178" i="8"/>
  <c r="DG178" i="8"/>
  <c r="CY178" i="8"/>
  <c r="CQ178" i="8"/>
  <c r="CI178" i="8"/>
  <c r="CA178" i="8"/>
  <c r="BS178" i="8"/>
  <c r="BK178" i="8"/>
  <c r="BC178" i="8"/>
  <c r="AU178" i="8"/>
  <c r="AM178" i="8"/>
  <c r="AE178" i="8"/>
  <c r="W178" i="8"/>
  <c r="O178" i="8"/>
  <c r="FA177" i="8"/>
  <c r="ES177" i="8"/>
  <c r="EK177" i="8"/>
  <c r="EC177" i="8"/>
  <c r="DU177" i="8"/>
  <c r="DM177" i="8"/>
  <c r="DE177" i="8"/>
  <c r="CW177" i="8"/>
  <c r="CO177" i="8"/>
  <c r="CG177" i="8"/>
  <c r="BY177" i="8"/>
  <c r="BQ177" i="8"/>
  <c r="BI177" i="8"/>
  <c r="BA177" i="8"/>
  <c r="AS177" i="8"/>
  <c r="AK177" i="8"/>
  <c r="AC177" i="8"/>
  <c r="U177" i="8"/>
  <c r="M177" i="8"/>
  <c r="FG176" i="8"/>
  <c r="EY176" i="8"/>
  <c r="EQ176" i="8"/>
  <c r="EI176" i="8"/>
  <c r="EA176" i="8"/>
  <c r="DS176" i="8"/>
  <c r="DK176" i="8"/>
  <c r="DC176" i="8"/>
  <c r="CU176" i="8"/>
  <c r="CM176" i="8"/>
  <c r="CE176" i="8"/>
  <c r="BW176" i="8"/>
  <c r="BO176" i="8"/>
  <c r="BG176" i="8"/>
  <c r="AY176" i="8"/>
  <c r="AQ176" i="8"/>
  <c r="AI176" i="8"/>
  <c r="AA176" i="8"/>
  <c r="S176" i="8"/>
  <c r="K176" i="8"/>
  <c r="FE175" i="8"/>
  <c r="EW175" i="8"/>
  <c r="EO175" i="8"/>
  <c r="EG175" i="8"/>
  <c r="DY175" i="8"/>
  <c r="DQ175" i="8"/>
  <c r="DI175" i="8"/>
  <c r="DA175" i="8"/>
  <c r="CS175" i="8"/>
  <c r="CK175" i="8"/>
  <c r="CC175" i="8"/>
  <c r="BU175" i="8"/>
  <c r="BM175" i="8"/>
  <c r="BE175" i="8"/>
  <c r="AW175" i="8"/>
  <c r="AO175" i="8"/>
  <c r="AG175" i="8"/>
  <c r="Y175" i="8"/>
  <c r="Q175" i="8"/>
  <c r="I175" i="8"/>
  <c r="FC174" i="8"/>
  <c r="EU174" i="8"/>
  <c r="EM174" i="8"/>
  <c r="EE174" i="8"/>
  <c r="DW174" i="8"/>
  <c r="DO174" i="8"/>
  <c r="DG174" i="8"/>
  <c r="CY174" i="8"/>
  <c r="CQ174" i="8"/>
  <c r="CI174" i="8"/>
  <c r="CA174" i="8"/>
  <c r="BS174" i="8"/>
  <c r="BK174" i="8"/>
  <c r="BC174" i="8"/>
  <c r="AU174" i="8"/>
  <c r="AM174" i="8"/>
  <c r="AE174" i="8"/>
  <c r="W174" i="8"/>
  <c r="O174" i="8"/>
  <c r="FA173" i="8"/>
  <c r="ES173" i="8"/>
  <c r="EK173" i="8"/>
  <c r="EC173" i="8"/>
  <c r="DU173" i="8"/>
  <c r="DM173" i="8"/>
  <c r="DE173" i="8"/>
  <c r="CW173" i="8"/>
  <c r="CO173" i="8"/>
  <c r="CG173" i="8"/>
  <c r="BY173" i="8"/>
  <c r="BQ173" i="8"/>
  <c r="BI173" i="8"/>
  <c r="BA173" i="8"/>
  <c r="AS173" i="8"/>
  <c r="AK173" i="8"/>
  <c r="AC173" i="8"/>
  <c r="U173" i="8"/>
  <c r="M173" i="8"/>
  <c r="FG172" i="8"/>
  <c r="EY172" i="8"/>
  <c r="EQ172" i="8"/>
  <c r="EI172" i="8"/>
  <c r="EA172" i="8"/>
  <c r="DS172" i="8"/>
  <c r="DK172" i="8"/>
  <c r="DC172" i="8"/>
  <c r="CU172" i="8"/>
  <c r="CM172" i="8"/>
  <c r="CE172" i="8"/>
  <c r="BW172" i="8"/>
  <c r="BO172" i="8"/>
  <c r="BG172" i="8"/>
  <c r="AY172" i="8"/>
  <c r="AQ172" i="8"/>
  <c r="AI172" i="8"/>
  <c r="AA172" i="8"/>
  <c r="S172" i="8"/>
  <c r="K172" i="8"/>
  <c r="FE171" i="8"/>
  <c r="EW171" i="8"/>
  <c r="EO171" i="8"/>
  <c r="EG171" i="8"/>
  <c r="DY171" i="8"/>
  <c r="DQ171" i="8"/>
  <c r="DI171" i="8"/>
  <c r="DA171" i="8"/>
  <c r="CS171" i="8"/>
  <c r="CK171" i="8"/>
  <c r="CC171" i="8"/>
  <c r="BU171" i="8"/>
  <c r="BM171" i="8"/>
  <c r="BE171" i="8"/>
  <c r="AW171" i="8"/>
  <c r="AO171" i="8"/>
  <c r="AG171" i="8"/>
  <c r="Y171" i="8"/>
  <c r="Q171" i="8"/>
  <c r="I171" i="8"/>
  <c r="FC170" i="8"/>
  <c r="EU170" i="8"/>
  <c r="EM170" i="8"/>
  <c r="EE170" i="8"/>
  <c r="DW170" i="8"/>
  <c r="DO170" i="8"/>
  <c r="DG170" i="8"/>
  <c r="CY170" i="8"/>
  <c r="CQ170" i="8"/>
  <c r="CI170" i="8"/>
  <c r="CA170" i="8"/>
  <c r="BS170" i="8"/>
  <c r="BK170" i="8"/>
  <c r="BC170" i="8"/>
  <c r="AU170" i="8"/>
  <c r="AM170" i="8"/>
  <c r="AE170" i="8"/>
  <c r="W170" i="8"/>
  <c r="O170" i="8"/>
  <c r="FF180" i="8"/>
  <c r="EX180" i="8"/>
  <c r="EP180" i="8"/>
  <c r="EH180" i="8"/>
  <c r="DZ180" i="8"/>
  <c r="DR180" i="8"/>
  <c r="DJ180" i="8"/>
  <c r="DB180" i="8"/>
  <c r="CT180" i="8"/>
  <c r="CL180" i="8"/>
  <c r="CD180" i="8"/>
  <c r="BV180" i="8"/>
  <c r="BN180" i="8"/>
  <c r="BF180" i="8"/>
  <c r="AX180" i="8"/>
  <c r="AP180" i="8"/>
  <c r="AH180" i="8"/>
  <c r="Z180" i="8"/>
  <c r="R180" i="8"/>
  <c r="J180" i="8"/>
  <c r="FD179" i="8"/>
  <c r="EV179" i="8"/>
  <c r="EN179" i="8"/>
  <c r="EF179" i="8"/>
  <c r="DX179" i="8"/>
  <c r="DP179" i="8"/>
  <c r="DH179" i="8"/>
  <c r="CZ179" i="8"/>
  <c r="CR179" i="8"/>
  <c r="CJ179" i="8"/>
  <c r="CB179" i="8"/>
  <c r="BT179" i="8"/>
  <c r="BL179" i="8"/>
  <c r="BD179" i="8"/>
  <c r="AV179" i="8"/>
  <c r="AN179" i="8"/>
  <c r="AF179" i="8"/>
  <c r="X179" i="8"/>
  <c r="P179" i="8"/>
  <c r="H179" i="8"/>
  <c r="FB178" i="8"/>
  <c r="ET178" i="8"/>
  <c r="EL178" i="8"/>
  <c r="ED178" i="8"/>
  <c r="DV178" i="8"/>
  <c r="DN178" i="8"/>
  <c r="DF178" i="8"/>
  <c r="CX178" i="8"/>
  <c r="CP178" i="8"/>
  <c r="CH178" i="8"/>
  <c r="BZ178" i="8"/>
  <c r="BR178" i="8"/>
  <c r="BJ178" i="8"/>
  <c r="BB178" i="8"/>
  <c r="AT178" i="8"/>
  <c r="AL178" i="8"/>
  <c r="AD178" i="8"/>
  <c r="V178" i="8"/>
  <c r="N178" i="8"/>
  <c r="EZ177" i="8"/>
  <c r="ER177" i="8"/>
  <c r="EJ177" i="8"/>
  <c r="EB177" i="8"/>
  <c r="DT177" i="8"/>
  <c r="DL177" i="8"/>
  <c r="DD177" i="8"/>
  <c r="CV177" i="8"/>
  <c r="CN177" i="8"/>
  <c r="CF177" i="8"/>
  <c r="BX177" i="8"/>
  <c r="BP177" i="8"/>
  <c r="BH177" i="8"/>
  <c r="AZ177" i="8"/>
  <c r="AR177" i="8"/>
  <c r="AJ177" i="8"/>
  <c r="AB177" i="8"/>
  <c r="T177" i="8"/>
  <c r="L177" i="8"/>
  <c r="FF176" i="8"/>
  <c r="EX176" i="8"/>
  <c r="EP176" i="8"/>
  <c r="EH176" i="8"/>
  <c r="DZ176" i="8"/>
  <c r="DR176" i="8"/>
  <c r="DJ176" i="8"/>
  <c r="DB176" i="8"/>
  <c r="CT176" i="8"/>
  <c r="CL176" i="8"/>
  <c r="CD176" i="8"/>
  <c r="BV176" i="8"/>
  <c r="BN176" i="8"/>
  <c r="BF176" i="8"/>
  <c r="AX176" i="8"/>
  <c r="AP176" i="8"/>
  <c r="AH176" i="8"/>
  <c r="Z176" i="8"/>
  <c r="R176" i="8"/>
  <c r="J176" i="8"/>
  <c r="FD175" i="8"/>
  <c r="EV175" i="8"/>
  <c r="EN175" i="8"/>
  <c r="EF175" i="8"/>
  <c r="DX175" i="8"/>
  <c r="DP175" i="8"/>
  <c r="DH175" i="8"/>
  <c r="CZ175" i="8"/>
  <c r="CR175" i="8"/>
  <c r="CJ175" i="8"/>
  <c r="CB175" i="8"/>
  <c r="BT175" i="8"/>
  <c r="BL175" i="8"/>
  <c r="BD175" i="8"/>
  <c r="AV175" i="8"/>
  <c r="AN175" i="8"/>
  <c r="AF175" i="8"/>
  <c r="X175" i="8"/>
  <c r="P175" i="8"/>
  <c r="H175" i="8"/>
  <c r="FB174" i="8"/>
  <c r="ET174" i="8"/>
  <c r="EL174" i="8"/>
  <c r="ED174" i="8"/>
  <c r="DV174" i="8"/>
  <c r="DN174" i="8"/>
  <c r="DF174" i="8"/>
  <c r="CX174" i="8"/>
  <c r="CP174" i="8"/>
  <c r="CH174" i="8"/>
  <c r="BZ174" i="8"/>
  <c r="BR174" i="8"/>
  <c r="BJ174" i="8"/>
  <c r="BB174" i="8"/>
  <c r="AT174" i="8"/>
  <c r="AL174" i="8"/>
  <c r="AD174" i="8"/>
  <c r="V174" i="8"/>
  <c r="N174" i="8"/>
  <c r="EZ173" i="8"/>
  <c r="ER173" i="8"/>
  <c r="EJ173" i="8"/>
  <c r="EB173" i="8"/>
  <c r="DT173" i="8"/>
  <c r="DL173" i="8"/>
  <c r="DD173" i="8"/>
  <c r="CV173" i="8"/>
  <c r="CN173" i="8"/>
  <c r="CF173" i="8"/>
  <c r="BX173" i="8"/>
  <c r="BP173" i="8"/>
  <c r="BH173" i="8"/>
  <c r="AZ173" i="8"/>
  <c r="AR173" i="8"/>
  <c r="AJ173" i="8"/>
  <c r="AB173" i="8"/>
  <c r="T173" i="8"/>
  <c r="L173" i="8"/>
  <c r="FF172" i="8"/>
  <c r="EX172" i="8"/>
  <c r="EP172" i="8"/>
  <c r="EH172" i="8"/>
  <c r="DZ172" i="8"/>
  <c r="DR172" i="8"/>
  <c r="DJ172" i="8"/>
  <c r="DB172" i="8"/>
  <c r="CT172" i="8"/>
  <c r="CL172" i="8"/>
  <c r="CD172" i="8"/>
  <c r="BV172" i="8"/>
  <c r="BN172" i="8"/>
  <c r="BF172" i="8"/>
  <c r="AX172" i="8"/>
  <c r="AP172" i="8"/>
  <c r="AH172" i="8"/>
  <c r="Z172" i="8"/>
  <c r="R172" i="8"/>
  <c r="J172" i="8"/>
  <c r="FD171" i="8"/>
  <c r="EV171" i="8"/>
  <c r="EN171" i="8"/>
  <c r="EF171" i="8"/>
  <c r="DX171" i="8"/>
  <c r="DP171" i="8"/>
  <c r="DH171" i="8"/>
  <c r="CZ171" i="8"/>
  <c r="CR171" i="8"/>
  <c r="CJ171" i="8"/>
  <c r="CB171" i="8"/>
  <c r="BT171" i="8"/>
  <c r="BL171" i="8"/>
  <c r="BD171" i="8"/>
  <c r="AV171" i="8"/>
  <c r="AN171" i="8"/>
  <c r="AF171" i="8"/>
  <c r="X171" i="8"/>
  <c r="P171" i="8"/>
  <c r="H171" i="8"/>
  <c r="FE180" i="8"/>
  <c r="EW180" i="8"/>
  <c r="EO180" i="8"/>
  <c r="EG180" i="8"/>
  <c r="DY180" i="8"/>
  <c r="DQ180" i="8"/>
  <c r="DI180" i="8"/>
  <c r="DA180" i="8"/>
  <c r="CS180" i="8"/>
  <c r="CK180" i="8"/>
  <c r="CC180" i="8"/>
  <c r="BU180" i="8"/>
  <c r="BM180" i="8"/>
  <c r="BE180" i="8"/>
  <c r="AW180" i="8"/>
  <c r="AO180" i="8"/>
  <c r="AG180" i="8"/>
  <c r="Y180" i="8"/>
  <c r="Q180" i="8"/>
  <c r="I180" i="8"/>
  <c r="FC179" i="8"/>
  <c r="EU179" i="8"/>
  <c r="EM179" i="8"/>
  <c r="EE179" i="8"/>
  <c r="DW179" i="8"/>
  <c r="DO179" i="8"/>
  <c r="DG179" i="8"/>
  <c r="CY179" i="8"/>
  <c r="CQ179" i="8"/>
  <c r="CI179" i="8"/>
  <c r="CA179" i="8"/>
  <c r="BS179" i="8"/>
  <c r="BK179" i="8"/>
  <c r="BC179" i="8"/>
  <c r="AU179" i="8"/>
  <c r="AM179" i="8"/>
  <c r="AE179" i="8"/>
  <c r="W179" i="8"/>
  <c r="O179" i="8"/>
  <c r="FA178" i="8"/>
  <c r="ES178" i="8"/>
  <c r="EK178" i="8"/>
  <c r="EC178" i="8"/>
  <c r="DU178" i="8"/>
  <c r="DM178" i="8"/>
  <c r="DE178" i="8"/>
  <c r="CW178" i="8"/>
  <c r="CO178" i="8"/>
  <c r="CG178" i="8"/>
  <c r="BY178" i="8"/>
  <c r="BQ178" i="8"/>
  <c r="BI178" i="8"/>
  <c r="BA178" i="8"/>
  <c r="AS178" i="8"/>
  <c r="AK178" i="8"/>
  <c r="AC178" i="8"/>
  <c r="U178" i="8"/>
  <c r="M178" i="8"/>
  <c r="FG177" i="8"/>
  <c r="EY177" i="8"/>
  <c r="EQ177" i="8"/>
  <c r="EI177" i="8"/>
  <c r="EA177" i="8"/>
  <c r="DS177" i="8"/>
  <c r="DK177" i="8"/>
  <c r="DC177" i="8"/>
  <c r="CU177" i="8"/>
  <c r="CM177" i="8"/>
  <c r="CE177" i="8"/>
  <c r="BW177" i="8"/>
  <c r="BO177" i="8"/>
  <c r="BG177" i="8"/>
  <c r="AY177" i="8"/>
  <c r="AQ177" i="8"/>
  <c r="AI177" i="8"/>
  <c r="AA177" i="8"/>
  <c r="S177" i="8"/>
  <c r="K177" i="8"/>
  <c r="FE176" i="8"/>
  <c r="EW176" i="8"/>
  <c r="EO176" i="8"/>
  <c r="EG176" i="8"/>
  <c r="DY176" i="8"/>
  <c r="DQ176" i="8"/>
  <c r="DI176" i="8"/>
  <c r="DA176" i="8"/>
  <c r="CS176" i="8"/>
  <c r="CK176" i="8"/>
  <c r="CC176" i="8"/>
  <c r="BU176" i="8"/>
  <c r="BM176" i="8"/>
  <c r="BE176" i="8"/>
  <c r="AW176" i="8"/>
  <c r="AO176" i="8"/>
  <c r="AG176" i="8"/>
  <c r="Y176" i="8"/>
  <c r="Q176" i="8"/>
  <c r="I176" i="8"/>
  <c r="FC175" i="8"/>
  <c r="EU175" i="8"/>
  <c r="EM175" i="8"/>
  <c r="EE175" i="8"/>
  <c r="DW175" i="8"/>
  <c r="DO175" i="8"/>
  <c r="DG175" i="8"/>
  <c r="CY175" i="8"/>
  <c r="CQ175" i="8"/>
  <c r="CI175" i="8"/>
  <c r="CA175" i="8"/>
  <c r="BS175" i="8"/>
  <c r="BK175" i="8"/>
  <c r="BC175" i="8"/>
  <c r="AU175" i="8"/>
  <c r="AM175" i="8"/>
  <c r="AE175" i="8"/>
  <c r="W175" i="8"/>
  <c r="O175" i="8"/>
  <c r="FA174" i="8"/>
  <c r="ES174" i="8"/>
  <c r="EK174" i="8"/>
  <c r="EC174" i="8"/>
  <c r="DU174" i="8"/>
  <c r="DM174" i="8"/>
  <c r="DE174" i="8"/>
  <c r="CW174" i="8"/>
  <c r="CO174" i="8"/>
  <c r="CG174" i="8"/>
  <c r="BY174" i="8"/>
  <c r="BQ174" i="8"/>
  <c r="BI174" i="8"/>
  <c r="BA174" i="8"/>
  <c r="AS174" i="8"/>
  <c r="AK174" i="8"/>
  <c r="AC174" i="8"/>
  <c r="U174" i="8"/>
  <c r="M174" i="8"/>
  <c r="FG173" i="8"/>
  <c r="EY173" i="8"/>
  <c r="EQ173" i="8"/>
  <c r="EI173" i="8"/>
  <c r="EA173" i="8"/>
  <c r="DS173" i="8"/>
  <c r="DK173" i="8"/>
  <c r="DC173" i="8"/>
  <c r="CU173" i="8"/>
  <c r="CM173" i="8"/>
  <c r="CE173" i="8"/>
  <c r="BW173" i="8"/>
  <c r="BO173" i="8"/>
  <c r="BG173" i="8"/>
  <c r="AY173" i="8"/>
  <c r="AQ173" i="8"/>
  <c r="AI173" i="8"/>
  <c r="AA173" i="8"/>
  <c r="S173" i="8"/>
  <c r="K173" i="8"/>
  <c r="FE172" i="8"/>
  <c r="EW172" i="8"/>
  <c r="EO172" i="8"/>
  <c r="EG172" i="8"/>
  <c r="DY172" i="8"/>
  <c r="DQ172" i="8"/>
  <c r="DI172" i="8"/>
  <c r="DA172" i="8"/>
  <c r="CS172" i="8"/>
  <c r="CK172" i="8"/>
  <c r="CC172" i="8"/>
  <c r="BU172" i="8"/>
  <c r="BM172" i="8"/>
  <c r="BE172" i="8"/>
  <c r="AW172" i="8"/>
  <c r="AO172" i="8"/>
  <c r="AG172" i="8"/>
  <c r="Y172" i="8"/>
  <c r="Q172" i="8"/>
  <c r="I172" i="8"/>
  <c r="FC171" i="8"/>
  <c r="EU171" i="8"/>
  <c r="EM171" i="8"/>
  <c r="EE171" i="8"/>
  <c r="DW171" i="8"/>
  <c r="DO171" i="8"/>
  <c r="DG171" i="8"/>
  <c r="CY171" i="8"/>
  <c r="CQ171" i="8"/>
  <c r="CI171" i="8"/>
  <c r="CA171" i="8"/>
  <c r="BS171" i="8"/>
  <c r="BK171" i="8"/>
  <c r="BC171" i="8"/>
  <c r="AU171" i="8"/>
  <c r="AM171" i="8"/>
  <c r="AE171" i="8"/>
  <c r="W171" i="8"/>
  <c r="O171" i="8"/>
  <c r="FA170" i="8"/>
  <c r="ES170" i="8"/>
  <c r="EK170" i="8"/>
  <c r="EC170" i="8"/>
  <c r="DU170" i="8"/>
  <c r="DM170" i="8"/>
  <c r="DE170" i="8"/>
  <c r="CW170" i="8"/>
  <c r="CO170" i="8"/>
  <c r="CG170" i="8"/>
  <c r="BY170" i="8"/>
  <c r="BQ170" i="8"/>
  <c r="BI170" i="8"/>
  <c r="BA170" i="8"/>
  <c r="AS170" i="8"/>
  <c r="AK170" i="8"/>
  <c r="AC170" i="8"/>
  <c r="U170" i="8"/>
  <c r="M170" i="8"/>
  <c r="FD180" i="8"/>
  <c r="EV180" i="8"/>
  <c r="EN180" i="8"/>
  <c r="EF180" i="8"/>
  <c r="DX180" i="8"/>
  <c r="DP180" i="8"/>
  <c r="DH180" i="8"/>
  <c r="CZ180" i="8"/>
  <c r="CR180" i="8"/>
  <c r="CJ180" i="8"/>
  <c r="CB180" i="8"/>
  <c r="BT180" i="8"/>
  <c r="BL180" i="8"/>
  <c r="BD180" i="8"/>
  <c r="AV180" i="8"/>
  <c r="AN180" i="8"/>
  <c r="AF180" i="8"/>
  <c r="X180" i="8"/>
  <c r="P180" i="8"/>
  <c r="H180" i="8"/>
  <c r="FB179" i="8"/>
  <c r="ET179" i="8"/>
  <c r="EL179" i="8"/>
  <c r="ED179" i="8"/>
  <c r="DV179" i="8"/>
  <c r="DN179" i="8"/>
  <c r="DF179" i="8"/>
  <c r="CX179" i="8"/>
  <c r="CP179" i="8"/>
  <c r="CH179" i="8"/>
  <c r="BZ179" i="8"/>
  <c r="BR179" i="8"/>
  <c r="BJ179" i="8"/>
  <c r="BB179" i="8"/>
  <c r="AT179" i="8"/>
  <c r="AL179" i="8"/>
  <c r="AD179" i="8"/>
  <c r="V179" i="8"/>
  <c r="N179" i="8"/>
  <c r="EZ178" i="8"/>
  <c r="ER178" i="8"/>
  <c r="EJ178" i="8"/>
  <c r="EB178" i="8"/>
  <c r="DT178" i="8"/>
  <c r="DL178" i="8"/>
  <c r="DD178" i="8"/>
  <c r="CV178" i="8"/>
  <c r="CN178" i="8"/>
  <c r="CF178" i="8"/>
  <c r="BX178" i="8"/>
  <c r="BP178" i="8"/>
  <c r="BH178" i="8"/>
  <c r="AZ178" i="8"/>
  <c r="AR178" i="8"/>
  <c r="AJ178" i="8"/>
  <c r="AB178" i="8"/>
  <c r="T178" i="8"/>
  <c r="L178" i="8"/>
  <c r="FF177" i="8"/>
  <c r="EX177" i="8"/>
  <c r="EP177" i="8"/>
  <c r="EH177" i="8"/>
  <c r="DZ177" i="8"/>
  <c r="DR177" i="8"/>
  <c r="DJ177" i="8"/>
  <c r="DB177" i="8"/>
  <c r="CT177" i="8"/>
  <c r="CL177" i="8"/>
  <c r="CD177" i="8"/>
  <c r="BV177" i="8"/>
  <c r="BN177" i="8"/>
  <c r="BF177" i="8"/>
  <c r="AX177" i="8"/>
  <c r="AP177" i="8"/>
  <c r="AH177" i="8"/>
  <c r="Z177" i="8"/>
  <c r="R177" i="8"/>
  <c r="J177" i="8"/>
  <c r="FD176" i="8"/>
  <c r="EV176" i="8"/>
  <c r="EN176" i="8"/>
  <c r="EF176" i="8"/>
  <c r="DX176" i="8"/>
  <c r="DP176" i="8"/>
  <c r="DH176" i="8"/>
  <c r="CZ176" i="8"/>
  <c r="CR176" i="8"/>
  <c r="CJ176" i="8"/>
  <c r="CB176" i="8"/>
  <c r="BT176" i="8"/>
  <c r="BL176" i="8"/>
  <c r="BD176" i="8"/>
  <c r="AV176" i="8"/>
  <c r="AN176" i="8"/>
  <c r="AF176" i="8"/>
  <c r="X176" i="8"/>
  <c r="P176" i="8"/>
  <c r="H176" i="8"/>
  <c r="FB175" i="8"/>
  <c r="ET175" i="8"/>
  <c r="EL175" i="8"/>
  <c r="ED175" i="8"/>
  <c r="DV175" i="8"/>
  <c r="DN175" i="8"/>
  <c r="DF175" i="8"/>
  <c r="CX175" i="8"/>
  <c r="CP175" i="8"/>
  <c r="CH175" i="8"/>
  <c r="BZ175" i="8"/>
  <c r="BR175" i="8"/>
  <c r="BJ175" i="8"/>
  <c r="BB175" i="8"/>
  <c r="AT175" i="8"/>
  <c r="AL175" i="8"/>
  <c r="AD175" i="8"/>
  <c r="V175" i="8"/>
  <c r="N175" i="8"/>
  <c r="EZ174" i="8"/>
  <c r="ER174" i="8"/>
  <c r="EJ174" i="8"/>
  <c r="EB174" i="8"/>
  <c r="DT174" i="8"/>
  <c r="DL174" i="8"/>
  <c r="DD174" i="8"/>
  <c r="CV174" i="8"/>
  <c r="CN174" i="8"/>
  <c r="CF174" i="8"/>
  <c r="BX174" i="8"/>
  <c r="BP174" i="8"/>
  <c r="BH174" i="8"/>
  <c r="AZ174" i="8"/>
  <c r="AR174" i="8"/>
  <c r="AJ174" i="8"/>
  <c r="AB174" i="8"/>
  <c r="T174" i="8"/>
  <c r="L174" i="8"/>
  <c r="FF173" i="8"/>
  <c r="EX173" i="8"/>
  <c r="EP173" i="8"/>
  <c r="EH173" i="8"/>
  <c r="DZ173" i="8"/>
  <c r="DR173" i="8"/>
  <c r="DJ173" i="8"/>
  <c r="DB173" i="8"/>
  <c r="CT173" i="8"/>
  <c r="CL173" i="8"/>
  <c r="CD173" i="8"/>
  <c r="BV173" i="8"/>
  <c r="BN173" i="8"/>
  <c r="BF173" i="8"/>
  <c r="AX173" i="8"/>
  <c r="AP173" i="8"/>
  <c r="AH173" i="8"/>
  <c r="Z173" i="8"/>
  <c r="R173" i="8"/>
  <c r="J173" i="8"/>
  <c r="FD172" i="8"/>
  <c r="EV172" i="8"/>
  <c r="EN172" i="8"/>
  <c r="EF172" i="8"/>
  <c r="DX172" i="8"/>
  <c r="DP172" i="8"/>
  <c r="DH172" i="8"/>
  <c r="CZ172" i="8"/>
  <c r="CR172" i="8"/>
  <c r="CJ172" i="8"/>
  <c r="CB172" i="8"/>
  <c r="BT172" i="8"/>
  <c r="BL172" i="8"/>
  <c r="BD172" i="8"/>
  <c r="AV172" i="8"/>
  <c r="AN172" i="8"/>
  <c r="AF172" i="8"/>
  <c r="X172" i="8"/>
  <c r="P172" i="8"/>
  <c r="H172" i="8"/>
  <c r="FB171" i="8"/>
  <c r="ET171" i="8"/>
  <c r="EL171" i="8"/>
  <c r="ED171" i="8"/>
  <c r="DV171" i="8"/>
  <c r="DN171" i="8"/>
  <c r="DF171" i="8"/>
  <c r="CX171" i="8"/>
  <c r="CP171" i="8"/>
  <c r="CH171" i="8"/>
  <c r="BZ171" i="8"/>
  <c r="BR171" i="8"/>
  <c r="BJ171" i="8"/>
  <c r="BB171" i="8"/>
  <c r="AT171" i="8"/>
  <c r="AL171" i="8"/>
  <c r="AD171" i="8"/>
  <c r="V171" i="8"/>
  <c r="N171" i="8"/>
  <c r="EZ170" i="8"/>
  <c r="ER170" i="8"/>
  <c r="EJ170" i="8"/>
  <c r="EB170" i="8"/>
  <c r="DT170" i="8"/>
  <c r="DL170" i="8"/>
  <c r="DD170" i="8"/>
  <c r="CV170" i="8"/>
  <c r="CN170" i="8"/>
  <c r="CF170" i="8"/>
  <c r="BX170" i="8"/>
  <c r="BP170" i="8"/>
  <c r="BH170" i="8"/>
  <c r="AZ170" i="8"/>
  <c r="AR170" i="8"/>
  <c r="AJ170" i="8"/>
  <c r="AB170" i="8"/>
  <c r="T170" i="8"/>
  <c r="L170" i="8"/>
  <c r="FC180" i="8"/>
  <c r="EU180" i="8"/>
  <c r="EM180" i="8"/>
  <c r="EE180" i="8"/>
  <c r="DW180" i="8"/>
  <c r="DO180" i="8"/>
  <c r="DG180" i="8"/>
  <c r="CY180" i="8"/>
  <c r="CQ180" i="8"/>
  <c r="CI180" i="8"/>
  <c r="CA180" i="8"/>
  <c r="BS180" i="8"/>
  <c r="BK180" i="8"/>
  <c r="BC180" i="8"/>
  <c r="AU180" i="8"/>
  <c r="AM180" i="8"/>
  <c r="AE180" i="8"/>
  <c r="W180" i="8"/>
  <c r="O180" i="8"/>
  <c r="FA179" i="8"/>
  <c r="ES179" i="8"/>
  <c r="EK179" i="8"/>
  <c r="EC179" i="8"/>
  <c r="DU179" i="8"/>
  <c r="DM179" i="8"/>
  <c r="DE179" i="8"/>
  <c r="CW179" i="8"/>
  <c r="CO179" i="8"/>
  <c r="CG179" i="8"/>
  <c r="BY179" i="8"/>
  <c r="BQ179" i="8"/>
  <c r="BI179" i="8"/>
  <c r="BA179" i="8"/>
  <c r="AS179" i="8"/>
  <c r="AK179" i="8"/>
  <c r="AC179" i="8"/>
  <c r="U179" i="8"/>
  <c r="M179" i="8"/>
  <c r="FG178" i="8"/>
  <c r="EY178" i="8"/>
  <c r="EQ178" i="8"/>
  <c r="EI178" i="8"/>
  <c r="EA178" i="8"/>
  <c r="DS178" i="8"/>
  <c r="DK178" i="8"/>
  <c r="DC178" i="8"/>
  <c r="CU178" i="8"/>
  <c r="CM178" i="8"/>
  <c r="CE178" i="8"/>
  <c r="BW178" i="8"/>
  <c r="BO178" i="8"/>
  <c r="BG178" i="8"/>
  <c r="AY178" i="8"/>
  <c r="AQ178" i="8"/>
  <c r="AI178" i="8"/>
  <c r="AA178" i="8"/>
  <c r="S178" i="8"/>
  <c r="K178" i="8"/>
  <c r="FE177" i="8"/>
  <c r="EW177" i="8"/>
  <c r="EO177" i="8"/>
  <c r="EG177" i="8"/>
  <c r="DY177" i="8"/>
  <c r="DQ177" i="8"/>
  <c r="DI177" i="8"/>
  <c r="DA177" i="8"/>
  <c r="CS177" i="8"/>
  <c r="CK177" i="8"/>
  <c r="CC177" i="8"/>
  <c r="BU177" i="8"/>
  <c r="BM177" i="8"/>
  <c r="BE177" i="8"/>
  <c r="AW177" i="8"/>
  <c r="AO177" i="8"/>
  <c r="AG177" i="8"/>
  <c r="Y177" i="8"/>
  <c r="Q177" i="8"/>
  <c r="I177" i="8"/>
  <c r="FC176" i="8"/>
  <c r="EU176" i="8"/>
  <c r="EM176" i="8"/>
  <c r="EE176" i="8"/>
  <c r="DW176" i="8"/>
  <c r="DO176" i="8"/>
  <c r="DG176" i="8"/>
  <c r="CY176" i="8"/>
  <c r="CQ176" i="8"/>
  <c r="CI176" i="8"/>
  <c r="CA176" i="8"/>
  <c r="BS176" i="8"/>
  <c r="BK176" i="8"/>
  <c r="BC176" i="8"/>
  <c r="AU176" i="8"/>
  <c r="AM176" i="8"/>
  <c r="AE176" i="8"/>
  <c r="W176" i="8"/>
  <c r="O176" i="8"/>
  <c r="FA175" i="8"/>
  <c r="ES175" i="8"/>
  <c r="EK175" i="8"/>
  <c r="EC175" i="8"/>
  <c r="DU175" i="8"/>
  <c r="DM175" i="8"/>
  <c r="DE175" i="8"/>
  <c r="CW175" i="8"/>
  <c r="CO175" i="8"/>
  <c r="CG175" i="8"/>
  <c r="BY175" i="8"/>
  <c r="BQ175" i="8"/>
  <c r="BI175" i="8"/>
  <c r="BA175" i="8"/>
  <c r="AS175" i="8"/>
  <c r="AK175" i="8"/>
  <c r="AC175" i="8"/>
  <c r="U175" i="8"/>
  <c r="M175" i="8"/>
  <c r="FG174" i="8"/>
  <c r="EY174" i="8"/>
  <c r="EQ174" i="8"/>
  <c r="EI174" i="8"/>
  <c r="EA174" i="8"/>
  <c r="DS174" i="8"/>
  <c r="DK174" i="8"/>
  <c r="DC174" i="8"/>
  <c r="CU174" i="8"/>
  <c r="CM174" i="8"/>
  <c r="CE174" i="8"/>
  <c r="BW174" i="8"/>
  <c r="BO174" i="8"/>
  <c r="BG174" i="8"/>
  <c r="AY174" i="8"/>
  <c r="AQ174" i="8"/>
  <c r="AI174" i="8"/>
  <c r="AA174" i="8"/>
  <c r="S174" i="8"/>
  <c r="K174" i="8"/>
  <c r="FE173" i="8"/>
  <c r="EW173" i="8"/>
  <c r="EO173" i="8"/>
  <c r="EG173" i="8"/>
  <c r="DY173" i="8"/>
  <c r="DQ173" i="8"/>
  <c r="DI173" i="8"/>
  <c r="DA173" i="8"/>
  <c r="CS173" i="8"/>
  <c r="CK173" i="8"/>
  <c r="CC173" i="8"/>
  <c r="BU173" i="8"/>
  <c r="BM173" i="8"/>
  <c r="BE173" i="8"/>
  <c r="AW173" i="8"/>
  <c r="AO173" i="8"/>
  <c r="AG173" i="8"/>
  <c r="Y173" i="8"/>
  <c r="Q173" i="8"/>
  <c r="I173" i="8"/>
  <c r="FC172" i="8"/>
  <c r="EU172" i="8"/>
  <c r="EM172" i="8"/>
  <c r="EE172" i="8"/>
  <c r="DW172" i="8"/>
  <c r="DO172" i="8"/>
  <c r="DG172" i="8"/>
  <c r="CY172" i="8"/>
  <c r="CQ172" i="8"/>
  <c r="CI172" i="8"/>
  <c r="CA172" i="8"/>
  <c r="BS172" i="8"/>
  <c r="BK172" i="8"/>
  <c r="BC172" i="8"/>
  <c r="AU172" i="8"/>
  <c r="AM172" i="8"/>
  <c r="AE172" i="8"/>
  <c r="W172" i="8"/>
  <c r="O172" i="8"/>
  <c r="FA171" i="8"/>
  <c r="ES171" i="8"/>
  <c r="EK171" i="8"/>
  <c r="EC171" i="8"/>
  <c r="DU171" i="8"/>
  <c r="DM171" i="8"/>
  <c r="DE171" i="8"/>
  <c r="CW171" i="8"/>
  <c r="CO171" i="8"/>
  <c r="CG171" i="8"/>
  <c r="BY171" i="8"/>
  <c r="BQ171" i="8"/>
  <c r="BI171" i="8"/>
  <c r="BA171" i="8"/>
  <c r="AS171" i="8"/>
  <c r="AK171" i="8"/>
  <c r="AC171" i="8"/>
  <c r="U171" i="8"/>
  <c r="M171" i="8"/>
  <c r="FG170" i="8"/>
  <c r="EY170" i="8"/>
  <c r="EQ170" i="8"/>
  <c r="EI170" i="8"/>
  <c r="EA170" i="8"/>
  <c r="DS170" i="8"/>
  <c r="DK170" i="8"/>
  <c r="DC170" i="8"/>
  <c r="CU170" i="8"/>
  <c r="CM170" i="8"/>
  <c r="CE170" i="8"/>
  <c r="BW170" i="8"/>
  <c r="BO170" i="8"/>
  <c r="BG170" i="8"/>
  <c r="AY170" i="8"/>
  <c r="AQ170" i="8"/>
  <c r="AI170" i="8"/>
  <c r="AA170" i="8"/>
  <c r="S170" i="8"/>
  <c r="K170" i="8"/>
  <c r="FB180" i="8"/>
  <c r="ET180" i="8"/>
  <c r="EL180" i="8"/>
  <c r="ED180" i="8"/>
  <c r="DV180" i="8"/>
  <c r="DN180" i="8"/>
  <c r="DF180" i="8"/>
  <c r="CX180" i="8"/>
  <c r="CP180" i="8"/>
  <c r="CH180" i="8"/>
  <c r="BZ180" i="8"/>
  <c r="BR180" i="8"/>
  <c r="BJ180" i="8"/>
  <c r="BB180" i="8"/>
  <c r="AT180" i="8"/>
  <c r="AL180" i="8"/>
  <c r="AD180" i="8"/>
  <c r="V180" i="8"/>
  <c r="N180" i="8"/>
  <c r="EZ179" i="8"/>
  <c r="ER179" i="8"/>
  <c r="EJ179" i="8"/>
  <c r="EB179" i="8"/>
  <c r="DT179" i="8"/>
  <c r="DL179" i="8"/>
  <c r="DD179" i="8"/>
  <c r="CV179" i="8"/>
  <c r="CN179" i="8"/>
  <c r="CF179" i="8"/>
  <c r="BX179" i="8"/>
  <c r="BP179" i="8"/>
  <c r="BH179" i="8"/>
  <c r="AZ179" i="8"/>
  <c r="AR179" i="8"/>
  <c r="AJ179" i="8"/>
  <c r="AB179" i="8"/>
  <c r="T179" i="8"/>
  <c r="L179" i="8"/>
  <c r="FF178" i="8"/>
  <c r="EX178" i="8"/>
  <c r="EP178" i="8"/>
  <c r="EH178" i="8"/>
  <c r="DZ178" i="8"/>
  <c r="DR178" i="8"/>
  <c r="DJ178" i="8"/>
  <c r="DB178" i="8"/>
  <c r="CT178" i="8"/>
  <c r="CL178" i="8"/>
  <c r="CD178" i="8"/>
  <c r="BV178" i="8"/>
  <c r="BN178" i="8"/>
  <c r="BF178" i="8"/>
  <c r="AX178" i="8"/>
  <c r="AP178" i="8"/>
  <c r="AH178" i="8"/>
  <c r="Z178" i="8"/>
  <c r="R178" i="8"/>
  <c r="J178" i="8"/>
  <c r="FD177" i="8"/>
  <c r="EV177" i="8"/>
  <c r="EN177" i="8"/>
  <c r="EF177" i="8"/>
  <c r="DX177" i="8"/>
  <c r="DP177" i="8"/>
  <c r="DH177" i="8"/>
  <c r="CZ177" i="8"/>
  <c r="CR177" i="8"/>
  <c r="CJ177" i="8"/>
  <c r="CB177" i="8"/>
  <c r="BT177" i="8"/>
  <c r="BL177" i="8"/>
  <c r="BD177" i="8"/>
  <c r="AV177" i="8"/>
  <c r="AN177" i="8"/>
  <c r="AF177" i="8"/>
  <c r="X177" i="8"/>
  <c r="P177" i="8"/>
  <c r="H177" i="8"/>
  <c r="FB176" i="8"/>
  <c r="ET176" i="8"/>
  <c r="EL176" i="8"/>
  <c r="ED176" i="8"/>
  <c r="DV176" i="8"/>
  <c r="DN176" i="8"/>
  <c r="DF176" i="8"/>
  <c r="CX176" i="8"/>
  <c r="CP176" i="8"/>
  <c r="CH176" i="8"/>
  <c r="BZ176" i="8"/>
  <c r="BR176" i="8"/>
  <c r="BJ176" i="8"/>
  <c r="BB176" i="8"/>
  <c r="AT176" i="8"/>
  <c r="AL176" i="8"/>
  <c r="AD176" i="8"/>
  <c r="V176" i="8"/>
  <c r="N176" i="8"/>
  <c r="EZ175" i="8"/>
  <c r="ER175" i="8"/>
  <c r="EJ175" i="8"/>
  <c r="EB175" i="8"/>
  <c r="DT175" i="8"/>
  <c r="DL175" i="8"/>
  <c r="DD175" i="8"/>
  <c r="CV175" i="8"/>
  <c r="CN175" i="8"/>
  <c r="CF175" i="8"/>
  <c r="BX175" i="8"/>
  <c r="BP175" i="8"/>
  <c r="BH175" i="8"/>
  <c r="AZ175" i="8"/>
  <c r="AR175" i="8"/>
  <c r="AJ175" i="8"/>
  <c r="AB175" i="8"/>
  <c r="T175" i="8"/>
  <c r="L175" i="8"/>
  <c r="DR174" i="8"/>
  <c r="BF174" i="8"/>
  <c r="DP173" i="8"/>
  <c r="BD173" i="8"/>
  <c r="DN172" i="8"/>
  <c r="BB172" i="8"/>
  <c r="DL171" i="8"/>
  <c r="AZ171" i="8"/>
  <c r="EP170" i="8"/>
  <c r="DJ170" i="8"/>
  <c r="CD170" i="8"/>
  <c r="AX170" i="8"/>
  <c r="R170" i="8"/>
  <c r="FF169" i="8"/>
  <c r="EX169" i="8"/>
  <c r="EP169" i="8"/>
  <c r="EH169" i="8"/>
  <c r="DZ169" i="8"/>
  <c r="DR169" i="8"/>
  <c r="DJ169" i="8"/>
  <c r="DB169" i="8"/>
  <c r="CT169" i="8"/>
  <c r="CL169" i="8"/>
  <c r="CD169" i="8"/>
  <c r="BV169" i="8"/>
  <c r="BN169" i="8"/>
  <c r="BF169" i="8"/>
  <c r="AX169" i="8"/>
  <c r="AP169" i="8"/>
  <c r="AH169" i="8"/>
  <c r="Z169" i="8"/>
  <c r="R169" i="8"/>
  <c r="J169" i="8"/>
  <c r="FD168" i="8"/>
  <c r="EV168" i="8"/>
  <c r="EN168" i="8"/>
  <c r="EF168" i="8"/>
  <c r="DX168" i="8"/>
  <c r="DP168" i="8"/>
  <c r="DH168" i="8"/>
  <c r="CZ168" i="8"/>
  <c r="CR168" i="8"/>
  <c r="CJ168" i="8"/>
  <c r="CB168" i="8"/>
  <c r="BT168" i="8"/>
  <c r="BL168" i="8"/>
  <c r="BD168" i="8"/>
  <c r="AV168" i="8"/>
  <c r="AN168" i="8"/>
  <c r="AF168" i="8"/>
  <c r="X168" i="8"/>
  <c r="P168" i="8"/>
  <c r="H168" i="8"/>
  <c r="FB167" i="8"/>
  <c r="ET167" i="8"/>
  <c r="EL167" i="8"/>
  <c r="ED167" i="8"/>
  <c r="DV167" i="8"/>
  <c r="DN167" i="8"/>
  <c r="DF167" i="8"/>
  <c r="CX167" i="8"/>
  <c r="CP167" i="8"/>
  <c r="CH167" i="8"/>
  <c r="BZ167" i="8"/>
  <c r="BR167" i="8"/>
  <c r="BJ167" i="8"/>
  <c r="BB167" i="8"/>
  <c r="AT167" i="8"/>
  <c r="AL167" i="8"/>
  <c r="AD167" i="8"/>
  <c r="V167" i="8"/>
  <c r="N167" i="8"/>
  <c r="EZ166" i="8"/>
  <c r="ER166" i="8"/>
  <c r="EJ166" i="8"/>
  <c r="EB166" i="8"/>
  <c r="DT166" i="8"/>
  <c r="DL166" i="8"/>
  <c r="DD166" i="8"/>
  <c r="CV166" i="8"/>
  <c r="CN166" i="8"/>
  <c r="CF166" i="8"/>
  <c r="BX166" i="8"/>
  <c r="BP166" i="8"/>
  <c r="BH166" i="8"/>
  <c r="AZ166" i="8"/>
  <c r="AR166" i="8"/>
  <c r="AJ166" i="8"/>
  <c r="AB166" i="8"/>
  <c r="T166" i="8"/>
  <c r="L166" i="8"/>
  <c r="FF165" i="8"/>
  <c r="EX165" i="8"/>
  <c r="EP165" i="8"/>
  <c r="EH165" i="8"/>
  <c r="DZ165" i="8"/>
  <c r="DR165" i="8"/>
  <c r="DJ165" i="8"/>
  <c r="DB165" i="8"/>
  <c r="CT165" i="8"/>
  <c r="CL165" i="8"/>
  <c r="CD165" i="8"/>
  <c r="BV165" i="8"/>
  <c r="BN165" i="8"/>
  <c r="BF165" i="8"/>
  <c r="AX165" i="8"/>
  <c r="AP165" i="8"/>
  <c r="AH165" i="8"/>
  <c r="Z165" i="8"/>
  <c r="R165" i="8"/>
  <c r="J165" i="8"/>
  <c r="FD164" i="8"/>
  <c r="EV164" i="8"/>
  <c r="EN164" i="8"/>
  <c r="EF164" i="8"/>
  <c r="DX164" i="8"/>
  <c r="DP164" i="8"/>
  <c r="DH164" i="8"/>
  <c r="CZ164" i="8"/>
  <c r="CR164" i="8"/>
  <c r="CJ164" i="8"/>
  <c r="CB164" i="8"/>
  <c r="BT164" i="8"/>
  <c r="BL164" i="8"/>
  <c r="BD164" i="8"/>
  <c r="AV164" i="8"/>
  <c r="AN164" i="8"/>
  <c r="AF164" i="8"/>
  <c r="X164" i="8"/>
  <c r="P164" i="8"/>
  <c r="H164" i="8"/>
  <c r="FB163" i="8"/>
  <c r="ET163" i="8"/>
  <c r="EL163" i="8"/>
  <c r="ED163" i="8"/>
  <c r="DV163" i="8"/>
  <c r="DN163" i="8"/>
  <c r="DF163" i="8"/>
  <c r="CX163" i="8"/>
  <c r="CP163" i="8"/>
  <c r="CH163" i="8"/>
  <c r="BZ163" i="8"/>
  <c r="BR163" i="8"/>
  <c r="BJ163" i="8"/>
  <c r="BB163" i="8"/>
  <c r="AT163" i="8"/>
  <c r="AL163" i="8"/>
  <c r="AD163" i="8"/>
  <c r="V163" i="8"/>
  <c r="N163" i="8"/>
  <c r="EZ162" i="8"/>
  <c r="ER162" i="8"/>
  <c r="EJ162" i="8"/>
  <c r="EB162" i="8"/>
  <c r="DT162" i="8"/>
  <c r="DL162" i="8"/>
  <c r="DD162" i="8"/>
  <c r="CV162" i="8"/>
  <c r="CN162" i="8"/>
  <c r="CF162" i="8"/>
  <c r="BX162" i="8"/>
  <c r="BP162" i="8"/>
  <c r="BH162" i="8"/>
  <c r="AZ162" i="8"/>
  <c r="AR162" i="8"/>
  <c r="AJ162" i="8"/>
  <c r="AB162" i="8"/>
  <c r="T162" i="8"/>
  <c r="L162" i="8"/>
  <c r="FF161" i="8"/>
  <c r="EX161" i="8"/>
  <c r="EP161" i="8"/>
  <c r="EH161" i="8"/>
  <c r="DZ161" i="8"/>
  <c r="DR161" i="8"/>
  <c r="DJ161" i="8"/>
  <c r="DB161" i="8"/>
  <c r="CT161" i="8"/>
  <c r="CL161" i="8"/>
  <c r="CD161" i="8"/>
  <c r="BV161" i="8"/>
  <c r="BN161" i="8"/>
  <c r="BF161" i="8"/>
  <c r="AX161" i="8"/>
  <c r="AP161" i="8"/>
  <c r="AH161" i="8"/>
  <c r="Z161" i="8"/>
  <c r="R161" i="8"/>
  <c r="J161" i="8"/>
  <c r="FD160" i="8"/>
  <c r="EV160" i="8"/>
  <c r="EN160" i="8"/>
  <c r="EF160" i="8"/>
  <c r="DX160" i="8"/>
  <c r="DP160" i="8"/>
  <c r="DH160" i="8"/>
  <c r="CZ160" i="8"/>
  <c r="CR160" i="8"/>
  <c r="CJ160" i="8"/>
  <c r="CB160" i="8"/>
  <c r="BT160" i="8"/>
  <c r="BL160" i="8"/>
  <c r="BD160" i="8"/>
  <c r="AV160" i="8"/>
  <c r="AN160" i="8"/>
  <c r="AF160" i="8"/>
  <c r="X160" i="8"/>
  <c r="P160" i="8"/>
  <c r="H160" i="8"/>
  <c r="DJ174" i="8"/>
  <c r="AX174" i="8"/>
  <c r="DH173" i="8"/>
  <c r="AV173" i="8"/>
  <c r="DF172" i="8"/>
  <c r="AT172" i="8"/>
  <c r="DD171" i="8"/>
  <c r="AR171" i="8"/>
  <c r="EL170" i="8"/>
  <c r="DF170" i="8"/>
  <c r="BZ170" i="8"/>
  <c r="AT170" i="8"/>
  <c r="N170" i="8"/>
  <c r="FE169" i="8"/>
  <c r="EW169" i="8"/>
  <c r="EO169" i="8"/>
  <c r="EG169" i="8"/>
  <c r="DY169" i="8"/>
  <c r="DQ169" i="8"/>
  <c r="DI169" i="8"/>
  <c r="DA169" i="8"/>
  <c r="CS169" i="8"/>
  <c r="CK169" i="8"/>
  <c r="CC169" i="8"/>
  <c r="BU169" i="8"/>
  <c r="BM169" i="8"/>
  <c r="BE169" i="8"/>
  <c r="AW169" i="8"/>
  <c r="AO169" i="8"/>
  <c r="AG169" i="8"/>
  <c r="Y169" i="8"/>
  <c r="Q169" i="8"/>
  <c r="I169" i="8"/>
  <c r="FC168" i="8"/>
  <c r="EU168" i="8"/>
  <c r="EM168" i="8"/>
  <c r="EE168" i="8"/>
  <c r="DW168" i="8"/>
  <c r="DO168" i="8"/>
  <c r="DG168" i="8"/>
  <c r="CY168" i="8"/>
  <c r="CQ168" i="8"/>
  <c r="CI168" i="8"/>
  <c r="CA168" i="8"/>
  <c r="BS168" i="8"/>
  <c r="BK168" i="8"/>
  <c r="BC168" i="8"/>
  <c r="AU168" i="8"/>
  <c r="AM168" i="8"/>
  <c r="AE168" i="8"/>
  <c r="W168" i="8"/>
  <c r="O168" i="8"/>
  <c r="FA167" i="8"/>
  <c r="ES167" i="8"/>
  <c r="EK167" i="8"/>
  <c r="EC167" i="8"/>
  <c r="DU167" i="8"/>
  <c r="DM167" i="8"/>
  <c r="DE167" i="8"/>
  <c r="CW167" i="8"/>
  <c r="CO167" i="8"/>
  <c r="CG167" i="8"/>
  <c r="BY167" i="8"/>
  <c r="BQ167" i="8"/>
  <c r="BI167" i="8"/>
  <c r="BA167" i="8"/>
  <c r="AS167" i="8"/>
  <c r="AK167" i="8"/>
  <c r="AC167" i="8"/>
  <c r="U167" i="8"/>
  <c r="M167" i="8"/>
  <c r="FG166" i="8"/>
  <c r="EY166" i="8"/>
  <c r="EQ166" i="8"/>
  <c r="EI166" i="8"/>
  <c r="EA166" i="8"/>
  <c r="DS166" i="8"/>
  <c r="DK166" i="8"/>
  <c r="DC166" i="8"/>
  <c r="CU166" i="8"/>
  <c r="CM166" i="8"/>
  <c r="CE166" i="8"/>
  <c r="BW166" i="8"/>
  <c r="BO166" i="8"/>
  <c r="BG166" i="8"/>
  <c r="AY166" i="8"/>
  <c r="AQ166" i="8"/>
  <c r="AI166" i="8"/>
  <c r="AA166" i="8"/>
  <c r="S166" i="8"/>
  <c r="K166" i="8"/>
  <c r="FE165" i="8"/>
  <c r="EW165" i="8"/>
  <c r="EO165" i="8"/>
  <c r="EG165" i="8"/>
  <c r="DY165" i="8"/>
  <c r="DQ165" i="8"/>
  <c r="DI165" i="8"/>
  <c r="DA165" i="8"/>
  <c r="CS165" i="8"/>
  <c r="CK165" i="8"/>
  <c r="CC165" i="8"/>
  <c r="BU165" i="8"/>
  <c r="BM165" i="8"/>
  <c r="BE165" i="8"/>
  <c r="AW165" i="8"/>
  <c r="AO165" i="8"/>
  <c r="AG165" i="8"/>
  <c r="Y165" i="8"/>
  <c r="Q165" i="8"/>
  <c r="I165" i="8"/>
  <c r="FC164" i="8"/>
  <c r="EU164" i="8"/>
  <c r="EM164" i="8"/>
  <c r="EE164" i="8"/>
  <c r="DW164" i="8"/>
  <c r="DO164" i="8"/>
  <c r="DG164" i="8"/>
  <c r="CY164" i="8"/>
  <c r="CQ164" i="8"/>
  <c r="CI164" i="8"/>
  <c r="CA164" i="8"/>
  <c r="BS164" i="8"/>
  <c r="BK164" i="8"/>
  <c r="BC164" i="8"/>
  <c r="AU164" i="8"/>
  <c r="AM164" i="8"/>
  <c r="AE164" i="8"/>
  <c r="W164" i="8"/>
  <c r="O164" i="8"/>
  <c r="FA163" i="8"/>
  <c r="ES163" i="8"/>
  <c r="EK163" i="8"/>
  <c r="EC163" i="8"/>
  <c r="DU163" i="8"/>
  <c r="DM163" i="8"/>
  <c r="DE163" i="8"/>
  <c r="CW163" i="8"/>
  <c r="CO163" i="8"/>
  <c r="CG163" i="8"/>
  <c r="BY163" i="8"/>
  <c r="BQ163" i="8"/>
  <c r="BI163" i="8"/>
  <c r="BA163" i="8"/>
  <c r="AS163" i="8"/>
  <c r="AK163" i="8"/>
  <c r="AC163" i="8"/>
  <c r="U163" i="8"/>
  <c r="M163" i="8"/>
  <c r="FG162" i="8"/>
  <c r="EY162" i="8"/>
  <c r="EQ162" i="8"/>
  <c r="EI162" i="8"/>
  <c r="EA162" i="8"/>
  <c r="DS162" i="8"/>
  <c r="DK162" i="8"/>
  <c r="DC162" i="8"/>
  <c r="CU162" i="8"/>
  <c r="CM162" i="8"/>
  <c r="CE162" i="8"/>
  <c r="BW162" i="8"/>
  <c r="BO162" i="8"/>
  <c r="BG162" i="8"/>
  <c r="AY162" i="8"/>
  <c r="AQ162" i="8"/>
  <c r="AI162" i="8"/>
  <c r="AA162" i="8"/>
  <c r="S162" i="8"/>
  <c r="K162" i="8"/>
  <c r="FE161" i="8"/>
  <c r="EW161" i="8"/>
  <c r="EO161" i="8"/>
  <c r="EG161" i="8"/>
  <c r="DY161" i="8"/>
  <c r="DQ161" i="8"/>
  <c r="DI161" i="8"/>
  <c r="DA161" i="8"/>
  <c r="CS161" i="8"/>
  <c r="CK161" i="8"/>
  <c r="CC161" i="8"/>
  <c r="BU161" i="8"/>
  <c r="BM161" i="8"/>
  <c r="BE161" i="8"/>
  <c r="AW161" i="8"/>
  <c r="AO161" i="8"/>
  <c r="AG161" i="8"/>
  <c r="Y161" i="8"/>
  <c r="Q161" i="8"/>
  <c r="I161" i="8"/>
  <c r="FC160" i="8"/>
  <c r="EU160" i="8"/>
  <c r="EM160" i="8"/>
  <c r="EE160" i="8"/>
  <c r="DW160" i="8"/>
  <c r="DO160" i="8"/>
  <c r="DG160" i="8"/>
  <c r="CY160" i="8"/>
  <c r="CQ160" i="8"/>
  <c r="CI160" i="8"/>
  <c r="CA160" i="8"/>
  <c r="BS160" i="8"/>
  <c r="BK160" i="8"/>
  <c r="BC160" i="8"/>
  <c r="AU160" i="8"/>
  <c r="AM160" i="8"/>
  <c r="AE160" i="8"/>
  <c r="W160" i="8"/>
  <c r="O160" i="8"/>
  <c r="DB174" i="8"/>
  <c r="AP174" i="8"/>
  <c r="CZ173" i="8"/>
  <c r="AN173" i="8"/>
  <c r="CX172" i="8"/>
  <c r="AL172" i="8"/>
  <c r="CV171" i="8"/>
  <c r="AJ171" i="8"/>
  <c r="EH170" i="8"/>
  <c r="DB170" i="8"/>
  <c r="BV170" i="8"/>
  <c r="AP170" i="8"/>
  <c r="J170" i="8"/>
  <c r="FD169" i="8"/>
  <c r="EV169" i="8"/>
  <c r="EN169" i="8"/>
  <c r="EF169" i="8"/>
  <c r="DX169" i="8"/>
  <c r="DP169" i="8"/>
  <c r="DH169" i="8"/>
  <c r="CZ169" i="8"/>
  <c r="CR169" i="8"/>
  <c r="CJ169" i="8"/>
  <c r="CB169" i="8"/>
  <c r="BT169" i="8"/>
  <c r="BL169" i="8"/>
  <c r="BD169" i="8"/>
  <c r="AV169" i="8"/>
  <c r="AN169" i="8"/>
  <c r="AF169" i="8"/>
  <c r="X169" i="8"/>
  <c r="P169" i="8"/>
  <c r="H169" i="8"/>
  <c r="FB168" i="8"/>
  <c r="ET168" i="8"/>
  <c r="EL168" i="8"/>
  <c r="ED168" i="8"/>
  <c r="DV168" i="8"/>
  <c r="DN168" i="8"/>
  <c r="DF168" i="8"/>
  <c r="CX168" i="8"/>
  <c r="CP168" i="8"/>
  <c r="CH168" i="8"/>
  <c r="BZ168" i="8"/>
  <c r="BR168" i="8"/>
  <c r="BJ168" i="8"/>
  <c r="BB168" i="8"/>
  <c r="AT168" i="8"/>
  <c r="AL168" i="8"/>
  <c r="AD168" i="8"/>
  <c r="V168" i="8"/>
  <c r="N168" i="8"/>
  <c r="EZ167" i="8"/>
  <c r="ER167" i="8"/>
  <c r="EJ167" i="8"/>
  <c r="EB167" i="8"/>
  <c r="DT167" i="8"/>
  <c r="DL167" i="8"/>
  <c r="DD167" i="8"/>
  <c r="CV167" i="8"/>
  <c r="CN167" i="8"/>
  <c r="CF167" i="8"/>
  <c r="BX167" i="8"/>
  <c r="BP167" i="8"/>
  <c r="BH167" i="8"/>
  <c r="AZ167" i="8"/>
  <c r="AR167" i="8"/>
  <c r="AJ167" i="8"/>
  <c r="AB167" i="8"/>
  <c r="T167" i="8"/>
  <c r="L167" i="8"/>
  <c r="FF166" i="8"/>
  <c r="EX166" i="8"/>
  <c r="EP166" i="8"/>
  <c r="EH166" i="8"/>
  <c r="DZ166" i="8"/>
  <c r="DR166" i="8"/>
  <c r="DJ166" i="8"/>
  <c r="DB166" i="8"/>
  <c r="CT166" i="8"/>
  <c r="CL166" i="8"/>
  <c r="CD166" i="8"/>
  <c r="BV166" i="8"/>
  <c r="BN166" i="8"/>
  <c r="BF166" i="8"/>
  <c r="AX166" i="8"/>
  <c r="AP166" i="8"/>
  <c r="AH166" i="8"/>
  <c r="Z166" i="8"/>
  <c r="R166" i="8"/>
  <c r="J166" i="8"/>
  <c r="FD165" i="8"/>
  <c r="EV165" i="8"/>
  <c r="EN165" i="8"/>
  <c r="EF165" i="8"/>
  <c r="DX165" i="8"/>
  <c r="DP165" i="8"/>
  <c r="DH165" i="8"/>
  <c r="CZ165" i="8"/>
  <c r="CR165" i="8"/>
  <c r="CJ165" i="8"/>
  <c r="CB165" i="8"/>
  <c r="BT165" i="8"/>
  <c r="BL165" i="8"/>
  <c r="BD165" i="8"/>
  <c r="AV165" i="8"/>
  <c r="AN165" i="8"/>
  <c r="AF165" i="8"/>
  <c r="X165" i="8"/>
  <c r="P165" i="8"/>
  <c r="H165" i="8"/>
  <c r="FB164" i="8"/>
  <c r="ET164" i="8"/>
  <c r="EL164" i="8"/>
  <c r="ED164" i="8"/>
  <c r="DV164" i="8"/>
  <c r="DN164" i="8"/>
  <c r="DF164" i="8"/>
  <c r="CX164" i="8"/>
  <c r="CP164" i="8"/>
  <c r="CH164" i="8"/>
  <c r="BZ164" i="8"/>
  <c r="BR164" i="8"/>
  <c r="BJ164" i="8"/>
  <c r="BB164" i="8"/>
  <c r="AT164" i="8"/>
  <c r="AL164" i="8"/>
  <c r="AD164" i="8"/>
  <c r="V164" i="8"/>
  <c r="N164" i="8"/>
  <c r="EZ163" i="8"/>
  <c r="ER163" i="8"/>
  <c r="EJ163" i="8"/>
  <c r="EB163" i="8"/>
  <c r="DT163" i="8"/>
  <c r="DL163" i="8"/>
  <c r="DD163" i="8"/>
  <c r="CV163" i="8"/>
  <c r="CN163" i="8"/>
  <c r="CF163" i="8"/>
  <c r="BX163" i="8"/>
  <c r="BP163" i="8"/>
  <c r="BH163" i="8"/>
  <c r="AZ163" i="8"/>
  <c r="AR163" i="8"/>
  <c r="AJ163" i="8"/>
  <c r="AB163" i="8"/>
  <c r="T163" i="8"/>
  <c r="L163" i="8"/>
  <c r="FF162" i="8"/>
  <c r="EX162" i="8"/>
  <c r="EP162" i="8"/>
  <c r="EH162" i="8"/>
  <c r="DZ162" i="8"/>
  <c r="DR162" i="8"/>
  <c r="DJ162" i="8"/>
  <c r="DB162" i="8"/>
  <c r="CT162" i="8"/>
  <c r="CL162" i="8"/>
  <c r="CD162" i="8"/>
  <c r="BV162" i="8"/>
  <c r="BN162" i="8"/>
  <c r="BF162" i="8"/>
  <c r="AX162" i="8"/>
  <c r="AP162" i="8"/>
  <c r="AH162" i="8"/>
  <c r="Z162" i="8"/>
  <c r="R162" i="8"/>
  <c r="J162" i="8"/>
  <c r="FD161" i="8"/>
  <c r="EV161" i="8"/>
  <c r="EN161" i="8"/>
  <c r="EF161" i="8"/>
  <c r="DX161" i="8"/>
  <c r="DP161" i="8"/>
  <c r="DH161" i="8"/>
  <c r="CZ161" i="8"/>
  <c r="CR161" i="8"/>
  <c r="CJ161" i="8"/>
  <c r="CB161" i="8"/>
  <c r="BT161" i="8"/>
  <c r="BL161" i="8"/>
  <c r="BD161" i="8"/>
  <c r="AV161" i="8"/>
  <c r="AN161" i="8"/>
  <c r="AF161" i="8"/>
  <c r="X161" i="8"/>
  <c r="P161" i="8"/>
  <c r="H161" i="8"/>
  <c r="FB160" i="8"/>
  <c r="ET160" i="8"/>
  <c r="EL160" i="8"/>
  <c r="ED160" i="8"/>
  <c r="DV160" i="8"/>
  <c r="DN160" i="8"/>
  <c r="DF160" i="8"/>
  <c r="CX160" i="8"/>
  <c r="CP160" i="8"/>
  <c r="CH160" i="8"/>
  <c r="BZ160" i="8"/>
  <c r="BR160" i="8"/>
  <c r="BJ160" i="8"/>
  <c r="BB160" i="8"/>
  <c r="AT160" i="8"/>
  <c r="AL160" i="8"/>
  <c r="AD160" i="8"/>
  <c r="V160" i="8"/>
  <c r="N160" i="8"/>
  <c r="FF174" i="8"/>
  <c r="CT174" i="8"/>
  <c r="AH174" i="8"/>
  <c r="FD173" i="8"/>
  <c r="CR173" i="8"/>
  <c r="AF173" i="8"/>
  <c r="FB172" i="8"/>
  <c r="CP172" i="8"/>
  <c r="AD172" i="8"/>
  <c r="EZ171" i="8"/>
  <c r="CN171" i="8"/>
  <c r="AB171" i="8"/>
  <c r="ED170" i="8"/>
  <c r="CX170" i="8"/>
  <c r="BR170" i="8"/>
  <c r="AL170" i="8"/>
  <c r="FC169" i="8"/>
  <c r="EU169" i="8"/>
  <c r="EM169" i="8"/>
  <c r="EE169" i="8"/>
  <c r="DW169" i="8"/>
  <c r="DO169" i="8"/>
  <c r="DG169" i="8"/>
  <c r="CY169" i="8"/>
  <c r="CQ169" i="8"/>
  <c r="CI169" i="8"/>
  <c r="CA169" i="8"/>
  <c r="BS169" i="8"/>
  <c r="BK169" i="8"/>
  <c r="BC169" i="8"/>
  <c r="AU169" i="8"/>
  <c r="AM169" i="8"/>
  <c r="AE169" i="8"/>
  <c r="W169" i="8"/>
  <c r="O169" i="8"/>
  <c r="FA168" i="8"/>
  <c r="ES168" i="8"/>
  <c r="EK168" i="8"/>
  <c r="EC168" i="8"/>
  <c r="DU168" i="8"/>
  <c r="DM168" i="8"/>
  <c r="DE168" i="8"/>
  <c r="CW168" i="8"/>
  <c r="CO168" i="8"/>
  <c r="CG168" i="8"/>
  <c r="BY168" i="8"/>
  <c r="BQ168" i="8"/>
  <c r="BI168" i="8"/>
  <c r="BA168" i="8"/>
  <c r="AS168" i="8"/>
  <c r="AK168" i="8"/>
  <c r="AC168" i="8"/>
  <c r="U168" i="8"/>
  <c r="M168" i="8"/>
  <c r="FG167" i="8"/>
  <c r="EY167" i="8"/>
  <c r="EQ167" i="8"/>
  <c r="EI167" i="8"/>
  <c r="EA167" i="8"/>
  <c r="DS167" i="8"/>
  <c r="DK167" i="8"/>
  <c r="DC167" i="8"/>
  <c r="CU167" i="8"/>
  <c r="CM167" i="8"/>
  <c r="CE167" i="8"/>
  <c r="BW167" i="8"/>
  <c r="BO167" i="8"/>
  <c r="BG167" i="8"/>
  <c r="AY167" i="8"/>
  <c r="AQ167" i="8"/>
  <c r="AI167" i="8"/>
  <c r="AA167" i="8"/>
  <c r="S167" i="8"/>
  <c r="K167" i="8"/>
  <c r="FE166" i="8"/>
  <c r="EW166" i="8"/>
  <c r="EO166" i="8"/>
  <c r="EG166" i="8"/>
  <c r="DY166" i="8"/>
  <c r="DQ166" i="8"/>
  <c r="DI166" i="8"/>
  <c r="DA166" i="8"/>
  <c r="CS166" i="8"/>
  <c r="CK166" i="8"/>
  <c r="CC166" i="8"/>
  <c r="BU166" i="8"/>
  <c r="BM166" i="8"/>
  <c r="BE166" i="8"/>
  <c r="AW166" i="8"/>
  <c r="AO166" i="8"/>
  <c r="AG166" i="8"/>
  <c r="Y166" i="8"/>
  <c r="Q166" i="8"/>
  <c r="I166" i="8"/>
  <c r="FC165" i="8"/>
  <c r="EU165" i="8"/>
  <c r="EM165" i="8"/>
  <c r="EE165" i="8"/>
  <c r="DW165" i="8"/>
  <c r="DO165" i="8"/>
  <c r="DG165" i="8"/>
  <c r="CY165" i="8"/>
  <c r="CQ165" i="8"/>
  <c r="CI165" i="8"/>
  <c r="CA165" i="8"/>
  <c r="BS165" i="8"/>
  <c r="BK165" i="8"/>
  <c r="BC165" i="8"/>
  <c r="AU165" i="8"/>
  <c r="AM165" i="8"/>
  <c r="AE165" i="8"/>
  <c r="W165" i="8"/>
  <c r="O165" i="8"/>
  <c r="FA164" i="8"/>
  <c r="ES164" i="8"/>
  <c r="EK164" i="8"/>
  <c r="EC164" i="8"/>
  <c r="DU164" i="8"/>
  <c r="DM164" i="8"/>
  <c r="DE164" i="8"/>
  <c r="CW164" i="8"/>
  <c r="CO164" i="8"/>
  <c r="CG164" i="8"/>
  <c r="BY164" i="8"/>
  <c r="BQ164" i="8"/>
  <c r="BI164" i="8"/>
  <c r="BA164" i="8"/>
  <c r="AS164" i="8"/>
  <c r="AK164" i="8"/>
  <c r="AC164" i="8"/>
  <c r="U164" i="8"/>
  <c r="M164" i="8"/>
  <c r="FG163" i="8"/>
  <c r="EY163" i="8"/>
  <c r="EQ163" i="8"/>
  <c r="EI163" i="8"/>
  <c r="EA163" i="8"/>
  <c r="DS163" i="8"/>
  <c r="DK163" i="8"/>
  <c r="DC163" i="8"/>
  <c r="CU163" i="8"/>
  <c r="CM163" i="8"/>
  <c r="CE163" i="8"/>
  <c r="BW163" i="8"/>
  <c r="BO163" i="8"/>
  <c r="BG163" i="8"/>
  <c r="AY163" i="8"/>
  <c r="AQ163" i="8"/>
  <c r="AI163" i="8"/>
  <c r="AA163" i="8"/>
  <c r="S163" i="8"/>
  <c r="K163" i="8"/>
  <c r="FE162" i="8"/>
  <c r="EW162" i="8"/>
  <c r="EO162" i="8"/>
  <c r="EG162" i="8"/>
  <c r="DY162" i="8"/>
  <c r="DQ162" i="8"/>
  <c r="DI162" i="8"/>
  <c r="DA162" i="8"/>
  <c r="CS162" i="8"/>
  <c r="CK162" i="8"/>
  <c r="CC162" i="8"/>
  <c r="BU162" i="8"/>
  <c r="BM162" i="8"/>
  <c r="BE162" i="8"/>
  <c r="AW162" i="8"/>
  <c r="AO162" i="8"/>
  <c r="AG162" i="8"/>
  <c r="Y162" i="8"/>
  <c r="Q162" i="8"/>
  <c r="I162" i="8"/>
  <c r="FC161" i="8"/>
  <c r="EU161" i="8"/>
  <c r="EM161" i="8"/>
  <c r="EE161" i="8"/>
  <c r="DW161" i="8"/>
  <c r="DO161" i="8"/>
  <c r="DG161" i="8"/>
  <c r="CY161" i="8"/>
  <c r="CQ161" i="8"/>
  <c r="CI161" i="8"/>
  <c r="CA161" i="8"/>
  <c r="BS161" i="8"/>
  <c r="BK161" i="8"/>
  <c r="BC161" i="8"/>
  <c r="AU161" i="8"/>
  <c r="AM161" i="8"/>
  <c r="AE161" i="8"/>
  <c r="W161" i="8"/>
  <c r="O161" i="8"/>
  <c r="FA160" i="8"/>
  <c r="ES160" i="8"/>
  <c r="EK160" i="8"/>
  <c r="EC160" i="8"/>
  <c r="DU160" i="8"/>
  <c r="DM160" i="8"/>
  <c r="DE160" i="8"/>
  <c r="CW160" i="8"/>
  <c r="CO160" i="8"/>
  <c r="CG160" i="8"/>
  <c r="BY160" i="8"/>
  <c r="BQ160" i="8"/>
  <c r="BI160" i="8"/>
  <c r="BA160" i="8"/>
  <c r="AS160" i="8"/>
  <c r="AK160" i="8"/>
  <c r="AC160" i="8"/>
  <c r="U160" i="8"/>
  <c r="M160" i="8"/>
  <c r="EX174" i="8"/>
  <c r="CL174" i="8"/>
  <c r="Z174" i="8"/>
  <c r="EV173" i="8"/>
  <c r="CJ173" i="8"/>
  <c r="X173" i="8"/>
  <c r="ET172" i="8"/>
  <c r="CH172" i="8"/>
  <c r="V172" i="8"/>
  <c r="ER171" i="8"/>
  <c r="CF171" i="8"/>
  <c r="T171" i="8"/>
  <c r="FF170" i="8"/>
  <c r="DZ170" i="8"/>
  <c r="CT170" i="8"/>
  <c r="BN170" i="8"/>
  <c r="AH170" i="8"/>
  <c r="FB169" i="8"/>
  <c r="ET169" i="8"/>
  <c r="EL169" i="8"/>
  <c r="ED169" i="8"/>
  <c r="DV169" i="8"/>
  <c r="DN169" i="8"/>
  <c r="DF169" i="8"/>
  <c r="CX169" i="8"/>
  <c r="CP169" i="8"/>
  <c r="CH169" i="8"/>
  <c r="BZ169" i="8"/>
  <c r="BR169" i="8"/>
  <c r="BJ169" i="8"/>
  <c r="BB169" i="8"/>
  <c r="AT169" i="8"/>
  <c r="AL169" i="8"/>
  <c r="AD169" i="8"/>
  <c r="V169" i="8"/>
  <c r="N169" i="8"/>
  <c r="EZ168" i="8"/>
  <c r="ER168" i="8"/>
  <c r="EJ168" i="8"/>
  <c r="EB168" i="8"/>
  <c r="DT168" i="8"/>
  <c r="DL168" i="8"/>
  <c r="DD168" i="8"/>
  <c r="CV168" i="8"/>
  <c r="CN168" i="8"/>
  <c r="CF168" i="8"/>
  <c r="BX168" i="8"/>
  <c r="BP168" i="8"/>
  <c r="BH168" i="8"/>
  <c r="AZ168" i="8"/>
  <c r="AR168" i="8"/>
  <c r="AJ168" i="8"/>
  <c r="AB168" i="8"/>
  <c r="T168" i="8"/>
  <c r="L168" i="8"/>
  <c r="FF167" i="8"/>
  <c r="EX167" i="8"/>
  <c r="EP167" i="8"/>
  <c r="EH167" i="8"/>
  <c r="DZ167" i="8"/>
  <c r="DR167" i="8"/>
  <c r="DJ167" i="8"/>
  <c r="DB167" i="8"/>
  <c r="CT167" i="8"/>
  <c r="CL167" i="8"/>
  <c r="CD167" i="8"/>
  <c r="BV167" i="8"/>
  <c r="BN167" i="8"/>
  <c r="BF167" i="8"/>
  <c r="AX167" i="8"/>
  <c r="AP167" i="8"/>
  <c r="AH167" i="8"/>
  <c r="Z167" i="8"/>
  <c r="R167" i="8"/>
  <c r="J167" i="8"/>
  <c r="FD166" i="8"/>
  <c r="EV166" i="8"/>
  <c r="EN166" i="8"/>
  <c r="EF166" i="8"/>
  <c r="DX166" i="8"/>
  <c r="DP166" i="8"/>
  <c r="DH166" i="8"/>
  <c r="CZ166" i="8"/>
  <c r="CR166" i="8"/>
  <c r="CJ166" i="8"/>
  <c r="CB166" i="8"/>
  <c r="BT166" i="8"/>
  <c r="BL166" i="8"/>
  <c r="BD166" i="8"/>
  <c r="AV166" i="8"/>
  <c r="AN166" i="8"/>
  <c r="AF166" i="8"/>
  <c r="X166" i="8"/>
  <c r="P166" i="8"/>
  <c r="H166" i="8"/>
  <c r="FB165" i="8"/>
  <c r="ET165" i="8"/>
  <c r="EL165" i="8"/>
  <c r="ED165" i="8"/>
  <c r="DV165" i="8"/>
  <c r="DN165" i="8"/>
  <c r="DF165" i="8"/>
  <c r="CX165" i="8"/>
  <c r="CP165" i="8"/>
  <c r="CH165" i="8"/>
  <c r="BZ165" i="8"/>
  <c r="BR165" i="8"/>
  <c r="BJ165" i="8"/>
  <c r="BB165" i="8"/>
  <c r="AT165" i="8"/>
  <c r="AL165" i="8"/>
  <c r="AD165" i="8"/>
  <c r="V165" i="8"/>
  <c r="N165" i="8"/>
  <c r="EZ164" i="8"/>
  <c r="ER164" i="8"/>
  <c r="EJ164" i="8"/>
  <c r="EB164" i="8"/>
  <c r="DT164" i="8"/>
  <c r="DL164" i="8"/>
  <c r="DD164" i="8"/>
  <c r="CV164" i="8"/>
  <c r="CN164" i="8"/>
  <c r="CF164" i="8"/>
  <c r="BX164" i="8"/>
  <c r="BP164" i="8"/>
  <c r="BH164" i="8"/>
  <c r="AZ164" i="8"/>
  <c r="AR164" i="8"/>
  <c r="AJ164" i="8"/>
  <c r="AB164" i="8"/>
  <c r="T164" i="8"/>
  <c r="L164" i="8"/>
  <c r="FF163" i="8"/>
  <c r="EX163" i="8"/>
  <c r="EP163" i="8"/>
  <c r="EH163" i="8"/>
  <c r="DZ163" i="8"/>
  <c r="DR163" i="8"/>
  <c r="DJ163" i="8"/>
  <c r="DB163" i="8"/>
  <c r="CT163" i="8"/>
  <c r="CL163" i="8"/>
  <c r="CD163" i="8"/>
  <c r="BV163" i="8"/>
  <c r="BN163" i="8"/>
  <c r="BF163" i="8"/>
  <c r="AX163" i="8"/>
  <c r="AP163" i="8"/>
  <c r="AH163" i="8"/>
  <c r="Z163" i="8"/>
  <c r="R163" i="8"/>
  <c r="J163" i="8"/>
  <c r="FD162" i="8"/>
  <c r="EV162" i="8"/>
  <c r="EN162" i="8"/>
  <c r="EF162" i="8"/>
  <c r="DX162" i="8"/>
  <c r="DP162" i="8"/>
  <c r="DH162" i="8"/>
  <c r="CZ162" i="8"/>
  <c r="CR162" i="8"/>
  <c r="CJ162" i="8"/>
  <c r="CB162" i="8"/>
  <c r="BT162" i="8"/>
  <c r="BL162" i="8"/>
  <c r="BD162" i="8"/>
  <c r="AV162" i="8"/>
  <c r="AN162" i="8"/>
  <c r="AF162" i="8"/>
  <c r="X162" i="8"/>
  <c r="P162" i="8"/>
  <c r="H162" i="8"/>
  <c r="FB161" i="8"/>
  <c r="ET161" i="8"/>
  <c r="EL161" i="8"/>
  <c r="ED161" i="8"/>
  <c r="DV161" i="8"/>
  <c r="DN161" i="8"/>
  <c r="DF161" i="8"/>
  <c r="CX161" i="8"/>
  <c r="CP161" i="8"/>
  <c r="CH161" i="8"/>
  <c r="BZ161" i="8"/>
  <c r="BR161" i="8"/>
  <c r="BJ161" i="8"/>
  <c r="BB161" i="8"/>
  <c r="AT161" i="8"/>
  <c r="AL161" i="8"/>
  <c r="AD161" i="8"/>
  <c r="V161" i="8"/>
  <c r="N161" i="8"/>
  <c r="EZ160" i="8"/>
  <c r="ER160" i="8"/>
  <c r="EJ160" i="8"/>
  <c r="EB160" i="8"/>
  <c r="DT160" i="8"/>
  <c r="DL160" i="8"/>
  <c r="DD160" i="8"/>
  <c r="CV160" i="8"/>
  <c r="CN160" i="8"/>
  <c r="CF160" i="8"/>
  <c r="BX160" i="8"/>
  <c r="BP160" i="8"/>
  <c r="BH160" i="8"/>
  <c r="AZ160" i="8"/>
  <c r="AR160" i="8"/>
  <c r="AJ160" i="8"/>
  <c r="AB160" i="8"/>
  <c r="T160" i="8"/>
  <c r="L160" i="8"/>
  <c r="EP174" i="8"/>
  <c r="CD174" i="8"/>
  <c r="R174" i="8"/>
  <c r="EN173" i="8"/>
  <c r="CB173" i="8"/>
  <c r="P173" i="8"/>
  <c r="EL172" i="8"/>
  <c r="BZ172" i="8"/>
  <c r="N172" i="8"/>
  <c r="EJ171" i="8"/>
  <c r="BX171" i="8"/>
  <c r="L171" i="8"/>
  <c r="FB170" i="8"/>
  <c r="DV170" i="8"/>
  <c r="CP170" i="8"/>
  <c r="BJ170" i="8"/>
  <c r="AD170" i="8"/>
  <c r="FA169" i="8"/>
  <c r="ES169" i="8"/>
  <c r="EK169" i="8"/>
  <c r="EC169" i="8"/>
  <c r="DU169" i="8"/>
  <c r="DM169" i="8"/>
  <c r="DE169" i="8"/>
  <c r="CW169" i="8"/>
  <c r="CO169" i="8"/>
  <c r="CG169" i="8"/>
  <c r="BY169" i="8"/>
  <c r="BQ169" i="8"/>
  <c r="BI169" i="8"/>
  <c r="BA169" i="8"/>
  <c r="AS169" i="8"/>
  <c r="AK169" i="8"/>
  <c r="AC169" i="8"/>
  <c r="U169" i="8"/>
  <c r="M169" i="8"/>
  <c r="FG168" i="8"/>
  <c r="EY168" i="8"/>
  <c r="EQ168" i="8"/>
  <c r="EI168" i="8"/>
  <c r="EA168" i="8"/>
  <c r="DS168" i="8"/>
  <c r="DK168" i="8"/>
  <c r="DC168" i="8"/>
  <c r="CU168" i="8"/>
  <c r="CM168" i="8"/>
  <c r="CE168" i="8"/>
  <c r="BW168" i="8"/>
  <c r="BO168" i="8"/>
  <c r="BG168" i="8"/>
  <c r="AY168" i="8"/>
  <c r="AQ168" i="8"/>
  <c r="AI168" i="8"/>
  <c r="AA168" i="8"/>
  <c r="S168" i="8"/>
  <c r="K168" i="8"/>
  <c r="FE167" i="8"/>
  <c r="EW167" i="8"/>
  <c r="EO167" i="8"/>
  <c r="EG167" i="8"/>
  <c r="DY167" i="8"/>
  <c r="DQ167" i="8"/>
  <c r="DI167" i="8"/>
  <c r="DA167" i="8"/>
  <c r="CS167" i="8"/>
  <c r="CK167" i="8"/>
  <c r="CC167" i="8"/>
  <c r="BU167" i="8"/>
  <c r="BM167" i="8"/>
  <c r="BE167" i="8"/>
  <c r="AW167" i="8"/>
  <c r="AO167" i="8"/>
  <c r="AG167" i="8"/>
  <c r="Y167" i="8"/>
  <c r="Q167" i="8"/>
  <c r="I167" i="8"/>
  <c r="FC166" i="8"/>
  <c r="EU166" i="8"/>
  <c r="EM166" i="8"/>
  <c r="EE166" i="8"/>
  <c r="DW166" i="8"/>
  <c r="DO166" i="8"/>
  <c r="DG166" i="8"/>
  <c r="CY166" i="8"/>
  <c r="CQ166" i="8"/>
  <c r="CI166" i="8"/>
  <c r="CA166" i="8"/>
  <c r="BS166" i="8"/>
  <c r="BK166" i="8"/>
  <c r="BC166" i="8"/>
  <c r="AU166" i="8"/>
  <c r="AM166" i="8"/>
  <c r="AE166" i="8"/>
  <c r="W166" i="8"/>
  <c r="O166" i="8"/>
  <c r="FA165" i="8"/>
  <c r="ES165" i="8"/>
  <c r="EK165" i="8"/>
  <c r="EC165" i="8"/>
  <c r="DU165" i="8"/>
  <c r="DM165" i="8"/>
  <c r="DE165" i="8"/>
  <c r="CW165" i="8"/>
  <c r="CO165" i="8"/>
  <c r="CG165" i="8"/>
  <c r="BY165" i="8"/>
  <c r="BQ165" i="8"/>
  <c r="BI165" i="8"/>
  <c r="BA165" i="8"/>
  <c r="AS165" i="8"/>
  <c r="AK165" i="8"/>
  <c r="AC165" i="8"/>
  <c r="U165" i="8"/>
  <c r="M165" i="8"/>
  <c r="FG164" i="8"/>
  <c r="EY164" i="8"/>
  <c r="EQ164" i="8"/>
  <c r="EI164" i="8"/>
  <c r="EA164" i="8"/>
  <c r="DS164" i="8"/>
  <c r="DK164" i="8"/>
  <c r="DC164" i="8"/>
  <c r="CU164" i="8"/>
  <c r="CM164" i="8"/>
  <c r="CE164" i="8"/>
  <c r="BW164" i="8"/>
  <c r="BO164" i="8"/>
  <c r="BG164" i="8"/>
  <c r="AY164" i="8"/>
  <c r="AQ164" i="8"/>
  <c r="AI164" i="8"/>
  <c r="AA164" i="8"/>
  <c r="S164" i="8"/>
  <c r="K164" i="8"/>
  <c r="FE163" i="8"/>
  <c r="EW163" i="8"/>
  <c r="EO163" i="8"/>
  <c r="EG163" i="8"/>
  <c r="DY163" i="8"/>
  <c r="DQ163" i="8"/>
  <c r="DI163" i="8"/>
  <c r="DA163" i="8"/>
  <c r="CS163" i="8"/>
  <c r="CK163" i="8"/>
  <c r="CC163" i="8"/>
  <c r="BU163" i="8"/>
  <c r="BM163" i="8"/>
  <c r="BE163" i="8"/>
  <c r="AW163" i="8"/>
  <c r="AO163" i="8"/>
  <c r="AG163" i="8"/>
  <c r="Y163" i="8"/>
  <c r="Q163" i="8"/>
  <c r="I163" i="8"/>
  <c r="FC162" i="8"/>
  <c r="EU162" i="8"/>
  <c r="EM162" i="8"/>
  <c r="EE162" i="8"/>
  <c r="DW162" i="8"/>
  <c r="DO162" i="8"/>
  <c r="DG162" i="8"/>
  <c r="CY162" i="8"/>
  <c r="CQ162" i="8"/>
  <c r="CI162" i="8"/>
  <c r="CA162" i="8"/>
  <c r="BS162" i="8"/>
  <c r="BK162" i="8"/>
  <c r="BC162" i="8"/>
  <c r="AU162" i="8"/>
  <c r="AM162" i="8"/>
  <c r="AE162" i="8"/>
  <c r="W162" i="8"/>
  <c r="O162" i="8"/>
  <c r="FA161" i="8"/>
  <c r="ES161" i="8"/>
  <c r="EK161" i="8"/>
  <c r="EC161" i="8"/>
  <c r="DU161" i="8"/>
  <c r="DM161" i="8"/>
  <c r="DE161" i="8"/>
  <c r="CW161" i="8"/>
  <c r="CO161" i="8"/>
  <c r="CG161" i="8"/>
  <c r="BY161" i="8"/>
  <c r="BQ161" i="8"/>
  <c r="BI161" i="8"/>
  <c r="BA161" i="8"/>
  <c r="AS161" i="8"/>
  <c r="AK161" i="8"/>
  <c r="AC161" i="8"/>
  <c r="U161" i="8"/>
  <c r="M161" i="8"/>
  <c r="FG160" i="8"/>
  <c r="EY160" i="8"/>
  <c r="EQ160" i="8"/>
  <c r="EI160" i="8"/>
  <c r="EA160" i="8"/>
  <c r="DS160" i="8"/>
  <c r="DK160" i="8"/>
  <c r="DC160" i="8"/>
  <c r="CU160" i="8"/>
  <c r="CM160" i="8"/>
  <c r="CE160" i="8"/>
  <c r="BW160" i="8"/>
  <c r="BO160" i="8"/>
  <c r="BG160" i="8"/>
  <c r="AY160" i="8"/>
  <c r="AQ160" i="8"/>
  <c r="AI160" i="8"/>
  <c r="AA160" i="8"/>
  <c r="S160" i="8"/>
  <c r="K160" i="8"/>
  <c r="EH174" i="8"/>
  <c r="BV174" i="8"/>
  <c r="J174" i="8"/>
  <c r="EF173" i="8"/>
  <c r="BT173" i="8"/>
  <c r="H173" i="8"/>
  <c r="ED172" i="8"/>
  <c r="BR172" i="8"/>
  <c r="EB171" i="8"/>
  <c r="BP171" i="8"/>
  <c r="EX170" i="8"/>
  <c r="DR170" i="8"/>
  <c r="CL170" i="8"/>
  <c r="BF170" i="8"/>
  <c r="Z170" i="8"/>
  <c r="EZ169" i="8"/>
  <c r="ER169" i="8"/>
  <c r="EJ169" i="8"/>
  <c r="EB169" i="8"/>
  <c r="DT169" i="8"/>
  <c r="DL169" i="8"/>
  <c r="DD169" i="8"/>
  <c r="CV169" i="8"/>
  <c r="CN169" i="8"/>
  <c r="CF169" i="8"/>
  <c r="BX169" i="8"/>
  <c r="BP169" i="8"/>
  <c r="BH169" i="8"/>
  <c r="AZ169" i="8"/>
  <c r="AR169" i="8"/>
  <c r="AJ169" i="8"/>
  <c r="AB169" i="8"/>
  <c r="T169" i="8"/>
  <c r="L169" i="8"/>
  <c r="FF168" i="8"/>
  <c r="EX168" i="8"/>
  <c r="EP168" i="8"/>
  <c r="EH168" i="8"/>
  <c r="DZ168" i="8"/>
  <c r="DR168" i="8"/>
  <c r="DJ168" i="8"/>
  <c r="DB168" i="8"/>
  <c r="CT168" i="8"/>
  <c r="CL168" i="8"/>
  <c r="CD168" i="8"/>
  <c r="BV168" i="8"/>
  <c r="BN168" i="8"/>
  <c r="BF168" i="8"/>
  <c r="AX168" i="8"/>
  <c r="AP168" i="8"/>
  <c r="AH168" i="8"/>
  <c r="Z168" i="8"/>
  <c r="R168" i="8"/>
  <c r="J168" i="8"/>
  <c r="FD167" i="8"/>
  <c r="EV167" i="8"/>
  <c r="EN167" i="8"/>
  <c r="EF167" i="8"/>
  <c r="DX167" i="8"/>
  <c r="DP167" i="8"/>
  <c r="DH167" i="8"/>
  <c r="CZ167" i="8"/>
  <c r="CR167" i="8"/>
  <c r="CJ167" i="8"/>
  <c r="CB167" i="8"/>
  <c r="BT167" i="8"/>
  <c r="BL167" i="8"/>
  <c r="BD167" i="8"/>
  <c r="AV167" i="8"/>
  <c r="AN167" i="8"/>
  <c r="AF167" i="8"/>
  <c r="X167" i="8"/>
  <c r="P167" i="8"/>
  <c r="H167" i="8"/>
  <c r="FB166" i="8"/>
  <c r="ET166" i="8"/>
  <c r="EL166" i="8"/>
  <c r="ED166" i="8"/>
  <c r="DV166" i="8"/>
  <c r="DN166" i="8"/>
  <c r="DF166" i="8"/>
  <c r="CX166" i="8"/>
  <c r="CP166" i="8"/>
  <c r="CH166" i="8"/>
  <c r="BZ166" i="8"/>
  <c r="BR166" i="8"/>
  <c r="BJ166" i="8"/>
  <c r="BB166" i="8"/>
  <c r="AT166" i="8"/>
  <c r="AL166" i="8"/>
  <c r="AD166" i="8"/>
  <c r="V166" i="8"/>
  <c r="N166" i="8"/>
  <c r="EZ165" i="8"/>
  <c r="ER165" i="8"/>
  <c r="EJ165" i="8"/>
  <c r="EB165" i="8"/>
  <c r="DT165" i="8"/>
  <c r="DL165" i="8"/>
  <c r="DD165" i="8"/>
  <c r="CV165" i="8"/>
  <c r="CN165" i="8"/>
  <c r="CF165" i="8"/>
  <c r="BX165" i="8"/>
  <c r="BP165" i="8"/>
  <c r="BH165" i="8"/>
  <c r="AZ165" i="8"/>
  <c r="AR165" i="8"/>
  <c r="AJ165" i="8"/>
  <c r="AB165" i="8"/>
  <c r="T165" i="8"/>
  <c r="L165" i="8"/>
  <c r="FF164" i="8"/>
  <c r="EX164" i="8"/>
  <c r="EP164" i="8"/>
  <c r="EH164" i="8"/>
  <c r="DZ164" i="8"/>
  <c r="DR164" i="8"/>
  <c r="DJ164" i="8"/>
  <c r="DB164" i="8"/>
  <c r="CT164" i="8"/>
  <c r="CL164" i="8"/>
  <c r="CD164" i="8"/>
  <c r="BV164" i="8"/>
  <c r="BN164" i="8"/>
  <c r="BF164" i="8"/>
  <c r="AX164" i="8"/>
  <c r="AP164" i="8"/>
  <c r="AH164" i="8"/>
  <c r="Z164" i="8"/>
  <c r="R164" i="8"/>
  <c r="J164" i="8"/>
  <c r="FD163" i="8"/>
  <c r="EV163" i="8"/>
  <c r="EN163" i="8"/>
  <c r="EF163" i="8"/>
  <c r="DX163" i="8"/>
  <c r="DP163" i="8"/>
  <c r="DH163" i="8"/>
  <c r="CZ163" i="8"/>
  <c r="CR163" i="8"/>
  <c r="CJ163" i="8"/>
  <c r="CB163" i="8"/>
  <c r="BT163" i="8"/>
  <c r="BL163" i="8"/>
  <c r="BD163" i="8"/>
  <c r="AV163" i="8"/>
  <c r="AN163" i="8"/>
  <c r="AF163" i="8"/>
  <c r="X163" i="8"/>
  <c r="P163" i="8"/>
  <c r="H163" i="8"/>
  <c r="FB162" i="8"/>
  <c r="ET162" i="8"/>
  <c r="EL162" i="8"/>
  <c r="ED162" i="8"/>
  <c r="DV162" i="8"/>
  <c r="DN162" i="8"/>
  <c r="DF162" i="8"/>
  <c r="CX162" i="8"/>
  <c r="CP162" i="8"/>
  <c r="CH162" i="8"/>
  <c r="BZ162" i="8"/>
  <c r="BR162" i="8"/>
  <c r="BJ162" i="8"/>
  <c r="BB162" i="8"/>
  <c r="AT162" i="8"/>
  <c r="AL162" i="8"/>
  <c r="AD162" i="8"/>
  <c r="V162" i="8"/>
  <c r="N162" i="8"/>
  <c r="EZ161" i="8"/>
  <c r="ER161" i="8"/>
  <c r="EJ161" i="8"/>
  <c r="EB161" i="8"/>
  <c r="DT161" i="8"/>
  <c r="DL161" i="8"/>
  <c r="DD161" i="8"/>
  <c r="CV161" i="8"/>
  <c r="CN161" i="8"/>
  <c r="CF161" i="8"/>
  <c r="BX161" i="8"/>
  <c r="BP161" i="8"/>
  <c r="BH161" i="8"/>
  <c r="AZ161" i="8"/>
  <c r="AR161" i="8"/>
  <c r="AJ161" i="8"/>
  <c r="AB161" i="8"/>
  <c r="T161" i="8"/>
  <c r="L161" i="8"/>
  <c r="FF160" i="8"/>
  <c r="EX160" i="8"/>
  <c r="EP160" i="8"/>
  <c r="EH160" i="8"/>
  <c r="DZ160" i="8"/>
  <c r="DR160" i="8"/>
  <c r="DJ160" i="8"/>
  <c r="DB160" i="8"/>
  <c r="CT160" i="8"/>
  <c r="CL160" i="8"/>
  <c r="CD160" i="8"/>
  <c r="BV160" i="8"/>
  <c r="BN160" i="8"/>
  <c r="BF160" i="8"/>
  <c r="AX160" i="8"/>
  <c r="AP160" i="8"/>
  <c r="AH160" i="8"/>
  <c r="Z160" i="8"/>
  <c r="R160" i="8"/>
  <c r="J160" i="8"/>
  <c r="DZ174" i="8"/>
  <c r="BN174" i="8"/>
  <c r="DX173" i="8"/>
  <c r="BL173" i="8"/>
  <c r="DV172" i="8"/>
  <c r="BJ172" i="8"/>
  <c r="DT171" i="8"/>
  <c r="BH171" i="8"/>
  <c r="ET170" i="8"/>
  <c r="DN170" i="8"/>
  <c r="CH170" i="8"/>
  <c r="BB170" i="8"/>
  <c r="V170" i="8"/>
  <c r="FG169" i="8"/>
  <c r="EY169" i="8"/>
  <c r="EQ169" i="8"/>
  <c r="EI169" i="8"/>
  <c r="EA169" i="8"/>
  <c r="DS169" i="8"/>
  <c r="DK169" i="8"/>
  <c r="DC169" i="8"/>
  <c r="CU169" i="8"/>
  <c r="CM169" i="8"/>
  <c r="CE169" i="8"/>
  <c r="BW169" i="8"/>
  <c r="BO169" i="8"/>
  <c r="BG169" i="8"/>
  <c r="AY169" i="8"/>
  <c r="AQ169" i="8"/>
  <c r="AI169" i="8"/>
  <c r="AA169" i="8"/>
  <c r="S169" i="8"/>
  <c r="K169" i="8"/>
  <c r="FE168" i="8"/>
  <c r="EW168" i="8"/>
  <c r="EO168" i="8"/>
  <c r="EG168" i="8"/>
  <c r="DY168" i="8"/>
  <c r="DQ168" i="8"/>
  <c r="DI168" i="8"/>
  <c r="DA168" i="8"/>
  <c r="CS168" i="8"/>
  <c r="CK168" i="8"/>
  <c r="CC168" i="8"/>
  <c r="BU168" i="8"/>
  <c r="BM168" i="8"/>
  <c r="BE168" i="8"/>
  <c r="AW168" i="8"/>
  <c r="AO168" i="8"/>
  <c r="AG168" i="8"/>
  <c r="Y168" i="8"/>
  <c r="Q168" i="8"/>
  <c r="I168" i="8"/>
  <c r="FC167" i="8"/>
  <c r="EU167" i="8"/>
  <c r="EM167" i="8"/>
  <c r="EE167" i="8"/>
  <c r="DW167" i="8"/>
  <c r="DO167" i="8"/>
  <c r="DG167" i="8"/>
  <c r="CY167" i="8"/>
  <c r="CQ167" i="8"/>
  <c r="CI167" i="8"/>
  <c r="CA167" i="8"/>
  <c r="BS167" i="8"/>
  <c r="BK167" i="8"/>
  <c r="BC167" i="8"/>
  <c r="AU167" i="8"/>
  <c r="AM167" i="8"/>
  <c r="AE167" i="8"/>
  <c r="W167" i="8"/>
  <c r="O167" i="8"/>
  <c r="FA166" i="8"/>
  <c r="ES166" i="8"/>
  <c r="EK166" i="8"/>
  <c r="EC166" i="8"/>
  <c r="DU166" i="8"/>
  <c r="DM166" i="8"/>
  <c r="DE166" i="8"/>
  <c r="CW166" i="8"/>
  <c r="CO166" i="8"/>
  <c r="CG166" i="8"/>
  <c r="BY166" i="8"/>
  <c r="BQ166" i="8"/>
  <c r="BI166" i="8"/>
  <c r="BA166" i="8"/>
  <c r="AS166" i="8"/>
  <c r="AK166" i="8"/>
  <c r="AC166" i="8"/>
  <c r="U166" i="8"/>
  <c r="M166" i="8"/>
  <c r="FG165" i="8"/>
  <c r="EY165" i="8"/>
  <c r="EQ165" i="8"/>
  <c r="EI165" i="8"/>
  <c r="EA165" i="8"/>
  <c r="DS165" i="8"/>
  <c r="DK165" i="8"/>
  <c r="DC165" i="8"/>
  <c r="CU165" i="8"/>
  <c r="CM165" i="8"/>
  <c r="CE165" i="8"/>
  <c r="BW165" i="8"/>
  <c r="BO165" i="8"/>
  <c r="BG165" i="8"/>
  <c r="AY165" i="8"/>
  <c r="AQ165" i="8"/>
  <c r="AI165" i="8"/>
  <c r="AA165" i="8"/>
  <c r="S165" i="8"/>
  <c r="K165" i="8"/>
  <c r="FE164" i="8"/>
  <c r="EW164" i="8"/>
  <c r="EO164" i="8"/>
  <c r="EG164" i="8"/>
  <c r="DY164" i="8"/>
  <c r="DQ164" i="8"/>
  <c r="DI164" i="8"/>
  <c r="DA164" i="8"/>
  <c r="CS164" i="8"/>
  <c r="CK164" i="8"/>
  <c r="CC164" i="8"/>
  <c r="BU164" i="8"/>
  <c r="BM164" i="8"/>
  <c r="BE164" i="8"/>
  <c r="AW164" i="8"/>
  <c r="AO164" i="8"/>
  <c r="AG164" i="8"/>
  <c r="Y164" i="8"/>
  <c r="Q164" i="8"/>
  <c r="I164" i="8"/>
  <c r="FC163" i="8"/>
  <c r="EU163" i="8"/>
  <c r="EM163" i="8"/>
  <c r="EE163" i="8"/>
  <c r="DW163" i="8"/>
  <c r="DO163" i="8"/>
  <c r="DG163" i="8"/>
  <c r="CY163" i="8"/>
  <c r="CQ163" i="8"/>
  <c r="CI163" i="8"/>
  <c r="CA163" i="8"/>
  <c r="BS163" i="8"/>
  <c r="BK163" i="8"/>
  <c r="BC163" i="8"/>
  <c r="AU163" i="8"/>
  <c r="AM163" i="8"/>
  <c r="AE163" i="8"/>
  <c r="W163" i="8"/>
  <c r="O163" i="8"/>
  <c r="FA162" i="8"/>
  <c r="ES162" i="8"/>
  <c r="EK162" i="8"/>
  <c r="EC162" i="8"/>
  <c r="DU162" i="8"/>
  <c r="DM162" i="8"/>
  <c r="DE162" i="8"/>
  <c r="CW162" i="8"/>
  <c r="CO162" i="8"/>
  <c r="CG162" i="8"/>
  <c r="BY162" i="8"/>
  <c r="BQ162" i="8"/>
  <c r="BI162" i="8"/>
  <c r="BA162" i="8"/>
  <c r="AS162" i="8"/>
  <c r="AK162" i="8"/>
  <c r="AC162" i="8"/>
  <c r="U162" i="8"/>
  <c r="M162" i="8"/>
  <c r="FG161" i="8"/>
  <c r="EY161" i="8"/>
  <c r="EQ161" i="8"/>
  <c r="EI161" i="8"/>
  <c r="EA161" i="8"/>
  <c r="DS161" i="8"/>
  <c r="DK161" i="8"/>
  <c r="DC161" i="8"/>
  <c r="CU161" i="8"/>
  <c r="CM161" i="8"/>
  <c r="CE161" i="8"/>
  <c r="BW161" i="8"/>
  <c r="BO161" i="8"/>
  <c r="BG161" i="8"/>
  <c r="AY161" i="8"/>
  <c r="AQ161" i="8"/>
  <c r="AI161" i="8"/>
  <c r="AA161" i="8"/>
  <c r="S161" i="8"/>
  <c r="K161" i="8"/>
  <c r="FE160" i="8"/>
  <c r="EW160" i="8"/>
  <c r="EO160" i="8"/>
  <c r="EG160" i="8"/>
  <c r="DY160" i="8"/>
  <c r="DQ160" i="8"/>
  <c r="DI160" i="8"/>
  <c r="DA160" i="8"/>
  <c r="CS160" i="8"/>
  <c r="CK160" i="8"/>
  <c r="CC160" i="8"/>
  <c r="BU160" i="8"/>
  <c r="BM160" i="8"/>
  <c r="BE160" i="8"/>
  <c r="AW160" i="8"/>
  <c r="AO160" i="8"/>
  <c r="AG160" i="8"/>
  <c r="Y160" i="8"/>
  <c r="Q160" i="8"/>
  <c r="I160" i="8"/>
  <c r="FD159" i="8"/>
  <c r="EV159" i="8"/>
  <c r="EN159" i="8"/>
  <c r="EF159" i="8"/>
  <c r="DX159" i="8"/>
  <c r="DP159" i="8"/>
  <c r="DH159" i="8"/>
  <c r="CZ159" i="8"/>
  <c r="CR159" i="8"/>
  <c r="CJ159" i="8"/>
  <c r="CB159" i="8"/>
  <c r="BT159" i="8"/>
  <c r="BL159" i="8"/>
  <c r="BD159" i="8"/>
  <c r="AV159" i="8"/>
  <c r="AN159" i="8"/>
  <c r="AF159" i="8"/>
  <c r="X159" i="8"/>
  <c r="P159" i="8"/>
  <c r="H159" i="8"/>
  <c r="FB158" i="8"/>
  <c r="ET158" i="8"/>
  <c r="EL158" i="8"/>
  <c r="ED158" i="8"/>
  <c r="DV158" i="8"/>
  <c r="DN158" i="8"/>
  <c r="DF158" i="8"/>
  <c r="CX158" i="8"/>
  <c r="CP158" i="8"/>
  <c r="CH158" i="8"/>
  <c r="BZ158" i="8"/>
  <c r="BR158" i="8"/>
  <c r="BJ158" i="8"/>
  <c r="BB158" i="8"/>
  <c r="AT158" i="8"/>
  <c r="AL158" i="8"/>
  <c r="AD158" i="8"/>
  <c r="V158" i="8"/>
  <c r="N158" i="8"/>
  <c r="EZ157" i="8"/>
  <c r="ER157" i="8"/>
  <c r="EJ157" i="8"/>
  <c r="EB157" i="8"/>
  <c r="DT157" i="8"/>
  <c r="DL157" i="8"/>
  <c r="DD157" i="8"/>
  <c r="CV157" i="8"/>
  <c r="CN157" i="8"/>
  <c r="CF157" i="8"/>
  <c r="BX157" i="8"/>
  <c r="BP157" i="8"/>
  <c r="BH157" i="8"/>
  <c r="AZ157" i="8"/>
  <c r="AR157" i="8"/>
  <c r="AJ157" i="8"/>
  <c r="AB157" i="8"/>
  <c r="T157" i="8"/>
  <c r="L157" i="8"/>
  <c r="FF156" i="8"/>
  <c r="EX156" i="8"/>
  <c r="EP156" i="8"/>
  <c r="EH156" i="8"/>
  <c r="DZ156" i="8"/>
  <c r="DR156" i="8"/>
  <c r="DJ156" i="8"/>
  <c r="DB156" i="8"/>
  <c r="CT156" i="8"/>
  <c r="CL156" i="8"/>
  <c r="CD156" i="8"/>
  <c r="BV156" i="8"/>
  <c r="BN156" i="8"/>
  <c r="BF156" i="8"/>
  <c r="AX156" i="8"/>
  <c r="AP156" i="8"/>
  <c r="AH156" i="8"/>
  <c r="Z156" i="8"/>
  <c r="R156" i="8"/>
  <c r="J156" i="8"/>
  <c r="FD155" i="8"/>
  <c r="EV155" i="8"/>
  <c r="EN155" i="8"/>
  <c r="EF155" i="8"/>
  <c r="DX155" i="8"/>
  <c r="DP155" i="8"/>
  <c r="DH155" i="8"/>
  <c r="CZ155" i="8"/>
  <c r="CR155" i="8"/>
  <c r="CJ155" i="8"/>
  <c r="CB155" i="8"/>
  <c r="BT155" i="8"/>
  <c r="BL155" i="8"/>
  <c r="BD155" i="8"/>
  <c r="AV155" i="8"/>
  <c r="AN155" i="8"/>
  <c r="AF155" i="8"/>
  <c r="X155" i="8"/>
  <c r="P155" i="8"/>
  <c r="H155" i="8"/>
  <c r="FB154" i="8"/>
  <c r="ET154" i="8"/>
  <c r="EL154" i="8"/>
  <c r="ED154" i="8"/>
  <c r="DV154" i="8"/>
  <c r="DN154" i="8"/>
  <c r="DF154" i="8"/>
  <c r="CX154" i="8"/>
  <c r="CP154" i="8"/>
  <c r="CH154" i="8"/>
  <c r="BZ154" i="8"/>
  <c r="BR154" i="8"/>
  <c r="BJ154" i="8"/>
  <c r="BB154" i="8"/>
  <c r="AT154" i="8"/>
  <c r="AL154" i="8"/>
  <c r="AD154" i="8"/>
  <c r="V154" i="8"/>
  <c r="N154" i="8"/>
  <c r="EZ153" i="8"/>
  <c r="ER153" i="8"/>
  <c r="EJ153" i="8"/>
  <c r="EB153" i="8"/>
  <c r="DT153" i="8"/>
  <c r="DL153" i="8"/>
  <c r="DD153" i="8"/>
  <c r="CV153" i="8"/>
  <c r="CN153" i="8"/>
  <c r="CF153" i="8"/>
  <c r="BX153" i="8"/>
  <c r="BP153" i="8"/>
  <c r="BH153" i="8"/>
  <c r="AZ153" i="8"/>
  <c r="AR153" i="8"/>
  <c r="AJ153" i="8"/>
  <c r="AB153" i="8"/>
  <c r="T153" i="8"/>
  <c r="L153" i="8"/>
  <c r="FF152" i="8"/>
  <c r="EX152" i="8"/>
  <c r="EP152" i="8"/>
  <c r="EH152" i="8"/>
  <c r="DZ152" i="8"/>
  <c r="DR152" i="8"/>
  <c r="DJ152" i="8"/>
  <c r="DB152" i="8"/>
  <c r="CT152" i="8"/>
  <c r="CL152" i="8"/>
  <c r="CD152" i="8"/>
  <c r="BV152" i="8"/>
  <c r="BN152" i="8"/>
  <c r="BF152" i="8"/>
  <c r="AX152" i="8"/>
  <c r="AP152" i="8"/>
  <c r="AH152" i="8"/>
  <c r="Z152" i="8"/>
  <c r="R152" i="8"/>
  <c r="J152" i="8"/>
  <c r="FD151" i="8"/>
  <c r="EV151" i="8"/>
  <c r="EN151" i="8"/>
  <c r="EF151" i="8"/>
  <c r="DX151" i="8"/>
  <c r="DP151" i="8"/>
  <c r="DH151" i="8"/>
  <c r="CZ151" i="8"/>
  <c r="CR151" i="8"/>
  <c r="CJ151" i="8"/>
  <c r="CB151" i="8"/>
  <c r="BT151" i="8"/>
  <c r="BL151" i="8"/>
  <c r="BD151" i="8"/>
  <c r="AV151" i="8"/>
  <c r="AN151" i="8"/>
  <c r="AF151" i="8"/>
  <c r="X151" i="8"/>
  <c r="P151" i="8"/>
  <c r="H151" i="8"/>
  <c r="FB150" i="8"/>
  <c r="ET150" i="8"/>
  <c r="EL150" i="8"/>
  <c r="ED150" i="8"/>
  <c r="DV150" i="8"/>
  <c r="DN150" i="8"/>
  <c r="DF150" i="8"/>
  <c r="CX150" i="8"/>
  <c r="CP150" i="8"/>
  <c r="CH150" i="8"/>
  <c r="BZ150" i="8"/>
  <c r="BR150" i="8"/>
  <c r="BJ150" i="8"/>
  <c r="BB150" i="8"/>
  <c r="AT150" i="8"/>
  <c r="AL150" i="8"/>
  <c r="AD150" i="8"/>
  <c r="V150" i="8"/>
  <c r="N150" i="8"/>
  <c r="EZ149" i="8"/>
  <c r="ER149" i="8"/>
  <c r="EJ149" i="8"/>
  <c r="EB149" i="8"/>
  <c r="DT149" i="8"/>
  <c r="DL149" i="8"/>
  <c r="DD149" i="8"/>
  <c r="CV149" i="8"/>
  <c r="CN149" i="8"/>
  <c r="CF149" i="8"/>
  <c r="BX149" i="8"/>
  <c r="BP149" i="8"/>
  <c r="BH149" i="8"/>
  <c r="AZ149" i="8"/>
  <c r="AR149" i="8"/>
  <c r="AJ149" i="8"/>
  <c r="AB149" i="8"/>
  <c r="T149" i="8"/>
  <c r="L149" i="8"/>
  <c r="FC159" i="8"/>
  <c r="EU159" i="8"/>
  <c r="EM159" i="8"/>
  <c r="EE159" i="8"/>
  <c r="DW159" i="8"/>
  <c r="DO159" i="8"/>
  <c r="DG159" i="8"/>
  <c r="CY159" i="8"/>
  <c r="CQ159" i="8"/>
  <c r="CI159" i="8"/>
  <c r="CA159" i="8"/>
  <c r="BS159" i="8"/>
  <c r="BK159" i="8"/>
  <c r="BC159" i="8"/>
  <c r="AU159" i="8"/>
  <c r="AM159" i="8"/>
  <c r="AE159" i="8"/>
  <c r="W159" i="8"/>
  <c r="O159" i="8"/>
  <c r="FA158" i="8"/>
  <c r="ES158" i="8"/>
  <c r="EK158" i="8"/>
  <c r="EC158" i="8"/>
  <c r="DU158" i="8"/>
  <c r="DM158" i="8"/>
  <c r="DE158" i="8"/>
  <c r="CW158" i="8"/>
  <c r="CO158" i="8"/>
  <c r="CG158" i="8"/>
  <c r="BY158" i="8"/>
  <c r="BQ158" i="8"/>
  <c r="BI158" i="8"/>
  <c r="BA158" i="8"/>
  <c r="AS158" i="8"/>
  <c r="AK158" i="8"/>
  <c r="AC158" i="8"/>
  <c r="U158" i="8"/>
  <c r="M158" i="8"/>
  <c r="FG157" i="8"/>
  <c r="EY157" i="8"/>
  <c r="EQ157" i="8"/>
  <c r="EI157" i="8"/>
  <c r="EA157" i="8"/>
  <c r="DS157" i="8"/>
  <c r="DK157" i="8"/>
  <c r="DC157" i="8"/>
  <c r="CU157" i="8"/>
  <c r="CM157" i="8"/>
  <c r="CE157" i="8"/>
  <c r="BW157" i="8"/>
  <c r="BO157" i="8"/>
  <c r="BG157" i="8"/>
  <c r="AY157" i="8"/>
  <c r="AQ157" i="8"/>
  <c r="AI157" i="8"/>
  <c r="AA157" i="8"/>
  <c r="S157" i="8"/>
  <c r="K157" i="8"/>
  <c r="FE156" i="8"/>
  <c r="EW156" i="8"/>
  <c r="EO156" i="8"/>
  <c r="EG156" i="8"/>
  <c r="DY156" i="8"/>
  <c r="DQ156" i="8"/>
  <c r="DI156" i="8"/>
  <c r="DA156" i="8"/>
  <c r="CS156" i="8"/>
  <c r="CK156" i="8"/>
  <c r="CC156" i="8"/>
  <c r="BU156" i="8"/>
  <c r="BM156" i="8"/>
  <c r="BE156" i="8"/>
  <c r="AW156" i="8"/>
  <c r="AO156" i="8"/>
  <c r="AG156" i="8"/>
  <c r="Y156" i="8"/>
  <c r="Q156" i="8"/>
  <c r="I156" i="8"/>
  <c r="FC155" i="8"/>
  <c r="EU155" i="8"/>
  <c r="EM155" i="8"/>
  <c r="EE155" i="8"/>
  <c r="DW155" i="8"/>
  <c r="DO155" i="8"/>
  <c r="DG155" i="8"/>
  <c r="CY155" i="8"/>
  <c r="CQ155" i="8"/>
  <c r="CI155" i="8"/>
  <c r="CA155" i="8"/>
  <c r="BS155" i="8"/>
  <c r="BK155" i="8"/>
  <c r="BC155" i="8"/>
  <c r="AU155" i="8"/>
  <c r="AM155" i="8"/>
  <c r="AE155" i="8"/>
  <c r="W155" i="8"/>
  <c r="O155" i="8"/>
  <c r="FA154" i="8"/>
  <c r="ES154" i="8"/>
  <c r="EK154" i="8"/>
  <c r="EC154" i="8"/>
  <c r="DU154" i="8"/>
  <c r="DM154" i="8"/>
  <c r="DE154" i="8"/>
  <c r="CW154" i="8"/>
  <c r="CO154" i="8"/>
  <c r="CG154" i="8"/>
  <c r="BY154" i="8"/>
  <c r="BQ154" i="8"/>
  <c r="BI154" i="8"/>
  <c r="BA154" i="8"/>
  <c r="AS154" i="8"/>
  <c r="AK154" i="8"/>
  <c r="AC154" i="8"/>
  <c r="U154" i="8"/>
  <c r="M154" i="8"/>
  <c r="FG153" i="8"/>
  <c r="EY153" i="8"/>
  <c r="EQ153" i="8"/>
  <c r="EI153" i="8"/>
  <c r="EA153" i="8"/>
  <c r="DS153" i="8"/>
  <c r="DK153" i="8"/>
  <c r="DC153" i="8"/>
  <c r="CU153" i="8"/>
  <c r="CM153" i="8"/>
  <c r="CE153" i="8"/>
  <c r="BW153" i="8"/>
  <c r="BO153" i="8"/>
  <c r="BG153" i="8"/>
  <c r="AY153" i="8"/>
  <c r="AQ153" i="8"/>
  <c r="AI153" i="8"/>
  <c r="AA153" i="8"/>
  <c r="S153" i="8"/>
  <c r="K153" i="8"/>
  <c r="FE152" i="8"/>
  <c r="EW152" i="8"/>
  <c r="EO152" i="8"/>
  <c r="EG152" i="8"/>
  <c r="DY152" i="8"/>
  <c r="DQ152" i="8"/>
  <c r="DI152" i="8"/>
  <c r="DA152" i="8"/>
  <c r="CS152" i="8"/>
  <c r="CK152" i="8"/>
  <c r="CC152" i="8"/>
  <c r="BU152" i="8"/>
  <c r="BM152" i="8"/>
  <c r="BE152" i="8"/>
  <c r="AW152" i="8"/>
  <c r="AO152" i="8"/>
  <c r="AG152" i="8"/>
  <c r="Y152" i="8"/>
  <c r="Q152" i="8"/>
  <c r="I152" i="8"/>
  <c r="FC151" i="8"/>
  <c r="EU151" i="8"/>
  <c r="EM151" i="8"/>
  <c r="EE151" i="8"/>
  <c r="DW151" i="8"/>
  <c r="DO151" i="8"/>
  <c r="DG151" i="8"/>
  <c r="CY151" i="8"/>
  <c r="CQ151" i="8"/>
  <c r="CI151" i="8"/>
  <c r="CA151" i="8"/>
  <c r="BS151" i="8"/>
  <c r="BK151" i="8"/>
  <c r="BC151" i="8"/>
  <c r="AU151" i="8"/>
  <c r="AM151" i="8"/>
  <c r="AE151" i="8"/>
  <c r="W151" i="8"/>
  <c r="O151" i="8"/>
  <c r="FA150" i="8"/>
  <c r="ES150" i="8"/>
  <c r="EK150" i="8"/>
  <c r="EC150" i="8"/>
  <c r="DU150" i="8"/>
  <c r="DM150" i="8"/>
  <c r="DE150" i="8"/>
  <c r="CW150" i="8"/>
  <c r="CO150" i="8"/>
  <c r="CG150" i="8"/>
  <c r="BY150" i="8"/>
  <c r="BQ150" i="8"/>
  <c r="BI150" i="8"/>
  <c r="BA150" i="8"/>
  <c r="AS150" i="8"/>
  <c r="AK150" i="8"/>
  <c r="AC150" i="8"/>
  <c r="U150" i="8"/>
  <c r="M150" i="8"/>
  <c r="FG149" i="8"/>
  <c r="EY149" i="8"/>
  <c r="EQ149" i="8"/>
  <c r="EI149" i="8"/>
  <c r="EA149" i="8"/>
  <c r="DS149" i="8"/>
  <c r="DK149" i="8"/>
  <c r="DC149" i="8"/>
  <c r="CU149" i="8"/>
  <c r="CM149" i="8"/>
  <c r="CE149" i="8"/>
  <c r="BW149" i="8"/>
  <c r="BO149" i="8"/>
  <c r="BG149" i="8"/>
  <c r="AY149" i="8"/>
  <c r="AQ149" i="8"/>
  <c r="AI149" i="8"/>
  <c r="AA149" i="8"/>
  <c r="S149" i="8"/>
  <c r="K149" i="8"/>
  <c r="FB159" i="8"/>
  <c r="ET159" i="8"/>
  <c r="EL159" i="8"/>
  <c r="ED159" i="8"/>
  <c r="DV159" i="8"/>
  <c r="DN159" i="8"/>
  <c r="DF159" i="8"/>
  <c r="CX159" i="8"/>
  <c r="CP159" i="8"/>
  <c r="CH159" i="8"/>
  <c r="BZ159" i="8"/>
  <c r="BR159" i="8"/>
  <c r="BJ159" i="8"/>
  <c r="BB159" i="8"/>
  <c r="AT159" i="8"/>
  <c r="AL159" i="8"/>
  <c r="AD159" i="8"/>
  <c r="V159" i="8"/>
  <c r="N159" i="8"/>
  <c r="EZ158" i="8"/>
  <c r="ER158" i="8"/>
  <c r="EJ158" i="8"/>
  <c r="EB158" i="8"/>
  <c r="DT158" i="8"/>
  <c r="DL158" i="8"/>
  <c r="DD158" i="8"/>
  <c r="CV158" i="8"/>
  <c r="CN158" i="8"/>
  <c r="CF158" i="8"/>
  <c r="BX158" i="8"/>
  <c r="BP158" i="8"/>
  <c r="BH158" i="8"/>
  <c r="AZ158" i="8"/>
  <c r="AR158" i="8"/>
  <c r="AJ158" i="8"/>
  <c r="AB158" i="8"/>
  <c r="T158" i="8"/>
  <c r="L158" i="8"/>
  <c r="FF157" i="8"/>
  <c r="EX157" i="8"/>
  <c r="EP157" i="8"/>
  <c r="EH157" i="8"/>
  <c r="DZ157" i="8"/>
  <c r="DR157" i="8"/>
  <c r="DJ157" i="8"/>
  <c r="DB157" i="8"/>
  <c r="CT157" i="8"/>
  <c r="CL157" i="8"/>
  <c r="CD157" i="8"/>
  <c r="BV157" i="8"/>
  <c r="BN157" i="8"/>
  <c r="BF157" i="8"/>
  <c r="AX157" i="8"/>
  <c r="AP157" i="8"/>
  <c r="AH157" i="8"/>
  <c r="Z157" i="8"/>
  <c r="R157" i="8"/>
  <c r="J157" i="8"/>
  <c r="FD156" i="8"/>
  <c r="EV156" i="8"/>
  <c r="EN156" i="8"/>
  <c r="EF156" i="8"/>
  <c r="DX156" i="8"/>
  <c r="DP156" i="8"/>
  <c r="DH156" i="8"/>
  <c r="CZ156" i="8"/>
  <c r="CR156" i="8"/>
  <c r="CJ156" i="8"/>
  <c r="CB156" i="8"/>
  <c r="BT156" i="8"/>
  <c r="BL156" i="8"/>
  <c r="BD156" i="8"/>
  <c r="AV156" i="8"/>
  <c r="AN156" i="8"/>
  <c r="AF156" i="8"/>
  <c r="X156" i="8"/>
  <c r="P156" i="8"/>
  <c r="H156" i="8"/>
  <c r="FB155" i="8"/>
  <c r="ET155" i="8"/>
  <c r="EL155" i="8"/>
  <c r="ED155" i="8"/>
  <c r="DV155" i="8"/>
  <c r="DN155" i="8"/>
  <c r="DF155" i="8"/>
  <c r="CX155" i="8"/>
  <c r="CP155" i="8"/>
  <c r="CH155" i="8"/>
  <c r="BZ155" i="8"/>
  <c r="BR155" i="8"/>
  <c r="BJ155" i="8"/>
  <c r="BB155" i="8"/>
  <c r="AT155" i="8"/>
  <c r="AL155" i="8"/>
  <c r="AD155" i="8"/>
  <c r="V155" i="8"/>
  <c r="N155" i="8"/>
  <c r="EZ154" i="8"/>
  <c r="ER154" i="8"/>
  <c r="EJ154" i="8"/>
  <c r="EB154" i="8"/>
  <c r="DT154" i="8"/>
  <c r="DL154" i="8"/>
  <c r="DD154" i="8"/>
  <c r="CV154" i="8"/>
  <c r="CN154" i="8"/>
  <c r="CF154" i="8"/>
  <c r="BX154" i="8"/>
  <c r="BP154" i="8"/>
  <c r="BH154" i="8"/>
  <c r="AZ154" i="8"/>
  <c r="AR154" i="8"/>
  <c r="AJ154" i="8"/>
  <c r="AB154" i="8"/>
  <c r="T154" i="8"/>
  <c r="L154" i="8"/>
  <c r="FF153" i="8"/>
  <c r="EX153" i="8"/>
  <c r="EP153" i="8"/>
  <c r="EH153" i="8"/>
  <c r="DZ153" i="8"/>
  <c r="DR153" i="8"/>
  <c r="DJ153" i="8"/>
  <c r="DB153" i="8"/>
  <c r="CT153" i="8"/>
  <c r="CL153" i="8"/>
  <c r="CD153" i="8"/>
  <c r="BV153" i="8"/>
  <c r="BN153" i="8"/>
  <c r="BF153" i="8"/>
  <c r="AX153" i="8"/>
  <c r="AP153" i="8"/>
  <c r="AH153" i="8"/>
  <c r="Z153" i="8"/>
  <c r="R153" i="8"/>
  <c r="J153" i="8"/>
  <c r="FD152" i="8"/>
  <c r="EV152" i="8"/>
  <c r="EN152" i="8"/>
  <c r="EF152" i="8"/>
  <c r="DX152" i="8"/>
  <c r="DP152" i="8"/>
  <c r="DH152" i="8"/>
  <c r="CZ152" i="8"/>
  <c r="CR152" i="8"/>
  <c r="CJ152" i="8"/>
  <c r="CB152" i="8"/>
  <c r="BT152" i="8"/>
  <c r="BL152" i="8"/>
  <c r="BD152" i="8"/>
  <c r="AV152" i="8"/>
  <c r="AN152" i="8"/>
  <c r="AF152" i="8"/>
  <c r="X152" i="8"/>
  <c r="P152" i="8"/>
  <c r="H152" i="8"/>
  <c r="FB151" i="8"/>
  <c r="ET151" i="8"/>
  <c r="EL151" i="8"/>
  <c r="ED151" i="8"/>
  <c r="DV151" i="8"/>
  <c r="DN151" i="8"/>
  <c r="DF151" i="8"/>
  <c r="CX151" i="8"/>
  <c r="CP151" i="8"/>
  <c r="CH151" i="8"/>
  <c r="BZ151" i="8"/>
  <c r="BR151" i="8"/>
  <c r="BJ151" i="8"/>
  <c r="BB151" i="8"/>
  <c r="AT151" i="8"/>
  <c r="AL151" i="8"/>
  <c r="AD151" i="8"/>
  <c r="V151" i="8"/>
  <c r="N151" i="8"/>
  <c r="EZ150" i="8"/>
  <c r="ER150" i="8"/>
  <c r="EJ150" i="8"/>
  <c r="EB150" i="8"/>
  <c r="DT150" i="8"/>
  <c r="DL150" i="8"/>
  <c r="DD150" i="8"/>
  <c r="CV150" i="8"/>
  <c r="CN150" i="8"/>
  <c r="CF150" i="8"/>
  <c r="BX150" i="8"/>
  <c r="BP150" i="8"/>
  <c r="BH150" i="8"/>
  <c r="AZ150" i="8"/>
  <c r="AR150" i="8"/>
  <c r="AJ150" i="8"/>
  <c r="AB150" i="8"/>
  <c r="T150" i="8"/>
  <c r="L150" i="8"/>
  <c r="FF149" i="8"/>
  <c r="EX149" i="8"/>
  <c r="EP149" i="8"/>
  <c r="EH149" i="8"/>
  <c r="DZ149" i="8"/>
  <c r="DR149" i="8"/>
  <c r="DJ149" i="8"/>
  <c r="DB149" i="8"/>
  <c r="CT149" i="8"/>
  <c r="CL149" i="8"/>
  <c r="CD149" i="8"/>
  <c r="BV149" i="8"/>
  <c r="BN149" i="8"/>
  <c r="BF149" i="8"/>
  <c r="AX149" i="8"/>
  <c r="AP149" i="8"/>
  <c r="AH149" i="8"/>
  <c r="Z149" i="8"/>
  <c r="R149" i="8"/>
  <c r="J149" i="8"/>
  <c r="FA159" i="8"/>
  <c r="ES159" i="8"/>
  <c r="EK159" i="8"/>
  <c r="EC159" i="8"/>
  <c r="DU159" i="8"/>
  <c r="DM159" i="8"/>
  <c r="DE159" i="8"/>
  <c r="CW159" i="8"/>
  <c r="CO159" i="8"/>
  <c r="CG159" i="8"/>
  <c r="BY159" i="8"/>
  <c r="BQ159" i="8"/>
  <c r="BI159" i="8"/>
  <c r="BA159" i="8"/>
  <c r="AS159" i="8"/>
  <c r="AK159" i="8"/>
  <c r="AC159" i="8"/>
  <c r="U159" i="8"/>
  <c r="M159" i="8"/>
  <c r="FG158" i="8"/>
  <c r="EY158" i="8"/>
  <c r="EQ158" i="8"/>
  <c r="EI158" i="8"/>
  <c r="EA158" i="8"/>
  <c r="DS158" i="8"/>
  <c r="DK158" i="8"/>
  <c r="DC158" i="8"/>
  <c r="CU158" i="8"/>
  <c r="CM158" i="8"/>
  <c r="CE158" i="8"/>
  <c r="BW158" i="8"/>
  <c r="BO158" i="8"/>
  <c r="BG158" i="8"/>
  <c r="AY158" i="8"/>
  <c r="AQ158" i="8"/>
  <c r="AI158" i="8"/>
  <c r="AA158" i="8"/>
  <c r="S158" i="8"/>
  <c r="K158" i="8"/>
  <c r="FE157" i="8"/>
  <c r="EW157" i="8"/>
  <c r="EO157" i="8"/>
  <c r="EG157" i="8"/>
  <c r="DY157" i="8"/>
  <c r="DQ157" i="8"/>
  <c r="DI157" i="8"/>
  <c r="DA157" i="8"/>
  <c r="CS157" i="8"/>
  <c r="CK157" i="8"/>
  <c r="CC157" i="8"/>
  <c r="BU157" i="8"/>
  <c r="BM157" i="8"/>
  <c r="BE157" i="8"/>
  <c r="AW157" i="8"/>
  <c r="AO157" i="8"/>
  <c r="AG157" i="8"/>
  <c r="Y157" i="8"/>
  <c r="Q157" i="8"/>
  <c r="I157" i="8"/>
  <c r="FC156" i="8"/>
  <c r="EU156" i="8"/>
  <c r="EM156" i="8"/>
  <c r="EE156" i="8"/>
  <c r="DW156" i="8"/>
  <c r="DO156" i="8"/>
  <c r="DG156" i="8"/>
  <c r="CY156" i="8"/>
  <c r="CQ156" i="8"/>
  <c r="CI156" i="8"/>
  <c r="CA156" i="8"/>
  <c r="BS156" i="8"/>
  <c r="BK156" i="8"/>
  <c r="BC156" i="8"/>
  <c r="AU156" i="8"/>
  <c r="AM156" i="8"/>
  <c r="AE156" i="8"/>
  <c r="W156" i="8"/>
  <c r="O156" i="8"/>
  <c r="FA155" i="8"/>
  <c r="ES155" i="8"/>
  <c r="EK155" i="8"/>
  <c r="EC155" i="8"/>
  <c r="DU155" i="8"/>
  <c r="DM155" i="8"/>
  <c r="DE155" i="8"/>
  <c r="CW155" i="8"/>
  <c r="CO155" i="8"/>
  <c r="CG155" i="8"/>
  <c r="BY155" i="8"/>
  <c r="BQ155" i="8"/>
  <c r="BI155" i="8"/>
  <c r="BA155" i="8"/>
  <c r="AS155" i="8"/>
  <c r="AK155" i="8"/>
  <c r="AC155" i="8"/>
  <c r="U155" i="8"/>
  <c r="M155" i="8"/>
  <c r="FG154" i="8"/>
  <c r="EY154" i="8"/>
  <c r="EQ154" i="8"/>
  <c r="EI154" i="8"/>
  <c r="EA154" i="8"/>
  <c r="DS154" i="8"/>
  <c r="DK154" i="8"/>
  <c r="DC154" i="8"/>
  <c r="CU154" i="8"/>
  <c r="CM154" i="8"/>
  <c r="CE154" i="8"/>
  <c r="BW154" i="8"/>
  <c r="BO154" i="8"/>
  <c r="BG154" i="8"/>
  <c r="AY154" i="8"/>
  <c r="AQ154" i="8"/>
  <c r="AI154" i="8"/>
  <c r="AA154" i="8"/>
  <c r="S154" i="8"/>
  <c r="K154" i="8"/>
  <c r="FE153" i="8"/>
  <c r="EW153" i="8"/>
  <c r="EO153" i="8"/>
  <c r="EG153" i="8"/>
  <c r="DY153" i="8"/>
  <c r="DQ153" i="8"/>
  <c r="DI153" i="8"/>
  <c r="DA153" i="8"/>
  <c r="CS153" i="8"/>
  <c r="CK153" i="8"/>
  <c r="CC153" i="8"/>
  <c r="BU153" i="8"/>
  <c r="BM153" i="8"/>
  <c r="BE153" i="8"/>
  <c r="AW153" i="8"/>
  <c r="AO153" i="8"/>
  <c r="AG153" i="8"/>
  <c r="Y153" i="8"/>
  <c r="Q153" i="8"/>
  <c r="I153" i="8"/>
  <c r="FC152" i="8"/>
  <c r="EU152" i="8"/>
  <c r="EM152" i="8"/>
  <c r="EE152" i="8"/>
  <c r="DW152" i="8"/>
  <c r="DO152" i="8"/>
  <c r="DG152" i="8"/>
  <c r="CY152" i="8"/>
  <c r="CQ152" i="8"/>
  <c r="CI152" i="8"/>
  <c r="CA152" i="8"/>
  <c r="BS152" i="8"/>
  <c r="BK152" i="8"/>
  <c r="BC152" i="8"/>
  <c r="AU152" i="8"/>
  <c r="AM152" i="8"/>
  <c r="AE152" i="8"/>
  <c r="W152" i="8"/>
  <c r="O152" i="8"/>
  <c r="FA151" i="8"/>
  <c r="ES151" i="8"/>
  <c r="EK151" i="8"/>
  <c r="EC151" i="8"/>
  <c r="DU151" i="8"/>
  <c r="DM151" i="8"/>
  <c r="DE151" i="8"/>
  <c r="CW151" i="8"/>
  <c r="CO151" i="8"/>
  <c r="CG151" i="8"/>
  <c r="BY151" i="8"/>
  <c r="BQ151" i="8"/>
  <c r="BI151" i="8"/>
  <c r="BA151" i="8"/>
  <c r="AS151" i="8"/>
  <c r="AK151" i="8"/>
  <c r="AC151" i="8"/>
  <c r="U151" i="8"/>
  <c r="M151" i="8"/>
  <c r="FG150" i="8"/>
  <c r="EY150" i="8"/>
  <c r="EQ150" i="8"/>
  <c r="EI150" i="8"/>
  <c r="EA150" i="8"/>
  <c r="DS150" i="8"/>
  <c r="DK150" i="8"/>
  <c r="DC150" i="8"/>
  <c r="CU150" i="8"/>
  <c r="CM150" i="8"/>
  <c r="CE150" i="8"/>
  <c r="BW150" i="8"/>
  <c r="BO150" i="8"/>
  <c r="BG150" i="8"/>
  <c r="AY150" i="8"/>
  <c r="AQ150" i="8"/>
  <c r="AI150" i="8"/>
  <c r="AA150" i="8"/>
  <c r="S150" i="8"/>
  <c r="K150" i="8"/>
  <c r="FE149" i="8"/>
  <c r="EW149" i="8"/>
  <c r="EO149" i="8"/>
  <c r="EG149" i="8"/>
  <c r="DY149" i="8"/>
  <c r="DQ149" i="8"/>
  <c r="DI149" i="8"/>
  <c r="DA149" i="8"/>
  <c r="CS149" i="8"/>
  <c r="CK149" i="8"/>
  <c r="CC149" i="8"/>
  <c r="BU149" i="8"/>
  <c r="BM149" i="8"/>
  <c r="BE149" i="8"/>
  <c r="AW149" i="8"/>
  <c r="AO149" i="8"/>
  <c r="AG149" i="8"/>
  <c r="Y149" i="8"/>
  <c r="Q149" i="8"/>
  <c r="I149" i="8"/>
  <c r="EZ159" i="8"/>
  <c r="ER159" i="8"/>
  <c r="EJ159" i="8"/>
  <c r="EB159" i="8"/>
  <c r="DT159" i="8"/>
  <c r="DL159" i="8"/>
  <c r="DD159" i="8"/>
  <c r="CV159" i="8"/>
  <c r="CN159" i="8"/>
  <c r="CF159" i="8"/>
  <c r="BX159" i="8"/>
  <c r="BP159" i="8"/>
  <c r="BH159" i="8"/>
  <c r="AZ159" i="8"/>
  <c r="AR159" i="8"/>
  <c r="AJ159" i="8"/>
  <c r="AB159" i="8"/>
  <c r="T159" i="8"/>
  <c r="L159" i="8"/>
  <c r="FF158" i="8"/>
  <c r="EX158" i="8"/>
  <c r="EP158" i="8"/>
  <c r="EH158" i="8"/>
  <c r="DZ158" i="8"/>
  <c r="DR158" i="8"/>
  <c r="DJ158" i="8"/>
  <c r="DB158" i="8"/>
  <c r="CT158" i="8"/>
  <c r="CL158" i="8"/>
  <c r="CD158" i="8"/>
  <c r="BV158" i="8"/>
  <c r="BN158" i="8"/>
  <c r="BF158" i="8"/>
  <c r="AX158" i="8"/>
  <c r="AP158" i="8"/>
  <c r="AH158" i="8"/>
  <c r="Z158" i="8"/>
  <c r="R158" i="8"/>
  <c r="J158" i="8"/>
  <c r="FD157" i="8"/>
  <c r="EV157" i="8"/>
  <c r="EN157" i="8"/>
  <c r="EF157" i="8"/>
  <c r="DX157" i="8"/>
  <c r="DP157" i="8"/>
  <c r="DH157" i="8"/>
  <c r="CZ157" i="8"/>
  <c r="CR157" i="8"/>
  <c r="CJ157" i="8"/>
  <c r="CB157" i="8"/>
  <c r="BT157" i="8"/>
  <c r="BL157" i="8"/>
  <c r="BD157" i="8"/>
  <c r="AV157" i="8"/>
  <c r="AN157" i="8"/>
  <c r="AF157" i="8"/>
  <c r="X157" i="8"/>
  <c r="P157" i="8"/>
  <c r="H157" i="8"/>
  <c r="FB156" i="8"/>
  <c r="ET156" i="8"/>
  <c r="EL156" i="8"/>
  <c r="ED156" i="8"/>
  <c r="DV156" i="8"/>
  <c r="DN156" i="8"/>
  <c r="DF156" i="8"/>
  <c r="CX156" i="8"/>
  <c r="CP156" i="8"/>
  <c r="CH156" i="8"/>
  <c r="BZ156" i="8"/>
  <c r="BR156" i="8"/>
  <c r="BJ156" i="8"/>
  <c r="BB156" i="8"/>
  <c r="AT156" i="8"/>
  <c r="AL156" i="8"/>
  <c r="AD156" i="8"/>
  <c r="V156" i="8"/>
  <c r="N156" i="8"/>
  <c r="EZ155" i="8"/>
  <c r="ER155" i="8"/>
  <c r="EJ155" i="8"/>
  <c r="EB155" i="8"/>
  <c r="DT155" i="8"/>
  <c r="DL155" i="8"/>
  <c r="DD155" i="8"/>
  <c r="CV155" i="8"/>
  <c r="CN155" i="8"/>
  <c r="CF155" i="8"/>
  <c r="BX155" i="8"/>
  <c r="BP155" i="8"/>
  <c r="BH155" i="8"/>
  <c r="AZ155" i="8"/>
  <c r="AR155" i="8"/>
  <c r="AJ155" i="8"/>
  <c r="AB155" i="8"/>
  <c r="T155" i="8"/>
  <c r="L155" i="8"/>
  <c r="FF154" i="8"/>
  <c r="EX154" i="8"/>
  <c r="EP154" i="8"/>
  <c r="EH154" i="8"/>
  <c r="DZ154" i="8"/>
  <c r="DR154" i="8"/>
  <c r="DJ154" i="8"/>
  <c r="DB154" i="8"/>
  <c r="CT154" i="8"/>
  <c r="CL154" i="8"/>
  <c r="CD154" i="8"/>
  <c r="BV154" i="8"/>
  <c r="BN154" i="8"/>
  <c r="BF154" i="8"/>
  <c r="AX154" i="8"/>
  <c r="AP154" i="8"/>
  <c r="AH154" i="8"/>
  <c r="Z154" i="8"/>
  <c r="R154" i="8"/>
  <c r="J154" i="8"/>
  <c r="FD153" i="8"/>
  <c r="EV153" i="8"/>
  <c r="EN153" i="8"/>
  <c r="EF153" i="8"/>
  <c r="DX153" i="8"/>
  <c r="DP153" i="8"/>
  <c r="DH153" i="8"/>
  <c r="CZ153" i="8"/>
  <c r="CR153" i="8"/>
  <c r="CJ153" i="8"/>
  <c r="CB153" i="8"/>
  <c r="BT153" i="8"/>
  <c r="BL153" i="8"/>
  <c r="BD153" i="8"/>
  <c r="AV153" i="8"/>
  <c r="AN153" i="8"/>
  <c r="AF153" i="8"/>
  <c r="X153" i="8"/>
  <c r="P153" i="8"/>
  <c r="H153" i="8"/>
  <c r="FB152" i="8"/>
  <c r="ET152" i="8"/>
  <c r="EL152" i="8"/>
  <c r="ED152" i="8"/>
  <c r="DV152" i="8"/>
  <c r="DN152" i="8"/>
  <c r="DF152" i="8"/>
  <c r="CX152" i="8"/>
  <c r="CP152" i="8"/>
  <c r="CH152" i="8"/>
  <c r="BZ152" i="8"/>
  <c r="BR152" i="8"/>
  <c r="BJ152" i="8"/>
  <c r="BB152" i="8"/>
  <c r="AT152" i="8"/>
  <c r="AL152" i="8"/>
  <c r="AD152" i="8"/>
  <c r="V152" i="8"/>
  <c r="N152" i="8"/>
  <c r="EZ151" i="8"/>
  <c r="ER151" i="8"/>
  <c r="EJ151" i="8"/>
  <c r="EB151" i="8"/>
  <c r="DT151" i="8"/>
  <c r="DL151" i="8"/>
  <c r="DD151" i="8"/>
  <c r="CV151" i="8"/>
  <c r="CN151" i="8"/>
  <c r="CF151" i="8"/>
  <c r="BX151" i="8"/>
  <c r="BP151" i="8"/>
  <c r="BH151" i="8"/>
  <c r="AZ151" i="8"/>
  <c r="AR151" i="8"/>
  <c r="AJ151" i="8"/>
  <c r="AB151" i="8"/>
  <c r="T151" i="8"/>
  <c r="L151" i="8"/>
  <c r="FF150" i="8"/>
  <c r="EX150" i="8"/>
  <c r="EP150" i="8"/>
  <c r="EH150" i="8"/>
  <c r="DZ150" i="8"/>
  <c r="DR150" i="8"/>
  <c r="DJ150" i="8"/>
  <c r="DB150" i="8"/>
  <c r="CT150" i="8"/>
  <c r="CL150" i="8"/>
  <c r="CD150" i="8"/>
  <c r="BV150" i="8"/>
  <c r="BN150" i="8"/>
  <c r="BF150" i="8"/>
  <c r="AX150" i="8"/>
  <c r="AP150" i="8"/>
  <c r="AH150" i="8"/>
  <c r="Z150" i="8"/>
  <c r="R150" i="8"/>
  <c r="J150" i="8"/>
  <c r="FD149" i="8"/>
  <c r="EV149" i="8"/>
  <c r="EN149" i="8"/>
  <c r="EF149" i="8"/>
  <c r="DX149" i="8"/>
  <c r="DP149" i="8"/>
  <c r="DH149" i="8"/>
  <c r="CZ149" i="8"/>
  <c r="CR149" i="8"/>
  <c r="CJ149" i="8"/>
  <c r="CB149" i="8"/>
  <c r="BT149" i="8"/>
  <c r="BL149" i="8"/>
  <c r="BD149" i="8"/>
  <c r="AV149" i="8"/>
  <c r="AN149" i="8"/>
  <c r="AF149" i="8"/>
  <c r="X149" i="8"/>
  <c r="P149" i="8"/>
  <c r="H149" i="8"/>
  <c r="FG159" i="8"/>
  <c r="EY159" i="8"/>
  <c r="EQ159" i="8"/>
  <c r="EI159" i="8"/>
  <c r="EA159" i="8"/>
  <c r="DS159" i="8"/>
  <c r="DK159" i="8"/>
  <c r="DC159" i="8"/>
  <c r="CU159" i="8"/>
  <c r="CM159" i="8"/>
  <c r="CE159" i="8"/>
  <c r="BW159" i="8"/>
  <c r="BO159" i="8"/>
  <c r="BG159" i="8"/>
  <c r="AY159" i="8"/>
  <c r="AQ159" i="8"/>
  <c r="AI159" i="8"/>
  <c r="AA159" i="8"/>
  <c r="S159" i="8"/>
  <c r="K159" i="8"/>
  <c r="FE158" i="8"/>
  <c r="EW158" i="8"/>
  <c r="EO158" i="8"/>
  <c r="EG158" i="8"/>
  <c r="DY158" i="8"/>
  <c r="DQ158" i="8"/>
  <c r="DI158" i="8"/>
  <c r="DA158" i="8"/>
  <c r="CS158" i="8"/>
  <c r="CK158" i="8"/>
  <c r="CC158" i="8"/>
  <c r="BU158" i="8"/>
  <c r="BM158" i="8"/>
  <c r="BE158" i="8"/>
  <c r="AW158" i="8"/>
  <c r="AO158" i="8"/>
  <c r="AG158" i="8"/>
  <c r="Y158" i="8"/>
  <c r="Q158" i="8"/>
  <c r="I158" i="8"/>
  <c r="FC157" i="8"/>
  <c r="EU157" i="8"/>
  <c r="EM157" i="8"/>
  <c r="EE157" i="8"/>
  <c r="DW157" i="8"/>
  <c r="DO157" i="8"/>
  <c r="DG157" i="8"/>
  <c r="CY157" i="8"/>
  <c r="CQ157" i="8"/>
  <c r="CI157" i="8"/>
  <c r="CA157" i="8"/>
  <c r="BS157" i="8"/>
  <c r="BK157" i="8"/>
  <c r="BC157" i="8"/>
  <c r="AU157" i="8"/>
  <c r="AM157" i="8"/>
  <c r="AE157" i="8"/>
  <c r="W157" i="8"/>
  <c r="O157" i="8"/>
  <c r="FA156" i="8"/>
  <c r="ES156" i="8"/>
  <c r="EK156" i="8"/>
  <c r="EC156" i="8"/>
  <c r="DU156" i="8"/>
  <c r="DM156" i="8"/>
  <c r="DE156" i="8"/>
  <c r="CW156" i="8"/>
  <c r="CO156" i="8"/>
  <c r="CG156" i="8"/>
  <c r="BY156" i="8"/>
  <c r="BQ156" i="8"/>
  <c r="BI156" i="8"/>
  <c r="BA156" i="8"/>
  <c r="AS156" i="8"/>
  <c r="AK156" i="8"/>
  <c r="AC156" i="8"/>
  <c r="U156" i="8"/>
  <c r="M156" i="8"/>
  <c r="FG155" i="8"/>
  <c r="EY155" i="8"/>
  <c r="EQ155" i="8"/>
  <c r="EI155" i="8"/>
  <c r="EA155" i="8"/>
  <c r="DS155" i="8"/>
  <c r="DK155" i="8"/>
  <c r="DC155" i="8"/>
  <c r="CU155" i="8"/>
  <c r="CM155" i="8"/>
  <c r="CE155" i="8"/>
  <c r="BW155" i="8"/>
  <c r="BO155" i="8"/>
  <c r="BG155" i="8"/>
  <c r="AY155" i="8"/>
  <c r="AQ155" i="8"/>
  <c r="AI155" i="8"/>
  <c r="AA155" i="8"/>
  <c r="S155" i="8"/>
  <c r="K155" i="8"/>
  <c r="FE154" i="8"/>
  <c r="EW154" i="8"/>
  <c r="EO154" i="8"/>
  <c r="EG154" i="8"/>
  <c r="DY154" i="8"/>
  <c r="DQ154" i="8"/>
  <c r="DI154" i="8"/>
  <c r="DA154" i="8"/>
  <c r="CS154" i="8"/>
  <c r="CK154" i="8"/>
  <c r="CC154" i="8"/>
  <c r="BU154" i="8"/>
  <c r="BM154" i="8"/>
  <c r="BE154" i="8"/>
  <c r="AW154" i="8"/>
  <c r="AO154" i="8"/>
  <c r="AG154" i="8"/>
  <c r="Y154" i="8"/>
  <c r="Q154" i="8"/>
  <c r="I154" i="8"/>
  <c r="FC153" i="8"/>
  <c r="EU153" i="8"/>
  <c r="EM153" i="8"/>
  <c r="EE153" i="8"/>
  <c r="DW153" i="8"/>
  <c r="DO153" i="8"/>
  <c r="DG153" i="8"/>
  <c r="CY153" i="8"/>
  <c r="CQ153" i="8"/>
  <c r="CI153" i="8"/>
  <c r="CA153" i="8"/>
  <c r="BS153" i="8"/>
  <c r="BK153" i="8"/>
  <c r="BC153" i="8"/>
  <c r="AU153" i="8"/>
  <c r="AM153" i="8"/>
  <c r="AE153" i="8"/>
  <c r="W153" i="8"/>
  <c r="O153" i="8"/>
  <c r="FA152" i="8"/>
  <c r="ES152" i="8"/>
  <c r="EK152" i="8"/>
  <c r="EC152" i="8"/>
  <c r="DU152" i="8"/>
  <c r="DM152" i="8"/>
  <c r="DE152" i="8"/>
  <c r="CW152" i="8"/>
  <c r="CO152" i="8"/>
  <c r="CG152" i="8"/>
  <c r="BY152" i="8"/>
  <c r="BQ152" i="8"/>
  <c r="BI152" i="8"/>
  <c r="BA152" i="8"/>
  <c r="AS152" i="8"/>
  <c r="AK152" i="8"/>
  <c r="AC152" i="8"/>
  <c r="U152" i="8"/>
  <c r="M152" i="8"/>
  <c r="FG151" i="8"/>
  <c r="EY151" i="8"/>
  <c r="EQ151" i="8"/>
  <c r="EI151" i="8"/>
  <c r="EA151" i="8"/>
  <c r="DS151" i="8"/>
  <c r="DK151" i="8"/>
  <c r="DC151" i="8"/>
  <c r="CU151" i="8"/>
  <c r="CM151" i="8"/>
  <c r="CE151" i="8"/>
  <c r="BW151" i="8"/>
  <c r="BO151" i="8"/>
  <c r="BG151" i="8"/>
  <c r="AY151" i="8"/>
  <c r="AQ151" i="8"/>
  <c r="AI151" i="8"/>
  <c r="AA151" i="8"/>
  <c r="S151" i="8"/>
  <c r="K151" i="8"/>
  <c r="FE150" i="8"/>
  <c r="EW150" i="8"/>
  <c r="EO150" i="8"/>
  <c r="EG150" i="8"/>
  <c r="DY150" i="8"/>
  <c r="DQ150" i="8"/>
  <c r="DI150" i="8"/>
  <c r="DA150" i="8"/>
  <c r="CS150" i="8"/>
  <c r="CK150" i="8"/>
  <c r="CC150" i="8"/>
  <c r="BU150" i="8"/>
  <c r="BM150" i="8"/>
  <c r="BE150" i="8"/>
  <c r="AW150" i="8"/>
  <c r="AO150" i="8"/>
  <c r="AG150" i="8"/>
  <c r="Y150" i="8"/>
  <c r="Q150" i="8"/>
  <c r="I150" i="8"/>
  <c r="FC149" i="8"/>
  <c r="EU149" i="8"/>
  <c r="EM149" i="8"/>
  <c r="EE149" i="8"/>
  <c r="DW149" i="8"/>
  <c r="DO149" i="8"/>
  <c r="DG149" i="8"/>
  <c r="CY149" i="8"/>
  <c r="CQ149" i="8"/>
  <c r="CI149" i="8"/>
  <c r="CA149" i="8"/>
  <c r="BS149" i="8"/>
  <c r="BK149" i="8"/>
  <c r="BC149" i="8"/>
  <c r="AU149" i="8"/>
  <c r="AM149" i="8"/>
  <c r="AE149" i="8"/>
  <c r="W149" i="8"/>
  <c r="O149" i="8"/>
  <c r="FF159" i="8"/>
  <c r="EX159" i="8"/>
  <c r="EP159" i="8"/>
  <c r="EH159" i="8"/>
  <c r="DZ159" i="8"/>
  <c r="DR159" i="8"/>
  <c r="DJ159" i="8"/>
  <c r="DB159" i="8"/>
  <c r="CT159" i="8"/>
  <c r="CL159" i="8"/>
  <c r="CD159" i="8"/>
  <c r="BV159" i="8"/>
  <c r="BN159" i="8"/>
  <c r="BF159" i="8"/>
  <c r="AX159" i="8"/>
  <c r="AP159" i="8"/>
  <c r="AH159" i="8"/>
  <c r="Z159" i="8"/>
  <c r="R159" i="8"/>
  <c r="J159" i="8"/>
  <c r="FD158" i="8"/>
  <c r="EV158" i="8"/>
  <c r="EN158" i="8"/>
  <c r="EF158" i="8"/>
  <c r="DX158" i="8"/>
  <c r="DP158" i="8"/>
  <c r="DH158" i="8"/>
  <c r="CZ158" i="8"/>
  <c r="CR158" i="8"/>
  <c r="CJ158" i="8"/>
  <c r="CB158" i="8"/>
  <c r="BT158" i="8"/>
  <c r="BL158" i="8"/>
  <c r="BD158" i="8"/>
  <c r="AV158" i="8"/>
  <c r="AN158" i="8"/>
  <c r="AF158" i="8"/>
  <c r="X158" i="8"/>
  <c r="P158" i="8"/>
  <c r="H158" i="8"/>
  <c r="FB157" i="8"/>
  <c r="ET157" i="8"/>
  <c r="EL157" i="8"/>
  <c r="ED157" i="8"/>
  <c r="DV157" i="8"/>
  <c r="DN157" i="8"/>
  <c r="DF157" i="8"/>
  <c r="CX157" i="8"/>
  <c r="CP157" i="8"/>
  <c r="CH157" i="8"/>
  <c r="BZ157" i="8"/>
  <c r="BR157" i="8"/>
  <c r="BJ157" i="8"/>
  <c r="BB157" i="8"/>
  <c r="AT157" i="8"/>
  <c r="AL157" i="8"/>
  <c r="AD157" i="8"/>
  <c r="V157" i="8"/>
  <c r="N157" i="8"/>
  <c r="EZ156" i="8"/>
  <c r="ER156" i="8"/>
  <c r="EJ156" i="8"/>
  <c r="EB156" i="8"/>
  <c r="DT156" i="8"/>
  <c r="DL156" i="8"/>
  <c r="DD156" i="8"/>
  <c r="CV156" i="8"/>
  <c r="CN156" i="8"/>
  <c r="CF156" i="8"/>
  <c r="BX156" i="8"/>
  <c r="BP156" i="8"/>
  <c r="BH156" i="8"/>
  <c r="AZ156" i="8"/>
  <c r="AR156" i="8"/>
  <c r="AJ156" i="8"/>
  <c r="AB156" i="8"/>
  <c r="T156" i="8"/>
  <c r="L156" i="8"/>
  <c r="FF155" i="8"/>
  <c r="EX155" i="8"/>
  <c r="EP155" i="8"/>
  <c r="EH155" i="8"/>
  <c r="DZ155" i="8"/>
  <c r="DR155" i="8"/>
  <c r="DJ155" i="8"/>
  <c r="DB155" i="8"/>
  <c r="CT155" i="8"/>
  <c r="CL155" i="8"/>
  <c r="CD155" i="8"/>
  <c r="BV155" i="8"/>
  <c r="BN155" i="8"/>
  <c r="BF155" i="8"/>
  <c r="AX155" i="8"/>
  <c r="AP155" i="8"/>
  <c r="AH155" i="8"/>
  <c r="Z155" i="8"/>
  <c r="R155" i="8"/>
  <c r="J155" i="8"/>
  <c r="FD154" i="8"/>
  <c r="EV154" i="8"/>
  <c r="EN154" i="8"/>
  <c r="EF154" i="8"/>
  <c r="DX154" i="8"/>
  <c r="DP154" i="8"/>
  <c r="DH154" i="8"/>
  <c r="CZ154" i="8"/>
  <c r="CR154" i="8"/>
  <c r="CJ154" i="8"/>
  <c r="CB154" i="8"/>
  <c r="BT154" i="8"/>
  <c r="BL154" i="8"/>
  <c r="BD154" i="8"/>
  <c r="AV154" i="8"/>
  <c r="AN154" i="8"/>
  <c r="AF154" i="8"/>
  <c r="X154" i="8"/>
  <c r="P154" i="8"/>
  <c r="H154" i="8"/>
  <c r="FB153" i="8"/>
  <c r="ET153" i="8"/>
  <c r="EL153" i="8"/>
  <c r="ED153" i="8"/>
  <c r="DV153" i="8"/>
  <c r="DN153" i="8"/>
  <c r="DF153" i="8"/>
  <c r="CX153" i="8"/>
  <c r="CP153" i="8"/>
  <c r="CH153" i="8"/>
  <c r="BZ153" i="8"/>
  <c r="BR153" i="8"/>
  <c r="BJ153" i="8"/>
  <c r="BB153" i="8"/>
  <c r="AT153" i="8"/>
  <c r="AL153" i="8"/>
  <c r="AD153" i="8"/>
  <c r="V153" i="8"/>
  <c r="N153" i="8"/>
  <c r="EZ152" i="8"/>
  <c r="ER152" i="8"/>
  <c r="EJ152" i="8"/>
  <c r="EB152" i="8"/>
  <c r="DT152" i="8"/>
  <c r="DL152" i="8"/>
  <c r="DD152" i="8"/>
  <c r="CV152" i="8"/>
  <c r="CN152" i="8"/>
  <c r="CF152" i="8"/>
  <c r="BX152" i="8"/>
  <c r="BP152" i="8"/>
  <c r="BH152" i="8"/>
  <c r="AZ152" i="8"/>
  <c r="AR152" i="8"/>
  <c r="AJ152" i="8"/>
  <c r="AB152" i="8"/>
  <c r="T152" i="8"/>
  <c r="L152" i="8"/>
  <c r="FF151" i="8"/>
  <c r="EX151" i="8"/>
  <c r="EP151" i="8"/>
  <c r="EH151" i="8"/>
  <c r="DZ151" i="8"/>
  <c r="DR151" i="8"/>
  <c r="DJ151" i="8"/>
  <c r="DB151" i="8"/>
  <c r="CT151" i="8"/>
  <c r="CL151" i="8"/>
  <c r="CD151" i="8"/>
  <c r="BV151" i="8"/>
  <c r="BN151" i="8"/>
  <c r="BF151" i="8"/>
  <c r="AX151" i="8"/>
  <c r="AP151" i="8"/>
  <c r="AH151" i="8"/>
  <c r="Z151" i="8"/>
  <c r="R151" i="8"/>
  <c r="J151" i="8"/>
  <c r="FD150" i="8"/>
  <c r="EV150" i="8"/>
  <c r="EN150" i="8"/>
  <c r="EF150" i="8"/>
  <c r="DX150" i="8"/>
  <c r="DP150" i="8"/>
  <c r="DH150" i="8"/>
  <c r="CZ150" i="8"/>
  <c r="CR150" i="8"/>
  <c r="CJ150" i="8"/>
  <c r="CB150" i="8"/>
  <c r="BT150" i="8"/>
  <c r="BL150" i="8"/>
  <c r="BD150" i="8"/>
  <c r="AV150" i="8"/>
  <c r="AN150" i="8"/>
  <c r="AF150" i="8"/>
  <c r="X150" i="8"/>
  <c r="P150" i="8"/>
  <c r="H150" i="8"/>
  <c r="FB149" i="8"/>
  <c r="ET149" i="8"/>
  <c r="EL149" i="8"/>
  <c r="ED149" i="8"/>
  <c r="DV149" i="8"/>
  <c r="DN149" i="8"/>
  <c r="DF149" i="8"/>
  <c r="CX149" i="8"/>
  <c r="CP149" i="8"/>
  <c r="CH149" i="8"/>
  <c r="BZ149" i="8"/>
  <c r="BR149" i="8"/>
  <c r="BJ149" i="8"/>
  <c r="BB149" i="8"/>
  <c r="AT149" i="8"/>
  <c r="AL149" i="8"/>
  <c r="AD149" i="8"/>
  <c r="V149" i="8"/>
  <c r="N149" i="8"/>
  <c r="FE159" i="8"/>
  <c r="EW159" i="8"/>
  <c r="EO159" i="8"/>
  <c r="EG159" i="8"/>
  <c r="DY159" i="8"/>
  <c r="DQ159" i="8"/>
  <c r="DI159" i="8"/>
  <c r="DA159" i="8"/>
  <c r="CS159" i="8"/>
  <c r="CK159" i="8"/>
  <c r="CC159" i="8"/>
  <c r="BU159" i="8"/>
  <c r="BM159" i="8"/>
  <c r="BE159" i="8"/>
  <c r="AW159" i="8"/>
  <c r="AO159" i="8"/>
  <c r="AG159" i="8"/>
  <c r="Y159" i="8"/>
  <c r="Q159" i="8"/>
  <c r="I159" i="8"/>
  <c r="FC158" i="8"/>
  <c r="EU158" i="8"/>
  <c r="EM158" i="8"/>
  <c r="EE158" i="8"/>
  <c r="DW158" i="8"/>
  <c r="DO158" i="8"/>
  <c r="DG158" i="8"/>
  <c r="CY158" i="8"/>
  <c r="CQ158" i="8"/>
  <c r="CI158" i="8"/>
  <c r="CA158" i="8"/>
  <c r="BS158" i="8"/>
  <c r="BK158" i="8"/>
  <c r="BC158" i="8"/>
  <c r="AU158" i="8"/>
  <c r="AM158" i="8"/>
  <c r="AE158" i="8"/>
  <c r="W158" i="8"/>
  <c r="O158" i="8"/>
  <c r="FA157" i="8"/>
  <c r="ES157" i="8"/>
  <c r="EK157" i="8"/>
  <c r="EC157" i="8"/>
  <c r="DU157" i="8"/>
  <c r="DM157" i="8"/>
  <c r="DE157" i="8"/>
  <c r="CW157" i="8"/>
  <c r="CO157" i="8"/>
  <c r="CG157" i="8"/>
  <c r="BY157" i="8"/>
  <c r="BQ157" i="8"/>
  <c r="BI157" i="8"/>
  <c r="BA157" i="8"/>
  <c r="AS157" i="8"/>
  <c r="AK157" i="8"/>
  <c r="AC157" i="8"/>
  <c r="U157" i="8"/>
  <c r="M157" i="8"/>
  <c r="FG156" i="8"/>
  <c r="EY156" i="8"/>
  <c r="EQ156" i="8"/>
  <c r="EI156" i="8"/>
  <c r="EA156" i="8"/>
  <c r="DS156" i="8"/>
  <c r="DK156" i="8"/>
  <c r="DC156" i="8"/>
  <c r="CU156" i="8"/>
  <c r="CM156" i="8"/>
  <c r="CE156" i="8"/>
  <c r="BW156" i="8"/>
  <c r="BO156" i="8"/>
  <c r="BG156" i="8"/>
  <c r="AY156" i="8"/>
  <c r="AQ156" i="8"/>
  <c r="AI156" i="8"/>
  <c r="AA156" i="8"/>
  <c r="S156" i="8"/>
  <c r="K156" i="8"/>
  <c r="FE155" i="8"/>
  <c r="EW155" i="8"/>
  <c r="EO155" i="8"/>
  <c r="EG155" i="8"/>
  <c r="DY155" i="8"/>
  <c r="DQ155" i="8"/>
  <c r="DI155" i="8"/>
  <c r="DA155" i="8"/>
  <c r="CS155" i="8"/>
  <c r="CK155" i="8"/>
  <c r="CC155" i="8"/>
  <c r="BU155" i="8"/>
  <c r="BM155" i="8"/>
  <c r="BE155" i="8"/>
  <c r="AW155" i="8"/>
  <c r="AO155" i="8"/>
  <c r="AG155" i="8"/>
  <c r="Y155" i="8"/>
  <c r="Q155" i="8"/>
  <c r="I155" i="8"/>
  <c r="FC154" i="8"/>
  <c r="EU154" i="8"/>
  <c r="EM154" i="8"/>
  <c r="EE154" i="8"/>
  <c r="DW154" i="8"/>
  <c r="DO154" i="8"/>
  <c r="DG154" i="8"/>
  <c r="CY154" i="8"/>
  <c r="CQ154" i="8"/>
  <c r="CI154" i="8"/>
  <c r="CA154" i="8"/>
  <c r="BS154" i="8"/>
  <c r="BK154" i="8"/>
  <c r="BC154" i="8"/>
  <c r="AU154" i="8"/>
  <c r="AM154" i="8"/>
  <c r="AE154" i="8"/>
  <c r="W154" i="8"/>
  <c r="O154" i="8"/>
  <c r="FA153" i="8"/>
  <c r="ES153" i="8"/>
  <c r="EK153" i="8"/>
  <c r="EC153" i="8"/>
  <c r="DU153" i="8"/>
  <c r="DM153" i="8"/>
  <c r="DE153" i="8"/>
  <c r="CW153" i="8"/>
  <c r="CO153" i="8"/>
  <c r="CG153" i="8"/>
  <c r="BY153" i="8"/>
  <c r="BQ153" i="8"/>
  <c r="BI153" i="8"/>
  <c r="BA153" i="8"/>
  <c r="AS153" i="8"/>
  <c r="AK153" i="8"/>
  <c r="AC153" i="8"/>
  <c r="U153" i="8"/>
  <c r="M153" i="8"/>
  <c r="FG152" i="8"/>
  <c r="EY152" i="8"/>
  <c r="EQ152" i="8"/>
  <c r="EI152" i="8"/>
  <c r="EA152" i="8"/>
  <c r="DS152" i="8"/>
  <c r="DK152" i="8"/>
  <c r="DC152" i="8"/>
  <c r="CU152" i="8"/>
  <c r="CM152" i="8"/>
  <c r="CE152" i="8"/>
  <c r="BW152" i="8"/>
  <c r="BO152" i="8"/>
  <c r="BG152" i="8"/>
  <c r="AY152" i="8"/>
  <c r="AQ152" i="8"/>
  <c r="AI152" i="8"/>
  <c r="AA152" i="8"/>
  <c r="S152" i="8"/>
  <c r="K152" i="8"/>
  <c r="FE151" i="8"/>
  <c r="EW151" i="8"/>
  <c r="EO151" i="8"/>
  <c r="EG151" i="8"/>
  <c r="DY151" i="8"/>
  <c r="DQ151" i="8"/>
  <c r="DI151" i="8"/>
  <c r="DA151" i="8"/>
  <c r="CS151" i="8"/>
  <c r="CK151" i="8"/>
  <c r="CC151" i="8"/>
  <c r="BU151" i="8"/>
  <c r="BM151" i="8"/>
  <c r="BE151" i="8"/>
  <c r="AW151" i="8"/>
  <c r="AO151" i="8"/>
  <c r="AG151" i="8"/>
  <c r="Y151" i="8"/>
  <c r="Q151" i="8"/>
  <c r="I151" i="8"/>
  <c r="FC150" i="8"/>
  <c r="EU150" i="8"/>
  <c r="EM150" i="8"/>
  <c r="EE150" i="8"/>
  <c r="DW150" i="8"/>
  <c r="DO150" i="8"/>
  <c r="DG150" i="8"/>
  <c r="CY150" i="8"/>
  <c r="CQ150" i="8"/>
  <c r="CI150" i="8"/>
  <c r="CA150" i="8"/>
  <c r="BS150" i="8"/>
  <c r="BK150" i="8"/>
  <c r="BC150" i="8"/>
  <c r="AU150" i="8"/>
  <c r="AM150" i="8"/>
  <c r="AE150" i="8"/>
  <c r="W150" i="8"/>
  <c r="O150" i="8"/>
  <c r="FA149" i="8"/>
  <c r="ES149" i="8"/>
  <c r="EK149" i="8"/>
  <c r="EC149" i="8"/>
  <c r="DU149" i="8"/>
  <c r="DM149" i="8"/>
  <c r="DE149" i="8"/>
  <c r="CW149" i="8"/>
  <c r="CO149" i="8"/>
  <c r="CG149" i="8"/>
  <c r="BY149" i="8"/>
  <c r="BQ149" i="8"/>
  <c r="BI149" i="8"/>
  <c r="BA149" i="8"/>
  <c r="AS149" i="8"/>
  <c r="AK149" i="8"/>
  <c r="AC149" i="8"/>
  <c r="U149" i="8"/>
  <c r="M149" i="8"/>
  <c r="FD148" i="8"/>
  <c r="EV148" i="8"/>
  <c r="EN148" i="8"/>
  <c r="EF148" i="8"/>
  <c r="DX148" i="8"/>
  <c r="DP148" i="8"/>
  <c r="DH148" i="8"/>
  <c r="CZ148" i="8"/>
  <c r="CR148" i="8"/>
  <c r="CJ148" i="8"/>
  <c r="CB148" i="8"/>
  <c r="BT148" i="8"/>
  <c r="BL148" i="8"/>
  <c r="BD148" i="8"/>
  <c r="AV148" i="8"/>
  <c r="AN148" i="8"/>
  <c r="AF148" i="8"/>
  <c r="X148" i="8"/>
  <c r="P148" i="8"/>
  <c r="H148" i="8"/>
  <c r="FB147" i="8"/>
  <c r="ET147" i="8"/>
  <c r="EL147" i="8"/>
  <c r="ED147" i="8"/>
  <c r="DV147" i="8"/>
  <c r="DN147" i="8"/>
  <c r="DF147" i="8"/>
  <c r="CX147" i="8"/>
  <c r="CP147" i="8"/>
  <c r="CH147" i="8"/>
  <c r="BZ147" i="8"/>
  <c r="BR147" i="8"/>
  <c r="BJ147" i="8"/>
  <c r="BB147" i="8"/>
  <c r="AT147" i="8"/>
  <c r="AL147" i="8"/>
  <c r="AD147" i="8"/>
  <c r="V147" i="8"/>
  <c r="N147" i="8"/>
  <c r="EZ146" i="8"/>
  <c r="ER146" i="8"/>
  <c r="EJ146" i="8"/>
  <c r="EB146" i="8"/>
  <c r="DT146" i="8"/>
  <c r="DL146" i="8"/>
  <c r="DD146" i="8"/>
  <c r="CV146" i="8"/>
  <c r="CN146" i="8"/>
  <c r="CF146" i="8"/>
  <c r="BX146" i="8"/>
  <c r="BP146" i="8"/>
  <c r="BH146" i="8"/>
  <c r="AZ146" i="8"/>
  <c r="AR146" i="8"/>
  <c r="AJ146" i="8"/>
  <c r="AB146" i="8"/>
  <c r="T146" i="8"/>
  <c r="L146" i="8"/>
  <c r="FF145" i="8"/>
  <c r="EX145" i="8"/>
  <c r="EP145" i="8"/>
  <c r="EH145" i="8"/>
  <c r="DZ145" i="8"/>
  <c r="DR145" i="8"/>
  <c r="DJ145" i="8"/>
  <c r="DB145" i="8"/>
  <c r="CT145" i="8"/>
  <c r="CL145" i="8"/>
  <c r="CD145" i="8"/>
  <c r="BV145" i="8"/>
  <c r="BN145" i="8"/>
  <c r="BF145" i="8"/>
  <c r="AX145" i="8"/>
  <c r="AP145" i="8"/>
  <c r="AH145" i="8"/>
  <c r="Z145" i="8"/>
  <c r="R145" i="8"/>
  <c r="J145" i="8"/>
  <c r="FD144" i="8"/>
  <c r="EV144" i="8"/>
  <c r="EN144" i="8"/>
  <c r="EF144" i="8"/>
  <c r="DX144" i="8"/>
  <c r="DP144" i="8"/>
  <c r="DH144" i="8"/>
  <c r="CZ144" i="8"/>
  <c r="CR144" i="8"/>
  <c r="CJ144" i="8"/>
  <c r="CB144" i="8"/>
  <c r="BT144" i="8"/>
  <c r="BL144" i="8"/>
  <c r="BD144" i="8"/>
  <c r="AV144" i="8"/>
  <c r="AN144" i="8"/>
  <c r="AF144" i="8"/>
  <c r="X144" i="8"/>
  <c r="P144" i="8"/>
  <c r="H144" i="8"/>
  <c r="FB143" i="8"/>
  <c r="ET143" i="8"/>
  <c r="EL143" i="8"/>
  <c r="ED143" i="8"/>
  <c r="DV143" i="8"/>
  <c r="DN143" i="8"/>
  <c r="DF143" i="8"/>
  <c r="CX143" i="8"/>
  <c r="CP143" i="8"/>
  <c r="CH143" i="8"/>
  <c r="BZ143" i="8"/>
  <c r="BR143" i="8"/>
  <c r="BJ143" i="8"/>
  <c r="BB143" i="8"/>
  <c r="AT143" i="8"/>
  <c r="AL143" i="8"/>
  <c r="AD143" i="8"/>
  <c r="V143" i="8"/>
  <c r="N143" i="8"/>
  <c r="EZ142" i="8"/>
  <c r="ER142" i="8"/>
  <c r="EJ142" i="8"/>
  <c r="EB142" i="8"/>
  <c r="DT142" i="8"/>
  <c r="DL142" i="8"/>
  <c r="DD142" i="8"/>
  <c r="CV142" i="8"/>
  <c r="CN142" i="8"/>
  <c r="CF142" i="8"/>
  <c r="BX142" i="8"/>
  <c r="BP142" i="8"/>
  <c r="BH142" i="8"/>
  <c r="AZ142" i="8"/>
  <c r="AR142" i="8"/>
  <c r="AJ142" i="8"/>
  <c r="AB142" i="8"/>
  <c r="T142" i="8"/>
  <c r="L142" i="8"/>
  <c r="FF141" i="8"/>
  <c r="EX141" i="8"/>
  <c r="EP141" i="8"/>
  <c r="EH141" i="8"/>
  <c r="DZ141" i="8"/>
  <c r="DR141" i="8"/>
  <c r="DJ141" i="8"/>
  <c r="DB141" i="8"/>
  <c r="CT141" i="8"/>
  <c r="CL141" i="8"/>
  <c r="CD141" i="8"/>
  <c r="BV141" i="8"/>
  <c r="BN141" i="8"/>
  <c r="BF141" i="8"/>
  <c r="AX141" i="8"/>
  <c r="AP141" i="8"/>
  <c r="AH141" i="8"/>
  <c r="Z141" i="8"/>
  <c r="R141" i="8"/>
  <c r="J141" i="8"/>
  <c r="FD140" i="8"/>
  <c r="EV140" i="8"/>
  <c r="EN140" i="8"/>
  <c r="EF140" i="8"/>
  <c r="DX140" i="8"/>
  <c r="DP140" i="8"/>
  <c r="DH140" i="8"/>
  <c r="CZ140" i="8"/>
  <c r="CR140" i="8"/>
  <c r="CJ140" i="8"/>
  <c r="CB140" i="8"/>
  <c r="BT140" i="8"/>
  <c r="BL140" i="8"/>
  <c r="BD140" i="8"/>
  <c r="AV140" i="8"/>
  <c r="AN140" i="8"/>
  <c r="AF140" i="8"/>
  <c r="X140" i="8"/>
  <c r="P140" i="8"/>
  <c r="H140" i="8"/>
  <c r="FB139" i="8"/>
  <c r="ET139" i="8"/>
  <c r="EL139" i="8"/>
  <c r="ED139" i="8"/>
  <c r="DV139" i="8"/>
  <c r="DN139" i="8"/>
  <c r="DF139" i="8"/>
  <c r="CX139" i="8"/>
  <c r="CP139" i="8"/>
  <c r="CH139" i="8"/>
  <c r="BZ139" i="8"/>
  <c r="BR139" i="8"/>
  <c r="BJ139" i="8"/>
  <c r="BB139" i="8"/>
  <c r="AT139" i="8"/>
  <c r="AL139" i="8"/>
  <c r="AD139" i="8"/>
  <c r="V139" i="8"/>
  <c r="N139" i="8"/>
  <c r="EZ138" i="8"/>
  <c r="ER138" i="8"/>
  <c r="EJ138" i="8"/>
  <c r="EB138" i="8"/>
  <c r="DT138" i="8"/>
  <c r="DL138" i="8"/>
  <c r="DD138" i="8"/>
  <c r="CV138" i="8"/>
  <c r="CN138" i="8"/>
  <c r="CF138" i="8"/>
  <c r="BX138" i="8"/>
  <c r="BP138" i="8"/>
  <c r="BH138" i="8"/>
  <c r="AZ138" i="8"/>
  <c r="AR138" i="8"/>
  <c r="AJ138" i="8"/>
  <c r="AB138" i="8"/>
  <c r="T138" i="8"/>
  <c r="L138" i="8"/>
  <c r="FF137" i="8"/>
  <c r="EX137" i="8"/>
  <c r="EP137" i="8"/>
  <c r="EH137" i="8"/>
  <c r="DZ137" i="8"/>
  <c r="DR137" i="8"/>
  <c r="DJ137" i="8"/>
  <c r="DB137" i="8"/>
  <c r="CT137" i="8"/>
  <c r="CL137" i="8"/>
  <c r="CD137" i="8"/>
  <c r="BV137" i="8"/>
  <c r="BN137" i="8"/>
  <c r="BF137" i="8"/>
  <c r="AX137" i="8"/>
  <c r="AP137" i="8"/>
  <c r="AH137" i="8"/>
  <c r="Z137" i="8"/>
  <c r="R137" i="8"/>
  <c r="J137" i="8"/>
  <c r="FD136" i="8"/>
  <c r="EV136" i="8"/>
  <c r="EN136" i="8"/>
  <c r="EF136" i="8"/>
  <c r="DX136" i="8"/>
  <c r="DP136" i="8"/>
  <c r="DH136" i="8"/>
  <c r="CZ136" i="8"/>
  <c r="CR136" i="8"/>
  <c r="CJ136" i="8"/>
  <c r="CB136" i="8"/>
  <c r="BT136" i="8"/>
  <c r="BL136" i="8"/>
  <c r="BD136" i="8"/>
  <c r="AV136" i="8"/>
  <c r="AN136" i="8"/>
  <c r="AF136" i="8"/>
  <c r="X136" i="8"/>
  <c r="P136" i="8"/>
  <c r="H136" i="8"/>
  <c r="FB135" i="8"/>
  <c r="ET135" i="8"/>
  <c r="EL135" i="8"/>
  <c r="ED135" i="8"/>
  <c r="DV135" i="8"/>
  <c r="DN135" i="8"/>
  <c r="DF135" i="8"/>
  <c r="CX135" i="8"/>
  <c r="CP135" i="8"/>
  <c r="CH135" i="8"/>
  <c r="BZ135" i="8"/>
  <c r="BR135" i="8"/>
  <c r="BJ135" i="8"/>
  <c r="BB135" i="8"/>
  <c r="AT135" i="8"/>
  <c r="AL135" i="8"/>
  <c r="AD135" i="8"/>
  <c r="V135" i="8"/>
  <c r="N135" i="8"/>
  <c r="EZ134" i="8"/>
  <c r="ER134" i="8"/>
  <c r="EJ134" i="8"/>
  <c r="EB134" i="8"/>
  <c r="DT134" i="8"/>
  <c r="DL134" i="8"/>
  <c r="DD134" i="8"/>
  <c r="CV134" i="8"/>
  <c r="CN134" i="8"/>
  <c r="CF134" i="8"/>
  <c r="BX134" i="8"/>
  <c r="BP134" i="8"/>
  <c r="BH134" i="8"/>
  <c r="AZ134" i="8"/>
  <c r="AR134" i="8"/>
  <c r="AJ134" i="8"/>
  <c r="AB134" i="8"/>
  <c r="T134" i="8"/>
  <c r="L134" i="8"/>
  <c r="FF133" i="8"/>
  <c r="EX133" i="8"/>
  <c r="EP133" i="8"/>
  <c r="EH133" i="8"/>
  <c r="DZ133" i="8"/>
  <c r="DR133" i="8"/>
  <c r="DJ133" i="8"/>
  <c r="DB133" i="8"/>
  <c r="CT133" i="8"/>
  <c r="CL133" i="8"/>
  <c r="CD133" i="8"/>
  <c r="BV133" i="8"/>
  <c r="BN133" i="8"/>
  <c r="BF133" i="8"/>
  <c r="AX133" i="8"/>
  <c r="AP133" i="8"/>
  <c r="AH133" i="8"/>
  <c r="Z133" i="8"/>
  <c r="R133" i="8"/>
  <c r="J133" i="8"/>
  <c r="FD132" i="8"/>
  <c r="EV132" i="8"/>
  <c r="EN132" i="8"/>
  <c r="EF132" i="8"/>
  <c r="DX132" i="8"/>
  <c r="DP132" i="8"/>
  <c r="DH132" i="8"/>
  <c r="CZ132" i="8"/>
  <c r="CR132" i="8"/>
  <c r="CJ132" i="8"/>
  <c r="CB132" i="8"/>
  <c r="BT132" i="8"/>
  <c r="BL132" i="8"/>
  <c r="BD132" i="8"/>
  <c r="AV132" i="8"/>
  <c r="AN132" i="8"/>
  <c r="AF132" i="8"/>
  <c r="X132" i="8"/>
  <c r="P132" i="8"/>
  <c r="H132" i="8"/>
  <c r="FB131" i="8"/>
  <c r="ET131" i="8"/>
  <c r="EL131" i="8"/>
  <c r="ED131" i="8"/>
  <c r="DV131" i="8"/>
  <c r="DN131" i="8"/>
  <c r="DF131" i="8"/>
  <c r="CX131" i="8"/>
  <c r="CP131" i="8"/>
  <c r="CH131" i="8"/>
  <c r="BZ131" i="8"/>
  <c r="BR131" i="8"/>
  <c r="BJ131" i="8"/>
  <c r="BB131" i="8"/>
  <c r="AT131" i="8"/>
  <c r="AL131" i="8"/>
  <c r="AD131" i="8"/>
  <c r="V131" i="8"/>
  <c r="N131" i="8"/>
  <c r="EZ130" i="8"/>
  <c r="ER130" i="8"/>
  <c r="EJ130" i="8"/>
  <c r="EB130" i="8"/>
  <c r="DT130" i="8"/>
  <c r="DL130" i="8"/>
  <c r="DD130" i="8"/>
  <c r="CV130" i="8"/>
  <c r="CN130" i="8"/>
  <c r="CF130" i="8"/>
  <c r="BX130" i="8"/>
  <c r="BP130" i="8"/>
  <c r="BH130" i="8"/>
  <c r="AZ130" i="8"/>
  <c r="AR130" i="8"/>
  <c r="AJ130" i="8"/>
  <c r="AB130" i="8"/>
  <c r="T130" i="8"/>
  <c r="L130" i="8"/>
  <c r="FF129" i="8"/>
  <c r="EX129" i="8"/>
  <c r="EP129" i="8"/>
  <c r="EH129" i="8"/>
  <c r="DZ129" i="8"/>
  <c r="DR129" i="8"/>
  <c r="DJ129" i="8"/>
  <c r="DB129" i="8"/>
  <c r="CT129" i="8"/>
  <c r="CL129" i="8"/>
  <c r="CD129" i="8"/>
  <c r="BV129" i="8"/>
  <c r="BN129" i="8"/>
  <c r="BF129" i="8"/>
  <c r="AX129" i="8"/>
  <c r="AP129" i="8"/>
  <c r="AH129" i="8"/>
  <c r="Z129" i="8"/>
  <c r="R129" i="8"/>
  <c r="J129" i="8"/>
  <c r="FD128" i="8"/>
  <c r="EV128" i="8"/>
  <c r="EN128" i="8"/>
  <c r="EF128" i="8"/>
  <c r="DX128" i="8"/>
  <c r="DP128" i="8"/>
  <c r="DH128" i="8"/>
  <c r="CZ128" i="8"/>
  <c r="CR128" i="8"/>
  <c r="CJ128" i="8"/>
  <c r="CB128" i="8"/>
  <c r="BT128" i="8"/>
  <c r="BL128" i="8"/>
  <c r="BD128" i="8"/>
  <c r="AV128" i="8"/>
  <c r="AN128" i="8"/>
  <c r="AF128" i="8"/>
  <c r="X128" i="8"/>
  <c r="P128" i="8"/>
  <c r="H128" i="8"/>
  <c r="FC148" i="8"/>
  <c r="EU148" i="8"/>
  <c r="EM148" i="8"/>
  <c r="EE148" i="8"/>
  <c r="DW148" i="8"/>
  <c r="DO148" i="8"/>
  <c r="DG148" i="8"/>
  <c r="CY148" i="8"/>
  <c r="CQ148" i="8"/>
  <c r="CI148" i="8"/>
  <c r="CA148" i="8"/>
  <c r="BS148" i="8"/>
  <c r="BK148" i="8"/>
  <c r="BC148" i="8"/>
  <c r="AU148" i="8"/>
  <c r="AM148" i="8"/>
  <c r="AE148" i="8"/>
  <c r="W148" i="8"/>
  <c r="O148" i="8"/>
  <c r="FA147" i="8"/>
  <c r="ES147" i="8"/>
  <c r="EK147" i="8"/>
  <c r="EC147" i="8"/>
  <c r="DU147" i="8"/>
  <c r="DM147" i="8"/>
  <c r="DE147" i="8"/>
  <c r="CW147" i="8"/>
  <c r="CO147" i="8"/>
  <c r="CG147" i="8"/>
  <c r="BY147" i="8"/>
  <c r="BQ147" i="8"/>
  <c r="BI147" i="8"/>
  <c r="BA147" i="8"/>
  <c r="AS147" i="8"/>
  <c r="AK147" i="8"/>
  <c r="AC147" i="8"/>
  <c r="U147" i="8"/>
  <c r="M147" i="8"/>
  <c r="FG146" i="8"/>
  <c r="EY146" i="8"/>
  <c r="EQ146" i="8"/>
  <c r="EI146" i="8"/>
  <c r="EA146" i="8"/>
  <c r="DS146" i="8"/>
  <c r="DK146" i="8"/>
  <c r="DC146" i="8"/>
  <c r="CU146" i="8"/>
  <c r="CM146" i="8"/>
  <c r="CE146" i="8"/>
  <c r="BW146" i="8"/>
  <c r="BO146" i="8"/>
  <c r="BG146" i="8"/>
  <c r="AY146" i="8"/>
  <c r="AQ146" i="8"/>
  <c r="AI146" i="8"/>
  <c r="AA146" i="8"/>
  <c r="S146" i="8"/>
  <c r="K146" i="8"/>
  <c r="FE145" i="8"/>
  <c r="EW145" i="8"/>
  <c r="EO145" i="8"/>
  <c r="EG145" i="8"/>
  <c r="DY145" i="8"/>
  <c r="DQ145" i="8"/>
  <c r="DI145" i="8"/>
  <c r="DA145" i="8"/>
  <c r="CS145" i="8"/>
  <c r="CK145" i="8"/>
  <c r="CC145" i="8"/>
  <c r="BU145" i="8"/>
  <c r="BM145" i="8"/>
  <c r="BE145" i="8"/>
  <c r="AW145" i="8"/>
  <c r="AO145" i="8"/>
  <c r="AG145" i="8"/>
  <c r="Y145" i="8"/>
  <c r="Q145" i="8"/>
  <c r="I145" i="8"/>
  <c r="FC144" i="8"/>
  <c r="EU144" i="8"/>
  <c r="EM144" i="8"/>
  <c r="EE144" i="8"/>
  <c r="DW144" i="8"/>
  <c r="DO144" i="8"/>
  <c r="DG144" i="8"/>
  <c r="CY144" i="8"/>
  <c r="CQ144" i="8"/>
  <c r="CI144" i="8"/>
  <c r="CA144" i="8"/>
  <c r="BS144" i="8"/>
  <c r="BK144" i="8"/>
  <c r="BC144" i="8"/>
  <c r="AU144" i="8"/>
  <c r="AM144" i="8"/>
  <c r="AE144" i="8"/>
  <c r="W144" i="8"/>
  <c r="O144" i="8"/>
  <c r="FA143" i="8"/>
  <c r="ES143" i="8"/>
  <c r="EK143" i="8"/>
  <c r="EC143" i="8"/>
  <c r="DU143" i="8"/>
  <c r="DM143" i="8"/>
  <c r="DE143" i="8"/>
  <c r="CW143" i="8"/>
  <c r="CO143" i="8"/>
  <c r="CG143" i="8"/>
  <c r="BY143" i="8"/>
  <c r="BQ143" i="8"/>
  <c r="BI143" i="8"/>
  <c r="BA143" i="8"/>
  <c r="AS143" i="8"/>
  <c r="AK143" i="8"/>
  <c r="AC143" i="8"/>
  <c r="U143" i="8"/>
  <c r="M143" i="8"/>
  <c r="FG142" i="8"/>
  <c r="EY142" i="8"/>
  <c r="EQ142" i="8"/>
  <c r="EI142" i="8"/>
  <c r="EA142" i="8"/>
  <c r="DS142" i="8"/>
  <c r="DK142" i="8"/>
  <c r="DC142" i="8"/>
  <c r="CU142" i="8"/>
  <c r="CM142" i="8"/>
  <c r="CE142" i="8"/>
  <c r="BW142" i="8"/>
  <c r="BO142" i="8"/>
  <c r="BG142" i="8"/>
  <c r="AY142" i="8"/>
  <c r="AQ142" i="8"/>
  <c r="AI142" i="8"/>
  <c r="AA142" i="8"/>
  <c r="S142" i="8"/>
  <c r="K142" i="8"/>
  <c r="FE141" i="8"/>
  <c r="EW141" i="8"/>
  <c r="EO141" i="8"/>
  <c r="EG141" i="8"/>
  <c r="DY141" i="8"/>
  <c r="DQ141" i="8"/>
  <c r="DI141" i="8"/>
  <c r="DA141" i="8"/>
  <c r="CS141" i="8"/>
  <c r="CK141" i="8"/>
  <c r="CC141" i="8"/>
  <c r="BU141" i="8"/>
  <c r="BM141" i="8"/>
  <c r="BE141" i="8"/>
  <c r="AW141" i="8"/>
  <c r="AO141" i="8"/>
  <c r="AG141" i="8"/>
  <c r="Y141" i="8"/>
  <c r="Q141" i="8"/>
  <c r="I141" i="8"/>
  <c r="FC140" i="8"/>
  <c r="EU140" i="8"/>
  <c r="EM140" i="8"/>
  <c r="EE140" i="8"/>
  <c r="DW140" i="8"/>
  <c r="DO140" i="8"/>
  <c r="DG140" i="8"/>
  <c r="CY140" i="8"/>
  <c r="CQ140" i="8"/>
  <c r="CI140" i="8"/>
  <c r="CA140" i="8"/>
  <c r="BS140" i="8"/>
  <c r="BK140" i="8"/>
  <c r="BC140" i="8"/>
  <c r="AU140" i="8"/>
  <c r="AM140" i="8"/>
  <c r="AE140" i="8"/>
  <c r="W140" i="8"/>
  <c r="O140" i="8"/>
  <c r="FA139" i="8"/>
  <c r="ES139" i="8"/>
  <c r="EK139" i="8"/>
  <c r="EC139" i="8"/>
  <c r="DU139" i="8"/>
  <c r="DM139" i="8"/>
  <c r="DE139" i="8"/>
  <c r="CW139" i="8"/>
  <c r="CO139" i="8"/>
  <c r="CG139" i="8"/>
  <c r="BY139" i="8"/>
  <c r="BQ139" i="8"/>
  <c r="BI139" i="8"/>
  <c r="BA139" i="8"/>
  <c r="AS139" i="8"/>
  <c r="AK139" i="8"/>
  <c r="AC139" i="8"/>
  <c r="U139" i="8"/>
  <c r="M139" i="8"/>
  <c r="FG138" i="8"/>
  <c r="EY138" i="8"/>
  <c r="EQ138" i="8"/>
  <c r="EI138" i="8"/>
  <c r="EA138" i="8"/>
  <c r="DS138" i="8"/>
  <c r="DK138" i="8"/>
  <c r="DC138" i="8"/>
  <c r="CU138" i="8"/>
  <c r="CM138" i="8"/>
  <c r="CE138" i="8"/>
  <c r="BW138" i="8"/>
  <c r="BO138" i="8"/>
  <c r="BG138" i="8"/>
  <c r="AY138" i="8"/>
  <c r="AQ138" i="8"/>
  <c r="AI138" i="8"/>
  <c r="AA138" i="8"/>
  <c r="S138" i="8"/>
  <c r="K138" i="8"/>
  <c r="FE137" i="8"/>
  <c r="EW137" i="8"/>
  <c r="EO137" i="8"/>
  <c r="EG137" i="8"/>
  <c r="DY137" i="8"/>
  <c r="DQ137" i="8"/>
  <c r="DI137" i="8"/>
  <c r="DA137" i="8"/>
  <c r="CS137" i="8"/>
  <c r="CK137" i="8"/>
  <c r="CC137" i="8"/>
  <c r="BU137" i="8"/>
  <c r="BM137" i="8"/>
  <c r="BE137" i="8"/>
  <c r="AW137" i="8"/>
  <c r="AO137" i="8"/>
  <c r="AG137" i="8"/>
  <c r="Y137" i="8"/>
  <c r="Q137" i="8"/>
  <c r="I137" i="8"/>
  <c r="FC136" i="8"/>
  <c r="EU136" i="8"/>
  <c r="EM136" i="8"/>
  <c r="EE136" i="8"/>
  <c r="DW136" i="8"/>
  <c r="DO136" i="8"/>
  <c r="DG136" i="8"/>
  <c r="CY136" i="8"/>
  <c r="CQ136" i="8"/>
  <c r="CI136" i="8"/>
  <c r="CA136" i="8"/>
  <c r="BS136" i="8"/>
  <c r="BK136" i="8"/>
  <c r="BC136" i="8"/>
  <c r="AU136" i="8"/>
  <c r="AM136" i="8"/>
  <c r="AE136" i="8"/>
  <c r="W136" i="8"/>
  <c r="O136" i="8"/>
  <c r="FA135" i="8"/>
  <c r="ES135" i="8"/>
  <c r="EK135" i="8"/>
  <c r="EC135" i="8"/>
  <c r="DU135" i="8"/>
  <c r="DM135" i="8"/>
  <c r="DE135" i="8"/>
  <c r="CW135" i="8"/>
  <c r="CO135" i="8"/>
  <c r="CG135" i="8"/>
  <c r="BY135" i="8"/>
  <c r="BQ135" i="8"/>
  <c r="BI135" i="8"/>
  <c r="BA135" i="8"/>
  <c r="AS135" i="8"/>
  <c r="AK135" i="8"/>
  <c r="AC135" i="8"/>
  <c r="U135" i="8"/>
  <c r="M135" i="8"/>
  <c r="FG134" i="8"/>
  <c r="EY134" i="8"/>
  <c r="EQ134" i="8"/>
  <c r="EI134" i="8"/>
  <c r="EA134" i="8"/>
  <c r="DS134" i="8"/>
  <c r="DK134" i="8"/>
  <c r="DC134" i="8"/>
  <c r="CU134" i="8"/>
  <c r="CM134" i="8"/>
  <c r="CE134" i="8"/>
  <c r="BW134" i="8"/>
  <c r="BO134" i="8"/>
  <c r="BG134" i="8"/>
  <c r="AY134" i="8"/>
  <c r="AQ134" i="8"/>
  <c r="AI134" i="8"/>
  <c r="AA134" i="8"/>
  <c r="S134" i="8"/>
  <c r="K134" i="8"/>
  <c r="FE133" i="8"/>
  <c r="EW133" i="8"/>
  <c r="EO133" i="8"/>
  <c r="EG133" i="8"/>
  <c r="DY133" i="8"/>
  <c r="DQ133" i="8"/>
  <c r="DI133" i="8"/>
  <c r="DA133" i="8"/>
  <c r="CS133" i="8"/>
  <c r="CK133" i="8"/>
  <c r="CC133" i="8"/>
  <c r="BU133" i="8"/>
  <c r="BM133" i="8"/>
  <c r="BE133" i="8"/>
  <c r="AW133" i="8"/>
  <c r="AO133" i="8"/>
  <c r="AG133" i="8"/>
  <c r="Y133" i="8"/>
  <c r="Q133" i="8"/>
  <c r="I133" i="8"/>
  <c r="FC132" i="8"/>
  <c r="EU132" i="8"/>
  <c r="EM132" i="8"/>
  <c r="EE132" i="8"/>
  <c r="DW132" i="8"/>
  <c r="DO132" i="8"/>
  <c r="DG132" i="8"/>
  <c r="CY132" i="8"/>
  <c r="CQ132" i="8"/>
  <c r="CI132" i="8"/>
  <c r="CA132" i="8"/>
  <c r="BS132" i="8"/>
  <c r="BK132" i="8"/>
  <c r="BC132" i="8"/>
  <c r="AU132" i="8"/>
  <c r="AM132" i="8"/>
  <c r="AE132" i="8"/>
  <c r="W132" i="8"/>
  <c r="O132" i="8"/>
  <c r="FA131" i="8"/>
  <c r="ES131" i="8"/>
  <c r="EK131" i="8"/>
  <c r="EC131" i="8"/>
  <c r="DU131" i="8"/>
  <c r="DM131" i="8"/>
  <c r="DE131" i="8"/>
  <c r="CW131" i="8"/>
  <c r="CO131" i="8"/>
  <c r="CG131" i="8"/>
  <c r="BY131" i="8"/>
  <c r="BQ131" i="8"/>
  <c r="BI131" i="8"/>
  <c r="BA131" i="8"/>
  <c r="AS131" i="8"/>
  <c r="AK131" i="8"/>
  <c r="AC131" i="8"/>
  <c r="U131" i="8"/>
  <c r="M131" i="8"/>
  <c r="FG130" i="8"/>
  <c r="EY130" i="8"/>
  <c r="EQ130" i="8"/>
  <c r="EI130" i="8"/>
  <c r="EA130" i="8"/>
  <c r="DS130" i="8"/>
  <c r="DK130" i="8"/>
  <c r="DC130" i="8"/>
  <c r="CU130" i="8"/>
  <c r="CM130" i="8"/>
  <c r="CE130" i="8"/>
  <c r="BW130" i="8"/>
  <c r="BO130" i="8"/>
  <c r="BG130" i="8"/>
  <c r="AY130" i="8"/>
  <c r="AQ130" i="8"/>
  <c r="AI130" i="8"/>
  <c r="AA130" i="8"/>
  <c r="S130" i="8"/>
  <c r="K130" i="8"/>
  <c r="FE129" i="8"/>
  <c r="EW129" i="8"/>
  <c r="EO129" i="8"/>
  <c r="EG129" i="8"/>
  <c r="DY129" i="8"/>
  <c r="DQ129" i="8"/>
  <c r="DI129" i="8"/>
  <c r="DA129" i="8"/>
  <c r="CS129" i="8"/>
  <c r="CK129" i="8"/>
  <c r="CC129" i="8"/>
  <c r="BU129" i="8"/>
  <c r="BM129" i="8"/>
  <c r="BE129" i="8"/>
  <c r="AW129" i="8"/>
  <c r="AO129" i="8"/>
  <c r="AG129" i="8"/>
  <c r="Y129" i="8"/>
  <c r="Q129" i="8"/>
  <c r="I129" i="8"/>
  <c r="FC128" i="8"/>
  <c r="EU128" i="8"/>
  <c r="EM128" i="8"/>
  <c r="EE128" i="8"/>
  <c r="DW128" i="8"/>
  <c r="DO128" i="8"/>
  <c r="DG128" i="8"/>
  <c r="CY128" i="8"/>
  <c r="CQ128" i="8"/>
  <c r="CI128" i="8"/>
  <c r="CA128" i="8"/>
  <c r="BS128" i="8"/>
  <c r="BK128" i="8"/>
  <c r="BC128" i="8"/>
  <c r="AU128" i="8"/>
  <c r="AM128" i="8"/>
  <c r="AE128" i="8"/>
  <c r="W128" i="8"/>
  <c r="O128" i="8"/>
  <c r="FB148" i="8"/>
  <c r="ET148" i="8"/>
  <c r="EL148" i="8"/>
  <c r="ED148" i="8"/>
  <c r="DV148" i="8"/>
  <c r="DN148" i="8"/>
  <c r="DF148" i="8"/>
  <c r="CX148" i="8"/>
  <c r="CP148" i="8"/>
  <c r="CH148" i="8"/>
  <c r="BZ148" i="8"/>
  <c r="BR148" i="8"/>
  <c r="BJ148" i="8"/>
  <c r="BB148" i="8"/>
  <c r="AT148" i="8"/>
  <c r="AL148" i="8"/>
  <c r="AD148" i="8"/>
  <c r="V148" i="8"/>
  <c r="N148" i="8"/>
  <c r="EZ147" i="8"/>
  <c r="ER147" i="8"/>
  <c r="EJ147" i="8"/>
  <c r="EB147" i="8"/>
  <c r="DT147" i="8"/>
  <c r="DL147" i="8"/>
  <c r="DD147" i="8"/>
  <c r="CV147" i="8"/>
  <c r="CN147" i="8"/>
  <c r="CF147" i="8"/>
  <c r="BX147" i="8"/>
  <c r="BP147" i="8"/>
  <c r="BH147" i="8"/>
  <c r="AZ147" i="8"/>
  <c r="AR147" i="8"/>
  <c r="AJ147" i="8"/>
  <c r="AB147" i="8"/>
  <c r="T147" i="8"/>
  <c r="L147" i="8"/>
  <c r="FF146" i="8"/>
  <c r="EX146" i="8"/>
  <c r="EP146" i="8"/>
  <c r="EH146" i="8"/>
  <c r="DZ146" i="8"/>
  <c r="DR146" i="8"/>
  <c r="DJ146" i="8"/>
  <c r="DB146" i="8"/>
  <c r="CT146" i="8"/>
  <c r="CL146" i="8"/>
  <c r="CD146" i="8"/>
  <c r="BV146" i="8"/>
  <c r="BN146" i="8"/>
  <c r="BF146" i="8"/>
  <c r="AX146" i="8"/>
  <c r="AP146" i="8"/>
  <c r="AH146" i="8"/>
  <c r="Z146" i="8"/>
  <c r="R146" i="8"/>
  <c r="J146" i="8"/>
  <c r="FD145" i="8"/>
  <c r="EV145" i="8"/>
  <c r="EN145" i="8"/>
  <c r="EF145" i="8"/>
  <c r="DX145" i="8"/>
  <c r="DP145" i="8"/>
  <c r="DH145" i="8"/>
  <c r="CZ145" i="8"/>
  <c r="CR145" i="8"/>
  <c r="CJ145" i="8"/>
  <c r="CB145" i="8"/>
  <c r="BT145" i="8"/>
  <c r="BL145" i="8"/>
  <c r="BD145" i="8"/>
  <c r="AV145" i="8"/>
  <c r="AN145" i="8"/>
  <c r="AF145" i="8"/>
  <c r="X145" i="8"/>
  <c r="P145" i="8"/>
  <c r="H145" i="8"/>
  <c r="FB144" i="8"/>
  <c r="ET144" i="8"/>
  <c r="EL144" i="8"/>
  <c r="ED144" i="8"/>
  <c r="DV144" i="8"/>
  <c r="DN144" i="8"/>
  <c r="DF144" i="8"/>
  <c r="CX144" i="8"/>
  <c r="CP144" i="8"/>
  <c r="CH144" i="8"/>
  <c r="BZ144" i="8"/>
  <c r="BR144" i="8"/>
  <c r="BJ144" i="8"/>
  <c r="BB144" i="8"/>
  <c r="AT144" i="8"/>
  <c r="AL144" i="8"/>
  <c r="AD144" i="8"/>
  <c r="V144" i="8"/>
  <c r="N144" i="8"/>
  <c r="EZ143" i="8"/>
  <c r="ER143" i="8"/>
  <c r="EJ143" i="8"/>
  <c r="EB143" i="8"/>
  <c r="DT143" i="8"/>
  <c r="DL143" i="8"/>
  <c r="DD143" i="8"/>
  <c r="CV143" i="8"/>
  <c r="CN143" i="8"/>
  <c r="CF143" i="8"/>
  <c r="BX143" i="8"/>
  <c r="BP143" i="8"/>
  <c r="BH143" i="8"/>
  <c r="AZ143" i="8"/>
  <c r="AR143" i="8"/>
  <c r="AJ143" i="8"/>
  <c r="AB143" i="8"/>
  <c r="T143" i="8"/>
  <c r="L143" i="8"/>
  <c r="FF142" i="8"/>
  <c r="EX142" i="8"/>
  <c r="EP142" i="8"/>
  <c r="EH142" i="8"/>
  <c r="DZ142" i="8"/>
  <c r="DR142" i="8"/>
  <c r="DJ142" i="8"/>
  <c r="DB142" i="8"/>
  <c r="CT142" i="8"/>
  <c r="CL142" i="8"/>
  <c r="CD142" i="8"/>
  <c r="BV142" i="8"/>
  <c r="BN142" i="8"/>
  <c r="BF142" i="8"/>
  <c r="AX142" i="8"/>
  <c r="AP142" i="8"/>
  <c r="AH142" i="8"/>
  <c r="Z142" i="8"/>
  <c r="R142" i="8"/>
  <c r="J142" i="8"/>
  <c r="FD141" i="8"/>
  <c r="EV141" i="8"/>
  <c r="EN141" i="8"/>
  <c r="EF141" i="8"/>
  <c r="DX141" i="8"/>
  <c r="DP141" i="8"/>
  <c r="DH141" i="8"/>
  <c r="CZ141" i="8"/>
  <c r="CR141" i="8"/>
  <c r="CJ141" i="8"/>
  <c r="CB141" i="8"/>
  <c r="BT141" i="8"/>
  <c r="BL141" i="8"/>
  <c r="BD141" i="8"/>
  <c r="AV141" i="8"/>
  <c r="AN141" i="8"/>
  <c r="AF141" i="8"/>
  <c r="X141" i="8"/>
  <c r="P141" i="8"/>
  <c r="H141" i="8"/>
  <c r="FB140" i="8"/>
  <c r="ET140" i="8"/>
  <c r="EL140" i="8"/>
  <c r="ED140" i="8"/>
  <c r="DV140" i="8"/>
  <c r="DN140" i="8"/>
  <c r="DF140" i="8"/>
  <c r="CX140" i="8"/>
  <c r="CP140" i="8"/>
  <c r="CH140" i="8"/>
  <c r="BZ140" i="8"/>
  <c r="BR140" i="8"/>
  <c r="BJ140" i="8"/>
  <c r="BB140" i="8"/>
  <c r="AT140" i="8"/>
  <c r="AL140" i="8"/>
  <c r="AD140" i="8"/>
  <c r="V140" i="8"/>
  <c r="N140" i="8"/>
  <c r="EZ139" i="8"/>
  <c r="ER139" i="8"/>
  <c r="EJ139" i="8"/>
  <c r="EB139" i="8"/>
  <c r="DT139" i="8"/>
  <c r="DL139" i="8"/>
  <c r="DD139" i="8"/>
  <c r="CV139" i="8"/>
  <c r="CN139" i="8"/>
  <c r="CF139" i="8"/>
  <c r="BX139" i="8"/>
  <c r="BP139" i="8"/>
  <c r="BH139" i="8"/>
  <c r="AZ139" i="8"/>
  <c r="AR139" i="8"/>
  <c r="AJ139" i="8"/>
  <c r="AB139" i="8"/>
  <c r="T139" i="8"/>
  <c r="L139" i="8"/>
  <c r="FF138" i="8"/>
  <c r="EX138" i="8"/>
  <c r="EP138" i="8"/>
  <c r="EH138" i="8"/>
  <c r="DZ138" i="8"/>
  <c r="DR138" i="8"/>
  <c r="DJ138" i="8"/>
  <c r="DB138" i="8"/>
  <c r="CT138" i="8"/>
  <c r="CL138" i="8"/>
  <c r="CD138" i="8"/>
  <c r="BV138" i="8"/>
  <c r="BN138" i="8"/>
  <c r="BF138" i="8"/>
  <c r="AX138" i="8"/>
  <c r="AP138" i="8"/>
  <c r="AH138" i="8"/>
  <c r="Z138" i="8"/>
  <c r="R138" i="8"/>
  <c r="J138" i="8"/>
  <c r="FD137" i="8"/>
  <c r="EV137" i="8"/>
  <c r="EN137" i="8"/>
  <c r="EF137" i="8"/>
  <c r="DX137" i="8"/>
  <c r="DP137" i="8"/>
  <c r="DH137" i="8"/>
  <c r="CZ137" i="8"/>
  <c r="CR137" i="8"/>
  <c r="CJ137" i="8"/>
  <c r="CB137" i="8"/>
  <c r="BT137" i="8"/>
  <c r="BL137" i="8"/>
  <c r="BD137" i="8"/>
  <c r="AV137" i="8"/>
  <c r="AN137" i="8"/>
  <c r="AF137" i="8"/>
  <c r="X137" i="8"/>
  <c r="P137" i="8"/>
  <c r="H137" i="8"/>
  <c r="FB136" i="8"/>
  <c r="ET136" i="8"/>
  <c r="EL136" i="8"/>
  <c r="ED136" i="8"/>
  <c r="DV136" i="8"/>
  <c r="DN136" i="8"/>
  <c r="DF136" i="8"/>
  <c r="CX136" i="8"/>
  <c r="CP136" i="8"/>
  <c r="CH136" i="8"/>
  <c r="BZ136" i="8"/>
  <c r="BR136" i="8"/>
  <c r="BJ136" i="8"/>
  <c r="BB136" i="8"/>
  <c r="AT136" i="8"/>
  <c r="AL136" i="8"/>
  <c r="AD136" i="8"/>
  <c r="V136" i="8"/>
  <c r="N136" i="8"/>
  <c r="EZ135" i="8"/>
  <c r="ER135" i="8"/>
  <c r="EJ135" i="8"/>
  <c r="EB135" i="8"/>
  <c r="DT135" i="8"/>
  <c r="DL135" i="8"/>
  <c r="DD135" i="8"/>
  <c r="CV135" i="8"/>
  <c r="CN135" i="8"/>
  <c r="CF135" i="8"/>
  <c r="BX135" i="8"/>
  <c r="BP135" i="8"/>
  <c r="BH135" i="8"/>
  <c r="AZ135" i="8"/>
  <c r="AR135" i="8"/>
  <c r="AJ135" i="8"/>
  <c r="AB135" i="8"/>
  <c r="T135" i="8"/>
  <c r="L135" i="8"/>
  <c r="FF134" i="8"/>
  <c r="EX134" i="8"/>
  <c r="EP134" i="8"/>
  <c r="EH134" i="8"/>
  <c r="DZ134" i="8"/>
  <c r="DR134" i="8"/>
  <c r="DJ134" i="8"/>
  <c r="DB134" i="8"/>
  <c r="CT134" i="8"/>
  <c r="CL134" i="8"/>
  <c r="CD134" i="8"/>
  <c r="BV134" i="8"/>
  <c r="BN134" i="8"/>
  <c r="BF134" i="8"/>
  <c r="AX134" i="8"/>
  <c r="AP134" i="8"/>
  <c r="AH134" i="8"/>
  <c r="Z134" i="8"/>
  <c r="R134" i="8"/>
  <c r="J134" i="8"/>
  <c r="FD133" i="8"/>
  <c r="EV133" i="8"/>
  <c r="EN133" i="8"/>
  <c r="EF133" i="8"/>
  <c r="DX133" i="8"/>
  <c r="DP133" i="8"/>
  <c r="DH133" i="8"/>
  <c r="CZ133" i="8"/>
  <c r="CR133" i="8"/>
  <c r="CJ133" i="8"/>
  <c r="CB133" i="8"/>
  <c r="BT133" i="8"/>
  <c r="BL133" i="8"/>
  <c r="BD133" i="8"/>
  <c r="AV133" i="8"/>
  <c r="AN133" i="8"/>
  <c r="AF133" i="8"/>
  <c r="X133" i="8"/>
  <c r="P133" i="8"/>
  <c r="H133" i="8"/>
  <c r="FB132" i="8"/>
  <c r="ET132" i="8"/>
  <c r="EL132" i="8"/>
  <c r="ED132" i="8"/>
  <c r="DV132" i="8"/>
  <c r="DN132" i="8"/>
  <c r="DF132" i="8"/>
  <c r="CX132" i="8"/>
  <c r="CP132" i="8"/>
  <c r="CH132" i="8"/>
  <c r="BZ132" i="8"/>
  <c r="BR132" i="8"/>
  <c r="BJ132" i="8"/>
  <c r="BB132" i="8"/>
  <c r="AT132" i="8"/>
  <c r="AL132" i="8"/>
  <c r="AD132" i="8"/>
  <c r="V132" i="8"/>
  <c r="N132" i="8"/>
  <c r="EZ131" i="8"/>
  <c r="ER131" i="8"/>
  <c r="EJ131" i="8"/>
  <c r="EB131" i="8"/>
  <c r="DT131" i="8"/>
  <c r="DL131" i="8"/>
  <c r="DD131" i="8"/>
  <c r="CV131" i="8"/>
  <c r="CN131" i="8"/>
  <c r="CF131" i="8"/>
  <c r="BX131" i="8"/>
  <c r="BP131" i="8"/>
  <c r="BH131" i="8"/>
  <c r="AZ131" i="8"/>
  <c r="AR131" i="8"/>
  <c r="AJ131" i="8"/>
  <c r="AB131" i="8"/>
  <c r="T131" i="8"/>
  <c r="L131" i="8"/>
  <c r="FF130" i="8"/>
  <c r="EX130" i="8"/>
  <c r="EP130" i="8"/>
  <c r="EH130" i="8"/>
  <c r="DZ130" i="8"/>
  <c r="DR130" i="8"/>
  <c r="DJ130" i="8"/>
  <c r="DB130" i="8"/>
  <c r="CT130" i="8"/>
  <c r="CL130" i="8"/>
  <c r="CD130" i="8"/>
  <c r="BV130" i="8"/>
  <c r="BN130" i="8"/>
  <c r="BF130" i="8"/>
  <c r="AX130" i="8"/>
  <c r="AP130" i="8"/>
  <c r="AH130" i="8"/>
  <c r="Z130" i="8"/>
  <c r="R130" i="8"/>
  <c r="J130" i="8"/>
  <c r="FD129" i="8"/>
  <c r="EV129" i="8"/>
  <c r="EN129" i="8"/>
  <c r="EF129" i="8"/>
  <c r="DX129" i="8"/>
  <c r="DP129" i="8"/>
  <c r="DH129" i="8"/>
  <c r="CZ129" i="8"/>
  <c r="CR129" i="8"/>
  <c r="CJ129" i="8"/>
  <c r="CB129" i="8"/>
  <c r="BT129" i="8"/>
  <c r="BL129" i="8"/>
  <c r="BD129" i="8"/>
  <c r="AV129" i="8"/>
  <c r="AN129" i="8"/>
  <c r="AF129" i="8"/>
  <c r="X129" i="8"/>
  <c r="P129" i="8"/>
  <c r="H129" i="8"/>
  <c r="FB128" i="8"/>
  <c r="ET128" i="8"/>
  <c r="EL128" i="8"/>
  <c r="ED128" i="8"/>
  <c r="DV128" i="8"/>
  <c r="DN128" i="8"/>
  <c r="DF128" i="8"/>
  <c r="CX128" i="8"/>
  <c r="CP128" i="8"/>
  <c r="CH128" i="8"/>
  <c r="BZ128" i="8"/>
  <c r="BR128" i="8"/>
  <c r="BJ128" i="8"/>
  <c r="BB128" i="8"/>
  <c r="AT128" i="8"/>
  <c r="AL128" i="8"/>
  <c r="AD128" i="8"/>
  <c r="V128" i="8"/>
  <c r="N128" i="8"/>
  <c r="FA148" i="8"/>
  <c r="ES148" i="8"/>
  <c r="EK148" i="8"/>
  <c r="EC148" i="8"/>
  <c r="DU148" i="8"/>
  <c r="DM148" i="8"/>
  <c r="DE148" i="8"/>
  <c r="CW148" i="8"/>
  <c r="CO148" i="8"/>
  <c r="CG148" i="8"/>
  <c r="BY148" i="8"/>
  <c r="BQ148" i="8"/>
  <c r="BI148" i="8"/>
  <c r="BA148" i="8"/>
  <c r="AS148" i="8"/>
  <c r="AK148" i="8"/>
  <c r="AC148" i="8"/>
  <c r="U148" i="8"/>
  <c r="M148" i="8"/>
  <c r="FG147" i="8"/>
  <c r="EY147" i="8"/>
  <c r="EQ147" i="8"/>
  <c r="EI147" i="8"/>
  <c r="EA147" i="8"/>
  <c r="DS147" i="8"/>
  <c r="DK147" i="8"/>
  <c r="DC147" i="8"/>
  <c r="CU147" i="8"/>
  <c r="CM147" i="8"/>
  <c r="CE147" i="8"/>
  <c r="BW147" i="8"/>
  <c r="BO147" i="8"/>
  <c r="BG147" i="8"/>
  <c r="AY147" i="8"/>
  <c r="AQ147" i="8"/>
  <c r="AI147" i="8"/>
  <c r="AA147" i="8"/>
  <c r="S147" i="8"/>
  <c r="K147" i="8"/>
  <c r="FE146" i="8"/>
  <c r="EW146" i="8"/>
  <c r="EO146" i="8"/>
  <c r="EG146" i="8"/>
  <c r="DY146" i="8"/>
  <c r="DQ146" i="8"/>
  <c r="DI146" i="8"/>
  <c r="DA146" i="8"/>
  <c r="CS146" i="8"/>
  <c r="CK146" i="8"/>
  <c r="CC146" i="8"/>
  <c r="BU146" i="8"/>
  <c r="BM146" i="8"/>
  <c r="BE146" i="8"/>
  <c r="AW146" i="8"/>
  <c r="AO146" i="8"/>
  <c r="AG146" i="8"/>
  <c r="Y146" i="8"/>
  <c r="Q146" i="8"/>
  <c r="I146" i="8"/>
  <c r="FC145" i="8"/>
  <c r="EU145" i="8"/>
  <c r="EM145" i="8"/>
  <c r="EE145" i="8"/>
  <c r="DW145" i="8"/>
  <c r="DO145" i="8"/>
  <c r="DG145" i="8"/>
  <c r="CY145" i="8"/>
  <c r="CQ145" i="8"/>
  <c r="CI145" i="8"/>
  <c r="CA145" i="8"/>
  <c r="BS145" i="8"/>
  <c r="BK145" i="8"/>
  <c r="BC145" i="8"/>
  <c r="AU145" i="8"/>
  <c r="AM145" i="8"/>
  <c r="AE145" i="8"/>
  <c r="W145" i="8"/>
  <c r="O145" i="8"/>
  <c r="FA144" i="8"/>
  <c r="ES144" i="8"/>
  <c r="EK144" i="8"/>
  <c r="EC144" i="8"/>
  <c r="DU144" i="8"/>
  <c r="DM144" i="8"/>
  <c r="DE144" i="8"/>
  <c r="CW144" i="8"/>
  <c r="CO144" i="8"/>
  <c r="CG144" i="8"/>
  <c r="BY144" i="8"/>
  <c r="BQ144" i="8"/>
  <c r="BI144" i="8"/>
  <c r="BA144" i="8"/>
  <c r="AS144" i="8"/>
  <c r="AK144" i="8"/>
  <c r="AC144" i="8"/>
  <c r="U144" i="8"/>
  <c r="M144" i="8"/>
  <c r="FG143" i="8"/>
  <c r="EY143" i="8"/>
  <c r="EQ143" i="8"/>
  <c r="EI143" i="8"/>
  <c r="EA143" i="8"/>
  <c r="DS143" i="8"/>
  <c r="DK143" i="8"/>
  <c r="DC143" i="8"/>
  <c r="CU143" i="8"/>
  <c r="CM143" i="8"/>
  <c r="CE143" i="8"/>
  <c r="BW143" i="8"/>
  <c r="BO143" i="8"/>
  <c r="BG143" i="8"/>
  <c r="AY143" i="8"/>
  <c r="AQ143" i="8"/>
  <c r="AI143" i="8"/>
  <c r="AA143" i="8"/>
  <c r="S143" i="8"/>
  <c r="K143" i="8"/>
  <c r="FE142" i="8"/>
  <c r="EW142" i="8"/>
  <c r="EO142" i="8"/>
  <c r="EG142" i="8"/>
  <c r="DY142" i="8"/>
  <c r="DQ142" i="8"/>
  <c r="DI142" i="8"/>
  <c r="DA142" i="8"/>
  <c r="CS142" i="8"/>
  <c r="CK142" i="8"/>
  <c r="CC142" i="8"/>
  <c r="BU142" i="8"/>
  <c r="BM142" i="8"/>
  <c r="BE142" i="8"/>
  <c r="AW142" i="8"/>
  <c r="AO142" i="8"/>
  <c r="AG142" i="8"/>
  <c r="Y142" i="8"/>
  <c r="Q142" i="8"/>
  <c r="I142" i="8"/>
  <c r="FC141" i="8"/>
  <c r="EU141" i="8"/>
  <c r="EM141" i="8"/>
  <c r="EE141" i="8"/>
  <c r="DW141" i="8"/>
  <c r="DO141" i="8"/>
  <c r="DG141" i="8"/>
  <c r="CY141" i="8"/>
  <c r="CQ141" i="8"/>
  <c r="CI141" i="8"/>
  <c r="CA141" i="8"/>
  <c r="BS141" i="8"/>
  <c r="BK141" i="8"/>
  <c r="BC141" i="8"/>
  <c r="AU141" i="8"/>
  <c r="AM141" i="8"/>
  <c r="AE141" i="8"/>
  <c r="W141" i="8"/>
  <c r="O141" i="8"/>
  <c r="FA140" i="8"/>
  <c r="ES140" i="8"/>
  <c r="EK140" i="8"/>
  <c r="EC140" i="8"/>
  <c r="DU140" i="8"/>
  <c r="DM140" i="8"/>
  <c r="DE140" i="8"/>
  <c r="CW140" i="8"/>
  <c r="CO140" i="8"/>
  <c r="CG140" i="8"/>
  <c r="BY140" i="8"/>
  <c r="BQ140" i="8"/>
  <c r="BI140" i="8"/>
  <c r="BA140" i="8"/>
  <c r="AS140" i="8"/>
  <c r="AK140" i="8"/>
  <c r="AC140" i="8"/>
  <c r="U140" i="8"/>
  <c r="M140" i="8"/>
  <c r="FG139" i="8"/>
  <c r="EY139" i="8"/>
  <c r="EQ139" i="8"/>
  <c r="EI139" i="8"/>
  <c r="EA139" i="8"/>
  <c r="DS139" i="8"/>
  <c r="DK139" i="8"/>
  <c r="DC139" i="8"/>
  <c r="CU139" i="8"/>
  <c r="CM139" i="8"/>
  <c r="CE139" i="8"/>
  <c r="BW139" i="8"/>
  <c r="BO139" i="8"/>
  <c r="BG139" i="8"/>
  <c r="AY139" i="8"/>
  <c r="AQ139" i="8"/>
  <c r="AI139" i="8"/>
  <c r="AA139" i="8"/>
  <c r="S139" i="8"/>
  <c r="K139" i="8"/>
  <c r="FE138" i="8"/>
  <c r="EW138" i="8"/>
  <c r="EO138" i="8"/>
  <c r="EG138" i="8"/>
  <c r="DY138" i="8"/>
  <c r="DQ138" i="8"/>
  <c r="DI138" i="8"/>
  <c r="DA138" i="8"/>
  <c r="CS138" i="8"/>
  <c r="CK138" i="8"/>
  <c r="CC138" i="8"/>
  <c r="BU138" i="8"/>
  <c r="BM138" i="8"/>
  <c r="BE138" i="8"/>
  <c r="AW138" i="8"/>
  <c r="AO138" i="8"/>
  <c r="AG138" i="8"/>
  <c r="Y138" i="8"/>
  <c r="Q138" i="8"/>
  <c r="I138" i="8"/>
  <c r="FC137" i="8"/>
  <c r="EU137" i="8"/>
  <c r="EM137" i="8"/>
  <c r="EE137" i="8"/>
  <c r="DW137" i="8"/>
  <c r="DO137" i="8"/>
  <c r="DG137" i="8"/>
  <c r="CY137" i="8"/>
  <c r="CQ137" i="8"/>
  <c r="CI137" i="8"/>
  <c r="CA137" i="8"/>
  <c r="BS137" i="8"/>
  <c r="BK137" i="8"/>
  <c r="BC137" i="8"/>
  <c r="AU137" i="8"/>
  <c r="AM137" i="8"/>
  <c r="AE137" i="8"/>
  <c r="W137" i="8"/>
  <c r="O137" i="8"/>
  <c r="FA136" i="8"/>
  <c r="ES136" i="8"/>
  <c r="EK136" i="8"/>
  <c r="EC136" i="8"/>
  <c r="DU136" i="8"/>
  <c r="DM136" i="8"/>
  <c r="DE136" i="8"/>
  <c r="CW136" i="8"/>
  <c r="CO136" i="8"/>
  <c r="CG136" i="8"/>
  <c r="BY136" i="8"/>
  <c r="BQ136" i="8"/>
  <c r="BI136" i="8"/>
  <c r="BA136" i="8"/>
  <c r="AS136" i="8"/>
  <c r="AK136" i="8"/>
  <c r="AC136" i="8"/>
  <c r="U136" i="8"/>
  <c r="M136" i="8"/>
  <c r="FG135" i="8"/>
  <c r="EY135" i="8"/>
  <c r="EQ135" i="8"/>
  <c r="EI135" i="8"/>
  <c r="EA135" i="8"/>
  <c r="DS135" i="8"/>
  <c r="DK135" i="8"/>
  <c r="DC135" i="8"/>
  <c r="CU135" i="8"/>
  <c r="CM135" i="8"/>
  <c r="CE135" i="8"/>
  <c r="BW135" i="8"/>
  <c r="BO135" i="8"/>
  <c r="BG135" i="8"/>
  <c r="AY135" i="8"/>
  <c r="AQ135" i="8"/>
  <c r="AI135" i="8"/>
  <c r="AA135" i="8"/>
  <c r="S135" i="8"/>
  <c r="K135" i="8"/>
  <c r="FE134" i="8"/>
  <c r="EW134" i="8"/>
  <c r="EO134" i="8"/>
  <c r="EG134" i="8"/>
  <c r="DY134" i="8"/>
  <c r="DQ134" i="8"/>
  <c r="DI134" i="8"/>
  <c r="DA134" i="8"/>
  <c r="CS134" i="8"/>
  <c r="CK134" i="8"/>
  <c r="CC134" i="8"/>
  <c r="BU134" i="8"/>
  <c r="BM134" i="8"/>
  <c r="BE134" i="8"/>
  <c r="AW134" i="8"/>
  <c r="AO134" i="8"/>
  <c r="AG134" i="8"/>
  <c r="Y134" i="8"/>
  <c r="Q134" i="8"/>
  <c r="I134" i="8"/>
  <c r="FC133" i="8"/>
  <c r="EU133" i="8"/>
  <c r="EM133" i="8"/>
  <c r="EE133" i="8"/>
  <c r="DW133" i="8"/>
  <c r="DO133" i="8"/>
  <c r="DG133" i="8"/>
  <c r="CY133" i="8"/>
  <c r="CQ133" i="8"/>
  <c r="CI133" i="8"/>
  <c r="CA133" i="8"/>
  <c r="BS133" i="8"/>
  <c r="BK133" i="8"/>
  <c r="BC133" i="8"/>
  <c r="AU133" i="8"/>
  <c r="AM133" i="8"/>
  <c r="AE133" i="8"/>
  <c r="W133" i="8"/>
  <c r="O133" i="8"/>
  <c r="FA132" i="8"/>
  <c r="ES132" i="8"/>
  <c r="EK132" i="8"/>
  <c r="EC132" i="8"/>
  <c r="DU132" i="8"/>
  <c r="DM132" i="8"/>
  <c r="DE132" i="8"/>
  <c r="CW132" i="8"/>
  <c r="CO132" i="8"/>
  <c r="CG132" i="8"/>
  <c r="BY132" i="8"/>
  <c r="BQ132" i="8"/>
  <c r="BI132" i="8"/>
  <c r="BA132" i="8"/>
  <c r="AS132" i="8"/>
  <c r="AK132" i="8"/>
  <c r="AC132" i="8"/>
  <c r="U132" i="8"/>
  <c r="M132" i="8"/>
  <c r="FG131" i="8"/>
  <c r="EY131" i="8"/>
  <c r="EQ131" i="8"/>
  <c r="EI131" i="8"/>
  <c r="EA131" i="8"/>
  <c r="DS131" i="8"/>
  <c r="DK131" i="8"/>
  <c r="DC131" i="8"/>
  <c r="CU131" i="8"/>
  <c r="CM131" i="8"/>
  <c r="CE131" i="8"/>
  <c r="BW131" i="8"/>
  <c r="BO131" i="8"/>
  <c r="BG131" i="8"/>
  <c r="AY131" i="8"/>
  <c r="AQ131" i="8"/>
  <c r="AI131" i="8"/>
  <c r="AA131" i="8"/>
  <c r="S131" i="8"/>
  <c r="K131" i="8"/>
  <c r="FE130" i="8"/>
  <c r="EW130" i="8"/>
  <c r="EO130" i="8"/>
  <c r="EG130" i="8"/>
  <c r="DY130" i="8"/>
  <c r="DQ130" i="8"/>
  <c r="DI130" i="8"/>
  <c r="DA130" i="8"/>
  <c r="CS130" i="8"/>
  <c r="CK130" i="8"/>
  <c r="CC130" i="8"/>
  <c r="BU130" i="8"/>
  <c r="BM130" i="8"/>
  <c r="BE130" i="8"/>
  <c r="AW130" i="8"/>
  <c r="AO130" i="8"/>
  <c r="AG130" i="8"/>
  <c r="Y130" i="8"/>
  <c r="Q130" i="8"/>
  <c r="I130" i="8"/>
  <c r="FC129" i="8"/>
  <c r="EU129" i="8"/>
  <c r="EM129" i="8"/>
  <c r="EE129" i="8"/>
  <c r="DW129" i="8"/>
  <c r="DO129" i="8"/>
  <c r="DG129" i="8"/>
  <c r="CY129" i="8"/>
  <c r="CQ129" i="8"/>
  <c r="CI129" i="8"/>
  <c r="CA129" i="8"/>
  <c r="BS129" i="8"/>
  <c r="BK129" i="8"/>
  <c r="BC129" i="8"/>
  <c r="AU129" i="8"/>
  <c r="AM129" i="8"/>
  <c r="AE129" i="8"/>
  <c r="W129" i="8"/>
  <c r="O129" i="8"/>
  <c r="FA128" i="8"/>
  <c r="ES128" i="8"/>
  <c r="EK128" i="8"/>
  <c r="EC128" i="8"/>
  <c r="DU128" i="8"/>
  <c r="DM128" i="8"/>
  <c r="DE128" i="8"/>
  <c r="CW128" i="8"/>
  <c r="CO128" i="8"/>
  <c r="CG128" i="8"/>
  <c r="BY128" i="8"/>
  <c r="BQ128" i="8"/>
  <c r="BI128" i="8"/>
  <c r="BA128" i="8"/>
  <c r="AS128" i="8"/>
  <c r="AK128" i="8"/>
  <c r="AC128" i="8"/>
  <c r="U128" i="8"/>
  <c r="M128" i="8"/>
  <c r="EZ148" i="8"/>
  <c r="ER148" i="8"/>
  <c r="EJ148" i="8"/>
  <c r="EB148" i="8"/>
  <c r="DT148" i="8"/>
  <c r="DL148" i="8"/>
  <c r="DD148" i="8"/>
  <c r="CV148" i="8"/>
  <c r="CN148" i="8"/>
  <c r="CF148" i="8"/>
  <c r="BX148" i="8"/>
  <c r="BP148" i="8"/>
  <c r="BH148" i="8"/>
  <c r="AZ148" i="8"/>
  <c r="AR148" i="8"/>
  <c r="AJ148" i="8"/>
  <c r="AB148" i="8"/>
  <c r="T148" i="8"/>
  <c r="L148" i="8"/>
  <c r="FF147" i="8"/>
  <c r="EX147" i="8"/>
  <c r="EP147" i="8"/>
  <c r="EH147" i="8"/>
  <c r="DZ147" i="8"/>
  <c r="DR147" i="8"/>
  <c r="DJ147" i="8"/>
  <c r="DB147" i="8"/>
  <c r="CT147" i="8"/>
  <c r="CL147" i="8"/>
  <c r="CD147" i="8"/>
  <c r="BV147" i="8"/>
  <c r="BN147" i="8"/>
  <c r="BF147" i="8"/>
  <c r="AX147" i="8"/>
  <c r="AP147" i="8"/>
  <c r="AH147" i="8"/>
  <c r="Z147" i="8"/>
  <c r="R147" i="8"/>
  <c r="J147" i="8"/>
  <c r="FD146" i="8"/>
  <c r="EV146" i="8"/>
  <c r="EN146" i="8"/>
  <c r="EF146" i="8"/>
  <c r="DX146" i="8"/>
  <c r="DP146" i="8"/>
  <c r="DH146" i="8"/>
  <c r="CZ146" i="8"/>
  <c r="CR146" i="8"/>
  <c r="CJ146" i="8"/>
  <c r="CB146" i="8"/>
  <c r="BT146" i="8"/>
  <c r="BL146" i="8"/>
  <c r="BD146" i="8"/>
  <c r="AV146" i="8"/>
  <c r="AN146" i="8"/>
  <c r="AF146" i="8"/>
  <c r="X146" i="8"/>
  <c r="P146" i="8"/>
  <c r="H146" i="8"/>
  <c r="FB145" i="8"/>
  <c r="ET145" i="8"/>
  <c r="EL145" i="8"/>
  <c r="ED145" i="8"/>
  <c r="DV145" i="8"/>
  <c r="DN145" i="8"/>
  <c r="DF145" i="8"/>
  <c r="CX145" i="8"/>
  <c r="CP145" i="8"/>
  <c r="CH145" i="8"/>
  <c r="BZ145" i="8"/>
  <c r="BR145" i="8"/>
  <c r="BJ145" i="8"/>
  <c r="BB145" i="8"/>
  <c r="AT145" i="8"/>
  <c r="AL145" i="8"/>
  <c r="AD145" i="8"/>
  <c r="V145" i="8"/>
  <c r="N145" i="8"/>
  <c r="EZ144" i="8"/>
  <c r="ER144" i="8"/>
  <c r="EJ144" i="8"/>
  <c r="EB144" i="8"/>
  <c r="DT144" i="8"/>
  <c r="DL144" i="8"/>
  <c r="DD144" i="8"/>
  <c r="CV144" i="8"/>
  <c r="CN144" i="8"/>
  <c r="CF144" i="8"/>
  <c r="BX144" i="8"/>
  <c r="BP144" i="8"/>
  <c r="BH144" i="8"/>
  <c r="AZ144" i="8"/>
  <c r="AR144" i="8"/>
  <c r="AJ144" i="8"/>
  <c r="AB144" i="8"/>
  <c r="T144" i="8"/>
  <c r="L144" i="8"/>
  <c r="FF143" i="8"/>
  <c r="EX143" i="8"/>
  <c r="EP143" i="8"/>
  <c r="EH143" i="8"/>
  <c r="DZ143" i="8"/>
  <c r="DR143" i="8"/>
  <c r="DJ143" i="8"/>
  <c r="DB143" i="8"/>
  <c r="CT143" i="8"/>
  <c r="CL143" i="8"/>
  <c r="CD143" i="8"/>
  <c r="BV143" i="8"/>
  <c r="BN143" i="8"/>
  <c r="BF143" i="8"/>
  <c r="AX143" i="8"/>
  <c r="AP143" i="8"/>
  <c r="AH143" i="8"/>
  <c r="Z143" i="8"/>
  <c r="R143" i="8"/>
  <c r="J143" i="8"/>
  <c r="FD142" i="8"/>
  <c r="EV142" i="8"/>
  <c r="EN142" i="8"/>
  <c r="EF142" i="8"/>
  <c r="DX142" i="8"/>
  <c r="DP142" i="8"/>
  <c r="DH142" i="8"/>
  <c r="CZ142" i="8"/>
  <c r="CR142" i="8"/>
  <c r="CJ142" i="8"/>
  <c r="CB142" i="8"/>
  <c r="BT142" i="8"/>
  <c r="BL142" i="8"/>
  <c r="BD142" i="8"/>
  <c r="AV142" i="8"/>
  <c r="AN142" i="8"/>
  <c r="AF142" i="8"/>
  <c r="X142" i="8"/>
  <c r="P142" i="8"/>
  <c r="H142" i="8"/>
  <c r="FB141" i="8"/>
  <c r="ET141" i="8"/>
  <c r="EL141" i="8"/>
  <c r="ED141" i="8"/>
  <c r="DV141" i="8"/>
  <c r="DN141" i="8"/>
  <c r="DF141" i="8"/>
  <c r="CX141" i="8"/>
  <c r="CP141" i="8"/>
  <c r="CH141" i="8"/>
  <c r="BZ141" i="8"/>
  <c r="BR141" i="8"/>
  <c r="BJ141" i="8"/>
  <c r="BB141" i="8"/>
  <c r="AT141" i="8"/>
  <c r="AL141" i="8"/>
  <c r="AD141" i="8"/>
  <c r="V141" i="8"/>
  <c r="N141" i="8"/>
  <c r="EZ140" i="8"/>
  <c r="ER140" i="8"/>
  <c r="EJ140" i="8"/>
  <c r="EB140" i="8"/>
  <c r="DT140" i="8"/>
  <c r="DL140" i="8"/>
  <c r="DD140" i="8"/>
  <c r="CV140" i="8"/>
  <c r="CN140" i="8"/>
  <c r="CF140" i="8"/>
  <c r="BX140" i="8"/>
  <c r="BP140" i="8"/>
  <c r="BH140" i="8"/>
  <c r="AZ140" i="8"/>
  <c r="AR140" i="8"/>
  <c r="AJ140" i="8"/>
  <c r="AB140" i="8"/>
  <c r="T140" i="8"/>
  <c r="L140" i="8"/>
  <c r="FF139" i="8"/>
  <c r="EX139" i="8"/>
  <c r="EP139" i="8"/>
  <c r="EH139" i="8"/>
  <c r="DZ139" i="8"/>
  <c r="DR139" i="8"/>
  <c r="DJ139" i="8"/>
  <c r="DB139" i="8"/>
  <c r="CT139" i="8"/>
  <c r="CL139" i="8"/>
  <c r="CD139" i="8"/>
  <c r="BV139" i="8"/>
  <c r="BN139" i="8"/>
  <c r="BF139" i="8"/>
  <c r="AX139" i="8"/>
  <c r="AP139" i="8"/>
  <c r="AH139" i="8"/>
  <c r="Z139" i="8"/>
  <c r="R139" i="8"/>
  <c r="J139" i="8"/>
  <c r="FD138" i="8"/>
  <c r="EV138" i="8"/>
  <c r="EN138" i="8"/>
  <c r="EF138" i="8"/>
  <c r="DX138" i="8"/>
  <c r="DP138" i="8"/>
  <c r="DH138" i="8"/>
  <c r="CZ138" i="8"/>
  <c r="CR138" i="8"/>
  <c r="CJ138" i="8"/>
  <c r="CB138" i="8"/>
  <c r="BT138" i="8"/>
  <c r="BL138" i="8"/>
  <c r="BD138" i="8"/>
  <c r="AV138" i="8"/>
  <c r="AN138" i="8"/>
  <c r="AF138" i="8"/>
  <c r="X138" i="8"/>
  <c r="P138" i="8"/>
  <c r="H138" i="8"/>
  <c r="FB137" i="8"/>
  <c r="ET137" i="8"/>
  <c r="EL137" i="8"/>
  <c r="ED137" i="8"/>
  <c r="DV137" i="8"/>
  <c r="DN137" i="8"/>
  <c r="DF137" i="8"/>
  <c r="CX137" i="8"/>
  <c r="CP137" i="8"/>
  <c r="CH137" i="8"/>
  <c r="BZ137" i="8"/>
  <c r="BR137" i="8"/>
  <c r="BJ137" i="8"/>
  <c r="BB137" i="8"/>
  <c r="AT137" i="8"/>
  <c r="AL137" i="8"/>
  <c r="AD137" i="8"/>
  <c r="V137" i="8"/>
  <c r="N137" i="8"/>
  <c r="EZ136" i="8"/>
  <c r="ER136" i="8"/>
  <c r="EJ136" i="8"/>
  <c r="EB136" i="8"/>
  <c r="DT136" i="8"/>
  <c r="DL136" i="8"/>
  <c r="DD136" i="8"/>
  <c r="CV136" i="8"/>
  <c r="CN136" i="8"/>
  <c r="CF136" i="8"/>
  <c r="BX136" i="8"/>
  <c r="BP136" i="8"/>
  <c r="BH136" i="8"/>
  <c r="AZ136" i="8"/>
  <c r="AR136" i="8"/>
  <c r="AJ136" i="8"/>
  <c r="AB136" i="8"/>
  <c r="T136" i="8"/>
  <c r="L136" i="8"/>
  <c r="FF135" i="8"/>
  <c r="EX135" i="8"/>
  <c r="EP135" i="8"/>
  <c r="EH135" i="8"/>
  <c r="DZ135" i="8"/>
  <c r="DR135" i="8"/>
  <c r="DJ135" i="8"/>
  <c r="DB135" i="8"/>
  <c r="CT135" i="8"/>
  <c r="CL135" i="8"/>
  <c r="CD135" i="8"/>
  <c r="BV135" i="8"/>
  <c r="BN135" i="8"/>
  <c r="BF135" i="8"/>
  <c r="AX135" i="8"/>
  <c r="AP135" i="8"/>
  <c r="AH135" i="8"/>
  <c r="Z135" i="8"/>
  <c r="R135" i="8"/>
  <c r="J135" i="8"/>
  <c r="FD134" i="8"/>
  <c r="EV134" i="8"/>
  <c r="EN134" i="8"/>
  <c r="EF134" i="8"/>
  <c r="DX134" i="8"/>
  <c r="DP134" i="8"/>
  <c r="DH134" i="8"/>
  <c r="CZ134" i="8"/>
  <c r="CR134" i="8"/>
  <c r="CJ134" i="8"/>
  <c r="CB134" i="8"/>
  <c r="BT134" i="8"/>
  <c r="BL134" i="8"/>
  <c r="BD134" i="8"/>
  <c r="AV134" i="8"/>
  <c r="AN134" i="8"/>
  <c r="AF134" i="8"/>
  <c r="X134" i="8"/>
  <c r="P134" i="8"/>
  <c r="H134" i="8"/>
  <c r="FB133" i="8"/>
  <c r="ET133" i="8"/>
  <c r="EL133" i="8"/>
  <c r="ED133" i="8"/>
  <c r="DV133" i="8"/>
  <c r="DN133" i="8"/>
  <c r="DF133" i="8"/>
  <c r="CX133" i="8"/>
  <c r="CP133" i="8"/>
  <c r="CH133" i="8"/>
  <c r="BZ133" i="8"/>
  <c r="BR133" i="8"/>
  <c r="BJ133" i="8"/>
  <c r="BB133" i="8"/>
  <c r="AT133" i="8"/>
  <c r="AL133" i="8"/>
  <c r="AD133" i="8"/>
  <c r="V133" i="8"/>
  <c r="N133" i="8"/>
  <c r="EZ132" i="8"/>
  <c r="ER132" i="8"/>
  <c r="EJ132" i="8"/>
  <c r="EB132" i="8"/>
  <c r="DT132" i="8"/>
  <c r="DL132" i="8"/>
  <c r="DD132" i="8"/>
  <c r="CV132" i="8"/>
  <c r="CN132" i="8"/>
  <c r="CF132" i="8"/>
  <c r="BX132" i="8"/>
  <c r="BP132" i="8"/>
  <c r="BH132" i="8"/>
  <c r="AZ132" i="8"/>
  <c r="AR132" i="8"/>
  <c r="AJ132" i="8"/>
  <c r="AB132" i="8"/>
  <c r="T132" i="8"/>
  <c r="L132" i="8"/>
  <c r="FF131" i="8"/>
  <c r="EX131" i="8"/>
  <c r="EP131" i="8"/>
  <c r="EH131" i="8"/>
  <c r="DZ131" i="8"/>
  <c r="DR131" i="8"/>
  <c r="DJ131" i="8"/>
  <c r="DB131" i="8"/>
  <c r="CT131" i="8"/>
  <c r="CL131" i="8"/>
  <c r="CD131" i="8"/>
  <c r="BV131" i="8"/>
  <c r="BN131" i="8"/>
  <c r="BF131" i="8"/>
  <c r="AX131" i="8"/>
  <c r="AP131" i="8"/>
  <c r="AH131" i="8"/>
  <c r="Z131" i="8"/>
  <c r="R131" i="8"/>
  <c r="J131" i="8"/>
  <c r="FD130" i="8"/>
  <c r="EV130" i="8"/>
  <c r="EN130" i="8"/>
  <c r="EF130" i="8"/>
  <c r="DX130" i="8"/>
  <c r="DP130" i="8"/>
  <c r="DH130" i="8"/>
  <c r="CZ130" i="8"/>
  <c r="CR130" i="8"/>
  <c r="CJ130" i="8"/>
  <c r="CB130" i="8"/>
  <c r="BT130" i="8"/>
  <c r="BL130" i="8"/>
  <c r="BD130" i="8"/>
  <c r="AV130" i="8"/>
  <c r="AN130" i="8"/>
  <c r="AF130" i="8"/>
  <c r="X130" i="8"/>
  <c r="P130" i="8"/>
  <c r="H130" i="8"/>
  <c r="FB129" i="8"/>
  <c r="ET129" i="8"/>
  <c r="EL129" i="8"/>
  <c r="ED129" i="8"/>
  <c r="DV129" i="8"/>
  <c r="DN129" i="8"/>
  <c r="DF129" i="8"/>
  <c r="CX129" i="8"/>
  <c r="CP129" i="8"/>
  <c r="CH129" i="8"/>
  <c r="BZ129" i="8"/>
  <c r="BR129" i="8"/>
  <c r="BJ129" i="8"/>
  <c r="BB129" i="8"/>
  <c r="AT129" i="8"/>
  <c r="AL129" i="8"/>
  <c r="AD129" i="8"/>
  <c r="V129" i="8"/>
  <c r="N129" i="8"/>
  <c r="EZ128" i="8"/>
  <c r="ER128" i="8"/>
  <c r="EJ128" i="8"/>
  <c r="EB128" i="8"/>
  <c r="DT128" i="8"/>
  <c r="DL128" i="8"/>
  <c r="DD128" i="8"/>
  <c r="CV128" i="8"/>
  <c r="CN128" i="8"/>
  <c r="CF128" i="8"/>
  <c r="BX128" i="8"/>
  <c r="BP128" i="8"/>
  <c r="BH128" i="8"/>
  <c r="AZ128" i="8"/>
  <c r="AR128" i="8"/>
  <c r="AJ128" i="8"/>
  <c r="AB128" i="8"/>
  <c r="T128" i="8"/>
  <c r="L128" i="8"/>
  <c r="FG148" i="8"/>
  <c r="EY148" i="8"/>
  <c r="EQ148" i="8"/>
  <c r="EI148" i="8"/>
  <c r="EA148" i="8"/>
  <c r="DS148" i="8"/>
  <c r="DK148" i="8"/>
  <c r="DC148" i="8"/>
  <c r="CU148" i="8"/>
  <c r="CM148" i="8"/>
  <c r="CE148" i="8"/>
  <c r="BW148" i="8"/>
  <c r="BO148" i="8"/>
  <c r="BG148" i="8"/>
  <c r="AY148" i="8"/>
  <c r="AQ148" i="8"/>
  <c r="AI148" i="8"/>
  <c r="AA148" i="8"/>
  <c r="S148" i="8"/>
  <c r="K148" i="8"/>
  <c r="FE147" i="8"/>
  <c r="EW147" i="8"/>
  <c r="EO147" i="8"/>
  <c r="EG147" i="8"/>
  <c r="DY147" i="8"/>
  <c r="DQ147" i="8"/>
  <c r="DI147" i="8"/>
  <c r="DA147" i="8"/>
  <c r="CS147" i="8"/>
  <c r="CK147" i="8"/>
  <c r="CC147" i="8"/>
  <c r="BU147" i="8"/>
  <c r="BM147" i="8"/>
  <c r="BE147" i="8"/>
  <c r="AW147" i="8"/>
  <c r="AO147" i="8"/>
  <c r="AG147" i="8"/>
  <c r="Y147" i="8"/>
  <c r="Q147" i="8"/>
  <c r="I147" i="8"/>
  <c r="FC146" i="8"/>
  <c r="EU146" i="8"/>
  <c r="EM146" i="8"/>
  <c r="EE146" i="8"/>
  <c r="DW146" i="8"/>
  <c r="DO146" i="8"/>
  <c r="DG146" i="8"/>
  <c r="CY146" i="8"/>
  <c r="CQ146" i="8"/>
  <c r="CI146" i="8"/>
  <c r="CA146" i="8"/>
  <c r="BS146" i="8"/>
  <c r="BK146" i="8"/>
  <c r="BC146" i="8"/>
  <c r="AU146" i="8"/>
  <c r="AM146" i="8"/>
  <c r="AE146" i="8"/>
  <c r="W146" i="8"/>
  <c r="O146" i="8"/>
  <c r="FA145" i="8"/>
  <c r="ES145" i="8"/>
  <c r="EK145" i="8"/>
  <c r="EC145" i="8"/>
  <c r="DU145" i="8"/>
  <c r="DM145" i="8"/>
  <c r="DE145" i="8"/>
  <c r="CW145" i="8"/>
  <c r="CO145" i="8"/>
  <c r="CG145" i="8"/>
  <c r="BY145" i="8"/>
  <c r="BQ145" i="8"/>
  <c r="BI145" i="8"/>
  <c r="BA145" i="8"/>
  <c r="AS145" i="8"/>
  <c r="AK145" i="8"/>
  <c r="AC145" i="8"/>
  <c r="U145" i="8"/>
  <c r="M145" i="8"/>
  <c r="FG144" i="8"/>
  <c r="EY144" i="8"/>
  <c r="EQ144" i="8"/>
  <c r="EI144" i="8"/>
  <c r="EA144" i="8"/>
  <c r="DS144" i="8"/>
  <c r="DK144" i="8"/>
  <c r="DC144" i="8"/>
  <c r="CU144" i="8"/>
  <c r="CM144" i="8"/>
  <c r="CE144" i="8"/>
  <c r="BW144" i="8"/>
  <c r="BO144" i="8"/>
  <c r="BG144" i="8"/>
  <c r="AY144" i="8"/>
  <c r="AQ144" i="8"/>
  <c r="AI144" i="8"/>
  <c r="AA144" i="8"/>
  <c r="S144" i="8"/>
  <c r="K144" i="8"/>
  <c r="FE143" i="8"/>
  <c r="EW143" i="8"/>
  <c r="EO143" i="8"/>
  <c r="EG143" i="8"/>
  <c r="DY143" i="8"/>
  <c r="DQ143" i="8"/>
  <c r="DI143" i="8"/>
  <c r="DA143" i="8"/>
  <c r="CS143" i="8"/>
  <c r="CK143" i="8"/>
  <c r="CC143" i="8"/>
  <c r="BU143" i="8"/>
  <c r="BM143" i="8"/>
  <c r="BE143" i="8"/>
  <c r="AW143" i="8"/>
  <c r="AO143" i="8"/>
  <c r="AG143" i="8"/>
  <c r="Y143" i="8"/>
  <c r="Q143" i="8"/>
  <c r="I143" i="8"/>
  <c r="FC142" i="8"/>
  <c r="EU142" i="8"/>
  <c r="EM142" i="8"/>
  <c r="EE142" i="8"/>
  <c r="DW142" i="8"/>
  <c r="DO142" i="8"/>
  <c r="DG142" i="8"/>
  <c r="CY142" i="8"/>
  <c r="CQ142" i="8"/>
  <c r="CI142" i="8"/>
  <c r="CA142" i="8"/>
  <c r="BS142" i="8"/>
  <c r="BK142" i="8"/>
  <c r="BC142" i="8"/>
  <c r="AU142" i="8"/>
  <c r="AM142" i="8"/>
  <c r="AE142" i="8"/>
  <c r="W142" i="8"/>
  <c r="O142" i="8"/>
  <c r="FA141" i="8"/>
  <c r="ES141" i="8"/>
  <c r="EK141" i="8"/>
  <c r="EC141" i="8"/>
  <c r="DU141" i="8"/>
  <c r="DM141" i="8"/>
  <c r="DE141" i="8"/>
  <c r="CW141" i="8"/>
  <c r="CO141" i="8"/>
  <c r="CG141" i="8"/>
  <c r="BY141" i="8"/>
  <c r="BQ141" i="8"/>
  <c r="BI141" i="8"/>
  <c r="BA141" i="8"/>
  <c r="AS141" i="8"/>
  <c r="AK141" i="8"/>
  <c r="AC141" i="8"/>
  <c r="U141" i="8"/>
  <c r="M141" i="8"/>
  <c r="FG140" i="8"/>
  <c r="EY140" i="8"/>
  <c r="EQ140" i="8"/>
  <c r="EI140" i="8"/>
  <c r="EA140" i="8"/>
  <c r="DS140" i="8"/>
  <c r="DK140" i="8"/>
  <c r="DC140" i="8"/>
  <c r="CU140" i="8"/>
  <c r="CM140" i="8"/>
  <c r="CE140" i="8"/>
  <c r="BW140" i="8"/>
  <c r="BO140" i="8"/>
  <c r="BG140" i="8"/>
  <c r="AY140" i="8"/>
  <c r="AQ140" i="8"/>
  <c r="AI140" i="8"/>
  <c r="AA140" i="8"/>
  <c r="S140" i="8"/>
  <c r="K140" i="8"/>
  <c r="FE139" i="8"/>
  <c r="EW139" i="8"/>
  <c r="EO139" i="8"/>
  <c r="EG139" i="8"/>
  <c r="DY139" i="8"/>
  <c r="DQ139" i="8"/>
  <c r="DI139" i="8"/>
  <c r="DA139" i="8"/>
  <c r="CS139" i="8"/>
  <c r="CK139" i="8"/>
  <c r="CC139" i="8"/>
  <c r="BU139" i="8"/>
  <c r="BM139" i="8"/>
  <c r="BE139" i="8"/>
  <c r="AW139" i="8"/>
  <c r="AO139" i="8"/>
  <c r="AG139" i="8"/>
  <c r="Y139" i="8"/>
  <c r="Q139" i="8"/>
  <c r="I139" i="8"/>
  <c r="FC138" i="8"/>
  <c r="EU138" i="8"/>
  <c r="EM138" i="8"/>
  <c r="EE138" i="8"/>
  <c r="DW138" i="8"/>
  <c r="DO138" i="8"/>
  <c r="DG138" i="8"/>
  <c r="CY138" i="8"/>
  <c r="CQ138" i="8"/>
  <c r="CI138" i="8"/>
  <c r="CA138" i="8"/>
  <c r="BS138" i="8"/>
  <c r="BK138" i="8"/>
  <c r="BC138" i="8"/>
  <c r="AU138" i="8"/>
  <c r="AM138" i="8"/>
  <c r="AE138" i="8"/>
  <c r="W138" i="8"/>
  <c r="O138" i="8"/>
  <c r="FA137" i="8"/>
  <c r="ES137" i="8"/>
  <c r="EK137" i="8"/>
  <c r="EC137" i="8"/>
  <c r="DU137" i="8"/>
  <c r="DM137" i="8"/>
  <c r="DE137" i="8"/>
  <c r="CW137" i="8"/>
  <c r="CO137" i="8"/>
  <c r="CG137" i="8"/>
  <c r="BY137" i="8"/>
  <c r="BQ137" i="8"/>
  <c r="BI137" i="8"/>
  <c r="BA137" i="8"/>
  <c r="AS137" i="8"/>
  <c r="AK137" i="8"/>
  <c r="AC137" i="8"/>
  <c r="U137" i="8"/>
  <c r="M137" i="8"/>
  <c r="FG136" i="8"/>
  <c r="EY136" i="8"/>
  <c r="EQ136" i="8"/>
  <c r="EI136" i="8"/>
  <c r="EA136" i="8"/>
  <c r="DS136" i="8"/>
  <c r="DK136" i="8"/>
  <c r="DC136" i="8"/>
  <c r="CU136" i="8"/>
  <c r="CM136" i="8"/>
  <c r="CE136" i="8"/>
  <c r="BW136" i="8"/>
  <c r="BO136" i="8"/>
  <c r="BG136" i="8"/>
  <c r="AY136" i="8"/>
  <c r="AQ136" i="8"/>
  <c r="AI136" i="8"/>
  <c r="AA136" i="8"/>
  <c r="S136" i="8"/>
  <c r="K136" i="8"/>
  <c r="FE135" i="8"/>
  <c r="EW135" i="8"/>
  <c r="EO135" i="8"/>
  <c r="EG135" i="8"/>
  <c r="DY135" i="8"/>
  <c r="DQ135" i="8"/>
  <c r="DI135" i="8"/>
  <c r="DA135" i="8"/>
  <c r="CS135" i="8"/>
  <c r="CK135" i="8"/>
  <c r="CC135" i="8"/>
  <c r="BU135" i="8"/>
  <c r="BM135" i="8"/>
  <c r="BE135" i="8"/>
  <c r="AW135" i="8"/>
  <c r="AO135" i="8"/>
  <c r="AG135" i="8"/>
  <c r="Y135" i="8"/>
  <c r="Q135" i="8"/>
  <c r="I135" i="8"/>
  <c r="FC134" i="8"/>
  <c r="EU134" i="8"/>
  <c r="EM134" i="8"/>
  <c r="EE134" i="8"/>
  <c r="DW134" i="8"/>
  <c r="DO134" i="8"/>
  <c r="DG134" i="8"/>
  <c r="CY134" i="8"/>
  <c r="CQ134" i="8"/>
  <c r="CI134" i="8"/>
  <c r="CA134" i="8"/>
  <c r="BS134" i="8"/>
  <c r="BK134" i="8"/>
  <c r="BC134" i="8"/>
  <c r="AU134" i="8"/>
  <c r="AM134" i="8"/>
  <c r="AE134" i="8"/>
  <c r="W134" i="8"/>
  <c r="O134" i="8"/>
  <c r="FA133" i="8"/>
  <c r="ES133" i="8"/>
  <c r="EK133" i="8"/>
  <c r="EC133" i="8"/>
  <c r="DU133" i="8"/>
  <c r="DM133" i="8"/>
  <c r="DE133" i="8"/>
  <c r="CW133" i="8"/>
  <c r="CO133" i="8"/>
  <c r="CG133" i="8"/>
  <c r="BY133" i="8"/>
  <c r="BQ133" i="8"/>
  <c r="BI133" i="8"/>
  <c r="BA133" i="8"/>
  <c r="AS133" i="8"/>
  <c r="AK133" i="8"/>
  <c r="AC133" i="8"/>
  <c r="U133" i="8"/>
  <c r="M133" i="8"/>
  <c r="FG132" i="8"/>
  <c r="EY132" i="8"/>
  <c r="EQ132" i="8"/>
  <c r="EI132" i="8"/>
  <c r="EA132" i="8"/>
  <c r="DS132" i="8"/>
  <c r="DK132" i="8"/>
  <c r="DC132" i="8"/>
  <c r="CU132" i="8"/>
  <c r="CM132" i="8"/>
  <c r="CE132" i="8"/>
  <c r="BW132" i="8"/>
  <c r="BO132" i="8"/>
  <c r="BG132" i="8"/>
  <c r="AY132" i="8"/>
  <c r="AQ132" i="8"/>
  <c r="AI132" i="8"/>
  <c r="AA132" i="8"/>
  <c r="S132" i="8"/>
  <c r="K132" i="8"/>
  <c r="FE131" i="8"/>
  <c r="EW131" i="8"/>
  <c r="EO131" i="8"/>
  <c r="EG131" i="8"/>
  <c r="DY131" i="8"/>
  <c r="DQ131" i="8"/>
  <c r="DI131" i="8"/>
  <c r="DA131" i="8"/>
  <c r="CS131" i="8"/>
  <c r="CK131" i="8"/>
  <c r="CC131" i="8"/>
  <c r="BU131" i="8"/>
  <c r="BM131" i="8"/>
  <c r="BE131" i="8"/>
  <c r="AW131" i="8"/>
  <c r="AO131" i="8"/>
  <c r="AG131" i="8"/>
  <c r="Y131" i="8"/>
  <c r="Q131" i="8"/>
  <c r="I131" i="8"/>
  <c r="FC130" i="8"/>
  <c r="EU130" i="8"/>
  <c r="EM130" i="8"/>
  <c r="EE130" i="8"/>
  <c r="DW130" i="8"/>
  <c r="DO130" i="8"/>
  <c r="DG130" i="8"/>
  <c r="CY130" i="8"/>
  <c r="CQ130" i="8"/>
  <c r="CI130" i="8"/>
  <c r="CA130" i="8"/>
  <c r="BS130" i="8"/>
  <c r="BK130" i="8"/>
  <c r="BC130" i="8"/>
  <c r="AU130" i="8"/>
  <c r="AM130" i="8"/>
  <c r="AE130" i="8"/>
  <c r="W130" i="8"/>
  <c r="O130" i="8"/>
  <c r="FA129" i="8"/>
  <c r="ES129" i="8"/>
  <c r="EK129" i="8"/>
  <c r="EC129" i="8"/>
  <c r="DU129" i="8"/>
  <c r="DM129" i="8"/>
  <c r="DE129" i="8"/>
  <c r="CW129" i="8"/>
  <c r="CO129" i="8"/>
  <c r="CG129" i="8"/>
  <c r="BY129" i="8"/>
  <c r="BQ129" i="8"/>
  <c r="BI129" i="8"/>
  <c r="BA129" i="8"/>
  <c r="AS129" i="8"/>
  <c r="AK129" i="8"/>
  <c r="AC129" i="8"/>
  <c r="U129" i="8"/>
  <c r="M129" i="8"/>
  <c r="FG128" i="8"/>
  <c r="EY128" i="8"/>
  <c r="EQ128" i="8"/>
  <c r="EI128" i="8"/>
  <c r="EA128" i="8"/>
  <c r="DS128" i="8"/>
  <c r="DK128" i="8"/>
  <c r="DC128" i="8"/>
  <c r="CU128" i="8"/>
  <c r="CM128" i="8"/>
  <c r="CE128" i="8"/>
  <c r="BW128" i="8"/>
  <c r="BO128" i="8"/>
  <c r="BG128" i="8"/>
  <c r="AY128" i="8"/>
  <c r="AQ128" i="8"/>
  <c r="AI128" i="8"/>
  <c r="AA128" i="8"/>
  <c r="S128" i="8"/>
  <c r="K128" i="8"/>
  <c r="FF148" i="8"/>
  <c r="EX148" i="8"/>
  <c r="EP148" i="8"/>
  <c r="EH148" i="8"/>
  <c r="DZ148" i="8"/>
  <c r="DR148" i="8"/>
  <c r="DJ148" i="8"/>
  <c r="DB148" i="8"/>
  <c r="CT148" i="8"/>
  <c r="CL148" i="8"/>
  <c r="CD148" i="8"/>
  <c r="BV148" i="8"/>
  <c r="BN148" i="8"/>
  <c r="BF148" i="8"/>
  <c r="AX148" i="8"/>
  <c r="AP148" i="8"/>
  <c r="AH148" i="8"/>
  <c r="Z148" i="8"/>
  <c r="R148" i="8"/>
  <c r="J148" i="8"/>
  <c r="FD147" i="8"/>
  <c r="EV147" i="8"/>
  <c r="EN147" i="8"/>
  <c r="EF147" i="8"/>
  <c r="DX147" i="8"/>
  <c r="DP147" i="8"/>
  <c r="DH147" i="8"/>
  <c r="CZ147" i="8"/>
  <c r="CR147" i="8"/>
  <c r="CJ147" i="8"/>
  <c r="CB147" i="8"/>
  <c r="BT147" i="8"/>
  <c r="BL147" i="8"/>
  <c r="BD147" i="8"/>
  <c r="AV147" i="8"/>
  <c r="AN147" i="8"/>
  <c r="AF147" i="8"/>
  <c r="X147" i="8"/>
  <c r="P147" i="8"/>
  <c r="H147" i="8"/>
  <c r="FB146" i="8"/>
  <c r="ET146" i="8"/>
  <c r="EL146" i="8"/>
  <c r="ED146" i="8"/>
  <c r="DV146" i="8"/>
  <c r="DN146" i="8"/>
  <c r="DF146" i="8"/>
  <c r="CX146" i="8"/>
  <c r="CP146" i="8"/>
  <c r="CH146" i="8"/>
  <c r="BZ146" i="8"/>
  <c r="BR146" i="8"/>
  <c r="BJ146" i="8"/>
  <c r="BB146" i="8"/>
  <c r="AT146" i="8"/>
  <c r="AL146" i="8"/>
  <c r="AD146" i="8"/>
  <c r="V146" i="8"/>
  <c r="N146" i="8"/>
  <c r="EZ145" i="8"/>
  <c r="ER145" i="8"/>
  <c r="EJ145" i="8"/>
  <c r="EB145" i="8"/>
  <c r="DT145" i="8"/>
  <c r="DL145" i="8"/>
  <c r="DD145" i="8"/>
  <c r="CV145" i="8"/>
  <c r="CN145" i="8"/>
  <c r="CF145" i="8"/>
  <c r="BX145" i="8"/>
  <c r="BP145" i="8"/>
  <c r="BH145" i="8"/>
  <c r="AZ145" i="8"/>
  <c r="AR145" i="8"/>
  <c r="AJ145" i="8"/>
  <c r="AB145" i="8"/>
  <c r="T145" i="8"/>
  <c r="L145" i="8"/>
  <c r="FF144" i="8"/>
  <c r="EX144" i="8"/>
  <c r="EP144" i="8"/>
  <c r="EH144" i="8"/>
  <c r="DZ144" i="8"/>
  <c r="DR144" i="8"/>
  <c r="DJ144" i="8"/>
  <c r="DB144" i="8"/>
  <c r="CT144" i="8"/>
  <c r="CL144" i="8"/>
  <c r="CD144" i="8"/>
  <c r="BV144" i="8"/>
  <c r="BN144" i="8"/>
  <c r="BF144" i="8"/>
  <c r="AX144" i="8"/>
  <c r="AP144" i="8"/>
  <c r="AH144" i="8"/>
  <c r="Z144" i="8"/>
  <c r="R144" i="8"/>
  <c r="J144" i="8"/>
  <c r="FD143" i="8"/>
  <c r="EV143" i="8"/>
  <c r="EN143" i="8"/>
  <c r="EF143" i="8"/>
  <c r="DX143" i="8"/>
  <c r="DP143" i="8"/>
  <c r="DH143" i="8"/>
  <c r="CZ143" i="8"/>
  <c r="CR143" i="8"/>
  <c r="CJ143" i="8"/>
  <c r="CB143" i="8"/>
  <c r="BT143" i="8"/>
  <c r="BL143" i="8"/>
  <c r="BD143" i="8"/>
  <c r="AV143" i="8"/>
  <c r="AN143" i="8"/>
  <c r="AF143" i="8"/>
  <c r="X143" i="8"/>
  <c r="P143" i="8"/>
  <c r="H143" i="8"/>
  <c r="FB142" i="8"/>
  <c r="ET142" i="8"/>
  <c r="EL142" i="8"/>
  <c r="ED142" i="8"/>
  <c r="DV142" i="8"/>
  <c r="DN142" i="8"/>
  <c r="DF142" i="8"/>
  <c r="CX142" i="8"/>
  <c r="CP142" i="8"/>
  <c r="CH142" i="8"/>
  <c r="BZ142" i="8"/>
  <c r="BR142" i="8"/>
  <c r="BJ142" i="8"/>
  <c r="BB142" i="8"/>
  <c r="AT142" i="8"/>
  <c r="AL142" i="8"/>
  <c r="AD142" i="8"/>
  <c r="V142" i="8"/>
  <c r="N142" i="8"/>
  <c r="EZ141" i="8"/>
  <c r="ER141" i="8"/>
  <c r="EJ141" i="8"/>
  <c r="EB141" i="8"/>
  <c r="DT141" i="8"/>
  <c r="DL141" i="8"/>
  <c r="DD141" i="8"/>
  <c r="CV141" i="8"/>
  <c r="CN141" i="8"/>
  <c r="CF141" i="8"/>
  <c r="BX141" i="8"/>
  <c r="BP141" i="8"/>
  <c r="BH141" i="8"/>
  <c r="AZ141" i="8"/>
  <c r="AR141" i="8"/>
  <c r="AJ141" i="8"/>
  <c r="AB141" i="8"/>
  <c r="T141" i="8"/>
  <c r="L141" i="8"/>
  <c r="FF140" i="8"/>
  <c r="EX140" i="8"/>
  <c r="EP140" i="8"/>
  <c r="EH140" i="8"/>
  <c r="DZ140" i="8"/>
  <c r="DR140" i="8"/>
  <c r="DJ140" i="8"/>
  <c r="DB140" i="8"/>
  <c r="CT140" i="8"/>
  <c r="CL140" i="8"/>
  <c r="CD140" i="8"/>
  <c r="BV140" i="8"/>
  <c r="BN140" i="8"/>
  <c r="BF140" i="8"/>
  <c r="AX140" i="8"/>
  <c r="AP140" i="8"/>
  <c r="AH140" i="8"/>
  <c r="Z140" i="8"/>
  <c r="R140" i="8"/>
  <c r="J140" i="8"/>
  <c r="FD139" i="8"/>
  <c r="EV139" i="8"/>
  <c r="EN139" i="8"/>
  <c r="EF139" i="8"/>
  <c r="DX139" i="8"/>
  <c r="DP139" i="8"/>
  <c r="DH139" i="8"/>
  <c r="CZ139" i="8"/>
  <c r="CR139" i="8"/>
  <c r="CJ139" i="8"/>
  <c r="CB139" i="8"/>
  <c r="BT139" i="8"/>
  <c r="BL139" i="8"/>
  <c r="BD139" i="8"/>
  <c r="AV139" i="8"/>
  <c r="AN139" i="8"/>
  <c r="AF139" i="8"/>
  <c r="X139" i="8"/>
  <c r="P139" i="8"/>
  <c r="H139" i="8"/>
  <c r="FB138" i="8"/>
  <c r="ET138" i="8"/>
  <c r="EL138" i="8"/>
  <c r="ED138" i="8"/>
  <c r="DV138" i="8"/>
  <c r="DN138" i="8"/>
  <c r="DF138" i="8"/>
  <c r="CX138" i="8"/>
  <c r="CP138" i="8"/>
  <c r="CH138" i="8"/>
  <c r="BZ138" i="8"/>
  <c r="BR138" i="8"/>
  <c r="BJ138" i="8"/>
  <c r="BB138" i="8"/>
  <c r="AT138" i="8"/>
  <c r="AL138" i="8"/>
  <c r="AD138" i="8"/>
  <c r="V138" i="8"/>
  <c r="N138" i="8"/>
  <c r="EZ137" i="8"/>
  <c r="ER137" i="8"/>
  <c r="EJ137" i="8"/>
  <c r="EB137" i="8"/>
  <c r="DT137" i="8"/>
  <c r="DL137" i="8"/>
  <c r="DD137" i="8"/>
  <c r="CV137" i="8"/>
  <c r="CN137" i="8"/>
  <c r="CF137" i="8"/>
  <c r="BX137" i="8"/>
  <c r="BP137" i="8"/>
  <c r="BH137" i="8"/>
  <c r="AZ137" i="8"/>
  <c r="AR137" i="8"/>
  <c r="AJ137" i="8"/>
  <c r="AB137" i="8"/>
  <c r="T137" i="8"/>
  <c r="L137" i="8"/>
  <c r="FF136" i="8"/>
  <c r="EX136" i="8"/>
  <c r="EP136" i="8"/>
  <c r="EH136" i="8"/>
  <c r="DZ136" i="8"/>
  <c r="DR136" i="8"/>
  <c r="DJ136" i="8"/>
  <c r="DB136" i="8"/>
  <c r="CT136" i="8"/>
  <c r="CL136" i="8"/>
  <c r="CD136" i="8"/>
  <c r="BV136" i="8"/>
  <c r="BN136" i="8"/>
  <c r="BF136" i="8"/>
  <c r="AX136" i="8"/>
  <c r="AP136" i="8"/>
  <c r="AH136" i="8"/>
  <c r="Z136" i="8"/>
  <c r="R136" i="8"/>
  <c r="J136" i="8"/>
  <c r="FD135" i="8"/>
  <c r="EV135" i="8"/>
  <c r="EN135" i="8"/>
  <c r="EF135" i="8"/>
  <c r="DX135" i="8"/>
  <c r="DP135" i="8"/>
  <c r="DH135" i="8"/>
  <c r="CZ135" i="8"/>
  <c r="CR135" i="8"/>
  <c r="CJ135" i="8"/>
  <c r="CB135" i="8"/>
  <c r="BT135" i="8"/>
  <c r="BL135" i="8"/>
  <c r="BD135" i="8"/>
  <c r="AV135" i="8"/>
  <c r="AN135" i="8"/>
  <c r="AF135" i="8"/>
  <c r="X135" i="8"/>
  <c r="P135" i="8"/>
  <c r="H135" i="8"/>
  <c r="FB134" i="8"/>
  <c r="ET134" i="8"/>
  <c r="EL134" i="8"/>
  <c r="ED134" i="8"/>
  <c r="DV134" i="8"/>
  <c r="DN134" i="8"/>
  <c r="DF134" i="8"/>
  <c r="CX134" i="8"/>
  <c r="CP134" i="8"/>
  <c r="CH134" i="8"/>
  <c r="BZ134" i="8"/>
  <c r="BR134" i="8"/>
  <c r="BJ134" i="8"/>
  <c r="BB134" i="8"/>
  <c r="AT134" i="8"/>
  <c r="AL134" i="8"/>
  <c r="AD134" i="8"/>
  <c r="V134" i="8"/>
  <c r="N134" i="8"/>
  <c r="EZ133" i="8"/>
  <c r="ER133" i="8"/>
  <c r="EJ133" i="8"/>
  <c r="EB133" i="8"/>
  <c r="DT133" i="8"/>
  <c r="DL133" i="8"/>
  <c r="DD133" i="8"/>
  <c r="CV133" i="8"/>
  <c r="CN133" i="8"/>
  <c r="CF133" i="8"/>
  <c r="BX133" i="8"/>
  <c r="BP133" i="8"/>
  <c r="BH133" i="8"/>
  <c r="AZ133" i="8"/>
  <c r="AR133" i="8"/>
  <c r="AJ133" i="8"/>
  <c r="AB133" i="8"/>
  <c r="T133" i="8"/>
  <c r="L133" i="8"/>
  <c r="FF132" i="8"/>
  <c r="EX132" i="8"/>
  <c r="EP132" i="8"/>
  <c r="EH132" i="8"/>
  <c r="DZ132" i="8"/>
  <c r="DR132" i="8"/>
  <c r="DJ132" i="8"/>
  <c r="DB132" i="8"/>
  <c r="CT132" i="8"/>
  <c r="CL132" i="8"/>
  <c r="CD132" i="8"/>
  <c r="BV132" i="8"/>
  <c r="BN132" i="8"/>
  <c r="BF132" i="8"/>
  <c r="AX132" i="8"/>
  <c r="AP132" i="8"/>
  <c r="AH132" i="8"/>
  <c r="Z132" i="8"/>
  <c r="R132" i="8"/>
  <c r="J132" i="8"/>
  <c r="FD131" i="8"/>
  <c r="EV131" i="8"/>
  <c r="EN131" i="8"/>
  <c r="EF131" i="8"/>
  <c r="DX131" i="8"/>
  <c r="DP131" i="8"/>
  <c r="DH131" i="8"/>
  <c r="CZ131" i="8"/>
  <c r="CR131" i="8"/>
  <c r="CJ131" i="8"/>
  <c r="CB131" i="8"/>
  <c r="BT131" i="8"/>
  <c r="BL131" i="8"/>
  <c r="BD131" i="8"/>
  <c r="AV131" i="8"/>
  <c r="AN131" i="8"/>
  <c r="AF131" i="8"/>
  <c r="X131" i="8"/>
  <c r="P131" i="8"/>
  <c r="H131" i="8"/>
  <c r="FB130" i="8"/>
  <c r="ET130" i="8"/>
  <c r="EL130" i="8"/>
  <c r="ED130" i="8"/>
  <c r="DV130" i="8"/>
  <c r="DN130" i="8"/>
  <c r="DF130" i="8"/>
  <c r="CX130" i="8"/>
  <c r="CP130" i="8"/>
  <c r="CH130" i="8"/>
  <c r="BZ130" i="8"/>
  <c r="BR130" i="8"/>
  <c r="BJ130" i="8"/>
  <c r="BB130" i="8"/>
  <c r="AT130" i="8"/>
  <c r="AL130" i="8"/>
  <c r="AD130" i="8"/>
  <c r="V130" i="8"/>
  <c r="N130" i="8"/>
  <c r="EZ129" i="8"/>
  <c r="ER129" i="8"/>
  <c r="EJ129" i="8"/>
  <c r="EB129" i="8"/>
  <c r="DT129" i="8"/>
  <c r="DL129" i="8"/>
  <c r="DD129" i="8"/>
  <c r="CV129" i="8"/>
  <c r="CN129" i="8"/>
  <c r="CF129" i="8"/>
  <c r="BX129" i="8"/>
  <c r="BP129" i="8"/>
  <c r="BH129" i="8"/>
  <c r="AZ129" i="8"/>
  <c r="AR129" i="8"/>
  <c r="AJ129" i="8"/>
  <c r="AB129" i="8"/>
  <c r="T129" i="8"/>
  <c r="L129" i="8"/>
  <c r="FF128" i="8"/>
  <c r="EX128" i="8"/>
  <c r="EP128" i="8"/>
  <c r="EH128" i="8"/>
  <c r="DZ128" i="8"/>
  <c r="DR128" i="8"/>
  <c r="DJ128" i="8"/>
  <c r="DB128" i="8"/>
  <c r="CT128" i="8"/>
  <c r="CL128" i="8"/>
  <c r="CD128" i="8"/>
  <c r="BV128" i="8"/>
  <c r="BN128" i="8"/>
  <c r="BF128" i="8"/>
  <c r="AX128" i="8"/>
  <c r="AP128" i="8"/>
  <c r="AH128" i="8"/>
  <c r="Z128" i="8"/>
  <c r="R128" i="8"/>
  <c r="J128" i="8"/>
  <c r="FE148" i="8"/>
  <c r="EW148" i="8"/>
  <c r="EO148" i="8"/>
  <c r="EG148" i="8"/>
  <c r="DY148" i="8"/>
  <c r="DQ148" i="8"/>
  <c r="DI148" i="8"/>
  <c r="DA148" i="8"/>
  <c r="CS148" i="8"/>
  <c r="CK148" i="8"/>
  <c r="CC148" i="8"/>
  <c r="BU148" i="8"/>
  <c r="BM148" i="8"/>
  <c r="BE148" i="8"/>
  <c r="AW148" i="8"/>
  <c r="AO148" i="8"/>
  <c r="AG148" i="8"/>
  <c r="Y148" i="8"/>
  <c r="Q148" i="8"/>
  <c r="I148" i="8"/>
  <c r="FC147" i="8"/>
  <c r="EU147" i="8"/>
  <c r="EM147" i="8"/>
  <c r="EE147" i="8"/>
  <c r="DW147" i="8"/>
  <c r="DO147" i="8"/>
  <c r="DG147" i="8"/>
  <c r="CY147" i="8"/>
  <c r="CQ147" i="8"/>
  <c r="CI147" i="8"/>
  <c r="CA147" i="8"/>
  <c r="BS147" i="8"/>
  <c r="BK147" i="8"/>
  <c r="BC147" i="8"/>
  <c r="AU147" i="8"/>
  <c r="AM147" i="8"/>
  <c r="AE147" i="8"/>
  <c r="W147" i="8"/>
  <c r="O147" i="8"/>
  <c r="FA146" i="8"/>
  <c r="ES146" i="8"/>
  <c r="EK146" i="8"/>
  <c r="EC146" i="8"/>
  <c r="DU146" i="8"/>
  <c r="DM146" i="8"/>
  <c r="DE146" i="8"/>
  <c r="CW146" i="8"/>
  <c r="CO146" i="8"/>
  <c r="CG146" i="8"/>
  <c r="BY146" i="8"/>
  <c r="BQ146" i="8"/>
  <c r="BI146" i="8"/>
  <c r="BA146" i="8"/>
  <c r="AS146" i="8"/>
  <c r="AK146" i="8"/>
  <c r="AC146" i="8"/>
  <c r="U146" i="8"/>
  <c r="M146" i="8"/>
  <c r="FG145" i="8"/>
  <c r="EY145" i="8"/>
  <c r="EQ145" i="8"/>
  <c r="EI145" i="8"/>
  <c r="EA145" i="8"/>
  <c r="DS145" i="8"/>
  <c r="DK145" i="8"/>
  <c r="DC145" i="8"/>
  <c r="CU145" i="8"/>
  <c r="CM145" i="8"/>
  <c r="CE145" i="8"/>
  <c r="BW145" i="8"/>
  <c r="BO145" i="8"/>
  <c r="BG145" i="8"/>
  <c r="AY145" i="8"/>
  <c r="AQ145" i="8"/>
  <c r="AI145" i="8"/>
  <c r="AA145" i="8"/>
  <c r="S145" i="8"/>
  <c r="K145" i="8"/>
  <c r="FE144" i="8"/>
  <c r="EW144" i="8"/>
  <c r="EO144" i="8"/>
  <c r="EG144" i="8"/>
  <c r="DY144" i="8"/>
  <c r="DQ144" i="8"/>
  <c r="DI144" i="8"/>
  <c r="DA144" i="8"/>
  <c r="CS144" i="8"/>
  <c r="CK144" i="8"/>
  <c r="CC144" i="8"/>
  <c r="BU144" i="8"/>
  <c r="BM144" i="8"/>
  <c r="BE144" i="8"/>
  <c r="AW144" i="8"/>
  <c r="AO144" i="8"/>
  <c r="AG144" i="8"/>
  <c r="Y144" i="8"/>
  <c r="Q144" i="8"/>
  <c r="I144" i="8"/>
  <c r="FC143" i="8"/>
  <c r="EU143" i="8"/>
  <c r="EM143" i="8"/>
  <c r="EE143" i="8"/>
  <c r="DW143" i="8"/>
  <c r="DO143" i="8"/>
  <c r="DG143" i="8"/>
  <c r="CY143" i="8"/>
  <c r="CQ143" i="8"/>
  <c r="CI143" i="8"/>
  <c r="CA143" i="8"/>
  <c r="BS143" i="8"/>
  <c r="BK143" i="8"/>
  <c r="BC143" i="8"/>
  <c r="AU143" i="8"/>
  <c r="AM143" i="8"/>
  <c r="AE143" i="8"/>
  <c r="W143" i="8"/>
  <c r="O143" i="8"/>
  <c r="FA142" i="8"/>
  <c r="ES142" i="8"/>
  <c r="EK142" i="8"/>
  <c r="EC142" i="8"/>
  <c r="DU142" i="8"/>
  <c r="DM142" i="8"/>
  <c r="DE142" i="8"/>
  <c r="CW142" i="8"/>
  <c r="CO142" i="8"/>
  <c r="CG142" i="8"/>
  <c r="BY142" i="8"/>
  <c r="BQ142" i="8"/>
  <c r="BI142" i="8"/>
  <c r="BA142" i="8"/>
  <c r="AS142" i="8"/>
  <c r="AK142" i="8"/>
  <c r="AC142" i="8"/>
  <c r="U142" i="8"/>
  <c r="M142" i="8"/>
  <c r="FG141" i="8"/>
  <c r="EY141" i="8"/>
  <c r="EQ141" i="8"/>
  <c r="EI141" i="8"/>
  <c r="EA141" i="8"/>
  <c r="DS141" i="8"/>
  <c r="DK141" i="8"/>
  <c r="DC141" i="8"/>
  <c r="CU141" i="8"/>
  <c r="CM141" i="8"/>
  <c r="CE141" i="8"/>
  <c r="BW141" i="8"/>
  <c r="BO141" i="8"/>
  <c r="BG141" i="8"/>
  <c r="AY141" i="8"/>
  <c r="AQ141" i="8"/>
  <c r="AI141" i="8"/>
  <c r="AA141" i="8"/>
  <c r="S141" i="8"/>
  <c r="K141" i="8"/>
  <c r="FE140" i="8"/>
  <c r="EW140" i="8"/>
  <c r="EO140" i="8"/>
  <c r="EG140" i="8"/>
  <c r="DY140" i="8"/>
  <c r="DQ140" i="8"/>
  <c r="DI140" i="8"/>
  <c r="DA140" i="8"/>
  <c r="CS140" i="8"/>
  <c r="CK140" i="8"/>
  <c r="CC140" i="8"/>
  <c r="BU140" i="8"/>
  <c r="BM140" i="8"/>
  <c r="BE140" i="8"/>
  <c r="AW140" i="8"/>
  <c r="AO140" i="8"/>
  <c r="AG140" i="8"/>
  <c r="Y140" i="8"/>
  <c r="Q140" i="8"/>
  <c r="I140" i="8"/>
  <c r="FC139" i="8"/>
  <c r="EU139" i="8"/>
  <c r="EM139" i="8"/>
  <c r="EE139" i="8"/>
  <c r="DW139" i="8"/>
  <c r="DO139" i="8"/>
  <c r="DG139" i="8"/>
  <c r="CY139" i="8"/>
  <c r="CQ139" i="8"/>
  <c r="CI139" i="8"/>
  <c r="CA139" i="8"/>
  <c r="BS139" i="8"/>
  <c r="BK139" i="8"/>
  <c r="BC139" i="8"/>
  <c r="AU139" i="8"/>
  <c r="AM139" i="8"/>
  <c r="AE139" i="8"/>
  <c r="W139" i="8"/>
  <c r="O139" i="8"/>
  <c r="FA138" i="8"/>
  <c r="ES138" i="8"/>
  <c r="EK138" i="8"/>
  <c r="EC138" i="8"/>
  <c r="DU138" i="8"/>
  <c r="DM138" i="8"/>
  <c r="DE138" i="8"/>
  <c r="CW138" i="8"/>
  <c r="CO138" i="8"/>
  <c r="CG138" i="8"/>
  <c r="BY138" i="8"/>
  <c r="BQ138" i="8"/>
  <c r="BI138" i="8"/>
  <c r="BA138" i="8"/>
  <c r="AS138" i="8"/>
  <c r="AK138" i="8"/>
  <c r="AC138" i="8"/>
  <c r="U138" i="8"/>
  <c r="M138" i="8"/>
  <c r="FG137" i="8"/>
  <c r="EY137" i="8"/>
  <c r="EQ137" i="8"/>
  <c r="EI137" i="8"/>
  <c r="EA137" i="8"/>
  <c r="DS137" i="8"/>
  <c r="DK137" i="8"/>
  <c r="DC137" i="8"/>
  <c r="CU137" i="8"/>
  <c r="CM137" i="8"/>
  <c r="CE137" i="8"/>
  <c r="BW137" i="8"/>
  <c r="BO137" i="8"/>
  <c r="BG137" i="8"/>
  <c r="AY137" i="8"/>
  <c r="AQ137" i="8"/>
  <c r="AI137" i="8"/>
  <c r="AA137" i="8"/>
  <c r="S137" i="8"/>
  <c r="K137" i="8"/>
  <c r="FE136" i="8"/>
  <c r="EW136" i="8"/>
  <c r="EO136" i="8"/>
  <c r="EG136" i="8"/>
  <c r="DY136" i="8"/>
  <c r="DQ136" i="8"/>
  <c r="DI136" i="8"/>
  <c r="DA136" i="8"/>
  <c r="CS136" i="8"/>
  <c r="CK136" i="8"/>
  <c r="CC136" i="8"/>
  <c r="BU136" i="8"/>
  <c r="BM136" i="8"/>
  <c r="BE136" i="8"/>
  <c r="AW136" i="8"/>
  <c r="AO136" i="8"/>
  <c r="AG136" i="8"/>
  <c r="Y136" i="8"/>
  <c r="Q136" i="8"/>
  <c r="I136" i="8"/>
  <c r="FC135" i="8"/>
  <c r="EU135" i="8"/>
  <c r="EM135" i="8"/>
  <c r="EE135" i="8"/>
  <c r="DW135" i="8"/>
  <c r="DO135" i="8"/>
  <c r="DG135" i="8"/>
  <c r="CY135" i="8"/>
  <c r="CQ135" i="8"/>
  <c r="CI135" i="8"/>
  <c r="CA135" i="8"/>
  <c r="BS135" i="8"/>
  <c r="BK135" i="8"/>
  <c r="BC135" i="8"/>
  <c r="AU135" i="8"/>
  <c r="AM135" i="8"/>
  <c r="AE135" i="8"/>
  <c r="W135" i="8"/>
  <c r="O135" i="8"/>
  <c r="FA134" i="8"/>
  <c r="ES134" i="8"/>
  <c r="EK134" i="8"/>
  <c r="EC134" i="8"/>
  <c r="DU134" i="8"/>
  <c r="DM134" i="8"/>
  <c r="DE134" i="8"/>
  <c r="CW134" i="8"/>
  <c r="CO134" i="8"/>
  <c r="CG134" i="8"/>
  <c r="BY134" i="8"/>
  <c r="BQ134" i="8"/>
  <c r="BI134" i="8"/>
  <c r="BA134" i="8"/>
  <c r="AS134" i="8"/>
  <c r="AK134" i="8"/>
  <c r="AC134" i="8"/>
  <c r="U134" i="8"/>
  <c r="M134" i="8"/>
  <c r="FG133" i="8"/>
  <c r="EY133" i="8"/>
  <c r="EQ133" i="8"/>
  <c r="EI133" i="8"/>
  <c r="EA133" i="8"/>
  <c r="DS133" i="8"/>
  <c r="DK133" i="8"/>
  <c r="DC133" i="8"/>
  <c r="CU133" i="8"/>
  <c r="CM133" i="8"/>
  <c r="CE133" i="8"/>
  <c r="BW133" i="8"/>
  <c r="BO133" i="8"/>
  <c r="BG133" i="8"/>
  <c r="AY133" i="8"/>
  <c r="AQ133" i="8"/>
  <c r="AI133" i="8"/>
  <c r="AA133" i="8"/>
  <c r="S133" i="8"/>
  <c r="K133" i="8"/>
  <c r="FE132" i="8"/>
  <c r="EW132" i="8"/>
  <c r="EO132" i="8"/>
  <c r="EG132" i="8"/>
  <c r="DY132" i="8"/>
  <c r="DQ132" i="8"/>
  <c r="DI132" i="8"/>
  <c r="DA132" i="8"/>
  <c r="CS132" i="8"/>
  <c r="CK132" i="8"/>
  <c r="CC132" i="8"/>
  <c r="BU132" i="8"/>
  <c r="BM132" i="8"/>
  <c r="BE132" i="8"/>
  <c r="AW132" i="8"/>
  <c r="AO132" i="8"/>
  <c r="AG132" i="8"/>
  <c r="Y132" i="8"/>
  <c r="Q132" i="8"/>
  <c r="I132" i="8"/>
  <c r="FC131" i="8"/>
  <c r="EU131" i="8"/>
  <c r="EM131" i="8"/>
  <c r="EE131" i="8"/>
  <c r="DW131" i="8"/>
  <c r="DO131" i="8"/>
  <c r="DG131" i="8"/>
  <c r="CY131" i="8"/>
  <c r="CQ131" i="8"/>
  <c r="CI131" i="8"/>
  <c r="CA131" i="8"/>
  <c r="BS131" i="8"/>
  <c r="BK131" i="8"/>
  <c r="BC131" i="8"/>
  <c r="AU131" i="8"/>
  <c r="AM131" i="8"/>
  <c r="AE131" i="8"/>
  <c r="W131" i="8"/>
  <c r="O131" i="8"/>
  <c r="FA130" i="8"/>
  <c r="ES130" i="8"/>
  <c r="EK130" i="8"/>
  <c r="EC130" i="8"/>
  <c r="DU130" i="8"/>
  <c r="DM130" i="8"/>
  <c r="DE130" i="8"/>
  <c r="CW130" i="8"/>
  <c r="CO130" i="8"/>
  <c r="CG130" i="8"/>
  <c r="BY130" i="8"/>
  <c r="BQ130" i="8"/>
  <c r="BI130" i="8"/>
  <c r="BA130" i="8"/>
  <c r="AS130" i="8"/>
  <c r="AK130" i="8"/>
  <c r="AC130" i="8"/>
  <c r="U130" i="8"/>
  <c r="M130" i="8"/>
  <c r="FG129" i="8"/>
  <c r="EY129" i="8"/>
  <c r="EQ129" i="8"/>
  <c r="EI129" i="8"/>
  <c r="EA129" i="8"/>
  <c r="DS129" i="8"/>
  <c r="DK129" i="8"/>
  <c r="DC129" i="8"/>
  <c r="CU129" i="8"/>
  <c r="CM129" i="8"/>
  <c r="CE129" i="8"/>
  <c r="BW129" i="8"/>
  <c r="BO129" i="8"/>
  <c r="BG129" i="8"/>
  <c r="AY129" i="8"/>
  <c r="AQ129" i="8"/>
  <c r="AI129" i="8"/>
  <c r="AA129" i="8"/>
  <c r="S129" i="8"/>
  <c r="K129" i="8"/>
  <c r="FE128" i="8"/>
  <c r="EW128" i="8"/>
  <c r="EO128" i="8"/>
  <c r="EG128" i="8"/>
  <c r="DY128" i="8"/>
  <c r="DQ128" i="8"/>
  <c r="DI128" i="8"/>
  <c r="DA128" i="8"/>
  <c r="CS128" i="8"/>
  <c r="CK128" i="8"/>
  <c r="CC128" i="8"/>
  <c r="BU128" i="8"/>
  <c r="BM128" i="8"/>
  <c r="BE128" i="8"/>
  <c r="AW128" i="8"/>
  <c r="AO128" i="8"/>
  <c r="AG128" i="8"/>
  <c r="Y128" i="8"/>
  <c r="Q128" i="8"/>
  <c r="I128" i="8"/>
  <c r="FA127" i="8"/>
  <c r="ES127" i="8"/>
  <c r="EK127" i="8"/>
  <c r="EC127" i="8"/>
  <c r="DU127" i="8"/>
  <c r="DM127" i="8"/>
  <c r="DE127" i="8"/>
  <c r="CW127" i="8"/>
  <c r="CO127" i="8"/>
  <c r="CG127" i="8"/>
  <c r="BY127" i="8"/>
  <c r="BQ127" i="8"/>
  <c r="BI127" i="8"/>
  <c r="BA127" i="8"/>
  <c r="AS127" i="8"/>
  <c r="AK127" i="8"/>
  <c r="AC127" i="8"/>
  <c r="U127" i="8"/>
  <c r="M127" i="8"/>
  <c r="FG126" i="8"/>
  <c r="EY126" i="8"/>
  <c r="EQ126" i="8"/>
  <c r="EI126" i="8"/>
  <c r="EA126" i="8"/>
  <c r="DS126" i="8"/>
  <c r="DK126" i="8"/>
  <c r="DC126" i="8"/>
  <c r="CU126" i="8"/>
  <c r="CM126" i="8"/>
  <c r="CE126" i="8"/>
  <c r="BW126" i="8"/>
  <c r="BO126" i="8"/>
  <c r="BG126" i="8"/>
  <c r="AY126" i="8"/>
  <c r="AQ126" i="8"/>
  <c r="AI126" i="8"/>
  <c r="AA126" i="8"/>
  <c r="S126" i="8"/>
  <c r="K126" i="8"/>
  <c r="FE125" i="8"/>
  <c r="EW125" i="8"/>
  <c r="EO125" i="8"/>
  <c r="EG125" i="8"/>
  <c r="DY125" i="8"/>
  <c r="DQ125" i="8"/>
  <c r="DI125" i="8"/>
  <c r="DA125" i="8"/>
  <c r="CS125" i="8"/>
  <c r="CK125" i="8"/>
  <c r="CC125" i="8"/>
  <c r="BU125" i="8"/>
  <c r="BM125" i="8"/>
  <c r="BE125" i="8"/>
  <c r="AW125" i="8"/>
  <c r="AO125" i="8"/>
  <c r="AG125" i="8"/>
  <c r="Y125" i="8"/>
  <c r="Q125" i="8"/>
  <c r="I125" i="8"/>
  <c r="FC124" i="8"/>
  <c r="EU124" i="8"/>
  <c r="EM124" i="8"/>
  <c r="EE124" i="8"/>
  <c r="DW124" i="8"/>
  <c r="DO124" i="8"/>
  <c r="DG124" i="8"/>
  <c r="CY124" i="8"/>
  <c r="CQ124" i="8"/>
  <c r="CI124" i="8"/>
  <c r="CA124" i="8"/>
  <c r="BS124" i="8"/>
  <c r="BK124" i="8"/>
  <c r="BC124" i="8"/>
  <c r="AU124" i="8"/>
  <c r="AM124" i="8"/>
  <c r="AE124" i="8"/>
  <c r="W124" i="8"/>
  <c r="O124" i="8"/>
  <c r="FA123" i="8"/>
  <c r="ES123" i="8"/>
  <c r="EK123" i="8"/>
  <c r="EC123" i="8"/>
  <c r="DU123" i="8"/>
  <c r="DM123" i="8"/>
  <c r="DE123" i="8"/>
  <c r="CW123" i="8"/>
  <c r="CO123" i="8"/>
  <c r="CG123" i="8"/>
  <c r="BY123" i="8"/>
  <c r="BQ123" i="8"/>
  <c r="BI123" i="8"/>
  <c r="BA123" i="8"/>
  <c r="AS123" i="8"/>
  <c r="AK123" i="8"/>
  <c r="AC123" i="8"/>
  <c r="U123" i="8"/>
  <c r="M123" i="8"/>
  <c r="FG122" i="8"/>
  <c r="EY122" i="8"/>
  <c r="EQ122" i="8"/>
  <c r="EI122" i="8"/>
  <c r="EA122" i="8"/>
  <c r="DS122" i="8"/>
  <c r="DK122" i="8"/>
  <c r="DC122" i="8"/>
  <c r="CU122" i="8"/>
  <c r="CM122" i="8"/>
  <c r="CE122" i="8"/>
  <c r="BW122" i="8"/>
  <c r="BO122" i="8"/>
  <c r="BG122" i="8"/>
  <c r="AY122" i="8"/>
  <c r="AQ122" i="8"/>
  <c r="AI122" i="8"/>
  <c r="AA122" i="8"/>
  <c r="S122" i="8"/>
  <c r="K122" i="8"/>
  <c r="FE121" i="8"/>
  <c r="EW121" i="8"/>
  <c r="EO121" i="8"/>
  <c r="EG121" i="8"/>
  <c r="DY121" i="8"/>
  <c r="DQ121" i="8"/>
  <c r="DI121" i="8"/>
  <c r="DA121" i="8"/>
  <c r="CS121" i="8"/>
  <c r="CK121" i="8"/>
  <c r="CC121" i="8"/>
  <c r="BU121" i="8"/>
  <c r="BM121" i="8"/>
  <c r="BE121" i="8"/>
  <c r="AW121" i="8"/>
  <c r="AO121" i="8"/>
  <c r="AG121" i="8"/>
  <c r="Y121" i="8"/>
  <c r="Q121" i="8"/>
  <c r="I121" i="8"/>
  <c r="FC120" i="8"/>
  <c r="EU120" i="8"/>
  <c r="EM120" i="8"/>
  <c r="EE120" i="8"/>
  <c r="DW120" i="8"/>
  <c r="DO120" i="8"/>
  <c r="DG120" i="8"/>
  <c r="CY120" i="8"/>
  <c r="CQ120" i="8"/>
  <c r="CI120" i="8"/>
  <c r="CA120" i="8"/>
  <c r="BS120" i="8"/>
  <c r="BK120" i="8"/>
  <c r="BC120" i="8"/>
  <c r="AU120" i="8"/>
  <c r="AM120" i="8"/>
  <c r="AE120" i="8"/>
  <c r="W120" i="8"/>
  <c r="O120" i="8"/>
  <c r="FA119" i="8"/>
  <c r="ES119" i="8"/>
  <c r="EK119" i="8"/>
  <c r="EC119" i="8"/>
  <c r="DU119" i="8"/>
  <c r="DM119" i="8"/>
  <c r="DE119" i="8"/>
  <c r="CW119" i="8"/>
  <c r="CO119" i="8"/>
  <c r="CG119" i="8"/>
  <c r="BY119" i="8"/>
  <c r="BQ119" i="8"/>
  <c r="BI119" i="8"/>
  <c r="BA119" i="8"/>
  <c r="AS119" i="8"/>
  <c r="AK119" i="8"/>
  <c r="AC119" i="8"/>
  <c r="U119" i="8"/>
  <c r="M119" i="8"/>
  <c r="FG118" i="8"/>
  <c r="EY118" i="8"/>
  <c r="EQ118" i="8"/>
  <c r="EI118" i="8"/>
  <c r="EA118" i="8"/>
  <c r="DS118" i="8"/>
  <c r="DK118" i="8"/>
  <c r="DC118" i="8"/>
  <c r="CU118" i="8"/>
  <c r="CM118" i="8"/>
  <c r="CE118" i="8"/>
  <c r="BW118" i="8"/>
  <c r="BO118" i="8"/>
  <c r="BG118" i="8"/>
  <c r="AY118" i="8"/>
  <c r="AQ118" i="8"/>
  <c r="AI118" i="8"/>
  <c r="AA118" i="8"/>
  <c r="S118" i="8"/>
  <c r="K118" i="8"/>
  <c r="FE117" i="8"/>
  <c r="EW117" i="8"/>
  <c r="EO117" i="8"/>
  <c r="EG117" i="8"/>
  <c r="DY117" i="8"/>
  <c r="DQ117" i="8"/>
  <c r="DI117" i="8"/>
  <c r="DA117" i="8"/>
  <c r="CS117" i="8"/>
  <c r="CK117" i="8"/>
  <c r="CC117" i="8"/>
  <c r="BU117" i="8"/>
  <c r="BM117" i="8"/>
  <c r="BE117" i="8"/>
  <c r="AW117" i="8"/>
  <c r="AO117" i="8"/>
  <c r="AG117" i="8"/>
  <c r="Y117" i="8"/>
  <c r="Q117" i="8"/>
  <c r="I117" i="8"/>
  <c r="FC116" i="8"/>
  <c r="EU116" i="8"/>
  <c r="EM116" i="8"/>
  <c r="EE116" i="8"/>
  <c r="DW116" i="8"/>
  <c r="DO116" i="8"/>
  <c r="DG116" i="8"/>
  <c r="CY116" i="8"/>
  <c r="CQ116" i="8"/>
  <c r="CI116" i="8"/>
  <c r="CA116" i="8"/>
  <c r="BS116" i="8"/>
  <c r="BK116" i="8"/>
  <c r="BC116" i="8"/>
  <c r="AU116" i="8"/>
  <c r="AM116" i="8"/>
  <c r="AE116" i="8"/>
  <c r="W116" i="8"/>
  <c r="O116" i="8"/>
  <c r="FA115" i="8"/>
  <c r="ES115" i="8"/>
  <c r="EK115" i="8"/>
  <c r="EC115" i="8"/>
  <c r="DU115" i="8"/>
  <c r="DM115" i="8"/>
  <c r="DE115" i="8"/>
  <c r="CW115" i="8"/>
  <c r="CO115" i="8"/>
  <c r="CG115" i="8"/>
  <c r="BY115" i="8"/>
  <c r="BQ115" i="8"/>
  <c r="BI115" i="8"/>
  <c r="BA115" i="8"/>
  <c r="AS115" i="8"/>
  <c r="AK115" i="8"/>
  <c r="AC115" i="8"/>
  <c r="U115" i="8"/>
  <c r="M115" i="8"/>
  <c r="FG114" i="8"/>
  <c r="EY114" i="8"/>
  <c r="EQ114" i="8"/>
  <c r="EI114" i="8"/>
  <c r="EA114" i="8"/>
  <c r="DS114" i="8"/>
  <c r="DK114" i="8"/>
  <c r="DC114" i="8"/>
  <c r="CU114" i="8"/>
  <c r="CM114" i="8"/>
  <c r="CE114" i="8"/>
  <c r="BW114" i="8"/>
  <c r="BO114" i="8"/>
  <c r="BG114" i="8"/>
  <c r="AY114" i="8"/>
  <c r="AQ114" i="8"/>
  <c r="AI114" i="8"/>
  <c r="AA114" i="8"/>
  <c r="S114" i="8"/>
  <c r="K114" i="8"/>
  <c r="FE113" i="8"/>
  <c r="EW113" i="8"/>
  <c r="EO113" i="8"/>
  <c r="EG113" i="8"/>
  <c r="DY113" i="8"/>
  <c r="DQ113" i="8"/>
  <c r="DI113" i="8"/>
  <c r="DA113" i="8"/>
  <c r="CS113" i="8"/>
  <c r="CK113" i="8"/>
  <c r="CC113" i="8"/>
  <c r="BU113" i="8"/>
  <c r="BM113" i="8"/>
  <c r="BE113" i="8"/>
  <c r="AW113" i="8"/>
  <c r="AO113" i="8"/>
  <c r="AG113" i="8"/>
  <c r="Y113" i="8"/>
  <c r="Q113" i="8"/>
  <c r="I113" i="8"/>
  <c r="FC112" i="8"/>
  <c r="EU112" i="8"/>
  <c r="EM112" i="8"/>
  <c r="EE112" i="8"/>
  <c r="DW112" i="8"/>
  <c r="DO112" i="8"/>
  <c r="DG112" i="8"/>
  <c r="CY112" i="8"/>
  <c r="CQ112" i="8"/>
  <c r="CI112" i="8"/>
  <c r="CA112" i="8"/>
  <c r="BS112" i="8"/>
  <c r="BK112" i="8"/>
  <c r="BC112" i="8"/>
  <c r="AU112" i="8"/>
  <c r="AM112" i="8"/>
  <c r="AE112" i="8"/>
  <c r="W112" i="8"/>
  <c r="O112" i="8"/>
  <c r="FA111" i="8"/>
  <c r="ES111" i="8"/>
  <c r="EK111" i="8"/>
  <c r="EC111" i="8"/>
  <c r="DU111" i="8"/>
  <c r="DM111" i="8"/>
  <c r="DE111" i="8"/>
  <c r="CW111" i="8"/>
  <c r="CO111" i="8"/>
  <c r="CG111" i="8"/>
  <c r="BY111" i="8"/>
  <c r="BQ111" i="8"/>
  <c r="BI111" i="8"/>
  <c r="BA111" i="8"/>
  <c r="AS111" i="8"/>
  <c r="AK111" i="8"/>
  <c r="AC111" i="8"/>
  <c r="U111" i="8"/>
  <c r="M111" i="8"/>
  <c r="FG110" i="8"/>
  <c r="EY110" i="8"/>
  <c r="EQ110" i="8"/>
  <c r="EI110" i="8"/>
  <c r="EA110" i="8"/>
  <c r="DS110" i="8"/>
  <c r="DK110" i="8"/>
  <c r="DC110" i="8"/>
  <c r="CU110" i="8"/>
  <c r="CM110" i="8"/>
  <c r="CE110" i="8"/>
  <c r="BW110" i="8"/>
  <c r="BO110" i="8"/>
  <c r="BG110" i="8"/>
  <c r="AY110" i="8"/>
  <c r="AQ110" i="8"/>
  <c r="AI110" i="8"/>
  <c r="AA110" i="8"/>
  <c r="S110" i="8"/>
  <c r="K110" i="8"/>
  <c r="FE109" i="8"/>
  <c r="EW109" i="8"/>
  <c r="EO109" i="8"/>
  <c r="EG109" i="8"/>
  <c r="DY109" i="8"/>
  <c r="DQ109" i="8"/>
  <c r="DI109" i="8"/>
  <c r="DA109" i="8"/>
  <c r="CS109" i="8"/>
  <c r="CK109" i="8"/>
  <c r="CC109" i="8"/>
  <c r="BU109" i="8"/>
  <c r="BM109" i="8"/>
  <c r="BE109" i="8"/>
  <c r="AW109" i="8"/>
  <c r="AO109" i="8"/>
  <c r="AG109" i="8"/>
  <c r="Y109" i="8"/>
  <c r="Q109" i="8"/>
  <c r="I109" i="8"/>
  <c r="FC108" i="8"/>
  <c r="EU108" i="8"/>
  <c r="EM108" i="8"/>
  <c r="EE108" i="8"/>
  <c r="DW108" i="8"/>
  <c r="DO108" i="8"/>
  <c r="DG108" i="8"/>
  <c r="CY108" i="8"/>
  <c r="CQ108" i="8"/>
  <c r="CI108" i="8"/>
  <c r="CA108" i="8"/>
  <c r="BS108" i="8"/>
  <c r="BK108" i="8"/>
  <c r="BC108" i="8"/>
  <c r="AU108" i="8"/>
  <c r="AM108" i="8"/>
  <c r="AE108" i="8"/>
  <c r="W108" i="8"/>
  <c r="O108" i="8"/>
  <c r="FA107" i="8"/>
  <c r="ES107" i="8"/>
  <c r="EK107" i="8"/>
  <c r="EC107" i="8"/>
  <c r="DU107" i="8"/>
  <c r="DM107" i="8"/>
  <c r="DE107" i="8"/>
  <c r="CW107" i="8"/>
  <c r="CO107" i="8"/>
  <c r="CG107" i="8"/>
  <c r="BY107" i="8"/>
  <c r="BQ107" i="8"/>
  <c r="BI107" i="8"/>
  <c r="BA107" i="8"/>
  <c r="AS107" i="8"/>
  <c r="AK107" i="8"/>
  <c r="AC107" i="8"/>
  <c r="U107" i="8"/>
  <c r="M107" i="8"/>
  <c r="EZ127" i="8"/>
  <c r="ER127" i="8"/>
  <c r="EJ127" i="8"/>
  <c r="EB127" i="8"/>
  <c r="DT127" i="8"/>
  <c r="DL127" i="8"/>
  <c r="DD127" i="8"/>
  <c r="CV127" i="8"/>
  <c r="CN127" i="8"/>
  <c r="CF127" i="8"/>
  <c r="BX127" i="8"/>
  <c r="BP127" i="8"/>
  <c r="BH127" i="8"/>
  <c r="AZ127" i="8"/>
  <c r="AR127" i="8"/>
  <c r="AJ127" i="8"/>
  <c r="AB127" i="8"/>
  <c r="T127" i="8"/>
  <c r="L127" i="8"/>
  <c r="FF126" i="8"/>
  <c r="EX126" i="8"/>
  <c r="EP126" i="8"/>
  <c r="EH126" i="8"/>
  <c r="DZ126" i="8"/>
  <c r="DR126" i="8"/>
  <c r="DJ126" i="8"/>
  <c r="DB126" i="8"/>
  <c r="CT126" i="8"/>
  <c r="CL126" i="8"/>
  <c r="CD126" i="8"/>
  <c r="BV126" i="8"/>
  <c r="BN126" i="8"/>
  <c r="BF126" i="8"/>
  <c r="AX126" i="8"/>
  <c r="AP126" i="8"/>
  <c r="AH126" i="8"/>
  <c r="Z126" i="8"/>
  <c r="R126" i="8"/>
  <c r="J126" i="8"/>
  <c r="FD125" i="8"/>
  <c r="EV125" i="8"/>
  <c r="EN125" i="8"/>
  <c r="EF125" i="8"/>
  <c r="DX125" i="8"/>
  <c r="DP125" i="8"/>
  <c r="DH125" i="8"/>
  <c r="CZ125" i="8"/>
  <c r="CR125" i="8"/>
  <c r="CJ125" i="8"/>
  <c r="CB125" i="8"/>
  <c r="BT125" i="8"/>
  <c r="BL125" i="8"/>
  <c r="BD125" i="8"/>
  <c r="AV125" i="8"/>
  <c r="AN125" i="8"/>
  <c r="AF125" i="8"/>
  <c r="X125" i="8"/>
  <c r="P125" i="8"/>
  <c r="H125" i="8"/>
  <c r="FB124" i="8"/>
  <c r="ET124" i="8"/>
  <c r="EL124" i="8"/>
  <c r="ED124" i="8"/>
  <c r="DV124" i="8"/>
  <c r="DN124" i="8"/>
  <c r="DF124" i="8"/>
  <c r="CX124" i="8"/>
  <c r="CP124" i="8"/>
  <c r="CH124" i="8"/>
  <c r="BZ124" i="8"/>
  <c r="BR124" i="8"/>
  <c r="BJ124" i="8"/>
  <c r="BB124" i="8"/>
  <c r="AT124" i="8"/>
  <c r="AL124" i="8"/>
  <c r="AD124" i="8"/>
  <c r="V124" i="8"/>
  <c r="N124" i="8"/>
  <c r="EZ123" i="8"/>
  <c r="ER123" i="8"/>
  <c r="EJ123" i="8"/>
  <c r="EB123" i="8"/>
  <c r="DT123" i="8"/>
  <c r="DL123" i="8"/>
  <c r="DD123" i="8"/>
  <c r="CV123" i="8"/>
  <c r="CN123" i="8"/>
  <c r="CF123" i="8"/>
  <c r="BX123" i="8"/>
  <c r="BP123" i="8"/>
  <c r="BH123" i="8"/>
  <c r="AZ123" i="8"/>
  <c r="AR123" i="8"/>
  <c r="AJ123" i="8"/>
  <c r="AB123" i="8"/>
  <c r="T123" i="8"/>
  <c r="L123" i="8"/>
  <c r="FF122" i="8"/>
  <c r="EX122" i="8"/>
  <c r="EP122" i="8"/>
  <c r="EH122" i="8"/>
  <c r="DZ122" i="8"/>
  <c r="DR122" i="8"/>
  <c r="DJ122" i="8"/>
  <c r="DB122" i="8"/>
  <c r="CT122" i="8"/>
  <c r="CL122" i="8"/>
  <c r="CD122" i="8"/>
  <c r="BV122" i="8"/>
  <c r="BN122" i="8"/>
  <c r="BF122" i="8"/>
  <c r="AX122" i="8"/>
  <c r="AP122" i="8"/>
  <c r="AH122" i="8"/>
  <c r="Z122" i="8"/>
  <c r="R122" i="8"/>
  <c r="J122" i="8"/>
  <c r="FD121" i="8"/>
  <c r="EV121" i="8"/>
  <c r="EN121" i="8"/>
  <c r="EF121" i="8"/>
  <c r="DX121" i="8"/>
  <c r="DP121" i="8"/>
  <c r="DH121" i="8"/>
  <c r="CZ121" i="8"/>
  <c r="CR121" i="8"/>
  <c r="CJ121" i="8"/>
  <c r="CB121" i="8"/>
  <c r="BT121" i="8"/>
  <c r="BL121" i="8"/>
  <c r="BD121" i="8"/>
  <c r="AV121" i="8"/>
  <c r="AN121" i="8"/>
  <c r="AF121" i="8"/>
  <c r="X121" i="8"/>
  <c r="P121" i="8"/>
  <c r="H121" i="8"/>
  <c r="FB120" i="8"/>
  <c r="ET120" i="8"/>
  <c r="EL120" i="8"/>
  <c r="ED120" i="8"/>
  <c r="DV120" i="8"/>
  <c r="DN120" i="8"/>
  <c r="DF120" i="8"/>
  <c r="CX120" i="8"/>
  <c r="CP120" i="8"/>
  <c r="CH120" i="8"/>
  <c r="BZ120" i="8"/>
  <c r="BR120" i="8"/>
  <c r="BJ120" i="8"/>
  <c r="BB120" i="8"/>
  <c r="AT120" i="8"/>
  <c r="AL120" i="8"/>
  <c r="AD120" i="8"/>
  <c r="V120" i="8"/>
  <c r="N120" i="8"/>
  <c r="EZ119" i="8"/>
  <c r="ER119" i="8"/>
  <c r="EJ119" i="8"/>
  <c r="EB119" i="8"/>
  <c r="DT119" i="8"/>
  <c r="DL119" i="8"/>
  <c r="DD119" i="8"/>
  <c r="CV119" i="8"/>
  <c r="CN119" i="8"/>
  <c r="CF119" i="8"/>
  <c r="BX119" i="8"/>
  <c r="BP119" i="8"/>
  <c r="BH119" i="8"/>
  <c r="AZ119" i="8"/>
  <c r="AR119" i="8"/>
  <c r="AJ119" i="8"/>
  <c r="AB119" i="8"/>
  <c r="T119" i="8"/>
  <c r="L119" i="8"/>
  <c r="FF118" i="8"/>
  <c r="EX118" i="8"/>
  <c r="EP118" i="8"/>
  <c r="EH118" i="8"/>
  <c r="DZ118" i="8"/>
  <c r="DR118" i="8"/>
  <c r="DJ118" i="8"/>
  <c r="DB118" i="8"/>
  <c r="CT118" i="8"/>
  <c r="CL118" i="8"/>
  <c r="CD118" i="8"/>
  <c r="BV118" i="8"/>
  <c r="BN118" i="8"/>
  <c r="BF118" i="8"/>
  <c r="AX118" i="8"/>
  <c r="AP118" i="8"/>
  <c r="AH118" i="8"/>
  <c r="Z118" i="8"/>
  <c r="R118" i="8"/>
  <c r="J118" i="8"/>
  <c r="FD117" i="8"/>
  <c r="EV117" i="8"/>
  <c r="EN117" i="8"/>
  <c r="EF117" i="8"/>
  <c r="DX117" i="8"/>
  <c r="DP117" i="8"/>
  <c r="DH117" i="8"/>
  <c r="CZ117" i="8"/>
  <c r="CR117" i="8"/>
  <c r="CJ117" i="8"/>
  <c r="CB117" i="8"/>
  <c r="BT117" i="8"/>
  <c r="BL117" i="8"/>
  <c r="BD117" i="8"/>
  <c r="AV117" i="8"/>
  <c r="AN117" i="8"/>
  <c r="AF117" i="8"/>
  <c r="X117" i="8"/>
  <c r="P117" i="8"/>
  <c r="H117" i="8"/>
  <c r="FB116" i="8"/>
  <c r="ET116" i="8"/>
  <c r="EL116" i="8"/>
  <c r="ED116" i="8"/>
  <c r="DV116" i="8"/>
  <c r="DN116" i="8"/>
  <c r="DF116" i="8"/>
  <c r="CX116" i="8"/>
  <c r="CP116" i="8"/>
  <c r="CH116" i="8"/>
  <c r="BZ116" i="8"/>
  <c r="BR116" i="8"/>
  <c r="BJ116" i="8"/>
  <c r="BB116" i="8"/>
  <c r="AT116" i="8"/>
  <c r="AL116" i="8"/>
  <c r="AD116" i="8"/>
  <c r="V116" i="8"/>
  <c r="N116" i="8"/>
  <c r="EZ115" i="8"/>
  <c r="ER115" i="8"/>
  <c r="EJ115" i="8"/>
  <c r="EB115" i="8"/>
  <c r="DT115" i="8"/>
  <c r="DL115" i="8"/>
  <c r="DD115" i="8"/>
  <c r="CV115" i="8"/>
  <c r="CN115" i="8"/>
  <c r="CF115" i="8"/>
  <c r="BX115" i="8"/>
  <c r="BP115" i="8"/>
  <c r="BH115" i="8"/>
  <c r="AZ115" i="8"/>
  <c r="AR115" i="8"/>
  <c r="AJ115" i="8"/>
  <c r="AB115" i="8"/>
  <c r="T115" i="8"/>
  <c r="L115" i="8"/>
  <c r="FF114" i="8"/>
  <c r="EX114" i="8"/>
  <c r="EP114" i="8"/>
  <c r="EH114" i="8"/>
  <c r="DZ114" i="8"/>
  <c r="DR114" i="8"/>
  <c r="DJ114" i="8"/>
  <c r="DB114" i="8"/>
  <c r="CT114" i="8"/>
  <c r="CL114" i="8"/>
  <c r="CD114" i="8"/>
  <c r="BV114" i="8"/>
  <c r="BN114" i="8"/>
  <c r="BF114" i="8"/>
  <c r="AX114" i="8"/>
  <c r="AP114" i="8"/>
  <c r="AH114" i="8"/>
  <c r="Z114" i="8"/>
  <c r="R114" i="8"/>
  <c r="J114" i="8"/>
  <c r="FD113" i="8"/>
  <c r="EV113" i="8"/>
  <c r="EN113" i="8"/>
  <c r="EF113" i="8"/>
  <c r="DX113" i="8"/>
  <c r="DP113" i="8"/>
  <c r="DH113" i="8"/>
  <c r="CZ113" i="8"/>
  <c r="CR113" i="8"/>
  <c r="CJ113" i="8"/>
  <c r="CB113" i="8"/>
  <c r="BT113" i="8"/>
  <c r="BL113" i="8"/>
  <c r="BD113" i="8"/>
  <c r="AV113" i="8"/>
  <c r="AN113" i="8"/>
  <c r="AF113" i="8"/>
  <c r="X113" i="8"/>
  <c r="P113" i="8"/>
  <c r="H113" i="8"/>
  <c r="FB112" i="8"/>
  <c r="ET112" i="8"/>
  <c r="EL112" i="8"/>
  <c r="ED112" i="8"/>
  <c r="DV112" i="8"/>
  <c r="DN112" i="8"/>
  <c r="DF112" i="8"/>
  <c r="CX112" i="8"/>
  <c r="CP112" i="8"/>
  <c r="CH112" i="8"/>
  <c r="BZ112" i="8"/>
  <c r="BR112" i="8"/>
  <c r="BJ112" i="8"/>
  <c r="BB112" i="8"/>
  <c r="AT112" i="8"/>
  <c r="AL112" i="8"/>
  <c r="AD112" i="8"/>
  <c r="V112" i="8"/>
  <c r="N112" i="8"/>
  <c r="EZ111" i="8"/>
  <c r="ER111" i="8"/>
  <c r="EJ111" i="8"/>
  <c r="EB111" i="8"/>
  <c r="DT111" i="8"/>
  <c r="DL111" i="8"/>
  <c r="DD111" i="8"/>
  <c r="CV111" i="8"/>
  <c r="CN111" i="8"/>
  <c r="CF111" i="8"/>
  <c r="BX111" i="8"/>
  <c r="BP111" i="8"/>
  <c r="BH111" i="8"/>
  <c r="AZ111" i="8"/>
  <c r="AR111" i="8"/>
  <c r="AJ111" i="8"/>
  <c r="AB111" i="8"/>
  <c r="T111" i="8"/>
  <c r="L111" i="8"/>
  <c r="FF110" i="8"/>
  <c r="EX110" i="8"/>
  <c r="EP110" i="8"/>
  <c r="EH110" i="8"/>
  <c r="DZ110" i="8"/>
  <c r="DR110" i="8"/>
  <c r="DJ110" i="8"/>
  <c r="DB110" i="8"/>
  <c r="CT110" i="8"/>
  <c r="CL110" i="8"/>
  <c r="CD110" i="8"/>
  <c r="BV110" i="8"/>
  <c r="BN110" i="8"/>
  <c r="BF110" i="8"/>
  <c r="AX110" i="8"/>
  <c r="AP110" i="8"/>
  <c r="AH110" i="8"/>
  <c r="Z110" i="8"/>
  <c r="R110" i="8"/>
  <c r="J110" i="8"/>
  <c r="FD109" i="8"/>
  <c r="EV109" i="8"/>
  <c r="EN109" i="8"/>
  <c r="EF109" i="8"/>
  <c r="DX109" i="8"/>
  <c r="DP109" i="8"/>
  <c r="DH109" i="8"/>
  <c r="CZ109" i="8"/>
  <c r="CR109" i="8"/>
  <c r="CJ109" i="8"/>
  <c r="CB109" i="8"/>
  <c r="BT109" i="8"/>
  <c r="BL109" i="8"/>
  <c r="BD109" i="8"/>
  <c r="AV109" i="8"/>
  <c r="AN109" i="8"/>
  <c r="AF109" i="8"/>
  <c r="X109" i="8"/>
  <c r="P109" i="8"/>
  <c r="H109" i="8"/>
  <c r="FB108" i="8"/>
  <c r="ET108" i="8"/>
  <c r="EL108" i="8"/>
  <c r="ED108" i="8"/>
  <c r="DV108" i="8"/>
  <c r="DN108" i="8"/>
  <c r="DF108" i="8"/>
  <c r="CX108" i="8"/>
  <c r="CP108" i="8"/>
  <c r="CH108" i="8"/>
  <c r="BZ108" i="8"/>
  <c r="BR108" i="8"/>
  <c r="BJ108" i="8"/>
  <c r="BB108" i="8"/>
  <c r="AT108" i="8"/>
  <c r="AL108" i="8"/>
  <c r="AD108" i="8"/>
  <c r="V108" i="8"/>
  <c r="N108" i="8"/>
  <c r="EZ107" i="8"/>
  <c r="ER107" i="8"/>
  <c r="EJ107" i="8"/>
  <c r="EB107" i="8"/>
  <c r="DT107" i="8"/>
  <c r="DL107" i="8"/>
  <c r="DD107" i="8"/>
  <c r="CV107" i="8"/>
  <c r="CN107" i="8"/>
  <c r="CF107" i="8"/>
  <c r="BX107" i="8"/>
  <c r="BP107" i="8"/>
  <c r="BH107" i="8"/>
  <c r="AZ107" i="8"/>
  <c r="AR107" i="8"/>
  <c r="AJ107" i="8"/>
  <c r="AB107" i="8"/>
  <c r="T107" i="8"/>
  <c r="L107" i="8"/>
  <c r="FG127" i="8"/>
  <c r="EY127" i="8"/>
  <c r="EQ127" i="8"/>
  <c r="EI127" i="8"/>
  <c r="EA127" i="8"/>
  <c r="DS127" i="8"/>
  <c r="DK127" i="8"/>
  <c r="DC127" i="8"/>
  <c r="CU127" i="8"/>
  <c r="CM127" i="8"/>
  <c r="CE127" i="8"/>
  <c r="BW127" i="8"/>
  <c r="BO127" i="8"/>
  <c r="BG127" i="8"/>
  <c r="AY127" i="8"/>
  <c r="AQ127" i="8"/>
  <c r="AI127" i="8"/>
  <c r="AA127" i="8"/>
  <c r="S127" i="8"/>
  <c r="K127" i="8"/>
  <c r="FE126" i="8"/>
  <c r="EW126" i="8"/>
  <c r="EO126" i="8"/>
  <c r="EG126" i="8"/>
  <c r="DY126" i="8"/>
  <c r="DQ126" i="8"/>
  <c r="DI126" i="8"/>
  <c r="DA126" i="8"/>
  <c r="CS126" i="8"/>
  <c r="CK126" i="8"/>
  <c r="CC126" i="8"/>
  <c r="BU126" i="8"/>
  <c r="BM126" i="8"/>
  <c r="BE126" i="8"/>
  <c r="AW126" i="8"/>
  <c r="AO126" i="8"/>
  <c r="AG126" i="8"/>
  <c r="Y126" i="8"/>
  <c r="Q126" i="8"/>
  <c r="I126" i="8"/>
  <c r="FC125" i="8"/>
  <c r="EU125" i="8"/>
  <c r="EM125" i="8"/>
  <c r="EE125" i="8"/>
  <c r="DW125" i="8"/>
  <c r="DO125" i="8"/>
  <c r="DG125" i="8"/>
  <c r="CY125" i="8"/>
  <c r="CQ125" i="8"/>
  <c r="CI125" i="8"/>
  <c r="CA125" i="8"/>
  <c r="BS125" i="8"/>
  <c r="BK125" i="8"/>
  <c r="BC125" i="8"/>
  <c r="AU125" i="8"/>
  <c r="AM125" i="8"/>
  <c r="AE125" i="8"/>
  <c r="W125" i="8"/>
  <c r="O125" i="8"/>
  <c r="FA124" i="8"/>
  <c r="ES124" i="8"/>
  <c r="EK124" i="8"/>
  <c r="EC124" i="8"/>
  <c r="DU124" i="8"/>
  <c r="DM124" i="8"/>
  <c r="DE124" i="8"/>
  <c r="CW124" i="8"/>
  <c r="CO124" i="8"/>
  <c r="CG124" i="8"/>
  <c r="BY124" i="8"/>
  <c r="BQ124" i="8"/>
  <c r="BI124" i="8"/>
  <c r="BA124" i="8"/>
  <c r="AS124" i="8"/>
  <c r="AK124" i="8"/>
  <c r="AC124" i="8"/>
  <c r="U124" i="8"/>
  <c r="M124" i="8"/>
  <c r="FG123" i="8"/>
  <c r="EY123" i="8"/>
  <c r="EQ123" i="8"/>
  <c r="EI123" i="8"/>
  <c r="EA123" i="8"/>
  <c r="DS123" i="8"/>
  <c r="DK123" i="8"/>
  <c r="DC123" i="8"/>
  <c r="CU123" i="8"/>
  <c r="CM123" i="8"/>
  <c r="CE123" i="8"/>
  <c r="BW123" i="8"/>
  <c r="BO123" i="8"/>
  <c r="BG123" i="8"/>
  <c r="AY123" i="8"/>
  <c r="AQ123" i="8"/>
  <c r="AI123" i="8"/>
  <c r="AA123" i="8"/>
  <c r="S123" i="8"/>
  <c r="K123" i="8"/>
  <c r="FE122" i="8"/>
  <c r="EW122" i="8"/>
  <c r="EO122" i="8"/>
  <c r="EG122" i="8"/>
  <c r="DY122" i="8"/>
  <c r="DQ122" i="8"/>
  <c r="DI122" i="8"/>
  <c r="DA122" i="8"/>
  <c r="CS122" i="8"/>
  <c r="CK122" i="8"/>
  <c r="CC122" i="8"/>
  <c r="BU122" i="8"/>
  <c r="BM122" i="8"/>
  <c r="BE122" i="8"/>
  <c r="AW122" i="8"/>
  <c r="AO122" i="8"/>
  <c r="AG122" i="8"/>
  <c r="Y122" i="8"/>
  <c r="Q122" i="8"/>
  <c r="I122" i="8"/>
  <c r="FC121" i="8"/>
  <c r="EU121" i="8"/>
  <c r="EM121" i="8"/>
  <c r="EE121" i="8"/>
  <c r="DW121" i="8"/>
  <c r="DO121" i="8"/>
  <c r="DG121" i="8"/>
  <c r="CY121" i="8"/>
  <c r="CQ121" i="8"/>
  <c r="CI121" i="8"/>
  <c r="CA121" i="8"/>
  <c r="BS121" i="8"/>
  <c r="BK121" i="8"/>
  <c r="BC121" i="8"/>
  <c r="AU121" i="8"/>
  <c r="AM121" i="8"/>
  <c r="AE121" i="8"/>
  <c r="W121" i="8"/>
  <c r="O121" i="8"/>
  <c r="FA120" i="8"/>
  <c r="ES120" i="8"/>
  <c r="EK120" i="8"/>
  <c r="EC120" i="8"/>
  <c r="DU120" i="8"/>
  <c r="DM120" i="8"/>
  <c r="DE120" i="8"/>
  <c r="CW120" i="8"/>
  <c r="CO120" i="8"/>
  <c r="CG120" i="8"/>
  <c r="BY120" i="8"/>
  <c r="BQ120" i="8"/>
  <c r="BI120" i="8"/>
  <c r="BA120" i="8"/>
  <c r="AS120" i="8"/>
  <c r="AK120" i="8"/>
  <c r="AC120" i="8"/>
  <c r="U120" i="8"/>
  <c r="M120" i="8"/>
  <c r="FG119" i="8"/>
  <c r="EY119" i="8"/>
  <c r="EQ119" i="8"/>
  <c r="EI119" i="8"/>
  <c r="EA119" i="8"/>
  <c r="DS119" i="8"/>
  <c r="DK119" i="8"/>
  <c r="DC119" i="8"/>
  <c r="CU119" i="8"/>
  <c r="CM119" i="8"/>
  <c r="CE119" i="8"/>
  <c r="BW119" i="8"/>
  <c r="BO119" i="8"/>
  <c r="BG119" i="8"/>
  <c r="AY119" i="8"/>
  <c r="AQ119" i="8"/>
  <c r="AI119" i="8"/>
  <c r="AA119" i="8"/>
  <c r="S119" i="8"/>
  <c r="K119" i="8"/>
  <c r="FE118" i="8"/>
  <c r="EW118" i="8"/>
  <c r="EO118" i="8"/>
  <c r="EG118" i="8"/>
  <c r="DY118" i="8"/>
  <c r="DQ118" i="8"/>
  <c r="DI118" i="8"/>
  <c r="DA118" i="8"/>
  <c r="CS118" i="8"/>
  <c r="CK118" i="8"/>
  <c r="CC118" i="8"/>
  <c r="BU118" i="8"/>
  <c r="BM118" i="8"/>
  <c r="BE118" i="8"/>
  <c r="AW118" i="8"/>
  <c r="AO118" i="8"/>
  <c r="AG118" i="8"/>
  <c r="Y118" i="8"/>
  <c r="Q118" i="8"/>
  <c r="I118" i="8"/>
  <c r="FC117" i="8"/>
  <c r="EU117" i="8"/>
  <c r="EM117" i="8"/>
  <c r="EE117" i="8"/>
  <c r="DW117" i="8"/>
  <c r="DO117" i="8"/>
  <c r="DG117" i="8"/>
  <c r="CY117" i="8"/>
  <c r="CQ117" i="8"/>
  <c r="CI117" i="8"/>
  <c r="CA117" i="8"/>
  <c r="BS117" i="8"/>
  <c r="BK117" i="8"/>
  <c r="BC117" i="8"/>
  <c r="AU117" i="8"/>
  <c r="AM117" i="8"/>
  <c r="AE117" i="8"/>
  <c r="W117" i="8"/>
  <c r="O117" i="8"/>
  <c r="FA116" i="8"/>
  <c r="ES116" i="8"/>
  <c r="EK116" i="8"/>
  <c r="EC116" i="8"/>
  <c r="DU116" i="8"/>
  <c r="DM116" i="8"/>
  <c r="DE116" i="8"/>
  <c r="CW116" i="8"/>
  <c r="CO116" i="8"/>
  <c r="CG116" i="8"/>
  <c r="BY116" i="8"/>
  <c r="BQ116" i="8"/>
  <c r="BI116" i="8"/>
  <c r="BA116" i="8"/>
  <c r="AS116" i="8"/>
  <c r="AK116" i="8"/>
  <c r="AC116" i="8"/>
  <c r="U116" i="8"/>
  <c r="M116" i="8"/>
  <c r="FG115" i="8"/>
  <c r="EY115" i="8"/>
  <c r="EQ115" i="8"/>
  <c r="EI115" i="8"/>
  <c r="EA115" i="8"/>
  <c r="DS115" i="8"/>
  <c r="DK115" i="8"/>
  <c r="DC115" i="8"/>
  <c r="CU115" i="8"/>
  <c r="CM115" i="8"/>
  <c r="CE115" i="8"/>
  <c r="BW115" i="8"/>
  <c r="BO115" i="8"/>
  <c r="BG115" i="8"/>
  <c r="AY115" i="8"/>
  <c r="AQ115" i="8"/>
  <c r="AI115" i="8"/>
  <c r="AA115" i="8"/>
  <c r="S115" i="8"/>
  <c r="K115" i="8"/>
  <c r="FE114" i="8"/>
  <c r="EW114" i="8"/>
  <c r="EO114" i="8"/>
  <c r="EG114" i="8"/>
  <c r="DY114" i="8"/>
  <c r="DQ114" i="8"/>
  <c r="DI114" i="8"/>
  <c r="DA114" i="8"/>
  <c r="CS114" i="8"/>
  <c r="CK114" i="8"/>
  <c r="CC114" i="8"/>
  <c r="BU114" i="8"/>
  <c r="BM114" i="8"/>
  <c r="BE114" i="8"/>
  <c r="AW114" i="8"/>
  <c r="AO114" i="8"/>
  <c r="AG114" i="8"/>
  <c r="Y114" i="8"/>
  <c r="Q114" i="8"/>
  <c r="I114" i="8"/>
  <c r="FC113" i="8"/>
  <c r="EU113" i="8"/>
  <c r="EM113" i="8"/>
  <c r="EE113" i="8"/>
  <c r="DW113" i="8"/>
  <c r="DO113" i="8"/>
  <c r="DG113" i="8"/>
  <c r="CY113" i="8"/>
  <c r="CQ113" i="8"/>
  <c r="CI113" i="8"/>
  <c r="CA113" i="8"/>
  <c r="BS113" i="8"/>
  <c r="BK113" i="8"/>
  <c r="BC113" i="8"/>
  <c r="AU113" i="8"/>
  <c r="AM113" i="8"/>
  <c r="AE113" i="8"/>
  <c r="W113" i="8"/>
  <c r="O113" i="8"/>
  <c r="FA112" i="8"/>
  <c r="ES112" i="8"/>
  <c r="EK112" i="8"/>
  <c r="EC112" i="8"/>
  <c r="DU112" i="8"/>
  <c r="DM112" i="8"/>
  <c r="DE112" i="8"/>
  <c r="CW112" i="8"/>
  <c r="CO112" i="8"/>
  <c r="CG112" i="8"/>
  <c r="BY112" i="8"/>
  <c r="BQ112" i="8"/>
  <c r="BI112" i="8"/>
  <c r="BA112" i="8"/>
  <c r="AS112" i="8"/>
  <c r="AK112" i="8"/>
  <c r="AC112" i="8"/>
  <c r="U112" i="8"/>
  <c r="M112" i="8"/>
  <c r="FG111" i="8"/>
  <c r="EY111" i="8"/>
  <c r="EQ111" i="8"/>
  <c r="EI111" i="8"/>
  <c r="EA111" i="8"/>
  <c r="DS111" i="8"/>
  <c r="DK111" i="8"/>
  <c r="DC111" i="8"/>
  <c r="CU111" i="8"/>
  <c r="CM111" i="8"/>
  <c r="CE111" i="8"/>
  <c r="BW111" i="8"/>
  <c r="BO111" i="8"/>
  <c r="BG111" i="8"/>
  <c r="AY111" i="8"/>
  <c r="AQ111" i="8"/>
  <c r="AI111" i="8"/>
  <c r="AA111" i="8"/>
  <c r="S111" i="8"/>
  <c r="K111" i="8"/>
  <c r="FE110" i="8"/>
  <c r="EW110" i="8"/>
  <c r="EO110" i="8"/>
  <c r="EG110" i="8"/>
  <c r="DY110" i="8"/>
  <c r="DQ110" i="8"/>
  <c r="DI110" i="8"/>
  <c r="DA110" i="8"/>
  <c r="CS110" i="8"/>
  <c r="CK110" i="8"/>
  <c r="CC110" i="8"/>
  <c r="BU110" i="8"/>
  <c r="BM110" i="8"/>
  <c r="BE110" i="8"/>
  <c r="AW110" i="8"/>
  <c r="AO110" i="8"/>
  <c r="AG110" i="8"/>
  <c r="Y110" i="8"/>
  <c r="Q110" i="8"/>
  <c r="I110" i="8"/>
  <c r="FC109" i="8"/>
  <c r="EU109" i="8"/>
  <c r="EM109" i="8"/>
  <c r="EE109" i="8"/>
  <c r="DW109" i="8"/>
  <c r="DO109" i="8"/>
  <c r="DG109" i="8"/>
  <c r="CY109" i="8"/>
  <c r="CQ109" i="8"/>
  <c r="CI109" i="8"/>
  <c r="CA109" i="8"/>
  <c r="BS109" i="8"/>
  <c r="BK109" i="8"/>
  <c r="BC109" i="8"/>
  <c r="AU109" i="8"/>
  <c r="AM109" i="8"/>
  <c r="AE109" i="8"/>
  <c r="W109" i="8"/>
  <c r="O109" i="8"/>
  <c r="FA108" i="8"/>
  <c r="ES108" i="8"/>
  <c r="EK108" i="8"/>
  <c r="EC108" i="8"/>
  <c r="DU108" i="8"/>
  <c r="DM108" i="8"/>
  <c r="DE108" i="8"/>
  <c r="CW108" i="8"/>
  <c r="CO108" i="8"/>
  <c r="CG108" i="8"/>
  <c r="BY108" i="8"/>
  <c r="BQ108" i="8"/>
  <c r="BI108" i="8"/>
  <c r="BA108" i="8"/>
  <c r="AS108" i="8"/>
  <c r="AK108" i="8"/>
  <c r="AC108" i="8"/>
  <c r="U108" i="8"/>
  <c r="M108" i="8"/>
  <c r="FG107" i="8"/>
  <c r="EY107" i="8"/>
  <c r="EQ107" i="8"/>
  <c r="EI107" i="8"/>
  <c r="EA107" i="8"/>
  <c r="DS107" i="8"/>
  <c r="DK107" i="8"/>
  <c r="DC107" i="8"/>
  <c r="CU107" i="8"/>
  <c r="CM107" i="8"/>
  <c r="CE107" i="8"/>
  <c r="BW107" i="8"/>
  <c r="BO107" i="8"/>
  <c r="BG107" i="8"/>
  <c r="AY107" i="8"/>
  <c r="AQ107" i="8"/>
  <c r="AI107" i="8"/>
  <c r="AA107" i="8"/>
  <c r="S107" i="8"/>
  <c r="K107" i="8"/>
  <c r="FF127" i="8"/>
  <c r="EX127" i="8"/>
  <c r="EP127" i="8"/>
  <c r="EH127" i="8"/>
  <c r="DZ127" i="8"/>
  <c r="DR127" i="8"/>
  <c r="DJ127" i="8"/>
  <c r="DB127" i="8"/>
  <c r="CT127" i="8"/>
  <c r="CL127" i="8"/>
  <c r="CD127" i="8"/>
  <c r="BV127" i="8"/>
  <c r="BN127" i="8"/>
  <c r="BF127" i="8"/>
  <c r="AX127" i="8"/>
  <c r="AP127" i="8"/>
  <c r="AH127" i="8"/>
  <c r="Z127" i="8"/>
  <c r="R127" i="8"/>
  <c r="J127" i="8"/>
  <c r="FD126" i="8"/>
  <c r="EV126" i="8"/>
  <c r="EN126" i="8"/>
  <c r="EF126" i="8"/>
  <c r="DX126" i="8"/>
  <c r="DP126" i="8"/>
  <c r="DH126" i="8"/>
  <c r="CZ126" i="8"/>
  <c r="CR126" i="8"/>
  <c r="CJ126" i="8"/>
  <c r="CB126" i="8"/>
  <c r="BT126" i="8"/>
  <c r="BL126" i="8"/>
  <c r="BD126" i="8"/>
  <c r="AV126" i="8"/>
  <c r="AN126" i="8"/>
  <c r="AF126" i="8"/>
  <c r="X126" i="8"/>
  <c r="P126" i="8"/>
  <c r="H126" i="8"/>
  <c r="FB125" i="8"/>
  <c r="ET125" i="8"/>
  <c r="EL125" i="8"/>
  <c r="ED125" i="8"/>
  <c r="DV125" i="8"/>
  <c r="DN125" i="8"/>
  <c r="DF125" i="8"/>
  <c r="CX125" i="8"/>
  <c r="CP125" i="8"/>
  <c r="CH125" i="8"/>
  <c r="BZ125" i="8"/>
  <c r="BR125" i="8"/>
  <c r="BJ125" i="8"/>
  <c r="BB125" i="8"/>
  <c r="AT125" i="8"/>
  <c r="AL125" i="8"/>
  <c r="AD125" i="8"/>
  <c r="V125" i="8"/>
  <c r="N125" i="8"/>
  <c r="EZ124" i="8"/>
  <c r="ER124" i="8"/>
  <c r="EJ124" i="8"/>
  <c r="EB124" i="8"/>
  <c r="DT124" i="8"/>
  <c r="DL124" i="8"/>
  <c r="DD124" i="8"/>
  <c r="CV124" i="8"/>
  <c r="CN124" i="8"/>
  <c r="CF124" i="8"/>
  <c r="BX124" i="8"/>
  <c r="BP124" i="8"/>
  <c r="BH124" i="8"/>
  <c r="AZ124" i="8"/>
  <c r="AR124" i="8"/>
  <c r="AJ124" i="8"/>
  <c r="AB124" i="8"/>
  <c r="T124" i="8"/>
  <c r="L124" i="8"/>
  <c r="FF123" i="8"/>
  <c r="EX123" i="8"/>
  <c r="EP123" i="8"/>
  <c r="EH123" i="8"/>
  <c r="DZ123" i="8"/>
  <c r="DR123" i="8"/>
  <c r="DJ123" i="8"/>
  <c r="DB123" i="8"/>
  <c r="CT123" i="8"/>
  <c r="CL123" i="8"/>
  <c r="CD123" i="8"/>
  <c r="BV123" i="8"/>
  <c r="BN123" i="8"/>
  <c r="BF123" i="8"/>
  <c r="AX123" i="8"/>
  <c r="AP123" i="8"/>
  <c r="AH123" i="8"/>
  <c r="Z123" i="8"/>
  <c r="R123" i="8"/>
  <c r="J123" i="8"/>
  <c r="FD122" i="8"/>
  <c r="EV122" i="8"/>
  <c r="EN122" i="8"/>
  <c r="EF122" i="8"/>
  <c r="DX122" i="8"/>
  <c r="DP122" i="8"/>
  <c r="DH122" i="8"/>
  <c r="CZ122" i="8"/>
  <c r="CR122" i="8"/>
  <c r="CJ122" i="8"/>
  <c r="CB122" i="8"/>
  <c r="BT122" i="8"/>
  <c r="BL122" i="8"/>
  <c r="BD122" i="8"/>
  <c r="AV122" i="8"/>
  <c r="AN122" i="8"/>
  <c r="AF122" i="8"/>
  <c r="X122" i="8"/>
  <c r="P122" i="8"/>
  <c r="H122" i="8"/>
  <c r="FB121" i="8"/>
  <c r="ET121" i="8"/>
  <c r="EL121" i="8"/>
  <c r="ED121" i="8"/>
  <c r="DV121" i="8"/>
  <c r="DN121" i="8"/>
  <c r="DF121" i="8"/>
  <c r="CX121" i="8"/>
  <c r="CP121" i="8"/>
  <c r="CH121" i="8"/>
  <c r="BZ121" i="8"/>
  <c r="BR121" i="8"/>
  <c r="BJ121" i="8"/>
  <c r="BB121" i="8"/>
  <c r="AT121" i="8"/>
  <c r="AL121" i="8"/>
  <c r="AD121" i="8"/>
  <c r="V121" i="8"/>
  <c r="N121" i="8"/>
  <c r="EZ120" i="8"/>
  <c r="ER120" i="8"/>
  <c r="EJ120" i="8"/>
  <c r="EB120" i="8"/>
  <c r="DT120" i="8"/>
  <c r="DL120" i="8"/>
  <c r="DD120" i="8"/>
  <c r="CV120" i="8"/>
  <c r="CN120" i="8"/>
  <c r="CF120" i="8"/>
  <c r="BX120" i="8"/>
  <c r="BP120" i="8"/>
  <c r="BH120" i="8"/>
  <c r="AZ120" i="8"/>
  <c r="AR120" i="8"/>
  <c r="AJ120" i="8"/>
  <c r="AB120" i="8"/>
  <c r="T120" i="8"/>
  <c r="L120" i="8"/>
  <c r="FF119" i="8"/>
  <c r="EX119" i="8"/>
  <c r="EP119" i="8"/>
  <c r="EH119" i="8"/>
  <c r="DZ119" i="8"/>
  <c r="DR119" i="8"/>
  <c r="DJ119" i="8"/>
  <c r="DB119" i="8"/>
  <c r="CT119" i="8"/>
  <c r="CL119" i="8"/>
  <c r="CD119" i="8"/>
  <c r="BV119" i="8"/>
  <c r="BN119" i="8"/>
  <c r="BF119" i="8"/>
  <c r="AX119" i="8"/>
  <c r="AP119" i="8"/>
  <c r="AH119" i="8"/>
  <c r="Z119" i="8"/>
  <c r="R119" i="8"/>
  <c r="J119" i="8"/>
  <c r="FD118" i="8"/>
  <c r="EV118" i="8"/>
  <c r="EN118" i="8"/>
  <c r="EF118" i="8"/>
  <c r="DX118" i="8"/>
  <c r="DP118" i="8"/>
  <c r="DH118" i="8"/>
  <c r="CZ118" i="8"/>
  <c r="CR118" i="8"/>
  <c r="CJ118" i="8"/>
  <c r="CB118" i="8"/>
  <c r="BT118" i="8"/>
  <c r="BL118" i="8"/>
  <c r="BD118" i="8"/>
  <c r="AV118" i="8"/>
  <c r="AN118" i="8"/>
  <c r="AF118" i="8"/>
  <c r="X118" i="8"/>
  <c r="P118" i="8"/>
  <c r="H118" i="8"/>
  <c r="FB117" i="8"/>
  <c r="ET117" i="8"/>
  <c r="EL117" i="8"/>
  <c r="ED117" i="8"/>
  <c r="DV117" i="8"/>
  <c r="DN117" i="8"/>
  <c r="DF117" i="8"/>
  <c r="CX117" i="8"/>
  <c r="CP117" i="8"/>
  <c r="CH117" i="8"/>
  <c r="BZ117" i="8"/>
  <c r="BR117" i="8"/>
  <c r="BJ117" i="8"/>
  <c r="BB117" i="8"/>
  <c r="AT117" i="8"/>
  <c r="AL117" i="8"/>
  <c r="AD117" i="8"/>
  <c r="V117" i="8"/>
  <c r="N117" i="8"/>
  <c r="EZ116" i="8"/>
  <c r="ER116" i="8"/>
  <c r="EJ116" i="8"/>
  <c r="EB116" i="8"/>
  <c r="DT116" i="8"/>
  <c r="DL116" i="8"/>
  <c r="DD116" i="8"/>
  <c r="CV116" i="8"/>
  <c r="CN116" i="8"/>
  <c r="CF116" i="8"/>
  <c r="BX116" i="8"/>
  <c r="BP116" i="8"/>
  <c r="BH116" i="8"/>
  <c r="AZ116" i="8"/>
  <c r="AR116" i="8"/>
  <c r="AJ116" i="8"/>
  <c r="AB116" i="8"/>
  <c r="T116" i="8"/>
  <c r="L116" i="8"/>
  <c r="FF115" i="8"/>
  <c r="EX115" i="8"/>
  <c r="EP115" i="8"/>
  <c r="EH115" i="8"/>
  <c r="DZ115" i="8"/>
  <c r="DR115" i="8"/>
  <c r="DJ115" i="8"/>
  <c r="DB115" i="8"/>
  <c r="CT115" i="8"/>
  <c r="CL115" i="8"/>
  <c r="CD115" i="8"/>
  <c r="BV115" i="8"/>
  <c r="BN115" i="8"/>
  <c r="BF115" i="8"/>
  <c r="AX115" i="8"/>
  <c r="AP115" i="8"/>
  <c r="AH115" i="8"/>
  <c r="Z115" i="8"/>
  <c r="R115" i="8"/>
  <c r="J115" i="8"/>
  <c r="FD114" i="8"/>
  <c r="EV114" i="8"/>
  <c r="EN114" i="8"/>
  <c r="EF114" i="8"/>
  <c r="DX114" i="8"/>
  <c r="DP114" i="8"/>
  <c r="DH114" i="8"/>
  <c r="CZ114" i="8"/>
  <c r="CR114" i="8"/>
  <c r="CJ114" i="8"/>
  <c r="CB114" i="8"/>
  <c r="BT114" i="8"/>
  <c r="BL114" i="8"/>
  <c r="BD114" i="8"/>
  <c r="AV114" i="8"/>
  <c r="AN114" i="8"/>
  <c r="AF114" i="8"/>
  <c r="X114" i="8"/>
  <c r="P114" i="8"/>
  <c r="H114" i="8"/>
  <c r="FB113" i="8"/>
  <c r="ET113" i="8"/>
  <c r="EL113" i="8"/>
  <c r="ED113" i="8"/>
  <c r="DV113" i="8"/>
  <c r="DN113" i="8"/>
  <c r="DF113" i="8"/>
  <c r="CX113" i="8"/>
  <c r="CP113" i="8"/>
  <c r="CH113" i="8"/>
  <c r="BZ113" i="8"/>
  <c r="BR113" i="8"/>
  <c r="BJ113" i="8"/>
  <c r="BB113" i="8"/>
  <c r="AT113" i="8"/>
  <c r="AL113" i="8"/>
  <c r="AD113" i="8"/>
  <c r="V113" i="8"/>
  <c r="N113" i="8"/>
  <c r="EZ112" i="8"/>
  <c r="ER112" i="8"/>
  <c r="EJ112" i="8"/>
  <c r="EB112" i="8"/>
  <c r="DT112" i="8"/>
  <c r="DL112" i="8"/>
  <c r="DD112" i="8"/>
  <c r="CV112" i="8"/>
  <c r="CN112" i="8"/>
  <c r="CF112" i="8"/>
  <c r="BX112" i="8"/>
  <c r="BP112" i="8"/>
  <c r="BH112" i="8"/>
  <c r="AZ112" i="8"/>
  <c r="AR112" i="8"/>
  <c r="AJ112" i="8"/>
  <c r="AB112" i="8"/>
  <c r="T112" i="8"/>
  <c r="L112" i="8"/>
  <c r="FF111" i="8"/>
  <c r="EX111" i="8"/>
  <c r="EP111" i="8"/>
  <c r="EH111" i="8"/>
  <c r="DZ111" i="8"/>
  <c r="DR111" i="8"/>
  <c r="DJ111" i="8"/>
  <c r="DB111" i="8"/>
  <c r="CT111" i="8"/>
  <c r="CL111" i="8"/>
  <c r="CD111" i="8"/>
  <c r="BV111" i="8"/>
  <c r="BN111" i="8"/>
  <c r="BF111" i="8"/>
  <c r="AX111" i="8"/>
  <c r="AP111" i="8"/>
  <c r="AH111" i="8"/>
  <c r="Z111" i="8"/>
  <c r="R111" i="8"/>
  <c r="J111" i="8"/>
  <c r="FD110" i="8"/>
  <c r="EV110" i="8"/>
  <c r="EN110" i="8"/>
  <c r="EF110" i="8"/>
  <c r="DX110" i="8"/>
  <c r="DP110" i="8"/>
  <c r="DH110" i="8"/>
  <c r="CZ110" i="8"/>
  <c r="CR110" i="8"/>
  <c r="CJ110" i="8"/>
  <c r="CB110" i="8"/>
  <c r="BT110" i="8"/>
  <c r="BL110" i="8"/>
  <c r="BD110" i="8"/>
  <c r="AV110" i="8"/>
  <c r="AN110" i="8"/>
  <c r="AF110" i="8"/>
  <c r="X110" i="8"/>
  <c r="P110" i="8"/>
  <c r="H110" i="8"/>
  <c r="FB109" i="8"/>
  <c r="ET109" i="8"/>
  <c r="EL109" i="8"/>
  <c r="ED109" i="8"/>
  <c r="DV109" i="8"/>
  <c r="DN109" i="8"/>
  <c r="DF109" i="8"/>
  <c r="CX109" i="8"/>
  <c r="CP109" i="8"/>
  <c r="CH109" i="8"/>
  <c r="BZ109" i="8"/>
  <c r="BR109" i="8"/>
  <c r="BJ109" i="8"/>
  <c r="BB109" i="8"/>
  <c r="AT109" i="8"/>
  <c r="AL109" i="8"/>
  <c r="AD109" i="8"/>
  <c r="V109" i="8"/>
  <c r="N109" i="8"/>
  <c r="EZ108" i="8"/>
  <c r="ER108" i="8"/>
  <c r="EJ108" i="8"/>
  <c r="EB108" i="8"/>
  <c r="DT108" i="8"/>
  <c r="DL108" i="8"/>
  <c r="DD108" i="8"/>
  <c r="CV108" i="8"/>
  <c r="CN108" i="8"/>
  <c r="CF108" i="8"/>
  <c r="BX108" i="8"/>
  <c r="BP108" i="8"/>
  <c r="BH108" i="8"/>
  <c r="AZ108" i="8"/>
  <c r="AR108" i="8"/>
  <c r="AJ108" i="8"/>
  <c r="AB108" i="8"/>
  <c r="T108" i="8"/>
  <c r="L108" i="8"/>
  <c r="FF107" i="8"/>
  <c r="EX107" i="8"/>
  <c r="EP107" i="8"/>
  <c r="EH107" i="8"/>
  <c r="DZ107" i="8"/>
  <c r="DR107" i="8"/>
  <c r="DJ107" i="8"/>
  <c r="DB107" i="8"/>
  <c r="CT107" i="8"/>
  <c r="CL107" i="8"/>
  <c r="CD107" i="8"/>
  <c r="BV107" i="8"/>
  <c r="BN107" i="8"/>
  <c r="BF107" i="8"/>
  <c r="AX107" i="8"/>
  <c r="AP107" i="8"/>
  <c r="AH107" i="8"/>
  <c r="Z107" i="8"/>
  <c r="R107" i="8"/>
  <c r="J107" i="8"/>
  <c r="FE127" i="8"/>
  <c r="EW127" i="8"/>
  <c r="EO127" i="8"/>
  <c r="EG127" i="8"/>
  <c r="DY127" i="8"/>
  <c r="DQ127" i="8"/>
  <c r="DI127" i="8"/>
  <c r="DA127" i="8"/>
  <c r="CS127" i="8"/>
  <c r="CK127" i="8"/>
  <c r="CC127" i="8"/>
  <c r="BU127" i="8"/>
  <c r="BM127" i="8"/>
  <c r="BE127" i="8"/>
  <c r="AW127" i="8"/>
  <c r="AO127" i="8"/>
  <c r="AG127" i="8"/>
  <c r="Y127" i="8"/>
  <c r="Q127" i="8"/>
  <c r="I127" i="8"/>
  <c r="FC126" i="8"/>
  <c r="EU126" i="8"/>
  <c r="EM126" i="8"/>
  <c r="EE126" i="8"/>
  <c r="DW126" i="8"/>
  <c r="DO126" i="8"/>
  <c r="DG126" i="8"/>
  <c r="CY126" i="8"/>
  <c r="CQ126" i="8"/>
  <c r="CI126" i="8"/>
  <c r="CA126" i="8"/>
  <c r="BS126" i="8"/>
  <c r="BK126" i="8"/>
  <c r="BC126" i="8"/>
  <c r="AU126" i="8"/>
  <c r="AM126" i="8"/>
  <c r="AE126" i="8"/>
  <c r="W126" i="8"/>
  <c r="O126" i="8"/>
  <c r="FA125" i="8"/>
  <c r="ES125" i="8"/>
  <c r="EK125" i="8"/>
  <c r="EC125" i="8"/>
  <c r="DU125" i="8"/>
  <c r="DM125" i="8"/>
  <c r="DE125" i="8"/>
  <c r="CW125" i="8"/>
  <c r="CO125" i="8"/>
  <c r="CG125" i="8"/>
  <c r="BY125" i="8"/>
  <c r="BQ125" i="8"/>
  <c r="BI125" i="8"/>
  <c r="BA125" i="8"/>
  <c r="AS125" i="8"/>
  <c r="AK125" i="8"/>
  <c r="AC125" i="8"/>
  <c r="U125" i="8"/>
  <c r="M125" i="8"/>
  <c r="FG124" i="8"/>
  <c r="EY124" i="8"/>
  <c r="EQ124" i="8"/>
  <c r="EI124" i="8"/>
  <c r="EA124" i="8"/>
  <c r="DS124" i="8"/>
  <c r="DK124" i="8"/>
  <c r="DC124" i="8"/>
  <c r="CU124" i="8"/>
  <c r="CM124" i="8"/>
  <c r="CE124" i="8"/>
  <c r="BW124" i="8"/>
  <c r="BO124" i="8"/>
  <c r="BG124" i="8"/>
  <c r="AY124" i="8"/>
  <c r="AQ124" i="8"/>
  <c r="AI124" i="8"/>
  <c r="AA124" i="8"/>
  <c r="S124" i="8"/>
  <c r="K124" i="8"/>
  <c r="FE123" i="8"/>
  <c r="EW123" i="8"/>
  <c r="EO123" i="8"/>
  <c r="EG123" i="8"/>
  <c r="DY123" i="8"/>
  <c r="DQ123" i="8"/>
  <c r="DI123" i="8"/>
  <c r="DA123" i="8"/>
  <c r="CS123" i="8"/>
  <c r="CK123" i="8"/>
  <c r="CC123" i="8"/>
  <c r="BU123" i="8"/>
  <c r="BM123" i="8"/>
  <c r="BE123" i="8"/>
  <c r="AW123" i="8"/>
  <c r="AO123" i="8"/>
  <c r="AG123" i="8"/>
  <c r="Y123" i="8"/>
  <c r="Q123" i="8"/>
  <c r="I123" i="8"/>
  <c r="FC122" i="8"/>
  <c r="EU122" i="8"/>
  <c r="EM122" i="8"/>
  <c r="EE122" i="8"/>
  <c r="DW122" i="8"/>
  <c r="DO122" i="8"/>
  <c r="DG122" i="8"/>
  <c r="CY122" i="8"/>
  <c r="CQ122" i="8"/>
  <c r="CI122" i="8"/>
  <c r="CA122" i="8"/>
  <c r="BS122" i="8"/>
  <c r="BK122" i="8"/>
  <c r="BC122" i="8"/>
  <c r="AU122" i="8"/>
  <c r="AM122" i="8"/>
  <c r="AE122" i="8"/>
  <c r="W122" i="8"/>
  <c r="O122" i="8"/>
  <c r="FA121" i="8"/>
  <c r="ES121" i="8"/>
  <c r="EK121" i="8"/>
  <c r="EC121" i="8"/>
  <c r="DU121" i="8"/>
  <c r="DM121" i="8"/>
  <c r="DE121" i="8"/>
  <c r="CW121" i="8"/>
  <c r="CO121" i="8"/>
  <c r="CG121" i="8"/>
  <c r="BY121" i="8"/>
  <c r="BQ121" i="8"/>
  <c r="BI121" i="8"/>
  <c r="BA121" i="8"/>
  <c r="AS121" i="8"/>
  <c r="AK121" i="8"/>
  <c r="AC121" i="8"/>
  <c r="U121" i="8"/>
  <c r="M121" i="8"/>
  <c r="FG120" i="8"/>
  <c r="EY120" i="8"/>
  <c r="EQ120" i="8"/>
  <c r="EI120" i="8"/>
  <c r="EA120" i="8"/>
  <c r="DS120" i="8"/>
  <c r="DK120" i="8"/>
  <c r="DC120" i="8"/>
  <c r="CU120" i="8"/>
  <c r="CM120" i="8"/>
  <c r="CE120" i="8"/>
  <c r="BW120" i="8"/>
  <c r="BO120" i="8"/>
  <c r="BG120" i="8"/>
  <c r="AY120" i="8"/>
  <c r="AQ120" i="8"/>
  <c r="AI120" i="8"/>
  <c r="AA120" i="8"/>
  <c r="S120" i="8"/>
  <c r="K120" i="8"/>
  <c r="FE119" i="8"/>
  <c r="EW119" i="8"/>
  <c r="EO119" i="8"/>
  <c r="EG119" i="8"/>
  <c r="DY119" i="8"/>
  <c r="DQ119" i="8"/>
  <c r="DI119" i="8"/>
  <c r="DA119" i="8"/>
  <c r="CS119" i="8"/>
  <c r="CK119" i="8"/>
  <c r="CC119" i="8"/>
  <c r="BU119" i="8"/>
  <c r="BM119" i="8"/>
  <c r="BE119" i="8"/>
  <c r="AW119" i="8"/>
  <c r="AO119" i="8"/>
  <c r="AG119" i="8"/>
  <c r="Y119" i="8"/>
  <c r="Q119" i="8"/>
  <c r="I119" i="8"/>
  <c r="FC118" i="8"/>
  <c r="EU118" i="8"/>
  <c r="EM118" i="8"/>
  <c r="EE118" i="8"/>
  <c r="DW118" i="8"/>
  <c r="DO118" i="8"/>
  <c r="DG118" i="8"/>
  <c r="CY118" i="8"/>
  <c r="CQ118" i="8"/>
  <c r="CI118" i="8"/>
  <c r="CA118" i="8"/>
  <c r="BS118" i="8"/>
  <c r="BK118" i="8"/>
  <c r="BC118" i="8"/>
  <c r="AU118" i="8"/>
  <c r="AM118" i="8"/>
  <c r="AE118" i="8"/>
  <c r="W118" i="8"/>
  <c r="O118" i="8"/>
  <c r="FA117" i="8"/>
  <c r="ES117" i="8"/>
  <c r="EK117" i="8"/>
  <c r="EC117" i="8"/>
  <c r="DU117" i="8"/>
  <c r="DM117" i="8"/>
  <c r="DE117" i="8"/>
  <c r="CW117" i="8"/>
  <c r="CO117" i="8"/>
  <c r="CG117" i="8"/>
  <c r="BY117" i="8"/>
  <c r="BQ117" i="8"/>
  <c r="BI117" i="8"/>
  <c r="BA117" i="8"/>
  <c r="AS117" i="8"/>
  <c r="AK117" i="8"/>
  <c r="AC117" i="8"/>
  <c r="U117" i="8"/>
  <c r="M117" i="8"/>
  <c r="FG116" i="8"/>
  <c r="EY116" i="8"/>
  <c r="EQ116" i="8"/>
  <c r="EI116" i="8"/>
  <c r="EA116" i="8"/>
  <c r="DS116" i="8"/>
  <c r="DK116" i="8"/>
  <c r="DC116" i="8"/>
  <c r="CU116" i="8"/>
  <c r="CM116" i="8"/>
  <c r="CE116" i="8"/>
  <c r="BW116" i="8"/>
  <c r="BO116" i="8"/>
  <c r="BG116" i="8"/>
  <c r="AY116" i="8"/>
  <c r="AQ116" i="8"/>
  <c r="AI116" i="8"/>
  <c r="AA116" i="8"/>
  <c r="S116" i="8"/>
  <c r="K116" i="8"/>
  <c r="FE115" i="8"/>
  <c r="EW115" i="8"/>
  <c r="EO115" i="8"/>
  <c r="EG115" i="8"/>
  <c r="DY115" i="8"/>
  <c r="DQ115" i="8"/>
  <c r="DI115" i="8"/>
  <c r="DA115" i="8"/>
  <c r="CS115" i="8"/>
  <c r="CK115" i="8"/>
  <c r="CC115" i="8"/>
  <c r="BU115" i="8"/>
  <c r="BM115" i="8"/>
  <c r="BE115" i="8"/>
  <c r="AW115" i="8"/>
  <c r="AO115" i="8"/>
  <c r="AG115" i="8"/>
  <c r="Y115" i="8"/>
  <c r="Q115" i="8"/>
  <c r="I115" i="8"/>
  <c r="FC114" i="8"/>
  <c r="EU114" i="8"/>
  <c r="EM114" i="8"/>
  <c r="EE114" i="8"/>
  <c r="DW114" i="8"/>
  <c r="DO114" i="8"/>
  <c r="DG114" i="8"/>
  <c r="CY114" i="8"/>
  <c r="CQ114" i="8"/>
  <c r="CI114" i="8"/>
  <c r="CA114" i="8"/>
  <c r="BS114" i="8"/>
  <c r="BK114" i="8"/>
  <c r="BC114" i="8"/>
  <c r="AU114" i="8"/>
  <c r="AM114" i="8"/>
  <c r="AE114" i="8"/>
  <c r="W114" i="8"/>
  <c r="O114" i="8"/>
  <c r="FA113" i="8"/>
  <c r="ES113" i="8"/>
  <c r="EK113" i="8"/>
  <c r="EC113" i="8"/>
  <c r="DU113" i="8"/>
  <c r="DM113" i="8"/>
  <c r="DE113" i="8"/>
  <c r="CW113" i="8"/>
  <c r="CO113" i="8"/>
  <c r="CG113" i="8"/>
  <c r="BY113" i="8"/>
  <c r="BQ113" i="8"/>
  <c r="BI113" i="8"/>
  <c r="BA113" i="8"/>
  <c r="AS113" i="8"/>
  <c r="AK113" i="8"/>
  <c r="AC113" i="8"/>
  <c r="U113" i="8"/>
  <c r="M113" i="8"/>
  <c r="FG112" i="8"/>
  <c r="EY112" i="8"/>
  <c r="EQ112" i="8"/>
  <c r="EI112" i="8"/>
  <c r="EA112" i="8"/>
  <c r="DS112" i="8"/>
  <c r="DK112" i="8"/>
  <c r="DC112" i="8"/>
  <c r="CU112" i="8"/>
  <c r="CM112" i="8"/>
  <c r="CE112" i="8"/>
  <c r="BW112" i="8"/>
  <c r="BO112" i="8"/>
  <c r="BG112" i="8"/>
  <c r="AY112" i="8"/>
  <c r="AQ112" i="8"/>
  <c r="AI112" i="8"/>
  <c r="AA112" i="8"/>
  <c r="S112" i="8"/>
  <c r="K112" i="8"/>
  <c r="FE111" i="8"/>
  <c r="EW111" i="8"/>
  <c r="EO111" i="8"/>
  <c r="EG111" i="8"/>
  <c r="DY111" i="8"/>
  <c r="DQ111" i="8"/>
  <c r="DI111" i="8"/>
  <c r="DA111" i="8"/>
  <c r="CS111" i="8"/>
  <c r="CK111" i="8"/>
  <c r="CC111" i="8"/>
  <c r="BU111" i="8"/>
  <c r="BM111" i="8"/>
  <c r="BE111" i="8"/>
  <c r="AW111" i="8"/>
  <c r="AO111" i="8"/>
  <c r="AG111" i="8"/>
  <c r="Y111" i="8"/>
  <c r="Q111" i="8"/>
  <c r="I111" i="8"/>
  <c r="FC110" i="8"/>
  <c r="EU110" i="8"/>
  <c r="EM110" i="8"/>
  <c r="EE110" i="8"/>
  <c r="DW110" i="8"/>
  <c r="DO110" i="8"/>
  <c r="DG110" i="8"/>
  <c r="CY110" i="8"/>
  <c r="CQ110" i="8"/>
  <c r="CI110" i="8"/>
  <c r="CA110" i="8"/>
  <c r="BS110" i="8"/>
  <c r="BK110" i="8"/>
  <c r="BC110" i="8"/>
  <c r="AU110" i="8"/>
  <c r="AM110" i="8"/>
  <c r="AE110" i="8"/>
  <c r="W110" i="8"/>
  <c r="O110" i="8"/>
  <c r="FA109" i="8"/>
  <c r="ES109" i="8"/>
  <c r="EK109" i="8"/>
  <c r="EC109" i="8"/>
  <c r="DU109" i="8"/>
  <c r="DM109" i="8"/>
  <c r="DE109" i="8"/>
  <c r="CW109" i="8"/>
  <c r="CO109" i="8"/>
  <c r="CG109" i="8"/>
  <c r="BY109" i="8"/>
  <c r="BQ109" i="8"/>
  <c r="BI109" i="8"/>
  <c r="BA109" i="8"/>
  <c r="AS109" i="8"/>
  <c r="AK109" i="8"/>
  <c r="AC109" i="8"/>
  <c r="U109" i="8"/>
  <c r="M109" i="8"/>
  <c r="FG108" i="8"/>
  <c r="EY108" i="8"/>
  <c r="EQ108" i="8"/>
  <c r="EI108" i="8"/>
  <c r="EA108" i="8"/>
  <c r="DS108" i="8"/>
  <c r="DK108" i="8"/>
  <c r="DC108" i="8"/>
  <c r="CU108" i="8"/>
  <c r="CM108" i="8"/>
  <c r="CE108" i="8"/>
  <c r="BW108" i="8"/>
  <c r="BO108" i="8"/>
  <c r="BG108" i="8"/>
  <c r="AY108" i="8"/>
  <c r="AQ108" i="8"/>
  <c r="AI108" i="8"/>
  <c r="AA108" i="8"/>
  <c r="S108" i="8"/>
  <c r="K108" i="8"/>
  <c r="FE107" i="8"/>
  <c r="EW107" i="8"/>
  <c r="EO107" i="8"/>
  <c r="EG107" i="8"/>
  <c r="DY107" i="8"/>
  <c r="DQ107" i="8"/>
  <c r="DI107" i="8"/>
  <c r="DA107" i="8"/>
  <c r="CS107" i="8"/>
  <c r="CK107" i="8"/>
  <c r="CC107" i="8"/>
  <c r="BU107" i="8"/>
  <c r="BM107" i="8"/>
  <c r="BE107" i="8"/>
  <c r="AW107" i="8"/>
  <c r="AO107" i="8"/>
  <c r="AG107" i="8"/>
  <c r="Y107" i="8"/>
  <c r="Q107" i="8"/>
  <c r="I107" i="8"/>
  <c r="FD127" i="8"/>
  <c r="EV127" i="8"/>
  <c r="EN127" i="8"/>
  <c r="EF127" i="8"/>
  <c r="DX127" i="8"/>
  <c r="DP127" i="8"/>
  <c r="DH127" i="8"/>
  <c r="CZ127" i="8"/>
  <c r="CR127" i="8"/>
  <c r="CJ127" i="8"/>
  <c r="CB127" i="8"/>
  <c r="BT127" i="8"/>
  <c r="BL127" i="8"/>
  <c r="BD127" i="8"/>
  <c r="AV127" i="8"/>
  <c r="AN127" i="8"/>
  <c r="AF127" i="8"/>
  <c r="X127" i="8"/>
  <c r="P127" i="8"/>
  <c r="H127" i="8"/>
  <c r="FB126" i="8"/>
  <c r="ET126" i="8"/>
  <c r="EL126" i="8"/>
  <c r="ED126" i="8"/>
  <c r="DV126" i="8"/>
  <c r="DN126" i="8"/>
  <c r="DF126" i="8"/>
  <c r="CX126" i="8"/>
  <c r="CP126" i="8"/>
  <c r="CH126" i="8"/>
  <c r="BZ126" i="8"/>
  <c r="BR126" i="8"/>
  <c r="BJ126" i="8"/>
  <c r="BB126" i="8"/>
  <c r="AT126" i="8"/>
  <c r="AL126" i="8"/>
  <c r="AD126" i="8"/>
  <c r="V126" i="8"/>
  <c r="N126" i="8"/>
  <c r="EZ125" i="8"/>
  <c r="ER125" i="8"/>
  <c r="EJ125" i="8"/>
  <c r="EB125" i="8"/>
  <c r="DT125" i="8"/>
  <c r="DL125" i="8"/>
  <c r="DD125" i="8"/>
  <c r="CV125" i="8"/>
  <c r="CN125" i="8"/>
  <c r="CF125" i="8"/>
  <c r="BX125" i="8"/>
  <c r="BP125" i="8"/>
  <c r="BH125" i="8"/>
  <c r="AZ125" i="8"/>
  <c r="AR125" i="8"/>
  <c r="AJ125" i="8"/>
  <c r="AB125" i="8"/>
  <c r="T125" i="8"/>
  <c r="L125" i="8"/>
  <c r="FF124" i="8"/>
  <c r="EX124" i="8"/>
  <c r="EP124" i="8"/>
  <c r="EH124" i="8"/>
  <c r="DZ124" i="8"/>
  <c r="DR124" i="8"/>
  <c r="DJ124" i="8"/>
  <c r="DB124" i="8"/>
  <c r="CT124" i="8"/>
  <c r="CL124" i="8"/>
  <c r="CD124" i="8"/>
  <c r="BV124" i="8"/>
  <c r="BN124" i="8"/>
  <c r="BF124" i="8"/>
  <c r="AX124" i="8"/>
  <c r="AP124" i="8"/>
  <c r="AH124" i="8"/>
  <c r="Z124" i="8"/>
  <c r="R124" i="8"/>
  <c r="J124" i="8"/>
  <c r="FD123" i="8"/>
  <c r="EV123" i="8"/>
  <c r="EN123" i="8"/>
  <c r="EF123" i="8"/>
  <c r="DX123" i="8"/>
  <c r="DP123" i="8"/>
  <c r="DH123" i="8"/>
  <c r="CZ123" i="8"/>
  <c r="CR123" i="8"/>
  <c r="CJ123" i="8"/>
  <c r="CB123" i="8"/>
  <c r="BT123" i="8"/>
  <c r="BL123" i="8"/>
  <c r="BD123" i="8"/>
  <c r="AV123" i="8"/>
  <c r="AN123" i="8"/>
  <c r="AF123" i="8"/>
  <c r="X123" i="8"/>
  <c r="P123" i="8"/>
  <c r="H123" i="8"/>
  <c r="FB122" i="8"/>
  <c r="ET122" i="8"/>
  <c r="EL122" i="8"/>
  <c r="ED122" i="8"/>
  <c r="DV122" i="8"/>
  <c r="DN122" i="8"/>
  <c r="DF122" i="8"/>
  <c r="CX122" i="8"/>
  <c r="CP122" i="8"/>
  <c r="CH122" i="8"/>
  <c r="BZ122" i="8"/>
  <c r="BR122" i="8"/>
  <c r="BJ122" i="8"/>
  <c r="BB122" i="8"/>
  <c r="AT122" i="8"/>
  <c r="AL122" i="8"/>
  <c r="AD122" i="8"/>
  <c r="V122" i="8"/>
  <c r="N122" i="8"/>
  <c r="EZ121" i="8"/>
  <c r="ER121" i="8"/>
  <c r="EJ121" i="8"/>
  <c r="EB121" i="8"/>
  <c r="DT121" i="8"/>
  <c r="DL121" i="8"/>
  <c r="DD121" i="8"/>
  <c r="CV121" i="8"/>
  <c r="CN121" i="8"/>
  <c r="CF121" i="8"/>
  <c r="BX121" i="8"/>
  <c r="BP121" i="8"/>
  <c r="BH121" i="8"/>
  <c r="AZ121" i="8"/>
  <c r="AR121" i="8"/>
  <c r="AJ121" i="8"/>
  <c r="AB121" i="8"/>
  <c r="T121" i="8"/>
  <c r="L121" i="8"/>
  <c r="FF120" i="8"/>
  <c r="EX120" i="8"/>
  <c r="EP120" i="8"/>
  <c r="EH120" i="8"/>
  <c r="DZ120" i="8"/>
  <c r="DR120" i="8"/>
  <c r="DJ120" i="8"/>
  <c r="DB120" i="8"/>
  <c r="CT120" i="8"/>
  <c r="CL120" i="8"/>
  <c r="CD120" i="8"/>
  <c r="BV120" i="8"/>
  <c r="BN120" i="8"/>
  <c r="BF120" i="8"/>
  <c r="AX120" i="8"/>
  <c r="AP120" i="8"/>
  <c r="AH120" i="8"/>
  <c r="Z120" i="8"/>
  <c r="R120" i="8"/>
  <c r="J120" i="8"/>
  <c r="FD119" i="8"/>
  <c r="EV119" i="8"/>
  <c r="EN119" i="8"/>
  <c r="EF119" i="8"/>
  <c r="DX119" i="8"/>
  <c r="DP119" i="8"/>
  <c r="DH119" i="8"/>
  <c r="CZ119" i="8"/>
  <c r="CR119" i="8"/>
  <c r="CJ119" i="8"/>
  <c r="CB119" i="8"/>
  <c r="BT119" i="8"/>
  <c r="BL119" i="8"/>
  <c r="BD119" i="8"/>
  <c r="AV119" i="8"/>
  <c r="AN119" i="8"/>
  <c r="AF119" i="8"/>
  <c r="X119" i="8"/>
  <c r="P119" i="8"/>
  <c r="H119" i="8"/>
  <c r="FB118" i="8"/>
  <c r="ET118" i="8"/>
  <c r="EL118" i="8"/>
  <c r="ED118" i="8"/>
  <c r="DV118" i="8"/>
  <c r="DN118" i="8"/>
  <c r="DF118" i="8"/>
  <c r="CX118" i="8"/>
  <c r="CP118" i="8"/>
  <c r="CH118" i="8"/>
  <c r="BZ118" i="8"/>
  <c r="BR118" i="8"/>
  <c r="BJ118" i="8"/>
  <c r="BB118" i="8"/>
  <c r="AT118" i="8"/>
  <c r="AL118" i="8"/>
  <c r="AD118" i="8"/>
  <c r="V118" i="8"/>
  <c r="N118" i="8"/>
  <c r="EZ117" i="8"/>
  <c r="ER117" i="8"/>
  <c r="EJ117" i="8"/>
  <c r="EB117" i="8"/>
  <c r="DT117" i="8"/>
  <c r="DL117" i="8"/>
  <c r="DD117" i="8"/>
  <c r="CV117" i="8"/>
  <c r="CN117" i="8"/>
  <c r="CF117" i="8"/>
  <c r="BX117" i="8"/>
  <c r="BP117" i="8"/>
  <c r="BH117" i="8"/>
  <c r="AZ117" i="8"/>
  <c r="AR117" i="8"/>
  <c r="AJ117" i="8"/>
  <c r="AB117" i="8"/>
  <c r="T117" i="8"/>
  <c r="L117" i="8"/>
  <c r="FF116" i="8"/>
  <c r="EX116" i="8"/>
  <c r="EP116" i="8"/>
  <c r="EH116" i="8"/>
  <c r="DZ116" i="8"/>
  <c r="DR116" i="8"/>
  <c r="DJ116" i="8"/>
  <c r="DB116" i="8"/>
  <c r="CT116" i="8"/>
  <c r="CL116" i="8"/>
  <c r="CD116" i="8"/>
  <c r="BV116" i="8"/>
  <c r="BN116" i="8"/>
  <c r="BF116" i="8"/>
  <c r="AX116" i="8"/>
  <c r="AP116" i="8"/>
  <c r="AH116" i="8"/>
  <c r="Z116" i="8"/>
  <c r="R116" i="8"/>
  <c r="J116" i="8"/>
  <c r="FD115" i="8"/>
  <c r="EV115" i="8"/>
  <c r="EN115" i="8"/>
  <c r="EF115" i="8"/>
  <c r="DX115" i="8"/>
  <c r="DP115" i="8"/>
  <c r="DH115" i="8"/>
  <c r="CZ115" i="8"/>
  <c r="CR115" i="8"/>
  <c r="CJ115" i="8"/>
  <c r="CB115" i="8"/>
  <c r="BT115" i="8"/>
  <c r="BL115" i="8"/>
  <c r="BD115" i="8"/>
  <c r="AV115" i="8"/>
  <c r="AN115" i="8"/>
  <c r="AF115" i="8"/>
  <c r="X115" i="8"/>
  <c r="P115" i="8"/>
  <c r="H115" i="8"/>
  <c r="FB114" i="8"/>
  <c r="ET114" i="8"/>
  <c r="EL114" i="8"/>
  <c r="ED114" i="8"/>
  <c r="DV114" i="8"/>
  <c r="DN114" i="8"/>
  <c r="DF114" i="8"/>
  <c r="CX114" i="8"/>
  <c r="CP114" i="8"/>
  <c r="CH114" i="8"/>
  <c r="BZ114" i="8"/>
  <c r="BR114" i="8"/>
  <c r="BJ114" i="8"/>
  <c r="BB114" i="8"/>
  <c r="AT114" i="8"/>
  <c r="AL114" i="8"/>
  <c r="AD114" i="8"/>
  <c r="V114" i="8"/>
  <c r="N114" i="8"/>
  <c r="EZ113" i="8"/>
  <c r="ER113" i="8"/>
  <c r="EJ113" i="8"/>
  <c r="EB113" i="8"/>
  <c r="DT113" i="8"/>
  <c r="DL113" i="8"/>
  <c r="DD113" i="8"/>
  <c r="CV113" i="8"/>
  <c r="CN113" i="8"/>
  <c r="CF113" i="8"/>
  <c r="BX113" i="8"/>
  <c r="BP113" i="8"/>
  <c r="BH113" i="8"/>
  <c r="AZ113" i="8"/>
  <c r="AR113" i="8"/>
  <c r="AJ113" i="8"/>
  <c r="AB113" i="8"/>
  <c r="T113" i="8"/>
  <c r="L113" i="8"/>
  <c r="FF112" i="8"/>
  <c r="EX112" i="8"/>
  <c r="EP112" i="8"/>
  <c r="EH112" i="8"/>
  <c r="DZ112" i="8"/>
  <c r="DR112" i="8"/>
  <c r="DJ112" i="8"/>
  <c r="DB112" i="8"/>
  <c r="CT112" i="8"/>
  <c r="CL112" i="8"/>
  <c r="CD112" i="8"/>
  <c r="BV112" i="8"/>
  <c r="BN112" i="8"/>
  <c r="BF112" i="8"/>
  <c r="AX112" i="8"/>
  <c r="AP112" i="8"/>
  <c r="AH112" i="8"/>
  <c r="Z112" i="8"/>
  <c r="R112" i="8"/>
  <c r="J112" i="8"/>
  <c r="FD111" i="8"/>
  <c r="EV111" i="8"/>
  <c r="EN111" i="8"/>
  <c r="EF111" i="8"/>
  <c r="DX111" i="8"/>
  <c r="DP111" i="8"/>
  <c r="DH111" i="8"/>
  <c r="CZ111" i="8"/>
  <c r="CR111" i="8"/>
  <c r="CJ111" i="8"/>
  <c r="CB111" i="8"/>
  <c r="BT111" i="8"/>
  <c r="BL111" i="8"/>
  <c r="BD111" i="8"/>
  <c r="AV111" i="8"/>
  <c r="AN111" i="8"/>
  <c r="AF111" i="8"/>
  <c r="X111" i="8"/>
  <c r="P111" i="8"/>
  <c r="H111" i="8"/>
  <c r="FB110" i="8"/>
  <c r="ET110" i="8"/>
  <c r="EL110" i="8"/>
  <c r="ED110" i="8"/>
  <c r="DV110" i="8"/>
  <c r="DN110" i="8"/>
  <c r="DF110" i="8"/>
  <c r="CX110" i="8"/>
  <c r="CP110" i="8"/>
  <c r="CH110" i="8"/>
  <c r="BZ110" i="8"/>
  <c r="BR110" i="8"/>
  <c r="BJ110" i="8"/>
  <c r="BB110" i="8"/>
  <c r="AT110" i="8"/>
  <c r="AL110" i="8"/>
  <c r="AD110" i="8"/>
  <c r="V110" i="8"/>
  <c r="N110" i="8"/>
  <c r="EZ109" i="8"/>
  <c r="ER109" i="8"/>
  <c r="EJ109" i="8"/>
  <c r="EB109" i="8"/>
  <c r="DT109" i="8"/>
  <c r="DL109" i="8"/>
  <c r="DD109" i="8"/>
  <c r="CV109" i="8"/>
  <c r="CN109" i="8"/>
  <c r="CF109" i="8"/>
  <c r="BX109" i="8"/>
  <c r="BP109" i="8"/>
  <c r="BH109" i="8"/>
  <c r="AZ109" i="8"/>
  <c r="AR109" i="8"/>
  <c r="AJ109" i="8"/>
  <c r="AB109" i="8"/>
  <c r="T109" i="8"/>
  <c r="L109" i="8"/>
  <c r="FF108" i="8"/>
  <c r="EX108" i="8"/>
  <c r="EP108" i="8"/>
  <c r="EH108" i="8"/>
  <c r="DZ108" i="8"/>
  <c r="DR108" i="8"/>
  <c r="DJ108" i="8"/>
  <c r="DB108" i="8"/>
  <c r="CT108" i="8"/>
  <c r="CL108" i="8"/>
  <c r="CD108" i="8"/>
  <c r="BV108" i="8"/>
  <c r="BN108" i="8"/>
  <c r="BF108" i="8"/>
  <c r="AX108" i="8"/>
  <c r="AP108" i="8"/>
  <c r="AH108" i="8"/>
  <c r="Z108" i="8"/>
  <c r="R108" i="8"/>
  <c r="J108" i="8"/>
  <c r="FD107" i="8"/>
  <c r="EV107" i="8"/>
  <c r="EN107" i="8"/>
  <c r="EF107" i="8"/>
  <c r="DX107" i="8"/>
  <c r="DP107" i="8"/>
  <c r="DH107" i="8"/>
  <c r="CZ107" i="8"/>
  <c r="CR107" i="8"/>
  <c r="CJ107" i="8"/>
  <c r="CB107" i="8"/>
  <c r="BT107" i="8"/>
  <c r="BL107" i="8"/>
  <c r="BD107" i="8"/>
  <c r="AV107" i="8"/>
  <c r="AN107" i="8"/>
  <c r="AF107" i="8"/>
  <c r="X107" i="8"/>
  <c r="P107" i="8"/>
  <c r="H107" i="8"/>
  <c r="FC127" i="8"/>
  <c r="EU127" i="8"/>
  <c r="EM127" i="8"/>
  <c r="EE127" i="8"/>
  <c r="DW127" i="8"/>
  <c r="DO127" i="8"/>
  <c r="DG127" i="8"/>
  <c r="CY127" i="8"/>
  <c r="CQ127" i="8"/>
  <c r="CI127" i="8"/>
  <c r="CA127" i="8"/>
  <c r="BS127" i="8"/>
  <c r="BK127" i="8"/>
  <c r="BC127" i="8"/>
  <c r="AU127" i="8"/>
  <c r="AM127" i="8"/>
  <c r="AE127" i="8"/>
  <c r="W127" i="8"/>
  <c r="O127" i="8"/>
  <c r="FA126" i="8"/>
  <c r="ES126" i="8"/>
  <c r="EK126" i="8"/>
  <c r="EC126" i="8"/>
  <c r="DU126" i="8"/>
  <c r="DM126" i="8"/>
  <c r="DE126" i="8"/>
  <c r="CW126" i="8"/>
  <c r="CO126" i="8"/>
  <c r="CG126" i="8"/>
  <c r="BY126" i="8"/>
  <c r="BQ126" i="8"/>
  <c r="BI126" i="8"/>
  <c r="BA126" i="8"/>
  <c r="AS126" i="8"/>
  <c r="AK126" i="8"/>
  <c r="AC126" i="8"/>
  <c r="U126" i="8"/>
  <c r="M126" i="8"/>
  <c r="FG125" i="8"/>
  <c r="EY125" i="8"/>
  <c r="EQ125" i="8"/>
  <c r="EI125" i="8"/>
  <c r="EA125" i="8"/>
  <c r="DS125" i="8"/>
  <c r="DK125" i="8"/>
  <c r="DC125" i="8"/>
  <c r="CU125" i="8"/>
  <c r="CM125" i="8"/>
  <c r="CE125" i="8"/>
  <c r="BW125" i="8"/>
  <c r="BO125" i="8"/>
  <c r="BG125" i="8"/>
  <c r="AY125" i="8"/>
  <c r="AQ125" i="8"/>
  <c r="AI125" i="8"/>
  <c r="AA125" i="8"/>
  <c r="S125" i="8"/>
  <c r="K125" i="8"/>
  <c r="FE124" i="8"/>
  <c r="EW124" i="8"/>
  <c r="EO124" i="8"/>
  <c r="EG124" i="8"/>
  <c r="DY124" i="8"/>
  <c r="DQ124" i="8"/>
  <c r="DI124" i="8"/>
  <c r="DA124" i="8"/>
  <c r="CS124" i="8"/>
  <c r="CK124" i="8"/>
  <c r="CC124" i="8"/>
  <c r="BU124" i="8"/>
  <c r="BM124" i="8"/>
  <c r="BE124" i="8"/>
  <c r="AW124" i="8"/>
  <c r="AO124" i="8"/>
  <c r="AG124" i="8"/>
  <c r="Y124" i="8"/>
  <c r="Q124" i="8"/>
  <c r="I124" i="8"/>
  <c r="FC123" i="8"/>
  <c r="EU123" i="8"/>
  <c r="EM123" i="8"/>
  <c r="EE123" i="8"/>
  <c r="DW123" i="8"/>
  <c r="DO123" i="8"/>
  <c r="DG123" i="8"/>
  <c r="CY123" i="8"/>
  <c r="CQ123" i="8"/>
  <c r="CI123" i="8"/>
  <c r="CA123" i="8"/>
  <c r="BS123" i="8"/>
  <c r="BK123" i="8"/>
  <c r="BC123" i="8"/>
  <c r="AU123" i="8"/>
  <c r="AM123" i="8"/>
  <c r="AE123" i="8"/>
  <c r="W123" i="8"/>
  <c r="O123" i="8"/>
  <c r="FA122" i="8"/>
  <c r="ES122" i="8"/>
  <c r="EK122" i="8"/>
  <c r="EC122" i="8"/>
  <c r="DU122" i="8"/>
  <c r="DM122" i="8"/>
  <c r="DE122" i="8"/>
  <c r="CW122" i="8"/>
  <c r="CO122" i="8"/>
  <c r="CG122" i="8"/>
  <c r="BY122" i="8"/>
  <c r="BQ122" i="8"/>
  <c r="BI122" i="8"/>
  <c r="BA122" i="8"/>
  <c r="AS122" i="8"/>
  <c r="AK122" i="8"/>
  <c r="AC122" i="8"/>
  <c r="U122" i="8"/>
  <c r="M122" i="8"/>
  <c r="FG121" i="8"/>
  <c r="EY121" i="8"/>
  <c r="EQ121" i="8"/>
  <c r="EI121" i="8"/>
  <c r="EA121" i="8"/>
  <c r="DS121" i="8"/>
  <c r="DK121" i="8"/>
  <c r="DC121" i="8"/>
  <c r="CU121" i="8"/>
  <c r="CM121" i="8"/>
  <c r="CE121" i="8"/>
  <c r="BW121" i="8"/>
  <c r="BO121" i="8"/>
  <c r="BG121" i="8"/>
  <c r="AY121" i="8"/>
  <c r="AQ121" i="8"/>
  <c r="AI121" i="8"/>
  <c r="AA121" i="8"/>
  <c r="S121" i="8"/>
  <c r="K121" i="8"/>
  <c r="FE120" i="8"/>
  <c r="EW120" i="8"/>
  <c r="EO120" i="8"/>
  <c r="EG120" i="8"/>
  <c r="DY120" i="8"/>
  <c r="DQ120" i="8"/>
  <c r="DI120" i="8"/>
  <c r="DA120" i="8"/>
  <c r="CS120" i="8"/>
  <c r="CK120" i="8"/>
  <c r="CC120" i="8"/>
  <c r="BU120" i="8"/>
  <c r="BM120" i="8"/>
  <c r="BE120" i="8"/>
  <c r="AW120" i="8"/>
  <c r="AO120" i="8"/>
  <c r="AG120" i="8"/>
  <c r="Y120" i="8"/>
  <c r="Q120" i="8"/>
  <c r="I120" i="8"/>
  <c r="FC119" i="8"/>
  <c r="EU119" i="8"/>
  <c r="EM119" i="8"/>
  <c r="EE119" i="8"/>
  <c r="DW119" i="8"/>
  <c r="DO119" i="8"/>
  <c r="DG119" i="8"/>
  <c r="CY119" i="8"/>
  <c r="CQ119" i="8"/>
  <c r="CI119" i="8"/>
  <c r="CA119" i="8"/>
  <c r="BS119" i="8"/>
  <c r="BK119" i="8"/>
  <c r="BC119" i="8"/>
  <c r="AU119" i="8"/>
  <c r="AM119" i="8"/>
  <c r="AE119" i="8"/>
  <c r="W119" i="8"/>
  <c r="O119" i="8"/>
  <c r="FA118" i="8"/>
  <c r="ES118" i="8"/>
  <c r="EK118" i="8"/>
  <c r="EC118" i="8"/>
  <c r="DU118" i="8"/>
  <c r="DM118" i="8"/>
  <c r="DE118" i="8"/>
  <c r="CW118" i="8"/>
  <c r="CO118" i="8"/>
  <c r="CG118" i="8"/>
  <c r="BY118" i="8"/>
  <c r="BQ118" i="8"/>
  <c r="BI118" i="8"/>
  <c r="BA118" i="8"/>
  <c r="AS118" i="8"/>
  <c r="AK118" i="8"/>
  <c r="AC118" i="8"/>
  <c r="U118" i="8"/>
  <c r="M118" i="8"/>
  <c r="FG117" i="8"/>
  <c r="EY117" i="8"/>
  <c r="EQ117" i="8"/>
  <c r="EI117" i="8"/>
  <c r="EA117" i="8"/>
  <c r="DS117" i="8"/>
  <c r="DK117" i="8"/>
  <c r="DC117" i="8"/>
  <c r="CU117" i="8"/>
  <c r="CM117" i="8"/>
  <c r="CE117" i="8"/>
  <c r="BW117" i="8"/>
  <c r="BO117" i="8"/>
  <c r="BG117" i="8"/>
  <c r="AY117" i="8"/>
  <c r="AQ117" i="8"/>
  <c r="AI117" i="8"/>
  <c r="AA117" i="8"/>
  <c r="S117" i="8"/>
  <c r="K117" i="8"/>
  <c r="FE116" i="8"/>
  <c r="EW116" i="8"/>
  <c r="EO116" i="8"/>
  <c r="EG116" i="8"/>
  <c r="DY116" i="8"/>
  <c r="DQ116" i="8"/>
  <c r="DI116" i="8"/>
  <c r="DA116" i="8"/>
  <c r="CS116" i="8"/>
  <c r="CK116" i="8"/>
  <c r="CC116" i="8"/>
  <c r="BU116" i="8"/>
  <c r="BM116" i="8"/>
  <c r="BE116" i="8"/>
  <c r="AW116" i="8"/>
  <c r="AO116" i="8"/>
  <c r="AG116" i="8"/>
  <c r="Y116" i="8"/>
  <c r="Q116" i="8"/>
  <c r="I116" i="8"/>
  <c r="FC115" i="8"/>
  <c r="EU115" i="8"/>
  <c r="EM115" i="8"/>
  <c r="EE115" i="8"/>
  <c r="DW115" i="8"/>
  <c r="DO115" i="8"/>
  <c r="DG115" i="8"/>
  <c r="CY115" i="8"/>
  <c r="CQ115" i="8"/>
  <c r="CI115" i="8"/>
  <c r="CA115" i="8"/>
  <c r="BS115" i="8"/>
  <c r="BK115" i="8"/>
  <c r="BC115" i="8"/>
  <c r="AU115" i="8"/>
  <c r="AM115" i="8"/>
  <c r="AE115" i="8"/>
  <c r="W115" i="8"/>
  <c r="O115" i="8"/>
  <c r="FA114" i="8"/>
  <c r="ES114" i="8"/>
  <c r="EK114" i="8"/>
  <c r="EC114" i="8"/>
  <c r="DU114" i="8"/>
  <c r="DM114" i="8"/>
  <c r="DE114" i="8"/>
  <c r="CW114" i="8"/>
  <c r="CO114" i="8"/>
  <c r="CG114" i="8"/>
  <c r="BY114" i="8"/>
  <c r="BQ114" i="8"/>
  <c r="BI114" i="8"/>
  <c r="BA114" i="8"/>
  <c r="AS114" i="8"/>
  <c r="AK114" i="8"/>
  <c r="AC114" i="8"/>
  <c r="U114" i="8"/>
  <c r="M114" i="8"/>
  <c r="FG113" i="8"/>
  <c r="EY113" i="8"/>
  <c r="EQ113" i="8"/>
  <c r="EI113" i="8"/>
  <c r="EA113" i="8"/>
  <c r="DS113" i="8"/>
  <c r="DK113" i="8"/>
  <c r="DC113" i="8"/>
  <c r="CU113" i="8"/>
  <c r="CM113" i="8"/>
  <c r="CE113" i="8"/>
  <c r="BW113" i="8"/>
  <c r="BO113" i="8"/>
  <c r="BG113" i="8"/>
  <c r="AY113" i="8"/>
  <c r="AQ113" i="8"/>
  <c r="AI113" i="8"/>
  <c r="AA113" i="8"/>
  <c r="S113" i="8"/>
  <c r="K113" i="8"/>
  <c r="FE112" i="8"/>
  <c r="EW112" i="8"/>
  <c r="EO112" i="8"/>
  <c r="EG112" i="8"/>
  <c r="DY112" i="8"/>
  <c r="DQ112" i="8"/>
  <c r="DI112" i="8"/>
  <c r="DA112" i="8"/>
  <c r="CS112" i="8"/>
  <c r="CK112" i="8"/>
  <c r="CC112" i="8"/>
  <c r="BU112" i="8"/>
  <c r="BM112" i="8"/>
  <c r="BE112" i="8"/>
  <c r="AW112" i="8"/>
  <c r="AO112" i="8"/>
  <c r="AG112" i="8"/>
  <c r="Y112" i="8"/>
  <c r="Q112" i="8"/>
  <c r="I112" i="8"/>
  <c r="FC111" i="8"/>
  <c r="EU111" i="8"/>
  <c r="EM111" i="8"/>
  <c r="EE111" i="8"/>
  <c r="DW111" i="8"/>
  <c r="DO111" i="8"/>
  <c r="DG111" i="8"/>
  <c r="CY111" i="8"/>
  <c r="CQ111" i="8"/>
  <c r="CI111" i="8"/>
  <c r="CA111" i="8"/>
  <c r="BS111" i="8"/>
  <c r="BK111" i="8"/>
  <c r="BC111" i="8"/>
  <c r="AU111" i="8"/>
  <c r="AM111" i="8"/>
  <c r="AE111" i="8"/>
  <c r="W111" i="8"/>
  <c r="O111" i="8"/>
  <c r="FA110" i="8"/>
  <c r="ES110" i="8"/>
  <c r="EK110" i="8"/>
  <c r="EC110" i="8"/>
  <c r="DU110" i="8"/>
  <c r="DM110" i="8"/>
  <c r="DE110" i="8"/>
  <c r="CW110" i="8"/>
  <c r="CO110" i="8"/>
  <c r="CG110" i="8"/>
  <c r="BY110" i="8"/>
  <c r="BQ110" i="8"/>
  <c r="BI110" i="8"/>
  <c r="BA110" i="8"/>
  <c r="AS110" i="8"/>
  <c r="AK110" i="8"/>
  <c r="AC110" i="8"/>
  <c r="U110" i="8"/>
  <c r="M110" i="8"/>
  <c r="FG109" i="8"/>
  <c r="EY109" i="8"/>
  <c r="EQ109" i="8"/>
  <c r="EI109" i="8"/>
  <c r="EA109" i="8"/>
  <c r="DS109" i="8"/>
  <c r="DK109" i="8"/>
  <c r="DC109" i="8"/>
  <c r="CU109" i="8"/>
  <c r="CM109" i="8"/>
  <c r="CE109" i="8"/>
  <c r="BW109" i="8"/>
  <c r="BO109" i="8"/>
  <c r="BG109" i="8"/>
  <c r="AY109" i="8"/>
  <c r="AQ109" i="8"/>
  <c r="AI109" i="8"/>
  <c r="AA109" i="8"/>
  <c r="S109" i="8"/>
  <c r="K109" i="8"/>
  <c r="FE108" i="8"/>
  <c r="EW108" i="8"/>
  <c r="EO108" i="8"/>
  <c r="EG108" i="8"/>
  <c r="DY108" i="8"/>
  <c r="DQ108" i="8"/>
  <c r="DI108" i="8"/>
  <c r="DA108" i="8"/>
  <c r="CS108" i="8"/>
  <c r="CK108" i="8"/>
  <c r="CC108" i="8"/>
  <c r="BU108" i="8"/>
  <c r="BM108" i="8"/>
  <c r="BE108" i="8"/>
  <c r="AW108" i="8"/>
  <c r="AO108" i="8"/>
  <c r="AG108" i="8"/>
  <c r="Y108" i="8"/>
  <c r="Q108" i="8"/>
  <c r="I108" i="8"/>
  <c r="FC107" i="8"/>
  <c r="EU107" i="8"/>
  <c r="EM107" i="8"/>
  <c r="EE107" i="8"/>
  <c r="DW107" i="8"/>
  <c r="DO107" i="8"/>
  <c r="DG107" i="8"/>
  <c r="CY107" i="8"/>
  <c r="CQ107" i="8"/>
  <c r="CI107" i="8"/>
  <c r="CA107" i="8"/>
  <c r="BS107" i="8"/>
  <c r="BK107" i="8"/>
  <c r="BC107" i="8"/>
  <c r="AU107" i="8"/>
  <c r="AM107" i="8"/>
  <c r="AE107" i="8"/>
  <c r="W107" i="8"/>
  <c r="O107" i="8"/>
  <c r="FB127" i="8"/>
  <c r="ET127" i="8"/>
  <c r="EL127" i="8"/>
  <c r="ED127" i="8"/>
  <c r="DV127" i="8"/>
  <c r="DN127" i="8"/>
  <c r="DF127" i="8"/>
  <c r="CX127" i="8"/>
  <c r="CP127" i="8"/>
  <c r="CH127" i="8"/>
  <c r="BZ127" i="8"/>
  <c r="BR127" i="8"/>
  <c r="BJ127" i="8"/>
  <c r="BB127" i="8"/>
  <c r="AT127" i="8"/>
  <c r="AL127" i="8"/>
  <c r="AD127" i="8"/>
  <c r="V127" i="8"/>
  <c r="N127" i="8"/>
  <c r="EZ126" i="8"/>
  <c r="ER126" i="8"/>
  <c r="EJ126" i="8"/>
  <c r="EB126" i="8"/>
  <c r="DT126" i="8"/>
  <c r="DL126" i="8"/>
  <c r="DD126" i="8"/>
  <c r="CV126" i="8"/>
  <c r="CN126" i="8"/>
  <c r="CF126" i="8"/>
  <c r="BX126" i="8"/>
  <c r="BP126" i="8"/>
  <c r="BH126" i="8"/>
  <c r="AZ126" i="8"/>
  <c r="AR126" i="8"/>
  <c r="AJ126" i="8"/>
  <c r="AB126" i="8"/>
  <c r="T126" i="8"/>
  <c r="L126" i="8"/>
  <c r="FF125" i="8"/>
  <c r="EX125" i="8"/>
  <c r="EP125" i="8"/>
  <c r="EH125" i="8"/>
  <c r="DZ125" i="8"/>
  <c r="DR125" i="8"/>
  <c r="DJ125" i="8"/>
  <c r="DB125" i="8"/>
  <c r="CT125" i="8"/>
  <c r="CL125" i="8"/>
  <c r="CD125" i="8"/>
  <c r="BV125" i="8"/>
  <c r="BN125" i="8"/>
  <c r="BF125" i="8"/>
  <c r="AX125" i="8"/>
  <c r="AP125" i="8"/>
  <c r="AH125" i="8"/>
  <c r="Z125" i="8"/>
  <c r="R125" i="8"/>
  <c r="J125" i="8"/>
  <c r="FD124" i="8"/>
  <c r="EV124" i="8"/>
  <c r="EN124" i="8"/>
  <c r="EF124" i="8"/>
  <c r="DX124" i="8"/>
  <c r="DP124" i="8"/>
  <c r="DH124" i="8"/>
  <c r="CZ124" i="8"/>
  <c r="CR124" i="8"/>
  <c r="CJ124" i="8"/>
  <c r="CB124" i="8"/>
  <c r="BT124" i="8"/>
  <c r="BL124" i="8"/>
  <c r="BD124" i="8"/>
  <c r="AV124" i="8"/>
  <c r="AN124" i="8"/>
  <c r="AF124" i="8"/>
  <c r="X124" i="8"/>
  <c r="P124" i="8"/>
  <c r="H124" i="8"/>
  <c r="FB123" i="8"/>
  <c r="ET123" i="8"/>
  <c r="EL123" i="8"/>
  <c r="ED123" i="8"/>
  <c r="DV123" i="8"/>
  <c r="DN123" i="8"/>
  <c r="DF123" i="8"/>
  <c r="CX123" i="8"/>
  <c r="CP123" i="8"/>
  <c r="CH123" i="8"/>
  <c r="BZ123" i="8"/>
  <c r="BR123" i="8"/>
  <c r="BJ123" i="8"/>
  <c r="BB123" i="8"/>
  <c r="AT123" i="8"/>
  <c r="AL123" i="8"/>
  <c r="AD123" i="8"/>
  <c r="V123" i="8"/>
  <c r="N123" i="8"/>
  <c r="EZ122" i="8"/>
  <c r="ER122" i="8"/>
  <c r="EJ122" i="8"/>
  <c r="EB122" i="8"/>
  <c r="DT122" i="8"/>
  <c r="DL122" i="8"/>
  <c r="DD122" i="8"/>
  <c r="CV122" i="8"/>
  <c r="CN122" i="8"/>
  <c r="CF122" i="8"/>
  <c r="BX122" i="8"/>
  <c r="BP122" i="8"/>
  <c r="BH122" i="8"/>
  <c r="AZ122" i="8"/>
  <c r="AR122" i="8"/>
  <c r="AJ122" i="8"/>
  <c r="AB122" i="8"/>
  <c r="T122" i="8"/>
  <c r="L122" i="8"/>
  <c r="FF121" i="8"/>
  <c r="EX121" i="8"/>
  <c r="EP121" i="8"/>
  <c r="EH121" i="8"/>
  <c r="DZ121" i="8"/>
  <c r="DR121" i="8"/>
  <c r="DJ121" i="8"/>
  <c r="DB121" i="8"/>
  <c r="CT121" i="8"/>
  <c r="CL121" i="8"/>
  <c r="CD121" i="8"/>
  <c r="BV121" i="8"/>
  <c r="BN121" i="8"/>
  <c r="BF121" i="8"/>
  <c r="AX121" i="8"/>
  <c r="AP121" i="8"/>
  <c r="AH121" i="8"/>
  <c r="Z121" i="8"/>
  <c r="R121" i="8"/>
  <c r="J121" i="8"/>
  <c r="FD120" i="8"/>
  <c r="EV120" i="8"/>
  <c r="EN120" i="8"/>
  <c r="EF120" i="8"/>
  <c r="DX120" i="8"/>
  <c r="DP120" i="8"/>
  <c r="DH120" i="8"/>
  <c r="CZ120" i="8"/>
  <c r="CR120" i="8"/>
  <c r="CJ120" i="8"/>
  <c r="CB120" i="8"/>
  <c r="BT120" i="8"/>
  <c r="BL120" i="8"/>
  <c r="BD120" i="8"/>
  <c r="AV120" i="8"/>
  <c r="AN120" i="8"/>
  <c r="AF120" i="8"/>
  <c r="X120" i="8"/>
  <c r="P120" i="8"/>
  <c r="H120" i="8"/>
  <c r="FB119" i="8"/>
  <c r="ET119" i="8"/>
  <c r="EL119" i="8"/>
  <c r="ED119" i="8"/>
  <c r="DV119" i="8"/>
  <c r="DN119" i="8"/>
  <c r="DF119" i="8"/>
  <c r="CX119" i="8"/>
  <c r="CP119" i="8"/>
  <c r="CH119" i="8"/>
  <c r="BZ119" i="8"/>
  <c r="BR119" i="8"/>
  <c r="BJ119" i="8"/>
  <c r="BB119" i="8"/>
  <c r="AT119" i="8"/>
  <c r="AL119" i="8"/>
  <c r="AD119" i="8"/>
  <c r="V119" i="8"/>
  <c r="N119" i="8"/>
  <c r="EZ118" i="8"/>
  <c r="ER118" i="8"/>
  <c r="EJ118" i="8"/>
  <c r="EB118" i="8"/>
  <c r="DT118" i="8"/>
  <c r="DL118" i="8"/>
  <c r="DD118" i="8"/>
  <c r="CV118" i="8"/>
  <c r="CN118" i="8"/>
  <c r="CF118" i="8"/>
  <c r="BX118" i="8"/>
  <c r="BP118" i="8"/>
  <c r="BH118" i="8"/>
  <c r="AZ118" i="8"/>
  <c r="AR118" i="8"/>
  <c r="AJ118" i="8"/>
  <c r="AB118" i="8"/>
  <c r="T118" i="8"/>
  <c r="L118" i="8"/>
  <c r="FF117" i="8"/>
  <c r="EX117" i="8"/>
  <c r="EP117" i="8"/>
  <c r="EH117" i="8"/>
  <c r="DZ117" i="8"/>
  <c r="DR117" i="8"/>
  <c r="DJ117" i="8"/>
  <c r="DB117" i="8"/>
  <c r="CT117" i="8"/>
  <c r="CL117" i="8"/>
  <c r="CD117" i="8"/>
  <c r="BV117" i="8"/>
  <c r="BN117" i="8"/>
  <c r="BF117" i="8"/>
  <c r="AX117" i="8"/>
  <c r="AP117" i="8"/>
  <c r="AH117" i="8"/>
  <c r="Z117" i="8"/>
  <c r="R117" i="8"/>
  <c r="J117" i="8"/>
  <c r="FD116" i="8"/>
  <c r="EV116" i="8"/>
  <c r="EN116" i="8"/>
  <c r="EF116" i="8"/>
  <c r="DX116" i="8"/>
  <c r="DP116" i="8"/>
  <c r="DH116" i="8"/>
  <c r="CZ116" i="8"/>
  <c r="CR116" i="8"/>
  <c r="CJ116" i="8"/>
  <c r="CB116" i="8"/>
  <c r="BT116" i="8"/>
  <c r="BL116" i="8"/>
  <c r="BD116" i="8"/>
  <c r="AV116" i="8"/>
  <c r="AN116" i="8"/>
  <c r="AF116" i="8"/>
  <c r="X116" i="8"/>
  <c r="P116" i="8"/>
  <c r="H116" i="8"/>
  <c r="FB115" i="8"/>
  <c r="ET115" i="8"/>
  <c r="EL115" i="8"/>
  <c r="ED115" i="8"/>
  <c r="DV115" i="8"/>
  <c r="DN115" i="8"/>
  <c r="DF115" i="8"/>
  <c r="CX115" i="8"/>
  <c r="CP115" i="8"/>
  <c r="CH115" i="8"/>
  <c r="BZ115" i="8"/>
  <c r="BR115" i="8"/>
  <c r="BJ115" i="8"/>
  <c r="BB115" i="8"/>
  <c r="AT115" i="8"/>
  <c r="AL115" i="8"/>
  <c r="AD115" i="8"/>
  <c r="V115" i="8"/>
  <c r="N115" i="8"/>
  <c r="EZ114" i="8"/>
  <c r="ER114" i="8"/>
  <c r="EJ114" i="8"/>
  <c r="EB114" i="8"/>
  <c r="DT114" i="8"/>
  <c r="DL114" i="8"/>
  <c r="DD114" i="8"/>
  <c r="CV114" i="8"/>
  <c r="CN114" i="8"/>
  <c r="CF114" i="8"/>
  <c r="BX114" i="8"/>
  <c r="BP114" i="8"/>
  <c r="BH114" i="8"/>
  <c r="AZ114" i="8"/>
  <c r="AR114" i="8"/>
  <c r="AJ114" i="8"/>
  <c r="AB114" i="8"/>
  <c r="T114" i="8"/>
  <c r="L114" i="8"/>
  <c r="FF113" i="8"/>
  <c r="EX113" i="8"/>
  <c r="EP113" i="8"/>
  <c r="EH113" i="8"/>
  <c r="DZ113" i="8"/>
  <c r="DR113" i="8"/>
  <c r="DJ113" i="8"/>
  <c r="DB113" i="8"/>
  <c r="CT113" i="8"/>
  <c r="CL113" i="8"/>
  <c r="CD113" i="8"/>
  <c r="BV113" i="8"/>
  <c r="BN113" i="8"/>
  <c r="BF113" i="8"/>
  <c r="AX113" i="8"/>
  <c r="AP113" i="8"/>
  <c r="AH113" i="8"/>
  <c r="Z113" i="8"/>
  <c r="R113" i="8"/>
  <c r="J113" i="8"/>
  <c r="FD112" i="8"/>
  <c r="EV112" i="8"/>
  <c r="EN112" i="8"/>
  <c r="EF112" i="8"/>
  <c r="DX112" i="8"/>
  <c r="DP112" i="8"/>
  <c r="DH112" i="8"/>
  <c r="CZ112" i="8"/>
  <c r="CR112" i="8"/>
  <c r="CJ112" i="8"/>
  <c r="CB112" i="8"/>
  <c r="BT112" i="8"/>
  <c r="BL112" i="8"/>
  <c r="BD112" i="8"/>
  <c r="AV112" i="8"/>
  <c r="AN112" i="8"/>
  <c r="AF112" i="8"/>
  <c r="X112" i="8"/>
  <c r="P112" i="8"/>
  <c r="H112" i="8"/>
  <c r="FB111" i="8"/>
  <c r="ET111" i="8"/>
  <c r="EL111" i="8"/>
  <c r="ED111" i="8"/>
  <c r="DV111" i="8"/>
  <c r="DN111" i="8"/>
  <c r="DF111" i="8"/>
  <c r="CX111" i="8"/>
  <c r="CP111" i="8"/>
  <c r="CH111" i="8"/>
  <c r="BZ111" i="8"/>
  <c r="BR111" i="8"/>
  <c r="BJ111" i="8"/>
  <c r="BB111" i="8"/>
  <c r="AT111" i="8"/>
  <c r="AL111" i="8"/>
  <c r="AD111" i="8"/>
  <c r="V111" i="8"/>
  <c r="N111" i="8"/>
  <c r="EZ110" i="8"/>
  <c r="ER110" i="8"/>
  <c r="EJ110" i="8"/>
  <c r="EB110" i="8"/>
  <c r="DT110" i="8"/>
  <c r="DL110" i="8"/>
  <c r="DD110" i="8"/>
  <c r="CV110" i="8"/>
  <c r="CN110" i="8"/>
  <c r="CF110" i="8"/>
  <c r="BX110" i="8"/>
  <c r="BP110" i="8"/>
  <c r="BH110" i="8"/>
  <c r="AZ110" i="8"/>
  <c r="AR110" i="8"/>
  <c r="AJ110" i="8"/>
  <c r="AB110" i="8"/>
  <c r="T110" i="8"/>
  <c r="L110" i="8"/>
  <c r="FF109" i="8"/>
  <c r="EX109" i="8"/>
  <c r="EP109" i="8"/>
  <c r="EH109" i="8"/>
  <c r="DZ109" i="8"/>
  <c r="DR109" i="8"/>
  <c r="DJ109" i="8"/>
  <c r="DB109" i="8"/>
  <c r="CT109" i="8"/>
  <c r="CL109" i="8"/>
  <c r="CD109" i="8"/>
  <c r="BV109" i="8"/>
  <c r="BN109" i="8"/>
  <c r="BF109" i="8"/>
  <c r="AX109" i="8"/>
  <c r="AP109" i="8"/>
  <c r="AH109" i="8"/>
  <c r="Z109" i="8"/>
  <c r="R109" i="8"/>
  <c r="J109" i="8"/>
  <c r="FD108" i="8"/>
  <c r="EV108" i="8"/>
  <c r="EN108" i="8"/>
  <c r="EF108" i="8"/>
  <c r="DX108" i="8"/>
  <c r="DP108" i="8"/>
  <c r="DH108" i="8"/>
  <c r="CZ108" i="8"/>
  <c r="CR108" i="8"/>
  <c r="CJ108" i="8"/>
  <c r="CB108" i="8"/>
  <c r="BT108" i="8"/>
  <c r="BL108" i="8"/>
  <c r="BD108" i="8"/>
  <c r="AV108" i="8"/>
  <c r="AN108" i="8"/>
  <c r="AF108" i="8"/>
  <c r="X108" i="8"/>
  <c r="P108" i="8"/>
  <c r="H108" i="8"/>
  <c r="FB107" i="8"/>
  <c r="ET107" i="8"/>
  <c r="EL107" i="8"/>
  <c r="ED107" i="8"/>
  <c r="DV107" i="8"/>
  <c r="DN107" i="8"/>
  <c r="DF107" i="8"/>
  <c r="CX107" i="8"/>
  <c r="CP107" i="8"/>
  <c r="CH107" i="8"/>
  <c r="BZ107" i="8"/>
  <c r="BR107" i="8"/>
  <c r="BJ107" i="8"/>
  <c r="BB107" i="8"/>
  <c r="AT107" i="8"/>
  <c r="AL107" i="8"/>
  <c r="AD107" i="8"/>
  <c r="V107" i="8"/>
  <c r="N107" i="8"/>
  <c r="FC106" i="8"/>
  <c r="EU106" i="8"/>
  <c r="EM106" i="8"/>
  <c r="EE106" i="8"/>
  <c r="DW106" i="8"/>
  <c r="DO106" i="8"/>
  <c r="DG106" i="8"/>
  <c r="CY106" i="8"/>
  <c r="CQ106" i="8"/>
  <c r="CI106" i="8"/>
  <c r="CA106" i="8"/>
  <c r="BS106" i="8"/>
  <c r="BK106" i="8"/>
  <c r="BC106" i="8"/>
  <c r="AU106" i="8"/>
  <c r="AM106" i="8"/>
  <c r="AE106" i="8"/>
  <c r="W106" i="8"/>
  <c r="O106" i="8"/>
  <c r="FA105" i="8"/>
  <c r="ES105" i="8"/>
  <c r="EK105" i="8"/>
  <c r="EC105" i="8"/>
  <c r="DU105" i="8"/>
  <c r="DM105" i="8"/>
  <c r="DE105" i="8"/>
  <c r="CW105" i="8"/>
  <c r="CO105" i="8"/>
  <c r="CG105" i="8"/>
  <c r="BY105" i="8"/>
  <c r="BQ105" i="8"/>
  <c r="BI105" i="8"/>
  <c r="BA105" i="8"/>
  <c r="AS105" i="8"/>
  <c r="AK105" i="8"/>
  <c r="AC105" i="8"/>
  <c r="U105" i="8"/>
  <c r="M105" i="8"/>
  <c r="FG104" i="8"/>
  <c r="EY104" i="8"/>
  <c r="EQ104" i="8"/>
  <c r="EI104" i="8"/>
  <c r="EA104" i="8"/>
  <c r="DS104" i="8"/>
  <c r="DK104" i="8"/>
  <c r="DC104" i="8"/>
  <c r="CU104" i="8"/>
  <c r="CM104" i="8"/>
  <c r="CE104" i="8"/>
  <c r="BW104" i="8"/>
  <c r="BO104" i="8"/>
  <c r="BG104" i="8"/>
  <c r="AY104" i="8"/>
  <c r="AQ104" i="8"/>
  <c r="AI104" i="8"/>
  <c r="AA104" i="8"/>
  <c r="S104" i="8"/>
  <c r="K104" i="8"/>
  <c r="FE103" i="8"/>
  <c r="EW103" i="8"/>
  <c r="EO103" i="8"/>
  <c r="EG103" i="8"/>
  <c r="DY103" i="8"/>
  <c r="DQ103" i="8"/>
  <c r="DI103" i="8"/>
  <c r="DA103" i="8"/>
  <c r="CS103" i="8"/>
  <c r="CK103" i="8"/>
  <c r="CC103" i="8"/>
  <c r="BU103" i="8"/>
  <c r="BM103" i="8"/>
  <c r="BE103" i="8"/>
  <c r="AW103" i="8"/>
  <c r="AO103" i="8"/>
  <c r="AG103" i="8"/>
  <c r="Y103" i="8"/>
  <c r="Q103" i="8"/>
  <c r="I103" i="8"/>
  <c r="FC102" i="8"/>
  <c r="EU102" i="8"/>
  <c r="EM102" i="8"/>
  <c r="EE102" i="8"/>
  <c r="DW102" i="8"/>
  <c r="DO102" i="8"/>
  <c r="DG102" i="8"/>
  <c r="CY102" i="8"/>
  <c r="CQ102" i="8"/>
  <c r="CI102" i="8"/>
  <c r="CA102" i="8"/>
  <c r="BS102" i="8"/>
  <c r="BK102" i="8"/>
  <c r="BC102" i="8"/>
  <c r="AU102" i="8"/>
  <c r="AM102" i="8"/>
  <c r="AE102" i="8"/>
  <c r="W102" i="8"/>
  <c r="O102" i="8"/>
  <c r="FA101" i="8"/>
  <c r="ES101" i="8"/>
  <c r="EK101" i="8"/>
  <c r="EC101" i="8"/>
  <c r="DU101" i="8"/>
  <c r="DM101" i="8"/>
  <c r="DE101" i="8"/>
  <c r="CW101" i="8"/>
  <c r="CO101" i="8"/>
  <c r="CG101" i="8"/>
  <c r="BY101" i="8"/>
  <c r="BQ101" i="8"/>
  <c r="BI101" i="8"/>
  <c r="BA101" i="8"/>
  <c r="AS101" i="8"/>
  <c r="AK101" i="8"/>
  <c r="AC101" i="8"/>
  <c r="U101" i="8"/>
  <c r="M101" i="8"/>
  <c r="FG100" i="8"/>
  <c r="EY100" i="8"/>
  <c r="EQ100" i="8"/>
  <c r="EI100" i="8"/>
  <c r="EA100" i="8"/>
  <c r="DS100" i="8"/>
  <c r="DK100" i="8"/>
  <c r="DC100" i="8"/>
  <c r="CU100" i="8"/>
  <c r="CM100" i="8"/>
  <c r="CE100" i="8"/>
  <c r="BW100" i="8"/>
  <c r="BO100" i="8"/>
  <c r="BG100" i="8"/>
  <c r="AY100" i="8"/>
  <c r="AQ100" i="8"/>
  <c r="AI100" i="8"/>
  <c r="AA100" i="8"/>
  <c r="S100" i="8"/>
  <c r="K100" i="8"/>
  <c r="FE99" i="8"/>
  <c r="EW99" i="8"/>
  <c r="EO99" i="8"/>
  <c r="EG99" i="8"/>
  <c r="DY99" i="8"/>
  <c r="DQ99" i="8"/>
  <c r="DI99" i="8"/>
  <c r="DA99" i="8"/>
  <c r="CS99" i="8"/>
  <c r="CK99" i="8"/>
  <c r="CC99" i="8"/>
  <c r="BU99" i="8"/>
  <c r="BM99" i="8"/>
  <c r="BE99" i="8"/>
  <c r="AW99" i="8"/>
  <c r="AO99" i="8"/>
  <c r="AG99" i="8"/>
  <c r="Y99" i="8"/>
  <c r="Q99" i="8"/>
  <c r="I99" i="8"/>
  <c r="FC98" i="8"/>
  <c r="EU98" i="8"/>
  <c r="EM98" i="8"/>
  <c r="EE98" i="8"/>
  <c r="DW98" i="8"/>
  <c r="DO98" i="8"/>
  <c r="DG98" i="8"/>
  <c r="CY98" i="8"/>
  <c r="CQ98" i="8"/>
  <c r="CI98" i="8"/>
  <c r="CA98" i="8"/>
  <c r="BS98" i="8"/>
  <c r="BK98" i="8"/>
  <c r="BC98" i="8"/>
  <c r="AU98" i="8"/>
  <c r="AM98" i="8"/>
  <c r="AE98" i="8"/>
  <c r="W98" i="8"/>
  <c r="O98" i="8"/>
  <c r="FA97" i="8"/>
  <c r="ES97" i="8"/>
  <c r="EK97" i="8"/>
  <c r="EC97" i="8"/>
  <c r="DU97" i="8"/>
  <c r="DM97" i="8"/>
  <c r="DE97" i="8"/>
  <c r="CW97" i="8"/>
  <c r="CO97" i="8"/>
  <c r="CG97" i="8"/>
  <c r="BY97" i="8"/>
  <c r="BQ97" i="8"/>
  <c r="BI97" i="8"/>
  <c r="BA97" i="8"/>
  <c r="AS97" i="8"/>
  <c r="AK97" i="8"/>
  <c r="AC97" i="8"/>
  <c r="U97" i="8"/>
  <c r="M97" i="8"/>
  <c r="FG96" i="8"/>
  <c r="EY96" i="8"/>
  <c r="EQ96" i="8"/>
  <c r="EI96" i="8"/>
  <c r="EA96" i="8"/>
  <c r="DS96" i="8"/>
  <c r="DK96" i="8"/>
  <c r="DC96" i="8"/>
  <c r="CU96" i="8"/>
  <c r="CM96" i="8"/>
  <c r="CE96" i="8"/>
  <c r="BW96" i="8"/>
  <c r="BO96" i="8"/>
  <c r="BG96" i="8"/>
  <c r="AY96" i="8"/>
  <c r="AQ96" i="8"/>
  <c r="AI96" i="8"/>
  <c r="AA96" i="8"/>
  <c r="S96" i="8"/>
  <c r="K96" i="8"/>
  <c r="FE95" i="8"/>
  <c r="EW95" i="8"/>
  <c r="EO95" i="8"/>
  <c r="EG95" i="8"/>
  <c r="DY95" i="8"/>
  <c r="DQ95" i="8"/>
  <c r="DI95" i="8"/>
  <c r="DA95" i="8"/>
  <c r="CS95" i="8"/>
  <c r="CK95" i="8"/>
  <c r="CC95" i="8"/>
  <c r="BU95" i="8"/>
  <c r="BM95" i="8"/>
  <c r="BE95" i="8"/>
  <c r="AW95" i="8"/>
  <c r="AO95" i="8"/>
  <c r="AG95" i="8"/>
  <c r="Y95" i="8"/>
  <c r="Q95" i="8"/>
  <c r="I95" i="8"/>
  <c r="FC94" i="8"/>
  <c r="EU94" i="8"/>
  <c r="EM94" i="8"/>
  <c r="EE94" i="8"/>
  <c r="DW94" i="8"/>
  <c r="DO94" i="8"/>
  <c r="DG94" i="8"/>
  <c r="CY94" i="8"/>
  <c r="CQ94" i="8"/>
  <c r="CI94" i="8"/>
  <c r="CA94" i="8"/>
  <c r="BS94" i="8"/>
  <c r="BK94" i="8"/>
  <c r="BC94" i="8"/>
  <c r="AU94" i="8"/>
  <c r="AM94" i="8"/>
  <c r="AE94" i="8"/>
  <c r="W94" i="8"/>
  <c r="O94" i="8"/>
  <c r="FA93" i="8"/>
  <c r="ES93" i="8"/>
  <c r="EK93" i="8"/>
  <c r="EC93" i="8"/>
  <c r="DU93" i="8"/>
  <c r="DM93" i="8"/>
  <c r="DE93" i="8"/>
  <c r="CW93" i="8"/>
  <c r="CO93" i="8"/>
  <c r="CG93" i="8"/>
  <c r="BY93" i="8"/>
  <c r="BQ93" i="8"/>
  <c r="BI93" i="8"/>
  <c r="BA93" i="8"/>
  <c r="AS93" i="8"/>
  <c r="AK93" i="8"/>
  <c r="AC93" i="8"/>
  <c r="U93" i="8"/>
  <c r="M93" i="8"/>
  <c r="FG92" i="8"/>
  <c r="EY92" i="8"/>
  <c r="EQ92" i="8"/>
  <c r="EI92" i="8"/>
  <c r="EA92" i="8"/>
  <c r="DS92" i="8"/>
  <c r="DK92" i="8"/>
  <c r="DC92" i="8"/>
  <c r="CU92" i="8"/>
  <c r="CM92" i="8"/>
  <c r="CE92" i="8"/>
  <c r="BW92" i="8"/>
  <c r="BO92" i="8"/>
  <c r="BG92" i="8"/>
  <c r="AY92" i="8"/>
  <c r="AQ92" i="8"/>
  <c r="AI92" i="8"/>
  <c r="AA92" i="8"/>
  <c r="S92" i="8"/>
  <c r="K92" i="8"/>
  <c r="FE91" i="8"/>
  <c r="EW91" i="8"/>
  <c r="EO91" i="8"/>
  <c r="EG91" i="8"/>
  <c r="DY91" i="8"/>
  <c r="DQ91" i="8"/>
  <c r="DI91" i="8"/>
  <c r="DA91" i="8"/>
  <c r="CS91" i="8"/>
  <c r="CK91" i="8"/>
  <c r="CC91" i="8"/>
  <c r="BU91" i="8"/>
  <c r="BM91" i="8"/>
  <c r="BE91" i="8"/>
  <c r="AW91" i="8"/>
  <c r="AO91" i="8"/>
  <c r="AG91" i="8"/>
  <c r="Y91" i="8"/>
  <c r="Q91" i="8"/>
  <c r="I91" i="8"/>
  <c r="FC90" i="8"/>
  <c r="EU90" i="8"/>
  <c r="EM90" i="8"/>
  <c r="EE90" i="8"/>
  <c r="DW90" i="8"/>
  <c r="DO90" i="8"/>
  <c r="DG90" i="8"/>
  <c r="CY90" i="8"/>
  <c r="CQ90" i="8"/>
  <c r="CI90" i="8"/>
  <c r="CA90" i="8"/>
  <c r="BS90" i="8"/>
  <c r="BK90" i="8"/>
  <c r="BC90" i="8"/>
  <c r="AU90" i="8"/>
  <c r="AM90" i="8"/>
  <c r="AE90" i="8"/>
  <c r="W90" i="8"/>
  <c r="O90" i="8"/>
  <c r="FA89" i="8"/>
  <c r="ES89" i="8"/>
  <c r="EK89" i="8"/>
  <c r="EC89" i="8"/>
  <c r="DU89" i="8"/>
  <c r="DM89" i="8"/>
  <c r="DE89" i="8"/>
  <c r="CW89" i="8"/>
  <c r="CO89" i="8"/>
  <c r="CG89" i="8"/>
  <c r="BY89" i="8"/>
  <c r="BQ89" i="8"/>
  <c r="BI89" i="8"/>
  <c r="BA89" i="8"/>
  <c r="AS89" i="8"/>
  <c r="AK89" i="8"/>
  <c r="AC89" i="8"/>
  <c r="U89" i="8"/>
  <c r="M89" i="8"/>
  <c r="FG88" i="8"/>
  <c r="EY88" i="8"/>
  <c r="EQ88" i="8"/>
  <c r="EI88" i="8"/>
  <c r="EA88" i="8"/>
  <c r="DS88" i="8"/>
  <c r="DK88" i="8"/>
  <c r="DC88" i="8"/>
  <c r="CU88" i="8"/>
  <c r="CM88" i="8"/>
  <c r="CE88" i="8"/>
  <c r="BW88" i="8"/>
  <c r="BO88" i="8"/>
  <c r="BG88" i="8"/>
  <c r="AY88" i="8"/>
  <c r="AQ88" i="8"/>
  <c r="AI88" i="8"/>
  <c r="AA88" i="8"/>
  <c r="S88" i="8"/>
  <c r="K88" i="8"/>
  <c r="FE87" i="8"/>
  <c r="EW87" i="8"/>
  <c r="EO87" i="8"/>
  <c r="EG87" i="8"/>
  <c r="DY87" i="8"/>
  <c r="DQ87" i="8"/>
  <c r="DI87" i="8"/>
  <c r="DA87" i="8"/>
  <c r="CS87" i="8"/>
  <c r="CK87" i="8"/>
  <c r="CC87" i="8"/>
  <c r="BU87" i="8"/>
  <c r="BM87" i="8"/>
  <c r="BE87" i="8"/>
  <c r="AW87" i="8"/>
  <c r="AO87" i="8"/>
  <c r="AG87" i="8"/>
  <c r="Y87" i="8"/>
  <c r="Q87" i="8"/>
  <c r="I87" i="8"/>
  <c r="FC86" i="8"/>
  <c r="EU86" i="8"/>
  <c r="EM86" i="8"/>
  <c r="EE86" i="8"/>
  <c r="DW86" i="8"/>
  <c r="DO86" i="8"/>
  <c r="DG86" i="8"/>
  <c r="CY86" i="8"/>
  <c r="CQ86" i="8"/>
  <c r="CI86" i="8"/>
  <c r="CA86" i="8"/>
  <c r="BS86" i="8"/>
  <c r="BK86" i="8"/>
  <c r="BC86" i="8"/>
  <c r="AU86" i="8"/>
  <c r="AM86" i="8"/>
  <c r="AE86" i="8"/>
  <c r="W86" i="8"/>
  <c r="O86" i="8"/>
  <c r="FA85" i="8"/>
  <c r="ES85" i="8"/>
  <c r="EK85" i="8"/>
  <c r="EC85" i="8"/>
  <c r="DU85" i="8"/>
  <c r="DM85" i="8"/>
  <c r="DE85" i="8"/>
  <c r="CW85" i="8"/>
  <c r="CO85" i="8"/>
  <c r="CG85" i="8"/>
  <c r="BY85" i="8"/>
  <c r="BQ85" i="8"/>
  <c r="BI85" i="8"/>
  <c r="BA85" i="8"/>
  <c r="AS85" i="8"/>
  <c r="AK85" i="8"/>
  <c r="AC85" i="8"/>
  <c r="U85" i="8"/>
  <c r="M85" i="8"/>
  <c r="FB106" i="8"/>
  <c r="ET106" i="8"/>
  <c r="EL106" i="8"/>
  <c r="ED106" i="8"/>
  <c r="DV106" i="8"/>
  <c r="DN106" i="8"/>
  <c r="DF106" i="8"/>
  <c r="CX106" i="8"/>
  <c r="CP106" i="8"/>
  <c r="CH106" i="8"/>
  <c r="BZ106" i="8"/>
  <c r="BR106" i="8"/>
  <c r="BJ106" i="8"/>
  <c r="BB106" i="8"/>
  <c r="AT106" i="8"/>
  <c r="AL106" i="8"/>
  <c r="AD106" i="8"/>
  <c r="V106" i="8"/>
  <c r="N106" i="8"/>
  <c r="EZ105" i="8"/>
  <c r="ER105" i="8"/>
  <c r="EJ105" i="8"/>
  <c r="EB105" i="8"/>
  <c r="DT105" i="8"/>
  <c r="DL105" i="8"/>
  <c r="DD105" i="8"/>
  <c r="CV105" i="8"/>
  <c r="CN105" i="8"/>
  <c r="CF105" i="8"/>
  <c r="BX105" i="8"/>
  <c r="BP105" i="8"/>
  <c r="BH105" i="8"/>
  <c r="AZ105" i="8"/>
  <c r="AR105" i="8"/>
  <c r="AJ105" i="8"/>
  <c r="AB105" i="8"/>
  <c r="T105" i="8"/>
  <c r="L105" i="8"/>
  <c r="FF104" i="8"/>
  <c r="EX104" i="8"/>
  <c r="EP104" i="8"/>
  <c r="EH104" i="8"/>
  <c r="DZ104" i="8"/>
  <c r="DR104" i="8"/>
  <c r="DJ104" i="8"/>
  <c r="DB104" i="8"/>
  <c r="CT104" i="8"/>
  <c r="CL104" i="8"/>
  <c r="CD104" i="8"/>
  <c r="BV104" i="8"/>
  <c r="BN104" i="8"/>
  <c r="BF104" i="8"/>
  <c r="AX104" i="8"/>
  <c r="AP104" i="8"/>
  <c r="AH104" i="8"/>
  <c r="Z104" i="8"/>
  <c r="R104" i="8"/>
  <c r="J104" i="8"/>
  <c r="FD103" i="8"/>
  <c r="EV103" i="8"/>
  <c r="EN103" i="8"/>
  <c r="EF103" i="8"/>
  <c r="DX103" i="8"/>
  <c r="DP103" i="8"/>
  <c r="DH103" i="8"/>
  <c r="CZ103" i="8"/>
  <c r="CR103" i="8"/>
  <c r="CJ103" i="8"/>
  <c r="CB103" i="8"/>
  <c r="BT103" i="8"/>
  <c r="BL103" i="8"/>
  <c r="BD103" i="8"/>
  <c r="AV103" i="8"/>
  <c r="AN103" i="8"/>
  <c r="AF103" i="8"/>
  <c r="X103" i="8"/>
  <c r="P103" i="8"/>
  <c r="H103" i="8"/>
  <c r="FB102" i="8"/>
  <c r="ET102" i="8"/>
  <c r="EL102" i="8"/>
  <c r="ED102" i="8"/>
  <c r="DV102" i="8"/>
  <c r="DN102" i="8"/>
  <c r="DF102" i="8"/>
  <c r="CX102" i="8"/>
  <c r="CP102" i="8"/>
  <c r="CH102" i="8"/>
  <c r="BZ102" i="8"/>
  <c r="BR102" i="8"/>
  <c r="BJ102" i="8"/>
  <c r="BB102" i="8"/>
  <c r="AT102" i="8"/>
  <c r="AL102" i="8"/>
  <c r="AD102" i="8"/>
  <c r="V102" i="8"/>
  <c r="N102" i="8"/>
  <c r="EZ101" i="8"/>
  <c r="ER101" i="8"/>
  <c r="EJ101" i="8"/>
  <c r="EB101" i="8"/>
  <c r="DT101" i="8"/>
  <c r="DL101" i="8"/>
  <c r="DD101" i="8"/>
  <c r="CV101" i="8"/>
  <c r="CN101" i="8"/>
  <c r="CF101" i="8"/>
  <c r="BX101" i="8"/>
  <c r="BP101" i="8"/>
  <c r="BH101" i="8"/>
  <c r="AZ101" i="8"/>
  <c r="AR101" i="8"/>
  <c r="AJ101" i="8"/>
  <c r="AB101" i="8"/>
  <c r="T101" i="8"/>
  <c r="L101" i="8"/>
  <c r="FF100" i="8"/>
  <c r="EX100" i="8"/>
  <c r="EP100" i="8"/>
  <c r="EH100" i="8"/>
  <c r="DZ100" i="8"/>
  <c r="DR100" i="8"/>
  <c r="DJ100" i="8"/>
  <c r="DB100" i="8"/>
  <c r="CT100" i="8"/>
  <c r="CL100" i="8"/>
  <c r="CD100" i="8"/>
  <c r="BV100" i="8"/>
  <c r="BN100" i="8"/>
  <c r="BF100" i="8"/>
  <c r="AX100" i="8"/>
  <c r="AP100" i="8"/>
  <c r="AH100" i="8"/>
  <c r="Z100" i="8"/>
  <c r="R100" i="8"/>
  <c r="J100" i="8"/>
  <c r="FD99" i="8"/>
  <c r="EV99" i="8"/>
  <c r="EN99" i="8"/>
  <c r="EF99" i="8"/>
  <c r="DX99" i="8"/>
  <c r="DP99" i="8"/>
  <c r="DH99" i="8"/>
  <c r="CZ99" i="8"/>
  <c r="CR99" i="8"/>
  <c r="CJ99" i="8"/>
  <c r="CB99" i="8"/>
  <c r="BT99" i="8"/>
  <c r="BL99" i="8"/>
  <c r="BD99" i="8"/>
  <c r="AV99" i="8"/>
  <c r="AN99" i="8"/>
  <c r="AF99" i="8"/>
  <c r="X99" i="8"/>
  <c r="P99" i="8"/>
  <c r="H99" i="8"/>
  <c r="FB98" i="8"/>
  <c r="ET98" i="8"/>
  <c r="EL98" i="8"/>
  <c r="ED98" i="8"/>
  <c r="DV98" i="8"/>
  <c r="DN98" i="8"/>
  <c r="DF98" i="8"/>
  <c r="CX98" i="8"/>
  <c r="CP98" i="8"/>
  <c r="CH98" i="8"/>
  <c r="BZ98" i="8"/>
  <c r="BR98" i="8"/>
  <c r="BJ98" i="8"/>
  <c r="BB98" i="8"/>
  <c r="AT98" i="8"/>
  <c r="AL98" i="8"/>
  <c r="AD98" i="8"/>
  <c r="V98" i="8"/>
  <c r="N98" i="8"/>
  <c r="EZ97" i="8"/>
  <c r="ER97" i="8"/>
  <c r="EJ97" i="8"/>
  <c r="EB97" i="8"/>
  <c r="DT97" i="8"/>
  <c r="DL97" i="8"/>
  <c r="DD97" i="8"/>
  <c r="CV97" i="8"/>
  <c r="CN97" i="8"/>
  <c r="CF97" i="8"/>
  <c r="BX97" i="8"/>
  <c r="BP97" i="8"/>
  <c r="BH97" i="8"/>
  <c r="AZ97" i="8"/>
  <c r="AR97" i="8"/>
  <c r="AJ97" i="8"/>
  <c r="AB97" i="8"/>
  <c r="T97" i="8"/>
  <c r="L97" i="8"/>
  <c r="FF96" i="8"/>
  <c r="EX96" i="8"/>
  <c r="EP96" i="8"/>
  <c r="EH96" i="8"/>
  <c r="DZ96" i="8"/>
  <c r="DR96" i="8"/>
  <c r="DJ96" i="8"/>
  <c r="DB96" i="8"/>
  <c r="CT96" i="8"/>
  <c r="CL96" i="8"/>
  <c r="CD96" i="8"/>
  <c r="BV96" i="8"/>
  <c r="BN96" i="8"/>
  <c r="BF96" i="8"/>
  <c r="AX96" i="8"/>
  <c r="AP96" i="8"/>
  <c r="AH96" i="8"/>
  <c r="Z96" i="8"/>
  <c r="R96" i="8"/>
  <c r="J96" i="8"/>
  <c r="FD95" i="8"/>
  <c r="EV95" i="8"/>
  <c r="EN95" i="8"/>
  <c r="EF95" i="8"/>
  <c r="DX95" i="8"/>
  <c r="DP95" i="8"/>
  <c r="DH95" i="8"/>
  <c r="CZ95" i="8"/>
  <c r="CR95" i="8"/>
  <c r="CJ95" i="8"/>
  <c r="CB95" i="8"/>
  <c r="BT95" i="8"/>
  <c r="BL95" i="8"/>
  <c r="BD95" i="8"/>
  <c r="AV95" i="8"/>
  <c r="AN95" i="8"/>
  <c r="AF95" i="8"/>
  <c r="X95" i="8"/>
  <c r="P95" i="8"/>
  <c r="H95" i="8"/>
  <c r="FA106" i="8"/>
  <c r="ES106" i="8"/>
  <c r="EK106" i="8"/>
  <c r="EC106" i="8"/>
  <c r="DU106" i="8"/>
  <c r="DM106" i="8"/>
  <c r="DE106" i="8"/>
  <c r="CW106" i="8"/>
  <c r="CO106" i="8"/>
  <c r="CG106" i="8"/>
  <c r="BY106" i="8"/>
  <c r="BQ106" i="8"/>
  <c r="BI106" i="8"/>
  <c r="BA106" i="8"/>
  <c r="AS106" i="8"/>
  <c r="AK106" i="8"/>
  <c r="AC106" i="8"/>
  <c r="U106" i="8"/>
  <c r="M106" i="8"/>
  <c r="FG105" i="8"/>
  <c r="EY105" i="8"/>
  <c r="EQ105" i="8"/>
  <c r="EI105" i="8"/>
  <c r="EA105" i="8"/>
  <c r="DS105" i="8"/>
  <c r="DK105" i="8"/>
  <c r="DC105" i="8"/>
  <c r="CU105" i="8"/>
  <c r="CM105" i="8"/>
  <c r="CE105" i="8"/>
  <c r="BW105" i="8"/>
  <c r="BO105" i="8"/>
  <c r="BG105" i="8"/>
  <c r="AY105" i="8"/>
  <c r="AQ105" i="8"/>
  <c r="AI105" i="8"/>
  <c r="AA105" i="8"/>
  <c r="S105" i="8"/>
  <c r="K105" i="8"/>
  <c r="FE104" i="8"/>
  <c r="EW104" i="8"/>
  <c r="EO104" i="8"/>
  <c r="EG104" i="8"/>
  <c r="DY104" i="8"/>
  <c r="DQ104" i="8"/>
  <c r="DI104" i="8"/>
  <c r="DA104" i="8"/>
  <c r="CS104" i="8"/>
  <c r="CK104" i="8"/>
  <c r="CC104" i="8"/>
  <c r="BU104" i="8"/>
  <c r="BM104" i="8"/>
  <c r="BE104" i="8"/>
  <c r="AW104" i="8"/>
  <c r="AO104" i="8"/>
  <c r="AG104" i="8"/>
  <c r="Y104" i="8"/>
  <c r="Q104" i="8"/>
  <c r="I104" i="8"/>
  <c r="FC103" i="8"/>
  <c r="EU103" i="8"/>
  <c r="EM103" i="8"/>
  <c r="EE103" i="8"/>
  <c r="DW103" i="8"/>
  <c r="DO103" i="8"/>
  <c r="DG103" i="8"/>
  <c r="CY103" i="8"/>
  <c r="CQ103" i="8"/>
  <c r="CI103" i="8"/>
  <c r="CA103" i="8"/>
  <c r="BS103" i="8"/>
  <c r="BK103" i="8"/>
  <c r="BC103" i="8"/>
  <c r="AU103" i="8"/>
  <c r="AM103" i="8"/>
  <c r="AE103" i="8"/>
  <c r="W103" i="8"/>
  <c r="O103" i="8"/>
  <c r="FA102" i="8"/>
  <c r="ES102" i="8"/>
  <c r="EK102" i="8"/>
  <c r="EC102" i="8"/>
  <c r="DU102" i="8"/>
  <c r="DM102" i="8"/>
  <c r="DE102" i="8"/>
  <c r="CW102" i="8"/>
  <c r="CO102" i="8"/>
  <c r="CG102" i="8"/>
  <c r="BY102" i="8"/>
  <c r="BQ102" i="8"/>
  <c r="BI102" i="8"/>
  <c r="BA102" i="8"/>
  <c r="AS102" i="8"/>
  <c r="AK102" i="8"/>
  <c r="AC102" i="8"/>
  <c r="U102" i="8"/>
  <c r="M102" i="8"/>
  <c r="FG101" i="8"/>
  <c r="EY101" i="8"/>
  <c r="EQ101" i="8"/>
  <c r="EI101" i="8"/>
  <c r="EA101" i="8"/>
  <c r="DS101" i="8"/>
  <c r="DK101" i="8"/>
  <c r="DC101" i="8"/>
  <c r="CU101" i="8"/>
  <c r="CM101" i="8"/>
  <c r="CE101" i="8"/>
  <c r="BW101" i="8"/>
  <c r="BO101" i="8"/>
  <c r="BG101" i="8"/>
  <c r="AY101" i="8"/>
  <c r="AQ101" i="8"/>
  <c r="AI101" i="8"/>
  <c r="AA101" i="8"/>
  <c r="S101" i="8"/>
  <c r="K101" i="8"/>
  <c r="FE100" i="8"/>
  <c r="EW100" i="8"/>
  <c r="EO100" i="8"/>
  <c r="EG100" i="8"/>
  <c r="DY100" i="8"/>
  <c r="DQ100" i="8"/>
  <c r="DI100" i="8"/>
  <c r="DA100" i="8"/>
  <c r="CS100" i="8"/>
  <c r="CK100" i="8"/>
  <c r="CC100" i="8"/>
  <c r="BU100" i="8"/>
  <c r="BM100" i="8"/>
  <c r="BE100" i="8"/>
  <c r="AW100" i="8"/>
  <c r="AO100" i="8"/>
  <c r="AG100" i="8"/>
  <c r="Y100" i="8"/>
  <c r="Q100" i="8"/>
  <c r="I100" i="8"/>
  <c r="FC99" i="8"/>
  <c r="EU99" i="8"/>
  <c r="EM99" i="8"/>
  <c r="EE99" i="8"/>
  <c r="DW99" i="8"/>
  <c r="DO99" i="8"/>
  <c r="DG99" i="8"/>
  <c r="CY99" i="8"/>
  <c r="CQ99" i="8"/>
  <c r="CI99" i="8"/>
  <c r="CA99" i="8"/>
  <c r="BS99" i="8"/>
  <c r="BK99" i="8"/>
  <c r="BC99" i="8"/>
  <c r="AU99" i="8"/>
  <c r="AM99" i="8"/>
  <c r="AE99" i="8"/>
  <c r="W99" i="8"/>
  <c r="O99" i="8"/>
  <c r="FA98" i="8"/>
  <c r="ES98" i="8"/>
  <c r="EK98" i="8"/>
  <c r="EC98" i="8"/>
  <c r="DU98" i="8"/>
  <c r="DM98" i="8"/>
  <c r="DE98" i="8"/>
  <c r="CW98" i="8"/>
  <c r="CO98" i="8"/>
  <c r="CG98" i="8"/>
  <c r="BY98" i="8"/>
  <c r="BQ98" i="8"/>
  <c r="BI98" i="8"/>
  <c r="BA98" i="8"/>
  <c r="AS98" i="8"/>
  <c r="AK98" i="8"/>
  <c r="AC98" i="8"/>
  <c r="U98" i="8"/>
  <c r="M98" i="8"/>
  <c r="FG97" i="8"/>
  <c r="EY97" i="8"/>
  <c r="EQ97" i="8"/>
  <c r="EI97" i="8"/>
  <c r="EA97" i="8"/>
  <c r="DS97" i="8"/>
  <c r="DK97" i="8"/>
  <c r="DC97" i="8"/>
  <c r="CU97" i="8"/>
  <c r="CM97" i="8"/>
  <c r="CE97" i="8"/>
  <c r="BW97" i="8"/>
  <c r="BO97" i="8"/>
  <c r="BG97" i="8"/>
  <c r="AY97" i="8"/>
  <c r="AQ97" i="8"/>
  <c r="AI97" i="8"/>
  <c r="AA97" i="8"/>
  <c r="S97" i="8"/>
  <c r="K97" i="8"/>
  <c r="FE96" i="8"/>
  <c r="EW96" i="8"/>
  <c r="EO96" i="8"/>
  <c r="EG96" i="8"/>
  <c r="DY96" i="8"/>
  <c r="DQ96" i="8"/>
  <c r="DI96" i="8"/>
  <c r="DA96" i="8"/>
  <c r="CS96" i="8"/>
  <c r="CK96" i="8"/>
  <c r="CC96" i="8"/>
  <c r="BU96" i="8"/>
  <c r="BM96" i="8"/>
  <c r="BE96" i="8"/>
  <c r="AW96" i="8"/>
  <c r="AO96" i="8"/>
  <c r="AG96" i="8"/>
  <c r="Y96" i="8"/>
  <c r="Q96" i="8"/>
  <c r="I96" i="8"/>
  <c r="FC95" i="8"/>
  <c r="EU95" i="8"/>
  <c r="EM95" i="8"/>
  <c r="EE95" i="8"/>
  <c r="DW95" i="8"/>
  <c r="DO95" i="8"/>
  <c r="DG95" i="8"/>
  <c r="CY95" i="8"/>
  <c r="CQ95" i="8"/>
  <c r="CI95" i="8"/>
  <c r="CA95" i="8"/>
  <c r="BS95" i="8"/>
  <c r="BK95" i="8"/>
  <c r="BC95" i="8"/>
  <c r="AU95" i="8"/>
  <c r="AM95" i="8"/>
  <c r="AE95" i="8"/>
  <c r="W95" i="8"/>
  <c r="O95" i="8"/>
  <c r="FA94" i="8"/>
  <c r="ES94" i="8"/>
  <c r="EK94" i="8"/>
  <c r="EC94" i="8"/>
  <c r="DU94" i="8"/>
  <c r="DM94" i="8"/>
  <c r="DE94" i="8"/>
  <c r="CW94" i="8"/>
  <c r="CO94" i="8"/>
  <c r="CG94" i="8"/>
  <c r="BY94" i="8"/>
  <c r="BQ94" i="8"/>
  <c r="BI94" i="8"/>
  <c r="BA94" i="8"/>
  <c r="AS94" i="8"/>
  <c r="AK94" i="8"/>
  <c r="AC94" i="8"/>
  <c r="U94" i="8"/>
  <c r="M94" i="8"/>
  <c r="FG93" i="8"/>
  <c r="EY93" i="8"/>
  <c r="EQ93" i="8"/>
  <c r="EI93" i="8"/>
  <c r="EA93" i="8"/>
  <c r="DS93" i="8"/>
  <c r="DK93" i="8"/>
  <c r="DC93" i="8"/>
  <c r="CU93" i="8"/>
  <c r="CM93" i="8"/>
  <c r="CE93" i="8"/>
  <c r="BW93" i="8"/>
  <c r="BO93" i="8"/>
  <c r="BG93" i="8"/>
  <c r="AY93" i="8"/>
  <c r="AQ93" i="8"/>
  <c r="AI93" i="8"/>
  <c r="AA93" i="8"/>
  <c r="S93" i="8"/>
  <c r="K93" i="8"/>
  <c r="FE92" i="8"/>
  <c r="EW92" i="8"/>
  <c r="EO92" i="8"/>
  <c r="EG92" i="8"/>
  <c r="DY92" i="8"/>
  <c r="DQ92" i="8"/>
  <c r="DI92" i="8"/>
  <c r="DA92" i="8"/>
  <c r="CS92" i="8"/>
  <c r="CK92" i="8"/>
  <c r="CC92" i="8"/>
  <c r="BU92" i="8"/>
  <c r="BM92" i="8"/>
  <c r="BE92" i="8"/>
  <c r="AW92" i="8"/>
  <c r="AO92" i="8"/>
  <c r="AG92" i="8"/>
  <c r="Y92" i="8"/>
  <c r="Q92" i="8"/>
  <c r="I92" i="8"/>
  <c r="FC91" i="8"/>
  <c r="EU91" i="8"/>
  <c r="EM91" i="8"/>
  <c r="EE91" i="8"/>
  <c r="DW91" i="8"/>
  <c r="DO91" i="8"/>
  <c r="DG91" i="8"/>
  <c r="CY91" i="8"/>
  <c r="CQ91" i="8"/>
  <c r="CI91" i="8"/>
  <c r="CA91" i="8"/>
  <c r="BS91" i="8"/>
  <c r="BK91" i="8"/>
  <c r="BC91" i="8"/>
  <c r="AU91" i="8"/>
  <c r="AM91" i="8"/>
  <c r="AE91" i="8"/>
  <c r="W91" i="8"/>
  <c r="O91" i="8"/>
  <c r="FA90" i="8"/>
  <c r="ES90" i="8"/>
  <c r="EK90" i="8"/>
  <c r="EC90" i="8"/>
  <c r="DU90" i="8"/>
  <c r="DM90" i="8"/>
  <c r="DE90" i="8"/>
  <c r="CW90" i="8"/>
  <c r="CO90" i="8"/>
  <c r="CG90" i="8"/>
  <c r="BY90" i="8"/>
  <c r="BQ90" i="8"/>
  <c r="BI90" i="8"/>
  <c r="BA90" i="8"/>
  <c r="AS90" i="8"/>
  <c r="AK90" i="8"/>
  <c r="AC90" i="8"/>
  <c r="U90" i="8"/>
  <c r="M90" i="8"/>
  <c r="FG89" i="8"/>
  <c r="EY89" i="8"/>
  <c r="EQ89" i="8"/>
  <c r="EI89" i="8"/>
  <c r="EA89" i="8"/>
  <c r="DS89" i="8"/>
  <c r="DK89" i="8"/>
  <c r="DC89" i="8"/>
  <c r="CU89" i="8"/>
  <c r="CM89" i="8"/>
  <c r="CE89" i="8"/>
  <c r="BW89" i="8"/>
  <c r="BO89" i="8"/>
  <c r="BG89" i="8"/>
  <c r="AY89" i="8"/>
  <c r="AQ89" i="8"/>
  <c r="AI89" i="8"/>
  <c r="AA89" i="8"/>
  <c r="S89" i="8"/>
  <c r="K89" i="8"/>
  <c r="FE88" i="8"/>
  <c r="EW88" i="8"/>
  <c r="EO88" i="8"/>
  <c r="EG88" i="8"/>
  <c r="DY88" i="8"/>
  <c r="DQ88" i="8"/>
  <c r="DI88" i="8"/>
  <c r="DA88" i="8"/>
  <c r="CS88" i="8"/>
  <c r="CK88" i="8"/>
  <c r="CC88" i="8"/>
  <c r="BU88" i="8"/>
  <c r="BM88" i="8"/>
  <c r="BE88" i="8"/>
  <c r="AW88" i="8"/>
  <c r="AO88" i="8"/>
  <c r="AG88" i="8"/>
  <c r="Y88" i="8"/>
  <c r="Q88" i="8"/>
  <c r="I88" i="8"/>
  <c r="FC87" i="8"/>
  <c r="EU87" i="8"/>
  <c r="EM87" i="8"/>
  <c r="EE87" i="8"/>
  <c r="DW87" i="8"/>
  <c r="DO87" i="8"/>
  <c r="DG87" i="8"/>
  <c r="CY87" i="8"/>
  <c r="CQ87" i="8"/>
  <c r="CI87" i="8"/>
  <c r="CA87" i="8"/>
  <c r="BS87" i="8"/>
  <c r="BK87" i="8"/>
  <c r="BC87" i="8"/>
  <c r="AU87" i="8"/>
  <c r="AM87" i="8"/>
  <c r="AE87" i="8"/>
  <c r="W87" i="8"/>
  <c r="O87" i="8"/>
  <c r="FA86" i="8"/>
  <c r="ES86" i="8"/>
  <c r="EK86" i="8"/>
  <c r="EC86" i="8"/>
  <c r="DU86" i="8"/>
  <c r="DM86" i="8"/>
  <c r="DE86" i="8"/>
  <c r="CW86" i="8"/>
  <c r="CO86" i="8"/>
  <c r="CG86" i="8"/>
  <c r="BY86" i="8"/>
  <c r="BQ86" i="8"/>
  <c r="BI86" i="8"/>
  <c r="BA86" i="8"/>
  <c r="AS86" i="8"/>
  <c r="AK86" i="8"/>
  <c r="AC86" i="8"/>
  <c r="U86" i="8"/>
  <c r="M86" i="8"/>
  <c r="FG85" i="8"/>
  <c r="EY85" i="8"/>
  <c r="EQ85" i="8"/>
  <c r="EI85" i="8"/>
  <c r="EA85" i="8"/>
  <c r="DS85" i="8"/>
  <c r="DK85" i="8"/>
  <c r="DC85" i="8"/>
  <c r="CU85" i="8"/>
  <c r="CM85" i="8"/>
  <c r="CE85" i="8"/>
  <c r="BW85" i="8"/>
  <c r="BO85" i="8"/>
  <c r="BG85" i="8"/>
  <c r="AY85" i="8"/>
  <c r="AQ85" i="8"/>
  <c r="AI85" i="8"/>
  <c r="AA85" i="8"/>
  <c r="S85" i="8"/>
  <c r="K85" i="8"/>
  <c r="EZ106" i="8"/>
  <c r="ER106" i="8"/>
  <c r="EJ106" i="8"/>
  <c r="EB106" i="8"/>
  <c r="DT106" i="8"/>
  <c r="DL106" i="8"/>
  <c r="DD106" i="8"/>
  <c r="CV106" i="8"/>
  <c r="CN106" i="8"/>
  <c r="CF106" i="8"/>
  <c r="BX106" i="8"/>
  <c r="BP106" i="8"/>
  <c r="BH106" i="8"/>
  <c r="AZ106" i="8"/>
  <c r="AR106" i="8"/>
  <c r="AJ106" i="8"/>
  <c r="AB106" i="8"/>
  <c r="T106" i="8"/>
  <c r="L106" i="8"/>
  <c r="FF105" i="8"/>
  <c r="EX105" i="8"/>
  <c r="EP105" i="8"/>
  <c r="EH105" i="8"/>
  <c r="DZ105" i="8"/>
  <c r="DR105" i="8"/>
  <c r="DJ105" i="8"/>
  <c r="DB105" i="8"/>
  <c r="CT105" i="8"/>
  <c r="CL105" i="8"/>
  <c r="CD105" i="8"/>
  <c r="BV105" i="8"/>
  <c r="BN105" i="8"/>
  <c r="BF105" i="8"/>
  <c r="AX105" i="8"/>
  <c r="AP105" i="8"/>
  <c r="AH105" i="8"/>
  <c r="Z105" i="8"/>
  <c r="R105" i="8"/>
  <c r="J105" i="8"/>
  <c r="FD104" i="8"/>
  <c r="EV104" i="8"/>
  <c r="EN104" i="8"/>
  <c r="EF104" i="8"/>
  <c r="DX104" i="8"/>
  <c r="DP104" i="8"/>
  <c r="DH104" i="8"/>
  <c r="CZ104" i="8"/>
  <c r="CR104" i="8"/>
  <c r="CJ104" i="8"/>
  <c r="CB104" i="8"/>
  <c r="BT104" i="8"/>
  <c r="BL104" i="8"/>
  <c r="BD104" i="8"/>
  <c r="AV104" i="8"/>
  <c r="AN104" i="8"/>
  <c r="AF104" i="8"/>
  <c r="X104" i="8"/>
  <c r="P104" i="8"/>
  <c r="H104" i="8"/>
  <c r="FB103" i="8"/>
  <c r="ET103" i="8"/>
  <c r="EL103" i="8"/>
  <c r="ED103" i="8"/>
  <c r="DV103" i="8"/>
  <c r="DN103" i="8"/>
  <c r="DF103" i="8"/>
  <c r="CX103" i="8"/>
  <c r="CP103" i="8"/>
  <c r="CH103" i="8"/>
  <c r="BZ103" i="8"/>
  <c r="BR103" i="8"/>
  <c r="BJ103" i="8"/>
  <c r="BB103" i="8"/>
  <c r="AT103" i="8"/>
  <c r="AL103" i="8"/>
  <c r="AD103" i="8"/>
  <c r="V103" i="8"/>
  <c r="N103" i="8"/>
  <c r="EZ102" i="8"/>
  <c r="ER102" i="8"/>
  <c r="EJ102" i="8"/>
  <c r="EB102" i="8"/>
  <c r="DT102" i="8"/>
  <c r="DL102" i="8"/>
  <c r="DD102" i="8"/>
  <c r="CV102" i="8"/>
  <c r="CN102" i="8"/>
  <c r="CF102" i="8"/>
  <c r="BX102" i="8"/>
  <c r="BP102" i="8"/>
  <c r="BH102" i="8"/>
  <c r="AZ102" i="8"/>
  <c r="AR102" i="8"/>
  <c r="AJ102" i="8"/>
  <c r="AB102" i="8"/>
  <c r="T102" i="8"/>
  <c r="L102" i="8"/>
  <c r="FF101" i="8"/>
  <c r="EX101" i="8"/>
  <c r="EP101" i="8"/>
  <c r="EH101" i="8"/>
  <c r="DZ101" i="8"/>
  <c r="DR101" i="8"/>
  <c r="DJ101" i="8"/>
  <c r="DB101" i="8"/>
  <c r="CT101" i="8"/>
  <c r="CL101" i="8"/>
  <c r="CD101" i="8"/>
  <c r="BV101" i="8"/>
  <c r="BN101" i="8"/>
  <c r="BF101" i="8"/>
  <c r="AX101" i="8"/>
  <c r="AP101" i="8"/>
  <c r="AH101" i="8"/>
  <c r="Z101" i="8"/>
  <c r="R101" i="8"/>
  <c r="J101" i="8"/>
  <c r="FD100" i="8"/>
  <c r="EV100" i="8"/>
  <c r="EN100" i="8"/>
  <c r="EF100" i="8"/>
  <c r="DX100" i="8"/>
  <c r="DP100" i="8"/>
  <c r="DH100" i="8"/>
  <c r="CZ100" i="8"/>
  <c r="CR100" i="8"/>
  <c r="CJ100" i="8"/>
  <c r="CB100" i="8"/>
  <c r="BT100" i="8"/>
  <c r="BL100" i="8"/>
  <c r="BD100" i="8"/>
  <c r="AV100" i="8"/>
  <c r="AN100" i="8"/>
  <c r="AF100" i="8"/>
  <c r="X100" i="8"/>
  <c r="P100" i="8"/>
  <c r="H100" i="8"/>
  <c r="FB99" i="8"/>
  <c r="ET99" i="8"/>
  <c r="EL99" i="8"/>
  <c r="ED99" i="8"/>
  <c r="DV99" i="8"/>
  <c r="DN99" i="8"/>
  <c r="DF99" i="8"/>
  <c r="CX99" i="8"/>
  <c r="CP99" i="8"/>
  <c r="CH99" i="8"/>
  <c r="BZ99" i="8"/>
  <c r="BR99" i="8"/>
  <c r="BJ99" i="8"/>
  <c r="BB99" i="8"/>
  <c r="AT99" i="8"/>
  <c r="AL99" i="8"/>
  <c r="AD99" i="8"/>
  <c r="V99" i="8"/>
  <c r="N99" i="8"/>
  <c r="EZ98" i="8"/>
  <c r="ER98" i="8"/>
  <c r="EJ98" i="8"/>
  <c r="EB98" i="8"/>
  <c r="DT98" i="8"/>
  <c r="DL98" i="8"/>
  <c r="DD98" i="8"/>
  <c r="CV98" i="8"/>
  <c r="CN98" i="8"/>
  <c r="CF98" i="8"/>
  <c r="BX98" i="8"/>
  <c r="BP98" i="8"/>
  <c r="BH98" i="8"/>
  <c r="AZ98" i="8"/>
  <c r="AR98" i="8"/>
  <c r="AJ98" i="8"/>
  <c r="AB98" i="8"/>
  <c r="T98" i="8"/>
  <c r="L98" i="8"/>
  <c r="FF97" i="8"/>
  <c r="EX97" i="8"/>
  <c r="EP97" i="8"/>
  <c r="EH97" i="8"/>
  <c r="DZ97" i="8"/>
  <c r="DR97" i="8"/>
  <c r="DJ97" i="8"/>
  <c r="DB97" i="8"/>
  <c r="CT97" i="8"/>
  <c r="CL97" i="8"/>
  <c r="CD97" i="8"/>
  <c r="BV97" i="8"/>
  <c r="BN97" i="8"/>
  <c r="BF97" i="8"/>
  <c r="AX97" i="8"/>
  <c r="AP97" i="8"/>
  <c r="AH97" i="8"/>
  <c r="Z97" i="8"/>
  <c r="R97" i="8"/>
  <c r="J97" i="8"/>
  <c r="FD96" i="8"/>
  <c r="EV96" i="8"/>
  <c r="EN96" i="8"/>
  <c r="EF96" i="8"/>
  <c r="DX96" i="8"/>
  <c r="DP96" i="8"/>
  <c r="DH96" i="8"/>
  <c r="CZ96" i="8"/>
  <c r="CR96" i="8"/>
  <c r="CJ96" i="8"/>
  <c r="CB96" i="8"/>
  <c r="BT96" i="8"/>
  <c r="BL96" i="8"/>
  <c r="BD96" i="8"/>
  <c r="AV96" i="8"/>
  <c r="AN96" i="8"/>
  <c r="AF96" i="8"/>
  <c r="X96" i="8"/>
  <c r="P96" i="8"/>
  <c r="H96" i="8"/>
  <c r="FB95" i="8"/>
  <c r="ET95" i="8"/>
  <c r="EL95" i="8"/>
  <c r="ED95" i="8"/>
  <c r="DV95" i="8"/>
  <c r="DN95" i="8"/>
  <c r="DF95" i="8"/>
  <c r="CX95" i="8"/>
  <c r="CP95" i="8"/>
  <c r="CH95" i="8"/>
  <c r="BZ95" i="8"/>
  <c r="BR95" i="8"/>
  <c r="BJ95" i="8"/>
  <c r="BB95" i="8"/>
  <c r="AT95" i="8"/>
  <c r="AL95" i="8"/>
  <c r="AD95" i="8"/>
  <c r="V95" i="8"/>
  <c r="N95" i="8"/>
  <c r="EZ94" i="8"/>
  <c r="ER94" i="8"/>
  <c r="EJ94" i="8"/>
  <c r="EB94" i="8"/>
  <c r="DT94" i="8"/>
  <c r="DL94" i="8"/>
  <c r="DD94" i="8"/>
  <c r="CV94" i="8"/>
  <c r="CN94" i="8"/>
  <c r="CF94" i="8"/>
  <c r="BX94" i="8"/>
  <c r="BP94" i="8"/>
  <c r="BH94" i="8"/>
  <c r="AZ94" i="8"/>
  <c r="AR94" i="8"/>
  <c r="AJ94" i="8"/>
  <c r="AB94" i="8"/>
  <c r="T94" i="8"/>
  <c r="L94" i="8"/>
  <c r="FF93" i="8"/>
  <c r="EX93" i="8"/>
  <c r="EP93" i="8"/>
  <c r="EH93" i="8"/>
  <c r="DZ93" i="8"/>
  <c r="DR93" i="8"/>
  <c r="DJ93" i="8"/>
  <c r="DB93" i="8"/>
  <c r="CT93" i="8"/>
  <c r="CL93" i="8"/>
  <c r="CD93" i="8"/>
  <c r="BV93" i="8"/>
  <c r="BN93" i="8"/>
  <c r="BF93" i="8"/>
  <c r="AX93" i="8"/>
  <c r="AP93" i="8"/>
  <c r="AH93" i="8"/>
  <c r="Z93" i="8"/>
  <c r="R93" i="8"/>
  <c r="J93" i="8"/>
  <c r="FD92" i="8"/>
  <c r="EV92" i="8"/>
  <c r="EN92" i="8"/>
  <c r="EF92" i="8"/>
  <c r="DX92" i="8"/>
  <c r="DP92" i="8"/>
  <c r="DH92" i="8"/>
  <c r="CZ92" i="8"/>
  <c r="CR92" i="8"/>
  <c r="CJ92" i="8"/>
  <c r="CB92" i="8"/>
  <c r="BT92" i="8"/>
  <c r="BL92" i="8"/>
  <c r="BD92" i="8"/>
  <c r="AV92" i="8"/>
  <c r="AN92" i="8"/>
  <c r="AF92" i="8"/>
  <c r="X92" i="8"/>
  <c r="P92" i="8"/>
  <c r="H92" i="8"/>
  <c r="FB91" i="8"/>
  <c r="ET91" i="8"/>
  <c r="EL91" i="8"/>
  <c r="ED91" i="8"/>
  <c r="DV91" i="8"/>
  <c r="DN91" i="8"/>
  <c r="DF91" i="8"/>
  <c r="CX91" i="8"/>
  <c r="CP91" i="8"/>
  <c r="CH91" i="8"/>
  <c r="BZ91" i="8"/>
  <c r="BR91" i="8"/>
  <c r="BJ91" i="8"/>
  <c r="BB91" i="8"/>
  <c r="AT91" i="8"/>
  <c r="AL91" i="8"/>
  <c r="AD91" i="8"/>
  <c r="V91" i="8"/>
  <c r="N91" i="8"/>
  <c r="EZ90" i="8"/>
  <c r="ER90" i="8"/>
  <c r="EJ90" i="8"/>
  <c r="EB90" i="8"/>
  <c r="DT90" i="8"/>
  <c r="DL90" i="8"/>
  <c r="DD90" i="8"/>
  <c r="CV90" i="8"/>
  <c r="CN90" i="8"/>
  <c r="CF90" i="8"/>
  <c r="BX90" i="8"/>
  <c r="BP90" i="8"/>
  <c r="BH90" i="8"/>
  <c r="AZ90" i="8"/>
  <c r="AR90" i="8"/>
  <c r="AJ90" i="8"/>
  <c r="AB90" i="8"/>
  <c r="T90" i="8"/>
  <c r="L90" i="8"/>
  <c r="FF89" i="8"/>
  <c r="EX89" i="8"/>
  <c r="EP89" i="8"/>
  <c r="EH89" i="8"/>
  <c r="DZ89" i="8"/>
  <c r="DR89" i="8"/>
  <c r="DJ89" i="8"/>
  <c r="DB89" i="8"/>
  <c r="CT89" i="8"/>
  <c r="CL89" i="8"/>
  <c r="CD89" i="8"/>
  <c r="BV89" i="8"/>
  <c r="BN89" i="8"/>
  <c r="BF89" i="8"/>
  <c r="AX89" i="8"/>
  <c r="AP89" i="8"/>
  <c r="AH89" i="8"/>
  <c r="Z89" i="8"/>
  <c r="R89" i="8"/>
  <c r="J89" i="8"/>
  <c r="FD88" i="8"/>
  <c r="EV88" i="8"/>
  <c r="EN88" i="8"/>
  <c r="EF88" i="8"/>
  <c r="DX88" i="8"/>
  <c r="DP88" i="8"/>
  <c r="DH88" i="8"/>
  <c r="CZ88" i="8"/>
  <c r="CR88" i="8"/>
  <c r="CJ88" i="8"/>
  <c r="CB88" i="8"/>
  <c r="BT88" i="8"/>
  <c r="BL88" i="8"/>
  <c r="BD88" i="8"/>
  <c r="AV88" i="8"/>
  <c r="AN88" i="8"/>
  <c r="AF88" i="8"/>
  <c r="X88" i="8"/>
  <c r="P88" i="8"/>
  <c r="H88" i="8"/>
  <c r="FB87" i="8"/>
  <c r="ET87" i="8"/>
  <c r="EL87" i="8"/>
  <c r="ED87" i="8"/>
  <c r="DV87" i="8"/>
  <c r="DN87" i="8"/>
  <c r="DF87" i="8"/>
  <c r="CX87" i="8"/>
  <c r="CP87" i="8"/>
  <c r="CH87" i="8"/>
  <c r="BZ87" i="8"/>
  <c r="BR87" i="8"/>
  <c r="BJ87" i="8"/>
  <c r="BB87" i="8"/>
  <c r="AT87" i="8"/>
  <c r="AL87" i="8"/>
  <c r="AD87" i="8"/>
  <c r="V87" i="8"/>
  <c r="N87" i="8"/>
  <c r="EZ86" i="8"/>
  <c r="ER86" i="8"/>
  <c r="EJ86" i="8"/>
  <c r="EB86" i="8"/>
  <c r="DT86" i="8"/>
  <c r="DL86" i="8"/>
  <c r="DD86" i="8"/>
  <c r="CV86" i="8"/>
  <c r="CN86" i="8"/>
  <c r="CF86" i="8"/>
  <c r="BX86" i="8"/>
  <c r="BP86" i="8"/>
  <c r="BH86" i="8"/>
  <c r="AZ86" i="8"/>
  <c r="AR86" i="8"/>
  <c r="AJ86" i="8"/>
  <c r="AB86" i="8"/>
  <c r="T86" i="8"/>
  <c r="L86" i="8"/>
  <c r="FF85" i="8"/>
  <c r="EX85" i="8"/>
  <c r="EP85" i="8"/>
  <c r="EH85" i="8"/>
  <c r="DZ85" i="8"/>
  <c r="DR85" i="8"/>
  <c r="DJ85" i="8"/>
  <c r="DB85" i="8"/>
  <c r="CT85" i="8"/>
  <c r="CL85" i="8"/>
  <c r="CD85" i="8"/>
  <c r="BV85" i="8"/>
  <c r="BN85" i="8"/>
  <c r="BF85" i="8"/>
  <c r="AX85" i="8"/>
  <c r="AP85" i="8"/>
  <c r="AH85" i="8"/>
  <c r="Z85" i="8"/>
  <c r="R85" i="8"/>
  <c r="J85" i="8"/>
  <c r="FG106" i="8"/>
  <c r="EY106" i="8"/>
  <c r="EQ106" i="8"/>
  <c r="EI106" i="8"/>
  <c r="EA106" i="8"/>
  <c r="DS106" i="8"/>
  <c r="DK106" i="8"/>
  <c r="DC106" i="8"/>
  <c r="CU106" i="8"/>
  <c r="CM106" i="8"/>
  <c r="CE106" i="8"/>
  <c r="BW106" i="8"/>
  <c r="BO106" i="8"/>
  <c r="BG106" i="8"/>
  <c r="AY106" i="8"/>
  <c r="AQ106" i="8"/>
  <c r="AI106" i="8"/>
  <c r="AA106" i="8"/>
  <c r="S106" i="8"/>
  <c r="K106" i="8"/>
  <c r="FE105" i="8"/>
  <c r="EW105" i="8"/>
  <c r="EO105" i="8"/>
  <c r="EG105" i="8"/>
  <c r="DY105" i="8"/>
  <c r="DQ105" i="8"/>
  <c r="DI105" i="8"/>
  <c r="DA105" i="8"/>
  <c r="CS105" i="8"/>
  <c r="CK105" i="8"/>
  <c r="CC105" i="8"/>
  <c r="BU105" i="8"/>
  <c r="BM105" i="8"/>
  <c r="BE105" i="8"/>
  <c r="AW105" i="8"/>
  <c r="AO105" i="8"/>
  <c r="AG105" i="8"/>
  <c r="Y105" i="8"/>
  <c r="Q105" i="8"/>
  <c r="I105" i="8"/>
  <c r="FC104" i="8"/>
  <c r="EU104" i="8"/>
  <c r="EM104" i="8"/>
  <c r="EE104" i="8"/>
  <c r="DW104" i="8"/>
  <c r="DO104" i="8"/>
  <c r="DG104" i="8"/>
  <c r="CY104" i="8"/>
  <c r="CQ104" i="8"/>
  <c r="CI104" i="8"/>
  <c r="CA104" i="8"/>
  <c r="BS104" i="8"/>
  <c r="BK104" i="8"/>
  <c r="BC104" i="8"/>
  <c r="AU104" i="8"/>
  <c r="AM104" i="8"/>
  <c r="AE104" i="8"/>
  <c r="W104" i="8"/>
  <c r="O104" i="8"/>
  <c r="FA103" i="8"/>
  <c r="ES103" i="8"/>
  <c r="EK103" i="8"/>
  <c r="EC103" i="8"/>
  <c r="DU103" i="8"/>
  <c r="DM103" i="8"/>
  <c r="DE103" i="8"/>
  <c r="CW103" i="8"/>
  <c r="CO103" i="8"/>
  <c r="CG103" i="8"/>
  <c r="BY103" i="8"/>
  <c r="BQ103" i="8"/>
  <c r="BI103" i="8"/>
  <c r="BA103" i="8"/>
  <c r="AS103" i="8"/>
  <c r="AK103" i="8"/>
  <c r="AC103" i="8"/>
  <c r="U103" i="8"/>
  <c r="M103" i="8"/>
  <c r="FG102" i="8"/>
  <c r="EY102" i="8"/>
  <c r="EQ102" i="8"/>
  <c r="EI102" i="8"/>
  <c r="EA102" i="8"/>
  <c r="DS102" i="8"/>
  <c r="DK102" i="8"/>
  <c r="DC102" i="8"/>
  <c r="CU102" i="8"/>
  <c r="CM102" i="8"/>
  <c r="CE102" i="8"/>
  <c r="BW102" i="8"/>
  <c r="BO102" i="8"/>
  <c r="BG102" i="8"/>
  <c r="AY102" i="8"/>
  <c r="AQ102" i="8"/>
  <c r="AI102" i="8"/>
  <c r="AA102" i="8"/>
  <c r="S102" i="8"/>
  <c r="K102" i="8"/>
  <c r="FE101" i="8"/>
  <c r="EW101" i="8"/>
  <c r="EO101" i="8"/>
  <c r="EG101" i="8"/>
  <c r="DY101" i="8"/>
  <c r="DQ101" i="8"/>
  <c r="DI101" i="8"/>
  <c r="DA101" i="8"/>
  <c r="CS101" i="8"/>
  <c r="CK101" i="8"/>
  <c r="CC101" i="8"/>
  <c r="BU101" i="8"/>
  <c r="BM101" i="8"/>
  <c r="BE101" i="8"/>
  <c r="AW101" i="8"/>
  <c r="AO101" i="8"/>
  <c r="AG101" i="8"/>
  <c r="Y101" i="8"/>
  <c r="Q101" i="8"/>
  <c r="I101" i="8"/>
  <c r="FC100" i="8"/>
  <c r="EU100" i="8"/>
  <c r="EM100" i="8"/>
  <c r="EE100" i="8"/>
  <c r="DW100" i="8"/>
  <c r="DO100" i="8"/>
  <c r="DG100" i="8"/>
  <c r="CY100" i="8"/>
  <c r="CQ100" i="8"/>
  <c r="CI100" i="8"/>
  <c r="CA100" i="8"/>
  <c r="BS100" i="8"/>
  <c r="BK100" i="8"/>
  <c r="BC100" i="8"/>
  <c r="AU100" i="8"/>
  <c r="AM100" i="8"/>
  <c r="AE100" i="8"/>
  <c r="W100" i="8"/>
  <c r="O100" i="8"/>
  <c r="FA99" i="8"/>
  <c r="ES99" i="8"/>
  <c r="EK99" i="8"/>
  <c r="EC99" i="8"/>
  <c r="DU99" i="8"/>
  <c r="DM99" i="8"/>
  <c r="DE99" i="8"/>
  <c r="CW99" i="8"/>
  <c r="CO99" i="8"/>
  <c r="CG99" i="8"/>
  <c r="BY99" i="8"/>
  <c r="BQ99" i="8"/>
  <c r="BI99" i="8"/>
  <c r="BA99" i="8"/>
  <c r="AS99" i="8"/>
  <c r="AK99" i="8"/>
  <c r="AC99" i="8"/>
  <c r="U99" i="8"/>
  <c r="M99" i="8"/>
  <c r="FG98" i="8"/>
  <c r="EY98" i="8"/>
  <c r="EQ98" i="8"/>
  <c r="EI98" i="8"/>
  <c r="EA98" i="8"/>
  <c r="DS98" i="8"/>
  <c r="DK98" i="8"/>
  <c r="DC98" i="8"/>
  <c r="CU98" i="8"/>
  <c r="CM98" i="8"/>
  <c r="CE98" i="8"/>
  <c r="BW98" i="8"/>
  <c r="BO98" i="8"/>
  <c r="BG98" i="8"/>
  <c r="AY98" i="8"/>
  <c r="AQ98" i="8"/>
  <c r="AI98" i="8"/>
  <c r="AA98" i="8"/>
  <c r="S98" i="8"/>
  <c r="K98" i="8"/>
  <c r="FE97" i="8"/>
  <c r="EW97" i="8"/>
  <c r="EO97" i="8"/>
  <c r="EG97" i="8"/>
  <c r="DY97" i="8"/>
  <c r="DQ97" i="8"/>
  <c r="DI97" i="8"/>
  <c r="DA97" i="8"/>
  <c r="CS97" i="8"/>
  <c r="CK97" i="8"/>
  <c r="CC97" i="8"/>
  <c r="BU97" i="8"/>
  <c r="BM97" i="8"/>
  <c r="BE97" i="8"/>
  <c r="AW97" i="8"/>
  <c r="AO97" i="8"/>
  <c r="AG97" i="8"/>
  <c r="Y97" i="8"/>
  <c r="Q97" i="8"/>
  <c r="I97" i="8"/>
  <c r="FC96" i="8"/>
  <c r="EU96" i="8"/>
  <c r="EM96" i="8"/>
  <c r="EE96" i="8"/>
  <c r="DW96" i="8"/>
  <c r="DO96" i="8"/>
  <c r="DG96" i="8"/>
  <c r="CY96" i="8"/>
  <c r="CQ96" i="8"/>
  <c r="CI96" i="8"/>
  <c r="CA96" i="8"/>
  <c r="BS96" i="8"/>
  <c r="BK96" i="8"/>
  <c r="BC96" i="8"/>
  <c r="AU96" i="8"/>
  <c r="AM96" i="8"/>
  <c r="AE96" i="8"/>
  <c r="W96" i="8"/>
  <c r="O96" i="8"/>
  <c r="FA95" i="8"/>
  <c r="ES95" i="8"/>
  <c r="EK95" i="8"/>
  <c r="EC95" i="8"/>
  <c r="DU95" i="8"/>
  <c r="DM95" i="8"/>
  <c r="DE95" i="8"/>
  <c r="CW95" i="8"/>
  <c r="CO95" i="8"/>
  <c r="CG95" i="8"/>
  <c r="BY95" i="8"/>
  <c r="BQ95" i="8"/>
  <c r="BI95" i="8"/>
  <c r="BA95" i="8"/>
  <c r="AS95" i="8"/>
  <c r="AK95" i="8"/>
  <c r="AC95" i="8"/>
  <c r="U95" i="8"/>
  <c r="M95" i="8"/>
  <c r="FG94" i="8"/>
  <c r="EY94" i="8"/>
  <c r="EQ94" i="8"/>
  <c r="EI94" i="8"/>
  <c r="EA94" i="8"/>
  <c r="DS94" i="8"/>
  <c r="DK94" i="8"/>
  <c r="DC94" i="8"/>
  <c r="CU94" i="8"/>
  <c r="CM94" i="8"/>
  <c r="CE94" i="8"/>
  <c r="BW94" i="8"/>
  <c r="BO94" i="8"/>
  <c r="BG94" i="8"/>
  <c r="AY94" i="8"/>
  <c r="AQ94" i="8"/>
  <c r="AI94" i="8"/>
  <c r="AA94" i="8"/>
  <c r="S94" i="8"/>
  <c r="K94" i="8"/>
  <c r="FE93" i="8"/>
  <c r="EW93" i="8"/>
  <c r="EO93" i="8"/>
  <c r="EG93" i="8"/>
  <c r="DY93" i="8"/>
  <c r="DQ93" i="8"/>
  <c r="DI93" i="8"/>
  <c r="DA93" i="8"/>
  <c r="CS93" i="8"/>
  <c r="CK93" i="8"/>
  <c r="CC93" i="8"/>
  <c r="BU93" i="8"/>
  <c r="BM93" i="8"/>
  <c r="BE93" i="8"/>
  <c r="AW93" i="8"/>
  <c r="AO93" i="8"/>
  <c r="AG93" i="8"/>
  <c r="Y93" i="8"/>
  <c r="Q93" i="8"/>
  <c r="I93" i="8"/>
  <c r="FC92" i="8"/>
  <c r="EU92" i="8"/>
  <c r="EM92" i="8"/>
  <c r="EE92" i="8"/>
  <c r="DW92" i="8"/>
  <c r="DO92" i="8"/>
  <c r="DG92" i="8"/>
  <c r="CY92" i="8"/>
  <c r="CQ92" i="8"/>
  <c r="CI92" i="8"/>
  <c r="CA92" i="8"/>
  <c r="BS92" i="8"/>
  <c r="BK92" i="8"/>
  <c r="BC92" i="8"/>
  <c r="AU92" i="8"/>
  <c r="AM92" i="8"/>
  <c r="AE92" i="8"/>
  <c r="W92" i="8"/>
  <c r="O92" i="8"/>
  <c r="FA91" i="8"/>
  <c r="ES91" i="8"/>
  <c r="EK91" i="8"/>
  <c r="EC91" i="8"/>
  <c r="DU91" i="8"/>
  <c r="DM91" i="8"/>
  <c r="DE91" i="8"/>
  <c r="CW91" i="8"/>
  <c r="CO91" i="8"/>
  <c r="CG91" i="8"/>
  <c r="BY91" i="8"/>
  <c r="BQ91" i="8"/>
  <c r="BI91" i="8"/>
  <c r="BA91" i="8"/>
  <c r="AS91" i="8"/>
  <c r="AK91" i="8"/>
  <c r="AC91" i="8"/>
  <c r="U91" i="8"/>
  <c r="M91" i="8"/>
  <c r="FG90" i="8"/>
  <c r="EY90" i="8"/>
  <c r="EQ90" i="8"/>
  <c r="EI90" i="8"/>
  <c r="EA90" i="8"/>
  <c r="DS90" i="8"/>
  <c r="DK90" i="8"/>
  <c r="DC90" i="8"/>
  <c r="CU90" i="8"/>
  <c r="CM90" i="8"/>
  <c r="CE90" i="8"/>
  <c r="BW90" i="8"/>
  <c r="BO90" i="8"/>
  <c r="BG90" i="8"/>
  <c r="AY90" i="8"/>
  <c r="AQ90" i="8"/>
  <c r="AI90" i="8"/>
  <c r="AA90" i="8"/>
  <c r="S90" i="8"/>
  <c r="K90" i="8"/>
  <c r="FE89" i="8"/>
  <c r="EW89" i="8"/>
  <c r="EO89" i="8"/>
  <c r="EG89" i="8"/>
  <c r="DY89" i="8"/>
  <c r="DQ89" i="8"/>
  <c r="DI89" i="8"/>
  <c r="DA89" i="8"/>
  <c r="CS89" i="8"/>
  <c r="CK89" i="8"/>
  <c r="CC89" i="8"/>
  <c r="BU89" i="8"/>
  <c r="BM89" i="8"/>
  <c r="BE89" i="8"/>
  <c r="AW89" i="8"/>
  <c r="AO89" i="8"/>
  <c r="AG89" i="8"/>
  <c r="Y89" i="8"/>
  <c r="Q89" i="8"/>
  <c r="I89" i="8"/>
  <c r="FC88" i="8"/>
  <c r="EU88" i="8"/>
  <c r="EM88" i="8"/>
  <c r="EE88" i="8"/>
  <c r="DW88" i="8"/>
  <c r="DO88" i="8"/>
  <c r="DG88" i="8"/>
  <c r="CY88" i="8"/>
  <c r="CQ88" i="8"/>
  <c r="CI88" i="8"/>
  <c r="CA88" i="8"/>
  <c r="BS88" i="8"/>
  <c r="BK88" i="8"/>
  <c r="BC88" i="8"/>
  <c r="AU88" i="8"/>
  <c r="AM88" i="8"/>
  <c r="AE88" i="8"/>
  <c r="W88" i="8"/>
  <c r="O88" i="8"/>
  <c r="FA87" i="8"/>
  <c r="ES87" i="8"/>
  <c r="EK87" i="8"/>
  <c r="EC87" i="8"/>
  <c r="DU87" i="8"/>
  <c r="DM87" i="8"/>
  <c r="DE87" i="8"/>
  <c r="CW87" i="8"/>
  <c r="CO87" i="8"/>
  <c r="CG87" i="8"/>
  <c r="BY87" i="8"/>
  <c r="BQ87" i="8"/>
  <c r="BI87" i="8"/>
  <c r="BA87" i="8"/>
  <c r="AS87" i="8"/>
  <c r="AK87" i="8"/>
  <c r="AC87" i="8"/>
  <c r="U87" i="8"/>
  <c r="M87" i="8"/>
  <c r="FG86" i="8"/>
  <c r="EY86" i="8"/>
  <c r="EQ86" i="8"/>
  <c r="EI86" i="8"/>
  <c r="EA86" i="8"/>
  <c r="DS86" i="8"/>
  <c r="DK86" i="8"/>
  <c r="DC86" i="8"/>
  <c r="CU86" i="8"/>
  <c r="CM86" i="8"/>
  <c r="CE86" i="8"/>
  <c r="BW86" i="8"/>
  <c r="BO86" i="8"/>
  <c r="BG86" i="8"/>
  <c r="AY86" i="8"/>
  <c r="AQ86" i="8"/>
  <c r="AI86" i="8"/>
  <c r="AA86" i="8"/>
  <c r="S86" i="8"/>
  <c r="K86" i="8"/>
  <c r="FE85" i="8"/>
  <c r="EW85" i="8"/>
  <c r="EO85" i="8"/>
  <c r="EG85" i="8"/>
  <c r="DY85" i="8"/>
  <c r="DQ85" i="8"/>
  <c r="DI85" i="8"/>
  <c r="DA85" i="8"/>
  <c r="CS85" i="8"/>
  <c r="CK85" i="8"/>
  <c r="CC85" i="8"/>
  <c r="BU85" i="8"/>
  <c r="BM85" i="8"/>
  <c r="BE85" i="8"/>
  <c r="AW85" i="8"/>
  <c r="AO85" i="8"/>
  <c r="AG85" i="8"/>
  <c r="Y85" i="8"/>
  <c r="Q85" i="8"/>
  <c r="I85" i="8"/>
  <c r="FF106" i="8"/>
  <c r="EX106" i="8"/>
  <c r="EP106" i="8"/>
  <c r="EH106" i="8"/>
  <c r="DZ106" i="8"/>
  <c r="DR106" i="8"/>
  <c r="DJ106" i="8"/>
  <c r="DB106" i="8"/>
  <c r="CT106" i="8"/>
  <c r="CL106" i="8"/>
  <c r="CD106" i="8"/>
  <c r="BV106" i="8"/>
  <c r="BN106" i="8"/>
  <c r="BF106" i="8"/>
  <c r="AX106" i="8"/>
  <c r="AP106" i="8"/>
  <c r="AH106" i="8"/>
  <c r="Z106" i="8"/>
  <c r="R106" i="8"/>
  <c r="J106" i="8"/>
  <c r="FD105" i="8"/>
  <c r="EV105" i="8"/>
  <c r="EN105" i="8"/>
  <c r="EF105" i="8"/>
  <c r="DX105" i="8"/>
  <c r="DP105" i="8"/>
  <c r="DH105" i="8"/>
  <c r="CZ105" i="8"/>
  <c r="CR105" i="8"/>
  <c r="CJ105" i="8"/>
  <c r="CB105" i="8"/>
  <c r="BT105" i="8"/>
  <c r="BL105" i="8"/>
  <c r="BD105" i="8"/>
  <c r="AV105" i="8"/>
  <c r="AN105" i="8"/>
  <c r="AF105" i="8"/>
  <c r="X105" i="8"/>
  <c r="P105" i="8"/>
  <c r="H105" i="8"/>
  <c r="FB104" i="8"/>
  <c r="ET104" i="8"/>
  <c r="EL104" i="8"/>
  <c r="ED104" i="8"/>
  <c r="DV104" i="8"/>
  <c r="DN104" i="8"/>
  <c r="DF104" i="8"/>
  <c r="CX104" i="8"/>
  <c r="CP104" i="8"/>
  <c r="CH104" i="8"/>
  <c r="BZ104" i="8"/>
  <c r="BR104" i="8"/>
  <c r="BJ104" i="8"/>
  <c r="BB104" i="8"/>
  <c r="AT104" i="8"/>
  <c r="AL104" i="8"/>
  <c r="AD104" i="8"/>
  <c r="V104" i="8"/>
  <c r="N104" i="8"/>
  <c r="EZ103" i="8"/>
  <c r="ER103" i="8"/>
  <c r="EJ103" i="8"/>
  <c r="EB103" i="8"/>
  <c r="DT103" i="8"/>
  <c r="DL103" i="8"/>
  <c r="DD103" i="8"/>
  <c r="CV103" i="8"/>
  <c r="CN103" i="8"/>
  <c r="CF103" i="8"/>
  <c r="BX103" i="8"/>
  <c r="BP103" i="8"/>
  <c r="BH103" i="8"/>
  <c r="AZ103" i="8"/>
  <c r="AR103" i="8"/>
  <c r="AJ103" i="8"/>
  <c r="AB103" i="8"/>
  <c r="T103" i="8"/>
  <c r="L103" i="8"/>
  <c r="FF102" i="8"/>
  <c r="EX102" i="8"/>
  <c r="EP102" i="8"/>
  <c r="EH102" i="8"/>
  <c r="DZ102" i="8"/>
  <c r="DR102" i="8"/>
  <c r="DJ102" i="8"/>
  <c r="DB102" i="8"/>
  <c r="CT102" i="8"/>
  <c r="CL102" i="8"/>
  <c r="CD102" i="8"/>
  <c r="BV102" i="8"/>
  <c r="BN102" i="8"/>
  <c r="BF102" i="8"/>
  <c r="AX102" i="8"/>
  <c r="AP102" i="8"/>
  <c r="AH102" i="8"/>
  <c r="Z102" i="8"/>
  <c r="R102" i="8"/>
  <c r="J102" i="8"/>
  <c r="FD101" i="8"/>
  <c r="EV101" i="8"/>
  <c r="EN101" i="8"/>
  <c r="EF101" i="8"/>
  <c r="DX101" i="8"/>
  <c r="DP101" i="8"/>
  <c r="DH101" i="8"/>
  <c r="CZ101" i="8"/>
  <c r="CR101" i="8"/>
  <c r="CJ101" i="8"/>
  <c r="CB101" i="8"/>
  <c r="BT101" i="8"/>
  <c r="BL101" i="8"/>
  <c r="BD101" i="8"/>
  <c r="AV101" i="8"/>
  <c r="AN101" i="8"/>
  <c r="AF101" i="8"/>
  <c r="X101" i="8"/>
  <c r="P101" i="8"/>
  <c r="H101" i="8"/>
  <c r="FB100" i="8"/>
  <c r="ET100" i="8"/>
  <c r="EL100" i="8"/>
  <c r="ED100" i="8"/>
  <c r="DV100" i="8"/>
  <c r="DN100" i="8"/>
  <c r="DF100" i="8"/>
  <c r="CX100" i="8"/>
  <c r="CP100" i="8"/>
  <c r="CH100" i="8"/>
  <c r="BZ100" i="8"/>
  <c r="BR100" i="8"/>
  <c r="BJ100" i="8"/>
  <c r="BB100" i="8"/>
  <c r="AT100" i="8"/>
  <c r="AL100" i="8"/>
  <c r="AD100" i="8"/>
  <c r="V100" i="8"/>
  <c r="N100" i="8"/>
  <c r="EZ99" i="8"/>
  <c r="ER99" i="8"/>
  <c r="EJ99" i="8"/>
  <c r="EB99" i="8"/>
  <c r="DT99" i="8"/>
  <c r="DL99" i="8"/>
  <c r="DD99" i="8"/>
  <c r="CV99" i="8"/>
  <c r="CN99" i="8"/>
  <c r="CF99" i="8"/>
  <c r="BX99" i="8"/>
  <c r="BP99" i="8"/>
  <c r="BH99" i="8"/>
  <c r="AZ99" i="8"/>
  <c r="AR99" i="8"/>
  <c r="AJ99" i="8"/>
  <c r="AB99" i="8"/>
  <c r="T99" i="8"/>
  <c r="L99" i="8"/>
  <c r="FF98" i="8"/>
  <c r="EX98" i="8"/>
  <c r="EP98" i="8"/>
  <c r="EH98" i="8"/>
  <c r="DZ98" i="8"/>
  <c r="DR98" i="8"/>
  <c r="DJ98" i="8"/>
  <c r="DB98" i="8"/>
  <c r="CT98" i="8"/>
  <c r="CL98" i="8"/>
  <c r="CD98" i="8"/>
  <c r="BV98" i="8"/>
  <c r="BN98" i="8"/>
  <c r="BF98" i="8"/>
  <c r="AX98" i="8"/>
  <c r="AP98" i="8"/>
  <c r="AH98" i="8"/>
  <c r="Z98" i="8"/>
  <c r="R98" i="8"/>
  <c r="J98" i="8"/>
  <c r="FD97" i="8"/>
  <c r="EV97" i="8"/>
  <c r="EN97" i="8"/>
  <c r="EF97" i="8"/>
  <c r="DX97" i="8"/>
  <c r="DP97" i="8"/>
  <c r="DH97" i="8"/>
  <c r="CZ97" i="8"/>
  <c r="CR97" i="8"/>
  <c r="CJ97" i="8"/>
  <c r="CB97" i="8"/>
  <c r="BT97" i="8"/>
  <c r="BL97" i="8"/>
  <c r="BD97" i="8"/>
  <c r="AV97" i="8"/>
  <c r="AN97" i="8"/>
  <c r="AF97" i="8"/>
  <c r="X97" i="8"/>
  <c r="P97" i="8"/>
  <c r="H97" i="8"/>
  <c r="FB96" i="8"/>
  <c r="ET96" i="8"/>
  <c r="EL96" i="8"/>
  <c r="ED96" i="8"/>
  <c r="DV96" i="8"/>
  <c r="DN96" i="8"/>
  <c r="DF96" i="8"/>
  <c r="CX96" i="8"/>
  <c r="CP96" i="8"/>
  <c r="CH96" i="8"/>
  <c r="BZ96" i="8"/>
  <c r="BR96" i="8"/>
  <c r="BJ96" i="8"/>
  <c r="BB96" i="8"/>
  <c r="AT96" i="8"/>
  <c r="AL96" i="8"/>
  <c r="AD96" i="8"/>
  <c r="V96" i="8"/>
  <c r="N96" i="8"/>
  <c r="EZ95" i="8"/>
  <c r="ER95" i="8"/>
  <c r="EJ95" i="8"/>
  <c r="EB95" i="8"/>
  <c r="DT95" i="8"/>
  <c r="DL95" i="8"/>
  <c r="DD95" i="8"/>
  <c r="CV95" i="8"/>
  <c r="CN95" i="8"/>
  <c r="CF95" i="8"/>
  <c r="BX95" i="8"/>
  <c r="BP95" i="8"/>
  <c r="BH95" i="8"/>
  <c r="AZ95" i="8"/>
  <c r="AR95" i="8"/>
  <c r="AJ95" i="8"/>
  <c r="AB95" i="8"/>
  <c r="T95" i="8"/>
  <c r="L95" i="8"/>
  <c r="FF94" i="8"/>
  <c r="EX94" i="8"/>
  <c r="EP94" i="8"/>
  <c r="EH94" i="8"/>
  <c r="DZ94" i="8"/>
  <c r="DR94" i="8"/>
  <c r="DJ94" i="8"/>
  <c r="DB94" i="8"/>
  <c r="CT94" i="8"/>
  <c r="CL94" i="8"/>
  <c r="CD94" i="8"/>
  <c r="BV94" i="8"/>
  <c r="BN94" i="8"/>
  <c r="BF94" i="8"/>
  <c r="AX94" i="8"/>
  <c r="AP94" i="8"/>
  <c r="AH94" i="8"/>
  <c r="Z94" i="8"/>
  <c r="R94" i="8"/>
  <c r="J94" i="8"/>
  <c r="FD93" i="8"/>
  <c r="EV93" i="8"/>
  <c r="EN93" i="8"/>
  <c r="EF93" i="8"/>
  <c r="DX93" i="8"/>
  <c r="DP93" i="8"/>
  <c r="DH93" i="8"/>
  <c r="CZ93" i="8"/>
  <c r="CR93" i="8"/>
  <c r="CJ93" i="8"/>
  <c r="CB93" i="8"/>
  <c r="BT93" i="8"/>
  <c r="BL93" i="8"/>
  <c r="BD93" i="8"/>
  <c r="AV93" i="8"/>
  <c r="AN93" i="8"/>
  <c r="AF93" i="8"/>
  <c r="X93" i="8"/>
  <c r="P93" i="8"/>
  <c r="H93" i="8"/>
  <c r="FB92" i="8"/>
  <c r="ET92" i="8"/>
  <c r="EL92" i="8"/>
  <c r="ED92" i="8"/>
  <c r="DV92" i="8"/>
  <c r="DN92" i="8"/>
  <c r="DF92" i="8"/>
  <c r="CX92" i="8"/>
  <c r="CP92" i="8"/>
  <c r="CH92" i="8"/>
  <c r="BZ92" i="8"/>
  <c r="BR92" i="8"/>
  <c r="BJ92" i="8"/>
  <c r="BB92" i="8"/>
  <c r="AT92" i="8"/>
  <c r="AL92" i="8"/>
  <c r="AD92" i="8"/>
  <c r="V92" i="8"/>
  <c r="N92" i="8"/>
  <c r="EZ91" i="8"/>
  <c r="ER91" i="8"/>
  <c r="EJ91" i="8"/>
  <c r="EB91" i="8"/>
  <c r="DT91" i="8"/>
  <c r="DL91" i="8"/>
  <c r="DD91" i="8"/>
  <c r="CV91" i="8"/>
  <c r="CN91" i="8"/>
  <c r="CF91" i="8"/>
  <c r="BX91" i="8"/>
  <c r="BP91" i="8"/>
  <c r="BH91" i="8"/>
  <c r="AZ91" i="8"/>
  <c r="AR91" i="8"/>
  <c r="AJ91" i="8"/>
  <c r="AB91" i="8"/>
  <c r="T91" i="8"/>
  <c r="L91" i="8"/>
  <c r="FF90" i="8"/>
  <c r="EX90" i="8"/>
  <c r="EP90" i="8"/>
  <c r="EH90" i="8"/>
  <c r="DZ90" i="8"/>
  <c r="DR90" i="8"/>
  <c r="DJ90" i="8"/>
  <c r="DB90" i="8"/>
  <c r="CT90" i="8"/>
  <c r="CL90" i="8"/>
  <c r="CD90" i="8"/>
  <c r="BV90" i="8"/>
  <c r="BN90" i="8"/>
  <c r="BF90" i="8"/>
  <c r="AX90" i="8"/>
  <c r="AP90" i="8"/>
  <c r="AH90" i="8"/>
  <c r="Z90" i="8"/>
  <c r="R90" i="8"/>
  <c r="J90" i="8"/>
  <c r="FD89" i="8"/>
  <c r="EV89" i="8"/>
  <c r="EN89" i="8"/>
  <c r="EF89" i="8"/>
  <c r="DX89" i="8"/>
  <c r="DP89" i="8"/>
  <c r="DH89" i="8"/>
  <c r="CZ89" i="8"/>
  <c r="CR89" i="8"/>
  <c r="CJ89" i="8"/>
  <c r="CB89" i="8"/>
  <c r="BT89" i="8"/>
  <c r="BL89" i="8"/>
  <c r="BD89" i="8"/>
  <c r="AV89" i="8"/>
  <c r="AN89" i="8"/>
  <c r="AF89" i="8"/>
  <c r="X89" i="8"/>
  <c r="P89" i="8"/>
  <c r="H89" i="8"/>
  <c r="FB88" i="8"/>
  <c r="ET88" i="8"/>
  <c r="EL88" i="8"/>
  <c r="ED88" i="8"/>
  <c r="DV88" i="8"/>
  <c r="DN88" i="8"/>
  <c r="DF88" i="8"/>
  <c r="CX88" i="8"/>
  <c r="CP88" i="8"/>
  <c r="CH88" i="8"/>
  <c r="BZ88" i="8"/>
  <c r="BR88" i="8"/>
  <c r="BJ88" i="8"/>
  <c r="BB88" i="8"/>
  <c r="AT88" i="8"/>
  <c r="AL88" i="8"/>
  <c r="AD88" i="8"/>
  <c r="V88" i="8"/>
  <c r="N88" i="8"/>
  <c r="EZ87" i="8"/>
  <c r="ER87" i="8"/>
  <c r="EJ87" i="8"/>
  <c r="EB87" i="8"/>
  <c r="DT87" i="8"/>
  <c r="DL87" i="8"/>
  <c r="DD87" i="8"/>
  <c r="CV87" i="8"/>
  <c r="CN87" i="8"/>
  <c r="CF87" i="8"/>
  <c r="BX87" i="8"/>
  <c r="BP87" i="8"/>
  <c r="BH87" i="8"/>
  <c r="AZ87" i="8"/>
  <c r="AR87" i="8"/>
  <c r="AJ87" i="8"/>
  <c r="AB87" i="8"/>
  <c r="T87" i="8"/>
  <c r="L87" i="8"/>
  <c r="FF86" i="8"/>
  <c r="EX86" i="8"/>
  <c r="EP86" i="8"/>
  <c r="EH86" i="8"/>
  <c r="DZ86" i="8"/>
  <c r="DR86" i="8"/>
  <c r="DJ86" i="8"/>
  <c r="DB86" i="8"/>
  <c r="CT86" i="8"/>
  <c r="CL86" i="8"/>
  <c r="CD86" i="8"/>
  <c r="BV86" i="8"/>
  <c r="BN86" i="8"/>
  <c r="BF86" i="8"/>
  <c r="AX86" i="8"/>
  <c r="AP86" i="8"/>
  <c r="AH86" i="8"/>
  <c r="Z86" i="8"/>
  <c r="R86" i="8"/>
  <c r="J86" i="8"/>
  <c r="FD85" i="8"/>
  <c r="EV85" i="8"/>
  <c r="EN85" i="8"/>
  <c r="EF85" i="8"/>
  <c r="DX85" i="8"/>
  <c r="DP85" i="8"/>
  <c r="DH85" i="8"/>
  <c r="CZ85" i="8"/>
  <c r="CR85" i="8"/>
  <c r="CJ85" i="8"/>
  <c r="CB85" i="8"/>
  <c r="BT85" i="8"/>
  <c r="BL85" i="8"/>
  <c r="BD85" i="8"/>
  <c r="AV85" i="8"/>
  <c r="AN85" i="8"/>
  <c r="AF85" i="8"/>
  <c r="X85" i="8"/>
  <c r="P85" i="8"/>
  <c r="H85" i="8"/>
  <c r="FE106" i="8"/>
  <c r="EW106" i="8"/>
  <c r="EO106" i="8"/>
  <c r="EG106" i="8"/>
  <c r="DY106" i="8"/>
  <c r="DQ106" i="8"/>
  <c r="DI106" i="8"/>
  <c r="DA106" i="8"/>
  <c r="CS106" i="8"/>
  <c r="CK106" i="8"/>
  <c r="CC106" i="8"/>
  <c r="BU106" i="8"/>
  <c r="BM106" i="8"/>
  <c r="BE106" i="8"/>
  <c r="AW106" i="8"/>
  <c r="AO106" i="8"/>
  <c r="AG106" i="8"/>
  <c r="Y106" i="8"/>
  <c r="Q106" i="8"/>
  <c r="I106" i="8"/>
  <c r="FC105" i="8"/>
  <c r="EU105" i="8"/>
  <c r="EM105" i="8"/>
  <c r="EE105" i="8"/>
  <c r="DW105" i="8"/>
  <c r="DO105" i="8"/>
  <c r="DG105" i="8"/>
  <c r="CY105" i="8"/>
  <c r="CQ105" i="8"/>
  <c r="CI105" i="8"/>
  <c r="CA105" i="8"/>
  <c r="BS105" i="8"/>
  <c r="BK105" i="8"/>
  <c r="BC105" i="8"/>
  <c r="AU105" i="8"/>
  <c r="AM105" i="8"/>
  <c r="AE105" i="8"/>
  <c r="W105" i="8"/>
  <c r="O105" i="8"/>
  <c r="FA104" i="8"/>
  <c r="ES104" i="8"/>
  <c r="EK104" i="8"/>
  <c r="EC104" i="8"/>
  <c r="DU104" i="8"/>
  <c r="DM104" i="8"/>
  <c r="DE104" i="8"/>
  <c r="CW104" i="8"/>
  <c r="CO104" i="8"/>
  <c r="CG104" i="8"/>
  <c r="BY104" i="8"/>
  <c r="BQ104" i="8"/>
  <c r="BI104" i="8"/>
  <c r="BA104" i="8"/>
  <c r="AS104" i="8"/>
  <c r="AK104" i="8"/>
  <c r="AC104" i="8"/>
  <c r="U104" i="8"/>
  <c r="M104" i="8"/>
  <c r="FG103" i="8"/>
  <c r="EY103" i="8"/>
  <c r="EQ103" i="8"/>
  <c r="EI103" i="8"/>
  <c r="EA103" i="8"/>
  <c r="DS103" i="8"/>
  <c r="DK103" i="8"/>
  <c r="DC103" i="8"/>
  <c r="CU103" i="8"/>
  <c r="CM103" i="8"/>
  <c r="CE103" i="8"/>
  <c r="BW103" i="8"/>
  <c r="BO103" i="8"/>
  <c r="BG103" i="8"/>
  <c r="AY103" i="8"/>
  <c r="AQ103" i="8"/>
  <c r="AI103" i="8"/>
  <c r="AA103" i="8"/>
  <c r="S103" i="8"/>
  <c r="K103" i="8"/>
  <c r="FE102" i="8"/>
  <c r="EW102" i="8"/>
  <c r="EO102" i="8"/>
  <c r="EG102" i="8"/>
  <c r="DY102" i="8"/>
  <c r="DQ102" i="8"/>
  <c r="DI102" i="8"/>
  <c r="DA102" i="8"/>
  <c r="CS102" i="8"/>
  <c r="CK102" i="8"/>
  <c r="CC102" i="8"/>
  <c r="BU102" i="8"/>
  <c r="BM102" i="8"/>
  <c r="BE102" i="8"/>
  <c r="AW102" i="8"/>
  <c r="AO102" i="8"/>
  <c r="AG102" i="8"/>
  <c r="Y102" i="8"/>
  <c r="Q102" i="8"/>
  <c r="I102" i="8"/>
  <c r="FC101" i="8"/>
  <c r="EU101" i="8"/>
  <c r="EM101" i="8"/>
  <c r="EE101" i="8"/>
  <c r="DW101" i="8"/>
  <c r="DO101" i="8"/>
  <c r="DG101" i="8"/>
  <c r="CY101" i="8"/>
  <c r="CQ101" i="8"/>
  <c r="CI101" i="8"/>
  <c r="CA101" i="8"/>
  <c r="BS101" i="8"/>
  <c r="BK101" i="8"/>
  <c r="BC101" i="8"/>
  <c r="AU101" i="8"/>
  <c r="AM101" i="8"/>
  <c r="AE101" i="8"/>
  <c r="W101" i="8"/>
  <c r="O101" i="8"/>
  <c r="FA100" i="8"/>
  <c r="ES100" i="8"/>
  <c r="EK100" i="8"/>
  <c r="EC100" i="8"/>
  <c r="DU100" i="8"/>
  <c r="DM100" i="8"/>
  <c r="DE100" i="8"/>
  <c r="CW100" i="8"/>
  <c r="CO100" i="8"/>
  <c r="CG100" i="8"/>
  <c r="BY100" i="8"/>
  <c r="BQ100" i="8"/>
  <c r="BI100" i="8"/>
  <c r="BA100" i="8"/>
  <c r="AS100" i="8"/>
  <c r="AK100" i="8"/>
  <c r="AC100" i="8"/>
  <c r="U100" i="8"/>
  <c r="M100" i="8"/>
  <c r="FG99" i="8"/>
  <c r="EY99" i="8"/>
  <c r="EQ99" i="8"/>
  <c r="EI99" i="8"/>
  <c r="EA99" i="8"/>
  <c r="DS99" i="8"/>
  <c r="DK99" i="8"/>
  <c r="DC99" i="8"/>
  <c r="CU99" i="8"/>
  <c r="CM99" i="8"/>
  <c r="CE99" i="8"/>
  <c r="BW99" i="8"/>
  <c r="BO99" i="8"/>
  <c r="BG99" i="8"/>
  <c r="AY99" i="8"/>
  <c r="AQ99" i="8"/>
  <c r="AI99" i="8"/>
  <c r="AA99" i="8"/>
  <c r="S99" i="8"/>
  <c r="K99" i="8"/>
  <c r="FE98" i="8"/>
  <c r="EW98" i="8"/>
  <c r="EO98" i="8"/>
  <c r="EG98" i="8"/>
  <c r="DY98" i="8"/>
  <c r="DQ98" i="8"/>
  <c r="DI98" i="8"/>
  <c r="DA98" i="8"/>
  <c r="CS98" i="8"/>
  <c r="CK98" i="8"/>
  <c r="CC98" i="8"/>
  <c r="BU98" i="8"/>
  <c r="BM98" i="8"/>
  <c r="BE98" i="8"/>
  <c r="AW98" i="8"/>
  <c r="AO98" i="8"/>
  <c r="AG98" i="8"/>
  <c r="Y98" i="8"/>
  <c r="Q98" i="8"/>
  <c r="I98" i="8"/>
  <c r="FC97" i="8"/>
  <c r="EU97" i="8"/>
  <c r="EM97" i="8"/>
  <c r="EE97" i="8"/>
  <c r="DW97" i="8"/>
  <c r="DO97" i="8"/>
  <c r="DG97" i="8"/>
  <c r="CY97" i="8"/>
  <c r="CQ97" i="8"/>
  <c r="CI97" i="8"/>
  <c r="CA97" i="8"/>
  <c r="BS97" i="8"/>
  <c r="BK97" i="8"/>
  <c r="BC97" i="8"/>
  <c r="AU97" i="8"/>
  <c r="AM97" i="8"/>
  <c r="AE97" i="8"/>
  <c r="W97" i="8"/>
  <c r="O97" i="8"/>
  <c r="FA96" i="8"/>
  <c r="ES96" i="8"/>
  <c r="EK96" i="8"/>
  <c r="EC96" i="8"/>
  <c r="DU96" i="8"/>
  <c r="DM96" i="8"/>
  <c r="DE96" i="8"/>
  <c r="CW96" i="8"/>
  <c r="CO96" i="8"/>
  <c r="CG96" i="8"/>
  <c r="BY96" i="8"/>
  <c r="BQ96" i="8"/>
  <c r="BI96" i="8"/>
  <c r="BA96" i="8"/>
  <c r="AS96" i="8"/>
  <c r="AK96" i="8"/>
  <c r="AC96" i="8"/>
  <c r="U96" i="8"/>
  <c r="M96" i="8"/>
  <c r="FG95" i="8"/>
  <c r="EY95" i="8"/>
  <c r="EQ95" i="8"/>
  <c r="EI95" i="8"/>
  <c r="EA95" i="8"/>
  <c r="DS95" i="8"/>
  <c r="DK95" i="8"/>
  <c r="DC95" i="8"/>
  <c r="CU95" i="8"/>
  <c r="CM95" i="8"/>
  <c r="CE95" i="8"/>
  <c r="BW95" i="8"/>
  <c r="BO95" i="8"/>
  <c r="BG95" i="8"/>
  <c r="AY95" i="8"/>
  <c r="AQ95" i="8"/>
  <c r="AI95" i="8"/>
  <c r="AA95" i="8"/>
  <c r="S95" i="8"/>
  <c r="K95" i="8"/>
  <c r="FE94" i="8"/>
  <c r="EW94" i="8"/>
  <c r="EO94" i="8"/>
  <c r="EG94" i="8"/>
  <c r="DY94" i="8"/>
  <c r="DQ94" i="8"/>
  <c r="DI94" i="8"/>
  <c r="DA94" i="8"/>
  <c r="CS94" i="8"/>
  <c r="CK94" i="8"/>
  <c r="CC94" i="8"/>
  <c r="BU94" i="8"/>
  <c r="BM94" i="8"/>
  <c r="BE94" i="8"/>
  <c r="AW94" i="8"/>
  <c r="AO94" i="8"/>
  <c r="AG94" i="8"/>
  <c r="Y94" i="8"/>
  <c r="Q94" i="8"/>
  <c r="I94" i="8"/>
  <c r="FC93" i="8"/>
  <c r="EU93" i="8"/>
  <c r="EM93" i="8"/>
  <c r="EE93" i="8"/>
  <c r="DW93" i="8"/>
  <c r="DO93" i="8"/>
  <c r="DG93" i="8"/>
  <c r="CY93" i="8"/>
  <c r="CQ93" i="8"/>
  <c r="CI93" i="8"/>
  <c r="CA93" i="8"/>
  <c r="BS93" i="8"/>
  <c r="BK93" i="8"/>
  <c r="BC93" i="8"/>
  <c r="AU93" i="8"/>
  <c r="AM93" i="8"/>
  <c r="AE93" i="8"/>
  <c r="W93" i="8"/>
  <c r="O93" i="8"/>
  <c r="FA92" i="8"/>
  <c r="ES92" i="8"/>
  <c r="EK92" i="8"/>
  <c r="EC92" i="8"/>
  <c r="DU92" i="8"/>
  <c r="DM92" i="8"/>
  <c r="DE92" i="8"/>
  <c r="CW92" i="8"/>
  <c r="CO92" i="8"/>
  <c r="CG92" i="8"/>
  <c r="BY92" i="8"/>
  <c r="BQ92" i="8"/>
  <c r="BI92" i="8"/>
  <c r="BA92" i="8"/>
  <c r="AS92" i="8"/>
  <c r="AK92" i="8"/>
  <c r="AC92" i="8"/>
  <c r="U92" i="8"/>
  <c r="M92" i="8"/>
  <c r="FG91" i="8"/>
  <c r="EY91" i="8"/>
  <c r="EQ91" i="8"/>
  <c r="EI91" i="8"/>
  <c r="EA91" i="8"/>
  <c r="DS91" i="8"/>
  <c r="DK91" i="8"/>
  <c r="DC91" i="8"/>
  <c r="CU91" i="8"/>
  <c r="CM91" i="8"/>
  <c r="CE91" i="8"/>
  <c r="BW91" i="8"/>
  <c r="BO91" i="8"/>
  <c r="BG91" i="8"/>
  <c r="AY91" i="8"/>
  <c r="AQ91" i="8"/>
  <c r="AI91" i="8"/>
  <c r="AA91" i="8"/>
  <c r="S91" i="8"/>
  <c r="K91" i="8"/>
  <c r="FE90" i="8"/>
  <c r="EW90" i="8"/>
  <c r="EO90" i="8"/>
  <c r="EG90" i="8"/>
  <c r="DY90" i="8"/>
  <c r="DQ90" i="8"/>
  <c r="DI90" i="8"/>
  <c r="DA90" i="8"/>
  <c r="CS90" i="8"/>
  <c r="CK90" i="8"/>
  <c r="CC90" i="8"/>
  <c r="BU90" i="8"/>
  <c r="BM90" i="8"/>
  <c r="BE90" i="8"/>
  <c r="AW90" i="8"/>
  <c r="AO90" i="8"/>
  <c r="AG90" i="8"/>
  <c r="Y90" i="8"/>
  <c r="Q90" i="8"/>
  <c r="I90" i="8"/>
  <c r="FC89" i="8"/>
  <c r="EU89" i="8"/>
  <c r="EM89" i="8"/>
  <c r="EE89" i="8"/>
  <c r="DW89" i="8"/>
  <c r="DO89" i="8"/>
  <c r="DG89" i="8"/>
  <c r="CY89" i="8"/>
  <c r="CQ89" i="8"/>
  <c r="CI89" i="8"/>
  <c r="CA89" i="8"/>
  <c r="BS89" i="8"/>
  <c r="BK89" i="8"/>
  <c r="BC89" i="8"/>
  <c r="AU89" i="8"/>
  <c r="AM89" i="8"/>
  <c r="AE89" i="8"/>
  <c r="W89" i="8"/>
  <c r="O89" i="8"/>
  <c r="FA88" i="8"/>
  <c r="ES88" i="8"/>
  <c r="EK88" i="8"/>
  <c r="EC88" i="8"/>
  <c r="DU88" i="8"/>
  <c r="DM88" i="8"/>
  <c r="DE88" i="8"/>
  <c r="CW88" i="8"/>
  <c r="CO88" i="8"/>
  <c r="CG88" i="8"/>
  <c r="BY88" i="8"/>
  <c r="BQ88" i="8"/>
  <c r="BI88" i="8"/>
  <c r="BA88" i="8"/>
  <c r="AS88" i="8"/>
  <c r="AK88" i="8"/>
  <c r="AC88" i="8"/>
  <c r="U88" i="8"/>
  <c r="M88" i="8"/>
  <c r="FG87" i="8"/>
  <c r="EY87" i="8"/>
  <c r="EQ87" i="8"/>
  <c r="EI87" i="8"/>
  <c r="EA87" i="8"/>
  <c r="DS87" i="8"/>
  <c r="DK87" i="8"/>
  <c r="DC87" i="8"/>
  <c r="CU87" i="8"/>
  <c r="CM87" i="8"/>
  <c r="CE87" i="8"/>
  <c r="BW87" i="8"/>
  <c r="BO87" i="8"/>
  <c r="BG87" i="8"/>
  <c r="AY87" i="8"/>
  <c r="AQ87" i="8"/>
  <c r="AI87" i="8"/>
  <c r="AA87" i="8"/>
  <c r="S87" i="8"/>
  <c r="K87" i="8"/>
  <c r="FE86" i="8"/>
  <c r="EW86" i="8"/>
  <c r="EO86" i="8"/>
  <c r="EG86" i="8"/>
  <c r="DY86" i="8"/>
  <c r="DQ86" i="8"/>
  <c r="DI86" i="8"/>
  <c r="DA86" i="8"/>
  <c r="CS86" i="8"/>
  <c r="CK86" i="8"/>
  <c r="CC86" i="8"/>
  <c r="BU86" i="8"/>
  <c r="BM86" i="8"/>
  <c r="BE86" i="8"/>
  <c r="AW86" i="8"/>
  <c r="AO86" i="8"/>
  <c r="AG86" i="8"/>
  <c r="Y86" i="8"/>
  <c r="Q86" i="8"/>
  <c r="I86" i="8"/>
  <c r="FD106" i="8"/>
  <c r="EV106" i="8"/>
  <c r="EN106" i="8"/>
  <c r="EF106" i="8"/>
  <c r="DX106" i="8"/>
  <c r="DP106" i="8"/>
  <c r="DH106" i="8"/>
  <c r="CZ106" i="8"/>
  <c r="CR106" i="8"/>
  <c r="CJ106" i="8"/>
  <c r="CB106" i="8"/>
  <c r="BT106" i="8"/>
  <c r="BL106" i="8"/>
  <c r="BD106" i="8"/>
  <c r="AV106" i="8"/>
  <c r="AN106" i="8"/>
  <c r="AF106" i="8"/>
  <c r="X106" i="8"/>
  <c r="P106" i="8"/>
  <c r="H106" i="8"/>
  <c r="FB105" i="8"/>
  <c r="ET105" i="8"/>
  <c r="EL105" i="8"/>
  <c r="ED105" i="8"/>
  <c r="DV105" i="8"/>
  <c r="DN105" i="8"/>
  <c r="DF105" i="8"/>
  <c r="CX105" i="8"/>
  <c r="CP105" i="8"/>
  <c r="CH105" i="8"/>
  <c r="BZ105" i="8"/>
  <c r="BR105" i="8"/>
  <c r="BJ105" i="8"/>
  <c r="BB105" i="8"/>
  <c r="AT105" i="8"/>
  <c r="AL105" i="8"/>
  <c r="AD105" i="8"/>
  <c r="V105" i="8"/>
  <c r="N105" i="8"/>
  <c r="EZ104" i="8"/>
  <c r="ER104" i="8"/>
  <c r="EJ104" i="8"/>
  <c r="EB104" i="8"/>
  <c r="DT104" i="8"/>
  <c r="DL104" i="8"/>
  <c r="DD104" i="8"/>
  <c r="CV104" i="8"/>
  <c r="CN104" i="8"/>
  <c r="CF104" i="8"/>
  <c r="BX104" i="8"/>
  <c r="BP104" i="8"/>
  <c r="BH104" i="8"/>
  <c r="AZ104" i="8"/>
  <c r="AR104" i="8"/>
  <c r="AJ104" i="8"/>
  <c r="AB104" i="8"/>
  <c r="T104" i="8"/>
  <c r="L104" i="8"/>
  <c r="FF103" i="8"/>
  <c r="EX103" i="8"/>
  <c r="EP103" i="8"/>
  <c r="EH103" i="8"/>
  <c r="DZ103" i="8"/>
  <c r="DR103" i="8"/>
  <c r="DJ103" i="8"/>
  <c r="DB103" i="8"/>
  <c r="CT103" i="8"/>
  <c r="CL103" i="8"/>
  <c r="CD103" i="8"/>
  <c r="BV103" i="8"/>
  <c r="BN103" i="8"/>
  <c r="BF103" i="8"/>
  <c r="AX103" i="8"/>
  <c r="AP103" i="8"/>
  <c r="AH103" i="8"/>
  <c r="Z103" i="8"/>
  <c r="R103" i="8"/>
  <c r="J103" i="8"/>
  <c r="FD102" i="8"/>
  <c r="EV102" i="8"/>
  <c r="EN102" i="8"/>
  <c r="EF102" i="8"/>
  <c r="DX102" i="8"/>
  <c r="DP102" i="8"/>
  <c r="DH102" i="8"/>
  <c r="CZ102" i="8"/>
  <c r="CR102" i="8"/>
  <c r="CJ102" i="8"/>
  <c r="CB102" i="8"/>
  <c r="BT102" i="8"/>
  <c r="BL102" i="8"/>
  <c r="BD102" i="8"/>
  <c r="AV102" i="8"/>
  <c r="AN102" i="8"/>
  <c r="AF102" i="8"/>
  <c r="X102" i="8"/>
  <c r="P102" i="8"/>
  <c r="H102" i="8"/>
  <c r="FB101" i="8"/>
  <c r="ET101" i="8"/>
  <c r="EL101" i="8"/>
  <c r="ED101" i="8"/>
  <c r="DV101" i="8"/>
  <c r="DN101" i="8"/>
  <c r="DF101" i="8"/>
  <c r="CX101" i="8"/>
  <c r="CP101" i="8"/>
  <c r="CH101" i="8"/>
  <c r="BZ101" i="8"/>
  <c r="BR101" i="8"/>
  <c r="BJ101" i="8"/>
  <c r="BB101" i="8"/>
  <c r="AT101" i="8"/>
  <c r="AL101" i="8"/>
  <c r="AD101" i="8"/>
  <c r="V101" i="8"/>
  <c r="N101" i="8"/>
  <c r="EZ100" i="8"/>
  <c r="ER100" i="8"/>
  <c r="EJ100" i="8"/>
  <c r="EB100" i="8"/>
  <c r="DT100" i="8"/>
  <c r="DL100" i="8"/>
  <c r="DD100" i="8"/>
  <c r="CV100" i="8"/>
  <c r="CN100" i="8"/>
  <c r="CF100" i="8"/>
  <c r="BX100" i="8"/>
  <c r="BP100" i="8"/>
  <c r="BH100" i="8"/>
  <c r="AZ100" i="8"/>
  <c r="AR100" i="8"/>
  <c r="AJ100" i="8"/>
  <c r="AB100" i="8"/>
  <c r="T100" i="8"/>
  <c r="L100" i="8"/>
  <c r="FF99" i="8"/>
  <c r="EX99" i="8"/>
  <c r="EP99" i="8"/>
  <c r="EH99" i="8"/>
  <c r="DZ99" i="8"/>
  <c r="DR99" i="8"/>
  <c r="DJ99" i="8"/>
  <c r="DB99" i="8"/>
  <c r="CT99" i="8"/>
  <c r="CL99" i="8"/>
  <c r="CD99" i="8"/>
  <c r="BV99" i="8"/>
  <c r="BN99" i="8"/>
  <c r="BF99" i="8"/>
  <c r="AX99" i="8"/>
  <c r="AP99" i="8"/>
  <c r="AH99" i="8"/>
  <c r="Z99" i="8"/>
  <c r="R99" i="8"/>
  <c r="J99" i="8"/>
  <c r="FD98" i="8"/>
  <c r="EV98" i="8"/>
  <c r="EN98" i="8"/>
  <c r="EF98" i="8"/>
  <c r="DX98" i="8"/>
  <c r="DP98" i="8"/>
  <c r="DH98" i="8"/>
  <c r="CZ98" i="8"/>
  <c r="CR98" i="8"/>
  <c r="CJ98" i="8"/>
  <c r="CB98" i="8"/>
  <c r="BT98" i="8"/>
  <c r="BL98" i="8"/>
  <c r="BD98" i="8"/>
  <c r="AV98" i="8"/>
  <c r="AN98" i="8"/>
  <c r="AF98" i="8"/>
  <c r="X98" i="8"/>
  <c r="P98" i="8"/>
  <c r="H98" i="8"/>
  <c r="FB97" i="8"/>
  <c r="ET97" i="8"/>
  <c r="EL97" i="8"/>
  <c r="ED97" i="8"/>
  <c r="DV97" i="8"/>
  <c r="DN97" i="8"/>
  <c r="DF97" i="8"/>
  <c r="CX97" i="8"/>
  <c r="CP97" i="8"/>
  <c r="CH97" i="8"/>
  <c r="BZ97" i="8"/>
  <c r="BR97" i="8"/>
  <c r="BJ97" i="8"/>
  <c r="BB97" i="8"/>
  <c r="AT97" i="8"/>
  <c r="AL97" i="8"/>
  <c r="AD97" i="8"/>
  <c r="V97" i="8"/>
  <c r="N97" i="8"/>
  <c r="EZ96" i="8"/>
  <c r="ER96" i="8"/>
  <c r="EJ96" i="8"/>
  <c r="EB96" i="8"/>
  <c r="DT96" i="8"/>
  <c r="DL96" i="8"/>
  <c r="DD96" i="8"/>
  <c r="CV96" i="8"/>
  <c r="CN96" i="8"/>
  <c r="CF96" i="8"/>
  <c r="BX96" i="8"/>
  <c r="BP96" i="8"/>
  <c r="BH96" i="8"/>
  <c r="AZ96" i="8"/>
  <c r="AR96" i="8"/>
  <c r="AJ96" i="8"/>
  <c r="AB96" i="8"/>
  <c r="T96" i="8"/>
  <c r="L96" i="8"/>
  <c r="FF95" i="8"/>
  <c r="EX95" i="8"/>
  <c r="EP95" i="8"/>
  <c r="EH95" i="8"/>
  <c r="DZ95" i="8"/>
  <c r="DR95" i="8"/>
  <c r="DJ95" i="8"/>
  <c r="DB95" i="8"/>
  <c r="CT95" i="8"/>
  <c r="CL95" i="8"/>
  <c r="CD95" i="8"/>
  <c r="BV95" i="8"/>
  <c r="BN95" i="8"/>
  <c r="BF95" i="8"/>
  <c r="AX95" i="8"/>
  <c r="AP95" i="8"/>
  <c r="AH95" i="8"/>
  <c r="Z95" i="8"/>
  <c r="R95" i="8"/>
  <c r="J95" i="8"/>
  <c r="FD94" i="8"/>
  <c r="EV94" i="8"/>
  <c r="EN94" i="8"/>
  <c r="EF94" i="8"/>
  <c r="DX94" i="8"/>
  <c r="DP94" i="8"/>
  <c r="DH94" i="8"/>
  <c r="CZ94" i="8"/>
  <c r="CR94" i="8"/>
  <c r="CJ94" i="8"/>
  <c r="CB94" i="8"/>
  <c r="BT94" i="8"/>
  <c r="BL94" i="8"/>
  <c r="BD94" i="8"/>
  <c r="AV94" i="8"/>
  <c r="AN94" i="8"/>
  <c r="AF94" i="8"/>
  <c r="X94" i="8"/>
  <c r="P94" i="8"/>
  <c r="H94" i="8"/>
  <c r="FB93" i="8"/>
  <c r="ET93" i="8"/>
  <c r="EL93" i="8"/>
  <c r="ED93" i="8"/>
  <c r="DV93" i="8"/>
  <c r="DN93" i="8"/>
  <c r="DF93" i="8"/>
  <c r="CX93" i="8"/>
  <c r="CP93" i="8"/>
  <c r="CH93" i="8"/>
  <c r="BZ93" i="8"/>
  <c r="BR93" i="8"/>
  <c r="BJ93" i="8"/>
  <c r="BB93" i="8"/>
  <c r="AT93" i="8"/>
  <c r="AL93" i="8"/>
  <c r="AD93" i="8"/>
  <c r="V93" i="8"/>
  <c r="N93" i="8"/>
  <c r="EZ92" i="8"/>
  <c r="ER92" i="8"/>
  <c r="EJ92" i="8"/>
  <c r="EB92" i="8"/>
  <c r="DT92" i="8"/>
  <c r="DL92" i="8"/>
  <c r="DD92" i="8"/>
  <c r="CV92" i="8"/>
  <c r="CN92" i="8"/>
  <c r="CF92" i="8"/>
  <c r="BX92" i="8"/>
  <c r="BP92" i="8"/>
  <c r="BH92" i="8"/>
  <c r="AZ92" i="8"/>
  <c r="AR92" i="8"/>
  <c r="AJ92" i="8"/>
  <c r="AB92" i="8"/>
  <c r="T92" i="8"/>
  <c r="L92" i="8"/>
  <c r="FF91" i="8"/>
  <c r="EX91" i="8"/>
  <c r="EP91" i="8"/>
  <c r="EH91" i="8"/>
  <c r="DZ91" i="8"/>
  <c r="DR91" i="8"/>
  <c r="DJ91" i="8"/>
  <c r="DB91" i="8"/>
  <c r="CT91" i="8"/>
  <c r="CL91" i="8"/>
  <c r="CD91" i="8"/>
  <c r="BV91" i="8"/>
  <c r="BN91" i="8"/>
  <c r="BF91" i="8"/>
  <c r="AX91" i="8"/>
  <c r="AP91" i="8"/>
  <c r="AH91" i="8"/>
  <c r="Z91" i="8"/>
  <c r="R91" i="8"/>
  <c r="J91" i="8"/>
  <c r="FD90" i="8"/>
  <c r="EV90" i="8"/>
  <c r="EN90" i="8"/>
  <c r="EF90" i="8"/>
  <c r="DX90" i="8"/>
  <c r="DP90" i="8"/>
  <c r="DH90" i="8"/>
  <c r="CZ90" i="8"/>
  <c r="CR90" i="8"/>
  <c r="CJ90" i="8"/>
  <c r="CB90" i="8"/>
  <c r="BT90" i="8"/>
  <c r="BL90" i="8"/>
  <c r="BD90" i="8"/>
  <c r="AV90" i="8"/>
  <c r="AN90" i="8"/>
  <c r="AF90" i="8"/>
  <c r="X90" i="8"/>
  <c r="P90" i="8"/>
  <c r="H90" i="8"/>
  <c r="FB89" i="8"/>
  <c r="ET89" i="8"/>
  <c r="EL89" i="8"/>
  <c r="ED89" i="8"/>
  <c r="DV89" i="8"/>
  <c r="DN89" i="8"/>
  <c r="DF89" i="8"/>
  <c r="CX89" i="8"/>
  <c r="CP89" i="8"/>
  <c r="CH89" i="8"/>
  <c r="BZ89" i="8"/>
  <c r="BR89" i="8"/>
  <c r="BJ89" i="8"/>
  <c r="BB89" i="8"/>
  <c r="AT89" i="8"/>
  <c r="AL89" i="8"/>
  <c r="AD89" i="8"/>
  <c r="V89" i="8"/>
  <c r="N89" i="8"/>
  <c r="EZ88" i="8"/>
  <c r="ER88" i="8"/>
  <c r="EJ88" i="8"/>
  <c r="EB88" i="8"/>
  <c r="DT88" i="8"/>
  <c r="DL88" i="8"/>
  <c r="DD88" i="8"/>
  <c r="CV88" i="8"/>
  <c r="CN88" i="8"/>
  <c r="CF88" i="8"/>
  <c r="BX88" i="8"/>
  <c r="BP88" i="8"/>
  <c r="BH88" i="8"/>
  <c r="AZ88" i="8"/>
  <c r="AR88" i="8"/>
  <c r="AJ88" i="8"/>
  <c r="AB88" i="8"/>
  <c r="T88" i="8"/>
  <c r="L88" i="8"/>
  <c r="FF87" i="8"/>
  <c r="EX87" i="8"/>
  <c r="EP87" i="8"/>
  <c r="EH87" i="8"/>
  <c r="DZ87" i="8"/>
  <c r="DR87" i="8"/>
  <c r="DJ87" i="8"/>
  <c r="DB87" i="8"/>
  <c r="CT87" i="8"/>
  <c r="CL87" i="8"/>
  <c r="CD87" i="8"/>
  <c r="BV87" i="8"/>
  <c r="BN87" i="8"/>
  <c r="BF87" i="8"/>
  <c r="AX87" i="8"/>
  <c r="AP87" i="8"/>
  <c r="AH87" i="8"/>
  <c r="Z87" i="8"/>
  <c r="R87" i="8"/>
  <c r="J87" i="8"/>
  <c r="FD86" i="8"/>
  <c r="EV86" i="8"/>
  <c r="EN86" i="8"/>
  <c r="EF86" i="8"/>
  <c r="DX86" i="8"/>
  <c r="DP86" i="8"/>
  <c r="DH86" i="8"/>
  <c r="CZ86" i="8"/>
  <c r="CR86" i="8"/>
  <c r="CJ86" i="8"/>
  <c r="CB86" i="8"/>
  <c r="BT86" i="8"/>
  <c r="BL86" i="8"/>
  <c r="BD86" i="8"/>
  <c r="AV86" i="8"/>
  <c r="AN86" i="8"/>
  <c r="AF86" i="8"/>
  <c r="X86" i="8"/>
  <c r="P86" i="8"/>
  <c r="H86" i="8"/>
  <c r="FB85" i="8"/>
  <c r="ET85" i="8"/>
  <c r="EL85" i="8"/>
  <c r="ED85" i="8"/>
  <c r="DV85" i="8"/>
  <c r="DN85" i="8"/>
  <c r="DF85" i="8"/>
  <c r="CX85" i="8"/>
  <c r="CP85" i="8"/>
  <c r="CH85" i="8"/>
  <c r="BZ85" i="8"/>
  <c r="BR85" i="8"/>
  <c r="BJ85" i="8"/>
  <c r="BB85" i="8"/>
  <c r="AT85" i="8"/>
  <c r="AL85" i="8"/>
  <c r="AD85" i="8"/>
  <c r="V85" i="8"/>
  <c r="N85" i="8"/>
  <c r="CX94" i="8"/>
  <c r="AL94" i="8"/>
  <c r="CV93" i="8"/>
  <c r="AJ93" i="8"/>
  <c r="FF92" i="8"/>
  <c r="CT92" i="8"/>
  <c r="AH92" i="8"/>
  <c r="FD91" i="8"/>
  <c r="CR91" i="8"/>
  <c r="AF91" i="8"/>
  <c r="FB90" i="8"/>
  <c r="CP90" i="8"/>
  <c r="AD90" i="8"/>
  <c r="EZ89" i="8"/>
  <c r="CN89" i="8"/>
  <c r="AB89" i="8"/>
  <c r="EX88" i="8"/>
  <c r="CL88" i="8"/>
  <c r="Z88" i="8"/>
  <c r="EV87" i="8"/>
  <c r="CJ87" i="8"/>
  <c r="X87" i="8"/>
  <c r="ET86" i="8"/>
  <c r="CH86" i="8"/>
  <c r="V86" i="8"/>
  <c r="ER85" i="8"/>
  <c r="DL85" i="8"/>
  <c r="CF85" i="8"/>
  <c r="AZ85" i="8"/>
  <c r="T85" i="8"/>
  <c r="FF84" i="8"/>
  <c r="EX84" i="8"/>
  <c r="EP84" i="8"/>
  <c r="EH84" i="8"/>
  <c r="DZ84" i="8"/>
  <c r="DR84" i="8"/>
  <c r="DJ84" i="8"/>
  <c r="DB84" i="8"/>
  <c r="CT84" i="8"/>
  <c r="CL84" i="8"/>
  <c r="CD84" i="8"/>
  <c r="BV84" i="8"/>
  <c r="BN84" i="8"/>
  <c r="BF84" i="8"/>
  <c r="AX84" i="8"/>
  <c r="AP84" i="8"/>
  <c r="AH84" i="8"/>
  <c r="Z84" i="8"/>
  <c r="R84" i="8"/>
  <c r="J84" i="8"/>
  <c r="FD83" i="8"/>
  <c r="EV83" i="8"/>
  <c r="EN83" i="8"/>
  <c r="EF83" i="8"/>
  <c r="DX83" i="8"/>
  <c r="DP83" i="8"/>
  <c r="DH83" i="8"/>
  <c r="CZ83" i="8"/>
  <c r="CR83" i="8"/>
  <c r="CJ83" i="8"/>
  <c r="CB83" i="8"/>
  <c r="BT83" i="8"/>
  <c r="BL83" i="8"/>
  <c r="BD83" i="8"/>
  <c r="AV83" i="8"/>
  <c r="AN83" i="8"/>
  <c r="AF83" i="8"/>
  <c r="X83" i="8"/>
  <c r="P83" i="8"/>
  <c r="H83" i="8"/>
  <c r="FB82" i="8"/>
  <c r="ET82" i="8"/>
  <c r="EL82" i="8"/>
  <c r="ED82" i="8"/>
  <c r="DV82" i="8"/>
  <c r="DN82" i="8"/>
  <c r="DF82" i="8"/>
  <c r="CX82" i="8"/>
  <c r="CP82" i="8"/>
  <c r="CH82" i="8"/>
  <c r="BZ82" i="8"/>
  <c r="BR82" i="8"/>
  <c r="BJ82" i="8"/>
  <c r="BB82" i="8"/>
  <c r="AT82" i="8"/>
  <c r="AL82" i="8"/>
  <c r="AD82" i="8"/>
  <c r="V82" i="8"/>
  <c r="N82" i="8"/>
  <c r="EZ81" i="8"/>
  <c r="ER81" i="8"/>
  <c r="EJ81" i="8"/>
  <c r="EB81" i="8"/>
  <c r="DT81" i="8"/>
  <c r="DL81" i="8"/>
  <c r="DD81" i="8"/>
  <c r="CV81" i="8"/>
  <c r="CN81" i="8"/>
  <c r="CF81" i="8"/>
  <c r="BX81" i="8"/>
  <c r="BP81" i="8"/>
  <c r="BH81" i="8"/>
  <c r="AZ81" i="8"/>
  <c r="AR81" i="8"/>
  <c r="AJ81" i="8"/>
  <c r="AB81" i="8"/>
  <c r="T81" i="8"/>
  <c r="L81" i="8"/>
  <c r="FF80" i="8"/>
  <c r="EX80" i="8"/>
  <c r="EP80" i="8"/>
  <c r="EH80" i="8"/>
  <c r="DZ80" i="8"/>
  <c r="DR80" i="8"/>
  <c r="DJ80" i="8"/>
  <c r="DB80" i="8"/>
  <c r="CT80" i="8"/>
  <c r="CL80" i="8"/>
  <c r="CD80" i="8"/>
  <c r="BV80" i="8"/>
  <c r="BN80" i="8"/>
  <c r="BF80" i="8"/>
  <c r="AX80" i="8"/>
  <c r="AP80" i="8"/>
  <c r="AH80" i="8"/>
  <c r="Z80" i="8"/>
  <c r="R80" i="8"/>
  <c r="J80" i="8"/>
  <c r="FD79" i="8"/>
  <c r="EV79" i="8"/>
  <c r="EN79" i="8"/>
  <c r="EF79" i="8"/>
  <c r="DX79" i="8"/>
  <c r="DP79" i="8"/>
  <c r="DH79" i="8"/>
  <c r="CZ79" i="8"/>
  <c r="CR79" i="8"/>
  <c r="CJ79" i="8"/>
  <c r="CB79" i="8"/>
  <c r="BT79" i="8"/>
  <c r="BL79" i="8"/>
  <c r="BD79" i="8"/>
  <c r="AV79" i="8"/>
  <c r="AN79" i="8"/>
  <c r="AF79" i="8"/>
  <c r="X79" i="8"/>
  <c r="P79" i="8"/>
  <c r="H79" i="8"/>
  <c r="FB78" i="8"/>
  <c r="ET78" i="8"/>
  <c r="EL78" i="8"/>
  <c r="ED78" i="8"/>
  <c r="DV78" i="8"/>
  <c r="DN78" i="8"/>
  <c r="DF78" i="8"/>
  <c r="CX78" i="8"/>
  <c r="CP78" i="8"/>
  <c r="CH78" i="8"/>
  <c r="BZ78" i="8"/>
  <c r="BR78" i="8"/>
  <c r="BJ78" i="8"/>
  <c r="BB78" i="8"/>
  <c r="AT78" i="8"/>
  <c r="AL78" i="8"/>
  <c r="AD78" i="8"/>
  <c r="V78" i="8"/>
  <c r="N78" i="8"/>
  <c r="EZ77" i="8"/>
  <c r="ER77" i="8"/>
  <c r="EJ77" i="8"/>
  <c r="EB77" i="8"/>
  <c r="DT77" i="8"/>
  <c r="DL77" i="8"/>
  <c r="DD77" i="8"/>
  <c r="CV77" i="8"/>
  <c r="CN77" i="8"/>
  <c r="CF77" i="8"/>
  <c r="BX77" i="8"/>
  <c r="BP77" i="8"/>
  <c r="BH77" i="8"/>
  <c r="AZ77" i="8"/>
  <c r="AR77" i="8"/>
  <c r="AJ77" i="8"/>
  <c r="AB77" i="8"/>
  <c r="T77" i="8"/>
  <c r="L77" i="8"/>
  <c r="FF76" i="8"/>
  <c r="EX76" i="8"/>
  <c r="EP76" i="8"/>
  <c r="EH76" i="8"/>
  <c r="DZ76" i="8"/>
  <c r="DR76" i="8"/>
  <c r="DJ76" i="8"/>
  <c r="DB76" i="8"/>
  <c r="CT76" i="8"/>
  <c r="CL76" i="8"/>
  <c r="CD76" i="8"/>
  <c r="BV76" i="8"/>
  <c r="BN76" i="8"/>
  <c r="BF76" i="8"/>
  <c r="AX76" i="8"/>
  <c r="AP76" i="8"/>
  <c r="AH76" i="8"/>
  <c r="Z76" i="8"/>
  <c r="R76" i="8"/>
  <c r="J76" i="8"/>
  <c r="FD75" i="8"/>
  <c r="EV75" i="8"/>
  <c r="EN75" i="8"/>
  <c r="EF75" i="8"/>
  <c r="DX75" i="8"/>
  <c r="DP75" i="8"/>
  <c r="DH75" i="8"/>
  <c r="CZ75" i="8"/>
  <c r="CR75" i="8"/>
  <c r="CJ75" i="8"/>
  <c r="CB75" i="8"/>
  <c r="BT75" i="8"/>
  <c r="BL75" i="8"/>
  <c r="BD75" i="8"/>
  <c r="AV75" i="8"/>
  <c r="AN75" i="8"/>
  <c r="AF75" i="8"/>
  <c r="X75" i="8"/>
  <c r="P75" i="8"/>
  <c r="H75" i="8"/>
  <c r="FB74" i="8"/>
  <c r="ET74" i="8"/>
  <c r="EL74" i="8"/>
  <c r="ED74" i="8"/>
  <c r="DV74" i="8"/>
  <c r="DN74" i="8"/>
  <c r="DF74" i="8"/>
  <c r="CX74" i="8"/>
  <c r="CP74" i="8"/>
  <c r="CH74" i="8"/>
  <c r="BZ74" i="8"/>
  <c r="BR74" i="8"/>
  <c r="BJ74" i="8"/>
  <c r="BB74" i="8"/>
  <c r="AT74" i="8"/>
  <c r="AL74" i="8"/>
  <c r="AD74" i="8"/>
  <c r="V74" i="8"/>
  <c r="N74" i="8"/>
  <c r="EZ73" i="8"/>
  <c r="ER73" i="8"/>
  <c r="EJ73" i="8"/>
  <c r="EB73" i="8"/>
  <c r="DT73" i="8"/>
  <c r="DL73" i="8"/>
  <c r="DD73" i="8"/>
  <c r="CV73" i="8"/>
  <c r="CN73" i="8"/>
  <c r="CF73" i="8"/>
  <c r="BX73" i="8"/>
  <c r="BP73" i="8"/>
  <c r="BH73" i="8"/>
  <c r="AZ73" i="8"/>
  <c r="AR73" i="8"/>
  <c r="AJ73" i="8"/>
  <c r="AB73" i="8"/>
  <c r="T73" i="8"/>
  <c r="L73" i="8"/>
  <c r="FF72" i="8"/>
  <c r="EX72" i="8"/>
  <c r="EP72" i="8"/>
  <c r="EH72" i="8"/>
  <c r="DZ72" i="8"/>
  <c r="DR72" i="8"/>
  <c r="DJ72" i="8"/>
  <c r="DB72" i="8"/>
  <c r="CT72" i="8"/>
  <c r="CL72" i="8"/>
  <c r="CD72" i="8"/>
  <c r="BV72" i="8"/>
  <c r="BN72" i="8"/>
  <c r="BF72" i="8"/>
  <c r="AX72" i="8"/>
  <c r="AP72" i="8"/>
  <c r="AH72" i="8"/>
  <c r="Z72" i="8"/>
  <c r="R72" i="8"/>
  <c r="J72" i="8"/>
  <c r="FD71" i="8"/>
  <c r="EV71" i="8"/>
  <c r="EN71" i="8"/>
  <c r="EF71" i="8"/>
  <c r="DX71" i="8"/>
  <c r="DP71" i="8"/>
  <c r="DH71" i="8"/>
  <c r="CZ71" i="8"/>
  <c r="CR71" i="8"/>
  <c r="CJ71" i="8"/>
  <c r="CB71" i="8"/>
  <c r="BT71" i="8"/>
  <c r="BL71" i="8"/>
  <c r="BD71" i="8"/>
  <c r="AV71" i="8"/>
  <c r="AN71" i="8"/>
  <c r="AF71" i="8"/>
  <c r="X71" i="8"/>
  <c r="P71" i="8"/>
  <c r="H71" i="8"/>
  <c r="FB70" i="8"/>
  <c r="ET70" i="8"/>
  <c r="EL70" i="8"/>
  <c r="ED70" i="8"/>
  <c r="DV70" i="8"/>
  <c r="DN70" i="8"/>
  <c r="DF70" i="8"/>
  <c r="CX70" i="8"/>
  <c r="CP70" i="8"/>
  <c r="CH70" i="8"/>
  <c r="BZ70" i="8"/>
  <c r="BR70" i="8"/>
  <c r="BJ70" i="8"/>
  <c r="BB70" i="8"/>
  <c r="AT70" i="8"/>
  <c r="AL70" i="8"/>
  <c r="AD70" i="8"/>
  <c r="V70" i="8"/>
  <c r="N70" i="8"/>
  <c r="EZ69" i="8"/>
  <c r="ER69" i="8"/>
  <c r="EJ69" i="8"/>
  <c r="EB69" i="8"/>
  <c r="DT69" i="8"/>
  <c r="DL69" i="8"/>
  <c r="DD69" i="8"/>
  <c r="CV69" i="8"/>
  <c r="CN69" i="8"/>
  <c r="CF69" i="8"/>
  <c r="BX69" i="8"/>
  <c r="BP69" i="8"/>
  <c r="BH69" i="8"/>
  <c r="AZ69" i="8"/>
  <c r="AR69" i="8"/>
  <c r="AJ69" i="8"/>
  <c r="AB69" i="8"/>
  <c r="T69" i="8"/>
  <c r="L69" i="8"/>
  <c r="FF68" i="8"/>
  <c r="EX68" i="8"/>
  <c r="EP68" i="8"/>
  <c r="EH68" i="8"/>
  <c r="DZ68" i="8"/>
  <c r="DR68" i="8"/>
  <c r="DJ68" i="8"/>
  <c r="DB68" i="8"/>
  <c r="CT68" i="8"/>
  <c r="CL68" i="8"/>
  <c r="CD68" i="8"/>
  <c r="BV68" i="8"/>
  <c r="BN68" i="8"/>
  <c r="BF68" i="8"/>
  <c r="AX68" i="8"/>
  <c r="AP68" i="8"/>
  <c r="AH68" i="8"/>
  <c r="Z68" i="8"/>
  <c r="R68" i="8"/>
  <c r="J68" i="8"/>
  <c r="FD67" i="8"/>
  <c r="EV67" i="8"/>
  <c r="EN67" i="8"/>
  <c r="EF67" i="8"/>
  <c r="DX67" i="8"/>
  <c r="DP67" i="8"/>
  <c r="DH67" i="8"/>
  <c r="CZ67" i="8"/>
  <c r="CR67" i="8"/>
  <c r="CJ67" i="8"/>
  <c r="CB67" i="8"/>
  <c r="BT67" i="8"/>
  <c r="BL67" i="8"/>
  <c r="BD67" i="8"/>
  <c r="AV67" i="8"/>
  <c r="AN67" i="8"/>
  <c r="AF67" i="8"/>
  <c r="X67" i="8"/>
  <c r="P67" i="8"/>
  <c r="H67" i="8"/>
  <c r="FB66" i="8"/>
  <c r="ET66" i="8"/>
  <c r="EL66" i="8"/>
  <c r="ED66" i="8"/>
  <c r="DV66" i="8"/>
  <c r="DN66" i="8"/>
  <c r="DF66" i="8"/>
  <c r="CX66" i="8"/>
  <c r="CP66" i="8"/>
  <c r="CH66" i="8"/>
  <c r="BZ66" i="8"/>
  <c r="BR66" i="8"/>
  <c r="BJ66" i="8"/>
  <c r="BB66" i="8"/>
  <c r="AT66" i="8"/>
  <c r="AL66" i="8"/>
  <c r="AD66" i="8"/>
  <c r="V66" i="8"/>
  <c r="N66" i="8"/>
  <c r="EZ65" i="8"/>
  <c r="ER65" i="8"/>
  <c r="EJ65" i="8"/>
  <c r="EB65" i="8"/>
  <c r="DT65" i="8"/>
  <c r="DL65" i="8"/>
  <c r="DD65" i="8"/>
  <c r="CV65" i="8"/>
  <c r="CN65" i="8"/>
  <c r="CF65" i="8"/>
  <c r="BX65" i="8"/>
  <c r="BP65" i="8"/>
  <c r="BH65" i="8"/>
  <c r="AZ65" i="8"/>
  <c r="AR65" i="8"/>
  <c r="AJ65" i="8"/>
  <c r="AB65" i="8"/>
  <c r="T65" i="8"/>
  <c r="L65" i="8"/>
  <c r="FF64" i="8"/>
  <c r="EX64" i="8"/>
  <c r="EP64" i="8"/>
  <c r="EH64" i="8"/>
  <c r="DZ64" i="8"/>
  <c r="DR64" i="8"/>
  <c r="DJ64" i="8"/>
  <c r="DB64" i="8"/>
  <c r="CT64" i="8"/>
  <c r="CL64" i="8"/>
  <c r="CD64" i="8"/>
  <c r="BV64" i="8"/>
  <c r="BN64" i="8"/>
  <c r="BF64" i="8"/>
  <c r="AX64" i="8"/>
  <c r="AP64" i="8"/>
  <c r="AH64" i="8"/>
  <c r="Z64" i="8"/>
  <c r="R64" i="8"/>
  <c r="J64" i="8"/>
  <c r="FD63" i="8"/>
  <c r="EV63" i="8"/>
  <c r="EN63" i="8"/>
  <c r="EF63" i="8"/>
  <c r="DX63" i="8"/>
  <c r="DP63" i="8"/>
  <c r="DH63" i="8"/>
  <c r="CZ63" i="8"/>
  <c r="CR63" i="8"/>
  <c r="CJ63" i="8"/>
  <c r="CB63" i="8"/>
  <c r="BT63" i="8"/>
  <c r="BL63" i="8"/>
  <c r="BD63" i="8"/>
  <c r="AV63" i="8"/>
  <c r="AN63" i="8"/>
  <c r="AF63" i="8"/>
  <c r="X63" i="8"/>
  <c r="P63" i="8"/>
  <c r="H63" i="8"/>
  <c r="FB62" i="8"/>
  <c r="ET62" i="8"/>
  <c r="EL62" i="8"/>
  <c r="ED62" i="8"/>
  <c r="DV62" i="8"/>
  <c r="DN62" i="8"/>
  <c r="DF62" i="8"/>
  <c r="CX62" i="8"/>
  <c r="CP62" i="8"/>
  <c r="CH62" i="8"/>
  <c r="BZ62" i="8"/>
  <c r="BR62" i="8"/>
  <c r="BJ62" i="8"/>
  <c r="BB62" i="8"/>
  <c r="AT62" i="8"/>
  <c r="AL62" i="8"/>
  <c r="AD62" i="8"/>
  <c r="V62" i="8"/>
  <c r="N62" i="8"/>
  <c r="EZ61" i="8"/>
  <c r="ER61" i="8"/>
  <c r="EJ61" i="8"/>
  <c r="EB61" i="8"/>
  <c r="DT61" i="8"/>
  <c r="DL61" i="8"/>
  <c r="DD61" i="8"/>
  <c r="CV61" i="8"/>
  <c r="CN61" i="8"/>
  <c r="CF61" i="8"/>
  <c r="BX61" i="8"/>
  <c r="BP61" i="8"/>
  <c r="BH61" i="8"/>
  <c r="AZ61" i="8"/>
  <c r="AR61" i="8"/>
  <c r="AJ61" i="8"/>
  <c r="AB61" i="8"/>
  <c r="T61" i="8"/>
  <c r="L61" i="8"/>
  <c r="FF60" i="8"/>
  <c r="EX60" i="8"/>
  <c r="EP60" i="8"/>
  <c r="EH60" i="8"/>
  <c r="DZ60" i="8"/>
  <c r="DR60" i="8"/>
  <c r="DJ60" i="8"/>
  <c r="DB60" i="8"/>
  <c r="CT60" i="8"/>
  <c r="CL60" i="8"/>
  <c r="CD60" i="8"/>
  <c r="BV60" i="8"/>
  <c r="BN60" i="8"/>
  <c r="BF60" i="8"/>
  <c r="AX60" i="8"/>
  <c r="AP60" i="8"/>
  <c r="AH60" i="8"/>
  <c r="Z60" i="8"/>
  <c r="R60" i="8"/>
  <c r="J60" i="8"/>
  <c r="FD59" i="8"/>
  <c r="EV59" i="8"/>
  <c r="EN59" i="8"/>
  <c r="EF59" i="8"/>
  <c r="DX59" i="8"/>
  <c r="DP59" i="8"/>
  <c r="DH59" i="8"/>
  <c r="CZ59" i="8"/>
  <c r="CR59" i="8"/>
  <c r="CJ59" i="8"/>
  <c r="CB59" i="8"/>
  <c r="BT59" i="8"/>
  <c r="BL59" i="8"/>
  <c r="BD59" i="8"/>
  <c r="AV59" i="8"/>
  <c r="AN59" i="8"/>
  <c r="AF59" i="8"/>
  <c r="X59" i="8"/>
  <c r="P59" i="8"/>
  <c r="H59" i="8"/>
  <c r="FB58" i="8"/>
  <c r="ET58" i="8"/>
  <c r="EL58" i="8"/>
  <c r="ED58" i="8"/>
  <c r="DV58" i="8"/>
  <c r="DN58" i="8"/>
  <c r="DF58" i="8"/>
  <c r="CX58" i="8"/>
  <c r="CP58" i="8"/>
  <c r="CH58" i="8"/>
  <c r="BZ58" i="8"/>
  <c r="BR58" i="8"/>
  <c r="BJ58" i="8"/>
  <c r="BB58" i="8"/>
  <c r="AT58" i="8"/>
  <c r="AL58" i="8"/>
  <c r="AD58" i="8"/>
  <c r="V58" i="8"/>
  <c r="N58" i="8"/>
  <c r="EZ57" i="8"/>
  <c r="ER57" i="8"/>
  <c r="EJ57" i="8"/>
  <c r="EB57" i="8"/>
  <c r="DT57" i="8"/>
  <c r="DL57" i="8"/>
  <c r="DD57" i="8"/>
  <c r="CV57" i="8"/>
  <c r="CN57" i="8"/>
  <c r="CF57" i="8"/>
  <c r="BX57" i="8"/>
  <c r="BP57" i="8"/>
  <c r="BH57" i="8"/>
  <c r="AZ57" i="8"/>
  <c r="AR57" i="8"/>
  <c r="AJ57" i="8"/>
  <c r="AB57" i="8"/>
  <c r="T57" i="8"/>
  <c r="L57" i="8"/>
  <c r="FF56" i="8"/>
  <c r="EX56" i="8"/>
  <c r="EP56" i="8"/>
  <c r="EH56" i="8"/>
  <c r="DZ56" i="8"/>
  <c r="DR56" i="8"/>
  <c r="DJ56" i="8"/>
  <c r="DB56" i="8"/>
  <c r="CT56" i="8"/>
  <c r="CL56" i="8"/>
  <c r="CD56" i="8"/>
  <c r="BV56" i="8"/>
  <c r="BN56" i="8"/>
  <c r="BF56" i="8"/>
  <c r="AX56" i="8"/>
  <c r="AP56" i="8"/>
  <c r="AH56" i="8"/>
  <c r="Z56" i="8"/>
  <c r="R56" i="8"/>
  <c r="J56" i="8"/>
  <c r="FD55" i="8"/>
  <c r="EV55" i="8"/>
  <c r="EN55" i="8"/>
  <c r="EF55" i="8"/>
  <c r="DX55" i="8"/>
  <c r="DP55" i="8"/>
  <c r="DH55" i="8"/>
  <c r="CZ55" i="8"/>
  <c r="CR55" i="8"/>
  <c r="CJ55" i="8"/>
  <c r="CB55" i="8"/>
  <c r="BT55" i="8"/>
  <c r="BL55" i="8"/>
  <c r="BD55" i="8"/>
  <c r="AV55" i="8"/>
  <c r="AN55" i="8"/>
  <c r="AF55" i="8"/>
  <c r="X55" i="8"/>
  <c r="P55" i="8"/>
  <c r="H55" i="8"/>
  <c r="FB54" i="8"/>
  <c r="ET54" i="8"/>
  <c r="EL54" i="8"/>
  <c r="ED54" i="8"/>
  <c r="DV54" i="8"/>
  <c r="DN54" i="8"/>
  <c r="DF54" i="8"/>
  <c r="CX54" i="8"/>
  <c r="CP54" i="8"/>
  <c r="CH54" i="8"/>
  <c r="BZ54" i="8"/>
  <c r="BR54" i="8"/>
  <c r="BJ54" i="8"/>
  <c r="BB54" i="8"/>
  <c r="AT54" i="8"/>
  <c r="AL54" i="8"/>
  <c r="AD54" i="8"/>
  <c r="V54" i="8"/>
  <c r="N54" i="8"/>
  <c r="EZ53" i="8"/>
  <c r="ER53" i="8"/>
  <c r="EJ53" i="8"/>
  <c r="EB53" i="8"/>
  <c r="DT53" i="8"/>
  <c r="DL53" i="8"/>
  <c r="DD53" i="8"/>
  <c r="CV53" i="8"/>
  <c r="CN53" i="8"/>
  <c r="CF53" i="8"/>
  <c r="BX53" i="8"/>
  <c r="BP53" i="8"/>
  <c r="BH53" i="8"/>
  <c r="AZ53" i="8"/>
  <c r="AR53" i="8"/>
  <c r="AJ53" i="8"/>
  <c r="AB53" i="8"/>
  <c r="T53" i="8"/>
  <c r="L53" i="8"/>
  <c r="FF52" i="8"/>
  <c r="EX52" i="8"/>
  <c r="EP52" i="8"/>
  <c r="EH52" i="8"/>
  <c r="DZ52" i="8"/>
  <c r="DR52" i="8"/>
  <c r="DJ52" i="8"/>
  <c r="DB52" i="8"/>
  <c r="CT52" i="8"/>
  <c r="CL52" i="8"/>
  <c r="CD52" i="8"/>
  <c r="BV52" i="8"/>
  <c r="BN52" i="8"/>
  <c r="BF52" i="8"/>
  <c r="AX52" i="8"/>
  <c r="AP52" i="8"/>
  <c r="AH52" i="8"/>
  <c r="Z52" i="8"/>
  <c r="R52" i="8"/>
  <c r="J52" i="8"/>
  <c r="FD51" i="8"/>
  <c r="EV51" i="8"/>
  <c r="EN51" i="8"/>
  <c r="EF51" i="8"/>
  <c r="DX51" i="8"/>
  <c r="DP51" i="8"/>
  <c r="DH51" i="8"/>
  <c r="CZ51" i="8"/>
  <c r="CR51" i="8"/>
  <c r="CJ51" i="8"/>
  <c r="CB51" i="8"/>
  <c r="BT51" i="8"/>
  <c r="BL51" i="8"/>
  <c r="BD51" i="8"/>
  <c r="AV51" i="8"/>
  <c r="AN51" i="8"/>
  <c r="AF51" i="8"/>
  <c r="X51" i="8"/>
  <c r="P51" i="8"/>
  <c r="H51" i="8"/>
  <c r="FB50" i="8"/>
  <c r="ET50" i="8"/>
  <c r="EL50" i="8"/>
  <c r="ED50" i="8"/>
  <c r="DV50" i="8"/>
  <c r="DN50" i="8"/>
  <c r="DF50" i="8"/>
  <c r="CX50" i="8"/>
  <c r="CP50" i="8"/>
  <c r="CH50" i="8"/>
  <c r="BZ50" i="8"/>
  <c r="BR50" i="8"/>
  <c r="BJ50" i="8"/>
  <c r="BB50" i="8"/>
  <c r="AT50" i="8"/>
  <c r="AL50" i="8"/>
  <c r="AD50" i="8"/>
  <c r="V50" i="8"/>
  <c r="N50" i="8"/>
  <c r="EZ49" i="8"/>
  <c r="ER49" i="8"/>
  <c r="EJ49" i="8"/>
  <c r="EB49" i="8"/>
  <c r="DT49" i="8"/>
  <c r="DL49" i="8"/>
  <c r="DD49" i="8"/>
  <c r="CV49" i="8"/>
  <c r="CN49" i="8"/>
  <c r="CF49" i="8"/>
  <c r="BX49" i="8"/>
  <c r="BP49" i="8"/>
  <c r="BH49" i="8"/>
  <c r="AZ49" i="8"/>
  <c r="AR49" i="8"/>
  <c r="AJ49" i="8"/>
  <c r="AB49" i="8"/>
  <c r="T49" i="8"/>
  <c r="L49" i="8"/>
  <c r="FF48" i="8"/>
  <c r="EX48" i="8"/>
  <c r="EP48" i="8"/>
  <c r="EH48" i="8"/>
  <c r="DZ48" i="8"/>
  <c r="DR48" i="8"/>
  <c r="DJ48" i="8"/>
  <c r="DB48" i="8"/>
  <c r="CT48" i="8"/>
  <c r="CL48" i="8"/>
  <c r="CD48" i="8"/>
  <c r="BV48" i="8"/>
  <c r="BN48" i="8"/>
  <c r="BF48" i="8"/>
  <c r="AX48" i="8"/>
  <c r="AP48" i="8"/>
  <c r="AH48" i="8"/>
  <c r="Z48" i="8"/>
  <c r="R48" i="8"/>
  <c r="J48" i="8"/>
  <c r="FD47" i="8"/>
  <c r="EV47" i="8"/>
  <c r="EN47" i="8"/>
  <c r="EF47" i="8"/>
  <c r="DX47" i="8"/>
  <c r="DP47" i="8"/>
  <c r="DH47" i="8"/>
  <c r="CZ47" i="8"/>
  <c r="CR47" i="8"/>
  <c r="CJ47" i="8"/>
  <c r="CB47" i="8"/>
  <c r="BT47" i="8"/>
  <c r="BL47" i="8"/>
  <c r="BD47" i="8"/>
  <c r="AV47" i="8"/>
  <c r="AN47" i="8"/>
  <c r="AF47" i="8"/>
  <c r="X47" i="8"/>
  <c r="P47" i="8"/>
  <c r="H47" i="8"/>
  <c r="FB46" i="8"/>
  <c r="ET46" i="8"/>
  <c r="EL46" i="8"/>
  <c r="ED46" i="8"/>
  <c r="DV46" i="8"/>
  <c r="DN46" i="8"/>
  <c r="DF46" i="8"/>
  <c r="CX46" i="8"/>
  <c r="CP46" i="8"/>
  <c r="CH46" i="8"/>
  <c r="BZ46" i="8"/>
  <c r="BR46" i="8"/>
  <c r="BJ46" i="8"/>
  <c r="BB46" i="8"/>
  <c r="AT46" i="8"/>
  <c r="AL46" i="8"/>
  <c r="AD46" i="8"/>
  <c r="V46" i="8"/>
  <c r="N46" i="8"/>
  <c r="EZ45" i="8"/>
  <c r="ER45" i="8"/>
  <c r="EJ45" i="8"/>
  <c r="EB45" i="8"/>
  <c r="DT45" i="8"/>
  <c r="DL45" i="8"/>
  <c r="DD45" i="8"/>
  <c r="CV45" i="8"/>
  <c r="CN45" i="8"/>
  <c r="CF45" i="8"/>
  <c r="BX45" i="8"/>
  <c r="BP45" i="8"/>
  <c r="BH45" i="8"/>
  <c r="AZ45" i="8"/>
  <c r="AR45" i="8"/>
  <c r="AJ45" i="8"/>
  <c r="AB45" i="8"/>
  <c r="T45" i="8"/>
  <c r="L45" i="8"/>
  <c r="FF44" i="8"/>
  <c r="EX44" i="8"/>
  <c r="EP44" i="8"/>
  <c r="EH44" i="8"/>
  <c r="DZ44" i="8"/>
  <c r="DR44" i="8"/>
  <c r="DJ44" i="8"/>
  <c r="DB44" i="8"/>
  <c r="CT44" i="8"/>
  <c r="CL44" i="8"/>
  <c r="CD44" i="8"/>
  <c r="BV44" i="8"/>
  <c r="BN44" i="8"/>
  <c r="BF44" i="8"/>
  <c r="AX44" i="8"/>
  <c r="AP44" i="8"/>
  <c r="AH44" i="8"/>
  <c r="Z44" i="8"/>
  <c r="R44" i="8"/>
  <c r="J44" i="8"/>
  <c r="FB94" i="8"/>
  <c r="CP94" i="8"/>
  <c r="AD94" i="8"/>
  <c r="EZ93" i="8"/>
  <c r="CN93" i="8"/>
  <c r="AB93" i="8"/>
  <c r="EX92" i="8"/>
  <c r="CL92" i="8"/>
  <c r="Z92" i="8"/>
  <c r="EV91" i="8"/>
  <c r="CJ91" i="8"/>
  <c r="X91" i="8"/>
  <c r="ET90" i="8"/>
  <c r="CH90" i="8"/>
  <c r="V90" i="8"/>
  <c r="ER89" i="8"/>
  <c r="CF89" i="8"/>
  <c r="T89" i="8"/>
  <c r="EP88" i="8"/>
  <c r="CD88" i="8"/>
  <c r="R88" i="8"/>
  <c r="EN87" i="8"/>
  <c r="CB87" i="8"/>
  <c r="P87" i="8"/>
  <c r="EL86" i="8"/>
  <c r="BZ86" i="8"/>
  <c r="N86" i="8"/>
  <c r="EM85" i="8"/>
  <c r="DG85" i="8"/>
  <c r="CA85" i="8"/>
  <c r="AU85" i="8"/>
  <c r="O85" i="8"/>
  <c r="FE84" i="8"/>
  <c r="EW84" i="8"/>
  <c r="EO84" i="8"/>
  <c r="EG84" i="8"/>
  <c r="DY84" i="8"/>
  <c r="DQ84" i="8"/>
  <c r="DI84" i="8"/>
  <c r="DA84" i="8"/>
  <c r="CS84" i="8"/>
  <c r="CK84" i="8"/>
  <c r="CC84" i="8"/>
  <c r="BU84" i="8"/>
  <c r="BM84" i="8"/>
  <c r="BE84" i="8"/>
  <c r="AW84" i="8"/>
  <c r="AO84" i="8"/>
  <c r="AG84" i="8"/>
  <c r="Y84" i="8"/>
  <c r="Q84" i="8"/>
  <c r="I84" i="8"/>
  <c r="FC83" i="8"/>
  <c r="EU83" i="8"/>
  <c r="EM83" i="8"/>
  <c r="EE83" i="8"/>
  <c r="DW83" i="8"/>
  <c r="DO83" i="8"/>
  <c r="DG83" i="8"/>
  <c r="CY83" i="8"/>
  <c r="CQ83" i="8"/>
  <c r="CI83" i="8"/>
  <c r="CA83" i="8"/>
  <c r="BS83" i="8"/>
  <c r="BK83" i="8"/>
  <c r="BC83" i="8"/>
  <c r="AU83" i="8"/>
  <c r="AM83" i="8"/>
  <c r="AE83" i="8"/>
  <c r="W83" i="8"/>
  <c r="O83" i="8"/>
  <c r="FA82" i="8"/>
  <c r="ES82" i="8"/>
  <c r="EK82" i="8"/>
  <c r="EC82" i="8"/>
  <c r="DU82" i="8"/>
  <c r="DM82" i="8"/>
  <c r="DE82" i="8"/>
  <c r="CW82" i="8"/>
  <c r="CO82" i="8"/>
  <c r="CG82" i="8"/>
  <c r="BY82" i="8"/>
  <c r="BQ82" i="8"/>
  <c r="BI82" i="8"/>
  <c r="BA82" i="8"/>
  <c r="AS82" i="8"/>
  <c r="AK82" i="8"/>
  <c r="AC82" i="8"/>
  <c r="U82" i="8"/>
  <c r="M82" i="8"/>
  <c r="FG81" i="8"/>
  <c r="EY81" i="8"/>
  <c r="EQ81" i="8"/>
  <c r="EI81" i="8"/>
  <c r="EA81" i="8"/>
  <c r="DS81" i="8"/>
  <c r="DK81" i="8"/>
  <c r="DC81" i="8"/>
  <c r="CU81" i="8"/>
  <c r="CM81" i="8"/>
  <c r="CE81" i="8"/>
  <c r="BW81" i="8"/>
  <c r="BO81" i="8"/>
  <c r="BG81" i="8"/>
  <c r="AY81" i="8"/>
  <c r="AQ81" i="8"/>
  <c r="AI81" i="8"/>
  <c r="AA81" i="8"/>
  <c r="S81" i="8"/>
  <c r="K81" i="8"/>
  <c r="FE80" i="8"/>
  <c r="EW80" i="8"/>
  <c r="EO80" i="8"/>
  <c r="EG80" i="8"/>
  <c r="DY80" i="8"/>
  <c r="DQ80" i="8"/>
  <c r="DI80" i="8"/>
  <c r="DA80" i="8"/>
  <c r="CS80" i="8"/>
  <c r="CK80" i="8"/>
  <c r="CC80" i="8"/>
  <c r="BU80" i="8"/>
  <c r="BM80" i="8"/>
  <c r="BE80" i="8"/>
  <c r="AW80" i="8"/>
  <c r="AO80" i="8"/>
  <c r="AG80" i="8"/>
  <c r="Y80" i="8"/>
  <c r="Q80" i="8"/>
  <c r="I80" i="8"/>
  <c r="FC79" i="8"/>
  <c r="EU79" i="8"/>
  <c r="EM79" i="8"/>
  <c r="EE79" i="8"/>
  <c r="DW79" i="8"/>
  <c r="DO79" i="8"/>
  <c r="DG79" i="8"/>
  <c r="CY79" i="8"/>
  <c r="CQ79" i="8"/>
  <c r="CI79" i="8"/>
  <c r="CA79" i="8"/>
  <c r="BS79" i="8"/>
  <c r="BK79" i="8"/>
  <c r="BC79" i="8"/>
  <c r="AU79" i="8"/>
  <c r="AM79" i="8"/>
  <c r="AE79" i="8"/>
  <c r="W79" i="8"/>
  <c r="O79" i="8"/>
  <c r="FA78" i="8"/>
  <c r="ES78" i="8"/>
  <c r="EK78" i="8"/>
  <c r="EC78" i="8"/>
  <c r="DU78" i="8"/>
  <c r="DM78" i="8"/>
  <c r="DE78" i="8"/>
  <c r="CW78" i="8"/>
  <c r="CO78" i="8"/>
  <c r="CG78" i="8"/>
  <c r="BY78" i="8"/>
  <c r="BQ78" i="8"/>
  <c r="BI78" i="8"/>
  <c r="BA78" i="8"/>
  <c r="AS78" i="8"/>
  <c r="AK78" i="8"/>
  <c r="AC78" i="8"/>
  <c r="U78" i="8"/>
  <c r="M78" i="8"/>
  <c r="FG77" i="8"/>
  <c r="EY77" i="8"/>
  <c r="EQ77" i="8"/>
  <c r="EI77" i="8"/>
  <c r="EA77" i="8"/>
  <c r="DS77" i="8"/>
  <c r="DK77" i="8"/>
  <c r="DC77" i="8"/>
  <c r="CU77" i="8"/>
  <c r="CM77" i="8"/>
  <c r="CE77" i="8"/>
  <c r="BW77" i="8"/>
  <c r="BO77" i="8"/>
  <c r="BG77" i="8"/>
  <c r="AY77" i="8"/>
  <c r="AQ77" i="8"/>
  <c r="AI77" i="8"/>
  <c r="AA77" i="8"/>
  <c r="S77" i="8"/>
  <c r="K77" i="8"/>
  <c r="FE76" i="8"/>
  <c r="EW76" i="8"/>
  <c r="EO76" i="8"/>
  <c r="EG76" i="8"/>
  <c r="DY76" i="8"/>
  <c r="DQ76" i="8"/>
  <c r="DI76" i="8"/>
  <c r="DA76" i="8"/>
  <c r="CS76" i="8"/>
  <c r="CK76" i="8"/>
  <c r="CC76" i="8"/>
  <c r="BU76" i="8"/>
  <c r="BM76" i="8"/>
  <c r="BE76" i="8"/>
  <c r="AW76" i="8"/>
  <c r="AO76" i="8"/>
  <c r="AG76" i="8"/>
  <c r="Y76" i="8"/>
  <c r="Q76" i="8"/>
  <c r="I76" i="8"/>
  <c r="FC75" i="8"/>
  <c r="EU75" i="8"/>
  <c r="EM75" i="8"/>
  <c r="EE75" i="8"/>
  <c r="DW75" i="8"/>
  <c r="DO75" i="8"/>
  <c r="DG75" i="8"/>
  <c r="CY75" i="8"/>
  <c r="CQ75" i="8"/>
  <c r="CI75" i="8"/>
  <c r="CA75" i="8"/>
  <c r="BS75" i="8"/>
  <c r="BK75" i="8"/>
  <c r="BC75" i="8"/>
  <c r="AU75" i="8"/>
  <c r="AM75" i="8"/>
  <c r="AE75" i="8"/>
  <c r="W75" i="8"/>
  <c r="O75" i="8"/>
  <c r="FA74" i="8"/>
  <c r="ES74" i="8"/>
  <c r="EK74" i="8"/>
  <c r="EC74" i="8"/>
  <c r="DU74" i="8"/>
  <c r="DM74" i="8"/>
  <c r="DE74" i="8"/>
  <c r="CW74" i="8"/>
  <c r="CO74" i="8"/>
  <c r="CG74" i="8"/>
  <c r="BY74" i="8"/>
  <c r="BQ74" i="8"/>
  <c r="BI74" i="8"/>
  <c r="BA74" i="8"/>
  <c r="AS74" i="8"/>
  <c r="AK74" i="8"/>
  <c r="AC74" i="8"/>
  <c r="U74" i="8"/>
  <c r="M74" i="8"/>
  <c r="FG73" i="8"/>
  <c r="EY73" i="8"/>
  <c r="EQ73" i="8"/>
  <c r="EI73" i="8"/>
  <c r="EA73" i="8"/>
  <c r="DS73" i="8"/>
  <c r="DK73" i="8"/>
  <c r="DC73" i="8"/>
  <c r="CU73" i="8"/>
  <c r="CM73" i="8"/>
  <c r="CE73" i="8"/>
  <c r="BW73" i="8"/>
  <c r="BO73" i="8"/>
  <c r="BG73" i="8"/>
  <c r="AY73" i="8"/>
  <c r="AQ73" i="8"/>
  <c r="AI73" i="8"/>
  <c r="AA73" i="8"/>
  <c r="S73" i="8"/>
  <c r="K73" i="8"/>
  <c r="FE72" i="8"/>
  <c r="EW72" i="8"/>
  <c r="EO72" i="8"/>
  <c r="EG72" i="8"/>
  <c r="DY72" i="8"/>
  <c r="DQ72" i="8"/>
  <c r="DI72" i="8"/>
  <c r="DA72" i="8"/>
  <c r="CS72" i="8"/>
  <c r="CK72" i="8"/>
  <c r="CC72" i="8"/>
  <c r="BU72" i="8"/>
  <c r="BM72" i="8"/>
  <c r="BE72" i="8"/>
  <c r="AW72" i="8"/>
  <c r="AO72" i="8"/>
  <c r="AG72" i="8"/>
  <c r="Y72" i="8"/>
  <c r="Q72" i="8"/>
  <c r="I72" i="8"/>
  <c r="FC71" i="8"/>
  <c r="EU71" i="8"/>
  <c r="EM71" i="8"/>
  <c r="EE71" i="8"/>
  <c r="DW71" i="8"/>
  <c r="DO71" i="8"/>
  <c r="DG71" i="8"/>
  <c r="CY71" i="8"/>
  <c r="CQ71" i="8"/>
  <c r="CI71" i="8"/>
  <c r="CA71" i="8"/>
  <c r="BS71" i="8"/>
  <c r="BK71" i="8"/>
  <c r="BC71" i="8"/>
  <c r="AU71" i="8"/>
  <c r="AM71" i="8"/>
  <c r="AE71" i="8"/>
  <c r="W71" i="8"/>
  <c r="O71" i="8"/>
  <c r="FA70" i="8"/>
  <c r="ES70" i="8"/>
  <c r="EK70" i="8"/>
  <c r="EC70" i="8"/>
  <c r="DU70" i="8"/>
  <c r="DM70" i="8"/>
  <c r="DE70" i="8"/>
  <c r="CW70" i="8"/>
  <c r="CO70" i="8"/>
  <c r="CG70" i="8"/>
  <c r="BY70" i="8"/>
  <c r="BQ70" i="8"/>
  <c r="BI70" i="8"/>
  <c r="BA70" i="8"/>
  <c r="AS70" i="8"/>
  <c r="AK70" i="8"/>
  <c r="AC70" i="8"/>
  <c r="U70" i="8"/>
  <c r="M70" i="8"/>
  <c r="FG69" i="8"/>
  <c r="EY69" i="8"/>
  <c r="EQ69" i="8"/>
  <c r="EI69" i="8"/>
  <c r="EA69" i="8"/>
  <c r="DS69" i="8"/>
  <c r="DK69" i="8"/>
  <c r="DC69" i="8"/>
  <c r="CU69" i="8"/>
  <c r="CM69" i="8"/>
  <c r="CE69" i="8"/>
  <c r="BW69" i="8"/>
  <c r="BO69" i="8"/>
  <c r="BG69" i="8"/>
  <c r="AY69" i="8"/>
  <c r="AQ69" i="8"/>
  <c r="AI69" i="8"/>
  <c r="AA69" i="8"/>
  <c r="S69" i="8"/>
  <c r="K69" i="8"/>
  <c r="FE68" i="8"/>
  <c r="EW68" i="8"/>
  <c r="EO68" i="8"/>
  <c r="EG68" i="8"/>
  <c r="DY68" i="8"/>
  <c r="DQ68" i="8"/>
  <c r="DI68" i="8"/>
  <c r="DA68" i="8"/>
  <c r="CS68" i="8"/>
  <c r="CK68" i="8"/>
  <c r="CC68" i="8"/>
  <c r="BU68" i="8"/>
  <c r="BM68" i="8"/>
  <c r="BE68" i="8"/>
  <c r="AW68" i="8"/>
  <c r="AO68" i="8"/>
  <c r="AG68" i="8"/>
  <c r="Y68" i="8"/>
  <c r="Q68" i="8"/>
  <c r="I68" i="8"/>
  <c r="FC67" i="8"/>
  <c r="EU67" i="8"/>
  <c r="EM67" i="8"/>
  <c r="EE67" i="8"/>
  <c r="DW67" i="8"/>
  <c r="DO67" i="8"/>
  <c r="DG67" i="8"/>
  <c r="CY67" i="8"/>
  <c r="CQ67" i="8"/>
  <c r="CI67" i="8"/>
  <c r="CA67" i="8"/>
  <c r="BS67" i="8"/>
  <c r="BK67" i="8"/>
  <c r="BC67" i="8"/>
  <c r="AU67" i="8"/>
  <c r="AM67" i="8"/>
  <c r="AE67" i="8"/>
  <c r="W67" i="8"/>
  <c r="O67" i="8"/>
  <c r="FA66" i="8"/>
  <c r="ES66" i="8"/>
  <c r="EK66" i="8"/>
  <c r="EC66" i="8"/>
  <c r="DU66" i="8"/>
  <c r="DM66" i="8"/>
  <c r="DE66" i="8"/>
  <c r="CW66" i="8"/>
  <c r="CO66" i="8"/>
  <c r="CG66" i="8"/>
  <c r="BY66" i="8"/>
  <c r="BQ66" i="8"/>
  <c r="BI66" i="8"/>
  <c r="BA66" i="8"/>
  <c r="AS66" i="8"/>
  <c r="AK66" i="8"/>
  <c r="AC66" i="8"/>
  <c r="U66" i="8"/>
  <c r="M66" i="8"/>
  <c r="FG65" i="8"/>
  <c r="EY65" i="8"/>
  <c r="EQ65" i="8"/>
  <c r="EI65" i="8"/>
  <c r="EA65" i="8"/>
  <c r="DS65" i="8"/>
  <c r="DK65" i="8"/>
  <c r="DC65" i="8"/>
  <c r="CU65" i="8"/>
  <c r="CM65" i="8"/>
  <c r="CE65" i="8"/>
  <c r="BW65" i="8"/>
  <c r="BO65" i="8"/>
  <c r="BG65" i="8"/>
  <c r="AY65" i="8"/>
  <c r="AQ65" i="8"/>
  <c r="AI65" i="8"/>
  <c r="AA65" i="8"/>
  <c r="S65" i="8"/>
  <c r="K65" i="8"/>
  <c r="FE64" i="8"/>
  <c r="EW64" i="8"/>
  <c r="EO64" i="8"/>
  <c r="EG64" i="8"/>
  <c r="DY64" i="8"/>
  <c r="DQ64" i="8"/>
  <c r="DI64" i="8"/>
  <c r="DA64" i="8"/>
  <c r="CS64" i="8"/>
  <c r="CK64" i="8"/>
  <c r="CC64" i="8"/>
  <c r="BU64" i="8"/>
  <c r="BM64" i="8"/>
  <c r="BE64" i="8"/>
  <c r="AW64" i="8"/>
  <c r="AO64" i="8"/>
  <c r="AG64" i="8"/>
  <c r="Y64" i="8"/>
  <c r="Q64" i="8"/>
  <c r="I64" i="8"/>
  <c r="FC63" i="8"/>
  <c r="EU63" i="8"/>
  <c r="EM63" i="8"/>
  <c r="EE63" i="8"/>
  <c r="DW63" i="8"/>
  <c r="DO63" i="8"/>
  <c r="DG63" i="8"/>
  <c r="CY63" i="8"/>
  <c r="CQ63" i="8"/>
  <c r="CI63" i="8"/>
  <c r="CA63" i="8"/>
  <c r="BS63" i="8"/>
  <c r="BK63" i="8"/>
  <c r="BC63" i="8"/>
  <c r="AU63" i="8"/>
  <c r="AM63" i="8"/>
  <c r="AE63" i="8"/>
  <c r="W63" i="8"/>
  <c r="O63" i="8"/>
  <c r="FA62" i="8"/>
  <c r="ES62" i="8"/>
  <c r="EK62" i="8"/>
  <c r="EC62" i="8"/>
  <c r="DU62" i="8"/>
  <c r="DM62" i="8"/>
  <c r="DE62" i="8"/>
  <c r="CW62" i="8"/>
  <c r="CO62" i="8"/>
  <c r="CG62" i="8"/>
  <c r="BY62" i="8"/>
  <c r="BQ62" i="8"/>
  <c r="BI62" i="8"/>
  <c r="BA62" i="8"/>
  <c r="AS62" i="8"/>
  <c r="AK62" i="8"/>
  <c r="AC62" i="8"/>
  <c r="U62" i="8"/>
  <c r="M62" i="8"/>
  <c r="FG61" i="8"/>
  <c r="EY61" i="8"/>
  <c r="EQ61" i="8"/>
  <c r="EI61" i="8"/>
  <c r="EA61" i="8"/>
  <c r="DS61" i="8"/>
  <c r="DK61" i="8"/>
  <c r="DC61" i="8"/>
  <c r="CU61" i="8"/>
  <c r="CM61" i="8"/>
  <c r="CE61" i="8"/>
  <c r="BW61" i="8"/>
  <c r="BO61" i="8"/>
  <c r="BG61" i="8"/>
  <c r="AY61" i="8"/>
  <c r="AQ61" i="8"/>
  <c r="AI61" i="8"/>
  <c r="AA61" i="8"/>
  <c r="S61" i="8"/>
  <c r="K61" i="8"/>
  <c r="FE60" i="8"/>
  <c r="EW60" i="8"/>
  <c r="EO60" i="8"/>
  <c r="EG60" i="8"/>
  <c r="DY60" i="8"/>
  <c r="DQ60" i="8"/>
  <c r="DI60" i="8"/>
  <c r="DA60" i="8"/>
  <c r="CS60" i="8"/>
  <c r="CK60" i="8"/>
  <c r="CC60" i="8"/>
  <c r="BU60" i="8"/>
  <c r="BM60" i="8"/>
  <c r="BE60" i="8"/>
  <c r="AW60" i="8"/>
  <c r="AO60" i="8"/>
  <c r="AG60" i="8"/>
  <c r="Y60" i="8"/>
  <c r="Q60" i="8"/>
  <c r="I60" i="8"/>
  <c r="FC59" i="8"/>
  <c r="EU59" i="8"/>
  <c r="EM59" i="8"/>
  <c r="EE59" i="8"/>
  <c r="DW59" i="8"/>
  <c r="DO59" i="8"/>
  <c r="DG59" i="8"/>
  <c r="CY59" i="8"/>
  <c r="CQ59" i="8"/>
  <c r="CI59" i="8"/>
  <c r="CA59" i="8"/>
  <c r="BS59" i="8"/>
  <c r="BK59" i="8"/>
  <c r="BC59" i="8"/>
  <c r="AU59" i="8"/>
  <c r="AM59" i="8"/>
  <c r="AE59" i="8"/>
  <c r="W59" i="8"/>
  <c r="O59" i="8"/>
  <c r="FA58" i="8"/>
  <c r="ES58" i="8"/>
  <c r="EK58" i="8"/>
  <c r="EC58" i="8"/>
  <c r="DU58" i="8"/>
  <c r="DM58" i="8"/>
  <c r="DE58" i="8"/>
  <c r="CW58" i="8"/>
  <c r="CO58" i="8"/>
  <c r="CG58" i="8"/>
  <c r="BY58" i="8"/>
  <c r="BQ58" i="8"/>
  <c r="BI58" i="8"/>
  <c r="BA58" i="8"/>
  <c r="AS58" i="8"/>
  <c r="AK58" i="8"/>
  <c r="AC58" i="8"/>
  <c r="U58" i="8"/>
  <c r="M58" i="8"/>
  <c r="FG57" i="8"/>
  <c r="EY57" i="8"/>
  <c r="EQ57" i="8"/>
  <c r="EI57" i="8"/>
  <c r="EA57" i="8"/>
  <c r="DS57" i="8"/>
  <c r="DK57" i="8"/>
  <c r="DC57" i="8"/>
  <c r="CU57" i="8"/>
  <c r="CM57" i="8"/>
  <c r="CE57" i="8"/>
  <c r="BW57" i="8"/>
  <c r="BO57" i="8"/>
  <c r="BG57" i="8"/>
  <c r="AY57" i="8"/>
  <c r="AQ57" i="8"/>
  <c r="AI57" i="8"/>
  <c r="AA57" i="8"/>
  <c r="S57" i="8"/>
  <c r="K57" i="8"/>
  <c r="FE56" i="8"/>
  <c r="EW56" i="8"/>
  <c r="EO56" i="8"/>
  <c r="EG56" i="8"/>
  <c r="DY56" i="8"/>
  <c r="DQ56" i="8"/>
  <c r="DI56" i="8"/>
  <c r="DA56" i="8"/>
  <c r="CS56" i="8"/>
  <c r="CK56" i="8"/>
  <c r="CC56" i="8"/>
  <c r="BU56" i="8"/>
  <c r="BM56" i="8"/>
  <c r="BE56" i="8"/>
  <c r="AW56" i="8"/>
  <c r="AO56" i="8"/>
  <c r="AG56" i="8"/>
  <c r="Y56" i="8"/>
  <c r="Q56" i="8"/>
  <c r="I56" i="8"/>
  <c r="FC55" i="8"/>
  <c r="EU55" i="8"/>
  <c r="EM55" i="8"/>
  <c r="EE55" i="8"/>
  <c r="DW55" i="8"/>
  <c r="DO55" i="8"/>
  <c r="DG55" i="8"/>
  <c r="CY55" i="8"/>
  <c r="CQ55" i="8"/>
  <c r="CI55" i="8"/>
  <c r="CA55" i="8"/>
  <c r="BS55" i="8"/>
  <c r="BK55" i="8"/>
  <c r="BC55" i="8"/>
  <c r="AU55" i="8"/>
  <c r="AM55" i="8"/>
  <c r="AE55" i="8"/>
  <c r="W55" i="8"/>
  <c r="O55" i="8"/>
  <c r="FA54" i="8"/>
  <c r="ES54" i="8"/>
  <c r="EK54" i="8"/>
  <c r="EC54" i="8"/>
  <c r="DU54" i="8"/>
  <c r="DM54" i="8"/>
  <c r="DE54" i="8"/>
  <c r="CW54" i="8"/>
  <c r="CO54" i="8"/>
  <c r="CG54" i="8"/>
  <c r="BY54" i="8"/>
  <c r="BQ54" i="8"/>
  <c r="BI54" i="8"/>
  <c r="BA54" i="8"/>
  <c r="AS54" i="8"/>
  <c r="AK54" i="8"/>
  <c r="AC54" i="8"/>
  <c r="U54" i="8"/>
  <c r="M54" i="8"/>
  <c r="FG53" i="8"/>
  <c r="EY53" i="8"/>
  <c r="EQ53" i="8"/>
  <c r="EI53" i="8"/>
  <c r="EA53" i="8"/>
  <c r="DS53" i="8"/>
  <c r="DK53" i="8"/>
  <c r="DC53" i="8"/>
  <c r="CU53" i="8"/>
  <c r="CM53" i="8"/>
  <c r="CE53" i="8"/>
  <c r="BW53" i="8"/>
  <c r="BO53" i="8"/>
  <c r="BG53" i="8"/>
  <c r="AY53" i="8"/>
  <c r="AQ53" i="8"/>
  <c r="AI53" i="8"/>
  <c r="AA53" i="8"/>
  <c r="S53" i="8"/>
  <c r="K53" i="8"/>
  <c r="FE52" i="8"/>
  <c r="EW52" i="8"/>
  <c r="EO52" i="8"/>
  <c r="EG52" i="8"/>
  <c r="DY52" i="8"/>
  <c r="DQ52" i="8"/>
  <c r="DI52" i="8"/>
  <c r="DA52" i="8"/>
  <c r="CS52" i="8"/>
  <c r="CK52" i="8"/>
  <c r="CC52" i="8"/>
  <c r="BU52" i="8"/>
  <c r="BM52" i="8"/>
  <c r="BE52" i="8"/>
  <c r="AW52" i="8"/>
  <c r="AO52" i="8"/>
  <c r="AG52" i="8"/>
  <c r="Y52" i="8"/>
  <c r="Q52" i="8"/>
  <c r="I52" i="8"/>
  <c r="FC51" i="8"/>
  <c r="EU51" i="8"/>
  <c r="EM51" i="8"/>
  <c r="EE51" i="8"/>
  <c r="DW51" i="8"/>
  <c r="DO51" i="8"/>
  <c r="DG51" i="8"/>
  <c r="CY51" i="8"/>
  <c r="CQ51" i="8"/>
  <c r="CI51" i="8"/>
  <c r="CA51" i="8"/>
  <c r="BS51" i="8"/>
  <c r="BK51" i="8"/>
  <c r="BC51" i="8"/>
  <c r="AU51" i="8"/>
  <c r="AM51" i="8"/>
  <c r="AE51" i="8"/>
  <c r="W51" i="8"/>
  <c r="O51" i="8"/>
  <c r="FA50" i="8"/>
  <c r="ES50" i="8"/>
  <c r="EK50" i="8"/>
  <c r="EC50" i="8"/>
  <c r="DU50" i="8"/>
  <c r="DM50" i="8"/>
  <c r="DE50" i="8"/>
  <c r="CW50" i="8"/>
  <c r="CO50" i="8"/>
  <c r="CG50" i="8"/>
  <c r="BY50" i="8"/>
  <c r="BQ50" i="8"/>
  <c r="BI50" i="8"/>
  <c r="BA50" i="8"/>
  <c r="AS50" i="8"/>
  <c r="AK50" i="8"/>
  <c r="AC50" i="8"/>
  <c r="U50" i="8"/>
  <c r="M50" i="8"/>
  <c r="FG49" i="8"/>
  <c r="EY49" i="8"/>
  <c r="EQ49" i="8"/>
  <c r="EI49" i="8"/>
  <c r="EA49" i="8"/>
  <c r="DS49" i="8"/>
  <c r="DK49" i="8"/>
  <c r="DC49" i="8"/>
  <c r="CU49" i="8"/>
  <c r="CM49" i="8"/>
  <c r="CE49" i="8"/>
  <c r="BW49" i="8"/>
  <c r="BO49" i="8"/>
  <c r="BG49" i="8"/>
  <c r="AY49" i="8"/>
  <c r="AQ49" i="8"/>
  <c r="AI49" i="8"/>
  <c r="AA49" i="8"/>
  <c r="S49" i="8"/>
  <c r="K49" i="8"/>
  <c r="FE48" i="8"/>
  <c r="EW48" i="8"/>
  <c r="EO48" i="8"/>
  <c r="EG48" i="8"/>
  <c r="DY48" i="8"/>
  <c r="DQ48" i="8"/>
  <c r="DI48" i="8"/>
  <c r="DA48" i="8"/>
  <c r="CS48" i="8"/>
  <c r="CK48" i="8"/>
  <c r="CC48" i="8"/>
  <c r="BU48" i="8"/>
  <c r="BM48" i="8"/>
  <c r="BE48" i="8"/>
  <c r="AW48" i="8"/>
  <c r="AO48" i="8"/>
  <c r="AG48" i="8"/>
  <c r="Y48" i="8"/>
  <c r="Q48" i="8"/>
  <c r="I48" i="8"/>
  <c r="FC47" i="8"/>
  <c r="EU47" i="8"/>
  <c r="EM47" i="8"/>
  <c r="EE47" i="8"/>
  <c r="DW47" i="8"/>
  <c r="DO47" i="8"/>
  <c r="DG47" i="8"/>
  <c r="CY47" i="8"/>
  <c r="CQ47" i="8"/>
  <c r="CI47" i="8"/>
  <c r="CA47" i="8"/>
  <c r="BS47" i="8"/>
  <c r="BK47" i="8"/>
  <c r="BC47" i="8"/>
  <c r="AU47" i="8"/>
  <c r="AM47" i="8"/>
  <c r="AE47" i="8"/>
  <c r="W47" i="8"/>
  <c r="O47" i="8"/>
  <c r="FA46" i="8"/>
  <c r="ES46" i="8"/>
  <c r="EK46" i="8"/>
  <c r="EC46" i="8"/>
  <c r="DU46" i="8"/>
  <c r="DM46" i="8"/>
  <c r="DE46" i="8"/>
  <c r="CW46" i="8"/>
  <c r="CO46" i="8"/>
  <c r="CG46" i="8"/>
  <c r="BY46" i="8"/>
  <c r="BQ46" i="8"/>
  <c r="BI46" i="8"/>
  <c r="BA46" i="8"/>
  <c r="AS46" i="8"/>
  <c r="AK46" i="8"/>
  <c r="AC46" i="8"/>
  <c r="U46" i="8"/>
  <c r="M46" i="8"/>
  <c r="FG45" i="8"/>
  <c r="EY45" i="8"/>
  <c r="EQ45" i="8"/>
  <c r="EI45" i="8"/>
  <c r="EA45" i="8"/>
  <c r="DS45" i="8"/>
  <c r="DK45" i="8"/>
  <c r="DC45" i="8"/>
  <c r="CU45" i="8"/>
  <c r="CM45" i="8"/>
  <c r="CE45" i="8"/>
  <c r="BW45" i="8"/>
  <c r="BO45" i="8"/>
  <c r="BG45" i="8"/>
  <c r="AY45" i="8"/>
  <c r="AQ45" i="8"/>
  <c r="AI45" i="8"/>
  <c r="AA45" i="8"/>
  <c r="S45" i="8"/>
  <c r="K45" i="8"/>
  <c r="FE44" i="8"/>
  <c r="EW44" i="8"/>
  <c r="EO44" i="8"/>
  <c r="EG44" i="8"/>
  <c r="DY44" i="8"/>
  <c r="DQ44" i="8"/>
  <c r="DI44" i="8"/>
  <c r="DA44" i="8"/>
  <c r="CS44" i="8"/>
  <c r="CK44" i="8"/>
  <c r="CC44" i="8"/>
  <c r="BU44" i="8"/>
  <c r="BM44" i="8"/>
  <c r="BE44" i="8"/>
  <c r="AW44" i="8"/>
  <c r="AO44" i="8"/>
  <c r="AG44" i="8"/>
  <c r="Y44" i="8"/>
  <c r="Q44" i="8"/>
  <c r="I44" i="8"/>
  <c r="ET94" i="8"/>
  <c r="CH94" i="8"/>
  <c r="V94" i="8"/>
  <c r="ER93" i="8"/>
  <c r="CF93" i="8"/>
  <c r="T93" i="8"/>
  <c r="EP92" i="8"/>
  <c r="CD92" i="8"/>
  <c r="R92" i="8"/>
  <c r="EN91" i="8"/>
  <c r="CB91" i="8"/>
  <c r="P91" i="8"/>
  <c r="EL90" i="8"/>
  <c r="BZ90" i="8"/>
  <c r="N90" i="8"/>
  <c r="EJ89" i="8"/>
  <c r="BX89" i="8"/>
  <c r="L89" i="8"/>
  <c r="EH88" i="8"/>
  <c r="BV88" i="8"/>
  <c r="J88" i="8"/>
  <c r="EF87" i="8"/>
  <c r="BT87" i="8"/>
  <c r="H87" i="8"/>
  <c r="ED86" i="8"/>
  <c r="BR86" i="8"/>
  <c r="EJ85" i="8"/>
  <c r="DD85" i="8"/>
  <c r="BX85" i="8"/>
  <c r="AR85" i="8"/>
  <c r="L85" i="8"/>
  <c r="FD84" i="8"/>
  <c r="EV84" i="8"/>
  <c r="EN84" i="8"/>
  <c r="EF84" i="8"/>
  <c r="DX84" i="8"/>
  <c r="DP84" i="8"/>
  <c r="DH84" i="8"/>
  <c r="CZ84" i="8"/>
  <c r="CR84" i="8"/>
  <c r="CJ84" i="8"/>
  <c r="CB84" i="8"/>
  <c r="BT84" i="8"/>
  <c r="BL84" i="8"/>
  <c r="BD84" i="8"/>
  <c r="AV84" i="8"/>
  <c r="AN84" i="8"/>
  <c r="AF84" i="8"/>
  <c r="X84" i="8"/>
  <c r="P84" i="8"/>
  <c r="H84" i="8"/>
  <c r="FB83" i="8"/>
  <c r="ET83" i="8"/>
  <c r="EL83" i="8"/>
  <c r="ED83" i="8"/>
  <c r="DV83" i="8"/>
  <c r="DN83" i="8"/>
  <c r="DF83" i="8"/>
  <c r="CX83" i="8"/>
  <c r="CP83" i="8"/>
  <c r="CH83" i="8"/>
  <c r="BZ83" i="8"/>
  <c r="BR83" i="8"/>
  <c r="BJ83" i="8"/>
  <c r="BB83" i="8"/>
  <c r="AT83" i="8"/>
  <c r="AL83" i="8"/>
  <c r="AD83" i="8"/>
  <c r="V83" i="8"/>
  <c r="N83" i="8"/>
  <c r="EZ82" i="8"/>
  <c r="ER82" i="8"/>
  <c r="EJ82" i="8"/>
  <c r="EB82" i="8"/>
  <c r="DT82" i="8"/>
  <c r="DL82" i="8"/>
  <c r="DD82" i="8"/>
  <c r="CV82" i="8"/>
  <c r="CN82" i="8"/>
  <c r="CF82" i="8"/>
  <c r="BX82" i="8"/>
  <c r="BP82" i="8"/>
  <c r="BH82" i="8"/>
  <c r="AZ82" i="8"/>
  <c r="AR82" i="8"/>
  <c r="AJ82" i="8"/>
  <c r="AB82" i="8"/>
  <c r="T82" i="8"/>
  <c r="L82" i="8"/>
  <c r="FF81" i="8"/>
  <c r="EX81" i="8"/>
  <c r="EP81" i="8"/>
  <c r="EH81" i="8"/>
  <c r="DZ81" i="8"/>
  <c r="DR81" i="8"/>
  <c r="DJ81" i="8"/>
  <c r="DB81" i="8"/>
  <c r="CT81" i="8"/>
  <c r="CL81" i="8"/>
  <c r="CD81" i="8"/>
  <c r="BV81" i="8"/>
  <c r="BN81" i="8"/>
  <c r="BF81" i="8"/>
  <c r="AX81" i="8"/>
  <c r="AP81" i="8"/>
  <c r="AH81" i="8"/>
  <c r="Z81" i="8"/>
  <c r="R81" i="8"/>
  <c r="J81" i="8"/>
  <c r="FD80" i="8"/>
  <c r="EV80" i="8"/>
  <c r="EN80" i="8"/>
  <c r="EF80" i="8"/>
  <c r="DX80" i="8"/>
  <c r="DP80" i="8"/>
  <c r="DH80" i="8"/>
  <c r="CZ80" i="8"/>
  <c r="CR80" i="8"/>
  <c r="CJ80" i="8"/>
  <c r="CB80" i="8"/>
  <c r="BT80" i="8"/>
  <c r="BL80" i="8"/>
  <c r="BD80" i="8"/>
  <c r="AV80" i="8"/>
  <c r="AN80" i="8"/>
  <c r="AF80" i="8"/>
  <c r="X80" i="8"/>
  <c r="P80" i="8"/>
  <c r="H80" i="8"/>
  <c r="FB79" i="8"/>
  <c r="ET79" i="8"/>
  <c r="EL79" i="8"/>
  <c r="ED79" i="8"/>
  <c r="DV79" i="8"/>
  <c r="DN79" i="8"/>
  <c r="DF79" i="8"/>
  <c r="CX79" i="8"/>
  <c r="CP79" i="8"/>
  <c r="CH79" i="8"/>
  <c r="BZ79" i="8"/>
  <c r="BR79" i="8"/>
  <c r="BJ79" i="8"/>
  <c r="BB79" i="8"/>
  <c r="AT79" i="8"/>
  <c r="AL79" i="8"/>
  <c r="AD79" i="8"/>
  <c r="V79" i="8"/>
  <c r="N79" i="8"/>
  <c r="EZ78" i="8"/>
  <c r="ER78" i="8"/>
  <c r="EJ78" i="8"/>
  <c r="EB78" i="8"/>
  <c r="DT78" i="8"/>
  <c r="DL78" i="8"/>
  <c r="DD78" i="8"/>
  <c r="CV78" i="8"/>
  <c r="CN78" i="8"/>
  <c r="CF78" i="8"/>
  <c r="BX78" i="8"/>
  <c r="BP78" i="8"/>
  <c r="BH78" i="8"/>
  <c r="AZ78" i="8"/>
  <c r="AR78" i="8"/>
  <c r="AJ78" i="8"/>
  <c r="AB78" i="8"/>
  <c r="T78" i="8"/>
  <c r="L78" i="8"/>
  <c r="FF77" i="8"/>
  <c r="EX77" i="8"/>
  <c r="EP77" i="8"/>
  <c r="EH77" i="8"/>
  <c r="DZ77" i="8"/>
  <c r="DR77" i="8"/>
  <c r="DJ77" i="8"/>
  <c r="DB77" i="8"/>
  <c r="CT77" i="8"/>
  <c r="CL77" i="8"/>
  <c r="CD77" i="8"/>
  <c r="BV77" i="8"/>
  <c r="BN77" i="8"/>
  <c r="BF77" i="8"/>
  <c r="AX77" i="8"/>
  <c r="AP77" i="8"/>
  <c r="AH77" i="8"/>
  <c r="Z77" i="8"/>
  <c r="R77" i="8"/>
  <c r="J77" i="8"/>
  <c r="FD76" i="8"/>
  <c r="EV76" i="8"/>
  <c r="EN76" i="8"/>
  <c r="EF76" i="8"/>
  <c r="DX76" i="8"/>
  <c r="DP76" i="8"/>
  <c r="DH76" i="8"/>
  <c r="CZ76" i="8"/>
  <c r="CR76" i="8"/>
  <c r="CJ76" i="8"/>
  <c r="CB76" i="8"/>
  <c r="BT76" i="8"/>
  <c r="BL76" i="8"/>
  <c r="BD76" i="8"/>
  <c r="AV76" i="8"/>
  <c r="AN76" i="8"/>
  <c r="AF76" i="8"/>
  <c r="X76" i="8"/>
  <c r="P76" i="8"/>
  <c r="H76" i="8"/>
  <c r="FB75" i="8"/>
  <c r="ET75" i="8"/>
  <c r="EL75" i="8"/>
  <c r="ED75" i="8"/>
  <c r="DV75" i="8"/>
  <c r="DN75" i="8"/>
  <c r="DF75" i="8"/>
  <c r="CX75" i="8"/>
  <c r="CP75" i="8"/>
  <c r="CH75" i="8"/>
  <c r="BZ75" i="8"/>
  <c r="BR75" i="8"/>
  <c r="BJ75" i="8"/>
  <c r="BB75" i="8"/>
  <c r="AT75" i="8"/>
  <c r="AL75" i="8"/>
  <c r="AD75" i="8"/>
  <c r="V75" i="8"/>
  <c r="N75" i="8"/>
  <c r="EZ74" i="8"/>
  <c r="ER74" i="8"/>
  <c r="EJ74" i="8"/>
  <c r="EB74" i="8"/>
  <c r="DT74" i="8"/>
  <c r="DL74" i="8"/>
  <c r="DD74" i="8"/>
  <c r="CV74" i="8"/>
  <c r="CN74" i="8"/>
  <c r="CF74" i="8"/>
  <c r="BX74" i="8"/>
  <c r="BP74" i="8"/>
  <c r="BH74" i="8"/>
  <c r="AZ74" i="8"/>
  <c r="AR74" i="8"/>
  <c r="AJ74" i="8"/>
  <c r="AB74" i="8"/>
  <c r="T74" i="8"/>
  <c r="L74" i="8"/>
  <c r="FF73" i="8"/>
  <c r="EX73" i="8"/>
  <c r="EP73" i="8"/>
  <c r="EH73" i="8"/>
  <c r="DZ73" i="8"/>
  <c r="DR73" i="8"/>
  <c r="DJ73" i="8"/>
  <c r="DB73" i="8"/>
  <c r="CT73" i="8"/>
  <c r="CL73" i="8"/>
  <c r="CD73" i="8"/>
  <c r="BV73" i="8"/>
  <c r="BN73" i="8"/>
  <c r="BF73" i="8"/>
  <c r="AX73" i="8"/>
  <c r="AP73" i="8"/>
  <c r="AH73" i="8"/>
  <c r="Z73" i="8"/>
  <c r="R73" i="8"/>
  <c r="J73" i="8"/>
  <c r="FD72" i="8"/>
  <c r="EV72" i="8"/>
  <c r="EN72" i="8"/>
  <c r="EF72" i="8"/>
  <c r="DX72" i="8"/>
  <c r="DP72" i="8"/>
  <c r="DH72" i="8"/>
  <c r="CZ72" i="8"/>
  <c r="CR72" i="8"/>
  <c r="CJ72" i="8"/>
  <c r="CB72" i="8"/>
  <c r="BT72" i="8"/>
  <c r="BL72" i="8"/>
  <c r="BD72" i="8"/>
  <c r="AV72" i="8"/>
  <c r="AN72" i="8"/>
  <c r="AF72" i="8"/>
  <c r="X72" i="8"/>
  <c r="P72" i="8"/>
  <c r="H72" i="8"/>
  <c r="FB71" i="8"/>
  <c r="ET71" i="8"/>
  <c r="EL71" i="8"/>
  <c r="ED71" i="8"/>
  <c r="DV71" i="8"/>
  <c r="DN71" i="8"/>
  <c r="DF71" i="8"/>
  <c r="CX71" i="8"/>
  <c r="CP71" i="8"/>
  <c r="CH71" i="8"/>
  <c r="BZ71" i="8"/>
  <c r="BR71" i="8"/>
  <c r="BJ71" i="8"/>
  <c r="BB71" i="8"/>
  <c r="AT71" i="8"/>
  <c r="AL71" i="8"/>
  <c r="AD71" i="8"/>
  <c r="V71" i="8"/>
  <c r="N71" i="8"/>
  <c r="EZ70" i="8"/>
  <c r="ER70" i="8"/>
  <c r="EJ70" i="8"/>
  <c r="EB70" i="8"/>
  <c r="DT70" i="8"/>
  <c r="DL70" i="8"/>
  <c r="DD70" i="8"/>
  <c r="CV70" i="8"/>
  <c r="CN70" i="8"/>
  <c r="CF70" i="8"/>
  <c r="BX70" i="8"/>
  <c r="BP70" i="8"/>
  <c r="BH70" i="8"/>
  <c r="AZ70" i="8"/>
  <c r="AR70" i="8"/>
  <c r="AJ70" i="8"/>
  <c r="AB70" i="8"/>
  <c r="T70" i="8"/>
  <c r="L70" i="8"/>
  <c r="FF69" i="8"/>
  <c r="EX69" i="8"/>
  <c r="EP69" i="8"/>
  <c r="EH69" i="8"/>
  <c r="DZ69" i="8"/>
  <c r="DR69" i="8"/>
  <c r="DJ69" i="8"/>
  <c r="DB69" i="8"/>
  <c r="CT69" i="8"/>
  <c r="CL69" i="8"/>
  <c r="CD69" i="8"/>
  <c r="BV69" i="8"/>
  <c r="BN69" i="8"/>
  <c r="BF69" i="8"/>
  <c r="AX69" i="8"/>
  <c r="AP69" i="8"/>
  <c r="AH69" i="8"/>
  <c r="Z69" i="8"/>
  <c r="R69" i="8"/>
  <c r="J69" i="8"/>
  <c r="FD68" i="8"/>
  <c r="EV68" i="8"/>
  <c r="EN68" i="8"/>
  <c r="EF68" i="8"/>
  <c r="DX68" i="8"/>
  <c r="DP68" i="8"/>
  <c r="DH68" i="8"/>
  <c r="CZ68" i="8"/>
  <c r="CR68" i="8"/>
  <c r="CJ68" i="8"/>
  <c r="CB68" i="8"/>
  <c r="BT68" i="8"/>
  <c r="BL68" i="8"/>
  <c r="BD68" i="8"/>
  <c r="AV68" i="8"/>
  <c r="AN68" i="8"/>
  <c r="AF68" i="8"/>
  <c r="X68" i="8"/>
  <c r="P68" i="8"/>
  <c r="H68" i="8"/>
  <c r="FB67" i="8"/>
  <c r="ET67" i="8"/>
  <c r="EL67" i="8"/>
  <c r="ED67" i="8"/>
  <c r="DV67" i="8"/>
  <c r="DN67" i="8"/>
  <c r="DF67" i="8"/>
  <c r="CX67" i="8"/>
  <c r="CP67" i="8"/>
  <c r="CH67" i="8"/>
  <c r="BZ67" i="8"/>
  <c r="BR67" i="8"/>
  <c r="BJ67" i="8"/>
  <c r="BB67" i="8"/>
  <c r="AT67" i="8"/>
  <c r="AL67" i="8"/>
  <c r="AD67" i="8"/>
  <c r="V67" i="8"/>
  <c r="N67" i="8"/>
  <c r="EZ66" i="8"/>
  <c r="ER66" i="8"/>
  <c r="EJ66" i="8"/>
  <c r="EB66" i="8"/>
  <c r="DT66" i="8"/>
  <c r="DL66" i="8"/>
  <c r="DD66" i="8"/>
  <c r="CV66" i="8"/>
  <c r="CN66" i="8"/>
  <c r="CF66" i="8"/>
  <c r="BX66" i="8"/>
  <c r="BP66" i="8"/>
  <c r="BH66" i="8"/>
  <c r="AZ66" i="8"/>
  <c r="AR66" i="8"/>
  <c r="AJ66" i="8"/>
  <c r="AB66" i="8"/>
  <c r="T66" i="8"/>
  <c r="L66" i="8"/>
  <c r="FF65" i="8"/>
  <c r="EX65" i="8"/>
  <c r="EP65" i="8"/>
  <c r="EH65" i="8"/>
  <c r="DZ65" i="8"/>
  <c r="DR65" i="8"/>
  <c r="DJ65" i="8"/>
  <c r="DB65" i="8"/>
  <c r="CT65" i="8"/>
  <c r="CL65" i="8"/>
  <c r="CD65" i="8"/>
  <c r="BV65" i="8"/>
  <c r="BN65" i="8"/>
  <c r="BF65" i="8"/>
  <c r="AX65" i="8"/>
  <c r="AP65" i="8"/>
  <c r="AH65" i="8"/>
  <c r="Z65" i="8"/>
  <c r="R65" i="8"/>
  <c r="J65" i="8"/>
  <c r="FD64" i="8"/>
  <c r="EV64" i="8"/>
  <c r="EN64" i="8"/>
  <c r="EF64" i="8"/>
  <c r="DX64" i="8"/>
  <c r="DP64" i="8"/>
  <c r="DH64" i="8"/>
  <c r="CZ64" i="8"/>
  <c r="CR64" i="8"/>
  <c r="CJ64" i="8"/>
  <c r="CB64" i="8"/>
  <c r="BT64" i="8"/>
  <c r="BL64" i="8"/>
  <c r="BD64" i="8"/>
  <c r="AV64" i="8"/>
  <c r="AN64" i="8"/>
  <c r="AF64" i="8"/>
  <c r="X64" i="8"/>
  <c r="P64" i="8"/>
  <c r="H64" i="8"/>
  <c r="FB63" i="8"/>
  <c r="ET63" i="8"/>
  <c r="EL63" i="8"/>
  <c r="ED63" i="8"/>
  <c r="DV63" i="8"/>
  <c r="DN63" i="8"/>
  <c r="DF63" i="8"/>
  <c r="CX63" i="8"/>
  <c r="CP63" i="8"/>
  <c r="CH63" i="8"/>
  <c r="BZ63" i="8"/>
  <c r="BR63" i="8"/>
  <c r="BJ63" i="8"/>
  <c r="BB63" i="8"/>
  <c r="AT63" i="8"/>
  <c r="AL63" i="8"/>
  <c r="AD63" i="8"/>
  <c r="V63" i="8"/>
  <c r="N63" i="8"/>
  <c r="EZ62" i="8"/>
  <c r="ER62" i="8"/>
  <c r="EJ62" i="8"/>
  <c r="EB62" i="8"/>
  <c r="DT62" i="8"/>
  <c r="DL62" i="8"/>
  <c r="DD62" i="8"/>
  <c r="CV62" i="8"/>
  <c r="CN62" i="8"/>
  <c r="CF62" i="8"/>
  <c r="BX62" i="8"/>
  <c r="BP62" i="8"/>
  <c r="BH62" i="8"/>
  <c r="AZ62" i="8"/>
  <c r="AR62" i="8"/>
  <c r="AJ62" i="8"/>
  <c r="AB62" i="8"/>
  <c r="T62" i="8"/>
  <c r="L62" i="8"/>
  <c r="FF61" i="8"/>
  <c r="EX61" i="8"/>
  <c r="EP61" i="8"/>
  <c r="EH61" i="8"/>
  <c r="DZ61" i="8"/>
  <c r="DR61" i="8"/>
  <c r="DJ61" i="8"/>
  <c r="DB61" i="8"/>
  <c r="CT61" i="8"/>
  <c r="CL61" i="8"/>
  <c r="CD61" i="8"/>
  <c r="BV61" i="8"/>
  <c r="BN61" i="8"/>
  <c r="BF61" i="8"/>
  <c r="AX61" i="8"/>
  <c r="AP61" i="8"/>
  <c r="AH61" i="8"/>
  <c r="Z61" i="8"/>
  <c r="R61" i="8"/>
  <c r="J61" i="8"/>
  <c r="FD60" i="8"/>
  <c r="EV60" i="8"/>
  <c r="EN60" i="8"/>
  <c r="EF60" i="8"/>
  <c r="DX60" i="8"/>
  <c r="DP60" i="8"/>
  <c r="DH60" i="8"/>
  <c r="CZ60" i="8"/>
  <c r="CR60" i="8"/>
  <c r="CJ60" i="8"/>
  <c r="CB60" i="8"/>
  <c r="BT60" i="8"/>
  <c r="BL60" i="8"/>
  <c r="BD60" i="8"/>
  <c r="AV60" i="8"/>
  <c r="AN60" i="8"/>
  <c r="AF60" i="8"/>
  <c r="X60" i="8"/>
  <c r="P60" i="8"/>
  <c r="H60" i="8"/>
  <c r="FB59" i="8"/>
  <c r="ET59" i="8"/>
  <c r="EL59" i="8"/>
  <c r="ED59" i="8"/>
  <c r="DV59" i="8"/>
  <c r="DN59" i="8"/>
  <c r="DF59" i="8"/>
  <c r="CX59" i="8"/>
  <c r="CP59" i="8"/>
  <c r="CH59" i="8"/>
  <c r="BZ59" i="8"/>
  <c r="BR59" i="8"/>
  <c r="BJ59" i="8"/>
  <c r="BB59" i="8"/>
  <c r="AT59" i="8"/>
  <c r="AL59" i="8"/>
  <c r="AD59" i="8"/>
  <c r="V59" i="8"/>
  <c r="N59" i="8"/>
  <c r="EZ58" i="8"/>
  <c r="ER58" i="8"/>
  <c r="EJ58" i="8"/>
  <c r="EB58" i="8"/>
  <c r="DT58" i="8"/>
  <c r="DL58" i="8"/>
  <c r="DD58" i="8"/>
  <c r="CV58" i="8"/>
  <c r="CN58" i="8"/>
  <c r="CF58" i="8"/>
  <c r="BX58" i="8"/>
  <c r="BP58" i="8"/>
  <c r="BH58" i="8"/>
  <c r="AZ58" i="8"/>
  <c r="AR58" i="8"/>
  <c r="AJ58" i="8"/>
  <c r="AB58" i="8"/>
  <c r="T58" i="8"/>
  <c r="L58" i="8"/>
  <c r="FF57" i="8"/>
  <c r="EX57" i="8"/>
  <c r="EP57" i="8"/>
  <c r="EH57" i="8"/>
  <c r="DZ57" i="8"/>
  <c r="DR57" i="8"/>
  <c r="DJ57" i="8"/>
  <c r="DB57" i="8"/>
  <c r="CT57" i="8"/>
  <c r="CL57" i="8"/>
  <c r="CD57" i="8"/>
  <c r="BV57" i="8"/>
  <c r="BN57" i="8"/>
  <c r="BF57" i="8"/>
  <c r="AX57" i="8"/>
  <c r="AP57" i="8"/>
  <c r="AH57" i="8"/>
  <c r="Z57" i="8"/>
  <c r="R57" i="8"/>
  <c r="J57" i="8"/>
  <c r="FD56" i="8"/>
  <c r="EV56" i="8"/>
  <c r="EN56" i="8"/>
  <c r="EF56" i="8"/>
  <c r="DX56" i="8"/>
  <c r="DP56" i="8"/>
  <c r="DH56" i="8"/>
  <c r="CZ56" i="8"/>
  <c r="CR56" i="8"/>
  <c r="CJ56" i="8"/>
  <c r="CB56" i="8"/>
  <c r="BT56" i="8"/>
  <c r="BL56" i="8"/>
  <c r="BD56" i="8"/>
  <c r="AV56" i="8"/>
  <c r="AN56" i="8"/>
  <c r="AF56" i="8"/>
  <c r="X56" i="8"/>
  <c r="P56" i="8"/>
  <c r="H56" i="8"/>
  <c r="FB55" i="8"/>
  <c r="ET55" i="8"/>
  <c r="EL55" i="8"/>
  <c r="ED55" i="8"/>
  <c r="DV55" i="8"/>
  <c r="DN55" i="8"/>
  <c r="DF55" i="8"/>
  <c r="CX55" i="8"/>
  <c r="CP55" i="8"/>
  <c r="CH55" i="8"/>
  <c r="BZ55" i="8"/>
  <c r="BR55" i="8"/>
  <c r="BJ55" i="8"/>
  <c r="BB55" i="8"/>
  <c r="AT55" i="8"/>
  <c r="AL55" i="8"/>
  <c r="AD55" i="8"/>
  <c r="V55" i="8"/>
  <c r="N55" i="8"/>
  <c r="EZ54" i="8"/>
  <c r="ER54" i="8"/>
  <c r="EJ54" i="8"/>
  <c r="EB54" i="8"/>
  <c r="DT54" i="8"/>
  <c r="DL54" i="8"/>
  <c r="DD54" i="8"/>
  <c r="CV54" i="8"/>
  <c r="CN54" i="8"/>
  <c r="CF54" i="8"/>
  <c r="BX54" i="8"/>
  <c r="BP54" i="8"/>
  <c r="BH54" i="8"/>
  <c r="AZ54" i="8"/>
  <c r="AR54" i="8"/>
  <c r="AJ54" i="8"/>
  <c r="AB54" i="8"/>
  <c r="T54" i="8"/>
  <c r="L54" i="8"/>
  <c r="FF53" i="8"/>
  <c r="EX53" i="8"/>
  <c r="EP53" i="8"/>
  <c r="EH53" i="8"/>
  <c r="DZ53" i="8"/>
  <c r="DR53" i="8"/>
  <c r="DJ53" i="8"/>
  <c r="DB53" i="8"/>
  <c r="CT53" i="8"/>
  <c r="CL53" i="8"/>
  <c r="CD53" i="8"/>
  <c r="BV53" i="8"/>
  <c r="BN53" i="8"/>
  <c r="BF53" i="8"/>
  <c r="AX53" i="8"/>
  <c r="AP53" i="8"/>
  <c r="AH53" i="8"/>
  <c r="Z53" i="8"/>
  <c r="R53" i="8"/>
  <c r="J53" i="8"/>
  <c r="FD52" i="8"/>
  <c r="EV52" i="8"/>
  <c r="EN52" i="8"/>
  <c r="EF52" i="8"/>
  <c r="DX52" i="8"/>
  <c r="DP52" i="8"/>
  <c r="DH52" i="8"/>
  <c r="CZ52" i="8"/>
  <c r="CR52" i="8"/>
  <c r="CJ52" i="8"/>
  <c r="CB52" i="8"/>
  <c r="BT52" i="8"/>
  <c r="BL52" i="8"/>
  <c r="BD52" i="8"/>
  <c r="AV52" i="8"/>
  <c r="AN52" i="8"/>
  <c r="AF52" i="8"/>
  <c r="X52" i="8"/>
  <c r="P52" i="8"/>
  <c r="H52" i="8"/>
  <c r="FB51" i="8"/>
  <c r="ET51" i="8"/>
  <c r="EL51" i="8"/>
  <c r="ED51" i="8"/>
  <c r="DV51" i="8"/>
  <c r="DN51" i="8"/>
  <c r="DF51" i="8"/>
  <c r="CX51" i="8"/>
  <c r="CP51" i="8"/>
  <c r="CH51" i="8"/>
  <c r="BZ51" i="8"/>
  <c r="BR51" i="8"/>
  <c r="BJ51" i="8"/>
  <c r="BB51" i="8"/>
  <c r="AT51" i="8"/>
  <c r="AL51" i="8"/>
  <c r="AD51" i="8"/>
  <c r="V51" i="8"/>
  <c r="N51" i="8"/>
  <c r="EZ50" i="8"/>
  <c r="ER50" i="8"/>
  <c r="EJ50" i="8"/>
  <c r="EB50" i="8"/>
  <c r="DT50" i="8"/>
  <c r="DL50" i="8"/>
  <c r="DD50" i="8"/>
  <c r="CV50" i="8"/>
  <c r="CN50" i="8"/>
  <c r="CF50" i="8"/>
  <c r="BX50" i="8"/>
  <c r="BP50" i="8"/>
  <c r="BH50" i="8"/>
  <c r="AZ50" i="8"/>
  <c r="AR50" i="8"/>
  <c r="AJ50" i="8"/>
  <c r="AB50" i="8"/>
  <c r="T50" i="8"/>
  <c r="L50" i="8"/>
  <c r="FF49" i="8"/>
  <c r="EX49" i="8"/>
  <c r="EP49" i="8"/>
  <c r="EH49" i="8"/>
  <c r="DZ49" i="8"/>
  <c r="DR49" i="8"/>
  <c r="DJ49" i="8"/>
  <c r="DB49" i="8"/>
  <c r="CT49" i="8"/>
  <c r="CL49" i="8"/>
  <c r="CD49" i="8"/>
  <c r="BV49" i="8"/>
  <c r="BN49" i="8"/>
  <c r="BF49" i="8"/>
  <c r="AX49" i="8"/>
  <c r="AP49" i="8"/>
  <c r="AH49" i="8"/>
  <c r="Z49" i="8"/>
  <c r="R49" i="8"/>
  <c r="J49" i="8"/>
  <c r="FD48" i="8"/>
  <c r="EV48" i="8"/>
  <c r="EN48" i="8"/>
  <c r="EF48" i="8"/>
  <c r="DX48" i="8"/>
  <c r="DP48" i="8"/>
  <c r="DH48" i="8"/>
  <c r="CZ48" i="8"/>
  <c r="CR48" i="8"/>
  <c r="CJ48" i="8"/>
  <c r="CB48" i="8"/>
  <c r="BT48" i="8"/>
  <c r="BL48" i="8"/>
  <c r="BD48" i="8"/>
  <c r="AV48" i="8"/>
  <c r="AN48" i="8"/>
  <c r="AF48" i="8"/>
  <c r="X48" i="8"/>
  <c r="P48" i="8"/>
  <c r="H48" i="8"/>
  <c r="FB47" i="8"/>
  <c r="ET47" i="8"/>
  <c r="EL47" i="8"/>
  <c r="ED47" i="8"/>
  <c r="DV47" i="8"/>
  <c r="DN47" i="8"/>
  <c r="DF47" i="8"/>
  <c r="CX47" i="8"/>
  <c r="CP47" i="8"/>
  <c r="CH47" i="8"/>
  <c r="BZ47" i="8"/>
  <c r="BR47" i="8"/>
  <c r="BJ47" i="8"/>
  <c r="BB47" i="8"/>
  <c r="AT47" i="8"/>
  <c r="AL47" i="8"/>
  <c r="AD47" i="8"/>
  <c r="V47" i="8"/>
  <c r="N47" i="8"/>
  <c r="EZ46" i="8"/>
  <c r="ER46" i="8"/>
  <c r="EJ46" i="8"/>
  <c r="EB46" i="8"/>
  <c r="DT46" i="8"/>
  <c r="DL46" i="8"/>
  <c r="DD46" i="8"/>
  <c r="CV46" i="8"/>
  <c r="CN46" i="8"/>
  <c r="CF46" i="8"/>
  <c r="BX46" i="8"/>
  <c r="BP46" i="8"/>
  <c r="BH46" i="8"/>
  <c r="AZ46" i="8"/>
  <c r="AR46" i="8"/>
  <c r="AJ46" i="8"/>
  <c r="AB46" i="8"/>
  <c r="T46" i="8"/>
  <c r="L46" i="8"/>
  <c r="FF45" i="8"/>
  <c r="EX45" i="8"/>
  <c r="EP45" i="8"/>
  <c r="EH45" i="8"/>
  <c r="DZ45" i="8"/>
  <c r="DR45" i="8"/>
  <c r="DJ45" i="8"/>
  <c r="DB45" i="8"/>
  <c r="CT45" i="8"/>
  <c r="CL45" i="8"/>
  <c r="CD45" i="8"/>
  <c r="BV45" i="8"/>
  <c r="BN45" i="8"/>
  <c r="BF45" i="8"/>
  <c r="AX45" i="8"/>
  <c r="AP45" i="8"/>
  <c r="AH45" i="8"/>
  <c r="Z45" i="8"/>
  <c r="R45" i="8"/>
  <c r="J45" i="8"/>
  <c r="FD44" i="8"/>
  <c r="EV44" i="8"/>
  <c r="EN44" i="8"/>
  <c r="EF44" i="8"/>
  <c r="DX44" i="8"/>
  <c r="DP44" i="8"/>
  <c r="DH44" i="8"/>
  <c r="CZ44" i="8"/>
  <c r="CR44" i="8"/>
  <c r="CJ44" i="8"/>
  <c r="CB44" i="8"/>
  <c r="BT44" i="8"/>
  <c r="BL44" i="8"/>
  <c r="BD44" i="8"/>
  <c r="AV44" i="8"/>
  <c r="AN44" i="8"/>
  <c r="AF44" i="8"/>
  <c r="X44" i="8"/>
  <c r="P44" i="8"/>
  <c r="H44" i="8"/>
  <c r="EL94" i="8"/>
  <c r="BZ94" i="8"/>
  <c r="N94" i="8"/>
  <c r="EJ93" i="8"/>
  <c r="BX93" i="8"/>
  <c r="L93" i="8"/>
  <c r="EH92" i="8"/>
  <c r="BV92" i="8"/>
  <c r="J92" i="8"/>
  <c r="EF91" i="8"/>
  <c r="BT91" i="8"/>
  <c r="H91" i="8"/>
  <c r="ED90" i="8"/>
  <c r="BR90" i="8"/>
  <c r="EB89" i="8"/>
  <c r="BP89" i="8"/>
  <c r="DZ88" i="8"/>
  <c r="BN88" i="8"/>
  <c r="DX87" i="8"/>
  <c r="BL87" i="8"/>
  <c r="DV86" i="8"/>
  <c r="BJ86" i="8"/>
  <c r="EE85" i="8"/>
  <c r="CY85" i="8"/>
  <c r="BS85" i="8"/>
  <c r="AM85" i="8"/>
  <c r="FC84" i="8"/>
  <c r="EU84" i="8"/>
  <c r="EM84" i="8"/>
  <c r="EE84" i="8"/>
  <c r="DW84" i="8"/>
  <c r="DO84" i="8"/>
  <c r="DG84" i="8"/>
  <c r="CY84" i="8"/>
  <c r="CQ84" i="8"/>
  <c r="CI84" i="8"/>
  <c r="CA84" i="8"/>
  <c r="BS84" i="8"/>
  <c r="BK84" i="8"/>
  <c r="BC84" i="8"/>
  <c r="AU84" i="8"/>
  <c r="AM84" i="8"/>
  <c r="AE84" i="8"/>
  <c r="W84" i="8"/>
  <c r="O84" i="8"/>
  <c r="FA83" i="8"/>
  <c r="ES83" i="8"/>
  <c r="EK83" i="8"/>
  <c r="EC83" i="8"/>
  <c r="DU83" i="8"/>
  <c r="DM83" i="8"/>
  <c r="DE83" i="8"/>
  <c r="CW83" i="8"/>
  <c r="CO83" i="8"/>
  <c r="CG83" i="8"/>
  <c r="BY83" i="8"/>
  <c r="BQ83" i="8"/>
  <c r="BI83" i="8"/>
  <c r="BA83" i="8"/>
  <c r="AS83" i="8"/>
  <c r="AK83" i="8"/>
  <c r="AC83" i="8"/>
  <c r="U83" i="8"/>
  <c r="M83" i="8"/>
  <c r="FG82" i="8"/>
  <c r="EY82" i="8"/>
  <c r="EQ82" i="8"/>
  <c r="EI82" i="8"/>
  <c r="EA82" i="8"/>
  <c r="DS82" i="8"/>
  <c r="DK82" i="8"/>
  <c r="DC82" i="8"/>
  <c r="CU82" i="8"/>
  <c r="CM82" i="8"/>
  <c r="CE82" i="8"/>
  <c r="BW82" i="8"/>
  <c r="BO82" i="8"/>
  <c r="BG82" i="8"/>
  <c r="AY82" i="8"/>
  <c r="AQ82" i="8"/>
  <c r="AI82" i="8"/>
  <c r="AA82" i="8"/>
  <c r="S82" i="8"/>
  <c r="K82" i="8"/>
  <c r="FE81" i="8"/>
  <c r="EW81" i="8"/>
  <c r="EO81" i="8"/>
  <c r="EG81" i="8"/>
  <c r="DY81" i="8"/>
  <c r="DQ81" i="8"/>
  <c r="DI81" i="8"/>
  <c r="DA81" i="8"/>
  <c r="CS81" i="8"/>
  <c r="CK81" i="8"/>
  <c r="CC81" i="8"/>
  <c r="BU81" i="8"/>
  <c r="BM81" i="8"/>
  <c r="BE81" i="8"/>
  <c r="AW81" i="8"/>
  <c r="AO81" i="8"/>
  <c r="AG81" i="8"/>
  <c r="Y81" i="8"/>
  <c r="Q81" i="8"/>
  <c r="I81" i="8"/>
  <c r="FC80" i="8"/>
  <c r="EU80" i="8"/>
  <c r="EM80" i="8"/>
  <c r="EE80" i="8"/>
  <c r="DW80" i="8"/>
  <c r="DO80" i="8"/>
  <c r="DG80" i="8"/>
  <c r="CY80" i="8"/>
  <c r="CQ80" i="8"/>
  <c r="CI80" i="8"/>
  <c r="CA80" i="8"/>
  <c r="BS80" i="8"/>
  <c r="BK80" i="8"/>
  <c r="BC80" i="8"/>
  <c r="AU80" i="8"/>
  <c r="AM80" i="8"/>
  <c r="AE80" i="8"/>
  <c r="W80" i="8"/>
  <c r="O80" i="8"/>
  <c r="FA79" i="8"/>
  <c r="ES79" i="8"/>
  <c r="EK79" i="8"/>
  <c r="EC79" i="8"/>
  <c r="DU79" i="8"/>
  <c r="DM79" i="8"/>
  <c r="DE79" i="8"/>
  <c r="CW79" i="8"/>
  <c r="CO79" i="8"/>
  <c r="CG79" i="8"/>
  <c r="BY79" i="8"/>
  <c r="BQ79" i="8"/>
  <c r="BI79" i="8"/>
  <c r="BA79" i="8"/>
  <c r="AS79" i="8"/>
  <c r="AK79" i="8"/>
  <c r="AC79" i="8"/>
  <c r="U79" i="8"/>
  <c r="M79" i="8"/>
  <c r="FG78" i="8"/>
  <c r="EY78" i="8"/>
  <c r="EQ78" i="8"/>
  <c r="EI78" i="8"/>
  <c r="EA78" i="8"/>
  <c r="DS78" i="8"/>
  <c r="DK78" i="8"/>
  <c r="DC78" i="8"/>
  <c r="CU78" i="8"/>
  <c r="CM78" i="8"/>
  <c r="CE78" i="8"/>
  <c r="BW78" i="8"/>
  <c r="BO78" i="8"/>
  <c r="BG78" i="8"/>
  <c r="AY78" i="8"/>
  <c r="AQ78" i="8"/>
  <c r="AI78" i="8"/>
  <c r="AA78" i="8"/>
  <c r="S78" i="8"/>
  <c r="K78" i="8"/>
  <c r="FE77" i="8"/>
  <c r="EW77" i="8"/>
  <c r="EO77" i="8"/>
  <c r="EG77" i="8"/>
  <c r="DY77" i="8"/>
  <c r="DQ77" i="8"/>
  <c r="DI77" i="8"/>
  <c r="DA77" i="8"/>
  <c r="CS77" i="8"/>
  <c r="CK77" i="8"/>
  <c r="CC77" i="8"/>
  <c r="BU77" i="8"/>
  <c r="BM77" i="8"/>
  <c r="BE77" i="8"/>
  <c r="AW77" i="8"/>
  <c r="AO77" i="8"/>
  <c r="AG77" i="8"/>
  <c r="Y77" i="8"/>
  <c r="Q77" i="8"/>
  <c r="I77" i="8"/>
  <c r="FC76" i="8"/>
  <c r="EU76" i="8"/>
  <c r="EM76" i="8"/>
  <c r="EE76" i="8"/>
  <c r="DW76" i="8"/>
  <c r="DO76" i="8"/>
  <c r="DG76" i="8"/>
  <c r="CY76" i="8"/>
  <c r="CQ76" i="8"/>
  <c r="CI76" i="8"/>
  <c r="CA76" i="8"/>
  <c r="BS76" i="8"/>
  <c r="BK76" i="8"/>
  <c r="BC76" i="8"/>
  <c r="AU76" i="8"/>
  <c r="AM76" i="8"/>
  <c r="AE76" i="8"/>
  <c r="W76" i="8"/>
  <c r="O76" i="8"/>
  <c r="FA75" i="8"/>
  <c r="ES75" i="8"/>
  <c r="EK75" i="8"/>
  <c r="EC75" i="8"/>
  <c r="DU75" i="8"/>
  <c r="DM75" i="8"/>
  <c r="DE75" i="8"/>
  <c r="CW75" i="8"/>
  <c r="CO75" i="8"/>
  <c r="CG75" i="8"/>
  <c r="BY75" i="8"/>
  <c r="BQ75" i="8"/>
  <c r="BI75" i="8"/>
  <c r="BA75" i="8"/>
  <c r="AS75" i="8"/>
  <c r="AK75" i="8"/>
  <c r="AC75" i="8"/>
  <c r="U75" i="8"/>
  <c r="M75" i="8"/>
  <c r="FG74" i="8"/>
  <c r="EY74" i="8"/>
  <c r="EQ74" i="8"/>
  <c r="EI74" i="8"/>
  <c r="EA74" i="8"/>
  <c r="DS74" i="8"/>
  <c r="DK74" i="8"/>
  <c r="DC74" i="8"/>
  <c r="CU74" i="8"/>
  <c r="CM74" i="8"/>
  <c r="CE74" i="8"/>
  <c r="BW74" i="8"/>
  <c r="BO74" i="8"/>
  <c r="BG74" i="8"/>
  <c r="AY74" i="8"/>
  <c r="AQ74" i="8"/>
  <c r="AI74" i="8"/>
  <c r="AA74" i="8"/>
  <c r="S74" i="8"/>
  <c r="K74" i="8"/>
  <c r="FE73" i="8"/>
  <c r="EW73" i="8"/>
  <c r="EO73" i="8"/>
  <c r="EG73" i="8"/>
  <c r="DY73" i="8"/>
  <c r="DQ73" i="8"/>
  <c r="DI73" i="8"/>
  <c r="DA73" i="8"/>
  <c r="CS73" i="8"/>
  <c r="CK73" i="8"/>
  <c r="CC73" i="8"/>
  <c r="BU73" i="8"/>
  <c r="BM73" i="8"/>
  <c r="BE73" i="8"/>
  <c r="AW73" i="8"/>
  <c r="AO73" i="8"/>
  <c r="AG73" i="8"/>
  <c r="Y73" i="8"/>
  <c r="Q73" i="8"/>
  <c r="I73" i="8"/>
  <c r="FC72" i="8"/>
  <c r="EU72" i="8"/>
  <c r="EM72" i="8"/>
  <c r="EE72" i="8"/>
  <c r="DW72" i="8"/>
  <c r="DO72" i="8"/>
  <c r="DG72" i="8"/>
  <c r="CY72" i="8"/>
  <c r="CQ72" i="8"/>
  <c r="CI72" i="8"/>
  <c r="CA72" i="8"/>
  <c r="BS72" i="8"/>
  <c r="BK72" i="8"/>
  <c r="BC72" i="8"/>
  <c r="AU72" i="8"/>
  <c r="AM72" i="8"/>
  <c r="AE72" i="8"/>
  <c r="W72" i="8"/>
  <c r="O72" i="8"/>
  <c r="FA71" i="8"/>
  <c r="ES71" i="8"/>
  <c r="EK71" i="8"/>
  <c r="EC71" i="8"/>
  <c r="DU71" i="8"/>
  <c r="DM71" i="8"/>
  <c r="DE71" i="8"/>
  <c r="CW71" i="8"/>
  <c r="CO71" i="8"/>
  <c r="CG71" i="8"/>
  <c r="BY71" i="8"/>
  <c r="BQ71" i="8"/>
  <c r="BI71" i="8"/>
  <c r="BA71" i="8"/>
  <c r="AS71" i="8"/>
  <c r="AK71" i="8"/>
  <c r="AC71" i="8"/>
  <c r="U71" i="8"/>
  <c r="M71" i="8"/>
  <c r="FG70" i="8"/>
  <c r="EY70" i="8"/>
  <c r="EQ70" i="8"/>
  <c r="EI70" i="8"/>
  <c r="EA70" i="8"/>
  <c r="DS70" i="8"/>
  <c r="DK70" i="8"/>
  <c r="DC70" i="8"/>
  <c r="CU70" i="8"/>
  <c r="CM70" i="8"/>
  <c r="CE70" i="8"/>
  <c r="BW70" i="8"/>
  <c r="BO70" i="8"/>
  <c r="BG70" i="8"/>
  <c r="AY70" i="8"/>
  <c r="AQ70" i="8"/>
  <c r="AI70" i="8"/>
  <c r="AA70" i="8"/>
  <c r="S70" i="8"/>
  <c r="K70" i="8"/>
  <c r="FE69" i="8"/>
  <c r="EW69" i="8"/>
  <c r="EO69" i="8"/>
  <c r="EG69" i="8"/>
  <c r="DY69" i="8"/>
  <c r="DQ69" i="8"/>
  <c r="DI69" i="8"/>
  <c r="DA69" i="8"/>
  <c r="CS69" i="8"/>
  <c r="CK69" i="8"/>
  <c r="CC69" i="8"/>
  <c r="BU69" i="8"/>
  <c r="BM69" i="8"/>
  <c r="BE69" i="8"/>
  <c r="AW69" i="8"/>
  <c r="AO69" i="8"/>
  <c r="AG69" i="8"/>
  <c r="Y69" i="8"/>
  <c r="Q69" i="8"/>
  <c r="I69" i="8"/>
  <c r="FC68" i="8"/>
  <c r="EU68" i="8"/>
  <c r="EM68" i="8"/>
  <c r="EE68" i="8"/>
  <c r="DW68" i="8"/>
  <c r="DO68" i="8"/>
  <c r="DG68" i="8"/>
  <c r="CY68" i="8"/>
  <c r="CQ68" i="8"/>
  <c r="CI68" i="8"/>
  <c r="CA68" i="8"/>
  <c r="BS68" i="8"/>
  <c r="BK68" i="8"/>
  <c r="BC68" i="8"/>
  <c r="AU68" i="8"/>
  <c r="AM68" i="8"/>
  <c r="AE68" i="8"/>
  <c r="W68" i="8"/>
  <c r="O68" i="8"/>
  <c r="FA67" i="8"/>
  <c r="ES67" i="8"/>
  <c r="EK67" i="8"/>
  <c r="EC67" i="8"/>
  <c r="DU67" i="8"/>
  <c r="DM67" i="8"/>
  <c r="DE67" i="8"/>
  <c r="CW67" i="8"/>
  <c r="CO67" i="8"/>
  <c r="CG67" i="8"/>
  <c r="BY67" i="8"/>
  <c r="BQ67" i="8"/>
  <c r="BI67" i="8"/>
  <c r="BA67" i="8"/>
  <c r="AS67" i="8"/>
  <c r="AK67" i="8"/>
  <c r="AC67" i="8"/>
  <c r="U67" i="8"/>
  <c r="M67" i="8"/>
  <c r="FG66" i="8"/>
  <c r="EY66" i="8"/>
  <c r="EQ66" i="8"/>
  <c r="EI66" i="8"/>
  <c r="EA66" i="8"/>
  <c r="DS66" i="8"/>
  <c r="DK66" i="8"/>
  <c r="DC66" i="8"/>
  <c r="CU66" i="8"/>
  <c r="CM66" i="8"/>
  <c r="CE66" i="8"/>
  <c r="BW66" i="8"/>
  <c r="BO66" i="8"/>
  <c r="BG66" i="8"/>
  <c r="AY66" i="8"/>
  <c r="AQ66" i="8"/>
  <c r="AI66" i="8"/>
  <c r="AA66" i="8"/>
  <c r="S66" i="8"/>
  <c r="K66" i="8"/>
  <c r="FE65" i="8"/>
  <c r="EW65" i="8"/>
  <c r="EO65" i="8"/>
  <c r="EG65" i="8"/>
  <c r="DY65" i="8"/>
  <c r="DQ65" i="8"/>
  <c r="DI65" i="8"/>
  <c r="DA65" i="8"/>
  <c r="CS65" i="8"/>
  <c r="CK65" i="8"/>
  <c r="CC65" i="8"/>
  <c r="BU65" i="8"/>
  <c r="BM65" i="8"/>
  <c r="BE65" i="8"/>
  <c r="AW65" i="8"/>
  <c r="AO65" i="8"/>
  <c r="AG65" i="8"/>
  <c r="Y65" i="8"/>
  <c r="Q65" i="8"/>
  <c r="I65" i="8"/>
  <c r="FC64" i="8"/>
  <c r="EU64" i="8"/>
  <c r="EM64" i="8"/>
  <c r="EE64" i="8"/>
  <c r="DW64" i="8"/>
  <c r="DO64" i="8"/>
  <c r="DG64" i="8"/>
  <c r="CY64" i="8"/>
  <c r="CQ64" i="8"/>
  <c r="CI64" i="8"/>
  <c r="CA64" i="8"/>
  <c r="BS64" i="8"/>
  <c r="BK64" i="8"/>
  <c r="BC64" i="8"/>
  <c r="AU64" i="8"/>
  <c r="AM64" i="8"/>
  <c r="AE64" i="8"/>
  <c r="W64" i="8"/>
  <c r="O64" i="8"/>
  <c r="FA63" i="8"/>
  <c r="ES63" i="8"/>
  <c r="EK63" i="8"/>
  <c r="EC63" i="8"/>
  <c r="DU63" i="8"/>
  <c r="DM63" i="8"/>
  <c r="DE63" i="8"/>
  <c r="CW63" i="8"/>
  <c r="CO63" i="8"/>
  <c r="CG63" i="8"/>
  <c r="BY63" i="8"/>
  <c r="BQ63" i="8"/>
  <c r="BI63" i="8"/>
  <c r="BA63" i="8"/>
  <c r="AS63" i="8"/>
  <c r="AK63" i="8"/>
  <c r="AC63" i="8"/>
  <c r="U63" i="8"/>
  <c r="M63" i="8"/>
  <c r="FG62" i="8"/>
  <c r="EY62" i="8"/>
  <c r="EQ62" i="8"/>
  <c r="EI62" i="8"/>
  <c r="EA62" i="8"/>
  <c r="DS62" i="8"/>
  <c r="DK62" i="8"/>
  <c r="DC62" i="8"/>
  <c r="CU62" i="8"/>
  <c r="CM62" i="8"/>
  <c r="CE62" i="8"/>
  <c r="BW62" i="8"/>
  <c r="BO62" i="8"/>
  <c r="BG62" i="8"/>
  <c r="AY62" i="8"/>
  <c r="AQ62" i="8"/>
  <c r="AI62" i="8"/>
  <c r="AA62" i="8"/>
  <c r="S62" i="8"/>
  <c r="K62" i="8"/>
  <c r="FE61" i="8"/>
  <c r="EW61" i="8"/>
  <c r="EO61" i="8"/>
  <c r="EG61" i="8"/>
  <c r="DY61" i="8"/>
  <c r="DQ61" i="8"/>
  <c r="DI61" i="8"/>
  <c r="DA61" i="8"/>
  <c r="CS61" i="8"/>
  <c r="CK61" i="8"/>
  <c r="CC61" i="8"/>
  <c r="BU61" i="8"/>
  <c r="BM61" i="8"/>
  <c r="BE61" i="8"/>
  <c r="AW61" i="8"/>
  <c r="AO61" i="8"/>
  <c r="AG61" i="8"/>
  <c r="Y61" i="8"/>
  <c r="Q61" i="8"/>
  <c r="I61" i="8"/>
  <c r="FC60" i="8"/>
  <c r="EU60" i="8"/>
  <c r="EM60" i="8"/>
  <c r="EE60" i="8"/>
  <c r="DW60" i="8"/>
  <c r="DO60" i="8"/>
  <c r="DG60" i="8"/>
  <c r="CY60" i="8"/>
  <c r="CQ60" i="8"/>
  <c r="CI60" i="8"/>
  <c r="CA60" i="8"/>
  <c r="BS60" i="8"/>
  <c r="BK60" i="8"/>
  <c r="BC60" i="8"/>
  <c r="AU60" i="8"/>
  <c r="AM60" i="8"/>
  <c r="AE60" i="8"/>
  <c r="W60" i="8"/>
  <c r="O60" i="8"/>
  <c r="FA59" i="8"/>
  <c r="ES59" i="8"/>
  <c r="EK59" i="8"/>
  <c r="EC59" i="8"/>
  <c r="DU59" i="8"/>
  <c r="DM59" i="8"/>
  <c r="DE59" i="8"/>
  <c r="CW59" i="8"/>
  <c r="CO59" i="8"/>
  <c r="CG59" i="8"/>
  <c r="BY59" i="8"/>
  <c r="BQ59" i="8"/>
  <c r="BI59" i="8"/>
  <c r="BA59" i="8"/>
  <c r="AS59" i="8"/>
  <c r="AK59" i="8"/>
  <c r="AC59" i="8"/>
  <c r="U59" i="8"/>
  <c r="M59" i="8"/>
  <c r="FG58" i="8"/>
  <c r="EY58" i="8"/>
  <c r="EQ58" i="8"/>
  <c r="EI58" i="8"/>
  <c r="EA58" i="8"/>
  <c r="DS58" i="8"/>
  <c r="DK58" i="8"/>
  <c r="DC58" i="8"/>
  <c r="CU58" i="8"/>
  <c r="CM58" i="8"/>
  <c r="CE58" i="8"/>
  <c r="BW58" i="8"/>
  <c r="BO58" i="8"/>
  <c r="BG58" i="8"/>
  <c r="AY58" i="8"/>
  <c r="AQ58" i="8"/>
  <c r="AI58" i="8"/>
  <c r="AA58" i="8"/>
  <c r="S58" i="8"/>
  <c r="K58" i="8"/>
  <c r="FE57" i="8"/>
  <c r="EW57" i="8"/>
  <c r="EO57" i="8"/>
  <c r="EG57" i="8"/>
  <c r="DY57" i="8"/>
  <c r="DQ57" i="8"/>
  <c r="DI57" i="8"/>
  <c r="DA57" i="8"/>
  <c r="CS57" i="8"/>
  <c r="CK57" i="8"/>
  <c r="CC57" i="8"/>
  <c r="BU57" i="8"/>
  <c r="BM57" i="8"/>
  <c r="BE57" i="8"/>
  <c r="AW57" i="8"/>
  <c r="AO57" i="8"/>
  <c r="AG57" i="8"/>
  <c r="Y57" i="8"/>
  <c r="Q57" i="8"/>
  <c r="I57" i="8"/>
  <c r="FC56" i="8"/>
  <c r="EU56" i="8"/>
  <c r="EM56" i="8"/>
  <c r="EE56" i="8"/>
  <c r="DW56" i="8"/>
  <c r="DO56" i="8"/>
  <c r="DG56" i="8"/>
  <c r="CY56" i="8"/>
  <c r="CQ56" i="8"/>
  <c r="CI56" i="8"/>
  <c r="CA56" i="8"/>
  <c r="BS56" i="8"/>
  <c r="BK56" i="8"/>
  <c r="BC56" i="8"/>
  <c r="AU56" i="8"/>
  <c r="AM56" i="8"/>
  <c r="AE56" i="8"/>
  <c r="W56" i="8"/>
  <c r="O56" i="8"/>
  <c r="FA55" i="8"/>
  <c r="ES55" i="8"/>
  <c r="EK55" i="8"/>
  <c r="EC55" i="8"/>
  <c r="DU55" i="8"/>
  <c r="DM55" i="8"/>
  <c r="DE55" i="8"/>
  <c r="CW55" i="8"/>
  <c r="CO55" i="8"/>
  <c r="CG55" i="8"/>
  <c r="BY55" i="8"/>
  <c r="BQ55" i="8"/>
  <c r="BI55" i="8"/>
  <c r="BA55" i="8"/>
  <c r="AS55" i="8"/>
  <c r="AK55" i="8"/>
  <c r="AC55" i="8"/>
  <c r="U55" i="8"/>
  <c r="M55" i="8"/>
  <c r="FG54" i="8"/>
  <c r="EY54" i="8"/>
  <c r="EQ54" i="8"/>
  <c r="EI54" i="8"/>
  <c r="EA54" i="8"/>
  <c r="DS54" i="8"/>
  <c r="DK54" i="8"/>
  <c r="DC54" i="8"/>
  <c r="CU54" i="8"/>
  <c r="CM54" i="8"/>
  <c r="CE54" i="8"/>
  <c r="BW54" i="8"/>
  <c r="BO54" i="8"/>
  <c r="BG54" i="8"/>
  <c r="AY54" i="8"/>
  <c r="AQ54" i="8"/>
  <c r="AI54" i="8"/>
  <c r="AA54" i="8"/>
  <c r="S54" i="8"/>
  <c r="K54" i="8"/>
  <c r="FE53" i="8"/>
  <c r="EW53" i="8"/>
  <c r="EO53" i="8"/>
  <c r="EG53" i="8"/>
  <c r="DY53" i="8"/>
  <c r="DQ53" i="8"/>
  <c r="DI53" i="8"/>
  <c r="DA53" i="8"/>
  <c r="CS53" i="8"/>
  <c r="CK53" i="8"/>
  <c r="CC53" i="8"/>
  <c r="BU53" i="8"/>
  <c r="BM53" i="8"/>
  <c r="BE53" i="8"/>
  <c r="AW53" i="8"/>
  <c r="AO53" i="8"/>
  <c r="AG53" i="8"/>
  <c r="Y53" i="8"/>
  <c r="Q53" i="8"/>
  <c r="I53" i="8"/>
  <c r="FC52" i="8"/>
  <c r="EU52" i="8"/>
  <c r="EM52" i="8"/>
  <c r="EE52" i="8"/>
  <c r="DW52" i="8"/>
  <c r="DO52" i="8"/>
  <c r="DG52" i="8"/>
  <c r="CY52" i="8"/>
  <c r="CQ52" i="8"/>
  <c r="CI52" i="8"/>
  <c r="CA52" i="8"/>
  <c r="BS52" i="8"/>
  <c r="BK52" i="8"/>
  <c r="BC52" i="8"/>
  <c r="AU52" i="8"/>
  <c r="AM52" i="8"/>
  <c r="AE52" i="8"/>
  <c r="W52" i="8"/>
  <c r="O52" i="8"/>
  <c r="FA51" i="8"/>
  <c r="ES51" i="8"/>
  <c r="EK51" i="8"/>
  <c r="EC51" i="8"/>
  <c r="DU51" i="8"/>
  <c r="DM51" i="8"/>
  <c r="DE51" i="8"/>
  <c r="CW51" i="8"/>
  <c r="CO51" i="8"/>
  <c r="CG51" i="8"/>
  <c r="BY51" i="8"/>
  <c r="BQ51" i="8"/>
  <c r="BI51" i="8"/>
  <c r="BA51" i="8"/>
  <c r="AS51" i="8"/>
  <c r="AK51" i="8"/>
  <c r="AC51" i="8"/>
  <c r="U51" i="8"/>
  <c r="M51" i="8"/>
  <c r="FG50" i="8"/>
  <c r="EY50" i="8"/>
  <c r="EQ50" i="8"/>
  <c r="EI50" i="8"/>
  <c r="EA50" i="8"/>
  <c r="DS50" i="8"/>
  <c r="DK50" i="8"/>
  <c r="DC50" i="8"/>
  <c r="CU50" i="8"/>
  <c r="CM50" i="8"/>
  <c r="CE50" i="8"/>
  <c r="BW50" i="8"/>
  <c r="BO50" i="8"/>
  <c r="BG50" i="8"/>
  <c r="AY50" i="8"/>
  <c r="AQ50" i="8"/>
  <c r="AI50" i="8"/>
  <c r="AA50" i="8"/>
  <c r="S50" i="8"/>
  <c r="K50" i="8"/>
  <c r="FE49" i="8"/>
  <c r="EW49" i="8"/>
  <c r="EO49" i="8"/>
  <c r="EG49" i="8"/>
  <c r="DY49" i="8"/>
  <c r="DQ49" i="8"/>
  <c r="DI49" i="8"/>
  <c r="DA49" i="8"/>
  <c r="CS49" i="8"/>
  <c r="CK49" i="8"/>
  <c r="CC49" i="8"/>
  <c r="BU49" i="8"/>
  <c r="BM49" i="8"/>
  <c r="BE49" i="8"/>
  <c r="AW49" i="8"/>
  <c r="AO49" i="8"/>
  <c r="AG49" i="8"/>
  <c r="Y49" i="8"/>
  <c r="Q49" i="8"/>
  <c r="I49" i="8"/>
  <c r="FC48" i="8"/>
  <c r="EU48" i="8"/>
  <c r="EM48" i="8"/>
  <c r="EE48" i="8"/>
  <c r="DW48" i="8"/>
  <c r="DO48" i="8"/>
  <c r="DG48" i="8"/>
  <c r="CY48" i="8"/>
  <c r="CQ48" i="8"/>
  <c r="CI48" i="8"/>
  <c r="CA48" i="8"/>
  <c r="BS48" i="8"/>
  <c r="BK48" i="8"/>
  <c r="BC48" i="8"/>
  <c r="AU48" i="8"/>
  <c r="AM48" i="8"/>
  <c r="AE48" i="8"/>
  <c r="W48" i="8"/>
  <c r="O48" i="8"/>
  <c r="FA47" i="8"/>
  <c r="ES47" i="8"/>
  <c r="EK47" i="8"/>
  <c r="EC47" i="8"/>
  <c r="DU47" i="8"/>
  <c r="DM47" i="8"/>
  <c r="DE47" i="8"/>
  <c r="CW47" i="8"/>
  <c r="CO47" i="8"/>
  <c r="CG47" i="8"/>
  <c r="BY47" i="8"/>
  <c r="BQ47" i="8"/>
  <c r="BI47" i="8"/>
  <c r="BA47" i="8"/>
  <c r="AS47" i="8"/>
  <c r="AK47" i="8"/>
  <c r="AC47" i="8"/>
  <c r="U47" i="8"/>
  <c r="M47" i="8"/>
  <c r="FG46" i="8"/>
  <c r="EY46" i="8"/>
  <c r="EQ46" i="8"/>
  <c r="EI46" i="8"/>
  <c r="EA46" i="8"/>
  <c r="DS46" i="8"/>
  <c r="DK46" i="8"/>
  <c r="DC46" i="8"/>
  <c r="CU46" i="8"/>
  <c r="CM46" i="8"/>
  <c r="CE46" i="8"/>
  <c r="BW46" i="8"/>
  <c r="BO46" i="8"/>
  <c r="BG46" i="8"/>
  <c r="AY46" i="8"/>
  <c r="AQ46" i="8"/>
  <c r="AI46" i="8"/>
  <c r="AA46" i="8"/>
  <c r="S46" i="8"/>
  <c r="K46" i="8"/>
  <c r="FE45" i="8"/>
  <c r="EW45" i="8"/>
  <c r="EO45" i="8"/>
  <c r="EG45" i="8"/>
  <c r="DY45" i="8"/>
  <c r="DQ45" i="8"/>
  <c r="DI45" i="8"/>
  <c r="DA45" i="8"/>
  <c r="CS45" i="8"/>
  <c r="CK45" i="8"/>
  <c r="CC45" i="8"/>
  <c r="BU45" i="8"/>
  <c r="BM45" i="8"/>
  <c r="BE45" i="8"/>
  <c r="AW45" i="8"/>
  <c r="AO45" i="8"/>
  <c r="AG45" i="8"/>
  <c r="Y45" i="8"/>
  <c r="Q45" i="8"/>
  <c r="I45" i="8"/>
  <c r="ED94" i="8"/>
  <c r="BR94" i="8"/>
  <c r="EB93" i="8"/>
  <c r="BP93" i="8"/>
  <c r="DZ92" i="8"/>
  <c r="BN92" i="8"/>
  <c r="DX91" i="8"/>
  <c r="BL91" i="8"/>
  <c r="DV90" i="8"/>
  <c r="BJ90" i="8"/>
  <c r="DT89" i="8"/>
  <c r="BH89" i="8"/>
  <c r="DR88" i="8"/>
  <c r="BF88" i="8"/>
  <c r="DP87" i="8"/>
  <c r="BD87" i="8"/>
  <c r="DN86" i="8"/>
  <c r="BB86" i="8"/>
  <c r="EB85" i="8"/>
  <c r="CV85" i="8"/>
  <c r="BP85" i="8"/>
  <c r="AJ85" i="8"/>
  <c r="FB84" i="8"/>
  <c r="ET84" i="8"/>
  <c r="EL84" i="8"/>
  <c r="ED84" i="8"/>
  <c r="DV84" i="8"/>
  <c r="DN84" i="8"/>
  <c r="DF84" i="8"/>
  <c r="CX84" i="8"/>
  <c r="CP84" i="8"/>
  <c r="CH84" i="8"/>
  <c r="BZ84" i="8"/>
  <c r="BR84" i="8"/>
  <c r="BJ84" i="8"/>
  <c r="BB84" i="8"/>
  <c r="AT84" i="8"/>
  <c r="AL84" i="8"/>
  <c r="AD84" i="8"/>
  <c r="V84" i="8"/>
  <c r="N84" i="8"/>
  <c r="EZ83" i="8"/>
  <c r="ER83" i="8"/>
  <c r="EJ83" i="8"/>
  <c r="EB83" i="8"/>
  <c r="DT83" i="8"/>
  <c r="DL83" i="8"/>
  <c r="DD83" i="8"/>
  <c r="CV83" i="8"/>
  <c r="CN83" i="8"/>
  <c r="CF83" i="8"/>
  <c r="BX83" i="8"/>
  <c r="BP83" i="8"/>
  <c r="BH83" i="8"/>
  <c r="AZ83" i="8"/>
  <c r="AR83" i="8"/>
  <c r="AJ83" i="8"/>
  <c r="AB83" i="8"/>
  <c r="T83" i="8"/>
  <c r="L83" i="8"/>
  <c r="FF82" i="8"/>
  <c r="EX82" i="8"/>
  <c r="EP82" i="8"/>
  <c r="EH82" i="8"/>
  <c r="DZ82" i="8"/>
  <c r="DR82" i="8"/>
  <c r="DJ82" i="8"/>
  <c r="DB82" i="8"/>
  <c r="CT82" i="8"/>
  <c r="CL82" i="8"/>
  <c r="CD82" i="8"/>
  <c r="BV82" i="8"/>
  <c r="BN82" i="8"/>
  <c r="BF82" i="8"/>
  <c r="AX82" i="8"/>
  <c r="AP82" i="8"/>
  <c r="AH82" i="8"/>
  <c r="Z82" i="8"/>
  <c r="R82" i="8"/>
  <c r="J82" i="8"/>
  <c r="FD81" i="8"/>
  <c r="EV81" i="8"/>
  <c r="EN81" i="8"/>
  <c r="EF81" i="8"/>
  <c r="DX81" i="8"/>
  <c r="DP81" i="8"/>
  <c r="DH81" i="8"/>
  <c r="CZ81" i="8"/>
  <c r="CR81" i="8"/>
  <c r="CJ81" i="8"/>
  <c r="CB81" i="8"/>
  <c r="BT81" i="8"/>
  <c r="BL81" i="8"/>
  <c r="BD81" i="8"/>
  <c r="AV81" i="8"/>
  <c r="AN81" i="8"/>
  <c r="AF81" i="8"/>
  <c r="X81" i="8"/>
  <c r="P81" i="8"/>
  <c r="H81" i="8"/>
  <c r="FB80" i="8"/>
  <c r="ET80" i="8"/>
  <c r="EL80" i="8"/>
  <c r="ED80" i="8"/>
  <c r="DV80" i="8"/>
  <c r="DN80" i="8"/>
  <c r="DF80" i="8"/>
  <c r="CX80" i="8"/>
  <c r="CP80" i="8"/>
  <c r="CH80" i="8"/>
  <c r="BZ80" i="8"/>
  <c r="BR80" i="8"/>
  <c r="BJ80" i="8"/>
  <c r="BB80" i="8"/>
  <c r="AT80" i="8"/>
  <c r="AL80" i="8"/>
  <c r="AD80" i="8"/>
  <c r="V80" i="8"/>
  <c r="N80" i="8"/>
  <c r="EZ79" i="8"/>
  <c r="ER79" i="8"/>
  <c r="EJ79" i="8"/>
  <c r="EB79" i="8"/>
  <c r="DT79" i="8"/>
  <c r="DL79" i="8"/>
  <c r="DD79" i="8"/>
  <c r="CV79" i="8"/>
  <c r="CN79" i="8"/>
  <c r="CF79" i="8"/>
  <c r="BX79" i="8"/>
  <c r="BP79" i="8"/>
  <c r="BH79" i="8"/>
  <c r="AZ79" i="8"/>
  <c r="AR79" i="8"/>
  <c r="AJ79" i="8"/>
  <c r="AB79" i="8"/>
  <c r="T79" i="8"/>
  <c r="L79" i="8"/>
  <c r="FF78" i="8"/>
  <c r="EX78" i="8"/>
  <c r="EP78" i="8"/>
  <c r="EH78" i="8"/>
  <c r="DZ78" i="8"/>
  <c r="DR78" i="8"/>
  <c r="DJ78" i="8"/>
  <c r="DB78" i="8"/>
  <c r="CT78" i="8"/>
  <c r="CL78" i="8"/>
  <c r="CD78" i="8"/>
  <c r="BV78" i="8"/>
  <c r="BN78" i="8"/>
  <c r="BF78" i="8"/>
  <c r="AX78" i="8"/>
  <c r="AP78" i="8"/>
  <c r="AH78" i="8"/>
  <c r="Z78" i="8"/>
  <c r="R78" i="8"/>
  <c r="J78" i="8"/>
  <c r="FD77" i="8"/>
  <c r="EV77" i="8"/>
  <c r="EN77" i="8"/>
  <c r="EF77" i="8"/>
  <c r="DX77" i="8"/>
  <c r="DP77" i="8"/>
  <c r="DH77" i="8"/>
  <c r="CZ77" i="8"/>
  <c r="CR77" i="8"/>
  <c r="CJ77" i="8"/>
  <c r="CB77" i="8"/>
  <c r="BT77" i="8"/>
  <c r="BL77" i="8"/>
  <c r="BD77" i="8"/>
  <c r="AV77" i="8"/>
  <c r="AN77" i="8"/>
  <c r="AF77" i="8"/>
  <c r="X77" i="8"/>
  <c r="P77" i="8"/>
  <c r="H77" i="8"/>
  <c r="FB76" i="8"/>
  <c r="ET76" i="8"/>
  <c r="EL76" i="8"/>
  <c r="ED76" i="8"/>
  <c r="DV76" i="8"/>
  <c r="DN76" i="8"/>
  <c r="DF76" i="8"/>
  <c r="CX76" i="8"/>
  <c r="CP76" i="8"/>
  <c r="CH76" i="8"/>
  <c r="BZ76" i="8"/>
  <c r="BR76" i="8"/>
  <c r="BJ76" i="8"/>
  <c r="BB76" i="8"/>
  <c r="AT76" i="8"/>
  <c r="AL76" i="8"/>
  <c r="AD76" i="8"/>
  <c r="V76" i="8"/>
  <c r="N76" i="8"/>
  <c r="EZ75" i="8"/>
  <c r="ER75" i="8"/>
  <c r="EJ75" i="8"/>
  <c r="EB75" i="8"/>
  <c r="DT75" i="8"/>
  <c r="DL75" i="8"/>
  <c r="DD75" i="8"/>
  <c r="CV75" i="8"/>
  <c r="CN75" i="8"/>
  <c r="CF75" i="8"/>
  <c r="BX75" i="8"/>
  <c r="BP75" i="8"/>
  <c r="BH75" i="8"/>
  <c r="AZ75" i="8"/>
  <c r="AR75" i="8"/>
  <c r="AJ75" i="8"/>
  <c r="AB75" i="8"/>
  <c r="T75" i="8"/>
  <c r="L75" i="8"/>
  <c r="FF74" i="8"/>
  <c r="EX74" i="8"/>
  <c r="EP74" i="8"/>
  <c r="EH74" i="8"/>
  <c r="DZ74" i="8"/>
  <c r="DR74" i="8"/>
  <c r="DJ74" i="8"/>
  <c r="DB74" i="8"/>
  <c r="CT74" i="8"/>
  <c r="CL74" i="8"/>
  <c r="CD74" i="8"/>
  <c r="BV74" i="8"/>
  <c r="BN74" i="8"/>
  <c r="BF74" i="8"/>
  <c r="AX74" i="8"/>
  <c r="AP74" i="8"/>
  <c r="AH74" i="8"/>
  <c r="Z74" i="8"/>
  <c r="R74" i="8"/>
  <c r="J74" i="8"/>
  <c r="FD73" i="8"/>
  <c r="EV73" i="8"/>
  <c r="EN73" i="8"/>
  <c r="EF73" i="8"/>
  <c r="DX73" i="8"/>
  <c r="DP73" i="8"/>
  <c r="DH73" i="8"/>
  <c r="CZ73" i="8"/>
  <c r="CR73" i="8"/>
  <c r="CJ73" i="8"/>
  <c r="CB73" i="8"/>
  <c r="BT73" i="8"/>
  <c r="BL73" i="8"/>
  <c r="BD73" i="8"/>
  <c r="AV73" i="8"/>
  <c r="AN73" i="8"/>
  <c r="AF73" i="8"/>
  <c r="X73" i="8"/>
  <c r="P73" i="8"/>
  <c r="H73" i="8"/>
  <c r="FB72" i="8"/>
  <c r="ET72" i="8"/>
  <c r="EL72" i="8"/>
  <c r="ED72" i="8"/>
  <c r="DV72" i="8"/>
  <c r="DN72" i="8"/>
  <c r="DF72" i="8"/>
  <c r="CX72" i="8"/>
  <c r="CP72" i="8"/>
  <c r="CH72" i="8"/>
  <c r="BZ72" i="8"/>
  <c r="BR72" i="8"/>
  <c r="BJ72" i="8"/>
  <c r="BB72" i="8"/>
  <c r="AT72" i="8"/>
  <c r="AL72" i="8"/>
  <c r="AD72" i="8"/>
  <c r="V72" i="8"/>
  <c r="N72" i="8"/>
  <c r="EZ71" i="8"/>
  <c r="ER71" i="8"/>
  <c r="EJ71" i="8"/>
  <c r="EB71" i="8"/>
  <c r="DT71" i="8"/>
  <c r="DL71" i="8"/>
  <c r="DD71" i="8"/>
  <c r="CV71" i="8"/>
  <c r="CN71" i="8"/>
  <c r="CF71" i="8"/>
  <c r="BX71" i="8"/>
  <c r="BP71" i="8"/>
  <c r="BH71" i="8"/>
  <c r="AZ71" i="8"/>
  <c r="AR71" i="8"/>
  <c r="AJ71" i="8"/>
  <c r="AB71" i="8"/>
  <c r="T71" i="8"/>
  <c r="L71" i="8"/>
  <c r="FF70" i="8"/>
  <c r="EX70" i="8"/>
  <c r="EP70" i="8"/>
  <c r="EH70" i="8"/>
  <c r="DZ70" i="8"/>
  <c r="DR70" i="8"/>
  <c r="DJ70" i="8"/>
  <c r="DB70" i="8"/>
  <c r="CT70" i="8"/>
  <c r="CL70" i="8"/>
  <c r="CD70" i="8"/>
  <c r="BV70" i="8"/>
  <c r="BN70" i="8"/>
  <c r="BF70" i="8"/>
  <c r="AX70" i="8"/>
  <c r="AP70" i="8"/>
  <c r="AH70" i="8"/>
  <c r="Z70" i="8"/>
  <c r="R70" i="8"/>
  <c r="J70" i="8"/>
  <c r="FD69" i="8"/>
  <c r="EV69" i="8"/>
  <c r="EN69" i="8"/>
  <c r="EF69" i="8"/>
  <c r="DX69" i="8"/>
  <c r="DP69" i="8"/>
  <c r="DH69" i="8"/>
  <c r="CZ69" i="8"/>
  <c r="CR69" i="8"/>
  <c r="CJ69" i="8"/>
  <c r="CB69" i="8"/>
  <c r="BT69" i="8"/>
  <c r="BL69" i="8"/>
  <c r="BD69" i="8"/>
  <c r="AV69" i="8"/>
  <c r="AN69" i="8"/>
  <c r="AF69" i="8"/>
  <c r="X69" i="8"/>
  <c r="P69" i="8"/>
  <c r="H69" i="8"/>
  <c r="FB68" i="8"/>
  <c r="ET68" i="8"/>
  <c r="EL68" i="8"/>
  <c r="ED68" i="8"/>
  <c r="DV68" i="8"/>
  <c r="DN68" i="8"/>
  <c r="DF68" i="8"/>
  <c r="CX68" i="8"/>
  <c r="CP68" i="8"/>
  <c r="CH68" i="8"/>
  <c r="BZ68" i="8"/>
  <c r="BR68" i="8"/>
  <c r="BJ68" i="8"/>
  <c r="BB68" i="8"/>
  <c r="AT68" i="8"/>
  <c r="AL68" i="8"/>
  <c r="AD68" i="8"/>
  <c r="V68" i="8"/>
  <c r="N68" i="8"/>
  <c r="EZ67" i="8"/>
  <c r="ER67" i="8"/>
  <c r="EJ67" i="8"/>
  <c r="EB67" i="8"/>
  <c r="DT67" i="8"/>
  <c r="DL67" i="8"/>
  <c r="DD67" i="8"/>
  <c r="CV67" i="8"/>
  <c r="CN67" i="8"/>
  <c r="CF67" i="8"/>
  <c r="BX67" i="8"/>
  <c r="BP67" i="8"/>
  <c r="BH67" i="8"/>
  <c r="AZ67" i="8"/>
  <c r="AR67" i="8"/>
  <c r="AJ67" i="8"/>
  <c r="AB67" i="8"/>
  <c r="T67" i="8"/>
  <c r="L67" i="8"/>
  <c r="FF66" i="8"/>
  <c r="EX66" i="8"/>
  <c r="EP66" i="8"/>
  <c r="EH66" i="8"/>
  <c r="DZ66" i="8"/>
  <c r="DR66" i="8"/>
  <c r="DJ66" i="8"/>
  <c r="DB66" i="8"/>
  <c r="CT66" i="8"/>
  <c r="CL66" i="8"/>
  <c r="CD66" i="8"/>
  <c r="BV66" i="8"/>
  <c r="BN66" i="8"/>
  <c r="BF66" i="8"/>
  <c r="AX66" i="8"/>
  <c r="AP66" i="8"/>
  <c r="AH66" i="8"/>
  <c r="Z66" i="8"/>
  <c r="R66" i="8"/>
  <c r="J66" i="8"/>
  <c r="FD65" i="8"/>
  <c r="EV65" i="8"/>
  <c r="EN65" i="8"/>
  <c r="EF65" i="8"/>
  <c r="DX65" i="8"/>
  <c r="DP65" i="8"/>
  <c r="DH65" i="8"/>
  <c r="CZ65" i="8"/>
  <c r="CR65" i="8"/>
  <c r="CJ65" i="8"/>
  <c r="CB65" i="8"/>
  <c r="BT65" i="8"/>
  <c r="BL65" i="8"/>
  <c r="BD65" i="8"/>
  <c r="AV65" i="8"/>
  <c r="AN65" i="8"/>
  <c r="AF65" i="8"/>
  <c r="X65" i="8"/>
  <c r="P65" i="8"/>
  <c r="H65" i="8"/>
  <c r="FB64" i="8"/>
  <c r="ET64" i="8"/>
  <c r="EL64" i="8"/>
  <c r="ED64" i="8"/>
  <c r="DV64" i="8"/>
  <c r="DN64" i="8"/>
  <c r="DF64" i="8"/>
  <c r="CX64" i="8"/>
  <c r="CP64" i="8"/>
  <c r="CH64" i="8"/>
  <c r="BZ64" i="8"/>
  <c r="BR64" i="8"/>
  <c r="BJ64" i="8"/>
  <c r="BB64" i="8"/>
  <c r="AT64" i="8"/>
  <c r="AL64" i="8"/>
  <c r="AD64" i="8"/>
  <c r="V64" i="8"/>
  <c r="N64" i="8"/>
  <c r="EZ63" i="8"/>
  <c r="ER63" i="8"/>
  <c r="EJ63" i="8"/>
  <c r="EB63" i="8"/>
  <c r="DT63" i="8"/>
  <c r="DL63" i="8"/>
  <c r="DD63" i="8"/>
  <c r="CV63" i="8"/>
  <c r="CN63" i="8"/>
  <c r="CF63" i="8"/>
  <c r="BX63" i="8"/>
  <c r="BP63" i="8"/>
  <c r="BH63" i="8"/>
  <c r="AZ63" i="8"/>
  <c r="AR63" i="8"/>
  <c r="AJ63" i="8"/>
  <c r="AB63" i="8"/>
  <c r="T63" i="8"/>
  <c r="L63" i="8"/>
  <c r="FF62" i="8"/>
  <c r="EX62" i="8"/>
  <c r="EP62" i="8"/>
  <c r="EH62" i="8"/>
  <c r="DZ62" i="8"/>
  <c r="DR62" i="8"/>
  <c r="DJ62" i="8"/>
  <c r="DB62" i="8"/>
  <c r="CT62" i="8"/>
  <c r="CL62" i="8"/>
  <c r="CD62" i="8"/>
  <c r="BV62" i="8"/>
  <c r="BN62" i="8"/>
  <c r="BF62" i="8"/>
  <c r="AX62" i="8"/>
  <c r="AP62" i="8"/>
  <c r="AH62" i="8"/>
  <c r="Z62" i="8"/>
  <c r="R62" i="8"/>
  <c r="J62" i="8"/>
  <c r="FD61" i="8"/>
  <c r="EV61" i="8"/>
  <c r="EN61" i="8"/>
  <c r="EF61" i="8"/>
  <c r="DX61" i="8"/>
  <c r="DP61" i="8"/>
  <c r="DH61" i="8"/>
  <c r="CZ61" i="8"/>
  <c r="CR61" i="8"/>
  <c r="CJ61" i="8"/>
  <c r="CB61" i="8"/>
  <c r="BT61" i="8"/>
  <c r="BL61" i="8"/>
  <c r="BD61" i="8"/>
  <c r="AV61" i="8"/>
  <c r="AN61" i="8"/>
  <c r="AF61" i="8"/>
  <c r="X61" i="8"/>
  <c r="P61" i="8"/>
  <c r="H61" i="8"/>
  <c r="FB60" i="8"/>
  <c r="ET60" i="8"/>
  <c r="EL60" i="8"/>
  <c r="ED60" i="8"/>
  <c r="DV60" i="8"/>
  <c r="DN60" i="8"/>
  <c r="DF60" i="8"/>
  <c r="CX60" i="8"/>
  <c r="CP60" i="8"/>
  <c r="CH60" i="8"/>
  <c r="BZ60" i="8"/>
  <c r="BR60" i="8"/>
  <c r="BJ60" i="8"/>
  <c r="BB60" i="8"/>
  <c r="AT60" i="8"/>
  <c r="AL60" i="8"/>
  <c r="AD60" i="8"/>
  <c r="V60" i="8"/>
  <c r="N60" i="8"/>
  <c r="EZ59" i="8"/>
  <c r="ER59" i="8"/>
  <c r="EJ59" i="8"/>
  <c r="EB59" i="8"/>
  <c r="DT59" i="8"/>
  <c r="DL59" i="8"/>
  <c r="DD59" i="8"/>
  <c r="CV59" i="8"/>
  <c r="CN59" i="8"/>
  <c r="CF59" i="8"/>
  <c r="BX59" i="8"/>
  <c r="BP59" i="8"/>
  <c r="BH59" i="8"/>
  <c r="AZ59" i="8"/>
  <c r="AR59" i="8"/>
  <c r="AJ59" i="8"/>
  <c r="AB59" i="8"/>
  <c r="T59" i="8"/>
  <c r="L59" i="8"/>
  <c r="FF58" i="8"/>
  <c r="EX58" i="8"/>
  <c r="EP58" i="8"/>
  <c r="EH58" i="8"/>
  <c r="DZ58" i="8"/>
  <c r="DR58" i="8"/>
  <c r="DJ58" i="8"/>
  <c r="DB58" i="8"/>
  <c r="CT58" i="8"/>
  <c r="CL58" i="8"/>
  <c r="CD58" i="8"/>
  <c r="BV58" i="8"/>
  <c r="BN58" i="8"/>
  <c r="BF58" i="8"/>
  <c r="AX58" i="8"/>
  <c r="AP58" i="8"/>
  <c r="AH58" i="8"/>
  <c r="Z58" i="8"/>
  <c r="R58" i="8"/>
  <c r="J58" i="8"/>
  <c r="FD57" i="8"/>
  <c r="EV57" i="8"/>
  <c r="EN57" i="8"/>
  <c r="EF57" i="8"/>
  <c r="DX57" i="8"/>
  <c r="DP57" i="8"/>
  <c r="DH57" i="8"/>
  <c r="CZ57" i="8"/>
  <c r="CR57" i="8"/>
  <c r="CJ57" i="8"/>
  <c r="CB57" i="8"/>
  <c r="BT57" i="8"/>
  <c r="BL57" i="8"/>
  <c r="BD57" i="8"/>
  <c r="AV57" i="8"/>
  <c r="AN57" i="8"/>
  <c r="AF57" i="8"/>
  <c r="X57" i="8"/>
  <c r="P57" i="8"/>
  <c r="H57" i="8"/>
  <c r="FB56" i="8"/>
  <c r="ET56" i="8"/>
  <c r="EL56" i="8"/>
  <c r="ED56" i="8"/>
  <c r="DV56" i="8"/>
  <c r="DN56" i="8"/>
  <c r="DF56" i="8"/>
  <c r="CX56" i="8"/>
  <c r="CP56" i="8"/>
  <c r="CH56" i="8"/>
  <c r="BZ56" i="8"/>
  <c r="BR56" i="8"/>
  <c r="BJ56" i="8"/>
  <c r="BB56" i="8"/>
  <c r="AT56" i="8"/>
  <c r="AL56" i="8"/>
  <c r="AD56" i="8"/>
  <c r="V56" i="8"/>
  <c r="N56" i="8"/>
  <c r="EZ55" i="8"/>
  <c r="ER55" i="8"/>
  <c r="EJ55" i="8"/>
  <c r="EB55" i="8"/>
  <c r="DT55" i="8"/>
  <c r="DL55" i="8"/>
  <c r="DD55" i="8"/>
  <c r="CV55" i="8"/>
  <c r="CN55" i="8"/>
  <c r="CF55" i="8"/>
  <c r="BX55" i="8"/>
  <c r="BP55" i="8"/>
  <c r="BH55" i="8"/>
  <c r="AZ55" i="8"/>
  <c r="AR55" i="8"/>
  <c r="AJ55" i="8"/>
  <c r="AB55" i="8"/>
  <c r="T55" i="8"/>
  <c r="L55" i="8"/>
  <c r="FF54" i="8"/>
  <c r="EX54" i="8"/>
  <c r="EP54" i="8"/>
  <c r="EH54" i="8"/>
  <c r="DZ54" i="8"/>
  <c r="DR54" i="8"/>
  <c r="DJ54" i="8"/>
  <c r="DB54" i="8"/>
  <c r="CT54" i="8"/>
  <c r="CL54" i="8"/>
  <c r="CD54" i="8"/>
  <c r="BV54" i="8"/>
  <c r="BN54" i="8"/>
  <c r="BF54" i="8"/>
  <c r="AX54" i="8"/>
  <c r="AP54" i="8"/>
  <c r="AH54" i="8"/>
  <c r="Z54" i="8"/>
  <c r="R54" i="8"/>
  <c r="J54" i="8"/>
  <c r="FD53" i="8"/>
  <c r="EV53" i="8"/>
  <c r="EN53" i="8"/>
  <c r="EF53" i="8"/>
  <c r="DX53" i="8"/>
  <c r="DP53" i="8"/>
  <c r="DH53" i="8"/>
  <c r="CZ53" i="8"/>
  <c r="CR53" i="8"/>
  <c r="CJ53" i="8"/>
  <c r="CB53" i="8"/>
  <c r="BT53" i="8"/>
  <c r="BL53" i="8"/>
  <c r="BD53" i="8"/>
  <c r="AV53" i="8"/>
  <c r="AN53" i="8"/>
  <c r="AF53" i="8"/>
  <c r="X53" i="8"/>
  <c r="P53" i="8"/>
  <c r="H53" i="8"/>
  <c r="FB52" i="8"/>
  <c r="ET52" i="8"/>
  <c r="EL52" i="8"/>
  <c r="ED52" i="8"/>
  <c r="DV52" i="8"/>
  <c r="DN52" i="8"/>
  <c r="DF52" i="8"/>
  <c r="CX52" i="8"/>
  <c r="CP52" i="8"/>
  <c r="CH52" i="8"/>
  <c r="BZ52" i="8"/>
  <c r="BR52" i="8"/>
  <c r="BJ52" i="8"/>
  <c r="BB52" i="8"/>
  <c r="AT52" i="8"/>
  <c r="AL52" i="8"/>
  <c r="AD52" i="8"/>
  <c r="V52" i="8"/>
  <c r="N52" i="8"/>
  <c r="EZ51" i="8"/>
  <c r="ER51" i="8"/>
  <c r="EJ51" i="8"/>
  <c r="EB51" i="8"/>
  <c r="DT51" i="8"/>
  <c r="DL51" i="8"/>
  <c r="DD51" i="8"/>
  <c r="CV51" i="8"/>
  <c r="CN51" i="8"/>
  <c r="CF51" i="8"/>
  <c r="BX51" i="8"/>
  <c r="BP51" i="8"/>
  <c r="BH51" i="8"/>
  <c r="AZ51" i="8"/>
  <c r="AR51" i="8"/>
  <c r="AJ51" i="8"/>
  <c r="AB51" i="8"/>
  <c r="T51" i="8"/>
  <c r="L51" i="8"/>
  <c r="FF50" i="8"/>
  <c r="EX50" i="8"/>
  <c r="EP50" i="8"/>
  <c r="EH50" i="8"/>
  <c r="DZ50" i="8"/>
  <c r="DR50" i="8"/>
  <c r="DJ50" i="8"/>
  <c r="DB50" i="8"/>
  <c r="CT50" i="8"/>
  <c r="CL50" i="8"/>
  <c r="CD50" i="8"/>
  <c r="BV50" i="8"/>
  <c r="BN50" i="8"/>
  <c r="BF50" i="8"/>
  <c r="AX50" i="8"/>
  <c r="AP50" i="8"/>
  <c r="AH50" i="8"/>
  <c r="Z50" i="8"/>
  <c r="R50" i="8"/>
  <c r="J50" i="8"/>
  <c r="FD49" i="8"/>
  <c r="EV49" i="8"/>
  <c r="EN49" i="8"/>
  <c r="EF49" i="8"/>
  <c r="DX49" i="8"/>
  <c r="DP49" i="8"/>
  <c r="DH49" i="8"/>
  <c r="CZ49" i="8"/>
  <c r="CR49" i="8"/>
  <c r="CJ49" i="8"/>
  <c r="CB49" i="8"/>
  <c r="BT49" i="8"/>
  <c r="BL49" i="8"/>
  <c r="BD49" i="8"/>
  <c r="AV49" i="8"/>
  <c r="AN49" i="8"/>
  <c r="AF49" i="8"/>
  <c r="X49" i="8"/>
  <c r="P49" i="8"/>
  <c r="H49" i="8"/>
  <c r="FB48" i="8"/>
  <c r="ET48" i="8"/>
  <c r="EL48" i="8"/>
  <c r="ED48" i="8"/>
  <c r="DV48" i="8"/>
  <c r="DN48" i="8"/>
  <c r="DF48" i="8"/>
  <c r="CX48" i="8"/>
  <c r="CP48" i="8"/>
  <c r="CH48" i="8"/>
  <c r="BZ48" i="8"/>
  <c r="BR48" i="8"/>
  <c r="BJ48" i="8"/>
  <c r="BB48" i="8"/>
  <c r="AT48" i="8"/>
  <c r="AL48" i="8"/>
  <c r="AD48" i="8"/>
  <c r="V48" i="8"/>
  <c r="N48" i="8"/>
  <c r="EZ47" i="8"/>
  <c r="ER47" i="8"/>
  <c r="EJ47" i="8"/>
  <c r="EB47" i="8"/>
  <c r="DT47" i="8"/>
  <c r="DL47" i="8"/>
  <c r="DD47" i="8"/>
  <c r="CV47" i="8"/>
  <c r="CN47" i="8"/>
  <c r="CF47" i="8"/>
  <c r="BX47" i="8"/>
  <c r="BP47" i="8"/>
  <c r="BH47" i="8"/>
  <c r="AZ47" i="8"/>
  <c r="AR47" i="8"/>
  <c r="AJ47" i="8"/>
  <c r="AB47" i="8"/>
  <c r="T47" i="8"/>
  <c r="L47" i="8"/>
  <c r="FF46" i="8"/>
  <c r="EX46" i="8"/>
  <c r="EP46" i="8"/>
  <c r="EH46" i="8"/>
  <c r="DZ46" i="8"/>
  <c r="DR46" i="8"/>
  <c r="DJ46" i="8"/>
  <c r="DB46" i="8"/>
  <c r="CT46" i="8"/>
  <c r="CL46" i="8"/>
  <c r="CD46" i="8"/>
  <c r="BV46" i="8"/>
  <c r="BN46" i="8"/>
  <c r="BF46" i="8"/>
  <c r="AX46" i="8"/>
  <c r="AP46" i="8"/>
  <c r="AH46" i="8"/>
  <c r="Z46" i="8"/>
  <c r="R46" i="8"/>
  <c r="J46" i="8"/>
  <c r="FD45" i="8"/>
  <c r="EV45" i="8"/>
  <c r="EN45" i="8"/>
  <c r="EF45" i="8"/>
  <c r="DX45" i="8"/>
  <c r="DP45" i="8"/>
  <c r="DH45" i="8"/>
  <c r="CZ45" i="8"/>
  <c r="CR45" i="8"/>
  <c r="CJ45" i="8"/>
  <c r="CB45" i="8"/>
  <c r="BT45" i="8"/>
  <c r="BL45" i="8"/>
  <c r="BD45" i="8"/>
  <c r="AV45" i="8"/>
  <c r="AN45" i="8"/>
  <c r="AF45" i="8"/>
  <c r="X45" i="8"/>
  <c r="P45" i="8"/>
  <c r="H45" i="8"/>
  <c r="FB44" i="8"/>
  <c r="ET44" i="8"/>
  <c r="EL44" i="8"/>
  <c r="ED44" i="8"/>
  <c r="DV44" i="8"/>
  <c r="DN44" i="8"/>
  <c r="DF44" i="8"/>
  <c r="CX44" i="8"/>
  <c r="CP44" i="8"/>
  <c r="CH44" i="8"/>
  <c r="BZ44" i="8"/>
  <c r="BR44" i="8"/>
  <c r="DV94" i="8"/>
  <c r="BJ94" i="8"/>
  <c r="DT93" i="8"/>
  <c r="BH93" i="8"/>
  <c r="DR92" i="8"/>
  <c r="BF92" i="8"/>
  <c r="DP91" i="8"/>
  <c r="BD91" i="8"/>
  <c r="DN90" i="8"/>
  <c r="BB90" i="8"/>
  <c r="DL89" i="8"/>
  <c r="AZ89" i="8"/>
  <c r="DJ88" i="8"/>
  <c r="AX88" i="8"/>
  <c r="DH87" i="8"/>
  <c r="AV87" i="8"/>
  <c r="DF86" i="8"/>
  <c r="AT86" i="8"/>
  <c r="FC85" i="8"/>
  <c r="DW85" i="8"/>
  <c r="CQ85" i="8"/>
  <c r="BK85" i="8"/>
  <c r="AE85" i="8"/>
  <c r="FA84" i="8"/>
  <c r="ES84" i="8"/>
  <c r="EK84" i="8"/>
  <c r="EC84" i="8"/>
  <c r="DU84" i="8"/>
  <c r="DM84" i="8"/>
  <c r="DE84" i="8"/>
  <c r="CW84" i="8"/>
  <c r="CO84" i="8"/>
  <c r="CG84" i="8"/>
  <c r="BY84" i="8"/>
  <c r="BQ84" i="8"/>
  <c r="BI84" i="8"/>
  <c r="BA84" i="8"/>
  <c r="AS84" i="8"/>
  <c r="AK84" i="8"/>
  <c r="AC84" i="8"/>
  <c r="U84" i="8"/>
  <c r="M84" i="8"/>
  <c r="FG83" i="8"/>
  <c r="EY83" i="8"/>
  <c r="EQ83" i="8"/>
  <c r="EI83" i="8"/>
  <c r="EA83" i="8"/>
  <c r="DS83" i="8"/>
  <c r="DK83" i="8"/>
  <c r="DC83" i="8"/>
  <c r="CU83" i="8"/>
  <c r="CM83" i="8"/>
  <c r="CE83" i="8"/>
  <c r="BW83" i="8"/>
  <c r="BO83" i="8"/>
  <c r="BG83" i="8"/>
  <c r="AY83" i="8"/>
  <c r="AQ83" i="8"/>
  <c r="AI83" i="8"/>
  <c r="AA83" i="8"/>
  <c r="S83" i="8"/>
  <c r="K83" i="8"/>
  <c r="FE82" i="8"/>
  <c r="EW82" i="8"/>
  <c r="EO82" i="8"/>
  <c r="EG82" i="8"/>
  <c r="DY82" i="8"/>
  <c r="DQ82" i="8"/>
  <c r="DI82" i="8"/>
  <c r="DA82" i="8"/>
  <c r="CS82" i="8"/>
  <c r="CK82" i="8"/>
  <c r="CC82" i="8"/>
  <c r="BU82" i="8"/>
  <c r="BM82" i="8"/>
  <c r="BE82" i="8"/>
  <c r="AW82" i="8"/>
  <c r="AO82" i="8"/>
  <c r="AG82" i="8"/>
  <c r="Y82" i="8"/>
  <c r="Q82" i="8"/>
  <c r="I82" i="8"/>
  <c r="FC81" i="8"/>
  <c r="EU81" i="8"/>
  <c r="EM81" i="8"/>
  <c r="EE81" i="8"/>
  <c r="DW81" i="8"/>
  <c r="DO81" i="8"/>
  <c r="DG81" i="8"/>
  <c r="CY81" i="8"/>
  <c r="CQ81" i="8"/>
  <c r="CI81" i="8"/>
  <c r="CA81" i="8"/>
  <c r="BS81" i="8"/>
  <c r="BK81" i="8"/>
  <c r="BC81" i="8"/>
  <c r="AU81" i="8"/>
  <c r="AM81" i="8"/>
  <c r="AE81" i="8"/>
  <c r="W81" i="8"/>
  <c r="O81" i="8"/>
  <c r="FA80" i="8"/>
  <c r="ES80" i="8"/>
  <c r="EK80" i="8"/>
  <c r="EC80" i="8"/>
  <c r="DU80" i="8"/>
  <c r="DM80" i="8"/>
  <c r="DE80" i="8"/>
  <c r="CW80" i="8"/>
  <c r="CO80" i="8"/>
  <c r="CG80" i="8"/>
  <c r="BY80" i="8"/>
  <c r="BQ80" i="8"/>
  <c r="BI80" i="8"/>
  <c r="BA80" i="8"/>
  <c r="AS80" i="8"/>
  <c r="AK80" i="8"/>
  <c r="AC80" i="8"/>
  <c r="U80" i="8"/>
  <c r="M80" i="8"/>
  <c r="FG79" i="8"/>
  <c r="EY79" i="8"/>
  <c r="EQ79" i="8"/>
  <c r="EI79" i="8"/>
  <c r="EA79" i="8"/>
  <c r="DS79" i="8"/>
  <c r="DK79" i="8"/>
  <c r="DC79" i="8"/>
  <c r="CU79" i="8"/>
  <c r="CM79" i="8"/>
  <c r="CE79" i="8"/>
  <c r="BW79" i="8"/>
  <c r="BO79" i="8"/>
  <c r="BG79" i="8"/>
  <c r="AY79" i="8"/>
  <c r="AQ79" i="8"/>
  <c r="AI79" i="8"/>
  <c r="AA79" i="8"/>
  <c r="S79" i="8"/>
  <c r="K79" i="8"/>
  <c r="FE78" i="8"/>
  <c r="EW78" i="8"/>
  <c r="EO78" i="8"/>
  <c r="EG78" i="8"/>
  <c r="DY78" i="8"/>
  <c r="DQ78" i="8"/>
  <c r="DI78" i="8"/>
  <c r="DA78" i="8"/>
  <c r="CS78" i="8"/>
  <c r="CK78" i="8"/>
  <c r="CC78" i="8"/>
  <c r="BU78" i="8"/>
  <c r="BM78" i="8"/>
  <c r="BE78" i="8"/>
  <c r="AW78" i="8"/>
  <c r="AO78" i="8"/>
  <c r="AG78" i="8"/>
  <c r="Y78" i="8"/>
  <c r="Q78" i="8"/>
  <c r="I78" i="8"/>
  <c r="FC77" i="8"/>
  <c r="EU77" i="8"/>
  <c r="EM77" i="8"/>
  <c r="EE77" i="8"/>
  <c r="DW77" i="8"/>
  <c r="DO77" i="8"/>
  <c r="DG77" i="8"/>
  <c r="CY77" i="8"/>
  <c r="CQ77" i="8"/>
  <c r="CI77" i="8"/>
  <c r="CA77" i="8"/>
  <c r="BS77" i="8"/>
  <c r="BK77" i="8"/>
  <c r="BC77" i="8"/>
  <c r="AU77" i="8"/>
  <c r="AM77" i="8"/>
  <c r="AE77" i="8"/>
  <c r="W77" i="8"/>
  <c r="O77" i="8"/>
  <c r="FA76" i="8"/>
  <c r="ES76" i="8"/>
  <c r="EK76" i="8"/>
  <c r="EC76" i="8"/>
  <c r="DU76" i="8"/>
  <c r="DM76" i="8"/>
  <c r="DE76" i="8"/>
  <c r="CW76" i="8"/>
  <c r="CO76" i="8"/>
  <c r="CG76" i="8"/>
  <c r="BY76" i="8"/>
  <c r="BQ76" i="8"/>
  <c r="BI76" i="8"/>
  <c r="BA76" i="8"/>
  <c r="AS76" i="8"/>
  <c r="AK76" i="8"/>
  <c r="AC76" i="8"/>
  <c r="U76" i="8"/>
  <c r="M76" i="8"/>
  <c r="FG75" i="8"/>
  <c r="EY75" i="8"/>
  <c r="EQ75" i="8"/>
  <c r="EI75" i="8"/>
  <c r="EA75" i="8"/>
  <c r="DS75" i="8"/>
  <c r="DK75" i="8"/>
  <c r="DC75" i="8"/>
  <c r="CU75" i="8"/>
  <c r="CM75" i="8"/>
  <c r="CE75" i="8"/>
  <c r="BW75" i="8"/>
  <c r="BO75" i="8"/>
  <c r="BG75" i="8"/>
  <c r="AY75" i="8"/>
  <c r="AQ75" i="8"/>
  <c r="AI75" i="8"/>
  <c r="AA75" i="8"/>
  <c r="S75" i="8"/>
  <c r="K75" i="8"/>
  <c r="FE74" i="8"/>
  <c r="EW74" i="8"/>
  <c r="EO74" i="8"/>
  <c r="EG74" i="8"/>
  <c r="DY74" i="8"/>
  <c r="DQ74" i="8"/>
  <c r="DI74" i="8"/>
  <c r="DA74" i="8"/>
  <c r="CS74" i="8"/>
  <c r="CK74" i="8"/>
  <c r="CC74" i="8"/>
  <c r="BU74" i="8"/>
  <c r="BM74" i="8"/>
  <c r="BE74" i="8"/>
  <c r="AW74" i="8"/>
  <c r="AO74" i="8"/>
  <c r="AG74" i="8"/>
  <c r="Y74" i="8"/>
  <c r="Q74" i="8"/>
  <c r="I74" i="8"/>
  <c r="FC73" i="8"/>
  <c r="EU73" i="8"/>
  <c r="EM73" i="8"/>
  <c r="EE73" i="8"/>
  <c r="DW73" i="8"/>
  <c r="DO73" i="8"/>
  <c r="DG73" i="8"/>
  <c r="CY73" i="8"/>
  <c r="CQ73" i="8"/>
  <c r="CI73" i="8"/>
  <c r="CA73" i="8"/>
  <c r="BS73" i="8"/>
  <c r="BK73" i="8"/>
  <c r="BC73" i="8"/>
  <c r="AU73" i="8"/>
  <c r="AM73" i="8"/>
  <c r="AE73" i="8"/>
  <c r="W73" i="8"/>
  <c r="O73" i="8"/>
  <c r="FA72" i="8"/>
  <c r="ES72" i="8"/>
  <c r="EK72" i="8"/>
  <c r="EC72" i="8"/>
  <c r="DU72" i="8"/>
  <c r="DM72" i="8"/>
  <c r="DE72" i="8"/>
  <c r="CW72" i="8"/>
  <c r="CO72" i="8"/>
  <c r="CG72" i="8"/>
  <c r="BY72" i="8"/>
  <c r="BQ72" i="8"/>
  <c r="BI72" i="8"/>
  <c r="BA72" i="8"/>
  <c r="AS72" i="8"/>
  <c r="AK72" i="8"/>
  <c r="AC72" i="8"/>
  <c r="U72" i="8"/>
  <c r="M72" i="8"/>
  <c r="FG71" i="8"/>
  <c r="EY71" i="8"/>
  <c r="EQ71" i="8"/>
  <c r="EI71" i="8"/>
  <c r="EA71" i="8"/>
  <c r="DS71" i="8"/>
  <c r="DK71" i="8"/>
  <c r="DC71" i="8"/>
  <c r="CU71" i="8"/>
  <c r="CM71" i="8"/>
  <c r="CE71" i="8"/>
  <c r="BW71" i="8"/>
  <c r="BO71" i="8"/>
  <c r="BG71" i="8"/>
  <c r="AY71" i="8"/>
  <c r="AQ71" i="8"/>
  <c r="AI71" i="8"/>
  <c r="AA71" i="8"/>
  <c r="S71" i="8"/>
  <c r="K71" i="8"/>
  <c r="FE70" i="8"/>
  <c r="EW70" i="8"/>
  <c r="EO70" i="8"/>
  <c r="EG70" i="8"/>
  <c r="DY70" i="8"/>
  <c r="DQ70" i="8"/>
  <c r="DI70" i="8"/>
  <c r="DA70" i="8"/>
  <c r="CS70" i="8"/>
  <c r="CK70" i="8"/>
  <c r="CC70" i="8"/>
  <c r="BU70" i="8"/>
  <c r="BM70" i="8"/>
  <c r="BE70" i="8"/>
  <c r="AW70" i="8"/>
  <c r="AO70" i="8"/>
  <c r="AG70" i="8"/>
  <c r="Y70" i="8"/>
  <c r="Q70" i="8"/>
  <c r="I70" i="8"/>
  <c r="FC69" i="8"/>
  <c r="EU69" i="8"/>
  <c r="EM69" i="8"/>
  <c r="EE69" i="8"/>
  <c r="DW69" i="8"/>
  <c r="DO69" i="8"/>
  <c r="DG69" i="8"/>
  <c r="CY69" i="8"/>
  <c r="CQ69" i="8"/>
  <c r="CI69" i="8"/>
  <c r="CA69" i="8"/>
  <c r="BS69" i="8"/>
  <c r="BK69" i="8"/>
  <c r="BC69" i="8"/>
  <c r="AU69" i="8"/>
  <c r="AM69" i="8"/>
  <c r="AE69" i="8"/>
  <c r="W69" i="8"/>
  <c r="O69" i="8"/>
  <c r="FA68" i="8"/>
  <c r="ES68" i="8"/>
  <c r="EK68" i="8"/>
  <c r="EC68" i="8"/>
  <c r="DU68" i="8"/>
  <c r="DM68" i="8"/>
  <c r="DE68" i="8"/>
  <c r="CW68" i="8"/>
  <c r="CO68" i="8"/>
  <c r="CG68" i="8"/>
  <c r="BY68" i="8"/>
  <c r="BQ68" i="8"/>
  <c r="BI68" i="8"/>
  <c r="BA68" i="8"/>
  <c r="AS68" i="8"/>
  <c r="AK68" i="8"/>
  <c r="AC68" i="8"/>
  <c r="U68" i="8"/>
  <c r="M68" i="8"/>
  <c r="FG67" i="8"/>
  <c r="EY67" i="8"/>
  <c r="EQ67" i="8"/>
  <c r="EI67" i="8"/>
  <c r="EA67" i="8"/>
  <c r="DS67" i="8"/>
  <c r="DK67" i="8"/>
  <c r="DC67" i="8"/>
  <c r="CU67" i="8"/>
  <c r="CM67" i="8"/>
  <c r="CE67" i="8"/>
  <c r="BW67" i="8"/>
  <c r="BO67" i="8"/>
  <c r="BG67" i="8"/>
  <c r="AY67" i="8"/>
  <c r="AQ67" i="8"/>
  <c r="AI67" i="8"/>
  <c r="AA67" i="8"/>
  <c r="S67" i="8"/>
  <c r="K67" i="8"/>
  <c r="FE66" i="8"/>
  <c r="EW66" i="8"/>
  <c r="EO66" i="8"/>
  <c r="EG66" i="8"/>
  <c r="DY66" i="8"/>
  <c r="DQ66" i="8"/>
  <c r="DI66" i="8"/>
  <c r="DA66" i="8"/>
  <c r="CS66" i="8"/>
  <c r="CK66" i="8"/>
  <c r="CC66" i="8"/>
  <c r="BU66" i="8"/>
  <c r="BM66" i="8"/>
  <c r="BE66" i="8"/>
  <c r="AW66" i="8"/>
  <c r="AO66" i="8"/>
  <c r="AG66" i="8"/>
  <c r="Y66" i="8"/>
  <c r="Q66" i="8"/>
  <c r="I66" i="8"/>
  <c r="FC65" i="8"/>
  <c r="EU65" i="8"/>
  <c r="EM65" i="8"/>
  <c r="EE65" i="8"/>
  <c r="DW65" i="8"/>
  <c r="DO65" i="8"/>
  <c r="DG65" i="8"/>
  <c r="CY65" i="8"/>
  <c r="CQ65" i="8"/>
  <c r="CI65" i="8"/>
  <c r="CA65" i="8"/>
  <c r="BS65" i="8"/>
  <c r="BK65" i="8"/>
  <c r="BC65" i="8"/>
  <c r="AU65" i="8"/>
  <c r="AM65" i="8"/>
  <c r="AE65" i="8"/>
  <c r="W65" i="8"/>
  <c r="O65" i="8"/>
  <c r="FA64" i="8"/>
  <c r="ES64" i="8"/>
  <c r="EK64" i="8"/>
  <c r="EC64" i="8"/>
  <c r="DU64" i="8"/>
  <c r="DM64" i="8"/>
  <c r="DE64" i="8"/>
  <c r="CW64" i="8"/>
  <c r="CO64" i="8"/>
  <c r="CG64" i="8"/>
  <c r="BY64" i="8"/>
  <c r="BQ64" i="8"/>
  <c r="BI64" i="8"/>
  <c r="BA64" i="8"/>
  <c r="AS64" i="8"/>
  <c r="AK64" i="8"/>
  <c r="AC64" i="8"/>
  <c r="U64" i="8"/>
  <c r="M64" i="8"/>
  <c r="FG63" i="8"/>
  <c r="EY63" i="8"/>
  <c r="EQ63" i="8"/>
  <c r="EI63" i="8"/>
  <c r="EA63" i="8"/>
  <c r="DS63" i="8"/>
  <c r="DK63" i="8"/>
  <c r="DC63" i="8"/>
  <c r="CU63" i="8"/>
  <c r="CM63" i="8"/>
  <c r="CE63" i="8"/>
  <c r="BW63" i="8"/>
  <c r="BO63" i="8"/>
  <c r="BG63" i="8"/>
  <c r="AY63" i="8"/>
  <c r="AQ63" i="8"/>
  <c r="AI63" i="8"/>
  <c r="AA63" i="8"/>
  <c r="S63" i="8"/>
  <c r="K63" i="8"/>
  <c r="FE62" i="8"/>
  <c r="EW62" i="8"/>
  <c r="EO62" i="8"/>
  <c r="EG62" i="8"/>
  <c r="DY62" i="8"/>
  <c r="DQ62" i="8"/>
  <c r="DI62" i="8"/>
  <c r="DA62" i="8"/>
  <c r="CS62" i="8"/>
  <c r="CK62" i="8"/>
  <c r="CC62" i="8"/>
  <c r="BU62" i="8"/>
  <c r="BM62" i="8"/>
  <c r="BE62" i="8"/>
  <c r="AW62" i="8"/>
  <c r="AO62" i="8"/>
  <c r="AG62" i="8"/>
  <c r="Y62" i="8"/>
  <c r="Q62" i="8"/>
  <c r="I62" i="8"/>
  <c r="FC61" i="8"/>
  <c r="EU61" i="8"/>
  <c r="EM61" i="8"/>
  <c r="EE61" i="8"/>
  <c r="DW61" i="8"/>
  <c r="DO61" i="8"/>
  <c r="DG61" i="8"/>
  <c r="CY61" i="8"/>
  <c r="CQ61" i="8"/>
  <c r="CI61" i="8"/>
  <c r="CA61" i="8"/>
  <c r="BS61" i="8"/>
  <c r="BK61" i="8"/>
  <c r="BC61" i="8"/>
  <c r="AU61" i="8"/>
  <c r="AM61" i="8"/>
  <c r="AE61" i="8"/>
  <c r="W61" i="8"/>
  <c r="O61" i="8"/>
  <c r="FA60" i="8"/>
  <c r="ES60" i="8"/>
  <c r="EK60" i="8"/>
  <c r="EC60" i="8"/>
  <c r="DU60" i="8"/>
  <c r="DM60" i="8"/>
  <c r="DE60" i="8"/>
  <c r="CW60" i="8"/>
  <c r="CO60" i="8"/>
  <c r="CG60" i="8"/>
  <c r="BY60" i="8"/>
  <c r="BQ60" i="8"/>
  <c r="BI60" i="8"/>
  <c r="BA60" i="8"/>
  <c r="AS60" i="8"/>
  <c r="AK60" i="8"/>
  <c r="AC60" i="8"/>
  <c r="U60" i="8"/>
  <c r="M60" i="8"/>
  <c r="FG59" i="8"/>
  <c r="EY59" i="8"/>
  <c r="EQ59" i="8"/>
  <c r="EI59" i="8"/>
  <c r="EA59" i="8"/>
  <c r="DS59" i="8"/>
  <c r="DK59" i="8"/>
  <c r="DC59" i="8"/>
  <c r="CU59" i="8"/>
  <c r="CM59" i="8"/>
  <c r="CE59" i="8"/>
  <c r="BW59" i="8"/>
  <c r="BO59" i="8"/>
  <c r="BG59" i="8"/>
  <c r="AY59" i="8"/>
  <c r="AQ59" i="8"/>
  <c r="AI59" i="8"/>
  <c r="AA59" i="8"/>
  <c r="S59" i="8"/>
  <c r="K59" i="8"/>
  <c r="FE58" i="8"/>
  <c r="EW58" i="8"/>
  <c r="EO58" i="8"/>
  <c r="EG58" i="8"/>
  <c r="DY58" i="8"/>
  <c r="DQ58" i="8"/>
  <c r="DI58" i="8"/>
  <c r="DA58" i="8"/>
  <c r="CS58" i="8"/>
  <c r="CK58" i="8"/>
  <c r="CC58" i="8"/>
  <c r="BU58" i="8"/>
  <c r="BM58" i="8"/>
  <c r="BE58" i="8"/>
  <c r="AW58" i="8"/>
  <c r="AO58" i="8"/>
  <c r="AG58" i="8"/>
  <c r="Y58" i="8"/>
  <c r="Q58" i="8"/>
  <c r="I58" i="8"/>
  <c r="FC57" i="8"/>
  <c r="EU57" i="8"/>
  <c r="EM57" i="8"/>
  <c r="EE57" i="8"/>
  <c r="DW57" i="8"/>
  <c r="DO57" i="8"/>
  <c r="DG57" i="8"/>
  <c r="CY57" i="8"/>
  <c r="CQ57" i="8"/>
  <c r="CI57" i="8"/>
  <c r="CA57" i="8"/>
  <c r="BS57" i="8"/>
  <c r="BK57" i="8"/>
  <c r="BC57" i="8"/>
  <c r="AU57" i="8"/>
  <c r="AM57" i="8"/>
  <c r="AE57" i="8"/>
  <c r="W57" i="8"/>
  <c r="O57" i="8"/>
  <c r="FA56" i="8"/>
  <c r="ES56" i="8"/>
  <c r="EK56" i="8"/>
  <c r="EC56" i="8"/>
  <c r="DU56" i="8"/>
  <c r="DM56" i="8"/>
  <c r="DE56" i="8"/>
  <c r="CW56" i="8"/>
  <c r="CO56" i="8"/>
  <c r="CG56" i="8"/>
  <c r="BY56" i="8"/>
  <c r="BQ56" i="8"/>
  <c r="BI56" i="8"/>
  <c r="BA56" i="8"/>
  <c r="AS56" i="8"/>
  <c r="AK56" i="8"/>
  <c r="AC56" i="8"/>
  <c r="U56" i="8"/>
  <c r="M56" i="8"/>
  <c r="FG55" i="8"/>
  <c r="EY55" i="8"/>
  <c r="EQ55" i="8"/>
  <c r="EI55" i="8"/>
  <c r="EA55" i="8"/>
  <c r="DS55" i="8"/>
  <c r="DK55" i="8"/>
  <c r="DC55" i="8"/>
  <c r="CU55" i="8"/>
  <c r="CM55" i="8"/>
  <c r="CE55" i="8"/>
  <c r="BW55" i="8"/>
  <c r="BO55" i="8"/>
  <c r="BG55" i="8"/>
  <c r="AY55" i="8"/>
  <c r="AQ55" i="8"/>
  <c r="AI55" i="8"/>
  <c r="AA55" i="8"/>
  <c r="S55" i="8"/>
  <c r="K55" i="8"/>
  <c r="FE54" i="8"/>
  <c r="EW54" i="8"/>
  <c r="EO54" i="8"/>
  <c r="EG54" i="8"/>
  <c r="DY54" i="8"/>
  <c r="DQ54" i="8"/>
  <c r="DI54" i="8"/>
  <c r="DA54" i="8"/>
  <c r="CS54" i="8"/>
  <c r="CK54" i="8"/>
  <c r="CC54" i="8"/>
  <c r="BU54" i="8"/>
  <c r="BM54" i="8"/>
  <c r="BE54" i="8"/>
  <c r="AW54" i="8"/>
  <c r="AO54" i="8"/>
  <c r="AG54" i="8"/>
  <c r="Y54" i="8"/>
  <c r="Q54" i="8"/>
  <c r="I54" i="8"/>
  <c r="FC53" i="8"/>
  <c r="EU53" i="8"/>
  <c r="EM53" i="8"/>
  <c r="EE53" i="8"/>
  <c r="DW53" i="8"/>
  <c r="DO53" i="8"/>
  <c r="DG53" i="8"/>
  <c r="CY53" i="8"/>
  <c r="CQ53" i="8"/>
  <c r="CI53" i="8"/>
  <c r="CA53" i="8"/>
  <c r="BS53" i="8"/>
  <c r="BK53" i="8"/>
  <c r="BC53" i="8"/>
  <c r="AU53" i="8"/>
  <c r="AM53" i="8"/>
  <c r="AE53" i="8"/>
  <c r="W53" i="8"/>
  <c r="O53" i="8"/>
  <c r="FA52" i="8"/>
  <c r="ES52" i="8"/>
  <c r="EK52" i="8"/>
  <c r="EC52" i="8"/>
  <c r="DU52" i="8"/>
  <c r="DM52" i="8"/>
  <c r="DE52" i="8"/>
  <c r="CW52" i="8"/>
  <c r="CO52" i="8"/>
  <c r="CG52" i="8"/>
  <c r="BY52" i="8"/>
  <c r="BQ52" i="8"/>
  <c r="BI52" i="8"/>
  <c r="BA52" i="8"/>
  <c r="AS52" i="8"/>
  <c r="AK52" i="8"/>
  <c r="AC52" i="8"/>
  <c r="U52" i="8"/>
  <c r="M52" i="8"/>
  <c r="FG51" i="8"/>
  <c r="EY51" i="8"/>
  <c r="EQ51" i="8"/>
  <c r="EI51" i="8"/>
  <c r="EA51" i="8"/>
  <c r="DS51" i="8"/>
  <c r="DK51" i="8"/>
  <c r="DC51" i="8"/>
  <c r="CU51" i="8"/>
  <c r="CM51" i="8"/>
  <c r="CE51" i="8"/>
  <c r="BW51" i="8"/>
  <c r="BO51" i="8"/>
  <c r="BG51" i="8"/>
  <c r="AY51" i="8"/>
  <c r="AQ51" i="8"/>
  <c r="AI51" i="8"/>
  <c r="AA51" i="8"/>
  <c r="S51" i="8"/>
  <c r="K51" i="8"/>
  <c r="FE50" i="8"/>
  <c r="EW50" i="8"/>
  <c r="EO50" i="8"/>
  <c r="EG50" i="8"/>
  <c r="DY50" i="8"/>
  <c r="DQ50" i="8"/>
  <c r="DI50" i="8"/>
  <c r="DA50" i="8"/>
  <c r="CS50" i="8"/>
  <c r="CK50" i="8"/>
  <c r="CC50" i="8"/>
  <c r="BU50" i="8"/>
  <c r="BM50" i="8"/>
  <c r="BE50" i="8"/>
  <c r="AW50" i="8"/>
  <c r="AO50" i="8"/>
  <c r="AG50" i="8"/>
  <c r="Y50" i="8"/>
  <c r="Q50" i="8"/>
  <c r="I50" i="8"/>
  <c r="FC49" i="8"/>
  <c r="EU49" i="8"/>
  <c r="EM49" i="8"/>
  <c r="EE49" i="8"/>
  <c r="DW49" i="8"/>
  <c r="DO49" i="8"/>
  <c r="DG49" i="8"/>
  <c r="CY49" i="8"/>
  <c r="CQ49" i="8"/>
  <c r="CI49" i="8"/>
  <c r="CA49" i="8"/>
  <c r="BS49" i="8"/>
  <c r="BK49" i="8"/>
  <c r="BC49" i="8"/>
  <c r="AU49" i="8"/>
  <c r="AM49" i="8"/>
  <c r="AE49" i="8"/>
  <c r="W49" i="8"/>
  <c r="O49" i="8"/>
  <c r="FA48" i="8"/>
  <c r="ES48" i="8"/>
  <c r="EK48" i="8"/>
  <c r="EC48" i="8"/>
  <c r="DU48" i="8"/>
  <c r="DM48" i="8"/>
  <c r="DE48" i="8"/>
  <c r="CW48" i="8"/>
  <c r="CO48" i="8"/>
  <c r="CG48" i="8"/>
  <c r="BY48" i="8"/>
  <c r="BQ48" i="8"/>
  <c r="BI48" i="8"/>
  <c r="BA48" i="8"/>
  <c r="AS48" i="8"/>
  <c r="AK48" i="8"/>
  <c r="AC48" i="8"/>
  <c r="U48" i="8"/>
  <c r="M48" i="8"/>
  <c r="FG47" i="8"/>
  <c r="EY47" i="8"/>
  <c r="EQ47" i="8"/>
  <c r="EI47" i="8"/>
  <c r="EA47" i="8"/>
  <c r="DS47" i="8"/>
  <c r="DK47" i="8"/>
  <c r="DC47" i="8"/>
  <c r="CU47" i="8"/>
  <c r="CM47" i="8"/>
  <c r="CE47" i="8"/>
  <c r="BW47" i="8"/>
  <c r="BO47" i="8"/>
  <c r="BG47" i="8"/>
  <c r="AY47" i="8"/>
  <c r="AQ47" i="8"/>
  <c r="AI47" i="8"/>
  <c r="AA47" i="8"/>
  <c r="S47" i="8"/>
  <c r="K47" i="8"/>
  <c r="FE46" i="8"/>
  <c r="EW46" i="8"/>
  <c r="EO46" i="8"/>
  <c r="EG46" i="8"/>
  <c r="DY46" i="8"/>
  <c r="DQ46" i="8"/>
  <c r="DI46" i="8"/>
  <c r="DA46" i="8"/>
  <c r="CS46" i="8"/>
  <c r="CK46" i="8"/>
  <c r="CC46" i="8"/>
  <c r="BU46" i="8"/>
  <c r="BM46" i="8"/>
  <c r="BE46" i="8"/>
  <c r="AW46" i="8"/>
  <c r="AO46" i="8"/>
  <c r="AG46" i="8"/>
  <c r="Y46" i="8"/>
  <c r="Q46" i="8"/>
  <c r="I46" i="8"/>
  <c r="FC45" i="8"/>
  <c r="EU45" i="8"/>
  <c r="EM45" i="8"/>
  <c r="EE45" i="8"/>
  <c r="DW45" i="8"/>
  <c r="DO45" i="8"/>
  <c r="DG45" i="8"/>
  <c r="CY45" i="8"/>
  <c r="CQ45" i="8"/>
  <c r="CI45" i="8"/>
  <c r="CA45" i="8"/>
  <c r="BS45" i="8"/>
  <c r="BK45" i="8"/>
  <c r="BC45" i="8"/>
  <c r="AU45" i="8"/>
  <c r="AM45" i="8"/>
  <c r="AE45" i="8"/>
  <c r="W45" i="8"/>
  <c r="O45" i="8"/>
  <c r="FA44" i="8"/>
  <c r="ES44" i="8"/>
  <c r="EK44" i="8"/>
  <c r="EC44" i="8"/>
  <c r="DU44" i="8"/>
  <c r="DM44" i="8"/>
  <c r="DE44" i="8"/>
  <c r="CW44" i="8"/>
  <c r="CO44" i="8"/>
  <c r="CG44" i="8"/>
  <c r="BY44" i="8"/>
  <c r="BQ44" i="8"/>
  <c r="BI44" i="8"/>
  <c r="BA44" i="8"/>
  <c r="AS44" i="8"/>
  <c r="AK44" i="8"/>
  <c r="AC44" i="8"/>
  <c r="U44" i="8"/>
  <c r="M44" i="8"/>
  <c r="DN94" i="8"/>
  <c r="BB94" i="8"/>
  <c r="DL93" i="8"/>
  <c r="AZ93" i="8"/>
  <c r="DJ92" i="8"/>
  <c r="AX92" i="8"/>
  <c r="DH91" i="8"/>
  <c r="AV91" i="8"/>
  <c r="DF90" i="8"/>
  <c r="AT90" i="8"/>
  <c r="DD89" i="8"/>
  <c r="AR89" i="8"/>
  <c r="DB88" i="8"/>
  <c r="AP88" i="8"/>
  <c r="CZ87" i="8"/>
  <c r="AN87" i="8"/>
  <c r="CX86" i="8"/>
  <c r="AL86" i="8"/>
  <c r="EZ85" i="8"/>
  <c r="DT85" i="8"/>
  <c r="CN85" i="8"/>
  <c r="BH85" i="8"/>
  <c r="AB85" i="8"/>
  <c r="EZ84" i="8"/>
  <c r="ER84" i="8"/>
  <c r="EJ84" i="8"/>
  <c r="EB84" i="8"/>
  <c r="DT84" i="8"/>
  <c r="DL84" i="8"/>
  <c r="DD84" i="8"/>
  <c r="CV84" i="8"/>
  <c r="CN84" i="8"/>
  <c r="CF84" i="8"/>
  <c r="BX84" i="8"/>
  <c r="BP84" i="8"/>
  <c r="BH84" i="8"/>
  <c r="AZ84" i="8"/>
  <c r="AR84" i="8"/>
  <c r="AJ84" i="8"/>
  <c r="AB84" i="8"/>
  <c r="T84" i="8"/>
  <c r="L84" i="8"/>
  <c r="FF83" i="8"/>
  <c r="EX83" i="8"/>
  <c r="EP83" i="8"/>
  <c r="EH83" i="8"/>
  <c r="DZ83" i="8"/>
  <c r="DR83" i="8"/>
  <c r="DJ83" i="8"/>
  <c r="DB83" i="8"/>
  <c r="CT83" i="8"/>
  <c r="CL83" i="8"/>
  <c r="CD83" i="8"/>
  <c r="BV83" i="8"/>
  <c r="BN83" i="8"/>
  <c r="BF83" i="8"/>
  <c r="AX83" i="8"/>
  <c r="AP83" i="8"/>
  <c r="AH83" i="8"/>
  <c r="Z83" i="8"/>
  <c r="R83" i="8"/>
  <c r="J83" i="8"/>
  <c r="FD82" i="8"/>
  <c r="EV82" i="8"/>
  <c r="EN82" i="8"/>
  <c r="EF82" i="8"/>
  <c r="DX82" i="8"/>
  <c r="DP82" i="8"/>
  <c r="DH82" i="8"/>
  <c r="CZ82" i="8"/>
  <c r="CR82" i="8"/>
  <c r="CJ82" i="8"/>
  <c r="CB82" i="8"/>
  <c r="BT82" i="8"/>
  <c r="BL82" i="8"/>
  <c r="BD82" i="8"/>
  <c r="AV82" i="8"/>
  <c r="AN82" i="8"/>
  <c r="AF82" i="8"/>
  <c r="X82" i="8"/>
  <c r="P82" i="8"/>
  <c r="H82" i="8"/>
  <c r="FB81" i="8"/>
  <c r="ET81" i="8"/>
  <c r="EL81" i="8"/>
  <c r="ED81" i="8"/>
  <c r="DV81" i="8"/>
  <c r="DN81" i="8"/>
  <c r="DF81" i="8"/>
  <c r="CX81" i="8"/>
  <c r="CP81" i="8"/>
  <c r="CH81" i="8"/>
  <c r="BZ81" i="8"/>
  <c r="BR81" i="8"/>
  <c r="BJ81" i="8"/>
  <c r="BB81" i="8"/>
  <c r="AT81" i="8"/>
  <c r="AL81" i="8"/>
  <c r="AD81" i="8"/>
  <c r="V81" i="8"/>
  <c r="N81" i="8"/>
  <c r="EZ80" i="8"/>
  <c r="ER80" i="8"/>
  <c r="EJ80" i="8"/>
  <c r="EB80" i="8"/>
  <c r="DT80" i="8"/>
  <c r="DL80" i="8"/>
  <c r="DD80" i="8"/>
  <c r="CV80" i="8"/>
  <c r="CN80" i="8"/>
  <c r="CF80" i="8"/>
  <c r="BX80" i="8"/>
  <c r="BP80" i="8"/>
  <c r="BH80" i="8"/>
  <c r="AZ80" i="8"/>
  <c r="AR80" i="8"/>
  <c r="AJ80" i="8"/>
  <c r="AB80" i="8"/>
  <c r="T80" i="8"/>
  <c r="L80" i="8"/>
  <c r="FF79" i="8"/>
  <c r="EX79" i="8"/>
  <c r="EP79" i="8"/>
  <c r="EH79" i="8"/>
  <c r="DZ79" i="8"/>
  <c r="DR79" i="8"/>
  <c r="DJ79" i="8"/>
  <c r="DB79" i="8"/>
  <c r="CT79" i="8"/>
  <c r="CL79" i="8"/>
  <c r="CD79" i="8"/>
  <c r="BV79" i="8"/>
  <c r="BN79" i="8"/>
  <c r="BF79" i="8"/>
  <c r="AX79" i="8"/>
  <c r="AP79" i="8"/>
  <c r="AH79" i="8"/>
  <c r="Z79" i="8"/>
  <c r="R79" i="8"/>
  <c r="J79" i="8"/>
  <c r="FD78" i="8"/>
  <c r="EV78" i="8"/>
  <c r="EN78" i="8"/>
  <c r="EF78" i="8"/>
  <c r="DX78" i="8"/>
  <c r="DP78" i="8"/>
  <c r="DH78" i="8"/>
  <c r="CZ78" i="8"/>
  <c r="CR78" i="8"/>
  <c r="CJ78" i="8"/>
  <c r="CB78" i="8"/>
  <c r="BT78" i="8"/>
  <c r="BL78" i="8"/>
  <c r="BD78" i="8"/>
  <c r="AV78" i="8"/>
  <c r="AN78" i="8"/>
  <c r="AF78" i="8"/>
  <c r="X78" i="8"/>
  <c r="P78" i="8"/>
  <c r="H78" i="8"/>
  <c r="FB77" i="8"/>
  <c r="ET77" i="8"/>
  <c r="EL77" i="8"/>
  <c r="ED77" i="8"/>
  <c r="DV77" i="8"/>
  <c r="DN77" i="8"/>
  <c r="DF77" i="8"/>
  <c r="CX77" i="8"/>
  <c r="CP77" i="8"/>
  <c r="CH77" i="8"/>
  <c r="BZ77" i="8"/>
  <c r="BR77" i="8"/>
  <c r="BJ77" i="8"/>
  <c r="BB77" i="8"/>
  <c r="AT77" i="8"/>
  <c r="AL77" i="8"/>
  <c r="AD77" i="8"/>
  <c r="V77" i="8"/>
  <c r="N77" i="8"/>
  <c r="EZ76" i="8"/>
  <c r="ER76" i="8"/>
  <c r="EJ76" i="8"/>
  <c r="EB76" i="8"/>
  <c r="DT76" i="8"/>
  <c r="DL76" i="8"/>
  <c r="DD76" i="8"/>
  <c r="CV76" i="8"/>
  <c r="CN76" i="8"/>
  <c r="CF76" i="8"/>
  <c r="BX76" i="8"/>
  <c r="BP76" i="8"/>
  <c r="BH76" i="8"/>
  <c r="AZ76" i="8"/>
  <c r="AR76" i="8"/>
  <c r="AJ76" i="8"/>
  <c r="AB76" i="8"/>
  <c r="T76" i="8"/>
  <c r="L76" i="8"/>
  <c r="FF75" i="8"/>
  <c r="EX75" i="8"/>
  <c r="EP75" i="8"/>
  <c r="EH75" i="8"/>
  <c r="DZ75" i="8"/>
  <c r="DR75" i="8"/>
  <c r="DJ75" i="8"/>
  <c r="DB75" i="8"/>
  <c r="CT75" i="8"/>
  <c r="CL75" i="8"/>
  <c r="CD75" i="8"/>
  <c r="BV75" i="8"/>
  <c r="BN75" i="8"/>
  <c r="BF75" i="8"/>
  <c r="AX75" i="8"/>
  <c r="AP75" i="8"/>
  <c r="AH75" i="8"/>
  <c r="Z75" i="8"/>
  <c r="R75" i="8"/>
  <c r="J75" i="8"/>
  <c r="FD74" i="8"/>
  <c r="EV74" i="8"/>
  <c r="EN74" i="8"/>
  <c r="EF74" i="8"/>
  <c r="DX74" i="8"/>
  <c r="DP74" i="8"/>
  <c r="DH74" i="8"/>
  <c r="CZ74" i="8"/>
  <c r="CR74" i="8"/>
  <c r="CJ74" i="8"/>
  <c r="CB74" i="8"/>
  <c r="BT74" i="8"/>
  <c r="BL74" i="8"/>
  <c r="BD74" i="8"/>
  <c r="AV74" i="8"/>
  <c r="AN74" i="8"/>
  <c r="AF74" i="8"/>
  <c r="X74" i="8"/>
  <c r="P74" i="8"/>
  <c r="H74" i="8"/>
  <c r="FB73" i="8"/>
  <c r="ET73" i="8"/>
  <c r="EL73" i="8"/>
  <c r="ED73" i="8"/>
  <c r="DV73" i="8"/>
  <c r="DN73" i="8"/>
  <c r="DF73" i="8"/>
  <c r="CX73" i="8"/>
  <c r="CP73" i="8"/>
  <c r="CH73" i="8"/>
  <c r="BZ73" i="8"/>
  <c r="BR73" i="8"/>
  <c r="BJ73" i="8"/>
  <c r="BB73" i="8"/>
  <c r="AT73" i="8"/>
  <c r="AL73" i="8"/>
  <c r="AD73" i="8"/>
  <c r="V73" i="8"/>
  <c r="N73" i="8"/>
  <c r="EZ72" i="8"/>
  <c r="ER72" i="8"/>
  <c r="EJ72" i="8"/>
  <c r="EB72" i="8"/>
  <c r="DT72" i="8"/>
  <c r="DL72" i="8"/>
  <c r="DD72" i="8"/>
  <c r="CV72" i="8"/>
  <c r="CN72" i="8"/>
  <c r="CF72" i="8"/>
  <c r="BX72" i="8"/>
  <c r="BP72" i="8"/>
  <c r="BH72" i="8"/>
  <c r="AZ72" i="8"/>
  <c r="AR72" i="8"/>
  <c r="AJ72" i="8"/>
  <c r="AB72" i="8"/>
  <c r="T72" i="8"/>
  <c r="L72" i="8"/>
  <c r="FF71" i="8"/>
  <c r="EX71" i="8"/>
  <c r="EP71" i="8"/>
  <c r="EH71" i="8"/>
  <c r="DZ71" i="8"/>
  <c r="DR71" i="8"/>
  <c r="DJ71" i="8"/>
  <c r="DB71" i="8"/>
  <c r="CT71" i="8"/>
  <c r="CL71" i="8"/>
  <c r="CD71" i="8"/>
  <c r="BV71" i="8"/>
  <c r="BN71" i="8"/>
  <c r="BF71" i="8"/>
  <c r="AX71" i="8"/>
  <c r="AP71" i="8"/>
  <c r="AH71" i="8"/>
  <c r="Z71" i="8"/>
  <c r="R71" i="8"/>
  <c r="J71" i="8"/>
  <c r="FD70" i="8"/>
  <c r="EV70" i="8"/>
  <c r="EN70" i="8"/>
  <c r="EF70" i="8"/>
  <c r="DX70" i="8"/>
  <c r="DP70" i="8"/>
  <c r="DH70" i="8"/>
  <c r="CZ70" i="8"/>
  <c r="CR70" i="8"/>
  <c r="CJ70" i="8"/>
  <c r="CB70" i="8"/>
  <c r="BT70" i="8"/>
  <c r="BL70" i="8"/>
  <c r="BD70" i="8"/>
  <c r="AV70" i="8"/>
  <c r="AN70" i="8"/>
  <c r="AF70" i="8"/>
  <c r="X70" i="8"/>
  <c r="P70" i="8"/>
  <c r="H70" i="8"/>
  <c r="FB69" i="8"/>
  <c r="ET69" i="8"/>
  <c r="EL69" i="8"/>
  <c r="ED69" i="8"/>
  <c r="DV69" i="8"/>
  <c r="DN69" i="8"/>
  <c r="DF69" i="8"/>
  <c r="CX69" i="8"/>
  <c r="CP69" i="8"/>
  <c r="CH69" i="8"/>
  <c r="BZ69" i="8"/>
  <c r="BR69" i="8"/>
  <c r="BJ69" i="8"/>
  <c r="BB69" i="8"/>
  <c r="AT69" i="8"/>
  <c r="AL69" i="8"/>
  <c r="AD69" i="8"/>
  <c r="V69" i="8"/>
  <c r="N69" i="8"/>
  <c r="EZ68" i="8"/>
  <c r="ER68" i="8"/>
  <c r="EJ68" i="8"/>
  <c r="EB68" i="8"/>
  <c r="DT68" i="8"/>
  <c r="DL68" i="8"/>
  <c r="DD68" i="8"/>
  <c r="CV68" i="8"/>
  <c r="CN68" i="8"/>
  <c r="CF68" i="8"/>
  <c r="BX68" i="8"/>
  <c r="BP68" i="8"/>
  <c r="BH68" i="8"/>
  <c r="AZ68" i="8"/>
  <c r="AR68" i="8"/>
  <c r="AJ68" i="8"/>
  <c r="AB68" i="8"/>
  <c r="T68" i="8"/>
  <c r="L68" i="8"/>
  <c r="FF67" i="8"/>
  <c r="EX67" i="8"/>
  <c r="EP67" i="8"/>
  <c r="EH67" i="8"/>
  <c r="DZ67" i="8"/>
  <c r="DR67" i="8"/>
  <c r="DJ67" i="8"/>
  <c r="DB67" i="8"/>
  <c r="CT67" i="8"/>
  <c r="CL67" i="8"/>
  <c r="CD67" i="8"/>
  <c r="BV67" i="8"/>
  <c r="BN67" i="8"/>
  <c r="BF67" i="8"/>
  <c r="AX67" i="8"/>
  <c r="AP67" i="8"/>
  <c r="AH67" i="8"/>
  <c r="Z67" i="8"/>
  <c r="R67" i="8"/>
  <c r="J67" i="8"/>
  <c r="FD66" i="8"/>
  <c r="EV66" i="8"/>
  <c r="EN66" i="8"/>
  <c r="EF66" i="8"/>
  <c r="DX66" i="8"/>
  <c r="DP66" i="8"/>
  <c r="DH66" i="8"/>
  <c r="CZ66" i="8"/>
  <c r="CR66" i="8"/>
  <c r="CJ66" i="8"/>
  <c r="CB66" i="8"/>
  <c r="BT66" i="8"/>
  <c r="BL66" i="8"/>
  <c r="BD66" i="8"/>
  <c r="AV66" i="8"/>
  <c r="AN66" i="8"/>
  <c r="AF66" i="8"/>
  <c r="X66" i="8"/>
  <c r="P66" i="8"/>
  <c r="H66" i="8"/>
  <c r="FB65" i="8"/>
  <c r="ET65" i="8"/>
  <c r="EL65" i="8"/>
  <c r="ED65" i="8"/>
  <c r="DV65" i="8"/>
  <c r="DN65" i="8"/>
  <c r="DF65" i="8"/>
  <c r="CX65" i="8"/>
  <c r="CP65" i="8"/>
  <c r="CH65" i="8"/>
  <c r="BZ65" i="8"/>
  <c r="BR65" i="8"/>
  <c r="BJ65" i="8"/>
  <c r="BB65" i="8"/>
  <c r="AT65" i="8"/>
  <c r="AL65" i="8"/>
  <c r="AD65" i="8"/>
  <c r="V65" i="8"/>
  <c r="N65" i="8"/>
  <c r="EZ64" i="8"/>
  <c r="ER64" i="8"/>
  <c r="EJ64" i="8"/>
  <c r="EB64" i="8"/>
  <c r="DT64" i="8"/>
  <c r="DL64" i="8"/>
  <c r="DD64" i="8"/>
  <c r="CV64" i="8"/>
  <c r="CN64" i="8"/>
  <c r="CF64" i="8"/>
  <c r="BX64" i="8"/>
  <c r="BP64" i="8"/>
  <c r="BH64" i="8"/>
  <c r="AZ64" i="8"/>
  <c r="AR64" i="8"/>
  <c r="AJ64" i="8"/>
  <c r="AB64" i="8"/>
  <c r="T64" i="8"/>
  <c r="L64" i="8"/>
  <c r="FF63" i="8"/>
  <c r="EX63" i="8"/>
  <c r="EP63" i="8"/>
  <c r="EH63" i="8"/>
  <c r="DZ63" i="8"/>
  <c r="DR63" i="8"/>
  <c r="DJ63" i="8"/>
  <c r="DB63" i="8"/>
  <c r="CT63" i="8"/>
  <c r="CL63" i="8"/>
  <c r="CD63" i="8"/>
  <c r="BV63" i="8"/>
  <c r="BN63" i="8"/>
  <c r="BF63" i="8"/>
  <c r="AX63" i="8"/>
  <c r="AP63" i="8"/>
  <c r="AH63" i="8"/>
  <c r="Z63" i="8"/>
  <c r="R63" i="8"/>
  <c r="J63" i="8"/>
  <c r="FD62" i="8"/>
  <c r="EV62" i="8"/>
  <c r="EN62" i="8"/>
  <c r="EF62" i="8"/>
  <c r="DX62" i="8"/>
  <c r="DP62" i="8"/>
  <c r="DH62" i="8"/>
  <c r="CZ62" i="8"/>
  <c r="CR62" i="8"/>
  <c r="CJ62" i="8"/>
  <c r="CB62" i="8"/>
  <c r="BT62" i="8"/>
  <c r="BL62" i="8"/>
  <c r="BD62" i="8"/>
  <c r="AV62" i="8"/>
  <c r="AN62" i="8"/>
  <c r="AF62" i="8"/>
  <c r="X62" i="8"/>
  <c r="P62" i="8"/>
  <c r="H62" i="8"/>
  <c r="FB61" i="8"/>
  <c r="ET61" i="8"/>
  <c r="EL61" i="8"/>
  <c r="ED61" i="8"/>
  <c r="DV61" i="8"/>
  <c r="DN61" i="8"/>
  <c r="DF61" i="8"/>
  <c r="CX61" i="8"/>
  <c r="CP61" i="8"/>
  <c r="CH61" i="8"/>
  <c r="BZ61" i="8"/>
  <c r="BR61" i="8"/>
  <c r="BJ61" i="8"/>
  <c r="BB61" i="8"/>
  <c r="AT61" i="8"/>
  <c r="AL61" i="8"/>
  <c r="AD61" i="8"/>
  <c r="V61" i="8"/>
  <c r="N61" i="8"/>
  <c r="EZ60" i="8"/>
  <c r="ER60" i="8"/>
  <c r="EJ60" i="8"/>
  <c r="EB60" i="8"/>
  <c r="DT60" i="8"/>
  <c r="DL60" i="8"/>
  <c r="DD60" i="8"/>
  <c r="CV60" i="8"/>
  <c r="CN60" i="8"/>
  <c r="CF60" i="8"/>
  <c r="BX60" i="8"/>
  <c r="BP60" i="8"/>
  <c r="BH60" i="8"/>
  <c r="AZ60" i="8"/>
  <c r="AR60" i="8"/>
  <c r="AJ60" i="8"/>
  <c r="AB60" i="8"/>
  <c r="T60" i="8"/>
  <c r="L60" i="8"/>
  <c r="FF59" i="8"/>
  <c r="EX59" i="8"/>
  <c r="EP59" i="8"/>
  <c r="EH59" i="8"/>
  <c r="DZ59" i="8"/>
  <c r="DR59" i="8"/>
  <c r="DJ59" i="8"/>
  <c r="DB59" i="8"/>
  <c r="CT59" i="8"/>
  <c r="CL59" i="8"/>
  <c r="CD59" i="8"/>
  <c r="BV59" i="8"/>
  <c r="BN59" i="8"/>
  <c r="BF59" i="8"/>
  <c r="AX59" i="8"/>
  <c r="AP59" i="8"/>
  <c r="AH59" i="8"/>
  <c r="Z59" i="8"/>
  <c r="R59" i="8"/>
  <c r="J59" i="8"/>
  <c r="FD58" i="8"/>
  <c r="EV58" i="8"/>
  <c r="EN58" i="8"/>
  <c r="EF58" i="8"/>
  <c r="DX58" i="8"/>
  <c r="DP58" i="8"/>
  <c r="DH58" i="8"/>
  <c r="CZ58" i="8"/>
  <c r="CR58" i="8"/>
  <c r="CJ58" i="8"/>
  <c r="CB58" i="8"/>
  <c r="BT58" i="8"/>
  <c r="BL58" i="8"/>
  <c r="BD58" i="8"/>
  <c r="AV58" i="8"/>
  <c r="AN58" i="8"/>
  <c r="AF58" i="8"/>
  <c r="X58" i="8"/>
  <c r="P58" i="8"/>
  <c r="H58" i="8"/>
  <c r="FB57" i="8"/>
  <c r="ET57" i="8"/>
  <c r="EL57" i="8"/>
  <c r="ED57" i="8"/>
  <c r="DV57" i="8"/>
  <c r="DN57" i="8"/>
  <c r="DF57" i="8"/>
  <c r="CX57" i="8"/>
  <c r="CP57" i="8"/>
  <c r="CH57" i="8"/>
  <c r="BZ57" i="8"/>
  <c r="BR57" i="8"/>
  <c r="BJ57" i="8"/>
  <c r="BB57" i="8"/>
  <c r="AT57" i="8"/>
  <c r="AL57" i="8"/>
  <c r="AD57" i="8"/>
  <c r="V57" i="8"/>
  <c r="N57" i="8"/>
  <c r="EZ56" i="8"/>
  <c r="ER56" i="8"/>
  <c r="EJ56" i="8"/>
  <c r="EB56" i="8"/>
  <c r="DT56" i="8"/>
  <c r="DL56" i="8"/>
  <c r="DD56" i="8"/>
  <c r="CV56" i="8"/>
  <c r="CN56" i="8"/>
  <c r="CF56" i="8"/>
  <c r="BX56" i="8"/>
  <c r="BP56" i="8"/>
  <c r="BH56" i="8"/>
  <c r="AZ56" i="8"/>
  <c r="AR56" i="8"/>
  <c r="AJ56" i="8"/>
  <c r="AB56" i="8"/>
  <c r="T56" i="8"/>
  <c r="L56" i="8"/>
  <c r="FF55" i="8"/>
  <c r="EX55" i="8"/>
  <c r="EP55" i="8"/>
  <c r="EH55" i="8"/>
  <c r="DZ55" i="8"/>
  <c r="DR55" i="8"/>
  <c r="DJ55" i="8"/>
  <c r="DB55" i="8"/>
  <c r="CT55" i="8"/>
  <c r="CL55" i="8"/>
  <c r="CD55" i="8"/>
  <c r="BV55" i="8"/>
  <c r="BN55" i="8"/>
  <c r="BF55" i="8"/>
  <c r="AX55" i="8"/>
  <c r="AP55" i="8"/>
  <c r="AH55" i="8"/>
  <c r="Z55" i="8"/>
  <c r="R55" i="8"/>
  <c r="J55" i="8"/>
  <c r="FD54" i="8"/>
  <c r="EV54" i="8"/>
  <c r="EN54" i="8"/>
  <c r="EF54" i="8"/>
  <c r="DX54" i="8"/>
  <c r="DP54" i="8"/>
  <c r="DH54" i="8"/>
  <c r="CZ54" i="8"/>
  <c r="CR54" i="8"/>
  <c r="CJ54" i="8"/>
  <c r="CB54" i="8"/>
  <c r="BT54" i="8"/>
  <c r="BL54" i="8"/>
  <c r="BD54" i="8"/>
  <c r="AV54" i="8"/>
  <c r="AN54" i="8"/>
  <c r="AF54" i="8"/>
  <c r="X54" i="8"/>
  <c r="P54" i="8"/>
  <c r="H54" i="8"/>
  <c r="FB53" i="8"/>
  <c r="ET53" i="8"/>
  <c r="EL53" i="8"/>
  <c r="ED53" i="8"/>
  <c r="DV53" i="8"/>
  <c r="DN53" i="8"/>
  <c r="DF53" i="8"/>
  <c r="CX53" i="8"/>
  <c r="CP53" i="8"/>
  <c r="CH53" i="8"/>
  <c r="BZ53" i="8"/>
  <c r="BR53" i="8"/>
  <c r="BJ53" i="8"/>
  <c r="BB53" i="8"/>
  <c r="AT53" i="8"/>
  <c r="AL53" i="8"/>
  <c r="AD53" i="8"/>
  <c r="V53" i="8"/>
  <c r="N53" i="8"/>
  <c r="EZ52" i="8"/>
  <c r="ER52" i="8"/>
  <c r="EJ52" i="8"/>
  <c r="EB52" i="8"/>
  <c r="DT52" i="8"/>
  <c r="DL52" i="8"/>
  <c r="DD52" i="8"/>
  <c r="CV52" i="8"/>
  <c r="CN52" i="8"/>
  <c r="CF52" i="8"/>
  <c r="BX52" i="8"/>
  <c r="BP52" i="8"/>
  <c r="BH52" i="8"/>
  <c r="AZ52" i="8"/>
  <c r="AR52" i="8"/>
  <c r="AJ52" i="8"/>
  <c r="AB52" i="8"/>
  <c r="T52" i="8"/>
  <c r="L52" i="8"/>
  <c r="FF51" i="8"/>
  <c r="EX51" i="8"/>
  <c r="EP51" i="8"/>
  <c r="EH51" i="8"/>
  <c r="DZ51" i="8"/>
  <c r="DR51" i="8"/>
  <c r="DJ51" i="8"/>
  <c r="DB51" i="8"/>
  <c r="CT51" i="8"/>
  <c r="CL51" i="8"/>
  <c r="CD51" i="8"/>
  <c r="BV51" i="8"/>
  <c r="BN51" i="8"/>
  <c r="BF51" i="8"/>
  <c r="AX51" i="8"/>
  <c r="AP51" i="8"/>
  <c r="AH51" i="8"/>
  <c r="Z51" i="8"/>
  <c r="R51" i="8"/>
  <c r="J51" i="8"/>
  <c r="FD50" i="8"/>
  <c r="EV50" i="8"/>
  <c r="EN50" i="8"/>
  <c r="EF50" i="8"/>
  <c r="DX50" i="8"/>
  <c r="DP50" i="8"/>
  <c r="DH50" i="8"/>
  <c r="CZ50" i="8"/>
  <c r="CR50" i="8"/>
  <c r="CJ50" i="8"/>
  <c r="CB50" i="8"/>
  <c r="BT50" i="8"/>
  <c r="BL50" i="8"/>
  <c r="BD50" i="8"/>
  <c r="AV50" i="8"/>
  <c r="AN50" i="8"/>
  <c r="AF50" i="8"/>
  <c r="X50" i="8"/>
  <c r="P50" i="8"/>
  <c r="H50" i="8"/>
  <c r="FB49" i="8"/>
  <c r="ET49" i="8"/>
  <c r="EL49" i="8"/>
  <c r="ED49" i="8"/>
  <c r="DV49" i="8"/>
  <c r="DN49" i="8"/>
  <c r="DF49" i="8"/>
  <c r="CX49" i="8"/>
  <c r="CP49" i="8"/>
  <c r="CH49" i="8"/>
  <c r="BZ49" i="8"/>
  <c r="BR49" i="8"/>
  <c r="BJ49" i="8"/>
  <c r="BB49" i="8"/>
  <c r="AT49" i="8"/>
  <c r="AL49" i="8"/>
  <c r="AD49" i="8"/>
  <c r="V49" i="8"/>
  <c r="N49" i="8"/>
  <c r="EZ48" i="8"/>
  <c r="ER48" i="8"/>
  <c r="EJ48" i="8"/>
  <c r="EB48" i="8"/>
  <c r="DT48" i="8"/>
  <c r="DL48" i="8"/>
  <c r="DD48" i="8"/>
  <c r="CV48" i="8"/>
  <c r="CN48" i="8"/>
  <c r="CF48" i="8"/>
  <c r="BX48" i="8"/>
  <c r="BP48" i="8"/>
  <c r="BH48" i="8"/>
  <c r="AZ48" i="8"/>
  <c r="AR48" i="8"/>
  <c r="AJ48" i="8"/>
  <c r="AB48" i="8"/>
  <c r="T48" i="8"/>
  <c r="L48" i="8"/>
  <c r="FF47" i="8"/>
  <c r="EX47" i="8"/>
  <c r="EP47" i="8"/>
  <c r="EH47" i="8"/>
  <c r="DZ47" i="8"/>
  <c r="DR47" i="8"/>
  <c r="DJ47" i="8"/>
  <c r="DB47" i="8"/>
  <c r="CT47" i="8"/>
  <c r="CL47" i="8"/>
  <c r="CD47" i="8"/>
  <c r="BV47" i="8"/>
  <c r="BN47" i="8"/>
  <c r="BF47" i="8"/>
  <c r="AX47" i="8"/>
  <c r="AP47" i="8"/>
  <c r="AH47" i="8"/>
  <c r="Z47" i="8"/>
  <c r="R47" i="8"/>
  <c r="J47" i="8"/>
  <c r="FD46" i="8"/>
  <c r="EV46" i="8"/>
  <c r="EN46" i="8"/>
  <c r="EF46" i="8"/>
  <c r="DX46" i="8"/>
  <c r="DP46" i="8"/>
  <c r="DH46" i="8"/>
  <c r="CZ46" i="8"/>
  <c r="CR46" i="8"/>
  <c r="CJ46" i="8"/>
  <c r="CB46" i="8"/>
  <c r="BT46" i="8"/>
  <c r="BL46" i="8"/>
  <c r="BD46" i="8"/>
  <c r="AV46" i="8"/>
  <c r="AN46" i="8"/>
  <c r="AF46" i="8"/>
  <c r="X46" i="8"/>
  <c r="P46" i="8"/>
  <c r="H46" i="8"/>
  <c r="FB45" i="8"/>
  <c r="ET45" i="8"/>
  <c r="EL45" i="8"/>
  <c r="ED45" i="8"/>
  <c r="DV45" i="8"/>
  <c r="DN45" i="8"/>
  <c r="DF45" i="8"/>
  <c r="CX45" i="8"/>
  <c r="CP45" i="8"/>
  <c r="CH45" i="8"/>
  <c r="BZ45" i="8"/>
  <c r="BR45" i="8"/>
  <c r="BJ45" i="8"/>
  <c r="BB45" i="8"/>
  <c r="AT45" i="8"/>
  <c r="AL45" i="8"/>
  <c r="AD45" i="8"/>
  <c r="V45" i="8"/>
  <c r="N45" i="8"/>
  <c r="EZ44" i="8"/>
  <c r="ER44" i="8"/>
  <c r="EJ44" i="8"/>
  <c r="EB44" i="8"/>
  <c r="DT44" i="8"/>
  <c r="DL44" i="8"/>
  <c r="DD44" i="8"/>
  <c r="CV44" i="8"/>
  <c r="CN44" i="8"/>
  <c r="CF44" i="8"/>
  <c r="BX44" i="8"/>
  <c r="BP44" i="8"/>
  <c r="BH44" i="8"/>
  <c r="AZ44" i="8"/>
  <c r="AR44" i="8"/>
  <c r="AJ44" i="8"/>
  <c r="AB44" i="8"/>
  <c r="T44" i="8"/>
  <c r="L44" i="8"/>
  <c r="DF94" i="8"/>
  <c r="AT94" i="8"/>
  <c r="DD93" i="8"/>
  <c r="AR93" i="8"/>
  <c r="DB92" i="8"/>
  <c r="AP92" i="8"/>
  <c r="CZ91" i="8"/>
  <c r="AN91" i="8"/>
  <c r="CX90" i="8"/>
  <c r="AL90" i="8"/>
  <c r="CV89" i="8"/>
  <c r="AJ89" i="8"/>
  <c r="FF88" i="8"/>
  <c r="CT88" i="8"/>
  <c r="AH88" i="8"/>
  <c r="FD87" i="8"/>
  <c r="CR87" i="8"/>
  <c r="AF87" i="8"/>
  <c r="FB86" i="8"/>
  <c r="CP86" i="8"/>
  <c r="AD86" i="8"/>
  <c r="EU85" i="8"/>
  <c r="DO85" i="8"/>
  <c r="CI85" i="8"/>
  <c r="BC85" i="8"/>
  <c r="W85" i="8"/>
  <c r="FG84" i="8"/>
  <c r="EY84" i="8"/>
  <c r="EQ84" i="8"/>
  <c r="EI84" i="8"/>
  <c r="EA84" i="8"/>
  <c r="DS84" i="8"/>
  <c r="DK84" i="8"/>
  <c r="DC84" i="8"/>
  <c r="CU84" i="8"/>
  <c r="CM84" i="8"/>
  <c r="CE84" i="8"/>
  <c r="BW84" i="8"/>
  <c r="BO84" i="8"/>
  <c r="BG84" i="8"/>
  <c r="AY84" i="8"/>
  <c r="AQ84" i="8"/>
  <c r="AI84" i="8"/>
  <c r="AA84" i="8"/>
  <c r="S84" i="8"/>
  <c r="K84" i="8"/>
  <c r="FE83" i="8"/>
  <c r="EW83" i="8"/>
  <c r="EO83" i="8"/>
  <c r="EG83" i="8"/>
  <c r="DY83" i="8"/>
  <c r="DQ83" i="8"/>
  <c r="DI83" i="8"/>
  <c r="DA83" i="8"/>
  <c r="CS83" i="8"/>
  <c r="CK83" i="8"/>
  <c r="CC83" i="8"/>
  <c r="BU83" i="8"/>
  <c r="BM83" i="8"/>
  <c r="BE83" i="8"/>
  <c r="AW83" i="8"/>
  <c r="AO83" i="8"/>
  <c r="AG83" i="8"/>
  <c r="Y83" i="8"/>
  <c r="Q83" i="8"/>
  <c r="I83" i="8"/>
  <c r="FC82" i="8"/>
  <c r="EU82" i="8"/>
  <c r="EM82" i="8"/>
  <c r="EE82" i="8"/>
  <c r="DW82" i="8"/>
  <c r="DO82" i="8"/>
  <c r="DG82" i="8"/>
  <c r="CY82" i="8"/>
  <c r="CQ82" i="8"/>
  <c r="CI82" i="8"/>
  <c r="CA82" i="8"/>
  <c r="BS82" i="8"/>
  <c r="BK82" i="8"/>
  <c r="BC82" i="8"/>
  <c r="AU82" i="8"/>
  <c r="AM82" i="8"/>
  <c r="AE82" i="8"/>
  <c r="W82" i="8"/>
  <c r="O82" i="8"/>
  <c r="FA81" i="8"/>
  <c r="ES81" i="8"/>
  <c r="EK81" i="8"/>
  <c r="EC81" i="8"/>
  <c r="DU81" i="8"/>
  <c r="DM81" i="8"/>
  <c r="DE81" i="8"/>
  <c r="CW81" i="8"/>
  <c r="CO81" i="8"/>
  <c r="CG81" i="8"/>
  <c r="BY81" i="8"/>
  <c r="BQ81" i="8"/>
  <c r="BI81" i="8"/>
  <c r="BA81" i="8"/>
  <c r="AS81" i="8"/>
  <c r="AK81" i="8"/>
  <c r="AC81" i="8"/>
  <c r="U81" i="8"/>
  <c r="M81" i="8"/>
  <c r="FG80" i="8"/>
  <c r="EY80" i="8"/>
  <c r="EQ80" i="8"/>
  <c r="EI80" i="8"/>
  <c r="EA80" i="8"/>
  <c r="DS80" i="8"/>
  <c r="DK80" i="8"/>
  <c r="DC80" i="8"/>
  <c r="CU80" i="8"/>
  <c r="CM80" i="8"/>
  <c r="CE80" i="8"/>
  <c r="BW80" i="8"/>
  <c r="BO80" i="8"/>
  <c r="BG80" i="8"/>
  <c r="AY80" i="8"/>
  <c r="AQ80" i="8"/>
  <c r="AI80" i="8"/>
  <c r="AA80" i="8"/>
  <c r="S80" i="8"/>
  <c r="K80" i="8"/>
  <c r="FE79" i="8"/>
  <c r="EW79" i="8"/>
  <c r="EO79" i="8"/>
  <c r="EG79" i="8"/>
  <c r="DY79" i="8"/>
  <c r="DQ79" i="8"/>
  <c r="DI79" i="8"/>
  <c r="DA79" i="8"/>
  <c r="CS79" i="8"/>
  <c r="CK79" i="8"/>
  <c r="CC79" i="8"/>
  <c r="BU79" i="8"/>
  <c r="BM79" i="8"/>
  <c r="BE79" i="8"/>
  <c r="AW79" i="8"/>
  <c r="AO79" i="8"/>
  <c r="AG79" i="8"/>
  <c r="Y79" i="8"/>
  <c r="Q79" i="8"/>
  <c r="I79" i="8"/>
  <c r="FC78" i="8"/>
  <c r="EU78" i="8"/>
  <c r="EM78" i="8"/>
  <c r="EE78" i="8"/>
  <c r="DW78" i="8"/>
  <c r="DO78" i="8"/>
  <c r="DG78" i="8"/>
  <c r="CY78" i="8"/>
  <c r="CQ78" i="8"/>
  <c r="CI78" i="8"/>
  <c r="CA78" i="8"/>
  <c r="BS78" i="8"/>
  <c r="BK78" i="8"/>
  <c r="BC78" i="8"/>
  <c r="AU78" i="8"/>
  <c r="AM78" i="8"/>
  <c r="AE78" i="8"/>
  <c r="W78" i="8"/>
  <c r="O78" i="8"/>
  <c r="FA77" i="8"/>
  <c r="ES77" i="8"/>
  <c r="EK77" i="8"/>
  <c r="EC77" i="8"/>
  <c r="DU77" i="8"/>
  <c r="DM77" i="8"/>
  <c r="DE77" i="8"/>
  <c r="CW77" i="8"/>
  <c r="CO77" i="8"/>
  <c r="CG77" i="8"/>
  <c r="BY77" i="8"/>
  <c r="BQ77" i="8"/>
  <c r="BI77" i="8"/>
  <c r="BA77" i="8"/>
  <c r="AS77" i="8"/>
  <c r="AK77" i="8"/>
  <c r="AC77" i="8"/>
  <c r="U77" i="8"/>
  <c r="M77" i="8"/>
  <c r="FG76" i="8"/>
  <c r="EY76" i="8"/>
  <c r="EQ76" i="8"/>
  <c r="EI76" i="8"/>
  <c r="EA76" i="8"/>
  <c r="DS76" i="8"/>
  <c r="DK76" i="8"/>
  <c r="DC76" i="8"/>
  <c r="CU76" i="8"/>
  <c r="CM76" i="8"/>
  <c r="CE76" i="8"/>
  <c r="BW76" i="8"/>
  <c r="BO76" i="8"/>
  <c r="BG76" i="8"/>
  <c r="AY76" i="8"/>
  <c r="AQ76" i="8"/>
  <c r="AI76" i="8"/>
  <c r="AA76" i="8"/>
  <c r="S76" i="8"/>
  <c r="K76" i="8"/>
  <c r="FE75" i="8"/>
  <c r="EW75" i="8"/>
  <c r="EO75" i="8"/>
  <c r="EG75" i="8"/>
  <c r="DY75" i="8"/>
  <c r="DQ75" i="8"/>
  <c r="DI75" i="8"/>
  <c r="DA75" i="8"/>
  <c r="CS75" i="8"/>
  <c r="CK75" i="8"/>
  <c r="CC75" i="8"/>
  <c r="BU75" i="8"/>
  <c r="BM75" i="8"/>
  <c r="BE75" i="8"/>
  <c r="AW75" i="8"/>
  <c r="AO75" i="8"/>
  <c r="AG75" i="8"/>
  <c r="Y75" i="8"/>
  <c r="Q75" i="8"/>
  <c r="I75" i="8"/>
  <c r="FC74" i="8"/>
  <c r="EU74" i="8"/>
  <c r="EM74" i="8"/>
  <c r="EE74" i="8"/>
  <c r="DW74" i="8"/>
  <c r="DO74" i="8"/>
  <c r="DG74" i="8"/>
  <c r="CY74" i="8"/>
  <c r="CQ74" i="8"/>
  <c r="CI74" i="8"/>
  <c r="CA74" i="8"/>
  <c r="BS74" i="8"/>
  <c r="BK74" i="8"/>
  <c r="BC74" i="8"/>
  <c r="AU74" i="8"/>
  <c r="AM74" i="8"/>
  <c r="AE74" i="8"/>
  <c r="W74" i="8"/>
  <c r="O74" i="8"/>
  <c r="FA73" i="8"/>
  <c r="ES73" i="8"/>
  <c r="EK73" i="8"/>
  <c r="EC73" i="8"/>
  <c r="DU73" i="8"/>
  <c r="DM73" i="8"/>
  <c r="DE73" i="8"/>
  <c r="CW73" i="8"/>
  <c r="CO73" i="8"/>
  <c r="CG73" i="8"/>
  <c r="BY73" i="8"/>
  <c r="BQ73" i="8"/>
  <c r="BI73" i="8"/>
  <c r="BA73" i="8"/>
  <c r="AS73" i="8"/>
  <c r="AK73" i="8"/>
  <c r="AC73" i="8"/>
  <c r="U73" i="8"/>
  <c r="M73" i="8"/>
  <c r="FG72" i="8"/>
  <c r="EY72" i="8"/>
  <c r="EQ72" i="8"/>
  <c r="EI72" i="8"/>
  <c r="EA72" i="8"/>
  <c r="DS72" i="8"/>
  <c r="DK72" i="8"/>
  <c r="DC72" i="8"/>
  <c r="CU72" i="8"/>
  <c r="CM72" i="8"/>
  <c r="CE72" i="8"/>
  <c r="BW72" i="8"/>
  <c r="BO72" i="8"/>
  <c r="BG72" i="8"/>
  <c r="AY72" i="8"/>
  <c r="AQ72" i="8"/>
  <c r="AI72" i="8"/>
  <c r="AA72" i="8"/>
  <c r="S72" i="8"/>
  <c r="K72" i="8"/>
  <c r="FE71" i="8"/>
  <c r="EW71" i="8"/>
  <c r="EO71" i="8"/>
  <c r="EG71" i="8"/>
  <c r="DY71" i="8"/>
  <c r="DQ71" i="8"/>
  <c r="DI71" i="8"/>
  <c r="DA71" i="8"/>
  <c r="CS71" i="8"/>
  <c r="CK71" i="8"/>
  <c r="CC71" i="8"/>
  <c r="BU71" i="8"/>
  <c r="BM71" i="8"/>
  <c r="BE71" i="8"/>
  <c r="AW71" i="8"/>
  <c r="AO71" i="8"/>
  <c r="AG71" i="8"/>
  <c r="Y71" i="8"/>
  <c r="Q71" i="8"/>
  <c r="I71" i="8"/>
  <c r="FC70" i="8"/>
  <c r="EU70" i="8"/>
  <c r="EM70" i="8"/>
  <c r="EE70" i="8"/>
  <c r="DW70" i="8"/>
  <c r="DO70" i="8"/>
  <c r="DG70" i="8"/>
  <c r="CY70" i="8"/>
  <c r="CQ70" i="8"/>
  <c r="CI70" i="8"/>
  <c r="CA70" i="8"/>
  <c r="BS70" i="8"/>
  <c r="BK70" i="8"/>
  <c r="BC70" i="8"/>
  <c r="AU70" i="8"/>
  <c r="AM70" i="8"/>
  <c r="AE70" i="8"/>
  <c r="W70" i="8"/>
  <c r="O70" i="8"/>
  <c r="FA69" i="8"/>
  <c r="ES69" i="8"/>
  <c r="EK69" i="8"/>
  <c r="EC69" i="8"/>
  <c r="DU69" i="8"/>
  <c r="DM69" i="8"/>
  <c r="DE69" i="8"/>
  <c r="CW69" i="8"/>
  <c r="CO69" i="8"/>
  <c r="CG69" i="8"/>
  <c r="BY69" i="8"/>
  <c r="BQ69" i="8"/>
  <c r="BI69" i="8"/>
  <c r="BA69" i="8"/>
  <c r="AS69" i="8"/>
  <c r="AK69" i="8"/>
  <c r="AC69" i="8"/>
  <c r="U69" i="8"/>
  <c r="M69" i="8"/>
  <c r="FG68" i="8"/>
  <c r="EY68" i="8"/>
  <c r="EQ68" i="8"/>
  <c r="EI68" i="8"/>
  <c r="EA68" i="8"/>
  <c r="DS68" i="8"/>
  <c r="DK68" i="8"/>
  <c r="DC68" i="8"/>
  <c r="CU68" i="8"/>
  <c r="CM68" i="8"/>
  <c r="CE68" i="8"/>
  <c r="BW68" i="8"/>
  <c r="BO68" i="8"/>
  <c r="BG68" i="8"/>
  <c r="AY68" i="8"/>
  <c r="AQ68" i="8"/>
  <c r="AI68" i="8"/>
  <c r="AA68" i="8"/>
  <c r="S68" i="8"/>
  <c r="K68" i="8"/>
  <c r="FE67" i="8"/>
  <c r="EW67" i="8"/>
  <c r="EO67" i="8"/>
  <c r="EG67" i="8"/>
  <c r="DY67" i="8"/>
  <c r="DQ67" i="8"/>
  <c r="DI67" i="8"/>
  <c r="DA67" i="8"/>
  <c r="CS67" i="8"/>
  <c r="CK67" i="8"/>
  <c r="CC67" i="8"/>
  <c r="BU67" i="8"/>
  <c r="BM67" i="8"/>
  <c r="BE67" i="8"/>
  <c r="AW67" i="8"/>
  <c r="AO67" i="8"/>
  <c r="AG67" i="8"/>
  <c r="Y67" i="8"/>
  <c r="Q67" i="8"/>
  <c r="I67" i="8"/>
  <c r="FC66" i="8"/>
  <c r="EU66" i="8"/>
  <c r="EM66" i="8"/>
  <c r="EE66" i="8"/>
  <c r="DW66" i="8"/>
  <c r="DO66" i="8"/>
  <c r="DG66" i="8"/>
  <c r="CY66" i="8"/>
  <c r="CQ66" i="8"/>
  <c r="CI66" i="8"/>
  <c r="CA66" i="8"/>
  <c r="BS66" i="8"/>
  <c r="BK66" i="8"/>
  <c r="BC66" i="8"/>
  <c r="AU66" i="8"/>
  <c r="AM66" i="8"/>
  <c r="AE66" i="8"/>
  <c r="W66" i="8"/>
  <c r="O66" i="8"/>
  <c r="FA65" i="8"/>
  <c r="ES65" i="8"/>
  <c r="EK65" i="8"/>
  <c r="EC65" i="8"/>
  <c r="DU65" i="8"/>
  <c r="DM65" i="8"/>
  <c r="DE65" i="8"/>
  <c r="CW65" i="8"/>
  <c r="CO65" i="8"/>
  <c r="CG65" i="8"/>
  <c r="BY65" i="8"/>
  <c r="BQ65" i="8"/>
  <c r="BI65" i="8"/>
  <c r="BA65" i="8"/>
  <c r="AS65" i="8"/>
  <c r="AK65" i="8"/>
  <c r="AC65" i="8"/>
  <c r="U65" i="8"/>
  <c r="M65" i="8"/>
  <c r="FG64" i="8"/>
  <c r="EY64" i="8"/>
  <c r="EQ64" i="8"/>
  <c r="EI64" i="8"/>
  <c r="EA64" i="8"/>
  <c r="DS64" i="8"/>
  <c r="DK64" i="8"/>
  <c r="DC64" i="8"/>
  <c r="CU64" i="8"/>
  <c r="CM64" i="8"/>
  <c r="CE64" i="8"/>
  <c r="BW64" i="8"/>
  <c r="BO64" i="8"/>
  <c r="BG64" i="8"/>
  <c r="AY64" i="8"/>
  <c r="AQ64" i="8"/>
  <c r="AI64" i="8"/>
  <c r="AA64" i="8"/>
  <c r="S64" i="8"/>
  <c r="K64" i="8"/>
  <c r="FE63" i="8"/>
  <c r="EW63" i="8"/>
  <c r="EO63" i="8"/>
  <c r="EG63" i="8"/>
  <c r="DY63" i="8"/>
  <c r="DQ63" i="8"/>
  <c r="DI63" i="8"/>
  <c r="DA63" i="8"/>
  <c r="CS63" i="8"/>
  <c r="CK63" i="8"/>
  <c r="CC63" i="8"/>
  <c r="BU63" i="8"/>
  <c r="BM63" i="8"/>
  <c r="BE63" i="8"/>
  <c r="AW63" i="8"/>
  <c r="AO63" i="8"/>
  <c r="AG63" i="8"/>
  <c r="Y63" i="8"/>
  <c r="Q63" i="8"/>
  <c r="I63" i="8"/>
  <c r="FC62" i="8"/>
  <c r="EU62" i="8"/>
  <c r="EM62" i="8"/>
  <c r="EE62" i="8"/>
  <c r="DW62" i="8"/>
  <c r="DO62" i="8"/>
  <c r="DG62" i="8"/>
  <c r="CY62" i="8"/>
  <c r="CQ62" i="8"/>
  <c r="CI62" i="8"/>
  <c r="CA62" i="8"/>
  <c r="BS62" i="8"/>
  <c r="BK62" i="8"/>
  <c r="BC62" i="8"/>
  <c r="AU62" i="8"/>
  <c r="AM62" i="8"/>
  <c r="AE62" i="8"/>
  <c r="W62" i="8"/>
  <c r="O62" i="8"/>
  <c r="FA61" i="8"/>
  <c r="ES61" i="8"/>
  <c r="EK61" i="8"/>
  <c r="EC61" i="8"/>
  <c r="DU61" i="8"/>
  <c r="DM61" i="8"/>
  <c r="DE61" i="8"/>
  <c r="CW61" i="8"/>
  <c r="CO61" i="8"/>
  <c r="CG61" i="8"/>
  <c r="BY61" i="8"/>
  <c r="BQ61" i="8"/>
  <c r="BI61" i="8"/>
  <c r="BA61" i="8"/>
  <c r="AS61" i="8"/>
  <c r="AK61" i="8"/>
  <c r="AC61" i="8"/>
  <c r="U61" i="8"/>
  <c r="M61" i="8"/>
  <c r="FG60" i="8"/>
  <c r="EY60" i="8"/>
  <c r="EQ60" i="8"/>
  <c r="EI60" i="8"/>
  <c r="EA60" i="8"/>
  <c r="DS60" i="8"/>
  <c r="DK60" i="8"/>
  <c r="DC60" i="8"/>
  <c r="CU60" i="8"/>
  <c r="CM60" i="8"/>
  <c r="CE60" i="8"/>
  <c r="BW60" i="8"/>
  <c r="BO60" i="8"/>
  <c r="BG60" i="8"/>
  <c r="AY60" i="8"/>
  <c r="AQ60" i="8"/>
  <c r="AI60" i="8"/>
  <c r="AA60" i="8"/>
  <c r="S60" i="8"/>
  <c r="K60" i="8"/>
  <c r="FE59" i="8"/>
  <c r="EW59" i="8"/>
  <c r="EO59" i="8"/>
  <c r="EG59" i="8"/>
  <c r="DY59" i="8"/>
  <c r="DQ59" i="8"/>
  <c r="DI59" i="8"/>
  <c r="DA59" i="8"/>
  <c r="CS59" i="8"/>
  <c r="CK59" i="8"/>
  <c r="CC59" i="8"/>
  <c r="BU59" i="8"/>
  <c r="BM59" i="8"/>
  <c r="BE59" i="8"/>
  <c r="AW59" i="8"/>
  <c r="AO59" i="8"/>
  <c r="AG59" i="8"/>
  <c r="Y59" i="8"/>
  <c r="Q59" i="8"/>
  <c r="I59" i="8"/>
  <c r="FC58" i="8"/>
  <c r="EU58" i="8"/>
  <c r="EM58" i="8"/>
  <c r="EE58" i="8"/>
  <c r="DW58" i="8"/>
  <c r="DO58" i="8"/>
  <c r="DG58" i="8"/>
  <c r="CY58" i="8"/>
  <c r="CQ58" i="8"/>
  <c r="CI58" i="8"/>
  <c r="CA58" i="8"/>
  <c r="BS58" i="8"/>
  <c r="BK58" i="8"/>
  <c r="BC58" i="8"/>
  <c r="AU58" i="8"/>
  <c r="AM58" i="8"/>
  <c r="AE58" i="8"/>
  <c r="W58" i="8"/>
  <c r="O58" i="8"/>
  <c r="FA57" i="8"/>
  <c r="ES57" i="8"/>
  <c r="EK57" i="8"/>
  <c r="EC57" i="8"/>
  <c r="DU57" i="8"/>
  <c r="DM57" i="8"/>
  <c r="DE57" i="8"/>
  <c r="CW57" i="8"/>
  <c r="CO57" i="8"/>
  <c r="CG57" i="8"/>
  <c r="BY57" i="8"/>
  <c r="BQ57" i="8"/>
  <c r="BI57" i="8"/>
  <c r="BA57" i="8"/>
  <c r="AS57" i="8"/>
  <c r="AK57" i="8"/>
  <c r="AC57" i="8"/>
  <c r="U57" i="8"/>
  <c r="M57" i="8"/>
  <c r="FG56" i="8"/>
  <c r="EY56" i="8"/>
  <c r="EQ56" i="8"/>
  <c r="EI56" i="8"/>
  <c r="EA56" i="8"/>
  <c r="DS56" i="8"/>
  <c r="DK56" i="8"/>
  <c r="DC56" i="8"/>
  <c r="CU56" i="8"/>
  <c r="CM56" i="8"/>
  <c r="CE56" i="8"/>
  <c r="BW56" i="8"/>
  <c r="BO56" i="8"/>
  <c r="BG56" i="8"/>
  <c r="AY56" i="8"/>
  <c r="AQ56" i="8"/>
  <c r="AI56" i="8"/>
  <c r="AA56" i="8"/>
  <c r="S56" i="8"/>
  <c r="K56" i="8"/>
  <c r="FE55" i="8"/>
  <c r="EW55" i="8"/>
  <c r="EO55" i="8"/>
  <c r="EG55" i="8"/>
  <c r="DY55" i="8"/>
  <c r="DQ55" i="8"/>
  <c r="DI55" i="8"/>
  <c r="DA55" i="8"/>
  <c r="CS55" i="8"/>
  <c r="CK55" i="8"/>
  <c r="CC55" i="8"/>
  <c r="BU55" i="8"/>
  <c r="BM55" i="8"/>
  <c r="BE55" i="8"/>
  <c r="AW55" i="8"/>
  <c r="AO55" i="8"/>
  <c r="AG55" i="8"/>
  <c r="Y55" i="8"/>
  <c r="Q55" i="8"/>
  <c r="I55" i="8"/>
  <c r="FC54" i="8"/>
  <c r="EU54" i="8"/>
  <c r="EM54" i="8"/>
  <c r="EE54" i="8"/>
  <c r="DW54" i="8"/>
  <c r="DO54" i="8"/>
  <c r="DG54" i="8"/>
  <c r="CY54" i="8"/>
  <c r="CQ54" i="8"/>
  <c r="CI54" i="8"/>
  <c r="CA54" i="8"/>
  <c r="BS54" i="8"/>
  <c r="BK54" i="8"/>
  <c r="BC54" i="8"/>
  <c r="AU54" i="8"/>
  <c r="AM54" i="8"/>
  <c r="AE54" i="8"/>
  <c r="W54" i="8"/>
  <c r="O54" i="8"/>
  <c r="FA53" i="8"/>
  <c r="ES53" i="8"/>
  <c r="EK53" i="8"/>
  <c r="EC53" i="8"/>
  <c r="DU53" i="8"/>
  <c r="DM53" i="8"/>
  <c r="DE53" i="8"/>
  <c r="CW53" i="8"/>
  <c r="CO53" i="8"/>
  <c r="CG53" i="8"/>
  <c r="BY53" i="8"/>
  <c r="BQ53" i="8"/>
  <c r="BI53" i="8"/>
  <c r="BA53" i="8"/>
  <c r="AS53" i="8"/>
  <c r="AK53" i="8"/>
  <c r="AC53" i="8"/>
  <c r="U53" i="8"/>
  <c r="M53" i="8"/>
  <c r="FG52" i="8"/>
  <c r="EY52" i="8"/>
  <c r="EQ52" i="8"/>
  <c r="EI52" i="8"/>
  <c r="EA52" i="8"/>
  <c r="DS52" i="8"/>
  <c r="DK52" i="8"/>
  <c r="DC52" i="8"/>
  <c r="CU52" i="8"/>
  <c r="CM52" i="8"/>
  <c r="CE52" i="8"/>
  <c r="BW52" i="8"/>
  <c r="BO52" i="8"/>
  <c r="BG52" i="8"/>
  <c r="AY52" i="8"/>
  <c r="AQ52" i="8"/>
  <c r="AI52" i="8"/>
  <c r="AA52" i="8"/>
  <c r="S52" i="8"/>
  <c r="K52" i="8"/>
  <c r="FE51" i="8"/>
  <c r="EW51" i="8"/>
  <c r="EO51" i="8"/>
  <c r="EG51" i="8"/>
  <c r="DY51" i="8"/>
  <c r="DQ51" i="8"/>
  <c r="DI51" i="8"/>
  <c r="DA51" i="8"/>
  <c r="CS51" i="8"/>
  <c r="CK51" i="8"/>
  <c r="CC51" i="8"/>
  <c r="BU51" i="8"/>
  <c r="BM51" i="8"/>
  <c r="BE51" i="8"/>
  <c r="AW51" i="8"/>
  <c r="AO51" i="8"/>
  <c r="AG51" i="8"/>
  <c r="Y51" i="8"/>
  <c r="Q51" i="8"/>
  <c r="I51" i="8"/>
  <c r="FC50" i="8"/>
  <c r="EU50" i="8"/>
  <c r="EM50" i="8"/>
  <c r="EE50" i="8"/>
  <c r="DW50" i="8"/>
  <c r="DO50" i="8"/>
  <c r="DG50" i="8"/>
  <c r="CY50" i="8"/>
  <c r="CQ50" i="8"/>
  <c r="CI50" i="8"/>
  <c r="CA50" i="8"/>
  <c r="BS50" i="8"/>
  <c r="BK50" i="8"/>
  <c r="BC50" i="8"/>
  <c r="AU50" i="8"/>
  <c r="AM50" i="8"/>
  <c r="AE50" i="8"/>
  <c r="W50" i="8"/>
  <c r="O50" i="8"/>
  <c r="FA49" i="8"/>
  <c r="ES49" i="8"/>
  <c r="EK49" i="8"/>
  <c r="EC49" i="8"/>
  <c r="DU49" i="8"/>
  <c r="DM49" i="8"/>
  <c r="DE49" i="8"/>
  <c r="CW49" i="8"/>
  <c r="CO49" i="8"/>
  <c r="CG49" i="8"/>
  <c r="BY49" i="8"/>
  <c r="BQ49" i="8"/>
  <c r="BI49" i="8"/>
  <c r="BA49" i="8"/>
  <c r="AS49" i="8"/>
  <c r="AK49" i="8"/>
  <c r="AC49" i="8"/>
  <c r="U49" i="8"/>
  <c r="M49" i="8"/>
  <c r="FG48" i="8"/>
  <c r="EY48" i="8"/>
  <c r="EQ48" i="8"/>
  <c r="EI48" i="8"/>
  <c r="EA48" i="8"/>
  <c r="DS48" i="8"/>
  <c r="DK48" i="8"/>
  <c r="DC48" i="8"/>
  <c r="CU48" i="8"/>
  <c r="CM48" i="8"/>
  <c r="CE48" i="8"/>
  <c r="BW48" i="8"/>
  <c r="BO48" i="8"/>
  <c r="BG48" i="8"/>
  <c r="AY48" i="8"/>
  <c r="AQ48" i="8"/>
  <c r="AI48" i="8"/>
  <c r="AA48" i="8"/>
  <c r="S48" i="8"/>
  <c r="K48" i="8"/>
  <c r="FE47" i="8"/>
  <c r="EW47" i="8"/>
  <c r="EO47" i="8"/>
  <c r="EG47" i="8"/>
  <c r="DY47" i="8"/>
  <c r="DQ47" i="8"/>
  <c r="DI47" i="8"/>
  <c r="DA47" i="8"/>
  <c r="CS47" i="8"/>
  <c r="CK47" i="8"/>
  <c r="CC47" i="8"/>
  <c r="BU47" i="8"/>
  <c r="BM47" i="8"/>
  <c r="BE47" i="8"/>
  <c r="AW47" i="8"/>
  <c r="AO47" i="8"/>
  <c r="AG47" i="8"/>
  <c r="Y47" i="8"/>
  <c r="Q47" i="8"/>
  <c r="I47" i="8"/>
  <c r="FC46" i="8"/>
  <c r="EU46" i="8"/>
  <c r="EM46" i="8"/>
  <c r="EE46" i="8"/>
  <c r="DW46" i="8"/>
  <c r="DO46" i="8"/>
  <c r="DG46" i="8"/>
  <c r="CY46" i="8"/>
  <c r="CQ46" i="8"/>
  <c r="CI46" i="8"/>
  <c r="CA46" i="8"/>
  <c r="BS46" i="8"/>
  <c r="BK46" i="8"/>
  <c r="BC46" i="8"/>
  <c r="AU46" i="8"/>
  <c r="AM46" i="8"/>
  <c r="AE46" i="8"/>
  <c r="W46" i="8"/>
  <c r="O46" i="8"/>
  <c r="FA45" i="8"/>
  <c r="ES45" i="8"/>
  <c r="EK45" i="8"/>
  <c r="EC45" i="8"/>
  <c r="DU45" i="8"/>
  <c r="DM45" i="8"/>
  <c r="DE45" i="8"/>
  <c r="CW45" i="8"/>
  <c r="CO45" i="8"/>
  <c r="CG45" i="8"/>
  <c r="BY45" i="8"/>
  <c r="BQ45" i="8"/>
  <c r="BI45" i="8"/>
  <c r="BA45" i="8"/>
  <c r="AS45" i="8"/>
  <c r="AK45" i="8"/>
  <c r="AC45" i="8"/>
  <c r="U45" i="8"/>
  <c r="M45" i="8"/>
  <c r="FG44" i="8"/>
  <c r="EY44" i="8"/>
  <c r="EQ44" i="8"/>
  <c r="EI44" i="8"/>
  <c r="EA44" i="8"/>
  <c r="DS44" i="8"/>
  <c r="DK44" i="8"/>
  <c r="DC44" i="8"/>
  <c r="CU44" i="8"/>
  <c r="CM44" i="8"/>
  <c r="CE44" i="8"/>
  <c r="BW44" i="8"/>
  <c r="BO44" i="8"/>
  <c r="BG44" i="8"/>
  <c r="AY44" i="8"/>
  <c r="AQ44" i="8"/>
  <c r="AI44" i="8"/>
  <c r="AA44" i="8"/>
  <c r="S44" i="8"/>
  <c r="K44" i="8"/>
  <c r="K21" i="14" l="1" a="1"/>
  <c r="AA25" i="10"/>
  <c r="H21" i="14" a="1"/>
  <c r="J21" i="14" a="1"/>
  <c r="J21" i="14" s="1"/>
  <c r="J125" i="14" s="1"/>
  <c r="G21" i="14" a="1"/>
  <c r="G21" i="14" s="1"/>
  <c r="G125" i="14" s="1"/>
  <c r="AA66" i="10"/>
  <c r="O4" i="9" a="1"/>
  <c r="O4" i="9" s="1"/>
  <c r="AA58" i="10"/>
  <c r="AA95" i="10"/>
  <c r="P4" i="9"/>
  <c r="P5" i="9"/>
  <c r="AA76" i="10"/>
  <c r="AA63" i="10"/>
  <c r="AA27" i="10"/>
  <c r="AA12" i="10"/>
  <c r="AA53" i="10"/>
  <c r="AA19" i="10"/>
  <c r="AA51" i="10"/>
  <c r="AA82" i="10"/>
  <c r="AA52" i="10"/>
  <c r="AA89" i="10"/>
  <c r="AA33" i="10"/>
  <c r="AA23" i="10"/>
  <c r="AE10" i="10" s="1" a="1"/>
  <c r="AE10" i="10" s="1"/>
  <c r="AA26" i="10"/>
  <c r="AA31" i="10"/>
  <c r="AA73" i="10"/>
  <c r="AA98" i="10"/>
  <c r="AA79" i="10"/>
  <c r="AA8" i="10"/>
  <c r="AA75" i="10"/>
  <c r="AA67" i="10"/>
  <c r="AA72" i="10"/>
  <c r="AA64" i="10"/>
  <c r="AA17" i="10"/>
  <c r="AA54" i="10"/>
  <c r="AA14" i="10"/>
  <c r="AA18" i="10"/>
  <c r="AA9" i="10"/>
  <c r="AA50" i="10"/>
  <c r="AA15" i="10"/>
  <c r="AA101" i="10"/>
  <c r="AA21" i="10"/>
  <c r="AA56" i="10"/>
  <c r="AA87" i="10"/>
  <c r="AA99" i="10"/>
  <c r="AA45" i="10"/>
  <c r="AA93" i="10"/>
  <c r="AA28" i="10"/>
  <c r="AA80" i="10"/>
  <c r="AA108" i="10"/>
  <c r="AA92" i="10"/>
  <c r="AA49" i="10"/>
  <c r="AA103" i="10"/>
  <c r="AA69" i="10"/>
  <c r="AA42" i="10"/>
  <c r="AA96" i="10"/>
  <c r="AA32" i="10"/>
  <c r="AA48" i="10"/>
  <c r="AA16" i="10"/>
  <c r="AA6" i="10"/>
  <c r="AA59" i="10"/>
  <c r="AA47" i="10"/>
  <c r="AA94" i="10"/>
  <c r="AA61" i="10"/>
  <c r="AA83" i="10"/>
  <c r="AA20" i="10"/>
  <c r="AA24" i="10"/>
  <c r="AA78" i="10"/>
  <c r="AA88" i="10"/>
  <c r="AA97" i="10"/>
  <c r="AA35" i="10"/>
  <c r="AA107" i="10"/>
  <c r="AA81" i="10"/>
  <c r="AA90" i="10"/>
  <c r="AA105" i="10"/>
  <c r="AA22" i="10"/>
  <c r="AA55" i="10"/>
  <c r="AA74" i="10"/>
  <c r="AE8" i="10" s="1" a="1"/>
  <c r="AE8" i="10" s="1"/>
  <c r="AA30" i="10"/>
  <c r="AA71" i="10"/>
  <c r="AA104" i="10"/>
  <c r="AA57" i="10"/>
  <c r="AA70" i="10"/>
  <c r="AA13" i="10"/>
  <c r="AA39" i="10"/>
  <c r="AA60" i="10"/>
  <c r="AA84" i="10"/>
  <c r="AA10" i="10"/>
  <c r="AA37" i="10"/>
  <c r="AA100" i="10"/>
  <c r="AA5" i="10"/>
  <c r="AE7" i="10" s="1" a="1"/>
  <c r="AE7" i="10" s="1"/>
  <c r="AA38" i="10"/>
  <c r="AA106" i="10"/>
  <c r="AA34" i="10"/>
  <c r="AA62" i="10"/>
  <c r="AA36" i="10"/>
  <c r="AA65" i="10"/>
  <c r="AA86" i="10"/>
  <c r="AA91" i="10"/>
  <c r="AA7" i="10"/>
  <c r="AA85" i="10"/>
  <c r="AE9" i="10" s="1" a="1"/>
  <c r="AE9" i="10" s="1"/>
  <c r="AA41" i="10"/>
  <c r="AA77" i="10"/>
  <c r="AA29" i="10"/>
  <c r="AA46" i="10"/>
  <c r="AA68" i="10"/>
  <c r="AA102" i="10"/>
  <c r="AA11" i="10"/>
  <c r="S52" i="10"/>
  <c r="S18" i="10"/>
  <c r="S13" i="10"/>
  <c r="S31" i="10"/>
  <c r="S50" i="10"/>
  <c r="S59" i="10"/>
  <c r="S35" i="10"/>
  <c r="S25" i="10"/>
  <c r="S62" i="10"/>
  <c r="S55" i="10"/>
  <c r="S8" i="10"/>
  <c r="S5" i="10"/>
  <c r="S12" i="10"/>
  <c r="S27" i="10"/>
  <c r="S48" i="10"/>
  <c r="S33" i="10"/>
  <c r="S63" i="10"/>
  <c r="S20" i="10"/>
  <c r="S47" i="10"/>
  <c r="S6" i="10"/>
  <c r="S51" i="10"/>
  <c r="S11" i="10"/>
  <c r="S34" i="10"/>
  <c r="S32" i="10"/>
  <c r="S38" i="10"/>
  <c r="S30" i="10"/>
  <c r="S56" i="10"/>
  <c r="S43" i="10"/>
  <c r="S23" i="10"/>
  <c r="S61" i="10"/>
  <c r="S65" i="10"/>
  <c r="S7" i="10"/>
  <c r="S19" i="10"/>
  <c r="S57" i="10"/>
  <c r="S46" i="10"/>
  <c r="S9" i="10"/>
  <c r="S10" i="10"/>
  <c r="S60" i="10"/>
  <c r="S21" i="10"/>
  <c r="S36" i="10"/>
  <c r="S42" i="10"/>
  <c r="S54" i="10"/>
  <c r="S15" i="10"/>
  <c r="S49" i="10"/>
  <c r="S22" i="10"/>
  <c r="S29" i="10"/>
  <c r="S24" i="10"/>
  <c r="S14" i="10"/>
  <c r="S66" i="10"/>
  <c r="S40" i="10"/>
  <c r="S64" i="10"/>
  <c r="S26" i="10"/>
  <c r="S41" i="10"/>
  <c r="S37" i="10"/>
  <c r="S39" i="10"/>
  <c r="S53" i="10"/>
  <c r="S58" i="10"/>
  <c r="S44" i="10"/>
  <c r="S28" i="10"/>
  <c r="S45" i="10"/>
  <c r="Q67" i="10"/>
  <c r="H115" i="10" a="1"/>
  <c r="H115" i="10" s="1"/>
  <c r="H34" i="10" a="1"/>
  <c r="H34" i="10" s="1"/>
  <c r="H103" i="10" a="1"/>
  <c r="H103" i="10" s="1"/>
  <c r="H51" i="10" a="1"/>
  <c r="H51" i="10" s="1"/>
  <c r="H88" i="10" a="1"/>
  <c r="H88" i="10" s="1"/>
  <c r="H54" i="10" a="1"/>
  <c r="H54" i="10" s="1"/>
  <c r="H29" i="10" a="1"/>
  <c r="H29" i="10" s="1"/>
  <c r="H43" i="10" a="1"/>
  <c r="H43" i="10" s="1"/>
  <c r="H18" i="10" a="1"/>
  <c r="H18" i="10" s="1"/>
  <c r="H32" i="10" a="1"/>
  <c r="H32" i="10" s="1"/>
  <c r="H94" i="10" a="1"/>
  <c r="H94" i="10" s="1"/>
  <c r="H93" i="10" a="1"/>
  <c r="H93" i="10" s="1"/>
  <c r="H99" i="10" a="1"/>
  <c r="H99" i="10" s="1"/>
  <c r="H100" i="10" a="1"/>
  <c r="H100" i="10" s="1"/>
  <c r="H66" i="10" a="1"/>
  <c r="H66" i="10" s="1"/>
  <c r="H73" i="10" a="1"/>
  <c r="H73" i="10" s="1"/>
  <c r="H80" i="10" a="1"/>
  <c r="H80" i="10" s="1"/>
  <c r="H87" i="10" a="1"/>
  <c r="H87" i="10" s="1"/>
  <c r="H31" i="10" a="1"/>
  <c r="H31" i="10" s="1"/>
  <c r="H110" i="10" a="1"/>
  <c r="H110" i="10" s="1"/>
  <c r="H96" i="10" a="1"/>
  <c r="H96" i="10" s="1"/>
  <c r="H102" i="10" a="1"/>
  <c r="H102" i="10" s="1"/>
  <c r="H81" i="10" a="1"/>
  <c r="H81" i="10" s="1"/>
  <c r="H46" i="10" a="1"/>
  <c r="H46" i="10" s="1"/>
  <c r="H21" i="10" a="1"/>
  <c r="H21" i="10" s="1"/>
  <c r="H35" i="10" a="1"/>
  <c r="H35" i="10" s="1"/>
  <c r="H49" i="10" a="1"/>
  <c r="H49" i="10" s="1"/>
  <c r="H24" i="10" a="1"/>
  <c r="H24" i="10" s="1"/>
  <c r="H86" i="10" a="1"/>
  <c r="H86" i="10" s="1"/>
  <c r="H85" i="10" a="1"/>
  <c r="H85" i="10" s="1"/>
  <c r="H91" i="10" a="1"/>
  <c r="H91" i="10" s="1"/>
  <c r="H68" i="10" a="1"/>
  <c r="H68" i="10" s="1"/>
  <c r="H58" i="10" a="1"/>
  <c r="H58" i="10" s="1"/>
  <c r="H65" i="10" a="1"/>
  <c r="H65" i="10" s="1"/>
  <c r="H72" i="10" a="1"/>
  <c r="H72" i="10" s="1"/>
  <c r="H79" i="10" a="1"/>
  <c r="H79" i="10" s="1"/>
  <c r="H20" i="10" a="1"/>
  <c r="H20" i="10" s="1"/>
  <c r="H109" i="10" a="1"/>
  <c r="H109" i="10" s="1"/>
  <c r="H82" i="10" a="1"/>
  <c r="H82" i="10" s="1"/>
  <c r="H40" i="10" a="1"/>
  <c r="H40" i="10" s="1"/>
  <c r="H95" i="10" a="1"/>
  <c r="H95" i="10" s="1"/>
  <c r="H38" i="10" a="1"/>
  <c r="H38" i="10" s="1"/>
  <c r="H52" i="10" a="1"/>
  <c r="H52" i="10" s="1"/>
  <c r="H27" i="10" a="1"/>
  <c r="H27" i="10" s="1"/>
  <c r="H41" i="10" a="1"/>
  <c r="H41" i="10" s="1"/>
  <c r="H16" i="10" a="1"/>
  <c r="H16" i="10" s="1"/>
  <c r="H78" i="10" a="1"/>
  <c r="H78" i="10" s="1"/>
  <c r="H77" i="10" a="1"/>
  <c r="H77" i="10" s="1"/>
  <c r="H83" i="10" a="1"/>
  <c r="H83" i="10" s="1"/>
  <c r="H114" i="10" a="1"/>
  <c r="H114" i="10" s="1"/>
  <c r="H92" i="10" a="1"/>
  <c r="H92" i="10" s="1"/>
  <c r="H57" i="10" a="1"/>
  <c r="H57" i="10" s="1"/>
  <c r="H64" i="10" a="1"/>
  <c r="H64" i="10" s="1"/>
  <c r="H71" i="10" a="1"/>
  <c r="H71" i="10" s="1"/>
  <c r="H107" i="10" a="1"/>
  <c r="H107" i="10" s="1"/>
  <c r="H30" i="10" a="1"/>
  <c r="H30" i="10" s="1"/>
  <c r="H44" i="10" a="1"/>
  <c r="H44" i="10" s="1"/>
  <c r="H19" i="10" a="1"/>
  <c r="H19" i="10" s="1"/>
  <c r="H33" i="10" a="1"/>
  <c r="H33" i="10" s="1"/>
  <c r="H15" i="10" a="1"/>
  <c r="H15" i="10" s="1"/>
  <c r="H70" i="10" a="1"/>
  <c r="H70" i="10" s="1"/>
  <c r="H69" i="10" a="1"/>
  <c r="H69" i="10" s="1"/>
  <c r="H75" i="10" a="1"/>
  <c r="H75" i="10" s="1"/>
  <c r="H106" i="10" a="1"/>
  <c r="H106" i="10" s="1"/>
  <c r="H113" i="10" a="1"/>
  <c r="H113" i="10" s="1"/>
  <c r="H84" i="10" a="1"/>
  <c r="H84" i="10" s="1"/>
  <c r="H56" i="10" a="1"/>
  <c r="H56" i="10" s="1"/>
  <c r="H63" i="10" a="1"/>
  <c r="H63" i="10" s="1"/>
  <c r="H116" i="10" a="1"/>
  <c r="H116" i="10" s="1"/>
  <c r="H37" i="10" a="1"/>
  <c r="H37" i="10" s="1"/>
  <c r="H101" i="10" a="1"/>
  <c r="H101" i="10" s="1"/>
  <c r="H74" i="10" a="1"/>
  <c r="H74" i="10" s="1"/>
  <c r="H47" i="10" a="1"/>
  <c r="H47" i="10" s="1"/>
  <c r="H22" i="10" a="1"/>
  <c r="H22" i="10" s="1"/>
  <c r="H36" i="10" a="1"/>
  <c r="H36" i="10" s="1"/>
  <c r="H50" i="10" a="1"/>
  <c r="H50" i="10" s="1"/>
  <c r="H25" i="10" a="1"/>
  <c r="H25" i="10" s="1"/>
  <c r="H62" i="10" a="1"/>
  <c r="H62" i="10" s="1"/>
  <c r="H61" i="10" a="1"/>
  <c r="H61" i="10" s="1"/>
  <c r="H67" i="10" a="1"/>
  <c r="H67" i="10" s="1"/>
  <c r="H98" i="10" a="1"/>
  <c r="H98" i="10" s="1"/>
  <c r="H105" i="10" a="1"/>
  <c r="H105" i="10" s="1"/>
  <c r="H112" i="10" a="1"/>
  <c r="H112" i="10" s="1"/>
  <c r="H76" i="10" a="1"/>
  <c r="H76" i="10" s="1"/>
  <c r="H55" i="10" a="1"/>
  <c r="H55" i="10" s="1"/>
  <c r="H45" i="10" a="1"/>
  <c r="H45" i="10" s="1"/>
  <c r="H48" i="10" a="1"/>
  <c r="H48" i="10" s="1"/>
  <c r="H89" i="10" a="1"/>
  <c r="H89" i="10" s="1"/>
  <c r="H23" i="10" a="1"/>
  <c r="H23" i="10" s="1"/>
  <c r="H26" i="10" a="1"/>
  <c r="H26" i="10" s="1"/>
  <c r="H108" i="10" a="1"/>
  <c r="H108" i="10" s="1"/>
  <c r="H39" i="10" a="1"/>
  <c r="H39" i="10" s="1"/>
  <c r="H53" i="10" a="1"/>
  <c r="H53" i="10" s="1"/>
  <c r="H28" i="10" a="1"/>
  <c r="H28" i="10" s="1"/>
  <c r="H42" i="10" a="1"/>
  <c r="H42" i="10" s="1"/>
  <c r="H17" i="10" a="1"/>
  <c r="H17" i="10" s="1"/>
  <c r="H118" i="10" a="1"/>
  <c r="H118" i="10" s="1"/>
  <c r="H117" i="10" a="1"/>
  <c r="H117" i="10" s="1"/>
  <c r="H60" i="10" a="1"/>
  <c r="H60" i="10" s="1"/>
  <c r="H59" i="10" a="1"/>
  <c r="H59" i="10" s="1"/>
  <c r="H90" i="10" a="1"/>
  <c r="H90" i="10" s="1"/>
  <c r="H97" i="10" a="1"/>
  <c r="H97" i="10" s="1"/>
  <c r="H104" i="10" a="1"/>
  <c r="H104" i="10" s="1"/>
  <c r="H111" i="10" a="1"/>
  <c r="H111" i="10" s="1"/>
  <c r="D12" i="10"/>
  <c r="E8" i="10" s="1"/>
  <c r="Q52" i="9"/>
  <c r="R52" i="9" s="1"/>
  <c r="Q31" i="9"/>
  <c r="Q30" i="9"/>
  <c r="Q29" i="9"/>
  <c r="I90" i="9"/>
  <c r="I37" i="9"/>
  <c r="I101" i="9"/>
  <c r="I165" i="9"/>
  <c r="I70" i="9"/>
  <c r="I134" i="9"/>
  <c r="I39" i="9"/>
  <c r="I103" i="9"/>
  <c r="I167" i="9"/>
  <c r="I80" i="9"/>
  <c r="I144" i="9"/>
  <c r="I41" i="9"/>
  <c r="I129" i="9"/>
  <c r="I66" i="9"/>
  <c r="I35" i="9"/>
  <c r="I99" i="9"/>
  <c r="I132" i="9"/>
  <c r="I74" i="9"/>
  <c r="I138" i="9"/>
  <c r="I43" i="9"/>
  <c r="I107" i="9"/>
  <c r="I171" i="9"/>
  <c r="I76" i="9"/>
  <c r="I140" i="9"/>
  <c r="I45" i="9"/>
  <c r="I109" i="9"/>
  <c r="I173" i="9"/>
  <c r="I78" i="9"/>
  <c r="I142" i="9"/>
  <c r="I47" i="9"/>
  <c r="I111" i="9"/>
  <c r="I24" i="9"/>
  <c r="I88" i="9"/>
  <c r="I152" i="9"/>
  <c r="I105" i="9"/>
  <c r="I73" i="9"/>
  <c r="I130" i="9"/>
  <c r="I163" i="9"/>
  <c r="I68" i="9"/>
  <c r="I18" i="9"/>
  <c r="I82" i="9"/>
  <c r="I146" i="9"/>
  <c r="I51" i="9"/>
  <c r="I115" i="9"/>
  <c r="I20" i="9"/>
  <c r="I84" i="9"/>
  <c r="I148" i="9"/>
  <c r="I53" i="9"/>
  <c r="I117" i="9"/>
  <c r="I22" i="9"/>
  <c r="I86" i="9"/>
  <c r="I150" i="9"/>
  <c r="I55" i="9"/>
  <c r="I119" i="9"/>
  <c r="I32" i="9"/>
  <c r="I96" i="9"/>
  <c r="I160" i="9"/>
  <c r="I169" i="9"/>
  <c r="I137" i="9"/>
  <c r="I59" i="9"/>
  <c r="I123" i="9"/>
  <c r="I61" i="9"/>
  <c r="I125" i="9"/>
  <c r="I94" i="9"/>
  <c r="I158" i="9"/>
  <c r="I63" i="9"/>
  <c r="I127" i="9"/>
  <c r="I40" i="9"/>
  <c r="I104" i="9"/>
  <c r="I168" i="9"/>
  <c r="I49" i="9"/>
  <c r="I81" i="9"/>
  <c r="I154" i="9"/>
  <c r="I28" i="9"/>
  <c r="I30" i="9"/>
  <c r="I34" i="9"/>
  <c r="I98" i="9"/>
  <c r="I162" i="9"/>
  <c r="I67" i="9"/>
  <c r="I131" i="9"/>
  <c r="I36" i="9"/>
  <c r="I100" i="9"/>
  <c r="I164" i="9"/>
  <c r="I69" i="9"/>
  <c r="I133" i="9"/>
  <c r="I38" i="9"/>
  <c r="I102" i="9"/>
  <c r="I166" i="9"/>
  <c r="I71" i="9"/>
  <c r="I135" i="9"/>
  <c r="I48" i="9"/>
  <c r="I112" i="9"/>
  <c r="I25" i="9"/>
  <c r="I113" i="9"/>
  <c r="I145" i="9"/>
  <c r="I92" i="9"/>
  <c r="I106" i="9"/>
  <c r="I170" i="9"/>
  <c r="I75" i="9"/>
  <c r="I139" i="9"/>
  <c r="I44" i="9"/>
  <c r="I108" i="9"/>
  <c r="I172" i="9"/>
  <c r="I77" i="9"/>
  <c r="I141" i="9"/>
  <c r="I46" i="9"/>
  <c r="I110" i="9"/>
  <c r="I174" i="9"/>
  <c r="I79" i="9"/>
  <c r="I143" i="9"/>
  <c r="I56" i="9"/>
  <c r="I120" i="9"/>
  <c r="I33" i="9"/>
  <c r="I57" i="9"/>
  <c r="I89" i="9"/>
  <c r="I42" i="9"/>
  <c r="I50" i="9"/>
  <c r="I114" i="9"/>
  <c r="I19" i="9"/>
  <c r="I83" i="9"/>
  <c r="I147" i="9"/>
  <c r="I52" i="9"/>
  <c r="I116" i="9"/>
  <c r="I21" i="9"/>
  <c r="I85" i="9"/>
  <c r="I149" i="9"/>
  <c r="I54" i="9"/>
  <c r="I118" i="9"/>
  <c r="I23" i="9"/>
  <c r="I87" i="9"/>
  <c r="I151" i="9"/>
  <c r="I64" i="9"/>
  <c r="I128" i="9"/>
  <c r="I97" i="9"/>
  <c r="I121" i="9"/>
  <c r="I153" i="9"/>
  <c r="I156" i="9"/>
  <c r="I58" i="9"/>
  <c r="I122" i="9"/>
  <c r="I27" i="9"/>
  <c r="I91" i="9"/>
  <c r="I155" i="9"/>
  <c r="I60" i="9"/>
  <c r="I124" i="9"/>
  <c r="I29" i="9"/>
  <c r="I93" i="9"/>
  <c r="I157" i="9"/>
  <c r="I62" i="9"/>
  <c r="I126" i="9"/>
  <c r="I31" i="9"/>
  <c r="I95" i="9"/>
  <c r="I159" i="9"/>
  <c r="I72" i="9"/>
  <c r="I136" i="9"/>
  <c r="I161" i="9"/>
  <c r="I65" i="9"/>
  <c r="I26" i="9"/>
  <c r="F18" i="9"/>
  <c r="K18" i="9" s="1" a="1"/>
  <c r="H175" i="9"/>
  <c r="J12" i="9"/>
  <c r="H7" i="9"/>
  <c r="J9" i="9"/>
  <c r="J11" i="9"/>
  <c r="J8" i="9"/>
  <c r="H13" i="9"/>
  <c r="H10" i="9"/>
  <c r="H5" i="9"/>
  <c r="J7" i="9"/>
  <c r="J13" i="9"/>
  <c r="J10" i="9"/>
  <c r="H9" i="9"/>
  <c r="J5" i="9"/>
  <c r="H12" i="9"/>
  <c r="H8" i="9"/>
  <c r="H4" i="9"/>
  <c r="J6" i="9"/>
  <c r="H6" i="9"/>
  <c r="H11" i="9"/>
  <c r="J4" i="9"/>
  <c r="I14" i="9"/>
  <c r="G14" i="9"/>
  <c r="G44" i="8"/>
  <c r="G43" i="8"/>
  <c r="G42" i="8"/>
  <c r="G40" i="8"/>
  <c r="G41" i="8"/>
  <c r="G38" i="8"/>
  <c r="G39" i="8"/>
  <c r="G37" i="8"/>
  <c r="G36" i="8"/>
  <c r="G35" i="8"/>
  <c r="G34" i="8"/>
  <c r="G32" i="8"/>
  <c r="G33" i="8"/>
  <c r="G30" i="8"/>
  <c r="G31" i="8"/>
  <c r="G27" i="8"/>
  <c r="G28" i="8"/>
  <c r="G29" i="8"/>
  <c r="G23" i="8"/>
  <c r="G24" i="8"/>
  <c r="G25" i="8"/>
  <c r="G26" i="8"/>
  <c r="G22" i="8"/>
  <c r="G19" i="8"/>
  <c r="G15" i="8"/>
  <c r="G11" i="8"/>
  <c r="G20" i="8"/>
  <c r="G16" i="8"/>
  <c r="G12" i="8"/>
  <c r="G21" i="8"/>
  <c r="G17" i="8"/>
  <c r="G13" i="8"/>
  <c r="G18" i="8"/>
  <c r="G14" i="8"/>
  <c r="G9" i="8"/>
  <c r="G5" i="8"/>
  <c r="G10" i="8"/>
  <c r="G6" i="8"/>
  <c r="G7" i="8"/>
  <c r="G8" i="8"/>
  <c r="G246" i="8"/>
  <c r="G245" i="8"/>
  <c r="G244" i="8"/>
  <c r="G243" i="8"/>
  <c r="G242" i="8"/>
  <c r="G241" i="8"/>
  <c r="G239" i="8"/>
  <c r="G240" i="8"/>
  <c r="G238" i="8"/>
  <c r="G237" i="8"/>
  <c r="G236" i="8"/>
  <c r="G235" i="8"/>
  <c r="G234" i="8"/>
  <c r="G233" i="8"/>
  <c r="G230" i="8"/>
  <c r="G231" i="8"/>
  <c r="G232" i="8"/>
  <c r="G228" i="8"/>
  <c r="G229" i="8"/>
  <c r="G226" i="8"/>
  <c r="G227" i="8"/>
  <c r="G225" i="8"/>
  <c r="G223" i="8"/>
  <c r="G224" i="8"/>
  <c r="G222" i="8"/>
  <c r="G220" i="8"/>
  <c r="G221" i="8"/>
  <c r="G218" i="8"/>
  <c r="G219" i="8"/>
  <c r="G215" i="8"/>
  <c r="G216" i="8"/>
  <c r="G217" i="8"/>
  <c r="G213" i="8"/>
  <c r="G214" i="8"/>
  <c r="G209" i="8"/>
  <c r="G210" i="8"/>
  <c r="G211" i="8"/>
  <c r="G207" i="8"/>
  <c r="G212" i="8"/>
  <c r="G208" i="8"/>
  <c r="G204" i="8"/>
  <c r="G205" i="8"/>
  <c r="G206" i="8"/>
  <c r="G202" i="8"/>
  <c r="G203" i="8"/>
  <c r="G198" i="8"/>
  <c r="G199" i="8"/>
  <c r="G200" i="8"/>
  <c r="G201" i="8"/>
  <c r="G197" i="8"/>
  <c r="G196" i="8"/>
  <c r="G192" i="8"/>
  <c r="G193" i="8"/>
  <c r="G194" i="8"/>
  <c r="G195" i="8"/>
  <c r="G191" i="8"/>
  <c r="G188" i="8"/>
  <c r="G184" i="8"/>
  <c r="G189" i="8"/>
  <c r="G185" i="8"/>
  <c r="G181" i="8"/>
  <c r="G190" i="8"/>
  <c r="G186" i="8"/>
  <c r="G182" i="8"/>
  <c r="G187" i="8"/>
  <c r="G183" i="8"/>
  <c r="G177" i="8"/>
  <c r="G173" i="8"/>
  <c r="G178" i="8"/>
  <c r="G174" i="8"/>
  <c r="G170" i="8"/>
  <c r="G179" i="8"/>
  <c r="G175" i="8"/>
  <c r="G171" i="8"/>
  <c r="G180" i="8"/>
  <c r="G176" i="8"/>
  <c r="G172" i="8"/>
  <c r="G168" i="8"/>
  <c r="G164" i="8"/>
  <c r="G160" i="8"/>
  <c r="G169" i="8"/>
  <c r="G165" i="8"/>
  <c r="G161" i="8"/>
  <c r="G166" i="8"/>
  <c r="G162" i="8"/>
  <c r="G167" i="8"/>
  <c r="G163" i="8"/>
  <c r="G159" i="8"/>
  <c r="G155" i="8"/>
  <c r="G151" i="8"/>
  <c r="G156" i="8"/>
  <c r="G152" i="8"/>
  <c r="G157" i="8"/>
  <c r="G153" i="8"/>
  <c r="G149" i="8"/>
  <c r="G158" i="8"/>
  <c r="G154" i="8"/>
  <c r="G150" i="8"/>
  <c r="G148" i="8"/>
  <c r="G144" i="8"/>
  <c r="G140" i="8"/>
  <c r="G136" i="8"/>
  <c r="G132" i="8"/>
  <c r="G128" i="8"/>
  <c r="G145" i="8"/>
  <c r="G141" i="8"/>
  <c r="G137" i="8"/>
  <c r="G133" i="8"/>
  <c r="G129" i="8"/>
  <c r="G146" i="8"/>
  <c r="G142" i="8"/>
  <c r="G138" i="8"/>
  <c r="G134" i="8"/>
  <c r="G130" i="8"/>
  <c r="G147" i="8"/>
  <c r="G143" i="8"/>
  <c r="G139" i="8"/>
  <c r="G135" i="8"/>
  <c r="G131" i="8"/>
  <c r="G124" i="8"/>
  <c r="G120" i="8"/>
  <c r="G116" i="8"/>
  <c r="G112" i="8"/>
  <c r="G108" i="8"/>
  <c r="G125" i="8"/>
  <c r="G121" i="8"/>
  <c r="G117" i="8"/>
  <c r="G113" i="8"/>
  <c r="G109" i="8"/>
  <c r="G126" i="8"/>
  <c r="G122" i="8"/>
  <c r="G118" i="8"/>
  <c r="G114" i="8"/>
  <c r="G110" i="8"/>
  <c r="G127" i="8"/>
  <c r="G123" i="8"/>
  <c r="G119" i="8"/>
  <c r="G115" i="8"/>
  <c r="G111" i="8"/>
  <c r="G107" i="8"/>
  <c r="G106" i="8"/>
  <c r="G102" i="8"/>
  <c r="G98" i="8"/>
  <c r="G94" i="8"/>
  <c r="G90" i="8"/>
  <c r="G86" i="8"/>
  <c r="G103" i="8"/>
  <c r="G99" i="8"/>
  <c r="G95" i="8"/>
  <c r="G91" i="8"/>
  <c r="G87" i="8"/>
  <c r="G104" i="8"/>
  <c r="G100" i="8"/>
  <c r="G96" i="8"/>
  <c r="G92" i="8"/>
  <c r="G88" i="8"/>
  <c r="G105" i="8"/>
  <c r="G101" i="8"/>
  <c r="G97" i="8"/>
  <c r="G93" i="8"/>
  <c r="G89" i="8"/>
  <c r="G83" i="8"/>
  <c r="G79" i="8"/>
  <c r="G75" i="8"/>
  <c r="G71" i="8"/>
  <c r="G67" i="8"/>
  <c r="G63" i="8"/>
  <c r="G59" i="8"/>
  <c r="G55" i="8"/>
  <c r="G51" i="8"/>
  <c r="G47" i="8"/>
  <c r="G85" i="8"/>
  <c r="G84" i="8"/>
  <c r="G80" i="8"/>
  <c r="G76" i="8"/>
  <c r="G72" i="8"/>
  <c r="G68" i="8"/>
  <c r="G64" i="8"/>
  <c r="G60" i="8"/>
  <c r="G56" i="8"/>
  <c r="G52" i="8"/>
  <c r="G48" i="8"/>
  <c r="G81" i="8"/>
  <c r="G77" i="8"/>
  <c r="G73" i="8"/>
  <c r="G69" i="8"/>
  <c r="G65" i="8"/>
  <c r="G61" i="8"/>
  <c r="G57" i="8"/>
  <c r="G53" i="8"/>
  <c r="G49" i="8"/>
  <c r="G45" i="8"/>
  <c r="G82" i="8"/>
  <c r="G78" i="8"/>
  <c r="G74" i="8"/>
  <c r="G70" i="8"/>
  <c r="G66" i="8"/>
  <c r="G62" i="8"/>
  <c r="G58" i="8"/>
  <c r="G54" i="8"/>
  <c r="G50" i="8"/>
  <c r="G46" i="8"/>
  <c r="K21" i="14" l="1"/>
  <c r="L122" i="14"/>
  <c r="L114" i="14"/>
  <c r="L106" i="14"/>
  <c r="L98" i="14"/>
  <c r="L90" i="14"/>
  <c r="L82" i="14"/>
  <c r="L74" i="14"/>
  <c r="L66" i="14"/>
  <c r="L58" i="14"/>
  <c r="L34" i="14"/>
  <c r="L121" i="14"/>
  <c r="L113" i="14"/>
  <c r="L105" i="14"/>
  <c r="L97" i="14"/>
  <c r="L89" i="14"/>
  <c r="L81" i="14"/>
  <c r="L73" i="14"/>
  <c r="L65" i="14"/>
  <c r="L57" i="14"/>
  <c r="L49" i="14"/>
  <c r="L41" i="14"/>
  <c r="L33" i="14"/>
  <c r="L25" i="14"/>
  <c r="L111" i="14"/>
  <c r="L95" i="14"/>
  <c r="L87" i="14"/>
  <c r="L71" i="14"/>
  <c r="L55" i="14"/>
  <c r="L31" i="14"/>
  <c r="L77" i="14"/>
  <c r="L45" i="14"/>
  <c r="L35" i="14"/>
  <c r="L42" i="14"/>
  <c r="L120" i="14"/>
  <c r="L112" i="14"/>
  <c r="L104" i="14"/>
  <c r="L96" i="14"/>
  <c r="L88" i="14"/>
  <c r="L80" i="14"/>
  <c r="L72" i="14"/>
  <c r="L64" i="14"/>
  <c r="L56" i="14"/>
  <c r="L48" i="14"/>
  <c r="L40" i="14"/>
  <c r="L32" i="14"/>
  <c r="L24" i="14"/>
  <c r="L119" i="14"/>
  <c r="L103" i="14"/>
  <c r="L79" i="14"/>
  <c r="L63" i="14"/>
  <c r="L47" i="14"/>
  <c r="L23" i="14"/>
  <c r="L69" i="14"/>
  <c r="L29" i="14"/>
  <c r="L50" i="14"/>
  <c r="L39" i="14"/>
  <c r="L37" i="14"/>
  <c r="L118" i="14"/>
  <c r="L110" i="14"/>
  <c r="L102" i="14"/>
  <c r="L94" i="14"/>
  <c r="L86" i="14"/>
  <c r="L78" i="14"/>
  <c r="L70" i="14"/>
  <c r="L62" i="14"/>
  <c r="L54" i="14"/>
  <c r="L46" i="14"/>
  <c r="L38" i="14"/>
  <c r="L30" i="14"/>
  <c r="L22" i="14"/>
  <c r="L117" i="14"/>
  <c r="L109" i="14"/>
  <c r="L101" i="14"/>
  <c r="L93" i="14"/>
  <c r="L85" i="14"/>
  <c r="L61" i="14"/>
  <c r="L53" i="14"/>
  <c r="L26" i="14"/>
  <c r="L124" i="14"/>
  <c r="L116" i="14"/>
  <c r="L108" i="14"/>
  <c r="L100" i="14"/>
  <c r="L92" i="14"/>
  <c r="L84" i="14"/>
  <c r="L76" i="14"/>
  <c r="L68" i="14"/>
  <c r="L60" i="14"/>
  <c r="L52" i="14"/>
  <c r="L44" i="14"/>
  <c r="L36" i="14"/>
  <c r="L28" i="14"/>
  <c r="L123" i="14"/>
  <c r="L115" i="14"/>
  <c r="L107" i="14"/>
  <c r="L99" i="14"/>
  <c r="L91" i="14"/>
  <c r="L83" i="14"/>
  <c r="L75" i="14"/>
  <c r="L67" i="14"/>
  <c r="L59" i="14"/>
  <c r="L51" i="14"/>
  <c r="L43" i="14"/>
  <c r="L27" i="14"/>
  <c r="H21" i="14"/>
  <c r="I120" i="14"/>
  <c r="I112" i="14"/>
  <c r="I104" i="14"/>
  <c r="I96" i="14"/>
  <c r="I88" i="14"/>
  <c r="I80" i="14"/>
  <c r="I72" i="14"/>
  <c r="I64" i="14"/>
  <c r="I56" i="14"/>
  <c r="I48" i="14"/>
  <c r="I40" i="14"/>
  <c r="I24" i="14"/>
  <c r="I119" i="14"/>
  <c r="I111" i="14"/>
  <c r="I103" i="14"/>
  <c r="I95" i="14"/>
  <c r="I87" i="14"/>
  <c r="I79" i="14"/>
  <c r="I71" i="14"/>
  <c r="I63" i="14"/>
  <c r="I55" i="14"/>
  <c r="I47" i="14"/>
  <c r="I39" i="14"/>
  <c r="I31" i="14"/>
  <c r="I23" i="14"/>
  <c r="I118" i="14"/>
  <c r="I110" i="14"/>
  <c r="I102" i="14"/>
  <c r="I94" i="14"/>
  <c r="I86" i="14"/>
  <c r="I78" i="14"/>
  <c r="I70" i="14"/>
  <c r="I62" i="14"/>
  <c r="I54" i="14"/>
  <c r="I46" i="14"/>
  <c r="I38" i="14"/>
  <c r="I30" i="14"/>
  <c r="I22" i="14"/>
  <c r="I123" i="14"/>
  <c r="I115" i="14"/>
  <c r="I107" i="14"/>
  <c r="I99" i="14"/>
  <c r="I83" i="14"/>
  <c r="I75" i="14"/>
  <c r="I67" i="14"/>
  <c r="I59" i="14"/>
  <c r="I51" i="14"/>
  <c r="I35" i="14"/>
  <c r="I27" i="14"/>
  <c r="I121" i="14"/>
  <c r="I105" i="14"/>
  <c r="I97" i="14"/>
  <c r="I89" i="14"/>
  <c r="I81" i="14"/>
  <c r="I73" i="14"/>
  <c r="I57" i="14"/>
  <c r="I49" i="14"/>
  <c r="I33" i="14"/>
  <c r="I117" i="14"/>
  <c r="I109" i="14"/>
  <c r="I101" i="14"/>
  <c r="I93" i="14"/>
  <c r="I85" i="14"/>
  <c r="I77" i="14"/>
  <c r="I69" i="14"/>
  <c r="I61" i="14"/>
  <c r="I53" i="14"/>
  <c r="I45" i="14"/>
  <c r="I37" i="14"/>
  <c r="I29" i="14"/>
  <c r="I124" i="14"/>
  <c r="I116" i="14"/>
  <c r="I108" i="14"/>
  <c r="I100" i="14"/>
  <c r="I92" i="14"/>
  <c r="I84" i="14"/>
  <c r="I76" i="14"/>
  <c r="I68" i="14"/>
  <c r="I60" i="14"/>
  <c r="I52" i="14"/>
  <c r="I44" i="14"/>
  <c r="I36" i="14"/>
  <c r="I28" i="14"/>
  <c r="I91" i="14"/>
  <c r="I43" i="14"/>
  <c r="I122" i="14"/>
  <c r="I114" i="14"/>
  <c r="I106" i="14"/>
  <c r="I98" i="14"/>
  <c r="I90" i="14"/>
  <c r="I82" i="14"/>
  <c r="I74" i="14"/>
  <c r="I66" i="14"/>
  <c r="I58" i="14"/>
  <c r="I50" i="14"/>
  <c r="I42" i="14"/>
  <c r="I34" i="14"/>
  <c r="I26" i="14"/>
  <c r="I113" i="14"/>
  <c r="I65" i="14"/>
  <c r="I41" i="14"/>
  <c r="I25" i="14"/>
  <c r="I32" i="14"/>
  <c r="P6" i="9"/>
  <c r="Q4" i="9" s="1"/>
  <c r="R54" i="9"/>
  <c r="S67" i="10"/>
  <c r="U34" i="10" s="1"/>
  <c r="L23" i="10" a="1"/>
  <c r="L23" i="10" s="1"/>
  <c r="L22" i="10" a="1"/>
  <c r="L22" i="10" s="1"/>
  <c r="L16" i="10" a="1"/>
  <c r="L16" i="10" s="1"/>
  <c r="L15" i="10" a="1"/>
  <c r="L15" i="10" s="1"/>
  <c r="L24" i="10" a="1"/>
  <c r="L24" i="10" s="1"/>
  <c r="L17" i="10" a="1"/>
  <c r="L17" i="10" s="1"/>
  <c r="L18" i="10" a="1"/>
  <c r="L18" i="10" s="1"/>
  <c r="L19" i="10" a="1"/>
  <c r="L19" i="10" s="1"/>
  <c r="L20" i="10" a="1"/>
  <c r="L20" i="10" s="1"/>
  <c r="L21" i="10" a="1"/>
  <c r="L21" i="10" s="1"/>
  <c r="R58" i="9"/>
  <c r="R57" i="9"/>
  <c r="E11" i="10"/>
  <c r="E10" i="10"/>
  <c r="E9" i="10"/>
  <c r="F8" i="10" s="1" a="1"/>
  <c r="F8" i="10" s="1"/>
  <c r="R61" i="9"/>
  <c r="R53" i="9"/>
  <c r="R60" i="9"/>
  <c r="R59" i="9"/>
  <c r="R55" i="9"/>
  <c r="R56" i="9"/>
  <c r="T53" i="9" a="1"/>
  <c r="T53" i="9" s="1"/>
  <c r="U53" i="9" s="1"/>
  <c r="V53" i="9" s="1" a="1"/>
  <c r="V53" i="9" s="1"/>
  <c r="W53" i="9" s="1"/>
  <c r="L49" i="9"/>
  <c r="L41" i="9"/>
  <c r="L33" i="9"/>
  <c r="L25" i="9"/>
  <c r="L19" i="9"/>
  <c r="L26" i="9"/>
  <c r="L48" i="9"/>
  <c r="L40" i="9"/>
  <c r="L32" i="9"/>
  <c r="L24" i="9"/>
  <c r="L47" i="9"/>
  <c r="L39" i="9"/>
  <c r="L31" i="9"/>
  <c r="L23" i="9"/>
  <c r="L46" i="9"/>
  <c r="L38" i="9"/>
  <c r="L30" i="9"/>
  <c r="L22" i="9"/>
  <c r="L27" i="9"/>
  <c r="L45" i="9"/>
  <c r="L37" i="9"/>
  <c r="L29" i="9"/>
  <c r="L21" i="9"/>
  <c r="L35" i="9"/>
  <c r="L42" i="9"/>
  <c r="L44" i="9"/>
  <c r="L36" i="9"/>
  <c r="L28" i="9"/>
  <c r="L20" i="9"/>
  <c r="L43" i="9"/>
  <c r="L34" i="9"/>
  <c r="R24" i="9"/>
  <c r="S24" i="9" s="1"/>
  <c r="R22" i="9"/>
  <c r="S22" i="9" s="1"/>
  <c r="R21" i="9"/>
  <c r="S21" i="9" s="1"/>
  <c r="R20" i="9"/>
  <c r="S20" i="9" s="1"/>
  <c r="R19" i="9"/>
  <c r="S19" i="9" s="1"/>
  <c r="R23" i="9"/>
  <c r="S23" i="9" s="1"/>
  <c r="K18" i="9"/>
  <c r="N17" i="10" l="1" a="1"/>
  <c r="N17" i="10" s="1"/>
  <c r="M17" i="10" a="1"/>
  <c r="M17" i="10" s="1"/>
  <c r="N15" i="10" a="1"/>
  <c r="N15" i="10" s="1"/>
  <c r="M15" i="10" a="1"/>
  <c r="M15" i="10" s="1"/>
  <c r="N24" i="10" a="1"/>
  <c r="N24" i="10" s="1"/>
  <c r="M24" i="10" a="1"/>
  <c r="M24" i="10" s="1"/>
  <c r="N16" i="10" a="1"/>
  <c r="N16" i="10" s="1"/>
  <c r="M16" i="10" a="1"/>
  <c r="M16" i="10" s="1"/>
  <c r="N21" i="10" a="1"/>
  <c r="N21" i="10" s="1"/>
  <c r="M21" i="10" a="1"/>
  <c r="M21" i="10" s="1"/>
  <c r="N22" i="10" a="1"/>
  <c r="N22" i="10" s="1"/>
  <c r="M22" i="10" a="1"/>
  <c r="M22" i="10" s="1"/>
  <c r="N20" i="10" a="1"/>
  <c r="N20" i="10" s="1"/>
  <c r="M20" i="10" a="1"/>
  <c r="M20" i="10" s="1"/>
  <c r="N23" i="10" a="1"/>
  <c r="N23" i="10" s="1"/>
  <c r="M23" i="10" a="1"/>
  <c r="M23" i="10" s="1"/>
  <c r="N19" i="10" a="1"/>
  <c r="N19" i="10" s="1"/>
  <c r="M19" i="10" a="1"/>
  <c r="M19" i="10" s="1"/>
  <c r="N18" i="10" a="1"/>
  <c r="N18" i="10" s="1"/>
  <c r="M18" i="10" a="1"/>
  <c r="M18" i="10" s="1"/>
  <c r="Q5" i="9"/>
  <c r="I21" i="14"/>
  <c r="H125" i="14"/>
  <c r="I125" i="14" s="1"/>
  <c r="K125" i="14"/>
  <c r="L125" i="14" s="1"/>
  <c r="L21" i="14"/>
  <c r="U36" i="10"/>
  <c r="U42" i="10"/>
  <c r="U54" i="10"/>
  <c r="U15" i="10"/>
  <c r="U49" i="10"/>
  <c r="U14" i="10"/>
  <c r="U66" i="10"/>
  <c r="U40" i="10"/>
  <c r="U64" i="10"/>
  <c r="U26" i="10"/>
  <c r="U41" i="10"/>
  <c r="U35" i="10"/>
  <c r="U48" i="10"/>
  <c r="U52" i="10"/>
  <c r="U18" i="10"/>
  <c r="U13" i="10"/>
  <c r="U31" i="10"/>
  <c r="U50" i="10"/>
  <c r="U27" i="10"/>
  <c r="U16" i="10"/>
  <c r="U17" i="10"/>
  <c r="U44" i="10"/>
  <c r="U25" i="10"/>
  <c r="U62" i="10"/>
  <c r="U55" i="10"/>
  <c r="U8" i="10"/>
  <c r="U5" i="10"/>
  <c r="U12" i="10"/>
  <c r="U11" i="10"/>
  <c r="U65" i="10"/>
  <c r="U22" i="10"/>
  <c r="U58" i="10"/>
  <c r="U45" i="10"/>
  <c r="U33" i="10"/>
  <c r="U63" i="10"/>
  <c r="U20" i="10"/>
  <c r="U47" i="10"/>
  <c r="U6" i="10"/>
  <c r="U51" i="10"/>
  <c r="U61" i="10"/>
  <c r="U21" i="10"/>
  <c r="U28" i="10"/>
  <c r="U32" i="10"/>
  <c r="U38" i="10"/>
  <c r="U30" i="10"/>
  <c r="U56" i="10"/>
  <c r="U43" i="10"/>
  <c r="U23" i="10"/>
  <c r="U60" i="10"/>
  <c r="U24" i="10"/>
  <c r="U37" i="10"/>
  <c r="U53" i="10"/>
  <c r="U59" i="10"/>
  <c r="U7" i="10"/>
  <c r="U19" i="10"/>
  <c r="U57" i="10"/>
  <c r="U46" i="10"/>
  <c r="U9" i="10"/>
  <c r="U10" i="10"/>
  <c r="U29" i="10"/>
  <c r="U39" i="10"/>
  <c r="S70" i="10"/>
  <c r="T29" i="10" s="1"/>
  <c r="T54" i="9" a="1"/>
  <c r="T54" i="9" s="1"/>
  <c r="U54" i="9" s="1"/>
  <c r="V54" i="9" s="1" a="1"/>
  <c r="V54" i="9" s="1"/>
  <c r="W54" i="9" s="1"/>
  <c r="T52" i="9" a="1"/>
  <c r="T52" i="9" s="1"/>
  <c r="U52" i="9" s="1"/>
  <c r="V52" i="9" s="1" a="1"/>
  <c r="V52" i="9" s="1"/>
  <c r="W52" i="9" s="1"/>
  <c r="L18" i="9"/>
  <c r="M19" i="9" s="1"/>
  <c r="T64" i="10" l="1"/>
  <c r="T56" i="10"/>
  <c r="T48" i="10"/>
  <c r="T40" i="10"/>
  <c r="T32" i="10"/>
  <c r="T63" i="10"/>
  <c r="T55" i="10"/>
  <c r="T47" i="10"/>
  <c r="T39" i="10"/>
  <c r="T31" i="10"/>
  <c r="T58" i="10"/>
  <c r="T65" i="10"/>
  <c r="T62" i="10"/>
  <c r="T54" i="10"/>
  <c r="T46" i="10"/>
  <c r="T38" i="10"/>
  <c r="T30" i="10"/>
  <c r="T42" i="10"/>
  <c r="T41" i="10"/>
  <c r="T61" i="10"/>
  <c r="T53" i="10"/>
  <c r="T45" i="10"/>
  <c r="T37" i="10"/>
  <c r="T50" i="10"/>
  <c r="T49" i="10"/>
  <c r="T60" i="10"/>
  <c r="T52" i="10"/>
  <c r="T44" i="10"/>
  <c r="T36" i="10"/>
  <c r="T34" i="10"/>
  <c r="T57" i="10"/>
  <c r="T59" i="10"/>
  <c r="T51" i="10"/>
  <c r="T43" i="10"/>
  <c r="T35" i="10"/>
  <c r="T66" i="10"/>
  <c r="T33" i="10"/>
  <c r="T26" i="10"/>
  <c r="T19" i="10"/>
  <c r="T28" i="10"/>
  <c r="T24" i="10"/>
  <c r="T14" i="10"/>
  <c r="T6" i="10"/>
  <c r="T21" i="10"/>
  <c r="T11" i="10"/>
  <c r="T8" i="10"/>
  <c r="T10" i="10"/>
  <c r="T23" i="10"/>
  <c r="T7" i="10"/>
  <c r="T9" i="10"/>
  <c r="T27" i="10"/>
  <c r="T18" i="10"/>
  <c r="T17" i="10"/>
  <c r="T15" i="10"/>
  <c r="T22" i="10"/>
  <c r="T13" i="10"/>
  <c r="T5" i="10"/>
  <c r="T12" i="10"/>
  <c r="T16" i="10"/>
  <c r="T20" i="10"/>
  <c r="T25" i="10"/>
  <c r="M37" i="9"/>
  <c r="M22" i="9"/>
  <c r="M36" i="9"/>
  <c r="M46" i="9"/>
  <c r="M43" i="9"/>
  <c r="M39" i="9"/>
  <c r="M24" i="9"/>
  <c r="M48" i="9"/>
  <c r="M41" i="9"/>
  <c r="M26" i="9"/>
  <c r="M18" i="9"/>
  <c r="L50" i="9"/>
  <c r="M27" i="9"/>
  <c r="M29" i="9"/>
  <c r="M28" i="9"/>
  <c r="M31" i="9"/>
  <c r="M45" i="9"/>
  <c r="M40" i="9"/>
  <c r="M42" i="9"/>
  <c r="M33" i="9"/>
  <c r="M47" i="9"/>
  <c r="M30" i="9"/>
  <c r="M21" i="9"/>
  <c r="M44" i="9"/>
  <c r="M35" i="9"/>
  <c r="M49" i="9"/>
  <c r="M32" i="9"/>
  <c r="M23" i="9"/>
  <c r="M38" i="9"/>
  <c r="M20" i="9"/>
  <c r="M34" i="9"/>
  <c r="M25" i="9"/>
  <c r="P20" i="9" l="1" a="1"/>
  <c r="P20" i="9" s="1"/>
  <c r="Q20" i="9" s="1"/>
  <c r="P19" i="9" a="1"/>
  <c r="P19" i="9" s="1"/>
  <c r="Q19" i="9" s="1"/>
  <c r="P24" i="9" a="1"/>
  <c r="P24" i="9" s="1"/>
  <c r="Q24" i="9" s="1"/>
  <c r="P21" i="9" a="1"/>
  <c r="P21" i="9" s="1"/>
  <c r="Q21" i="9" s="1"/>
  <c r="P23" i="9" a="1"/>
  <c r="P23" i="9" s="1"/>
  <c r="Q23" i="9" s="1"/>
  <c r="P22" i="9" a="1"/>
  <c r="P22" i="9" s="1"/>
  <c r="Q22" i="9" s="1"/>
  <c r="AA110" i="1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<sst xmlns="http://schemas.openxmlformats.org/spreadsheetml/2006/main" count="22827" uniqueCount="1429">
  <si>
    <t>Data Analysis – Route To Market (Intermediate)</t>
  </si>
  <si>
    <t>Instructions</t>
  </si>
  <si>
    <r>
      <rPr>
        <u/>
        <sz val="10"/>
        <color rgb="FF000000"/>
        <rFont val="Hind"/>
      </rPr>
      <t>Make a copy of this speadsheet</t>
    </r>
    <r>
      <rPr>
        <sz val="10"/>
        <color rgb="FF000000"/>
        <rFont val="Hind"/>
      </rPr>
      <t xml:space="preserve"> and fill in all the necesary information so we can see the comments &amp; formulas.</t>
    </r>
  </si>
  <si>
    <t>An important part of the TradeDepot business is the Order to Fulfilment Cycle for Orders generated on the TradeDepot platform. The orders are placed via one of the various channels on the platform and are fulfiled by the delivery agents. The expected delivery timeline for each order generated is 24hrs.</t>
  </si>
  <si>
    <t>Needed output:</t>
  </si>
  <si>
    <t>1) Top Line Dashboard</t>
  </si>
  <si>
    <t>3) Analyse Fulfilment Data</t>
  </si>
  <si>
    <t>Fields</t>
  </si>
  <si>
    <t>Definitions</t>
  </si>
  <si>
    <t xml:space="preserve">OrderedAt Date </t>
  </si>
  <si>
    <t>The Order Date</t>
  </si>
  <si>
    <t>Order No.</t>
  </si>
  <si>
    <t>The Unique Order Number for Each Order</t>
  </si>
  <si>
    <t>Customer Name</t>
  </si>
  <si>
    <t>Name Of The Retail Outlet</t>
  </si>
  <si>
    <t>Producer</t>
  </si>
  <si>
    <t>The Line Item Producer</t>
  </si>
  <si>
    <t>Product</t>
  </si>
  <si>
    <t>The Line Item Product</t>
  </si>
  <si>
    <t>Category Group</t>
  </si>
  <si>
    <t>The Broad Category of the Line Item</t>
  </si>
  <si>
    <t xml:space="preserve">Category </t>
  </si>
  <si>
    <t>The Line Item Product Category</t>
  </si>
  <si>
    <t>The Line Item Stock Keeping Unit (SKU)</t>
  </si>
  <si>
    <t>Quantity</t>
  </si>
  <si>
    <t>The Quantity Of The Line Item (SKU)</t>
  </si>
  <si>
    <t>Unit Price</t>
  </si>
  <si>
    <t>The Unit Price Of The Line Item (SKU)</t>
  </si>
  <si>
    <t xml:space="preserve">shippingStatus </t>
  </si>
  <si>
    <t>The Fulfilment Status Of The Line Item (SKU)</t>
  </si>
  <si>
    <t xml:space="preserve">Delivery Date </t>
  </si>
  <si>
    <t>The Date Delivery Was Attempted</t>
  </si>
  <si>
    <t xml:space="preserve">Delivery Agent </t>
  </si>
  <si>
    <t>The Delivery Agent The Order Was Assigned To</t>
  </si>
  <si>
    <t>The Channel The Order Was Raised Through</t>
  </si>
  <si>
    <t>Category</t>
  </si>
  <si>
    <t>shippingStatus</t>
  </si>
  <si>
    <t>Delivery Date</t>
  </si>
  <si>
    <t>Delivery Agent</t>
  </si>
  <si>
    <t>Chi Nigeria Limited</t>
  </si>
  <si>
    <t>Hollandia Evap. Milk</t>
  </si>
  <si>
    <t>Yoghurt</t>
  </si>
  <si>
    <t>delivered</t>
  </si>
  <si>
    <t>Unilever Nigeria Plc</t>
  </si>
  <si>
    <t>Coffee / Tea</t>
  </si>
  <si>
    <t>cancelled</t>
  </si>
  <si>
    <t>DUFIL Prima foods Plc</t>
  </si>
  <si>
    <t>Indomie Indomitable Pack</t>
  </si>
  <si>
    <t>Food</t>
  </si>
  <si>
    <t>Processed Food</t>
  </si>
  <si>
    <t>Indomie Indomitable Chicken 70g x 40</t>
  </si>
  <si>
    <t>Oral Care</t>
  </si>
  <si>
    <t>Home Care</t>
  </si>
  <si>
    <t>Household Clean</t>
  </si>
  <si>
    <t>Mobile App</t>
  </si>
  <si>
    <t>Extreme Manufacturing Nig Ltd</t>
  </si>
  <si>
    <t>Fabric Clean</t>
  </si>
  <si>
    <t>Spices</t>
  </si>
  <si>
    <t>So Easy 900g</t>
  </si>
  <si>
    <t>Toileteries</t>
  </si>
  <si>
    <t>PZ Cussons Nigeria Plc</t>
  </si>
  <si>
    <t>Indomie Hungryman</t>
  </si>
  <si>
    <t>Indomie Hungryman Onion 180g x 24</t>
  </si>
  <si>
    <t>Hayat Kimya Nigeria Limited</t>
  </si>
  <si>
    <t>Molfix Small</t>
  </si>
  <si>
    <t>Baby</t>
  </si>
  <si>
    <t>Infant Care</t>
  </si>
  <si>
    <t>Molfix Small Mini(3-6 kg) by 10, pack of 12</t>
  </si>
  <si>
    <t>Nasco</t>
  </si>
  <si>
    <t>Nasco Biscuit</t>
  </si>
  <si>
    <t>Confectionary</t>
  </si>
  <si>
    <t>Molfix Jumbo</t>
  </si>
  <si>
    <t>Molfix Jumbo Midi(4-9 Kg) x 88 x 3</t>
  </si>
  <si>
    <t>Canoe Bar Soap</t>
  </si>
  <si>
    <t>Canoe 130g x 48 Extra care (White)</t>
  </si>
  <si>
    <t>HOLLANDIA EVAP MILK 50ML x 48</t>
  </si>
  <si>
    <t>Hollandia Evap Slim 120g x 24</t>
  </si>
  <si>
    <t>Buba</t>
  </si>
  <si>
    <t>Molfix Twin</t>
  </si>
  <si>
    <t>Molfix Twin Maxi(7-18 kg) by 32, pack of 4</t>
  </si>
  <si>
    <t>Premier Soap Rose 65G x 104</t>
  </si>
  <si>
    <t>Molfix Twin Mini(3-6 kg) by 40, pack of 4</t>
  </si>
  <si>
    <t>Lux</t>
  </si>
  <si>
    <t>Flour Mills of Nigeria</t>
  </si>
  <si>
    <t>Golden Penny Semovita</t>
  </si>
  <si>
    <t>Golden Penny Semovita 10kg</t>
  </si>
  <si>
    <t>Golden Penny Semovita 2kg</t>
  </si>
  <si>
    <t>Golden Penny Spaghetti</t>
  </si>
  <si>
    <t>Golden Penny Spaghetti 500g x 20</t>
  </si>
  <si>
    <t>Hollandia Evap Slim 190g x 24</t>
  </si>
  <si>
    <t>Indomie Hungryman Chicken 180g x 24</t>
  </si>
  <si>
    <t>Golden Penny Noodles</t>
  </si>
  <si>
    <t>Power Vegetable Oil</t>
  </si>
  <si>
    <t>Culinary</t>
  </si>
  <si>
    <t>Arla Foods</t>
  </si>
  <si>
    <t>Dano Cool Cow</t>
  </si>
  <si>
    <t>Milk</t>
  </si>
  <si>
    <t>Dano Cool Cow Refill 800g x 12</t>
  </si>
  <si>
    <t>Dano Cool Cow Refill 350g x 12</t>
  </si>
  <si>
    <t>Alhaja</t>
  </si>
  <si>
    <t>Pepe Supermarket</t>
  </si>
  <si>
    <t>Molfix Jumbo Maxi(7-18 kg) by 80</t>
  </si>
  <si>
    <t>Molfix Twin Midi(4-9 Kg) x 36 x 4</t>
  </si>
  <si>
    <t>Golden Penny Spaghettini 500g x 20</t>
  </si>
  <si>
    <t>2 Cees Supermarket</t>
  </si>
  <si>
    <t>Alhaja Eggs</t>
  </si>
  <si>
    <t>Molfix Jumbo Mini(3-6 Kg) x 96 x 3</t>
  </si>
  <si>
    <t>Dano Full Cream</t>
  </si>
  <si>
    <t>DANO FULL CREAM 12 X 800G</t>
  </si>
  <si>
    <t>DANO FULL CREAM 12 X 350G</t>
  </si>
  <si>
    <t>Idish Global</t>
  </si>
  <si>
    <t>Nourdm Global</t>
  </si>
  <si>
    <t>Magik Multipurpose Detergent</t>
  </si>
  <si>
    <t>Nasco Cornflakes</t>
  </si>
  <si>
    <t>Cereal</t>
  </si>
  <si>
    <t>Brasq</t>
  </si>
  <si>
    <t>Power Vegetable Oil 2.6Ltrs x 8</t>
  </si>
  <si>
    <t>Nasco Original Cornflakes 500g x 8</t>
  </si>
  <si>
    <t>Butter</t>
  </si>
  <si>
    <t>HOLLANDIA EVAP MILK 190G x 24</t>
  </si>
  <si>
    <t>Golden Penny Semovita 1kg</t>
  </si>
  <si>
    <t>a)</t>
  </si>
  <si>
    <t>b)</t>
  </si>
  <si>
    <t>c)</t>
  </si>
  <si>
    <t>d)</t>
  </si>
  <si>
    <t>Fulfilment Rate (Order Count)</t>
  </si>
  <si>
    <t>e)</t>
  </si>
  <si>
    <t>f)</t>
  </si>
  <si>
    <t>g)</t>
  </si>
  <si>
    <t>h)</t>
  </si>
  <si>
    <t>Insights</t>
  </si>
  <si>
    <t>i)</t>
  </si>
  <si>
    <t>ii)</t>
  </si>
  <si>
    <t>iii)</t>
  </si>
  <si>
    <t>v)</t>
  </si>
  <si>
    <t>What insight can you identify between the delivery timelines of the worst and the least performing Delivery Agent.</t>
  </si>
  <si>
    <t>Provide insights as to the relationship between late or no fulfilment and how they affect customer buying frequency</t>
  </si>
  <si>
    <t>Customer Type</t>
  </si>
  <si>
    <t>STU-2143268023</t>
  </si>
  <si>
    <t>Samson Super Store</t>
  </si>
  <si>
    <t>Nestle Nigeria Plc</t>
  </si>
  <si>
    <t>Nestle Milo</t>
  </si>
  <si>
    <t>Breakfast &amp; Snacks</t>
  </si>
  <si>
    <t>Chocolate Beverage</t>
  </si>
  <si>
    <t>Milo Activ-Go Sachet 400g x 10 + (20g x 10 Free)</t>
  </si>
  <si>
    <t>Blessing michael</t>
  </si>
  <si>
    <t>General Trade</t>
  </si>
  <si>
    <t>Whatsapp</t>
  </si>
  <si>
    <t>Procter and Gamble</t>
  </si>
  <si>
    <t>Ariel Detergent</t>
  </si>
  <si>
    <t>Ariel Ankara &amp; Colour 800g x 8</t>
  </si>
  <si>
    <t>Olam Group Nigeria</t>
  </si>
  <si>
    <t>Tasty Tom Sachet</t>
  </si>
  <si>
    <t>Tasty Tom Sachet 65g x 50</t>
  </si>
  <si>
    <t>Henkel Expand Global</t>
  </si>
  <si>
    <t>WAW Detergent</t>
  </si>
  <si>
    <t>WAW Multi Purpose Powder Detergent 180g x 26</t>
  </si>
  <si>
    <t>STU-2143284157</t>
  </si>
  <si>
    <t>Madam Oladare Minimart</t>
  </si>
  <si>
    <t>Sonia Foods Industries Ltd.</t>
  </si>
  <si>
    <t>Sonia Tomato Paste</t>
  </si>
  <si>
    <t>Sonia Tomato Paste Mix Sachet 65g x 50</t>
  </si>
  <si>
    <t>Sonia Tomato Tin</t>
  </si>
  <si>
    <t>Sonia Tomato Tin 400g x 24</t>
  </si>
  <si>
    <t>FrieslandCampina WAMCO Nigeria</t>
  </si>
  <si>
    <t>Three Crowns Milk</t>
  </si>
  <si>
    <t>THREE CROWN EVAP TRAY 24 X 170G</t>
  </si>
  <si>
    <t>Peak Milk</t>
  </si>
  <si>
    <t>Peak Nig Tray 170g x 48</t>
  </si>
  <si>
    <t>Peak Milk Powder Sachet 14g x 210</t>
  </si>
  <si>
    <t>Dano Cool Cow Sachet 12g x 260 + 30 Sachet Free</t>
  </si>
  <si>
    <t>Promasidor</t>
  </si>
  <si>
    <t>Cowbell Milk</t>
  </si>
  <si>
    <t>Cowbell Coffee 20g Sachet x 200</t>
  </si>
  <si>
    <t>Cowbell Chocolate Sachet 20g x 26 x 10</t>
  </si>
  <si>
    <t>Canoe Extra Care Laundry Bar Pure 230Gx24 (Brown)</t>
  </si>
  <si>
    <t>GB Foods</t>
  </si>
  <si>
    <t>Gino Tomato Paste</t>
  </si>
  <si>
    <t>Condiments</t>
  </si>
  <si>
    <t>Gino Tomato Paste Sachet 65g x 50</t>
  </si>
  <si>
    <t>STU-2143284681</t>
  </si>
  <si>
    <t>All purpose Minimart</t>
  </si>
  <si>
    <t>My Boy Eldorin Infant Formula</t>
  </si>
  <si>
    <t>Baby Food</t>
  </si>
  <si>
    <t>My Boy Eldorin Infant Formula 454g x 12</t>
  </si>
  <si>
    <t>STU-2143266308</t>
  </si>
  <si>
    <t>Morfas Minimart</t>
  </si>
  <si>
    <t>Cadbury Nigeria Plc</t>
  </si>
  <si>
    <t>Bournvita</t>
  </si>
  <si>
    <t>Cadbury Bournvita Sachet 20g x 200</t>
  </si>
  <si>
    <t>Esther Victor</t>
  </si>
  <si>
    <t>STU-2143267281</t>
  </si>
  <si>
    <t>STU-2143267289</t>
  </si>
  <si>
    <t>Eko Supreme Ltd</t>
  </si>
  <si>
    <t>Good Mama Cleaning Detergent</t>
  </si>
  <si>
    <t>Good Mama Cleaning Detergent Floral 80g x 50</t>
  </si>
  <si>
    <t>STU-2143267291</t>
  </si>
  <si>
    <t>Good Mama Cleaning Detergent 170g x 26 Floral</t>
  </si>
  <si>
    <t>STU-2143267526</t>
  </si>
  <si>
    <t>Milo Sachet 20g x 240</t>
  </si>
  <si>
    <t>STU-2143269248</t>
  </si>
  <si>
    <t>Domec Minimart 2</t>
  </si>
  <si>
    <t>Milo 1kg x 6 Tin</t>
  </si>
  <si>
    <t>Milo 12 x 500g Tin</t>
  </si>
  <si>
    <t>Three Crowns Instant Filled Milk Powder Sachet 320g x 12</t>
  </si>
  <si>
    <t>STU-2143270077</t>
  </si>
  <si>
    <t>Nasco Cornflakes Original Sachet 30g x 36</t>
  </si>
  <si>
    <t>Nasco Original Cornflakes 350g x 10</t>
  </si>
  <si>
    <t>STU-2143270245</t>
  </si>
  <si>
    <t>Peak Evap Filled 160g x 24</t>
  </si>
  <si>
    <t>STU-2143272437</t>
  </si>
  <si>
    <t>STU-2143272778</t>
  </si>
  <si>
    <t>Gods Minimart</t>
  </si>
  <si>
    <t>STU-2143273997</t>
  </si>
  <si>
    <t>Nestle Golden Morn</t>
  </si>
  <si>
    <t>Nestle Golden Morn 450g x 12</t>
  </si>
  <si>
    <t>STU-2143275105</t>
  </si>
  <si>
    <t>Good Mama Cleaning Detergent 80g x 50 Lemon</t>
  </si>
  <si>
    <t>STU-2143275110</t>
  </si>
  <si>
    <t>STU-2143275130</t>
  </si>
  <si>
    <t>STU-2143276062</t>
  </si>
  <si>
    <t>STU-2143276114</t>
  </si>
  <si>
    <t>STU-2143276117</t>
  </si>
  <si>
    <t>STU-2143277532</t>
  </si>
  <si>
    <t>STU-2143278652</t>
  </si>
  <si>
    <t>Golden Morn 50g x100</t>
  </si>
  <si>
    <t>STU-2143279684</t>
  </si>
  <si>
    <t>Premier Bar Soap</t>
  </si>
  <si>
    <t>Beauty &amp; Personal Care</t>
  </si>
  <si>
    <t>Premier Cool Deo Bar Soap 60g x 72</t>
  </si>
  <si>
    <t>STU-2143280063</t>
  </si>
  <si>
    <t>STU-2143282393</t>
  </si>
  <si>
    <t>Sosaco Nigeria Limited</t>
  </si>
  <si>
    <t>Gino Max Cube</t>
  </si>
  <si>
    <t>Gino Max Chicken 100g x 10</t>
  </si>
  <si>
    <t>STU-2143284680</t>
  </si>
  <si>
    <t>STU-2143284726</t>
  </si>
  <si>
    <t>STU-2143284734</t>
  </si>
  <si>
    <t>STU-2143286559</t>
  </si>
  <si>
    <t>STU-2143286567</t>
  </si>
  <si>
    <t>STU-2143286622</t>
  </si>
  <si>
    <t>STU-2143287150</t>
  </si>
  <si>
    <t>STU-2143288102</t>
  </si>
  <si>
    <t>Dedora Minimart</t>
  </si>
  <si>
    <t>Peak Nig Tray 160g x 24</t>
  </si>
  <si>
    <t>STU-2143288847</t>
  </si>
  <si>
    <t>Rodam Enterprises</t>
  </si>
  <si>
    <t>STU-2143290401</t>
  </si>
  <si>
    <t>STU-2143290538</t>
  </si>
  <si>
    <t>So Easy Detergent</t>
  </si>
  <si>
    <t>So Easy 80g x 51</t>
  </si>
  <si>
    <t>STU-2143290539</t>
  </si>
  <si>
    <t>STU-2143290545</t>
  </si>
  <si>
    <t>STU-2143276000</t>
  </si>
  <si>
    <t>Madam Joshua Minimart</t>
  </si>
  <si>
    <t>Maggi Seasoning</t>
  </si>
  <si>
    <t>Maggi Naija Pot 4g x 24 x 40</t>
  </si>
  <si>
    <t>STU-2143282669</t>
  </si>
  <si>
    <t>Dara Minimart</t>
  </si>
  <si>
    <t>STU-2143290224</t>
  </si>
  <si>
    <t>STU-2143266133</t>
  </si>
  <si>
    <t>Iya Amaka</t>
  </si>
  <si>
    <t>WAW Multi Purpose Powder Detergent 90g x 48</t>
  </si>
  <si>
    <t>precious samuel</t>
  </si>
  <si>
    <t>STU-2143285282</t>
  </si>
  <si>
    <t>Judek Minimarts</t>
  </si>
  <si>
    <t>Joy David</t>
  </si>
  <si>
    <t>So Klin Concentrated Detergent</t>
  </si>
  <si>
    <t>So Klin Multi x 140g x 48</t>
  </si>
  <si>
    <t>So Klin Ultra detergent 160g x 24</t>
  </si>
  <si>
    <t>MistaChoco</t>
  </si>
  <si>
    <t>MistaChoco 15g</t>
  </si>
  <si>
    <t>Spreads</t>
  </si>
  <si>
    <t>MistaChoco and Sistachoco Promo Pack 15g x 50</t>
  </si>
  <si>
    <t>One Free Hanger of MistaChoco</t>
  </si>
  <si>
    <t>STU-2143276890</t>
  </si>
  <si>
    <t>Gods Prosper Minimart</t>
  </si>
  <si>
    <t>Anu Daniel</t>
  </si>
  <si>
    <t>STU-2143269289</t>
  </si>
  <si>
    <t>Ona_ara Minimart</t>
  </si>
  <si>
    <t>mercy Peter</t>
  </si>
  <si>
    <t>Premier Luxurious Milk Family Bar Soap 175g x 32</t>
  </si>
  <si>
    <t>Gino Curry</t>
  </si>
  <si>
    <t>Gino Herbs &amp; Spices Curry Powder Sachet 3.5g x 200</t>
  </si>
  <si>
    <t>Fastizers Food Confectionery</t>
  </si>
  <si>
    <t>Nibit Cookies</t>
  </si>
  <si>
    <t>Nibit Mini Snacks Milky Cookies 60g x 72</t>
  </si>
  <si>
    <t>Tradedepot Imported</t>
  </si>
  <si>
    <t>Checkers Custard</t>
  </si>
  <si>
    <t>Checkers Custard Powder Vanilla Flavour 400g Refill</t>
  </si>
  <si>
    <t>STU-2143268627</t>
  </si>
  <si>
    <t>Fortune Supermarket</t>
  </si>
  <si>
    <t>Nittol Antibacterial Powder Detergent</t>
  </si>
  <si>
    <t>Nittol Antibacterial Powder Detergent 180g x 26</t>
  </si>
  <si>
    <t>Ayomide Charles</t>
  </si>
  <si>
    <t>Wholesale</t>
  </si>
  <si>
    <t>Nittol Antibacterial Powder Detergent 800g x 7</t>
  </si>
  <si>
    <t>WAW Colour Powder Detergent</t>
  </si>
  <si>
    <t>Two free rolls of WAW 170g Color</t>
  </si>
  <si>
    <t>STU-2143273675</t>
  </si>
  <si>
    <t>Lotage Minimarts</t>
  </si>
  <si>
    <t>STU-2143283235</t>
  </si>
  <si>
    <t>Sariki Minimart</t>
  </si>
  <si>
    <t>STU-2143283393</t>
  </si>
  <si>
    <t>Sweet  Gift  Shop</t>
  </si>
  <si>
    <t>Good Mama Cleaning Detergent Floral 850g x 6</t>
  </si>
  <si>
    <t>STU-2143268945</t>
  </si>
  <si>
    <t>TASUDON MinimartS</t>
  </si>
  <si>
    <t>Biscuits</t>
  </si>
  <si>
    <t>Nasco Shortcake 120g  x 36</t>
  </si>
  <si>
    <t>Jessica Williams</t>
  </si>
  <si>
    <t>STU-2143272210</t>
  </si>
  <si>
    <t>Oladeji Minimart</t>
  </si>
  <si>
    <t>Milo Activ-Go Sachet (800g + 100g Free) x 6</t>
  </si>
  <si>
    <t>STU-2143281181</t>
  </si>
  <si>
    <t>Peak Yoghurt 315ml Orange</t>
  </si>
  <si>
    <t>good Mama Cleaning Detergent Lemon 850g x 6</t>
  </si>
  <si>
    <t>So Easy 170g x 26</t>
  </si>
  <si>
    <t>STU-2143266265</t>
  </si>
  <si>
    <t>Mary paul</t>
  </si>
  <si>
    <t>STU-2143266844</t>
  </si>
  <si>
    <t>STU-2143266855</t>
  </si>
  <si>
    <t>STU-2143266857</t>
  </si>
  <si>
    <t>STU-2143267458</t>
  </si>
  <si>
    <t>STU-2143267463</t>
  </si>
  <si>
    <t>STU-2143268417</t>
  </si>
  <si>
    <t>Francisco</t>
  </si>
  <si>
    <t>Cadbury Bournvita Refill 500g x 12</t>
  </si>
  <si>
    <t>STU-2143269535</t>
  </si>
  <si>
    <t>Simple N sweet foods</t>
  </si>
  <si>
    <t>Ariel Hs 2Kg x 4</t>
  </si>
  <si>
    <t>Bama Mayonnaise</t>
  </si>
  <si>
    <t>BAMA MAYONNAISE FL.OZ 909ML JARS X 12</t>
  </si>
  <si>
    <t>Premier Soap Lemon 55g x 104</t>
  </si>
  <si>
    <t>Close Up (Spc)</t>
  </si>
  <si>
    <t>Close-Up Naija Herbal 140g x 50</t>
  </si>
  <si>
    <t>Radiant Detergent Powder</t>
  </si>
  <si>
    <t>Radiant Detergent Powder (200g+20g) x 24</t>
  </si>
  <si>
    <t>Radiant Detergent Powder 800g x 6</t>
  </si>
  <si>
    <t>Radiant Detergent Powder (90g+10g) x 48</t>
  </si>
  <si>
    <t>Dano Cool Cow Sachet 150g x 36</t>
  </si>
  <si>
    <t>Dano Cool Cow Choco Sachet 18g x 250</t>
  </si>
  <si>
    <t>Cowbell Sachet 12g x 200</t>
  </si>
  <si>
    <t>Loya Milk</t>
  </si>
  <si>
    <t>Loya 320g Refill x 12</t>
  </si>
  <si>
    <t>GINO MAX Beef &amp; SPICE 40x25x5g NG</t>
  </si>
  <si>
    <t>Gino Max Beef 100g x 10</t>
  </si>
  <si>
    <t>GINO Max Beef 40x25x5g (SAC) NG</t>
  </si>
  <si>
    <t>GINO Max Chicken 40x25 PRM +2x5g (SAC) NG</t>
  </si>
  <si>
    <t>Good Mama Cleaning Detergent Lemon 170g x 26</t>
  </si>
  <si>
    <t>So Klin Detergent 500g x 12</t>
  </si>
  <si>
    <t>So Klin Concentrated Detergent 935g x 6</t>
  </si>
  <si>
    <t>Mikano Intl Limited</t>
  </si>
  <si>
    <t>Mac Wafers</t>
  </si>
  <si>
    <t>Mac Crunchy Chocolate Coated Wafer 20g x 80</t>
  </si>
  <si>
    <t>Mac Max Vanilla Wafer 15g x 120</t>
  </si>
  <si>
    <t>NAN Infant Formula</t>
  </si>
  <si>
    <t>Nan 3 Bullet 400g x 12</t>
  </si>
  <si>
    <t>Molfix Small Midi(4-9 kg) by 9, pack of 10</t>
  </si>
  <si>
    <t>Nasco Coco Pops 32g x 36</t>
  </si>
  <si>
    <t>Nibit Mini Snacks Chocolate Cookies 60g x 72</t>
  </si>
  <si>
    <t>Nittol Antibacterial Powder Detergent 90g x 48</t>
  </si>
  <si>
    <t>WAW Colour 170g X 28</t>
  </si>
  <si>
    <t>vital</t>
  </si>
  <si>
    <t>Vitali Tomato Paste</t>
  </si>
  <si>
    <t>Vitali Gold Hot Pepper Tomato Paste 70g</t>
  </si>
  <si>
    <t>Vitali Tomato Paste 70g x 50</t>
  </si>
  <si>
    <t>STU-2143279995</t>
  </si>
  <si>
    <t>Grandy Minimarts</t>
  </si>
  <si>
    <t>olabisi Kingsley</t>
  </si>
  <si>
    <t>STU-2143275169</t>
  </si>
  <si>
    <t>Anawu Minimart</t>
  </si>
  <si>
    <t>STU-2143274707</t>
  </si>
  <si>
    <t>aktit farm supermarket</t>
  </si>
  <si>
    <t>chinelo Isaac</t>
  </si>
  <si>
    <t>STU-2143284835</t>
  </si>
  <si>
    <t>STU-2143289179</t>
  </si>
  <si>
    <t>STU-2143267278</t>
  </si>
  <si>
    <t>STU-2143268392</t>
  </si>
  <si>
    <t>Abusiedumare Minimart</t>
  </si>
  <si>
    <t>STU-2143271251</t>
  </si>
  <si>
    <t>P D Super Store</t>
  </si>
  <si>
    <t>STU-2143274727</t>
  </si>
  <si>
    <t>ogba</t>
  </si>
  <si>
    <t>STU-2143281908</t>
  </si>
  <si>
    <t>O And K Super Store</t>
  </si>
  <si>
    <t>STU-2143284821</t>
  </si>
  <si>
    <t>STU-2143286947</t>
  </si>
  <si>
    <t>STU-2143287180</t>
  </si>
  <si>
    <t>STU-2143268093</t>
  </si>
  <si>
    <t>Madam Wisdom Minimart</t>
  </si>
  <si>
    <t>Bama Mayonnaise (Pet) 8Oz x 12 (226 ML)</t>
  </si>
  <si>
    <t>stephanie azeez</t>
  </si>
  <si>
    <t>Anhui Qiangwang Food Ltd</t>
  </si>
  <si>
    <t>Tasty cubes</t>
  </si>
  <si>
    <t>Tasty Cubes Chicken Flavour 400g x 20</t>
  </si>
  <si>
    <t>STU-2143279758</t>
  </si>
  <si>
    <t>Madam Oyin</t>
  </si>
  <si>
    <t>Chiamaka Richard</t>
  </si>
  <si>
    <t>STU-2143281905</t>
  </si>
  <si>
    <t>Folly Best Kiddies Home</t>
  </si>
  <si>
    <t>STU-2143283762</t>
  </si>
  <si>
    <t>fabulous foods</t>
  </si>
  <si>
    <t>Nestle Golden Morn 900g</t>
  </si>
  <si>
    <t>STU-2143266167</t>
  </si>
  <si>
    <t>Mj Minimart</t>
  </si>
  <si>
    <t>Sunlight Washing Powder (Spc.)</t>
  </si>
  <si>
    <t>Sunlight Destiny Powder Yellow 72x80g</t>
  </si>
  <si>
    <t>STU-2143271958</t>
  </si>
  <si>
    <t>S.t.p Enterprise</t>
  </si>
  <si>
    <t>STU-2143281884</t>
  </si>
  <si>
    <t>STU-2143282251</t>
  </si>
  <si>
    <t>STU-2143279996</t>
  </si>
  <si>
    <t>David Minimart</t>
  </si>
  <si>
    <t>Adaeze gabriel</t>
  </si>
  <si>
    <t>STU-2143279997</t>
  </si>
  <si>
    <t>STU-2143282109</t>
  </si>
  <si>
    <t>Ariel Original 170g x 24</t>
  </si>
  <si>
    <t>Ariel Detergent 75g x 72</t>
  </si>
  <si>
    <t>Ariel Hs 75g x 36</t>
  </si>
  <si>
    <t>STU-2143283368</t>
  </si>
  <si>
    <t>STU-2143283369</t>
  </si>
  <si>
    <t>STU-2143283373</t>
  </si>
  <si>
    <t>STU-2143283374</t>
  </si>
  <si>
    <t>STU-2143286748</t>
  </si>
  <si>
    <t>Jummy k Minimart</t>
  </si>
  <si>
    <t>STU-2143287907</t>
  </si>
  <si>
    <t>STU-2143289136</t>
  </si>
  <si>
    <t>STU-2143289317</t>
  </si>
  <si>
    <t>STU-2143265197</t>
  </si>
  <si>
    <t>Akinro Minimart</t>
  </si>
  <si>
    <t>Modern Trade</t>
  </si>
  <si>
    <t>STU-2143266287</t>
  </si>
  <si>
    <t>STU-2143266290</t>
  </si>
  <si>
    <t>STU-2143265849</t>
  </si>
  <si>
    <t>Jovik Minimart</t>
  </si>
  <si>
    <t>Milo Refill 200g x 24</t>
  </si>
  <si>
    <t>NAN 1 Bullet 400g x 12</t>
  </si>
  <si>
    <t>STU-2143283378</t>
  </si>
  <si>
    <t>Temi gold Minimart</t>
  </si>
  <si>
    <t>STU-2143283381</t>
  </si>
  <si>
    <t>STU-2143286287</t>
  </si>
  <si>
    <t>STU-2143286292</t>
  </si>
  <si>
    <t>STU-2143286303</t>
  </si>
  <si>
    <t>STU-2143274581</t>
  </si>
  <si>
    <t>Gods Own Minimart</t>
  </si>
  <si>
    <t>STU-2143282865</t>
  </si>
  <si>
    <t>Unimer S.A</t>
  </si>
  <si>
    <t>Titus Sardines</t>
  </si>
  <si>
    <t>Titus Sardines 125g x 50</t>
  </si>
  <si>
    <t>Grace George</t>
  </si>
  <si>
    <t>STU-2143283339</t>
  </si>
  <si>
    <t>STU-2143284715</t>
  </si>
  <si>
    <t>Golden Penny Semovita 5kg</t>
  </si>
  <si>
    <t>STU-2143287347</t>
  </si>
  <si>
    <t>Limited</t>
  </si>
  <si>
    <t>Supreme Tasty Chicken Instant Noodles</t>
  </si>
  <si>
    <t>Kitchen Supplies</t>
  </si>
  <si>
    <t>Supreme Tasty Chicken Instant Noodles 70g</t>
  </si>
  <si>
    <t>STU-2143287581</t>
  </si>
  <si>
    <t>STU-2143287965</t>
  </si>
  <si>
    <t>STU-2143279734</t>
  </si>
  <si>
    <t>Jeecee SuperMinimart</t>
  </si>
  <si>
    <t>STU-2143285266</t>
  </si>
  <si>
    <t>Web App</t>
  </si>
  <si>
    <t>STU-2143277652</t>
  </si>
  <si>
    <t>Gods  prosper</t>
  </si>
  <si>
    <t>Diana John</t>
  </si>
  <si>
    <t>STU-2143277727</t>
  </si>
  <si>
    <t>Peak Milk Tin 400g x 12</t>
  </si>
  <si>
    <t>STU-2143279921</t>
  </si>
  <si>
    <t>Favour Minimart</t>
  </si>
  <si>
    <t>STU-2143268613</t>
  </si>
  <si>
    <t>Hi Mart Minimart</t>
  </si>
  <si>
    <t>Hellen Prince</t>
  </si>
  <si>
    <t>STU-2143271605</t>
  </si>
  <si>
    <t>STU-2143273399</t>
  </si>
  <si>
    <t>Santa Maria Minimarts</t>
  </si>
  <si>
    <t>STU-2143273918</t>
  </si>
  <si>
    <t>STU-2143276203</t>
  </si>
  <si>
    <t>STU-2143276345</t>
  </si>
  <si>
    <t>STU-2143276518</t>
  </si>
  <si>
    <t>STU-2143277301</t>
  </si>
  <si>
    <t>STU-2143281037</t>
  </si>
  <si>
    <t>STU-2143282037</t>
  </si>
  <si>
    <t>Henry.C Minimart</t>
  </si>
  <si>
    <t>STU-2143282239</t>
  </si>
  <si>
    <t>STU-2143282815</t>
  </si>
  <si>
    <t>STU-2143287177</t>
  </si>
  <si>
    <t>STU-2143289751</t>
  </si>
  <si>
    <t>STU-2143281508</t>
  </si>
  <si>
    <t>AJ Minimart</t>
  </si>
  <si>
    <t>Rachael Israel</t>
  </si>
  <si>
    <t>STU-2143281878</t>
  </si>
  <si>
    <t>New Life Minimarts</t>
  </si>
  <si>
    <t>STU-2143280533</t>
  </si>
  <si>
    <t>STU-2143280727</t>
  </si>
  <si>
    <t>Maggi Star 4g x 20 x 100</t>
  </si>
  <si>
    <t>STU-2143287032</t>
  </si>
  <si>
    <t>Waajidah vincent</t>
  </si>
  <si>
    <t>STU-2143287034</t>
  </si>
  <si>
    <t>STU-2143287035</t>
  </si>
  <si>
    <t>STU-2143268792</t>
  </si>
  <si>
    <t>Topraf</t>
  </si>
  <si>
    <t>Blue Band Spread</t>
  </si>
  <si>
    <t>Blue Band Spread For Bread 450g</t>
  </si>
  <si>
    <t>STU-2143277410</t>
  </si>
  <si>
    <t>dashols</t>
  </si>
  <si>
    <t>STU-2143277191</t>
  </si>
  <si>
    <t>Oge Mini Mart</t>
  </si>
  <si>
    <t>STU-2143279934</t>
  </si>
  <si>
    <t>Ekeson Minimart</t>
  </si>
  <si>
    <t>STU-2143285502</t>
  </si>
  <si>
    <t>Winning Minimart</t>
  </si>
  <si>
    <t>STU-2143285648</t>
  </si>
  <si>
    <t>Madam Basit Minimart</t>
  </si>
  <si>
    <t>STU-2143276576</t>
  </si>
  <si>
    <t>USSD</t>
  </si>
  <si>
    <t>STU-2143279033</t>
  </si>
  <si>
    <t>olubukola Minimart</t>
  </si>
  <si>
    <t>Victoria Sam</t>
  </si>
  <si>
    <t>STU-2143275155</t>
  </si>
  <si>
    <t>Iya Mariam</t>
  </si>
  <si>
    <t>DIVINE IDRIS</t>
  </si>
  <si>
    <t>STU-2143287089</t>
  </si>
  <si>
    <t>Pollyanna SOLOMON</t>
  </si>
  <si>
    <t>STU-2143287093</t>
  </si>
  <si>
    <t>Ariel Ankara &amp; Colour 150g x 24</t>
  </si>
  <si>
    <t>STU-2143274793</t>
  </si>
  <si>
    <t>Mavelouse Minimart</t>
  </si>
  <si>
    <t>Dangote</t>
  </si>
  <si>
    <t>Dangote Sugar</t>
  </si>
  <si>
    <t>Sugar</t>
  </si>
  <si>
    <t>Dangote Granulated Sugar 250g</t>
  </si>
  <si>
    <t>STU-2143284559</t>
  </si>
  <si>
    <t>Basab Minimarts</t>
  </si>
  <si>
    <t>STU-2143286348</t>
  </si>
  <si>
    <t>Ty Minimart</t>
  </si>
  <si>
    <t>STU-2143286926</t>
  </si>
  <si>
    <t>kebe Joseph</t>
  </si>
  <si>
    <t>STU-2143286945</t>
  </si>
  <si>
    <t>STU-2143286948</t>
  </si>
  <si>
    <t>STU-2143286949</t>
  </si>
  <si>
    <t>STU-2143287963</t>
  </si>
  <si>
    <t>STU-2143288035</t>
  </si>
  <si>
    <t>STU-2143288228</t>
  </si>
  <si>
    <t>STU-2143289395</t>
  </si>
  <si>
    <t>STU-2143272764</t>
  </si>
  <si>
    <t>Free Man Minimarts</t>
  </si>
  <si>
    <t>STU-2143286499</t>
  </si>
  <si>
    <t>STU-2143283246</t>
  </si>
  <si>
    <t>Chopsytop Minimarts</t>
  </si>
  <si>
    <t>STU-2143286294</t>
  </si>
  <si>
    <t>Promise Me Peace Minimart</t>
  </si>
  <si>
    <t>STU-2143288089</t>
  </si>
  <si>
    <t>STU-2143267658</t>
  </si>
  <si>
    <t>zainab Pascal</t>
  </si>
  <si>
    <t>STU-2143268486</t>
  </si>
  <si>
    <t>STU-2143268536</t>
  </si>
  <si>
    <t>Tasty Cubes Chicken Flavour 100g x 80</t>
  </si>
  <si>
    <t>STU-2143281119</t>
  </si>
  <si>
    <t>Madam Lola Minimarts</t>
  </si>
  <si>
    <t>Rose kelvin</t>
  </si>
  <si>
    <t>STU-2143270718</t>
  </si>
  <si>
    <t>Bay-on Minimart</t>
  </si>
  <si>
    <t>STU-2143270855</t>
  </si>
  <si>
    <t>Funky Minimart</t>
  </si>
  <si>
    <t>STU-2143270980</t>
  </si>
  <si>
    <t>STU-2143273703</t>
  </si>
  <si>
    <t>Emybest Minimart</t>
  </si>
  <si>
    <t>STU-2143276965</t>
  </si>
  <si>
    <t>God Grace Minimart</t>
  </si>
  <si>
    <t>Golden Penny Semovita 500g x 20</t>
  </si>
  <si>
    <t>STU-2143286215</t>
  </si>
  <si>
    <t>Williams Minimarts</t>
  </si>
  <si>
    <t>STU-2143286298</t>
  </si>
  <si>
    <t>STU-2143269511</t>
  </si>
  <si>
    <t>rosemary Goodluck</t>
  </si>
  <si>
    <t>STU-2143274524</t>
  </si>
  <si>
    <t>STU-2143274948</t>
  </si>
  <si>
    <t>STU-2143276569</t>
  </si>
  <si>
    <t>success 234 ojota</t>
  </si>
  <si>
    <t>Jennifer stephen</t>
  </si>
  <si>
    <t>STU-2143271357</t>
  </si>
  <si>
    <t>STU-2143277555</t>
  </si>
  <si>
    <t>A- SUPERMART</t>
  </si>
  <si>
    <t>dorcas Adewale</t>
  </si>
  <si>
    <t>STU-2143278577</t>
  </si>
  <si>
    <t>STU-2143274600</t>
  </si>
  <si>
    <t>Mum Wisdom Minimart</t>
  </si>
  <si>
    <t>STU-2143278391</t>
  </si>
  <si>
    <t>Madam Precious Minimart</t>
  </si>
  <si>
    <t>STU-2143285077</t>
  </si>
  <si>
    <t>STU-2143287170</t>
  </si>
  <si>
    <t>STU-2143265293</t>
  </si>
  <si>
    <t>Queen Alex</t>
  </si>
  <si>
    <t>STU-2143266149</t>
  </si>
  <si>
    <t>STU-2143286946</t>
  </si>
  <si>
    <t>STU-2143283948</t>
  </si>
  <si>
    <t>Twins Minimart</t>
  </si>
  <si>
    <t>STU-2143276328</t>
  </si>
  <si>
    <t>Him Minimarts</t>
  </si>
  <si>
    <t>stella Raphael</t>
  </si>
  <si>
    <t>STU-2143277402</t>
  </si>
  <si>
    <t>Olaboy Minimart</t>
  </si>
  <si>
    <t>Oral B Toothpaste</t>
  </si>
  <si>
    <t>Oral - B Herbal Mint 130g x 36</t>
  </si>
  <si>
    <t>STU-2143274983</t>
  </si>
  <si>
    <t>Ejike Minimart</t>
  </si>
  <si>
    <t>STU-2143283302</t>
  </si>
  <si>
    <t>Oludayo Minimarts</t>
  </si>
  <si>
    <t>oreoluwa chidi</t>
  </si>
  <si>
    <t>STU-2143284534</t>
  </si>
  <si>
    <t>Destiny Minimart</t>
  </si>
  <si>
    <t>STU-2143266108</t>
  </si>
  <si>
    <t>Chucks nvestment</t>
  </si>
  <si>
    <t>STU-2143266143</t>
  </si>
  <si>
    <t>STU-2143284510</t>
  </si>
  <si>
    <t>Apex Minimart</t>
  </si>
  <si>
    <t>STU-2143267985</t>
  </si>
  <si>
    <t>Sam B Minimarts</t>
  </si>
  <si>
    <t>Chinonso Micheal</t>
  </si>
  <si>
    <t>STU-2143277293</t>
  </si>
  <si>
    <t>Udapaul Nig</t>
  </si>
  <si>
    <t>STU-2143290459</t>
  </si>
  <si>
    <t>STU-2143267490</t>
  </si>
  <si>
    <t>C B C Minimart</t>
  </si>
  <si>
    <t>STU-2143272435</t>
  </si>
  <si>
    <t>STU-2143278596</t>
  </si>
  <si>
    <t>STU-2143287933</t>
  </si>
  <si>
    <t>Triple J</t>
  </si>
  <si>
    <t>Blue Band Spread For Bread 250g x 24</t>
  </si>
  <si>
    <t>STU-2143269483</t>
  </si>
  <si>
    <t>Rafat Minimart</t>
  </si>
  <si>
    <t>Margaret Muhammed</t>
  </si>
  <si>
    <t>STU-2143277478</t>
  </si>
  <si>
    <t>Bukky Minimarts</t>
  </si>
  <si>
    <t>STU-2143279092</t>
  </si>
  <si>
    <t>sharon Walter</t>
  </si>
  <si>
    <t>STU-2143279654</t>
  </si>
  <si>
    <t>STU-2143285462</t>
  </si>
  <si>
    <t>STU-2143285473</t>
  </si>
  <si>
    <t>STU-2143283688</t>
  </si>
  <si>
    <t>STU-2143270028</t>
  </si>
  <si>
    <t>Isaac Minimarts</t>
  </si>
  <si>
    <t>STU-2143270057</t>
  </si>
  <si>
    <t>STU-2143271946</t>
  </si>
  <si>
    <t>Hajiya Minimart</t>
  </si>
  <si>
    <t>STU-2143276922</t>
  </si>
  <si>
    <t>STU-2143283445</t>
  </si>
  <si>
    <t>C Way</t>
  </si>
  <si>
    <t>Dangote Granulated Sugar 500g</t>
  </si>
  <si>
    <t>STU-2143265773</t>
  </si>
  <si>
    <t>Madam Akindele Minimart</t>
  </si>
  <si>
    <t>vanessa Jude</t>
  </si>
  <si>
    <t>So Klin Detergent 65g x 48 + 3 free</t>
  </si>
  <si>
    <t>STU-2143266229</t>
  </si>
  <si>
    <t>STU-2143267094</t>
  </si>
  <si>
    <t>Kuchys Place 2</t>
  </si>
  <si>
    <t>STU-2143273768</t>
  </si>
  <si>
    <t>Infinity Snacks and Beverages Limited</t>
  </si>
  <si>
    <t>Infinity  Cornflakes</t>
  </si>
  <si>
    <t>Infinity Cornflakes Sachet 30g x 36</t>
  </si>
  <si>
    <t>STU-2143278694</t>
  </si>
  <si>
    <t>Tope Minimart</t>
  </si>
  <si>
    <t>STU-2143280166</t>
  </si>
  <si>
    <t>STU-2143282323</t>
  </si>
  <si>
    <t>STU-2143276825</t>
  </si>
  <si>
    <t>Suncomm Minimarts</t>
  </si>
  <si>
    <t>Balogun a Amineet James</t>
  </si>
  <si>
    <t>STU-2143282612</t>
  </si>
  <si>
    <t>Jemila Minimarts</t>
  </si>
  <si>
    <t>STU-2143279233</t>
  </si>
  <si>
    <t>Ty Exclusive Minimarts</t>
  </si>
  <si>
    <t>Marie Francis</t>
  </si>
  <si>
    <t>STU-2143276979</t>
  </si>
  <si>
    <t>Mama Dee's Minimarts</t>
  </si>
  <si>
    <t>STU-2143276984</t>
  </si>
  <si>
    <t>STU-2143277209</t>
  </si>
  <si>
    <t>STU-2143265924</t>
  </si>
  <si>
    <t>Happy  Minimart&amp; Provision</t>
  </si>
  <si>
    <t>Gabriel sodiq</t>
  </si>
  <si>
    <t>Evans</t>
  </si>
  <si>
    <t>Eva Bar Soap</t>
  </si>
  <si>
    <t>Eva Fresh Bar Soap 150g x 48</t>
  </si>
  <si>
    <t>STU-2143265992</t>
  </si>
  <si>
    <t>Ariel Original Laundry Detergent Powder 800g x 8</t>
  </si>
  <si>
    <t>Always Sanitary Pad</t>
  </si>
  <si>
    <t>Always Ultra Duo - Blue 8 x 14</t>
  </si>
  <si>
    <t>STU-2143270113</t>
  </si>
  <si>
    <t>Mutay Super Store</t>
  </si>
  <si>
    <t>Ralia Okwuchukwu</t>
  </si>
  <si>
    <t>STU-2143270134</t>
  </si>
  <si>
    <t>STU-2143287545</t>
  </si>
  <si>
    <t>STU-2143287554</t>
  </si>
  <si>
    <t>STU-2143265420</t>
  </si>
  <si>
    <t>Rich Bon  Minimart</t>
  </si>
  <si>
    <t>STU-2143266042</t>
  </si>
  <si>
    <t>STU-2143267313</t>
  </si>
  <si>
    <t>Always Ultra Single Blue 16 x 7</t>
  </si>
  <si>
    <t>STU-2143280185</t>
  </si>
  <si>
    <t>STU-2143280285</t>
  </si>
  <si>
    <t>STU-2143289051</t>
  </si>
  <si>
    <t>STU-2143271446</t>
  </si>
  <si>
    <t>Nwando Godwin</t>
  </si>
  <si>
    <t>STU-2143271675</t>
  </si>
  <si>
    <t>STU-2143271766</t>
  </si>
  <si>
    <t>STU-2143277308</t>
  </si>
  <si>
    <t>STU-2143271381</t>
  </si>
  <si>
    <t>Madam Chibuike</t>
  </si>
  <si>
    <t>STU-2143268690</t>
  </si>
  <si>
    <t>STU-2143266303</t>
  </si>
  <si>
    <t>Ismaila Minimarts</t>
  </si>
  <si>
    <t>Dolly yanju</t>
  </si>
  <si>
    <t>STU-2143269644</t>
  </si>
  <si>
    <t>Marswell Minimart</t>
  </si>
  <si>
    <t>STU-2143287484</t>
  </si>
  <si>
    <t>STU-2143287759</t>
  </si>
  <si>
    <t>Abdul rahamon Minimart</t>
  </si>
  <si>
    <t>STU-2143276543</t>
  </si>
  <si>
    <t>Silver Destiny</t>
  </si>
  <si>
    <t>SMA GOLD</t>
  </si>
  <si>
    <t>SMA Gold Follow on Mpwdr Can 12 x 400g x4</t>
  </si>
  <si>
    <t>Peak 123 gum Sachets 360g x 12</t>
  </si>
  <si>
    <t>STU-2143284678</t>
  </si>
  <si>
    <t>STU-2143287320</t>
  </si>
  <si>
    <t>CollJenny Minimart</t>
  </si>
  <si>
    <t>STU-2143278040</t>
  </si>
  <si>
    <t>Mosturah Olasina</t>
  </si>
  <si>
    <t>Kenny Akinola</t>
  </si>
  <si>
    <t>STU-2143269790</t>
  </si>
  <si>
    <t>STU-2143270110</t>
  </si>
  <si>
    <t>STU-2143271443</t>
  </si>
  <si>
    <t>STU-2143280990</t>
  </si>
  <si>
    <t>STU-2143282032</t>
  </si>
  <si>
    <t>STU-2143285623</t>
  </si>
  <si>
    <t>STU-2143289980</t>
  </si>
  <si>
    <t>STU-2143284322</t>
  </si>
  <si>
    <t>Bukted Minimarts</t>
  </si>
  <si>
    <t>STU-2143287738</t>
  </si>
  <si>
    <t>STU-2143271427</t>
  </si>
  <si>
    <t>Emmacity Holdings Minimarts</t>
  </si>
  <si>
    <t>Chinwe Emmy</t>
  </si>
  <si>
    <t>STU-2143276286</t>
  </si>
  <si>
    <t>Ibukunoluwa Minimart</t>
  </si>
  <si>
    <t>STU-2143281940</t>
  </si>
  <si>
    <t>Molfix Small Maxi(7-18 kg) by 8, pack of 10</t>
  </si>
  <si>
    <t>STU-2143276352</t>
  </si>
  <si>
    <t>experts Super Store</t>
  </si>
  <si>
    <t>bello Promise</t>
  </si>
  <si>
    <t>STU-2143272808</t>
  </si>
  <si>
    <t>Oluchi monday</t>
  </si>
  <si>
    <t>STU-2143276931</t>
  </si>
  <si>
    <t>Taisan Minimart</t>
  </si>
  <si>
    <t>STU-2143285498</t>
  </si>
  <si>
    <t>Ezzybest Minimarts</t>
  </si>
  <si>
    <t>STU-2143285674</t>
  </si>
  <si>
    <t>So Good Minimart</t>
  </si>
  <si>
    <t>STU-2143277284</t>
  </si>
  <si>
    <t>Tolchukwu Minimart</t>
  </si>
  <si>
    <t>Vika moussa</t>
  </si>
  <si>
    <t>STU-2143281992</t>
  </si>
  <si>
    <t>Harmony Minimart</t>
  </si>
  <si>
    <t>STU-2143282670</t>
  </si>
  <si>
    <t>Merit zion</t>
  </si>
  <si>
    <t>STU-2143286859</t>
  </si>
  <si>
    <t>O. Isaiah Minimart</t>
  </si>
  <si>
    <t>STU-2143277623</t>
  </si>
  <si>
    <t>Kane Parker 2</t>
  </si>
  <si>
    <t>STU-2143278690</t>
  </si>
  <si>
    <t>STU-2143282238</t>
  </si>
  <si>
    <t>STU-2143282314</t>
  </si>
  <si>
    <t>STU-2143284338</t>
  </si>
  <si>
    <t>Pankrose Minimart</t>
  </si>
  <si>
    <t>STU-2143285606</t>
  </si>
  <si>
    <t>STU-2143286451</t>
  </si>
  <si>
    <t>Premier Aloe Vera Family Bar Soap 175g x 32</t>
  </si>
  <si>
    <t>Premier Soap Rose 175G x 32</t>
  </si>
  <si>
    <t>STU-2143275931</t>
  </si>
  <si>
    <t>bolly Super Store</t>
  </si>
  <si>
    <t>Rayo Enoch</t>
  </si>
  <si>
    <t>STU-2143266166</t>
  </si>
  <si>
    <t>STU-2143267563</t>
  </si>
  <si>
    <t>K.c Minimart</t>
  </si>
  <si>
    <t>Premier Luxurious Milk Family Bar Soap 55g x 104</t>
  </si>
  <si>
    <t>STU-2143280091</t>
  </si>
  <si>
    <t>STU-2143280904</t>
  </si>
  <si>
    <t>STU-2143286580</t>
  </si>
  <si>
    <t>STU-2143287674</t>
  </si>
  <si>
    <t>STU-2143290206</t>
  </si>
  <si>
    <t>STU-2143273804</t>
  </si>
  <si>
    <t>Sis Glory</t>
  </si>
  <si>
    <t>STU-2143273837</t>
  </si>
  <si>
    <t>STU-2143277011</t>
  </si>
  <si>
    <t>Metro Minimart</t>
  </si>
  <si>
    <t>Bernice Segs</t>
  </si>
  <si>
    <t>STU-2143282866</t>
  </si>
  <si>
    <t>STU-2143286952</t>
  </si>
  <si>
    <t>STU-2143279258</t>
  </si>
  <si>
    <t>Temiloluwa Minimart</t>
  </si>
  <si>
    <t>STU-2143279892</t>
  </si>
  <si>
    <t>STU-2143265387</t>
  </si>
  <si>
    <t>Supreme Tasty Chicken Instant Noodles 100g</t>
  </si>
  <si>
    <t>STU-2143276520</t>
  </si>
  <si>
    <t>STU-2143277864</t>
  </si>
  <si>
    <t>Golden Penny Noodles 70g x 40</t>
  </si>
  <si>
    <t>STU-2143279260</t>
  </si>
  <si>
    <t>STU-2143283389</t>
  </si>
  <si>
    <t>STU-2143283410</t>
  </si>
  <si>
    <t>STU-2143284842</t>
  </si>
  <si>
    <t>STU-2143286533</t>
  </si>
  <si>
    <t>STU-2143289828</t>
  </si>
  <si>
    <t>Richie Minimarts</t>
  </si>
  <si>
    <t>STU-2143289886</t>
  </si>
  <si>
    <t>Ariel Hs 400g x 12</t>
  </si>
  <si>
    <t>STU-2143289903</t>
  </si>
  <si>
    <t>STU-2143290000</t>
  </si>
  <si>
    <t>Tasty Tom Jollof Mix Sachet 70g x 50</t>
  </si>
  <si>
    <t>STU-2143282349</t>
  </si>
  <si>
    <t>Ofegha Toluwalase</t>
  </si>
  <si>
    <t>STU-2143286619</t>
  </si>
  <si>
    <t>STU-2143269874</t>
  </si>
  <si>
    <t>STU-2143276867</t>
  </si>
  <si>
    <t>A Square Minimart</t>
  </si>
  <si>
    <t>STU-2143277522</t>
  </si>
  <si>
    <t>Ronksey Minimart</t>
  </si>
  <si>
    <t>STU-2143286338</t>
  </si>
  <si>
    <t>Josu Minimart</t>
  </si>
  <si>
    <t>STU-2143288812</t>
  </si>
  <si>
    <t>ChuChu kizito</t>
  </si>
  <si>
    <t>STU-2143284426</t>
  </si>
  <si>
    <t>Daves Supermarket</t>
  </si>
  <si>
    <t>STU-2143287617</t>
  </si>
  <si>
    <t>Mustapha Minimart 2</t>
  </si>
  <si>
    <t>AMANDA Jonathan</t>
  </si>
  <si>
    <t>STU-2143278523</t>
  </si>
  <si>
    <t>STU-2143286838</t>
  </si>
  <si>
    <t>Bola Minimarts</t>
  </si>
  <si>
    <t>STU-2143287573</t>
  </si>
  <si>
    <t>Majemu Oluwa Minimarts</t>
  </si>
  <si>
    <t>STU-2143290279</t>
  </si>
  <si>
    <t>Sandra Super Store</t>
  </si>
  <si>
    <t>jannybliss Daniel Scott</t>
  </si>
  <si>
    <t>STU-2143280769</t>
  </si>
  <si>
    <t>Iya Mariam Minimart</t>
  </si>
  <si>
    <t>Sonia emmanuel Henry jack</t>
  </si>
  <si>
    <t>STU-2143271937</t>
  </si>
  <si>
    <t>STU-2143275271</t>
  </si>
  <si>
    <t>Magik 170g x 26</t>
  </si>
  <si>
    <t>Emmanuel Deborah chimee</t>
  </si>
  <si>
    <t>Magik 80g x 51</t>
  </si>
  <si>
    <t>STU-2143281496</t>
  </si>
  <si>
    <t>Dopemu outlet</t>
  </si>
  <si>
    <t>STU-2143285277</t>
  </si>
  <si>
    <t>Iya Adura</t>
  </si>
  <si>
    <t>Ashimedua Godson</t>
  </si>
  <si>
    <t>STU-2143285359</t>
  </si>
  <si>
    <t>STU-2143279379</t>
  </si>
  <si>
    <t>Joyose Global Services</t>
  </si>
  <si>
    <t>STU-2143269166</t>
  </si>
  <si>
    <t>Glory Minimarts</t>
  </si>
  <si>
    <t>STU-2143279690</t>
  </si>
  <si>
    <t>STU-2143274584</t>
  </si>
  <si>
    <t>Basil Minimart</t>
  </si>
  <si>
    <t>MinRee Michael stein</t>
  </si>
  <si>
    <t>STU-2143279022</t>
  </si>
  <si>
    <t>Olamidara</t>
  </si>
  <si>
    <t>STU-2143279051</t>
  </si>
  <si>
    <t>STU-2143284766</t>
  </si>
  <si>
    <t>Amazing Grace Minimarts</t>
  </si>
  <si>
    <t>STU-2143287990</t>
  </si>
  <si>
    <t>STU-2143269141</t>
  </si>
  <si>
    <t>AbolOla Minimarts</t>
  </si>
  <si>
    <t>Loveth Adesoji</t>
  </si>
  <si>
    <t>STU-2143265766</t>
  </si>
  <si>
    <t>STU-2143272279</t>
  </si>
  <si>
    <t>Olufayo Minimart</t>
  </si>
  <si>
    <t>STU-2143272448</t>
  </si>
  <si>
    <t>STU-2143273333</t>
  </si>
  <si>
    <t>STU-2143279768</t>
  </si>
  <si>
    <t>Yemtex Minimart</t>
  </si>
  <si>
    <t>STU-2143277378</t>
  </si>
  <si>
    <t>benita Alvin</t>
  </si>
  <si>
    <t>STU-2143277435</t>
  </si>
  <si>
    <t>STU-2143277533</t>
  </si>
  <si>
    <t>STU-2143269860</t>
  </si>
  <si>
    <t>Madam rahman Minimart</t>
  </si>
  <si>
    <t>STU-2143277150</t>
  </si>
  <si>
    <t>STU-2143268364</t>
  </si>
  <si>
    <t>Nk Minimarts</t>
  </si>
  <si>
    <t>STU-2143268558</t>
  </si>
  <si>
    <t>STU-2143268607</t>
  </si>
  <si>
    <t>STU-2143277529</t>
  </si>
  <si>
    <t>K &amp; P Provision Minimarts</t>
  </si>
  <si>
    <t>STU-2143278413</t>
  </si>
  <si>
    <t>STU-2143283929</t>
  </si>
  <si>
    <t>STU-2143284671</t>
  </si>
  <si>
    <t>Mum God's Pawer Minimart</t>
  </si>
  <si>
    <t>STU-2143287864</t>
  </si>
  <si>
    <t>Peace Minimarts</t>
  </si>
  <si>
    <t>pink August</t>
  </si>
  <si>
    <t>STU-2143284551</t>
  </si>
  <si>
    <t>Uche Best Minimart</t>
  </si>
  <si>
    <t>STU-2143289012</t>
  </si>
  <si>
    <t>Madam Baki Minimarts</t>
  </si>
  <si>
    <t>STU-2143289923</t>
  </si>
  <si>
    <t>STU-2143285759</t>
  </si>
  <si>
    <t>STU-2143265585</t>
  </si>
  <si>
    <t>Abisoye Simon</t>
  </si>
  <si>
    <t>STU-2143284761</t>
  </si>
  <si>
    <t>STU-2143280978</t>
  </si>
  <si>
    <t>Oluwadara Minimart</t>
  </si>
  <si>
    <t>STU-2143270937</t>
  </si>
  <si>
    <t>STU-2143286438</t>
  </si>
  <si>
    <t>Triple A Trading Minimart</t>
  </si>
  <si>
    <t>Mietra Azubuike</t>
  </si>
  <si>
    <t>STU-2143276250</t>
  </si>
  <si>
    <t>Ceeford Minimart</t>
  </si>
  <si>
    <t>STU-2143285478</t>
  </si>
  <si>
    <t>STU-2143285535</t>
  </si>
  <si>
    <t>STU-2143269836</t>
  </si>
  <si>
    <t>Chika Minimart</t>
  </si>
  <si>
    <t>Amala AMAECHI</t>
  </si>
  <si>
    <t>STU-2143282312</t>
  </si>
  <si>
    <t>God In Control Minimart</t>
  </si>
  <si>
    <t>STU-2143279752</t>
  </si>
  <si>
    <t>sophia Tanitoluwa</t>
  </si>
  <si>
    <t>STU-2143271934</t>
  </si>
  <si>
    <t>Mum Aliya</t>
  </si>
  <si>
    <t>STU-2143276390</t>
  </si>
  <si>
    <t>Labort Minimarts</t>
  </si>
  <si>
    <t>STU-2143282745</t>
  </si>
  <si>
    <t>Payless Minimart</t>
  </si>
  <si>
    <t>STU-2143279454</t>
  </si>
  <si>
    <t>Tomilola Ilerioluwa</t>
  </si>
  <si>
    <t>STU-2143273760</t>
  </si>
  <si>
    <t>Able God</t>
  </si>
  <si>
    <t>Bethel Rasak Faruk</t>
  </si>
  <si>
    <t>STU-2143279759</t>
  </si>
  <si>
    <t>Princess O. Minimart</t>
  </si>
  <si>
    <t>STU-2143266171</t>
  </si>
  <si>
    <t>Maryjane Joel</t>
  </si>
  <si>
    <t>STU-2143266178</t>
  </si>
  <si>
    <t>STU-2143268557</t>
  </si>
  <si>
    <t>STU-2143268560</t>
  </si>
  <si>
    <t>STU-2143268621</t>
  </si>
  <si>
    <t>STU-2143268622</t>
  </si>
  <si>
    <t>STU-2143269450</t>
  </si>
  <si>
    <t>STU-2143269454</t>
  </si>
  <si>
    <t>STU-2143269475</t>
  </si>
  <si>
    <t>STU-2143269974</t>
  </si>
  <si>
    <t>STU-2143269977</t>
  </si>
  <si>
    <t>STU-2143270198</t>
  </si>
  <si>
    <t>STU-2143272687</t>
  </si>
  <si>
    <t>Gods own Minimarts</t>
  </si>
  <si>
    <t>STU-2143276533</t>
  </si>
  <si>
    <t>STU-2143276617</t>
  </si>
  <si>
    <t>STU-2143276620</t>
  </si>
  <si>
    <t>Lux Soft Caress 96 X 65g</t>
  </si>
  <si>
    <t>STU-2143276625</t>
  </si>
  <si>
    <t>STU-2143278223</t>
  </si>
  <si>
    <t>STU-2143280107</t>
  </si>
  <si>
    <t>STU-2143280461</t>
  </si>
  <si>
    <t>STU-2143280471</t>
  </si>
  <si>
    <t>STU-2143280711</t>
  </si>
  <si>
    <t>STU-2143282365</t>
  </si>
  <si>
    <t>STU-2143283436</t>
  </si>
  <si>
    <t>STU-2143284547</t>
  </si>
  <si>
    <t>STU-2143284550</t>
  </si>
  <si>
    <t>STU-2143286635</t>
  </si>
  <si>
    <t>STU-2143286953</t>
  </si>
  <si>
    <t>Abass Minimart</t>
  </si>
  <si>
    <t>STU-2143287922</t>
  </si>
  <si>
    <t>STU-2143287935</t>
  </si>
  <si>
    <t>STU-2143287936</t>
  </si>
  <si>
    <t>STU-2143289062</t>
  </si>
  <si>
    <t>STU-2143289067</t>
  </si>
  <si>
    <t>STU-2143289161</t>
  </si>
  <si>
    <t>STU-2143289163</t>
  </si>
  <si>
    <t>STU-2143290421</t>
  </si>
  <si>
    <t>STU-2143290432</t>
  </si>
  <si>
    <t>STU-2143273688</t>
  </si>
  <si>
    <t>Simeon Madam</t>
  </si>
  <si>
    <t>STU-2143281881</t>
  </si>
  <si>
    <t>karadin</t>
  </si>
  <si>
    <t>STU-2143287331</t>
  </si>
  <si>
    <t>oloruntosin Minimart</t>
  </si>
  <si>
    <t>STU-2143267113</t>
  </si>
  <si>
    <t>Ameerah Utibeabasi</t>
  </si>
  <si>
    <t>STU-2143268682</t>
  </si>
  <si>
    <t>Maggi Signature Jollof 8g x 30 x 10</t>
  </si>
  <si>
    <t>Maggi Chicken Flavour  24 x 60x 10g</t>
  </si>
  <si>
    <t>STU-2143269692</t>
  </si>
  <si>
    <t>STU-2143269982</t>
  </si>
  <si>
    <t>Gods Favour Minimart</t>
  </si>
  <si>
    <t>STU-2143270228</t>
  </si>
  <si>
    <t>STU-2143278645</t>
  </si>
  <si>
    <t>STU-2143283144</t>
  </si>
  <si>
    <t>STU-2143283340</t>
  </si>
  <si>
    <t>STU-2143283430</t>
  </si>
  <si>
    <t>STU-2143286929</t>
  </si>
  <si>
    <t>STU-2143288781</t>
  </si>
  <si>
    <t>STU-2143290081</t>
  </si>
  <si>
    <t>STU-2143268874</t>
  </si>
  <si>
    <t>Lillie Dean</t>
  </si>
  <si>
    <t>STU-2143278701</t>
  </si>
  <si>
    <t>STU-2143284809</t>
  </si>
  <si>
    <t>Adazina Minimarts</t>
  </si>
  <si>
    <t>osas Spiff</t>
  </si>
  <si>
    <t>STU-2143284838</t>
  </si>
  <si>
    <t>STU-2143280518</t>
  </si>
  <si>
    <t>Iyawo Minimart</t>
  </si>
  <si>
    <t>Ibukun Patrick</t>
  </si>
  <si>
    <t>STU-2143281631</t>
  </si>
  <si>
    <t>STU-2143283437</t>
  </si>
  <si>
    <t>kemi Minimart</t>
  </si>
  <si>
    <t>STU-2143286898</t>
  </si>
  <si>
    <t>STU-2143286990</t>
  </si>
  <si>
    <t>STU-2143269308</t>
  </si>
  <si>
    <t>STU-2143276161</t>
  </si>
  <si>
    <t>STU-2143278760</t>
  </si>
  <si>
    <t>STU-2143287542</t>
  </si>
  <si>
    <t>STU-2143283332</t>
  </si>
  <si>
    <t>Madam Olafehinti</t>
  </si>
  <si>
    <t>Michelle Olusegun</t>
  </si>
  <si>
    <t>Nestle Cerelac</t>
  </si>
  <si>
    <t>Cerelac Wheat 6 x 1kg</t>
  </si>
  <si>
    <t>STU-2143269572</t>
  </si>
  <si>
    <t>Real Minimarts</t>
  </si>
  <si>
    <t>STU-2143285730</t>
  </si>
  <si>
    <t>STU-2143289391</t>
  </si>
  <si>
    <t>STU-2143289735</t>
  </si>
  <si>
    <t>STU-2143277520</t>
  </si>
  <si>
    <t>Opashola Minimarts</t>
  </si>
  <si>
    <t>Always Ultra Duo - Pink 16 x 16</t>
  </si>
  <si>
    <t>STU-2143278761</t>
  </si>
  <si>
    <t>STU-2143284837</t>
  </si>
  <si>
    <t>Golden Era Minimart</t>
  </si>
  <si>
    <t>STU-2143287207</t>
  </si>
  <si>
    <t>olafaz Minimart</t>
  </si>
  <si>
    <t>STU-2143287775</t>
  </si>
  <si>
    <t>STU-2143287784</t>
  </si>
  <si>
    <t>Guideright SuperMinimart</t>
  </si>
  <si>
    <t>STU-2143289555</t>
  </si>
  <si>
    <t>STU-2143265901</t>
  </si>
  <si>
    <t>Madam junior Minimart</t>
  </si>
  <si>
    <t>Bola Abiodun</t>
  </si>
  <si>
    <t>STU-2143267224</t>
  </si>
  <si>
    <t>Omolara Minimart</t>
  </si>
  <si>
    <t>STU-2143280861</t>
  </si>
  <si>
    <t>STU-2143280880</t>
  </si>
  <si>
    <t>STU-2143281500</t>
  </si>
  <si>
    <t>STU-2143281574</t>
  </si>
  <si>
    <t>STU-2143284299</t>
  </si>
  <si>
    <t>STU-2143273860</t>
  </si>
  <si>
    <t>Solo Minimarts</t>
  </si>
  <si>
    <t>Olive joy</t>
  </si>
  <si>
    <t>STU-2143277581</t>
  </si>
  <si>
    <t>Than-all Minimart</t>
  </si>
  <si>
    <t>STU-2143284629</t>
  </si>
  <si>
    <t>Madam ayanfe Minimarts</t>
  </si>
  <si>
    <t>STU-2143283240</t>
  </si>
  <si>
    <t>Mariam Sheun</t>
  </si>
  <si>
    <t>STU-2143283243</t>
  </si>
  <si>
    <t>STU-2143283267</t>
  </si>
  <si>
    <t>STU-2143283282</t>
  </si>
  <si>
    <t>STU-2143287708</t>
  </si>
  <si>
    <t>ALPHAMART SUPERMARKETKET</t>
  </si>
  <si>
    <t>STU-2143283707</t>
  </si>
  <si>
    <t>Mama  Ema Minimarts</t>
  </si>
  <si>
    <t>STU-2143283126</t>
  </si>
  <si>
    <t>Akon wisdom</t>
  </si>
  <si>
    <t>STU-2143278601</t>
  </si>
  <si>
    <t>STU-2143284377</t>
  </si>
  <si>
    <t>KC Minimart</t>
  </si>
  <si>
    <t>STU-2143285583</t>
  </si>
  <si>
    <t>STU-2143290457</t>
  </si>
  <si>
    <t>God's mercy Minimart</t>
  </si>
  <si>
    <t>STU-2143269198</t>
  </si>
  <si>
    <t>Madam Mohammed Minimart</t>
  </si>
  <si>
    <t>Cynthia ejike james</t>
  </si>
  <si>
    <t>STU-2143276532</t>
  </si>
  <si>
    <t>STU-2143281874</t>
  </si>
  <si>
    <t>Glorious Heritage Super Minimarts</t>
  </si>
  <si>
    <t>STU-2143284329</t>
  </si>
  <si>
    <t>STU-2143285887</t>
  </si>
  <si>
    <t>STU-2143286558</t>
  </si>
  <si>
    <t>STU-2143286584</t>
  </si>
  <si>
    <t>Madam Adunni Minimart</t>
  </si>
  <si>
    <t>STU-2143286594</t>
  </si>
  <si>
    <t>STU-2143283259</t>
  </si>
  <si>
    <t>STU-2143273112</t>
  </si>
  <si>
    <t>William Henry</t>
  </si>
  <si>
    <t>STU-2143280259</t>
  </si>
  <si>
    <t>STU-2143286798</t>
  </si>
  <si>
    <t>Dream Minimart</t>
  </si>
  <si>
    <t>STU-2143269095</t>
  </si>
  <si>
    <t>De Young Minimarts</t>
  </si>
  <si>
    <t>Rita uche</t>
  </si>
  <si>
    <t>STU-2143269118</t>
  </si>
  <si>
    <t>STU-2143271355</t>
  </si>
  <si>
    <t>STU-2143283380</t>
  </si>
  <si>
    <t>Kings Supermarket</t>
  </si>
  <si>
    <t>STU-2143284313</t>
  </si>
  <si>
    <t>summy Super Store</t>
  </si>
  <si>
    <t>Vivian Harrison</t>
  </si>
  <si>
    <t>STU-2143277528</t>
  </si>
  <si>
    <t>Christy Umar</t>
  </si>
  <si>
    <t>STU-2143274937</t>
  </si>
  <si>
    <t>Ac Godson</t>
  </si>
  <si>
    <t>STU-2143282677</t>
  </si>
  <si>
    <t>Dunnaks Minimarts</t>
  </si>
  <si>
    <t>Justina Mavis</t>
  </si>
  <si>
    <t>STU-2143271997</t>
  </si>
  <si>
    <t>Louiz Mart</t>
  </si>
  <si>
    <t>Enny Muktar</t>
  </si>
  <si>
    <t>STU-2143282621</t>
  </si>
  <si>
    <t>STU-2143283429</t>
  </si>
  <si>
    <t>PASCA MinimartS</t>
  </si>
  <si>
    <t>STU-2143269622</t>
  </si>
  <si>
    <t>Ecoben Minimart</t>
  </si>
  <si>
    <t>STU-2143290428</t>
  </si>
  <si>
    <t>STU-2143272770</t>
  </si>
  <si>
    <t>Oputa Sammie</t>
  </si>
  <si>
    <t>STU-2143290494</t>
  </si>
  <si>
    <t>STU-2143290498</t>
  </si>
  <si>
    <t>STU-2143279818</t>
  </si>
  <si>
    <t>Timifavic Venture</t>
  </si>
  <si>
    <t>STU-2143280187</t>
  </si>
  <si>
    <t>Madam Harmony Minimarts</t>
  </si>
  <si>
    <t>STU-2143290484</t>
  </si>
  <si>
    <t>STU-2143273474</t>
  </si>
  <si>
    <t>Tife Chibunnam</t>
  </si>
  <si>
    <t>STU-2143273708</t>
  </si>
  <si>
    <t>STU-2143276205</t>
  </si>
  <si>
    <t>STU-2143279151</t>
  </si>
  <si>
    <t>STU-2143279236</t>
  </si>
  <si>
    <t>STU-2143280293</t>
  </si>
  <si>
    <t>STU-2143270818</t>
  </si>
  <si>
    <t>Shainaan Buchi</t>
  </si>
  <si>
    <t>STU-2143285399</t>
  </si>
  <si>
    <t>Winsolight</t>
  </si>
  <si>
    <t>STU-2143269092</t>
  </si>
  <si>
    <t>Heritage Steve Super Minimarts</t>
  </si>
  <si>
    <t>Nescafe</t>
  </si>
  <si>
    <t>Nescafé Breakfast 3 in 1 (36 x 8) 32g</t>
  </si>
  <si>
    <t>STU-2143269628</t>
  </si>
  <si>
    <t>STU-2143281724</t>
  </si>
  <si>
    <t>kiara Oluwabukola</t>
  </si>
  <si>
    <t>STU-2143289141</t>
  </si>
  <si>
    <t>Jummy Minimart</t>
  </si>
  <si>
    <t>STU-2143269671</t>
  </si>
  <si>
    <t>Gem ABRAHAM</t>
  </si>
  <si>
    <t>STU-2143269672</t>
  </si>
  <si>
    <t>STU-2143281254</t>
  </si>
  <si>
    <t>Sofia UWEM</t>
  </si>
  <si>
    <t>STU-2143282022</t>
  </si>
  <si>
    <t>STU-2143288898</t>
  </si>
  <si>
    <t>Alh. Aliyu Provision Minimart</t>
  </si>
  <si>
    <t>STU-2143267617</t>
  </si>
  <si>
    <t>Afam Nkechi</t>
  </si>
  <si>
    <t>Alma Aliyu</t>
  </si>
  <si>
    <t>STU-2143271397</t>
  </si>
  <si>
    <t>Champion Minimart</t>
  </si>
  <si>
    <t>STU-2143281855</t>
  </si>
  <si>
    <t>DD Discount supermarket</t>
  </si>
  <si>
    <t>prudent denny</t>
  </si>
  <si>
    <t>STU-2143271242</t>
  </si>
  <si>
    <t>Fairmoon Supermarket</t>
  </si>
  <si>
    <t>Chidera Aye</t>
  </si>
  <si>
    <t>STU-2143271860</t>
  </si>
  <si>
    <t>Oreofe Minimart</t>
  </si>
  <si>
    <t>STU-2143277441</t>
  </si>
  <si>
    <t>Ada Misan</t>
  </si>
  <si>
    <t>STU-2143287984</t>
  </si>
  <si>
    <t>STU-2143285458</t>
  </si>
  <si>
    <t>Molly Muhammad</t>
  </si>
  <si>
    <t>STU-2143285513</t>
  </si>
  <si>
    <t>STU-2143285532</t>
  </si>
  <si>
    <t>STU-2143285536</t>
  </si>
  <si>
    <t>STU-2143275021</t>
  </si>
  <si>
    <t>olakem</t>
  </si>
  <si>
    <t>milcah Smart</t>
  </si>
  <si>
    <t>STU-2143285713</t>
  </si>
  <si>
    <t>STU-2143265142</t>
  </si>
  <si>
    <t>Kings Venture</t>
  </si>
  <si>
    <t>STU-2143267860</t>
  </si>
  <si>
    <t>God's Heritage</t>
  </si>
  <si>
    <t>STU-2143278774</t>
  </si>
  <si>
    <t>Madam. Olowu Minimart</t>
  </si>
  <si>
    <t>STU-2143279737</t>
  </si>
  <si>
    <t>Aklat Minimart</t>
  </si>
  <si>
    <t>STU-2143270757</t>
  </si>
  <si>
    <t>Iya Lekan Minimart</t>
  </si>
  <si>
    <t>Perfect MASTER LIGHT</t>
  </si>
  <si>
    <t>STU-2143276895</t>
  </si>
  <si>
    <t>STU-2143284098</t>
  </si>
  <si>
    <t>STU-2143271417</t>
  </si>
  <si>
    <t>ubong Hassan</t>
  </si>
  <si>
    <t>STU-2143276212</t>
  </si>
  <si>
    <t>Martins oyekunle</t>
  </si>
  <si>
    <t>STU-2143276530</t>
  </si>
  <si>
    <t>Mz Good Rich Supermarket</t>
  </si>
  <si>
    <t>STU-2143274741</t>
  </si>
  <si>
    <t>STU-2143277513</t>
  </si>
  <si>
    <t>STU-2143277517</t>
  </si>
  <si>
    <t>STU-2143281008</t>
  </si>
  <si>
    <t>STU-2143281385</t>
  </si>
  <si>
    <t>Ada Jesus</t>
  </si>
  <si>
    <t>STU-2143283229</t>
  </si>
  <si>
    <t>STU-2143283400</t>
  </si>
  <si>
    <t>STU-2143287184</t>
  </si>
  <si>
    <t>STU-2143287730</t>
  </si>
  <si>
    <t>STU-2143285056</t>
  </si>
  <si>
    <t>sussan victory</t>
  </si>
  <si>
    <t>STU-2143278621</t>
  </si>
  <si>
    <t>gbemisola Minimart</t>
  </si>
  <si>
    <t>BLUE BAND SPREAD FOR BREAD 900g</t>
  </si>
  <si>
    <t>STU-2143276601</t>
  </si>
  <si>
    <t>Stephen Progress</t>
  </si>
  <si>
    <t>STU-2143277017</t>
  </si>
  <si>
    <t>STU-2143277021</t>
  </si>
  <si>
    <t>STU-2143271014</t>
  </si>
  <si>
    <t>STU-2143274671</t>
  </si>
  <si>
    <t>Fidelia Martins</t>
  </si>
  <si>
    <t>STU-2143281886</t>
  </si>
  <si>
    <t>STU-2143267846</t>
  </si>
  <si>
    <t>Zeehmamas Super Store</t>
  </si>
  <si>
    <t>Titi Bishop</t>
  </si>
  <si>
    <t>STU-2143271581</t>
  </si>
  <si>
    <t>STU-2143276423</t>
  </si>
  <si>
    <t>STU-2143278597</t>
  </si>
  <si>
    <t>STU-2143278727</t>
  </si>
  <si>
    <t>STU-2143282755</t>
  </si>
  <si>
    <t>STU-2143284360</t>
  </si>
  <si>
    <t>STU-2143287345</t>
  </si>
  <si>
    <t>STU-2143272735</t>
  </si>
  <si>
    <t>smine me Minimart</t>
  </si>
  <si>
    <t>Imegwa Philomena</t>
  </si>
  <si>
    <t>STU-2143275855</t>
  </si>
  <si>
    <t>STU-2143281505</t>
  </si>
  <si>
    <t>STU-2143287063</t>
  </si>
  <si>
    <t>STU-2143277102</t>
  </si>
  <si>
    <t>STU-2143284533</t>
  </si>
  <si>
    <t>Iya Laje</t>
  </si>
  <si>
    <t>STU-2143284702</t>
  </si>
  <si>
    <t>STU-2143281879</t>
  </si>
  <si>
    <t>Martins Obafemi</t>
  </si>
  <si>
    <t>STU-2143289139</t>
  </si>
  <si>
    <t>STU-2143275894</t>
  </si>
  <si>
    <t>STU-2143273075</t>
  </si>
  <si>
    <t>STU-2143273655</t>
  </si>
  <si>
    <t>Aboki wife's shop</t>
  </si>
  <si>
    <t>STU-2143276767</t>
  </si>
  <si>
    <t>Madam Claire</t>
  </si>
  <si>
    <t>STU-2143277585</t>
  </si>
  <si>
    <t>Zee Venture</t>
  </si>
  <si>
    <t>STU-2143278569</t>
  </si>
  <si>
    <t>STU-2143281220</t>
  </si>
  <si>
    <t>STU-2143284374</t>
  </si>
  <si>
    <t>N &amp; K Varieties Minimart</t>
  </si>
  <si>
    <t>STU-2143286013</t>
  </si>
  <si>
    <t>Miracle God Minimart</t>
  </si>
  <si>
    <t>STU-2143286543</t>
  </si>
  <si>
    <t>STU-2143287529</t>
  </si>
  <si>
    <t>STU-2143280180</t>
  </si>
  <si>
    <t>STU-2143267693</t>
  </si>
  <si>
    <t>STU-2143269460</t>
  </si>
  <si>
    <t>STU-2143270161</t>
  </si>
  <si>
    <t>okiki varieties Minimart</t>
  </si>
  <si>
    <t>STU-2143270221</t>
  </si>
  <si>
    <t>STU-2143271567</t>
  </si>
  <si>
    <t>Olubami</t>
  </si>
  <si>
    <t>STU-2143273238</t>
  </si>
  <si>
    <t>Madam ik</t>
  </si>
  <si>
    <t>STU-2143273983</t>
  </si>
  <si>
    <t>Eban Minimarts</t>
  </si>
  <si>
    <t>Sonia Tomato Tin 2.2kg x 6</t>
  </si>
  <si>
    <t>STU-2143279013</t>
  </si>
  <si>
    <t>STU-2143290079</t>
  </si>
  <si>
    <t>STU-2143280953</t>
  </si>
  <si>
    <t>STU-2143287135</t>
  </si>
  <si>
    <t>Emeka mart</t>
  </si>
  <si>
    <t>STU-2143265879</t>
  </si>
  <si>
    <t>STU-2143267796</t>
  </si>
  <si>
    <t>STU-2143267951</t>
  </si>
  <si>
    <t>Babkem Minimart</t>
  </si>
  <si>
    <t>STU-2143268594</t>
  </si>
  <si>
    <t>STU-2143269133</t>
  </si>
  <si>
    <t>STU-2143269549</t>
  </si>
  <si>
    <t>Madam Ekene Minimart</t>
  </si>
  <si>
    <t>Sunlight Destiny Powder Pink 72x80g</t>
  </si>
  <si>
    <t>STU-2143270760</t>
  </si>
  <si>
    <t>Window Shop</t>
  </si>
  <si>
    <t>STU-2143274986</t>
  </si>
  <si>
    <t>STU-2143276200</t>
  </si>
  <si>
    <t>STU-2143276204</t>
  </si>
  <si>
    <t>STU-2143276875</t>
  </si>
  <si>
    <t>STU-2143277518</t>
  </si>
  <si>
    <t>STU-2143277519</t>
  </si>
  <si>
    <t>Dynamic 3</t>
  </si>
  <si>
    <t>STU-2143278312</t>
  </si>
  <si>
    <t>STU-2143281016</t>
  </si>
  <si>
    <t>Godswill SuperMinimarts</t>
  </si>
  <si>
    <t>STU-2143281499</t>
  </si>
  <si>
    <t>STU-2143285392</t>
  </si>
  <si>
    <t>STU-2143287537</t>
  </si>
  <si>
    <t>Labbas Minimart</t>
  </si>
  <si>
    <t>STU-2143289056</t>
  </si>
  <si>
    <t>STU-2143268882</t>
  </si>
  <si>
    <t>Variant</t>
  </si>
  <si>
    <t>Orders - December 2020</t>
  </si>
  <si>
    <t>The is a sample dataset of orders generated on the TradeDepot platform for the month of December, 2020
Each row shows a line item as a component of an order.</t>
  </si>
  <si>
    <t>Order Channel</t>
  </si>
  <si>
    <t>The Classification of the customer</t>
  </si>
  <si>
    <t>Loss Sale</t>
  </si>
  <si>
    <t>Unique Number of SKUs</t>
  </si>
  <si>
    <t>Number of Unique Customers</t>
  </si>
  <si>
    <t>Number of Unique Orders</t>
  </si>
  <si>
    <t>Average Order Value</t>
  </si>
  <si>
    <t>2) Product &amp; Channel Insights</t>
  </si>
  <si>
    <t>What three variants have the highest order frequencies</t>
  </si>
  <si>
    <t>What two variants are most likely to be bought together?</t>
  </si>
  <si>
    <r>
      <t>2) Answer the following questions using any charts of your choice for visualisation</t>
    </r>
    <r>
      <rPr>
        <sz val="10"/>
        <color rgb="FF000000"/>
        <rFont val="Hind"/>
      </rPr>
      <t xml:space="preserve"> (Show working for all answers provided)</t>
    </r>
  </si>
  <si>
    <t>Is there any significant difference in the popularity of Home Care variants across customer types or order channels?</t>
  </si>
  <si>
    <t>What is the rate of purchase of high valued SKUs (&gt;10,000) to lower valued SKUs and what is the average order frequency for both bands?</t>
  </si>
  <si>
    <r>
      <t>3) Answer the following questions using any charts of your choice for visualisation</t>
    </r>
    <r>
      <rPr>
        <sz val="10"/>
        <color rgb="FF000000"/>
        <rFont val="Hind"/>
      </rPr>
      <t xml:space="preserve"> (Show working for all answers provided)</t>
    </r>
  </si>
  <si>
    <t>What is the Peak Delivery Time (Hours of the Day)</t>
  </si>
  <si>
    <t>What is the correlation between time of order and delivery success?</t>
  </si>
  <si>
    <t>Rank Delivery Agents by their average time to fulfilment highlighting the top 10 agents with the shortest turnaround times</t>
  </si>
  <si>
    <t>Average Fulfilment Time (In hours)</t>
  </si>
  <si>
    <t>Which customer type has the highest average order value and which channels are the most used by customer type?</t>
  </si>
  <si>
    <t>Analyse the number of orders by time of day showing peak periods during the day. Is there any tangible difference in order times across the order channels?</t>
  </si>
  <si>
    <t>Which three producers dominate the Food category group and what variants drive that dominance?</t>
  </si>
  <si>
    <t>Show the breakdown of orders by turnaround time from order to fulfilment (Use bands). What percentage of orders were delivered within the expected delivery timeline?</t>
  </si>
  <si>
    <t>Show the fulfilment rate by the top 10 delivery agents also indicating what volume of orders were delivered by them</t>
  </si>
  <si>
    <t>Total Order Value</t>
  </si>
  <si>
    <t>Average Unique SKUs per Customer</t>
  </si>
  <si>
    <t>Analyse the Breakfast &amp; Snacks category group indicating the market leading product(s) in terms of distribution and sales value</t>
  </si>
  <si>
    <t>Which six producers contribute the most of the sales value and what are their five most popular variants with customers?</t>
  </si>
  <si>
    <t>What products contribute to 80% of the loss sale value and what five delivery agents are mostly responsible for that?</t>
  </si>
  <si>
    <t>Analyse the relationship between value of products in the delivery agent's van and successful delivery (Use Value Bands)</t>
  </si>
  <si>
    <r>
      <t>1) Show the following topline numbers in a Dashboard format in excel</t>
    </r>
    <r>
      <rPr>
        <sz val="10"/>
        <color rgb="FF000000"/>
        <rFont val="Hind"/>
      </rPr>
      <t xml:space="preserve"> (Show working for all answers provided)</t>
    </r>
  </si>
  <si>
    <t>Unique Count of Customers</t>
  </si>
  <si>
    <t>Unique Orders</t>
  </si>
  <si>
    <t>Unique SKU</t>
  </si>
  <si>
    <t>SLA</t>
  </si>
  <si>
    <t>AVG Cancelled Order</t>
  </si>
  <si>
    <t xml:space="preserve">Total AVG </t>
  </si>
  <si>
    <t>Orders Made</t>
  </si>
  <si>
    <t xml:space="preserve">Sales </t>
  </si>
  <si>
    <t>Total</t>
  </si>
  <si>
    <t>Rank</t>
  </si>
  <si>
    <t>Sales Value</t>
  </si>
  <si>
    <t>Sales</t>
  </si>
  <si>
    <t>Producers</t>
  </si>
  <si>
    <t>Variety</t>
  </si>
  <si>
    <t xml:space="preserve">Top 6 Producer and Variety </t>
  </si>
  <si>
    <t>Most Used Channel</t>
  </si>
  <si>
    <t>Price</t>
  </si>
  <si>
    <t>&lt;7am</t>
  </si>
  <si>
    <t>11AM -3PM</t>
  </si>
  <si>
    <t>3PM - 8PM</t>
  </si>
  <si>
    <t>8PM - 11PM</t>
  </si>
  <si>
    <t>7AM - 11AM</t>
  </si>
  <si>
    <t>Row Labels</t>
  </si>
  <si>
    <t>Grand Total</t>
  </si>
  <si>
    <t>Count of Variant</t>
  </si>
  <si>
    <t>Loss Sales</t>
  </si>
  <si>
    <t>Total Quantity Sold</t>
  </si>
  <si>
    <t>Sales Generated</t>
  </si>
  <si>
    <t>Sales generated</t>
  </si>
  <si>
    <t>Amount Sold</t>
  </si>
  <si>
    <t>Delivery time</t>
  </si>
  <si>
    <t>0-1 day</t>
  </si>
  <si>
    <t>2-3 days</t>
  </si>
  <si>
    <t>4-5 days</t>
  </si>
  <si>
    <t>&gt;5days</t>
  </si>
  <si>
    <t>-</t>
  </si>
  <si>
    <t>Rank 2</t>
  </si>
  <si>
    <t>Rank 1</t>
  </si>
  <si>
    <t>Order Volume</t>
  </si>
  <si>
    <t>Agent</t>
  </si>
  <si>
    <t>S/N</t>
  </si>
  <si>
    <t>Potential Revenue</t>
  </si>
  <si>
    <t>Actual Revenue</t>
  </si>
  <si>
    <t>Loss Value</t>
  </si>
  <si>
    <t>Check</t>
  </si>
  <si>
    <t>% Wise</t>
  </si>
  <si>
    <t>Loss sales</t>
  </si>
  <si>
    <t>AVG Order Delivered</t>
  </si>
  <si>
    <t>Count of Category</t>
  </si>
  <si>
    <t>Sum of Price</t>
  </si>
  <si>
    <t>\</t>
  </si>
  <si>
    <t>High Valued</t>
  </si>
  <si>
    <t>Lower Valued</t>
  </si>
  <si>
    <t>Frequency of Order</t>
  </si>
  <si>
    <t>Avg Order Value</t>
  </si>
  <si>
    <t>Rate</t>
  </si>
  <si>
    <t>Highest Frequency</t>
  </si>
  <si>
    <t>Top 3 Variants</t>
  </si>
  <si>
    <t>Values</t>
  </si>
  <si>
    <t>Ordered time</t>
  </si>
  <si>
    <t>Unique Variant</t>
  </si>
  <si>
    <t>Two Products Likely to be bought</t>
  </si>
  <si>
    <t>Order made of Variant</t>
  </si>
  <si>
    <t>Insights Q3</t>
  </si>
  <si>
    <t>Insights Q2</t>
  </si>
  <si>
    <t>TOP 5 Agents with Highest Losses due to Cancelled Orders</t>
  </si>
  <si>
    <t>98% of the delivery were done within 3 business working days</t>
  </si>
  <si>
    <t>Agents</t>
  </si>
  <si>
    <t>Top 10 Agents with the shortest turnaround times</t>
  </si>
  <si>
    <t>Average Delivery time</t>
  </si>
  <si>
    <t>High Valued delivered</t>
  </si>
  <si>
    <t>Lower Valued delivered</t>
  </si>
  <si>
    <t>Q3 ii)</t>
  </si>
  <si>
    <t>Q3 iii)</t>
  </si>
  <si>
    <t>Customer Type Breakdown</t>
  </si>
  <si>
    <t>Question 2 D</t>
  </si>
  <si>
    <t>Question 2A</t>
  </si>
  <si>
    <t>Question 2B</t>
  </si>
  <si>
    <t>Question 2C</t>
  </si>
  <si>
    <t>Question 2E) Top 3 Producers and their Variants driving most Sales</t>
  </si>
  <si>
    <t>% sales against sales made by each producer</t>
  </si>
  <si>
    <t>Question 3A</t>
  </si>
  <si>
    <t>The Peak Delivery Time (Hours of the Day) is from the period of 11AM - 3PM</t>
  </si>
  <si>
    <t>Question 3B</t>
  </si>
  <si>
    <t>Question 3 C</t>
  </si>
  <si>
    <t>Question 3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</si>
</sst>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R]#,##0.00"/>
    <numFmt numFmtId="165" formatCode="_(* #,##0_);_(* \(#,##0\);_(* &quot;-&quot;??_);_(@_)"/>
    <numFmt numFmtId="166" formatCode="[h]:mm:ss;@"/>
    <numFmt numFmtId="171" formatCode="_(* #,##0.0_);_(* \(#,##0.0\);_(* &quot;-&quot;??_);_(@_)"/>
    <numFmt numFmtId="179" formatCode="0.0%"/>
    <numFmt numFmtId="181" formatCode="h:mm:ss;@"/>
  </numFmts>
  <fonts count="36">
    <font>
      <sz val="11"/>
      <color rgb="FF000000"/>
      <name val="Calibri"/>
    </font>
    <font>
      <sz val="11"/>
      <color rgb="FF000000"/>
      <name val="Hind"/>
    </font>
    <font>
      <sz val="11"/>
      <color theme="1"/>
      <name val="Hind"/>
    </font>
    <font>
      <b/>
      <sz val="16"/>
      <color rgb="FF000000"/>
      <name val="Hind"/>
    </font>
    <font>
      <sz val="20"/>
      <color rgb="FF000000"/>
      <name val="Hind"/>
    </font>
    <font>
      <b/>
      <sz val="12"/>
      <color rgb="FF000000"/>
      <name val="Arial"/>
      <family val="2"/>
    </font>
    <font>
      <sz val="10"/>
      <color rgb="FF000000"/>
      <name val="Hind"/>
    </font>
    <font>
      <sz val="10"/>
      <color theme="1"/>
      <name val="Calibri"/>
      <family val="2"/>
    </font>
    <font>
      <b/>
      <u/>
      <sz val="10"/>
      <color rgb="FF000000"/>
      <name val="Hind"/>
    </font>
    <font>
      <b/>
      <sz val="10"/>
      <color rgb="FF40DF6D"/>
      <name val="Arial"/>
      <family val="2"/>
    </font>
    <font>
      <sz val="11"/>
      <name val="Calibri"/>
      <family val="2"/>
    </font>
    <font>
      <b/>
      <sz val="10"/>
      <color rgb="FF000000"/>
      <name val="Arial"/>
      <family val="2"/>
    </font>
    <font>
      <sz val="10"/>
      <color theme="1"/>
      <name val="Hind"/>
    </font>
    <font>
      <sz val="10"/>
      <color rgb="FF000000"/>
      <name val="Arial"/>
      <family val="2"/>
    </font>
    <font>
      <sz val="11"/>
      <color rgb="FF000000"/>
      <name val="Arial"/>
      <family val="2"/>
    </font>
    <font>
      <b/>
      <sz val="10"/>
      <color rgb="FF000000"/>
      <name val="Hind"/>
    </font>
    <font>
      <sz val="11"/>
      <color rgb="FF000000"/>
      <name val="Hind"/>
    </font>
    <font>
      <b/>
      <sz val="16"/>
      <color rgb="FF000000"/>
      <name val="Arial"/>
      <family val="2"/>
    </font>
    <font>
      <sz val="11"/>
      <color theme="1"/>
      <name val="Calibri"/>
      <family val="2"/>
    </font>
    <font>
      <b/>
      <u/>
      <sz val="10"/>
      <color rgb="FF000000"/>
      <name val="Hind"/>
    </font>
    <font>
      <u/>
      <sz val="10"/>
      <color rgb="FF000000"/>
      <name val="Hind"/>
    </font>
    <font>
      <sz val="11"/>
      <color indexed="8"/>
      <name val="Calibri"/>
      <family val="2"/>
      <scheme val="minor"/>
    </font>
    <font>
      <b/>
      <sz val="11"/>
      <color rgb="FF222222"/>
      <name val="Calibri"/>
      <family val="2"/>
    </font>
    <font>
      <sz val="11"/>
      <color rgb="FF222222"/>
      <name val="Calibri"/>
      <family val="2"/>
    </font>
    <font>
      <sz val="11"/>
      <color rgb="FF000000"/>
      <name val="Calibri"/>
    </font>
    <font>
      <b/>
      <sz val="11"/>
      <color rgb="FF000000"/>
      <name val="Calibri"/>
      <family val="2"/>
    </font>
    <font>
      <sz val="10"/>
      <color rgb="FF000000"/>
      <name val="Cambria"/>
      <family val="1"/>
    </font>
    <font>
      <b/>
      <sz val="10"/>
      <color rgb="FF000000"/>
      <name val="Cambria"/>
      <family val="1"/>
    </font>
    <font>
      <b/>
      <sz val="10"/>
      <color theme="2"/>
      <name val="Cambria"/>
      <family val="1"/>
    </font>
    <font>
      <b/>
      <sz val="16"/>
      <color rgb="FF000000"/>
      <name val="Cambria"/>
      <family val="1"/>
    </font>
    <font>
      <b/>
      <sz val="18"/>
      <color rgb="FF000000"/>
      <name val="Cambria"/>
      <family val="1"/>
    </font>
    <font>
      <sz val="11"/>
      <color rgb="FF000000"/>
      <name val="Calibri"/>
      <family val="2"/>
    </font>
    <font>
      <b/>
      <sz val="10"/>
      <color rgb="FF444746"/>
      <name val="Cambria"/>
      <family val="1"/>
    </font>
    <font>
      <b/>
      <sz val="14"/>
      <color rgb="FF000000"/>
      <name val="Calibri"/>
      <family val="2"/>
    </font>
    <font>
      <b/>
      <sz val="16"/>
      <color rgb="FF000000"/>
      <name val="Calibri"/>
      <family val="2"/>
    </font>
    <font>
      <b/>
      <sz val="18"/>
      <color rgb="FF000000"/>
      <name val="Calibri"/>
      <family val="2"/>
    </font>
  </fonts>
  <fills count="16">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14999847407452621"/>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4" tint="0.59999389629810485"/>
        <bgColor indexed="64"/>
      </patternFill>
    </fill>
  </fills>
  <borders count="85">
    <border>
      <left/>
      <right/>
      <top/>
      <bottom/>
      <diagonal/>
    </border>
    <border>
      <left/>
      <right/>
      <top/>
      <bottom/>
      <diagonal/>
    </border>
    <border>
      <left/>
      <right/>
      <top style="thin">
        <color rgb="FFFF9900"/>
      </top>
      <bottom style="thin">
        <color rgb="FFFF9900"/>
      </bottom>
      <diagonal/>
    </border>
    <border>
      <left/>
      <right/>
      <top/>
      <bottom style="thin">
        <color rgb="FFFF9900"/>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style="medium">
        <color auto="1"/>
      </left>
      <right style="hair">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bottom style="medium">
        <color auto="1"/>
      </bottom>
      <diagonal/>
    </border>
    <border>
      <left style="medium">
        <color auto="1"/>
      </left>
      <right/>
      <top style="medium">
        <color auto="1"/>
      </top>
      <bottom/>
      <diagonal/>
    </border>
    <border>
      <left style="medium">
        <color auto="1"/>
      </left>
      <right style="hair">
        <color auto="1"/>
      </right>
      <top style="hair">
        <color auto="1"/>
      </top>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hair">
        <color auto="1"/>
      </left>
      <right/>
      <top style="medium">
        <color auto="1"/>
      </top>
      <bottom style="medium">
        <color auto="1"/>
      </bottom>
      <diagonal/>
    </border>
    <border>
      <left style="hair">
        <color auto="1"/>
      </left>
      <right/>
      <top/>
      <bottom style="hair">
        <color auto="1"/>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auto="1"/>
      </bottom>
      <diagonal/>
    </border>
    <border>
      <left style="thin">
        <color indexed="64"/>
      </left>
      <right/>
      <top style="medium">
        <color indexed="64"/>
      </top>
      <bottom style="medium">
        <color auto="1"/>
      </bottom>
      <diagonal/>
    </border>
    <border>
      <left style="hair">
        <color auto="1"/>
      </left>
      <right/>
      <top style="hair">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medium">
        <color indexed="64"/>
      </left>
      <right/>
      <top style="medium">
        <color indexed="64"/>
      </top>
      <bottom style="medium">
        <color auto="1"/>
      </bottom>
      <diagonal/>
    </border>
    <border>
      <left/>
      <right/>
      <top style="medium">
        <color indexed="64"/>
      </top>
      <bottom style="medium">
        <color auto="1"/>
      </bottom>
      <diagonal/>
    </border>
    <border>
      <left/>
      <right style="medium">
        <color indexed="64"/>
      </right>
      <top style="medium">
        <color indexed="64"/>
      </top>
      <bottom style="medium">
        <color auto="1"/>
      </bottom>
      <diagonal/>
    </border>
    <border>
      <left style="thin">
        <color indexed="64"/>
      </left>
      <right style="thin">
        <color indexed="64"/>
      </right>
      <top/>
      <bottom style="thin">
        <color indexed="64"/>
      </bottom>
      <diagonal/>
    </border>
    <border>
      <left/>
      <right/>
      <top style="medium">
        <color indexed="64"/>
      </top>
      <bottom/>
      <diagonal/>
    </border>
    <border>
      <left style="thin">
        <color indexed="64"/>
      </left>
      <right style="thin">
        <color indexed="64"/>
      </right>
      <top/>
      <bottom/>
      <diagonal/>
    </border>
    <border>
      <left style="thick">
        <color indexed="64"/>
      </left>
      <right style="thick">
        <color indexed="64"/>
      </right>
      <top style="thick">
        <color indexed="64"/>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auto="1"/>
      </left>
      <right style="hair">
        <color auto="1"/>
      </right>
      <top/>
      <bottom style="medium">
        <color auto="1"/>
      </bottom>
      <diagonal/>
    </border>
    <border>
      <left style="thick">
        <color indexed="64"/>
      </left>
      <right style="thick">
        <color indexed="64"/>
      </right>
      <top style="thick">
        <color indexed="64"/>
      </top>
      <bottom style="medium">
        <color auto="1"/>
      </bottom>
      <diagonal/>
    </border>
    <border>
      <left style="thick">
        <color indexed="64"/>
      </left>
      <right style="hair">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style="thick">
        <color indexed="64"/>
      </left>
      <right style="hair">
        <color indexed="64"/>
      </right>
      <top/>
      <bottom style="hair">
        <color indexed="64"/>
      </bottom>
      <diagonal/>
    </border>
    <border>
      <left style="hair">
        <color indexed="64"/>
      </left>
      <right style="thick">
        <color indexed="64"/>
      </right>
      <top/>
      <bottom style="hair">
        <color indexed="64"/>
      </bottom>
      <diagonal/>
    </border>
    <border>
      <left style="thick">
        <color indexed="64"/>
      </left>
      <right style="hair">
        <color indexed="64"/>
      </right>
      <top style="thick">
        <color indexed="64"/>
      </top>
      <bottom style="thick">
        <color indexed="64"/>
      </bottom>
      <diagonal/>
    </border>
    <border>
      <left style="hair">
        <color indexed="64"/>
      </left>
      <right style="thick">
        <color indexed="64"/>
      </right>
      <top style="thick">
        <color indexed="64"/>
      </top>
      <bottom style="thick">
        <color indexed="64"/>
      </bottom>
      <diagonal/>
    </border>
    <border>
      <left/>
      <right style="thick">
        <color auto="1"/>
      </right>
      <top/>
      <bottom/>
      <diagonal/>
    </border>
    <border>
      <left style="thick">
        <color auto="1"/>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s>
  <cellStyleXfs count="4">
    <xf numFmtId="0" fontId="0" fillId="0" borderId="0"/>
    <xf numFmtId="0" fontId="21" fillId="0" borderId="1"/>
    <xf numFmtId="43" fontId="24" fillId="0" borderId="0" applyFont="0" applyFill="0" applyBorder="0" applyAlignment="0" applyProtection="0"/>
    <xf numFmtId="9" fontId="24" fillId="0" borderId="0" applyFont="0" applyFill="0" applyBorder="0" applyAlignment="0" applyProtection="0"/>
  </cellStyleXfs>
  <cellXfs count="361">
    <xf numFmtId="0" fontId="0" fillId="0" borderId="0" xfId="0"/>
    <xf numFmtId="0" fontId="1" fillId="2" borderId="1" xfId="0" applyFont="1" applyFill="1" applyBorder="1"/>
    <xf numFmtId="0" fontId="2" fillId="0" borderId="0" xfId="0" applyFont="1"/>
    <xf numFmtId="0" fontId="3" fillId="2" borderId="1" xfId="0" applyFont="1" applyFill="1" applyBorder="1" applyAlignment="1">
      <alignment vertical="center"/>
    </xf>
    <xf numFmtId="0" fontId="1" fillId="3" borderId="1" xfId="0" applyFont="1" applyFill="1" applyBorder="1"/>
    <xf numFmtId="0" fontId="0" fillId="3" borderId="1" xfId="0" applyFill="1" applyBorder="1"/>
    <xf numFmtId="0" fontId="4" fillId="0" borderId="0" xfId="0" applyFont="1"/>
    <xf numFmtId="0" fontId="1" fillId="0" borderId="0" xfId="0" applyFont="1"/>
    <xf numFmtId="0" fontId="5" fillId="0" borderId="0" xfId="0" applyFont="1" applyAlignment="1">
      <alignment horizontal="center" vertical="center"/>
    </xf>
    <xf numFmtId="0" fontId="7" fillId="0" borderId="0" xfId="0" applyFont="1"/>
    <xf numFmtId="0" fontId="6" fillId="0" borderId="0" xfId="0" applyFont="1"/>
    <xf numFmtId="0" fontId="6" fillId="0" borderId="0" xfId="0" applyFont="1" applyAlignment="1">
      <alignment horizontal="left"/>
    </xf>
    <xf numFmtId="0" fontId="8" fillId="0" borderId="0" xfId="0" applyFont="1"/>
    <xf numFmtId="0" fontId="9" fillId="0" borderId="0" xfId="0" applyFont="1" applyAlignment="1">
      <alignment horizontal="center" vertical="center"/>
    </xf>
    <xf numFmtId="0" fontId="11" fillId="0" borderId="0" xfId="0" applyFont="1" applyAlignment="1">
      <alignment horizontal="center" vertical="center"/>
    </xf>
    <xf numFmtId="0" fontId="12" fillId="0" borderId="0" xfId="0" applyFont="1"/>
    <xf numFmtId="0" fontId="6" fillId="2" borderId="1" xfId="0" applyFont="1" applyFill="1" applyBorder="1"/>
    <xf numFmtId="0" fontId="6" fillId="3" borderId="1" xfId="0" applyFont="1" applyFill="1" applyBorder="1"/>
    <xf numFmtId="0" fontId="12" fillId="3" borderId="0" xfId="0" applyFont="1" applyFill="1"/>
    <xf numFmtId="0" fontId="15" fillId="0" borderId="0" xfId="0" applyFont="1" applyAlignment="1">
      <alignment vertical="center"/>
    </xf>
    <xf numFmtId="0" fontId="6" fillId="2" borderId="0" xfId="0" applyFont="1" applyFill="1" applyAlignment="1">
      <alignment horizontal="left" vertical="center"/>
    </xf>
    <xf numFmtId="0" fontId="6" fillId="0" borderId="0" xfId="0" applyFont="1" applyAlignment="1">
      <alignment vertical="center"/>
    </xf>
    <xf numFmtId="0" fontId="16" fillId="2" borderId="0" xfId="0" applyFont="1" applyFill="1" applyAlignment="1">
      <alignment horizontal="left" vertical="center"/>
    </xf>
    <xf numFmtId="0" fontId="15" fillId="0" borderId="0" xfId="0" applyFont="1"/>
    <xf numFmtId="164" fontId="6" fillId="0" borderId="0" xfId="0" applyNumberFormat="1" applyFont="1" applyAlignment="1">
      <alignment horizontal="left"/>
    </xf>
    <xf numFmtId="0" fontId="0" fillId="2" borderId="1" xfId="0" applyFill="1" applyBorder="1"/>
    <xf numFmtId="0" fontId="17" fillId="2" borderId="1" xfId="0" applyFont="1" applyFill="1" applyBorder="1" applyAlignment="1">
      <alignment vertical="center"/>
    </xf>
    <xf numFmtId="0" fontId="0" fillId="0" borderId="0" xfId="0" applyAlignment="1">
      <alignment vertical="center"/>
    </xf>
    <xf numFmtId="0" fontId="6" fillId="0" borderId="0" xfId="0" applyFont="1" applyAlignment="1">
      <alignment horizontal="left" vertical="center"/>
    </xf>
    <xf numFmtId="0" fontId="12" fillId="0" borderId="0" xfId="0" applyFont="1" applyAlignment="1">
      <alignment vertical="center"/>
    </xf>
    <xf numFmtId="0" fontId="18" fillId="0" borderId="0" xfId="0" applyFont="1" applyAlignment="1">
      <alignment vertical="center"/>
    </xf>
    <xf numFmtId="165" fontId="0" fillId="0" borderId="0" xfId="0" applyNumberFormat="1"/>
    <xf numFmtId="4" fontId="22" fillId="4" borderId="1" xfId="1" applyNumberFormat="1" applyFont="1" applyFill="1" applyAlignment="1">
      <alignment horizontal="left"/>
    </xf>
    <xf numFmtId="4" fontId="22" fillId="4" borderId="1" xfId="1" applyNumberFormat="1" applyFont="1" applyFill="1" applyAlignment="1">
      <alignment horizontal="right"/>
    </xf>
    <xf numFmtId="0" fontId="21" fillId="0" borderId="1" xfId="1"/>
    <xf numFmtId="22" fontId="23" fillId="0" borderId="1" xfId="1" applyNumberFormat="1" applyFont="1" applyAlignment="1">
      <alignment horizontal="left"/>
    </xf>
    <xf numFmtId="0" fontId="23" fillId="0" borderId="1" xfId="1" applyFont="1" applyAlignment="1">
      <alignment horizontal="left"/>
    </xf>
    <xf numFmtId="49" fontId="23" fillId="0" borderId="1" xfId="1" applyNumberFormat="1" applyFont="1" applyAlignment="1">
      <alignment horizontal="left"/>
    </xf>
    <xf numFmtId="4" fontId="23" fillId="0" borderId="1" xfId="1" applyNumberFormat="1" applyFont="1" applyAlignment="1">
      <alignment horizontal="right"/>
    </xf>
    <xf numFmtId="22" fontId="21" fillId="0" borderId="1" xfId="1" applyNumberFormat="1"/>
    <xf numFmtId="0" fontId="1" fillId="2" borderId="0" xfId="0" applyFont="1" applyFill="1" applyAlignment="1">
      <alignment horizontal="left" vertical="center"/>
    </xf>
    <xf numFmtId="9" fontId="21" fillId="0" borderId="1" xfId="3" applyFont="1" applyBorder="1"/>
    <xf numFmtId="0" fontId="26" fillId="0" borderId="0" xfId="0" applyFont="1"/>
    <xf numFmtId="0" fontId="26" fillId="0" borderId="4" xfId="0" applyFont="1" applyBorder="1" applyAlignment="1">
      <alignment horizontal="center"/>
    </xf>
    <xf numFmtId="0" fontId="27" fillId="7" borderId="15" xfId="0" applyFont="1" applyFill="1" applyBorder="1"/>
    <xf numFmtId="0" fontId="27" fillId="7" borderId="16" xfId="0" applyFont="1" applyFill="1" applyBorder="1"/>
    <xf numFmtId="0" fontId="27" fillId="7" borderId="17" xfId="0" applyFont="1" applyFill="1" applyBorder="1"/>
    <xf numFmtId="0" fontId="27" fillId="6" borderId="6" xfId="0" applyFont="1" applyFill="1" applyBorder="1" applyAlignment="1">
      <alignment horizontal="center"/>
    </xf>
    <xf numFmtId="0" fontId="27" fillId="6" borderId="7" xfId="0" applyFont="1" applyFill="1" applyBorder="1" applyAlignment="1">
      <alignment horizontal="center"/>
    </xf>
    <xf numFmtId="0" fontId="27" fillId="6" borderId="8" xfId="0" applyFont="1" applyFill="1" applyBorder="1" applyAlignment="1">
      <alignment horizontal="center"/>
    </xf>
    <xf numFmtId="0" fontId="27" fillId="6" borderId="9" xfId="0" applyFont="1" applyFill="1" applyBorder="1" applyAlignment="1">
      <alignment horizontal="center"/>
    </xf>
    <xf numFmtId="0" fontId="27" fillId="6" borderId="10" xfId="0" applyFont="1" applyFill="1" applyBorder="1" applyAlignment="1">
      <alignment horizontal="center"/>
    </xf>
    <xf numFmtId="0" fontId="27" fillId="6" borderId="11" xfId="0" applyFont="1" applyFill="1" applyBorder="1" applyAlignment="1">
      <alignment horizontal="center"/>
    </xf>
    <xf numFmtId="0" fontId="27" fillId="6" borderId="12" xfId="0" applyFont="1" applyFill="1" applyBorder="1" applyAlignment="1">
      <alignment horizontal="center"/>
    </xf>
    <xf numFmtId="0" fontId="27" fillId="6" borderId="13" xfId="0" applyFont="1" applyFill="1" applyBorder="1" applyAlignment="1">
      <alignment horizontal="center"/>
    </xf>
    <xf numFmtId="0" fontId="27" fillId="6" borderId="14" xfId="0" applyFont="1" applyFill="1" applyBorder="1" applyAlignment="1">
      <alignment horizontal="center"/>
    </xf>
    <xf numFmtId="0" fontId="27" fillId="0" borderId="4" xfId="0" applyFont="1" applyBorder="1" applyAlignment="1">
      <alignment horizontal="center"/>
    </xf>
    <xf numFmtId="9" fontId="26" fillId="0" borderId="4" xfId="3" applyFont="1" applyBorder="1" applyAlignment="1">
      <alignment horizontal="center"/>
    </xf>
    <xf numFmtId="165" fontId="26" fillId="0" borderId="4" xfId="2" applyNumberFormat="1" applyFont="1" applyBorder="1" applyAlignment="1">
      <alignment horizontal="center" vertical="center"/>
    </xf>
    <xf numFmtId="165" fontId="27" fillId="9" borderId="24" xfId="2" applyNumberFormat="1" applyFont="1" applyFill="1" applyBorder="1" applyAlignment="1">
      <alignment horizontal="center" vertical="center"/>
    </xf>
    <xf numFmtId="165" fontId="27" fillId="9" borderId="25" xfId="2" applyNumberFormat="1" applyFont="1" applyFill="1" applyBorder="1" applyAlignment="1">
      <alignment horizontal="center" vertical="center"/>
    </xf>
    <xf numFmtId="165" fontId="27" fillId="9" borderId="26" xfId="2" applyNumberFormat="1" applyFont="1" applyFill="1" applyBorder="1" applyAlignment="1">
      <alignment horizontal="center" vertical="center"/>
    </xf>
    <xf numFmtId="0" fontId="28" fillId="8" borderId="22" xfId="0" applyFont="1" applyFill="1" applyBorder="1" applyAlignment="1">
      <alignment horizontal="center"/>
    </xf>
    <xf numFmtId="0" fontId="29" fillId="10" borderId="5" xfId="0" applyFont="1" applyFill="1" applyBorder="1" applyAlignment="1">
      <alignment horizontal="center" vertical="center" wrapText="1"/>
    </xf>
    <xf numFmtId="0" fontId="27" fillId="9" borderId="18" xfId="0" applyFont="1" applyFill="1" applyBorder="1" applyAlignment="1">
      <alignment horizontal="center" vertical="center" wrapText="1"/>
    </xf>
    <xf numFmtId="0" fontId="27" fillId="9" borderId="19" xfId="0" applyFont="1" applyFill="1" applyBorder="1" applyAlignment="1">
      <alignment horizontal="center" vertical="center" wrapText="1"/>
    </xf>
    <xf numFmtId="0" fontId="27" fillId="9" borderId="20" xfId="0" applyFont="1" applyFill="1" applyBorder="1" applyAlignment="1">
      <alignment horizontal="center" vertical="center" wrapText="1"/>
    </xf>
    <xf numFmtId="166" fontId="26" fillId="0" borderId="4" xfId="0" applyNumberFormat="1" applyFont="1" applyBorder="1" applyAlignment="1">
      <alignment horizontal="center" vertical="center"/>
    </xf>
    <xf numFmtId="0" fontId="28" fillId="8" borderId="21" xfId="0" applyFont="1" applyFill="1" applyBorder="1" applyAlignment="1">
      <alignment horizontal="center"/>
    </xf>
    <xf numFmtId="0" fontId="28" fillId="8" borderId="23" xfId="0" applyFont="1" applyFill="1" applyBorder="1" applyAlignment="1">
      <alignment horizontal="center"/>
    </xf>
    <xf numFmtId="0" fontId="27" fillId="5" borderId="4" xfId="0" applyFont="1" applyFill="1" applyBorder="1" applyAlignment="1">
      <alignment horizontal="center"/>
    </xf>
    <xf numFmtId="0" fontId="30" fillId="0" borderId="28" xfId="0" applyFont="1" applyBorder="1" applyAlignment="1">
      <alignment vertical="center"/>
    </xf>
    <xf numFmtId="0" fontId="25" fillId="0" borderId="18" xfId="0" applyFont="1" applyBorder="1"/>
    <xf numFmtId="0" fontId="25" fillId="0" borderId="19" xfId="0" applyFont="1" applyBorder="1" applyAlignment="1">
      <alignment horizontal="center" vertical="center"/>
    </xf>
    <xf numFmtId="0" fontId="25" fillId="0" borderId="20" xfId="0" applyFont="1" applyBorder="1" applyAlignment="1">
      <alignment horizontal="center" vertical="center"/>
    </xf>
    <xf numFmtId="0" fontId="25" fillId="0" borderId="9" xfId="0" applyFont="1" applyBorder="1"/>
    <xf numFmtId="0" fontId="25" fillId="0" borderId="29" xfId="0" applyFont="1" applyBorder="1"/>
    <xf numFmtId="0" fontId="13" fillId="0" borderId="0" xfId="0" applyFont="1" applyAlignment="1">
      <alignment horizontal="left" vertical="center" wrapText="1"/>
    </xf>
    <xf numFmtId="0" fontId="0" fillId="0" borderId="0" xfId="0"/>
    <xf numFmtId="0" fontId="14" fillId="0" borderId="0" xfId="0" applyFont="1" applyAlignment="1">
      <alignment horizontal="left" vertical="center" wrapText="1"/>
    </xf>
    <xf numFmtId="0" fontId="6" fillId="0" borderId="0" xfId="0" applyFont="1" applyAlignment="1">
      <alignment horizontal="left" vertical="center" wrapText="1"/>
    </xf>
    <xf numFmtId="0" fontId="6" fillId="0" borderId="2" xfId="0" applyFont="1" applyBorder="1" applyAlignment="1">
      <alignment horizontal="left" vertical="center" wrapText="1"/>
    </xf>
    <xf numFmtId="0" fontId="10" fillId="0" borderId="2" xfId="0" applyFont="1" applyBorder="1"/>
    <xf numFmtId="0" fontId="6" fillId="0" borderId="3" xfId="0" applyFont="1" applyBorder="1" applyAlignment="1">
      <alignment horizontal="left" vertical="center" wrapText="1"/>
    </xf>
    <xf numFmtId="0" fontId="10" fillId="0" borderId="3" xfId="0" applyFont="1" applyBorder="1"/>
    <xf numFmtId="0" fontId="15" fillId="0" borderId="0" xfId="0" applyFont="1" applyAlignment="1">
      <alignment horizontal="left" vertical="center" wrapText="1"/>
    </xf>
    <xf numFmtId="0" fontId="15" fillId="0" borderId="0" xfId="0" applyFont="1" applyAlignment="1">
      <alignment horizontal="left" vertical="center"/>
    </xf>
    <xf numFmtId="0" fontId="27" fillId="0" borderId="1" xfId="0" applyFont="1" applyBorder="1" applyAlignment="1">
      <alignment horizontal="left"/>
    </xf>
    <xf numFmtId="0" fontId="27" fillId="0" borderId="27" xfId="0" applyFont="1" applyBorder="1" applyAlignment="1">
      <alignment horizontal="left"/>
    </xf>
    <xf numFmtId="0" fontId="19" fillId="0" borderId="0" xfId="0" applyFont="1" applyAlignment="1">
      <alignment horizontal="left" vertical="center"/>
    </xf>
    <xf numFmtId="0" fontId="15" fillId="0" borderId="0" xfId="0" applyFont="1" applyAlignment="1">
      <alignment horizontal="left"/>
    </xf>
    <xf numFmtId="0" fontId="25" fillId="0" borderId="33" xfId="0" applyFont="1" applyBorder="1" applyAlignment="1">
      <alignment horizontal="center" vertical="center"/>
    </xf>
    <xf numFmtId="43" fontId="0" fillId="0" borderId="0" xfId="2" applyFont="1"/>
    <xf numFmtId="0" fontId="25" fillId="0" borderId="0" xfId="0" applyFont="1"/>
    <xf numFmtId="0" fontId="25" fillId="0" borderId="4" xfId="0" applyFont="1" applyBorder="1"/>
    <xf numFmtId="0" fontId="0" fillId="0" borderId="4" xfId="0" applyBorder="1"/>
    <xf numFmtId="0" fontId="25" fillId="0" borderId="6" xfId="0" applyFont="1" applyBorder="1"/>
    <xf numFmtId="0" fontId="25" fillId="0" borderId="7" xfId="0" applyFont="1" applyBorder="1"/>
    <xf numFmtId="0" fontId="25" fillId="0" borderId="8" xfId="0" applyFont="1" applyBorder="1"/>
    <xf numFmtId="0" fontId="0" fillId="0" borderId="9" xfId="0" applyBorder="1"/>
    <xf numFmtId="0" fontId="0" fillId="0" borderId="10" xfId="0" applyBorder="1"/>
    <xf numFmtId="43" fontId="0" fillId="0" borderId="14" xfId="2" applyFont="1" applyBorder="1"/>
    <xf numFmtId="0" fontId="25" fillId="0" borderId="19" xfId="0" applyFont="1" applyBorder="1"/>
    <xf numFmtId="0" fontId="25" fillId="0" borderId="20" xfId="0" applyFont="1" applyBorder="1"/>
    <xf numFmtId="0" fontId="31" fillId="0" borderId="0" xfId="0" applyFont="1"/>
    <xf numFmtId="0" fontId="0" fillId="0" borderId="6" xfId="0" applyBorder="1"/>
    <xf numFmtId="0" fontId="25" fillId="0" borderId="12" xfId="0" applyFont="1" applyBorder="1"/>
    <xf numFmtId="0" fontId="0" fillId="0" borderId="1" xfId="0" applyBorder="1"/>
    <xf numFmtId="0" fontId="25" fillId="0" borderId="18" xfId="0" applyFont="1" applyFill="1" applyBorder="1"/>
    <xf numFmtId="0" fontId="25" fillId="0" borderId="19" xfId="0" applyFont="1" applyFill="1" applyBorder="1"/>
    <xf numFmtId="0" fontId="25" fillId="0" borderId="20" xfId="0" applyFont="1" applyFill="1" applyBorder="1"/>
    <xf numFmtId="0" fontId="0" fillId="6" borderId="30" xfId="0" applyFill="1" applyBorder="1"/>
    <xf numFmtId="43" fontId="0" fillId="6" borderId="32" xfId="2" applyFont="1" applyFill="1" applyBorder="1"/>
    <xf numFmtId="1" fontId="0" fillId="6" borderId="32" xfId="2" applyNumberFormat="1" applyFont="1" applyFill="1" applyBorder="1" applyAlignment="1">
      <alignment horizontal="center" vertical="center"/>
    </xf>
    <xf numFmtId="0" fontId="0" fillId="6" borderId="9" xfId="0" applyFill="1" applyBorder="1"/>
    <xf numFmtId="1" fontId="0" fillId="6" borderId="11" xfId="2" applyNumberFormat="1" applyFont="1" applyFill="1" applyBorder="1" applyAlignment="1">
      <alignment horizontal="center" vertical="center"/>
    </xf>
    <xf numFmtId="0" fontId="0" fillId="5" borderId="30" xfId="0" applyFill="1" applyBorder="1"/>
    <xf numFmtId="0" fontId="0" fillId="5" borderId="31" xfId="0" applyFill="1" applyBorder="1"/>
    <xf numFmtId="43" fontId="0" fillId="5" borderId="32" xfId="2" applyFont="1" applyFill="1" applyBorder="1"/>
    <xf numFmtId="1" fontId="0" fillId="5" borderId="32" xfId="2" applyNumberFormat="1" applyFont="1" applyFill="1" applyBorder="1" applyAlignment="1">
      <alignment horizontal="center"/>
    </xf>
    <xf numFmtId="0" fontId="0" fillId="5" borderId="9" xfId="0" applyFill="1" applyBorder="1"/>
    <xf numFmtId="0" fontId="0" fillId="5" borderId="10" xfId="0" applyFill="1" applyBorder="1"/>
    <xf numFmtId="43" fontId="0" fillId="5" borderId="11" xfId="2" applyFont="1" applyFill="1" applyBorder="1"/>
    <xf numFmtId="1" fontId="0" fillId="5" borderId="11" xfId="2" applyNumberFormat="1" applyFont="1" applyFill="1" applyBorder="1" applyAlignment="1">
      <alignment horizontal="center"/>
    </xf>
    <xf numFmtId="0" fontId="0" fillId="5" borderId="12" xfId="0" applyFill="1" applyBorder="1"/>
    <xf numFmtId="0" fontId="0" fillId="5" borderId="13" xfId="0" applyFill="1" applyBorder="1"/>
    <xf numFmtId="43" fontId="0" fillId="5" borderId="14" xfId="2" applyFont="1" applyFill="1" applyBorder="1"/>
    <xf numFmtId="1" fontId="0" fillId="5" borderId="14" xfId="2" applyNumberFormat="1" applyFont="1" applyFill="1" applyBorder="1" applyAlignment="1">
      <alignment horizontal="center"/>
    </xf>
    <xf numFmtId="0" fontId="25" fillId="11" borderId="30" xfId="0" applyFont="1" applyFill="1" applyBorder="1"/>
    <xf numFmtId="0" fontId="0" fillId="11" borderId="31" xfId="0" applyFill="1" applyBorder="1" applyAlignment="1">
      <alignment horizontal="center" vertical="center"/>
    </xf>
    <xf numFmtId="0" fontId="0" fillId="11" borderId="34" xfId="0" applyFill="1" applyBorder="1" applyAlignment="1">
      <alignment horizontal="center" vertical="center"/>
    </xf>
    <xf numFmtId="1" fontId="0" fillId="11" borderId="32" xfId="2" applyNumberFormat="1" applyFont="1" applyFill="1" applyBorder="1" applyAlignment="1">
      <alignment horizontal="center" vertical="center"/>
    </xf>
    <xf numFmtId="0" fontId="25" fillId="11" borderId="9" xfId="0" applyFont="1" applyFill="1" applyBorder="1"/>
    <xf numFmtId="0" fontId="25" fillId="11" borderId="29" xfId="0" applyFont="1" applyFill="1" applyBorder="1"/>
    <xf numFmtId="0" fontId="25" fillId="11" borderId="18" xfId="0" applyFont="1" applyFill="1" applyBorder="1"/>
    <xf numFmtId="0" fontId="0" fillId="11" borderId="19" xfId="0" applyFill="1" applyBorder="1" applyAlignment="1">
      <alignment horizontal="center" vertical="center"/>
    </xf>
    <xf numFmtId="0" fontId="0" fillId="11" borderId="33" xfId="0" applyFill="1" applyBorder="1" applyAlignment="1">
      <alignment horizontal="center" vertical="center"/>
    </xf>
    <xf numFmtId="43" fontId="0" fillId="11" borderId="20" xfId="2" applyFont="1" applyFill="1" applyBorder="1" applyAlignment="1">
      <alignment horizontal="center" vertical="center"/>
    </xf>
    <xf numFmtId="0" fontId="25" fillId="0" borderId="4" xfId="0" applyFont="1" applyBorder="1" applyAlignment="1">
      <alignment horizontal="center"/>
    </xf>
    <xf numFmtId="0" fontId="0" fillId="0" borderId="11" xfId="0" applyBorder="1"/>
    <xf numFmtId="0" fontId="0" fillId="0" borderId="32" xfId="0" applyBorder="1"/>
    <xf numFmtId="0" fontId="25" fillId="0" borderId="33" xfId="0" applyFont="1" applyFill="1" applyBorder="1"/>
    <xf numFmtId="9" fontId="0" fillId="0" borderId="0" xfId="3" applyFont="1"/>
    <xf numFmtId="0" fontId="25" fillId="0" borderId="39" xfId="0" applyFont="1" applyBorder="1" applyAlignment="1">
      <alignment horizontal="center"/>
    </xf>
    <xf numFmtId="0" fontId="25" fillId="0" borderId="40" xfId="0" applyFont="1" applyBorder="1" applyAlignment="1">
      <alignment horizontal="center"/>
    </xf>
    <xf numFmtId="19" fontId="21" fillId="0" borderId="1" xfId="1" applyNumberFormat="1"/>
    <xf numFmtId="0" fontId="0" fillId="0" borderId="41" xfId="0" applyBorder="1"/>
    <xf numFmtId="0" fontId="0" fillId="0" borderId="42" xfId="0" applyBorder="1"/>
    <xf numFmtId="0" fontId="0" fillId="0" borderId="20" xfId="0" applyBorder="1"/>
    <xf numFmtId="0" fontId="0" fillId="0" borderId="10" xfId="0" applyBorder="1" applyAlignment="1">
      <alignment horizontal="center"/>
    </xf>
    <xf numFmtId="0" fontId="0" fillId="0" borderId="41" xfId="0" applyBorder="1" applyAlignment="1">
      <alignment horizontal="center"/>
    </xf>
    <xf numFmtId="0" fontId="0" fillId="0" borderId="18" xfId="0" applyBorder="1"/>
    <xf numFmtId="0" fontId="25" fillId="0" borderId="9" xfId="0" applyFont="1" applyBorder="1" applyAlignment="1">
      <alignment horizontal="left"/>
    </xf>
    <xf numFmtId="0" fontId="25" fillId="0" borderId="19" xfId="0" applyFont="1" applyBorder="1" applyAlignment="1">
      <alignment horizontal="left"/>
    </xf>
    <xf numFmtId="0" fontId="25" fillId="0" borderId="20" xfId="0" applyFont="1" applyBorder="1" applyAlignment="1">
      <alignment horizontal="left"/>
    </xf>
    <xf numFmtId="0" fontId="25" fillId="0" borderId="43" xfId="0" applyFont="1" applyBorder="1" applyAlignment="1">
      <alignment horizontal="center"/>
    </xf>
    <xf numFmtId="0" fontId="25" fillId="0" borderId="44" xfId="0" applyFont="1" applyBorder="1" applyAlignment="1">
      <alignment horizontal="center"/>
    </xf>
    <xf numFmtId="0" fontId="25" fillId="0" borderId="45" xfId="0" applyFont="1" applyBorder="1" applyAlignment="1">
      <alignment horizontal="center"/>
    </xf>
    <xf numFmtId="0" fontId="25" fillId="0" borderId="46" xfId="0" applyFont="1" applyBorder="1"/>
    <xf numFmtId="0" fontId="0" fillId="0" borderId="0" xfId="0" pivotButton="1"/>
    <xf numFmtId="0" fontId="0" fillId="0" borderId="0" xfId="0" applyAlignment="1">
      <alignment horizontal="left"/>
    </xf>
    <xf numFmtId="0" fontId="0" fillId="0" borderId="0" xfId="0" applyNumberFormat="1"/>
    <xf numFmtId="0" fontId="26" fillId="0" borderId="4" xfId="0" applyFont="1" applyBorder="1"/>
    <xf numFmtId="43" fontId="26" fillId="0" borderId="4" xfId="2" applyFont="1" applyBorder="1"/>
    <xf numFmtId="0" fontId="27" fillId="0" borderId="4" xfId="0" applyFont="1" applyBorder="1"/>
    <xf numFmtId="0" fontId="25" fillId="0" borderId="4" xfId="0" applyFont="1" applyFill="1" applyBorder="1" applyAlignment="1">
      <alignment horizontal="left"/>
    </xf>
    <xf numFmtId="165" fontId="0" fillId="0" borderId="4" xfId="2" applyNumberFormat="1" applyFont="1" applyBorder="1" applyAlignment="1">
      <alignment horizontal="center"/>
    </xf>
    <xf numFmtId="0" fontId="32" fillId="0" borderId="4" xfId="0" applyFont="1" applyBorder="1"/>
    <xf numFmtId="0" fontId="0" fillId="0" borderId="12" xfId="0" applyBorder="1" applyAlignment="1">
      <alignment horizontal="left"/>
    </xf>
    <xf numFmtId="43" fontId="0" fillId="0" borderId="0" xfId="0" applyNumberFormat="1"/>
    <xf numFmtId="9" fontId="0" fillId="0" borderId="4" xfId="3" applyFont="1" applyBorder="1"/>
    <xf numFmtId="9" fontId="0" fillId="0" borderId="0" xfId="0" applyNumberFormat="1"/>
    <xf numFmtId="2" fontId="21" fillId="0" borderId="1" xfId="1" applyNumberFormat="1"/>
    <xf numFmtId="43" fontId="0" fillId="0" borderId="48" xfId="2" applyFont="1" applyFill="1" applyBorder="1"/>
    <xf numFmtId="4" fontId="26" fillId="0" borderId="4" xfId="2" applyNumberFormat="1" applyFont="1" applyBorder="1"/>
    <xf numFmtId="4" fontId="0" fillId="0" borderId="0" xfId="0" applyNumberFormat="1"/>
    <xf numFmtId="3" fontId="0" fillId="0" borderId="4" xfId="0" applyNumberFormat="1" applyBorder="1"/>
    <xf numFmtId="2" fontId="0" fillId="0" borderId="4" xfId="0" applyNumberFormat="1" applyBorder="1"/>
    <xf numFmtId="0" fontId="0" fillId="0" borderId="4" xfId="0" pivotButton="1" applyBorder="1"/>
    <xf numFmtId="0" fontId="0" fillId="0" borderId="4" xfId="0" applyBorder="1" applyAlignment="1">
      <alignment horizontal="left"/>
    </xf>
    <xf numFmtId="0" fontId="0" fillId="0" borderId="4" xfId="0" applyNumberFormat="1" applyBorder="1"/>
    <xf numFmtId="4" fontId="25" fillId="0" borderId="0" xfId="0" applyNumberFormat="1" applyFont="1"/>
    <xf numFmtId="171" fontId="0" fillId="0" borderId="10" xfId="2" applyNumberFormat="1" applyFont="1" applyBorder="1" applyAlignment="1">
      <alignment horizontal="center"/>
    </xf>
    <xf numFmtId="9" fontId="0" fillId="0" borderId="11" xfId="3" applyFont="1" applyBorder="1" applyAlignment="1">
      <alignment horizontal="center"/>
    </xf>
    <xf numFmtId="0" fontId="0" fillId="0" borderId="29" xfId="0" applyBorder="1"/>
    <xf numFmtId="171" fontId="0" fillId="0" borderId="41" xfId="2" applyNumberFormat="1" applyFont="1" applyBorder="1" applyAlignment="1">
      <alignment horizontal="center"/>
    </xf>
    <xf numFmtId="0" fontId="25" fillId="0" borderId="7" xfId="0" applyFont="1" applyBorder="1" applyAlignment="1">
      <alignment horizontal="center"/>
    </xf>
    <xf numFmtId="0" fontId="25" fillId="0" borderId="8" xfId="0" applyFont="1" applyBorder="1" applyAlignment="1">
      <alignment horizontal="center"/>
    </xf>
    <xf numFmtId="9" fontId="0" fillId="0" borderId="42" xfId="3" applyFont="1" applyBorder="1" applyAlignment="1">
      <alignment horizontal="center"/>
    </xf>
    <xf numFmtId="0" fontId="0" fillId="0" borderId="43" xfId="0" applyBorder="1" applyAlignment="1">
      <alignment horizontal="center"/>
    </xf>
    <xf numFmtId="0" fontId="0" fillId="0" borderId="45" xfId="0" applyBorder="1" applyAlignment="1">
      <alignment horizontal="center"/>
    </xf>
    <xf numFmtId="0" fontId="34" fillId="11" borderId="50" xfId="0" applyFont="1" applyFill="1" applyBorder="1" applyAlignment="1">
      <alignment horizontal="center" vertical="center"/>
    </xf>
    <xf numFmtId="0" fontId="34" fillId="11" borderId="51" xfId="0" applyFont="1" applyFill="1" applyBorder="1" applyAlignment="1">
      <alignment horizontal="center" vertical="center"/>
    </xf>
    <xf numFmtId="0" fontId="34" fillId="11" borderId="52" xfId="0" applyFont="1" applyFill="1" applyBorder="1" applyAlignment="1">
      <alignment horizontal="center" vertical="center"/>
    </xf>
    <xf numFmtId="0" fontId="34" fillId="11" borderId="53" xfId="0" applyFont="1" applyFill="1" applyBorder="1" applyAlignment="1">
      <alignment horizontal="center" vertical="center"/>
    </xf>
    <xf numFmtId="0" fontId="34" fillId="11" borderId="54" xfId="0" applyFont="1" applyFill="1" applyBorder="1" applyAlignment="1">
      <alignment horizontal="center" vertical="center"/>
    </xf>
    <xf numFmtId="0" fontId="34" fillId="11" borderId="55" xfId="0" applyFont="1" applyFill="1" applyBorder="1" applyAlignment="1">
      <alignment horizontal="center" vertical="center"/>
    </xf>
    <xf numFmtId="0" fontId="25" fillId="0" borderId="10" xfId="0" applyFont="1" applyBorder="1"/>
    <xf numFmtId="0" fontId="25" fillId="0" borderId="6" xfId="0" applyFont="1" applyBorder="1" applyAlignment="1">
      <alignment horizontal="center"/>
    </xf>
    <xf numFmtId="0" fontId="25" fillId="0" borderId="8" xfId="0" applyFont="1" applyBorder="1" applyAlignment="1">
      <alignment horizontal="center"/>
    </xf>
    <xf numFmtId="181" fontId="0" fillId="0" borderId="11" xfId="0" applyNumberFormat="1" applyBorder="1"/>
    <xf numFmtId="166" fontId="0" fillId="0" borderId="14" xfId="0" applyNumberFormat="1" applyBorder="1"/>
    <xf numFmtId="0" fontId="0" fillId="0" borderId="30" xfId="0" pivotButton="1" applyBorder="1"/>
    <xf numFmtId="0" fontId="25" fillId="0" borderId="18" xfId="0" applyFont="1" applyBorder="1" applyAlignment="1">
      <alignment horizontal="center"/>
    </xf>
    <xf numFmtId="0" fontId="25" fillId="0" borderId="20" xfId="0" applyFont="1" applyBorder="1" applyAlignment="1">
      <alignment horizontal="center"/>
    </xf>
    <xf numFmtId="0" fontId="34" fillId="11" borderId="56" xfId="0" applyFont="1" applyFill="1" applyBorder="1" applyAlignment="1">
      <alignment horizontal="center" vertical="center"/>
    </xf>
    <xf numFmtId="9" fontId="0" fillId="0" borderId="10" xfId="3" applyFont="1" applyBorder="1"/>
    <xf numFmtId="9" fontId="0" fillId="0" borderId="11" xfId="3" applyFont="1" applyBorder="1"/>
    <xf numFmtId="9" fontId="0" fillId="0" borderId="41" xfId="3" applyFont="1" applyBorder="1"/>
    <xf numFmtId="9" fontId="0" fillId="0" borderId="42" xfId="3" applyFont="1" applyBorder="1"/>
    <xf numFmtId="43" fontId="0" fillId="0" borderId="19" xfId="2" applyFont="1" applyBorder="1" applyAlignment="1">
      <alignment horizontal="center"/>
    </xf>
    <xf numFmtId="9" fontId="0" fillId="0" borderId="19" xfId="3" applyFont="1" applyBorder="1" applyAlignment="1">
      <alignment horizontal="center"/>
    </xf>
    <xf numFmtId="9" fontId="0" fillId="0" borderId="20" xfId="3" applyFont="1" applyFill="1" applyBorder="1" applyAlignment="1">
      <alignment horizontal="center"/>
    </xf>
    <xf numFmtId="0" fontId="34" fillId="11" borderId="57" xfId="0" applyFont="1" applyFill="1" applyBorder="1" applyAlignment="1">
      <alignment horizontal="center" vertical="center"/>
    </xf>
    <xf numFmtId="0" fontId="34" fillId="11" borderId="58" xfId="0" applyFont="1" applyFill="1" applyBorder="1" applyAlignment="1">
      <alignment horizontal="center" vertical="center"/>
    </xf>
    <xf numFmtId="0" fontId="34" fillId="11" borderId="59" xfId="0" applyFont="1" applyFill="1" applyBorder="1" applyAlignment="1">
      <alignment horizontal="center" vertical="center"/>
    </xf>
    <xf numFmtId="0" fontId="34" fillId="11" borderId="61" xfId="0" applyFont="1" applyFill="1" applyBorder="1" applyAlignment="1">
      <alignment horizontal="center" vertical="center"/>
    </xf>
    <xf numFmtId="0" fontId="34" fillId="11" borderId="62" xfId="0" applyFont="1" applyFill="1" applyBorder="1" applyAlignment="1">
      <alignment horizontal="center" vertical="center"/>
    </xf>
    <xf numFmtId="0" fontId="25" fillId="0" borderId="63" xfId="0" applyFont="1" applyBorder="1" applyAlignment="1">
      <alignment horizontal="center"/>
    </xf>
    <xf numFmtId="0" fontId="25" fillId="0" borderId="49" xfId="0" applyFont="1" applyBorder="1"/>
    <xf numFmtId="0" fontId="25" fillId="0" borderId="64" xfId="0" applyFont="1" applyBorder="1"/>
    <xf numFmtId="0" fontId="0" fillId="10" borderId="30" xfId="0" applyFill="1" applyBorder="1" applyAlignment="1">
      <alignment horizontal="center"/>
    </xf>
    <xf numFmtId="0" fontId="0" fillId="10" borderId="31" xfId="0" applyFill="1" applyBorder="1"/>
    <xf numFmtId="43" fontId="0" fillId="10" borderId="34" xfId="2" applyNumberFormat="1" applyFont="1" applyFill="1" applyBorder="1" applyAlignment="1">
      <alignment horizontal="center"/>
    </xf>
    <xf numFmtId="165" fontId="0" fillId="10" borderId="34" xfId="2" applyNumberFormat="1" applyFont="1" applyFill="1" applyBorder="1" applyAlignment="1">
      <alignment horizontal="center"/>
    </xf>
    <xf numFmtId="0" fontId="0" fillId="10" borderId="9" xfId="0" applyFill="1" applyBorder="1" applyAlignment="1">
      <alignment horizontal="center"/>
    </xf>
    <xf numFmtId="0" fontId="0" fillId="10" borderId="12" xfId="0" applyFill="1" applyBorder="1" applyAlignment="1">
      <alignment horizontal="center"/>
    </xf>
    <xf numFmtId="0" fontId="0" fillId="10" borderId="12" xfId="0" applyFill="1" applyBorder="1" applyAlignment="1">
      <alignment horizontal="left"/>
    </xf>
    <xf numFmtId="43" fontId="0" fillId="10" borderId="13" xfId="2" applyNumberFormat="1" applyFont="1" applyFill="1" applyBorder="1"/>
    <xf numFmtId="0" fontId="0" fillId="10" borderId="13" xfId="0" applyFill="1" applyBorder="1"/>
    <xf numFmtId="0" fontId="25" fillId="6" borderId="46" xfId="0" applyFont="1" applyFill="1" applyBorder="1"/>
    <xf numFmtId="0" fontId="0" fillId="6" borderId="46" xfId="0" applyFill="1" applyBorder="1"/>
    <xf numFmtId="9" fontId="0" fillId="6" borderId="46" xfId="3" applyFont="1" applyFill="1" applyBorder="1" applyAlignment="1">
      <alignment horizontal="center"/>
    </xf>
    <xf numFmtId="0" fontId="25" fillId="6" borderId="4" xfId="0" applyFont="1" applyFill="1" applyBorder="1"/>
    <xf numFmtId="0" fontId="0" fillId="6" borderId="4" xfId="0" applyFill="1" applyBorder="1"/>
    <xf numFmtId="9" fontId="0" fillId="6" borderId="4" xfId="3" applyFont="1" applyFill="1" applyBorder="1" applyAlignment="1">
      <alignment horizontal="center"/>
    </xf>
    <xf numFmtId="0" fontId="25" fillId="6" borderId="35" xfId="0" applyFont="1" applyFill="1" applyBorder="1"/>
    <xf numFmtId="0" fontId="0" fillId="6" borderId="35" xfId="0" applyFill="1" applyBorder="1"/>
    <xf numFmtId="9" fontId="0" fillId="6" borderId="35" xfId="3" applyFont="1" applyFill="1" applyBorder="1" applyAlignment="1">
      <alignment horizontal="center"/>
    </xf>
    <xf numFmtId="0" fontId="25" fillId="6" borderId="36" xfId="0" applyFont="1" applyFill="1" applyBorder="1"/>
    <xf numFmtId="0" fontId="25" fillId="6" borderId="37" xfId="0" applyFont="1" applyFill="1" applyBorder="1" applyAlignment="1">
      <alignment horizontal="center"/>
    </xf>
    <xf numFmtId="0" fontId="25" fillId="6" borderId="45" xfId="0" applyFont="1" applyFill="1" applyBorder="1" applyAlignment="1">
      <alignment horizontal="center"/>
    </xf>
    <xf numFmtId="0" fontId="25" fillId="0" borderId="71" xfId="0" applyFont="1" applyBorder="1" applyAlignment="1">
      <alignment horizontal="center"/>
    </xf>
    <xf numFmtId="0" fontId="25" fillId="0" borderId="72" xfId="0" applyFont="1" applyBorder="1" applyAlignment="1">
      <alignment horizontal="center"/>
    </xf>
    <xf numFmtId="0" fontId="25" fillId="12" borderId="69" xfId="0" applyFont="1" applyFill="1" applyBorder="1"/>
    <xf numFmtId="43" fontId="0" fillId="12" borderId="70" xfId="2" applyFont="1" applyFill="1" applyBorder="1"/>
    <xf numFmtId="0" fontId="25" fillId="12" borderId="65" xfId="0" applyFont="1" applyFill="1" applyBorder="1"/>
    <xf numFmtId="43" fontId="0" fillId="12" borderId="66" xfId="2" applyFont="1" applyFill="1" applyBorder="1"/>
    <xf numFmtId="0" fontId="25" fillId="12" borderId="67" xfId="0" applyFont="1" applyFill="1" applyBorder="1"/>
    <xf numFmtId="43" fontId="0" fillId="12" borderId="68" xfId="2" applyFont="1" applyFill="1" applyBorder="1"/>
    <xf numFmtId="0" fontId="0" fillId="0" borderId="57" xfId="0" applyBorder="1"/>
    <xf numFmtId="0" fontId="0" fillId="0" borderId="58" xfId="0" applyBorder="1"/>
    <xf numFmtId="0" fontId="0" fillId="0" borderId="59" xfId="0" applyBorder="1"/>
    <xf numFmtId="0" fontId="0" fillId="0" borderId="56" xfId="0" applyBorder="1"/>
    <xf numFmtId="0" fontId="0" fillId="0" borderId="73" xfId="0" applyBorder="1"/>
    <xf numFmtId="0" fontId="0" fillId="0" borderId="74" xfId="0" applyBorder="1"/>
    <xf numFmtId="0" fontId="25" fillId="0" borderId="74" xfId="0" applyFont="1" applyBorder="1"/>
    <xf numFmtId="0" fontId="25" fillId="0" borderId="74" xfId="0" applyFont="1" applyBorder="1" applyAlignment="1">
      <alignment horizontal="center"/>
    </xf>
    <xf numFmtId="4" fontId="0" fillId="0" borderId="1" xfId="0" applyNumberFormat="1" applyBorder="1"/>
    <xf numFmtId="0" fontId="0" fillId="0" borderId="74" xfId="0" pivotButton="1" applyBorder="1"/>
    <xf numFmtId="0" fontId="0" fillId="0" borderId="74" xfId="0" applyBorder="1" applyAlignment="1">
      <alignment horizontal="left"/>
    </xf>
    <xf numFmtId="0" fontId="0" fillId="0" borderId="60" xfId="0" applyBorder="1"/>
    <xf numFmtId="0" fontId="0" fillId="0" borderId="61" xfId="0" applyBorder="1"/>
    <xf numFmtId="0" fontId="0" fillId="0" borderId="62" xfId="0" applyBorder="1"/>
    <xf numFmtId="43" fontId="0" fillId="10" borderId="34" xfId="2" applyFont="1" applyFill="1" applyBorder="1" applyAlignment="1">
      <alignment wrapText="1"/>
    </xf>
    <xf numFmtId="43" fontId="0" fillId="10" borderId="38" xfId="2" applyFont="1" applyFill="1" applyBorder="1" applyAlignment="1">
      <alignment wrapText="1"/>
    </xf>
    <xf numFmtId="0" fontId="25" fillId="0" borderId="75" xfId="0" applyFont="1" applyBorder="1" applyAlignment="1">
      <alignment horizontal="center" vertical="center"/>
    </xf>
    <xf numFmtId="0" fontId="25" fillId="0" borderId="76" xfId="0" applyFont="1" applyBorder="1" applyAlignment="1">
      <alignment horizontal="center" vertical="center"/>
    </xf>
    <xf numFmtId="0" fontId="25" fillId="0" borderId="77" xfId="0" applyFont="1" applyBorder="1" applyAlignment="1">
      <alignment horizontal="center" vertical="center"/>
    </xf>
    <xf numFmtId="0" fontId="33" fillId="12" borderId="28" xfId="0" applyFont="1" applyFill="1" applyBorder="1" applyAlignment="1">
      <alignment horizontal="center"/>
    </xf>
    <xf numFmtId="0" fontId="33" fillId="12" borderId="47" xfId="0" applyFont="1" applyFill="1" applyBorder="1" applyAlignment="1">
      <alignment horizontal="center"/>
    </xf>
    <xf numFmtId="0" fontId="33" fillId="12" borderId="78" xfId="0" applyFont="1" applyFill="1" applyBorder="1" applyAlignment="1">
      <alignment horizontal="center"/>
    </xf>
    <xf numFmtId="0" fontId="33" fillId="12" borderId="79" xfId="0" applyFont="1" applyFill="1" applyBorder="1" applyAlignment="1">
      <alignment horizontal="center"/>
    </xf>
    <xf numFmtId="0" fontId="33" fillId="12" borderId="27" xfId="0" applyFont="1" applyFill="1" applyBorder="1" applyAlignment="1">
      <alignment horizontal="center"/>
    </xf>
    <xf numFmtId="0" fontId="33" fillId="12" borderId="80" xfId="0" applyFont="1" applyFill="1" applyBorder="1" applyAlignment="1">
      <alignment horizontal="center"/>
    </xf>
    <xf numFmtId="0" fontId="34" fillId="12" borderId="43" xfId="0" applyFont="1" applyFill="1" applyBorder="1" applyAlignment="1">
      <alignment horizontal="center"/>
    </xf>
    <xf numFmtId="0" fontId="34" fillId="12" borderId="44" xfId="0" applyFont="1" applyFill="1" applyBorder="1" applyAlignment="1">
      <alignment horizontal="center"/>
    </xf>
    <xf numFmtId="0" fontId="34" fillId="12" borderId="45" xfId="0" applyFont="1" applyFill="1" applyBorder="1" applyAlignment="1">
      <alignment horizontal="center"/>
    </xf>
    <xf numFmtId="0" fontId="25" fillId="6" borderId="30" xfId="0" applyFont="1" applyFill="1" applyBorder="1" applyAlignment="1">
      <alignment horizontal="left"/>
    </xf>
    <xf numFmtId="0" fontId="0" fillId="6" borderId="31" xfId="0" applyFill="1" applyBorder="1" applyAlignment="1">
      <alignment horizontal="center"/>
    </xf>
    <xf numFmtId="0" fontId="0" fillId="6" borderId="32" xfId="0" applyFill="1" applyBorder="1" applyAlignment="1">
      <alignment horizontal="center"/>
    </xf>
    <xf numFmtId="0" fontId="25" fillId="6" borderId="9" xfId="0" applyFont="1" applyFill="1" applyBorder="1" applyAlignment="1">
      <alignment horizontal="left"/>
    </xf>
    <xf numFmtId="0" fontId="0" fillId="6" borderId="10" xfId="0" applyFill="1" applyBorder="1" applyAlignment="1">
      <alignment horizontal="center"/>
    </xf>
    <xf numFmtId="0" fontId="0" fillId="6" borderId="11" xfId="0" applyFill="1" applyBorder="1" applyAlignment="1">
      <alignment horizontal="center"/>
    </xf>
    <xf numFmtId="0" fontId="25" fillId="6" borderId="29" xfId="0" applyFont="1" applyFill="1" applyBorder="1" applyAlignment="1">
      <alignment horizontal="left"/>
    </xf>
    <xf numFmtId="0" fontId="0" fillId="6" borderId="41" xfId="0" applyFill="1" applyBorder="1" applyAlignment="1">
      <alignment horizontal="center"/>
    </xf>
    <xf numFmtId="0" fontId="0" fillId="6" borderId="42" xfId="0" applyFill="1" applyBorder="1" applyAlignment="1">
      <alignment horizontal="center"/>
    </xf>
    <xf numFmtId="0" fontId="25" fillId="6" borderId="18" xfId="0" applyFont="1" applyFill="1" applyBorder="1" applyAlignment="1">
      <alignment horizontal="left"/>
    </xf>
    <xf numFmtId="0" fontId="0" fillId="6" borderId="19" xfId="0" applyFill="1" applyBorder="1" applyAlignment="1">
      <alignment horizontal="center"/>
    </xf>
    <xf numFmtId="0" fontId="0" fillId="6" borderId="20" xfId="0" applyFill="1" applyBorder="1"/>
    <xf numFmtId="0" fontId="34" fillId="0" borderId="81" xfId="0" applyFont="1" applyBorder="1" applyAlignment="1">
      <alignment horizontal="center" vertical="center"/>
    </xf>
    <xf numFmtId="0" fontId="34" fillId="0" borderId="82" xfId="0" applyFont="1" applyBorder="1" applyAlignment="1">
      <alignment horizontal="center" vertical="center"/>
    </xf>
    <xf numFmtId="0" fontId="33" fillId="0" borderId="4" xfId="0" applyFont="1" applyBorder="1" applyAlignment="1">
      <alignment horizontal="center"/>
    </xf>
    <xf numFmtId="0" fontId="25" fillId="13" borderId="4" xfId="0" applyFont="1" applyFill="1" applyBorder="1"/>
    <xf numFmtId="43" fontId="0" fillId="13" borderId="4" xfId="2" applyFont="1" applyFill="1" applyBorder="1"/>
    <xf numFmtId="9" fontId="0" fillId="13" borderId="4" xfId="3" applyFont="1" applyFill="1" applyBorder="1" applyAlignment="1">
      <alignment horizontal="left"/>
    </xf>
    <xf numFmtId="0" fontId="25" fillId="13" borderId="4" xfId="0" applyFont="1" applyFill="1" applyBorder="1" applyAlignment="1">
      <alignment wrapText="1"/>
    </xf>
    <xf numFmtId="43" fontId="25" fillId="13" borderId="4" xfId="0" applyNumberFormat="1" applyFont="1" applyFill="1" applyBorder="1"/>
    <xf numFmtId="0" fontId="0" fillId="10" borderId="9" xfId="0" applyFill="1" applyBorder="1"/>
    <xf numFmtId="0" fontId="26" fillId="10" borderId="10" xfId="0" applyFont="1" applyFill="1" applyBorder="1"/>
    <xf numFmtId="43" fontId="0" fillId="10" borderId="11" xfId="2" applyFont="1" applyFill="1" applyBorder="1"/>
    <xf numFmtId="0" fontId="0" fillId="10" borderId="10" xfId="0" applyFill="1" applyBorder="1"/>
    <xf numFmtId="0" fontId="0" fillId="10" borderId="12" xfId="0" applyFill="1" applyBorder="1"/>
    <xf numFmtId="43" fontId="0" fillId="10" borderId="14" xfId="2" applyFont="1" applyFill="1" applyBorder="1"/>
    <xf numFmtId="0" fontId="25" fillId="0" borderId="63" xfId="0" applyFont="1" applyBorder="1"/>
    <xf numFmtId="0" fontId="25" fillId="0" borderId="83" xfId="0" applyFont="1" applyBorder="1"/>
    <xf numFmtId="0" fontId="25" fillId="0" borderId="84" xfId="0" applyFont="1" applyBorder="1"/>
    <xf numFmtId="0" fontId="25" fillId="11" borderId="12" xfId="0" applyFont="1" applyFill="1" applyBorder="1"/>
    <xf numFmtId="0" fontId="25" fillId="11" borderId="13" xfId="0" applyFont="1" applyFill="1" applyBorder="1"/>
    <xf numFmtId="0" fontId="25" fillId="11" borderId="14" xfId="0" applyFont="1" applyFill="1" applyBorder="1"/>
    <xf numFmtId="0" fontId="25" fillId="0" borderId="7" xfId="0" applyFont="1" applyBorder="1" applyAlignment="1">
      <alignment horizontal="center"/>
    </xf>
    <xf numFmtId="0" fontId="25" fillId="0" borderId="9" xfId="0" applyFont="1" applyBorder="1" applyAlignment="1">
      <alignment horizontal="center"/>
    </xf>
    <xf numFmtId="0" fontId="25" fillId="0" borderId="10" xfId="0" applyFont="1" applyBorder="1" applyAlignment="1">
      <alignment horizontal="center"/>
    </xf>
    <xf numFmtId="0" fontId="25" fillId="0" borderId="11" xfId="0" applyFont="1" applyBorder="1" applyAlignment="1">
      <alignment horizontal="center"/>
    </xf>
    <xf numFmtId="0" fontId="25" fillId="10" borderId="9" xfId="0" applyFont="1" applyFill="1" applyBorder="1"/>
    <xf numFmtId="179" fontId="0" fillId="10" borderId="10" xfId="3" applyNumberFormat="1" applyFont="1" applyFill="1" applyBorder="1"/>
    <xf numFmtId="9" fontId="25" fillId="10" borderId="11" xfId="3" applyFont="1" applyFill="1" applyBorder="1" applyAlignment="1">
      <alignment horizontal="center" vertical="center"/>
    </xf>
    <xf numFmtId="0" fontId="25" fillId="10" borderId="12" xfId="0" applyFont="1" applyFill="1" applyBorder="1"/>
    <xf numFmtId="0" fontId="0" fillId="10" borderId="13" xfId="0" applyFill="1" applyBorder="1" applyAlignment="1">
      <alignment horizontal="center"/>
    </xf>
    <xf numFmtId="0" fontId="0" fillId="10" borderId="14" xfId="0" applyFill="1" applyBorder="1"/>
    <xf numFmtId="0" fontId="25" fillId="14" borderId="4" xfId="0" applyFont="1" applyFill="1" applyBorder="1" applyAlignment="1">
      <alignment horizontal="left"/>
    </xf>
    <xf numFmtId="0" fontId="0" fillId="14" borderId="4" xfId="0" applyFill="1" applyBorder="1" applyAlignment="1">
      <alignment horizontal="center"/>
    </xf>
    <xf numFmtId="9" fontId="0" fillId="14" borderId="4" xfId="3" applyFont="1" applyFill="1" applyBorder="1" applyAlignment="1">
      <alignment horizontal="center"/>
    </xf>
    <xf numFmtId="0" fontId="0" fillId="13" borderId="4" xfId="0" applyFill="1" applyBorder="1" applyAlignment="1">
      <alignment horizontal="center"/>
    </xf>
    <xf numFmtId="0" fontId="25" fillId="13" borderId="4" xfId="0" applyFont="1" applyFill="1" applyBorder="1" applyAlignment="1">
      <alignment horizontal="center"/>
    </xf>
    <xf numFmtId="0" fontId="31" fillId="13" borderId="4" xfId="0" applyFont="1" applyFill="1" applyBorder="1" applyAlignment="1">
      <alignment horizontal="center"/>
    </xf>
    <xf numFmtId="9" fontId="0" fillId="13" borderId="4" xfId="3" applyFont="1" applyFill="1" applyBorder="1"/>
    <xf numFmtId="0" fontId="25" fillId="0" borderId="11" xfId="0" applyFont="1" applyBorder="1"/>
    <xf numFmtId="0" fontId="0" fillId="13" borderId="9" xfId="0" applyFill="1" applyBorder="1"/>
    <xf numFmtId="0" fontId="0" fillId="13" borderId="10" xfId="0" applyFill="1" applyBorder="1"/>
    <xf numFmtId="9" fontId="0" fillId="13" borderId="10" xfId="3" applyFont="1" applyFill="1" applyBorder="1"/>
    <xf numFmtId="0" fontId="0" fillId="13" borderId="11" xfId="0" applyFill="1" applyBorder="1"/>
    <xf numFmtId="0" fontId="0" fillId="13" borderId="12" xfId="0" applyFill="1" applyBorder="1"/>
    <xf numFmtId="0" fontId="0" fillId="13" borderId="13" xfId="0" applyFill="1" applyBorder="1"/>
    <xf numFmtId="9" fontId="0" fillId="13" borderId="13" xfId="3" applyFont="1" applyFill="1" applyBorder="1"/>
    <xf numFmtId="0" fontId="0" fillId="13" borderId="14" xfId="0" applyFill="1" applyBorder="1"/>
    <xf numFmtId="0" fontId="0" fillId="13" borderId="30" xfId="0" applyFill="1" applyBorder="1"/>
    <xf numFmtId="0" fontId="0" fillId="13" borderId="31" xfId="0" applyFill="1" applyBorder="1"/>
    <xf numFmtId="9" fontId="0" fillId="13" borderId="31" xfId="3" applyFont="1" applyFill="1" applyBorder="1"/>
    <xf numFmtId="0" fontId="0" fillId="13" borderId="32" xfId="0" applyFill="1" applyBorder="1"/>
    <xf numFmtId="0" fontId="25" fillId="0" borderId="19" xfId="0" applyFont="1" applyBorder="1" applyAlignment="1">
      <alignment horizontal="center"/>
    </xf>
    <xf numFmtId="0" fontId="25" fillId="0" borderId="46" xfId="0" applyFont="1" applyFill="1" applyBorder="1"/>
    <xf numFmtId="0" fontId="25" fillId="0" borderId="46" xfId="0" applyFont="1" applyBorder="1" applyAlignment="1"/>
    <xf numFmtId="0" fontId="25" fillId="0" borderId="46" xfId="0" applyFont="1" applyFill="1" applyBorder="1" applyAlignment="1"/>
    <xf numFmtId="9" fontId="0" fillId="0" borderId="1" xfId="3" applyFont="1" applyBorder="1"/>
    <xf numFmtId="0" fontId="35" fillId="0" borderId="28" xfId="0" applyFont="1" applyBorder="1" applyAlignment="1">
      <alignment horizontal="center"/>
    </xf>
    <xf numFmtId="0" fontId="35" fillId="0" borderId="47" xfId="0" applyFont="1" applyBorder="1" applyAlignment="1">
      <alignment horizontal="center"/>
    </xf>
    <xf numFmtId="0" fontId="35" fillId="0" borderId="78" xfId="0" applyFont="1" applyBorder="1" applyAlignment="1">
      <alignment horizontal="center"/>
    </xf>
    <xf numFmtId="0" fontId="35" fillId="0" borderId="79" xfId="0" applyFont="1" applyBorder="1" applyAlignment="1">
      <alignment horizontal="center"/>
    </xf>
    <xf numFmtId="0" fontId="35" fillId="0" borderId="27" xfId="0" applyFont="1" applyBorder="1" applyAlignment="1">
      <alignment horizontal="center"/>
    </xf>
    <xf numFmtId="0" fontId="35" fillId="0" borderId="80" xfId="0" applyFont="1" applyBorder="1" applyAlignment="1">
      <alignment horizontal="center"/>
    </xf>
    <xf numFmtId="43" fontId="0" fillId="13" borderId="4" xfId="3" applyNumberFormat="1" applyFont="1" applyFill="1" applyBorder="1"/>
    <xf numFmtId="0" fontId="0" fillId="6" borderId="4" xfId="0" applyFill="1" applyBorder="1" applyAlignment="1"/>
    <xf numFmtId="43" fontId="0" fillId="6" borderId="4" xfId="2" applyFont="1" applyFill="1" applyBorder="1" applyAlignment="1"/>
    <xf numFmtId="43" fontId="0" fillId="6" borderId="4" xfId="0" applyNumberFormat="1" applyFill="1" applyBorder="1" applyAlignment="1"/>
    <xf numFmtId="0" fontId="0" fillId="15" borderId="10" xfId="0" applyFill="1" applyBorder="1"/>
    <xf numFmtId="0" fontId="0" fillId="15" borderId="9" xfId="0" applyFill="1" applyBorder="1"/>
    <xf numFmtId="43" fontId="0" fillId="15" borderId="11" xfId="2" applyFont="1" applyFill="1" applyBorder="1"/>
    <xf numFmtId="0" fontId="0" fillId="15" borderId="12" xfId="0" applyFill="1" applyBorder="1"/>
    <xf numFmtId="0" fontId="0" fillId="15" borderId="13" xfId="0" applyFill="1" applyBorder="1"/>
    <xf numFmtId="43" fontId="0" fillId="15" borderId="14" xfId="2" applyFont="1" applyFill="1" applyBorder="1"/>
  </cellXfs>
  <cellStyles count="4">
    <cellStyle name="Comma" xfId="2" builtinId="3"/>
    <cellStyle name="Normal" xfId="0" builtinId="0"/>
    <cellStyle name="Normal 2" xfId="1" xr:uid="{F325CAC3-2A6B-4027-A03A-AA8C41957B84}"/>
    <cellStyle name="Percent" xfId="3" builtinId="5"/>
  </cellStyles>
  <dxfs count="36">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ck">
          <color auto="1"/>
        </left>
        <right style="thick">
          <color auto="1"/>
        </right>
        <top style="thick">
          <color auto="1"/>
        </top>
        <bottom style="thick">
          <color auto="1"/>
        </bottom>
      </border>
    </dxf>
    <dxf>
      <font>
        <b/>
        <family val="2"/>
      </font>
    </dxf>
    <dxf>
      <border>
        <left style="medium">
          <color indexed="64"/>
        </left>
        <right style="medium">
          <color indexed="64"/>
        </right>
        <top style="medium">
          <color indexed="64"/>
        </top>
        <bottom style="medium">
          <color indexed="64"/>
        </bottom>
        <vertical style="hair">
          <color indexed="64"/>
        </vertical>
        <horizontal style="hair">
          <color indexed="64"/>
        </horizontal>
      </border>
    </dxf>
    <dxf>
      <border>
        <left style="medium">
          <color indexed="64"/>
        </left>
        <right style="medium">
          <color indexed="64"/>
        </right>
        <top style="medium">
          <color indexed="64"/>
        </top>
        <bottom style="medium">
          <color indexed="64"/>
        </bottom>
        <vertical style="hair">
          <color indexed="64"/>
        </vertical>
        <horizontal style="hair">
          <color indexed="64"/>
        </horizontal>
      </border>
    </dxf>
    <dxf>
      <border>
        <left style="medium">
          <color indexed="64"/>
        </left>
        <right style="medium">
          <color indexed="64"/>
        </right>
        <top style="medium">
          <color indexed="64"/>
        </top>
        <bottom style="medium">
          <color indexed="64"/>
        </bottom>
        <vertical style="hair">
          <color indexed="64"/>
        </vertical>
        <horizontal style="hair">
          <color indexed="64"/>
        </horizontal>
      </border>
    </dxf>
    <dxf>
      <border>
        <left style="medium">
          <color indexed="64"/>
        </left>
        <right style="medium">
          <color indexed="64"/>
        </right>
        <top style="medium">
          <color indexed="64"/>
        </top>
        <bottom style="medium">
          <color indexed="64"/>
        </bottom>
        <vertical style="hair">
          <color indexed="64"/>
        </vertical>
        <horizontal style="hair">
          <color indexed="64"/>
        </horizontal>
      </border>
    </dxf>
    <dxf>
      <border>
        <left style="medium">
          <color indexed="64"/>
        </left>
        <right style="medium">
          <color indexed="64"/>
        </right>
        <top style="medium">
          <color indexed="64"/>
        </top>
        <bottom style="medium">
          <color indexed="64"/>
        </bottom>
        <vertical style="hair">
          <color indexed="64"/>
        </vertical>
        <horizontal style="hair">
          <color indexed="64"/>
        </horizontal>
      </border>
    </dxf>
    <dxf>
      <border>
        <left style="medium">
          <color indexed="64"/>
        </left>
        <right style="medium">
          <color indexed="64"/>
        </right>
        <top style="medium">
          <color indexed="64"/>
        </top>
        <bottom style="medium">
          <color indexed="64"/>
        </bottom>
        <vertical style="hair">
          <color indexed="64"/>
        </vertical>
        <horizontal style="hair">
          <color indexed="64"/>
        </horizontal>
      </border>
    </dxf>
    <dxf>
      <numFmt numFmtId="166" formatCode="[h]:mm:ss;@"/>
    </dxf>
    <dxf>
      <numFmt numFmtId="181" formatCode="h:mm:ss;@"/>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-GROWTH ANALYST 2023.xlsx]Worksheet 2!PivotTable11</c:name>
    <c:fmtId val="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Product Breakdown By Orders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2'!$Y$4</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2'!$X$5:$X$15</c:f>
              <c:strCache>
                <c:ptCount val="10"/>
                <c:pt idx="0">
                  <c:v>Coffee / Tea</c:v>
                </c:pt>
                <c:pt idx="1">
                  <c:v>Butter</c:v>
                </c:pt>
                <c:pt idx="2">
                  <c:v>Biscuits</c:v>
                </c:pt>
                <c:pt idx="3">
                  <c:v>Sugar</c:v>
                </c:pt>
                <c:pt idx="4">
                  <c:v>Confectionary</c:v>
                </c:pt>
                <c:pt idx="5">
                  <c:v>Yoghurt</c:v>
                </c:pt>
                <c:pt idx="6">
                  <c:v>Spreads</c:v>
                </c:pt>
                <c:pt idx="7">
                  <c:v>Cereal</c:v>
                </c:pt>
                <c:pt idx="8">
                  <c:v>Chocolate Beverage</c:v>
                </c:pt>
                <c:pt idx="9">
                  <c:v>Milk</c:v>
                </c:pt>
              </c:strCache>
            </c:strRef>
          </c:cat>
          <c:val>
            <c:numRef>
              <c:f>'Worksheet 2'!$Y$5:$Y$15</c:f>
              <c:numCache>
                <c:formatCode>General</c:formatCode>
                <c:ptCount val="10"/>
                <c:pt idx="0">
                  <c:v>1</c:v>
                </c:pt>
                <c:pt idx="1">
                  <c:v>10</c:v>
                </c:pt>
                <c:pt idx="2">
                  <c:v>14</c:v>
                </c:pt>
                <c:pt idx="3">
                  <c:v>22</c:v>
                </c:pt>
                <c:pt idx="4">
                  <c:v>31</c:v>
                </c:pt>
                <c:pt idx="5">
                  <c:v>81</c:v>
                </c:pt>
                <c:pt idx="6">
                  <c:v>103</c:v>
                </c:pt>
                <c:pt idx="7">
                  <c:v>165</c:v>
                </c:pt>
                <c:pt idx="8">
                  <c:v>224</c:v>
                </c:pt>
                <c:pt idx="9">
                  <c:v>393</c:v>
                </c:pt>
              </c:numCache>
            </c:numRef>
          </c:val>
          <c:extLst>
            <c:ext xmlns:c16="http://schemas.microsoft.com/office/drawing/2014/chart" uri="{C3380CC4-5D6E-409C-BE32-E72D297353CC}">
              <c16:uniqueId val="{00000000-25B1-4C80-8729-C49E55CB7F63}"/>
            </c:ext>
          </c:extLst>
        </c:ser>
        <c:dLbls>
          <c:showLegendKey val="0"/>
          <c:showVal val="0"/>
          <c:showCatName val="0"/>
          <c:showSerName val="0"/>
          <c:showPercent val="0"/>
          <c:showBubbleSize val="0"/>
        </c:dLbls>
        <c:gapWidth val="0"/>
        <c:overlap val="30"/>
        <c:axId val="1275147840"/>
        <c:axId val="1379149472"/>
      </c:barChart>
      <c:catAx>
        <c:axId val="12751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1" i="0" u="none" strike="noStrike" kern="1200" baseline="0">
                <a:solidFill>
                  <a:sysClr val="windowText" lastClr="000000"/>
                </a:solidFill>
                <a:latin typeface="+mn-lt"/>
                <a:ea typeface="+mn-ea"/>
                <a:cs typeface="+mn-cs"/>
              </a:defRPr>
            </a:pPr>
            <a:endParaRPr lang="en-US"/>
          </a:p>
        </c:txPr>
        <c:crossAx val="1379149472"/>
        <c:crosses val="autoZero"/>
        <c:auto val="1"/>
        <c:lblAlgn val="ctr"/>
        <c:lblOffset val="100"/>
        <c:noMultiLvlLbl val="0"/>
      </c:catAx>
      <c:valAx>
        <c:axId val="1379149472"/>
        <c:scaling>
          <c:orientation val="minMax"/>
        </c:scaling>
        <c:delete val="1"/>
        <c:axPos val="l"/>
        <c:numFmt formatCode="General" sourceLinked="1"/>
        <c:majorTickMark val="none"/>
        <c:minorTickMark val="none"/>
        <c:tickLblPos val="nextTo"/>
        <c:crossAx val="127514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-GROWTH ANALYST 2023.xlsx]Worksheet 2!PivotTable12</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Breakfast &amp; Snacks category </a:t>
            </a:r>
            <a:r>
              <a:rPr lang="en-US" b="1" baseline="0">
                <a:solidFill>
                  <a:sysClr val="windowText" lastClr="000000"/>
                </a:solidFill>
              </a:rPr>
              <a:t>Sales Breakdown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2"/>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3"/>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4"/>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5"/>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6"/>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7"/>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8"/>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9"/>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0"/>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
        <c:idx val="11"/>
        <c:spPr>
          <a:solidFill>
            <a:schemeClr val="accent2">
              <a:lumMod val="60000"/>
              <a:lumOff val="40000"/>
            </a:schemeClr>
          </a:solidFill>
          <a:ln>
            <a:noFill/>
          </a:ln>
          <a:effectLst/>
        </c:spPr>
        <c:marker>
          <c:symbol val="none"/>
        </c:marker>
        <c:dLbl>
          <c:idx val="0"/>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60000"/>
              <a:lumOff val="40000"/>
            </a:schemeClr>
          </a:solidFill>
          <a:ln>
            <a:noFill/>
          </a:ln>
          <a:effectLst/>
        </c:spPr>
        <c:marker>
          <c:symbol val="none"/>
        </c:marker>
        <c:dLbl>
          <c:idx val="0"/>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60000"/>
              <a:lumOff val="40000"/>
            </a:schemeClr>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lumMod val="60000"/>
              <a:lumOff val="40000"/>
            </a:schemeClr>
          </a:solidFill>
          <a:ln>
            <a:noFill/>
          </a:ln>
          <a:effectLst/>
        </c:spPr>
        <c:dLbl>
          <c:idx val="0"/>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 2'!$AB$4</c:f>
              <c:strCache>
                <c:ptCount val="1"/>
                <c:pt idx="0">
                  <c:v>Total</c:v>
                </c:pt>
              </c:strCache>
            </c:strRef>
          </c:tx>
          <c:spPr>
            <a:solidFill>
              <a:schemeClr val="accent2">
                <a:lumMod val="60000"/>
                <a:lumOff val="40000"/>
              </a:schemeClr>
            </a:solidFill>
            <a:ln>
              <a:noFill/>
            </a:ln>
            <a:effectLst/>
          </c:spPr>
          <c:invertIfNegative val="0"/>
          <c:dLbls>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CECE-408A-BBC3-3D30F25E4BDE}"/>
                </c:ext>
              </c:extLst>
            </c:dLbl>
            <c:dLbl>
              <c:idx val="1"/>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CECE-408A-BBC3-3D30F25E4BDE}"/>
                </c:ext>
              </c:extLst>
            </c:dLbl>
            <c:dLbl>
              <c:idx val="2"/>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CECE-408A-BBC3-3D30F25E4BDE}"/>
                </c:ext>
              </c:extLst>
            </c:dLbl>
            <c:dLbl>
              <c:idx val="3"/>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CECE-408A-BBC3-3D30F25E4BDE}"/>
                </c:ext>
              </c:extLst>
            </c:dLbl>
            <c:dLbl>
              <c:idx val="4"/>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4-CECE-408A-BBC3-3D30F25E4BDE}"/>
                </c:ext>
              </c:extLst>
            </c:dLbl>
            <c:dLbl>
              <c:idx val="5"/>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CECE-408A-BBC3-3D30F25E4BDE}"/>
                </c:ext>
              </c:extLst>
            </c:dLbl>
            <c:dLbl>
              <c:idx val="6"/>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6-CECE-408A-BBC3-3D30F25E4BDE}"/>
                </c:ext>
              </c:extLst>
            </c:dLbl>
            <c:dLbl>
              <c:idx val="7"/>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CECE-408A-BBC3-3D30F25E4BDE}"/>
                </c:ext>
              </c:extLst>
            </c:dLbl>
            <c:dLbl>
              <c:idx val="8"/>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8-CECE-408A-BBC3-3D30F25E4BDE}"/>
                </c:ext>
              </c:extLst>
            </c:dLbl>
            <c:dLbl>
              <c:idx val="9"/>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CECE-408A-BBC3-3D30F25E4BDE}"/>
                </c:ext>
              </c:extLst>
            </c:dLbl>
            <c:numFmt formatCode="#,##0.00;[Red]#,##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2'!$AA$5:$AA$15</c:f>
              <c:strCache>
                <c:ptCount val="10"/>
                <c:pt idx="0">
                  <c:v>Coffee / Tea</c:v>
                </c:pt>
                <c:pt idx="1">
                  <c:v>Biscuits</c:v>
                </c:pt>
                <c:pt idx="2">
                  <c:v>Butter</c:v>
                </c:pt>
                <c:pt idx="3">
                  <c:v>Spreads</c:v>
                </c:pt>
                <c:pt idx="4">
                  <c:v>Sugar</c:v>
                </c:pt>
                <c:pt idx="5">
                  <c:v>Confectionary</c:v>
                </c:pt>
                <c:pt idx="6">
                  <c:v>Yoghurt</c:v>
                </c:pt>
                <c:pt idx="7">
                  <c:v>Cereal</c:v>
                </c:pt>
                <c:pt idx="8">
                  <c:v>Chocolate Beverage</c:v>
                </c:pt>
                <c:pt idx="9">
                  <c:v>Milk</c:v>
                </c:pt>
              </c:strCache>
            </c:strRef>
          </c:cat>
          <c:val>
            <c:numRef>
              <c:f>'Worksheet 2'!$AB$5:$AB$15</c:f>
              <c:numCache>
                <c:formatCode>#,##0.00</c:formatCode>
                <c:ptCount val="10"/>
                <c:pt idx="0">
                  <c:v>21200</c:v>
                </c:pt>
                <c:pt idx="1">
                  <c:v>56860</c:v>
                </c:pt>
                <c:pt idx="2">
                  <c:v>63000</c:v>
                </c:pt>
                <c:pt idx="3">
                  <c:v>136141</c:v>
                </c:pt>
                <c:pt idx="4">
                  <c:v>153300</c:v>
                </c:pt>
                <c:pt idx="5">
                  <c:v>228000</c:v>
                </c:pt>
                <c:pt idx="6">
                  <c:v>1608660</c:v>
                </c:pt>
                <c:pt idx="7">
                  <c:v>2369387.5</c:v>
                </c:pt>
                <c:pt idx="8">
                  <c:v>6167540</c:v>
                </c:pt>
                <c:pt idx="9">
                  <c:v>7473112.5</c:v>
                </c:pt>
              </c:numCache>
            </c:numRef>
          </c:val>
          <c:extLst>
            <c:ext xmlns:c16="http://schemas.microsoft.com/office/drawing/2014/chart" uri="{C3380CC4-5D6E-409C-BE32-E72D297353CC}">
              <c16:uniqueId val="{0000000A-CECE-408A-BBC3-3D30F25E4BDE}"/>
            </c:ext>
          </c:extLst>
        </c:ser>
        <c:dLbls>
          <c:dLblPos val="outEnd"/>
          <c:showLegendKey val="0"/>
          <c:showVal val="1"/>
          <c:showCatName val="0"/>
          <c:showSerName val="0"/>
          <c:showPercent val="0"/>
          <c:showBubbleSize val="0"/>
        </c:dLbls>
        <c:gapWidth val="54"/>
        <c:overlap val="-4"/>
        <c:axId val="1380439056"/>
        <c:axId val="1431518336"/>
      </c:barChart>
      <c:catAx>
        <c:axId val="138043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1" i="0" u="none" strike="noStrike" kern="1200" baseline="0">
                <a:solidFill>
                  <a:sysClr val="windowText" lastClr="000000"/>
                </a:solidFill>
                <a:latin typeface="+mn-lt"/>
                <a:ea typeface="+mn-ea"/>
                <a:cs typeface="+mn-cs"/>
              </a:defRPr>
            </a:pPr>
            <a:endParaRPr lang="en-US"/>
          </a:p>
        </c:txPr>
        <c:crossAx val="1431518336"/>
        <c:crosses val="autoZero"/>
        <c:auto val="1"/>
        <c:lblAlgn val="ctr"/>
        <c:lblOffset val="100"/>
        <c:noMultiLvlLbl val="0"/>
      </c:catAx>
      <c:valAx>
        <c:axId val="1431518336"/>
        <c:scaling>
          <c:orientation val="minMax"/>
        </c:scaling>
        <c:delete val="1"/>
        <c:axPos val="l"/>
        <c:numFmt formatCode="#,##0.00" sourceLinked="1"/>
        <c:majorTickMark val="none"/>
        <c:minorTickMark val="none"/>
        <c:tickLblPos val="nextTo"/>
        <c:crossAx val="138043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6 Producer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strRef>
              <c:f>'Worksheet 2'!$Q$18</c:f>
              <c:strCache>
                <c:ptCount val="1"/>
                <c:pt idx="0">
                  <c:v>Sales</c:v>
                </c:pt>
              </c:strCache>
            </c:strRef>
          </c:tx>
          <c:spPr>
            <a:solidFill>
              <a:schemeClr val="accent6">
                <a:lumMod val="60000"/>
                <a:lumOff val="40000"/>
              </a:schemeClr>
            </a:solidFill>
            <a:ln>
              <a:noFill/>
            </a:ln>
            <a:effectLst/>
          </c:spPr>
          <c:invertIfNegative val="0"/>
          <c:dLbls>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2'!$P$19:$P$24</c:f>
              <c:strCache>
                <c:ptCount val="6"/>
                <c:pt idx="0">
                  <c:v>Nestle Nigeria Plc</c:v>
                </c:pt>
                <c:pt idx="1">
                  <c:v>Frieslandcampina Wamco Nigeria</c:v>
                </c:pt>
                <c:pt idx="2">
                  <c:v>Arla Foods</c:v>
                </c:pt>
                <c:pt idx="3">
                  <c:v>Flour Mills Of Nigeria</c:v>
                </c:pt>
                <c:pt idx="4">
                  <c:v>Eko Supreme Ltd</c:v>
                </c:pt>
                <c:pt idx="5">
                  <c:v>Chi Nigeria Limited</c:v>
                </c:pt>
              </c:strCache>
            </c:strRef>
          </c:cat>
          <c:val>
            <c:numRef>
              <c:f>'Worksheet 2'!$Q$19:$Q$24</c:f>
              <c:numCache>
                <c:formatCode>_(* #,##0.00_);_(* \(#,##0.00\);_(* "-"??_);_(@_)</c:formatCode>
                <c:ptCount val="6"/>
                <c:pt idx="0">
                  <c:v>7951075</c:v>
                </c:pt>
                <c:pt idx="1">
                  <c:v>4245500</c:v>
                </c:pt>
                <c:pt idx="2">
                  <c:v>3758657.5</c:v>
                </c:pt>
                <c:pt idx="3">
                  <c:v>2782647.5</c:v>
                </c:pt>
                <c:pt idx="4">
                  <c:v>2742290</c:v>
                </c:pt>
                <c:pt idx="5">
                  <c:v>1806820</c:v>
                </c:pt>
              </c:numCache>
            </c:numRef>
          </c:val>
          <c:extLst>
            <c:ext xmlns:c16="http://schemas.microsoft.com/office/drawing/2014/chart" uri="{C3380CC4-5D6E-409C-BE32-E72D297353CC}">
              <c16:uniqueId val="{00000000-56DA-46B2-A6F0-EFD71729F77E}"/>
            </c:ext>
          </c:extLst>
        </c:ser>
        <c:dLbls>
          <c:dLblPos val="outEnd"/>
          <c:showLegendKey val="0"/>
          <c:showVal val="1"/>
          <c:showCatName val="0"/>
          <c:showSerName val="0"/>
          <c:showPercent val="0"/>
          <c:showBubbleSize val="0"/>
        </c:dLbls>
        <c:gapWidth val="182"/>
        <c:axId val="1150058544"/>
        <c:axId val="389007856"/>
      </c:barChart>
      <c:catAx>
        <c:axId val="115005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89007856"/>
        <c:crosses val="autoZero"/>
        <c:auto val="1"/>
        <c:lblAlgn val="ctr"/>
        <c:lblOffset val="100"/>
        <c:noMultiLvlLbl val="0"/>
      </c:catAx>
      <c:valAx>
        <c:axId val="389007856"/>
        <c:scaling>
          <c:orientation val="minMax"/>
        </c:scaling>
        <c:delete val="1"/>
        <c:axPos val="b"/>
        <c:numFmt formatCode="_(* #,##0.00_);_(* \(#,##0.00\);_(* &quot;-&quot;??_);_(@_)" sourceLinked="1"/>
        <c:majorTickMark val="none"/>
        <c:minorTickMark val="none"/>
        <c:tickLblPos val="nextTo"/>
        <c:crossAx val="1150058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Variety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'Worksheet 2'!$S$18</c:f>
              <c:strCache>
                <c:ptCount val="1"/>
                <c:pt idx="0">
                  <c:v>Sales</c:v>
                </c:pt>
              </c:strCache>
            </c:strRef>
          </c:tx>
          <c:spPr>
            <a:solidFill>
              <a:schemeClr val="accent5">
                <a:lumMod val="40000"/>
                <a:lumOff val="60000"/>
              </a:schemeClr>
            </a:solidFill>
            <a:ln>
              <a:noFill/>
            </a:ln>
            <a:effectLst/>
          </c:spPr>
          <c:invertIfNegative val="0"/>
          <c:dLbls>
            <c:numFmt formatCode="0.00,,\ &quot;M&quot;;[Red]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2'!$R$19:$R$23</c:f>
              <c:strCache>
                <c:ptCount val="5"/>
                <c:pt idx="0">
                  <c:v> Milo Sachet 20g x 240 </c:v>
                </c:pt>
                <c:pt idx="1">
                  <c:v> Dano Cool Cow Sachet 12g x 260 + 30 Sachet Free </c:v>
                </c:pt>
                <c:pt idx="2">
                  <c:v> Peak Milk Powder Sachet 14g x 210 </c:v>
                </c:pt>
                <c:pt idx="3">
                  <c:v> Milo Activ-Go Sachet 400g x 10 + (20g x 10 Free) </c:v>
                </c:pt>
                <c:pt idx="4">
                  <c:v> Golden Morn 50g x100 </c:v>
                </c:pt>
              </c:strCache>
            </c:strRef>
          </c:cat>
          <c:val>
            <c:numRef>
              <c:f>'Worksheet 2'!$S$19:$S$23</c:f>
              <c:numCache>
                <c:formatCode>_(* #,##0.00_);_(* \(#,##0.00\);_(* "-"??_);_(@_)</c:formatCode>
                <c:ptCount val="5"/>
                <c:pt idx="0">
                  <c:v>3732440</c:v>
                </c:pt>
                <c:pt idx="1">
                  <c:v>2492437.5</c:v>
                </c:pt>
                <c:pt idx="2">
                  <c:v>1554900</c:v>
                </c:pt>
                <c:pt idx="3">
                  <c:v>1304800</c:v>
                </c:pt>
                <c:pt idx="4">
                  <c:v>1126237.5</c:v>
                </c:pt>
              </c:numCache>
            </c:numRef>
          </c:val>
          <c:extLst>
            <c:ext xmlns:c16="http://schemas.microsoft.com/office/drawing/2014/chart" uri="{C3380CC4-5D6E-409C-BE32-E72D297353CC}">
              <c16:uniqueId val="{00000000-E185-495D-B609-66A6B7376598}"/>
            </c:ext>
          </c:extLst>
        </c:ser>
        <c:dLbls>
          <c:dLblPos val="outEnd"/>
          <c:showLegendKey val="0"/>
          <c:showVal val="1"/>
          <c:showCatName val="0"/>
          <c:showSerName val="0"/>
          <c:showPercent val="0"/>
          <c:showBubbleSize val="0"/>
        </c:dLbls>
        <c:gapWidth val="219"/>
        <c:overlap val="-27"/>
        <c:axId val="1443257024"/>
        <c:axId val="1242392848"/>
      </c:barChart>
      <c:catAx>
        <c:axId val="144325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2392848"/>
        <c:crosses val="autoZero"/>
        <c:auto val="1"/>
        <c:lblAlgn val="ctr"/>
        <c:lblOffset val="100"/>
        <c:noMultiLvlLbl val="0"/>
      </c:catAx>
      <c:valAx>
        <c:axId val="1242392848"/>
        <c:scaling>
          <c:orientation val="minMax"/>
        </c:scaling>
        <c:delete val="1"/>
        <c:axPos val="l"/>
        <c:numFmt formatCode="_(* #,##0.00_);_(* \(#,##0.00\);_(* &quot;-&quot;??_);_(@_)" sourceLinked="1"/>
        <c:majorTickMark val="none"/>
        <c:minorTickMark val="none"/>
        <c:tickLblPos val="nextTo"/>
        <c:crossAx val="1443257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AVG Order By Customer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explosion val="5"/>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E1C-4907-979A-A4AA8EF90F1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E1C-4907-979A-A4AA8EF90F1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E1C-4907-979A-A4AA8EF90F1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 2'!$O$37:$O$39</c:f>
              <c:strCache>
                <c:ptCount val="3"/>
                <c:pt idx="0">
                  <c:v>Wholesale</c:v>
                </c:pt>
                <c:pt idx="1">
                  <c:v>General Trade</c:v>
                </c:pt>
                <c:pt idx="2">
                  <c:v>Modern Trade</c:v>
                </c:pt>
              </c:strCache>
            </c:strRef>
          </c:cat>
          <c:val>
            <c:numRef>
              <c:f>'Worksheet 2'!$P$37:$P$39</c:f>
              <c:numCache>
                <c:formatCode>_(* #,##0.00_);_(* \(#,##0.00\);_(* "-"??_);_(@_)</c:formatCode>
                <c:ptCount val="3"/>
                <c:pt idx="0">
                  <c:v>22484.631921824104</c:v>
                </c:pt>
                <c:pt idx="1">
                  <c:v>15089.929518072289</c:v>
                </c:pt>
                <c:pt idx="2">
                  <c:v>8905.2151898734173</c:v>
                </c:pt>
              </c:numCache>
            </c:numRef>
          </c:val>
          <c:extLst>
            <c:ext xmlns:c16="http://schemas.microsoft.com/office/drawing/2014/chart" uri="{C3380CC4-5D6E-409C-BE32-E72D297353CC}">
              <c16:uniqueId val="{00000006-EE1C-4907-979A-A4AA8EF90F1D}"/>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Used Channel Breakdown</a:t>
            </a:r>
          </a:p>
        </c:rich>
      </c:tx>
      <c:layout>
        <c:manualLayout>
          <c:xMode val="edge"/>
          <c:yMode val="edge"/>
          <c:x val="3.0284558180227465E-2"/>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4856277340332458"/>
          <c:y val="0.20412037037037037"/>
          <c:w val="0.40287467191601051"/>
          <c:h val="0.6714577865266842"/>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D8B-4FAA-859E-01A64179DE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D8B-4FAA-859E-01A64179DE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D8B-4FAA-859E-01A64179DE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D8B-4FAA-859E-01A64179DE06}"/>
              </c:ext>
            </c:extLst>
          </c:dPt>
          <c:dLbls>
            <c:dLbl>
              <c:idx val="0"/>
              <c:layout>
                <c:manualLayout>
                  <c:x val="0.17777777777777778"/>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8B-4FAA-859E-01A64179DE06}"/>
                </c:ext>
              </c:extLst>
            </c:dLbl>
            <c:dLbl>
              <c:idx val="2"/>
              <c:layout>
                <c:manualLayout>
                  <c:x val="-0.13611111111111107"/>
                  <c:y val="-7.40740740740740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8B-4FAA-859E-01A64179DE06}"/>
                </c:ext>
              </c:extLst>
            </c:dLbl>
            <c:dLbl>
              <c:idx val="3"/>
              <c:layout>
                <c:manualLayout>
                  <c:x val="0.10833333333333334"/>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D8B-4FAA-859E-01A64179DE06}"/>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'Worksheet 2'!$O$28:$O$31</c:f>
              <c:strCache>
                <c:ptCount val="4"/>
                <c:pt idx="0">
                  <c:v>Mobile App</c:v>
                </c:pt>
                <c:pt idx="1">
                  <c:v>Whatsapp</c:v>
                </c:pt>
                <c:pt idx="2">
                  <c:v>Web App</c:v>
                </c:pt>
                <c:pt idx="3">
                  <c:v>USSD</c:v>
                </c:pt>
              </c:strCache>
            </c:strRef>
          </c:cat>
          <c:val>
            <c:numRef>
              <c:f>'Worksheet 2'!$P$28:$P$31</c:f>
              <c:numCache>
                <c:formatCode>General</c:formatCode>
                <c:ptCount val="4"/>
                <c:pt idx="0">
                  <c:v>606</c:v>
                </c:pt>
                <c:pt idx="1">
                  <c:v>1401</c:v>
                </c:pt>
                <c:pt idx="2">
                  <c:v>33</c:v>
                </c:pt>
                <c:pt idx="3">
                  <c:v>6</c:v>
                </c:pt>
              </c:numCache>
            </c:numRef>
          </c:val>
          <c:extLst>
            <c:ext xmlns:c16="http://schemas.microsoft.com/office/drawing/2014/chart" uri="{C3380CC4-5D6E-409C-BE32-E72D297353CC}">
              <c16:uniqueId val="{00000008-1D8B-4FAA-859E-01A64179DE06}"/>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Most used Channel</a:t>
            </a:r>
          </a:p>
        </c:rich>
      </c:tx>
      <c:layout>
        <c:manualLayout>
          <c:xMode val="edge"/>
          <c:yMode val="edge"/>
          <c:x val="0.1144822006472491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'Worksheet 2'!$O$43</c:f>
              <c:strCache>
                <c:ptCount val="1"/>
                <c:pt idx="0">
                  <c:v>&lt;7am</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2'!$P$42:$S$42</c:f>
              <c:strCache>
                <c:ptCount val="4"/>
                <c:pt idx="0">
                  <c:v>Mobile App</c:v>
                </c:pt>
                <c:pt idx="1">
                  <c:v>Whatsapp</c:v>
                </c:pt>
                <c:pt idx="2">
                  <c:v>Web App</c:v>
                </c:pt>
                <c:pt idx="3">
                  <c:v>USSD</c:v>
                </c:pt>
              </c:strCache>
            </c:strRef>
          </c:cat>
          <c:val>
            <c:numRef>
              <c:f>'Worksheet 2'!$P$43:$S$43</c:f>
              <c:numCache>
                <c:formatCode>General</c:formatCode>
                <c:ptCount val="4"/>
                <c:pt idx="0">
                  <c:v>20</c:v>
                </c:pt>
                <c:pt idx="1">
                  <c:v>9</c:v>
                </c:pt>
                <c:pt idx="2">
                  <c:v>1</c:v>
                </c:pt>
                <c:pt idx="3">
                  <c:v>0</c:v>
                </c:pt>
              </c:numCache>
            </c:numRef>
          </c:val>
          <c:extLst>
            <c:ext xmlns:c16="http://schemas.microsoft.com/office/drawing/2014/chart" uri="{C3380CC4-5D6E-409C-BE32-E72D297353CC}">
              <c16:uniqueId val="{00000000-8AB0-4EAA-A19A-C8B673CA8BF9}"/>
            </c:ext>
          </c:extLst>
        </c:ser>
        <c:ser>
          <c:idx val="1"/>
          <c:order val="1"/>
          <c:tx>
            <c:strRef>
              <c:f>'Worksheet 2'!$O$44</c:f>
              <c:strCache>
                <c:ptCount val="1"/>
                <c:pt idx="0">
                  <c:v>7AM - 11AM</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2'!$P$42:$S$42</c:f>
              <c:strCache>
                <c:ptCount val="4"/>
                <c:pt idx="0">
                  <c:v>Mobile App</c:v>
                </c:pt>
                <c:pt idx="1">
                  <c:v>Whatsapp</c:v>
                </c:pt>
                <c:pt idx="2">
                  <c:v>Web App</c:v>
                </c:pt>
                <c:pt idx="3">
                  <c:v>USSD</c:v>
                </c:pt>
              </c:strCache>
            </c:strRef>
          </c:cat>
          <c:val>
            <c:numRef>
              <c:f>'Worksheet 2'!$P$44:$S$44</c:f>
              <c:numCache>
                <c:formatCode>General</c:formatCode>
                <c:ptCount val="4"/>
                <c:pt idx="0">
                  <c:v>92</c:v>
                </c:pt>
                <c:pt idx="1">
                  <c:v>262</c:v>
                </c:pt>
                <c:pt idx="2">
                  <c:v>5</c:v>
                </c:pt>
                <c:pt idx="3">
                  <c:v>0</c:v>
                </c:pt>
              </c:numCache>
            </c:numRef>
          </c:val>
          <c:extLst>
            <c:ext xmlns:c16="http://schemas.microsoft.com/office/drawing/2014/chart" uri="{C3380CC4-5D6E-409C-BE32-E72D297353CC}">
              <c16:uniqueId val="{00000001-8AB0-4EAA-A19A-C8B673CA8BF9}"/>
            </c:ext>
          </c:extLst>
        </c:ser>
        <c:ser>
          <c:idx val="2"/>
          <c:order val="2"/>
          <c:tx>
            <c:strRef>
              <c:f>'Worksheet 2'!$O$45</c:f>
              <c:strCache>
                <c:ptCount val="1"/>
                <c:pt idx="0">
                  <c:v>11AM -3PM</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2'!$P$42:$S$42</c:f>
              <c:strCache>
                <c:ptCount val="4"/>
                <c:pt idx="0">
                  <c:v>Mobile App</c:v>
                </c:pt>
                <c:pt idx="1">
                  <c:v>Whatsapp</c:v>
                </c:pt>
                <c:pt idx="2">
                  <c:v>Web App</c:v>
                </c:pt>
                <c:pt idx="3">
                  <c:v>USSD</c:v>
                </c:pt>
              </c:strCache>
            </c:strRef>
          </c:cat>
          <c:val>
            <c:numRef>
              <c:f>'Worksheet 2'!$P$45:$S$45</c:f>
              <c:numCache>
                <c:formatCode>General</c:formatCode>
                <c:ptCount val="4"/>
                <c:pt idx="0">
                  <c:v>142</c:v>
                </c:pt>
                <c:pt idx="1">
                  <c:v>421</c:v>
                </c:pt>
                <c:pt idx="2">
                  <c:v>15</c:v>
                </c:pt>
                <c:pt idx="3">
                  <c:v>0</c:v>
                </c:pt>
              </c:numCache>
            </c:numRef>
          </c:val>
          <c:extLst>
            <c:ext xmlns:c16="http://schemas.microsoft.com/office/drawing/2014/chart" uri="{C3380CC4-5D6E-409C-BE32-E72D297353CC}">
              <c16:uniqueId val="{00000002-8AB0-4EAA-A19A-C8B673CA8BF9}"/>
            </c:ext>
          </c:extLst>
        </c:ser>
        <c:ser>
          <c:idx val="3"/>
          <c:order val="3"/>
          <c:tx>
            <c:strRef>
              <c:f>'Worksheet 2'!$O$46</c:f>
              <c:strCache>
                <c:ptCount val="1"/>
                <c:pt idx="0">
                  <c:v>3PM - 8PM</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2'!$P$42:$S$42</c:f>
              <c:strCache>
                <c:ptCount val="4"/>
                <c:pt idx="0">
                  <c:v>Mobile App</c:v>
                </c:pt>
                <c:pt idx="1">
                  <c:v>Whatsapp</c:v>
                </c:pt>
                <c:pt idx="2">
                  <c:v>Web App</c:v>
                </c:pt>
                <c:pt idx="3">
                  <c:v>USSD</c:v>
                </c:pt>
              </c:strCache>
            </c:strRef>
          </c:cat>
          <c:val>
            <c:numRef>
              <c:f>'Worksheet 2'!$P$46:$S$46</c:f>
              <c:numCache>
                <c:formatCode>General</c:formatCode>
                <c:ptCount val="4"/>
                <c:pt idx="0">
                  <c:v>244</c:v>
                </c:pt>
                <c:pt idx="1">
                  <c:v>692</c:v>
                </c:pt>
                <c:pt idx="2">
                  <c:v>12</c:v>
                </c:pt>
                <c:pt idx="3">
                  <c:v>6</c:v>
                </c:pt>
              </c:numCache>
            </c:numRef>
          </c:val>
          <c:extLst>
            <c:ext xmlns:c16="http://schemas.microsoft.com/office/drawing/2014/chart" uri="{C3380CC4-5D6E-409C-BE32-E72D297353CC}">
              <c16:uniqueId val="{00000003-8AB0-4EAA-A19A-C8B673CA8BF9}"/>
            </c:ext>
          </c:extLst>
        </c:ser>
        <c:ser>
          <c:idx val="4"/>
          <c:order val="4"/>
          <c:tx>
            <c:strRef>
              <c:f>'Worksheet 2'!$O$47</c:f>
              <c:strCache>
                <c:ptCount val="1"/>
                <c:pt idx="0">
                  <c:v>8PM - 11PM</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2'!$P$42:$S$42</c:f>
              <c:strCache>
                <c:ptCount val="4"/>
                <c:pt idx="0">
                  <c:v>Mobile App</c:v>
                </c:pt>
                <c:pt idx="1">
                  <c:v>Whatsapp</c:v>
                </c:pt>
                <c:pt idx="2">
                  <c:v>Web App</c:v>
                </c:pt>
                <c:pt idx="3">
                  <c:v>USSD</c:v>
                </c:pt>
              </c:strCache>
            </c:strRef>
          </c:cat>
          <c:val>
            <c:numRef>
              <c:f>'Worksheet 2'!$P$47:$S$47</c:f>
              <c:numCache>
                <c:formatCode>General</c:formatCode>
                <c:ptCount val="4"/>
                <c:pt idx="0">
                  <c:v>108</c:v>
                </c:pt>
                <c:pt idx="1">
                  <c:v>17</c:v>
                </c:pt>
                <c:pt idx="2">
                  <c:v>0</c:v>
                </c:pt>
                <c:pt idx="3">
                  <c:v>0</c:v>
                </c:pt>
              </c:numCache>
            </c:numRef>
          </c:val>
          <c:extLst>
            <c:ext xmlns:c16="http://schemas.microsoft.com/office/drawing/2014/chart" uri="{C3380CC4-5D6E-409C-BE32-E72D297353CC}">
              <c16:uniqueId val="{00000004-8AB0-4EAA-A19A-C8B673CA8BF9}"/>
            </c:ext>
          </c:extLst>
        </c:ser>
        <c:dLbls>
          <c:dLblPos val="outEnd"/>
          <c:showLegendKey val="0"/>
          <c:showVal val="1"/>
          <c:showCatName val="0"/>
          <c:showSerName val="0"/>
          <c:showPercent val="0"/>
          <c:showBubbleSize val="0"/>
        </c:dLbls>
        <c:gapWidth val="219"/>
        <c:overlap val="-27"/>
        <c:axId val="1276664784"/>
        <c:axId val="1242390928"/>
      </c:barChart>
      <c:catAx>
        <c:axId val="127666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2390928"/>
        <c:crosses val="autoZero"/>
        <c:auto val="1"/>
        <c:lblAlgn val="ctr"/>
        <c:lblOffset val="100"/>
        <c:noMultiLvlLbl val="0"/>
      </c:catAx>
      <c:valAx>
        <c:axId val="1242390928"/>
        <c:scaling>
          <c:orientation val="minMax"/>
        </c:scaling>
        <c:delete val="1"/>
        <c:axPos val="l"/>
        <c:numFmt formatCode="General" sourceLinked="1"/>
        <c:majorTickMark val="none"/>
        <c:minorTickMark val="none"/>
        <c:tickLblPos val="nextTo"/>
        <c:crossAx val="1276664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Peak periods OF</a:t>
            </a:r>
            <a:r>
              <a:rPr lang="en-US" baseline="0"/>
              <a:t> Orders</a:t>
            </a:r>
            <a:endParaRPr lang="en-US"/>
          </a:p>
        </c:rich>
      </c:tx>
      <c:layout>
        <c:manualLayout>
          <c:xMode val="edge"/>
          <c:yMode val="edge"/>
          <c:x val="2.356774955659725E-2"/>
          <c:y val="3.2441200324412001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'Worksheet 3'!$C$3:$G$3</c:f>
              <c:strCache>
                <c:ptCount val="5"/>
                <c:pt idx="0">
                  <c:v>&lt;7am</c:v>
                </c:pt>
                <c:pt idx="1">
                  <c:v>7AM - 11AM</c:v>
                </c:pt>
                <c:pt idx="2">
                  <c:v>11AM -3PM</c:v>
                </c:pt>
                <c:pt idx="3">
                  <c:v>3PM - 8PM</c:v>
                </c:pt>
                <c:pt idx="4">
                  <c:v>8PM - 11PM</c:v>
                </c:pt>
              </c:strCache>
            </c:strRef>
          </c:cat>
          <c:val>
            <c:numRef>
              <c:f>'Worksheet 3'!$C$4:$G$4</c:f>
              <c:numCache>
                <c:formatCode>General</c:formatCode>
                <c:ptCount val="5"/>
                <c:pt idx="0">
                  <c:v>9</c:v>
                </c:pt>
                <c:pt idx="1">
                  <c:v>328</c:v>
                </c:pt>
                <c:pt idx="2">
                  <c:v>812</c:v>
                </c:pt>
                <c:pt idx="3">
                  <c:v>499</c:v>
                </c:pt>
                <c:pt idx="4">
                  <c:v>142</c:v>
                </c:pt>
              </c:numCache>
            </c:numRef>
          </c:val>
          <c:smooth val="0"/>
          <c:extLst>
            <c:ext xmlns:c16="http://schemas.microsoft.com/office/drawing/2014/chart" uri="{C3380CC4-5D6E-409C-BE32-E72D297353CC}">
              <c16:uniqueId val="{00000000-6CD2-480A-9035-89BB0FDC80A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655351664"/>
        <c:axId val="1384970400"/>
      </c:lineChart>
      <c:catAx>
        <c:axId val="65535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84970400"/>
        <c:crosses val="autoZero"/>
        <c:auto val="1"/>
        <c:lblAlgn val="ctr"/>
        <c:lblOffset val="100"/>
        <c:noMultiLvlLbl val="0"/>
      </c:catAx>
      <c:valAx>
        <c:axId val="1384970400"/>
        <c:scaling>
          <c:orientation val="minMax"/>
        </c:scaling>
        <c:delete val="1"/>
        <c:axPos val="l"/>
        <c:numFmt formatCode="General" sourceLinked="1"/>
        <c:majorTickMark val="none"/>
        <c:minorTickMark val="none"/>
        <c:tickLblPos val="nextTo"/>
        <c:crossAx val="65535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Delivery TURNAROUND</a:t>
            </a:r>
            <a:r>
              <a:rPr lang="en-US" baseline="0"/>
              <a:t> TIME</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D1B-4480-9E1A-63A60A06F829}"/>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D1B-4480-9E1A-63A60A06F829}"/>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D1B-4480-9E1A-63A60A06F829}"/>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D1B-4480-9E1A-63A60A06F82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D1B-4480-9E1A-63A60A06F82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D1B-4480-9E1A-63A60A06F829}"/>
                </c:ext>
              </c:extLst>
            </c:dLbl>
            <c:dLbl>
              <c:idx val="2"/>
              <c:layout>
                <c:manualLayout>
                  <c:x val="-2.3148148148148147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1B-4480-9E1A-63A60A06F829}"/>
                </c:ext>
              </c:extLst>
            </c:dLbl>
            <c:dLbl>
              <c:idx val="3"/>
              <c:layout>
                <c:manualLayout>
                  <c:x val="4.8868312757201646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D1B-4480-9E1A-63A60A06F829}"/>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 3'!$C$8:$C$11</c:f>
              <c:strCache>
                <c:ptCount val="4"/>
                <c:pt idx="0">
                  <c:v>0-1 day</c:v>
                </c:pt>
                <c:pt idx="1">
                  <c:v>2-3 days</c:v>
                </c:pt>
                <c:pt idx="2">
                  <c:v>4-5 days</c:v>
                </c:pt>
                <c:pt idx="3">
                  <c:v>&gt;5days</c:v>
                </c:pt>
              </c:strCache>
            </c:strRef>
          </c:cat>
          <c:val>
            <c:numRef>
              <c:f>'Worksheet 3'!$D$8:$D$11</c:f>
              <c:numCache>
                <c:formatCode>General</c:formatCode>
                <c:ptCount val="4"/>
                <c:pt idx="0">
                  <c:v>705</c:v>
                </c:pt>
                <c:pt idx="1">
                  <c:v>1048</c:v>
                </c:pt>
                <c:pt idx="2">
                  <c:v>35</c:v>
                </c:pt>
                <c:pt idx="3">
                  <c:v>2</c:v>
                </c:pt>
              </c:numCache>
            </c:numRef>
          </c:val>
          <c:extLst>
            <c:ext xmlns:c16="http://schemas.microsoft.com/office/drawing/2014/chart" uri="{C3380CC4-5D6E-409C-BE32-E72D297353CC}">
              <c16:uniqueId val="{00000008-AD1B-4480-9E1A-63A60A06F829}"/>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10 Agents And </a:t>
            </a:r>
            <a:r>
              <a:rPr lang="en-US" b="1">
                <a:solidFill>
                  <a:sysClr val="windowText" lastClr="000000"/>
                </a:solidFill>
              </a:rPr>
              <a:t>Order Volume</a:t>
            </a:r>
          </a:p>
        </c:rich>
      </c:tx>
      <c:layout>
        <c:manualLayout>
          <c:xMode val="edge"/>
          <c:yMode val="edge"/>
          <c:x val="1.7638888888888874E-2"/>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strRef>
              <c:f>'Worksheet 3'!$N$14</c:f>
              <c:strCache>
                <c:ptCount val="1"/>
                <c:pt idx="0">
                  <c:v>Order Volume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 3'!$L$15:$L$24</c:f>
              <c:strCache>
                <c:ptCount val="10"/>
                <c:pt idx="0">
                  <c:v>Mary Paul</c:v>
                </c:pt>
                <c:pt idx="1">
                  <c:v>Bernice Segs</c:v>
                </c:pt>
                <c:pt idx="2">
                  <c:v>Bola Abiodun</c:v>
                </c:pt>
                <c:pt idx="3">
                  <c:v>Adaeze Gabriel</c:v>
                </c:pt>
                <c:pt idx="4">
                  <c:v>Ralia Okwuchukwu</c:v>
                </c:pt>
                <c:pt idx="5">
                  <c:v>Martins Oyekunle</c:v>
                </c:pt>
                <c:pt idx="6">
                  <c:v>Rayo Enoch</c:v>
                </c:pt>
                <c:pt idx="7">
                  <c:v>Chinelo Isaac</c:v>
                </c:pt>
                <c:pt idx="8">
                  <c:v>Merit Zion</c:v>
                </c:pt>
                <c:pt idx="9">
                  <c:v>Shainaan Buchi</c:v>
                </c:pt>
              </c:strCache>
            </c:strRef>
          </c:cat>
          <c:val>
            <c:numRef>
              <c:f>'Worksheet 3'!$N$15:$N$24</c:f>
              <c:numCache>
                <c:formatCode>General</c:formatCode>
                <c:ptCount val="10"/>
                <c:pt idx="0">
                  <c:v>79</c:v>
                </c:pt>
                <c:pt idx="1">
                  <c:v>72</c:v>
                </c:pt>
                <c:pt idx="2">
                  <c:v>49</c:v>
                </c:pt>
                <c:pt idx="3">
                  <c:v>47</c:v>
                </c:pt>
                <c:pt idx="4">
                  <c:v>41</c:v>
                </c:pt>
                <c:pt idx="5">
                  <c:v>35</c:v>
                </c:pt>
                <c:pt idx="6">
                  <c:v>35</c:v>
                </c:pt>
                <c:pt idx="7">
                  <c:v>33</c:v>
                </c:pt>
                <c:pt idx="8">
                  <c:v>33</c:v>
                </c:pt>
                <c:pt idx="9">
                  <c:v>29</c:v>
                </c:pt>
              </c:numCache>
            </c:numRef>
          </c:val>
          <c:extLst>
            <c:ext xmlns:c16="http://schemas.microsoft.com/office/drawing/2014/chart" uri="{C3380CC4-5D6E-409C-BE32-E72D297353CC}">
              <c16:uniqueId val="{00000000-2A05-461E-BF92-76D57792905C}"/>
            </c:ext>
          </c:extLst>
        </c:ser>
        <c:dLbls>
          <c:dLblPos val="outEnd"/>
          <c:showLegendKey val="0"/>
          <c:showVal val="1"/>
          <c:showCatName val="0"/>
          <c:showSerName val="0"/>
          <c:showPercent val="0"/>
          <c:showBubbleSize val="0"/>
        </c:dLbls>
        <c:gapWidth val="182"/>
        <c:axId val="1422186640"/>
        <c:axId val="1277533648"/>
      </c:barChart>
      <c:catAx>
        <c:axId val="142218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7533648"/>
        <c:crosses val="autoZero"/>
        <c:auto val="1"/>
        <c:lblAlgn val="ctr"/>
        <c:lblOffset val="100"/>
        <c:noMultiLvlLbl val="0"/>
      </c:catAx>
      <c:valAx>
        <c:axId val="1277533648"/>
        <c:scaling>
          <c:orientation val="minMax"/>
        </c:scaling>
        <c:delete val="1"/>
        <c:axPos val="b"/>
        <c:numFmt formatCode="General" sourceLinked="1"/>
        <c:majorTickMark val="none"/>
        <c:minorTickMark val="none"/>
        <c:tickLblPos val="nextTo"/>
        <c:crossAx val="1422186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171450</xdr:rowOff>
    </xdr:from>
    <xdr:ext cx="1485900" cy="3524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180975</xdr:colOff>
      <xdr:row>0</xdr:row>
      <xdr:rowOff>104775</xdr:rowOff>
    </xdr:from>
    <xdr:ext cx="1704975" cy="40957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7</xdr:col>
      <xdr:colOff>281940</xdr:colOff>
      <xdr:row>1</xdr:row>
      <xdr:rowOff>152400</xdr:rowOff>
    </xdr:from>
    <xdr:to>
      <xdr:col>9</xdr:col>
      <xdr:colOff>533400</xdr:colOff>
      <xdr:row>5</xdr:row>
      <xdr:rowOff>144780</xdr:rowOff>
    </xdr:to>
    <xdr:grpSp>
      <xdr:nvGrpSpPr>
        <xdr:cNvPr id="16" name="Group 15">
          <a:extLst>
            <a:ext uri="{FF2B5EF4-FFF2-40B4-BE49-F238E27FC236}">
              <a16:creationId xmlns:a16="http://schemas.microsoft.com/office/drawing/2014/main" id="{B7FADB83-1B38-C740-7CC7-7E4C7DA315CB}"/>
            </a:ext>
          </a:extLst>
        </xdr:cNvPr>
        <xdr:cNvGrpSpPr/>
      </xdr:nvGrpSpPr>
      <xdr:grpSpPr>
        <a:xfrm>
          <a:off x="4430607" y="193040"/>
          <a:ext cx="1470660" cy="705273"/>
          <a:chOff x="670560" y="327660"/>
          <a:chExt cx="1249680" cy="548640"/>
        </a:xfrm>
      </xdr:grpSpPr>
      <xdr:sp macro="" textlink="">
        <xdr:nvSpPr>
          <xdr:cNvPr id="3" name="TextBox 2">
            <a:extLst>
              <a:ext uri="{FF2B5EF4-FFF2-40B4-BE49-F238E27FC236}">
                <a16:creationId xmlns:a16="http://schemas.microsoft.com/office/drawing/2014/main" id="{2B65D36A-05C1-4024-D4A1-0737E90D57CC}"/>
              </a:ext>
            </a:extLst>
          </xdr:cNvPr>
          <xdr:cNvSpPr txBox="1"/>
        </xdr:nvSpPr>
        <xdr:spPr>
          <a:xfrm>
            <a:off x="670560" y="327660"/>
            <a:ext cx="1249680"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Fulfillment</a:t>
            </a:r>
            <a:r>
              <a:rPr lang="en-US" sz="1400" b="1" baseline="0">
                <a:solidFill>
                  <a:schemeClr val="bg2">
                    <a:lumMod val="50000"/>
                  </a:schemeClr>
                </a:solidFill>
              </a:rPr>
              <a:t> Rate</a:t>
            </a:r>
            <a:endParaRPr lang="en-US" sz="1400" b="1">
              <a:solidFill>
                <a:schemeClr val="bg2">
                  <a:lumMod val="50000"/>
                </a:schemeClr>
              </a:solidFill>
            </a:endParaRPr>
          </a:p>
        </xdr:txBody>
      </xdr:sp>
      <xdr:sp macro="" textlink="Worksheet!B18">
        <xdr:nvSpPr>
          <xdr:cNvPr id="2" name="TextBox 1">
            <a:extLst>
              <a:ext uri="{FF2B5EF4-FFF2-40B4-BE49-F238E27FC236}">
                <a16:creationId xmlns:a16="http://schemas.microsoft.com/office/drawing/2014/main" id="{8F7099C8-0D66-BCDB-3109-FE1CBD2278A9}"/>
              </a:ext>
            </a:extLst>
          </xdr:cNvPr>
          <xdr:cNvSpPr txBox="1"/>
        </xdr:nvSpPr>
        <xdr:spPr>
          <a:xfrm>
            <a:off x="702936" y="528422"/>
            <a:ext cx="5914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94B34BF-2A14-4B03-A47F-D381FFF0A32E}" type="TxLink">
              <a:rPr lang="en-US" sz="1400" b="1" i="0" u="none" strike="noStrike">
                <a:solidFill>
                  <a:schemeClr val="accent6"/>
                </a:solidFill>
                <a:latin typeface="Arial Black" panose="020B0A04020102020204" pitchFamily="34" charset="0"/>
                <a:ea typeface="Cambria"/>
                <a:cs typeface="Arial" panose="020B0604020202020204" pitchFamily="34" charset="0"/>
              </a:rPr>
              <a:pPr algn="l"/>
              <a:t>87%</a:t>
            </a:fld>
            <a:endParaRPr lang="en-US" sz="1800" b="1">
              <a:solidFill>
                <a:schemeClr val="accent6"/>
              </a:solidFill>
              <a:latin typeface="Arial Black" panose="020B0A04020102020204" pitchFamily="34" charset="0"/>
              <a:cs typeface="Arial" panose="020B0604020202020204" pitchFamily="34" charset="0"/>
            </a:endParaRPr>
          </a:p>
        </xdr:txBody>
      </xdr:sp>
    </xdr:grpSp>
    <xdr:clientData/>
  </xdr:twoCellAnchor>
  <xdr:twoCellAnchor>
    <xdr:from>
      <xdr:col>0</xdr:col>
      <xdr:colOff>68578</xdr:colOff>
      <xdr:row>1</xdr:row>
      <xdr:rowOff>144780</xdr:rowOff>
    </xdr:from>
    <xdr:to>
      <xdr:col>2</xdr:col>
      <xdr:colOff>411480</xdr:colOff>
      <xdr:row>5</xdr:row>
      <xdr:rowOff>121920</xdr:rowOff>
    </xdr:to>
    <xdr:grpSp>
      <xdr:nvGrpSpPr>
        <xdr:cNvPr id="23" name="Group 22">
          <a:extLst>
            <a:ext uri="{FF2B5EF4-FFF2-40B4-BE49-F238E27FC236}">
              <a16:creationId xmlns:a16="http://schemas.microsoft.com/office/drawing/2014/main" id="{70150E92-4E2D-3080-81A3-2EEC08A21CA3}"/>
            </a:ext>
          </a:extLst>
        </xdr:cNvPr>
        <xdr:cNvGrpSpPr/>
      </xdr:nvGrpSpPr>
      <xdr:grpSpPr>
        <a:xfrm>
          <a:off x="68578" y="193040"/>
          <a:ext cx="1562102" cy="682413"/>
          <a:chOff x="530222" y="327660"/>
          <a:chExt cx="1390018" cy="548640"/>
        </a:xfrm>
      </xdr:grpSpPr>
      <xdr:sp macro="" textlink="">
        <xdr:nvSpPr>
          <xdr:cNvPr id="24" name="TextBox 23">
            <a:extLst>
              <a:ext uri="{FF2B5EF4-FFF2-40B4-BE49-F238E27FC236}">
                <a16:creationId xmlns:a16="http://schemas.microsoft.com/office/drawing/2014/main" id="{BBACFF4E-A6AA-038A-CA45-F181B4DE8868}"/>
              </a:ext>
            </a:extLst>
          </xdr:cNvPr>
          <xdr:cNvSpPr txBox="1"/>
        </xdr:nvSpPr>
        <xdr:spPr>
          <a:xfrm>
            <a:off x="530222" y="327660"/>
            <a:ext cx="1390018"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2">
                    <a:lumMod val="50000"/>
                  </a:schemeClr>
                </a:solidFill>
              </a:rPr>
              <a:t>Unique Customers</a:t>
            </a:r>
          </a:p>
        </xdr:txBody>
      </xdr:sp>
      <xdr:sp macro="" textlink="Worksheet!B7">
        <xdr:nvSpPr>
          <xdr:cNvPr id="25" name="TextBox 24">
            <a:extLst>
              <a:ext uri="{FF2B5EF4-FFF2-40B4-BE49-F238E27FC236}">
                <a16:creationId xmlns:a16="http://schemas.microsoft.com/office/drawing/2014/main" id="{FF952554-0BE5-EDFB-9009-355A74B1253C}"/>
              </a:ext>
            </a:extLst>
          </xdr:cNvPr>
          <xdr:cNvSpPr txBox="1"/>
        </xdr:nvSpPr>
        <xdr:spPr>
          <a:xfrm>
            <a:off x="561643" y="564617"/>
            <a:ext cx="6705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27ACED-9017-4F85-986E-9F638AA10347}" type="TxLink">
              <a:rPr lang="en-US" sz="1200" b="1" i="0" u="none" strike="noStrike">
                <a:solidFill>
                  <a:srgbClr val="000000"/>
                </a:solidFill>
                <a:latin typeface="Arial" panose="020B0604020202020204" pitchFamily="34" charset="0"/>
                <a:ea typeface="Cambria"/>
                <a:cs typeface="Arial" panose="020B0604020202020204" pitchFamily="34" charset="0"/>
              </a:rPr>
              <a:pPr algn="l"/>
              <a:t>243</a:t>
            </a:fld>
            <a:endParaRPr lang="en-US" sz="1600" b="1">
              <a:latin typeface="Arial" panose="020B0604020202020204" pitchFamily="34" charset="0"/>
              <a:cs typeface="Arial" panose="020B0604020202020204" pitchFamily="34" charset="0"/>
            </a:endParaRPr>
          </a:p>
        </xdr:txBody>
      </xdr:sp>
    </xdr:grpSp>
    <xdr:clientData/>
  </xdr:twoCellAnchor>
  <xdr:twoCellAnchor>
    <xdr:from>
      <xdr:col>2</xdr:col>
      <xdr:colOff>525780</xdr:colOff>
      <xdr:row>1</xdr:row>
      <xdr:rowOff>137161</xdr:rowOff>
    </xdr:from>
    <xdr:to>
      <xdr:col>5</xdr:col>
      <xdr:colOff>129540</xdr:colOff>
      <xdr:row>5</xdr:row>
      <xdr:rowOff>129540</xdr:rowOff>
    </xdr:to>
    <xdr:grpSp>
      <xdr:nvGrpSpPr>
        <xdr:cNvPr id="26" name="Group 25">
          <a:extLst>
            <a:ext uri="{FF2B5EF4-FFF2-40B4-BE49-F238E27FC236}">
              <a16:creationId xmlns:a16="http://schemas.microsoft.com/office/drawing/2014/main" id="{FBC2775D-8916-7DE2-5CD4-0AE79189F677}"/>
            </a:ext>
          </a:extLst>
        </xdr:cNvPr>
        <xdr:cNvGrpSpPr/>
      </xdr:nvGrpSpPr>
      <xdr:grpSpPr>
        <a:xfrm>
          <a:off x="1706880" y="193041"/>
          <a:ext cx="1352127" cy="690032"/>
          <a:chOff x="670560" y="333317"/>
          <a:chExt cx="1249680" cy="537327"/>
        </a:xfrm>
      </xdr:grpSpPr>
      <xdr:sp macro="" textlink="">
        <xdr:nvSpPr>
          <xdr:cNvPr id="27" name="TextBox 26">
            <a:extLst>
              <a:ext uri="{FF2B5EF4-FFF2-40B4-BE49-F238E27FC236}">
                <a16:creationId xmlns:a16="http://schemas.microsoft.com/office/drawing/2014/main" id="{F3CBE76B-F587-CECE-A3E4-F0274214C952}"/>
              </a:ext>
            </a:extLst>
          </xdr:cNvPr>
          <xdr:cNvSpPr txBox="1"/>
        </xdr:nvSpPr>
        <xdr:spPr>
          <a:xfrm>
            <a:off x="670560" y="333317"/>
            <a:ext cx="1249680" cy="537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Unique Orders</a:t>
            </a:r>
            <a:br>
              <a:rPr lang="en-US" sz="1400" b="1">
                <a:solidFill>
                  <a:schemeClr val="bg2">
                    <a:lumMod val="50000"/>
                  </a:schemeClr>
                </a:solidFill>
              </a:rPr>
            </a:br>
            <a:endParaRPr lang="en-US" sz="1400" b="1">
              <a:solidFill>
                <a:schemeClr val="bg2">
                  <a:lumMod val="50000"/>
                </a:schemeClr>
              </a:solidFill>
            </a:endParaRPr>
          </a:p>
        </xdr:txBody>
      </xdr:sp>
      <xdr:sp macro="" textlink="Worksheet!B11">
        <xdr:nvSpPr>
          <xdr:cNvPr id="28" name="TextBox 27">
            <a:extLst>
              <a:ext uri="{FF2B5EF4-FFF2-40B4-BE49-F238E27FC236}">
                <a16:creationId xmlns:a16="http://schemas.microsoft.com/office/drawing/2014/main" id="{833F79B9-1449-0308-6012-89C104459A9E}"/>
              </a:ext>
            </a:extLst>
          </xdr:cNvPr>
          <xdr:cNvSpPr txBox="1"/>
        </xdr:nvSpPr>
        <xdr:spPr>
          <a:xfrm>
            <a:off x="704933" y="556260"/>
            <a:ext cx="464171"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AA53C24-C414-45B8-BC4B-96CD8A102321}" type="TxLink">
              <a:rPr lang="en-US" sz="1200" b="1" i="0" u="none" strike="noStrike">
                <a:solidFill>
                  <a:srgbClr val="000000"/>
                </a:solidFill>
                <a:latin typeface="Arial" panose="020B0604020202020204" pitchFamily="34" charset="0"/>
                <a:ea typeface="Cambria"/>
                <a:cs typeface="Arial" panose="020B0604020202020204" pitchFamily="34" charset="0"/>
              </a:rPr>
              <a:pPr algn="l"/>
              <a:t>621</a:t>
            </a:fld>
            <a:endParaRPr lang="en-US" sz="1600" b="1">
              <a:latin typeface="Arial" panose="020B0604020202020204" pitchFamily="34" charset="0"/>
              <a:cs typeface="Arial" panose="020B0604020202020204" pitchFamily="34" charset="0"/>
            </a:endParaRPr>
          </a:p>
        </xdr:txBody>
      </xdr:sp>
    </xdr:grpSp>
    <xdr:clientData/>
  </xdr:twoCellAnchor>
  <xdr:twoCellAnchor>
    <xdr:from>
      <xdr:col>9</xdr:col>
      <xdr:colOff>601980</xdr:colOff>
      <xdr:row>1</xdr:row>
      <xdr:rowOff>152401</xdr:rowOff>
    </xdr:from>
    <xdr:to>
      <xdr:col>13</xdr:col>
      <xdr:colOff>289560</xdr:colOff>
      <xdr:row>5</xdr:row>
      <xdr:rowOff>144781</xdr:rowOff>
    </xdr:to>
    <xdr:grpSp>
      <xdr:nvGrpSpPr>
        <xdr:cNvPr id="29" name="Group 28">
          <a:extLst>
            <a:ext uri="{FF2B5EF4-FFF2-40B4-BE49-F238E27FC236}">
              <a16:creationId xmlns:a16="http://schemas.microsoft.com/office/drawing/2014/main" id="{BB3C1207-5218-84A2-A7DF-20B3CB927DAB}"/>
            </a:ext>
          </a:extLst>
        </xdr:cNvPr>
        <xdr:cNvGrpSpPr/>
      </xdr:nvGrpSpPr>
      <xdr:grpSpPr>
        <a:xfrm>
          <a:off x="5969847" y="193041"/>
          <a:ext cx="2125980" cy="705273"/>
          <a:chOff x="670560" y="389190"/>
          <a:chExt cx="1503071" cy="487110"/>
        </a:xfrm>
      </xdr:grpSpPr>
      <xdr:sp macro="" textlink="">
        <xdr:nvSpPr>
          <xdr:cNvPr id="30" name="TextBox 29">
            <a:extLst>
              <a:ext uri="{FF2B5EF4-FFF2-40B4-BE49-F238E27FC236}">
                <a16:creationId xmlns:a16="http://schemas.microsoft.com/office/drawing/2014/main" id="{04E90F56-384C-B3A3-CF2F-E9AE351299D8}"/>
              </a:ext>
            </a:extLst>
          </xdr:cNvPr>
          <xdr:cNvSpPr txBox="1"/>
        </xdr:nvSpPr>
        <xdr:spPr>
          <a:xfrm>
            <a:off x="670560" y="389190"/>
            <a:ext cx="1503071" cy="487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Average Fulfillment Time</a:t>
            </a:r>
          </a:p>
        </xdr:txBody>
      </xdr:sp>
      <xdr:sp macro="" textlink="Worksheet!B21">
        <xdr:nvSpPr>
          <xdr:cNvPr id="31" name="TextBox 30">
            <a:extLst>
              <a:ext uri="{FF2B5EF4-FFF2-40B4-BE49-F238E27FC236}">
                <a16:creationId xmlns:a16="http://schemas.microsoft.com/office/drawing/2014/main" id="{3370DFCB-2805-52B7-91B1-C575B30FE009}"/>
              </a:ext>
            </a:extLst>
          </xdr:cNvPr>
          <xdr:cNvSpPr txBox="1"/>
        </xdr:nvSpPr>
        <xdr:spPr>
          <a:xfrm>
            <a:off x="692112" y="576913"/>
            <a:ext cx="569232"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28EA9D-D7CC-47FE-951C-ED447ECE2787}" type="TxLink">
              <a:rPr lang="en-US" sz="1200" b="1" i="0" u="none" strike="noStrike">
                <a:solidFill>
                  <a:srgbClr val="000000"/>
                </a:solidFill>
                <a:latin typeface="Arial" panose="020B0604020202020204" pitchFamily="34" charset="0"/>
                <a:ea typeface="Cambria"/>
                <a:cs typeface="Arial" panose="020B0604020202020204" pitchFamily="34" charset="0"/>
              </a:rPr>
              <a:pPr algn="l"/>
              <a:t>33:50:09</a:t>
            </a:fld>
            <a:endParaRPr lang="en-US" sz="1600" b="1">
              <a:latin typeface="Arial" panose="020B0604020202020204" pitchFamily="34" charset="0"/>
              <a:cs typeface="Arial" panose="020B0604020202020204" pitchFamily="34" charset="0"/>
            </a:endParaRPr>
          </a:p>
        </xdr:txBody>
      </xdr:sp>
    </xdr:grpSp>
    <xdr:clientData/>
  </xdr:twoCellAnchor>
  <xdr:twoCellAnchor>
    <xdr:from>
      <xdr:col>5</xdr:col>
      <xdr:colOff>198120</xdr:colOff>
      <xdr:row>1</xdr:row>
      <xdr:rowOff>144780</xdr:rowOff>
    </xdr:from>
    <xdr:to>
      <xdr:col>7</xdr:col>
      <xdr:colOff>228600</xdr:colOff>
      <xdr:row>5</xdr:row>
      <xdr:rowOff>144780</xdr:rowOff>
    </xdr:to>
    <xdr:grpSp>
      <xdr:nvGrpSpPr>
        <xdr:cNvPr id="32" name="Group 31">
          <a:extLst>
            <a:ext uri="{FF2B5EF4-FFF2-40B4-BE49-F238E27FC236}">
              <a16:creationId xmlns:a16="http://schemas.microsoft.com/office/drawing/2014/main" id="{FBC1FE12-2ED9-FF11-9C79-A94599754F81}"/>
            </a:ext>
          </a:extLst>
        </xdr:cNvPr>
        <xdr:cNvGrpSpPr/>
      </xdr:nvGrpSpPr>
      <xdr:grpSpPr>
        <a:xfrm>
          <a:off x="3127587" y="193040"/>
          <a:ext cx="1249680" cy="705273"/>
          <a:chOff x="670560" y="327660"/>
          <a:chExt cx="1249680" cy="548640"/>
        </a:xfrm>
      </xdr:grpSpPr>
      <xdr:sp macro="" textlink="">
        <xdr:nvSpPr>
          <xdr:cNvPr id="33" name="TextBox 32">
            <a:extLst>
              <a:ext uri="{FF2B5EF4-FFF2-40B4-BE49-F238E27FC236}">
                <a16:creationId xmlns:a16="http://schemas.microsoft.com/office/drawing/2014/main" id="{881AE085-F084-F434-B512-1E1416F8FA8B}"/>
              </a:ext>
            </a:extLst>
          </xdr:cNvPr>
          <xdr:cNvSpPr txBox="1"/>
        </xdr:nvSpPr>
        <xdr:spPr>
          <a:xfrm>
            <a:off x="670560" y="327660"/>
            <a:ext cx="1249680"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Unique SKU</a:t>
            </a:r>
            <a:endParaRPr lang="en-US" sz="1100" b="1">
              <a:solidFill>
                <a:schemeClr val="bg2">
                  <a:lumMod val="50000"/>
                </a:schemeClr>
              </a:solidFill>
            </a:endParaRPr>
          </a:p>
        </xdr:txBody>
      </xdr:sp>
      <xdr:sp macro="" textlink="Worksheet!B27">
        <xdr:nvSpPr>
          <xdr:cNvPr id="34" name="TextBox 33">
            <a:extLst>
              <a:ext uri="{FF2B5EF4-FFF2-40B4-BE49-F238E27FC236}">
                <a16:creationId xmlns:a16="http://schemas.microsoft.com/office/drawing/2014/main" id="{74D1593A-0260-A5C0-FB5A-C6E25546650F}"/>
              </a:ext>
            </a:extLst>
          </xdr:cNvPr>
          <xdr:cNvSpPr txBox="1"/>
        </xdr:nvSpPr>
        <xdr:spPr>
          <a:xfrm>
            <a:off x="731520" y="541020"/>
            <a:ext cx="6705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4DF4DBD-B81B-4F62-A25E-D1D0127D9194}" type="TxLink">
              <a:rPr lang="en-US" sz="1200" b="1" i="0" u="none" strike="noStrike">
                <a:solidFill>
                  <a:srgbClr val="000000"/>
                </a:solidFill>
                <a:latin typeface="Arial" panose="020B0604020202020204" pitchFamily="34" charset="0"/>
                <a:ea typeface="Cambria"/>
                <a:cs typeface="Arial" panose="020B0604020202020204" pitchFamily="34" charset="0"/>
              </a:rPr>
              <a:pPr algn="l"/>
              <a:t>157</a:t>
            </a:fld>
            <a:endParaRPr lang="en-US" sz="1600" b="1">
              <a:latin typeface="Arial" panose="020B0604020202020204" pitchFamily="34" charset="0"/>
              <a:cs typeface="Arial" panose="020B0604020202020204" pitchFamily="34" charset="0"/>
            </a:endParaRPr>
          </a:p>
        </xdr:txBody>
      </xdr:sp>
    </xdr:grpSp>
    <xdr:clientData/>
  </xdr:twoCellAnchor>
  <xdr:twoCellAnchor>
    <xdr:from>
      <xdr:col>13</xdr:col>
      <xdr:colOff>327660</xdr:colOff>
      <xdr:row>1</xdr:row>
      <xdr:rowOff>160017</xdr:rowOff>
    </xdr:from>
    <xdr:to>
      <xdr:col>16</xdr:col>
      <xdr:colOff>60960</xdr:colOff>
      <xdr:row>5</xdr:row>
      <xdr:rowOff>160016</xdr:rowOff>
    </xdr:to>
    <xdr:grpSp>
      <xdr:nvGrpSpPr>
        <xdr:cNvPr id="35" name="Group 34">
          <a:extLst>
            <a:ext uri="{FF2B5EF4-FFF2-40B4-BE49-F238E27FC236}">
              <a16:creationId xmlns:a16="http://schemas.microsoft.com/office/drawing/2014/main" id="{CEB96D38-2636-272A-9428-DBCE44D5ADD3}"/>
            </a:ext>
          </a:extLst>
        </xdr:cNvPr>
        <xdr:cNvGrpSpPr/>
      </xdr:nvGrpSpPr>
      <xdr:grpSpPr>
        <a:xfrm>
          <a:off x="8133927" y="193037"/>
          <a:ext cx="1562100" cy="720512"/>
          <a:chOff x="670560" y="313221"/>
          <a:chExt cx="1249680" cy="462013"/>
        </a:xfrm>
      </xdr:grpSpPr>
      <xdr:sp macro="" textlink="">
        <xdr:nvSpPr>
          <xdr:cNvPr id="36" name="TextBox 35">
            <a:extLst>
              <a:ext uri="{FF2B5EF4-FFF2-40B4-BE49-F238E27FC236}">
                <a16:creationId xmlns:a16="http://schemas.microsoft.com/office/drawing/2014/main" id="{BA6150BD-CD32-8E08-1216-23AE6916A6C6}"/>
              </a:ext>
            </a:extLst>
          </xdr:cNvPr>
          <xdr:cNvSpPr txBox="1"/>
        </xdr:nvSpPr>
        <xdr:spPr>
          <a:xfrm>
            <a:off x="670560" y="313221"/>
            <a:ext cx="1249680" cy="4620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Total Value Order</a:t>
            </a:r>
          </a:p>
        </xdr:txBody>
      </xdr:sp>
      <xdr:sp macro="" textlink="Worksheet!B15">
        <xdr:nvSpPr>
          <xdr:cNvPr id="37" name="TextBox 36">
            <a:extLst>
              <a:ext uri="{FF2B5EF4-FFF2-40B4-BE49-F238E27FC236}">
                <a16:creationId xmlns:a16="http://schemas.microsoft.com/office/drawing/2014/main" id="{DD517BBC-8ECC-499F-BF0F-5EA88A3560D9}"/>
              </a:ext>
            </a:extLst>
          </xdr:cNvPr>
          <xdr:cNvSpPr txBox="1"/>
        </xdr:nvSpPr>
        <xdr:spPr>
          <a:xfrm>
            <a:off x="694026" y="492897"/>
            <a:ext cx="976278"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8A6A470-7AC1-4426-A8F2-AFF55ACF11C7}" type="TxLink">
              <a:rPr lang="en-US" sz="1200" b="1" i="0" u="none" strike="noStrike">
                <a:solidFill>
                  <a:srgbClr val="000000"/>
                </a:solidFill>
                <a:latin typeface="Arial" panose="020B0604020202020204" pitchFamily="34" charset="0"/>
                <a:ea typeface="Cambria"/>
                <a:cs typeface="Arial" panose="020B0604020202020204" pitchFamily="34" charset="0"/>
              </a:rPr>
              <a:pPr algn="l"/>
              <a:t> 32,655,577 </a:t>
            </a:fld>
            <a:endParaRPr lang="en-US" sz="2800" b="1">
              <a:latin typeface="Arial" panose="020B0604020202020204" pitchFamily="34" charset="0"/>
              <a:cs typeface="Arial" panose="020B0604020202020204" pitchFamily="34" charset="0"/>
            </a:endParaRPr>
          </a:p>
        </xdr:txBody>
      </xdr:sp>
    </xdr:grpSp>
    <xdr:clientData/>
  </xdr:twoCellAnchor>
  <xdr:twoCellAnchor>
    <xdr:from>
      <xdr:col>19</xdr:col>
      <xdr:colOff>75356</xdr:colOff>
      <xdr:row>1</xdr:row>
      <xdr:rowOff>152400</xdr:rowOff>
    </xdr:from>
    <xdr:to>
      <xdr:col>26</xdr:col>
      <xdr:colOff>334436</xdr:colOff>
      <xdr:row>5</xdr:row>
      <xdr:rowOff>144780</xdr:rowOff>
    </xdr:to>
    <xdr:grpSp>
      <xdr:nvGrpSpPr>
        <xdr:cNvPr id="38" name="Group 37">
          <a:extLst>
            <a:ext uri="{FF2B5EF4-FFF2-40B4-BE49-F238E27FC236}">
              <a16:creationId xmlns:a16="http://schemas.microsoft.com/office/drawing/2014/main" id="{3836EDCD-D8EC-9E04-6860-A4D4EF8BD082}"/>
            </a:ext>
          </a:extLst>
        </xdr:cNvPr>
        <xdr:cNvGrpSpPr/>
      </xdr:nvGrpSpPr>
      <xdr:grpSpPr>
        <a:xfrm>
          <a:off x="11310623" y="193040"/>
          <a:ext cx="4526280" cy="705273"/>
          <a:chOff x="670560" y="327660"/>
          <a:chExt cx="1249680" cy="548640"/>
        </a:xfrm>
      </xdr:grpSpPr>
      <xdr:sp macro="" textlink="">
        <xdr:nvSpPr>
          <xdr:cNvPr id="39" name="TextBox 38">
            <a:extLst>
              <a:ext uri="{FF2B5EF4-FFF2-40B4-BE49-F238E27FC236}">
                <a16:creationId xmlns:a16="http://schemas.microsoft.com/office/drawing/2014/main" id="{F33E79B2-C0C0-29D1-8445-1FC9178E61B8}"/>
              </a:ext>
            </a:extLst>
          </xdr:cNvPr>
          <xdr:cNvSpPr txBox="1"/>
        </xdr:nvSpPr>
        <xdr:spPr>
          <a:xfrm>
            <a:off x="670560" y="327660"/>
            <a:ext cx="1249680"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bg2">
                    <a:lumMod val="50000"/>
                  </a:schemeClr>
                </a:solidFill>
              </a:rPr>
              <a:t>AVG Delivered Order    AVG Cancelled Order    Total AVG</a:t>
            </a:r>
            <a:r>
              <a:rPr lang="en-US" sz="1300" b="1" baseline="0">
                <a:solidFill>
                  <a:schemeClr val="bg2">
                    <a:lumMod val="50000"/>
                  </a:schemeClr>
                </a:solidFill>
              </a:rPr>
              <a:t> Order</a:t>
            </a:r>
            <a:endParaRPr lang="en-US" sz="1300" b="1">
              <a:solidFill>
                <a:schemeClr val="bg2">
                  <a:lumMod val="50000"/>
                </a:schemeClr>
              </a:solidFill>
            </a:endParaRPr>
          </a:p>
        </xdr:txBody>
      </xdr:sp>
      <xdr:sp macro="" textlink="Worksheet!A24">
        <xdr:nvSpPr>
          <xdr:cNvPr id="40" name="TextBox 39">
            <a:extLst>
              <a:ext uri="{FF2B5EF4-FFF2-40B4-BE49-F238E27FC236}">
                <a16:creationId xmlns:a16="http://schemas.microsoft.com/office/drawing/2014/main" id="{30868AD2-4509-ADD4-D209-D9C8B1A32E24}"/>
              </a:ext>
            </a:extLst>
          </xdr:cNvPr>
          <xdr:cNvSpPr txBox="1"/>
        </xdr:nvSpPr>
        <xdr:spPr>
          <a:xfrm>
            <a:off x="686437" y="541020"/>
            <a:ext cx="226802"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EEF9924-EC5C-464C-8A48-DDAC0FFBEACA}" type="TxLink">
              <a:rPr lang="en-US" sz="1200" b="1" i="0" u="none" strike="noStrike">
                <a:solidFill>
                  <a:srgbClr val="000000"/>
                </a:solidFill>
                <a:latin typeface="Arial" panose="020B0604020202020204" pitchFamily="34" charset="0"/>
                <a:ea typeface="Cambria"/>
                <a:cs typeface="Arial" panose="020B0604020202020204" pitchFamily="34" charset="0"/>
              </a:rPr>
              <a:pPr algn="l"/>
              <a:t> 16,145 </a:t>
            </a:fld>
            <a:endParaRPr lang="en-US" sz="1200">
              <a:latin typeface="Arial" panose="020B0604020202020204" pitchFamily="34" charset="0"/>
              <a:cs typeface="Arial" panose="020B0604020202020204" pitchFamily="34" charset="0"/>
            </a:endParaRPr>
          </a:p>
        </xdr:txBody>
      </xdr:sp>
      <xdr:sp macro="" textlink="Worksheet!B24">
        <xdr:nvSpPr>
          <xdr:cNvPr id="41" name="TextBox 40">
            <a:extLst>
              <a:ext uri="{FF2B5EF4-FFF2-40B4-BE49-F238E27FC236}">
                <a16:creationId xmlns:a16="http://schemas.microsoft.com/office/drawing/2014/main" id="{0DD6AC19-F452-5CA5-5409-F7EB7B745163}"/>
              </a:ext>
            </a:extLst>
          </xdr:cNvPr>
          <xdr:cNvSpPr txBox="1"/>
        </xdr:nvSpPr>
        <xdr:spPr>
          <a:xfrm>
            <a:off x="1171795" y="535244"/>
            <a:ext cx="281234"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2A65B3B-FC13-4E58-A9C1-58C109BE87CB}" type="TxLink">
              <a:rPr lang="en-US" sz="1200" b="1" i="0" u="none" strike="noStrike">
                <a:solidFill>
                  <a:srgbClr val="000000"/>
                </a:solidFill>
                <a:latin typeface="Arial" panose="020B0604020202020204" pitchFamily="34" charset="0"/>
                <a:ea typeface="Cambria"/>
                <a:cs typeface="Arial" panose="020B0604020202020204" pitchFamily="34" charset="0"/>
              </a:rPr>
              <a:t> 14,673 </a:t>
            </a:fld>
            <a:endParaRPr lang="en-US" sz="1600">
              <a:latin typeface="Arial" panose="020B0604020202020204" pitchFamily="34" charset="0"/>
              <a:cs typeface="Arial" panose="020B0604020202020204" pitchFamily="34" charset="0"/>
            </a:endParaRPr>
          </a:p>
        </xdr:txBody>
      </xdr:sp>
      <xdr:sp macro="" textlink="Worksheet!C24">
        <xdr:nvSpPr>
          <xdr:cNvPr id="42" name="TextBox 41">
            <a:extLst>
              <a:ext uri="{FF2B5EF4-FFF2-40B4-BE49-F238E27FC236}">
                <a16:creationId xmlns:a16="http://schemas.microsoft.com/office/drawing/2014/main" id="{6E928175-E8E6-5672-3356-8C57032347DE}"/>
              </a:ext>
            </a:extLst>
          </xdr:cNvPr>
          <xdr:cNvSpPr txBox="1"/>
        </xdr:nvSpPr>
        <xdr:spPr>
          <a:xfrm>
            <a:off x="1592567" y="523694"/>
            <a:ext cx="281234"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9C41198-E625-45BA-837F-551029517CF0}" type="TxLink">
              <a:rPr lang="en-US" sz="1200" b="1" i="0" u="none" strike="noStrike">
                <a:solidFill>
                  <a:srgbClr val="000000"/>
                </a:solidFill>
                <a:latin typeface="Arial" panose="020B0604020202020204" pitchFamily="34" charset="0"/>
                <a:ea typeface="Cambria"/>
                <a:cs typeface="Arial" panose="020B0604020202020204" pitchFamily="34" charset="0"/>
              </a:rPr>
              <a:t> 15,961 </a:t>
            </a:fld>
            <a:endParaRPr lang="en-US" sz="2400">
              <a:latin typeface="Arial" panose="020B0604020202020204" pitchFamily="34" charset="0"/>
              <a:cs typeface="Arial" panose="020B0604020202020204" pitchFamily="34" charset="0"/>
            </a:endParaRPr>
          </a:p>
        </xdr:txBody>
      </xdr:sp>
    </xdr:grpSp>
    <xdr:clientData/>
  </xdr:twoCellAnchor>
  <xdr:twoCellAnchor>
    <xdr:from>
      <xdr:col>16</xdr:col>
      <xdr:colOff>162591</xdr:colOff>
      <xdr:row>1</xdr:row>
      <xdr:rowOff>160022</xdr:rowOff>
    </xdr:from>
    <xdr:to>
      <xdr:col>18</xdr:col>
      <xdr:colOff>414051</xdr:colOff>
      <xdr:row>5</xdr:row>
      <xdr:rowOff>152403</xdr:rowOff>
    </xdr:to>
    <xdr:grpSp>
      <xdr:nvGrpSpPr>
        <xdr:cNvPr id="43" name="Group 42">
          <a:extLst>
            <a:ext uri="{FF2B5EF4-FFF2-40B4-BE49-F238E27FC236}">
              <a16:creationId xmlns:a16="http://schemas.microsoft.com/office/drawing/2014/main" id="{DEBEA7FF-9A5D-7DFF-E3F1-C50050963C6D}"/>
            </a:ext>
          </a:extLst>
        </xdr:cNvPr>
        <xdr:cNvGrpSpPr/>
      </xdr:nvGrpSpPr>
      <xdr:grpSpPr>
        <a:xfrm>
          <a:off x="9797658" y="193042"/>
          <a:ext cx="1440180" cy="712894"/>
          <a:chOff x="670560" y="327660"/>
          <a:chExt cx="1249680" cy="548640"/>
        </a:xfrm>
      </xdr:grpSpPr>
      <xdr:sp macro="" textlink="">
        <xdr:nvSpPr>
          <xdr:cNvPr id="44" name="TextBox 43">
            <a:extLst>
              <a:ext uri="{FF2B5EF4-FFF2-40B4-BE49-F238E27FC236}">
                <a16:creationId xmlns:a16="http://schemas.microsoft.com/office/drawing/2014/main" id="{84348691-EFDD-2324-E72F-08968BFDC39F}"/>
              </a:ext>
            </a:extLst>
          </xdr:cNvPr>
          <xdr:cNvSpPr txBox="1"/>
        </xdr:nvSpPr>
        <xdr:spPr>
          <a:xfrm>
            <a:off x="670560" y="327660"/>
            <a:ext cx="1249680"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Loss</a:t>
            </a:r>
            <a:r>
              <a:rPr lang="en-US" sz="1400" b="1" baseline="0">
                <a:solidFill>
                  <a:schemeClr val="bg2">
                    <a:lumMod val="50000"/>
                  </a:schemeClr>
                </a:solidFill>
              </a:rPr>
              <a:t> Sale</a:t>
            </a:r>
            <a:endParaRPr lang="en-US" sz="1400" b="1">
              <a:solidFill>
                <a:schemeClr val="bg2">
                  <a:lumMod val="50000"/>
                </a:schemeClr>
              </a:solidFill>
            </a:endParaRPr>
          </a:p>
        </xdr:txBody>
      </xdr:sp>
      <xdr:sp macro="" textlink="Worksheet!B31">
        <xdr:nvSpPr>
          <xdr:cNvPr id="45" name="TextBox 44">
            <a:extLst>
              <a:ext uri="{FF2B5EF4-FFF2-40B4-BE49-F238E27FC236}">
                <a16:creationId xmlns:a16="http://schemas.microsoft.com/office/drawing/2014/main" id="{BB6E60DD-4D8D-A4D0-093C-22DE3F230FE8}"/>
              </a:ext>
            </a:extLst>
          </xdr:cNvPr>
          <xdr:cNvSpPr txBox="1"/>
        </xdr:nvSpPr>
        <xdr:spPr>
          <a:xfrm>
            <a:off x="681351" y="541020"/>
            <a:ext cx="1074107"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A12BCED-2F7C-464F-9269-FEECA9EB6CB0}" type="TxLink">
              <a:rPr lang="en-US" sz="1200" b="1" i="0" u="none" strike="noStrike">
                <a:solidFill>
                  <a:srgbClr val="FF0000"/>
                </a:solidFill>
                <a:latin typeface="Arial" panose="020B0604020202020204" pitchFamily="34" charset="0"/>
                <a:ea typeface="Cambria"/>
                <a:cs typeface="Arial" panose="020B0604020202020204" pitchFamily="34" charset="0"/>
              </a:rPr>
              <a:t>-3,756,188.50</a:t>
            </a:fld>
            <a:endParaRPr lang="en-US" sz="1800" b="1">
              <a:solidFill>
                <a:srgbClr val="FF0000"/>
              </a:solidFill>
              <a:latin typeface="Arial" panose="020B0604020202020204" pitchFamily="34" charset="0"/>
              <a:cs typeface="Arial" panose="020B0604020202020204" pitchFamily="34" charset="0"/>
            </a:endParaRPr>
          </a:p>
        </xdr:txBody>
      </xdr:sp>
    </xdr:grpSp>
    <xdr:clientData/>
  </xdr:twoCellAnchor>
  <xdr:twoCellAnchor>
    <xdr:from>
      <xdr:col>0</xdr:col>
      <xdr:colOff>59267</xdr:colOff>
      <xdr:row>15</xdr:row>
      <xdr:rowOff>172720</xdr:rowOff>
    </xdr:from>
    <xdr:to>
      <xdr:col>11</xdr:col>
      <xdr:colOff>508000</xdr:colOff>
      <xdr:row>25</xdr:row>
      <xdr:rowOff>77893</xdr:rowOff>
    </xdr:to>
    <xdr:graphicFrame macro="">
      <xdr:nvGraphicFramePr>
        <xdr:cNvPr id="46" name="Chart 45">
          <a:extLst>
            <a:ext uri="{FF2B5EF4-FFF2-40B4-BE49-F238E27FC236}">
              <a16:creationId xmlns:a16="http://schemas.microsoft.com/office/drawing/2014/main" id="{F2F5EE32-8E0C-4901-96AD-D845AD413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66887</xdr:colOff>
      <xdr:row>5</xdr:row>
      <xdr:rowOff>169334</xdr:rowOff>
    </xdr:from>
    <xdr:to>
      <xdr:col>11</xdr:col>
      <xdr:colOff>499533</xdr:colOff>
      <xdr:row>15</xdr:row>
      <xdr:rowOff>124037</xdr:rowOff>
    </xdr:to>
    <xdr:graphicFrame macro="">
      <xdr:nvGraphicFramePr>
        <xdr:cNvPr id="47" name="Chart 46">
          <a:extLst>
            <a:ext uri="{FF2B5EF4-FFF2-40B4-BE49-F238E27FC236}">
              <a16:creationId xmlns:a16="http://schemas.microsoft.com/office/drawing/2014/main" id="{B93F6EC1-89D3-40AB-AFBC-987617BE8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550334</xdr:colOff>
      <xdr:row>5</xdr:row>
      <xdr:rowOff>169334</xdr:rowOff>
    </xdr:from>
    <xdr:to>
      <xdr:col>19</xdr:col>
      <xdr:colOff>306494</xdr:colOff>
      <xdr:row>20</xdr:row>
      <xdr:rowOff>118534</xdr:rowOff>
    </xdr:to>
    <xdr:graphicFrame macro="">
      <xdr:nvGraphicFramePr>
        <xdr:cNvPr id="48" name="Chart 47">
          <a:extLst>
            <a:ext uri="{FF2B5EF4-FFF2-40B4-BE49-F238E27FC236}">
              <a16:creationId xmlns:a16="http://schemas.microsoft.com/office/drawing/2014/main" id="{841A3761-6BEE-434D-A4EA-EF23A91E8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397935</xdr:colOff>
      <xdr:row>5</xdr:row>
      <xdr:rowOff>173144</xdr:rowOff>
    </xdr:from>
    <xdr:to>
      <xdr:col>26</xdr:col>
      <xdr:colOff>338667</xdr:colOff>
      <xdr:row>20</xdr:row>
      <xdr:rowOff>107104</xdr:rowOff>
    </xdr:to>
    <xdr:graphicFrame macro="">
      <xdr:nvGraphicFramePr>
        <xdr:cNvPr id="49" name="Chart 48">
          <a:extLst>
            <a:ext uri="{FF2B5EF4-FFF2-40B4-BE49-F238E27FC236}">
              <a16:creationId xmlns:a16="http://schemas.microsoft.com/office/drawing/2014/main" id="{0724B315-3CC9-4186-8CD0-E3DFBB033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550333</xdr:colOff>
      <xdr:row>20</xdr:row>
      <xdr:rowOff>169334</xdr:rowOff>
    </xdr:from>
    <xdr:to>
      <xdr:col>19</xdr:col>
      <xdr:colOff>70273</xdr:colOff>
      <xdr:row>35</xdr:row>
      <xdr:rowOff>152400</xdr:rowOff>
    </xdr:to>
    <xdr:graphicFrame macro="">
      <xdr:nvGraphicFramePr>
        <xdr:cNvPr id="50" name="Chart 49">
          <a:extLst>
            <a:ext uri="{FF2B5EF4-FFF2-40B4-BE49-F238E27FC236}">
              <a16:creationId xmlns:a16="http://schemas.microsoft.com/office/drawing/2014/main" id="{DDC87E99-6E29-49F2-A010-FB99DB44E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176952</xdr:colOff>
      <xdr:row>20</xdr:row>
      <xdr:rowOff>176954</xdr:rowOff>
    </xdr:from>
    <xdr:to>
      <xdr:col>26</xdr:col>
      <xdr:colOff>364065</xdr:colOff>
      <xdr:row>35</xdr:row>
      <xdr:rowOff>126154</xdr:rowOff>
    </xdr:to>
    <xdr:graphicFrame macro="">
      <xdr:nvGraphicFramePr>
        <xdr:cNvPr id="51" name="Chart 50">
          <a:extLst>
            <a:ext uri="{FF2B5EF4-FFF2-40B4-BE49-F238E27FC236}">
              <a16:creationId xmlns:a16="http://schemas.microsoft.com/office/drawing/2014/main" id="{E7ABBEFE-EC37-4988-8350-AFBE553A7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67734</xdr:colOff>
      <xdr:row>25</xdr:row>
      <xdr:rowOff>127001</xdr:rowOff>
    </xdr:from>
    <xdr:to>
      <xdr:col>11</xdr:col>
      <xdr:colOff>499533</xdr:colOff>
      <xdr:row>35</xdr:row>
      <xdr:rowOff>143935</xdr:rowOff>
    </xdr:to>
    <xdr:graphicFrame macro="">
      <xdr:nvGraphicFramePr>
        <xdr:cNvPr id="52" name="Chart 51">
          <a:extLst>
            <a:ext uri="{FF2B5EF4-FFF2-40B4-BE49-F238E27FC236}">
              <a16:creationId xmlns:a16="http://schemas.microsoft.com/office/drawing/2014/main" id="{7650B51A-95E8-45B5-B22D-A0299CE29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59266</xdr:colOff>
      <xdr:row>36</xdr:row>
      <xdr:rowOff>0</xdr:rowOff>
    </xdr:from>
    <xdr:to>
      <xdr:col>11</xdr:col>
      <xdr:colOff>474132</xdr:colOff>
      <xdr:row>50</xdr:row>
      <xdr:rowOff>127000</xdr:rowOff>
    </xdr:to>
    <xdr:graphicFrame macro="">
      <xdr:nvGraphicFramePr>
        <xdr:cNvPr id="53" name="Chart 52">
          <a:extLst>
            <a:ext uri="{FF2B5EF4-FFF2-40B4-BE49-F238E27FC236}">
              <a16:creationId xmlns:a16="http://schemas.microsoft.com/office/drawing/2014/main" id="{EC7F3F18-D54F-4590-AB53-0BD8C2B47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550334</xdr:colOff>
      <xdr:row>36</xdr:row>
      <xdr:rowOff>0</xdr:rowOff>
    </xdr:from>
    <xdr:to>
      <xdr:col>19</xdr:col>
      <xdr:colOff>123614</xdr:colOff>
      <xdr:row>50</xdr:row>
      <xdr:rowOff>135467</xdr:rowOff>
    </xdr:to>
    <xdr:graphicFrame macro="">
      <xdr:nvGraphicFramePr>
        <xdr:cNvPr id="54" name="Chart 53">
          <a:extLst>
            <a:ext uri="{FF2B5EF4-FFF2-40B4-BE49-F238E27FC236}">
              <a16:creationId xmlns:a16="http://schemas.microsoft.com/office/drawing/2014/main" id="{CDD48B64-3CFB-4E55-8DB7-F92F1C380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194732</xdr:colOff>
      <xdr:row>36</xdr:row>
      <xdr:rowOff>8467</xdr:rowOff>
    </xdr:from>
    <xdr:to>
      <xdr:col>26</xdr:col>
      <xdr:colOff>380999</xdr:colOff>
      <xdr:row>50</xdr:row>
      <xdr:rowOff>143934</xdr:rowOff>
    </xdr:to>
    <xdr:graphicFrame macro="">
      <xdr:nvGraphicFramePr>
        <xdr:cNvPr id="55" name="Chart 54">
          <a:extLst>
            <a:ext uri="{FF2B5EF4-FFF2-40B4-BE49-F238E27FC236}">
              <a16:creationId xmlns:a16="http://schemas.microsoft.com/office/drawing/2014/main" id="{154A356A-F6AC-4714-B6A0-D2179318A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14</xdr:col>
      <xdr:colOff>327660</xdr:colOff>
      <xdr:row>0</xdr:row>
      <xdr:rowOff>30480</xdr:rowOff>
    </xdr:from>
    <xdr:to>
      <xdr:col>15</xdr:col>
      <xdr:colOff>708660</xdr:colOff>
      <xdr:row>1</xdr:row>
      <xdr:rowOff>83820</xdr:rowOff>
    </xdr:to>
    <xdr:sp macro="" textlink="">
      <xdr:nvSpPr>
        <xdr:cNvPr id="25" name="TextBox 24">
          <a:extLst>
            <a:ext uri="{FF2B5EF4-FFF2-40B4-BE49-F238E27FC236}">
              <a16:creationId xmlns:a16="http://schemas.microsoft.com/office/drawing/2014/main" id="{856A028C-E860-C029-9DF3-930130CFD504}"/>
            </a:ext>
          </a:extLst>
        </xdr:cNvPr>
        <xdr:cNvSpPr txBox="1"/>
      </xdr:nvSpPr>
      <xdr:spPr>
        <a:xfrm>
          <a:off x="17708880" y="30480"/>
          <a:ext cx="2484120" cy="24384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Insights</a:t>
          </a:r>
          <a:r>
            <a:rPr lang="en-US" sz="1100" b="1" baseline="0"/>
            <a:t> Solutions</a:t>
          </a:r>
          <a:endParaRPr lang="en-US" sz="1100" b="1"/>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51.005043287034" createdVersion="8" refreshedVersion="8" minRefreshableVersion="3" recordCount="2046" xr:uid="{4EDCEF3E-2B71-4420-AFA4-C17E2CA28719}">
  <cacheSource type="worksheet">
    <worksheetSource ref="A1:S2047" sheet="Orders - December 2020"/>
  </cacheSource>
  <cacheFields count="19">
    <cacheField name="OrderedAt Date " numFmtId="22">
      <sharedItems containsSemiMixedTypes="0" containsNonDate="0" containsDate="1" containsString="0" minDate="2020-12-01T09:02:19" maxDate="2020-12-31T17:49:09" count="690">
        <d v="2020-12-01T17:37:52"/>
        <d v="2020-12-01T16:20:59"/>
        <d v="2020-12-01T14:59:43"/>
        <d v="2020-12-02T16:34:08"/>
        <d v="2020-12-02T11:55:33"/>
        <d v="2020-12-02T11:56:18"/>
        <d v="2020-12-01T20:14:59"/>
        <d v="2020-12-03T15:21:37"/>
        <d v="2020-12-04T13:45:05"/>
        <d v="2020-12-04T11:31:48"/>
        <d v="2020-12-04T17:28:22"/>
        <d v="2020-12-05T16:30:48"/>
        <d v="2020-12-05T18:21:30"/>
        <d v="2020-12-07T17:20:39"/>
        <d v="2020-12-07T15:05:13"/>
        <d v="2020-12-09T15:08:28"/>
        <d v="2020-12-09T13:26:32"/>
        <d v="2020-12-10T15:09:18"/>
        <d v="2020-12-10T16:05:14"/>
        <d v="2020-12-11T13:58:07"/>
        <d v="2020-12-11T17:57:39"/>
        <d v="2020-12-13T17:54:19"/>
        <d v="2020-12-12T11:26:30"/>
        <d v="2020-12-14T11:53:05"/>
        <d v="2020-12-14T08:51:29"/>
        <d v="2020-12-14T14:29:18"/>
        <d v="2020-12-13T11:16:47"/>
        <d v="2020-12-15T17:56:15"/>
        <d v="2020-12-15T09:21:29"/>
        <d v="2020-12-16T12:33:15"/>
        <d v="2020-12-16T16:23:46"/>
        <d v="2020-12-16T09:57:48"/>
        <d v="2020-12-17T16:16:51"/>
        <d v="2020-12-17T09:21:51"/>
        <d v="2020-12-17T16:47:38"/>
        <d v="2020-12-16T09:50:10"/>
        <d v="2020-12-20T15:29:41"/>
        <d v="2020-12-19T16:50:26"/>
        <d v="2020-12-20T17:03:18"/>
        <d v="2020-12-19T22:12:51"/>
        <d v="2020-12-21T13:58:49"/>
        <d v="2020-12-21T17:52:02"/>
        <d v="2020-12-23T09:08:42"/>
        <d v="2020-12-22T21:12:01"/>
        <d v="2020-12-21T14:09:30"/>
        <d v="2020-12-26T21:37:34"/>
        <d v="2020-12-28T13:47:18"/>
        <d v="2020-12-28T08:20:11"/>
        <d v="2020-12-28T12:02:39"/>
        <d v="2020-12-28T08:36:39"/>
        <d v="2020-12-28T14:55:32"/>
        <d v="2020-12-28T12:58:20"/>
        <d v="2020-12-30T15:24:39"/>
        <d v="2020-12-30T17:37:39"/>
        <d v="2020-12-31T14:10:27"/>
        <d v="2020-12-31T14:36:32"/>
        <d v="2020-12-31T13:02:54"/>
        <d v="2020-12-13T07:20:03"/>
        <d v="2020-12-01T16:06:55"/>
        <d v="2020-12-04T18:19:40"/>
        <d v="2020-12-14T10:41:19"/>
        <d v="2020-12-14T22:41:56"/>
        <d v="2020-12-14T13:22:13"/>
        <d v="2020-12-30T16:12:26"/>
        <d v="2020-12-06T22:29:34"/>
        <d v="2020-12-07T17:08:12"/>
        <d v="2020-12-06T18:53:57"/>
        <d v="2020-12-17T16:23:14"/>
        <d v="2020-12-21T16:23:15"/>
        <d v="2020-12-17T16:24:34"/>
        <d v="2020-12-27T22:28:57"/>
        <d v="2020-12-03T08:58:40"/>
        <d v="2020-12-07T17:00:22"/>
        <d v="2020-12-14T15:08:09"/>
        <d v="2020-12-17T16:22:27"/>
        <d v="2020-12-17T16:26:21"/>
        <d v="2020-12-21T16:23:19"/>
        <d v="2020-12-21T16:43:34"/>
        <d v="2020-12-21T17:23:55"/>
        <d v="2020-12-21T17:48:34"/>
        <d v="2020-12-01T14:12:18"/>
        <d v="2020-12-02T17:50:00"/>
        <d v="2020-12-02T18:13:39"/>
        <d v="2020-12-02T18:13:40"/>
        <d v="2020-12-04T17:59:47"/>
        <d v="2020-12-04T10:22:31"/>
        <d v="2020-12-04T17:58:04"/>
        <d v="2020-12-06T16:15:38"/>
        <d v="2020-12-07T16:19:38"/>
        <d v="2020-12-04T14:09:45"/>
        <d v="2020-12-08T08:29:48"/>
        <d v="2020-12-12T12:42:31"/>
        <d v="2020-12-13T17:24:55"/>
        <d v="2020-12-12T14:17:20"/>
        <d v="2020-12-13T01:03:09"/>
        <d v="2020-12-11T21:13:59"/>
        <d v="2020-12-14T00:20:40"/>
        <d v="2020-12-14T16:42:11"/>
        <d v="2020-12-12T09:38:41"/>
        <d v="2020-12-14T15:29:26"/>
        <d v="2020-12-15T15:10:42"/>
        <d v="2020-12-15T15:01:03"/>
        <d v="2020-12-18T21:55:42"/>
        <d v="2020-12-21T14:13:14"/>
        <d v="2020-12-21T06:45:26"/>
        <d v="2020-12-21T10:55:03"/>
        <d v="2020-12-21T17:49:54"/>
        <d v="2020-12-23T16:28:52"/>
        <d v="2020-12-23T17:52:53"/>
        <d v="2020-12-23T17:38:19"/>
        <d v="2020-12-25T22:34:13"/>
        <d v="2020-12-28T18:00:22"/>
        <d v="2020-12-28T07:56:02"/>
        <d v="2020-12-30T00:38:37"/>
        <d v="2020-12-01T15:41:08"/>
        <d v="2020-12-04T18:19:39"/>
        <d v="2020-12-24T15:32:36"/>
        <d v="2020-12-09T11:40:59"/>
        <d v="2020-12-03T10:11:08"/>
        <d v="2020-12-12T09:59:32"/>
        <d v="2020-12-01T11:21:08"/>
        <d v="2020-12-01T17:33:18"/>
        <d v="2020-12-01T10:32:56"/>
        <d v="2020-12-01T12:01:21"/>
        <d v="2020-12-01T12:01:22"/>
        <d v="2020-12-01T16:59:06"/>
        <d v="2020-12-01T17:25:32"/>
        <d v="2020-12-01T09:38:06"/>
        <d v="2020-12-02T15:54:51"/>
        <d v="2020-12-02T14:06:44"/>
        <d v="2020-12-02T17:28:40"/>
        <d v="2020-12-01T18:01:53"/>
        <d v="2020-12-01T18:52:16"/>
        <d v="2020-12-02T11:48:50"/>
        <d v="2020-12-02T17:22:16"/>
        <d v="2020-12-02T17:23:18"/>
        <d v="2020-12-02T03:23:24"/>
        <d v="2020-12-02T16:12:21"/>
        <d v="2020-12-02T17:40:42"/>
        <d v="2020-12-01T20:18:24"/>
        <d v="2020-12-03T09:30:28"/>
        <d v="2020-12-03T09:05:31"/>
        <d v="2020-12-03T10:30:29"/>
        <d v="2020-12-03T10:44:15"/>
        <d v="2020-12-03T14:42:40"/>
        <d v="2020-12-03T13:53:12"/>
        <d v="2020-12-03T13:53:13"/>
        <d v="2020-12-03T17:19:52"/>
        <d v="2020-12-03T17:54:02"/>
        <d v="2020-12-03T17:19:54"/>
        <d v="2020-12-03T17:21:00"/>
        <d v="2020-12-03T18:00:00"/>
        <d v="2020-12-03T18:01:13"/>
        <d v="2020-12-03T17:09:02"/>
        <d v="2020-12-03T17:46:31"/>
        <d v="2020-12-03T15:21:36"/>
        <d v="2020-12-03T11:30:56"/>
        <d v="2020-12-04T16:37:51"/>
        <d v="2020-12-04T14:21:56"/>
        <d v="2020-12-04T11:29:36"/>
        <d v="2020-12-04T11:51:58"/>
        <d v="2020-12-04T11:51:59"/>
        <d v="2020-12-04T16:24:55"/>
        <d v="2020-12-04T16:29:12"/>
        <d v="2020-12-03T18:07:41"/>
        <d v="2020-12-04T16:36:51"/>
        <d v="2020-12-04T17:28:21"/>
        <d v="2020-12-05T11:17:24"/>
        <d v="2020-12-05T14:17:00"/>
        <d v="2020-12-05T07:12:07"/>
        <d v="2020-12-05T11:00:22"/>
        <d v="2020-12-05T10:01:36"/>
        <d v="2020-12-06T13:39:18"/>
        <d v="2020-12-04T12:17:55"/>
        <d v="2020-12-04T12:17:56"/>
        <d v="2020-12-05T22:23:55"/>
        <d v="2020-12-06T14:45:06"/>
        <d v="2020-12-05T10:38:24"/>
        <d v="2020-12-04T17:03:54"/>
        <d v="2020-12-07T13:48:07"/>
        <d v="2020-12-07T15:03:58"/>
        <d v="2020-12-07T16:19:37"/>
        <d v="2020-12-07T12:06:02"/>
        <d v="2020-12-07T17:52:03"/>
        <d v="2020-12-07T17:31:42"/>
        <d v="2020-12-07T12:42:03"/>
        <d v="2020-12-07T16:23:35"/>
        <d v="2020-12-07T14:55:27"/>
        <d v="2020-12-07T08:21:31"/>
        <d v="2020-12-07T17:03:03"/>
        <d v="2020-12-08T11:59:17"/>
        <d v="2020-12-08T11:59:18"/>
        <d v="2020-12-08T15:36:23"/>
        <d v="2020-12-08T14:12:20"/>
        <d v="2020-12-08T15:57:22"/>
        <d v="2020-12-08T08:10:27"/>
        <d v="2020-12-08T10:26:30"/>
        <d v="2020-12-07T18:04:45"/>
        <d v="2020-12-08T13:32:17"/>
        <d v="2020-12-08T11:18:29"/>
        <d v="2020-12-07T18:07:05"/>
        <d v="2020-12-08T09:22:37"/>
        <d v="2020-12-08T11:34:35"/>
        <d v="2020-12-08T11:26:35"/>
        <d v="2020-12-09T12:05:09"/>
        <d v="2020-12-09T10:54:58"/>
        <d v="2020-12-09T17:20:45"/>
        <d v="2020-12-09T14:54:40"/>
        <d v="2020-12-09T15:17:14"/>
        <d v="2020-12-09T12:48:20"/>
        <d v="2020-12-09T10:48:58"/>
        <d v="2020-12-09T15:33:26"/>
        <d v="2020-12-09T17:33:18"/>
        <d v="2020-12-08T20:51:01"/>
        <d v="2020-12-09T16:13:11"/>
        <d v="2020-12-09T16:13:12"/>
        <d v="2020-12-09T16:15:50"/>
        <d v="2020-12-09T08:19:09"/>
        <d v="2020-12-10T13:40:50"/>
        <d v="2020-12-10T13:20:11"/>
        <d v="2020-12-10T13:38:17"/>
        <d v="2020-12-10T12:27:37"/>
        <d v="2020-12-10T12:23:27"/>
        <d v="2020-12-09T18:23:31"/>
        <d v="2020-12-10T15:09:17"/>
        <d v="2020-12-10T13:50:30"/>
        <d v="2020-12-10T13:50:31"/>
        <d v="2020-12-10T13:50:32"/>
        <d v="2020-12-10T12:23:42"/>
        <d v="2020-12-10T12:56:27"/>
        <d v="2020-12-10T17:02:26"/>
        <d v="2020-12-10T15:34:51"/>
        <d v="2020-12-10T17:37:39"/>
        <d v="2020-12-09T21:41:33"/>
        <d v="2020-12-10T12:10:34"/>
        <d v="2020-12-10T15:13:38"/>
        <d v="2020-12-10T17:49:20"/>
        <d v="2020-12-11T17:55:08"/>
        <d v="2020-12-11T10:26:18"/>
        <d v="2020-12-11T10:40:35"/>
        <d v="2020-12-11T17:54:49"/>
        <d v="2020-12-11T17:54:50"/>
        <d v="2020-12-11T17:54:04"/>
        <d v="2020-12-11T16:44:51"/>
        <d v="2020-12-11T13:19:33"/>
        <d v="2020-12-11T11:01:54"/>
        <d v="2020-12-11T17:46:16"/>
        <d v="2020-12-11T13:47:48"/>
        <d v="2020-12-11T12:15:34"/>
        <d v="2020-12-11T13:49:30"/>
        <d v="2020-12-11T15:32:52"/>
        <d v="2020-12-11T17:44:56"/>
        <d v="2020-12-11T14:48:32"/>
        <d v="2020-12-11T14:26:24"/>
        <d v="2020-12-13T17:29:12"/>
        <d v="2020-12-12T16:30:23"/>
        <d v="2020-12-12T10:20:41"/>
        <d v="2020-12-11T18:16:28"/>
        <d v="2020-12-04T19:02:15"/>
        <d v="2020-12-04T19:03:50"/>
        <d v="2020-12-12T09:30:11"/>
        <d v="2020-12-12T09:52:16"/>
        <d v="2020-12-13T11:52:45"/>
        <d v="2020-12-11T22:39:28"/>
        <d v="2020-12-12T17:00:50"/>
        <d v="2020-12-12T09:59:33"/>
        <d v="2020-12-12T16:10:15"/>
        <d v="2020-12-13T17:52:39"/>
        <d v="2020-12-11T19:21:36"/>
        <d v="2020-12-12T11:24:23"/>
        <d v="2020-12-12T11:18:52"/>
        <d v="2020-12-12T10:45:40"/>
        <d v="2020-12-12T10:00:36"/>
        <d v="2020-12-13T16:52:26"/>
        <d v="2020-12-13T17:16:21"/>
        <d v="2020-12-12T10:58:54"/>
        <d v="2020-12-12T11:01:33"/>
        <d v="2020-12-12T14:36:27"/>
        <d v="2020-12-14T16:04:30"/>
        <d v="2020-12-14T07:17:53"/>
        <d v="2020-12-11T18:26:18"/>
        <d v="2020-12-14T16:27:09"/>
        <d v="2020-12-14T16:39:01"/>
        <d v="2020-12-14T16:39:02"/>
        <d v="2020-12-14T08:42:34"/>
        <d v="2020-12-14T15:41:13"/>
        <d v="2020-12-14T15:01:34"/>
        <d v="2020-12-14T16:42:12"/>
        <d v="2020-12-14T15:10:31"/>
        <d v="2020-12-14T15:10:32"/>
        <d v="2020-12-14T15:45:35"/>
        <d v="2020-12-14T14:29:19"/>
        <d v="2020-12-14T07:16:08"/>
        <d v="2020-12-14T16:53:31"/>
        <d v="2020-12-14T16:09:03"/>
        <d v="2020-12-14T15:14:14"/>
        <d v="2020-12-12T18:49:07"/>
        <d v="2020-12-12T13:18:53"/>
        <d v="2020-12-14T15:29:25"/>
        <d v="2020-12-15T12:02:17"/>
        <d v="2020-12-15T11:00:57"/>
        <d v="2020-12-15T15:57:48"/>
        <d v="2020-12-15T08:40:15"/>
        <d v="2020-12-15T09:27:32"/>
        <d v="2020-12-15T09:25:25"/>
        <d v="2020-12-12T16:29:25"/>
        <d v="2020-12-15T07:26:43"/>
        <d v="2020-12-15T14:35:46"/>
        <d v="2020-12-15T15:42:31"/>
        <d v="2020-12-14T16:10:25"/>
        <d v="2020-12-15T17:28:15"/>
        <d v="2020-12-16T09:44:48"/>
        <d v="2020-12-16T08:54:28"/>
        <d v="2020-12-15T22:43:31"/>
        <d v="2020-12-15T22:49:13"/>
        <d v="2020-12-16T12:14:15"/>
        <d v="2020-12-16T14:06:59"/>
        <d v="2020-12-16T14:23:05"/>
        <d v="2020-12-16T17:44:48"/>
        <d v="2020-12-16T17:25:26"/>
        <d v="2020-12-16T14:51:34"/>
        <d v="2020-12-16T08:46:06"/>
        <d v="2020-12-16T11:00:42"/>
        <d v="2020-12-16T10:34:28"/>
        <d v="2020-12-16T15:30:08"/>
        <d v="2020-12-14T09:30:13"/>
        <d v="2020-12-14T09:30:14"/>
        <d v="2020-12-15T09:33:41"/>
        <d v="2020-12-16T17:36:09"/>
        <d v="2020-12-17T16:09:26"/>
        <d v="2020-12-17T16:23:34"/>
        <d v="2020-12-17T09:04:35"/>
        <d v="2020-12-17T08:12:17"/>
        <d v="2020-12-17T17:38:30"/>
        <d v="2020-12-17T17:34:50"/>
        <d v="2020-12-17T14:42:25"/>
        <d v="2020-12-17T11:26:08"/>
        <d v="2020-12-17T13:27:58"/>
        <d v="2020-12-17T17:26:17"/>
        <d v="2020-12-16T10:58:28"/>
        <d v="2020-12-17T16:26:55"/>
        <d v="2020-12-17T12:36:42"/>
        <d v="2020-12-18T10:25:43"/>
        <d v="2020-12-18T16:07:28"/>
        <d v="2020-12-18T16:15:26"/>
        <d v="2020-12-18T10:53:06"/>
        <d v="2020-12-18T11:12:09"/>
        <d v="2020-12-18T15:26:14"/>
        <d v="2020-12-18T15:22:26"/>
        <d v="2020-12-18T09:20:58"/>
        <d v="2020-12-18T10:26:29"/>
        <d v="2020-12-18T17:31:04"/>
        <d v="2020-12-18T15:14:46"/>
        <d v="2020-12-16T18:02:39"/>
        <d v="2020-12-18T09:21:37"/>
        <d v="2020-12-18T10:34:25"/>
        <d v="2020-12-18T17:36:55"/>
        <d v="2020-12-17T10:16:54"/>
        <d v="2020-12-18T09:27:42"/>
        <d v="2020-12-20T13:51:55"/>
        <d v="2020-12-19T16:34:31"/>
        <d v="2020-12-19T12:07:58"/>
        <d v="2020-12-19T17:06:40"/>
        <d v="2020-12-19T16:13:46"/>
        <d v="2020-12-20T15:58:49"/>
        <d v="2020-12-19T18:29:08"/>
        <d v="2020-12-19T00:10:36"/>
        <d v="2020-12-20T15:21:31"/>
        <d v="2020-12-20T17:03:17"/>
        <d v="2020-12-20T13:47:56"/>
        <d v="2020-12-20T13:55:34"/>
        <d v="2020-12-19T16:48:49"/>
        <d v="2020-12-19T17:27:13"/>
        <d v="2020-12-19T17:38:26"/>
        <d v="2020-12-20T12:36:06"/>
        <d v="2020-12-20T12:44:34"/>
        <d v="2020-12-20T13:26:17"/>
        <d v="2020-12-20T13:29:45"/>
        <d v="2020-12-19T22:59:18"/>
        <d v="2020-12-21T14:17:37"/>
        <d v="2020-12-21T14:23:12"/>
        <d v="2020-12-21T18:02:03"/>
        <d v="2020-12-20T22:11:56"/>
        <d v="2020-12-21T16:33:50"/>
        <d v="2020-12-21T16:35:11"/>
        <d v="2020-12-21T12:20:20"/>
        <d v="2020-12-21T16:13:26"/>
        <d v="2020-12-21T14:48:36"/>
        <d v="2020-12-21T09:27:39"/>
        <d v="2020-12-21T17:48:33"/>
        <d v="2020-12-21T06:45:27"/>
        <d v="2020-12-21T13:04:30"/>
        <d v="2020-12-21T13:04:31"/>
        <d v="2020-12-21T15:14:32"/>
        <d v="2020-12-21T17:52:24"/>
        <d v="2020-12-21T14:40:05"/>
        <d v="2020-12-21T10:55:02"/>
        <d v="2020-12-20T22:48:55"/>
        <d v="2020-12-21T17:49:53"/>
        <d v="2020-12-20T21:00:39"/>
        <d v="2020-12-21T09:46:12"/>
        <d v="2020-12-22T17:36:13"/>
        <d v="2020-12-21T19:49:34"/>
        <d v="2020-12-22T10:14:29"/>
        <d v="2020-12-22T17:59:25"/>
        <d v="2020-12-22T07:43:39"/>
        <d v="2020-12-21T18:30:24"/>
        <d v="2020-12-22T13:47:46"/>
        <d v="2020-12-22T17:11:41"/>
        <d v="2020-12-22T15:59:52"/>
        <d v="2020-12-22T16:42:14"/>
        <d v="2020-12-21T20:19:36"/>
        <d v="2020-12-22T08:17:39"/>
        <d v="2020-12-22T08:17:40"/>
        <d v="2020-12-22T12:32:23"/>
        <d v="2020-12-22T07:18:42"/>
        <d v="2020-12-22T08:12:42"/>
        <d v="2020-12-22T17:49:05"/>
        <d v="2020-12-22T08:10:32"/>
        <d v="2020-12-22T14:32:45"/>
        <d v="2020-12-22T15:42:58"/>
        <d v="2020-12-22T16:28:28"/>
        <d v="2020-12-23T09:08:41"/>
        <d v="2020-12-23T10:51:24"/>
        <d v="2020-12-23T17:52:52"/>
        <d v="2020-12-23T17:43:21"/>
        <d v="2020-12-23T17:31:52"/>
        <d v="2020-12-23T17:35:09"/>
        <d v="2020-12-23T17:59:37"/>
        <d v="2020-12-23T13:30:43"/>
        <d v="2020-12-23T13:30:44"/>
        <d v="2020-12-23T14:59:38"/>
        <d v="2020-12-23T14:43:15"/>
        <d v="2020-12-23T14:46:23"/>
        <d v="2020-12-23T15:04:34"/>
        <d v="2020-12-23T17:03:43"/>
        <d v="2020-12-23T07:56:10"/>
        <d v="2020-12-21T18:04:22"/>
        <d v="2020-12-23T14:41:45"/>
        <d v="2020-12-23T15:26:34"/>
        <d v="2020-12-22T10:01:54"/>
        <d v="2020-12-23T21:25:12"/>
        <d v="2020-12-26T21:31:38"/>
        <d v="2020-12-26T21:44:01"/>
        <d v="2020-12-24T20:36:34"/>
        <d v="2020-12-25T20:21:58"/>
        <d v="2020-12-25T20:25:00"/>
        <d v="2020-12-24T12:57:23"/>
        <d v="2020-12-25T20:07:31"/>
        <d v="2020-12-25T20:07:32"/>
        <d v="2020-12-24T15:32:35"/>
        <d v="2020-12-24T05:54:54"/>
        <d v="2020-12-26T12:51:53"/>
        <d v="2020-12-25T22:25:57"/>
        <d v="2020-12-24T11:55:57"/>
        <d v="2020-12-24T07:36:53"/>
        <d v="2020-12-27T11:19:55"/>
        <d v="2020-12-27T11:19:56"/>
        <d v="2020-12-27T15:43:43"/>
        <d v="2020-12-27T15:43:44"/>
        <d v="2020-12-24T10:03:10"/>
        <d v="2020-12-24T10:49:53"/>
        <d v="2020-12-28T13:47:17"/>
        <d v="2020-12-28T15:41:50"/>
        <d v="2020-12-28T17:10:17"/>
        <d v="2020-12-28T17:54:14"/>
        <d v="2020-12-28T17:59:22"/>
        <d v="2020-12-28T08:16:06"/>
        <d v="2020-12-28T11:02:53"/>
        <d v="2020-12-28T17:17:15"/>
        <d v="2020-12-28T11:27:47"/>
        <d v="2020-12-28T07:18:06"/>
        <d v="2020-12-28T11:47:19"/>
        <d v="2020-12-28T12:11:45"/>
        <d v="2020-12-25T19:56:25"/>
        <d v="2020-12-28T12:51:50"/>
        <d v="2020-12-28T16:02:26"/>
        <d v="2020-12-28T08:11:27"/>
        <d v="2020-12-28T16:13:29"/>
        <d v="2020-12-28T17:43:37"/>
        <d v="2020-12-28T23:35:04"/>
        <d v="2020-12-29T14:49:36"/>
        <d v="2020-12-29T15:29:59"/>
        <d v="2020-12-29T15:30:00"/>
        <d v="2020-12-29T14:27:29"/>
        <d v="2020-12-28T22:26:24"/>
        <d v="2020-12-29T16:41:47"/>
        <d v="2020-12-29T16:41:48"/>
        <d v="2020-12-29T17:06:56"/>
        <d v="2020-12-29T17:06:57"/>
        <d v="2020-12-29T08:41:49"/>
        <d v="2020-12-29T17:13:01"/>
        <d v="2020-12-29T15:07:50"/>
        <d v="2020-12-28T20:18:00"/>
        <d v="2020-12-29T08:32:49"/>
        <d v="2020-12-28T19:38:47"/>
        <d v="2020-12-29T20:07:21"/>
        <d v="2020-12-30T17:16:33"/>
        <d v="2020-12-29T20:25:01"/>
        <d v="2020-12-30T11:28:33"/>
        <d v="2020-12-30T09:52:06"/>
        <d v="2020-12-30T14:40:55"/>
        <d v="2020-12-30T14:40:56"/>
        <d v="2020-12-30T14:11:48"/>
        <d v="2020-12-30T09:11:43"/>
        <d v="2020-12-30T09:51:13"/>
        <d v="2020-12-30T09:51:14"/>
        <d v="2020-12-30T13:49:47"/>
        <d v="2020-12-31T09:02:22"/>
        <d v="2020-12-31T13:10:44"/>
        <d v="2020-12-31T14:11:47"/>
        <d v="2020-12-30T21:36:27"/>
        <d v="2020-12-31T15:07:30"/>
        <d v="2020-12-31T15:14:31"/>
        <d v="2020-12-31T17:49:09"/>
        <d v="2020-12-31T11:58:13"/>
        <d v="2020-12-31T10:01:09"/>
        <d v="2020-12-17T08:45:27"/>
        <d v="2020-12-15T22:41:02"/>
        <d v="2020-12-04T08:40:48"/>
        <d v="2020-12-09T15:31:48"/>
        <d v="2020-12-12T10:16:55"/>
        <d v="2020-12-14T10:41:18"/>
        <d v="2020-12-28T11:02:35"/>
        <d v="2020-12-14T19:08:10"/>
        <d v="2020-12-30T16:12:25"/>
        <d v="2020-12-05T14:21:40"/>
        <d v="2020-12-04T17:41:49"/>
        <d v="2020-12-23T06:57:09"/>
        <d v="2020-12-01T09:02:19"/>
        <d v="2020-12-01T09:02:20"/>
        <d v="2020-12-08T18:52:45"/>
        <d v="2020-12-17T11:40:02"/>
        <d v="2020-12-17T11:40:03"/>
        <d v="2020-12-14T14:54:14"/>
        <d v="2020-12-02T22:36:25"/>
        <d v="2020-12-04T16:37:06"/>
        <d v="2020-12-06T18:53:58"/>
        <d v="2020-12-07T07:36:35"/>
        <d v="2020-12-14T18:58:14"/>
        <d v="2020-12-30T21:34:44"/>
        <d v="2020-12-01T15:15:20"/>
        <d v="2020-12-01T15:15:21"/>
        <d v="2020-12-02T15:35:31"/>
        <d v="2020-12-04T17:35:04"/>
        <d v="2020-12-07T12:42:48"/>
        <d v="2020-12-10T15:36:03"/>
        <d v="2020-12-12T09:46:15"/>
        <d v="2020-12-13T17:17:18"/>
        <d v="2020-12-13T17:23:13"/>
        <d v="2020-12-14T12:41:27"/>
        <d v="2020-12-16T17:51:17"/>
        <d v="2020-12-17T16:33:04"/>
        <d v="2020-12-22T14:30:38"/>
        <d v="2020-12-28T12:00:40"/>
        <d v="2020-12-01T14:08:05"/>
        <d v="2020-12-01T14:08:06"/>
        <d v="2020-12-01T15:29:23"/>
        <d v="2020-12-01T21:46:50"/>
        <d v="2020-12-02T13:12:14"/>
        <d v="2020-12-02T18:50:49"/>
        <d v="2020-12-03T16:56:01"/>
        <d v="2020-12-04T16:37:50"/>
        <d v="2020-12-03T20:54:49"/>
        <d v="2020-12-04T11:29:37"/>
        <d v="2020-12-04T00:02:40"/>
        <d v="2020-12-04T09:45:19"/>
        <d v="2020-12-04T17:28:23"/>
        <d v="2020-12-05T14:42:53"/>
        <d v="2020-12-04T13:04:49"/>
        <d v="2020-12-07T07:48:18"/>
        <d v="2020-12-07T13:23:04"/>
        <d v="2020-12-08T07:42:55"/>
        <d v="2020-12-09T17:00:21"/>
        <d v="2020-12-08T11:19:53"/>
        <d v="2020-12-08T18:01:05"/>
        <d v="2020-12-11T15:26:24"/>
        <d v="2020-12-11T16:04:50"/>
        <d v="2020-12-11T11:39:21"/>
        <d v="2020-12-11T15:36:45"/>
        <d v="2020-12-13T17:24:54"/>
        <d v="2020-12-13T14:59:12"/>
        <d v="2020-12-14T08:29:33"/>
        <d v="2020-12-13T19:17:31"/>
        <d v="2020-12-16T09:07:49"/>
        <d v="2020-12-16T12:09:21"/>
        <d v="2020-12-16T12:41:32"/>
        <d v="2020-12-17T11:45:05"/>
        <d v="2020-12-19T12:40:27"/>
        <d v="2020-12-19T22:55:24"/>
        <d v="2020-12-19T22:55:25"/>
        <d v="2020-12-21T18:02:04"/>
        <d v="2020-12-21T11:04:34"/>
        <d v="2020-12-21T09:20:05"/>
        <d v="2020-12-21T14:35:49"/>
        <d v="2020-12-22T12:29:20"/>
        <d v="2020-12-22T08:09:28"/>
        <d v="2020-12-22T12:20:12"/>
        <d v="2020-12-23T16:14:51"/>
        <d v="2020-12-23T17:27:16"/>
        <d v="2020-12-24T22:26:55"/>
        <d v="2020-12-30T07:36:32"/>
        <d v="2020-12-30T15:48:16"/>
        <d v="2020-12-31T12:48:02"/>
        <d v="2020-12-18T11:27:38"/>
        <d v="2020-12-18T17:15:11"/>
        <d v="2020-12-14T13:40:37"/>
        <d v="2020-12-01T12:59:15"/>
        <d v="2020-12-20T21:00:02"/>
        <d v="2020-12-08T21:40:05"/>
        <d v="2020-12-08T18:52:46"/>
        <d v="2020-12-16T09:52:33"/>
        <d v="2020-12-07T07:36:34"/>
        <d v="2020-12-08T07:20:09"/>
        <d v="2020-12-09T19:27:54"/>
        <d v="2020-12-04T12:02:12"/>
        <d v="2020-12-11T13:39:52"/>
        <d v="2020-12-11T13:44:13"/>
        <d v="2020-12-04T09:50:23"/>
        <d v="2020-12-01T17:30:20"/>
        <d v="2020-12-01T17:18:11"/>
        <d v="2020-12-01T17:15:48"/>
        <d v="2020-12-01T17:09:29"/>
        <d v="2020-12-02T13:12:13"/>
        <d v="2020-12-02T16:16:03"/>
        <d v="2020-12-02T16:17:10"/>
        <d v="2020-12-03T17:09:03"/>
        <d v="2020-12-04T11:49:12"/>
        <d v="2020-12-08T15:46:55"/>
        <d v="2020-12-09T03:53:59"/>
        <d v="2020-12-10T16:59:24"/>
        <d v="2020-12-10T17:07:54"/>
        <d v="2020-12-10T17:49:21"/>
        <d v="2020-12-11T17:54:03"/>
        <d v="2020-12-11T12:45:48"/>
        <d v="2020-12-11T12:47:14"/>
        <d v="2020-12-10T20:09:56"/>
        <d v="2020-12-11T20:59:24"/>
        <d v="2020-12-12T11:24:24"/>
        <d v="2020-12-13T19:14:20"/>
        <d v="2020-12-15T17:51:08"/>
        <d v="2020-12-15T16:22:29"/>
        <d v="2020-12-15T16:05:30"/>
        <d v="2020-12-15T16:49:18"/>
        <d v="2020-12-15T15:43:59"/>
        <d v="2020-12-14T20:09:20"/>
        <d v="2020-12-16T16:37:38"/>
        <d v="2020-12-17T16:09:25"/>
        <d v="2020-12-17T09:04:34"/>
        <d v="2020-12-17T17:07:53"/>
        <d v="2020-12-17T11:33:06"/>
        <d v="2020-12-18T15:14:45"/>
        <d v="2020-12-17T19:01:37"/>
        <d v="2020-12-20T13:51:56"/>
        <d v="2020-12-19T16:46:36"/>
        <d v="2020-12-21T16:36:09"/>
        <d v="2020-12-21T14:48:35"/>
        <d v="2020-12-22T16:20:10"/>
        <d v="2020-12-22T16:18:14"/>
        <d v="2020-12-21T18:38:04"/>
        <d v="2020-12-22T15:47:30"/>
        <d v="2020-12-22T15:55:54"/>
        <d v="2020-12-22T17:53:41"/>
        <d v="2020-12-22T16:41:28"/>
        <d v="2020-12-22T16:42:39"/>
        <d v="2020-12-23T15:25:11"/>
        <d v="2020-12-23T17:56:03"/>
        <d v="2020-12-25T19:51:35"/>
        <d v="2020-12-27T15:57:01"/>
        <d v="2020-12-28T15:10:37"/>
        <d v="2020-12-28T10:46:19"/>
        <d v="2020-12-28T14:31:14"/>
        <d v="2020-12-28T13:11:14"/>
        <d v="2020-12-28T11:47:20"/>
        <d v="2020-12-28T12:30:54"/>
        <d v="2020-12-29T17:18:52"/>
        <d v="2020-12-29T17:23:10"/>
        <d v="2020-12-29T07:39:03"/>
        <d v="2020-12-29T09:48:26"/>
        <d v="2020-12-30T05:55:18"/>
        <d v="2020-12-29T20:01:51"/>
        <d v="2020-12-31T17:16:19"/>
        <d v="2020-12-31T17:21:20"/>
        <d v="2020-12-31T09:12:09"/>
        <d v="2020-12-15T16:04:08"/>
        <d v="2020-12-28T10:34:25"/>
        <d v="2020-12-02T13:33:33"/>
        <d v="2020-12-16T17:12:13"/>
        <d v="2020-12-04T17:35:03"/>
        <d v="2020-12-17T11:31:11"/>
      </sharedItems>
    </cacheField>
    <cacheField name="Order No." numFmtId="0">
      <sharedItems count="621">
        <s v="STU-2143266178"/>
        <s v="STU-2143266042"/>
        <s v="STU-2143265849"/>
        <s v="STU-2143267313"/>
        <s v="STU-2143266855"/>
        <s v="STU-2143266857"/>
        <s v="STU-2143266287"/>
        <s v="STU-2143268417"/>
        <s v="STU-2143269248"/>
        <s v="STU-2143269092"/>
        <s v="STU-2143269535"/>
        <s v="STU-2143270028"/>
        <s v="STU-2143270057"/>
        <s v="STU-2143271381"/>
        <s v="STU-2143271014"/>
        <s v="STU-2143273675"/>
        <s v="STU-2143273474"/>
        <s v="STU-2143274937"/>
        <s v="STU-2143275021"/>
        <s v="STU-2143276212"/>
        <s v="STU-2143276543"/>
        <s v="STU-2143277529"/>
        <s v="STU-2143277021"/>
        <s v="STU-2143278223"/>
        <s v="STU-2143277727"/>
        <s v="STU-2143278523"/>
        <s v="STU-2143277435"/>
        <s v="STU-2143279934"/>
        <s v="STU-2143279258"/>
        <s v="STU-2143280518"/>
        <s v="STU-2143280880"/>
        <s v="STU-2143280187"/>
        <s v="STU-2143281905"/>
        <s v="STU-2143281254"/>
        <s v="STU-2143281940"/>
        <s v="STU-2143280185"/>
        <s v="STU-2143283393"/>
        <s v="STU-2143283246"/>
        <s v="STU-2143283410"/>
        <s v="STU-2143283332"/>
        <s v="STU-2143284299"/>
        <s v="STU-2143284681"/>
        <s v="STU-2143285887"/>
        <s v="STU-2143285713"/>
        <s v="STU-2143284313"/>
        <s v="STU-2143287034"/>
        <s v="STU-2143287674"/>
        <s v="STU-2143287184"/>
        <s v="STU-2143287542"/>
        <s v="STU-2143287207"/>
        <s v="STU-2143287730"/>
        <s v="STU-2143287581"/>
        <s v="STU-2143289886"/>
        <s v="STU-2143290000"/>
        <s v="STU-2143290457"/>
        <s v="STU-2143290484"/>
        <s v="STU-2143290428"/>
        <s v="STU-2143277410"/>
        <s v="STU-2143265992"/>
        <s v="STU-2143269644"/>
        <s v="STU-2143278040"/>
        <s v="STU-2143279051"/>
        <s v="STU-2143278391"/>
        <s v="STU-2143289923"/>
        <s v="STU-2143270198"/>
        <s v="STU-2143271417"/>
        <s v="STU-2143270161"/>
        <s v="STU-2143281878"/>
        <s v="STU-2143284534"/>
        <s v="STU-2143281881"/>
        <s v="STU-2143287135"/>
        <s v="STU-2143267796"/>
        <s v="STU-2143271355"/>
        <s v="STU-2143278597"/>
        <s v="STU-2143281874"/>
        <s v="STU-2143281884"/>
        <s v="STU-2143284533"/>
        <s v="STU-2143284559"/>
        <s v="STU-2143284629"/>
        <s v="STU-2143284671"/>
        <s v="STU-2143265773"/>
        <s v="STU-2143267563"/>
        <s v="STU-2143267617"/>
        <s v="STU-2143269628"/>
        <s v="STU-2143268945"/>
        <s v="STU-2143269622"/>
        <s v="STU-2143270134"/>
        <s v="STU-2143271251"/>
        <s v="STU-2143269289"/>
        <s v="STU-2143271675"/>
        <s v="STU-2143277102"/>
        <s v="STU-2143277520"/>
        <s v="STU-2143277191"/>
        <s v="STU-2143277402"/>
        <s v="STU-2143276620"/>
        <s v="STU-2143277555"/>
        <s v="STU-2143278761"/>
        <s v="STU-2143276825"/>
        <s v="STU-2143278621"/>
        <s v="STU-2143279690"/>
        <s v="STU-2143279684"/>
        <s v="STU-2143282865"/>
        <s v="STU-2143284322"/>
        <s v="STU-2143283445"/>
        <s v="STU-2143283929"/>
        <s v="STU-2143284678"/>
        <s v="STU-2143286451"/>
        <s v="STU-2143286580"/>
        <s v="STU-2143286559"/>
        <s v="STU-2143286953"/>
        <s v="STU-2143287936"/>
        <s v="STU-2143287170"/>
        <s v="STU-2143289161"/>
        <s v="STU-2143265924"/>
        <s v="STU-2143286898"/>
        <s v="STU-2143273238"/>
        <s v="STU-2143267951"/>
        <s v="STU-2143276895"/>
        <s v="STU-2143265387"/>
        <s v="STU-2143266171"/>
        <s v="STU-2143265293"/>
        <s v="STU-2143265420"/>
        <s v="STU-2143266108"/>
        <s v="STU-2143266167"/>
        <s v="STU-2143265197"/>
        <s v="STU-2143267278"/>
        <s v="STU-2143267224"/>
        <s v="STU-2143267490"/>
        <s v="STU-2143266229"/>
        <s v="STU-2143266265"/>
        <s v="STU-2143266844"/>
        <s v="STU-2143267458"/>
        <s v="STU-2143267463"/>
        <s v="STU-2143266308"/>
        <s v="STU-2143267281"/>
        <s v="STU-2143267526"/>
        <s v="STU-2143266290"/>
        <s v="STU-2143267860"/>
        <s v="STU-2143267846"/>
        <s v="STU-2143267985"/>
        <s v="STU-2143268023"/>
        <s v="STU-2143268392"/>
        <s v="STU-2143268364"/>
        <s v="STU-2143268558"/>
        <s v="STU-2143268607"/>
        <s v="STU-2143268557"/>
        <s v="STU-2143268560"/>
        <s v="STU-2143268621"/>
        <s v="STU-2143268622"/>
        <s v="STU-2143268536"/>
        <s v="STU-2143268613"/>
        <s v="STU-2143268093"/>
        <s v="STU-2143269483"/>
        <s v="STU-2143269308"/>
        <s v="STU-2143269095"/>
        <s v="STU-2143269141"/>
        <s v="STU-2143269450"/>
        <s v="STU-2143269454"/>
        <s v="STU-2143268627"/>
        <s v="STU-2143269475"/>
        <s v="STU-2143269874"/>
        <s v="STU-2143269974"/>
        <s v="STU-2143269692"/>
        <s v="STU-2143269860"/>
        <s v="STU-2143269790"/>
        <s v="STU-2143270110"/>
        <s v="STU-2143269166"/>
        <s v="STU-2143270077"/>
        <s v="STU-2143270113"/>
        <s v="STU-2143269836"/>
        <s v="STU-2143269511"/>
        <s v="STU-2143270855"/>
        <s v="STU-2143270980"/>
        <s v="STU-2143270718"/>
        <s v="STU-2143271427"/>
        <s v="STU-2143271397"/>
        <s v="STU-2143270757"/>
        <s v="STU-2143271242"/>
        <s v="STU-2143270937"/>
        <s v="STU-2143270245"/>
        <s v="STU-2143271357"/>
        <s v="STU-2143271997"/>
        <s v="STU-2143272435"/>
        <s v="STU-2143272279"/>
        <s v="STU-2143272448"/>
        <s v="STU-2143271605"/>
        <s v="STU-2143271860"/>
        <s v="STU-2143271443"/>
        <s v="STU-2143272210"/>
        <s v="STU-2143271934"/>
        <s v="STU-2143271446"/>
        <s v="STU-2143271766"/>
        <s v="STU-2143271958"/>
        <s v="STU-2143271946"/>
        <s v="STU-2143273333"/>
        <s v="STU-2143273112"/>
        <s v="STU-2143273837"/>
        <s v="STU-2143273655"/>
        <s v="STU-2143273688"/>
        <s v="STU-2143273399"/>
        <s v="STU-2143273075"/>
        <s v="STU-2143273708"/>
        <s v="STU-2143273860"/>
        <s v="STU-2143272764"/>
        <s v="STU-2143273768"/>
        <s v="STU-2143273760"/>
        <s v="STU-2143272808"/>
        <s v="STU-2143274741"/>
        <s v="STU-2143274707"/>
        <s v="STU-2143274727"/>
        <s v="STU-2143274600"/>
        <s v="STU-2143274581"/>
        <s v="STU-2143273918"/>
        <s v="STU-2143274793"/>
        <s v="STU-2143274584"/>
        <s v="STU-2143274671"/>
        <s v="STU-2143275110"/>
        <s v="STU-2143274983"/>
        <s v="STU-2143275155"/>
        <s v="STU-2143273997"/>
        <s v="STU-2143274524"/>
        <s v="STU-2143274948"/>
        <s v="STU-2143275169"/>
        <s v="STU-2143276533"/>
        <s v="STU-2143275855"/>
        <s v="STU-2143275894"/>
        <s v="STU-2143276532"/>
        <s v="STU-2143276530"/>
        <s v="STU-2143276423"/>
        <s v="STU-2143276161"/>
        <s v="STU-2143275931"/>
        <s v="STU-2143276520"/>
        <s v="STU-2143276205"/>
        <s v="STU-2143276062"/>
        <s v="STU-2143276203"/>
        <s v="STU-2143276345"/>
        <s v="STU-2143276518"/>
        <s v="STU-2143276286"/>
        <s v="STU-2143276250"/>
        <s v="STU-2143277522"/>
        <s v="STU-2143277293"/>
        <s v="STU-2143276931"/>
        <s v="STU-2143276569"/>
        <s v="STU-2143269671"/>
        <s v="STU-2143269672"/>
        <s v="STU-2143276767"/>
        <s v="STU-2143276867"/>
        <s v="STU-2143277441"/>
        <s v="STU-2143276625"/>
        <s v="STU-2143277308"/>
        <s v="STU-2143277284"/>
        <s v="STU-2143277528"/>
        <s v="STU-2143276601"/>
        <s v="STU-2143277017"/>
        <s v="STU-2143277011"/>
        <s v="STU-2143276965"/>
        <s v="STU-2143276890"/>
        <s v="STU-2143277513"/>
        <s v="STU-2143277517"/>
        <s v="STU-2143276979"/>
        <s v="STU-2143276984"/>
        <s v="STU-2143277209"/>
        <s v="STU-2143278690"/>
        <s v="STU-2143277585"/>
        <s v="STU-2143276576"/>
        <s v="STU-2143278727"/>
        <s v="STU-2143278760"/>
        <s v="STU-2143277652"/>
        <s v="STU-2143278645"/>
        <s v="STU-2143278577"/>
        <s v="STU-2143278596"/>
        <s v="STU-2143278652"/>
        <s v="STU-2143277581"/>
        <s v="STU-2143278774"/>
        <s v="STU-2143278694"/>
        <s v="STU-2143278601"/>
        <s v="STU-2143277378"/>
        <s v="STU-2143277150"/>
        <s v="STU-2143279454"/>
        <s v="STU-2143279379"/>
        <s v="STU-2143279752"/>
        <s v="STU-2143279151"/>
        <s v="STU-2143279236"/>
        <s v="STU-2143279233"/>
        <s v="STU-2143277301"/>
        <s v="STU-2143279092"/>
        <s v="STU-2143279654"/>
        <s v="STU-2143279734"/>
        <s v="STU-2143278701"/>
        <s v="STU-2143279892"/>
        <s v="STU-2143280166"/>
        <s v="STU-2143280091"/>
        <s v="STU-2143279996"/>
        <s v="STU-2143279997"/>
        <s v="STU-2143280471"/>
        <s v="STU-2143280711"/>
        <s v="STU-2143280727"/>
        <s v="STU-2143281008"/>
        <s v="STU-2143280978"/>
        <s v="STU-2143280769"/>
        <s v="STU-2143280063"/>
        <s v="STU-2143280293"/>
        <s v="STU-2143280259"/>
        <s v="STU-2143280861"/>
        <s v="STU-2143277864"/>
        <s v="STU-2143279260"/>
        <s v="STU-2143280990"/>
        <s v="STU-2143281855"/>
        <s v="STU-2143281879"/>
        <s v="STU-2143281220"/>
        <s v="STU-2143281119"/>
        <s v="STU-2143282037"/>
        <s v="STU-2143282032"/>
        <s v="STU-2143281724"/>
        <s v="STU-2143281496"/>
        <s v="STU-2143281631"/>
        <s v="STU-2143282022"/>
        <s v="STU-2143280285"/>
        <s v="STU-2143281886"/>
        <s v="STU-2143281574"/>
        <s v="STU-2143282312"/>
        <s v="STU-2143282670"/>
        <s v="STU-2143282677"/>
        <s v="STU-2143282349"/>
        <s v="STU-2143282365"/>
        <s v="STU-2143282669"/>
        <s v="STU-2143282621"/>
        <s v="STU-2143282238"/>
        <s v="STU-2143282314"/>
        <s v="STU-2143282745"/>
        <s v="STU-2143282612"/>
        <s v="STU-2143281037"/>
        <s v="STU-2143282239"/>
        <s v="STU-2143282323"/>
        <s v="STU-2143282755"/>
        <s v="STU-2143281385"/>
        <s v="STU-2143282251"/>
        <s v="STU-2143283380"/>
        <s v="STU-2143283235"/>
        <s v="STU-2143283126"/>
        <s v="STU-2143283259"/>
        <s v="STU-2143283229"/>
        <s v="STU-2143283400"/>
        <s v="STU-2143283302"/>
        <s v="STU-2143282866"/>
        <s v="STU-2143283389"/>
        <s v="STU-2143283378"/>
        <s v="STU-2143283381"/>
        <s v="STU-2143283243"/>
        <s v="STU-2143283267"/>
        <s v="STU-2143283282"/>
        <s v="STU-2143283368"/>
        <s v="STU-2143283369"/>
        <s v="STU-2143283373"/>
        <s v="STU-2143283374"/>
        <s v="STU-2143283340"/>
        <s v="STU-2143284329"/>
        <s v="STU-2143284338"/>
        <s v="STU-2143284702"/>
        <s v="STU-2143283436"/>
        <s v="STU-2143284547"/>
        <s v="STU-2143284550"/>
        <s v="STU-2143284098"/>
        <s v="STU-2143284510"/>
        <s v="STU-2143284377"/>
        <s v="STU-2143283707"/>
        <s v="STU-2143284157"/>
        <s v="STU-2143284426"/>
        <s v="STU-2143284680"/>
        <s v="STU-2143284374"/>
        <s v="STU-2143283437"/>
        <s v="STU-2143283429"/>
        <s v="STU-2143283762"/>
        <s v="STU-2143285606"/>
        <s v="STU-2143284761"/>
        <s v="STU-2143285077"/>
        <s v="STU-2143285674"/>
        <s v="STU-2143284821"/>
        <s v="STU-2143284726"/>
        <s v="STU-2143285359"/>
        <s v="STU-2143285583"/>
        <s v="STU-2143285478"/>
        <s v="STU-2143285535"/>
        <s v="STU-2143284766"/>
        <s v="STU-2143284842"/>
        <s v="STU-2143285282"/>
        <s v="STU-2143284809"/>
        <s v="STU-2143284838"/>
        <s v="STU-2143285623"/>
        <s v="STU-2143284837"/>
        <s v="STU-2143285399"/>
        <s v="STU-2143285458"/>
        <s v="STU-2143285513"/>
        <s v="STU-2143286013"/>
        <s v="STU-2143286567"/>
        <s v="STU-2143286543"/>
        <s v="STU-2143286558"/>
        <s v="STU-2143286594"/>
        <s v="STU-2143286215"/>
        <s v="STU-2143286298"/>
        <s v="STU-2143286287"/>
        <s v="STU-2143286292"/>
        <s v="STU-2143286303"/>
        <s v="STU-2143286499"/>
        <s v="STU-2143285759"/>
        <s v="STU-2143284715"/>
        <s v="STU-2143286294"/>
        <s v="STU-2143286348"/>
        <s v="STU-2143285056"/>
        <s v="STU-2143286619"/>
        <s v="STU-2143287032"/>
        <s v="STU-2143287035"/>
        <s v="STU-2143286926"/>
        <s v="STU-2143286948"/>
        <s v="STU-2143286949"/>
        <s v="STU-2143286859"/>
        <s v="STU-2143286947"/>
        <s v="STU-2143286622"/>
        <s v="STU-2143286990"/>
        <s v="STU-2143286952"/>
        <s v="STU-2143286838"/>
        <s v="STU-2143286635"/>
        <s v="STU-2143287063"/>
        <s v="STU-2143287089"/>
        <s v="STU-2143286748"/>
        <s v="STU-2143286798"/>
        <s v="STU-2143287759"/>
        <s v="STU-2143287933"/>
        <s v="STU-2143287922"/>
        <s v="STU-2143287935"/>
        <s v="STU-2143287180"/>
        <s v="STU-2143287345"/>
        <s v="STU-2143287864"/>
        <s v="STU-2143287484"/>
        <s v="STU-2143287150"/>
        <s v="STU-2143287529"/>
        <s v="STU-2143287545"/>
        <s v="STU-2143286946"/>
        <s v="STU-2143287573"/>
        <s v="STU-2143287775"/>
        <s v="STU-2143287177"/>
        <s v="STU-2143287784"/>
        <s v="STU-2143287907"/>
        <s v="STU-2143287990"/>
        <s v="STU-2143288812"/>
        <s v="STU-2143288898"/>
        <s v="STU-2143288781"/>
        <s v="STU-2143287984"/>
        <s v="STU-2143289012"/>
        <s v="STU-2143289051"/>
        <s v="STU-2143288102"/>
        <s v="STU-2143289056"/>
        <s v="STU-2143288847"/>
        <s v="STU-2143287965"/>
        <s v="STU-2143288089"/>
        <s v="STU-2143287963"/>
        <s v="STU-2143289139"/>
        <s v="STU-2143289980"/>
        <s v="STU-2143289141"/>
        <s v="STU-2143289555"/>
        <s v="STU-2143289395"/>
        <s v="STU-2143289828"/>
        <s v="STU-2143289751"/>
        <s v="STU-2143289317"/>
        <s v="STU-2143289391"/>
        <s v="STU-2143289735"/>
        <s v="STU-2143290206"/>
        <s v="STU-2143290432"/>
        <s v="STU-2143290459"/>
        <s v="STU-2143290081"/>
        <s v="STU-2143290494"/>
        <s v="STU-2143290498"/>
        <s v="STU-2143290545"/>
        <s v="STU-2143290401"/>
        <s v="STU-2143290279"/>
        <s v="STU-2143281181"/>
        <s v="STU-2143279995"/>
        <s v="STU-2143268792"/>
        <s v="STU-2143273703"/>
        <s v="STU-2143276922"/>
        <s v="STU-2143287347"/>
        <s v="STU-2143279022"/>
        <s v="STU-2143269977"/>
        <s v="STU-2143269572"/>
        <s v="STU-2143285730"/>
        <s v="STU-2143265142"/>
        <s v="STU-2143272735"/>
        <s v="STU-2143281505"/>
        <s v="STU-2143278569"/>
        <s v="STU-2143267693"/>
        <s v="STU-2143269460"/>
        <s v="STU-2143270221"/>
        <s v="STU-2143279013"/>
        <s v="STU-2143290079"/>
        <s v="STU-2143265879"/>
        <s v="STU-2143268594"/>
        <s v="STU-2143269549"/>
        <s v="STU-2143270760"/>
        <s v="STU-2143274986"/>
        <s v="STU-2143276875"/>
        <s v="STU-2143277518"/>
        <s v="STU-2143277519"/>
        <s v="STU-2143278312"/>
        <s v="STU-2143281016"/>
        <s v="STU-2143281908"/>
        <s v="STU-2143285392"/>
        <s v="STU-2143287537"/>
        <s v="STU-2143265766"/>
        <s v="STU-2143265901"/>
        <s v="STU-2143266303"/>
        <s v="STU-2143267094"/>
        <s v="STU-2143267658"/>
        <s v="STU-2143268486"/>
        <s v="STU-2143268682"/>
        <s v="STU-2143268690"/>
        <s v="STU-2143268874"/>
        <s v="STU-2143269982"/>
        <s v="STU-2143269198"/>
        <s v="STU-2143270228"/>
        <s v="STU-2143270818"/>
        <s v="STU-2143271581"/>
        <s v="STU-2143273804"/>
        <s v="STU-2143271937"/>
        <s v="STU-2143272687"/>
        <s v="STU-2143276328"/>
        <s v="STU-2143276390"/>
        <s v="STU-2143276000"/>
        <s v="STU-2143276352"/>
        <s v="STU-2143277478"/>
        <s v="STU-2143277623"/>
        <s v="STU-2143277533"/>
        <s v="STU-2143280107"/>
        <s v="STU-2143280461"/>
        <s v="STU-2143280533"/>
        <s v="STU-2143281508"/>
        <s v="STU-2143283144"/>
        <s v="STU-2143283339"/>
        <s v="STU-2143283948"/>
        <s v="STU-2143283688"/>
        <s v="STU-2143284360"/>
        <s v="STU-2143285277"/>
        <s v="STU-2143284835"/>
        <s v="STU-2143285266"/>
        <s v="STU-2143286438"/>
        <s v="STU-2143286533"/>
        <s v="STU-2143286929"/>
        <s v="STU-2143289179"/>
        <s v="STU-2143289903"/>
        <s v="STU-2143290421"/>
        <s v="STU-2143282393"/>
        <s v="STU-2143282815"/>
        <s v="STU-2143278413"/>
        <s v="STU-2143265585"/>
        <s v="STU-2143283430"/>
        <s v="STU-2143272770"/>
        <s v="STU-2143280180"/>
        <s v="STU-2143271567"/>
        <s v="STU-2143273983"/>
        <s v="STU-2143269133"/>
        <s v="STU-2143276200"/>
        <s v="STU-2143276204"/>
        <s v="STU-2143268882"/>
        <s v="STU-2143266166"/>
        <s v="STU-2143266149"/>
        <s v="STU-2143266143"/>
        <s v="STU-2143266133"/>
        <s v="STU-2143267289"/>
        <s v="STU-2143267291"/>
        <s v="STU-2143269118"/>
        <s v="STU-2143272437"/>
        <s v="STU-2143272778"/>
        <s v="STU-2143275105"/>
        <s v="STU-2143275130"/>
        <s v="STU-2143276114"/>
        <s v="STU-2143276117"/>
        <s v="STU-2143275271"/>
        <s v="STU-2143276617"/>
        <s v="STU-2143277532"/>
        <s v="STU-2143279921"/>
        <s v="STU-2143279768"/>
        <s v="STU-2143279759"/>
        <s v="STU-2143279818"/>
        <s v="STU-2143279737"/>
        <s v="STU-2143279033"/>
        <s v="STU-2143280904"/>
        <s v="STU-2143281992"/>
        <s v="STU-2143281500"/>
        <s v="STU-2143282109"/>
        <s v="STU-2143283240"/>
        <s v="STU-2143284551"/>
        <s v="STU-2143285502"/>
        <s v="STU-2143285498"/>
        <s v="STU-2143284734"/>
        <s v="STU-2143285462"/>
        <s v="STU-2143285473"/>
        <s v="STU-2143285648"/>
        <s v="STU-2143285532"/>
        <s v="STU-2143285536"/>
        <s v="STU-2143286338"/>
        <s v="STU-2143286584"/>
        <s v="STU-2143286945"/>
        <s v="STU-2143287093"/>
        <s v="STU-2143287738"/>
        <s v="STU-2143287331"/>
        <s v="STU-2143287708"/>
        <s v="STU-2143287617"/>
        <s v="STU-2143287554"/>
        <s v="STU-2143289062"/>
        <s v="STU-2143289067"/>
        <s v="STU-2143288035"/>
        <s v="STU-2143288228"/>
        <s v="STU-2143289163"/>
        <s v="STU-2143289136"/>
        <s v="STU-2143290538"/>
        <s v="STU-2143290539"/>
        <s v="STU-2143290224"/>
        <s v="STU-2143279758"/>
        <s v="STU-2143287320"/>
        <s v="STU-2143267113"/>
        <s v="STU-2143280953"/>
        <s v="STU-2143281499"/>
      </sharedItems>
    </cacheField>
    <cacheField name="Customer Name" numFmtId="49">
      <sharedItems count="243">
        <s v="Rodam Enterprises"/>
        <s v="O And K Super Store"/>
        <s v="Jovik Minimart"/>
        <s v="Sweet  Gift  Shop"/>
        <s v="Akinro Minimart"/>
        <s v="Francisco"/>
        <s v="Domec Minimart 2"/>
        <s v="Heritage Steve Super Minimarts"/>
        <s v="Simple N sweet foods"/>
        <s v="Isaac Minimarts"/>
        <s v="Madam Chibuike"/>
        <s v="Than-all Minimart"/>
        <s v="Lotage Minimarts"/>
        <s v="Ac Godson"/>
        <s v="olakem"/>
        <s v="Winsolight"/>
        <s v="Silver Destiny"/>
        <s v="K &amp; P Provision Minimarts"/>
        <s v="David Minimart"/>
        <s v="Gods  prosper"/>
        <s v="Daves Supermarket"/>
        <s v="Grandy Minimarts"/>
        <s v="Ekeson Minimart"/>
        <s v="Temiloluwa Minimart"/>
        <s v="Iyawo Minimart"/>
        <s v="Kuchys Place 2"/>
        <s v="Madam Harmony Minimarts"/>
        <s v="Folly Best Kiddies Home"/>
        <s v="Emmacity Holdings Minimarts"/>
        <s v="Rich Bon  Minimart"/>
        <s v="Chopsytop Minimarts"/>
        <s v="Madam Wisdom Minimart"/>
        <s v="Madam Olafehinti"/>
        <s v="All purpose Minimart"/>
        <s v="summy Super Store"/>
        <s v="AJ Minimart"/>
        <s v="olafaz Minimart"/>
        <s v="Idish Global"/>
        <s v="God's mercy Minimart"/>
        <s v="Judek Minimarts"/>
        <s v="dashols"/>
        <s v="Happy  Minimart&amp; Provision"/>
        <s v="Marswell Minimart"/>
        <s v="Mosturah Olasina"/>
        <s v="Olamidara"/>
        <s v="Madam Precious Minimart"/>
        <s v="Sandra Super Store"/>
        <s v="okiki varieties Minimart"/>
        <s v="New Life Minimarts"/>
        <s v="Destiny Minimart"/>
        <s v="karadin"/>
        <s v="Emeka mart"/>
        <s v="Opashola Minimarts"/>
        <s v="Alhaja Eggs"/>
        <s v="Nk Minimarts"/>
        <s v="Glorious Heritage Super Minimarts"/>
        <s v="Iya Laje"/>
        <s v="Basab Minimarts"/>
        <s v="Madam ayanfe Minimarts"/>
        <s v="Mum God's Pawer Minimart"/>
        <s v="Madam Akindele Minimart"/>
        <s v="K.c Minimart"/>
        <s v="Afam Nkechi"/>
        <s v="Suncomm Minimarts"/>
        <s v="TASUDON MinimartS"/>
        <s v="Ecoben Minimart"/>
        <s v="Mutay Super Store"/>
        <s v="P D Super Store"/>
        <s v="Ona_ara Minimart"/>
        <s v="Sariki Minimart"/>
        <s v="Oge Mini Mart"/>
        <s v="Olaboy Minimart"/>
        <s v="A- SUPERMART"/>
        <s v="gbemisola Minimart"/>
        <s v="Glory Minimarts"/>
        <s v="Gods Minimart"/>
        <s v="Bukted Minimarts"/>
        <s v="C Way"/>
        <s v="Ty Minimart"/>
        <s v="Twins Minimart"/>
        <s v="Morfas Minimart"/>
        <s v="Abass Minimart"/>
        <s v="Dedora Minimart"/>
        <s v="Udapaul Nig"/>
        <s v="Madam ik"/>
        <s v="Babkem Minimart"/>
        <s v="Mavelouse Minimart"/>
        <s v="Chucks nvestment"/>
        <s v="Mj Minimart"/>
        <s v="Omolara Minimart"/>
        <s v="C B C Minimart"/>
        <s v="Williams Minimarts"/>
        <s v="God's Heritage"/>
        <s v="Zeehmamas Super Store"/>
        <s v="Sam B Minimarts"/>
        <s v="Samson Super Store"/>
        <s v="Abusiedumare Minimart"/>
        <s v="Hi Mart Minimart"/>
        <s v="Rafat Minimart"/>
        <s v="De Young Minimarts"/>
        <s v="AbolOla Minimarts"/>
        <s v="Fortune Supermarket"/>
        <s v="Metro Minimart"/>
        <s v="Madam rahman Minimart"/>
        <s v="Brasq"/>
        <s v="Chika Minimart"/>
        <s v="Funky Minimart"/>
        <s v="Bay-on Minimart"/>
        <s v="Champion Minimart"/>
        <s v="Iya Lekan Minimart"/>
        <s v="Fairmoon Supermarket"/>
        <s v="Louiz Mart"/>
        <s v="Olufayo Minimart"/>
        <s v="Oreofe Minimart"/>
        <s v="Oladeji Minimart"/>
        <s v="Mum Aliya"/>
        <s v="S.t.p Enterprise"/>
        <s v="Hajiya Minimart"/>
        <s v="Sis Glory"/>
        <s v="Aboki wife's shop"/>
        <s v="Simeon Madam"/>
        <s v="Santa Maria Minimarts"/>
        <s v="Josu Minimart"/>
        <s v="Alhaja"/>
        <s v="Solo Minimarts"/>
        <s v="Free Man Minimarts"/>
        <s v="Able God"/>
        <s v="aktit farm supermarket"/>
        <s v="ogba"/>
        <s v="Mum Wisdom Minimart"/>
        <s v="Gods Own Minimart"/>
        <s v="Basil Minimart"/>
        <s v="Peace Minimarts"/>
        <s v="Ejike Minimart"/>
        <s v="Iya Mariam"/>
        <s v="Anawu Minimart"/>
        <s v="smine me Minimart"/>
        <s v="Mz Good Rich Supermarket"/>
        <s v="bolly Super Store"/>
        <s v="Ibukunoluwa Minimart"/>
        <s v="Ceeford Minimart"/>
        <s v="Ronksey Minimart"/>
        <s v="Taisan Minimart"/>
        <s v="success 234 ojota"/>
        <s v="Madam Claire"/>
        <s v="A Square Minimart"/>
        <s v="Tolchukwu Minimart"/>
        <s v="God Grace Minimart"/>
        <s v="Gods Prosper Minimart"/>
        <s v="Mama Dee's Minimarts"/>
        <s v="Kane Parker 2"/>
        <s v="Zee Venture"/>
        <s v="Madam. Olowu Minimart"/>
        <s v="Tope Minimart"/>
        <s v="2 Cees Supermarket"/>
        <s v="Joyose Global Services"/>
        <s v="Ty Exclusive Minimarts"/>
        <s v="Jeecee SuperMinimart"/>
        <s v="Pepe Supermarket"/>
        <s v="Oluwadara Minimart"/>
        <s v="Iya Mariam Minimart"/>
        <s v="DD Discount supermarket"/>
        <s v="Madam Lola Minimarts"/>
        <s v="Henry.C Minimart"/>
        <s v="Dopemu outlet"/>
        <s v="Emybest Minimart"/>
        <s v="God In Control Minimart"/>
        <s v="Dunnaks Minimarts"/>
        <s v="Dara Minimart"/>
        <s v="olubukola Minimart"/>
        <s v="Payless Minimart"/>
        <s v="Jemila Minimarts"/>
        <s v="Ada Jesus"/>
        <s v="Kings Supermarket"/>
        <s v="Oludayo Minimarts"/>
        <s v="Temi gold Minimart"/>
        <s v="Pankrose Minimart"/>
        <s v="Apex Minimart"/>
        <s v="KC Minimart"/>
        <s v="Mama  Ema Minimarts"/>
        <s v="Madam Oladare Minimart"/>
        <s v="N &amp; K Varieties Minimart"/>
        <s v="kemi Minimart"/>
        <s v="PASCA MinimartS"/>
        <s v="fabulous foods"/>
        <s v="So Good Minimart"/>
        <s v="Iya Adura"/>
        <s v="Amazing Grace Minimarts"/>
        <s v="Adazina Minimarts"/>
        <s v="Golden Era Minimart"/>
        <s v="Miracle God Minimart"/>
        <s v="Promise Me Peace Minimart"/>
        <s v="O. Isaiah Minimart"/>
        <s v="Bola Minimarts"/>
        <s v="Jummy k Minimart"/>
        <s v="Dream Minimart"/>
        <s v="Abdul rahamon Minimart"/>
        <s v="Triple J"/>
        <s v="Uche Best Minimart"/>
        <s v="Majemu Oluwa Minimarts"/>
        <s v="Guideright SuperMinimart"/>
        <s v="Alh. Aliyu Provision Minimart"/>
        <s v="Madam Baki Minimarts"/>
        <s v="Jummy Minimart"/>
        <s v="Richie Minimarts"/>
        <s v="Real Minimarts"/>
        <s v="Buba"/>
        <s v="Topraf"/>
        <s v="Kings Venture"/>
        <s v="Madam Ekene Minimart"/>
        <s v="Window Shop"/>
        <s v="Dynamic 3"/>
        <s v="Godswill SuperMinimarts"/>
        <s v="Ezzybest Minimarts"/>
        <s v="Labbas Minimart"/>
        <s v="Madam junior Minimart"/>
        <s v="Ismaila Minimarts"/>
        <s v="Him Minimarts"/>
        <s v="Gods Favour Minimart"/>
        <s v="Madam Mohammed Minimart"/>
        <s v="Gods own Minimarts"/>
        <s v="Labort Minimarts"/>
        <s v="Madam Joshua Minimart"/>
        <s v="experts Super Store"/>
        <s v="Bukky Minimarts"/>
        <s v="Triple A Trading Minimart"/>
        <s v="Olubami"/>
        <s v="Eban Minimarts"/>
        <s v="Iya Amaka"/>
        <s v="Favour Minimart"/>
        <s v="Yemtex Minimart"/>
        <s v="Princess O. Minimart"/>
        <s v="Timifavic Venture"/>
        <s v="Aklat Minimart"/>
        <s v="Harmony Minimart"/>
        <s v="Winning Minimart"/>
        <s v="Madam Basit Minimart"/>
        <s v="Madam Adunni Minimart"/>
        <s v="oloruntosin Minimart"/>
        <s v="ALPHAMART SUPERMARKETKET"/>
        <s v="Mustapha Minimart 2"/>
        <s v="Madam Oyin"/>
        <s v="CollJenny Minimart"/>
      </sharedItems>
    </cacheField>
    <cacheField name="Producer" numFmtId="49">
      <sharedItems count="32">
        <s v="Hayat Kimya Nigeria Limited"/>
        <s v="FrieslandCampina WAMCO Nigeria"/>
        <s v="Nestle Nigeria Plc"/>
        <s v="PZ Cussons Nigeria Plc"/>
        <s v="Procter and Gamble"/>
        <s v="Unilever Nigeria Plc"/>
        <s v="Evans"/>
        <s v="Promasidor"/>
        <s v="Fastizers Food Confectionery"/>
        <s v="Nasco"/>
        <s v="Cadbury Nigeria Plc"/>
        <s v="Arla Foods"/>
        <s v="Chi Nigeria Limited"/>
        <s v="GB Foods"/>
        <s v="Tradedepot Imported"/>
        <s v="Mikano Intl Limited"/>
        <s v="MistaChoco"/>
        <s v="Dangote"/>
        <s v="Infinity Snacks and Beverages Limited"/>
        <s v="Olam Group Nigeria"/>
        <s v="Anhui Qiangwang Food Ltd"/>
        <s v="Flour Mills of Nigeria"/>
        <s v="DUFIL Prima foods Plc"/>
        <s v="vital"/>
        <s v="Sonia Foods Industries Ltd."/>
        <s v="Sosaco Nigeria Limited"/>
        <s v="Unimer S.A"/>
        <s v="Henkel Expand Global"/>
        <s v="Limited"/>
        <s v="Eko Supreme Ltd"/>
        <s v="Extreme Manufacturing Nig Ltd"/>
        <s v="Nourdm Global"/>
      </sharedItems>
    </cacheField>
    <cacheField name="Product" numFmtId="49">
      <sharedItems/>
    </cacheField>
    <cacheField name="Category Group" numFmtId="49">
      <sharedItems count="5">
        <s v="Baby"/>
        <s v="Beauty &amp; Personal Care"/>
        <s v="Breakfast &amp; Snacks"/>
        <s v="Food"/>
        <s v="Home Care"/>
      </sharedItems>
    </cacheField>
    <cacheField name="Category" numFmtId="49">
      <sharedItems count="21">
        <s v="Infant Care"/>
        <s v="Baby Food"/>
        <s v="Toileteries"/>
        <s v="Oral Care"/>
        <s v="Milk"/>
        <s v="Chocolate Beverage"/>
        <s v="Cereal"/>
        <s v="Confectionary"/>
        <s v="Yoghurt"/>
        <s v="Spreads"/>
        <s v="Biscuits"/>
        <s v="Coffee / Tea"/>
        <s v="Butter"/>
        <s v="Sugar"/>
        <s v="Processed Food"/>
        <s v="Spices"/>
        <s v="Culinary"/>
        <s v="Condiments"/>
        <s v="Household Clean"/>
        <s v="Kitchen Supplies"/>
        <s v="Fabric Clean"/>
      </sharedItems>
    </cacheField>
    <cacheField name="Variant" numFmtId="49">
      <sharedItems count="157">
        <s v="Molfix Twin Midi(4-9 Kg) x 36 x 4"/>
        <s v="Molfix Twin Mini(3-6 kg) by 40, pack of 4"/>
        <s v="Molfix Twin Maxi(7-18 kg) by 32, pack of 4"/>
        <s v="My Boy Eldorin Infant Formula 454g x 12"/>
        <s v="NAN 1 Bullet 400g x 12"/>
        <s v="Molfix Jumbo Maxi(7-18 kg) by 80"/>
        <s v="Nan 3 Bullet 400g x 12"/>
        <s v="Molfix Small Midi(4-9 kg) by 9, pack of 10"/>
        <s v="Molfix Small Mini(3-6 kg) by 10, pack of 12"/>
        <s v="Molfix Jumbo Midi(4-9 Kg) x 88 x 3"/>
        <s v="SMA Gold Follow on Mpwdr Can 12 x 400g x4"/>
        <s v="Molfix Small Maxi(7-18 kg) by 8, pack of 10"/>
        <s v="Molfix Jumbo Mini(3-6 Kg) x 96 x 3"/>
        <s v="Cerelac Wheat 6 x 1kg"/>
        <s v="Premier Luxurious Milk Family Bar Soap 175g x 32"/>
        <s v="Premier Soap Rose 65G x 104"/>
        <s v="Premier Luxurious Milk Family Bar Soap 55g x 104"/>
        <s v="Always Ultra Single Blue 16 x 7"/>
        <s v="Premier Soap Lemon 55g x 104"/>
        <s v="Close-Up Naija Herbal 140g x 50"/>
        <s v="Premier Cool Deo Bar Soap 60g x 72"/>
        <s v="Always Ultra Duo - Pink 16 x 16"/>
        <s v="Oral - B Herbal Mint 130g x 36"/>
        <s v="Premier Aloe Vera Family Bar Soap 175g x 32"/>
        <s v="Premier Soap Rose 175G x 32"/>
        <s v="Eva Fresh Bar Soap 150g x 48"/>
        <s v="Always Ultra Duo - Blue 8 x 14"/>
        <s v="Lux Soft Caress 96 X 65g"/>
        <s v="Three Crowns Instant Filled Milk Powder Sachet 320g x 12"/>
        <s v="Milo Activ-Go Sachet 400g x 10 + (20g x 10 Free)"/>
        <s v="Milo Sachet 20g x 240"/>
        <s v="Nestle Golden Morn 450g x 12"/>
        <s v="Cowbell Chocolate Sachet 20g x 26 x 10"/>
        <s v="Nibit Mini Snacks Chocolate Cookies 60g x 72"/>
        <s v="Peak Yoghurt 315ml Orange"/>
        <s v="Nasco Cornflakes Original Sachet 30g x 36"/>
        <s v="Nibit Mini Snacks Milky Cookies 60g x 72"/>
        <s v="Peak Nig Tray 160g x 24"/>
        <s v="Milo Refill 200g x 24"/>
        <s v="Milo Activ-Go Sachet (800g + 100g Free) x 6"/>
        <s v="Cadbury Bournvita Sachet 20g x 200"/>
        <s v="Loya 320g Refill x 12"/>
        <s v="Dano Cool Cow Choco Sachet 18g x 250"/>
        <s v="Peak Evap Filled 160g x 24"/>
        <s v="Dano Cool Cow Sachet 12g x 260 + 30 Sachet Free"/>
        <s v="Cowbell Coffee 20g Sachet x 200"/>
        <s v="Dano Cool Cow Refill 350g x 12"/>
        <s v="HOLLANDIA EVAP MILK 190G x 24"/>
        <s v="Cowbell Sachet 12g x 200"/>
        <s v="BAMA MAYONNAISE FL.OZ 909ML JARS X 12"/>
        <s v="Golden Morn 50g x100"/>
        <s v="Cadbury Bournvita Refill 500g x 12"/>
        <s v="Bama Mayonnaise (Pet) 8Oz x 12 (226 ML)"/>
        <s v="Milo 1kg x 6 Tin"/>
        <s v="Milo 12 x 500g Tin"/>
        <s v="Nasco Shortcake 120g  x 36"/>
        <s v="HOLLANDIA EVAP MILK 50ML x 48"/>
        <s v="Dano Cool Cow Refill 800g x 12"/>
        <s v="DANO FULL CREAM 12 X 800G"/>
        <s v="Nescafé Breakfast 3 in 1 (36 x 8) 32g"/>
        <s v="Nasco Coco Pops 32g x 36"/>
        <s v="Nasco Original Cornflakes 350g x 10"/>
        <s v="Checkers Custard Powder Vanilla Flavour 400g Refill"/>
        <s v="Dano Cool Cow Sachet 150g x 36"/>
        <s v="DANO FULL CREAM 12 X 350G"/>
        <s v="Mac Crunchy Chocolate Coated Wafer 20g x 80"/>
        <s v="Mac Max Vanilla Wafer 15g x 120"/>
        <s v="Peak Nig Tray 170g x 48"/>
        <s v="Hollandia Evap Slim 120g x 24"/>
        <s v="Nasco Original Cornflakes 500g x 8"/>
        <s v="Hollandia Evap Slim 190g x 24"/>
        <s v="Nestle Golden Morn 900g"/>
        <s v="MistaChoco and Sistachoco Promo Pack 15g x 50"/>
        <s v="One Free Hanger of MistaChoco"/>
        <s v="Blue Band Spread For Bread 250g x 24"/>
        <s v="Dangote Granulated Sugar 250g"/>
        <s v="Infinity Cornflakes Sachet 30g x 36"/>
        <s v="Dangote Granulated Sugar 500g"/>
        <s v="Peak Milk Tin 400g x 12"/>
        <s v="THREE CROWN EVAP TRAY 24 X 170G"/>
        <s v="Peak 123 gum Sachets 360g x 12"/>
        <s v="Peak Milk Powder Sachet 14g x 210"/>
        <s v="BLUE BAND SPREAD FOR BREAD 900g"/>
        <s v="Blue Band Spread For Bread 450g"/>
        <s v="Tasty Tom Sachet 65g x 50"/>
        <s v="Tasty Cubes Chicken Flavour 100g x 80"/>
        <s v="Golden Penny Spaghetti 500g x 20"/>
        <s v="Indomie Hungryman Onion 180g x 24"/>
        <s v="Golden Penny Spaghettini 500g x 20"/>
        <s v="Golden Penny Semovita 2kg"/>
        <s v="Vitali Gold Hot Pepper Tomato Paste 70g"/>
        <s v="Sonia Tomato Tin 400g x 24"/>
        <s v="Golden Penny Semovita 1kg"/>
        <s v="Sonia Tomato Paste Mix Sachet 65g x 50"/>
        <s v="Tasty Cubes Chicken Flavour 400g x 20"/>
        <s v="Indomie Indomitable Chicken 70g x 40"/>
        <s v="Golden Penny Semovita 10kg"/>
        <s v="Golden Penny Semovita 5kg"/>
        <s v="Maggi Signature Jollof 8g x 30 x 10"/>
        <s v="Maggi Chicken Flavour  24 x 60x 10g"/>
        <s v="GINO MAX Beef &amp; SPICE 40x25x5g NG"/>
        <s v="Gino Max Beef 100g x 10"/>
        <s v="GINO Max Beef 40x25x5g (SAC) NG"/>
        <s v="GINO Max Chicken 40x25 PRM +2x5g (SAC) NG"/>
        <s v="Vitali Tomato Paste 70g x 50"/>
        <s v="Gino Herbs &amp; Spices Curry Powder Sachet 3.5g x 200"/>
        <s v="Titus Sardines 125g x 50"/>
        <s v="Power Vegetable Oil 2.6Ltrs x 8"/>
        <s v="Maggi Naija Pot 4g x 24 x 40"/>
        <s v="Golden Penny Semovita 500g x 20"/>
        <s v="Golden Penny Noodles 70g x 40"/>
        <s v="Maggi Star 4g x 20 x 100"/>
        <s v="Gino Max Chicken 100g x 10"/>
        <s v="Gino Tomato Paste Sachet 65g x 50"/>
        <s v="Indomie Hungryman Chicken 180g x 24"/>
        <s v="Tasty Tom Jollof Mix Sachet 70g x 50"/>
        <s v="Sonia Tomato Tin 2.2kg x 6"/>
        <s v="WAW Multi Purpose Powder Detergent 180g x 26"/>
        <s v="Supreme Tasty Chicken Instant Noodles 100g"/>
        <s v="Good Mama Cleaning Detergent Floral 80g x 50"/>
        <s v="Good Mama Cleaning Detergent 170g x 26 Floral"/>
        <s v="Good Mama Cleaning Detergent Lemon 170g x 26"/>
        <s v="So Easy 80g x 51"/>
        <s v="So Easy 170g x 26"/>
        <s v="So Klin Detergent 65g x 48 + 3 free"/>
        <s v="Sunlight Destiny Powder Yellow 72x80g"/>
        <s v="WAW Multi Purpose Powder Detergent 90g x 48"/>
        <s v="So Klin Ultra detergent 160g x 24"/>
        <s v="Good Mama Cleaning Detergent 80g x 50 Lemon"/>
        <s v="Good Mama Cleaning Detergent Floral 850g x 6"/>
        <s v="So Klin Multi x 140g x 48"/>
        <s v="Ariel Ankara &amp; Colour 800g x 8"/>
        <s v="Ariel Hs 2Kg x 4"/>
        <s v="Nittol Antibacterial Powder Detergent 90g x 48"/>
        <s v="Nittol Antibacterial Powder Detergent 180g x 26"/>
        <s v="So Easy 900g"/>
        <s v="Two free rolls of WAW 170g Color"/>
        <s v="Canoe Extra Care Laundry Bar Pure 230Gx24 (Brown)"/>
        <s v="Nittol Antibacterial Powder Detergent 800g x 7"/>
        <s v="Ariel Detergent 75g x 72"/>
        <s v="Ariel Original 170g x 24"/>
        <s v="Supreme Tasty Chicken Instant Noodles 70g"/>
        <s v="Radiant Detergent Powder (200g+20g) x 24"/>
        <s v="Radiant Detergent Powder 800g x 6"/>
        <s v="Radiant Detergent Powder (90g+10g) x 48"/>
        <s v="So Klin Detergent 500g x 12"/>
        <s v="So Klin Concentrated Detergent 935g x 6"/>
        <s v="WAW Colour 170g X 28"/>
        <s v="Canoe 130g x 48 Extra care (White)"/>
        <s v="good Mama Cleaning Detergent Lemon 850g x 6"/>
        <s v="Magik 170g x 26"/>
        <s v="Magik 80g x 51"/>
        <s v="Ariel Ankara &amp; Colour 150g x 24"/>
        <s v="Ariel Hs 75g x 36"/>
        <s v="Ariel Hs 400g x 12"/>
        <s v="Ariel Original Laundry Detergent Powder 800g x 8"/>
        <s v="Sunlight Destiny Powder Pink 72x80g"/>
      </sharedItems>
    </cacheField>
    <cacheField name="Quantity" numFmtId="4">
      <sharedItems containsSemiMixedTypes="0" containsString="0" containsNumber="1" minValue="0.25" maxValue="100"/>
    </cacheField>
    <cacheField name="Unit Price" numFmtId="4">
      <sharedItems containsSemiMixedTypes="0" containsString="0" containsNumber="1" containsInteger="1" minValue="0" maxValue="35000"/>
    </cacheField>
    <cacheField name="shippingStatus" numFmtId="49">
      <sharedItems count="2">
        <s v="delivered"/>
        <s v="cancelled"/>
      </sharedItems>
    </cacheField>
    <cacheField name="Delivery Agent" numFmtId="0">
      <sharedItems/>
    </cacheField>
    <cacheField name="Delivery Date" numFmtId="22">
      <sharedItems containsNonDate="0" containsDate="1" containsString="0" containsBlank="1" minDate="2020-12-02T07:51:40" maxDate="2021-01-04T19:58:10"/>
    </cacheField>
    <cacheField name="Customer Type" numFmtId="49">
      <sharedItems/>
    </cacheField>
    <cacheField name="Order Channel" numFmtId="49">
      <sharedItems/>
    </cacheField>
    <cacheField name="SLA" numFmtId="19">
      <sharedItems containsDate="1" containsMixedTypes="1" minDate="1899-12-30T14:46:04" maxDate="1900-01-08T17:34:29"/>
    </cacheField>
    <cacheField name="Price" numFmtId="0">
      <sharedItems containsSemiMixedTypes="0" containsString="0" containsNumber="1" minValue="0" maxValue="460000"/>
    </cacheField>
    <cacheField name=")rdered time" numFmtId="19">
      <sharedItems containsSemiMixedTypes="0" containsNonDate="0" containsDate="1" containsString="0" minDate="1899-12-30T00:02:40" maxDate="1899-12-30T23:35:04"/>
    </cacheField>
    <cacheField name="Delivery time" numFmtId="19">
      <sharedItems containsDate="1" containsMixedTypes="1" minDate="1899-12-30T00:01:15" maxDate="1899-12-30T23:21:24"/>
    </cacheField>
  </cacheFields>
  <extLst>
    <ext xmlns:x14="http://schemas.microsoft.com/office/spreadsheetml/2009/9/main" uri="{725AE2AE-9491-48be-B2B4-4EB974FC3084}">
      <x14:pivotCacheDefinition pivotCacheId="12900859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51.600649884262" createdVersion="8" refreshedVersion="8" minRefreshableVersion="3" recordCount="2047" xr:uid="{FD6DAE1C-D637-42B0-9DF5-415987E5E199}">
  <cacheSource type="worksheet">
    <worksheetSource ref="A1:T2048" sheet="Orders - December 2020"/>
  </cacheSource>
  <cacheFields count="20">
    <cacheField name="OrderedAt Date " numFmtId="0">
      <sharedItems containsNonDate="0" containsDate="1" containsString="0" containsBlank="1" minDate="2020-12-01T09:02:19" maxDate="2020-12-31T17:49:09"/>
    </cacheField>
    <cacheField name="Order No." numFmtId="0">
      <sharedItems containsBlank="1"/>
    </cacheField>
    <cacheField name="Customer Name" numFmtId="0">
      <sharedItems containsBlank="1"/>
    </cacheField>
    <cacheField name="Producer" numFmtId="0">
      <sharedItems containsBlank="1"/>
    </cacheField>
    <cacheField name="Product" numFmtId="0">
      <sharedItems containsBlank="1"/>
    </cacheField>
    <cacheField name="Category Group" numFmtId="0">
      <sharedItems containsBlank="1"/>
    </cacheField>
    <cacheField name="Category" numFmtId="0">
      <sharedItems containsBlank="1"/>
    </cacheField>
    <cacheField name="Variant" numFmtId="0">
      <sharedItems containsBlank="1"/>
    </cacheField>
    <cacheField name="Quantity" numFmtId="0">
      <sharedItems containsString="0" containsBlank="1" containsNumber="1" minValue="0.25" maxValue="100"/>
    </cacheField>
    <cacheField name="Unit Price" numFmtId="0">
      <sharedItems containsString="0" containsBlank="1" containsNumber="1" containsInteger="1" minValue="0" maxValue="35000"/>
    </cacheField>
    <cacheField name="shippingStatus" numFmtId="0">
      <sharedItems containsBlank="1" count="3">
        <s v="delivered"/>
        <s v="cancelled"/>
        <m/>
      </sharedItems>
    </cacheField>
    <cacheField name="Delivery Agent" numFmtId="0">
      <sharedItems containsBlank="1" count="106">
        <s v="Maryjane Joel"/>
        <s v="Ralia Okwuchukwu"/>
        <s v="Adaeze gabriel"/>
        <s v="Mary paul"/>
        <s v="Esther Victor"/>
        <s v="Shainaan Buchi"/>
        <s v="sharon Walter"/>
        <s v="Nwando Godwin"/>
        <s v="Stephen Progress"/>
        <s v="Ayomide Charles"/>
        <s v="Tife Chibunnam"/>
        <s v="Christy Umar"/>
        <s v="milcah Smart"/>
        <s v="Martins oyekunle"/>
        <s v="Dolly yanju"/>
        <s v="benita Alvin"/>
        <s v="Diana John"/>
        <s v="AMANDA Jonathan"/>
        <s v="Waajidah vincent"/>
        <s v="Bernice Segs"/>
        <s v="Ibukun Patrick"/>
        <s v="Bola Abiodun"/>
        <s v="Oputa Sammie"/>
        <s v="Chiamaka Richard"/>
        <s v="Sofia UWEM"/>
        <s v="Chinwe Emmy"/>
        <s v="kebe Joseph"/>
        <s v="Michelle Olusegun"/>
        <s v="Blessing michael"/>
        <s v="Cynthia ejike james"/>
        <s v="Vivian Harrison"/>
        <s v="Rayo Enoch"/>
        <s v="Grace George"/>
        <s v="Akon wisdom"/>
        <s v="Enny Muktar"/>
        <s v="Gabriel sodiq"/>
        <s v="Kenny Akinola"/>
        <s v="MinRee Michael stein"/>
        <s v="pink August"/>
        <s v="ubong Hassan"/>
        <s v="-"/>
        <s v="vanessa Jude"/>
        <s v="Alma Aliyu"/>
        <s v="Jessica Williams"/>
        <s v="chinelo Isaac"/>
        <s v="mercy Peter"/>
        <s v="Imegwa Philomena"/>
        <s v="stella Raphael"/>
        <s v="dorcas Adewale"/>
        <s v="Balogun a Amineet James"/>
        <s v="sussan victory"/>
        <s v="Ashimedua Godson"/>
        <s v="Merit zion"/>
        <s v="Queen Alex"/>
        <s v="oreoluwa chidi"/>
        <s v="Chinonso Micheal"/>
        <s v="Titi Bishop"/>
        <s v="zainab Pascal"/>
        <s v="Hellen Prince"/>
        <s v="stephanie azeez"/>
        <s v="Margaret Muhammed"/>
        <s v="Rita uche"/>
        <s v="Loveth Adesoji"/>
        <s v="Ofegha Toluwalase"/>
        <s v="Ameerah Utibeabasi"/>
        <s v="Amala AMAECHI"/>
        <s v="rosemary Goodluck"/>
        <s v="Rose kelvin"/>
        <s v="Perfect MASTER LIGHT"/>
        <s v="Chidera Aye"/>
        <s v="Abisoye Simon"/>
        <s v="Jennifer stephen"/>
        <s v="sophia Tanitoluwa"/>
        <s v="William Henry"/>
        <s v="Martins Obafemi"/>
        <s v="Olive joy"/>
        <s v="Bethel Rasak Faruk"/>
        <s v="Oluchi monday"/>
        <s v="Pollyanna SOLOMON"/>
        <s v="Fidelia Martins"/>
        <s v="DIVINE IDRIS"/>
        <s v="olabisi Kingsley"/>
        <s v="Mietra Azubuike"/>
        <s v="Gem ABRAHAM"/>
        <s v="Ada Misan"/>
        <s v="Vika moussa"/>
        <s v="Anu Daniel"/>
        <s v="Marie Francis"/>
        <s v="Tomilola Ilerioluwa"/>
        <s v="Lillie Dean"/>
        <s v="Rachael Israel"/>
        <s v="Sonia emmanuel Henry jack"/>
        <s v="prudent denny"/>
        <s v="kiara Oluwabukola"/>
        <s v="Emmanuel Deborah chimee"/>
        <s v="Justina Mavis"/>
        <s v="Mariam Sheun"/>
        <s v="ChuChu kizito"/>
        <s v="Joy David"/>
        <s v="osas Spiff"/>
        <s v="Molly Muhammad"/>
        <s v="jannybliss Daniel Scott"/>
        <s v="bello Promise"/>
        <s v="precious samuel"/>
        <s v="Victoria Sam"/>
        <m/>
      </sharedItems>
    </cacheField>
    <cacheField name="Delivery Date" numFmtId="22">
      <sharedItems containsNonDate="0" containsDate="1" containsString="0" containsBlank="1" minDate="2020-12-02T07:51:40" maxDate="2021-01-04T19:58:10"/>
    </cacheField>
    <cacheField name="Customer Type" numFmtId="0">
      <sharedItems containsBlank="1"/>
    </cacheField>
    <cacheField name="Order Channel" numFmtId="0">
      <sharedItems containsBlank="1"/>
    </cacheField>
    <cacheField name="SLA" numFmtId="0">
      <sharedItems containsDate="1" containsBlank="1" containsMixedTypes="1" minDate="1899-12-30T14:46:04" maxDate="1900-01-08T17:34:29"/>
    </cacheField>
    <cacheField name="Price" numFmtId="0">
      <sharedItems containsSemiMixedTypes="0" containsString="0" containsNumber="1" minValue="0" maxValue="32655577"/>
    </cacheField>
    <cacheField name="Ordered time" numFmtId="0">
      <sharedItems containsNonDate="0" containsDate="1" containsString="0" containsBlank="1" minDate="1899-12-30T00:02:40" maxDate="1899-12-30T23:35:04"/>
    </cacheField>
    <cacheField name="Delivery time" numFmtId="0">
      <sharedItems containsDate="1" containsBlank="1" containsMixedTypes="1" minDate="1899-12-30T00:01:15" maxDate="1899-12-30T23:21:24" count="444">
        <d v="1899-12-30T12:01:26"/>
        <d v="1899-12-30T12:08:02"/>
        <d v="1899-12-30T19:32:31"/>
        <d v="1899-12-30T12:41:33"/>
        <d v="1899-12-30T17:07:59"/>
        <d v="1899-12-30T17:59:42"/>
        <d v="1899-12-30T20:31:48"/>
        <d v="1899-12-30T11:18:34"/>
        <d v="1899-12-30T18:43:47"/>
        <d v="1899-12-30T23:21:24"/>
        <d v="1899-12-30T07:55:41"/>
        <d v="1899-12-30T13:57:17"/>
        <d v="1899-12-30T19:01:59"/>
        <d v="1899-12-30T10:03:56"/>
        <d v="1899-12-30T13:31:43"/>
        <d v="1899-12-30T12:37:08"/>
        <d v="1899-12-30T14:03:39"/>
        <d v="1899-12-30T11:51:17"/>
        <d v="1899-12-30T19:54:45"/>
        <d v="1899-12-30T15:50:04"/>
        <d v="1899-12-30T17:22:45"/>
        <d v="1899-12-30T12:29:47"/>
        <d v="1899-12-30T13:47:58"/>
        <d v="1899-12-30T16:51:34"/>
        <d v="1899-12-30T18:44:22"/>
        <d v="1899-12-30T09:42:39"/>
        <d v="1899-12-30T21:31:30"/>
        <d v="1899-12-30T12:07:35"/>
        <d v="1899-12-30T14:56:05"/>
        <d v="1899-12-30T15:07:08"/>
        <d v="1899-12-30T11:09:09"/>
        <d v="1899-12-30T12:41:28"/>
        <d v="1899-12-30T15:29:07"/>
        <d v="1899-12-30T17:32:28"/>
        <d v="1899-12-30T09:41:39"/>
        <d v="1899-12-30T10:51:15"/>
        <d v="1899-12-30T13:42:21"/>
        <d v="1899-12-30T16:06:58"/>
        <d v="1899-12-30T09:23:42"/>
        <d v="1899-12-30T10:08:12"/>
        <d v="1899-12-30T10:12:49"/>
        <d v="1899-12-30T14:50:03"/>
        <d v="1899-12-30T16:45:05"/>
        <d v="1899-12-30T09:31:32"/>
        <d v="1899-12-30T07:59:17"/>
        <d v="1899-12-30T11:52:32"/>
        <d v="1899-12-30T13:05:51"/>
        <d v="1899-12-30T14:14:54"/>
        <d v="1899-12-30T16:08:54"/>
        <d v="1899-12-30T15:43:12"/>
        <d v="1899-12-30T16:51:39"/>
        <d v="1899-12-30T08:49:06"/>
        <d v="1899-12-30T15:21:35"/>
        <d v="1899-12-30T19:58:10"/>
        <s v="-"/>
        <d v="1899-12-30T18:14:07"/>
        <d v="1899-12-30T10:58:37"/>
        <d v="1899-12-30T11:43:06"/>
        <d v="1899-12-30T11:13:42"/>
        <d v="1899-12-30T14:27:45"/>
        <d v="1899-12-30T15:00:37"/>
        <d v="1899-12-30T13:59:19"/>
        <d v="1899-12-30T10:37:31"/>
        <d v="1899-12-30T18:44:24"/>
        <d v="1899-12-30T16:37:53"/>
        <d v="1899-12-30T10:24:31"/>
        <d v="1899-12-30T10:41:04"/>
        <d v="1899-12-30T11:52:44"/>
        <d v="1899-12-30T12:10:54"/>
        <d v="1899-12-30T14:29:55"/>
        <d v="1899-12-30T14:42:33"/>
        <d v="1899-12-30T14:55:16"/>
        <d v="1899-12-30T17:18:22"/>
        <d v="1899-12-30T22:29:11"/>
        <d v="1899-12-30T14:53:27"/>
        <d v="1899-12-30T15:33:57"/>
        <d v="1899-12-30T13:52:07"/>
        <d v="1899-12-30T13:10:55"/>
        <d v="1899-12-30T14:15:07"/>
        <d v="1899-12-30T16:43:52"/>
        <d v="1899-12-30T17:30:20"/>
        <d v="1899-12-30T11:01:08"/>
        <d v="1899-12-30T11:14:18"/>
        <d v="1899-12-30T12:01:57"/>
        <d v="1899-12-30T11:46:11"/>
        <d v="1899-12-30T10:41:45"/>
        <d v="1899-12-30T20:54:28"/>
        <d v="1899-12-30T08:03:14"/>
        <d v="1899-12-30T11:01:25"/>
        <d v="1899-12-30T12:56:06"/>
        <d v="1899-12-30T13:18:14"/>
        <d v="1899-12-30T16:08:30"/>
        <d v="1899-12-30T18:51:04"/>
        <d v="1899-12-30T19:34:30"/>
        <d v="1899-12-30T11:19:29"/>
        <d v="1899-12-30T11:58:35"/>
        <d v="1899-12-30T12:23:42"/>
        <d v="1899-12-30T16:21:44"/>
        <d v="1899-12-30T17:30:41"/>
        <d v="1899-12-30T08:43:12"/>
        <d v="1899-12-30T10:23:30"/>
        <d v="1899-12-30T10:37:04"/>
        <d v="1899-12-30T11:05:32"/>
        <d v="1899-12-30T11:18:05"/>
        <d v="1899-12-30T11:18:06"/>
        <d v="1899-12-30T13:27:02"/>
        <d v="1899-12-30T14:00:26"/>
        <d v="1899-12-30T16:40:42"/>
        <d v="1899-12-30T17:27:33"/>
        <d v="1899-12-30T21:52:47"/>
        <d v="1899-12-30T10:37:59"/>
        <d v="1899-12-30T10:53:29"/>
        <d v="1899-12-30T12:23:49"/>
        <d v="1899-12-30T12:36:52"/>
        <d v="1899-12-30T12:45:43"/>
        <d v="1899-12-30T12:52:47"/>
        <d v="1899-12-30T14:22:30"/>
        <d v="1899-12-30T08:52:55"/>
        <d v="1899-12-30T09:59:18"/>
        <d v="1899-12-30T10:59:17"/>
        <d v="1899-12-30T11:20:22"/>
        <d v="1899-12-30T12:06:04"/>
        <d v="1899-12-30T12:47:20"/>
        <d v="1899-12-30T16:20:37"/>
        <d v="1899-12-30T17:11:02"/>
        <d v="1899-12-30T10:36:01"/>
        <d v="1899-12-30T11:54:55"/>
        <d v="1899-12-30T12:08:31"/>
        <d v="1899-12-30T12:20:53"/>
        <d v="1899-12-30T12:35:10"/>
        <d v="1899-12-30T13:00:41"/>
        <d v="1899-12-30T13:17:07"/>
        <d v="1899-12-30T13:45:50"/>
        <d v="1899-12-30T14:52:24"/>
        <d v="1899-12-30T17:31:23"/>
        <d v="1899-12-30T11:59:29"/>
        <d v="1899-12-30T12:42:33"/>
        <d v="1899-12-30T13:06:11"/>
        <d v="1899-12-30T13:21:13"/>
        <d v="1899-12-30T13:29:20"/>
        <d v="1899-12-30T13:29:38"/>
        <d v="1899-12-30T13:56:13"/>
        <d v="1899-12-30T16:29:19"/>
        <d v="1899-12-30T19:23:40"/>
        <d v="1899-12-30T07:17:49"/>
        <d v="1899-12-30T09:24:16"/>
        <d v="1899-12-30T10:40:39"/>
        <d v="1899-12-30T11:36:41"/>
        <d v="1899-12-30T12:09:18"/>
        <d v="1899-12-30T12:13:19"/>
        <d v="1899-12-30T13:02:28"/>
        <d v="1899-12-30T13:56:49"/>
        <d v="1899-12-30T14:24:51"/>
        <d v="1899-12-30T14:27:41"/>
        <d v="1899-12-30T16:29:36"/>
        <d v="1899-12-30T17:17:32"/>
        <d v="1899-12-30T18:09:11"/>
        <d v="1899-12-30T22:59:01"/>
        <d v="1899-12-30T08:58:43"/>
        <d v="1899-12-30T09:50:39"/>
        <d v="1899-12-30T10:15:29"/>
        <d v="1899-12-30T12:05:40"/>
        <d v="1899-12-30T12:09:21"/>
        <d v="1899-12-30T12:23:46"/>
        <d v="1899-12-30T12:48:41"/>
        <d v="1899-12-30T12:58:14"/>
        <d v="1899-12-30T14:40:51"/>
        <d v="1899-12-30T15:04:33"/>
        <d v="1899-12-30T16:27:20"/>
        <d v="1899-12-30T16:43:41"/>
        <d v="1899-12-30T17:30:53"/>
        <d v="1899-12-30T17:58:45"/>
        <d v="1899-12-30T08:25:47"/>
        <d v="1899-12-30T10:23:38"/>
        <d v="1899-12-30T12:01:17"/>
        <d v="1899-12-30T12:17:29"/>
        <d v="1899-12-30T12:18:45"/>
        <d v="1899-12-30T12:54:39"/>
        <d v="1899-12-30T13:11:58"/>
        <d v="1899-12-30T13:40:59"/>
        <d v="1899-12-30T13:52:58"/>
        <d v="1899-12-30T15:10:35"/>
        <d v="1899-12-30T16:15:50"/>
        <d v="1899-12-30T16:29:42"/>
        <d v="1899-12-30T18:33:15"/>
        <d v="1899-12-30T19:30:29"/>
        <d v="1899-12-30T21:08:38"/>
        <d v="1899-12-30T09:22:16"/>
        <d v="1899-12-30T10:31:47"/>
        <d v="1899-12-30T11:15:57"/>
        <d v="1899-12-30T12:17:12"/>
        <d v="1899-12-30T12:36:44"/>
        <d v="1899-12-30T12:48:55"/>
        <d v="1899-12-30T13:01:56"/>
        <d v="1899-12-30T13:18:43"/>
        <d v="1899-12-30T15:07:15"/>
        <d v="1899-12-30T16:28:56"/>
        <d v="1899-12-30T16:39:07"/>
        <d v="1899-12-30T17:15:50"/>
        <d v="1899-12-30T17:43:10"/>
        <d v="1899-12-30T18:05:30"/>
        <d v="1899-12-30T19:06:30"/>
        <d v="1899-12-30T22:21:05"/>
        <d v="1899-12-30T05:40:43"/>
        <d v="1899-12-30T09:02:45"/>
        <d v="1899-12-30T11:35:10"/>
        <d v="1899-12-30T12:26:50"/>
        <d v="1899-12-30T13:20:50"/>
        <d v="1899-12-30T13:47:37"/>
        <d v="1899-12-30T14:24:19"/>
        <d v="1899-12-30T15:03:40"/>
        <d v="1899-12-30T15:49:10"/>
        <d v="1899-12-30T17:15:42"/>
        <d v="1899-12-30T17:21:11"/>
        <d v="1899-12-30T18:27:13"/>
        <d v="1899-12-30T18:33:40"/>
        <d v="1899-12-30T09:35:19"/>
        <d v="1899-12-30T13:08:04"/>
        <d v="1899-12-30T13:15:37"/>
        <d v="1899-12-30T13:53:43"/>
        <d v="1899-12-30T14:53:26"/>
        <d v="1899-12-30T15:59:12"/>
        <d v="1899-12-30T16:27:44"/>
        <d v="1899-12-30T18:17:47"/>
        <d v="1899-12-30T20:09:29"/>
        <d v="1899-12-30T20:58:18"/>
        <d v="1899-12-30T07:41:12"/>
        <d v="1899-12-30T09:04:19"/>
        <d v="1899-12-30T12:10:06"/>
        <d v="1899-12-30T12:47:37"/>
        <d v="1899-12-30T13:37:59"/>
        <d v="1899-12-30T13:40:00"/>
        <d v="1899-12-30T13:56:30"/>
        <d v="1899-12-30T14:14:57"/>
        <d v="1899-12-30T14:20:39"/>
        <d v="1899-12-30T15:17:12"/>
        <d v="1899-12-30T17:18:52"/>
        <d v="1899-12-30T17:26:44"/>
        <d v="1899-12-30T18:38:45"/>
        <d v="1899-12-30T19:40:02"/>
        <d v="1899-12-30T08:34:39"/>
        <d v="1899-12-30T09:27:44"/>
        <d v="1899-12-30T10:03:18"/>
        <d v="1899-12-30T11:28:51"/>
        <d v="1899-12-30T11:36:26"/>
        <d v="1899-12-30T12:09:01"/>
        <d v="1899-12-30T12:16:40"/>
        <d v="1899-12-30T12:19:01"/>
        <d v="1899-12-30T12:40:08"/>
        <d v="1899-12-30T12:55:49"/>
        <d v="1899-12-30T13:17:36"/>
        <d v="1899-12-30T14:10:39"/>
        <d v="1899-12-30T17:05:11"/>
        <d v="1899-12-30T17:33:45"/>
        <d v="1899-12-30T18:11:52"/>
        <d v="1899-12-30T08:35:30"/>
        <d v="1899-12-30T10:35:42"/>
        <d v="1899-12-30T10:42:44"/>
        <d v="1899-12-30T11:21:42"/>
        <d v="1899-12-30T11:22:02"/>
        <d v="1899-12-30T11:24:15"/>
        <d v="1899-12-30T11:49:07"/>
        <d v="1899-12-30T13:34:16"/>
        <d v="1899-12-30T14:39:03"/>
        <d v="1899-12-30T15:54:19"/>
        <d v="1899-12-30T16:28:54"/>
        <d v="1899-12-30T17:06:09"/>
        <d v="1899-12-30T17:18:34"/>
        <d v="1899-12-30T18:25:45"/>
        <d v="1899-12-30T13:30:23"/>
        <d v="1899-12-30T10:13:55"/>
        <d v="1899-12-30T10:45:25"/>
        <d v="1899-12-30T11:03:22"/>
        <d v="1899-12-30T11:09:03"/>
        <d v="1899-12-30T11:11:47"/>
        <d v="1899-12-30T12:12:00"/>
        <d v="1899-12-30T13:12:24"/>
        <d v="1899-12-30T14:03:41"/>
        <d v="1899-12-30T15:16:22"/>
        <d v="1899-12-30T16:10:42"/>
        <d v="1899-12-30T17:56:31"/>
        <d v="1899-12-30T09:34:48"/>
        <d v="1899-12-30T10:40:37"/>
        <d v="1899-12-30T11:35:15"/>
        <d v="1899-12-30T11:43:58"/>
        <d v="1899-12-30T12:47:10"/>
        <d v="1899-12-30T12:49:12"/>
        <d v="1899-12-30T13:13:35"/>
        <d v="1899-12-30T13:16:52"/>
        <d v="1899-12-30T13:20:59"/>
        <d v="1899-12-30T13:26:16"/>
        <d v="1899-12-30T14:08:51"/>
        <d v="1899-12-30T14:30:35"/>
        <d v="1899-12-30T14:58:45"/>
        <d v="1899-12-30T15:08:19"/>
        <d v="1899-12-30T15:08:44"/>
        <d v="1899-12-30T17:13:20"/>
        <d v="1899-12-30T17:28:42"/>
        <d v="1899-12-30T17:40:25"/>
        <d v="1899-12-30T20:24:57"/>
        <d v="1899-12-30T21:42:23"/>
        <d v="1899-12-30T08:22:17"/>
        <d v="1899-12-30T09:05:29"/>
        <d v="1899-12-30T09:20:00"/>
        <d v="1899-12-30T10:44:23"/>
        <d v="1899-12-30T10:58:04"/>
        <d v="1899-12-30T11:31:54"/>
        <d v="1899-12-30T11:33:38"/>
        <d v="1899-12-30T12:00:31"/>
        <d v="1899-12-30T12:35:51"/>
        <d v="1899-12-30T13:15:54"/>
        <d v="1899-12-30T13:29:14"/>
        <d v="1899-12-30T15:03:59"/>
        <d v="1899-12-30T15:26:56"/>
        <d v="1899-12-30T15:47:28"/>
        <d v="1899-12-30T15:59:48"/>
        <d v="1899-12-30T16:42:39"/>
        <d v="1899-12-30T21:04:27"/>
        <d v="1899-12-30T10:36:30"/>
        <d v="1899-12-30T12:35:38"/>
        <d v="1899-12-30T13:12:22"/>
        <d v="1899-12-30T13:26:37"/>
        <d v="1899-12-30T16:18:54"/>
        <d v="1899-12-30T16:43:34"/>
        <d v="1899-12-30T16:57:23"/>
        <d v="1899-12-30T17:13:12"/>
        <d v="1899-12-30T17:53:31"/>
        <d v="1899-12-30T18:03:43"/>
        <d v="1899-12-30T09:04:43"/>
        <d v="1899-12-30T08:35:20"/>
        <d v="1899-12-30T09:36:04"/>
        <d v="1899-12-30T09:47:49"/>
        <d v="1899-12-30T10:37:26"/>
        <d v="1899-12-30T11:41:15"/>
        <d v="1899-12-30T12:12:30"/>
        <d v="1899-12-30T12:19:57"/>
        <d v="1899-12-30T12:37:59"/>
        <d v="1899-12-30T12:41:48"/>
        <d v="1899-12-30T12:53:33"/>
        <d v="1899-12-30T13:06:47"/>
        <d v="1899-12-30T15:49:43"/>
        <d v="1899-12-30T16:31:09"/>
        <d v="1899-12-30T07:11:24"/>
        <d v="1899-12-30T09:42:18"/>
        <d v="1899-12-30T10:17:36"/>
        <d v="1899-12-30T11:06:37"/>
        <d v="1899-12-30T11:19:03"/>
        <d v="1899-12-30T11:29:20"/>
        <d v="1899-12-30T11:45:13"/>
        <d v="1899-12-30T12:16:38"/>
        <d v="1899-12-30T12:21:53"/>
        <d v="1899-12-30T13:24:13"/>
        <d v="1899-12-30T14:07:22"/>
        <d v="1899-12-30T14:15:18"/>
        <d v="1899-12-30T14:19:58"/>
        <d v="1899-12-30T15:49:57"/>
        <d v="1899-12-30T18:00:31"/>
        <d v="1899-12-30T18:29:36"/>
        <d v="1899-12-30T09:18:06"/>
        <d v="1899-12-30T09:32:59"/>
        <d v="1899-12-30T09:51:12"/>
        <d v="1899-12-30T10:56:31"/>
        <d v="1899-12-30T11:21:05"/>
        <d v="1899-12-30T11:29:50"/>
        <d v="1899-12-30T12:46:22"/>
        <d v="1899-12-30T12:59:05"/>
        <d v="1899-12-30T13:20:07"/>
        <d v="1899-12-30T14:10:35"/>
        <d v="1899-12-30T17:09:18"/>
        <d v="1899-12-30T18:44:43"/>
        <d v="1899-12-30T10:55:15"/>
        <d v="1899-12-30T10:57:01"/>
        <d v="1899-12-30T12:01:55"/>
        <d v="1899-12-30T12:41:04"/>
        <d v="1899-12-30T14:38:04"/>
        <d v="1899-12-30T17:20:24"/>
        <d v="1899-12-30T20:15:24"/>
        <d v="1899-12-30T08:21:11"/>
        <d v="1899-12-30T08:31:46"/>
        <d v="1899-12-30T10:03:42"/>
        <d v="1899-12-30T10:39:18"/>
        <d v="1899-12-30T11:41:33"/>
        <d v="1899-12-30T13:21:57"/>
        <d v="1899-12-30T13:38:08"/>
        <d v="1899-12-30T15:02:13"/>
        <d v="1899-12-30T18:38:11"/>
        <d v="1899-12-30T07:51:40"/>
        <d v="1899-12-30T14:03:30"/>
        <d v="1899-12-30T15:59:25"/>
        <d v="1899-12-30T16:19:02"/>
        <d v="1899-12-30T11:18:44"/>
        <d v="1899-12-30T16:36:32"/>
        <d v="1899-12-30T13:40:26"/>
        <d v="1899-12-30T11:49:52"/>
        <d v="1899-12-30T12:20:52"/>
        <d v="1899-12-30T17:55:08"/>
        <d v="1899-12-30T18:56:40"/>
        <d v="1899-12-30T12:21:34"/>
        <d v="1899-12-30T12:15:05"/>
        <d v="1899-12-30T13:09:33"/>
        <d v="1899-12-30T10:54:05"/>
        <d v="1899-12-30T11:09:16"/>
        <d v="1899-12-30T16:03:50"/>
        <d v="1899-12-30T13:40:44"/>
        <d v="1899-12-30T16:37:25"/>
        <d v="1899-12-30T14:55:35"/>
        <d v="1899-12-30T20:32:55"/>
        <d v="1899-12-30T12:34:57"/>
        <d v="1899-12-30T11:41:01"/>
        <d v="1899-12-30T14:45:06"/>
        <d v="1899-12-30T16:54:20"/>
        <d v="1899-12-30T14:12:34"/>
        <d v="1899-12-30T20:10:12"/>
        <d v="1899-12-30T07:22:12"/>
        <d v="1899-12-30T11:07:46"/>
        <d v="1899-12-30T10:29:21"/>
        <d v="1899-12-30T10:06:11"/>
        <d v="1899-12-30T22:42:09"/>
        <d v="1899-12-30T16:03:59"/>
        <d v="1899-12-30T15:34:30"/>
        <d v="1899-12-30T00:01:15"/>
        <d v="1899-12-30T12:29:26"/>
        <d v="1899-12-30T14:23:06"/>
        <d v="1899-12-30T14:46:47"/>
        <d v="1899-12-30T15:02:12"/>
        <d v="1899-12-30T15:22:45"/>
        <d v="1899-12-30T21:54:12"/>
        <d v="1899-12-30T12:04:43"/>
        <d v="1899-12-30T09:13:37"/>
        <d v="1899-12-30T16:02:34"/>
        <d v="1899-12-30T21:18:08"/>
        <d v="1899-12-30T13:08:42"/>
        <d v="1899-12-30T10:19:15"/>
        <d v="1899-12-30T10:30:10"/>
        <d v="1899-12-30T13:04:35"/>
        <d v="1899-12-30T17:00:00"/>
        <d v="1899-12-30T11:19:26"/>
        <d v="1899-12-30T12:36:06"/>
        <d v="1899-12-30T09:30:26"/>
        <d v="1899-12-30T09:39:25"/>
        <d v="1899-12-30T10:11:15"/>
        <d v="1899-12-30T12:17:53"/>
        <d v="1899-12-30T12:32:40"/>
        <m/>
      </sharedItems>
    </cacheField>
    <cacheField name="Values2" numFmtId="0">
      <sharedItems containsBlank="1" count="3">
        <s v="High Valued"/>
        <s v="Lower Valued"/>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6">
  <r>
    <x v="0"/>
    <x v="0"/>
    <x v="0"/>
    <x v="0"/>
    <s v="Molfix Twin"/>
    <x v="0"/>
    <x v="0"/>
    <x v="0"/>
    <n v="2"/>
    <n v="7000"/>
    <x v="0"/>
    <s v="Maryjane Joel"/>
    <d v="2020-12-02T12:01:26"/>
    <s v="General Trade"/>
    <s v="Mobile App"/>
    <d v="1899-12-30T18:23:34"/>
    <n v="14000"/>
    <d v="1899-12-30T17:37:52"/>
    <d v="1899-12-30T12:01:26"/>
  </r>
  <r>
    <x v="0"/>
    <x v="0"/>
    <x v="0"/>
    <x v="0"/>
    <s v="Molfix Twin"/>
    <x v="0"/>
    <x v="0"/>
    <x v="1"/>
    <n v="1"/>
    <n v="7000"/>
    <x v="0"/>
    <s v="Maryjane Joel"/>
    <d v="2020-12-02T12:01:26"/>
    <s v="General Trade"/>
    <s v="Mobile App"/>
    <d v="1899-12-30T18:23:34"/>
    <n v="7000"/>
    <d v="1899-12-30T17:37:52"/>
    <d v="1899-12-30T12:01:26"/>
  </r>
  <r>
    <x v="0"/>
    <x v="0"/>
    <x v="0"/>
    <x v="0"/>
    <s v="Molfix Twin"/>
    <x v="0"/>
    <x v="0"/>
    <x v="2"/>
    <n v="1"/>
    <n v="7000"/>
    <x v="0"/>
    <s v="Maryjane Joel"/>
    <d v="2020-12-02T12:01:26"/>
    <s v="General Trade"/>
    <s v="Mobile App"/>
    <d v="1899-12-30T18:23:34"/>
    <n v="7000"/>
    <d v="1899-12-30T17:37:52"/>
    <d v="1899-12-30T12:01:26"/>
  </r>
  <r>
    <x v="1"/>
    <x v="1"/>
    <x v="1"/>
    <x v="0"/>
    <s v="Molfix Twin"/>
    <x v="0"/>
    <x v="0"/>
    <x v="0"/>
    <n v="1"/>
    <n v="7000"/>
    <x v="0"/>
    <s v="Ralia Okwuchukwu"/>
    <d v="2020-12-02T12:08:02"/>
    <s v="General Trade"/>
    <s v="Whatsapp"/>
    <d v="1899-12-30T19:47:03"/>
    <n v="7000"/>
    <d v="1899-12-30T16:20:59"/>
    <d v="1899-12-30T12:08:02"/>
  </r>
  <r>
    <x v="1"/>
    <x v="1"/>
    <x v="1"/>
    <x v="0"/>
    <s v="Molfix Twin"/>
    <x v="0"/>
    <x v="0"/>
    <x v="2"/>
    <n v="1"/>
    <n v="7000"/>
    <x v="0"/>
    <s v="Ralia Okwuchukwu"/>
    <d v="2020-12-02T12:08:02"/>
    <s v="General Trade"/>
    <s v="Whatsapp"/>
    <d v="1899-12-30T19:47:03"/>
    <n v="7000"/>
    <d v="1899-12-30T16:20:59"/>
    <d v="1899-12-30T12:08:02"/>
  </r>
  <r>
    <x v="2"/>
    <x v="2"/>
    <x v="2"/>
    <x v="1"/>
    <s v="My Boy Eldorin Infant Formula"/>
    <x v="0"/>
    <x v="1"/>
    <x v="3"/>
    <n v="1"/>
    <n v="16800"/>
    <x v="0"/>
    <s v="Adaeze gabriel"/>
    <d v="2020-12-02T19:32:31"/>
    <s v="General Trade"/>
    <s v="Mobile App"/>
    <d v="1899-12-31T04:32:48"/>
    <n v="16800"/>
    <d v="1899-12-30T14:59:43"/>
    <d v="1899-12-30T19:32:31"/>
  </r>
  <r>
    <x v="2"/>
    <x v="2"/>
    <x v="2"/>
    <x v="2"/>
    <s v="NAN Infant Formula"/>
    <x v="0"/>
    <x v="1"/>
    <x v="4"/>
    <n v="1"/>
    <n v="24350"/>
    <x v="0"/>
    <s v="Adaeze gabriel"/>
    <d v="2020-12-02T19:32:31"/>
    <s v="General Trade"/>
    <s v="Mobile App"/>
    <d v="1899-12-31T04:32:48"/>
    <n v="24350"/>
    <d v="1899-12-30T14:59:43"/>
    <d v="1899-12-30T19:32:31"/>
  </r>
  <r>
    <x v="3"/>
    <x v="3"/>
    <x v="3"/>
    <x v="0"/>
    <s v="Molfix Jumbo"/>
    <x v="0"/>
    <x v="0"/>
    <x v="5"/>
    <n v="1"/>
    <n v="12200"/>
    <x v="0"/>
    <s v="Ralia Okwuchukwu"/>
    <d v="2020-12-03T12:41:33"/>
    <s v="General Trade"/>
    <s v="Whatsapp"/>
    <d v="1899-12-30T20:07:25"/>
    <n v="12200"/>
    <d v="1899-12-30T16:34:08"/>
    <d v="1899-12-30T12:41:33"/>
  </r>
  <r>
    <x v="3"/>
    <x v="3"/>
    <x v="3"/>
    <x v="0"/>
    <s v="Molfix Twin"/>
    <x v="0"/>
    <x v="0"/>
    <x v="2"/>
    <n v="1"/>
    <n v="7000"/>
    <x v="0"/>
    <s v="Ralia Okwuchukwu"/>
    <d v="2020-12-03T12:41:33"/>
    <s v="General Trade"/>
    <s v="Whatsapp"/>
    <d v="1899-12-30T20:07:25"/>
    <n v="7000"/>
    <d v="1899-12-30T16:34:08"/>
    <d v="1899-12-30T12:41:33"/>
  </r>
  <r>
    <x v="4"/>
    <x v="4"/>
    <x v="0"/>
    <x v="0"/>
    <s v="Molfix Twin"/>
    <x v="0"/>
    <x v="0"/>
    <x v="0"/>
    <n v="5"/>
    <n v="7000"/>
    <x v="0"/>
    <s v="Mary paul"/>
    <d v="2020-12-03T17:07:59"/>
    <s v="General Trade"/>
    <s v="Mobile App"/>
    <d v="1899-12-31T05:12:26"/>
    <n v="35000"/>
    <d v="1899-12-30T11:55:33"/>
    <d v="1899-12-30T17:07:59"/>
  </r>
  <r>
    <x v="4"/>
    <x v="4"/>
    <x v="0"/>
    <x v="0"/>
    <s v="Molfix Twin"/>
    <x v="0"/>
    <x v="0"/>
    <x v="1"/>
    <n v="5"/>
    <n v="7000"/>
    <x v="0"/>
    <s v="Mary paul"/>
    <d v="2020-12-03T17:07:59"/>
    <s v="General Trade"/>
    <s v="Mobile App"/>
    <d v="1899-12-31T05:12:26"/>
    <n v="35000"/>
    <d v="1899-12-30T11:55:33"/>
    <d v="1899-12-30T17:07:59"/>
  </r>
  <r>
    <x v="4"/>
    <x v="4"/>
    <x v="0"/>
    <x v="0"/>
    <s v="Molfix Twin"/>
    <x v="0"/>
    <x v="0"/>
    <x v="2"/>
    <n v="5"/>
    <n v="7000"/>
    <x v="0"/>
    <s v="Mary paul"/>
    <d v="2020-12-03T17:07:59"/>
    <s v="General Trade"/>
    <s v="Mobile App"/>
    <d v="1899-12-31T05:12:26"/>
    <n v="35000"/>
    <d v="1899-12-30T11:55:33"/>
    <d v="1899-12-30T17:07:59"/>
  </r>
  <r>
    <x v="5"/>
    <x v="5"/>
    <x v="0"/>
    <x v="0"/>
    <s v="Molfix Twin"/>
    <x v="0"/>
    <x v="0"/>
    <x v="0"/>
    <n v="5"/>
    <n v="7000"/>
    <x v="0"/>
    <s v="Mary paul"/>
    <d v="2020-12-03T17:07:59"/>
    <s v="General Trade"/>
    <s v="Mobile App"/>
    <d v="1899-12-31T05:11:41"/>
    <n v="35000"/>
    <d v="1899-12-30T11:56:18"/>
    <d v="1899-12-30T17:07:59"/>
  </r>
  <r>
    <x v="6"/>
    <x v="6"/>
    <x v="4"/>
    <x v="1"/>
    <s v="My Boy Eldorin Infant Formula"/>
    <x v="0"/>
    <x v="1"/>
    <x v="3"/>
    <n v="1"/>
    <n v="16800"/>
    <x v="0"/>
    <s v="Adaeze gabriel"/>
    <d v="2020-12-03T17:59:42"/>
    <s v="Modern Trade"/>
    <s v="Mobile App"/>
    <d v="1899-12-31T21:44:43"/>
    <n v="16800"/>
    <d v="1899-12-30T20:14:59"/>
    <d v="1899-12-30T17:59:42"/>
  </r>
  <r>
    <x v="7"/>
    <x v="7"/>
    <x v="5"/>
    <x v="0"/>
    <s v="Molfix Twin"/>
    <x v="0"/>
    <x v="0"/>
    <x v="2"/>
    <n v="1"/>
    <n v="7480"/>
    <x v="0"/>
    <s v="Mary paul"/>
    <d v="2020-12-04T20:31:48"/>
    <s v="General Trade"/>
    <s v="Whatsapp"/>
    <d v="1899-12-31T05:10:11"/>
    <n v="7480"/>
    <d v="1899-12-30T15:21:37"/>
    <d v="1899-12-30T20:31:48"/>
  </r>
  <r>
    <x v="8"/>
    <x v="8"/>
    <x v="6"/>
    <x v="1"/>
    <s v="My Boy Eldorin Infant Formula"/>
    <x v="0"/>
    <x v="1"/>
    <x v="3"/>
    <n v="1"/>
    <n v="16800"/>
    <x v="0"/>
    <s v="Esther Victor"/>
    <d v="2020-12-05T11:18:34"/>
    <s v="General Trade"/>
    <s v="Mobile App"/>
    <d v="1899-12-30T21:33:29"/>
    <n v="16800"/>
    <d v="1899-12-30T13:45:05"/>
    <d v="1899-12-30T11:18:34"/>
  </r>
  <r>
    <x v="9"/>
    <x v="9"/>
    <x v="7"/>
    <x v="0"/>
    <s v="Molfix Jumbo"/>
    <x v="0"/>
    <x v="0"/>
    <x v="5"/>
    <n v="1"/>
    <n v="13100"/>
    <x v="0"/>
    <s v="Shainaan Buchi"/>
    <d v="2020-12-05T18:43:47"/>
    <s v="General Trade"/>
    <s v="Whatsapp"/>
    <d v="1899-12-31T07:11:59"/>
    <n v="13100"/>
    <d v="1899-12-30T11:31:48"/>
    <d v="1899-12-30T18:43:47"/>
  </r>
  <r>
    <x v="10"/>
    <x v="10"/>
    <x v="8"/>
    <x v="2"/>
    <s v="NAN Infant Formula"/>
    <x v="0"/>
    <x v="1"/>
    <x v="6"/>
    <n v="1"/>
    <n v="24350"/>
    <x v="0"/>
    <s v="Mary paul"/>
    <d v="2020-12-06T23:21:24"/>
    <s v="General Trade"/>
    <s v="Whatsapp"/>
    <d v="1900-01-01T05:53:02"/>
    <n v="24350"/>
    <d v="1899-12-30T17:28:22"/>
    <d v="1899-12-30T23:21:24"/>
  </r>
  <r>
    <x v="10"/>
    <x v="10"/>
    <x v="8"/>
    <x v="0"/>
    <s v="Molfix Jumbo"/>
    <x v="0"/>
    <x v="0"/>
    <x v="5"/>
    <n v="2"/>
    <n v="13100"/>
    <x v="0"/>
    <s v="Mary paul"/>
    <d v="2020-12-06T23:21:24"/>
    <s v="General Trade"/>
    <s v="Whatsapp"/>
    <d v="1900-01-01T05:53:02"/>
    <n v="26200"/>
    <d v="1899-12-30T17:28:22"/>
    <d v="1899-12-30T23:21:24"/>
  </r>
  <r>
    <x v="10"/>
    <x v="10"/>
    <x v="8"/>
    <x v="0"/>
    <s v="Molfix Small"/>
    <x v="0"/>
    <x v="0"/>
    <x v="7"/>
    <n v="5"/>
    <n v="4700"/>
    <x v="0"/>
    <s v="Mary paul"/>
    <d v="2020-12-06T23:21:24"/>
    <s v="General Trade"/>
    <s v="Whatsapp"/>
    <d v="1900-01-01T05:53:02"/>
    <n v="23500"/>
    <d v="1899-12-30T17:28:22"/>
    <d v="1899-12-30T23:21:24"/>
  </r>
  <r>
    <x v="10"/>
    <x v="10"/>
    <x v="8"/>
    <x v="0"/>
    <s v="Molfix Twin"/>
    <x v="0"/>
    <x v="0"/>
    <x v="2"/>
    <n v="3"/>
    <n v="7480"/>
    <x v="0"/>
    <s v="Mary paul"/>
    <d v="2020-12-06T23:21:24"/>
    <s v="General Trade"/>
    <s v="Whatsapp"/>
    <d v="1900-01-01T05:53:02"/>
    <n v="22440"/>
    <d v="1899-12-30T17:28:22"/>
    <d v="1899-12-30T23:21:24"/>
  </r>
  <r>
    <x v="10"/>
    <x v="10"/>
    <x v="8"/>
    <x v="0"/>
    <s v="Molfix Twin"/>
    <x v="0"/>
    <x v="0"/>
    <x v="0"/>
    <n v="3"/>
    <n v="7480"/>
    <x v="0"/>
    <s v="Mary paul"/>
    <d v="2020-12-06T23:21:24"/>
    <s v="General Trade"/>
    <s v="Whatsapp"/>
    <d v="1900-01-01T05:53:02"/>
    <n v="22440"/>
    <d v="1899-12-30T17:28:22"/>
    <d v="1899-12-30T23:21:24"/>
  </r>
  <r>
    <x v="10"/>
    <x v="10"/>
    <x v="8"/>
    <x v="0"/>
    <s v="Molfix Twin"/>
    <x v="0"/>
    <x v="0"/>
    <x v="1"/>
    <n v="2"/>
    <n v="7480"/>
    <x v="0"/>
    <s v="Mary paul"/>
    <d v="2020-12-06T23:21:24"/>
    <s v="General Trade"/>
    <s v="Whatsapp"/>
    <d v="1900-01-01T05:53:02"/>
    <n v="14960"/>
    <d v="1899-12-30T17:28:22"/>
    <d v="1899-12-30T23:21:24"/>
  </r>
  <r>
    <x v="10"/>
    <x v="10"/>
    <x v="8"/>
    <x v="1"/>
    <s v="My Boy Eldorin Infant Formula"/>
    <x v="0"/>
    <x v="1"/>
    <x v="3"/>
    <n v="1"/>
    <n v="16800"/>
    <x v="0"/>
    <s v="Mary paul"/>
    <d v="2020-12-06T23:21:24"/>
    <s v="General Trade"/>
    <s v="Whatsapp"/>
    <d v="1900-01-01T05:53:02"/>
    <n v="16800"/>
    <d v="1899-12-30T17:28:22"/>
    <d v="1899-12-30T23:21:24"/>
  </r>
  <r>
    <x v="11"/>
    <x v="11"/>
    <x v="9"/>
    <x v="1"/>
    <s v="My Boy Eldorin Infant Formula"/>
    <x v="0"/>
    <x v="1"/>
    <x v="3"/>
    <n v="1"/>
    <n v="16800"/>
    <x v="0"/>
    <s v="sharon Walter"/>
    <d v="2020-12-08T07:55:41"/>
    <s v="General Trade"/>
    <s v="Whatsapp"/>
    <d v="1900-01-01T15:24:53"/>
    <n v="16800"/>
    <d v="1899-12-30T16:30:48"/>
    <d v="1899-12-30T07:55:41"/>
  </r>
  <r>
    <x v="12"/>
    <x v="12"/>
    <x v="9"/>
    <x v="1"/>
    <s v="My Boy Eldorin Infant Formula"/>
    <x v="0"/>
    <x v="1"/>
    <x v="3"/>
    <n v="1"/>
    <n v="16800"/>
    <x v="0"/>
    <s v="sharon Walter"/>
    <d v="2020-12-08T07:55:41"/>
    <s v="General Trade"/>
    <s v="Whatsapp"/>
    <d v="1900-01-01T13:34:11"/>
    <n v="16800"/>
    <d v="1899-12-30T18:21:30"/>
    <d v="1899-12-30T07:55:41"/>
  </r>
  <r>
    <x v="13"/>
    <x v="13"/>
    <x v="10"/>
    <x v="0"/>
    <s v="Molfix Small"/>
    <x v="0"/>
    <x v="0"/>
    <x v="7"/>
    <n v="1"/>
    <n v="4700"/>
    <x v="0"/>
    <s v="Nwando Godwin"/>
    <d v="2020-12-08T13:57:17"/>
    <s v="General Trade"/>
    <s v="Mobile App"/>
    <d v="1899-12-30T20:36:38"/>
    <n v="4700"/>
    <d v="1899-12-30T17:20:39"/>
    <d v="1899-12-30T13:57:17"/>
  </r>
  <r>
    <x v="14"/>
    <x v="14"/>
    <x v="11"/>
    <x v="0"/>
    <s v="Molfix Small"/>
    <x v="0"/>
    <x v="0"/>
    <x v="8"/>
    <n v="1"/>
    <n v="4700"/>
    <x v="0"/>
    <s v="Stephen Progress"/>
    <d v="2020-12-08T19:01:59"/>
    <s v="General Trade"/>
    <s v="Whatsapp"/>
    <d v="1899-12-31T03:56:46"/>
    <n v="4700"/>
    <d v="1899-12-30T15:05:13"/>
    <d v="1899-12-30T19:01:59"/>
  </r>
  <r>
    <x v="14"/>
    <x v="14"/>
    <x v="11"/>
    <x v="0"/>
    <s v="Molfix Small"/>
    <x v="0"/>
    <x v="0"/>
    <x v="7"/>
    <n v="1"/>
    <n v="4700"/>
    <x v="0"/>
    <s v="Stephen Progress"/>
    <d v="2020-12-08T19:01:59"/>
    <s v="General Trade"/>
    <s v="Whatsapp"/>
    <d v="1899-12-31T03:56:46"/>
    <n v="4700"/>
    <d v="1899-12-30T15:05:13"/>
    <d v="1899-12-30T19:01:59"/>
  </r>
  <r>
    <x v="15"/>
    <x v="15"/>
    <x v="12"/>
    <x v="1"/>
    <s v="My Boy Eldorin Infant Formula"/>
    <x v="0"/>
    <x v="1"/>
    <x v="3"/>
    <n v="2"/>
    <n v="16800"/>
    <x v="0"/>
    <s v="Ayomide Charles"/>
    <d v="2020-12-10T10:03:56"/>
    <s v="Wholesale"/>
    <s v="Whatsapp"/>
    <d v="1899-12-30T18:55:28"/>
    <n v="33600"/>
    <d v="1899-12-30T15:08:28"/>
    <d v="1899-12-30T10:03:56"/>
  </r>
  <r>
    <x v="16"/>
    <x v="16"/>
    <x v="11"/>
    <x v="0"/>
    <s v="Molfix Small"/>
    <x v="0"/>
    <x v="0"/>
    <x v="8"/>
    <n v="1"/>
    <n v="4700"/>
    <x v="0"/>
    <s v="Tife Chibunnam"/>
    <d v="2020-12-10T13:31:43"/>
    <s v="General Trade"/>
    <s v="Whatsapp"/>
    <d v="1899-12-31T00:05:11"/>
    <n v="4700"/>
    <d v="1899-12-30T13:26:32"/>
    <d v="1899-12-30T13:31:43"/>
  </r>
  <r>
    <x v="17"/>
    <x v="17"/>
    <x v="13"/>
    <x v="0"/>
    <s v="Molfix Jumbo"/>
    <x v="0"/>
    <x v="0"/>
    <x v="5"/>
    <n v="1"/>
    <n v="13100"/>
    <x v="0"/>
    <s v="Christy Umar"/>
    <d v="2020-12-11T12:37:08"/>
    <s v="General Trade"/>
    <s v="Whatsapp"/>
    <d v="1899-12-30T21:27:50"/>
    <n v="13100"/>
    <d v="1899-12-30T15:09:18"/>
    <d v="1899-12-30T12:37:08"/>
  </r>
  <r>
    <x v="17"/>
    <x v="17"/>
    <x v="13"/>
    <x v="0"/>
    <s v="Molfix Jumbo"/>
    <x v="0"/>
    <x v="0"/>
    <x v="9"/>
    <n v="1"/>
    <n v="13100"/>
    <x v="0"/>
    <s v="Christy Umar"/>
    <d v="2020-12-11T12:37:08"/>
    <s v="General Trade"/>
    <s v="Whatsapp"/>
    <d v="1899-12-30T21:27:50"/>
    <n v="13100"/>
    <d v="1899-12-30T15:09:18"/>
    <d v="1899-12-30T12:37:08"/>
  </r>
  <r>
    <x v="17"/>
    <x v="17"/>
    <x v="13"/>
    <x v="0"/>
    <s v="Molfix Twin"/>
    <x v="0"/>
    <x v="0"/>
    <x v="2"/>
    <n v="1"/>
    <n v="7480"/>
    <x v="0"/>
    <s v="Christy Umar"/>
    <d v="2020-12-11T12:37:08"/>
    <s v="General Trade"/>
    <s v="Whatsapp"/>
    <d v="1899-12-30T21:27:50"/>
    <n v="7480"/>
    <d v="1899-12-30T15:09:18"/>
    <d v="1899-12-30T12:37:08"/>
  </r>
  <r>
    <x v="17"/>
    <x v="17"/>
    <x v="13"/>
    <x v="1"/>
    <s v="My Boy Eldorin Infant Formula"/>
    <x v="0"/>
    <x v="1"/>
    <x v="3"/>
    <n v="1"/>
    <n v="16800"/>
    <x v="0"/>
    <s v="Christy Umar"/>
    <d v="2020-12-11T12:37:08"/>
    <s v="General Trade"/>
    <s v="Whatsapp"/>
    <d v="1899-12-30T21:27:50"/>
    <n v="16800"/>
    <d v="1899-12-30T15:09:18"/>
    <d v="1899-12-30T12:37:08"/>
  </r>
  <r>
    <x v="18"/>
    <x v="18"/>
    <x v="14"/>
    <x v="1"/>
    <s v="My Boy Eldorin Infant Formula"/>
    <x v="0"/>
    <x v="1"/>
    <x v="3"/>
    <n v="2"/>
    <n v="16800"/>
    <x v="0"/>
    <s v="milcah Smart"/>
    <d v="2020-12-11T14:03:39"/>
    <s v="General Trade"/>
    <s v="Mobile App"/>
    <d v="1899-12-30T21:58:25"/>
    <n v="33600"/>
    <d v="1899-12-30T16:05:14"/>
    <d v="1899-12-30T14:03:39"/>
  </r>
  <r>
    <x v="19"/>
    <x v="19"/>
    <x v="15"/>
    <x v="1"/>
    <s v="My Boy Eldorin Infant Formula"/>
    <x v="0"/>
    <x v="1"/>
    <x v="3"/>
    <n v="1"/>
    <n v="16800"/>
    <x v="0"/>
    <s v="Martins oyekunle"/>
    <d v="2020-12-12T11:51:17"/>
    <s v="Wholesale"/>
    <s v="Whatsapp"/>
    <d v="1899-12-30T21:53:10"/>
    <n v="16800"/>
    <d v="1899-12-30T13:58:07"/>
    <d v="1899-12-30T11:51:17"/>
  </r>
  <r>
    <x v="20"/>
    <x v="20"/>
    <x v="16"/>
    <x v="2"/>
    <s v="SMA GOLD"/>
    <x v="0"/>
    <x v="1"/>
    <x v="10"/>
    <n v="0.5"/>
    <n v="35000"/>
    <x v="0"/>
    <s v="Dolly yanju"/>
    <d v="2020-12-12T19:54:45"/>
    <s v="General Trade"/>
    <s v="Whatsapp"/>
    <d v="1899-12-31T01:57:06"/>
    <n v="17500"/>
    <d v="1899-12-30T17:57:39"/>
    <d v="1899-12-30T19:54:45"/>
  </r>
  <r>
    <x v="21"/>
    <x v="21"/>
    <x v="17"/>
    <x v="0"/>
    <s v="Molfix Small"/>
    <x v="0"/>
    <x v="0"/>
    <x v="11"/>
    <n v="1"/>
    <n v="4700"/>
    <x v="0"/>
    <s v="benita Alvin"/>
    <d v="2020-12-14T15:50:04"/>
    <s v="General Trade"/>
    <s v="Whatsapp"/>
    <d v="1899-12-30T21:55:45"/>
    <n v="4700"/>
    <d v="1899-12-30T17:54:19"/>
    <d v="1899-12-30T15:50:04"/>
  </r>
  <r>
    <x v="21"/>
    <x v="21"/>
    <x v="17"/>
    <x v="0"/>
    <s v="Molfix Small"/>
    <x v="0"/>
    <x v="0"/>
    <x v="7"/>
    <n v="1"/>
    <n v="4700"/>
    <x v="0"/>
    <s v="benita Alvin"/>
    <d v="2020-12-14T15:50:04"/>
    <s v="General Trade"/>
    <s v="Whatsapp"/>
    <d v="1899-12-30T21:55:45"/>
    <n v="4700"/>
    <d v="1899-12-30T17:54:19"/>
    <d v="1899-12-30T15:50:04"/>
  </r>
  <r>
    <x v="22"/>
    <x v="22"/>
    <x v="18"/>
    <x v="2"/>
    <s v="SMA GOLD"/>
    <x v="0"/>
    <x v="1"/>
    <x v="10"/>
    <n v="1"/>
    <n v="35000"/>
    <x v="0"/>
    <s v="Stephen Progress"/>
    <d v="2020-12-14T17:22:45"/>
    <s v="Wholesale"/>
    <s v="Mobile App"/>
    <d v="1900-01-01T05:56:15"/>
    <n v="35000"/>
    <d v="1899-12-30T11:26:30"/>
    <d v="1899-12-30T17:22:45"/>
  </r>
  <r>
    <x v="23"/>
    <x v="23"/>
    <x v="0"/>
    <x v="0"/>
    <s v="Molfix Small"/>
    <x v="0"/>
    <x v="0"/>
    <x v="7"/>
    <n v="10"/>
    <n v="4700"/>
    <x v="0"/>
    <s v="Maryjane Joel"/>
    <d v="2020-12-15T12:29:47"/>
    <s v="General Trade"/>
    <s v="Mobile App"/>
    <d v="1899-12-31T00:36:42"/>
    <n v="47000"/>
    <d v="1899-12-30T11:53:05"/>
    <d v="1899-12-30T12:29:47"/>
  </r>
  <r>
    <x v="23"/>
    <x v="23"/>
    <x v="0"/>
    <x v="0"/>
    <s v="Molfix Small"/>
    <x v="0"/>
    <x v="0"/>
    <x v="11"/>
    <n v="3"/>
    <n v="4700"/>
    <x v="0"/>
    <s v="Maryjane Joel"/>
    <d v="2020-12-15T12:29:47"/>
    <s v="General Trade"/>
    <s v="Mobile App"/>
    <d v="1899-12-31T00:36:42"/>
    <n v="14100"/>
    <d v="1899-12-30T11:53:05"/>
    <d v="1899-12-30T12:29:47"/>
  </r>
  <r>
    <x v="24"/>
    <x v="24"/>
    <x v="19"/>
    <x v="0"/>
    <s v="Molfix Small"/>
    <x v="0"/>
    <x v="0"/>
    <x v="8"/>
    <n v="2"/>
    <n v="4700"/>
    <x v="0"/>
    <s v="Diana John"/>
    <d v="2020-12-15T13:47:58"/>
    <s v="General Trade"/>
    <s v="Mobile App"/>
    <d v="1899-12-31T04:56:29"/>
    <n v="9400"/>
    <d v="1899-12-30T08:51:29"/>
    <d v="1899-12-30T13:47:58"/>
  </r>
  <r>
    <x v="24"/>
    <x v="24"/>
    <x v="19"/>
    <x v="0"/>
    <s v="Molfix Jumbo"/>
    <x v="0"/>
    <x v="0"/>
    <x v="5"/>
    <n v="1"/>
    <n v="13100"/>
    <x v="0"/>
    <s v="Diana John"/>
    <d v="2020-12-15T13:47:58"/>
    <s v="General Trade"/>
    <s v="Mobile App"/>
    <d v="1899-12-31T04:56:29"/>
    <n v="13100"/>
    <d v="1899-12-30T08:51:29"/>
    <d v="1899-12-30T13:47:58"/>
  </r>
  <r>
    <x v="25"/>
    <x v="25"/>
    <x v="20"/>
    <x v="0"/>
    <s v="Molfix Twin"/>
    <x v="0"/>
    <x v="0"/>
    <x v="1"/>
    <n v="2"/>
    <n v="7480"/>
    <x v="0"/>
    <s v="AMANDA Jonathan"/>
    <d v="2020-12-15T16:51:34"/>
    <s v="General Trade"/>
    <s v="Whatsapp"/>
    <d v="1899-12-31T02:22:16"/>
    <n v="14960"/>
    <d v="1899-12-30T14:29:18"/>
    <d v="1899-12-30T16:51:34"/>
  </r>
  <r>
    <x v="25"/>
    <x v="25"/>
    <x v="20"/>
    <x v="0"/>
    <s v="Molfix Small"/>
    <x v="0"/>
    <x v="0"/>
    <x v="11"/>
    <n v="1"/>
    <n v="4700"/>
    <x v="0"/>
    <s v="AMANDA Jonathan"/>
    <d v="2020-12-15T16:51:34"/>
    <s v="General Trade"/>
    <s v="Whatsapp"/>
    <d v="1899-12-31T02:22:16"/>
    <n v="4700"/>
    <d v="1899-12-30T14:29:18"/>
    <d v="1899-12-30T16:51:34"/>
  </r>
  <r>
    <x v="25"/>
    <x v="25"/>
    <x v="20"/>
    <x v="0"/>
    <s v="Molfix Small"/>
    <x v="0"/>
    <x v="0"/>
    <x v="7"/>
    <n v="1"/>
    <n v="4700"/>
    <x v="0"/>
    <s v="AMANDA Jonathan"/>
    <d v="2020-12-15T16:51:34"/>
    <s v="General Trade"/>
    <s v="Whatsapp"/>
    <d v="1899-12-31T02:22:16"/>
    <n v="4700"/>
    <d v="1899-12-30T14:29:18"/>
    <d v="1899-12-30T16:51:34"/>
  </r>
  <r>
    <x v="25"/>
    <x v="25"/>
    <x v="20"/>
    <x v="0"/>
    <s v="Molfix Jumbo"/>
    <x v="0"/>
    <x v="0"/>
    <x v="5"/>
    <n v="1"/>
    <n v="13100"/>
    <x v="0"/>
    <s v="AMANDA Jonathan"/>
    <d v="2020-12-15T16:51:34"/>
    <s v="General Trade"/>
    <s v="Whatsapp"/>
    <d v="1899-12-31T02:22:16"/>
    <n v="13100"/>
    <d v="1899-12-30T14:29:18"/>
    <d v="1899-12-30T16:51:34"/>
  </r>
  <r>
    <x v="26"/>
    <x v="26"/>
    <x v="21"/>
    <x v="0"/>
    <s v="Molfix Jumbo"/>
    <x v="0"/>
    <x v="0"/>
    <x v="9"/>
    <n v="1"/>
    <n v="13100"/>
    <x v="0"/>
    <s v="benita Alvin"/>
    <d v="2020-12-15T18:44:22"/>
    <s v="Wholesale"/>
    <s v="Mobile App"/>
    <d v="1900-01-01T07:27:35"/>
    <n v="13100"/>
    <d v="1899-12-30T11:16:47"/>
    <d v="1899-12-30T18:44:22"/>
  </r>
  <r>
    <x v="27"/>
    <x v="27"/>
    <x v="22"/>
    <x v="1"/>
    <s v="My Boy Eldorin Infant Formula"/>
    <x v="0"/>
    <x v="1"/>
    <x v="3"/>
    <n v="1"/>
    <n v="16800"/>
    <x v="0"/>
    <s v="Waajidah vincent"/>
    <d v="2020-12-16T09:42:39"/>
    <s v="General Trade"/>
    <s v="Whatsapp"/>
    <d v="1899-12-30T15:46:24"/>
    <n v="16800"/>
    <d v="1899-12-30T17:56:15"/>
    <d v="1899-12-30T09:42:39"/>
  </r>
  <r>
    <x v="28"/>
    <x v="28"/>
    <x v="23"/>
    <x v="0"/>
    <s v="Molfix Small"/>
    <x v="0"/>
    <x v="0"/>
    <x v="8"/>
    <n v="1"/>
    <n v="4700"/>
    <x v="0"/>
    <s v="Bernice Segs"/>
    <d v="2020-12-16T21:31:30"/>
    <s v="Wholesale"/>
    <s v="Whatsapp"/>
    <d v="1899-12-31T12:10:01"/>
    <n v="4700"/>
    <d v="1899-12-30T09:21:29"/>
    <d v="1899-12-30T21:31:30"/>
  </r>
  <r>
    <x v="28"/>
    <x v="28"/>
    <x v="23"/>
    <x v="0"/>
    <s v="Molfix Small"/>
    <x v="0"/>
    <x v="0"/>
    <x v="7"/>
    <n v="1"/>
    <n v="4700"/>
    <x v="0"/>
    <s v="Bernice Segs"/>
    <d v="2020-12-16T21:31:30"/>
    <s v="Wholesale"/>
    <s v="Whatsapp"/>
    <d v="1899-12-31T12:10:01"/>
    <n v="4700"/>
    <d v="1899-12-30T09:21:29"/>
    <d v="1899-12-30T21:31:30"/>
  </r>
  <r>
    <x v="29"/>
    <x v="29"/>
    <x v="24"/>
    <x v="1"/>
    <s v="My Boy Eldorin Infant Formula"/>
    <x v="0"/>
    <x v="1"/>
    <x v="3"/>
    <n v="0.5"/>
    <n v="16800"/>
    <x v="0"/>
    <s v="Ibukun Patrick"/>
    <d v="2020-12-17T12:07:35"/>
    <s v="General Trade"/>
    <s v="Mobile App"/>
    <d v="1899-12-30T23:34:20"/>
    <n v="8400"/>
    <d v="1899-12-30T12:33:15"/>
    <d v="1899-12-30T12:07:35"/>
  </r>
  <r>
    <x v="30"/>
    <x v="30"/>
    <x v="25"/>
    <x v="0"/>
    <s v="Molfix Jumbo"/>
    <x v="0"/>
    <x v="0"/>
    <x v="5"/>
    <n v="1"/>
    <n v="13100"/>
    <x v="0"/>
    <s v="Bola Abiodun"/>
    <d v="2020-12-17T14:56:05"/>
    <s v="General Trade"/>
    <s v="Whatsapp"/>
    <d v="1899-12-30T22:32:19"/>
    <n v="13100"/>
    <d v="1899-12-30T16:23:46"/>
    <d v="1899-12-30T14:56:05"/>
  </r>
  <r>
    <x v="30"/>
    <x v="30"/>
    <x v="25"/>
    <x v="0"/>
    <s v="Molfix Jumbo"/>
    <x v="0"/>
    <x v="0"/>
    <x v="9"/>
    <n v="1"/>
    <n v="13100"/>
    <x v="0"/>
    <s v="Bola Abiodun"/>
    <d v="2020-12-17T14:56:05"/>
    <s v="General Trade"/>
    <s v="Whatsapp"/>
    <d v="1899-12-30T22:32:19"/>
    <n v="13100"/>
    <d v="1899-12-30T16:23:46"/>
    <d v="1899-12-30T14:56:05"/>
  </r>
  <r>
    <x v="31"/>
    <x v="31"/>
    <x v="26"/>
    <x v="0"/>
    <s v="Molfix Small"/>
    <x v="0"/>
    <x v="0"/>
    <x v="8"/>
    <n v="2"/>
    <n v="4700"/>
    <x v="0"/>
    <s v="Oputa Sammie"/>
    <d v="2020-12-17T15:07:08"/>
    <s v="General Trade"/>
    <s v="Whatsapp"/>
    <d v="1899-12-31T05:09:20"/>
    <n v="9400"/>
    <d v="1899-12-30T09:57:48"/>
    <d v="1899-12-30T15:07:08"/>
  </r>
  <r>
    <x v="32"/>
    <x v="32"/>
    <x v="27"/>
    <x v="0"/>
    <s v="Molfix Jumbo"/>
    <x v="0"/>
    <x v="0"/>
    <x v="12"/>
    <n v="1"/>
    <n v="13100"/>
    <x v="0"/>
    <s v="Chiamaka Richard"/>
    <d v="2020-12-18T11:09:09"/>
    <s v="Wholesale"/>
    <s v="Whatsapp"/>
    <d v="1899-12-30T18:52:18"/>
    <n v="13100"/>
    <d v="1899-12-30T16:16:51"/>
    <d v="1899-12-30T11:09:09"/>
  </r>
  <r>
    <x v="32"/>
    <x v="32"/>
    <x v="27"/>
    <x v="0"/>
    <s v="Molfix Twin"/>
    <x v="0"/>
    <x v="0"/>
    <x v="0"/>
    <n v="1"/>
    <n v="7480"/>
    <x v="0"/>
    <s v="Chiamaka Richard"/>
    <d v="2020-12-18T11:09:09"/>
    <s v="Wholesale"/>
    <s v="Whatsapp"/>
    <d v="1899-12-30T18:52:18"/>
    <n v="7480"/>
    <d v="1899-12-30T16:16:51"/>
    <d v="1899-12-30T11:09:09"/>
  </r>
  <r>
    <x v="32"/>
    <x v="32"/>
    <x v="27"/>
    <x v="0"/>
    <s v="Molfix Twin"/>
    <x v="0"/>
    <x v="0"/>
    <x v="2"/>
    <n v="1"/>
    <n v="7480"/>
    <x v="0"/>
    <s v="Chiamaka Richard"/>
    <d v="2020-12-18T11:09:09"/>
    <s v="Wholesale"/>
    <s v="Whatsapp"/>
    <d v="1899-12-30T18:52:18"/>
    <n v="7480"/>
    <d v="1899-12-30T16:16:51"/>
    <d v="1899-12-30T11:09:09"/>
  </r>
  <r>
    <x v="32"/>
    <x v="32"/>
    <x v="27"/>
    <x v="0"/>
    <s v="Molfix Twin"/>
    <x v="0"/>
    <x v="0"/>
    <x v="1"/>
    <n v="1"/>
    <n v="7480"/>
    <x v="0"/>
    <s v="Chiamaka Richard"/>
    <d v="2020-12-18T11:09:09"/>
    <s v="Wholesale"/>
    <s v="Whatsapp"/>
    <d v="1899-12-30T18:52:18"/>
    <n v="7480"/>
    <d v="1899-12-30T16:16:51"/>
    <d v="1899-12-30T11:09:09"/>
  </r>
  <r>
    <x v="33"/>
    <x v="33"/>
    <x v="15"/>
    <x v="0"/>
    <s v="Molfix Jumbo"/>
    <x v="0"/>
    <x v="0"/>
    <x v="5"/>
    <n v="1"/>
    <n v="13100"/>
    <x v="0"/>
    <s v="Sofia UWEM"/>
    <d v="2020-12-18T12:41:28"/>
    <s v="Wholesale"/>
    <s v="Whatsapp"/>
    <d v="1899-12-31T03:19:37"/>
    <n v="13100"/>
    <d v="1899-12-30T09:21:51"/>
    <d v="1899-12-30T12:41:28"/>
  </r>
  <r>
    <x v="33"/>
    <x v="33"/>
    <x v="15"/>
    <x v="0"/>
    <s v="Molfix Twin"/>
    <x v="0"/>
    <x v="0"/>
    <x v="2"/>
    <n v="1"/>
    <n v="7480"/>
    <x v="0"/>
    <s v="Sofia UWEM"/>
    <d v="2020-12-18T12:41:28"/>
    <s v="Wholesale"/>
    <s v="Whatsapp"/>
    <d v="1899-12-31T03:19:37"/>
    <n v="7480"/>
    <d v="1899-12-30T09:21:51"/>
    <d v="1899-12-30T12:41:28"/>
  </r>
  <r>
    <x v="34"/>
    <x v="34"/>
    <x v="28"/>
    <x v="0"/>
    <s v="Molfix Small"/>
    <x v="0"/>
    <x v="0"/>
    <x v="8"/>
    <n v="2"/>
    <n v="4700"/>
    <x v="0"/>
    <s v="Chinwe Emmy"/>
    <d v="2020-12-18T15:29:07"/>
    <s v="General Trade"/>
    <s v="Whatsapp"/>
    <d v="1899-12-30T22:41:29"/>
    <n v="9400"/>
    <d v="1899-12-30T16:47:38"/>
    <d v="1899-12-30T15:29:07"/>
  </r>
  <r>
    <x v="34"/>
    <x v="34"/>
    <x v="28"/>
    <x v="0"/>
    <s v="Molfix Small"/>
    <x v="0"/>
    <x v="0"/>
    <x v="7"/>
    <n v="2"/>
    <n v="4700"/>
    <x v="0"/>
    <s v="Chinwe Emmy"/>
    <d v="2020-12-18T15:29:07"/>
    <s v="General Trade"/>
    <s v="Whatsapp"/>
    <d v="1899-12-30T22:41:29"/>
    <n v="9400"/>
    <d v="1899-12-30T16:47:38"/>
    <d v="1899-12-30T15:29:07"/>
  </r>
  <r>
    <x v="34"/>
    <x v="34"/>
    <x v="28"/>
    <x v="0"/>
    <s v="Molfix Small"/>
    <x v="0"/>
    <x v="0"/>
    <x v="11"/>
    <n v="2"/>
    <n v="4700"/>
    <x v="0"/>
    <s v="Chinwe Emmy"/>
    <d v="2020-12-18T15:29:07"/>
    <s v="General Trade"/>
    <s v="Whatsapp"/>
    <d v="1899-12-30T22:41:29"/>
    <n v="9400"/>
    <d v="1899-12-30T16:47:38"/>
    <d v="1899-12-30T15:29:07"/>
  </r>
  <r>
    <x v="34"/>
    <x v="34"/>
    <x v="28"/>
    <x v="0"/>
    <s v="Molfix Jumbo"/>
    <x v="0"/>
    <x v="0"/>
    <x v="5"/>
    <n v="1"/>
    <n v="13100"/>
    <x v="0"/>
    <s v="Chinwe Emmy"/>
    <d v="2020-12-18T15:29:07"/>
    <s v="General Trade"/>
    <s v="Whatsapp"/>
    <d v="1899-12-30T22:41:29"/>
    <n v="13100"/>
    <d v="1899-12-30T16:47:38"/>
    <d v="1899-12-30T15:29:07"/>
  </r>
  <r>
    <x v="34"/>
    <x v="34"/>
    <x v="28"/>
    <x v="0"/>
    <s v="Molfix Jumbo"/>
    <x v="0"/>
    <x v="0"/>
    <x v="12"/>
    <n v="1"/>
    <n v="13100"/>
    <x v="0"/>
    <s v="Chinwe Emmy"/>
    <d v="2020-12-18T15:29:07"/>
    <s v="General Trade"/>
    <s v="Whatsapp"/>
    <d v="1899-12-30T22:41:29"/>
    <n v="13100"/>
    <d v="1899-12-30T16:47:38"/>
    <d v="1899-12-30T15:29:07"/>
  </r>
  <r>
    <x v="35"/>
    <x v="35"/>
    <x v="29"/>
    <x v="0"/>
    <s v="Molfix Jumbo"/>
    <x v="0"/>
    <x v="0"/>
    <x v="5"/>
    <n v="1"/>
    <n v="13100"/>
    <x v="0"/>
    <s v="Ralia Okwuchukwu"/>
    <d v="2020-12-18T17:32:28"/>
    <s v="General Trade"/>
    <s v="Whatsapp"/>
    <d v="1900-01-01T07:42:18"/>
    <n v="13100"/>
    <d v="1899-12-30T09:50:10"/>
    <d v="1899-12-30T17:32:28"/>
  </r>
  <r>
    <x v="35"/>
    <x v="35"/>
    <x v="29"/>
    <x v="0"/>
    <s v="Molfix Small"/>
    <x v="0"/>
    <x v="0"/>
    <x v="7"/>
    <n v="1"/>
    <n v="4700"/>
    <x v="0"/>
    <s v="Ralia Okwuchukwu"/>
    <d v="2020-12-18T17:32:28"/>
    <s v="General Trade"/>
    <s v="Whatsapp"/>
    <d v="1900-01-01T07:42:18"/>
    <n v="4700"/>
    <d v="1899-12-30T09:50:10"/>
    <d v="1899-12-30T17:32:28"/>
  </r>
  <r>
    <x v="35"/>
    <x v="35"/>
    <x v="29"/>
    <x v="0"/>
    <s v="Molfix Small"/>
    <x v="0"/>
    <x v="0"/>
    <x v="8"/>
    <n v="1"/>
    <n v="4700"/>
    <x v="0"/>
    <s v="Ralia Okwuchukwu"/>
    <d v="2020-12-18T17:32:28"/>
    <s v="General Trade"/>
    <s v="Whatsapp"/>
    <d v="1900-01-01T07:42:18"/>
    <n v="4700"/>
    <d v="1899-12-30T09:50:10"/>
    <d v="1899-12-30T17:32:28"/>
  </r>
  <r>
    <x v="36"/>
    <x v="36"/>
    <x v="3"/>
    <x v="0"/>
    <s v="Molfix Twin"/>
    <x v="0"/>
    <x v="0"/>
    <x v="0"/>
    <n v="1"/>
    <n v="7480"/>
    <x v="0"/>
    <s v="Ayomide Charles"/>
    <d v="2020-12-21T09:41:39"/>
    <s v="General Trade"/>
    <s v="Whatsapp"/>
    <d v="1899-12-30T18:11:58"/>
    <n v="7480"/>
    <d v="1899-12-30T15:29:41"/>
    <d v="1899-12-30T09:41:39"/>
  </r>
  <r>
    <x v="37"/>
    <x v="37"/>
    <x v="30"/>
    <x v="0"/>
    <s v="Molfix Twin"/>
    <x v="0"/>
    <x v="0"/>
    <x v="0"/>
    <n v="1"/>
    <n v="7480"/>
    <x v="0"/>
    <s v="kebe Joseph"/>
    <d v="2020-12-21T10:51:15"/>
    <s v="General Trade"/>
    <s v="Whatsapp"/>
    <d v="1899-12-31T18:00:49"/>
    <n v="7480"/>
    <d v="1899-12-30T16:50:26"/>
    <d v="1899-12-30T10:51:15"/>
  </r>
  <r>
    <x v="38"/>
    <x v="38"/>
    <x v="31"/>
    <x v="0"/>
    <s v="Molfix Small"/>
    <x v="0"/>
    <x v="0"/>
    <x v="11"/>
    <n v="1"/>
    <n v="4700"/>
    <x v="0"/>
    <s v="Bernice Segs"/>
    <d v="2020-12-21T13:42:21"/>
    <s v="General Trade"/>
    <s v="Whatsapp"/>
    <d v="1899-12-30T20:39:03"/>
    <n v="4700"/>
    <d v="1899-12-30T17:03:18"/>
    <d v="1899-12-30T13:42:21"/>
  </r>
  <r>
    <x v="38"/>
    <x v="38"/>
    <x v="31"/>
    <x v="0"/>
    <s v="Molfix Small"/>
    <x v="0"/>
    <x v="0"/>
    <x v="7"/>
    <n v="1"/>
    <n v="4700"/>
    <x v="0"/>
    <s v="Bernice Segs"/>
    <d v="2020-12-21T13:42:21"/>
    <s v="General Trade"/>
    <s v="Whatsapp"/>
    <d v="1899-12-30T20:39:03"/>
    <n v="4700"/>
    <d v="1899-12-30T17:03:18"/>
    <d v="1899-12-30T13:42:21"/>
  </r>
  <r>
    <x v="38"/>
    <x v="38"/>
    <x v="31"/>
    <x v="0"/>
    <s v="Molfix Small"/>
    <x v="0"/>
    <x v="0"/>
    <x v="8"/>
    <n v="1"/>
    <n v="4700"/>
    <x v="0"/>
    <s v="Bernice Segs"/>
    <d v="2020-12-21T13:42:21"/>
    <s v="General Trade"/>
    <s v="Whatsapp"/>
    <d v="1899-12-30T20:39:03"/>
    <n v="4700"/>
    <d v="1899-12-30T17:03:18"/>
    <d v="1899-12-30T13:42:21"/>
  </r>
  <r>
    <x v="39"/>
    <x v="39"/>
    <x v="32"/>
    <x v="0"/>
    <s v="Molfix Jumbo"/>
    <x v="0"/>
    <x v="0"/>
    <x v="9"/>
    <n v="2"/>
    <n v="13100"/>
    <x v="0"/>
    <s v="Michelle Olusegun"/>
    <d v="2020-12-21T16:06:58"/>
    <s v="General Trade"/>
    <s v="Mobile App"/>
    <d v="1899-12-31T17:54:07"/>
    <n v="26200"/>
    <d v="1899-12-30T22:12:51"/>
    <d v="1899-12-30T16:06:58"/>
  </r>
  <r>
    <x v="39"/>
    <x v="39"/>
    <x v="32"/>
    <x v="0"/>
    <s v="Molfix Twin"/>
    <x v="0"/>
    <x v="0"/>
    <x v="0"/>
    <n v="1"/>
    <n v="7480"/>
    <x v="0"/>
    <s v="Michelle Olusegun"/>
    <d v="2020-12-21T16:06:58"/>
    <s v="General Trade"/>
    <s v="Mobile App"/>
    <d v="1899-12-31T17:54:07"/>
    <n v="7480"/>
    <d v="1899-12-30T22:12:51"/>
    <d v="1899-12-30T16:06:58"/>
  </r>
  <r>
    <x v="39"/>
    <x v="39"/>
    <x v="32"/>
    <x v="2"/>
    <s v="Nestle Cerelac"/>
    <x v="0"/>
    <x v="1"/>
    <x v="13"/>
    <n v="0.5"/>
    <n v="13000"/>
    <x v="0"/>
    <s v="Michelle Olusegun"/>
    <d v="2020-12-21T16:06:58"/>
    <s v="General Trade"/>
    <s v="Mobile App"/>
    <d v="1899-12-31T17:54:07"/>
    <n v="6500"/>
    <d v="1899-12-30T22:12:51"/>
    <d v="1899-12-30T16:06:58"/>
  </r>
  <r>
    <x v="40"/>
    <x v="40"/>
    <x v="5"/>
    <x v="0"/>
    <s v="Molfix Twin"/>
    <x v="0"/>
    <x v="0"/>
    <x v="2"/>
    <n v="1"/>
    <n v="7480"/>
    <x v="0"/>
    <s v="Bola Abiodun"/>
    <d v="2020-12-22T09:23:42"/>
    <s v="General Trade"/>
    <s v="Whatsapp"/>
    <d v="1899-12-30T19:24:53"/>
    <n v="7480"/>
    <d v="1899-12-30T13:58:49"/>
    <d v="1899-12-30T09:23:42"/>
  </r>
  <r>
    <x v="40"/>
    <x v="40"/>
    <x v="5"/>
    <x v="0"/>
    <s v="Molfix Small"/>
    <x v="0"/>
    <x v="0"/>
    <x v="7"/>
    <n v="1"/>
    <n v="4700"/>
    <x v="0"/>
    <s v="Bola Abiodun"/>
    <d v="2020-12-22T09:23:42"/>
    <s v="General Trade"/>
    <s v="Whatsapp"/>
    <d v="1899-12-30T19:24:53"/>
    <n v="4700"/>
    <d v="1899-12-30T13:58:49"/>
    <d v="1899-12-30T09:23:42"/>
  </r>
  <r>
    <x v="41"/>
    <x v="41"/>
    <x v="33"/>
    <x v="1"/>
    <s v="My Boy Eldorin Infant Formula"/>
    <x v="0"/>
    <x v="1"/>
    <x v="3"/>
    <n v="1"/>
    <n v="16800"/>
    <x v="0"/>
    <s v="Blessing michael"/>
    <d v="2020-12-22T10:08:12"/>
    <s v="General Trade"/>
    <s v="Whatsapp"/>
    <d v="1899-12-30T16:16:10"/>
    <n v="16800"/>
    <d v="1899-12-30T17:52:02"/>
    <d v="1899-12-30T10:08:12"/>
  </r>
  <r>
    <x v="42"/>
    <x v="42"/>
    <x v="5"/>
    <x v="0"/>
    <s v="Molfix Small"/>
    <x v="0"/>
    <x v="0"/>
    <x v="8"/>
    <n v="1"/>
    <n v="4700"/>
    <x v="0"/>
    <s v="Cynthia ejike james"/>
    <d v="2020-12-24T10:12:49"/>
    <s v="General Trade"/>
    <s v="Whatsapp"/>
    <d v="1899-12-31T01:04:07"/>
    <n v="4700"/>
    <d v="1899-12-30T09:08:42"/>
    <d v="1899-12-30T10:12:49"/>
  </r>
  <r>
    <x v="43"/>
    <x v="43"/>
    <x v="14"/>
    <x v="1"/>
    <s v="My Boy Eldorin Infant Formula"/>
    <x v="0"/>
    <x v="1"/>
    <x v="3"/>
    <n v="2"/>
    <n v="16800"/>
    <x v="0"/>
    <s v="milcah Smart"/>
    <d v="2020-12-24T14:50:03"/>
    <s v="General Trade"/>
    <s v="Mobile App"/>
    <d v="1899-12-31T17:38:02"/>
    <n v="33600"/>
    <d v="1899-12-30T21:12:01"/>
    <d v="1899-12-30T14:50:03"/>
  </r>
  <r>
    <x v="44"/>
    <x v="44"/>
    <x v="34"/>
    <x v="0"/>
    <s v="Molfix Jumbo"/>
    <x v="0"/>
    <x v="0"/>
    <x v="5"/>
    <n v="1"/>
    <n v="13100"/>
    <x v="0"/>
    <s v="Vivian Harrison"/>
    <d v="2020-12-24T16:45:05"/>
    <s v="General Trade"/>
    <s v="Whatsapp"/>
    <d v="1900-01-02T02:35:35"/>
    <n v="13100"/>
    <d v="1899-12-30T14:09:30"/>
    <d v="1899-12-30T16:45:05"/>
  </r>
  <r>
    <x v="45"/>
    <x v="45"/>
    <x v="18"/>
    <x v="1"/>
    <s v="My Boy Eldorin Infant Formula"/>
    <x v="0"/>
    <x v="1"/>
    <x v="3"/>
    <n v="2"/>
    <n v="16800"/>
    <x v="0"/>
    <s v="Waajidah vincent"/>
    <d v="2020-12-28T09:31:32"/>
    <s v="Wholesale"/>
    <s v="Mobile App"/>
    <d v="1899-12-31T11:53:58"/>
    <n v="33600"/>
    <d v="1899-12-30T21:37:34"/>
    <d v="1899-12-30T09:31:32"/>
  </r>
  <r>
    <x v="46"/>
    <x v="46"/>
    <x v="35"/>
    <x v="0"/>
    <s v="Molfix Jumbo"/>
    <x v="0"/>
    <x v="0"/>
    <x v="5"/>
    <n v="1"/>
    <n v="13100"/>
    <x v="0"/>
    <s v="Rayo Enoch"/>
    <d v="2020-12-29T07:59:17"/>
    <s v="Wholesale"/>
    <s v="Whatsapp"/>
    <d v="1899-12-30T18:11:59"/>
    <n v="13100"/>
    <d v="1899-12-30T13:47:18"/>
    <d v="1899-12-30T07:59:17"/>
  </r>
  <r>
    <x v="47"/>
    <x v="47"/>
    <x v="11"/>
    <x v="0"/>
    <s v="Molfix Small"/>
    <x v="0"/>
    <x v="0"/>
    <x v="7"/>
    <n v="1"/>
    <n v="4700"/>
    <x v="0"/>
    <s v="Martins oyekunle"/>
    <d v="2020-12-29T11:52:32"/>
    <s v="General Trade"/>
    <s v="Whatsapp"/>
    <d v="1899-12-31T03:32:21"/>
    <n v="4700"/>
    <d v="1899-12-30T08:20:11"/>
    <d v="1899-12-30T11:52:32"/>
  </r>
  <r>
    <x v="48"/>
    <x v="48"/>
    <x v="24"/>
    <x v="1"/>
    <s v="My Boy Eldorin Infant Formula"/>
    <x v="0"/>
    <x v="1"/>
    <x v="3"/>
    <n v="1"/>
    <n v="16800"/>
    <x v="0"/>
    <s v="Ibukun Patrick"/>
    <d v="2020-12-29T13:05:51"/>
    <s v="General Trade"/>
    <s v="Whatsapp"/>
    <d v="1899-12-31T01:03:12"/>
    <n v="16800"/>
    <d v="1899-12-30T12:02:39"/>
    <d v="1899-12-30T13:05:51"/>
  </r>
  <r>
    <x v="49"/>
    <x v="49"/>
    <x v="36"/>
    <x v="0"/>
    <s v="Molfix Small"/>
    <x v="0"/>
    <x v="0"/>
    <x v="11"/>
    <n v="1"/>
    <n v="4700"/>
    <x v="0"/>
    <s v="Michelle Olusegun"/>
    <d v="2020-12-29T14:14:54"/>
    <s v="General Trade"/>
    <s v="Whatsapp"/>
    <d v="1899-12-31T05:38:15"/>
    <n v="4700"/>
    <d v="1899-12-30T08:36:39"/>
    <d v="1899-12-30T14:14:54"/>
  </r>
  <r>
    <x v="50"/>
    <x v="50"/>
    <x v="37"/>
    <x v="0"/>
    <s v="Molfix Jumbo"/>
    <x v="0"/>
    <x v="0"/>
    <x v="5"/>
    <n v="1"/>
    <n v="13100"/>
    <x v="0"/>
    <s v="Martins oyekunle"/>
    <d v="2020-12-29T16:08:54"/>
    <s v="General Trade"/>
    <s v="Whatsapp"/>
    <d v="1899-12-31T01:13:22"/>
    <n v="13100"/>
    <d v="1899-12-30T14:55:32"/>
    <d v="1899-12-30T16:08:54"/>
  </r>
  <r>
    <x v="50"/>
    <x v="50"/>
    <x v="37"/>
    <x v="0"/>
    <s v="Molfix Jumbo"/>
    <x v="0"/>
    <x v="0"/>
    <x v="9"/>
    <n v="1"/>
    <n v="13100"/>
    <x v="0"/>
    <s v="Martins oyekunle"/>
    <d v="2020-12-29T16:08:54"/>
    <s v="General Trade"/>
    <s v="Whatsapp"/>
    <d v="1899-12-31T01:13:22"/>
    <n v="13100"/>
    <d v="1899-12-30T14:55:32"/>
    <d v="1899-12-30T16:08:54"/>
  </r>
  <r>
    <x v="51"/>
    <x v="51"/>
    <x v="21"/>
    <x v="0"/>
    <s v="Molfix Jumbo"/>
    <x v="0"/>
    <x v="0"/>
    <x v="9"/>
    <n v="2"/>
    <n v="13100"/>
    <x v="0"/>
    <s v="Grace George"/>
    <d v="2020-12-30T15:43:12"/>
    <s v="Wholesale"/>
    <s v="Mobile App"/>
    <d v="1900-01-01T02:44:52"/>
    <n v="26200"/>
    <d v="1899-12-30T12:58:20"/>
    <d v="1899-12-30T15:43:12"/>
  </r>
  <r>
    <x v="51"/>
    <x v="51"/>
    <x v="21"/>
    <x v="0"/>
    <s v="Molfix Jumbo"/>
    <x v="0"/>
    <x v="0"/>
    <x v="5"/>
    <n v="2"/>
    <n v="13100"/>
    <x v="0"/>
    <s v="Grace George"/>
    <d v="2020-12-30T15:43:12"/>
    <s v="Wholesale"/>
    <s v="Mobile App"/>
    <d v="1900-01-01T02:44:52"/>
    <n v="26200"/>
    <d v="1899-12-30T12:58:20"/>
    <d v="1899-12-30T15:43:12"/>
  </r>
  <r>
    <x v="52"/>
    <x v="52"/>
    <x v="31"/>
    <x v="0"/>
    <s v="Molfix Small"/>
    <x v="0"/>
    <x v="0"/>
    <x v="11"/>
    <n v="1"/>
    <n v="4700"/>
    <x v="0"/>
    <s v="Bernice Segs"/>
    <d v="2020-12-31T16:51:39"/>
    <s v="General Trade"/>
    <s v="Whatsapp"/>
    <d v="1899-12-31T01:27:00"/>
    <n v="4700"/>
    <d v="1899-12-30T15:24:39"/>
    <d v="1899-12-30T16:51:39"/>
  </r>
  <r>
    <x v="53"/>
    <x v="53"/>
    <x v="31"/>
    <x v="0"/>
    <s v="Molfix Small"/>
    <x v="0"/>
    <x v="0"/>
    <x v="7"/>
    <n v="1"/>
    <n v="4700"/>
    <x v="0"/>
    <s v="Bernice Segs"/>
    <d v="2020-12-31T16:51:39"/>
    <s v="General Trade"/>
    <s v="Whatsapp"/>
    <d v="1899-12-30T23:14:00"/>
    <n v="4700"/>
    <d v="1899-12-30T17:37:39"/>
    <d v="1899-12-30T16:51:39"/>
  </r>
  <r>
    <x v="53"/>
    <x v="53"/>
    <x v="31"/>
    <x v="0"/>
    <s v="Molfix Small"/>
    <x v="0"/>
    <x v="0"/>
    <x v="11"/>
    <n v="1"/>
    <n v="4700"/>
    <x v="0"/>
    <s v="Bernice Segs"/>
    <d v="2020-12-31T16:51:39"/>
    <s v="General Trade"/>
    <s v="Whatsapp"/>
    <d v="1899-12-30T23:14:00"/>
    <n v="4700"/>
    <d v="1899-12-30T17:37:39"/>
    <d v="1899-12-30T16:51:39"/>
  </r>
  <r>
    <x v="54"/>
    <x v="54"/>
    <x v="38"/>
    <x v="0"/>
    <s v="Molfix Small"/>
    <x v="0"/>
    <x v="0"/>
    <x v="7"/>
    <n v="2"/>
    <n v="4700"/>
    <x v="0"/>
    <s v="Akon wisdom"/>
    <d v="2021-01-04T08:49:06"/>
    <s v="General Trade"/>
    <s v="Whatsapp"/>
    <d v="1900-01-02T18:38:39"/>
    <n v="9400"/>
    <d v="1899-12-30T14:10:27"/>
    <d v="1899-12-30T08:49:06"/>
  </r>
  <r>
    <x v="55"/>
    <x v="55"/>
    <x v="22"/>
    <x v="1"/>
    <s v="My Boy Eldorin Infant Formula"/>
    <x v="0"/>
    <x v="1"/>
    <x v="3"/>
    <n v="4"/>
    <n v="16800"/>
    <x v="0"/>
    <s v="Oputa Sammie"/>
    <d v="2021-01-04T15:21:35"/>
    <s v="General Trade"/>
    <s v="Whatsapp"/>
    <d v="1900-01-03T00:45:03"/>
    <n v="67200"/>
    <d v="1899-12-30T14:36:32"/>
    <d v="1899-12-30T15:21:35"/>
  </r>
  <r>
    <x v="56"/>
    <x v="56"/>
    <x v="39"/>
    <x v="0"/>
    <s v="Molfix Small"/>
    <x v="0"/>
    <x v="0"/>
    <x v="11"/>
    <n v="1"/>
    <n v="4700"/>
    <x v="0"/>
    <s v="Enny Muktar"/>
    <d v="2021-01-04T19:58:10"/>
    <s v="General Trade"/>
    <s v="Whatsapp"/>
    <d v="1900-01-03T06:55:16"/>
    <n v="4700"/>
    <d v="1899-12-30T13:02:54"/>
    <d v="1899-12-30T19:58:10"/>
  </r>
  <r>
    <x v="56"/>
    <x v="56"/>
    <x v="39"/>
    <x v="0"/>
    <s v="Molfix Small"/>
    <x v="0"/>
    <x v="0"/>
    <x v="7"/>
    <n v="1"/>
    <n v="4700"/>
    <x v="0"/>
    <s v="Enny Muktar"/>
    <d v="2021-01-04T19:58:10"/>
    <s v="General Trade"/>
    <s v="Whatsapp"/>
    <d v="1900-01-03T06:55:16"/>
    <n v="4700"/>
    <d v="1899-12-30T13:02:54"/>
    <d v="1899-12-30T19:58:10"/>
  </r>
  <r>
    <x v="56"/>
    <x v="56"/>
    <x v="39"/>
    <x v="0"/>
    <s v="Molfix Jumbo"/>
    <x v="0"/>
    <x v="0"/>
    <x v="5"/>
    <n v="1"/>
    <n v="13100"/>
    <x v="0"/>
    <s v="Enny Muktar"/>
    <d v="2021-01-04T19:58:10"/>
    <s v="General Trade"/>
    <s v="Whatsapp"/>
    <d v="1900-01-03T06:55:16"/>
    <n v="13100"/>
    <d v="1899-12-30T13:02:54"/>
    <d v="1899-12-30T19:58:10"/>
  </r>
  <r>
    <x v="56"/>
    <x v="56"/>
    <x v="39"/>
    <x v="1"/>
    <s v="My Boy Eldorin Infant Formula"/>
    <x v="0"/>
    <x v="1"/>
    <x v="3"/>
    <n v="1"/>
    <n v="16800"/>
    <x v="0"/>
    <s v="Enny Muktar"/>
    <d v="2021-01-04T19:58:10"/>
    <s v="General Trade"/>
    <s v="Whatsapp"/>
    <d v="1900-01-03T06:55:16"/>
    <n v="16800"/>
    <d v="1899-12-30T13:02:54"/>
    <d v="1899-12-30T19:58:10"/>
  </r>
  <r>
    <x v="57"/>
    <x v="57"/>
    <x v="40"/>
    <x v="0"/>
    <s v="Molfix Jumbo"/>
    <x v="0"/>
    <x v="0"/>
    <x v="5"/>
    <n v="1"/>
    <n v="13100"/>
    <x v="1"/>
    <s v="Waajidah vincent"/>
    <m/>
    <s v="General Trade"/>
    <s v="Mobile App"/>
    <s v="00:00:00"/>
    <n v="13100"/>
    <d v="1899-12-30T07:20:03"/>
    <s v="-"/>
  </r>
  <r>
    <x v="57"/>
    <x v="57"/>
    <x v="40"/>
    <x v="1"/>
    <s v="My Boy Eldorin Infant Formula"/>
    <x v="0"/>
    <x v="1"/>
    <x v="3"/>
    <n v="1"/>
    <n v="16800"/>
    <x v="1"/>
    <s v="Waajidah vincent"/>
    <m/>
    <s v="General Trade"/>
    <s v="Mobile App"/>
    <s v="00:00:00"/>
    <n v="16800"/>
    <d v="1899-12-30T07:20:03"/>
    <s v="-"/>
  </r>
  <r>
    <x v="58"/>
    <x v="58"/>
    <x v="41"/>
    <x v="1"/>
    <s v="My Boy Eldorin Infant Formula"/>
    <x v="0"/>
    <x v="1"/>
    <x v="3"/>
    <n v="1"/>
    <n v="16800"/>
    <x v="1"/>
    <s v="Gabriel sodiq"/>
    <m/>
    <s v="Modern Trade"/>
    <s v="Mobile App"/>
    <s v="00:00:00"/>
    <n v="16800"/>
    <d v="1899-12-30T16:06:55"/>
    <s v="-"/>
  </r>
  <r>
    <x v="59"/>
    <x v="59"/>
    <x v="42"/>
    <x v="0"/>
    <s v="Molfix Small"/>
    <x v="0"/>
    <x v="0"/>
    <x v="8"/>
    <n v="0.5"/>
    <n v="4700"/>
    <x v="1"/>
    <s v="Dolly yanju"/>
    <m/>
    <s v="General Trade"/>
    <s v="Mobile App"/>
    <s v="00:00:00"/>
    <n v="2350"/>
    <d v="1899-12-30T18:19:40"/>
    <s v="-"/>
  </r>
  <r>
    <x v="59"/>
    <x v="59"/>
    <x v="42"/>
    <x v="0"/>
    <s v="Molfix Jumbo"/>
    <x v="0"/>
    <x v="0"/>
    <x v="5"/>
    <n v="0.5"/>
    <n v="13100"/>
    <x v="1"/>
    <s v="Dolly yanju"/>
    <m/>
    <s v="General Trade"/>
    <s v="Mobile App"/>
    <s v="00:00:00"/>
    <n v="6550"/>
    <d v="1899-12-30T18:19:40"/>
    <s v="-"/>
  </r>
  <r>
    <x v="60"/>
    <x v="60"/>
    <x v="43"/>
    <x v="0"/>
    <s v="Molfix Jumbo"/>
    <x v="0"/>
    <x v="0"/>
    <x v="9"/>
    <n v="1"/>
    <n v="13100"/>
    <x v="1"/>
    <s v="Kenny Akinola"/>
    <m/>
    <s v="Modern Trade"/>
    <s v="Mobile App"/>
    <s v="00:00:00"/>
    <n v="13100"/>
    <d v="1899-12-30T10:41:19"/>
    <s v="-"/>
  </r>
  <r>
    <x v="61"/>
    <x v="61"/>
    <x v="44"/>
    <x v="2"/>
    <s v="SMA GOLD"/>
    <x v="0"/>
    <x v="1"/>
    <x v="10"/>
    <n v="1"/>
    <n v="35000"/>
    <x v="1"/>
    <s v="MinRee Michael stein"/>
    <m/>
    <s v="General Trade"/>
    <s v="Mobile App"/>
    <s v="00:00:00"/>
    <n v="35000"/>
    <d v="1899-12-30T22:41:56"/>
    <s v="-"/>
  </r>
  <r>
    <x v="62"/>
    <x v="62"/>
    <x v="45"/>
    <x v="0"/>
    <s v="Molfix Twin"/>
    <x v="0"/>
    <x v="0"/>
    <x v="2"/>
    <n v="1"/>
    <n v="7480"/>
    <x v="1"/>
    <s v="benita Alvin"/>
    <m/>
    <s v="General Trade"/>
    <s v="Whatsapp"/>
    <s v="00:00:00"/>
    <n v="7480"/>
    <d v="1899-12-30T13:22:13"/>
    <s v="-"/>
  </r>
  <r>
    <x v="63"/>
    <x v="63"/>
    <x v="46"/>
    <x v="0"/>
    <s v="Molfix Small"/>
    <x v="0"/>
    <x v="0"/>
    <x v="8"/>
    <n v="2"/>
    <n v="4700"/>
    <x v="1"/>
    <s v="pink August"/>
    <m/>
    <s v="General Trade"/>
    <s v="Whatsapp"/>
    <s v="00:00:00"/>
    <n v="9400"/>
    <d v="1899-12-30T16:12:26"/>
    <s v="-"/>
  </r>
  <r>
    <x v="63"/>
    <x v="63"/>
    <x v="46"/>
    <x v="0"/>
    <s v="Molfix Twin"/>
    <x v="0"/>
    <x v="0"/>
    <x v="1"/>
    <n v="2"/>
    <n v="7480"/>
    <x v="1"/>
    <s v="pink August"/>
    <m/>
    <s v="General Trade"/>
    <s v="Whatsapp"/>
    <s v="00:00:00"/>
    <n v="14960"/>
    <d v="1899-12-30T16:12:26"/>
    <s v="-"/>
  </r>
  <r>
    <x v="64"/>
    <x v="64"/>
    <x v="0"/>
    <x v="0"/>
    <s v="Molfix Jumbo"/>
    <x v="0"/>
    <x v="0"/>
    <x v="12"/>
    <n v="5"/>
    <n v="13100"/>
    <x v="1"/>
    <s v="Maryjane Joel"/>
    <m/>
    <s v="General Trade"/>
    <s v="Mobile App"/>
    <s v="00:00:00"/>
    <n v="65500"/>
    <d v="1899-12-30T22:29:34"/>
    <s v="-"/>
  </r>
  <r>
    <x v="65"/>
    <x v="65"/>
    <x v="23"/>
    <x v="0"/>
    <s v="Molfix Jumbo"/>
    <x v="0"/>
    <x v="0"/>
    <x v="5"/>
    <n v="1"/>
    <n v="13100"/>
    <x v="1"/>
    <s v="ubong Hassan"/>
    <m/>
    <s v="Wholesale"/>
    <s v="Whatsapp"/>
    <s v="00:00:00"/>
    <n v="13100"/>
    <d v="1899-12-30T17:08:12"/>
    <s v="-"/>
  </r>
  <r>
    <x v="65"/>
    <x v="65"/>
    <x v="23"/>
    <x v="0"/>
    <s v="Molfix Jumbo"/>
    <x v="0"/>
    <x v="0"/>
    <x v="9"/>
    <n v="1"/>
    <n v="13100"/>
    <x v="1"/>
    <s v="ubong Hassan"/>
    <m/>
    <s v="Wholesale"/>
    <s v="Whatsapp"/>
    <s v="00:00:00"/>
    <n v="13100"/>
    <d v="1899-12-30T17:08:12"/>
    <s v="-"/>
  </r>
  <r>
    <x v="65"/>
    <x v="65"/>
    <x v="23"/>
    <x v="0"/>
    <s v="Molfix Twin"/>
    <x v="0"/>
    <x v="0"/>
    <x v="0"/>
    <n v="1"/>
    <n v="7480"/>
    <x v="1"/>
    <s v="ubong Hassan"/>
    <m/>
    <s v="Wholesale"/>
    <s v="Whatsapp"/>
    <s v="00:00:00"/>
    <n v="7480"/>
    <d v="1899-12-30T17:08:12"/>
    <s v="-"/>
  </r>
  <r>
    <x v="65"/>
    <x v="65"/>
    <x v="23"/>
    <x v="0"/>
    <s v="Molfix Twin"/>
    <x v="0"/>
    <x v="0"/>
    <x v="2"/>
    <n v="1"/>
    <n v="7480"/>
    <x v="1"/>
    <s v="ubong Hassan"/>
    <m/>
    <s v="Wholesale"/>
    <s v="Whatsapp"/>
    <s v="00:00:00"/>
    <n v="7480"/>
    <d v="1899-12-30T17:08:12"/>
    <s v="-"/>
  </r>
  <r>
    <x v="65"/>
    <x v="65"/>
    <x v="23"/>
    <x v="0"/>
    <s v="Molfix Small"/>
    <x v="0"/>
    <x v="0"/>
    <x v="8"/>
    <n v="1"/>
    <n v="4700"/>
    <x v="1"/>
    <s v="ubong Hassan"/>
    <m/>
    <s v="Wholesale"/>
    <s v="Whatsapp"/>
    <s v="00:00:00"/>
    <n v="4700"/>
    <d v="1899-12-30T17:08:12"/>
    <s v="-"/>
  </r>
  <r>
    <x v="66"/>
    <x v="66"/>
    <x v="47"/>
    <x v="0"/>
    <s v="Molfix Small"/>
    <x v="0"/>
    <x v="0"/>
    <x v="8"/>
    <n v="1"/>
    <n v="4700"/>
    <x v="1"/>
    <s v="-"/>
    <m/>
    <s v="General Trade"/>
    <s v="Mobile App"/>
    <s v="00:00:00"/>
    <n v="4700"/>
    <d v="1899-12-30T18:53:57"/>
    <s v="-"/>
  </r>
  <r>
    <x v="67"/>
    <x v="67"/>
    <x v="48"/>
    <x v="1"/>
    <s v="My Boy Eldorin Infant Formula"/>
    <x v="0"/>
    <x v="1"/>
    <x v="3"/>
    <n v="2"/>
    <n v="16800"/>
    <x v="1"/>
    <s v="-"/>
    <m/>
    <s v="Wholesale"/>
    <s v="Whatsapp"/>
    <s v="00:00:00"/>
    <n v="33600"/>
    <d v="1899-12-30T16:23:14"/>
    <s v="-"/>
  </r>
  <r>
    <x v="68"/>
    <x v="68"/>
    <x v="49"/>
    <x v="1"/>
    <s v="My Boy Eldorin Infant Formula"/>
    <x v="0"/>
    <x v="1"/>
    <x v="3"/>
    <n v="2"/>
    <n v="16800"/>
    <x v="1"/>
    <s v="-"/>
    <m/>
    <s v="Wholesale"/>
    <s v="Whatsapp"/>
    <s v="00:00:00"/>
    <n v="33600"/>
    <d v="1899-12-30T16:23:15"/>
    <s v="-"/>
  </r>
  <r>
    <x v="69"/>
    <x v="69"/>
    <x v="50"/>
    <x v="1"/>
    <s v="My Boy Eldorin Infant Formula"/>
    <x v="0"/>
    <x v="1"/>
    <x v="3"/>
    <n v="2"/>
    <n v="16800"/>
    <x v="1"/>
    <s v="-"/>
    <m/>
    <s v="Modern Trade"/>
    <s v="Whatsapp"/>
    <s v="00:00:00"/>
    <n v="33600"/>
    <d v="1899-12-30T16:24:34"/>
    <s v="-"/>
  </r>
  <r>
    <x v="70"/>
    <x v="70"/>
    <x v="51"/>
    <x v="1"/>
    <s v="My Boy Eldorin Infant Formula"/>
    <x v="0"/>
    <x v="1"/>
    <x v="3"/>
    <n v="1"/>
    <n v="16800"/>
    <x v="1"/>
    <s v="-"/>
    <m/>
    <s v="Modern Trade"/>
    <s v="Whatsapp"/>
    <s v="00:00:00"/>
    <n v="16800"/>
    <d v="1899-12-30T22:28:57"/>
    <s v="-"/>
  </r>
  <r>
    <x v="71"/>
    <x v="71"/>
    <x v="52"/>
    <x v="0"/>
    <s v="Molfix Jumbo"/>
    <x v="0"/>
    <x v="0"/>
    <x v="5"/>
    <n v="1"/>
    <n v="13100"/>
    <x v="1"/>
    <s v="-"/>
    <m/>
    <s v="General Trade"/>
    <s v="Whatsapp"/>
    <s v="00:00:00"/>
    <n v="13100"/>
    <d v="1899-12-30T08:58:40"/>
    <s v="-"/>
  </r>
  <r>
    <x v="71"/>
    <x v="71"/>
    <x v="52"/>
    <x v="0"/>
    <s v="Molfix Small"/>
    <x v="0"/>
    <x v="0"/>
    <x v="7"/>
    <n v="1"/>
    <n v="4700"/>
    <x v="1"/>
    <s v="-"/>
    <m/>
    <s v="General Trade"/>
    <s v="Whatsapp"/>
    <s v="00:00:00"/>
    <n v="4700"/>
    <d v="1899-12-30T08:58:40"/>
    <s v="-"/>
  </r>
  <r>
    <x v="72"/>
    <x v="72"/>
    <x v="53"/>
    <x v="0"/>
    <s v="Molfix Jumbo"/>
    <x v="0"/>
    <x v="0"/>
    <x v="5"/>
    <n v="1"/>
    <n v="13100"/>
    <x v="1"/>
    <s v="-"/>
    <m/>
    <s v="General Trade"/>
    <s v="Whatsapp"/>
    <s v="00:00:00"/>
    <n v="13100"/>
    <d v="1899-12-30T17:00:22"/>
    <s v="-"/>
  </r>
  <r>
    <x v="72"/>
    <x v="72"/>
    <x v="53"/>
    <x v="0"/>
    <s v="Molfix Jumbo"/>
    <x v="0"/>
    <x v="0"/>
    <x v="9"/>
    <n v="1"/>
    <n v="13100"/>
    <x v="1"/>
    <s v="-"/>
    <m/>
    <s v="General Trade"/>
    <s v="Whatsapp"/>
    <s v="00:00:00"/>
    <n v="13100"/>
    <d v="1899-12-30T17:00:22"/>
    <s v="-"/>
  </r>
  <r>
    <x v="73"/>
    <x v="73"/>
    <x v="54"/>
    <x v="0"/>
    <s v="Molfix Jumbo"/>
    <x v="0"/>
    <x v="0"/>
    <x v="5"/>
    <n v="1"/>
    <n v="13100"/>
    <x v="1"/>
    <s v="-"/>
    <m/>
    <s v="General Trade"/>
    <s v="Whatsapp"/>
    <s v="00:00:00"/>
    <n v="13100"/>
    <d v="1899-12-30T15:08:09"/>
    <s v="-"/>
  </r>
  <r>
    <x v="74"/>
    <x v="74"/>
    <x v="55"/>
    <x v="1"/>
    <s v="My Boy Eldorin Infant Formula"/>
    <x v="0"/>
    <x v="1"/>
    <x v="3"/>
    <n v="2"/>
    <n v="16800"/>
    <x v="1"/>
    <s v="-"/>
    <m/>
    <s v="General Trade"/>
    <s v="Whatsapp"/>
    <s v="00:00:00"/>
    <n v="33600"/>
    <d v="1899-12-30T16:22:27"/>
    <s v="-"/>
  </r>
  <r>
    <x v="75"/>
    <x v="75"/>
    <x v="8"/>
    <x v="1"/>
    <s v="My Boy Eldorin Infant Formula"/>
    <x v="0"/>
    <x v="1"/>
    <x v="3"/>
    <n v="2"/>
    <n v="16800"/>
    <x v="1"/>
    <s v="-"/>
    <m/>
    <s v="General Trade"/>
    <s v="Whatsapp"/>
    <s v="00:00:00"/>
    <n v="33600"/>
    <d v="1899-12-30T16:26:21"/>
    <s v="-"/>
  </r>
  <r>
    <x v="76"/>
    <x v="76"/>
    <x v="56"/>
    <x v="1"/>
    <s v="My Boy Eldorin Infant Formula"/>
    <x v="0"/>
    <x v="1"/>
    <x v="3"/>
    <n v="2"/>
    <n v="16800"/>
    <x v="1"/>
    <s v="-"/>
    <m/>
    <s v="General Trade"/>
    <s v="Whatsapp"/>
    <s v="00:00:00"/>
    <n v="33600"/>
    <d v="1899-12-30T16:23:19"/>
    <s v="-"/>
  </r>
  <r>
    <x v="77"/>
    <x v="77"/>
    <x v="57"/>
    <x v="1"/>
    <s v="My Boy Eldorin Infant Formula"/>
    <x v="0"/>
    <x v="1"/>
    <x v="3"/>
    <n v="2"/>
    <n v="16800"/>
    <x v="1"/>
    <s v="-"/>
    <m/>
    <s v="General Trade"/>
    <s v="Whatsapp"/>
    <s v="00:00:00"/>
    <n v="33600"/>
    <d v="1899-12-30T16:43:34"/>
    <s v="-"/>
  </r>
  <r>
    <x v="78"/>
    <x v="78"/>
    <x v="58"/>
    <x v="1"/>
    <s v="My Boy Eldorin Infant Formula"/>
    <x v="0"/>
    <x v="1"/>
    <x v="3"/>
    <n v="2"/>
    <n v="16800"/>
    <x v="1"/>
    <s v="-"/>
    <m/>
    <s v="General Trade"/>
    <s v="Whatsapp"/>
    <s v="00:00:00"/>
    <n v="33600"/>
    <d v="1899-12-30T17:23:55"/>
    <s v="-"/>
  </r>
  <r>
    <x v="79"/>
    <x v="79"/>
    <x v="59"/>
    <x v="1"/>
    <s v="My Boy Eldorin Infant Formula"/>
    <x v="0"/>
    <x v="1"/>
    <x v="3"/>
    <n v="2"/>
    <n v="16800"/>
    <x v="1"/>
    <s v="-"/>
    <m/>
    <s v="General Trade"/>
    <s v="Whatsapp"/>
    <s v="00:00:00"/>
    <n v="33600"/>
    <d v="1899-12-30T17:48:34"/>
    <s v="-"/>
  </r>
  <r>
    <x v="80"/>
    <x v="80"/>
    <x v="60"/>
    <x v="3"/>
    <s v="Premier Bar Soap"/>
    <x v="1"/>
    <x v="2"/>
    <x v="14"/>
    <n v="1"/>
    <n v="4200"/>
    <x v="0"/>
    <s v="vanessa Jude"/>
    <d v="2020-12-02T18:14:07"/>
    <s v="General Trade"/>
    <s v="Whatsapp"/>
    <d v="1899-12-31T04:01:49"/>
    <n v="4200"/>
    <d v="1899-12-30T14:12:18"/>
    <d v="1899-12-30T18:14:07"/>
  </r>
  <r>
    <x v="81"/>
    <x v="81"/>
    <x v="61"/>
    <x v="3"/>
    <s v="Premier Bar Soap"/>
    <x v="1"/>
    <x v="2"/>
    <x v="15"/>
    <n v="1"/>
    <n v="5200"/>
    <x v="0"/>
    <s v="Rayo Enoch"/>
    <d v="2020-12-03T10:58:37"/>
    <s v="Wholesale"/>
    <s v="Whatsapp"/>
    <d v="1899-12-30T17:08:37"/>
    <n v="5200"/>
    <d v="1899-12-30T17:50:00"/>
    <d v="1899-12-30T10:58:37"/>
  </r>
  <r>
    <x v="81"/>
    <x v="81"/>
    <x v="61"/>
    <x v="3"/>
    <s v="Premier Bar Soap"/>
    <x v="1"/>
    <x v="2"/>
    <x v="16"/>
    <n v="1"/>
    <n v="5200"/>
    <x v="0"/>
    <s v="Rayo Enoch"/>
    <d v="2020-12-03T10:58:37"/>
    <s v="Wholesale"/>
    <s v="Whatsapp"/>
    <d v="1899-12-30T17:08:37"/>
    <n v="5200"/>
    <d v="1899-12-30T17:50:00"/>
    <d v="1899-12-30T10:58:37"/>
  </r>
  <r>
    <x v="81"/>
    <x v="81"/>
    <x v="61"/>
    <x v="3"/>
    <s v="Premier Bar Soap"/>
    <x v="1"/>
    <x v="2"/>
    <x v="14"/>
    <n v="1"/>
    <n v="4200"/>
    <x v="0"/>
    <s v="Rayo Enoch"/>
    <d v="2020-12-03T10:58:37"/>
    <s v="Wholesale"/>
    <s v="Whatsapp"/>
    <d v="1899-12-30T17:08:37"/>
    <n v="4200"/>
    <d v="1899-12-30T17:50:00"/>
    <d v="1899-12-30T10:58:37"/>
  </r>
  <r>
    <x v="3"/>
    <x v="3"/>
    <x v="3"/>
    <x v="4"/>
    <s v="Always Sanitary Pad"/>
    <x v="1"/>
    <x v="2"/>
    <x v="17"/>
    <n v="1"/>
    <n v="5700"/>
    <x v="0"/>
    <s v="Ralia Okwuchukwu"/>
    <d v="2020-12-03T12:41:33"/>
    <s v="General Trade"/>
    <s v="Whatsapp"/>
    <d v="1899-12-30T20:07:25"/>
    <n v="5700"/>
    <d v="1899-12-30T16:34:08"/>
    <d v="1899-12-30T12:41:33"/>
  </r>
  <r>
    <x v="82"/>
    <x v="82"/>
    <x v="62"/>
    <x v="4"/>
    <s v="Always Sanitary Pad"/>
    <x v="1"/>
    <x v="2"/>
    <x v="17"/>
    <n v="1"/>
    <n v="5700"/>
    <x v="0"/>
    <s v="Alma Aliyu"/>
    <d v="2020-12-04T11:43:06"/>
    <s v="General Trade"/>
    <s v="Mobile App"/>
    <d v="1899-12-31T17:29:27"/>
    <n v="5700"/>
    <d v="1899-12-30T18:13:39"/>
    <d v="1899-12-30T11:43:06"/>
  </r>
  <r>
    <x v="83"/>
    <x v="82"/>
    <x v="62"/>
    <x v="3"/>
    <s v="Premier Bar Soap"/>
    <x v="1"/>
    <x v="2"/>
    <x v="14"/>
    <n v="1"/>
    <n v="4200"/>
    <x v="0"/>
    <s v="Alma Aliyu"/>
    <d v="2020-12-04T11:43:06"/>
    <s v="General Trade"/>
    <s v="Mobile App"/>
    <d v="1899-12-31T17:29:26"/>
    <n v="4200"/>
    <d v="1899-12-30T18:13:40"/>
    <d v="1899-12-30T11:43:06"/>
  </r>
  <r>
    <x v="84"/>
    <x v="83"/>
    <x v="63"/>
    <x v="3"/>
    <s v="Premier Bar Soap"/>
    <x v="1"/>
    <x v="2"/>
    <x v="14"/>
    <n v="1"/>
    <n v="4200"/>
    <x v="0"/>
    <s v="Shainaan Buchi"/>
    <d v="2020-12-05T11:13:42"/>
    <s v="General Trade"/>
    <s v="Whatsapp"/>
    <d v="1899-12-30T17:13:55"/>
    <n v="4200"/>
    <d v="1899-12-30T17:59:47"/>
    <d v="1899-12-30T11:13:42"/>
  </r>
  <r>
    <x v="85"/>
    <x v="84"/>
    <x v="64"/>
    <x v="3"/>
    <s v="Premier Bar Soap"/>
    <x v="1"/>
    <x v="2"/>
    <x v="14"/>
    <n v="2"/>
    <n v="4200"/>
    <x v="0"/>
    <s v="Jessica Williams"/>
    <d v="2020-12-05T14:27:45"/>
    <s v="General Trade"/>
    <s v="Mobile App"/>
    <d v="1899-12-31T04:05:14"/>
    <n v="8400"/>
    <d v="1899-12-30T10:22:31"/>
    <d v="1899-12-30T14:27:45"/>
  </r>
  <r>
    <x v="86"/>
    <x v="85"/>
    <x v="65"/>
    <x v="3"/>
    <s v="Premier Bar Soap"/>
    <x v="1"/>
    <x v="2"/>
    <x v="14"/>
    <n v="1"/>
    <n v="4200"/>
    <x v="0"/>
    <s v="Enny Muktar"/>
    <d v="2020-12-05T15:00:37"/>
    <s v="Wholesale"/>
    <s v="Whatsapp"/>
    <d v="1899-12-30T21:02:33"/>
    <n v="4200"/>
    <d v="1899-12-30T17:58:04"/>
    <d v="1899-12-30T15:00:37"/>
  </r>
  <r>
    <x v="10"/>
    <x v="10"/>
    <x v="8"/>
    <x v="3"/>
    <s v="Premier Bar Soap"/>
    <x v="1"/>
    <x v="2"/>
    <x v="18"/>
    <n v="1"/>
    <n v="5200"/>
    <x v="0"/>
    <s v="Mary paul"/>
    <d v="2020-12-06T23:21:24"/>
    <s v="General Trade"/>
    <s v="Whatsapp"/>
    <d v="1900-01-01T05:53:02"/>
    <n v="5200"/>
    <d v="1899-12-30T17:28:22"/>
    <d v="1899-12-30T23:21:24"/>
  </r>
  <r>
    <x v="10"/>
    <x v="10"/>
    <x v="8"/>
    <x v="3"/>
    <s v="Premier Bar Soap"/>
    <x v="1"/>
    <x v="2"/>
    <x v="15"/>
    <n v="2"/>
    <n v="5200"/>
    <x v="0"/>
    <s v="Mary paul"/>
    <d v="2020-12-06T23:21:24"/>
    <s v="General Trade"/>
    <s v="Whatsapp"/>
    <d v="1900-01-01T05:53:02"/>
    <n v="10400"/>
    <d v="1899-12-30T17:28:22"/>
    <d v="1899-12-30T23:21:24"/>
  </r>
  <r>
    <x v="10"/>
    <x v="10"/>
    <x v="8"/>
    <x v="5"/>
    <s v="Close Up (Spc)"/>
    <x v="1"/>
    <x v="3"/>
    <x v="19"/>
    <n v="2"/>
    <n v="12300"/>
    <x v="0"/>
    <s v="Mary paul"/>
    <d v="2020-12-06T23:21:24"/>
    <s v="General Trade"/>
    <s v="Whatsapp"/>
    <d v="1900-01-01T05:53:02"/>
    <n v="24600"/>
    <d v="1899-12-30T17:28:22"/>
    <d v="1899-12-30T23:21:24"/>
  </r>
  <r>
    <x v="87"/>
    <x v="86"/>
    <x v="66"/>
    <x v="3"/>
    <s v="Premier Bar Soap"/>
    <x v="1"/>
    <x v="2"/>
    <x v="18"/>
    <n v="1"/>
    <n v="5200"/>
    <x v="0"/>
    <s v="Ralia Okwuchukwu"/>
    <d v="2020-12-07T13:59:19"/>
    <s v="Wholesale"/>
    <s v="Mobile App"/>
    <d v="1899-12-30T21:43:41"/>
    <n v="5200"/>
    <d v="1899-12-30T16:15:38"/>
    <d v="1899-12-30T13:59:19"/>
  </r>
  <r>
    <x v="88"/>
    <x v="87"/>
    <x v="67"/>
    <x v="3"/>
    <s v="Premier Bar Soap"/>
    <x v="1"/>
    <x v="2"/>
    <x v="14"/>
    <n v="1"/>
    <n v="4200"/>
    <x v="0"/>
    <s v="chinelo Isaac"/>
    <d v="2020-12-08T10:37:31"/>
    <s v="General Trade"/>
    <s v="Whatsapp"/>
    <d v="1899-12-30T18:17:53"/>
    <n v="4200"/>
    <d v="1899-12-30T16:19:38"/>
    <d v="1899-12-30T10:37:31"/>
  </r>
  <r>
    <x v="89"/>
    <x v="88"/>
    <x v="68"/>
    <x v="3"/>
    <s v="Premier Bar Soap"/>
    <x v="1"/>
    <x v="2"/>
    <x v="14"/>
    <n v="1"/>
    <n v="4200"/>
    <x v="0"/>
    <s v="mercy Peter"/>
    <d v="2020-12-08T18:44:24"/>
    <s v="General Trade"/>
    <s v="Whatsapp"/>
    <d v="1900-01-03T04:34:39"/>
    <n v="4200"/>
    <d v="1899-12-30T14:09:45"/>
    <d v="1899-12-30T18:44:24"/>
  </r>
  <r>
    <x v="89"/>
    <x v="88"/>
    <x v="68"/>
    <x v="3"/>
    <s v="Premier Bar Soap"/>
    <x v="1"/>
    <x v="2"/>
    <x v="20"/>
    <n v="1"/>
    <n v="6850"/>
    <x v="0"/>
    <s v="mercy Peter"/>
    <d v="2020-12-08T18:44:24"/>
    <s v="General Trade"/>
    <s v="Whatsapp"/>
    <d v="1900-01-03T04:34:39"/>
    <n v="6850"/>
    <d v="1899-12-30T14:09:45"/>
    <d v="1899-12-30T18:44:24"/>
  </r>
  <r>
    <x v="90"/>
    <x v="89"/>
    <x v="21"/>
    <x v="3"/>
    <s v="Premier Bar Soap"/>
    <x v="1"/>
    <x v="2"/>
    <x v="14"/>
    <n v="3"/>
    <n v="4200"/>
    <x v="0"/>
    <s v="Nwando Godwin"/>
    <d v="2020-12-09T16:37:53"/>
    <s v="Wholesale"/>
    <s v="Mobile App"/>
    <d v="1899-12-31T08:08:05"/>
    <n v="12600"/>
    <d v="1899-12-30T08:29:48"/>
    <d v="1899-12-30T16:37:53"/>
  </r>
  <r>
    <x v="91"/>
    <x v="90"/>
    <x v="69"/>
    <x v="3"/>
    <s v="Premier Bar Soap"/>
    <x v="1"/>
    <x v="2"/>
    <x v="14"/>
    <n v="2"/>
    <n v="4200"/>
    <x v="0"/>
    <s v="Imegwa Philomena"/>
    <d v="2020-12-14T10:24:31"/>
    <s v="Wholesale"/>
    <s v="Whatsapp"/>
    <d v="1899-12-31T21:42:00"/>
    <n v="8400"/>
    <d v="1899-12-30T12:42:31"/>
    <d v="1899-12-30T10:24:31"/>
  </r>
  <r>
    <x v="92"/>
    <x v="91"/>
    <x v="52"/>
    <x v="4"/>
    <s v="Always Sanitary Pad"/>
    <x v="1"/>
    <x v="2"/>
    <x v="21"/>
    <n v="2"/>
    <n v="5500"/>
    <x v="0"/>
    <s v="Michelle Olusegun"/>
    <d v="2020-12-14T10:41:04"/>
    <s v="General Trade"/>
    <s v="Whatsapp"/>
    <d v="1899-12-30T17:16:09"/>
    <n v="11000"/>
    <d v="1899-12-30T17:24:55"/>
    <d v="1899-12-30T10:41:04"/>
  </r>
  <r>
    <x v="93"/>
    <x v="92"/>
    <x v="70"/>
    <x v="3"/>
    <s v="Premier Bar Soap"/>
    <x v="1"/>
    <x v="2"/>
    <x v="14"/>
    <n v="1"/>
    <n v="4200"/>
    <x v="0"/>
    <s v="Waajidah vincent"/>
    <d v="2020-12-14T11:52:44"/>
    <s v="General Trade"/>
    <s v="Whatsapp"/>
    <d v="1899-12-31T21:35:24"/>
    <n v="4200"/>
    <d v="1899-12-30T14:17:20"/>
    <d v="1899-12-30T11:52:44"/>
  </r>
  <r>
    <x v="94"/>
    <x v="93"/>
    <x v="71"/>
    <x v="4"/>
    <s v="Oral B Toothpaste"/>
    <x v="1"/>
    <x v="3"/>
    <x v="22"/>
    <n v="5"/>
    <n v="12460"/>
    <x v="0"/>
    <s v="stella Raphael"/>
    <d v="2020-12-14T12:10:54"/>
    <s v="General Trade"/>
    <s v="Mobile App"/>
    <d v="1899-12-31T11:07:45"/>
    <n v="62300"/>
    <d v="1899-12-30T01:03:09"/>
    <d v="1899-12-30T12:10:54"/>
  </r>
  <r>
    <x v="95"/>
    <x v="94"/>
    <x v="0"/>
    <x v="3"/>
    <s v="Premier Bar Soap"/>
    <x v="1"/>
    <x v="2"/>
    <x v="20"/>
    <n v="3"/>
    <n v="6850"/>
    <x v="0"/>
    <s v="Maryjane Joel"/>
    <d v="2020-12-14T14:29:55"/>
    <s v="General Trade"/>
    <s v="Mobile App"/>
    <d v="1900-01-01T17:15:56"/>
    <n v="20550"/>
    <d v="1899-12-30T21:13:59"/>
    <d v="1899-12-30T14:29:55"/>
  </r>
  <r>
    <x v="95"/>
    <x v="94"/>
    <x v="0"/>
    <x v="3"/>
    <s v="Premier Bar Soap"/>
    <x v="1"/>
    <x v="2"/>
    <x v="14"/>
    <n v="2"/>
    <n v="4200"/>
    <x v="0"/>
    <s v="Maryjane Joel"/>
    <d v="2020-12-14T14:29:55"/>
    <s v="General Trade"/>
    <s v="Mobile App"/>
    <d v="1900-01-01T17:15:56"/>
    <n v="8400"/>
    <d v="1899-12-30T21:13:59"/>
    <d v="1899-12-30T14:29:55"/>
  </r>
  <r>
    <x v="24"/>
    <x v="24"/>
    <x v="19"/>
    <x v="3"/>
    <s v="Premier Bar Soap"/>
    <x v="1"/>
    <x v="2"/>
    <x v="14"/>
    <n v="1"/>
    <n v="4200"/>
    <x v="0"/>
    <s v="Diana John"/>
    <d v="2020-12-15T13:47:58"/>
    <s v="General Trade"/>
    <s v="Mobile App"/>
    <d v="1899-12-31T04:56:29"/>
    <n v="4200"/>
    <d v="1899-12-30T08:51:29"/>
    <d v="1899-12-30T13:47:58"/>
  </r>
  <r>
    <x v="96"/>
    <x v="95"/>
    <x v="72"/>
    <x v="3"/>
    <s v="Premier Bar Soap"/>
    <x v="1"/>
    <x v="2"/>
    <x v="15"/>
    <n v="1"/>
    <n v="5200"/>
    <x v="0"/>
    <s v="dorcas Adewale"/>
    <d v="2020-12-15T14:42:33"/>
    <s v="Modern Trade"/>
    <s v="Mobile App"/>
    <d v="1899-12-31T14:21:53"/>
    <n v="5200"/>
    <d v="1899-12-30T00:20:40"/>
    <d v="1899-12-30T14:42:33"/>
  </r>
  <r>
    <x v="97"/>
    <x v="96"/>
    <x v="52"/>
    <x v="4"/>
    <s v="Always Sanitary Pad"/>
    <x v="1"/>
    <x v="2"/>
    <x v="21"/>
    <n v="3"/>
    <n v="5500"/>
    <x v="0"/>
    <s v="Michelle Olusegun"/>
    <d v="2020-12-15T14:55:16"/>
    <s v="General Trade"/>
    <s v="Whatsapp"/>
    <d v="1899-12-30T22:13:05"/>
    <n v="16500"/>
    <d v="1899-12-30T16:42:11"/>
    <d v="1899-12-30T14:55:16"/>
  </r>
  <r>
    <x v="98"/>
    <x v="97"/>
    <x v="63"/>
    <x v="3"/>
    <s v="Premier Bar Soap"/>
    <x v="1"/>
    <x v="2"/>
    <x v="14"/>
    <n v="1"/>
    <n v="4200"/>
    <x v="0"/>
    <s v="Balogun a Amineet James"/>
    <d v="2020-12-15T17:18:22"/>
    <s v="General Trade"/>
    <s v="Whatsapp"/>
    <d v="1900-01-02T07:39:41"/>
    <n v="4200"/>
    <d v="1899-12-30T09:38:41"/>
    <d v="1899-12-30T17:18:22"/>
  </r>
  <r>
    <x v="99"/>
    <x v="98"/>
    <x v="73"/>
    <x v="3"/>
    <s v="Premier Bar Soap"/>
    <x v="1"/>
    <x v="2"/>
    <x v="20"/>
    <n v="1"/>
    <n v="6850"/>
    <x v="0"/>
    <s v="sussan victory"/>
    <d v="2020-12-15T22:29:11"/>
    <s v="General Trade"/>
    <s v="Mobile App"/>
    <d v="1899-12-31T06:59:45"/>
    <n v="6850"/>
    <d v="1899-12-30T15:29:26"/>
    <d v="1899-12-30T22:29:11"/>
  </r>
  <r>
    <x v="100"/>
    <x v="99"/>
    <x v="74"/>
    <x v="4"/>
    <s v="Always Sanitary Pad"/>
    <x v="1"/>
    <x v="2"/>
    <x v="17"/>
    <n v="1"/>
    <n v="5700"/>
    <x v="0"/>
    <s v="Ashimedua Godson"/>
    <d v="2020-12-16T14:53:27"/>
    <s v="General Trade"/>
    <s v="Whatsapp"/>
    <d v="1899-12-30T23:42:45"/>
    <n v="5700"/>
    <d v="1899-12-30T15:10:42"/>
    <d v="1899-12-30T14:53:27"/>
  </r>
  <r>
    <x v="101"/>
    <x v="100"/>
    <x v="75"/>
    <x v="3"/>
    <s v="Premier Bar Soap"/>
    <x v="1"/>
    <x v="2"/>
    <x v="20"/>
    <n v="6"/>
    <n v="6850"/>
    <x v="0"/>
    <s v="Esther Victor"/>
    <d v="2020-12-16T15:33:57"/>
    <s v="General Trade"/>
    <s v="Mobile App"/>
    <d v="1899-12-31T00:32:54"/>
    <n v="41100"/>
    <d v="1899-12-30T15:01:03"/>
    <d v="1899-12-30T15:33:57"/>
  </r>
  <r>
    <x v="102"/>
    <x v="101"/>
    <x v="21"/>
    <x v="3"/>
    <s v="Premier Bar Soap"/>
    <x v="1"/>
    <x v="2"/>
    <x v="14"/>
    <n v="5"/>
    <n v="4200"/>
    <x v="0"/>
    <s v="Grace George"/>
    <d v="2020-12-21T13:52:07"/>
    <s v="Wholesale"/>
    <s v="Mobile App"/>
    <d v="1900-01-01T15:56:25"/>
    <n v="21000"/>
    <d v="1899-12-30T21:55:42"/>
    <d v="1899-12-30T13:52:07"/>
  </r>
  <r>
    <x v="103"/>
    <x v="102"/>
    <x v="76"/>
    <x v="3"/>
    <s v="Premier Bar Soap"/>
    <x v="1"/>
    <x v="2"/>
    <x v="20"/>
    <n v="5"/>
    <n v="6850"/>
    <x v="0"/>
    <s v="Kenny Akinola"/>
    <d v="2020-12-22T13:10:55"/>
    <s v="General Trade"/>
    <s v="Whatsapp"/>
    <d v="1899-12-30T22:57:41"/>
    <n v="34250"/>
    <d v="1899-12-30T14:13:14"/>
    <d v="1899-12-30T13:10:55"/>
  </r>
  <r>
    <x v="104"/>
    <x v="103"/>
    <x v="77"/>
    <x v="3"/>
    <s v="Premier Bar Soap"/>
    <x v="1"/>
    <x v="2"/>
    <x v="20"/>
    <n v="1"/>
    <n v="6850"/>
    <x v="0"/>
    <s v="sharon Walter"/>
    <d v="2020-12-22T14:15:07"/>
    <s v="General Trade"/>
    <s v="Whatsapp"/>
    <d v="1899-12-31T07:29:41"/>
    <n v="6850"/>
    <d v="1899-12-30T06:45:26"/>
    <d v="1899-12-30T14:15:07"/>
  </r>
  <r>
    <x v="105"/>
    <x v="104"/>
    <x v="78"/>
    <x v="3"/>
    <s v="Premier Bar Soap"/>
    <x v="1"/>
    <x v="2"/>
    <x v="20"/>
    <n v="1"/>
    <n v="6850"/>
    <x v="0"/>
    <s v="benita Alvin"/>
    <d v="2020-12-22T16:43:52"/>
    <s v="General Trade"/>
    <s v="Whatsapp"/>
    <d v="1899-12-31T05:48:49"/>
    <n v="6850"/>
    <d v="1899-12-30T10:55:03"/>
    <d v="1899-12-30T16:43:52"/>
  </r>
  <r>
    <x v="106"/>
    <x v="105"/>
    <x v="63"/>
    <x v="3"/>
    <s v="Premier Bar Soap"/>
    <x v="1"/>
    <x v="2"/>
    <x v="20"/>
    <n v="1"/>
    <n v="6850"/>
    <x v="0"/>
    <s v="Dolly yanju"/>
    <d v="2020-12-22T17:30:20"/>
    <s v="General Trade"/>
    <s v="Whatsapp"/>
    <d v="1899-12-30T23:40:26"/>
    <n v="6850"/>
    <d v="1899-12-30T17:49:54"/>
    <d v="1899-12-30T17:30:20"/>
  </r>
  <r>
    <x v="107"/>
    <x v="106"/>
    <x v="79"/>
    <x v="3"/>
    <s v="Premier Bar Soap"/>
    <x v="1"/>
    <x v="2"/>
    <x v="23"/>
    <n v="1"/>
    <n v="4200"/>
    <x v="0"/>
    <s v="Merit zion"/>
    <d v="2020-12-24T11:01:08"/>
    <s v="General Trade"/>
    <s v="Web App"/>
    <d v="1899-12-30T18:32:16"/>
    <n v="4200"/>
    <d v="1899-12-30T16:28:52"/>
    <d v="1899-12-30T11:01:08"/>
  </r>
  <r>
    <x v="107"/>
    <x v="106"/>
    <x v="79"/>
    <x v="3"/>
    <s v="Premier Bar Soap"/>
    <x v="1"/>
    <x v="2"/>
    <x v="24"/>
    <n v="1"/>
    <n v="4200"/>
    <x v="0"/>
    <s v="Merit zion"/>
    <d v="2020-12-24T11:01:08"/>
    <s v="General Trade"/>
    <s v="Web App"/>
    <d v="1899-12-30T18:32:16"/>
    <n v="4200"/>
    <d v="1899-12-30T16:28:52"/>
    <d v="1899-12-30T11:01:08"/>
  </r>
  <r>
    <x v="107"/>
    <x v="106"/>
    <x v="79"/>
    <x v="3"/>
    <s v="Premier Bar Soap"/>
    <x v="1"/>
    <x v="2"/>
    <x v="15"/>
    <n v="1"/>
    <n v="5200"/>
    <x v="0"/>
    <s v="Merit zion"/>
    <d v="2020-12-24T11:01:08"/>
    <s v="General Trade"/>
    <s v="Web App"/>
    <d v="1899-12-30T18:32:16"/>
    <n v="5200"/>
    <d v="1899-12-30T16:28:52"/>
    <d v="1899-12-30T11:01:08"/>
  </r>
  <r>
    <x v="107"/>
    <x v="106"/>
    <x v="79"/>
    <x v="3"/>
    <s v="Premier Bar Soap"/>
    <x v="1"/>
    <x v="2"/>
    <x v="20"/>
    <n v="1"/>
    <n v="6850"/>
    <x v="0"/>
    <s v="Merit zion"/>
    <d v="2020-12-24T11:01:08"/>
    <s v="General Trade"/>
    <s v="Web App"/>
    <d v="1899-12-30T18:32:16"/>
    <n v="6850"/>
    <d v="1899-12-30T16:28:52"/>
    <d v="1899-12-30T11:01:08"/>
  </r>
  <r>
    <x v="108"/>
    <x v="107"/>
    <x v="61"/>
    <x v="3"/>
    <s v="Premier Bar Soap"/>
    <x v="1"/>
    <x v="2"/>
    <x v="20"/>
    <n v="1"/>
    <n v="6850"/>
    <x v="0"/>
    <s v="Rayo Enoch"/>
    <d v="2020-12-24T11:14:18"/>
    <s v="Wholesale"/>
    <s v="Whatsapp"/>
    <d v="1899-12-30T17:21:25"/>
    <n v="6850"/>
    <d v="1899-12-30T17:52:53"/>
    <d v="1899-12-30T11:14:18"/>
  </r>
  <r>
    <x v="109"/>
    <x v="108"/>
    <x v="80"/>
    <x v="3"/>
    <s v="Premier Bar Soap"/>
    <x v="1"/>
    <x v="2"/>
    <x v="20"/>
    <n v="5"/>
    <n v="6850"/>
    <x v="0"/>
    <s v="Esther Victor"/>
    <d v="2020-12-24T12:01:57"/>
    <s v="General Trade"/>
    <s v="Mobile App"/>
    <d v="1899-12-30T18:23:38"/>
    <n v="34250"/>
    <d v="1899-12-30T17:38:19"/>
    <d v="1899-12-30T12:01:57"/>
  </r>
  <r>
    <x v="110"/>
    <x v="109"/>
    <x v="81"/>
    <x v="3"/>
    <s v="Premier Bar Soap"/>
    <x v="1"/>
    <x v="2"/>
    <x v="14"/>
    <n v="3"/>
    <n v="4200"/>
    <x v="0"/>
    <s v="Maryjane Joel"/>
    <d v="2020-12-28T11:46:11"/>
    <s v="General Trade"/>
    <s v="Mobile App"/>
    <d v="1900-01-01T13:11:58"/>
    <n v="12600"/>
    <d v="1899-12-30T22:34:13"/>
    <d v="1899-12-30T11:46:11"/>
  </r>
  <r>
    <x v="111"/>
    <x v="110"/>
    <x v="0"/>
    <x v="3"/>
    <s v="Premier Bar Soap"/>
    <x v="1"/>
    <x v="2"/>
    <x v="20"/>
    <n v="5"/>
    <n v="6850"/>
    <x v="0"/>
    <s v="Maryjane Joel"/>
    <d v="2020-12-29T10:41:45"/>
    <s v="General Trade"/>
    <s v="Mobile App"/>
    <d v="1899-12-30T16:41:23"/>
    <n v="34250"/>
    <d v="1899-12-30T18:00:22"/>
    <d v="1899-12-30T10:41:45"/>
  </r>
  <r>
    <x v="112"/>
    <x v="111"/>
    <x v="78"/>
    <x v="3"/>
    <s v="Premier Bar Soap"/>
    <x v="1"/>
    <x v="2"/>
    <x v="20"/>
    <n v="1"/>
    <n v="6850"/>
    <x v="0"/>
    <s v="dorcas Adewale"/>
    <d v="2020-12-29T20:54:28"/>
    <s v="General Trade"/>
    <s v="Whatsapp"/>
    <d v="1899-12-31T12:58:26"/>
    <n v="6850"/>
    <d v="1899-12-30T07:56:02"/>
    <d v="1899-12-30T20:54:28"/>
  </r>
  <r>
    <x v="113"/>
    <x v="112"/>
    <x v="82"/>
    <x v="3"/>
    <s v="Premier Bar Soap"/>
    <x v="1"/>
    <x v="2"/>
    <x v="14"/>
    <n v="5"/>
    <n v="4200"/>
    <x v="0"/>
    <s v="Maryjane Joel"/>
    <d v="2020-12-31T08:03:14"/>
    <s v="General Trade"/>
    <s v="Mobile App"/>
    <d v="1899-12-31T07:24:37"/>
    <n v="21000"/>
    <d v="1899-12-30T00:38:37"/>
    <d v="1899-12-30T08:03:14"/>
  </r>
  <r>
    <x v="114"/>
    <x v="113"/>
    <x v="41"/>
    <x v="6"/>
    <s v="Eva Bar Soap"/>
    <x v="1"/>
    <x v="2"/>
    <x v="25"/>
    <n v="0.5"/>
    <n v="7200"/>
    <x v="1"/>
    <s v="Gabriel sodiq"/>
    <m/>
    <s v="Modern Trade"/>
    <s v="Mobile App"/>
    <s v="00:00:00"/>
    <n v="3600"/>
    <d v="1899-12-30T15:41:08"/>
    <s v="-"/>
  </r>
  <r>
    <x v="58"/>
    <x v="58"/>
    <x v="41"/>
    <x v="4"/>
    <s v="Always Sanitary Pad"/>
    <x v="1"/>
    <x v="2"/>
    <x v="26"/>
    <n v="1"/>
    <n v="5500"/>
    <x v="1"/>
    <s v="Gabriel sodiq"/>
    <m/>
    <s v="Modern Trade"/>
    <s v="Mobile App"/>
    <s v="00:00:00"/>
    <n v="5500"/>
    <d v="1899-12-30T16:06:55"/>
    <s v="-"/>
  </r>
  <r>
    <x v="115"/>
    <x v="59"/>
    <x v="42"/>
    <x v="5"/>
    <s v="Close Up (Spc)"/>
    <x v="1"/>
    <x v="3"/>
    <x v="19"/>
    <n v="0.5"/>
    <n v="12300"/>
    <x v="1"/>
    <s v="Dolly yanju"/>
    <m/>
    <s v="General Trade"/>
    <s v="Mobile App"/>
    <s v="00:00:00"/>
    <n v="6150"/>
    <d v="1899-12-30T18:19:39"/>
    <s v="-"/>
  </r>
  <r>
    <x v="59"/>
    <x v="59"/>
    <x v="42"/>
    <x v="3"/>
    <s v="Premier Bar Soap"/>
    <x v="1"/>
    <x v="2"/>
    <x v="14"/>
    <n v="1"/>
    <n v="4200"/>
    <x v="1"/>
    <s v="Dolly yanju"/>
    <m/>
    <s v="General Trade"/>
    <s v="Mobile App"/>
    <s v="00:00:00"/>
    <n v="4200"/>
    <d v="1899-12-30T18:19:40"/>
    <s v="-"/>
  </r>
  <r>
    <x v="95"/>
    <x v="94"/>
    <x v="0"/>
    <x v="5"/>
    <s v="Lux"/>
    <x v="1"/>
    <x v="2"/>
    <x v="27"/>
    <n v="2"/>
    <n v="8350"/>
    <x v="1"/>
    <s v="Maryjane Joel"/>
    <m/>
    <s v="General Trade"/>
    <s v="Mobile App"/>
    <s v="00:00:00"/>
    <n v="16700"/>
    <d v="1899-12-30T21:13:59"/>
    <s v="-"/>
  </r>
  <r>
    <x v="116"/>
    <x v="114"/>
    <x v="83"/>
    <x v="5"/>
    <s v="Lux"/>
    <x v="1"/>
    <x v="2"/>
    <x v="27"/>
    <n v="0.5"/>
    <n v="8350"/>
    <x v="1"/>
    <s v="Ibukun Patrick"/>
    <m/>
    <s v="General Trade"/>
    <s v="Mobile App"/>
    <s v="00:00:00"/>
    <n v="4175"/>
    <d v="1899-12-30T15:32:36"/>
    <s v="-"/>
  </r>
  <r>
    <x v="117"/>
    <x v="115"/>
    <x v="84"/>
    <x v="5"/>
    <s v="Close Up (Spc)"/>
    <x v="1"/>
    <x v="3"/>
    <x v="19"/>
    <n v="3"/>
    <n v="12300"/>
    <x v="1"/>
    <s v="-"/>
    <m/>
    <s v="General Trade"/>
    <s v="Mobile App"/>
    <s v="00:00:00"/>
    <n v="36900"/>
    <d v="1899-12-30T11:40:59"/>
    <s v="-"/>
  </r>
  <r>
    <x v="117"/>
    <x v="115"/>
    <x v="84"/>
    <x v="3"/>
    <s v="Premier Bar Soap"/>
    <x v="1"/>
    <x v="2"/>
    <x v="14"/>
    <n v="4"/>
    <n v="4200"/>
    <x v="1"/>
    <s v="-"/>
    <m/>
    <s v="General Trade"/>
    <s v="Mobile App"/>
    <s v="00:00:00"/>
    <n v="16800"/>
    <d v="1899-12-30T11:40:59"/>
    <s v="-"/>
  </r>
  <r>
    <x v="117"/>
    <x v="115"/>
    <x v="84"/>
    <x v="3"/>
    <s v="Premier Bar Soap"/>
    <x v="1"/>
    <x v="2"/>
    <x v="20"/>
    <n v="3"/>
    <n v="6850"/>
    <x v="1"/>
    <s v="-"/>
    <m/>
    <s v="General Trade"/>
    <s v="Mobile App"/>
    <s v="00:00:00"/>
    <n v="20550"/>
    <d v="1899-12-30T11:40:59"/>
    <s v="-"/>
  </r>
  <r>
    <x v="118"/>
    <x v="116"/>
    <x v="85"/>
    <x v="3"/>
    <s v="Premier Bar Soap"/>
    <x v="1"/>
    <x v="2"/>
    <x v="14"/>
    <n v="1"/>
    <n v="4200"/>
    <x v="1"/>
    <s v="-"/>
    <m/>
    <s v="General Trade"/>
    <s v="Whatsapp"/>
    <s v="00:00:00"/>
    <n v="4200"/>
    <d v="1899-12-30T10:11:08"/>
    <s v="-"/>
  </r>
  <r>
    <x v="119"/>
    <x v="117"/>
    <x v="86"/>
    <x v="3"/>
    <s v="Premier Bar Soap"/>
    <x v="1"/>
    <x v="2"/>
    <x v="20"/>
    <n v="1"/>
    <n v="6850"/>
    <x v="1"/>
    <s v="-"/>
    <m/>
    <s v="General Trade"/>
    <s v="Whatsapp"/>
    <s v="00:00:00"/>
    <n v="6850"/>
    <d v="1899-12-30T09:59:32"/>
    <s v="-"/>
  </r>
  <r>
    <x v="120"/>
    <x v="118"/>
    <x v="31"/>
    <x v="1"/>
    <s v="Three Crowns Milk"/>
    <x v="2"/>
    <x v="4"/>
    <x v="28"/>
    <n v="1"/>
    <n v="8800"/>
    <x v="0"/>
    <s v="Bernice Segs"/>
    <d v="2020-12-02T11:01:25"/>
    <s v="General Trade"/>
    <s v="Whatsapp"/>
    <d v="1899-12-30T23:40:17"/>
    <n v="8800"/>
    <d v="1899-12-30T11:21:08"/>
    <d v="1899-12-30T11:01:25"/>
  </r>
  <r>
    <x v="120"/>
    <x v="118"/>
    <x v="31"/>
    <x v="2"/>
    <s v="Nestle Milo"/>
    <x v="2"/>
    <x v="5"/>
    <x v="29"/>
    <n v="1"/>
    <n v="11200"/>
    <x v="0"/>
    <s v="Bernice Segs"/>
    <d v="2020-12-02T11:01:25"/>
    <s v="General Trade"/>
    <s v="Whatsapp"/>
    <d v="1899-12-30T23:40:17"/>
    <n v="11200"/>
    <d v="1899-12-30T11:21:08"/>
    <d v="1899-12-30T11:01:25"/>
  </r>
  <r>
    <x v="121"/>
    <x v="119"/>
    <x v="0"/>
    <x v="2"/>
    <s v="Nestle Milo"/>
    <x v="2"/>
    <x v="5"/>
    <x v="30"/>
    <n v="15"/>
    <n v="9120"/>
    <x v="0"/>
    <s v="Maryjane Joel"/>
    <d v="2020-12-02T12:01:26"/>
    <s v="General Trade"/>
    <s v="Mobile App"/>
    <d v="1899-12-30T18:28:08"/>
    <n v="136800"/>
    <d v="1899-12-30T17:33:18"/>
    <d v="1899-12-30T12:01:26"/>
  </r>
  <r>
    <x v="0"/>
    <x v="0"/>
    <x v="0"/>
    <x v="2"/>
    <s v="Nestle Golden Morn"/>
    <x v="2"/>
    <x v="6"/>
    <x v="31"/>
    <n v="3"/>
    <n v="7450"/>
    <x v="0"/>
    <s v="Maryjane Joel"/>
    <d v="2020-12-02T12:01:26"/>
    <s v="General Trade"/>
    <s v="Mobile App"/>
    <d v="1899-12-30T18:23:34"/>
    <n v="22350"/>
    <d v="1899-12-30T17:37:52"/>
    <d v="1899-12-30T12:01:26"/>
  </r>
  <r>
    <x v="0"/>
    <x v="0"/>
    <x v="0"/>
    <x v="2"/>
    <s v="Nestle Milo"/>
    <x v="2"/>
    <x v="5"/>
    <x v="29"/>
    <n v="2"/>
    <n v="11200"/>
    <x v="0"/>
    <s v="Maryjane Joel"/>
    <d v="2020-12-02T12:01:26"/>
    <s v="General Trade"/>
    <s v="Mobile App"/>
    <d v="1899-12-30T18:23:34"/>
    <n v="22400"/>
    <d v="1899-12-30T17:37:52"/>
    <d v="1899-12-30T12:01:26"/>
  </r>
  <r>
    <x v="122"/>
    <x v="120"/>
    <x v="80"/>
    <x v="2"/>
    <s v="Nestle Milo"/>
    <x v="2"/>
    <x v="5"/>
    <x v="30"/>
    <n v="5"/>
    <n v="9120"/>
    <x v="0"/>
    <s v="Queen Alex"/>
    <d v="2020-12-02T12:56:06"/>
    <s v="General Trade"/>
    <s v="Mobile App"/>
    <d v="1899-12-31T02:23:10"/>
    <n v="45600"/>
    <d v="1899-12-30T10:32:56"/>
    <d v="1899-12-30T12:56:06"/>
  </r>
  <r>
    <x v="123"/>
    <x v="121"/>
    <x v="29"/>
    <x v="7"/>
    <s v="Cowbell Milk"/>
    <x v="2"/>
    <x v="4"/>
    <x v="32"/>
    <n v="1"/>
    <n v="7800"/>
    <x v="0"/>
    <s v="Ralia Okwuchukwu"/>
    <d v="2020-12-02T13:18:14"/>
    <s v="General Trade"/>
    <s v="Whatsapp"/>
    <d v="1899-12-31T01:16:53"/>
    <n v="7800"/>
    <d v="1899-12-30T12:01:21"/>
    <d v="1899-12-30T13:18:14"/>
  </r>
  <r>
    <x v="123"/>
    <x v="121"/>
    <x v="29"/>
    <x v="2"/>
    <s v="Nestle Milo"/>
    <x v="2"/>
    <x v="5"/>
    <x v="30"/>
    <n v="1"/>
    <n v="9120"/>
    <x v="0"/>
    <s v="Ralia Okwuchukwu"/>
    <d v="2020-12-02T13:18:14"/>
    <s v="General Trade"/>
    <s v="Whatsapp"/>
    <d v="1899-12-31T01:16:53"/>
    <n v="9120"/>
    <d v="1899-12-30T12:01:21"/>
    <d v="1899-12-30T13:18:14"/>
  </r>
  <r>
    <x v="124"/>
    <x v="121"/>
    <x v="29"/>
    <x v="8"/>
    <s v="Nibit Cookies"/>
    <x v="2"/>
    <x v="7"/>
    <x v="33"/>
    <n v="1"/>
    <n v="3000"/>
    <x v="0"/>
    <s v="Ralia Okwuchukwu"/>
    <d v="2020-12-02T13:18:14"/>
    <s v="General Trade"/>
    <s v="Whatsapp"/>
    <d v="1899-12-31T01:16:52"/>
    <n v="3000"/>
    <d v="1899-12-30T12:01:22"/>
    <d v="1899-12-30T13:18:14"/>
  </r>
  <r>
    <x v="124"/>
    <x v="121"/>
    <x v="29"/>
    <x v="1"/>
    <s v="Peak Milk"/>
    <x v="2"/>
    <x v="4"/>
    <x v="34"/>
    <n v="1"/>
    <n v="1860"/>
    <x v="0"/>
    <s v="Ralia Okwuchukwu"/>
    <d v="2020-12-02T13:18:14"/>
    <s v="General Trade"/>
    <s v="Whatsapp"/>
    <d v="1899-12-31T01:16:52"/>
    <n v="1860"/>
    <d v="1899-12-30T12:01:22"/>
    <d v="1899-12-30T13:18:14"/>
  </r>
  <r>
    <x v="125"/>
    <x v="122"/>
    <x v="87"/>
    <x v="9"/>
    <s v="Nasco Cornflakes"/>
    <x v="2"/>
    <x v="6"/>
    <x v="35"/>
    <n v="1"/>
    <n v="2000"/>
    <x v="0"/>
    <s v="oreoluwa chidi"/>
    <d v="2020-12-02T16:08:30"/>
    <s v="General Trade"/>
    <s v="Whatsapp"/>
    <d v="1899-12-30T23:09:24"/>
    <n v="2000"/>
    <d v="1899-12-30T16:59:06"/>
    <d v="1899-12-30T16:08:30"/>
  </r>
  <r>
    <x v="125"/>
    <x v="122"/>
    <x v="87"/>
    <x v="2"/>
    <s v="Nestle Milo"/>
    <x v="2"/>
    <x v="5"/>
    <x v="30"/>
    <n v="1"/>
    <n v="9120"/>
    <x v="0"/>
    <s v="oreoluwa chidi"/>
    <d v="2020-12-02T16:08:30"/>
    <s v="General Trade"/>
    <s v="Whatsapp"/>
    <d v="1899-12-30T23:09:24"/>
    <n v="9120"/>
    <d v="1899-12-30T16:59:06"/>
    <d v="1899-12-30T16:08:30"/>
  </r>
  <r>
    <x v="80"/>
    <x v="80"/>
    <x v="60"/>
    <x v="2"/>
    <s v="Nestle Milo"/>
    <x v="2"/>
    <x v="5"/>
    <x v="30"/>
    <n v="2"/>
    <n v="9120"/>
    <x v="0"/>
    <s v="vanessa Jude"/>
    <d v="2020-12-02T18:14:07"/>
    <s v="General Trade"/>
    <s v="Whatsapp"/>
    <d v="1899-12-31T04:01:49"/>
    <n v="18240"/>
    <d v="1899-12-30T14:12:18"/>
    <d v="1899-12-30T18:14:07"/>
  </r>
  <r>
    <x v="126"/>
    <x v="123"/>
    <x v="88"/>
    <x v="8"/>
    <s v="Nibit Cookies"/>
    <x v="2"/>
    <x v="7"/>
    <x v="36"/>
    <n v="1"/>
    <n v="3000"/>
    <x v="0"/>
    <s v="Chiamaka Richard"/>
    <d v="2020-12-02T18:51:04"/>
    <s v="General Trade"/>
    <s v="Whatsapp"/>
    <d v="1899-12-31T01:25:32"/>
    <n v="3000"/>
    <d v="1899-12-30T17:25:32"/>
    <d v="1899-12-30T18:51:04"/>
  </r>
  <r>
    <x v="126"/>
    <x v="123"/>
    <x v="88"/>
    <x v="1"/>
    <s v="Peak Milk"/>
    <x v="2"/>
    <x v="4"/>
    <x v="37"/>
    <n v="1"/>
    <n v="4400"/>
    <x v="0"/>
    <s v="Chiamaka Richard"/>
    <d v="2020-12-02T18:51:04"/>
    <s v="General Trade"/>
    <s v="Whatsapp"/>
    <d v="1899-12-31T01:25:32"/>
    <n v="4400"/>
    <d v="1899-12-30T17:25:32"/>
    <d v="1899-12-30T18:51:04"/>
  </r>
  <r>
    <x v="2"/>
    <x v="2"/>
    <x v="2"/>
    <x v="2"/>
    <s v="Nestle Milo"/>
    <x v="2"/>
    <x v="5"/>
    <x v="38"/>
    <n v="1"/>
    <n v="9350"/>
    <x v="0"/>
    <s v="Adaeze gabriel"/>
    <d v="2020-12-02T19:32:31"/>
    <s v="General Trade"/>
    <s v="Mobile App"/>
    <d v="1899-12-31T04:32:48"/>
    <n v="9350"/>
    <d v="1899-12-30T14:59:43"/>
    <d v="1899-12-30T19:32:31"/>
  </r>
  <r>
    <x v="127"/>
    <x v="124"/>
    <x v="4"/>
    <x v="2"/>
    <s v="Nestle Milo"/>
    <x v="2"/>
    <x v="5"/>
    <x v="39"/>
    <n v="5"/>
    <n v="10050"/>
    <x v="0"/>
    <s v="Adaeze gabriel"/>
    <d v="2020-12-02T19:34:30"/>
    <s v="Modern Trade"/>
    <s v="Mobile App"/>
    <d v="1899-12-31T09:56:24"/>
    <n v="50250"/>
    <d v="1899-12-30T09:38:06"/>
    <d v="1899-12-30T19:34:30"/>
  </r>
  <r>
    <x v="127"/>
    <x v="124"/>
    <x v="4"/>
    <x v="2"/>
    <s v="Nestle Golden Morn"/>
    <x v="2"/>
    <x v="6"/>
    <x v="31"/>
    <n v="2"/>
    <n v="7450"/>
    <x v="0"/>
    <s v="Adaeze gabriel"/>
    <d v="2020-12-02T19:34:30"/>
    <s v="Modern Trade"/>
    <s v="Mobile App"/>
    <d v="1899-12-31T09:56:24"/>
    <n v="14900"/>
    <d v="1899-12-30T09:38:06"/>
    <d v="1899-12-30T19:34:30"/>
  </r>
  <r>
    <x v="127"/>
    <x v="124"/>
    <x v="4"/>
    <x v="2"/>
    <s v="Nestle Milo"/>
    <x v="2"/>
    <x v="5"/>
    <x v="30"/>
    <n v="5"/>
    <n v="9120"/>
    <x v="0"/>
    <s v="Adaeze gabriel"/>
    <d v="2020-12-02T19:34:30"/>
    <s v="Modern Trade"/>
    <s v="Mobile App"/>
    <d v="1899-12-31T09:56:24"/>
    <n v="45600"/>
    <d v="1899-12-30T09:38:06"/>
    <d v="1899-12-30T19:34:30"/>
  </r>
  <r>
    <x v="81"/>
    <x v="81"/>
    <x v="61"/>
    <x v="9"/>
    <s v="Nasco Cornflakes"/>
    <x v="2"/>
    <x v="6"/>
    <x v="35"/>
    <n v="3"/>
    <n v="2000"/>
    <x v="0"/>
    <s v="Rayo Enoch"/>
    <d v="2020-12-03T10:58:37"/>
    <s v="Wholesale"/>
    <s v="Whatsapp"/>
    <d v="1899-12-30T17:08:37"/>
    <n v="6000"/>
    <d v="1899-12-30T17:50:00"/>
    <d v="1899-12-30T10:58:37"/>
  </r>
  <r>
    <x v="81"/>
    <x v="81"/>
    <x v="61"/>
    <x v="10"/>
    <s v="Bournvita"/>
    <x v="2"/>
    <x v="5"/>
    <x v="40"/>
    <n v="1"/>
    <n v="9050"/>
    <x v="0"/>
    <s v="Rayo Enoch"/>
    <d v="2020-12-03T10:58:37"/>
    <s v="Wholesale"/>
    <s v="Whatsapp"/>
    <d v="1899-12-30T17:08:37"/>
    <n v="9050"/>
    <d v="1899-12-30T17:50:00"/>
    <d v="1899-12-30T10:58:37"/>
  </r>
  <r>
    <x v="128"/>
    <x v="125"/>
    <x v="12"/>
    <x v="2"/>
    <s v="Nestle Milo"/>
    <x v="2"/>
    <x v="5"/>
    <x v="29"/>
    <n v="1"/>
    <n v="11200"/>
    <x v="0"/>
    <s v="chinelo Isaac"/>
    <d v="2020-12-03T11:19:29"/>
    <s v="Wholesale"/>
    <s v="Whatsapp"/>
    <d v="1899-12-30T19:24:38"/>
    <n v="11200"/>
    <d v="1899-12-30T15:54:51"/>
    <d v="1899-12-30T11:19:29"/>
  </r>
  <r>
    <x v="128"/>
    <x v="125"/>
    <x v="12"/>
    <x v="7"/>
    <s v="Loya Milk"/>
    <x v="2"/>
    <x v="4"/>
    <x v="41"/>
    <n v="1"/>
    <n v="11000"/>
    <x v="0"/>
    <s v="chinelo Isaac"/>
    <d v="2020-12-03T11:19:29"/>
    <s v="Wholesale"/>
    <s v="Whatsapp"/>
    <d v="1899-12-30T19:24:38"/>
    <n v="11000"/>
    <d v="1899-12-30T15:54:51"/>
    <d v="1899-12-30T11:19:29"/>
  </r>
  <r>
    <x v="129"/>
    <x v="126"/>
    <x v="89"/>
    <x v="10"/>
    <s v="Bournvita"/>
    <x v="2"/>
    <x v="5"/>
    <x v="40"/>
    <n v="1"/>
    <n v="9050"/>
    <x v="0"/>
    <s v="Bola Abiodun"/>
    <d v="2020-12-03T11:58:35"/>
    <s v="General Trade"/>
    <s v="Whatsapp"/>
    <d v="1899-12-30T21:51:51"/>
    <n v="9050"/>
    <d v="1899-12-30T14:06:44"/>
    <d v="1899-12-30T11:58:35"/>
  </r>
  <r>
    <x v="129"/>
    <x v="126"/>
    <x v="89"/>
    <x v="11"/>
    <s v="Dano Cool Cow"/>
    <x v="2"/>
    <x v="4"/>
    <x v="42"/>
    <n v="1"/>
    <n v="7000"/>
    <x v="0"/>
    <s v="Bola Abiodun"/>
    <d v="2020-12-03T11:58:35"/>
    <s v="General Trade"/>
    <s v="Whatsapp"/>
    <d v="1899-12-30T21:51:51"/>
    <n v="7000"/>
    <d v="1899-12-30T14:06:44"/>
    <d v="1899-12-30T11:58:35"/>
  </r>
  <r>
    <x v="129"/>
    <x v="126"/>
    <x v="89"/>
    <x v="9"/>
    <s v="Nasco Cornflakes"/>
    <x v="2"/>
    <x v="6"/>
    <x v="35"/>
    <n v="2"/>
    <n v="2000"/>
    <x v="0"/>
    <s v="Bola Abiodun"/>
    <d v="2020-12-03T11:58:35"/>
    <s v="General Trade"/>
    <s v="Whatsapp"/>
    <d v="1899-12-30T21:51:51"/>
    <n v="4000"/>
    <d v="1899-12-30T14:06:44"/>
    <d v="1899-12-30T11:58:35"/>
  </r>
  <r>
    <x v="129"/>
    <x v="126"/>
    <x v="89"/>
    <x v="1"/>
    <s v="Peak Milk"/>
    <x v="2"/>
    <x v="4"/>
    <x v="43"/>
    <n v="1"/>
    <n v="3750"/>
    <x v="0"/>
    <s v="Bola Abiodun"/>
    <d v="2020-12-03T11:58:35"/>
    <s v="General Trade"/>
    <s v="Whatsapp"/>
    <d v="1899-12-30T21:51:51"/>
    <n v="3750"/>
    <d v="1899-12-30T14:06:44"/>
    <d v="1899-12-30T11:58:35"/>
  </r>
  <r>
    <x v="130"/>
    <x v="127"/>
    <x v="90"/>
    <x v="11"/>
    <s v="Dano Cool Cow"/>
    <x v="2"/>
    <x v="4"/>
    <x v="44"/>
    <n v="1"/>
    <n v="6750"/>
    <x v="0"/>
    <s v="Chinonso Micheal"/>
    <d v="2020-12-03T12:23:42"/>
    <s v="General Trade"/>
    <s v="Whatsapp"/>
    <d v="1899-12-30T18:55:02"/>
    <n v="6750"/>
    <d v="1899-12-30T17:28:40"/>
    <d v="1899-12-30T12:23:42"/>
  </r>
  <r>
    <x v="130"/>
    <x v="127"/>
    <x v="90"/>
    <x v="2"/>
    <s v="Nestle Milo"/>
    <x v="2"/>
    <x v="5"/>
    <x v="30"/>
    <n v="1"/>
    <n v="9120"/>
    <x v="0"/>
    <s v="Chinonso Micheal"/>
    <d v="2020-12-03T12:23:42"/>
    <s v="General Trade"/>
    <s v="Whatsapp"/>
    <d v="1899-12-30T18:55:02"/>
    <n v="9120"/>
    <d v="1899-12-30T17:28:40"/>
    <d v="1899-12-30T12:23:42"/>
  </r>
  <r>
    <x v="131"/>
    <x v="128"/>
    <x v="91"/>
    <x v="2"/>
    <s v="Nestle Milo"/>
    <x v="2"/>
    <x v="5"/>
    <x v="29"/>
    <n v="1"/>
    <n v="11200"/>
    <x v="0"/>
    <s v="vanessa Jude"/>
    <d v="2020-12-03T16:21:44"/>
    <s v="General Trade"/>
    <s v="Whatsapp"/>
    <d v="1899-12-31T22:19:51"/>
    <n v="11200"/>
    <d v="1899-12-30T18:01:53"/>
    <d v="1899-12-30T16:21:44"/>
  </r>
  <r>
    <x v="131"/>
    <x v="128"/>
    <x v="91"/>
    <x v="2"/>
    <s v="Nestle Milo"/>
    <x v="2"/>
    <x v="5"/>
    <x v="30"/>
    <n v="1"/>
    <n v="9120"/>
    <x v="0"/>
    <s v="vanessa Jude"/>
    <d v="2020-12-03T16:21:44"/>
    <s v="General Trade"/>
    <s v="Whatsapp"/>
    <d v="1899-12-31T22:19:51"/>
    <n v="9120"/>
    <d v="1899-12-30T18:01:53"/>
    <d v="1899-12-30T16:21:44"/>
  </r>
  <r>
    <x v="132"/>
    <x v="129"/>
    <x v="0"/>
    <x v="7"/>
    <s v="Cowbell Milk"/>
    <x v="2"/>
    <x v="4"/>
    <x v="45"/>
    <n v="15"/>
    <n v="8500"/>
    <x v="0"/>
    <s v="Mary paul"/>
    <d v="2020-12-03T17:07:59"/>
    <s v="General Trade"/>
    <s v="Mobile App"/>
    <d v="1899-12-31T22:15:43"/>
    <n v="127500"/>
    <d v="1899-12-30T18:52:16"/>
    <d v="1899-12-30T17:07:59"/>
  </r>
  <r>
    <x v="133"/>
    <x v="130"/>
    <x v="0"/>
    <x v="11"/>
    <s v="Dano Cool Cow"/>
    <x v="2"/>
    <x v="4"/>
    <x v="46"/>
    <n v="10"/>
    <n v="8500"/>
    <x v="0"/>
    <s v="Mary paul"/>
    <d v="2020-12-03T17:07:59"/>
    <s v="General Trade"/>
    <s v="Mobile App"/>
    <d v="1899-12-31T05:19:09"/>
    <n v="85000"/>
    <d v="1899-12-30T11:48:50"/>
    <d v="1899-12-30T17:07:59"/>
  </r>
  <r>
    <x v="134"/>
    <x v="131"/>
    <x v="0"/>
    <x v="11"/>
    <s v="Dano Cool Cow"/>
    <x v="2"/>
    <x v="4"/>
    <x v="44"/>
    <n v="50"/>
    <n v="6750"/>
    <x v="0"/>
    <s v="Mary paul"/>
    <d v="2020-12-03T17:07:59"/>
    <s v="General Trade"/>
    <s v="Mobile App"/>
    <d v="1899-12-30T23:45:43"/>
    <n v="337500"/>
    <d v="1899-12-30T17:22:16"/>
    <d v="1899-12-30T17:07:59"/>
  </r>
  <r>
    <x v="135"/>
    <x v="132"/>
    <x v="0"/>
    <x v="11"/>
    <s v="Dano Cool Cow"/>
    <x v="2"/>
    <x v="4"/>
    <x v="44"/>
    <n v="60"/>
    <n v="6750"/>
    <x v="0"/>
    <s v="Mary paul"/>
    <d v="2020-12-03T17:07:59"/>
    <s v="General Trade"/>
    <s v="Mobile App"/>
    <d v="1899-12-30T23:44:41"/>
    <n v="405000"/>
    <d v="1899-12-30T17:23:18"/>
    <d v="1899-12-30T17:07:59"/>
  </r>
  <r>
    <x v="136"/>
    <x v="133"/>
    <x v="80"/>
    <x v="10"/>
    <s v="Bournvita"/>
    <x v="2"/>
    <x v="5"/>
    <x v="40"/>
    <n v="5"/>
    <n v="9050"/>
    <x v="0"/>
    <s v="Esther Victor"/>
    <d v="2020-12-03T17:30:41"/>
    <s v="General Trade"/>
    <s v="Mobile App"/>
    <d v="1899-12-31T14:07:17"/>
    <n v="45250"/>
    <d v="1899-12-30T03:23:24"/>
    <d v="1899-12-30T17:30:41"/>
  </r>
  <r>
    <x v="137"/>
    <x v="134"/>
    <x v="80"/>
    <x v="10"/>
    <s v="Bournvita"/>
    <x v="2"/>
    <x v="5"/>
    <x v="40"/>
    <n v="5"/>
    <n v="9050"/>
    <x v="0"/>
    <s v="Esther Victor"/>
    <d v="2020-12-03T17:30:41"/>
    <s v="General Trade"/>
    <s v="Mobile App"/>
    <d v="1899-12-31T01:18:20"/>
    <n v="45250"/>
    <d v="1899-12-30T16:12:21"/>
    <d v="1899-12-30T17:30:41"/>
  </r>
  <r>
    <x v="138"/>
    <x v="135"/>
    <x v="80"/>
    <x v="2"/>
    <s v="Nestle Milo"/>
    <x v="2"/>
    <x v="5"/>
    <x v="30"/>
    <n v="15"/>
    <n v="9120"/>
    <x v="0"/>
    <s v="Esther Victor"/>
    <d v="2020-12-03T17:30:41"/>
    <s v="General Trade"/>
    <s v="Mobile App"/>
    <d v="1899-12-30T23:49:59"/>
    <n v="136800"/>
    <d v="1899-12-30T17:40:42"/>
    <d v="1899-12-30T17:30:41"/>
  </r>
  <r>
    <x v="6"/>
    <x v="6"/>
    <x v="4"/>
    <x v="12"/>
    <s v="Hollandia Evap. Milk"/>
    <x v="2"/>
    <x v="8"/>
    <x v="47"/>
    <n v="5"/>
    <n v="4200"/>
    <x v="0"/>
    <s v="Adaeze gabriel"/>
    <d v="2020-12-03T17:59:42"/>
    <s v="Modern Trade"/>
    <s v="Mobile App"/>
    <d v="1899-12-31T21:44:43"/>
    <n v="21000"/>
    <d v="1899-12-30T20:14:59"/>
    <d v="1899-12-30T17:59:42"/>
  </r>
  <r>
    <x v="6"/>
    <x v="6"/>
    <x v="4"/>
    <x v="8"/>
    <s v="Nibit Cookies"/>
    <x v="2"/>
    <x v="7"/>
    <x v="36"/>
    <n v="3"/>
    <n v="3000"/>
    <x v="0"/>
    <s v="Adaeze gabriel"/>
    <d v="2020-12-03T17:59:42"/>
    <s v="Modern Trade"/>
    <s v="Mobile App"/>
    <d v="1899-12-31T21:44:43"/>
    <n v="9000"/>
    <d v="1899-12-30T20:14:59"/>
    <d v="1899-12-30T17:59:42"/>
  </r>
  <r>
    <x v="6"/>
    <x v="6"/>
    <x v="4"/>
    <x v="8"/>
    <s v="Nibit Cookies"/>
    <x v="2"/>
    <x v="7"/>
    <x v="33"/>
    <n v="3"/>
    <n v="3000"/>
    <x v="0"/>
    <s v="Adaeze gabriel"/>
    <d v="2020-12-03T17:59:42"/>
    <s v="Modern Trade"/>
    <s v="Mobile App"/>
    <d v="1899-12-31T21:44:43"/>
    <n v="9000"/>
    <d v="1899-12-30T20:14:59"/>
    <d v="1899-12-30T17:59:42"/>
  </r>
  <r>
    <x v="139"/>
    <x v="136"/>
    <x v="4"/>
    <x v="2"/>
    <s v="Nestle Milo"/>
    <x v="2"/>
    <x v="5"/>
    <x v="39"/>
    <n v="5"/>
    <n v="10050"/>
    <x v="0"/>
    <s v="Adaeze gabriel"/>
    <d v="2020-12-03T17:59:42"/>
    <s v="Modern Trade"/>
    <s v="Mobile App"/>
    <d v="1899-12-31T21:41:18"/>
    <n v="50250"/>
    <d v="1899-12-30T20:18:24"/>
    <d v="1899-12-30T17:59:42"/>
  </r>
  <r>
    <x v="140"/>
    <x v="137"/>
    <x v="92"/>
    <x v="11"/>
    <s v="Dano Cool Cow"/>
    <x v="2"/>
    <x v="4"/>
    <x v="44"/>
    <n v="5"/>
    <n v="6750"/>
    <x v="0"/>
    <s v="milcah Smart"/>
    <d v="2020-12-04T08:43:12"/>
    <s v="General Trade"/>
    <s v="Whatsapp"/>
    <d v="1899-12-30T23:12:44"/>
    <n v="33750"/>
    <d v="1899-12-30T09:30:28"/>
    <d v="1899-12-30T08:43:12"/>
  </r>
  <r>
    <x v="141"/>
    <x v="138"/>
    <x v="93"/>
    <x v="7"/>
    <s v="Cowbell Milk"/>
    <x v="2"/>
    <x v="4"/>
    <x v="32"/>
    <n v="1"/>
    <n v="7800"/>
    <x v="0"/>
    <s v="Titi Bishop"/>
    <d v="2020-12-04T10:23:30"/>
    <s v="General Trade"/>
    <s v="Whatsapp"/>
    <d v="1899-12-31T01:17:59"/>
    <n v="7800"/>
    <d v="1899-12-30T09:05:31"/>
    <d v="1899-12-30T10:23:30"/>
  </r>
  <r>
    <x v="141"/>
    <x v="138"/>
    <x v="93"/>
    <x v="11"/>
    <s v="Dano Cool Cow"/>
    <x v="2"/>
    <x v="4"/>
    <x v="44"/>
    <n v="1"/>
    <n v="6750"/>
    <x v="0"/>
    <s v="Titi Bishop"/>
    <d v="2020-12-04T10:23:30"/>
    <s v="General Trade"/>
    <s v="Whatsapp"/>
    <d v="1899-12-31T01:17:59"/>
    <n v="6750"/>
    <d v="1899-12-30T09:05:31"/>
    <d v="1899-12-30T10:23:30"/>
  </r>
  <r>
    <x v="142"/>
    <x v="139"/>
    <x v="94"/>
    <x v="11"/>
    <s v="Dano Cool Cow"/>
    <x v="2"/>
    <x v="4"/>
    <x v="44"/>
    <n v="4"/>
    <n v="6750"/>
    <x v="0"/>
    <s v="Chinonso Micheal"/>
    <d v="2020-12-04T10:37:04"/>
    <s v="Wholesale"/>
    <s v="Mobile App"/>
    <d v="1899-12-31T00:06:35"/>
    <n v="27000"/>
    <d v="1899-12-30T10:30:29"/>
    <d v="1899-12-30T10:37:04"/>
  </r>
  <r>
    <x v="142"/>
    <x v="139"/>
    <x v="94"/>
    <x v="10"/>
    <s v="Bournvita"/>
    <x v="2"/>
    <x v="5"/>
    <x v="40"/>
    <n v="1"/>
    <n v="9050"/>
    <x v="0"/>
    <s v="Chinonso Micheal"/>
    <d v="2020-12-04T10:37:04"/>
    <s v="Wholesale"/>
    <s v="Mobile App"/>
    <d v="1899-12-31T00:06:35"/>
    <n v="9050"/>
    <d v="1899-12-30T10:30:29"/>
    <d v="1899-12-30T10:37:04"/>
  </r>
  <r>
    <x v="143"/>
    <x v="140"/>
    <x v="95"/>
    <x v="2"/>
    <s v="Nestle Milo"/>
    <x v="2"/>
    <x v="5"/>
    <x v="29"/>
    <n v="1"/>
    <n v="11200"/>
    <x v="0"/>
    <s v="Blessing michael"/>
    <d v="2020-12-04T11:05:32"/>
    <s v="General Trade"/>
    <s v="Whatsapp"/>
    <d v="1899-12-31T00:21:17"/>
    <n v="11200"/>
    <d v="1899-12-30T10:44:15"/>
    <d v="1899-12-30T11:05:32"/>
  </r>
  <r>
    <x v="143"/>
    <x v="140"/>
    <x v="95"/>
    <x v="11"/>
    <s v="Dano Cool Cow"/>
    <x v="2"/>
    <x v="4"/>
    <x v="46"/>
    <n v="1"/>
    <n v="8500"/>
    <x v="0"/>
    <s v="Blessing michael"/>
    <d v="2020-12-04T11:05:32"/>
    <s v="General Trade"/>
    <s v="Whatsapp"/>
    <d v="1899-12-31T00:21:17"/>
    <n v="8500"/>
    <d v="1899-12-30T10:44:15"/>
    <d v="1899-12-30T11:05:32"/>
  </r>
  <r>
    <x v="144"/>
    <x v="141"/>
    <x v="96"/>
    <x v="2"/>
    <s v="Nestle Milo"/>
    <x v="2"/>
    <x v="5"/>
    <x v="29"/>
    <n v="1"/>
    <n v="11200"/>
    <x v="0"/>
    <s v="chinelo Isaac"/>
    <d v="2020-12-04T11:18:05"/>
    <s v="General Trade"/>
    <s v="Whatsapp"/>
    <d v="1899-12-30T20:35:25"/>
    <n v="11200"/>
    <d v="1899-12-30T14:42:40"/>
    <d v="1899-12-30T11:18:05"/>
  </r>
  <r>
    <x v="144"/>
    <x v="141"/>
    <x v="96"/>
    <x v="7"/>
    <s v="Loya Milk"/>
    <x v="2"/>
    <x v="4"/>
    <x v="41"/>
    <n v="1"/>
    <n v="11000"/>
    <x v="0"/>
    <s v="chinelo Isaac"/>
    <d v="2020-12-04T11:18:05"/>
    <s v="General Trade"/>
    <s v="Whatsapp"/>
    <d v="1899-12-30T20:35:25"/>
    <n v="11000"/>
    <d v="1899-12-30T14:42:40"/>
    <d v="1899-12-30T11:18:05"/>
  </r>
  <r>
    <x v="144"/>
    <x v="141"/>
    <x v="96"/>
    <x v="11"/>
    <s v="Dano Cool Cow"/>
    <x v="2"/>
    <x v="4"/>
    <x v="46"/>
    <n v="1"/>
    <n v="8500"/>
    <x v="0"/>
    <s v="chinelo Isaac"/>
    <d v="2020-12-04T11:18:06"/>
    <s v="General Trade"/>
    <s v="Whatsapp"/>
    <d v="1899-12-30T20:35:26"/>
    <n v="8500"/>
    <d v="1899-12-30T14:42:40"/>
    <d v="1899-12-30T11:18:06"/>
  </r>
  <r>
    <x v="145"/>
    <x v="142"/>
    <x v="54"/>
    <x v="11"/>
    <s v="Dano Cool Cow"/>
    <x v="2"/>
    <x v="4"/>
    <x v="46"/>
    <n v="1"/>
    <n v="8500"/>
    <x v="0"/>
    <s v="benita Alvin"/>
    <d v="2020-12-04T13:27:02"/>
    <s v="General Trade"/>
    <s v="Whatsapp"/>
    <d v="1899-12-30T23:33:50"/>
    <n v="8500"/>
    <d v="1899-12-30T13:53:12"/>
    <d v="1899-12-30T13:27:02"/>
  </r>
  <r>
    <x v="145"/>
    <x v="142"/>
    <x v="54"/>
    <x v="7"/>
    <s v="Cowbell Milk"/>
    <x v="2"/>
    <x v="4"/>
    <x v="32"/>
    <n v="1"/>
    <n v="7800"/>
    <x v="0"/>
    <s v="benita Alvin"/>
    <d v="2020-12-04T13:27:02"/>
    <s v="General Trade"/>
    <s v="Whatsapp"/>
    <d v="1899-12-30T23:33:50"/>
    <n v="7800"/>
    <d v="1899-12-30T13:53:12"/>
    <d v="1899-12-30T13:27:02"/>
  </r>
  <r>
    <x v="145"/>
    <x v="142"/>
    <x v="54"/>
    <x v="7"/>
    <s v="Cowbell Milk"/>
    <x v="2"/>
    <x v="4"/>
    <x v="48"/>
    <n v="1"/>
    <n v="6350"/>
    <x v="0"/>
    <s v="benita Alvin"/>
    <d v="2020-12-04T13:27:02"/>
    <s v="General Trade"/>
    <s v="Whatsapp"/>
    <d v="1899-12-30T23:33:50"/>
    <n v="6350"/>
    <d v="1899-12-30T13:53:12"/>
    <d v="1899-12-30T13:27:02"/>
  </r>
  <r>
    <x v="146"/>
    <x v="142"/>
    <x v="54"/>
    <x v="9"/>
    <s v="Nasco Cornflakes"/>
    <x v="2"/>
    <x v="6"/>
    <x v="35"/>
    <n v="1"/>
    <n v="2000"/>
    <x v="0"/>
    <s v="benita Alvin"/>
    <d v="2020-12-04T13:27:02"/>
    <s v="General Trade"/>
    <s v="Whatsapp"/>
    <d v="1899-12-30T23:33:49"/>
    <n v="2000"/>
    <d v="1899-12-30T13:53:13"/>
    <d v="1899-12-30T13:27:02"/>
  </r>
  <r>
    <x v="146"/>
    <x v="142"/>
    <x v="54"/>
    <x v="1"/>
    <s v="Peak Milk"/>
    <x v="2"/>
    <x v="4"/>
    <x v="37"/>
    <n v="2"/>
    <n v="4550"/>
    <x v="0"/>
    <s v="benita Alvin"/>
    <d v="2020-12-04T13:27:02"/>
    <s v="General Trade"/>
    <s v="Whatsapp"/>
    <d v="1899-12-30T23:33:49"/>
    <n v="9100"/>
    <d v="1899-12-30T13:53:13"/>
    <d v="1899-12-30T13:27:02"/>
  </r>
  <r>
    <x v="146"/>
    <x v="142"/>
    <x v="54"/>
    <x v="13"/>
    <s v="Bama Mayonnaise"/>
    <x v="2"/>
    <x v="9"/>
    <x v="49"/>
    <n v="1"/>
    <n v="14900"/>
    <x v="0"/>
    <s v="benita Alvin"/>
    <d v="2020-12-04T13:27:02"/>
    <s v="General Trade"/>
    <s v="Whatsapp"/>
    <d v="1899-12-30T23:33:49"/>
    <n v="14900"/>
    <d v="1899-12-30T13:53:13"/>
    <d v="1899-12-30T13:27:02"/>
  </r>
  <r>
    <x v="147"/>
    <x v="143"/>
    <x v="54"/>
    <x v="2"/>
    <s v="Nestle Milo"/>
    <x v="2"/>
    <x v="5"/>
    <x v="30"/>
    <n v="3"/>
    <n v="9120"/>
    <x v="0"/>
    <s v="benita Alvin"/>
    <d v="2020-12-04T13:27:02"/>
    <s v="General Trade"/>
    <s v="Whatsapp"/>
    <d v="1899-12-30T20:07:10"/>
    <n v="27360"/>
    <d v="1899-12-30T17:19:52"/>
    <d v="1899-12-30T13:27:02"/>
  </r>
  <r>
    <x v="148"/>
    <x v="144"/>
    <x v="54"/>
    <x v="8"/>
    <s v="Nibit Cookies"/>
    <x v="2"/>
    <x v="7"/>
    <x v="36"/>
    <n v="1"/>
    <n v="3000"/>
    <x v="0"/>
    <s v="benita Alvin"/>
    <d v="2020-12-04T13:27:02"/>
    <s v="General Trade"/>
    <s v="Whatsapp"/>
    <d v="1899-12-30T19:33:00"/>
    <n v="3000"/>
    <d v="1899-12-30T17:54:02"/>
    <d v="1899-12-30T13:27:02"/>
  </r>
  <r>
    <x v="148"/>
    <x v="144"/>
    <x v="54"/>
    <x v="9"/>
    <s v="Nasco Cornflakes"/>
    <x v="2"/>
    <x v="6"/>
    <x v="35"/>
    <n v="1"/>
    <n v="2000"/>
    <x v="0"/>
    <s v="benita Alvin"/>
    <d v="2020-12-04T13:27:02"/>
    <s v="General Trade"/>
    <s v="Whatsapp"/>
    <d v="1899-12-30T19:33:00"/>
    <n v="2000"/>
    <d v="1899-12-30T17:54:02"/>
    <d v="1899-12-30T13:27:02"/>
  </r>
  <r>
    <x v="149"/>
    <x v="145"/>
    <x v="0"/>
    <x v="2"/>
    <s v="Nestle Golden Morn"/>
    <x v="2"/>
    <x v="6"/>
    <x v="50"/>
    <n v="10"/>
    <n v="7050"/>
    <x v="0"/>
    <s v="Maryjane Joel"/>
    <d v="2020-12-04T14:00:26"/>
    <s v="General Trade"/>
    <s v="Mobile App"/>
    <d v="1899-12-30T20:40:32"/>
    <n v="70500"/>
    <d v="1899-12-30T17:19:54"/>
    <d v="1899-12-30T14:00:26"/>
  </r>
  <r>
    <x v="150"/>
    <x v="146"/>
    <x v="0"/>
    <x v="2"/>
    <s v="Nestle Milo"/>
    <x v="2"/>
    <x v="5"/>
    <x v="29"/>
    <n v="5"/>
    <n v="11200"/>
    <x v="0"/>
    <s v="Maryjane Joel"/>
    <d v="2020-12-04T14:00:26"/>
    <s v="General Trade"/>
    <s v="Mobile App"/>
    <d v="1899-12-30T20:39:26"/>
    <n v="56000"/>
    <d v="1899-12-30T17:21:00"/>
    <d v="1899-12-30T14:00:26"/>
  </r>
  <r>
    <x v="151"/>
    <x v="147"/>
    <x v="0"/>
    <x v="2"/>
    <s v="Nestle Milo"/>
    <x v="2"/>
    <x v="5"/>
    <x v="29"/>
    <n v="5"/>
    <n v="11200"/>
    <x v="0"/>
    <s v="Maryjane Joel"/>
    <d v="2020-12-04T14:00:26"/>
    <s v="General Trade"/>
    <s v="Mobile App"/>
    <d v="1899-12-30T20:00:26"/>
    <n v="56000"/>
    <d v="1899-12-30T18:00:00"/>
    <d v="1899-12-30T14:00:26"/>
  </r>
  <r>
    <x v="152"/>
    <x v="148"/>
    <x v="0"/>
    <x v="2"/>
    <s v="Nestle Golden Morn"/>
    <x v="2"/>
    <x v="6"/>
    <x v="31"/>
    <n v="5"/>
    <n v="7450"/>
    <x v="0"/>
    <s v="Maryjane Joel"/>
    <d v="2020-12-04T14:00:26"/>
    <s v="General Trade"/>
    <s v="Mobile App"/>
    <d v="1899-12-30T19:59:13"/>
    <n v="37250"/>
    <d v="1899-12-30T18:01:13"/>
    <d v="1899-12-30T14:00:26"/>
  </r>
  <r>
    <x v="153"/>
    <x v="149"/>
    <x v="21"/>
    <x v="8"/>
    <s v="Nibit Cookies"/>
    <x v="2"/>
    <x v="7"/>
    <x v="36"/>
    <n v="2"/>
    <n v="3000"/>
    <x v="0"/>
    <s v="zainab Pascal"/>
    <d v="2020-12-04T16:40:42"/>
    <s v="Wholesale"/>
    <s v="Whatsapp"/>
    <d v="1899-12-30T23:31:40"/>
    <n v="6000"/>
    <d v="1899-12-30T17:09:02"/>
    <d v="1899-12-30T16:40:42"/>
  </r>
  <r>
    <x v="154"/>
    <x v="150"/>
    <x v="97"/>
    <x v="11"/>
    <s v="Dano Cool Cow"/>
    <x v="2"/>
    <x v="4"/>
    <x v="46"/>
    <n v="5"/>
    <n v="8500"/>
    <x v="0"/>
    <s v="Hellen Prince"/>
    <d v="2020-12-04T17:27:33"/>
    <s v="General Trade"/>
    <s v="Whatsapp"/>
    <d v="1899-12-30T23:41:02"/>
    <n v="42500"/>
    <d v="1899-12-30T17:46:31"/>
    <d v="1899-12-30T17:27:33"/>
  </r>
  <r>
    <x v="154"/>
    <x v="150"/>
    <x v="97"/>
    <x v="2"/>
    <s v="Nestle Golden Morn"/>
    <x v="2"/>
    <x v="6"/>
    <x v="31"/>
    <n v="3"/>
    <n v="7450"/>
    <x v="0"/>
    <s v="Hellen Prince"/>
    <d v="2020-12-04T17:27:33"/>
    <s v="General Trade"/>
    <s v="Whatsapp"/>
    <d v="1899-12-30T23:41:02"/>
    <n v="22350"/>
    <d v="1899-12-30T17:46:31"/>
    <d v="1899-12-30T17:27:33"/>
  </r>
  <r>
    <x v="155"/>
    <x v="7"/>
    <x v="5"/>
    <x v="2"/>
    <s v="Nestle Milo"/>
    <x v="2"/>
    <x v="5"/>
    <x v="29"/>
    <n v="1"/>
    <n v="11200"/>
    <x v="0"/>
    <s v="Mary paul"/>
    <d v="2020-12-04T20:31:48"/>
    <s v="General Trade"/>
    <s v="Whatsapp"/>
    <d v="1899-12-31T05:10:12"/>
    <n v="11200"/>
    <d v="1899-12-30T15:21:36"/>
    <d v="1899-12-30T20:31:48"/>
  </r>
  <r>
    <x v="7"/>
    <x v="7"/>
    <x v="5"/>
    <x v="10"/>
    <s v="Bournvita"/>
    <x v="2"/>
    <x v="5"/>
    <x v="51"/>
    <n v="1"/>
    <n v="11150"/>
    <x v="0"/>
    <s v="Mary paul"/>
    <d v="2020-12-04T20:31:48"/>
    <s v="General Trade"/>
    <s v="Whatsapp"/>
    <d v="1899-12-31T05:10:11"/>
    <n v="11150"/>
    <d v="1899-12-30T15:21:37"/>
    <d v="1899-12-30T20:31:48"/>
  </r>
  <r>
    <x v="156"/>
    <x v="151"/>
    <x v="31"/>
    <x v="13"/>
    <s v="Bama Mayonnaise"/>
    <x v="2"/>
    <x v="9"/>
    <x v="52"/>
    <n v="1"/>
    <n v="5900"/>
    <x v="0"/>
    <s v="stephanie azeez"/>
    <d v="2020-12-04T21:52:47"/>
    <s v="General Trade"/>
    <s v="Whatsapp"/>
    <d v="1899-12-31T10:21:51"/>
    <n v="5900"/>
    <d v="1899-12-30T11:30:56"/>
    <d v="1899-12-30T21:52:47"/>
  </r>
  <r>
    <x v="156"/>
    <x v="151"/>
    <x v="31"/>
    <x v="1"/>
    <s v="Peak Milk"/>
    <x v="2"/>
    <x v="4"/>
    <x v="37"/>
    <n v="1"/>
    <n v="4550"/>
    <x v="0"/>
    <s v="stephanie azeez"/>
    <d v="2020-12-04T21:52:47"/>
    <s v="General Trade"/>
    <s v="Whatsapp"/>
    <d v="1899-12-31T10:21:51"/>
    <n v="4550"/>
    <d v="1899-12-30T11:30:56"/>
    <d v="1899-12-30T21:52:47"/>
  </r>
  <r>
    <x v="157"/>
    <x v="152"/>
    <x v="98"/>
    <x v="2"/>
    <s v="Nestle Milo"/>
    <x v="2"/>
    <x v="5"/>
    <x v="30"/>
    <n v="1"/>
    <n v="9120"/>
    <x v="0"/>
    <s v="Margaret Muhammed"/>
    <d v="2020-12-05T10:37:59"/>
    <s v="General Trade"/>
    <s v="Whatsapp"/>
    <d v="1899-12-30T18:00:08"/>
    <n v="9120"/>
    <d v="1899-12-30T16:37:51"/>
    <d v="1899-12-30T10:37:59"/>
  </r>
  <r>
    <x v="158"/>
    <x v="153"/>
    <x v="24"/>
    <x v="2"/>
    <s v="Nestle Milo"/>
    <x v="2"/>
    <x v="5"/>
    <x v="29"/>
    <n v="1"/>
    <n v="11200"/>
    <x v="0"/>
    <s v="Ibukun Patrick"/>
    <d v="2020-12-05T10:53:29"/>
    <s v="General Trade"/>
    <s v="Whatsapp"/>
    <d v="1899-12-30T20:31:33"/>
    <n v="11200"/>
    <d v="1899-12-30T14:21:56"/>
    <d v="1899-12-30T10:53:29"/>
  </r>
  <r>
    <x v="158"/>
    <x v="153"/>
    <x v="24"/>
    <x v="2"/>
    <s v="Nestle Golden Morn"/>
    <x v="2"/>
    <x v="6"/>
    <x v="31"/>
    <n v="1"/>
    <n v="7450"/>
    <x v="0"/>
    <s v="Ibukun Patrick"/>
    <d v="2020-12-05T10:53:29"/>
    <s v="General Trade"/>
    <s v="Whatsapp"/>
    <d v="1899-12-30T20:31:33"/>
    <n v="7450"/>
    <d v="1899-12-30T14:21:56"/>
    <d v="1899-12-30T10:53:29"/>
  </r>
  <r>
    <x v="158"/>
    <x v="153"/>
    <x v="24"/>
    <x v="10"/>
    <s v="Bournvita"/>
    <x v="2"/>
    <x v="5"/>
    <x v="40"/>
    <n v="1"/>
    <n v="9050"/>
    <x v="0"/>
    <s v="Ibukun Patrick"/>
    <d v="2020-12-05T10:53:29"/>
    <s v="General Trade"/>
    <s v="Whatsapp"/>
    <d v="1899-12-30T20:31:33"/>
    <n v="9050"/>
    <d v="1899-12-30T14:21:56"/>
    <d v="1899-12-30T10:53:29"/>
  </r>
  <r>
    <x v="84"/>
    <x v="83"/>
    <x v="63"/>
    <x v="7"/>
    <s v="Cowbell Milk"/>
    <x v="2"/>
    <x v="4"/>
    <x v="45"/>
    <n v="0.5"/>
    <n v="8500"/>
    <x v="0"/>
    <s v="Shainaan Buchi"/>
    <d v="2020-12-05T11:13:42"/>
    <s v="General Trade"/>
    <s v="Whatsapp"/>
    <d v="1899-12-30T17:13:55"/>
    <n v="4250"/>
    <d v="1899-12-30T17:59:47"/>
    <d v="1899-12-30T11:13:42"/>
  </r>
  <r>
    <x v="84"/>
    <x v="83"/>
    <x v="63"/>
    <x v="7"/>
    <s v="Cowbell Milk"/>
    <x v="2"/>
    <x v="4"/>
    <x v="32"/>
    <n v="0.5"/>
    <n v="7800"/>
    <x v="0"/>
    <s v="Shainaan Buchi"/>
    <d v="2020-12-05T11:13:42"/>
    <s v="General Trade"/>
    <s v="Whatsapp"/>
    <d v="1899-12-30T17:13:55"/>
    <n v="3900"/>
    <d v="1899-12-30T17:59:47"/>
    <d v="1899-12-30T11:13:42"/>
  </r>
  <r>
    <x v="84"/>
    <x v="83"/>
    <x v="63"/>
    <x v="8"/>
    <s v="Nibit Cookies"/>
    <x v="2"/>
    <x v="7"/>
    <x v="36"/>
    <n v="1"/>
    <n v="3000"/>
    <x v="0"/>
    <s v="Shainaan Buchi"/>
    <d v="2020-12-05T11:13:42"/>
    <s v="General Trade"/>
    <s v="Whatsapp"/>
    <d v="1899-12-30T17:13:55"/>
    <n v="3000"/>
    <d v="1899-12-30T17:59:47"/>
    <d v="1899-12-30T11:13:42"/>
  </r>
  <r>
    <x v="84"/>
    <x v="83"/>
    <x v="63"/>
    <x v="8"/>
    <s v="Nibit Cookies"/>
    <x v="2"/>
    <x v="7"/>
    <x v="33"/>
    <n v="1"/>
    <n v="3000"/>
    <x v="0"/>
    <s v="Shainaan Buchi"/>
    <d v="2020-12-05T11:13:42"/>
    <s v="General Trade"/>
    <s v="Whatsapp"/>
    <d v="1899-12-30T17:13:55"/>
    <n v="3000"/>
    <d v="1899-12-30T17:59:47"/>
    <d v="1899-12-30T11:13:42"/>
  </r>
  <r>
    <x v="8"/>
    <x v="8"/>
    <x v="6"/>
    <x v="2"/>
    <s v="Nestle Milo"/>
    <x v="2"/>
    <x v="5"/>
    <x v="53"/>
    <n v="1"/>
    <n v="13600"/>
    <x v="0"/>
    <s v="Esther Victor"/>
    <d v="2020-12-05T11:18:34"/>
    <s v="General Trade"/>
    <s v="Mobile App"/>
    <d v="1899-12-30T21:33:29"/>
    <n v="13600"/>
    <d v="1899-12-30T13:45:05"/>
    <d v="1899-12-30T11:18:34"/>
  </r>
  <r>
    <x v="8"/>
    <x v="8"/>
    <x v="6"/>
    <x v="2"/>
    <s v="Nestle Milo"/>
    <x v="2"/>
    <x v="5"/>
    <x v="54"/>
    <n v="1"/>
    <n v="16500"/>
    <x v="0"/>
    <s v="Esther Victor"/>
    <d v="2020-12-05T11:18:34"/>
    <s v="General Trade"/>
    <s v="Mobile App"/>
    <d v="1899-12-30T21:33:29"/>
    <n v="16500"/>
    <d v="1899-12-30T13:45:05"/>
    <d v="1899-12-30T11:18:34"/>
  </r>
  <r>
    <x v="8"/>
    <x v="8"/>
    <x v="6"/>
    <x v="1"/>
    <s v="Three Crowns Milk"/>
    <x v="2"/>
    <x v="4"/>
    <x v="28"/>
    <n v="1"/>
    <n v="8800"/>
    <x v="0"/>
    <s v="Esther Victor"/>
    <d v="2020-12-05T11:18:34"/>
    <s v="General Trade"/>
    <s v="Mobile App"/>
    <d v="1899-12-30T21:33:29"/>
    <n v="8800"/>
    <d v="1899-12-30T13:45:05"/>
    <d v="1899-12-30T11:18:34"/>
  </r>
  <r>
    <x v="159"/>
    <x v="154"/>
    <x v="99"/>
    <x v="9"/>
    <s v="Nasco Cornflakes"/>
    <x v="2"/>
    <x v="6"/>
    <x v="35"/>
    <n v="3"/>
    <n v="2000"/>
    <x v="0"/>
    <s v="Rita uche"/>
    <d v="2020-12-05T12:23:49"/>
    <s v="Wholesale"/>
    <s v="Whatsapp"/>
    <d v="1899-12-31T00:54:13"/>
    <n v="6000"/>
    <d v="1899-12-30T11:29:36"/>
    <d v="1899-12-30T12:23:49"/>
  </r>
  <r>
    <x v="160"/>
    <x v="155"/>
    <x v="100"/>
    <x v="7"/>
    <s v="Cowbell Milk"/>
    <x v="2"/>
    <x v="4"/>
    <x v="32"/>
    <n v="2"/>
    <n v="7800"/>
    <x v="0"/>
    <s v="Loveth Adesoji"/>
    <d v="2020-12-05T12:36:52"/>
    <s v="Wholesale"/>
    <s v="Whatsapp"/>
    <d v="1899-12-31T00:44:54"/>
    <n v="15600"/>
    <d v="1899-12-30T11:51:58"/>
    <d v="1899-12-30T12:36:52"/>
  </r>
  <r>
    <x v="160"/>
    <x v="155"/>
    <x v="100"/>
    <x v="7"/>
    <s v="Cowbell Milk"/>
    <x v="2"/>
    <x v="4"/>
    <x v="45"/>
    <n v="2"/>
    <n v="8500"/>
    <x v="0"/>
    <s v="Loveth Adesoji"/>
    <d v="2020-12-05T12:36:52"/>
    <s v="Wholesale"/>
    <s v="Whatsapp"/>
    <d v="1899-12-31T00:44:54"/>
    <n v="17000"/>
    <d v="1899-12-30T11:51:58"/>
    <d v="1899-12-30T12:36:52"/>
  </r>
  <r>
    <x v="161"/>
    <x v="155"/>
    <x v="100"/>
    <x v="9"/>
    <s v="Nasco Cornflakes"/>
    <x v="2"/>
    <x v="6"/>
    <x v="35"/>
    <n v="4"/>
    <n v="2000"/>
    <x v="0"/>
    <s v="Loveth Adesoji"/>
    <d v="2020-12-05T12:36:52"/>
    <s v="Wholesale"/>
    <s v="Whatsapp"/>
    <d v="1899-12-31T00:44:53"/>
    <n v="8000"/>
    <d v="1899-12-30T11:51:59"/>
    <d v="1899-12-30T12:36:52"/>
  </r>
  <r>
    <x v="162"/>
    <x v="156"/>
    <x v="0"/>
    <x v="2"/>
    <s v="Nestle Milo"/>
    <x v="2"/>
    <x v="5"/>
    <x v="30"/>
    <n v="10"/>
    <n v="9120"/>
    <x v="0"/>
    <s v="Maryjane Joel"/>
    <d v="2020-12-05T12:45:43"/>
    <s v="General Trade"/>
    <s v="Mobile App"/>
    <d v="1899-12-30T20:20:48"/>
    <n v="91200"/>
    <d v="1899-12-30T16:24:55"/>
    <d v="1899-12-30T12:45:43"/>
  </r>
  <r>
    <x v="163"/>
    <x v="157"/>
    <x v="0"/>
    <x v="2"/>
    <s v="Nestle Milo"/>
    <x v="2"/>
    <x v="5"/>
    <x v="30"/>
    <n v="5"/>
    <n v="9120"/>
    <x v="0"/>
    <s v="Maryjane Joel"/>
    <d v="2020-12-05T12:45:43"/>
    <s v="General Trade"/>
    <s v="Mobile App"/>
    <d v="1899-12-30T20:16:31"/>
    <n v="45600"/>
    <d v="1899-12-30T16:29:12"/>
    <d v="1899-12-30T12:45:43"/>
  </r>
  <r>
    <x v="164"/>
    <x v="158"/>
    <x v="101"/>
    <x v="1"/>
    <s v="Three Crowns Milk"/>
    <x v="2"/>
    <x v="4"/>
    <x v="28"/>
    <n v="1"/>
    <n v="8800"/>
    <x v="0"/>
    <s v="Ayomide Charles"/>
    <d v="2020-12-05T12:52:47"/>
    <s v="Wholesale"/>
    <s v="Whatsapp"/>
    <d v="1899-12-31T18:45:06"/>
    <n v="8800"/>
    <d v="1899-12-30T18:07:41"/>
    <d v="1899-12-30T12:52:47"/>
  </r>
  <r>
    <x v="165"/>
    <x v="159"/>
    <x v="80"/>
    <x v="10"/>
    <s v="Bournvita"/>
    <x v="2"/>
    <x v="5"/>
    <x v="40"/>
    <n v="5"/>
    <n v="9050"/>
    <x v="0"/>
    <s v="Maryjane Joel"/>
    <d v="2020-12-05T14:22:30"/>
    <s v="General Trade"/>
    <s v="Mobile App"/>
    <d v="1899-12-30T21:45:39"/>
    <n v="45250"/>
    <d v="1899-12-30T16:36:51"/>
    <d v="1899-12-30T14:22:30"/>
  </r>
  <r>
    <x v="85"/>
    <x v="84"/>
    <x v="64"/>
    <x v="9"/>
    <s v="Nasco Biscuit"/>
    <x v="2"/>
    <x v="10"/>
    <x v="55"/>
    <n v="3"/>
    <n v="3300"/>
    <x v="0"/>
    <s v="Jessica Williams"/>
    <d v="2020-12-05T14:27:45"/>
    <s v="General Trade"/>
    <s v="Mobile App"/>
    <d v="1899-12-31T04:05:14"/>
    <n v="9900"/>
    <d v="1899-12-30T10:22:31"/>
    <d v="1899-12-30T14:27:45"/>
  </r>
  <r>
    <x v="85"/>
    <x v="84"/>
    <x v="64"/>
    <x v="2"/>
    <s v="Nestle Milo"/>
    <x v="2"/>
    <x v="5"/>
    <x v="30"/>
    <n v="3"/>
    <n v="9120"/>
    <x v="0"/>
    <s v="Jessica Williams"/>
    <d v="2020-12-05T14:27:45"/>
    <s v="General Trade"/>
    <s v="Mobile App"/>
    <d v="1899-12-31T04:05:14"/>
    <n v="27360"/>
    <d v="1899-12-30T10:22:31"/>
    <d v="1899-12-30T14:27:45"/>
  </r>
  <r>
    <x v="86"/>
    <x v="85"/>
    <x v="65"/>
    <x v="12"/>
    <s v="Hollandia Evap. Milk"/>
    <x v="2"/>
    <x v="8"/>
    <x v="56"/>
    <n v="1"/>
    <n v="2780"/>
    <x v="0"/>
    <s v="Enny Muktar"/>
    <d v="2020-12-05T15:00:37"/>
    <s v="Wholesale"/>
    <s v="Whatsapp"/>
    <d v="1899-12-30T21:02:33"/>
    <n v="2780"/>
    <d v="1899-12-30T17:58:04"/>
    <d v="1899-12-30T15:00:37"/>
  </r>
  <r>
    <x v="86"/>
    <x v="85"/>
    <x v="65"/>
    <x v="2"/>
    <s v="Nestle Milo"/>
    <x v="2"/>
    <x v="5"/>
    <x v="29"/>
    <n v="1"/>
    <n v="11200"/>
    <x v="0"/>
    <s v="Enny Muktar"/>
    <d v="2020-12-05T15:00:37"/>
    <s v="Wholesale"/>
    <s v="Whatsapp"/>
    <d v="1899-12-30T21:02:33"/>
    <n v="11200"/>
    <d v="1899-12-30T17:58:04"/>
    <d v="1899-12-30T15:00:37"/>
  </r>
  <r>
    <x v="86"/>
    <x v="85"/>
    <x v="65"/>
    <x v="1"/>
    <s v="Peak Milk"/>
    <x v="2"/>
    <x v="4"/>
    <x v="43"/>
    <n v="1"/>
    <n v="3750"/>
    <x v="0"/>
    <s v="Enny Muktar"/>
    <d v="2020-12-05T15:00:37"/>
    <s v="Wholesale"/>
    <s v="Whatsapp"/>
    <d v="1899-12-30T21:02:33"/>
    <n v="3750"/>
    <d v="1899-12-30T17:58:04"/>
    <d v="1899-12-30T15:00:37"/>
  </r>
  <r>
    <x v="9"/>
    <x v="9"/>
    <x v="7"/>
    <x v="10"/>
    <s v="Bournvita"/>
    <x v="2"/>
    <x v="5"/>
    <x v="51"/>
    <n v="1"/>
    <n v="11150"/>
    <x v="0"/>
    <s v="Shainaan Buchi"/>
    <d v="2020-12-05T18:43:47"/>
    <s v="General Trade"/>
    <s v="Whatsapp"/>
    <d v="1899-12-31T07:11:59"/>
    <n v="11150"/>
    <d v="1899-12-30T11:31:48"/>
    <d v="1899-12-30T18:43:47"/>
  </r>
  <r>
    <x v="9"/>
    <x v="9"/>
    <x v="7"/>
    <x v="10"/>
    <s v="Bournvita"/>
    <x v="2"/>
    <x v="5"/>
    <x v="40"/>
    <n v="1"/>
    <n v="9050"/>
    <x v="0"/>
    <s v="Shainaan Buchi"/>
    <d v="2020-12-05T18:43:47"/>
    <s v="General Trade"/>
    <s v="Whatsapp"/>
    <d v="1899-12-31T07:11:59"/>
    <n v="9050"/>
    <d v="1899-12-30T11:31:48"/>
    <d v="1899-12-30T18:43:47"/>
  </r>
  <r>
    <x v="9"/>
    <x v="9"/>
    <x v="7"/>
    <x v="11"/>
    <s v="Dano Cool Cow"/>
    <x v="2"/>
    <x v="4"/>
    <x v="57"/>
    <n v="1"/>
    <n v="19170"/>
    <x v="0"/>
    <s v="Shainaan Buchi"/>
    <d v="2020-12-05T18:43:47"/>
    <s v="General Trade"/>
    <s v="Whatsapp"/>
    <d v="1899-12-31T07:11:59"/>
    <n v="19170"/>
    <d v="1899-12-30T11:31:48"/>
    <d v="1899-12-30T18:43:47"/>
  </r>
  <r>
    <x v="9"/>
    <x v="9"/>
    <x v="7"/>
    <x v="11"/>
    <s v="Dano Full Cream"/>
    <x v="2"/>
    <x v="4"/>
    <x v="58"/>
    <n v="1"/>
    <n v="23680"/>
    <x v="0"/>
    <s v="Shainaan Buchi"/>
    <d v="2020-12-05T18:43:47"/>
    <s v="General Trade"/>
    <s v="Whatsapp"/>
    <d v="1899-12-31T07:11:59"/>
    <n v="23680"/>
    <d v="1899-12-30T11:31:48"/>
    <d v="1899-12-30T18:43:47"/>
  </r>
  <r>
    <x v="9"/>
    <x v="9"/>
    <x v="7"/>
    <x v="2"/>
    <s v="Nestle Milo"/>
    <x v="2"/>
    <x v="5"/>
    <x v="29"/>
    <n v="2"/>
    <n v="11200"/>
    <x v="0"/>
    <s v="Shainaan Buchi"/>
    <d v="2020-12-05T18:43:47"/>
    <s v="General Trade"/>
    <s v="Whatsapp"/>
    <d v="1899-12-31T07:11:59"/>
    <n v="22400"/>
    <d v="1899-12-30T11:31:48"/>
    <d v="1899-12-30T18:43:47"/>
  </r>
  <r>
    <x v="9"/>
    <x v="9"/>
    <x v="7"/>
    <x v="2"/>
    <s v="Nestle Golden Morn"/>
    <x v="2"/>
    <x v="6"/>
    <x v="31"/>
    <n v="1"/>
    <n v="7450"/>
    <x v="0"/>
    <s v="Shainaan Buchi"/>
    <d v="2020-12-05T18:43:47"/>
    <s v="General Trade"/>
    <s v="Whatsapp"/>
    <d v="1899-12-31T07:11:59"/>
    <n v="7450"/>
    <d v="1899-12-30T11:31:48"/>
    <d v="1899-12-30T18:43:47"/>
  </r>
  <r>
    <x v="9"/>
    <x v="9"/>
    <x v="7"/>
    <x v="2"/>
    <s v="Nestle Milo"/>
    <x v="2"/>
    <x v="5"/>
    <x v="53"/>
    <n v="1"/>
    <n v="13600"/>
    <x v="0"/>
    <s v="Shainaan Buchi"/>
    <d v="2020-12-05T18:43:47"/>
    <s v="General Trade"/>
    <s v="Whatsapp"/>
    <d v="1899-12-31T07:11:59"/>
    <n v="13600"/>
    <d v="1899-12-30T11:31:48"/>
    <d v="1899-12-30T18:43:47"/>
  </r>
  <r>
    <x v="9"/>
    <x v="9"/>
    <x v="7"/>
    <x v="2"/>
    <s v="Nescafe"/>
    <x v="2"/>
    <x v="11"/>
    <x v="59"/>
    <n v="1"/>
    <n v="21200"/>
    <x v="0"/>
    <s v="Shainaan Buchi"/>
    <d v="2020-12-05T18:43:47"/>
    <s v="General Trade"/>
    <s v="Whatsapp"/>
    <d v="1899-12-31T07:11:59"/>
    <n v="21200"/>
    <d v="1899-12-30T11:31:48"/>
    <d v="1899-12-30T18:43:47"/>
  </r>
  <r>
    <x v="9"/>
    <x v="9"/>
    <x v="7"/>
    <x v="9"/>
    <s v="Nasco Cornflakes"/>
    <x v="2"/>
    <x v="6"/>
    <x v="60"/>
    <n v="2"/>
    <n v="700"/>
    <x v="0"/>
    <s v="Shainaan Buchi"/>
    <d v="2020-12-05T18:43:47"/>
    <s v="General Trade"/>
    <s v="Whatsapp"/>
    <d v="1899-12-31T07:11:59"/>
    <n v="1400"/>
    <d v="1899-12-30T11:31:48"/>
    <d v="1899-12-30T18:43:47"/>
  </r>
  <r>
    <x v="9"/>
    <x v="9"/>
    <x v="7"/>
    <x v="9"/>
    <s v="Nasco Cornflakes"/>
    <x v="2"/>
    <x v="6"/>
    <x v="61"/>
    <n v="1"/>
    <n v="5900"/>
    <x v="0"/>
    <s v="Shainaan Buchi"/>
    <d v="2020-12-05T18:43:47"/>
    <s v="General Trade"/>
    <s v="Whatsapp"/>
    <d v="1899-12-31T07:11:59"/>
    <n v="5900"/>
    <d v="1899-12-30T11:31:48"/>
    <d v="1899-12-30T18:43:47"/>
  </r>
  <r>
    <x v="9"/>
    <x v="9"/>
    <x v="7"/>
    <x v="14"/>
    <s v="Checkers Custard"/>
    <x v="2"/>
    <x v="6"/>
    <x v="62"/>
    <n v="1"/>
    <n v="5100"/>
    <x v="0"/>
    <s v="Shainaan Buchi"/>
    <d v="2020-12-05T18:43:47"/>
    <s v="General Trade"/>
    <s v="Whatsapp"/>
    <d v="1899-12-31T07:11:59"/>
    <n v="5100"/>
    <d v="1899-12-30T11:31:48"/>
    <d v="1899-12-30T18:43:47"/>
  </r>
  <r>
    <x v="166"/>
    <x v="10"/>
    <x v="8"/>
    <x v="13"/>
    <s v="Bama Mayonnaise"/>
    <x v="2"/>
    <x v="9"/>
    <x v="49"/>
    <n v="1"/>
    <n v="14900"/>
    <x v="0"/>
    <s v="Mary paul"/>
    <d v="2020-12-06T23:21:24"/>
    <s v="General Trade"/>
    <s v="Whatsapp"/>
    <d v="1900-01-01T05:53:03"/>
    <n v="14900"/>
    <d v="1899-12-30T17:28:21"/>
    <d v="1899-12-30T23:21:24"/>
  </r>
  <r>
    <x v="166"/>
    <x v="10"/>
    <x v="8"/>
    <x v="10"/>
    <s v="Bournvita"/>
    <x v="2"/>
    <x v="5"/>
    <x v="51"/>
    <n v="3"/>
    <n v="11150"/>
    <x v="0"/>
    <s v="Mary paul"/>
    <d v="2020-12-06T23:21:24"/>
    <s v="General Trade"/>
    <s v="Whatsapp"/>
    <d v="1900-01-01T05:53:03"/>
    <n v="33450"/>
    <d v="1899-12-30T17:28:21"/>
    <d v="1899-12-30T23:21:24"/>
  </r>
  <r>
    <x v="166"/>
    <x v="10"/>
    <x v="8"/>
    <x v="10"/>
    <s v="Bournvita"/>
    <x v="2"/>
    <x v="5"/>
    <x v="40"/>
    <n v="5"/>
    <n v="9050"/>
    <x v="0"/>
    <s v="Mary paul"/>
    <d v="2020-12-06T23:21:24"/>
    <s v="General Trade"/>
    <s v="Whatsapp"/>
    <d v="1900-01-01T05:53:03"/>
    <n v="45250"/>
    <d v="1899-12-30T17:28:21"/>
    <d v="1899-12-30T23:21:24"/>
  </r>
  <r>
    <x v="10"/>
    <x v="10"/>
    <x v="8"/>
    <x v="14"/>
    <s v="Checkers Custard"/>
    <x v="2"/>
    <x v="6"/>
    <x v="62"/>
    <n v="3"/>
    <n v="5100"/>
    <x v="0"/>
    <s v="Mary paul"/>
    <d v="2020-12-06T23:21:24"/>
    <s v="General Trade"/>
    <s v="Whatsapp"/>
    <d v="1900-01-01T05:53:02"/>
    <n v="15300"/>
    <d v="1899-12-30T17:28:22"/>
    <d v="1899-12-30T23:21:24"/>
  </r>
  <r>
    <x v="10"/>
    <x v="10"/>
    <x v="8"/>
    <x v="11"/>
    <s v="Dano Cool Cow"/>
    <x v="2"/>
    <x v="4"/>
    <x v="63"/>
    <n v="3"/>
    <n v="11300"/>
    <x v="0"/>
    <s v="Mary paul"/>
    <d v="2020-12-06T23:21:24"/>
    <s v="General Trade"/>
    <s v="Whatsapp"/>
    <d v="1900-01-01T05:53:02"/>
    <n v="33900"/>
    <d v="1899-12-30T17:28:22"/>
    <d v="1899-12-30T23:21:24"/>
  </r>
  <r>
    <x v="10"/>
    <x v="10"/>
    <x v="8"/>
    <x v="11"/>
    <s v="Dano Cool Cow"/>
    <x v="2"/>
    <x v="4"/>
    <x v="42"/>
    <n v="5"/>
    <n v="6500"/>
    <x v="0"/>
    <s v="Mary paul"/>
    <d v="2020-12-06T23:21:24"/>
    <s v="General Trade"/>
    <s v="Whatsapp"/>
    <d v="1900-01-01T05:53:02"/>
    <n v="32500"/>
    <d v="1899-12-30T17:28:22"/>
    <d v="1899-12-30T23:21:24"/>
  </r>
  <r>
    <x v="10"/>
    <x v="10"/>
    <x v="8"/>
    <x v="11"/>
    <s v="Dano Full Cream"/>
    <x v="2"/>
    <x v="4"/>
    <x v="64"/>
    <n v="3"/>
    <n v="11120"/>
    <x v="0"/>
    <s v="Mary paul"/>
    <d v="2020-12-06T23:21:24"/>
    <s v="General Trade"/>
    <s v="Whatsapp"/>
    <d v="1900-01-01T05:53:02"/>
    <n v="33360"/>
    <d v="1899-12-30T17:28:22"/>
    <d v="1899-12-30T23:21:24"/>
  </r>
  <r>
    <x v="10"/>
    <x v="10"/>
    <x v="8"/>
    <x v="7"/>
    <s v="Cowbell Milk"/>
    <x v="2"/>
    <x v="4"/>
    <x v="32"/>
    <n v="2"/>
    <n v="7800"/>
    <x v="0"/>
    <s v="Mary paul"/>
    <d v="2020-12-06T23:21:24"/>
    <s v="General Trade"/>
    <s v="Whatsapp"/>
    <d v="1900-01-01T05:53:02"/>
    <n v="15600"/>
    <d v="1899-12-30T17:28:22"/>
    <d v="1899-12-30T23:21:24"/>
  </r>
  <r>
    <x v="10"/>
    <x v="10"/>
    <x v="8"/>
    <x v="7"/>
    <s v="Cowbell Milk"/>
    <x v="2"/>
    <x v="4"/>
    <x v="45"/>
    <n v="4"/>
    <n v="8500"/>
    <x v="0"/>
    <s v="Mary paul"/>
    <d v="2020-12-06T23:21:24"/>
    <s v="General Trade"/>
    <s v="Whatsapp"/>
    <d v="1900-01-01T05:53:02"/>
    <n v="34000"/>
    <d v="1899-12-30T17:28:22"/>
    <d v="1899-12-30T23:21:24"/>
  </r>
  <r>
    <x v="10"/>
    <x v="10"/>
    <x v="8"/>
    <x v="7"/>
    <s v="Cowbell Milk"/>
    <x v="2"/>
    <x v="4"/>
    <x v="48"/>
    <n v="3"/>
    <n v="6350"/>
    <x v="0"/>
    <s v="Mary paul"/>
    <d v="2020-12-06T23:21:24"/>
    <s v="General Trade"/>
    <s v="Whatsapp"/>
    <d v="1900-01-01T05:53:02"/>
    <n v="19050"/>
    <d v="1899-12-30T17:28:22"/>
    <d v="1899-12-30T23:21:24"/>
  </r>
  <r>
    <x v="10"/>
    <x v="10"/>
    <x v="8"/>
    <x v="7"/>
    <s v="Loya Milk"/>
    <x v="2"/>
    <x v="4"/>
    <x v="41"/>
    <n v="1"/>
    <n v="11000"/>
    <x v="0"/>
    <s v="Mary paul"/>
    <d v="2020-12-06T23:21:24"/>
    <s v="General Trade"/>
    <s v="Whatsapp"/>
    <d v="1900-01-01T05:53:02"/>
    <n v="11000"/>
    <d v="1899-12-30T17:28:22"/>
    <d v="1899-12-30T23:21:24"/>
  </r>
  <r>
    <x v="10"/>
    <x v="10"/>
    <x v="8"/>
    <x v="15"/>
    <s v="Mac Wafers"/>
    <x v="2"/>
    <x v="10"/>
    <x v="65"/>
    <n v="1"/>
    <n v="3680"/>
    <x v="0"/>
    <s v="Mary paul"/>
    <d v="2020-12-06T23:21:24"/>
    <s v="General Trade"/>
    <s v="Whatsapp"/>
    <d v="1900-01-01T05:53:02"/>
    <n v="3680"/>
    <d v="1899-12-30T17:28:22"/>
    <d v="1899-12-30T23:21:24"/>
  </r>
  <r>
    <x v="10"/>
    <x v="10"/>
    <x v="8"/>
    <x v="15"/>
    <s v="Mac Wafers"/>
    <x v="2"/>
    <x v="10"/>
    <x v="66"/>
    <n v="3"/>
    <n v="1120"/>
    <x v="0"/>
    <s v="Mary paul"/>
    <d v="2020-12-06T23:21:24"/>
    <s v="General Trade"/>
    <s v="Whatsapp"/>
    <d v="1900-01-01T05:53:02"/>
    <n v="3360"/>
    <d v="1899-12-30T17:28:22"/>
    <d v="1899-12-30T23:21:24"/>
  </r>
  <r>
    <x v="10"/>
    <x v="10"/>
    <x v="8"/>
    <x v="2"/>
    <s v="Nestle Milo"/>
    <x v="2"/>
    <x v="5"/>
    <x v="53"/>
    <n v="3"/>
    <n v="13600"/>
    <x v="0"/>
    <s v="Mary paul"/>
    <d v="2020-12-06T23:21:24"/>
    <s v="General Trade"/>
    <s v="Whatsapp"/>
    <d v="1900-01-01T05:53:02"/>
    <n v="40800"/>
    <d v="1899-12-30T17:28:22"/>
    <d v="1899-12-30T23:21:24"/>
  </r>
  <r>
    <x v="10"/>
    <x v="10"/>
    <x v="8"/>
    <x v="2"/>
    <s v="Nestle Milo"/>
    <x v="2"/>
    <x v="5"/>
    <x v="29"/>
    <n v="5"/>
    <n v="11200"/>
    <x v="0"/>
    <s v="Mary paul"/>
    <d v="2020-12-06T23:21:24"/>
    <s v="General Trade"/>
    <s v="Whatsapp"/>
    <d v="1900-01-01T05:53:02"/>
    <n v="56000"/>
    <d v="1899-12-30T17:28:22"/>
    <d v="1899-12-30T23:21:24"/>
  </r>
  <r>
    <x v="10"/>
    <x v="10"/>
    <x v="8"/>
    <x v="1"/>
    <s v="Peak Milk"/>
    <x v="2"/>
    <x v="4"/>
    <x v="43"/>
    <n v="2"/>
    <n v="3750"/>
    <x v="0"/>
    <s v="Mary paul"/>
    <d v="2020-12-06T23:21:24"/>
    <s v="General Trade"/>
    <s v="Whatsapp"/>
    <d v="1900-01-01T05:53:02"/>
    <n v="7500"/>
    <d v="1899-12-30T17:28:22"/>
    <d v="1899-12-30T23:21:24"/>
  </r>
  <r>
    <x v="10"/>
    <x v="10"/>
    <x v="8"/>
    <x v="1"/>
    <s v="Peak Milk"/>
    <x v="2"/>
    <x v="4"/>
    <x v="67"/>
    <n v="4"/>
    <n v="8900"/>
    <x v="0"/>
    <s v="Mary paul"/>
    <d v="2020-12-06T23:21:24"/>
    <s v="General Trade"/>
    <s v="Whatsapp"/>
    <d v="1900-01-01T05:53:02"/>
    <n v="35600"/>
    <d v="1899-12-30T17:28:22"/>
    <d v="1899-12-30T23:21:24"/>
  </r>
  <r>
    <x v="10"/>
    <x v="10"/>
    <x v="8"/>
    <x v="1"/>
    <s v="Three Crowns Milk"/>
    <x v="2"/>
    <x v="4"/>
    <x v="28"/>
    <n v="3"/>
    <n v="8800"/>
    <x v="0"/>
    <s v="Mary paul"/>
    <d v="2020-12-06T23:21:24"/>
    <s v="General Trade"/>
    <s v="Whatsapp"/>
    <d v="1900-01-01T05:53:02"/>
    <n v="26400"/>
    <d v="1899-12-30T17:28:22"/>
    <d v="1899-12-30T23:21:24"/>
  </r>
  <r>
    <x v="10"/>
    <x v="10"/>
    <x v="8"/>
    <x v="9"/>
    <s v="Nasco Cornflakes"/>
    <x v="2"/>
    <x v="6"/>
    <x v="60"/>
    <n v="3"/>
    <n v="700"/>
    <x v="0"/>
    <s v="Mary paul"/>
    <d v="2020-12-06T23:21:24"/>
    <s v="General Trade"/>
    <s v="Whatsapp"/>
    <d v="1900-01-01T05:53:02"/>
    <n v="2100"/>
    <d v="1899-12-30T17:28:22"/>
    <d v="1899-12-30T23:21:24"/>
  </r>
  <r>
    <x v="10"/>
    <x v="10"/>
    <x v="8"/>
    <x v="9"/>
    <s v="Nasco Cornflakes"/>
    <x v="2"/>
    <x v="6"/>
    <x v="35"/>
    <n v="5"/>
    <n v="2000"/>
    <x v="0"/>
    <s v="Mary paul"/>
    <d v="2020-12-06T23:21:24"/>
    <s v="General Trade"/>
    <s v="Whatsapp"/>
    <d v="1900-01-01T05:53:02"/>
    <n v="10000"/>
    <d v="1899-12-30T17:28:22"/>
    <d v="1899-12-30T23:21:24"/>
  </r>
  <r>
    <x v="10"/>
    <x v="10"/>
    <x v="8"/>
    <x v="9"/>
    <s v="Nasco Biscuit"/>
    <x v="2"/>
    <x v="10"/>
    <x v="55"/>
    <n v="1"/>
    <n v="3300"/>
    <x v="0"/>
    <s v="Mary paul"/>
    <d v="2020-12-06T23:21:24"/>
    <s v="General Trade"/>
    <s v="Whatsapp"/>
    <d v="1900-01-01T05:53:02"/>
    <n v="3300"/>
    <d v="1899-12-30T17:28:22"/>
    <d v="1899-12-30T23:21:24"/>
  </r>
  <r>
    <x v="10"/>
    <x v="10"/>
    <x v="8"/>
    <x v="8"/>
    <s v="Nibit Cookies"/>
    <x v="2"/>
    <x v="7"/>
    <x v="33"/>
    <n v="1"/>
    <n v="3000"/>
    <x v="0"/>
    <s v="Mary paul"/>
    <d v="2020-12-06T23:21:24"/>
    <s v="General Trade"/>
    <s v="Whatsapp"/>
    <d v="1900-01-01T05:53:02"/>
    <n v="3000"/>
    <d v="1899-12-30T17:28:22"/>
    <d v="1899-12-30T23:21:24"/>
  </r>
  <r>
    <x v="10"/>
    <x v="10"/>
    <x v="8"/>
    <x v="8"/>
    <s v="Nibit Cookies"/>
    <x v="2"/>
    <x v="7"/>
    <x v="36"/>
    <n v="1"/>
    <n v="3000"/>
    <x v="0"/>
    <s v="Mary paul"/>
    <d v="2020-12-06T23:21:24"/>
    <s v="General Trade"/>
    <s v="Whatsapp"/>
    <d v="1900-01-01T05:53:02"/>
    <n v="3000"/>
    <d v="1899-12-30T17:28:22"/>
    <d v="1899-12-30T23:21:24"/>
  </r>
  <r>
    <x v="167"/>
    <x v="160"/>
    <x v="102"/>
    <x v="11"/>
    <s v="Dano Full Cream"/>
    <x v="2"/>
    <x v="4"/>
    <x v="58"/>
    <n v="1"/>
    <n v="23680"/>
    <x v="0"/>
    <s v="Ofegha Toluwalase"/>
    <d v="2020-12-07T08:52:55"/>
    <s v="General Trade"/>
    <s v="Mobile App"/>
    <d v="1899-12-31T21:35:31"/>
    <n v="23680"/>
    <d v="1899-12-30T11:17:24"/>
    <d v="1899-12-30T08:52:55"/>
  </r>
  <r>
    <x v="168"/>
    <x v="161"/>
    <x v="0"/>
    <x v="12"/>
    <s v="Hollandia Evap. Milk"/>
    <x v="2"/>
    <x v="8"/>
    <x v="68"/>
    <n v="50"/>
    <n v="2080"/>
    <x v="0"/>
    <s v="Maryjane Joel"/>
    <d v="2020-12-07T09:59:18"/>
    <s v="General Trade"/>
    <s v="Mobile App"/>
    <d v="1899-12-31T19:42:18"/>
    <n v="104000"/>
    <d v="1899-12-30T14:17:00"/>
    <d v="1899-12-30T09:59:18"/>
  </r>
  <r>
    <x v="169"/>
    <x v="162"/>
    <x v="71"/>
    <x v="12"/>
    <s v="Hollandia Evap. Milk"/>
    <x v="2"/>
    <x v="8"/>
    <x v="68"/>
    <n v="15"/>
    <n v="2080"/>
    <x v="0"/>
    <s v="Ameerah Utibeabasi"/>
    <d v="2020-12-07T10:59:17"/>
    <s v="General Trade"/>
    <s v="Mobile App"/>
    <d v="1900-01-01T03:47:10"/>
    <n v="31200"/>
    <d v="1899-12-30T07:12:07"/>
    <d v="1899-12-30T10:59:17"/>
  </r>
  <r>
    <x v="170"/>
    <x v="163"/>
    <x v="103"/>
    <x v="2"/>
    <s v="Nestle Milo"/>
    <x v="2"/>
    <x v="5"/>
    <x v="30"/>
    <n v="1"/>
    <n v="9120"/>
    <x v="0"/>
    <s v="benita Alvin"/>
    <d v="2020-12-07T11:20:22"/>
    <s v="General Trade"/>
    <s v="Mobile App"/>
    <d v="1900-01-01T00:20:00"/>
    <n v="9120"/>
    <d v="1899-12-30T11:00:22"/>
    <d v="1899-12-30T11:20:22"/>
  </r>
  <r>
    <x v="171"/>
    <x v="164"/>
    <x v="104"/>
    <x v="2"/>
    <s v="Nestle Milo"/>
    <x v="2"/>
    <x v="5"/>
    <x v="30"/>
    <n v="10"/>
    <n v="9120"/>
    <x v="0"/>
    <s v="Kenny Akinola"/>
    <d v="2020-12-07T12:06:04"/>
    <s v="General Trade"/>
    <s v="Mobile App"/>
    <d v="1900-01-01T02:04:28"/>
    <n v="91200"/>
    <d v="1899-12-30T10:01:36"/>
    <d v="1899-12-30T12:06:04"/>
  </r>
  <r>
    <x v="172"/>
    <x v="165"/>
    <x v="104"/>
    <x v="1"/>
    <s v="Peak Milk"/>
    <x v="2"/>
    <x v="4"/>
    <x v="67"/>
    <n v="4"/>
    <n v="8900"/>
    <x v="0"/>
    <s v="Kenny Akinola"/>
    <d v="2020-12-07T12:06:04"/>
    <s v="General Trade"/>
    <s v="Mobile App"/>
    <d v="1899-12-30T22:26:46"/>
    <n v="35600"/>
    <d v="1899-12-30T13:39:18"/>
    <d v="1899-12-30T12:06:04"/>
  </r>
  <r>
    <x v="173"/>
    <x v="166"/>
    <x v="74"/>
    <x v="2"/>
    <s v="Nestle Golden Morn"/>
    <x v="2"/>
    <x v="6"/>
    <x v="31"/>
    <n v="1"/>
    <n v="7450"/>
    <x v="0"/>
    <s v="Ashimedua Godson"/>
    <d v="2020-12-07T12:47:20"/>
    <s v="General Trade"/>
    <s v="Whatsapp"/>
    <d v="1900-01-02T00:29:25"/>
    <n v="7450"/>
    <d v="1899-12-30T12:17:55"/>
    <d v="1899-12-30T12:47:20"/>
  </r>
  <r>
    <x v="173"/>
    <x v="166"/>
    <x v="74"/>
    <x v="2"/>
    <s v="Nestle Milo"/>
    <x v="2"/>
    <x v="5"/>
    <x v="29"/>
    <n v="1"/>
    <n v="11200"/>
    <x v="0"/>
    <s v="Ashimedua Godson"/>
    <d v="2020-12-07T12:47:20"/>
    <s v="General Trade"/>
    <s v="Whatsapp"/>
    <d v="1900-01-02T00:29:25"/>
    <n v="11200"/>
    <d v="1899-12-30T12:17:55"/>
    <d v="1899-12-30T12:47:20"/>
  </r>
  <r>
    <x v="174"/>
    <x v="166"/>
    <x v="74"/>
    <x v="9"/>
    <s v="Nasco Cornflakes"/>
    <x v="2"/>
    <x v="6"/>
    <x v="61"/>
    <n v="1"/>
    <n v="5900"/>
    <x v="0"/>
    <s v="Ashimedua Godson"/>
    <d v="2020-12-07T12:47:20"/>
    <s v="General Trade"/>
    <s v="Whatsapp"/>
    <d v="1900-01-02T00:29:24"/>
    <n v="5900"/>
    <d v="1899-12-30T12:17:56"/>
    <d v="1899-12-30T12:47:20"/>
  </r>
  <r>
    <x v="174"/>
    <x v="166"/>
    <x v="74"/>
    <x v="9"/>
    <s v="Nasco Cornflakes"/>
    <x v="2"/>
    <x v="6"/>
    <x v="35"/>
    <n v="1"/>
    <n v="2000"/>
    <x v="0"/>
    <s v="Ashimedua Godson"/>
    <d v="2020-12-07T12:47:20"/>
    <s v="General Trade"/>
    <s v="Whatsapp"/>
    <d v="1900-01-02T00:29:24"/>
    <n v="2000"/>
    <d v="1899-12-30T12:17:56"/>
    <d v="1899-12-30T12:47:20"/>
  </r>
  <r>
    <x v="175"/>
    <x v="167"/>
    <x v="80"/>
    <x v="9"/>
    <s v="Nasco Cornflakes"/>
    <x v="2"/>
    <x v="6"/>
    <x v="35"/>
    <n v="10"/>
    <n v="2000"/>
    <x v="0"/>
    <s v="Esther Victor"/>
    <d v="2020-12-07T13:52:07"/>
    <s v="General Trade"/>
    <s v="Mobile App"/>
    <d v="1899-12-31T15:28:12"/>
    <n v="20000"/>
    <d v="1899-12-30T22:23:55"/>
    <d v="1899-12-30T13:52:07"/>
  </r>
  <r>
    <x v="175"/>
    <x v="167"/>
    <x v="80"/>
    <x v="9"/>
    <s v="Nasco Cornflakes"/>
    <x v="2"/>
    <x v="6"/>
    <x v="69"/>
    <n v="2"/>
    <n v="6100"/>
    <x v="0"/>
    <s v="Esther Victor"/>
    <d v="2020-12-07T13:52:07"/>
    <s v="General Trade"/>
    <s v="Mobile App"/>
    <d v="1899-12-31T15:28:12"/>
    <n v="12200"/>
    <d v="1899-12-30T22:23:55"/>
    <d v="1899-12-30T13:52:07"/>
  </r>
  <r>
    <x v="175"/>
    <x v="167"/>
    <x v="80"/>
    <x v="9"/>
    <s v="Nasco Cornflakes"/>
    <x v="2"/>
    <x v="6"/>
    <x v="61"/>
    <n v="3"/>
    <n v="5900"/>
    <x v="0"/>
    <s v="Esther Victor"/>
    <d v="2020-12-07T13:52:07"/>
    <s v="General Trade"/>
    <s v="Mobile App"/>
    <d v="1899-12-31T15:28:12"/>
    <n v="17700"/>
    <d v="1899-12-30T22:23:55"/>
    <d v="1899-12-30T13:52:07"/>
  </r>
  <r>
    <x v="176"/>
    <x v="168"/>
    <x v="66"/>
    <x v="2"/>
    <s v="Nestle Milo"/>
    <x v="2"/>
    <x v="5"/>
    <x v="54"/>
    <n v="1"/>
    <n v="16500"/>
    <x v="0"/>
    <s v="Ralia Okwuchukwu"/>
    <d v="2020-12-07T13:59:19"/>
    <s v="Wholesale"/>
    <s v="Mobile App"/>
    <d v="1899-12-30T23:14:13"/>
    <n v="16500"/>
    <d v="1899-12-30T14:45:06"/>
    <d v="1899-12-30T13:59:19"/>
  </r>
  <r>
    <x v="176"/>
    <x v="168"/>
    <x v="66"/>
    <x v="14"/>
    <s v="Checkers Custard"/>
    <x v="2"/>
    <x v="6"/>
    <x v="62"/>
    <n v="1"/>
    <n v="5100"/>
    <x v="0"/>
    <s v="Ralia Okwuchukwu"/>
    <d v="2020-12-07T13:59:19"/>
    <s v="Wholesale"/>
    <s v="Mobile App"/>
    <d v="1899-12-30T23:14:13"/>
    <n v="5100"/>
    <d v="1899-12-30T14:45:06"/>
    <d v="1899-12-30T13:59:19"/>
  </r>
  <r>
    <x v="87"/>
    <x v="86"/>
    <x v="66"/>
    <x v="2"/>
    <s v="Nestle Milo"/>
    <x v="2"/>
    <x v="5"/>
    <x v="53"/>
    <n v="1"/>
    <n v="13600"/>
    <x v="0"/>
    <s v="Ralia Okwuchukwu"/>
    <d v="2020-12-07T13:59:19"/>
    <s v="Wholesale"/>
    <s v="Mobile App"/>
    <d v="1899-12-30T21:43:41"/>
    <n v="13600"/>
    <d v="1899-12-30T16:15:38"/>
    <d v="1899-12-30T13:59:19"/>
  </r>
  <r>
    <x v="87"/>
    <x v="86"/>
    <x v="66"/>
    <x v="2"/>
    <s v="Nestle Milo"/>
    <x v="2"/>
    <x v="5"/>
    <x v="30"/>
    <n v="2"/>
    <n v="9120"/>
    <x v="0"/>
    <s v="Ralia Okwuchukwu"/>
    <d v="2020-12-07T13:59:19"/>
    <s v="Wholesale"/>
    <s v="Mobile App"/>
    <d v="1899-12-30T21:43:41"/>
    <n v="18240"/>
    <d v="1899-12-30T16:15:38"/>
    <d v="1899-12-30T13:59:19"/>
  </r>
  <r>
    <x v="177"/>
    <x v="169"/>
    <x v="105"/>
    <x v="7"/>
    <s v="Cowbell Milk"/>
    <x v="2"/>
    <x v="4"/>
    <x v="32"/>
    <n v="1"/>
    <n v="7800"/>
    <x v="0"/>
    <s v="Amala AMAECHI"/>
    <d v="2020-12-07T16:20:37"/>
    <s v="General Trade"/>
    <s v="Whatsapp"/>
    <d v="1900-01-01T05:42:13"/>
    <n v="7800"/>
    <d v="1899-12-30T10:38:24"/>
    <d v="1899-12-30T16:20:37"/>
  </r>
  <r>
    <x v="177"/>
    <x v="169"/>
    <x v="105"/>
    <x v="2"/>
    <s v="Nestle Milo"/>
    <x v="2"/>
    <x v="5"/>
    <x v="29"/>
    <n v="1"/>
    <n v="11200"/>
    <x v="0"/>
    <s v="Amala AMAECHI"/>
    <d v="2020-12-07T16:20:37"/>
    <s v="General Trade"/>
    <s v="Whatsapp"/>
    <d v="1900-01-01T05:42:13"/>
    <n v="11200"/>
    <d v="1899-12-30T10:38:24"/>
    <d v="1899-12-30T16:20:37"/>
  </r>
  <r>
    <x v="177"/>
    <x v="169"/>
    <x v="105"/>
    <x v="9"/>
    <s v="Nasco Cornflakes"/>
    <x v="2"/>
    <x v="6"/>
    <x v="35"/>
    <n v="2"/>
    <n v="2000"/>
    <x v="0"/>
    <s v="Amala AMAECHI"/>
    <d v="2020-12-07T16:20:37"/>
    <s v="General Trade"/>
    <s v="Whatsapp"/>
    <d v="1900-01-01T05:42:13"/>
    <n v="4000"/>
    <d v="1899-12-30T10:38:24"/>
    <d v="1899-12-30T16:20:37"/>
  </r>
  <r>
    <x v="178"/>
    <x v="170"/>
    <x v="21"/>
    <x v="2"/>
    <s v="Nestle Milo"/>
    <x v="2"/>
    <x v="5"/>
    <x v="30"/>
    <n v="10"/>
    <n v="9120"/>
    <x v="0"/>
    <s v="rosemary Goodluck"/>
    <d v="2020-12-07T17:11:02"/>
    <s v="Wholesale"/>
    <s v="Mobile App"/>
    <d v="1900-01-02T00:07:08"/>
    <n v="91200"/>
    <d v="1899-12-30T17:03:54"/>
    <d v="1899-12-30T17:11:02"/>
  </r>
  <r>
    <x v="11"/>
    <x v="11"/>
    <x v="9"/>
    <x v="12"/>
    <s v="Hollandia Evap. Milk"/>
    <x v="2"/>
    <x v="8"/>
    <x v="70"/>
    <n v="3"/>
    <n v="3180"/>
    <x v="0"/>
    <s v="sharon Walter"/>
    <d v="2020-12-08T07:55:41"/>
    <s v="General Trade"/>
    <s v="Whatsapp"/>
    <d v="1900-01-01T15:24:53"/>
    <n v="9540"/>
    <d v="1899-12-30T16:30:48"/>
    <d v="1899-12-30T07:55:41"/>
  </r>
  <r>
    <x v="11"/>
    <x v="11"/>
    <x v="9"/>
    <x v="11"/>
    <s v="Dano Cool Cow"/>
    <x v="2"/>
    <x v="4"/>
    <x v="42"/>
    <n v="1"/>
    <n v="6500"/>
    <x v="0"/>
    <s v="sharon Walter"/>
    <d v="2020-12-08T07:55:41"/>
    <s v="General Trade"/>
    <s v="Whatsapp"/>
    <d v="1900-01-01T15:24:53"/>
    <n v="6500"/>
    <d v="1899-12-30T16:30:48"/>
    <d v="1899-12-30T07:55:41"/>
  </r>
  <r>
    <x v="179"/>
    <x v="171"/>
    <x v="106"/>
    <x v="2"/>
    <s v="Nestle Milo"/>
    <x v="2"/>
    <x v="5"/>
    <x v="30"/>
    <n v="4"/>
    <n v="9120"/>
    <x v="0"/>
    <s v="Rose kelvin"/>
    <d v="2020-12-08T10:36:01"/>
    <s v="General Trade"/>
    <s v="Whatsapp"/>
    <d v="1899-12-30T20:47:54"/>
    <n v="36480"/>
    <d v="1899-12-30T13:48:07"/>
    <d v="1899-12-30T10:36:01"/>
  </r>
  <r>
    <x v="180"/>
    <x v="172"/>
    <x v="106"/>
    <x v="11"/>
    <s v="Dano Cool Cow"/>
    <x v="2"/>
    <x v="4"/>
    <x v="44"/>
    <n v="3"/>
    <n v="6750"/>
    <x v="0"/>
    <s v="Rose kelvin"/>
    <d v="2020-12-08T10:36:01"/>
    <s v="General Trade"/>
    <s v="Whatsapp"/>
    <d v="1899-12-30T19:32:03"/>
    <n v="20250"/>
    <d v="1899-12-30T15:03:58"/>
    <d v="1899-12-30T10:36:01"/>
  </r>
  <r>
    <x v="181"/>
    <x v="87"/>
    <x v="67"/>
    <x v="7"/>
    <s v="Cowbell Milk"/>
    <x v="2"/>
    <x v="4"/>
    <x v="32"/>
    <n v="1"/>
    <n v="7800"/>
    <x v="0"/>
    <s v="chinelo Isaac"/>
    <d v="2020-12-08T10:37:31"/>
    <s v="General Trade"/>
    <s v="Whatsapp"/>
    <d v="1899-12-30T18:17:54"/>
    <n v="7800"/>
    <d v="1899-12-30T16:19:37"/>
    <d v="1899-12-30T10:37:31"/>
  </r>
  <r>
    <x v="181"/>
    <x v="87"/>
    <x v="67"/>
    <x v="7"/>
    <s v="Cowbell Milk"/>
    <x v="2"/>
    <x v="4"/>
    <x v="45"/>
    <n v="1"/>
    <n v="8500"/>
    <x v="0"/>
    <s v="chinelo Isaac"/>
    <d v="2020-12-08T10:37:31"/>
    <s v="General Trade"/>
    <s v="Whatsapp"/>
    <d v="1899-12-30T18:17:54"/>
    <n v="8500"/>
    <d v="1899-12-30T16:19:37"/>
    <d v="1899-12-30T10:37:31"/>
  </r>
  <r>
    <x v="88"/>
    <x v="87"/>
    <x v="67"/>
    <x v="2"/>
    <s v="Nestle Milo"/>
    <x v="2"/>
    <x v="5"/>
    <x v="30"/>
    <n v="1"/>
    <n v="9120"/>
    <x v="0"/>
    <s v="chinelo Isaac"/>
    <d v="2020-12-08T10:37:31"/>
    <s v="General Trade"/>
    <s v="Whatsapp"/>
    <d v="1899-12-30T18:17:53"/>
    <n v="9120"/>
    <d v="1899-12-30T16:19:38"/>
    <d v="1899-12-30T10:37:31"/>
  </r>
  <r>
    <x v="182"/>
    <x v="173"/>
    <x v="107"/>
    <x v="2"/>
    <s v="Nestle Milo"/>
    <x v="2"/>
    <x v="5"/>
    <x v="30"/>
    <n v="1"/>
    <n v="9120"/>
    <x v="0"/>
    <s v="Rose kelvin"/>
    <d v="2020-12-08T11:54:55"/>
    <s v="General Trade"/>
    <s v="Whatsapp"/>
    <d v="1899-12-30T23:48:53"/>
    <n v="9120"/>
    <d v="1899-12-30T12:06:02"/>
    <d v="1899-12-30T11:54:55"/>
  </r>
  <r>
    <x v="72"/>
    <x v="72"/>
    <x v="53"/>
    <x v="2"/>
    <s v="Nestle Golden Morn"/>
    <x v="2"/>
    <x v="6"/>
    <x v="71"/>
    <n v="2"/>
    <n v="7450"/>
    <x v="0"/>
    <s v="Rita uche"/>
    <d v="2020-12-08T12:08:31"/>
    <s v="General Trade"/>
    <s v="Whatsapp"/>
    <d v="1899-12-30T19:08:09"/>
    <n v="14900"/>
    <d v="1899-12-30T17:00:22"/>
    <d v="1899-12-30T12:08:31"/>
  </r>
  <r>
    <x v="72"/>
    <x v="72"/>
    <x v="53"/>
    <x v="2"/>
    <s v="Nestle Golden Morn"/>
    <x v="2"/>
    <x v="6"/>
    <x v="31"/>
    <n v="2"/>
    <n v="7450"/>
    <x v="0"/>
    <s v="Rita uche"/>
    <d v="2020-12-08T12:08:31"/>
    <s v="General Trade"/>
    <s v="Whatsapp"/>
    <d v="1899-12-30T19:08:09"/>
    <n v="14900"/>
    <d v="1899-12-30T17:00:22"/>
    <d v="1899-12-30T12:08:31"/>
  </r>
  <r>
    <x v="72"/>
    <x v="72"/>
    <x v="53"/>
    <x v="2"/>
    <s v="Nestle Milo"/>
    <x v="2"/>
    <x v="5"/>
    <x v="30"/>
    <n v="2"/>
    <n v="9120"/>
    <x v="0"/>
    <s v="Rita uche"/>
    <d v="2020-12-08T12:08:31"/>
    <s v="General Trade"/>
    <s v="Whatsapp"/>
    <d v="1899-12-30T19:08:09"/>
    <n v="18240"/>
    <d v="1899-12-30T17:00:22"/>
    <d v="1899-12-30T12:08:31"/>
  </r>
  <r>
    <x v="72"/>
    <x v="72"/>
    <x v="53"/>
    <x v="1"/>
    <s v="Peak Milk"/>
    <x v="2"/>
    <x v="4"/>
    <x v="67"/>
    <n v="1"/>
    <n v="8900"/>
    <x v="0"/>
    <s v="Rita uche"/>
    <d v="2020-12-08T12:08:31"/>
    <s v="General Trade"/>
    <s v="Whatsapp"/>
    <d v="1899-12-30T19:08:09"/>
    <n v="8900"/>
    <d v="1899-12-30T17:00:22"/>
    <d v="1899-12-30T12:08:31"/>
  </r>
  <r>
    <x v="183"/>
    <x v="174"/>
    <x v="28"/>
    <x v="16"/>
    <s v="MistaChoco 15g"/>
    <x v="2"/>
    <x v="9"/>
    <x v="72"/>
    <n v="1"/>
    <n v="1500"/>
    <x v="0"/>
    <s v="Chinwe Emmy"/>
    <d v="2020-12-08T12:20:53"/>
    <s v="General Trade"/>
    <s v="Whatsapp"/>
    <d v="1899-12-30T18:28:50"/>
    <n v="1500"/>
    <d v="1899-12-30T17:52:03"/>
    <d v="1899-12-30T12:20:53"/>
  </r>
  <r>
    <x v="183"/>
    <x v="174"/>
    <x v="28"/>
    <x v="16"/>
    <s v="MistaChoco 15g"/>
    <x v="2"/>
    <x v="9"/>
    <x v="73"/>
    <n v="1"/>
    <n v="1"/>
    <x v="0"/>
    <s v="Chinwe Emmy"/>
    <d v="2020-12-08T12:20:53"/>
    <s v="General Trade"/>
    <s v="Whatsapp"/>
    <d v="1899-12-30T18:28:50"/>
    <n v="1"/>
    <d v="1899-12-30T17:52:03"/>
    <d v="1899-12-30T12:20:53"/>
  </r>
  <r>
    <x v="184"/>
    <x v="175"/>
    <x v="108"/>
    <x v="16"/>
    <s v="MistaChoco 15g"/>
    <x v="2"/>
    <x v="9"/>
    <x v="72"/>
    <n v="1"/>
    <n v="1500"/>
    <x v="0"/>
    <s v="Alma Aliyu"/>
    <d v="2020-12-08T12:35:10"/>
    <s v="General Trade"/>
    <s v="Whatsapp"/>
    <d v="1899-12-30T19:03:28"/>
    <n v="1500"/>
    <d v="1899-12-30T17:31:42"/>
    <d v="1899-12-30T12:35:10"/>
  </r>
  <r>
    <x v="185"/>
    <x v="176"/>
    <x v="109"/>
    <x v="16"/>
    <s v="MistaChoco 15g"/>
    <x v="2"/>
    <x v="9"/>
    <x v="72"/>
    <n v="1"/>
    <n v="1500"/>
    <x v="0"/>
    <s v="Perfect MASTER LIGHT"/>
    <d v="2020-12-08T13:00:41"/>
    <s v="General Trade"/>
    <s v="Whatsapp"/>
    <d v="1899-12-31T00:18:38"/>
    <n v="1500"/>
    <d v="1899-12-30T12:42:03"/>
    <d v="1899-12-30T13:00:41"/>
  </r>
  <r>
    <x v="186"/>
    <x v="177"/>
    <x v="110"/>
    <x v="16"/>
    <s v="MistaChoco 15g"/>
    <x v="2"/>
    <x v="9"/>
    <x v="72"/>
    <n v="1"/>
    <n v="1500"/>
    <x v="0"/>
    <s v="Chidera Aye"/>
    <d v="2020-12-08T13:17:07"/>
    <s v="General Trade"/>
    <s v="Whatsapp"/>
    <d v="1899-12-30T20:53:32"/>
    <n v="1500"/>
    <d v="1899-12-30T16:23:35"/>
    <d v="1899-12-30T13:17:07"/>
  </r>
  <r>
    <x v="187"/>
    <x v="178"/>
    <x v="97"/>
    <x v="2"/>
    <s v="Nestle Golden Morn"/>
    <x v="2"/>
    <x v="6"/>
    <x v="31"/>
    <n v="5"/>
    <n v="7450"/>
    <x v="0"/>
    <s v="Abisoye Simon"/>
    <d v="2020-12-08T13:45:50"/>
    <s v="General Trade"/>
    <s v="Whatsapp"/>
    <d v="1899-12-30T22:50:23"/>
    <n v="37250"/>
    <d v="1899-12-30T14:55:27"/>
    <d v="1899-12-30T13:45:50"/>
  </r>
  <r>
    <x v="187"/>
    <x v="178"/>
    <x v="97"/>
    <x v="7"/>
    <s v="Cowbell Milk"/>
    <x v="2"/>
    <x v="4"/>
    <x v="32"/>
    <n v="3"/>
    <n v="7800"/>
    <x v="0"/>
    <s v="Abisoye Simon"/>
    <d v="2020-12-08T13:45:50"/>
    <s v="General Trade"/>
    <s v="Whatsapp"/>
    <d v="1899-12-30T22:50:23"/>
    <n v="23400"/>
    <d v="1899-12-30T14:55:27"/>
    <d v="1899-12-30T13:45:50"/>
  </r>
  <r>
    <x v="13"/>
    <x v="13"/>
    <x v="10"/>
    <x v="2"/>
    <s v="Nestle Milo"/>
    <x v="2"/>
    <x v="5"/>
    <x v="39"/>
    <n v="1"/>
    <n v="10050"/>
    <x v="0"/>
    <s v="Nwando Godwin"/>
    <d v="2020-12-08T13:57:17"/>
    <s v="General Trade"/>
    <s v="Mobile App"/>
    <d v="1899-12-30T20:36:38"/>
    <n v="10050"/>
    <d v="1899-12-30T17:20:39"/>
    <d v="1899-12-30T13:57:17"/>
  </r>
  <r>
    <x v="13"/>
    <x v="13"/>
    <x v="10"/>
    <x v="2"/>
    <s v="Nestle Milo"/>
    <x v="2"/>
    <x v="5"/>
    <x v="30"/>
    <n v="2"/>
    <n v="9120"/>
    <x v="0"/>
    <s v="Nwando Godwin"/>
    <d v="2020-12-08T13:57:17"/>
    <s v="General Trade"/>
    <s v="Mobile App"/>
    <d v="1899-12-30T20:36:38"/>
    <n v="18240"/>
    <d v="1899-12-30T17:20:39"/>
    <d v="1899-12-30T13:57:17"/>
  </r>
  <r>
    <x v="13"/>
    <x v="13"/>
    <x v="10"/>
    <x v="11"/>
    <s v="Dano Full Cream"/>
    <x v="2"/>
    <x v="4"/>
    <x v="64"/>
    <n v="1"/>
    <n v="11120"/>
    <x v="0"/>
    <s v="Nwando Godwin"/>
    <d v="2020-12-08T13:57:17"/>
    <s v="General Trade"/>
    <s v="Mobile App"/>
    <d v="1899-12-30T20:36:38"/>
    <n v="11120"/>
    <d v="1899-12-30T17:20:39"/>
    <d v="1899-12-30T13:57:17"/>
  </r>
  <r>
    <x v="13"/>
    <x v="13"/>
    <x v="10"/>
    <x v="1"/>
    <s v="Peak Milk"/>
    <x v="2"/>
    <x v="4"/>
    <x v="43"/>
    <n v="1"/>
    <n v="3750"/>
    <x v="0"/>
    <s v="Nwando Godwin"/>
    <d v="2020-12-08T13:57:17"/>
    <s v="General Trade"/>
    <s v="Mobile App"/>
    <d v="1899-12-30T20:36:38"/>
    <n v="3750"/>
    <d v="1899-12-30T17:20:39"/>
    <d v="1899-12-30T13:57:17"/>
  </r>
  <r>
    <x v="13"/>
    <x v="13"/>
    <x v="10"/>
    <x v="5"/>
    <s v="Blue Band Spread"/>
    <x v="2"/>
    <x v="12"/>
    <x v="74"/>
    <n v="1"/>
    <n v="7500"/>
    <x v="0"/>
    <s v="Nwando Godwin"/>
    <d v="2020-12-08T13:57:17"/>
    <s v="General Trade"/>
    <s v="Mobile App"/>
    <d v="1899-12-30T20:36:38"/>
    <n v="7500"/>
    <d v="1899-12-30T17:20:39"/>
    <d v="1899-12-30T13:57:17"/>
  </r>
  <r>
    <x v="188"/>
    <x v="179"/>
    <x v="80"/>
    <x v="1"/>
    <s v="Peak Milk"/>
    <x v="2"/>
    <x v="4"/>
    <x v="43"/>
    <n v="5"/>
    <n v="3750"/>
    <x v="0"/>
    <s v="Esther Victor"/>
    <d v="2020-12-08T14:52:24"/>
    <s v="General Trade"/>
    <s v="Mobile App"/>
    <d v="1899-12-31T06:30:53"/>
    <n v="18750"/>
    <d v="1899-12-30T08:21:31"/>
    <d v="1899-12-30T14:52:24"/>
  </r>
  <r>
    <x v="188"/>
    <x v="179"/>
    <x v="80"/>
    <x v="12"/>
    <s v="Hollandia Evap. Milk"/>
    <x v="2"/>
    <x v="8"/>
    <x v="70"/>
    <n v="10"/>
    <n v="3180"/>
    <x v="0"/>
    <s v="Esther Victor"/>
    <d v="2020-12-08T14:52:24"/>
    <s v="General Trade"/>
    <s v="Mobile App"/>
    <d v="1899-12-31T06:30:53"/>
    <n v="31800"/>
    <d v="1899-12-30T08:21:31"/>
    <d v="1899-12-30T14:52:24"/>
  </r>
  <r>
    <x v="189"/>
    <x v="180"/>
    <x v="31"/>
    <x v="2"/>
    <s v="Nestle Golden Morn"/>
    <x v="2"/>
    <x v="6"/>
    <x v="71"/>
    <n v="1"/>
    <n v="7450"/>
    <x v="0"/>
    <s v="Jennifer stephen"/>
    <d v="2020-12-08T17:31:23"/>
    <s v="General Trade"/>
    <s v="Whatsapp"/>
    <d v="1899-12-31T00:28:20"/>
    <n v="7450"/>
    <d v="1899-12-30T17:03:03"/>
    <d v="1899-12-30T17:31:23"/>
  </r>
  <r>
    <x v="189"/>
    <x v="180"/>
    <x v="31"/>
    <x v="2"/>
    <s v="Nestle Milo"/>
    <x v="2"/>
    <x v="5"/>
    <x v="39"/>
    <n v="1"/>
    <n v="10050"/>
    <x v="0"/>
    <s v="Jennifer stephen"/>
    <d v="2020-12-08T17:31:23"/>
    <s v="General Trade"/>
    <s v="Whatsapp"/>
    <d v="1899-12-31T00:28:20"/>
    <n v="10050"/>
    <d v="1899-12-30T17:03:03"/>
    <d v="1899-12-30T17:31:23"/>
  </r>
  <r>
    <x v="189"/>
    <x v="180"/>
    <x v="31"/>
    <x v="2"/>
    <s v="Nestle Milo"/>
    <x v="2"/>
    <x v="5"/>
    <x v="30"/>
    <n v="1"/>
    <n v="9120"/>
    <x v="0"/>
    <s v="Jennifer stephen"/>
    <d v="2020-12-08T17:31:23"/>
    <s v="General Trade"/>
    <s v="Whatsapp"/>
    <d v="1899-12-31T00:28:20"/>
    <n v="9120"/>
    <d v="1899-12-30T17:03:03"/>
    <d v="1899-12-30T17:31:23"/>
  </r>
  <r>
    <x v="189"/>
    <x v="180"/>
    <x v="31"/>
    <x v="12"/>
    <s v="Hollandia Evap. Milk"/>
    <x v="2"/>
    <x v="8"/>
    <x v="56"/>
    <n v="2"/>
    <n v="2780"/>
    <x v="0"/>
    <s v="Jennifer stephen"/>
    <d v="2020-12-08T17:31:23"/>
    <s v="General Trade"/>
    <s v="Whatsapp"/>
    <d v="1899-12-31T00:28:20"/>
    <n v="5560"/>
    <d v="1899-12-30T17:03:03"/>
    <d v="1899-12-30T17:31:23"/>
  </r>
  <r>
    <x v="89"/>
    <x v="88"/>
    <x v="68"/>
    <x v="8"/>
    <s v="Nibit Cookies"/>
    <x v="2"/>
    <x v="7"/>
    <x v="36"/>
    <n v="1"/>
    <n v="3000"/>
    <x v="0"/>
    <s v="mercy Peter"/>
    <d v="2020-12-08T18:44:24"/>
    <s v="General Trade"/>
    <s v="Whatsapp"/>
    <d v="1900-01-03T04:34:39"/>
    <n v="3000"/>
    <d v="1899-12-30T14:09:45"/>
    <d v="1899-12-30T18:44:24"/>
  </r>
  <r>
    <x v="89"/>
    <x v="88"/>
    <x v="68"/>
    <x v="14"/>
    <s v="Checkers Custard"/>
    <x v="2"/>
    <x v="6"/>
    <x v="62"/>
    <n v="1"/>
    <n v="5100"/>
    <x v="0"/>
    <s v="mercy Peter"/>
    <d v="2020-12-08T18:44:24"/>
    <s v="General Trade"/>
    <s v="Whatsapp"/>
    <d v="1900-01-03T04:34:39"/>
    <n v="5100"/>
    <d v="1899-12-30T14:09:45"/>
    <d v="1899-12-30T18:44:24"/>
  </r>
  <r>
    <x v="14"/>
    <x v="14"/>
    <x v="11"/>
    <x v="2"/>
    <s v="Nestle Milo"/>
    <x v="2"/>
    <x v="5"/>
    <x v="30"/>
    <n v="1"/>
    <n v="9120"/>
    <x v="0"/>
    <s v="Stephen Progress"/>
    <d v="2020-12-08T19:01:59"/>
    <s v="General Trade"/>
    <s v="Whatsapp"/>
    <d v="1899-12-31T03:56:46"/>
    <n v="9120"/>
    <d v="1899-12-30T15:05:13"/>
    <d v="1899-12-30T19:01:59"/>
  </r>
  <r>
    <x v="14"/>
    <x v="14"/>
    <x v="11"/>
    <x v="1"/>
    <s v="Peak Milk"/>
    <x v="2"/>
    <x v="4"/>
    <x v="43"/>
    <n v="1"/>
    <n v="3750"/>
    <x v="0"/>
    <s v="Stephen Progress"/>
    <d v="2020-12-08T19:01:59"/>
    <s v="General Trade"/>
    <s v="Whatsapp"/>
    <d v="1899-12-31T03:56:46"/>
    <n v="3750"/>
    <d v="1899-12-30T15:05:13"/>
    <d v="1899-12-30T19:01:59"/>
  </r>
  <r>
    <x v="14"/>
    <x v="14"/>
    <x v="11"/>
    <x v="11"/>
    <s v="Dano Cool Cow"/>
    <x v="2"/>
    <x v="4"/>
    <x v="44"/>
    <n v="1"/>
    <n v="6750"/>
    <x v="0"/>
    <s v="Stephen Progress"/>
    <d v="2020-12-08T19:01:59"/>
    <s v="General Trade"/>
    <s v="Whatsapp"/>
    <d v="1899-12-31T03:56:46"/>
    <n v="6750"/>
    <d v="1899-12-30T15:05:13"/>
    <d v="1899-12-30T19:01:59"/>
  </r>
  <r>
    <x v="190"/>
    <x v="181"/>
    <x v="111"/>
    <x v="2"/>
    <s v="Nestle Milo"/>
    <x v="2"/>
    <x v="5"/>
    <x v="29"/>
    <n v="1"/>
    <n v="11200"/>
    <x v="0"/>
    <s v="Enny Muktar"/>
    <d v="2020-12-09T11:59:29"/>
    <s v="General Trade"/>
    <s v="Mobile App"/>
    <d v="1899-12-31T00:00:12"/>
    <n v="11200"/>
    <d v="1899-12-30T11:59:17"/>
    <d v="1899-12-30T11:59:29"/>
  </r>
  <r>
    <x v="190"/>
    <x v="181"/>
    <x v="111"/>
    <x v="2"/>
    <s v="Nestle Golden Morn"/>
    <x v="2"/>
    <x v="6"/>
    <x v="71"/>
    <n v="1"/>
    <n v="7450"/>
    <x v="0"/>
    <s v="Enny Muktar"/>
    <d v="2020-12-09T11:59:29"/>
    <s v="General Trade"/>
    <s v="Mobile App"/>
    <d v="1899-12-31T00:00:12"/>
    <n v="7450"/>
    <d v="1899-12-30T11:59:17"/>
    <d v="1899-12-30T11:59:29"/>
  </r>
  <r>
    <x v="190"/>
    <x v="181"/>
    <x v="111"/>
    <x v="9"/>
    <s v="Nasco Cornflakes"/>
    <x v="2"/>
    <x v="6"/>
    <x v="61"/>
    <n v="1"/>
    <n v="5900"/>
    <x v="0"/>
    <s v="Enny Muktar"/>
    <d v="2020-12-09T11:59:29"/>
    <s v="General Trade"/>
    <s v="Mobile App"/>
    <d v="1899-12-31T00:00:12"/>
    <n v="5900"/>
    <d v="1899-12-30T11:59:17"/>
    <d v="1899-12-30T11:59:29"/>
  </r>
  <r>
    <x v="190"/>
    <x v="181"/>
    <x v="111"/>
    <x v="9"/>
    <s v="Nasco Biscuit"/>
    <x v="2"/>
    <x v="10"/>
    <x v="55"/>
    <n v="1"/>
    <n v="3300"/>
    <x v="0"/>
    <s v="Enny Muktar"/>
    <d v="2020-12-09T11:59:29"/>
    <s v="General Trade"/>
    <s v="Mobile App"/>
    <d v="1899-12-31T00:00:12"/>
    <n v="3300"/>
    <d v="1899-12-30T11:59:17"/>
    <d v="1899-12-30T11:59:29"/>
  </r>
  <r>
    <x v="190"/>
    <x v="181"/>
    <x v="111"/>
    <x v="1"/>
    <s v="Three Crowns Milk"/>
    <x v="2"/>
    <x v="4"/>
    <x v="28"/>
    <n v="1"/>
    <n v="8800"/>
    <x v="0"/>
    <s v="Enny Muktar"/>
    <d v="2020-12-09T11:59:29"/>
    <s v="General Trade"/>
    <s v="Mobile App"/>
    <d v="1899-12-31T00:00:12"/>
    <n v="8800"/>
    <d v="1899-12-30T11:59:17"/>
    <d v="1899-12-30T11:59:29"/>
  </r>
  <r>
    <x v="191"/>
    <x v="181"/>
    <x v="111"/>
    <x v="12"/>
    <s v="Hollandia Evap. Milk"/>
    <x v="2"/>
    <x v="8"/>
    <x v="70"/>
    <n v="1"/>
    <n v="3180"/>
    <x v="0"/>
    <s v="Enny Muktar"/>
    <d v="2020-12-09T11:59:29"/>
    <s v="General Trade"/>
    <s v="Mobile App"/>
    <d v="1899-12-31T00:00:11"/>
    <n v="3180"/>
    <d v="1899-12-30T11:59:18"/>
    <d v="1899-12-30T11:59:29"/>
  </r>
  <r>
    <x v="192"/>
    <x v="182"/>
    <x v="90"/>
    <x v="7"/>
    <s v="Cowbell Milk"/>
    <x v="2"/>
    <x v="4"/>
    <x v="32"/>
    <n v="1"/>
    <n v="7800"/>
    <x v="0"/>
    <s v="Chinonso Micheal"/>
    <d v="2020-12-09T12:42:33"/>
    <s v="General Trade"/>
    <s v="Whatsapp"/>
    <d v="1899-12-30T21:06:10"/>
    <n v="7800"/>
    <d v="1899-12-30T15:36:23"/>
    <d v="1899-12-30T12:42:33"/>
  </r>
  <r>
    <x v="192"/>
    <x v="182"/>
    <x v="90"/>
    <x v="17"/>
    <s v="Dangote Sugar"/>
    <x v="2"/>
    <x v="13"/>
    <x v="75"/>
    <n v="1"/>
    <n v="4200"/>
    <x v="0"/>
    <s v="Chinonso Micheal"/>
    <d v="2020-12-09T12:42:33"/>
    <s v="General Trade"/>
    <s v="Whatsapp"/>
    <d v="1899-12-30T21:06:10"/>
    <n v="4200"/>
    <d v="1899-12-30T15:36:23"/>
    <d v="1899-12-30T12:42:33"/>
  </r>
  <r>
    <x v="192"/>
    <x v="182"/>
    <x v="90"/>
    <x v="9"/>
    <s v="Nasco Cornflakes"/>
    <x v="2"/>
    <x v="6"/>
    <x v="35"/>
    <n v="5"/>
    <n v="2000"/>
    <x v="0"/>
    <s v="Chinonso Micheal"/>
    <d v="2020-12-09T12:42:33"/>
    <s v="General Trade"/>
    <s v="Whatsapp"/>
    <d v="1899-12-30T21:06:10"/>
    <n v="10000"/>
    <d v="1899-12-30T15:36:23"/>
    <d v="1899-12-30T12:42:33"/>
  </r>
  <r>
    <x v="193"/>
    <x v="183"/>
    <x v="112"/>
    <x v="2"/>
    <s v="Nestle Milo"/>
    <x v="2"/>
    <x v="5"/>
    <x v="30"/>
    <n v="10"/>
    <n v="9120"/>
    <x v="0"/>
    <s v="Loveth Adesoji"/>
    <d v="2020-12-09T13:06:11"/>
    <s v="General Trade"/>
    <s v="Whatsapp"/>
    <d v="1899-12-30T22:53:51"/>
    <n v="91200"/>
    <d v="1899-12-30T14:12:20"/>
    <d v="1899-12-30T13:06:11"/>
  </r>
  <r>
    <x v="194"/>
    <x v="184"/>
    <x v="112"/>
    <x v="7"/>
    <s v="Cowbell Milk"/>
    <x v="2"/>
    <x v="4"/>
    <x v="48"/>
    <n v="5"/>
    <n v="6350"/>
    <x v="0"/>
    <s v="Loveth Adesoji"/>
    <d v="2020-12-09T13:06:11"/>
    <s v="General Trade"/>
    <s v="Whatsapp"/>
    <d v="1899-12-30T21:08:49"/>
    <n v="31750"/>
    <d v="1899-12-30T15:57:22"/>
    <d v="1899-12-30T13:06:11"/>
  </r>
  <r>
    <x v="195"/>
    <x v="185"/>
    <x v="97"/>
    <x v="2"/>
    <s v="Nestle Milo"/>
    <x v="2"/>
    <x v="5"/>
    <x v="30"/>
    <n v="15"/>
    <n v="9120"/>
    <x v="0"/>
    <s v="Hellen Prince"/>
    <d v="2020-12-09T13:21:13"/>
    <s v="General Trade"/>
    <s v="Whatsapp"/>
    <d v="1899-12-31T05:10:46"/>
    <n v="136800"/>
    <d v="1899-12-30T08:10:27"/>
    <d v="1899-12-30T13:21:13"/>
  </r>
  <r>
    <x v="196"/>
    <x v="186"/>
    <x v="113"/>
    <x v="2"/>
    <s v="Nestle Golden Morn"/>
    <x v="2"/>
    <x v="6"/>
    <x v="71"/>
    <n v="1"/>
    <n v="7450"/>
    <x v="0"/>
    <s v="Chidera Aye"/>
    <d v="2020-12-09T13:29:20"/>
    <s v="General Trade"/>
    <s v="Whatsapp"/>
    <d v="1899-12-31T03:02:50"/>
    <n v="7450"/>
    <d v="1899-12-30T10:26:30"/>
    <d v="1899-12-30T13:29:20"/>
  </r>
  <r>
    <x v="196"/>
    <x v="186"/>
    <x v="113"/>
    <x v="16"/>
    <s v="MistaChoco 15g"/>
    <x v="2"/>
    <x v="9"/>
    <x v="72"/>
    <n v="1"/>
    <n v="1500"/>
    <x v="0"/>
    <s v="Chidera Aye"/>
    <d v="2020-12-09T13:29:20"/>
    <s v="General Trade"/>
    <s v="Whatsapp"/>
    <d v="1899-12-31T03:02:50"/>
    <n v="1500"/>
    <d v="1899-12-30T10:26:30"/>
    <d v="1899-12-30T13:29:20"/>
  </r>
  <r>
    <x v="197"/>
    <x v="187"/>
    <x v="104"/>
    <x v="1"/>
    <s v="Peak Milk"/>
    <x v="2"/>
    <x v="4"/>
    <x v="67"/>
    <n v="3"/>
    <n v="8900"/>
    <x v="0"/>
    <s v="Kenny Akinola"/>
    <d v="2020-12-09T13:29:38"/>
    <s v="General Trade"/>
    <s v="Mobile App"/>
    <d v="1899-12-31T19:24:53"/>
    <n v="26700"/>
    <d v="1899-12-30T18:04:45"/>
    <d v="1899-12-30T13:29:38"/>
  </r>
  <r>
    <x v="197"/>
    <x v="187"/>
    <x v="104"/>
    <x v="2"/>
    <s v="Nestle Golden Morn"/>
    <x v="2"/>
    <x v="6"/>
    <x v="71"/>
    <n v="2"/>
    <n v="7450"/>
    <x v="0"/>
    <s v="Kenny Akinola"/>
    <d v="2020-12-09T13:29:38"/>
    <s v="General Trade"/>
    <s v="Mobile App"/>
    <d v="1899-12-31T19:24:53"/>
    <n v="14900"/>
    <d v="1899-12-30T18:04:45"/>
    <d v="1899-12-30T13:29:38"/>
  </r>
  <r>
    <x v="198"/>
    <x v="188"/>
    <x v="114"/>
    <x v="2"/>
    <s v="Nestle Milo"/>
    <x v="2"/>
    <x v="5"/>
    <x v="39"/>
    <n v="2"/>
    <n v="10050"/>
    <x v="0"/>
    <s v="Jessica Williams"/>
    <d v="2020-12-09T13:56:13"/>
    <s v="General Trade"/>
    <s v="Whatsapp"/>
    <d v="1899-12-31T00:23:56"/>
    <n v="20100"/>
    <d v="1899-12-30T13:32:17"/>
    <d v="1899-12-30T13:56:13"/>
  </r>
  <r>
    <x v="198"/>
    <x v="188"/>
    <x v="114"/>
    <x v="2"/>
    <s v="Nestle Milo"/>
    <x v="2"/>
    <x v="5"/>
    <x v="30"/>
    <n v="2"/>
    <n v="9120"/>
    <x v="0"/>
    <s v="Jessica Williams"/>
    <d v="2020-12-09T13:56:13"/>
    <s v="General Trade"/>
    <s v="Whatsapp"/>
    <d v="1899-12-31T00:23:56"/>
    <n v="18240"/>
    <d v="1899-12-30T13:32:17"/>
    <d v="1899-12-30T13:56:13"/>
  </r>
  <r>
    <x v="198"/>
    <x v="188"/>
    <x v="114"/>
    <x v="10"/>
    <s v="Bournvita"/>
    <x v="2"/>
    <x v="5"/>
    <x v="40"/>
    <n v="1"/>
    <n v="9050"/>
    <x v="0"/>
    <s v="Jessica Williams"/>
    <d v="2020-12-09T13:56:13"/>
    <s v="General Trade"/>
    <s v="Whatsapp"/>
    <d v="1899-12-31T00:23:56"/>
    <n v="9050"/>
    <d v="1899-12-30T13:32:17"/>
    <d v="1899-12-30T13:56:13"/>
  </r>
  <r>
    <x v="199"/>
    <x v="189"/>
    <x v="115"/>
    <x v="16"/>
    <s v="MistaChoco 15g"/>
    <x v="2"/>
    <x v="9"/>
    <x v="72"/>
    <n v="1"/>
    <n v="1500"/>
    <x v="0"/>
    <s v="sophia Tanitoluwa"/>
    <d v="2020-12-09T16:29:19"/>
    <s v="General Trade"/>
    <s v="Whatsapp"/>
    <d v="1899-12-31T05:10:50"/>
    <n v="1500"/>
    <d v="1899-12-30T11:18:29"/>
    <d v="1899-12-30T16:29:19"/>
  </r>
  <r>
    <x v="199"/>
    <x v="189"/>
    <x v="115"/>
    <x v="16"/>
    <s v="MistaChoco 15g"/>
    <x v="2"/>
    <x v="9"/>
    <x v="73"/>
    <n v="1"/>
    <n v="1"/>
    <x v="0"/>
    <s v="sophia Tanitoluwa"/>
    <d v="2020-12-09T16:29:19"/>
    <s v="General Trade"/>
    <s v="Whatsapp"/>
    <d v="1899-12-31T05:10:50"/>
    <n v="1"/>
    <d v="1899-12-30T11:18:29"/>
    <d v="1899-12-30T16:29:19"/>
  </r>
  <r>
    <x v="200"/>
    <x v="190"/>
    <x v="21"/>
    <x v="11"/>
    <s v="Dano Cool Cow"/>
    <x v="2"/>
    <x v="4"/>
    <x v="44"/>
    <n v="10"/>
    <n v="6750"/>
    <x v="0"/>
    <s v="Nwando Godwin"/>
    <d v="2020-12-09T16:37:53"/>
    <s v="Wholesale"/>
    <s v="Mobile App"/>
    <d v="1899-12-31T22:30:48"/>
    <n v="67500"/>
    <d v="1899-12-30T18:07:05"/>
    <d v="1899-12-30T16:37:53"/>
  </r>
  <r>
    <x v="201"/>
    <x v="191"/>
    <x v="21"/>
    <x v="18"/>
    <s v="Infinity  Cornflakes"/>
    <x v="2"/>
    <x v="6"/>
    <x v="76"/>
    <n v="10"/>
    <n v="1550"/>
    <x v="0"/>
    <s v="Nwando Godwin"/>
    <d v="2020-12-09T16:37:53"/>
    <s v="Wholesale"/>
    <s v="Mobile App"/>
    <d v="1899-12-31T07:15:16"/>
    <n v="15500"/>
    <d v="1899-12-30T09:22:37"/>
    <d v="1899-12-30T16:37:53"/>
  </r>
  <r>
    <x v="201"/>
    <x v="191"/>
    <x v="21"/>
    <x v="7"/>
    <s v="Cowbell Milk"/>
    <x v="2"/>
    <x v="4"/>
    <x v="32"/>
    <n v="5"/>
    <n v="7800"/>
    <x v="0"/>
    <s v="Nwando Godwin"/>
    <d v="2020-12-09T16:37:53"/>
    <s v="Wholesale"/>
    <s v="Mobile App"/>
    <d v="1899-12-31T07:15:16"/>
    <n v="39000"/>
    <d v="1899-12-30T09:22:37"/>
    <d v="1899-12-30T16:37:53"/>
  </r>
  <r>
    <x v="202"/>
    <x v="192"/>
    <x v="116"/>
    <x v="1"/>
    <s v="Peak Milk"/>
    <x v="2"/>
    <x v="4"/>
    <x v="67"/>
    <n v="1"/>
    <n v="8900"/>
    <x v="0"/>
    <s v="Chiamaka Richard"/>
    <d v="2020-12-09T19:23:40"/>
    <s v="General Trade"/>
    <s v="Whatsapp"/>
    <d v="1899-12-31T07:49:05"/>
    <n v="8900"/>
    <d v="1899-12-30T11:34:35"/>
    <d v="1899-12-30T19:23:40"/>
  </r>
  <r>
    <x v="202"/>
    <x v="192"/>
    <x v="116"/>
    <x v="2"/>
    <s v="Nestle Golden Morn"/>
    <x v="2"/>
    <x v="6"/>
    <x v="71"/>
    <n v="2"/>
    <n v="7450"/>
    <x v="0"/>
    <s v="Chiamaka Richard"/>
    <d v="2020-12-09T19:23:40"/>
    <s v="General Trade"/>
    <s v="Whatsapp"/>
    <d v="1899-12-31T07:49:05"/>
    <n v="14900"/>
    <d v="1899-12-30T11:34:35"/>
    <d v="1899-12-30T19:23:40"/>
  </r>
  <r>
    <x v="202"/>
    <x v="192"/>
    <x v="116"/>
    <x v="2"/>
    <s v="Nestle Milo"/>
    <x v="2"/>
    <x v="5"/>
    <x v="29"/>
    <n v="3"/>
    <n v="11200"/>
    <x v="0"/>
    <s v="Chiamaka Richard"/>
    <d v="2020-12-09T19:23:40"/>
    <s v="General Trade"/>
    <s v="Whatsapp"/>
    <d v="1899-12-31T07:49:05"/>
    <n v="33600"/>
    <d v="1899-12-30T11:34:35"/>
    <d v="1899-12-30T19:23:40"/>
  </r>
  <r>
    <x v="203"/>
    <x v="193"/>
    <x v="117"/>
    <x v="17"/>
    <s v="Dangote Sugar"/>
    <x v="2"/>
    <x v="13"/>
    <x v="75"/>
    <n v="3"/>
    <n v="4200"/>
    <x v="0"/>
    <s v="sharon Walter"/>
    <d v="2020-12-10T07:17:49"/>
    <s v="General Trade"/>
    <s v="Whatsapp"/>
    <d v="1899-12-31T19:51:14"/>
    <n v="12600"/>
    <d v="1899-12-30T11:26:35"/>
    <d v="1899-12-30T07:17:49"/>
  </r>
  <r>
    <x v="204"/>
    <x v="194"/>
    <x v="90"/>
    <x v="1"/>
    <s v="Peak Milk"/>
    <x v="2"/>
    <x v="4"/>
    <x v="43"/>
    <n v="2"/>
    <n v="3750"/>
    <x v="0"/>
    <s v="Loveth Adesoji"/>
    <d v="2020-12-10T09:24:16"/>
    <s v="General Trade"/>
    <s v="Whatsapp"/>
    <d v="1899-12-30T21:19:07"/>
    <n v="7500"/>
    <d v="1899-12-30T12:05:09"/>
    <d v="1899-12-30T09:24:16"/>
  </r>
  <r>
    <x v="205"/>
    <x v="195"/>
    <x v="9"/>
    <x v="11"/>
    <s v="Dano Full Cream"/>
    <x v="2"/>
    <x v="4"/>
    <x v="58"/>
    <n v="1"/>
    <n v="23680"/>
    <x v="0"/>
    <s v="William Henry"/>
    <d v="2020-12-10T10:40:39"/>
    <s v="General Trade"/>
    <s v="Whatsapp"/>
    <d v="1899-12-30T23:45:41"/>
    <n v="23680"/>
    <d v="1899-12-30T10:54:58"/>
    <d v="1899-12-30T10:40:39"/>
  </r>
  <r>
    <x v="205"/>
    <x v="195"/>
    <x v="9"/>
    <x v="17"/>
    <s v="Dangote Sugar"/>
    <x v="2"/>
    <x v="13"/>
    <x v="75"/>
    <n v="2"/>
    <n v="4200"/>
    <x v="0"/>
    <s v="William Henry"/>
    <d v="2020-12-10T10:40:39"/>
    <s v="General Trade"/>
    <s v="Whatsapp"/>
    <d v="1899-12-30T23:45:41"/>
    <n v="8400"/>
    <d v="1899-12-30T10:54:58"/>
    <d v="1899-12-30T10:40:39"/>
  </r>
  <r>
    <x v="206"/>
    <x v="196"/>
    <x v="118"/>
    <x v="16"/>
    <s v="MistaChoco 15g"/>
    <x v="2"/>
    <x v="9"/>
    <x v="72"/>
    <n v="1"/>
    <n v="1500"/>
    <x v="0"/>
    <s v="Rayo Enoch"/>
    <d v="2020-12-10T11:36:41"/>
    <s v="General Trade"/>
    <s v="Whatsapp"/>
    <d v="1899-12-30T18:15:56"/>
    <n v="1500"/>
    <d v="1899-12-30T17:20:45"/>
    <d v="1899-12-30T11:36:41"/>
  </r>
  <r>
    <x v="206"/>
    <x v="196"/>
    <x v="118"/>
    <x v="16"/>
    <s v="MistaChoco 15g"/>
    <x v="2"/>
    <x v="9"/>
    <x v="73"/>
    <n v="1"/>
    <n v="1"/>
    <x v="0"/>
    <s v="Rayo Enoch"/>
    <d v="2020-12-10T11:36:41"/>
    <s v="General Trade"/>
    <s v="Whatsapp"/>
    <d v="1899-12-30T18:15:56"/>
    <n v="1"/>
    <d v="1899-12-30T17:20:45"/>
    <d v="1899-12-30T11:36:41"/>
  </r>
  <r>
    <x v="207"/>
    <x v="197"/>
    <x v="119"/>
    <x v="11"/>
    <s v="Dano Cool Cow"/>
    <x v="2"/>
    <x v="4"/>
    <x v="46"/>
    <n v="1"/>
    <n v="8500"/>
    <x v="0"/>
    <s v="Martins Obafemi"/>
    <d v="2020-12-10T12:09:18"/>
    <s v="General Trade"/>
    <s v="Whatsapp"/>
    <d v="1899-12-30T21:14:38"/>
    <n v="8500"/>
    <d v="1899-12-30T14:54:40"/>
    <d v="1899-12-30T12:09:18"/>
  </r>
  <r>
    <x v="207"/>
    <x v="197"/>
    <x v="119"/>
    <x v="2"/>
    <s v="Nestle Milo"/>
    <x v="2"/>
    <x v="5"/>
    <x v="29"/>
    <n v="1"/>
    <n v="11200"/>
    <x v="0"/>
    <s v="Martins Obafemi"/>
    <d v="2020-12-10T12:09:18"/>
    <s v="General Trade"/>
    <s v="Whatsapp"/>
    <d v="1899-12-30T21:14:38"/>
    <n v="11200"/>
    <d v="1899-12-30T14:54:40"/>
    <d v="1899-12-30T12:09:18"/>
  </r>
  <r>
    <x v="207"/>
    <x v="197"/>
    <x v="119"/>
    <x v="9"/>
    <s v="Nasco Cornflakes"/>
    <x v="2"/>
    <x v="6"/>
    <x v="35"/>
    <n v="1"/>
    <n v="2000"/>
    <x v="0"/>
    <s v="Martins Obafemi"/>
    <d v="2020-12-10T12:09:18"/>
    <s v="General Trade"/>
    <s v="Whatsapp"/>
    <d v="1899-12-30T21:14:38"/>
    <n v="2000"/>
    <d v="1899-12-30T14:54:40"/>
    <d v="1899-12-30T12:09:18"/>
  </r>
  <r>
    <x v="208"/>
    <x v="198"/>
    <x v="120"/>
    <x v="2"/>
    <s v="Nestle Milo"/>
    <x v="2"/>
    <x v="5"/>
    <x v="30"/>
    <n v="3"/>
    <n v="9120"/>
    <x v="0"/>
    <s v="Maryjane Joel"/>
    <d v="2020-12-10T12:13:19"/>
    <s v="Wholesale"/>
    <s v="Whatsapp"/>
    <d v="1899-12-30T20:56:05"/>
    <n v="27360"/>
    <d v="1899-12-30T15:17:14"/>
    <d v="1899-12-30T12:13:19"/>
  </r>
  <r>
    <x v="209"/>
    <x v="199"/>
    <x v="121"/>
    <x v="2"/>
    <s v="Nestle Milo"/>
    <x v="2"/>
    <x v="5"/>
    <x v="30"/>
    <n v="3"/>
    <n v="9120"/>
    <x v="0"/>
    <s v="Hellen Prince"/>
    <d v="2020-12-10T13:02:28"/>
    <s v="General Trade"/>
    <s v="Whatsapp"/>
    <d v="1899-12-31T00:14:08"/>
    <n v="27360"/>
    <d v="1899-12-30T12:48:20"/>
    <d v="1899-12-30T13:02:28"/>
  </r>
  <r>
    <x v="209"/>
    <x v="199"/>
    <x v="121"/>
    <x v="9"/>
    <s v="Nasco Cornflakes"/>
    <x v="2"/>
    <x v="6"/>
    <x v="35"/>
    <n v="2"/>
    <n v="2000"/>
    <x v="0"/>
    <s v="Hellen Prince"/>
    <d v="2020-12-10T13:02:28"/>
    <s v="General Trade"/>
    <s v="Whatsapp"/>
    <d v="1899-12-31T00:14:08"/>
    <n v="4000"/>
    <d v="1899-12-30T12:48:20"/>
    <d v="1899-12-30T13:02:28"/>
  </r>
  <r>
    <x v="16"/>
    <x v="16"/>
    <x v="11"/>
    <x v="2"/>
    <s v="Nestle Milo"/>
    <x v="2"/>
    <x v="5"/>
    <x v="30"/>
    <n v="4"/>
    <n v="9120"/>
    <x v="0"/>
    <s v="Tife Chibunnam"/>
    <d v="2020-12-10T13:31:43"/>
    <s v="General Trade"/>
    <s v="Whatsapp"/>
    <d v="1899-12-31T00:05:11"/>
    <n v="36480"/>
    <d v="1899-12-30T13:26:32"/>
    <d v="1899-12-30T13:31:43"/>
  </r>
  <r>
    <x v="16"/>
    <x v="16"/>
    <x v="11"/>
    <x v="2"/>
    <s v="Nestle Milo"/>
    <x v="2"/>
    <x v="5"/>
    <x v="39"/>
    <n v="1"/>
    <n v="10050"/>
    <x v="0"/>
    <s v="Tife Chibunnam"/>
    <d v="2020-12-10T13:31:43"/>
    <s v="General Trade"/>
    <s v="Whatsapp"/>
    <d v="1899-12-31T00:05:11"/>
    <n v="10050"/>
    <d v="1899-12-30T13:26:32"/>
    <d v="1899-12-30T13:31:43"/>
  </r>
  <r>
    <x v="210"/>
    <x v="200"/>
    <x v="122"/>
    <x v="16"/>
    <s v="MistaChoco 15g"/>
    <x v="2"/>
    <x v="9"/>
    <x v="72"/>
    <n v="1"/>
    <n v="1500"/>
    <x v="0"/>
    <s v="Martins Obafemi"/>
    <d v="2020-12-10T13:56:49"/>
    <s v="General Trade"/>
    <s v="Whatsapp"/>
    <d v="1899-12-31T03:07:51"/>
    <n v="1500"/>
    <d v="1899-12-30T10:48:58"/>
    <d v="1899-12-30T13:56:49"/>
  </r>
  <r>
    <x v="210"/>
    <x v="200"/>
    <x v="122"/>
    <x v="16"/>
    <s v="MistaChoco 15g"/>
    <x v="2"/>
    <x v="9"/>
    <x v="73"/>
    <n v="1"/>
    <n v="1"/>
    <x v="0"/>
    <s v="Martins Obafemi"/>
    <d v="2020-12-10T13:56:49"/>
    <s v="General Trade"/>
    <s v="Whatsapp"/>
    <d v="1899-12-31T03:07:51"/>
    <n v="1"/>
    <d v="1899-12-30T10:48:58"/>
    <d v="1899-12-30T13:56:49"/>
  </r>
  <r>
    <x v="211"/>
    <x v="201"/>
    <x v="123"/>
    <x v="11"/>
    <s v="Dano Cool Cow"/>
    <x v="2"/>
    <x v="4"/>
    <x v="46"/>
    <n v="4"/>
    <n v="8500"/>
    <x v="0"/>
    <s v="Tife Chibunnam"/>
    <d v="2020-12-10T14:24:51"/>
    <s v="General Trade"/>
    <s v="Whatsapp"/>
    <d v="1899-12-30T22:51:25"/>
    <n v="34000"/>
    <d v="1899-12-30T15:33:26"/>
    <d v="1899-12-30T14:24:51"/>
  </r>
  <r>
    <x v="211"/>
    <x v="201"/>
    <x v="123"/>
    <x v="11"/>
    <s v="Dano Full Cream"/>
    <x v="2"/>
    <x v="4"/>
    <x v="64"/>
    <n v="1"/>
    <n v="11120"/>
    <x v="0"/>
    <s v="Tife Chibunnam"/>
    <d v="2020-12-10T14:24:51"/>
    <s v="General Trade"/>
    <s v="Whatsapp"/>
    <d v="1899-12-30T22:51:25"/>
    <n v="11120"/>
    <d v="1899-12-30T15:33:26"/>
    <d v="1899-12-30T14:24:51"/>
  </r>
  <r>
    <x v="211"/>
    <x v="201"/>
    <x v="123"/>
    <x v="9"/>
    <s v="Nasco Cornflakes"/>
    <x v="2"/>
    <x v="6"/>
    <x v="60"/>
    <n v="20"/>
    <n v="700"/>
    <x v="0"/>
    <s v="Tife Chibunnam"/>
    <d v="2020-12-10T14:24:51"/>
    <s v="General Trade"/>
    <s v="Whatsapp"/>
    <d v="1899-12-30T22:51:25"/>
    <n v="14000"/>
    <d v="1899-12-30T15:33:26"/>
    <d v="1899-12-30T14:24:51"/>
  </r>
  <r>
    <x v="212"/>
    <x v="202"/>
    <x v="124"/>
    <x v="16"/>
    <s v="MistaChoco 15g"/>
    <x v="2"/>
    <x v="9"/>
    <x v="73"/>
    <n v="1"/>
    <n v="1"/>
    <x v="0"/>
    <s v="Olive joy"/>
    <d v="2020-12-10T14:27:41"/>
    <s v="General Trade"/>
    <s v="Whatsapp"/>
    <d v="1899-12-30T20:54:23"/>
    <n v="1"/>
    <d v="1899-12-30T17:33:18"/>
    <d v="1899-12-30T14:27:41"/>
  </r>
  <r>
    <x v="212"/>
    <x v="202"/>
    <x v="124"/>
    <x v="16"/>
    <s v="MistaChoco 15g"/>
    <x v="2"/>
    <x v="9"/>
    <x v="72"/>
    <n v="1"/>
    <n v="1500"/>
    <x v="0"/>
    <s v="Olive joy"/>
    <d v="2020-12-10T14:27:41"/>
    <s v="General Trade"/>
    <s v="Whatsapp"/>
    <d v="1899-12-30T20:54:23"/>
    <n v="1500"/>
    <d v="1899-12-30T17:33:18"/>
    <d v="1899-12-30T14:27:41"/>
  </r>
  <r>
    <x v="213"/>
    <x v="203"/>
    <x v="125"/>
    <x v="2"/>
    <s v="Nestle Milo"/>
    <x v="2"/>
    <x v="5"/>
    <x v="29"/>
    <n v="2"/>
    <n v="11200"/>
    <x v="0"/>
    <s v="kebe Joseph"/>
    <d v="2020-12-10T16:29:36"/>
    <s v="General Trade"/>
    <s v="Mobile App"/>
    <d v="1899-12-31T19:38:35"/>
    <n v="22400"/>
    <d v="1899-12-30T20:51:01"/>
    <d v="1899-12-30T16:29:36"/>
  </r>
  <r>
    <x v="214"/>
    <x v="204"/>
    <x v="25"/>
    <x v="17"/>
    <s v="Dangote Sugar"/>
    <x v="2"/>
    <x v="13"/>
    <x v="75"/>
    <n v="1"/>
    <n v="4200"/>
    <x v="0"/>
    <s v="vanessa Jude"/>
    <d v="2020-12-10T17:17:32"/>
    <s v="General Trade"/>
    <s v="Whatsapp"/>
    <d v="1899-12-31T01:04:21"/>
    <n v="4200"/>
    <d v="1899-12-30T16:13:11"/>
    <d v="1899-12-30T17:17:32"/>
  </r>
  <r>
    <x v="214"/>
    <x v="204"/>
    <x v="25"/>
    <x v="18"/>
    <s v="Infinity  Cornflakes"/>
    <x v="2"/>
    <x v="6"/>
    <x v="76"/>
    <n v="1"/>
    <n v="1550"/>
    <x v="0"/>
    <s v="vanessa Jude"/>
    <d v="2020-12-10T17:17:32"/>
    <s v="General Trade"/>
    <s v="Whatsapp"/>
    <d v="1899-12-31T01:04:21"/>
    <n v="1550"/>
    <d v="1899-12-30T16:13:11"/>
    <d v="1899-12-30T17:17:32"/>
  </r>
  <r>
    <x v="215"/>
    <x v="204"/>
    <x v="25"/>
    <x v="2"/>
    <s v="Nestle Golden Morn"/>
    <x v="2"/>
    <x v="6"/>
    <x v="31"/>
    <n v="1"/>
    <n v="7450"/>
    <x v="0"/>
    <s v="vanessa Jude"/>
    <d v="2020-12-10T17:17:32"/>
    <s v="General Trade"/>
    <s v="Whatsapp"/>
    <d v="1899-12-31T01:04:20"/>
    <n v="7450"/>
    <d v="1899-12-30T16:13:12"/>
    <d v="1899-12-30T17:17:32"/>
  </r>
  <r>
    <x v="215"/>
    <x v="204"/>
    <x v="25"/>
    <x v="1"/>
    <s v="Peak Milk"/>
    <x v="2"/>
    <x v="4"/>
    <x v="43"/>
    <n v="2"/>
    <n v="3750"/>
    <x v="0"/>
    <s v="vanessa Jude"/>
    <d v="2020-12-10T17:17:32"/>
    <s v="General Trade"/>
    <s v="Whatsapp"/>
    <d v="1899-12-31T01:04:20"/>
    <n v="7500"/>
    <d v="1899-12-30T16:13:12"/>
    <d v="1899-12-30T17:17:32"/>
  </r>
  <r>
    <x v="215"/>
    <x v="204"/>
    <x v="25"/>
    <x v="1"/>
    <s v="Three Crowns Milk"/>
    <x v="2"/>
    <x v="4"/>
    <x v="28"/>
    <n v="1"/>
    <n v="8800"/>
    <x v="0"/>
    <s v="vanessa Jude"/>
    <d v="2020-12-10T17:17:32"/>
    <s v="General Trade"/>
    <s v="Whatsapp"/>
    <d v="1899-12-31T01:04:20"/>
    <n v="8800"/>
    <d v="1899-12-30T16:13:12"/>
    <d v="1899-12-30T17:17:32"/>
  </r>
  <r>
    <x v="215"/>
    <x v="204"/>
    <x v="25"/>
    <x v="9"/>
    <s v="Nasco Cornflakes"/>
    <x v="2"/>
    <x v="6"/>
    <x v="60"/>
    <n v="1"/>
    <n v="700"/>
    <x v="0"/>
    <s v="vanessa Jude"/>
    <d v="2020-12-10T17:17:32"/>
    <s v="General Trade"/>
    <s v="Whatsapp"/>
    <d v="1899-12-31T01:04:20"/>
    <n v="700"/>
    <d v="1899-12-30T16:13:12"/>
    <d v="1899-12-30T17:17:32"/>
  </r>
  <r>
    <x v="216"/>
    <x v="205"/>
    <x v="126"/>
    <x v="16"/>
    <s v="MistaChoco 15g"/>
    <x v="2"/>
    <x v="9"/>
    <x v="72"/>
    <n v="1"/>
    <n v="1500"/>
    <x v="0"/>
    <s v="Bethel Rasak Faruk"/>
    <d v="2020-12-10T18:09:11"/>
    <s v="General Trade"/>
    <s v="Whatsapp"/>
    <d v="1899-12-31T01:53:21"/>
    <n v="1500"/>
    <d v="1899-12-30T16:15:50"/>
    <d v="1899-12-30T18:09:11"/>
  </r>
  <r>
    <x v="216"/>
    <x v="205"/>
    <x v="126"/>
    <x v="16"/>
    <s v="MistaChoco 15g"/>
    <x v="2"/>
    <x v="9"/>
    <x v="73"/>
    <n v="1"/>
    <n v="1"/>
    <x v="0"/>
    <s v="Bethel Rasak Faruk"/>
    <d v="2020-12-10T18:09:11"/>
    <s v="General Trade"/>
    <s v="Whatsapp"/>
    <d v="1899-12-31T01:53:21"/>
    <n v="1"/>
    <d v="1899-12-30T16:15:50"/>
    <d v="1899-12-30T18:09:11"/>
  </r>
  <r>
    <x v="217"/>
    <x v="206"/>
    <x v="21"/>
    <x v="11"/>
    <s v="Dano Cool Cow"/>
    <x v="2"/>
    <x v="4"/>
    <x v="46"/>
    <n v="2"/>
    <n v="8500"/>
    <x v="0"/>
    <s v="Oluchi monday"/>
    <d v="2020-12-10T22:59:01"/>
    <s v="Wholesale"/>
    <s v="Whatsapp"/>
    <d v="1899-12-31T14:39:52"/>
    <n v="17000"/>
    <d v="1899-12-30T08:19:09"/>
    <d v="1899-12-30T22:59:01"/>
  </r>
  <r>
    <x v="217"/>
    <x v="206"/>
    <x v="21"/>
    <x v="2"/>
    <s v="Nestle Milo"/>
    <x v="2"/>
    <x v="5"/>
    <x v="39"/>
    <n v="2"/>
    <n v="10050"/>
    <x v="0"/>
    <s v="Oluchi monday"/>
    <d v="2020-12-10T22:59:01"/>
    <s v="Wholesale"/>
    <s v="Whatsapp"/>
    <d v="1899-12-31T14:39:52"/>
    <n v="20100"/>
    <d v="1899-12-30T08:19:09"/>
    <d v="1899-12-30T22:59:01"/>
  </r>
  <r>
    <x v="217"/>
    <x v="206"/>
    <x v="21"/>
    <x v="2"/>
    <s v="Nestle Golden Morn"/>
    <x v="2"/>
    <x v="6"/>
    <x v="31"/>
    <n v="2"/>
    <n v="7450"/>
    <x v="0"/>
    <s v="Oluchi monday"/>
    <d v="2020-12-10T22:59:01"/>
    <s v="Wholesale"/>
    <s v="Whatsapp"/>
    <d v="1899-12-31T14:39:52"/>
    <n v="14900"/>
    <d v="1899-12-30T08:19:09"/>
    <d v="1899-12-30T22:59:01"/>
  </r>
  <r>
    <x v="218"/>
    <x v="207"/>
    <x v="11"/>
    <x v="11"/>
    <s v="Dano Cool Cow"/>
    <x v="2"/>
    <x v="4"/>
    <x v="44"/>
    <n v="4"/>
    <n v="6750"/>
    <x v="0"/>
    <s v="Martins oyekunle"/>
    <d v="2020-12-11T08:58:43"/>
    <s v="General Trade"/>
    <s v="Whatsapp"/>
    <d v="1899-12-30T19:17:53"/>
    <n v="27000"/>
    <d v="1899-12-30T13:40:50"/>
    <d v="1899-12-30T08:58:43"/>
  </r>
  <r>
    <x v="218"/>
    <x v="207"/>
    <x v="11"/>
    <x v="17"/>
    <s v="Dangote Sugar"/>
    <x v="2"/>
    <x v="13"/>
    <x v="77"/>
    <n v="1"/>
    <n v="4200"/>
    <x v="0"/>
    <s v="Martins oyekunle"/>
    <d v="2020-12-11T08:58:43"/>
    <s v="General Trade"/>
    <s v="Whatsapp"/>
    <d v="1899-12-30T19:17:53"/>
    <n v="4200"/>
    <d v="1899-12-30T13:40:50"/>
    <d v="1899-12-30T08:58:43"/>
  </r>
  <r>
    <x v="219"/>
    <x v="208"/>
    <x v="127"/>
    <x v="2"/>
    <s v="Nestle Milo"/>
    <x v="2"/>
    <x v="5"/>
    <x v="29"/>
    <n v="2"/>
    <n v="11200"/>
    <x v="0"/>
    <s v="chinelo Isaac"/>
    <d v="2020-12-11T09:50:39"/>
    <s v="General Trade"/>
    <s v="Mobile App"/>
    <d v="1899-12-30T20:30:28"/>
    <n v="22400"/>
    <d v="1899-12-30T13:20:11"/>
    <d v="1899-12-30T09:50:39"/>
  </r>
  <r>
    <x v="219"/>
    <x v="208"/>
    <x v="127"/>
    <x v="2"/>
    <s v="Nestle Milo"/>
    <x v="2"/>
    <x v="5"/>
    <x v="30"/>
    <n v="3"/>
    <n v="9120"/>
    <x v="0"/>
    <s v="chinelo Isaac"/>
    <d v="2020-12-11T09:50:39"/>
    <s v="General Trade"/>
    <s v="Mobile App"/>
    <d v="1899-12-30T20:30:28"/>
    <n v="27360"/>
    <d v="1899-12-30T13:20:11"/>
    <d v="1899-12-30T09:50:39"/>
  </r>
  <r>
    <x v="220"/>
    <x v="209"/>
    <x v="128"/>
    <x v="2"/>
    <s v="Nestle Milo"/>
    <x v="2"/>
    <x v="5"/>
    <x v="29"/>
    <n v="1"/>
    <n v="11200"/>
    <x v="0"/>
    <s v="chinelo Isaac"/>
    <d v="2020-12-11T10:15:29"/>
    <s v="General Trade"/>
    <s v="Whatsapp"/>
    <d v="1899-12-30T20:37:12"/>
    <n v="11200"/>
    <d v="1899-12-30T13:38:17"/>
    <d v="1899-12-30T10:15:29"/>
  </r>
  <r>
    <x v="220"/>
    <x v="209"/>
    <x v="128"/>
    <x v="2"/>
    <s v="Nestle Milo"/>
    <x v="2"/>
    <x v="5"/>
    <x v="30"/>
    <n v="1"/>
    <n v="9120"/>
    <x v="0"/>
    <s v="chinelo Isaac"/>
    <d v="2020-12-11T10:15:29"/>
    <s v="General Trade"/>
    <s v="Whatsapp"/>
    <d v="1899-12-30T20:37:12"/>
    <n v="9120"/>
    <d v="1899-12-30T13:38:17"/>
    <d v="1899-12-30T10:15:29"/>
  </r>
  <r>
    <x v="220"/>
    <x v="209"/>
    <x v="128"/>
    <x v="11"/>
    <s v="Dano Cool Cow"/>
    <x v="2"/>
    <x v="4"/>
    <x v="44"/>
    <n v="1"/>
    <n v="6750"/>
    <x v="0"/>
    <s v="chinelo Isaac"/>
    <d v="2020-12-11T10:15:29"/>
    <s v="General Trade"/>
    <s v="Whatsapp"/>
    <d v="1899-12-30T20:37:12"/>
    <n v="6750"/>
    <d v="1899-12-30T13:38:17"/>
    <d v="1899-12-30T10:15:29"/>
  </r>
  <r>
    <x v="221"/>
    <x v="210"/>
    <x v="129"/>
    <x v="11"/>
    <s v="Dano Cool Cow"/>
    <x v="2"/>
    <x v="4"/>
    <x v="46"/>
    <n v="3"/>
    <n v="8500"/>
    <x v="0"/>
    <s v="dorcas Adewale"/>
    <d v="2020-12-11T12:05:40"/>
    <s v="General Trade"/>
    <s v="Whatsapp"/>
    <d v="1899-12-30T23:38:03"/>
    <n v="25500"/>
    <d v="1899-12-30T12:27:37"/>
    <d v="1899-12-30T12:05:40"/>
  </r>
  <r>
    <x v="222"/>
    <x v="211"/>
    <x v="130"/>
    <x v="16"/>
    <s v="MistaChoco 15g"/>
    <x v="2"/>
    <x v="9"/>
    <x v="72"/>
    <n v="1"/>
    <n v="1500"/>
    <x v="0"/>
    <s v="Adaeze gabriel"/>
    <d v="2020-12-11T12:09:21"/>
    <s v="Wholesale"/>
    <s v="Whatsapp"/>
    <d v="1899-12-30T23:45:54"/>
    <n v="1500"/>
    <d v="1899-12-30T12:23:27"/>
    <d v="1899-12-30T12:09:21"/>
  </r>
  <r>
    <x v="222"/>
    <x v="211"/>
    <x v="130"/>
    <x v="16"/>
    <s v="MistaChoco 15g"/>
    <x v="2"/>
    <x v="9"/>
    <x v="73"/>
    <n v="1"/>
    <n v="1"/>
    <x v="0"/>
    <s v="Adaeze gabriel"/>
    <d v="2020-12-11T12:09:21"/>
    <s v="Wholesale"/>
    <s v="Whatsapp"/>
    <d v="1899-12-30T23:45:54"/>
    <n v="1"/>
    <d v="1899-12-30T12:23:27"/>
    <d v="1899-12-30T12:09:21"/>
  </r>
  <r>
    <x v="223"/>
    <x v="212"/>
    <x v="97"/>
    <x v="2"/>
    <s v="Nestle Golden Morn"/>
    <x v="2"/>
    <x v="6"/>
    <x v="50"/>
    <n v="5.5"/>
    <n v="7050"/>
    <x v="0"/>
    <s v="Hellen Prince"/>
    <d v="2020-12-11T12:23:46"/>
    <s v="General Trade"/>
    <s v="Whatsapp"/>
    <d v="1899-12-31T18:00:15"/>
    <n v="38775"/>
    <d v="1899-12-30T18:23:31"/>
    <d v="1899-12-30T12:23:46"/>
  </r>
  <r>
    <x v="224"/>
    <x v="17"/>
    <x v="13"/>
    <x v="17"/>
    <s v="Dangote Sugar"/>
    <x v="2"/>
    <x v="13"/>
    <x v="75"/>
    <n v="1"/>
    <n v="4200"/>
    <x v="0"/>
    <s v="Christy Umar"/>
    <d v="2020-12-11T12:37:08"/>
    <s v="General Trade"/>
    <s v="Whatsapp"/>
    <d v="1899-12-30T21:27:51"/>
    <n v="4200"/>
    <d v="1899-12-30T15:09:17"/>
    <d v="1899-12-30T12:37:08"/>
  </r>
  <r>
    <x v="224"/>
    <x v="17"/>
    <x v="13"/>
    <x v="18"/>
    <s v="Infinity  Cornflakes"/>
    <x v="2"/>
    <x v="6"/>
    <x v="76"/>
    <n v="1"/>
    <n v="1550"/>
    <x v="0"/>
    <s v="Christy Umar"/>
    <d v="2020-12-11T12:37:08"/>
    <s v="General Trade"/>
    <s v="Whatsapp"/>
    <d v="1899-12-30T21:27:51"/>
    <n v="1550"/>
    <d v="1899-12-30T15:09:17"/>
    <d v="1899-12-30T12:37:08"/>
  </r>
  <r>
    <x v="17"/>
    <x v="17"/>
    <x v="13"/>
    <x v="2"/>
    <s v="Nestle Milo"/>
    <x v="2"/>
    <x v="5"/>
    <x v="29"/>
    <n v="1"/>
    <n v="11200"/>
    <x v="0"/>
    <s v="Christy Umar"/>
    <d v="2020-12-11T12:37:08"/>
    <s v="General Trade"/>
    <s v="Whatsapp"/>
    <d v="1899-12-30T21:27:50"/>
    <n v="11200"/>
    <d v="1899-12-30T15:09:18"/>
    <d v="1899-12-30T12:37:08"/>
  </r>
  <r>
    <x v="225"/>
    <x v="213"/>
    <x v="86"/>
    <x v="17"/>
    <s v="Dangote Sugar"/>
    <x v="2"/>
    <x v="13"/>
    <x v="75"/>
    <n v="0.5"/>
    <n v="4200"/>
    <x v="0"/>
    <s v="Pollyanna SOLOMON"/>
    <d v="2020-12-11T12:48:41"/>
    <s v="General Trade"/>
    <s v="Whatsapp"/>
    <d v="1899-12-30T22:58:11"/>
    <n v="2100"/>
    <d v="1899-12-30T13:50:30"/>
    <d v="1899-12-30T12:48:41"/>
  </r>
  <r>
    <x v="226"/>
    <x v="213"/>
    <x v="86"/>
    <x v="2"/>
    <s v="Nestle Milo"/>
    <x v="2"/>
    <x v="5"/>
    <x v="29"/>
    <n v="0.5"/>
    <n v="11200"/>
    <x v="0"/>
    <s v="Pollyanna SOLOMON"/>
    <d v="2020-12-11T12:48:41"/>
    <s v="General Trade"/>
    <s v="Whatsapp"/>
    <d v="1899-12-30T22:58:10"/>
    <n v="5600"/>
    <d v="1899-12-30T13:50:31"/>
    <d v="1899-12-30T12:48:41"/>
  </r>
  <r>
    <x v="226"/>
    <x v="213"/>
    <x v="86"/>
    <x v="2"/>
    <s v="Nestle Golden Morn"/>
    <x v="2"/>
    <x v="6"/>
    <x v="31"/>
    <n v="0.5"/>
    <n v="7450"/>
    <x v="0"/>
    <s v="Pollyanna SOLOMON"/>
    <d v="2020-12-11T12:48:41"/>
    <s v="General Trade"/>
    <s v="Whatsapp"/>
    <d v="1899-12-30T22:58:10"/>
    <n v="3725"/>
    <d v="1899-12-30T13:50:31"/>
    <d v="1899-12-30T12:48:41"/>
  </r>
  <r>
    <x v="226"/>
    <x v="213"/>
    <x v="86"/>
    <x v="2"/>
    <s v="Nestle Milo"/>
    <x v="2"/>
    <x v="5"/>
    <x v="30"/>
    <n v="1"/>
    <n v="9120"/>
    <x v="0"/>
    <s v="Pollyanna SOLOMON"/>
    <d v="2020-12-11T12:48:41"/>
    <s v="General Trade"/>
    <s v="Whatsapp"/>
    <d v="1899-12-30T22:58:10"/>
    <n v="9120"/>
    <d v="1899-12-30T13:50:31"/>
    <d v="1899-12-30T12:48:41"/>
  </r>
  <r>
    <x v="226"/>
    <x v="213"/>
    <x v="86"/>
    <x v="9"/>
    <s v="Nasco Cornflakes"/>
    <x v="2"/>
    <x v="6"/>
    <x v="60"/>
    <n v="1"/>
    <n v="700"/>
    <x v="0"/>
    <s v="Pollyanna SOLOMON"/>
    <d v="2020-12-11T12:48:41"/>
    <s v="General Trade"/>
    <s v="Whatsapp"/>
    <d v="1899-12-30T22:58:10"/>
    <n v="700"/>
    <d v="1899-12-30T13:50:31"/>
    <d v="1899-12-30T12:48:41"/>
  </r>
  <r>
    <x v="226"/>
    <x v="213"/>
    <x v="86"/>
    <x v="9"/>
    <s v="Nasco Cornflakes"/>
    <x v="2"/>
    <x v="6"/>
    <x v="35"/>
    <n v="1"/>
    <n v="2000"/>
    <x v="0"/>
    <s v="Pollyanna SOLOMON"/>
    <d v="2020-12-11T12:48:41"/>
    <s v="General Trade"/>
    <s v="Whatsapp"/>
    <d v="1899-12-30T22:58:10"/>
    <n v="2000"/>
    <d v="1899-12-30T13:50:31"/>
    <d v="1899-12-30T12:48:41"/>
  </r>
  <r>
    <x v="227"/>
    <x v="213"/>
    <x v="86"/>
    <x v="7"/>
    <s v="Cowbell Milk"/>
    <x v="2"/>
    <x v="4"/>
    <x v="32"/>
    <n v="0.5"/>
    <n v="7800"/>
    <x v="0"/>
    <s v="Pollyanna SOLOMON"/>
    <d v="2020-12-11T12:48:41"/>
    <s v="General Trade"/>
    <s v="Whatsapp"/>
    <d v="1899-12-30T22:58:09"/>
    <n v="3900"/>
    <d v="1899-12-30T13:50:32"/>
    <d v="1899-12-30T12:48:41"/>
  </r>
  <r>
    <x v="227"/>
    <x v="213"/>
    <x v="86"/>
    <x v="7"/>
    <s v="Cowbell Milk"/>
    <x v="2"/>
    <x v="4"/>
    <x v="45"/>
    <n v="0.5"/>
    <n v="8500"/>
    <x v="0"/>
    <s v="Pollyanna SOLOMON"/>
    <d v="2020-12-11T12:48:41"/>
    <s v="General Trade"/>
    <s v="Whatsapp"/>
    <d v="1899-12-30T22:58:09"/>
    <n v="4250"/>
    <d v="1899-12-30T13:50:32"/>
    <d v="1899-12-30T12:48:41"/>
  </r>
  <r>
    <x v="227"/>
    <x v="213"/>
    <x v="86"/>
    <x v="11"/>
    <s v="Dano Cool Cow"/>
    <x v="2"/>
    <x v="4"/>
    <x v="44"/>
    <n v="1"/>
    <n v="6750"/>
    <x v="0"/>
    <s v="Pollyanna SOLOMON"/>
    <d v="2020-12-11T12:48:41"/>
    <s v="General Trade"/>
    <s v="Whatsapp"/>
    <d v="1899-12-30T22:58:09"/>
    <n v="6750"/>
    <d v="1899-12-30T13:50:32"/>
    <d v="1899-12-30T12:48:41"/>
  </r>
  <r>
    <x v="228"/>
    <x v="214"/>
    <x v="131"/>
    <x v="11"/>
    <s v="Dano Cool Cow"/>
    <x v="2"/>
    <x v="4"/>
    <x v="44"/>
    <n v="3"/>
    <n v="6750"/>
    <x v="0"/>
    <s v="MinRee Michael stein"/>
    <d v="2020-12-11T12:58:14"/>
    <s v="General Trade"/>
    <s v="Mobile App"/>
    <d v="1899-12-31T00:34:32"/>
    <n v="20250"/>
    <d v="1899-12-30T12:23:42"/>
    <d v="1899-12-30T12:58:14"/>
  </r>
  <r>
    <x v="228"/>
    <x v="214"/>
    <x v="131"/>
    <x v="2"/>
    <s v="Nestle Milo"/>
    <x v="2"/>
    <x v="5"/>
    <x v="53"/>
    <n v="1"/>
    <n v="13600"/>
    <x v="0"/>
    <s v="MinRee Michael stein"/>
    <d v="2020-12-11T12:58:14"/>
    <s v="General Trade"/>
    <s v="Mobile App"/>
    <d v="1899-12-31T00:34:32"/>
    <n v="13600"/>
    <d v="1899-12-30T12:23:42"/>
    <d v="1899-12-30T12:58:14"/>
  </r>
  <r>
    <x v="18"/>
    <x v="18"/>
    <x v="14"/>
    <x v="11"/>
    <s v="Dano Cool Cow"/>
    <x v="2"/>
    <x v="4"/>
    <x v="44"/>
    <n v="3"/>
    <n v="6750"/>
    <x v="0"/>
    <s v="milcah Smart"/>
    <d v="2020-12-11T14:03:39"/>
    <s v="General Trade"/>
    <s v="Mobile App"/>
    <d v="1899-12-30T21:58:25"/>
    <n v="20250"/>
    <d v="1899-12-30T16:05:14"/>
    <d v="1899-12-30T14:03:39"/>
  </r>
  <r>
    <x v="18"/>
    <x v="18"/>
    <x v="14"/>
    <x v="17"/>
    <s v="Dangote Sugar"/>
    <x v="2"/>
    <x v="13"/>
    <x v="75"/>
    <n v="2"/>
    <n v="4200"/>
    <x v="0"/>
    <s v="milcah Smart"/>
    <d v="2020-12-11T14:03:39"/>
    <s v="General Trade"/>
    <s v="Mobile App"/>
    <d v="1899-12-30T21:58:25"/>
    <n v="8400"/>
    <d v="1899-12-30T16:05:14"/>
    <d v="1899-12-30T14:03:39"/>
  </r>
  <r>
    <x v="229"/>
    <x v="215"/>
    <x v="132"/>
    <x v="10"/>
    <s v="Bournvita"/>
    <x v="2"/>
    <x v="5"/>
    <x v="40"/>
    <n v="5"/>
    <n v="9050"/>
    <x v="0"/>
    <s v="Fidelia Martins"/>
    <d v="2020-12-11T14:40:51"/>
    <s v="Wholesale"/>
    <s v="Whatsapp"/>
    <d v="1899-12-31T01:44:24"/>
    <n v="45250"/>
    <d v="1899-12-30T12:56:27"/>
    <d v="1899-12-30T14:40:51"/>
  </r>
  <r>
    <x v="230"/>
    <x v="216"/>
    <x v="75"/>
    <x v="2"/>
    <s v="Nestle Milo"/>
    <x v="2"/>
    <x v="5"/>
    <x v="29"/>
    <n v="3"/>
    <n v="11200"/>
    <x v="0"/>
    <s v="Esther Victor"/>
    <d v="2020-12-11T15:04:33"/>
    <s v="General Trade"/>
    <s v="Mobile App"/>
    <d v="1899-12-30T22:02:07"/>
    <n v="33600"/>
    <d v="1899-12-30T17:02:26"/>
    <d v="1899-12-30T15:04:33"/>
  </r>
  <r>
    <x v="231"/>
    <x v="217"/>
    <x v="133"/>
    <x v="16"/>
    <s v="MistaChoco 15g"/>
    <x v="2"/>
    <x v="9"/>
    <x v="73"/>
    <n v="1"/>
    <n v="1"/>
    <x v="0"/>
    <s v="stella Raphael"/>
    <d v="2020-12-11T16:27:20"/>
    <s v="General Trade"/>
    <s v="Whatsapp"/>
    <d v="1899-12-31T00:52:29"/>
    <n v="1"/>
    <d v="1899-12-30T15:34:51"/>
    <d v="1899-12-30T16:27:20"/>
  </r>
  <r>
    <x v="231"/>
    <x v="217"/>
    <x v="133"/>
    <x v="16"/>
    <s v="MistaChoco 15g"/>
    <x v="2"/>
    <x v="9"/>
    <x v="72"/>
    <n v="1"/>
    <n v="1500"/>
    <x v="0"/>
    <s v="stella Raphael"/>
    <d v="2020-12-11T16:27:20"/>
    <s v="General Trade"/>
    <s v="Whatsapp"/>
    <d v="1899-12-31T00:52:29"/>
    <n v="1500"/>
    <d v="1899-12-30T15:34:51"/>
    <d v="1899-12-30T16:27:20"/>
  </r>
  <r>
    <x v="232"/>
    <x v="218"/>
    <x v="134"/>
    <x v="9"/>
    <s v="Nasco Cornflakes"/>
    <x v="2"/>
    <x v="6"/>
    <x v="35"/>
    <n v="6"/>
    <n v="2000"/>
    <x v="0"/>
    <s v="DIVINE IDRIS"/>
    <d v="2020-12-11T16:43:41"/>
    <s v="General Trade"/>
    <s v="Whatsapp"/>
    <d v="1899-12-30T23:06:02"/>
    <n v="12000"/>
    <d v="1899-12-30T17:37:39"/>
    <d v="1899-12-30T16:43:41"/>
  </r>
  <r>
    <x v="232"/>
    <x v="218"/>
    <x v="134"/>
    <x v="7"/>
    <s v="Cowbell Milk"/>
    <x v="2"/>
    <x v="4"/>
    <x v="32"/>
    <n v="2"/>
    <n v="7800"/>
    <x v="0"/>
    <s v="DIVINE IDRIS"/>
    <d v="2020-12-11T16:43:41"/>
    <s v="General Trade"/>
    <s v="Whatsapp"/>
    <d v="1899-12-30T23:06:02"/>
    <n v="15600"/>
    <d v="1899-12-30T17:37:39"/>
    <d v="1899-12-30T16:43:41"/>
  </r>
  <r>
    <x v="232"/>
    <x v="218"/>
    <x v="134"/>
    <x v="7"/>
    <s v="Cowbell Milk"/>
    <x v="2"/>
    <x v="4"/>
    <x v="45"/>
    <n v="2"/>
    <n v="8500"/>
    <x v="0"/>
    <s v="DIVINE IDRIS"/>
    <d v="2020-12-11T16:43:41"/>
    <s v="General Trade"/>
    <s v="Whatsapp"/>
    <d v="1899-12-30T23:06:02"/>
    <n v="17000"/>
    <d v="1899-12-30T17:37:39"/>
    <d v="1899-12-30T16:43:41"/>
  </r>
  <r>
    <x v="232"/>
    <x v="218"/>
    <x v="134"/>
    <x v="16"/>
    <s v="MistaChoco 15g"/>
    <x v="2"/>
    <x v="9"/>
    <x v="72"/>
    <n v="1"/>
    <n v="1500"/>
    <x v="0"/>
    <s v="DIVINE IDRIS"/>
    <d v="2020-12-11T16:43:41"/>
    <s v="General Trade"/>
    <s v="Whatsapp"/>
    <d v="1899-12-30T23:06:02"/>
    <n v="1500"/>
    <d v="1899-12-30T17:37:39"/>
    <d v="1899-12-30T16:43:41"/>
  </r>
  <r>
    <x v="232"/>
    <x v="218"/>
    <x v="134"/>
    <x v="16"/>
    <s v="MistaChoco 15g"/>
    <x v="2"/>
    <x v="9"/>
    <x v="73"/>
    <n v="1"/>
    <n v="1"/>
    <x v="0"/>
    <s v="DIVINE IDRIS"/>
    <d v="2020-12-11T16:43:41"/>
    <s v="General Trade"/>
    <s v="Whatsapp"/>
    <d v="1899-12-30T23:06:02"/>
    <n v="1"/>
    <d v="1899-12-30T17:37:39"/>
    <d v="1899-12-30T16:43:41"/>
  </r>
  <r>
    <x v="233"/>
    <x v="219"/>
    <x v="80"/>
    <x v="2"/>
    <s v="Nestle Golden Morn"/>
    <x v="2"/>
    <x v="6"/>
    <x v="31"/>
    <n v="5"/>
    <n v="7450"/>
    <x v="0"/>
    <s v="Esther Victor"/>
    <d v="2020-12-11T17:30:53"/>
    <s v="General Trade"/>
    <s v="Mobile App"/>
    <d v="1899-12-31T19:49:20"/>
    <n v="37250"/>
    <d v="1899-12-30T21:41:33"/>
    <d v="1899-12-30T17:30:53"/>
  </r>
  <r>
    <x v="234"/>
    <x v="220"/>
    <x v="0"/>
    <x v="2"/>
    <s v="Nestle Milo"/>
    <x v="2"/>
    <x v="5"/>
    <x v="30"/>
    <n v="20"/>
    <n v="9120"/>
    <x v="0"/>
    <s v="rosemary Goodluck"/>
    <d v="2020-12-11T17:58:45"/>
    <s v="General Trade"/>
    <s v="Mobile App"/>
    <d v="1899-12-31T05:48:11"/>
    <n v="182400"/>
    <d v="1899-12-30T12:10:34"/>
    <d v="1899-12-30T17:58:45"/>
  </r>
  <r>
    <x v="235"/>
    <x v="221"/>
    <x v="0"/>
    <x v="11"/>
    <s v="Dano Cool Cow"/>
    <x v="2"/>
    <x v="4"/>
    <x v="57"/>
    <n v="3"/>
    <n v="19170"/>
    <x v="0"/>
    <s v="rosemary Goodluck"/>
    <d v="2020-12-11T17:58:45"/>
    <s v="General Trade"/>
    <s v="Mobile App"/>
    <d v="1899-12-31T02:45:07"/>
    <n v="57510"/>
    <d v="1899-12-30T15:13:38"/>
    <d v="1899-12-30T17:58:45"/>
  </r>
  <r>
    <x v="236"/>
    <x v="222"/>
    <x v="135"/>
    <x v="11"/>
    <s v="Dano Cool Cow"/>
    <x v="2"/>
    <x v="4"/>
    <x v="44"/>
    <n v="3"/>
    <n v="6750"/>
    <x v="0"/>
    <s v="olabisi Kingsley"/>
    <d v="2020-12-12T08:25:47"/>
    <s v="General Trade"/>
    <s v="Whatsapp"/>
    <d v="1899-12-31T14:36:27"/>
    <n v="20250"/>
    <d v="1899-12-30T17:49:20"/>
    <d v="1899-12-30T08:25:47"/>
  </r>
  <r>
    <x v="236"/>
    <x v="222"/>
    <x v="135"/>
    <x v="2"/>
    <s v="Nestle Golden Morn"/>
    <x v="2"/>
    <x v="6"/>
    <x v="31"/>
    <n v="1"/>
    <n v="7450"/>
    <x v="0"/>
    <s v="olabisi Kingsley"/>
    <d v="2020-12-12T08:25:47"/>
    <s v="General Trade"/>
    <s v="Whatsapp"/>
    <d v="1899-12-31T14:36:27"/>
    <n v="7450"/>
    <d v="1899-12-30T17:49:20"/>
    <d v="1899-12-30T08:25:47"/>
  </r>
  <r>
    <x v="236"/>
    <x v="222"/>
    <x v="135"/>
    <x v="2"/>
    <s v="Nestle Milo"/>
    <x v="2"/>
    <x v="5"/>
    <x v="30"/>
    <n v="2"/>
    <n v="9120"/>
    <x v="0"/>
    <s v="olabisi Kingsley"/>
    <d v="2020-12-12T08:25:47"/>
    <s v="General Trade"/>
    <s v="Whatsapp"/>
    <d v="1899-12-31T14:36:27"/>
    <n v="18240"/>
    <d v="1899-12-30T17:49:20"/>
    <d v="1899-12-30T08:25:47"/>
  </r>
  <r>
    <x v="237"/>
    <x v="223"/>
    <x v="0"/>
    <x v="2"/>
    <s v="Nestle Milo"/>
    <x v="2"/>
    <x v="5"/>
    <x v="29"/>
    <n v="3"/>
    <n v="11200"/>
    <x v="0"/>
    <s v="Maryjane Joel"/>
    <d v="2020-12-12T10:23:38"/>
    <s v="General Trade"/>
    <s v="Mobile App"/>
    <d v="1899-12-30T16:28:30"/>
    <n v="33600"/>
    <d v="1899-12-30T17:55:08"/>
    <d v="1899-12-30T10:23:38"/>
  </r>
  <r>
    <x v="237"/>
    <x v="223"/>
    <x v="0"/>
    <x v="2"/>
    <s v="Nestle Milo"/>
    <x v="2"/>
    <x v="5"/>
    <x v="38"/>
    <n v="1"/>
    <n v="9350"/>
    <x v="0"/>
    <s v="Maryjane Joel"/>
    <d v="2020-12-12T10:23:38"/>
    <s v="General Trade"/>
    <s v="Mobile App"/>
    <d v="1899-12-30T16:28:30"/>
    <n v="9350"/>
    <d v="1899-12-30T17:55:08"/>
    <d v="1899-12-30T10:23:38"/>
  </r>
  <r>
    <x v="19"/>
    <x v="19"/>
    <x v="15"/>
    <x v="1"/>
    <s v="Peak Milk"/>
    <x v="2"/>
    <x v="4"/>
    <x v="78"/>
    <n v="1"/>
    <n v="12400"/>
    <x v="0"/>
    <s v="Martins oyekunle"/>
    <d v="2020-12-12T11:51:17"/>
    <s v="Wholesale"/>
    <s v="Whatsapp"/>
    <d v="1899-12-30T21:53:10"/>
    <n v="12400"/>
    <d v="1899-12-30T13:58:07"/>
    <d v="1899-12-30T11:51:17"/>
  </r>
  <r>
    <x v="19"/>
    <x v="19"/>
    <x v="15"/>
    <x v="11"/>
    <s v="Dano Cool Cow"/>
    <x v="2"/>
    <x v="4"/>
    <x v="44"/>
    <n v="10"/>
    <n v="6750"/>
    <x v="0"/>
    <s v="Martins oyekunle"/>
    <d v="2020-12-12T11:51:17"/>
    <s v="Wholesale"/>
    <s v="Whatsapp"/>
    <d v="1899-12-30T21:53:10"/>
    <n v="67500"/>
    <d v="1899-12-30T13:58:07"/>
    <d v="1899-12-30T11:51:17"/>
  </r>
  <r>
    <x v="238"/>
    <x v="224"/>
    <x v="136"/>
    <x v="1"/>
    <s v="Three Crowns Milk"/>
    <x v="2"/>
    <x v="4"/>
    <x v="79"/>
    <n v="1"/>
    <n v="3750"/>
    <x v="0"/>
    <s v="Imegwa Philomena"/>
    <d v="2020-12-12T12:01:17"/>
    <s v="General Trade"/>
    <s v="Mobile App"/>
    <d v="1899-12-31T01:34:59"/>
    <n v="3750"/>
    <d v="1899-12-30T10:26:18"/>
    <d v="1899-12-30T12:01:17"/>
  </r>
  <r>
    <x v="238"/>
    <x v="224"/>
    <x v="136"/>
    <x v="1"/>
    <s v="Peak Milk"/>
    <x v="2"/>
    <x v="4"/>
    <x v="43"/>
    <n v="1"/>
    <n v="3750"/>
    <x v="0"/>
    <s v="Imegwa Philomena"/>
    <d v="2020-12-12T12:01:17"/>
    <s v="General Trade"/>
    <s v="Mobile App"/>
    <d v="1899-12-31T01:34:59"/>
    <n v="3750"/>
    <d v="1899-12-30T10:26:18"/>
    <d v="1899-12-30T12:01:17"/>
  </r>
  <r>
    <x v="238"/>
    <x v="224"/>
    <x v="136"/>
    <x v="2"/>
    <s v="Nestle Golden Morn"/>
    <x v="2"/>
    <x v="6"/>
    <x v="50"/>
    <n v="0.25"/>
    <n v="7050"/>
    <x v="0"/>
    <s v="Imegwa Philomena"/>
    <d v="2020-12-12T12:01:17"/>
    <s v="General Trade"/>
    <s v="Mobile App"/>
    <d v="1899-12-31T01:34:59"/>
    <n v="1762.5"/>
    <d v="1899-12-30T10:26:18"/>
    <d v="1899-12-30T12:01:17"/>
  </r>
  <r>
    <x v="239"/>
    <x v="225"/>
    <x v="21"/>
    <x v="11"/>
    <s v="Dano Cool Cow"/>
    <x v="2"/>
    <x v="4"/>
    <x v="46"/>
    <n v="2"/>
    <n v="8500"/>
    <x v="0"/>
    <s v="Martins Obafemi"/>
    <d v="2020-12-12T12:17:29"/>
    <s v="Wholesale"/>
    <s v="Whatsapp"/>
    <d v="1899-12-31T01:36:54"/>
    <n v="17000"/>
    <d v="1899-12-30T10:40:35"/>
    <d v="1899-12-30T12:17:29"/>
  </r>
  <r>
    <x v="239"/>
    <x v="225"/>
    <x v="21"/>
    <x v="2"/>
    <s v="Nestle Milo"/>
    <x v="2"/>
    <x v="5"/>
    <x v="39"/>
    <n v="1"/>
    <n v="10050"/>
    <x v="0"/>
    <s v="Martins Obafemi"/>
    <d v="2020-12-12T12:17:29"/>
    <s v="Wholesale"/>
    <s v="Whatsapp"/>
    <d v="1899-12-31T01:36:54"/>
    <n v="10050"/>
    <d v="1899-12-30T10:40:35"/>
    <d v="1899-12-30T12:17:29"/>
  </r>
  <r>
    <x v="239"/>
    <x v="225"/>
    <x v="21"/>
    <x v="2"/>
    <s v="Nestle Golden Morn"/>
    <x v="2"/>
    <x v="6"/>
    <x v="31"/>
    <n v="2"/>
    <n v="7450"/>
    <x v="0"/>
    <s v="Martins Obafemi"/>
    <d v="2020-12-12T12:17:29"/>
    <s v="Wholesale"/>
    <s v="Whatsapp"/>
    <d v="1899-12-31T01:36:54"/>
    <n v="14900"/>
    <d v="1899-12-30T10:40:35"/>
    <d v="1899-12-30T12:17:29"/>
  </r>
  <r>
    <x v="240"/>
    <x v="226"/>
    <x v="89"/>
    <x v="10"/>
    <s v="Bournvita"/>
    <x v="2"/>
    <x v="5"/>
    <x v="40"/>
    <n v="1"/>
    <n v="9050"/>
    <x v="0"/>
    <s v="Cynthia ejike james"/>
    <d v="2020-12-12T12:18:45"/>
    <s v="General Trade"/>
    <s v="Whatsapp"/>
    <d v="1899-12-30T18:23:56"/>
    <n v="9050"/>
    <d v="1899-12-30T17:54:49"/>
    <d v="1899-12-30T12:18:45"/>
  </r>
  <r>
    <x v="240"/>
    <x v="226"/>
    <x v="89"/>
    <x v="11"/>
    <s v="Dano Cool Cow"/>
    <x v="2"/>
    <x v="4"/>
    <x v="44"/>
    <n v="1"/>
    <n v="6750"/>
    <x v="0"/>
    <s v="Cynthia ejike james"/>
    <d v="2020-12-12T12:18:45"/>
    <s v="General Trade"/>
    <s v="Whatsapp"/>
    <d v="1899-12-30T18:23:56"/>
    <n v="6750"/>
    <d v="1899-12-30T17:54:49"/>
    <d v="1899-12-30T12:18:45"/>
  </r>
  <r>
    <x v="241"/>
    <x v="226"/>
    <x v="89"/>
    <x v="2"/>
    <s v="Nestle Milo"/>
    <x v="2"/>
    <x v="5"/>
    <x v="30"/>
    <n v="2"/>
    <n v="9150"/>
    <x v="0"/>
    <s v="Cynthia ejike james"/>
    <d v="2020-12-12T12:18:45"/>
    <s v="General Trade"/>
    <s v="Whatsapp"/>
    <d v="1899-12-30T18:23:55"/>
    <n v="18300"/>
    <d v="1899-12-30T17:54:50"/>
    <d v="1899-12-30T12:18:45"/>
  </r>
  <r>
    <x v="242"/>
    <x v="227"/>
    <x v="137"/>
    <x v="2"/>
    <s v="Nestle Milo"/>
    <x v="2"/>
    <x v="5"/>
    <x v="29"/>
    <n v="3"/>
    <n v="11200"/>
    <x v="0"/>
    <s v="Martins oyekunle"/>
    <d v="2020-12-12T12:54:39"/>
    <s v="Modern Trade"/>
    <s v="Whatsapp"/>
    <d v="1899-12-30T19:00:35"/>
    <n v="33600"/>
    <d v="1899-12-30T17:54:04"/>
    <d v="1899-12-30T12:54:39"/>
  </r>
  <r>
    <x v="242"/>
    <x v="227"/>
    <x v="137"/>
    <x v="17"/>
    <s v="Dangote Sugar"/>
    <x v="2"/>
    <x v="13"/>
    <x v="77"/>
    <n v="2"/>
    <n v="4200"/>
    <x v="0"/>
    <s v="Martins oyekunle"/>
    <d v="2020-12-12T12:54:39"/>
    <s v="Modern Trade"/>
    <s v="Whatsapp"/>
    <d v="1899-12-30T19:00:35"/>
    <n v="8400"/>
    <d v="1899-12-30T17:54:04"/>
    <d v="1899-12-30T12:54:39"/>
  </r>
  <r>
    <x v="243"/>
    <x v="228"/>
    <x v="54"/>
    <x v="17"/>
    <s v="Dangote Sugar"/>
    <x v="2"/>
    <x v="13"/>
    <x v="75"/>
    <n v="2"/>
    <n v="4200"/>
    <x v="0"/>
    <s v="Titi Bishop"/>
    <d v="2020-12-12T13:11:58"/>
    <s v="General Trade"/>
    <s v="Whatsapp"/>
    <d v="1899-12-30T20:27:07"/>
    <n v="8400"/>
    <d v="1899-12-30T16:44:51"/>
    <d v="1899-12-30T13:11:58"/>
  </r>
  <r>
    <x v="243"/>
    <x v="228"/>
    <x v="54"/>
    <x v="17"/>
    <s v="Dangote Sugar"/>
    <x v="2"/>
    <x v="13"/>
    <x v="77"/>
    <n v="1"/>
    <n v="4200"/>
    <x v="0"/>
    <s v="Titi Bishop"/>
    <d v="2020-12-12T13:11:58"/>
    <s v="General Trade"/>
    <s v="Whatsapp"/>
    <d v="1899-12-30T20:27:07"/>
    <n v="4200"/>
    <d v="1899-12-30T16:44:51"/>
    <d v="1899-12-30T13:11:58"/>
  </r>
  <r>
    <x v="243"/>
    <x v="228"/>
    <x v="54"/>
    <x v="9"/>
    <s v="Nasco Cornflakes"/>
    <x v="2"/>
    <x v="6"/>
    <x v="35"/>
    <n v="1"/>
    <n v="2000"/>
    <x v="0"/>
    <s v="Titi Bishop"/>
    <d v="2020-12-12T13:11:58"/>
    <s v="General Trade"/>
    <s v="Whatsapp"/>
    <d v="1899-12-30T20:27:07"/>
    <n v="2000"/>
    <d v="1899-12-30T16:44:51"/>
    <d v="1899-12-30T13:11:58"/>
  </r>
  <r>
    <x v="244"/>
    <x v="229"/>
    <x v="24"/>
    <x v="11"/>
    <s v="Dano Cool Cow"/>
    <x v="2"/>
    <x v="4"/>
    <x v="44"/>
    <n v="1"/>
    <n v="6750"/>
    <x v="0"/>
    <s v="Ibukun Patrick"/>
    <d v="2020-12-12T13:40:59"/>
    <s v="General Trade"/>
    <s v="Whatsapp"/>
    <d v="1899-12-31T00:21:26"/>
    <n v="6750"/>
    <d v="1899-12-30T13:19:33"/>
    <d v="1899-12-30T13:40:59"/>
  </r>
  <r>
    <x v="244"/>
    <x v="229"/>
    <x v="24"/>
    <x v="1"/>
    <s v="Peak Milk"/>
    <x v="2"/>
    <x v="4"/>
    <x v="78"/>
    <n v="1"/>
    <n v="12400"/>
    <x v="0"/>
    <s v="Ibukun Patrick"/>
    <d v="2020-12-12T13:40:59"/>
    <s v="General Trade"/>
    <s v="Whatsapp"/>
    <d v="1899-12-31T00:21:26"/>
    <n v="12400"/>
    <d v="1899-12-30T13:19:33"/>
    <d v="1899-12-30T13:40:59"/>
  </r>
  <r>
    <x v="245"/>
    <x v="230"/>
    <x v="138"/>
    <x v="11"/>
    <s v="Dano Cool Cow"/>
    <x v="2"/>
    <x v="4"/>
    <x v="44"/>
    <n v="1"/>
    <n v="6750"/>
    <x v="0"/>
    <s v="Rayo Enoch"/>
    <d v="2020-12-12T13:52:58"/>
    <s v="General Trade"/>
    <s v="Mobile App"/>
    <d v="1899-12-31T02:51:04"/>
    <n v="6750"/>
    <d v="1899-12-30T11:01:54"/>
    <d v="1899-12-30T13:52:58"/>
  </r>
  <r>
    <x v="245"/>
    <x v="230"/>
    <x v="138"/>
    <x v="11"/>
    <s v="Dano Cool Cow"/>
    <x v="2"/>
    <x v="4"/>
    <x v="46"/>
    <n v="0.5"/>
    <n v="8500"/>
    <x v="0"/>
    <s v="Rayo Enoch"/>
    <d v="2020-12-12T13:52:58"/>
    <s v="General Trade"/>
    <s v="Mobile App"/>
    <d v="1899-12-31T02:51:04"/>
    <n v="4250"/>
    <d v="1899-12-30T11:01:54"/>
    <d v="1899-12-30T13:52:58"/>
  </r>
  <r>
    <x v="245"/>
    <x v="230"/>
    <x v="138"/>
    <x v="10"/>
    <s v="Bournvita"/>
    <x v="2"/>
    <x v="5"/>
    <x v="40"/>
    <n v="0.5"/>
    <n v="9050"/>
    <x v="0"/>
    <s v="Rayo Enoch"/>
    <d v="2020-12-12T13:52:58"/>
    <s v="General Trade"/>
    <s v="Mobile App"/>
    <d v="1899-12-31T02:51:04"/>
    <n v="4525"/>
    <d v="1899-12-30T11:01:54"/>
    <d v="1899-12-30T13:52:58"/>
  </r>
  <r>
    <x v="245"/>
    <x v="230"/>
    <x v="138"/>
    <x v="10"/>
    <s v="Bournvita"/>
    <x v="2"/>
    <x v="5"/>
    <x v="51"/>
    <n v="0.5"/>
    <n v="11150"/>
    <x v="0"/>
    <s v="Rayo Enoch"/>
    <d v="2020-12-12T13:52:58"/>
    <s v="General Trade"/>
    <s v="Mobile App"/>
    <d v="1899-12-31T02:51:04"/>
    <n v="5575"/>
    <d v="1899-12-30T11:01:54"/>
    <d v="1899-12-30T13:52:58"/>
  </r>
  <r>
    <x v="245"/>
    <x v="230"/>
    <x v="138"/>
    <x v="2"/>
    <s v="Nestle Golden Morn"/>
    <x v="2"/>
    <x v="6"/>
    <x v="50"/>
    <n v="1"/>
    <n v="7050"/>
    <x v="0"/>
    <s v="Rayo Enoch"/>
    <d v="2020-12-12T13:52:58"/>
    <s v="General Trade"/>
    <s v="Mobile App"/>
    <d v="1899-12-31T02:51:04"/>
    <n v="7050"/>
    <d v="1899-12-30T11:01:54"/>
    <d v="1899-12-30T13:52:58"/>
  </r>
  <r>
    <x v="246"/>
    <x v="231"/>
    <x v="31"/>
    <x v="2"/>
    <s v="Nestle Milo"/>
    <x v="2"/>
    <x v="5"/>
    <x v="30"/>
    <n v="2"/>
    <n v="9150"/>
    <x v="0"/>
    <s v="Bernice Segs"/>
    <d v="2020-12-12T15:10:35"/>
    <s v="General Trade"/>
    <s v="Whatsapp"/>
    <d v="1899-12-30T21:24:19"/>
    <n v="18300"/>
    <d v="1899-12-30T17:46:16"/>
    <d v="1899-12-30T15:10:35"/>
  </r>
  <r>
    <x v="246"/>
    <x v="231"/>
    <x v="31"/>
    <x v="2"/>
    <s v="Nestle Golden Morn"/>
    <x v="2"/>
    <x v="6"/>
    <x v="50"/>
    <n v="1"/>
    <n v="7050"/>
    <x v="0"/>
    <s v="Bernice Segs"/>
    <d v="2020-12-12T15:10:35"/>
    <s v="General Trade"/>
    <s v="Whatsapp"/>
    <d v="1899-12-30T21:24:19"/>
    <n v="7050"/>
    <d v="1899-12-30T17:46:16"/>
    <d v="1899-12-30T15:10:35"/>
  </r>
  <r>
    <x v="246"/>
    <x v="231"/>
    <x v="31"/>
    <x v="18"/>
    <s v="Infinity  Cornflakes"/>
    <x v="2"/>
    <x v="6"/>
    <x v="76"/>
    <n v="2"/>
    <n v="1550"/>
    <x v="0"/>
    <s v="Bernice Segs"/>
    <d v="2020-12-12T15:10:35"/>
    <s v="General Trade"/>
    <s v="Whatsapp"/>
    <d v="1899-12-30T21:24:19"/>
    <n v="3100"/>
    <d v="1899-12-30T17:46:16"/>
    <d v="1899-12-30T15:10:35"/>
  </r>
  <r>
    <x v="247"/>
    <x v="232"/>
    <x v="123"/>
    <x v="2"/>
    <s v="Nestle Golden Morn"/>
    <x v="2"/>
    <x v="6"/>
    <x v="50"/>
    <n v="10"/>
    <n v="7050"/>
    <x v="0"/>
    <s v="Tife Chibunnam"/>
    <d v="2020-12-12T16:15:50"/>
    <s v="General Trade"/>
    <s v="Whatsapp"/>
    <d v="1899-12-31T02:28:02"/>
    <n v="70500"/>
    <d v="1899-12-30T13:47:48"/>
    <d v="1899-12-30T16:15:50"/>
  </r>
  <r>
    <x v="248"/>
    <x v="233"/>
    <x v="80"/>
    <x v="2"/>
    <s v="Nestle Milo"/>
    <x v="2"/>
    <x v="5"/>
    <x v="29"/>
    <n v="2"/>
    <n v="11200"/>
    <x v="0"/>
    <s v="Esther Victor"/>
    <d v="2020-12-12T16:29:42"/>
    <s v="General Trade"/>
    <s v="Mobile App"/>
    <d v="1899-12-31T04:14:08"/>
    <n v="22400"/>
    <d v="1899-12-30T12:15:34"/>
    <d v="1899-12-30T16:29:42"/>
  </r>
  <r>
    <x v="248"/>
    <x v="233"/>
    <x v="80"/>
    <x v="11"/>
    <s v="Dano Cool Cow"/>
    <x v="2"/>
    <x v="4"/>
    <x v="46"/>
    <n v="2"/>
    <n v="8500"/>
    <x v="0"/>
    <s v="Esther Victor"/>
    <d v="2020-12-12T16:29:42"/>
    <s v="General Trade"/>
    <s v="Mobile App"/>
    <d v="1899-12-31T04:14:08"/>
    <n v="17000"/>
    <d v="1899-12-30T12:15:34"/>
    <d v="1899-12-30T16:29:42"/>
  </r>
  <r>
    <x v="249"/>
    <x v="234"/>
    <x v="97"/>
    <x v="2"/>
    <s v="Nestle Golden Morn"/>
    <x v="2"/>
    <x v="6"/>
    <x v="50"/>
    <n v="15"/>
    <n v="7050"/>
    <x v="0"/>
    <s v="Hellen Prince"/>
    <d v="2020-12-12T18:33:15"/>
    <s v="General Trade"/>
    <s v="Whatsapp"/>
    <d v="1899-12-31T04:43:45"/>
    <n v="105750"/>
    <d v="1899-12-30T13:49:30"/>
    <d v="1899-12-30T18:33:15"/>
  </r>
  <r>
    <x v="250"/>
    <x v="235"/>
    <x v="97"/>
    <x v="10"/>
    <s v="Bournvita"/>
    <x v="2"/>
    <x v="5"/>
    <x v="40"/>
    <n v="5"/>
    <n v="9050"/>
    <x v="0"/>
    <s v="Hellen Prince"/>
    <d v="2020-12-12T18:33:15"/>
    <s v="General Trade"/>
    <s v="Whatsapp"/>
    <d v="1899-12-31T03:00:23"/>
    <n v="45250"/>
    <d v="1899-12-30T15:32:52"/>
    <d v="1899-12-30T18:33:15"/>
  </r>
  <r>
    <x v="251"/>
    <x v="236"/>
    <x v="97"/>
    <x v="2"/>
    <s v="Nestle Golden Morn"/>
    <x v="2"/>
    <x v="6"/>
    <x v="50"/>
    <n v="10"/>
    <n v="7050"/>
    <x v="0"/>
    <s v="Hellen Prince"/>
    <d v="2020-12-12T18:33:15"/>
    <s v="General Trade"/>
    <s v="Whatsapp"/>
    <d v="1899-12-31T00:48:19"/>
    <n v="70500"/>
    <d v="1899-12-30T17:44:56"/>
    <d v="1899-12-30T18:33:15"/>
  </r>
  <r>
    <x v="251"/>
    <x v="236"/>
    <x v="97"/>
    <x v="12"/>
    <s v="Hollandia Evap. Milk"/>
    <x v="2"/>
    <x v="8"/>
    <x v="47"/>
    <n v="5"/>
    <n v="4200"/>
    <x v="0"/>
    <s v="Hellen Prince"/>
    <d v="2020-12-12T18:33:15"/>
    <s v="General Trade"/>
    <s v="Whatsapp"/>
    <d v="1899-12-31T00:48:19"/>
    <n v="21000"/>
    <d v="1899-12-30T17:44:56"/>
    <d v="1899-12-30T18:33:15"/>
  </r>
  <r>
    <x v="252"/>
    <x v="237"/>
    <x v="139"/>
    <x v="16"/>
    <s v="MistaChoco 15g"/>
    <x v="2"/>
    <x v="9"/>
    <x v="72"/>
    <n v="1"/>
    <n v="1500"/>
    <x v="0"/>
    <s v="Chinwe Emmy"/>
    <d v="2020-12-12T19:30:29"/>
    <s v="General Trade"/>
    <s v="Whatsapp"/>
    <d v="1899-12-31T04:41:57"/>
    <n v="1500"/>
    <d v="1899-12-30T14:48:32"/>
    <d v="1899-12-30T19:30:29"/>
  </r>
  <r>
    <x v="252"/>
    <x v="237"/>
    <x v="139"/>
    <x v="16"/>
    <s v="MistaChoco 15g"/>
    <x v="2"/>
    <x v="9"/>
    <x v="73"/>
    <n v="1"/>
    <n v="1"/>
    <x v="0"/>
    <s v="Chinwe Emmy"/>
    <d v="2020-12-12T19:30:29"/>
    <s v="General Trade"/>
    <s v="Whatsapp"/>
    <d v="1899-12-31T04:41:57"/>
    <n v="1"/>
    <d v="1899-12-30T14:48:32"/>
    <d v="1899-12-30T19:30:29"/>
  </r>
  <r>
    <x v="20"/>
    <x v="20"/>
    <x v="16"/>
    <x v="2"/>
    <s v="Nestle Milo"/>
    <x v="2"/>
    <x v="5"/>
    <x v="29"/>
    <n v="1"/>
    <n v="11200"/>
    <x v="0"/>
    <s v="Dolly yanju"/>
    <d v="2020-12-12T19:54:45"/>
    <s v="General Trade"/>
    <s v="Whatsapp"/>
    <d v="1899-12-31T01:57:06"/>
    <n v="11200"/>
    <d v="1899-12-30T17:57:39"/>
    <d v="1899-12-30T19:54:45"/>
  </r>
  <r>
    <x v="20"/>
    <x v="20"/>
    <x v="16"/>
    <x v="1"/>
    <s v="Peak Milk"/>
    <x v="2"/>
    <x v="4"/>
    <x v="80"/>
    <n v="1"/>
    <n v="14700"/>
    <x v="0"/>
    <s v="Dolly yanju"/>
    <d v="2020-12-12T19:54:45"/>
    <s v="General Trade"/>
    <s v="Whatsapp"/>
    <d v="1899-12-31T01:57:06"/>
    <n v="14700"/>
    <d v="1899-12-30T17:57:39"/>
    <d v="1899-12-30T19:54:45"/>
  </r>
  <r>
    <x v="20"/>
    <x v="20"/>
    <x v="16"/>
    <x v="11"/>
    <s v="Dano Cool Cow"/>
    <x v="2"/>
    <x v="4"/>
    <x v="57"/>
    <n v="0.5"/>
    <n v="19170"/>
    <x v="0"/>
    <s v="Dolly yanju"/>
    <d v="2020-12-12T19:54:45"/>
    <s v="General Trade"/>
    <s v="Whatsapp"/>
    <d v="1899-12-31T01:57:06"/>
    <n v="9585"/>
    <d v="1899-12-30T17:57:39"/>
    <d v="1899-12-30T19:54:45"/>
  </r>
  <r>
    <x v="20"/>
    <x v="20"/>
    <x v="16"/>
    <x v="11"/>
    <s v="Dano Cool Cow"/>
    <x v="2"/>
    <x v="4"/>
    <x v="46"/>
    <n v="1"/>
    <n v="8500"/>
    <x v="0"/>
    <s v="Dolly yanju"/>
    <d v="2020-12-12T19:54:45"/>
    <s v="General Trade"/>
    <s v="Whatsapp"/>
    <d v="1899-12-31T01:57:06"/>
    <n v="8500"/>
    <d v="1899-12-30T17:57:39"/>
    <d v="1899-12-30T19:54:45"/>
  </r>
  <r>
    <x v="20"/>
    <x v="20"/>
    <x v="16"/>
    <x v="11"/>
    <s v="Dano Cool Cow"/>
    <x v="2"/>
    <x v="4"/>
    <x v="44"/>
    <n v="1"/>
    <n v="6750"/>
    <x v="0"/>
    <s v="Dolly yanju"/>
    <d v="2020-12-12T19:54:45"/>
    <s v="General Trade"/>
    <s v="Whatsapp"/>
    <d v="1899-12-31T01:57:06"/>
    <n v="6750"/>
    <d v="1899-12-30T17:57:39"/>
    <d v="1899-12-30T19:54:45"/>
  </r>
  <r>
    <x v="20"/>
    <x v="20"/>
    <x v="16"/>
    <x v="11"/>
    <s v="Dano Full Cream"/>
    <x v="2"/>
    <x v="4"/>
    <x v="58"/>
    <n v="0.5"/>
    <n v="23680"/>
    <x v="0"/>
    <s v="Dolly yanju"/>
    <d v="2020-12-12T19:54:45"/>
    <s v="General Trade"/>
    <s v="Whatsapp"/>
    <d v="1899-12-31T01:57:06"/>
    <n v="11840"/>
    <d v="1899-12-30T17:57:39"/>
    <d v="1899-12-30T19:54:45"/>
  </r>
  <r>
    <x v="253"/>
    <x v="238"/>
    <x v="140"/>
    <x v="1"/>
    <s v="Peak Milk"/>
    <x v="2"/>
    <x v="4"/>
    <x v="67"/>
    <n v="2"/>
    <n v="9100"/>
    <x v="0"/>
    <s v="Mietra Azubuike"/>
    <d v="2020-12-12T21:08:38"/>
    <s v="General Trade"/>
    <s v="Whatsapp"/>
    <d v="1899-12-31T06:42:14"/>
    <n v="18200"/>
    <d v="1899-12-30T14:26:24"/>
    <d v="1899-12-30T21:08:38"/>
  </r>
  <r>
    <x v="254"/>
    <x v="239"/>
    <x v="141"/>
    <x v="7"/>
    <s v="Cowbell Milk"/>
    <x v="2"/>
    <x v="4"/>
    <x v="32"/>
    <n v="1"/>
    <n v="7800"/>
    <x v="0"/>
    <s v="Ofegha Toluwalase"/>
    <d v="2020-12-14T09:22:16"/>
    <s v="General Trade"/>
    <s v="Whatsapp"/>
    <d v="1899-12-30T15:53:04"/>
    <n v="7800"/>
    <d v="1899-12-30T17:29:12"/>
    <d v="1899-12-30T09:22:16"/>
  </r>
  <r>
    <x v="254"/>
    <x v="239"/>
    <x v="141"/>
    <x v="2"/>
    <s v="Nestle Milo"/>
    <x v="2"/>
    <x v="5"/>
    <x v="30"/>
    <n v="1"/>
    <n v="9150"/>
    <x v="0"/>
    <s v="Ofegha Toluwalase"/>
    <d v="2020-12-14T09:22:16"/>
    <s v="General Trade"/>
    <s v="Whatsapp"/>
    <d v="1899-12-30T15:53:04"/>
    <n v="9150"/>
    <d v="1899-12-30T17:29:12"/>
    <d v="1899-12-30T09:22:16"/>
  </r>
  <r>
    <x v="254"/>
    <x v="239"/>
    <x v="141"/>
    <x v="1"/>
    <s v="Peak Milk"/>
    <x v="2"/>
    <x v="4"/>
    <x v="81"/>
    <n v="1"/>
    <n v="10650"/>
    <x v="0"/>
    <s v="Ofegha Toluwalase"/>
    <d v="2020-12-14T09:22:16"/>
    <s v="General Trade"/>
    <s v="Whatsapp"/>
    <d v="1899-12-30T15:53:04"/>
    <n v="10650"/>
    <d v="1899-12-30T17:29:12"/>
    <d v="1899-12-30T09:22:16"/>
  </r>
  <r>
    <x v="254"/>
    <x v="239"/>
    <x v="141"/>
    <x v="1"/>
    <s v="Three Crowns Milk"/>
    <x v="2"/>
    <x v="4"/>
    <x v="79"/>
    <n v="1"/>
    <n v="3750"/>
    <x v="0"/>
    <s v="Ofegha Toluwalase"/>
    <d v="2020-12-14T09:22:16"/>
    <s v="General Trade"/>
    <s v="Whatsapp"/>
    <d v="1899-12-30T15:53:04"/>
    <n v="3750"/>
    <d v="1899-12-30T17:29:12"/>
    <d v="1899-12-30T09:22:16"/>
  </r>
  <r>
    <x v="91"/>
    <x v="90"/>
    <x v="69"/>
    <x v="7"/>
    <s v="Cowbell Milk"/>
    <x v="2"/>
    <x v="4"/>
    <x v="45"/>
    <n v="1"/>
    <n v="8500"/>
    <x v="0"/>
    <s v="Imegwa Philomena"/>
    <d v="2020-12-14T10:24:31"/>
    <s v="Wholesale"/>
    <s v="Whatsapp"/>
    <d v="1899-12-31T21:42:00"/>
    <n v="8500"/>
    <d v="1899-12-30T12:42:31"/>
    <d v="1899-12-30T10:24:31"/>
  </r>
  <r>
    <x v="91"/>
    <x v="90"/>
    <x v="69"/>
    <x v="7"/>
    <s v="Cowbell Milk"/>
    <x v="2"/>
    <x v="4"/>
    <x v="32"/>
    <n v="1"/>
    <n v="7800"/>
    <x v="0"/>
    <s v="Imegwa Philomena"/>
    <d v="2020-12-14T10:24:31"/>
    <s v="Wholesale"/>
    <s v="Whatsapp"/>
    <d v="1899-12-31T21:42:00"/>
    <n v="7800"/>
    <d v="1899-12-30T12:42:31"/>
    <d v="1899-12-30T10:24:31"/>
  </r>
  <r>
    <x v="91"/>
    <x v="90"/>
    <x v="69"/>
    <x v="1"/>
    <s v="Three Crowns Milk"/>
    <x v="2"/>
    <x v="4"/>
    <x v="79"/>
    <n v="3"/>
    <n v="3750"/>
    <x v="0"/>
    <s v="Imegwa Philomena"/>
    <d v="2020-12-14T10:24:31"/>
    <s v="Wholesale"/>
    <s v="Whatsapp"/>
    <d v="1899-12-31T21:42:00"/>
    <n v="11250"/>
    <d v="1899-12-30T12:42:31"/>
    <d v="1899-12-30T10:24:31"/>
  </r>
  <r>
    <x v="91"/>
    <x v="90"/>
    <x v="69"/>
    <x v="16"/>
    <s v="MistaChoco 15g"/>
    <x v="2"/>
    <x v="9"/>
    <x v="73"/>
    <n v="1"/>
    <n v="1"/>
    <x v="0"/>
    <s v="Imegwa Philomena"/>
    <d v="2020-12-14T10:24:31"/>
    <s v="Wholesale"/>
    <s v="Whatsapp"/>
    <d v="1899-12-31T21:42:00"/>
    <n v="1"/>
    <d v="1899-12-30T12:42:31"/>
    <d v="1899-12-30T10:24:31"/>
  </r>
  <r>
    <x v="91"/>
    <x v="90"/>
    <x v="69"/>
    <x v="16"/>
    <s v="MistaChoco 15g"/>
    <x v="2"/>
    <x v="9"/>
    <x v="72"/>
    <n v="2"/>
    <n v="1500"/>
    <x v="0"/>
    <s v="Imegwa Philomena"/>
    <d v="2020-12-14T10:24:31"/>
    <s v="Wholesale"/>
    <s v="Whatsapp"/>
    <d v="1899-12-31T21:42:00"/>
    <n v="3000"/>
    <d v="1899-12-30T12:42:31"/>
    <d v="1899-12-30T10:24:31"/>
  </r>
  <r>
    <x v="255"/>
    <x v="240"/>
    <x v="83"/>
    <x v="2"/>
    <s v="Nestle Golden Morn"/>
    <x v="2"/>
    <x v="6"/>
    <x v="50"/>
    <n v="4"/>
    <n v="7050"/>
    <x v="0"/>
    <s v="Chinonso Micheal"/>
    <d v="2020-12-14T10:31:47"/>
    <s v="General Trade"/>
    <s v="Mobile App"/>
    <d v="1899-12-31T18:01:24"/>
    <n v="28200"/>
    <d v="1899-12-30T16:30:23"/>
    <d v="1899-12-30T10:31:47"/>
  </r>
  <r>
    <x v="255"/>
    <x v="240"/>
    <x v="83"/>
    <x v="1"/>
    <s v="Three Crowns Milk"/>
    <x v="2"/>
    <x v="4"/>
    <x v="79"/>
    <n v="4"/>
    <n v="3750"/>
    <x v="0"/>
    <s v="Chinonso Micheal"/>
    <d v="2020-12-14T10:31:47"/>
    <s v="General Trade"/>
    <s v="Mobile App"/>
    <d v="1899-12-31T18:01:24"/>
    <n v="15000"/>
    <d v="1899-12-30T16:30:23"/>
    <d v="1899-12-30T10:31:47"/>
  </r>
  <r>
    <x v="92"/>
    <x v="91"/>
    <x v="52"/>
    <x v="2"/>
    <s v="Nestle Golden Morn"/>
    <x v="2"/>
    <x v="6"/>
    <x v="31"/>
    <n v="1"/>
    <n v="7450"/>
    <x v="0"/>
    <s v="Michelle Olusegun"/>
    <d v="2020-12-14T10:41:04"/>
    <s v="General Trade"/>
    <s v="Whatsapp"/>
    <d v="1899-12-30T17:16:09"/>
    <n v="7450"/>
    <d v="1899-12-30T17:24:55"/>
    <d v="1899-12-30T10:41:04"/>
  </r>
  <r>
    <x v="92"/>
    <x v="91"/>
    <x v="52"/>
    <x v="9"/>
    <s v="Nasco Cornflakes"/>
    <x v="2"/>
    <x v="6"/>
    <x v="35"/>
    <n v="3"/>
    <n v="2000"/>
    <x v="0"/>
    <s v="Michelle Olusegun"/>
    <d v="2020-12-14T10:41:04"/>
    <s v="General Trade"/>
    <s v="Whatsapp"/>
    <d v="1899-12-30T17:16:09"/>
    <n v="6000"/>
    <d v="1899-12-30T17:24:55"/>
    <d v="1899-12-30T10:41:04"/>
  </r>
  <r>
    <x v="92"/>
    <x v="91"/>
    <x v="52"/>
    <x v="5"/>
    <s v="Blue Band Spread"/>
    <x v="2"/>
    <x v="12"/>
    <x v="74"/>
    <n v="1"/>
    <n v="7500"/>
    <x v="0"/>
    <s v="Michelle Olusegun"/>
    <d v="2020-12-14T10:41:04"/>
    <s v="General Trade"/>
    <s v="Whatsapp"/>
    <d v="1899-12-30T17:16:09"/>
    <n v="7500"/>
    <d v="1899-12-30T17:24:55"/>
    <d v="1899-12-30T10:41:04"/>
  </r>
  <r>
    <x v="256"/>
    <x v="241"/>
    <x v="142"/>
    <x v="16"/>
    <s v="MistaChoco 15g"/>
    <x v="2"/>
    <x v="9"/>
    <x v="72"/>
    <n v="1"/>
    <n v="1500"/>
    <x v="0"/>
    <s v="Oluchi monday"/>
    <d v="2020-12-14T11:15:57"/>
    <s v="General Trade"/>
    <s v="Whatsapp"/>
    <d v="1900-01-01T00:55:16"/>
    <n v="1500"/>
    <d v="1899-12-30T10:20:41"/>
    <d v="1899-12-30T11:15:57"/>
  </r>
  <r>
    <x v="256"/>
    <x v="241"/>
    <x v="142"/>
    <x v="16"/>
    <s v="MistaChoco 15g"/>
    <x v="2"/>
    <x v="9"/>
    <x v="73"/>
    <n v="1"/>
    <n v="1"/>
    <x v="0"/>
    <s v="Oluchi monday"/>
    <d v="2020-12-14T11:15:57"/>
    <s v="General Trade"/>
    <s v="Whatsapp"/>
    <d v="1900-01-01T00:55:16"/>
    <n v="1"/>
    <d v="1899-12-30T10:20:41"/>
    <d v="1899-12-30T11:15:57"/>
  </r>
  <r>
    <x v="93"/>
    <x v="92"/>
    <x v="70"/>
    <x v="10"/>
    <s v="Bournvita"/>
    <x v="2"/>
    <x v="5"/>
    <x v="51"/>
    <n v="1"/>
    <n v="11150"/>
    <x v="0"/>
    <s v="Waajidah vincent"/>
    <d v="2020-12-14T11:52:44"/>
    <s v="General Trade"/>
    <s v="Whatsapp"/>
    <d v="1899-12-31T21:35:24"/>
    <n v="11150"/>
    <d v="1899-12-30T14:17:20"/>
    <d v="1899-12-30T11:52:44"/>
  </r>
  <r>
    <x v="93"/>
    <x v="92"/>
    <x v="70"/>
    <x v="2"/>
    <s v="Nestle Milo"/>
    <x v="2"/>
    <x v="5"/>
    <x v="30"/>
    <n v="1"/>
    <n v="9150"/>
    <x v="0"/>
    <s v="Waajidah vincent"/>
    <d v="2020-12-14T11:52:44"/>
    <s v="General Trade"/>
    <s v="Whatsapp"/>
    <d v="1899-12-31T21:35:24"/>
    <n v="9150"/>
    <d v="1899-12-30T14:17:20"/>
    <d v="1899-12-30T11:52:44"/>
  </r>
  <r>
    <x v="93"/>
    <x v="92"/>
    <x v="70"/>
    <x v="1"/>
    <s v="Peak Milk"/>
    <x v="2"/>
    <x v="4"/>
    <x v="34"/>
    <n v="1"/>
    <n v="1860"/>
    <x v="0"/>
    <s v="Waajidah vincent"/>
    <d v="2020-12-14T11:52:44"/>
    <s v="General Trade"/>
    <s v="Whatsapp"/>
    <d v="1899-12-31T21:35:24"/>
    <n v="1860"/>
    <d v="1899-12-30T14:17:20"/>
    <d v="1899-12-30T11:52:44"/>
  </r>
  <r>
    <x v="93"/>
    <x v="92"/>
    <x v="70"/>
    <x v="1"/>
    <s v="Three Crowns Milk"/>
    <x v="2"/>
    <x v="4"/>
    <x v="79"/>
    <n v="2"/>
    <n v="3750"/>
    <x v="0"/>
    <s v="Waajidah vincent"/>
    <d v="2020-12-14T11:52:44"/>
    <s v="General Trade"/>
    <s v="Whatsapp"/>
    <d v="1899-12-31T21:35:24"/>
    <n v="7500"/>
    <d v="1899-12-30T14:17:20"/>
    <d v="1899-12-30T11:52:44"/>
  </r>
  <r>
    <x v="93"/>
    <x v="92"/>
    <x v="70"/>
    <x v="12"/>
    <s v="Hollandia Evap. Milk"/>
    <x v="2"/>
    <x v="8"/>
    <x v="56"/>
    <n v="2"/>
    <n v="2780"/>
    <x v="0"/>
    <s v="Waajidah vincent"/>
    <d v="2020-12-14T11:52:44"/>
    <s v="General Trade"/>
    <s v="Whatsapp"/>
    <d v="1899-12-31T21:35:24"/>
    <n v="5560"/>
    <d v="1899-12-30T14:17:20"/>
    <d v="1899-12-30T11:52:44"/>
  </r>
  <r>
    <x v="257"/>
    <x v="242"/>
    <x v="143"/>
    <x v="16"/>
    <s v="MistaChoco 15g"/>
    <x v="2"/>
    <x v="9"/>
    <x v="73"/>
    <n v="1"/>
    <n v="1"/>
    <x v="0"/>
    <s v="Jennifer stephen"/>
    <d v="2020-12-14T12:17:12"/>
    <s v="Wholesale"/>
    <s v="Whatsapp"/>
    <d v="1900-01-01T18:00:44"/>
    <n v="1"/>
    <d v="1899-12-30T18:16:28"/>
    <d v="1899-12-30T12:17:12"/>
  </r>
  <r>
    <x v="257"/>
    <x v="242"/>
    <x v="143"/>
    <x v="16"/>
    <s v="MistaChoco 15g"/>
    <x v="2"/>
    <x v="9"/>
    <x v="72"/>
    <n v="1"/>
    <n v="1500"/>
    <x v="0"/>
    <s v="Jennifer stephen"/>
    <d v="2020-12-14T12:17:12"/>
    <s v="Wholesale"/>
    <s v="Whatsapp"/>
    <d v="1900-01-01T18:00:44"/>
    <n v="1500"/>
    <d v="1899-12-30T18:16:28"/>
    <d v="1899-12-30T12:17:12"/>
  </r>
  <r>
    <x v="258"/>
    <x v="243"/>
    <x v="18"/>
    <x v="12"/>
    <s v="Hollandia Evap. Milk"/>
    <x v="2"/>
    <x v="8"/>
    <x v="56"/>
    <n v="30"/>
    <n v="2780"/>
    <x v="0"/>
    <s v="Gem ABRAHAM"/>
    <d v="2020-12-14T12:36:44"/>
    <s v="Wholesale"/>
    <s v="Mobile App"/>
    <d v="1900-01-08T17:34:29"/>
    <n v="83400"/>
    <d v="1899-12-30T19:02:15"/>
    <d v="1899-12-30T12:36:44"/>
  </r>
  <r>
    <x v="259"/>
    <x v="244"/>
    <x v="18"/>
    <x v="12"/>
    <s v="Hollandia Evap. Milk"/>
    <x v="2"/>
    <x v="8"/>
    <x v="68"/>
    <n v="15"/>
    <n v="2080"/>
    <x v="0"/>
    <s v="Gem ABRAHAM"/>
    <d v="2020-12-14T12:36:44"/>
    <s v="Wholesale"/>
    <s v="Mobile App"/>
    <d v="1900-01-08T17:32:54"/>
    <n v="31200"/>
    <d v="1899-12-30T19:03:50"/>
    <d v="1899-12-30T12:36:44"/>
  </r>
  <r>
    <x v="260"/>
    <x v="245"/>
    <x v="144"/>
    <x v="2"/>
    <s v="Nestle Milo"/>
    <x v="2"/>
    <x v="5"/>
    <x v="30"/>
    <n v="1"/>
    <n v="9150"/>
    <x v="0"/>
    <s v="Martins Obafemi"/>
    <d v="2020-12-14T12:48:55"/>
    <s v="General Trade"/>
    <s v="Whatsapp"/>
    <d v="1900-01-01T03:18:44"/>
    <n v="9150"/>
    <d v="1899-12-30T09:30:11"/>
    <d v="1899-12-30T12:48:55"/>
  </r>
  <r>
    <x v="260"/>
    <x v="245"/>
    <x v="144"/>
    <x v="8"/>
    <s v="Nibit Cookies"/>
    <x v="2"/>
    <x v="7"/>
    <x v="33"/>
    <n v="1"/>
    <n v="3000"/>
    <x v="0"/>
    <s v="Martins Obafemi"/>
    <d v="2020-12-14T12:48:55"/>
    <s v="General Trade"/>
    <s v="Whatsapp"/>
    <d v="1900-01-01T03:18:44"/>
    <n v="3000"/>
    <d v="1899-12-30T09:30:11"/>
    <d v="1899-12-30T12:48:55"/>
  </r>
  <r>
    <x v="260"/>
    <x v="245"/>
    <x v="144"/>
    <x v="11"/>
    <s v="Dano Cool Cow"/>
    <x v="2"/>
    <x v="4"/>
    <x v="44"/>
    <n v="2"/>
    <n v="6750"/>
    <x v="0"/>
    <s v="Martins Obafemi"/>
    <d v="2020-12-14T12:48:55"/>
    <s v="General Trade"/>
    <s v="Whatsapp"/>
    <d v="1900-01-01T03:18:44"/>
    <n v="13500"/>
    <d v="1899-12-30T09:30:11"/>
    <d v="1899-12-30T12:48:55"/>
  </r>
  <r>
    <x v="260"/>
    <x v="245"/>
    <x v="144"/>
    <x v="9"/>
    <s v="Nasco Biscuit"/>
    <x v="2"/>
    <x v="10"/>
    <x v="55"/>
    <n v="2"/>
    <n v="3300"/>
    <x v="0"/>
    <s v="Martins Obafemi"/>
    <d v="2020-12-14T12:48:55"/>
    <s v="General Trade"/>
    <s v="Whatsapp"/>
    <d v="1900-01-01T03:18:44"/>
    <n v="6600"/>
    <d v="1899-12-30T09:30:11"/>
    <d v="1899-12-30T12:48:55"/>
  </r>
  <r>
    <x v="261"/>
    <x v="246"/>
    <x v="145"/>
    <x v="16"/>
    <s v="MistaChoco 15g"/>
    <x v="2"/>
    <x v="9"/>
    <x v="73"/>
    <n v="1"/>
    <n v="1"/>
    <x v="0"/>
    <s v="Ofegha Toluwalase"/>
    <d v="2020-12-14T13:01:56"/>
    <s v="General Trade"/>
    <s v="Whatsapp"/>
    <d v="1900-01-01T03:09:40"/>
    <n v="1"/>
    <d v="1899-12-30T09:52:16"/>
    <d v="1899-12-30T13:01:56"/>
  </r>
  <r>
    <x v="261"/>
    <x v="246"/>
    <x v="145"/>
    <x v="16"/>
    <s v="MistaChoco 15g"/>
    <x v="2"/>
    <x v="9"/>
    <x v="72"/>
    <n v="1"/>
    <n v="1500"/>
    <x v="0"/>
    <s v="Ofegha Toluwalase"/>
    <d v="2020-12-14T13:01:56"/>
    <s v="General Trade"/>
    <s v="Whatsapp"/>
    <d v="1900-01-01T03:09:40"/>
    <n v="1500"/>
    <d v="1899-12-30T09:52:16"/>
    <d v="1899-12-30T13:01:56"/>
  </r>
  <r>
    <x v="262"/>
    <x v="247"/>
    <x v="104"/>
    <x v="1"/>
    <s v="Three Crowns Milk"/>
    <x v="2"/>
    <x v="4"/>
    <x v="79"/>
    <n v="2"/>
    <n v="3750"/>
    <x v="0"/>
    <s v="Ada Misan"/>
    <d v="2020-12-14T13:18:43"/>
    <s v="General Trade"/>
    <s v="Mobile App"/>
    <d v="1899-12-31T01:25:58"/>
    <n v="7500"/>
    <d v="1899-12-30T11:52:45"/>
    <d v="1899-12-30T13:18:43"/>
  </r>
  <r>
    <x v="262"/>
    <x v="247"/>
    <x v="104"/>
    <x v="1"/>
    <s v="Peak Milk"/>
    <x v="2"/>
    <x v="4"/>
    <x v="80"/>
    <n v="1"/>
    <n v="14700"/>
    <x v="0"/>
    <s v="Ada Misan"/>
    <d v="2020-12-14T13:18:43"/>
    <s v="General Trade"/>
    <s v="Mobile App"/>
    <d v="1899-12-31T01:25:58"/>
    <n v="14700"/>
    <d v="1899-12-30T11:52:45"/>
    <d v="1899-12-30T13:18:43"/>
  </r>
  <r>
    <x v="262"/>
    <x v="247"/>
    <x v="104"/>
    <x v="11"/>
    <s v="Dano Cool Cow"/>
    <x v="2"/>
    <x v="4"/>
    <x v="44"/>
    <n v="2"/>
    <n v="6750"/>
    <x v="0"/>
    <s v="Ada Misan"/>
    <d v="2020-12-14T13:18:43"/>
    <s v="General Trade"/>
    <s v="Mobile App"/>
    <d v="1899-12-31T01:25:58"/>
    <n v="13500"/>
    <d v="1899-12-30T11:52:45"/>
    <d v="1899-12-30T13:18:43"/>
  </r>
  <r>
    <x v="263"/>
    <x v="248"/>
    <x v="0"/>
    <x v="8"/>
    <s v="Nibit Cookies"/>
    <x v="2"/>
    <x v="7"/>
    <x v="33"/>
    <n v="10"/>
    <n v="3000"/>
    <x v="0"/>
    <s v="Maryjane Joel"/>
    <d v="2020-12-14T14:29:55"/>
    <s v="General Trade"/>
    <s v="Mobile App"/>
    <d v="1900-01-01T15:50:27"/>
    <n v="30000"/>
    <d v="1899-12-30T22:39:28"/>
    <d v="1899-12-30T14:29:55"/>
  </r>
  <r>
    <x v="263"/>
    <x v="248"/>
    <x v="0"/>
    <x v="8"/>
    <s v="Nibit Cookies"/>
    <x v="2"/>
    <x v="7"/>
    <x v="36"/>
    <n v="10"/>
    <n v="3000"/>
    <x v="0"/>
    <s v="Maryjane Joel"/>
    <d v="2020-12-14T14:29:55"/>
    <s v="General Trade"/>
    <s v="Mobile App"/>
    <d v="1900-01-01T15:50:27"/>
    <n v="30000"/>
    <d v="1899-12-30T22:39:28"/>
    <d v="1899-12-30T14:29:55"/>
  </r>
  <r>
    <x v="264"/>
    <x v="249"/>
    <x v="66"/>
    <x v="11"/>
    <s v="Dano Cool Cow"/>
    <x v="2"/>
    <x v="4"/>
    <x v="44"/>
    <n v="5"/>
    <n v="6750"/>
    <x v="0"/>
    <s v="Nwando Godwin"/>
    <d v="2020-12-14T15:07:15"/>
    <s v="Wholesale"/>
    <s v="Mobile App"/>
    <d v="1899-12-31T22:06:25"/>
    <n v="33750"/>
    <d v="1899-12-30T17:00:50"/>
    <d v="1899-12-30T15:07:15"/>
  </r>
  <r>
    <x v="119"/>
    <x v="117"/>
    <x v="86"/>
    <x v="1"/>
    <s v="Peak Milk"/>
    <x v="2"/>
    <x v="4"/>
    <x v="43"/>
    <n v="1"/>
    <n v="3750"/>
    <x v="0"/>
    <s v="Perfect MASTER LIGHT"/>
    <d v="2020-12-14T16:28:56"/>
    <s v="General Trade"/>
    <s v="Whatsapp"/>
    <d v="1900-01-01T06:29:24"/>
    <n v="3750"/>
    <d v="1899-12-30T09:59:32"/>
    <d v="1899-12-30T16:28:56"/>
  </r>
  <r>
    <x v="119"/>
    <x v="117"/>
    <x v="86"/>
    <x v="1"/>
    <s v="Three Crowns Milk"/>
    <x v="2"/>
    <x v="4"/>
    <x v="79"/>
    <n v="1"/>
    <n v="3750"/>
    <x v="0"/>
    <s v="Perfect MASTER LIGHT"/>
    <d v="2020-12-14T16:28:56"/>
    <s v="General Trade"/>
    <s v="Whatsapp"/>
    <d v="1900-01-01T06:29:24"/>
    <n v="3750"/>
    <d v="1899-12-30T09:59:32"/>
    <d v="1899-12-30T16:28:56"/>
  </r>
  <r>
    <x v="265"/>
    <x v="117"/>
    <x v="86"/>
    <x v="17"/>
    <s v="Dangote Sugar"/>
    <x v="2"/>
    <x v="13"/>
    <x v="75"/>
    <n v="1"/>
    <n v="4200"/>
    <x v="0"/>
    <s v="Perfect MASTER LIGHT"/>
    <d v="2020-12-14T16:28:56"/>
    <s v="General Trade"/>
    <s v="Whatsapp"/>
    <d v="1900-01-01T06:29:23"/>
    <n v="4200"/>
    <d v="1899-12-30T09:59:33"/>
    <d v="1899-12-30T16:28:56"/>
  </r>
  <r>
    <x v="266"/>
    <x v="250"/>
    <x v="146"/>
    <x v="16"/>
    <s v="MistaChoco 15g"/>
    <x v="2"/>
    <x v="9"/>
    <x v="73"/>
    <n v="1"/>
    <n v="1"/>
    <x v="0"/>
    <s v="Vika moussa"/>
    <d v="2020-12-14T16:39:07"/>
    <s v="General Trade"/>
    <s v="Whatsapp"/>
    <d v="1900-01-01T00:28:52"/>
    <n v="1"/>
    <d v="1899-12-30T16:10:15"/>
    <d v="1899-12-30T16:39:07"/>
  </r>
  <r>
    <x v="266"/>
    <x v="250"/>
    <x v="146"/>
    <x v="16"/>
    <s v="MistaChoco 15g"/>
    <x v="2"/>
    <x v="9"/>
    <x v="72"/>
    <n v="1"/>
    <n v="1500"/>
    <x v="0"/>
    <s v="Vika moussa"/>
    <d v="2020-12-14T16:39:07"/>
    <s v="General Trade"/>
    <s v="Whatsapp"/>
    <d v="1900-01-01T00:28:52"/>
    <n v="1500"/>
    <d v="1899-12-30T16:10:15"/>
    <d v="1899-12-30T16:39:07"/>
  </r>
  <r>
    <x v="267"/>
    <x v="251"/>
    <x v="0"/>
    <x v="7"/>
    <s v="Cowbell Milk"/>
    <x v="2"/>
    <x v="4"/>
    <x v="45"/>
    <n v="2"/>
    <n v="8500"/>
    <x v="0"/>
    <s v="Christy Umar"/>
    <d v="2020-12-14T17:15:50"/>
    <s v="General Trade"/>
    <s v="Mobile App"/>
    <d v="1899-12-30T23:23:11"/>
    <n v="17000"/>
    <d v="1899-12-30T17:52:39"/>
    <d v="1899-12-30T17:15:50"/>
  </r>
  <r>
    <x v="267"/>
    <x v="251"/>
    <x v="0"/>
    <x v="7"/>
    <s v="Cowbell Milk"/>
    <x v="2"/>
    <x v="4"/>
    <x v="32"/>
    <n v="1"/>
    <n v="7800"/>
    <x v="0"/>
    <s v="Christy Umar"/>
    <d v="2020-12-14T17:15:50"/>
    <s v="General Trade"/>
    <s v="Mobile App"/>
    <d v="1899-12-30T23:23:11"/>
    <n v="7800"/>
    <d v="1899-12-30T17:52:39"/>
    <d v="1899-12-30T17:15:50"/>
  </r>
  <r>
    <x v="267"/>
    <x v="251"/>
    <x v="0"/>
    <x v="11"/>
    <s v="Dano Full Cream"/>
    <x v="2"/>
    <x v="4"/>
    <x v="58"/>
    <n v="1"/>
    <n v="23680"/>
    <x v="0"/>
    <s v="Christy Umar"/>
    <d v="2020-12-14T17:15:50"/>
    <s v="General Trade"/>
    <s v="Mobile App"/>
    <d v="1899-12-30T23:23:11"/>
    <n v="23680"/>
    <d v="1899-12-30T17:52:39"/>
    <d v="1899-12-30T17:15:50"/>
  </r>
  <r>
    <x v="268"/>
    <x v="252"/>
    <x v="18"/>
    <x v="12"/>
    <s v="Hollandia Evap. Milk"/>
    <x v="2"/>
    <x v="8"/>
    <x v="47"/>
    <n v="11"/>
    <n v="4200"/>
    <x v="0"/>
    <s v="Stephen Progress"/>
    <d v="2020-12-14T17:22:45"/>
    <s v="Wholesale"/>
    <s v="Mobile App"/>
    <d v="1900-01-01T22:01:09"/>
    <n v="46200"/>
    <d v="1899-12-30T19:21:36"/>
    <d v="1899-12-30T17:22:45"/>
  </r>
  <r>
    <x v="268"/>
    <x v="252"/>
    <x v="18"/>
    <x v="2"/>
    <s v="Nestle Golden Morn"/>
    <x v="2"/>
    <x v="6"/>
    <x v="31"/>
    <n v="5"/>
    <n v="7450"/>
    <x v="0"/>
    <s v="Stephen Progress"/>
    <d v="2020-12-14T17:22:45"/>
    <s v="Wholesale"/>
    <s v="Mobile App"/>
    <d v="1900-01-01T22:01:09"/>
    <n v="37250"/>
    <d v="1899-12-30T19:21:36"/>
    <d v="1899-12-30T17:22:45"/>
  </r>
  <r>
    <x v="269"/>
    <x v="253"/>
    <x v="18"/>
    <x v="12"/>
    <s v="Hollandia Evap. Milk"/>
    <x v="2"/>
    <x v="8"/>
    <x v="56"/>
    <n v="10"/>
    <n v="2780"/>
    <x v="0"/>
    <s v="Stephen Progress"/>
    <d v="2020-12-14T17:22:45"/>
    <s v="Wholesale"/>
    <s v="Mobile App"/>
    <d v="1900-01-01T05:58:22"/>
    <n v="27800"/>
    <d v="1899-12-30T11:24:23"/>
    <d v="1899-12-30T17:22:45"/>
  </r>
  <r>
    <x v="270"/>
    <x v="254"/>
    <x v="102"/>
    <x v="11"/>
    <s v="Dano Full Cream"/>
    <x v="2"/>
    <x v="4"/>
    <x v="58"/>
    <n v="1"/>
    <n v="23680"/>
    <x v="0"/>
    <s v="Bernice Segs"/>
    <d v="2020-12-14T17:43:10"/>
    <s v="General Trade"/>
    <s v="Mobile App"/>
    <d v="1900-01-01T06:24:18"/>
    <n v="23680"/>
    <d v="1899-12-30T11:18:52"/>
    <d v="1899-12-30T17:43:10"/>
  </r>
  <r>
    <x v="270"/>
    <x v="254"/>
    <x v="102"/>
    <x v="11"/>
    <s v="Dano Cool Cow"/>
    <x v="2"/>
    <x v="4"/>
    <x v="46"/>
    <n v="1"/>
    <n v="8500"/>
    <x v="0"/>
    <s v="Bernice Segs"/>
    <d v="2020-12-14T17:43:10"/>
    <s v="General Trade"/>
    <s v="Mobile App"/>
    <d v="1900-01-01T06:24:18"/>
    <n v="8500"/>
    <d v="1899-12-30T11:18:52"/>
    <d v="1899-12-30T17:43:10"/>
  </r>
  <r>
    <x v="270"/>
    <x v="254"/>
    <x v="102"/>
    <x v="1"/>
    <s v="Three Crowns Milk"/>
    <x v="2"/>
    <x v="4"/>
    <x v="79"/>
    <n v="1"/>
    <n v="3750"/>
    <x v="0"/>
    <s v="Bernice Segs"/>
    <d v="2020-12-14T17:43:10"/>
    <s v="General Trade"/>
    <s v="Mobile App"/>
    <d v="1900-01-01T06:24:18"/>
    <n v="3750"/>
    <d v="1899-12-30T11:18:52"/>
    <d v="1899-12-30T17:43:10"/>
  </r>
  <r>
    <x v="271"/>
    <x v="255"/>
    <x v="147"/>
    <x v="12"/>
    <s v="Hollandia Evap. Milk"/>
    <x v="2"/>
    <x v="8"/>
    <x v="56"/>
    <n v="1"/>
    <n v="2780"/>
    <x v="0"/>
    <s v="Rose kelvin"/>
    <d v="2020-12-14T18:05:30"/>
    <s v="General Trade"/>
    <s v="Whatsapp"/>
    <d v="1900-01-01T07:19:50"/>
    <n v="2780"/>
    <d v="1899-12-30T10:45:40"/>
    <d v="1899-12-30T18:05:30"/>
  </r>
  <r>
    <x v="271"/>
    <x v="255"/>
    <x v="147"/>
    <x v="1"/>
    <s v="Peak Milk"/>
    <x v="2"/>
    <x v="4"/>
    <x v="81"/>
    <n v="1"/>
    <n v="10650"/>
    <x v="0"/>
    <s v="Rose kelvin"/>
    <d v="2020-12-14T18:05:30"/>
    <s v="General Trade"/>
    <s v="Whatsapp"/>
    <d v="1900-01-01T07:19:50"/>
    <n v="10650"/>
    <d v="1899-12-30T10:45:40"/>
    <d v="1899-12-30T18:05:30"/>
  </r>
  <r>
    <x v="271"/>
    <x v="255"/>
    <x v="147"/>
    <x v="16"/>
    <s v="MistaChoco 15g"/>
    <x v="2"/>
    <x v="9"/>
    <x v="73"/>
    <n v="1"/>
    <n v="1"/>
    <x v="0"/>
    <s v="Rose kelvin"/>
    <d v="2020-12-14T18:05:30"/>
    <s v="General Trade"/>
    <s v="Whatsapp"/>
    <d v="1900-01-01T07:19:50"/>
    <n v="1"/>
    <d v="1899-12-30T10:45:40"/>
    <d v="1899-12-30T18:05:30"/>
  </r>
  <r>
    <x v="271"/>
    <x v="255"/>
    <x v="147"/>
    <x v="16"/>
    <s v="MistaChoco 15g"/>
    <x v="2"/>
    <x v="9"/>
    <x v="72"/>
    <n v="2"/>
    <n v="1500"/>
    <x v="0"/>
    <s v="Rose kelvin"/>
    <d v="2020-12-14T18:05:30"/>
    <s v="General Trade"/>
    <s v="Whatsapp"/>
    <d v="1900-01-01T07:19:50"/>
    <n v="3000"/>
    <d v="1899-12-30T10:45:40"/>
    <d v="1899-12-30T18:05:30"/>
  </r>
  <r>
    <x v="272"/>
    <x v="256"/>
    <x v="148"/>
    <x v="2"/>
    <s v="Nestle Milo"/>
    <x v="2"/>
    <x v="5"/>
    <x v="30"/>
    <n v="2"/>
    <n v="9150"/>
    <x v="0"/>
    <s v="Anu Daniel"/>
    <d v="2020-12-14T19:06:30"/>
    <s v="General Trade"/>
    <s v="Whatsapp"/>
    <d v="1900-01-01T09:05:54"/>
    <n v="18300"/>
    <d v="1899-12-30T10:00:36"/>
    <d v="1899-12-30T19:06:30"/>
  </r>
  <r>
    <x v="272"/>
    <x v="256"/>
    <x v="148"/>
    <x v="1"/>
    <s v="Peak Milk"/>
    <x v="2"/>
    <x v="4"/>
    <x v="81"/>
    <n v="1"/>
    <n v="10650"/>
    <x v="0"/>
    <s v="Anu Daniel"/>
    <d v="2020-12-14T19:06:30"/>
    <s v="General Trade"/>
    <s v="Whatsapp"/>
    <d v="1900-01-01T09:05:54"/>
    <n v="10650"/>
    <d v="1899-12-30T10:00:36"/>
    <d v="1899-12-30T19:06:30"/>
  </r>
  <r>
    <x v="272"/>
    <x v="256"/>
    <x v="148"/>
    <x v="12"/>
    <s v="Hollandia Evap. Milk"/>
    <x v="2"/>
    <x v="8"/>
    <x v="68"/>
    <n v="5"/>
    <n v="2080"/>
    <x v="0"/>
    <s v="Anu Daniel"/>
    <d v="2020-12-14T19:06:30"/>
    <s v="General Trade"/>
    <s v="Whatsapp"/>
    <d v="1900-01-01T09:05:54"/>
    <n v="10400"/>
    <d v="1899-12-30T10:00:36"/>
    <d v="1899-12-30T19:06:30"/>
  </r>
  <r>
    <x v="272"/>
    <x v="256"/>
    <x v="148"/>
    <x v="16"/>
    <s v="MistaChoco 15g"/>
    <x v="2"/>
    <x v="9"/>
    <x v="73"/>
    <n v="1"/>
    <n v="1"/>
    <x v="0"/>
    <s v="Anu Daniel"/>
    <d v="2020-12-14T19:06:30"/>
    <s v="General Trade"/>
    <s v="Whatsapp"/>
    <d v="1900-01-01T09:05:54"/>
    <n v="1"/>
    <d v="1899-12-30T10:00:36"/>
    <d v="1899-12-30T19:06:30"/>
  </r>
  <r>
    <x v="272"/>
    <x v="256"/>
    <x v="148"/>
    <x v="16"/>
    <s v="MistaChoco 15g"/>
    <x v="2"/>
    <x v="9"/>
    <x v="72"/>
    <n v="5"/>
    <n v="1500"/>
    <x v="0"/>
    <s v="Anu Daniel"/>
    <d v="2020-12-14T19:06:30"/>
    <s v="General Trade"/>
    <s v="Whatsapp"/>
    <d v="1900-01-01T09:05:54"/>
    <n v="7500"/>
    <d v="1899-12-30T10:00:36"/>
    <d v="1899-12-30T19:06:30"/>
  </r>
  <r>
    <x v="273"/>
    <x v="257"/>
    <x v="123"/>
    <x v="9"/>
    <s v="Nasco Cornflakes"/>
    <x v="2"/>
    <x v="6"/>
    <x v="35"/>
    <n v="10"/>
    <n v="2000"/>
    <x v="0"/>
    <s v="Martins oyekunle"/>
    <d v="2020-12-14T22:21:05"/>
    <s v="General Trade"/>
    <s v="Whatsapp"/>
    <d v="1899-12-31T05:28:39"/>
    <n v="20000"/>
    <d v="1899-12-30T16:52:26"/>
    <d v="1899-12-30T22:21:05"/>
  </r>
  <r>
    <x v="273"/>
    <x v="257"/>
    <x v="123"/>
    <x v="9"/>
    <s v="Nasco Cornflakes"/>
    <x v="2"/>
    <x v="6"/>
    <x v="60"/>
    <n v="20"/>
    <n v="700"/>
    <x v="0"/>
    <s v="Martins oyekunle"/>
    <d v="2020-12-14T22:21:05"/>
    <s v="General Trade"/>
    <s v="Whatsapp"/>
    <d v="1899-12-31T05:28:39"/>
    <n v="14000"/>
    <d v="1899-12-30T16:52:26"/>
    <d v="1899-12-30T22:21:05"/>
  </r>
  <r>
    <x v="274"/>
    <x v="258"/>
    <x v="123"/>
    <x v="2"/>
    <s v="Nestle Milo"/>
    <x v="2"/>
    <x v="5"/>
    <x v="30"/>
    <n v="10"/>
    <n v="9150"/>
    <x v="0"/>
    <s v="Martins oyekunle"/>
    <d v="2020-12-14T22:21:05"/>
    <s v="General Trade"/>
    <s v="Whatsapp"/>
    <d v="1899-12-31T05:04:44"/>
    <n v="91500"/>
    <d v="1899-12-30T17:16:21"/>
    <d v="1899-12-30T22:21:05"/>
  </r>
  <r>
    <x v="275"/>
    <x v="259"/>
    <x v="149"/>
    <x v="1"/>
    <s v="Peak Milk"/>
    <x v="2"/>
    <x v="4"/>
    <x v="78"/>
    <n v="2"/>
    <n v="12400"/>
    <x v="0"/>
    <s v="Marie Francis"/>
    <d v="2020-12-15T05:40:43"/>
    <s v="Wholesale"/>
    <s v="Web App"/>
    <d v="1900-01-01T18:41:49"/>
    <n v="24800"/>
    <d v="1899-12-30T10:58:54"/>
    <d v="1899-12-30T05:40:43"/>
  </r>
  <r>
    <x v="275"/>
    <x v="259"/>
    <x v="149"/>
    <x v="12"/>
    <s v="Hollandia Evap. Milk"/>
    <x v="2"/>
    <x v="8"/>
    <x v="68"/>
    <n v="20"/>
    <n v="2080"/>
    <x v="0"/>
    <s v="Marie Francis"/>
    <d v="2020-12-15T05:40:43"/>
    <s v="Wholesale"/>
    <s v="Web App"/>
    <d v="1900-01-01T18:41:49"/>
    <n v="41600"/>
    <d v="1899-12-30T10:58:54"/>
    <d v="1899-12-30T05:40:43"/>
  </r>
  <r>
    <x v="276"/>
    <x v="260"/>
    <x v="149"/>
    <x v="12"/>
    <s v="Hollandia Evap. Milk"/>
    <x v="2"/>
    <x v="8"/>
    <x v="68"/>
    <n v="50"/>
    <n v="2080"/>
    <x v="0"/>
    <s v="Marie Francis"/>
    <d v="2020-12-15T05:40:43"/>
    <s v="Wholesale"/>
    <s v="Web App"/>
    <d v="1900-01-01T18:39:10"/>
    <n v="104000"/>
    <d v="1899-12-30T11:01:33"/>
    <d v="1899-12-30T05:40:43"/>
  </r>
  <r>
    <x v="277"/>
    <x v="261"/>
    <x v="149"/>
    <x v="12"/>
    <s v="Hollandia Evap. Milk"/>
    <x v="2"/>
    <x v="8"/>
    <x v="70"/>
    <n v="5"/>
    <n v="3180"/>
    <x v="0"/>
    <s v="Marie Francis"/>
    <d v="2020-12-15T05:40:43"/>
    <s v="Wholesale"/>
    <s v="Web App"/>
    <d v="1900-01-01T15:04:16"/>
    <n v="15900"/>
    <d v="1899-12-30T14:36:27"/>
    <d v="1899-12-30T05:40:43"/>
  </r>
  <r>
    <x v="277"/>
    <x v="261"/>
    <x v="149"/>
    <x v="12"/>
    <s v="Hollandia Evap. Milk"/>
    <x v="2"/>
    <x v="8"/>
    <x v="68"/>
    <n v="10"/>
    <n v="2080"/>
    <x v="0"/>
    <s v="Marie Francis"/>
    <d v="2020-12-15T05:40:43"/>
    <s v="Wholesale"/>
    <s v="Web App"/>
    <d v="1900-01-01T15:04:16"/>
    <n v="20800"/>
    <d v="1899-12-30T14:36:27"/>
    <d v="1899-12-30T05:40:43"/>
  </r>
  <r>
    <x v="278"/>
    <x v="262"/>
    <x v="150"/>
    <x v="10"/>
    <s v="Bournvita"/>
    <x v="2"/>
    <x v="5"/>
    <x v="40"/>
    <n v="1"/>
    <n v="9050"/>
    <x v="0"/>
    <s v="Merit zion"/>
    <d v="2020-12-15T09:02:45"/>
    <s v="General Trade"/>
    <s v="Whatsapp"/>
    <d v="1899-12-30T16:58:15"/>
    <n v="9050"/>
    <d v="1899-12-30T16:04:30"/>
    <d v="1899-12-30T09:02:45"/>
  </r>
  <r>
    <x v="279"/>
    <x v="263"/>
    <x v="151"/>
    <x v="1"/>
    <s v="Peak Milk"/>
    <x v="2"/>
    <x v="4"/>
    <x v="81"/>
    <n v="1"/>
    <n v="10650"/>
    <x v="0"/>
    <s v="Martins Obafemi"/>
    <d v="2020-12-15T11:35:10"/>
    <s v="General Trade"/>
    <s v="Whatsapp"/>
    <d v="1899-12-31T04:17:17"/>
    <n v="10650"/>
    <d v="1899-12-30T07:17:53"/>
    <d v="1899-12-30T11:35:10"/>
  </r>
  <r>
    <x v="279"/>
    <x v="263"/>
    <x v="151"/>
    <x v="2"/>
    <s v="Nestle Golden Morn"/>
    <x v="2"/>
    <x v="6"/>
    <x v="50"/>
    <n v="1"/>
    <n v="7050"/>
    <x v="0"/>
    <s v="Martins Obafemi"/>
    <d v="2020-12-15T11:35:10"/>
    <s v="General Trade"/>
    <s v="Whatsapp"/>
    <d v="1899-12-31T04:17:17"/>
    <n v="7050"/>
    <d v="1899-12-30T07:17:53"/>
    <d v="1899-12-30T11:35:10"/>
  </r>
  <r>
    <x v="279"/>
    <x v="263"/>
    <x v="151"/>
    <x v="12"/>
    <s v="Hollandia Evap. Milk"/>
    <x v="2"/>
    <x v="8"/>
    <x v="56"/>
    <n v="1"/>
    <n v="2780"/>
    <x v="0"/>
    <s v="Martins Obafemi"/>
    <d v="2020-12-15T11:35:10"/>
    <s v="General Trade"/>
    <s v="Whatsapp"/>
    <d v="1899-12-31T04:17:17"/>
    <n v="2780"/>
    <d v="1899-12-30T07:17:53"/>
    <d v="1899-12-30T11:35:10"/>
  </r>
  <r>
    <x v="279"/>
    <x v="263"/>
    <x v="151"/>
    <x v="11"/>
    <s v="Dano Cool Cow"/>
    <x v="2"/>
    <x v="4"/>
    <x v="44"/>
    <n v="1"/>
    <n v="6750"/>
    <x v="0"/>
    <s v="Martins Obafemi"/>
    <d v="2020-12-15T11:35:10"/>
    <s v="General Trade"/>
    <s v="Whatsapp"/>
    <d v="1899-12-31T04:17:17"/>
    <n v="6750"/>
    <d v="1899-12-30T07:17:53"/>
    <d v="1899-12-30T11:35:10"/>
  </r>
  <r>
    <x v="279"/>
    <x v="263"/>
    <x v="151"/>
    <x v="18"/>
    <s v="Infinity  Cornflakes"/>
    <x v="2"/>
    <x v="6"/>
    <x v="76"/>
    <n v="1"/>
    <n v="1550"/>
    <x v="0"/>
    <s v="Martins Obafemi"/>
    <d v="2020-12-15T11:35:10"/>
    <s v="General Trade"/>
    <s v="Whatsapp"/>
    <d v="1899-12-31T04:17:17"/>
    <n v="1550"/>
    <d v="1899-12-30T07:17:53"/>
    <d v="1899-12-30T11:35:10"/>
  </r>
  <r>
    <x v="280"/>
    <x v="264"/>
    <x v="22"/>
    <x v="2"/>
    <s v="Nestle Milo"/>
    <x v="2"/>
    <x v="5"/>
    <x v="30"/>
    <n v="1"/>
    <n v="9150"/>
    <x v="0"/>
    <s v="Waajidah vincent"/>
    <d v="2020-12-15T12:26:50"/>
    <s v="General Trade"/>
    <s v="USSD"/>
    <d v="1900-01-02T18:00:32"/>
    <n v="9150"/>
    <d v="1899-12-30T18:26:18"/>
    <d v="1899-12-30T12:26:50"/>
  </r>
  <r>
    <x v="280"/>
    <x v="264"/>
    <x v="22"/>
    <x v="11"/>
    <s v="Dano Cool Cow"/>
    <x v="2"/>
    <x v="4"/>
    <x v="44"/>
    <n v="1"/>
    <n v="6750"/>
    <x v="0"/>
    <s v="Waajidah vincent"/>
    <d v="2020-12-15T12:26:50"/>
    <s v="General Trade"/>
    <s v="USSD"/>
    <d v="1900-01-02T18:00:32"/>
    <n v="6750"/>
    <d v="1899-12-30T18:26:18"/>
    <d v="1899-12-30T12:26:50"/>
  </r>
  <r>
    <x v="73"/>
    <x v="73"/>
    <x v="54"/>
    <x v="2"/>
    <s v="Nestle Golden Morn"/>
    <x v="2"/>
    <x v="6"/>
    <x v="71"/>
    <n v="1"/>
    <n v="7450"/>
    <x v="0"/>
    <s v="Titi Bishop"/>
    <d v="2020-12-15T13:20:50"/>
    <s v="General Trade"/>
    <s v="Whatsapp"/>
    <d v="1899-12-30T22:12:41"/>
    <n v="7450"/>
    <d v="1899-12-30T15:08:09"/>
    <d v="1899-12-30T13:20:50"/>
  </r>
  <r>
    <x v="73"/>
    <x v="73"/>
    <x v="54"/>
    <x v="17"/>
    <s v="Dangote Sugar"/>
    <x v="2"/>
    <x v="13"/>
    <x v="75"/>
    <n v="1"/>
    <n v="4200"/>
    <x v="0"/>
    <s v="Titi Bishop"/>
    <d v="2020-12-15T13:20:50"/>
    <s v="General Trade"/>
    <s v="Whatsapp"/>
    <d v="1899-12-30T22:12:41"/>
    <n v="4200"/>
    <d v="1899-12-30T15:08:09"/>
    <d v="1899-12-30T13:20:50"/>
  </r>
  <r>
    <x v="281"/>
    <x v="265"/>
    <x v="54"/>
    <x v="7"/>
    <s v="Loya Milk"/>
    <x v="2"/>
    <x v="4"/>
    <x v="41"/>
    <n v="1"/>
    <n v="11000"/>
    <x v="0"/>
    <s v="Titi Bishop"/>
    <d v="2020-12-15T13:20:50"/>
    <s v="General Trade"/>
    <s v="Whatsapp"/>
    <d v="1899-12-30T20:53:41"/>
    <n v="11000"/>
    <d v="1899-12-30T16:27:09"/>
    <d v="1899-12-30T13:20:50"/>
  </r>
  <r>
    <x v="282"/>
    <x v="266"/>
    <x v="24"/>
    <x v="1"/>
    <s v="Peak Milk"/>
    <x v="2"/>
    <x v="4"/>
    <x v="78"/>
    <n v="1"/>
    <n v="12400"/>
    <x v="0"/>
    <s v="Ibukun Patrick"/>
    <d v="2020-12-15T13:47:37"/>
    <s v="General Trade"/>
    <s v="Whatsapp"/>
    <d v="1899-12-30T21:08:36"/>
    <n v="12400"/>
    <d v="1899-12-30T16:39:01"/>
    <d v="1899-12-30T13:47:37"/>
  </r>
  <r>
    <x v="283"/>
    <x v="266"/>
    <x v="24"/>
    <x v="11"/>
    <s v="Dano Cool Cow"/>
    <x v="2"/>
    <x v="4"/>
    <x v="44"/>
    <n v="1"/>
    <n v="6750"/>
    <x v="0"/>
    <s v="Ibukun Patrick"/>
    <d v="2020-12-15T13:47:37"/>
    <s v="General Trade"/>
    <s v="Whatsapp"/>
    <d v="1899-12-30T21:08:35"/>
    <n v="6750"/>
    <d v="1899-12-30T16:39:02"/>
    <d v="1899-12-30T13:47:37"/>
  </r>
  <r>
    <x v="284"/>
    <x v="267"/>
    <x v="19"/>
    <x v="11"/>
    <s v="Dano Cool Cow"/>
    <x v="2"/>
    <x v="4"/>
    <x v="44"/>
    <n v="4"/>
    <n v="6750"/>
    <x v="0"/>
    <s v="Diana John"/>
    <d v="2020-12-15T13:47:58"/>
    <s v="General Trade"/>
    <s v="Mobile App"/>
    <d v="1899-12-31T05:05:24"/>
    <n v="27000"/>
    <d v="1899-12-30T08:42:34"/>
    <d v="1899-12-30T13:47:58"/>
  </r>
  <r>
    <x v="284"/>
    <x v="267"/>
    <x v="19"/>
    <x v="2"/>
    <s v="Nestle Golden Morn"/>
    <x v="2"/>
    <x v="6"/>
    <x v="50"/>
    <n v="2"/>
    <n v="7050"/>
    <x v="0"/>
    <s v="Diana John"/>
    <d v="2020-12-15T13:47:58"/>
    <s v="General Trade"/>
    <s v="Mobile App"/>
    <d v="1899-12-31T05:05:24"/>
    <n v="14100"/>
    <d v="1899-12-30T08:42:34"/>
    <d v="1899-12-30T13:47:58"/>
  </r>
  <r>
    <x v="284"/>
    <x v="267"/>
    <x v="19"/>
    <x v="2"/>
    <s v="Nestle Milo"/>
    <x v="2"/>
    <x v="5"/>
    <x v="53"/>
    <n v="2"/>
    <n v="13600"/>
    <x v="0"/>
    <s v="Diana John"/>
    <d v="2020-12-15T13:47:58"/>
    <s v="General Trade"/>
    <s v="Mobile App"/>
    <d v="1899-12-31T05:05:24"/>
    <n v="27200"/>
    <d v="1899-12-30T08:42:34"/>
    <d v="1899-12-30T13:47:58"/>
  </r>
  <r>
    <x v="284"/>
    <x v="267"/>
    <x v="19"/>
    <x v="2"/>
    <s v="Nestle Milo"/>
    <x v="2"/>
    <x v="5"/>
    <x v="30"/>
    <n v="2"/>
    <n v="9150"/>
    <x v="0"/>
    <s v="Diana John"/>
    <d v="2020-12-15T13:47:58"/>
    <s v="General Trade"/>
    <s v="Mobile App"/>
    <d v="1899-12-31T05:05:24"/>
    <n v="18300"/>
    <d v="1899-12-30T08:42:34"/>
    <d v="1899-12-30T13:47:58"/>
  </r>
  <r>
    <x v="284"/>
    <x v="267"/>
    <x v="19"/>
    <x v="1"/>
    <s v="Peak Milk"/>
    <x v="2"/>
    <x v="4"/>
    <x v="81"/>
    <n v="4"/>
    <n v="10650"/>
    <x v="0"/>
    <s v="Diana John"/>
    <d v="2020-12-15T13:47:58"/>
    <s v="General Trade"/>
    <s v="Mobile App"/>
    <d v="1899-12-31T05:05:24"/>
    <n v="42600"/>
    <d v="1899-12-30T08:42:34"/>
    <d v="1899-12-30T13:47:58"/>
  </r>
  <r>
    <x v="24"/>
    <x v="24"/>
    <x v="19"/>
    <x v="12"/>
    <s v="Hollandia Evap. Milk"/>
    <x v="2"/>
    <x v="8"/>
    <x v="56"/>
    <n v="2"/>
    <n v="2780"/>
    <x v="0"/>
    <s v="Diana John"/>
    <d v="2020-12-15T13:47:58"/>
    <s v="General Trade"/>
    <s v="Mobile App"/>
    <d v="1899-12-31T04:56:29"/>
    <n v="5560"/>
    <d v="1899-12-30T08:51:29"/>
    <d v="1899-12-30T13:47:58"/>
  </r>
  <r>
    <x v="24"/>
    <x v="24"/>
    <x v="19"/>
    <x v="1"/>
    <s v="Peak Milk"/>
    <x v="2"/>
    <x v="4"/>
    <x v="78"/>
    <n v="1"/>
    <n v="12400"/>
    <x v="0"/>
    <s v="Diana John"/>
    <d v="2020-12-15T13:47:58"/>
    <s v="General Trade"/>
    <s v="Mobile App"/>
    <d v="1899-12-31T04:56:29"/>
    <n v="12400"/>
    <d v="1899-12-30T08:51:29"/>
    <d v="1899-12-30T13:47:58"/>
  </r>
  <r>
    <x v="24"/>
    <x v="24"/>
    <x v="19"/>
    <x v="1"/>
    <s v="Peak Milk"/>
    <x v="2"/>
    <x v="4"/>
    <x v="34"/>
    <n v="1"/>
    <n v="1860"/>
    <x v="0"/>
    <s v="Diana John"/>
    <d v="2020-12-15T13:47:58"/>
    <s v="General Trade"/>
    <s v="Mobile App"/>
    <d v="1899-12-31T04:56:29"/>
    <n v="1860"/>
    <d v="1899-12-30T08:51:29"/>
    <d v="1899-12-30T13:47:58"/>
  </r>
  <r>
    <x v="285"/>
    <x v="268"/>
    <x v="71"/>
    <x v="1"/>
    <s v="Peak Milk"/>
    <x v="2"/>
    <x v="4"/>
    <x v="81"/>
    <n v="5"/>
    <n v="10650"/>
    <x v="0"/>
    <s v="Ameerah Utibeabasi"/>
    <d v="2020-12-15T14:24:19"/>
    <s v="General Trade"/>
    <s v="Mobile App"/>
    <d v="1899-12-30T22:43:06"/>
    <n v="53250"/>
    <d v="1899-12-30T15:41:13"/>
    <d v="1899-12-30T14:24:19"/>
  </r>
  <r>
    <x v="96"/>
    <x v="95"/>
    <x v="72"/>
    <x v="2"/>
    <s v="Nestle Golden Morn"/>
    <x v="2"/>
    <x v="6"/>
    <x v="31"/>
    <n v="1"/>
    <n v="7450"/>
    <x v="0"/>
    <s v="dorcas Adewale"/>
    <d v="2020-12-15T14:42:33"/>
    <s v="Modern Trade"/>
    <s v="Mobile App"/>
    <d v="1899-12-31T14:21:53"/>
    <n v="7450"/>
    <d v="1899-12-30T00:20:40"/>
    <d v="1899-12-30T14:42:33"/>
  </r>
  <r>
    <x v="96"/>
    <x v="95"/>
    <x v="72"/>
    <x v="13"/>
    <s v="Bama Mayonnaise"/>
    <x v="2"/>
    <x v="9"/>
    <x v="49"/>
    <n v="1"/>
    <n v="14900"/>
    <x v="0"/>
    <s v="dorcas Adewale"/>
    <d v="2020-12-15T14:42:33"/>
    <s v="Modern Trade"/>
    <s v="Mobile App"/>
    <d v="1899-12-31T14:21:53"/>
    <n v="14900"/>
    <d v="1899-12-30T00:20:40"/>
    <d v="1899-12-30T14:42:33"/>
  </r>
  <r>
    <x v="286"/>
    <x v="269"/>
    <x v="72"/>
    <x v="16"/>
    <s v="MistaChoco 15g"/>
    <x v="2"/>
    <x v="9"/>
    <x v="72"/>
    <n v="1"/>
    <n v="1500"/>
    <x v="0"/>
    <s v="dorcas Adewale"/>
    <d v="2020-12-15T14:42:33"/>
    <s v="Modern Trade"/>
    <s v="Whatsapp"/>
    <d v="1899-12-30T23:40:59"/>
    <n v="1500"/>
    <d v="1899-12-30T15:01:34"/>
    <d v="1899-12-30T14:42:33"/>
  </r>
  <r>
    <x v="286"/>
    <x v="269"/>
    <x v="72"/>
    <x v="16"/>
    <s v="MistaChoco 15g"/>
    <x v="2"/>
    <x v="9"/>
    <x v="73"/>
    <n v="1"/>
    <n v="1"/>
    <x v="0"/>
    <s v="dorcas Adewale"/>
    <d v="2020-12-15T14:42:33"/>
    <s v="Modern Trade"/>
    <s v="Whatsapp"/>
    <d v="1899-12-30T23:40:59"/>
    <n v="1"/>
    <d v="1899-12-30T15:01:34"/>
    <d v="1899-12-30T14:42:33"/>
  </r>
  <r>
    <x v="287"/>
    <x v="96"/>
    <x v="52"/>
    <x v="9"/>
    <s v="Nasco Cornflakes"/>
    <x v="2"/>
    <x v="6"/>
    <x v="35"/>
    <n v="3"/>
    <n v="2000"/>
    <x v="0"/>
    <s v="Michelle Olusegun"/>
    <d v="2020-12-15T14:55:16"/>
    <s v="General Trade"/>
    <s v="Whatsapp"/>
    <d v="1899-12-30T22:13:04"/>
    <n v="6000"/>
    <d v="1899-12-30T16:42:12"/>
    <d v="1899-12-30T14:55:16"/>
  </r>
  <r>
    <x v="288"/>
    <x v="270"/>
    <x v="90"/>
    <x v="11"/>
    <s v="Dano Cool Cow"/>
    <x v="2"/>
    <x v="4"/>
    <x v="44"/>
    <n v="4"/>
    <n v="6750"/>
    <x v="0"/>
    <s v="Chinonso Micheal"/>
    <d v="2020-12-15T15:03:40"/>
    <s v="General Trade"/>
    <s v="Whatsapp"/>
    <d v="1899-12-30T23:53:09"/>
    <n v="27000"/>
    <d v="1899-12-30T15:10:31"/>
    <d v="1899-12-30T15:03:40"/>
  </r>
  <r>
    <x v="288"/>
    <x v="270"/>
    <x v="90"/>
    <x v="12"/>
    <s v="Hollandia Evap. Milk"/>
    <x v="2"/>
    <x v="8"/>
    <x v="56"/>
    <n v="4"/>
    <n v="2780"/>
    <x v="0"/>
    <s v="Chinonso Micheal"/>
    <d v="2020-12-15T15:03:40"/>
    <s v="General Trade"/>
    <s v="Whatsapp"/>
    <d v="1899-12-30T23:53:09"/>
    <n v="11120"/>
    <d v="1899-12-30T15:10:31"/>
    <d v="1899-12-30T15:03:40"/>
  </r>
  <r>
    <x v="289"/>
    <x v="270"/>
    <x v="90"/>
    <x v="7"/>
    <s v="Cowbell Milk"/>
    <x v="2"/>
    <x v="4"/>
    <x v="32"/>
    <n v="1"/>
    <n v="7800"/>
    <x v="0"/>
    <s v="Chinonso Micheal"/>
    <d v="2020-12-15T15:03:40"/>
    <s v="General Trade"/>
    <s v="Whatsapp"/>
    <d v="1899-12-30T23:53:08"/>
    <n v="7800"/>
    <d v="1899-12-30T15:10:32"/>
    <d v="1899-12-30T15:03:40"/>
  </r>
  <r>
    <x v="290"/>
    <x v="271"/>
    <x v="75"/>
    <x v="2"/>
    <s v="Nestle Golden Morn"/>
    <x v="2"/>
    <x v="6"/>
    <x v="50"/>
    <n v="5"/>
    <n v="7050"/>
    <x v="0"/>
    <s v="Esther Victor"/>
    <d v="2020-12-15T15:49:10"/>
    <s v="General Trade"/>
    <s v="Mobile App"/>
    <d v="1899-12-31T00:03:35"/>
    <n v="35250"/>
    <d v="1899-12-30T15:45:35"/>
    <d v="1899-12-30T15:49:10"/>
  </r>
  <r>
    <x v="25"/>
    <x v="25"/>
    <x v="20"/>
    <x v="1"/>
    <s v="Peak Milk"/>
    <x v="2"/>
    <x v="4"/>
    <x v="34"/>
    <n v="1"/>
    <n v="1860"/>
    <x v="0"/>
    <s v="AMANDA Jonathan"/>
    <d v="2020-12-15T16:51:34"/>
    <s v="General Trade"/>
    <s v="Whatsapp"/>
    <d v="1899-12-31T02:22:16"/>
    <n v="1860"/>
    <d v="1899-12-30T14:29:18"/>
    <d v="1899-12-30T16:51:34"/>
  </r>
  <r>
    <x v="25"/>
    <x v="25"/>
    <x v="20"/>
    <x v="9"/>
    <s v="Nasco Cornflakes"/>
    <x v="2"/>
    <x v="6"/>
    <x v="69"/>
    <n v="1"/>
    <n v="6100"/>
    <x v="0"/>
    <s v="AMANDA Jonathan"/>
    <d v="2020-12-15T16:51:34"/>
    <s v="General Trade"/>
    <s v="Whatsapp"/>
    <d v="1899-12-31T02:22:16"/>
    <n v="6100"/>
    <d v="1899-12-30T14:29:18"/>
    <d v="1899-12-30T16:51:34"/>
  </r>
  <r>
    <x v="25"/>
    <x v="25"/>
    <x v="20"/>
    <x v="9"/>
    <s v="Nasco Cornflakes"/>
    <x v="2"/>
    <x v="6"/>
    <x v="35"/>
    <n v="1"/>
    <n v="2000"/>
    <x v="0"/>
    <s v="AMANDA Jonathan"/>
    <d v="2020-12-15T16:51:34"/>
    <s v="General Trade"/>
    <s v="Whatsapp"/>
    <d v="1899-12-31T02:22:16"/>
    <n v="2000"/>
    <d v="1899-12-30T14:29:18"/>
    <d v="1899-12-30T16:51:34"/>
  </r>
  <r>
    <x v="291"/>
    <x v="25"/>
    <x v="20"/>
    <x v="18"/>
    <s v="Infinity  Cornflakes"/>
    <x v="2"/>
    <x v="6"/>
    <x v="76"/>
    <n v="2"/>
    <n v="1550"/>
    <x v="0"/>
    <s v="AMANDA Jonathan"/>
    <d v="2020-12-15T16:51:34"/>
    <s v="General Trade"/>
    <s v="Whatsapp"/>
    <d v="1899-12-31T02:22:15"/>
    <n v="3100"/>
    <d v="1899-12-30T14:29:19"/>
    <d v="1899-12-30T16:51:34"/>
  </r>
  <r>
    <x v="292"/>
    <x v="272"/>
    <x v="11"/>
    <x v="2"/>
    <s v="Nestle Milo"/>
    <x v="2"/>
    <x v="5"/>
    <x v="30"/>
    <n v="3"/>
    <n v="9150"/>
    <x v="0"/>
    <s v="Olive joy"/>
    <d v="2020-12-15T17:15:42"/>
    <s v="General Trade"/>
    <s v="Whatsapp"/>
    <d v="1899-12-31T09:59:34"/>
    <n v="27450"/>
    <d v="1899-12-30T07:16:08"/>
    <d v="1899-12-30T17:15:42"/>
  </r>
  <r>
    <x v="292"/>
    <x v="272"/>
    <x v="11"/>
    <x v="11"/>
    <s v="Dano Cool Cow"/>
    <x v="2"/>
    <x v="4"/>
    <x v="44"/>
    <n v="1"/>
    <n v="6750"/>
    <x v="0"/>
    <s v="Olive joy"/>
    <d v="2020-12-15T17:15:42"/>
    <s v="General Trade"/>
    <s v="Whatsapp"/>
    <d v="1899-12-31T09:59:34"/>
    <n v="6750"/>
    <d v="1899-12-30T07:16:08"/>
    <d v="1899-12-30T17:15:42"/>
  </r>
  <r>
    <x v="292"/>
    <x v="272"/>
    <x v="11"/>
    <x v="17"/>
    <s v="Dangote Sugar"/>
    <x v="2"/>
    <x v="13"/>
    <x v="75"/>
    <n v="1"/>
    <n v="4200"/>
    <x v="0"/>
    <s v="Olive joy"/>
    <d v="2020-12-15T17:15:42"/>
    <s v="General Trade"/>
    <s v="Whatsapp"/>
    <d v="1899-12-31T09:59:34"/>
    <n v="4200"/>
    <d v="1899-12-30T07:16:08"/>
    <d v="1899-12-30T17:15:42"/>
  </r>
  <r>
    <x v="98"/>
    <x v="97"/>
    <x v="63"/>
    <x v="11"/>
    <s v="Dano Cool Cow"/>
    <x v="2"/>
    <x v="4"/>
    <x v="44"/>
    <n v="1"/>
    <n v="6750"/>
    <x v="0"/>
    <s v="Balogun a Amineet James"/>
    <d v="2020-12-15T17:18:22"/>
    <s v="General Trade"/>
    <s v="Whatsapp"/>
    <d v="1900-01-02T07:39:41"/>
    <n v="6750"/>
    <d v="1899-12-30T09:38:41"/>
    <d v="1899-12-30T17:18:22"/>
  </r>
  <r>
    <x v="293"/>
    <x v="273"/>
    <x v="152"/>
    <x v="16"/>
    <s v="MistaChoco 15g"/>
    <x v="2"/>
    <x v="9"/>
    <x v="73"/>
    <n v="1"/>
    <n v="1"/>
    <x v="0"/>
    <s v="milcah Smart"/>
    <d v="2020-12-15T17:21:11"/>
    <s v="General Trade"/>
    <s v="Whatsapp"/>
    <d v="1899-12-31T00:27:40"/>
    <n v="1"/>
    <d v="1899-12-30T16:53:31"/>
    <d v="1899-12-30T17:21:11"/>
  </r>
  <r>
    <x v="293"/>
    <x v="273"/>
    <x v="152"/>
    <x v="16"/>
    <s v="MistaChoco 15g"/>
    <x v="2"/>
    <x v="9"/>
    <x v="72"/>
    <n v="1"/>
    <n v="1500"/>
    <x v="0"/>
    <s v="milcah Smart"/>
    <d v="2020-12-15T17:21:11"/>
    <s v="General Trade"/>
    <s v="Whatsapp"/>
    <d v="1899-12-31T00:27:40"/>
    <n v="1500"/>
    <d v="1899-12-30T16:53:31"/>
    <d v="1899-12-30T17:21:11"/>
  </r>
  <r>
    <x v="294"/>
    <x v="274"/>
    <x v="153"/>
    <x v="16"/>
    <s v="MistaChoco 15g"/>
    <x v="2"/>
    <x v="9"/>
    <x v="72"/>
    <n v="1"/>
    <n v="1500"/>
    <x v="0"/>
    <s v="vanessa Jude"/>
    <d v="2020-12-15T18:27:13"/>
    <s v="General Trade"/>
    <s v="Whatsapp"/>
    <d v="1899-12-31T02:18:10"/>
    <n v="1500"/>
    <d v="1899-12-30T16:09:03"/>
    <d v="1899-12-30T18:27:13"/>
  </r>
  <r>
    <x v="294"/>
    <x v="274"/>
    <x v="153"/>
    <x v="16"/>
    <s v="MistaChoco 15g"/>
    <x v="2"/>
    <x v="9"/>
    <x v="73"/>
    <n v="1"/>
    <n v="1"/>
    <x v="0"/>
    <s v="vanessa Jude"/>
    <d v="2020-12-15T18:27:13"/>
    <s v="General Trade"/>
    <s v="Whatsapp"/>
    <d v="1899-12-31T02:18:10"/>
    <n v="1"/>
    <d v="1899-12-30T16:09:03"/>
    <d v="1899-12-30T18:27:13"/>
  </r>
  <r>
    <x v="295"/>
    <x v="275"/>
    <x v="154"/>
    <x v="16"/>
    <s v="MistaChoco 15g"/>
    <x v="2"/>
    <x v="9"/>
    <x v="72"/>
    <n v="1"/>
    <n v="1500"/>
    <x v="0"/>
    <s v="Akon wisdom"/>
    <d v="2020-12-15T18:33:40"/>
    <s v="General Trade"/>
    <s v="Whatsapp"/>
    <d v="1899-12-31T03:19:26"/>
    <n v="1500"/>
    <d v="1899-12-30T15:14:14"/>
    <d v="1899-12-30T18:33:40"/>
  </r>
  <r>
    <x v="295"/>
    <x v="275"/>
    <x v="154"/>
    <x v="16"/>
    <s v="MistaChoco 15g"/>
    <x v="2"/>
    <x v="9"/>
    <x v="73"/>
    <n v="1"/>
    <n v="1"/>
    <x v="0"/>
    <s v="Akon wisdom"/>
    <d v="2020-12-15T18:33:40"/>
    <s v="General Trade"/>
    <s v="Whatsapp"/>
    <d v="1899-12-31T03:19:26"/>
    <n v="1"/>
    <d v="1899-12-30T15:14:14"/>
    <d v="1899-12-30T18:33:40"/>
  </r>
  <r>
    <x v="296"/>
    <x v="276"/>
    <x v="21"/>
    <x v="11"/>
    <s v="Dano Cool Cow"/>
    <x v="2"/>
    <x v="4"/>
    <x v="44"/>
    <n v="5"/>
    <n v="6750"/>
    <x v="0"/>
    <s v="benita Alvin"/>
    <d v="2020-12-15T18:44:22"/>
    <s v="Wholesale"/>
    <s v="Mobile App"/>
    <d v="1900-01-01T23:55:15"/>
    <n v="33750"/>
    <d v="1899-12-30T18:49:07"/>
    <d v="1899-12-30T18:44:22"/>
  </r>
  <r>
    <x v="297"/>
    <x v="277"/>
    <x v="21"/>
    <x v="1"/>
    <s v="Three Crowns Milk"/>
    <x v="2"/>
    <x v="4"/>
    <x v="79"/>
    <n v="10"/>
    <n v="3750"/>
    <x v="0"/>
    <s v="benita Alvin"/>
    <d v="2020-12-15T18:44:22"/>
    <s v="Wholesale"/>
    <s v="Whatsapp"/>
    <d v="1900-01-02T05:25:29"/>
    <n v="37500"/>
    <d v="1899-12-30T13:18:53"/>
    <d v="1899-12-30T18:44:22"/>
  </r>
  <r>
    <x v="298"/>
    <x v="98"/>
    <x v="73"/>
    <x v="11"/>
    <s v="Dano Cool Cow"/>
    <x v="2"/>
    <x v="4"/>
    <x v="44"/>
    <n v="1"/>
    <n v="6750"/>
    <x v="0"/>
    <s v="sussan victory"/>
    <d v="2020-12-15T22:29:11"/>
    <s v="General Trade"/>
    <s v="Mobile App"/>
    <d v="1899-12-31T06:59:46"/>
    <n v="6750"/>
    <d v="1899-12-30T15:29:25"/>
    <d v="1899-12-30T22:29:11"/>
  </r>
  <r>
    <x v="298"/>
    <x v="98"/>
    <x v="73"/>
    <x v="9"/>
    <s v="Nasco Cornflakes"/>
    <x v="2"/>
    <x v="6"/>
    <x v="35"/>
    <n v="1"/>
    <n v="2000"/>
    <x v="0"/>
    <s v="sussan victory"/>
    <d v="2020-12-15T22:29:11"/>
    <s v="General Trade"/>
    <s v="Mobile App"/>
    <d v="1899-12-31T06:59:46"/>
    <n v="2000"/>
    <d v="1899-12-30T15:29:25"/>
    <d v="1899-12-30T22:29:11"/>
  </r>
  <r>
    <x v="99"/>
    <x v="98"/>
    <x v="73"/>
    <x v="5"/>
    <s v="Blue Band Spread"/>
    <x v="2"/>
    <x v="12"/>
    <x v="82"/>
    <n v="1"/>
    <n v="10500"/>
    <x v="0"/>
    <s v="sussan victory"/>
    <d v="2020-12-15T22:29:11"/>
    <s v="General Trade"/>
    <s v="Mobile App"/>
    <d v="1899-12-31T06:59:45"/>
    <n v="10500"/>
    <d v="1899-12-30T15:29:26"/>
    <d v="1899-12-30T22:29:11"/>
  </r>
  <r>
    <x v="299"/>
    <x v="278"/>
    <x v="121"/>
    <x v="2"/>
    <s v="Nestle Golden Morn"/>
    <x v="2"/>
    <x v="6"/>
    <x v="71"/>
    <n v="2"/>
    <n v="7450"/>
    <x v="0"/>
    <s v="Tomilola Ilerioluwa"/>
    <d v="2020-12-16T09:35:19"/>
    <s v="General Trade"/>
    <s v="Whatsapp"/>
    <d v="1899-12-30T21:33:02"/>
    <n v="14900"/>
    <d v="1899-12-30T12:02:17"/>
    <d v="1899-12-30T09:35:19"/>
  </r>
  <r>
    <x v="299"/>
    <x v="278"/>
    <x v="121"/>
    <x v="2"/>
    <s v="Nestle Golden Morn"/>
    <x v="2"/>
    <x v="6"/>
    <x v="50"/>
    <n v="1"/>
    <n v="7050"/>
    <x v="0"/>
    <s v="Tomilola Ilerioluwa"/>
    <d v="2020-12-16T09:35:19"/>
    <s v="General Trade"/>
    <s v="Whatsapp"/>
    <d v="1899-12-30T21:33:02"/>
    <n v="7050"/>
    <d v="1899-12-30T12:02:17"/>
    <d v="1899-12-30T09:35:19"/>
  </r>
  <r>
    <x v="299"/>
    <x v="278"/>
    <x v="121"/>
    <x v="7"/>
    <s v="Cowbell Milk"/>
    <x v="2"/>
    <x v="4"/>
    <x v="45"/>
    <n v="1"/>
    <n v="8500"/>
    <x v="0"/>
    <s v="Tomilola Ilerioluwa"/>
    <d v="2020-12-16T09:35:19"/>
    <s v="General Trade"/>
    <s v="Whatsapp"/>
    <d v="1899-12-30T21:33:02"/>
    <n v="8500"/>
    <d v="1899-12-30T12:02:17"/>
    <d v="1899-12-30T09:35:19"/>
  </r>
  <r>
    <x v="300"/>
    <x v="279"/>
    <x v="155"/>
    <x v="12"/>
    <s v="Hollandia Evap. Milk"/>
    <x v="2"/>
    <x v="8"/>
    <x v="56"/>
    <n v="1"/>
    <n v="2780"/>
    <x v="0"/>
    <s v="Ashimedua Godson"/>
    <d v="2020-12-16T13:08:04"/>
    <s v="Wholesale"/>
    <s v="Whatsapp"/>
    <d v="1899-12-31T02:07:07"/>
    <n v="2780"/>
    <d v="1899-12-30T11:00:57"/>
    <d v="1899-12-30T13:08:04"/>
  </r>
  <r>
    <x v="301"/>
    <x v="280"/>
    <x v="71"/>
    <x v="2"/>
    <s v="Nestle Golden Morn"/>
    <x v="2"/>
    <x v="6"/>
    <x v="50"/>
    <n v="5"/>
    <n v="7050"/>
    <x v="0"/>
    <s v="sophia Tanitoluwa"/>
    <d v="2020-12-16T13:15:37"/>
    <s v="General Trade"/>
    <s v="Mobile App"/>
    <d v="1899-12-30T21:17:49"/>
    <n v="35250"/>
    <d v="1899-12-30T15:57:48"/>
    <d v="1899-12-30T13:15:37"/>
  </r>
  <r>
    <x v="302"/>
    <x v="281"/>
    <x v="112"/>
    <x v="2"/>
    <s v="Nestle Milo"/>
    <x v="2"/>
    <x v="5"/>
    <x v="30"/>
    <n v="10"/>
    <n v="9150"/>
    <x v="0"/>
    <s v="Tife Chibunnam"/>
    <d v="2020-12-16T13:53:43"/>
    <s v="General Trade"/>
    <s v="Whatsapp"/>
    <d v="1899-12-31T05:13:28"/>
    <n v="91500"/>
    <d v="1899-12-30T08:40:15"/>
    <d v="1899-12-30T13:53:43"/>
  </r>
  <r>
    <x v="302"/>
    <x v="281"/>
    <x v="112"/>
    <x v="2"/>
    <s v="Nestle Milo"/>
    <x v="2"/>
    <x v="5"/>
    <x v="39"/>
    <n v="2"/>
    <n v="10050"/>
    <x v="0"/>
    <s v="Tife Chibunnam"/>
    <d v="2020-12-16T13:53:43"/>
    <s v="General Trade"/>
    <s v="Whatsapp"/>
    <d v="1899-12-31T05:13:28"/>
    <n v="20100"/>
    <d v="1899-12-30T08:40:15"/>
    <d v="1899-12-30T13:53:43"/>
  </r>
  <r>
    <x v="303"/>
    <x v="282"/>
    <x v="112"/>
    <x v="2"/>
    <s v="Nestle Golden Morn"/>
    <x v="2"/>
    <x v="6"/>
    <x v="50"/>
    <n v="5"/>
    <n v="7050"/>
    <x v="0"/>
    <s v="Tife Chibunnam"/>
    <d v="2020-12-16T13:53:43"/>
    <s v="General Trade"/>
    <s v="Whatsapp"/>
    <d v="1899-12-31T04:26:11"/>
    <n v="35250"/>
    <d v="1899-12-30T09:27:32"/>
    <d v="1899-12-30T13:53:43"/>
  </r>
  <r>
    <x v="100"/>
    <x v="99"/>
    <x v="74"/>
    <x v="2"/>
    <s v="Nestle Golden Morn"/>
    <x v="2"/>
    <x v="6"/>
    <x v="31"/>
    <n v="1"/>
    <n v="7450"/>
    <x v="0"/>
    <s v="Ashimedua Godson"/>
    <d v="2020-12-16T14:53:26"/>
    <s v="General Trade"/>
    <s v="Whatsapp"/>
    <d v="1899-12-30T23:42:44"/>
    <n v="7450"/>
    <d v="1899-12-30T15:10:42"/>
    <d v="1899-12-30T14:53:26"/>
  </r>
  <r>
    <x v="100"/>
    <x v="99"/>
    <x v="74"/>
    <x v="2"/>
    <s v="Nestle Golden Morn"/>
    <x v="2"/>
    <x v="6"/>
    <x v="71"/>
    <n v="1"/>
    <n v="7450"/>
    <x v="0"/>
    <s v="Ashimedua Godson"/>
    <d v="2020-12-16T14:53:26"/>
    <s v="General Trade"/>
    <s v="Whatsapp"/>
    <d v="1899-12-30T23:42:44"/>
    <n v="7450"/>
    <d v="1899-12-30T15:10:42"/>
    <d v="1899-12-30T14:53:26"/>
  </r>
  <r>
    <x v="100"/>
    <x v="99"/>
    <x v="74"/>
    <x v="2"/>
    <s v="Nestle Golden Morn"/>
    <x v="2"/>
    <x v="6"/>
    <x v="50"/>
    <n v="1"/>
    <n v="7050"/>
    <x v="0"/>
    <s v="Ashimedua Godson"/>
    <d v="2020-12-16T14:53:26"/>
    <s v="General Trade"/>
    <s v="Whatsapp"/>
    <d v="1899-12-30T23:42:44"/>
    <n v="7050"/>
    <d v="1899-12-30T15:10:42"/>
    <d v="1899-12-30T14:53:26"/>
  </r>
  <r>
    <x v="100"/>
    <x v="99"/>
    <x v="74"/>
    <x v="1"/>
    <s v="Peak Milk"/>
    <x v="2"/>
    <x v="4"/>
    <x v="37"/>
    <n v="1"/>
    <n v="4550"/>
    <x v="0"/>
    <s v="Ashimedua Godson"/>
    <d v="2020-12-16T14:53:27"/>
    <s v="General Trade"/>
    <s v="Whatsapp"/>
    <d v="1899-12-30T23:42:45"/>
    <n v="4550"/>
    <d v="1899-12-30T15:10:42"/>
    <d v="1899-12-30T14:53:27"/>
  </r>
  <r>
    <x v="100"/>
    <x v="99"/>
    <x v="74"/>
    <x v="11"/>
    <s v="Dano Cool Cow"/>
    <x v="2"/>
    <x v="4"/>
    <x v="44"/>
    <n v="2"/>
    <n v="6750"/>
    <x v="0"/>
    <s v="Ashimedua Godson"/>
    <d v="2020-12-16T14:53:27"/>
    <s v="General Trade"/>
    <s v="Whatsapp"/>
    <d v="1899-12-30T23:42:45"/>
    <n v="13500"/>
    <d v="1899-12-30T15:10:42"/>
    <d v="1899-12-30T14:53:27"/>
  </r>
  <r>
    <x v="304"/>
    <x v="283"/>
    <x v="156"/>
    <x v="16"/>
    <s v="MistaChoco 15g"/>
    <x v="2"/>
    <x v="9"/>
    <x v="72"/>
    <n v="1"/>
    <n v="1500"/>
    <x v="0"/>
    <s v="Marie Francis"/>
    <d v="2020-12-16T15:59:12"/>
    <s v="General Trade"/>
    <s v="Whatsapp"/>
    <d v="1899-12-31T06:33:47"/>
    <n v="1500"/>
    <d v="1899-12-30T09:25:25"/>
    <d v="1899-12-30T15:59:12"/>
  </r>
  <r>
    <x v="304"/>
    <x v="283"/>
    <x v="156"/>
    <x v="16"/>
    <s v="MistaChoco 15g"/>
    <x v="2"/>
    <x v="9"/>
    <x v="73"/>
    <n v="1"/>
    <n v="1"/>
    <x v="0"/>
    <s v="Marie Francis"/>
    <d v="2020-12-16T15:59:12"/>
    <s v="General Trade"/>
    <s v="Whatsapp"/>
    <d v="1899-12-31T06:33:47"/>
    <n v="1"/>
    <d v="1899-12-30T09:25:25"/>
    <d v="1899-12-30T15:59:12"/>
  </r>
  <r>
    <x v="305"/>
    <x v="284"/>
    <x v="97"/>
    <x v="1"/>
    <s v="Peak Milk"/>
    <x v="2"/>
    <x v="4"/>
    <x v="81"/>
    <n v="5"/>
    <n v="10650"/>
    <x v="0"/>
    <s v="Hellen Prince"/>
    <d v="2020-12-16T16:27:44"/>
    <s v="General Trade"/>
    <s v="Whatsapp"/>
    <d v="1900-01-02T23:58:19"/>
    <n v="53250"/>
    <d v="1899-12-30T16:29:25"/>
    <d v="1899-12-30T16:27:44"/>
  </r>
  <r>
    <x v="305"/>
    <x v="284"/>
    <x v="97"/>
    <x v="9"/>
    <s v="Nasco Cornflakes"/>
    <x v="2"/>
    <x v="6"/>
    <x v="35"/>
    <n v="20"/>
    <n v="2000"/>
    <x v="0"/>
    <s v="Hellen Prince"/>
    <d v="2020-12-16T16:27:44"/>
    <s v="General Trade"/>
    <s v="Whatsapp"/>
    <d v="1900-01-02T23:58:19"/>
    <n v="40000"/>
    <d v="1899-12-30T16:29:25"/>
    <d v="1899-12-30T16:27:44"/>
  </r>
  <r>
    <x v="306"/>
    <x v="285"/>
    <x v="0"/>
    <x v="2"/>
    <s v="Nestle Golden Morn"/>
    <x v="2"/>
    <x v="6"/>
    <x v="71"/>
    <n v="5"/>
    <n v="7450"/>
    <x v="0"/>
    <s v="sharon Walter"/>
    <d v="2020-12-16T18:17:47"/>
    <s v="General Trade"/>
    <s v="Mobile App"/>
    <d v="1899-12-31T10:51:04"/>
    <n v="37250"/>
    <d v="1899-12-30T07:26:43"/>
    <d v="1899-12-30T18:17:47"/>
  </r>
  <r>
    <x v="307"/>
    <x v="286"/>
    <x v="0"/>
    <x v="12"/>
    <s v="Hollandia Evap. Milk"/>
    <x v="2"/>
    <x v="8"/>
    <x v="68"/>
    <n v="3"/>
    <n v="2080"/>
    <x v="0"/>
    <s v="sharon Walter"/>
    <d v="2020-12-16T18:17:47"/>
    <s v="General Trade"/>
    <s v="Mobile App"/>
    <d v="1899-12-31T03:42:01"/>
    <n v="6240"/>
    <d v="1899-12-30T14:35:46"/>
    <d v="1899-12-30T18:17:47"/>
  </r>
  <r>
    <x v="308"/>
    <x v="287"/>
    <x v="157"/>
    <x v="16"/>
    <s v="MistaChoco 15g"/>
    <x v="2"/>
    <x v="9"/>
    <x v="72"/>
    <n v="1"/>
    <n v="1500"/>
    <x v="0"/>
    <s v="Grace George"/>
    <d v="2020-12-16T20:09:29"/>
    <s v="General Trade"/>
    <s v="Whatsapp"/>
    <d v="1899-12-31T04:26:58"/>
    <n v="1500"/>
    <d v="1899-12-30T15:42:31"/>
    <d v="1899-12-30T20:09:29"/>
  </r>
  <r>
    <x v="308"/>
    <x v="287"/>
    <x v="157"/>
    <x v="16"/>
    <s v="MistaChoco 15g"/>
    <x v="2"/>
    <x v="9"/>
    <x v="73"/>
    <n v="1"/>
    <n v="1"/>
    <x v="0"/>
    <s v="Grace George"/>
    <d v="2020-12-16T20:09:29"/>
    <s v="General Trade"/>
    <s v="Whatsapp"/>
    <d v="1899-12-31T04:26:58"/>
    <n v="1"/>
    <d v="1899-12-30T15:42:31"/>
    <d v="1899-12-30T20:09:29"/>
  </r>
  <r>
    <x v="309"/>
    <x v="288"/>
    <x v="149"/>
    <x v="1"/>
    <s v="Peak Milk"/>
    <x v="2"/>
    <x v="4"/>
    <x v="43"/>
    <n v="8"/>
    <n v="3750"/>
    <x v="0"/>
    <s v="Lillie Dean"/>
    <d v="2020-12-16T20:58:18"/>
    <s v="Wholesale"/>
    <s v="Web App"/>
    <d v="1900-01-01T04:47:53"/>
    <n v="30000"/>
    <d v="1899-12-30T16:10:25"/>
    <d v="1899-12-30T20:58:18"/>
  </r>
  <r>
    <x v="28"/>
    <x v="28"/>
    <x v="23"/>
    <x v="10"/>
    <s v="Bournvita"/>
    <x v="2"/>
    <x v="5"/>
    <x v="40"/>
    <n v="1"/>
    <n v="9050"/>
    <x v="0"/>
    <s v="Bernice Segs"/>
    <d v="2020-12-16T21:31:30"/>
    <s v="Wholesale"/>
    <s v="Whatsapp"/>
    <d v="1899-12-31T12:10:01"/>
    <n v="9050"/>
    <d v="1899-12-30T09:21:29"/>
    <d v="1899-12-30T21:31:30"/>
  </r>
  <r>
    <x v="310"/>
    <x v="289"/>
    <x v="23"/>
    <x v="11"/>
    <s v="Dano Cool Cow"/>
    <x v="2"/>
    <x v="4"/>
    <x v="44"/>
    <n v="3"/>
    <n v="6750"/>
    <x v="0"/>
    <s v="Bernice Segs"/>
    <d v="2020-12-16T21:31:30"/>
    <s v="Wholesale"/>
    <s v="Whatsapp"/>
    <d v="1899-12-31T04:03:15"/>
    <n v="20250"/>
    <d v="1899-12-30T17:28:15"/>
    <d v="1899-12-30T21:31:30"/>
  </r>
  <r>
    <x v="310"/>
    <x v="289"/>
    <x v="23"/>
    <x v="11"/>
    <s v="Dano Full Cream"/>
    <x v="2"/>
    <x v="4"/>
    <x v="58"/>
    <n v="1"/>
    <n v="23680"/>
    <x v="0"/>
    <s v="Bernice Segs"/>
    <d v="2020-12-16T21:31:30"/>
    <s v="Wholesale"/>
    <s v="Whatsapp"/>
    <d v="1899-12-31T04:03:15"/>
    <n v="23680"/>
    <d v="1899-12-30T17:28:15"/>
    <d v="1899-12-30T21:31:30"/>
  </r>
  <r>
    <x v="311"/>
    <x v="290"/>
    <x v="60"/>
    <x v="2"/>
    <s v="Nestle Golden Morn"/>
    <x v="2"/>
    <x v="6"/>
    <x v="50"/>
    <n v="1"/>
    <n v="7050"/>
    <x v="0"/>
    <s v="vanessa Jude"/>
    <d v="2020-12-17T07:41:12"/>
    <s v="General Trade"/>
    <s v="Whatsapp"/>
    <d v="1899-12-30T21:56:24"/>
    <n v="7050"/>
    <d v="1899-12-30T09:44:48"/>
    <d v="1899-12-30T07:41:12"/>
  </r>
  <r>
    <x v="311"/>
    <x v="290"/>
    <x v="60"/>
    <x v="2"/>
    <s v="Nestle Golden Morn"/>
    <x v="2"/>
    <x v="6"/>
    <x v="31"/>
    <n v="1"/>
    <n v="7450"/>
    <x v="0"/>
    <s v="vanessa Jude"/>
    <d v="2020-12-17T07:41:12"/>
    <s v="General Trade"/>
    <s v="Whatsapp"/>
    <d v="1899-12-30T21:56:24"/>
    <n v="7450"/>
    <d v="1899-12-30T09:44:48"/>
    <d v="1899-12-30T07:41:12"/>
  </r>
  <r>
    <x v="311"/>
    <x v="290"/>
    <x v="60"/>
    <x v="1"/>
    <s v="Three Crowns Milk"/>
    <x v="2"/>
    <x v="4"/>
    <x v="79"/>
    <n v="1"/>
    <n v="3750"/>
    <x v="0"/>
    <s v="vanessa Jude"/>
    <d v="2020-12-17T07:41:12"/>
    <s v="General Trade"/>
    <s v="Whatsapp"/>
    <d v="1899-12-30T21:56:24"/>
    <n v="3750"/>
    <d v="1899-12-30T09:44:48"/>
    <d v="1899-12-30T07:41:12"/>
  </r>
  <r>
    <x v="312"/>
    <x v="291"/>
    <x v="35"/>
    <x v="16"/>
    <s v="MistaChoco 15g"/>
    <x v="2"/>
    <x v="9"/>
    <x v="73"/>
    <n v="1"/>
    <n v="1"/>
    <x v="0"/>
    <s v="Rayo Enoch"/>
    <d v="2020-12-17T09:04:19"/>
    <s v="Wholesale"/>
    <s v="Whatsapp"/>
    <d v="1899-12-31T00:09:51"/>
    <n v="1"/>
    <d v="1899-12-30T08:54:28"/>
    <d v="1899-12-30T09:04:19"/>
  </r>
  <r>
    <x v="312"/>
    <x v="291"/>
    <x v="35"/>
    <x v="16"/>
    <s v="MistaChoco 15g"/>
    <x v="2"/>
    <x v="9"/>
    <x v="72"/>
    <n v="1"/>
    <n v="1500"/>
    <x v="0"/>
    <s v="Rayo Enoch"/>
    <d v="2020-12-17T09:04:19"/>
    <s v="Wholesale"/>
    <s v="Whatsapp"/>
    <d v="1899-12-31T00:09:51"/>
    <n v="1500"/>
    <d v="1899-12-30T08:54:28"/>
    <d v="1899-12-30T09:04:19"/>
  </r>
  <r>
    <x v="29"/>
    <x v="29"/>
    <x v="24"/>
    <x v="12"/>
    <s v="Hollandia Evap. Milk"/>
    <x v="2"/>
    <x v="8"/>
    <x v="56"/>
    <n v="2"/>
    <n v="2780"/>
    <x v="0"/>
    <s v="Ibukun Patrick"/>
    <d v="2020-12-17T12:07:35"/>
    <s v="General Trade"/>
    <s v="Mobile App"/>
    <d v="1899-12-30T23:34:20"/>
    <n v="5560"/>
    <d v="1899-12-30T12:33:15"/>
    <d v="1899-12-30T12:07:35"/>
  </r>
  <r>
    <x v="29"/>
    <x v="29"/>
    <x v="24"/>
    <x v="7"/>
    <s v="Loya Milk"/>
    <x v="2"/>
    <x v="4"/>
    <x v="41"/>
    <n v="1"/>
    <n v="11000"/>
    <x v="0"/>
    <s v="Ibukun Patrick"/>
    <d v="2020-12-17T12:07:35"/>
    <s v="General Trade"/>
    <s v="Mobile App"/>
    <d v="1899-12-30T23:34:20"/>
    <n v="11000"/>
    <d v="1899-12-30T12:33:15"/>
    <d v="1899-12-30T12:07:35"/>
  </r>
  <r>
    <x v="29"/>
    <x v="29"/>
    <x v="24"/>
    <x v="11"/>
    <s v="Dano Full Cream"/>
    <x v="2"/>
    <x v="4"/>
    <x v="58"/>
    <n v="0.5"/>
    <n v="23680"/>
    <x v="0"/>
    <s v="Ibukun Patrick"/>
    <d v="2020-12-17T12:07:35"/>
    <s v="General Trade"/>
    <s v="Mobile App"/>
    <d v="1899-12-30T23:34:20"/>
    <n v="11840"/>
    <d v="1899-12-30T12:33:15"/>
    <d v="1899-12-30T12:07:35"/>
  </r>
  <r>
    <x v="313"/>
    <x v="292"/>
    <x v="18"/>
    <x v="2"/>
    <s v="Nestle Golden Morn"/>
    <x v="2"/>
    <x v="6"/>
    <x v="50"/>
    <n v="5"/>
    <n v="7050"/>
    <x v="0"/>
    <s v="Adaeze gabriel"/>
    <d v="2020-12-17T12:10:06"/>
    <s v="Wholesale"/>
    <s v="Mobile App"/>
    <d v="1899-12-31T13:26:35"/>
    <n v="35250"/>
    <d v="1899-12-30T22:43:31"/>
    <d v="1899-12-30T12:10:06"/>
  </r>
  <r>
    <x v="314"/>
    <x v="293"/>
    <x v="18"/>
    <x v="2"/>
    <s v="Nestle Golden Morn"/>
    <x v="2"/>
    <x v="6"/>
    <x v="71"/>
    <n v="5"/>
    <n v="7450"/>
    <x v="0"/>
    <s v="Adaeze gabriel"/>
    <d v="2020-12-17T12:10:06"/>
    <s v="Wholesale"/>
    <s v="Mobile App"/>
    <d v="1899-12-31T13:20:53"/>
    <n v="37250"/>
    <d v="1899-12-30T22:49:13"/>
    <d v="1899-12-30T12:10:06"/>
  </r>
  <r>
    <x v="315"/>
    <x v="294"/>
    <x v="0"/>
    <x v="2"/>
    <s v="Nestle Golden Morn"/>
    <x v="2"/>
    <x v="6"/>
    <x v="50"/>
    <n v="10"/>
    <n v="7050"/>
    <x v="0"/>
    <s v="Maryjane Joel"/>
    <d v="2020-12-17T12:47:37"/>
    <s v="General Trade"/>
    <s v="Mobile App"/>
    <d v="1899-12-31T00:33:22"/>
    <n v="70500"/>
    <d v="1899-12-30T12:14:15"/>
    <d v="1899-12-30T12:47:37"/>
  </r>
  <r>
    <x v="316"/>
    <x v="295"/>
    <x v="0"/>
    <x v="1"/>
    <s v="Peak Milk"/>
    <x v="2"/>
    <x v="4"/>
    <x v="81"/>
    <n v="5"/>
    <n v="10650"/>
    <x v="0"/>
    <s v="Maryjane Joel"/>
    <d v="2020-12-17T12:47:37"/>
    <s v="General Trade"/>
    <s v="Mobile App"/>
    <d v="1899-12-30T22:40:38"/>
    <n v="53250"/>
    <d v="1899-12-30T14:06:59"/>
    <d v="1899-12-30T12:47:37"/>
  </r>
  <r>
    <x v="317"/>
    <x v="296"/>
    <x v="158"/>
    <x v="12"/>
    <s v="Hollandia Evap. Milk"/>
    <x v="2"/>
    <x v="8"/>
    <x v="56"/>
    <n v="2"/>
    <n v="2780"/>
    <x v="0"/>
    <s v="Rachael Israel"/>
    <d v="2020-12-17T13:37:59"/>
    <s v="General Trade"/>
    <s v="Whatsapp"/>
    <d v="1899-12-30T23:14:54"/>
    <n v="5560"/>
    <d v="1899-12-30T14:23:05"/>
    <d v="1899-12-30T13:37:59"/>
  </r>
  <r>
    <x v="318"/>
    <x v="297"/>
    <x v="123"/>
    <x v="2"/>
    <s v="Nestle Milo"/>
    <x v="2"/>
    <x v="5"/>
    <x v="39"/>
    <n v="4"/>
    <n v="10050"/>
    <x v="0"/>
    <s v="Martins oyekunle"/>
    <d v="2020-12-17T13:40:00"/>
    <s v="General Trade"/>
    <s v="Whatsapp"/>
    <d v="1899-12-30T19:55:12"/>
    <n v="40200"/>
    <d v="1899-12-30T17:44:48"/>
    <d v="1899-12-30T13:40:00"/>
  </r>
  <r>
    <x v="319"/>
    <x v="298"/>
    <x v="159"/>
    <x v="2"/>
    <s v="Nestle Golden Morn"/>
    <x v="2"/>
    <x v="6"/>
    <x v="71"/>
    <n v="1"/>
    <n v="7450"/>
    <x v="0"/>
    <s v="Abisoye Simon"/>
    <d v="2020-12-17T13:56:30"/>
    <s v="Wholesale"/>
    <s v="Whatsapp"/>
    <d v="1899-12-30T20:31:04"/>
    <n v="7450"/>
    <d v="1899-12-30T17:25:26"/>
    <d v="1899-12-30T13:56:30"/>
  </r>
  <r>
    <x v="320"/>
    <x v="299"/>
    <x v="160"/>
    <x v="2"/>
    <s v="Nestle Golden Morn"/>
    <x v="2"/>
    <x v="6"/>
    <x v="50"/>
    <n v="10"/>
    <n v="7050"/>
    <x v="0"/>
    <s v="Sonia emmanuel Henry jack"/>
    <d v="2020-12-17T14:14:57"/>
    <s v="General Trade"/>
    <s v="Whatsapp"/>
    <d v="1899-12-30T23:23:23"/>
    <n v="70500"/>
    <d v="1899-12-30T14:51:34"/>
    <d v="1899-12-30T14:14:57"/>
  </r>
  <r>
    <x v="321"/>
    <x v="300"/>
    <x v="75"/>
    <x v="2"/>
    <s v="Nestle Milo"/>
    <x v="2"/>
    <x v="5"/>
    <x v="29"/>
    <n v="3"/>
    <n v="11200"/>
    <x v="0"/>
    <s v="Esther Victor"/>
    <d v="2020-12-17T14:20:39"/>
    <s v="General Trade"/>
    <s v="Mobile App"/>
    <d v="1899-12-31T05:34:33"/>
    <n v="33600"/>
    <d v="1899-12-30T08:46:06"/>
    <d v="1899-12-30T14:20:39"/>
  </r>
  <r>
    <x v="30"/>
    <x v="30"/>
    <x v="25"/>
    <x v="5"/>
    <s v="Blue Band Spread"/>
    <x v="2"/>
    <x v="12"/>
    <x v="74"/>
    <n v="1"/>
    <n v="7500"/>
    <x v="0"/>
    <s v="Bola Abiodun"/>
    <d v="2020-12-17T14:56:05"/>
    <s v="General Trade"/>
    <s v="Whatsapp"/>
    <d v="1899-12-30T22:32:19"/>
    <n v="7500"/>
    <d v="1899-12-30T16:23:46"/>
    <d v="1899-12-30T14:56:05"/>
  </r>
  <r>
    <x v="30"/>
    <x v="30"/>
    <x v="25"/>
    <x v="7"/>
    <s v="Cowbell Milk"/>
    <x v="2"/>
    <x v="4"/>
    <x v="32"/>
    <n v="1"/>
    <n v="7800"/>
    <x v="0"/>
    <s v="Bola Abiodun"/>
    <d v="2020-12-17T14:56:05"/>
    <s v="General Trade"/>
    <s v="Whatsapp"/>
    <d v="1899-12-30T22:32:19"/>
    <n v="7800"/>
    <d v="1899-12-30T16:23:46"/>
    <d v="1899-12-30T14:56:05"/>
  </r>
  <r>
    <x v="30"/>
    <x v="30"/>
    <x v="25"/>
    <x v="17"/>
    <s v="Dangote Sugar"/>
    <x v="2"/>
    <x v="13"/>
    <x v="77"/>
    <n v="1"/>
    <n v="4200"/>
    <x v="0"/>
    <s v="Bola Abiodun"/>
    <d v="2020-12-17T14:56:05"/>
    <s v="General Trade"/>
    <s v="Whatsapp"/>
    <d v="1899-12-30T22:32:19"/>
    <n v="4200"/>
    <d v="1899-12-30T16:23:46"/>
    <d v="1899-12-30T14:56:05"/>
  </r>
  <r>
    <x v="30"/>
    <x v="30"/>
    <x v="25"/>
    <x v="11"/>
    <s v="Dano Cool Cow"/>
    <x v="2"/>
    <x v="4"/>
    <x v="44"/>
    <n v="2"/>
    <n v="6750"/>
    <x v="0"/>
    <s v="Bola Abiodun"/>
    <d v="2020-12-17T14:56:05"/>
    <s v="General Trade"/>
    <s v="Whatsapp"/>
    <d v="1899-12-30T22:32:19"/>
    <n v="13500"/>
    <d v="1899-12-30T16:23:46"/>
    <d v="1899-12-30T14:56:05"/>
  </r>
  <r>
    <x v="30"/>
    <x v="30"/>
    <x v="25"/>
    <x v="11"/>
    <s v="Dano Cool Cow"/>
    <x v="2"/>
    <x v="4"/>
    <x v="46"/>
    <n v="1"/>
    <n v="8500"/>
    <x v="0"/>
    <s v="Bola Abiodun"/>
    <d v="2020-12-17T14:56:05"/>
    <s v="General Trade"/>
    <s v="Whatsapp"/>
    <d v="1899-12-30T22:32:19"/>
    <n v="8500"/>
    <d v="1899-12-30T16:23:46"/>
    <d v="1899-12-30T14:56:05"/>
  </r>
  <r>
    <x v="30"/>
    <x v="30"/>
    <x v="25"/>
    <x v="12"/>
    <s v="Hollandia Evap. Milk"/>
    <x v="2"/>
    <x v="8"/>
    <x v="56"/>
    <n v="3"/>
    <n v="2780"/>
    <x v="0"/>
    <s v="Bola Abiodun"/>
    <d v="2020-12-17T14:56:05"/>
    <s v="General Trade"/>
    <s v="Whatsapp"/>
    <d v="1899-12-30T22:32:19"/>
    <n v="8340"/>
    <d v="1899-12-30T16:23:46"/>
    <d v="1899-12-30T14:56:05"/>
  </r>
  <r>
    <x v="30"/>
    <x v="30"/>
    <x v="25"/>
    <x v="2"/>
    <s v="Nestle Golden Morn"/>
    <x v="2"/>
    <x v="6"/>
    <x v="71"/>
    <n v="1"/>
    <n v="7450"/>
    <x v="0"/>
    <s v="Bola Abiodun"/>
    <d v="2020-12-17T14:56:05"/>
    <s v="General Trade"/>
    <s v="Whatsapp"/>
    <d v="1899-12-30T22:32:19"/>
    <n v="7450"/>
    <d v="1899-12-30T16:23:46"/>
    <d v="1899-12-30T14:56:05"/>
  </r>
  <r>
    <x v="30"/>
    <x v="30"/>
    <x v="25"/>
    <x v="2"/>
    <s v="Nestle Golden Morn"/>
    <x v="2"/>
    <x v="6"/>
    <x v="50"/>
    <n v="3"/>
    <n v="7050"/>
    <x v="0"/>
    <s v="Bola Abiodun"/>
    <d v="2020-12-17T14:56:05"/>
    <s v="General Trade"/>
    <s v="Whatsapp"/>
    <d v="1899-12-30T22:32:19"/>
    <n v="21150"/>
    <d v="1899-12-30T16:23:46"/>
    <d v="1899-12-30T14:56:05"/>
  </r>
  <r>
    <x v="30"/>
    <x v="30"/>
    <x v="25"/>
    <x v="8"/>
    <s v="Nibit Cookies"/>
    <x v="2"/>
    <x v="7"/>
    <x v="36"/>
    <n v="1"/>
    <n v="3000"/>
    <x v="0"/>
    <s v="Bola Abiodun"/>
    <d v="2020-12-17T14:56:05"/>
    <s v="General Trade"/>
    <s v="Whatsapp"/>
    <d v="1899-12-30T22:32:19"/>
    <n v="3000"/>
    <d v="1899-12-30T16:23:46"/>
    <d v="1899-12-30T14:56:05"/>
  </r>
  <r>
    <x v="30"/>
    <x v="30"/>
    <x v="25"/>
    <x v="1"/>
    <s v="Peak Milk"/>
    <x v="2"/>
    <x v="4"/>
    <x v="81"/>
    <n v="2"/>
    <n v="10650"/>
    <x v="0"/>
    <s v="Bola Abiodun"/>
    <d v="2020-12-17T14:56:05"/>
    <s v="General Trade"/>
    <s v="Whatsapp"/>
    <d v="1899-12-30T22:32:19"/>
    <n v="21300"/>
    <d v="1899-12-30T16:23:46"/>
    <d v="1899-12-30T14:56:05"/>
  </r>
  <r>
    <x v="30"/>
    <x v="30"/>
    <x v="25"/>
    <x v="1"/>
    <s v="Peak Milk"/>
    <x v="2"/>
    <x v="4"/>
    <x v="37"/>
    <n v="1"/>
    <n v="4550"/>
    <x v="0"/>
    <s v="Bola Abiodun"/>
    <d v="2020-12-17T14:56:05"/>
    <s v="General Trade"/>
    <s v="Whatsapp"/>
    <d v="1899-12-30T22:32:19"/>
    <n v="4550"/>
    <d v="1899-12-30T16:23:46"/>
    <d v="1899-12-30T14:56:05"/>
  </r>
  <r>
    <x v="30"/>
    <x v="30"/>
    <x v="25"/>
    <x v="1"/>
    <s v="Three Crowns Milk"/>
    <x v="2"/>
    <x v="4"/>
    <x v="79"/>
    <n v="2"/>
    <n v="3750"/>
    <x v="0"/>
    <s v="Bola Abiodun"/>
    <d v="2020-12-17T14:56:05"/>
    <s v="General Trade"/>
    <s v="Whatsapp"/>
    <d v="1899-12-30T22:32:19"/>
    <n v="7500"/>
    <d v="1899-12-30T16:23:46"/>
    <d v="1899-12-30T14:56:05"/>
  </r>
  <r>
    <x v="31"/>
    <x v="31"/>
    <x v="26"/>
    <x v="11"/>
    <s v="Dano Cool Cow"/>
    <x v="2"/>
    <x v="4"/>
    <x v="44"/>
    <n v="1"/>
    <n v="6750"/>
    <x v="0"/>
    <s v="Oputa Sammie"/>
    <d v="2020-12-17T15:07:08"/>
    <s v="General Trade"/>
    <s v="Whatsapp"/>
    <d v="1899-12-31T05:09:20"/>
    <n v="6750"/>
    <d v="1899-12-30T09:57:48"/>
    <d v="1899-12-30T15:07:08"/>
  </r>
  <r>
    <x v="322"/>
    <x v="301"/>
    <x v="11"/>
    <x v="2"/>
    <s v="Nestle Golden Morn"/>
    <x v="2"/>
    <x v="6"/>
    <x v="50"/>
    <n v="2"/>
    <n v="7050"/>
    <x v="0"/>
    <s v="Tife Chibunnam"/>
    <d v="2020-12-17T15:17:12"/>
    <s v="General Trade"/>
    <s v="Whatsapp"/>
    <d v="1899-12-31T04:16:30"/>
    <n v="14100"/>
    <d v="1899-12-30T11:00:42"/>
    <d v="1899-12-30T15:17:12"/>
  </r>
  <r>
    <x v="322"/>
    <x v="301"/>
    <x v="11"/>
    <x v="7"/>
    <s v="Cowbell Milk"/>
    <x v="2"/>
    <x v="4"/>
    <x v="45"/>
    <n v="1"/>
    <n v="8500"/>
    <x v="0"/>
    <s v="Tife Chibunnam"/>
    <d v="2020-12-17T15:17:12"/>
    <s v="General Trade"/>
    <s v="Whatsapp"/>
    <d v="1899-12-31T04:16:30"/>
    <n v="8500"/>
    <d v="1899-12-30T11:00:42"/>
    <d v="1899-12-30T15:17:12"/>
  </r>
  <r>
    <x v="322"/>
    <x v="301"/>
    <x v="11"/>
    <x v="7"/>
    <s v="Cowbell Milk"/>
    <x v="2"/>
    <x v="4"/>
    <x v="32"/>
    <n v="1"/>
    <n v="7800"/>
    <x v="0"/>
    <s v="Tife Chibunnam"/>
    <d v="2020-12-17T15:17:12"/>
    <s v="General Trade"/>
    <s v="Whatsapp"/>
    <d v="1899-12-31T04:16:30"/>
    <n v="7800"/>
    <d v="1899-12-30T11:00:42"/>
    <d v="1899-12-30T15:17:12"/>
  </r>
  <r>
    <x v="322"/>
    <x v="301"/>
    <x v="11"/>
    <x v="1"/>
    <s v="Peak Milk"/>
    <x v="2"/>
    <x v="4"/>
    <x v="81"/>
    <n v="1"/>
    <n v="10650"/>
    <x v="0"/>
    <s v="Tife Chibunnam"/>
    <d v="2020-12-17T15:17:12"/>
    <s v="General Trade"/>
    <s v="Whatsapp"/>
    <d v="1899-12-31T04:16:30"/>
    <n v="10650"/>
    <d v="1899-12-30T11:00:42"/>
    <d v="1899-12-30T15:17:12"/>
  </r>
  <r>
    <x v="323"/>
    <x v="302"/>
    <x v="9"/>
    <x v="10"/>
    <s v="Bournvita"/>
    <x v="2"/>
    <x v="5"/>
    <x v="51"/>
    <n v="1"/>
    <n v="11150"/>
    <x v="0"/>
    <s v="William Henry"/>
    <d v="2020-12-17T17:18:52"/>
    <s v="General Trade"/>
    <s v="Whatsapp"/>
    <d v="1899-12-31T06:44:24"/>
    <n v="11150"/>
    <d v="1899-12-30T10:34:28"/>
    <d v="1899-12-30T17:18:52"/>
  </r>
  <r>
    <x v="323"/>
    <x v="302"/>
    <x v="9"/>
    <x v="10"/>
    <s v="Bournvita"/>
    <x v="2"/>
    <x v="5"/>
    <x v="40"/>
    <n v="5"/>
    <n v="9050"/>
    <x v="0"/>
    <s v="William Henry"/>
    <d v="2020-12-17T17:18:52"/>
    <s v="General Trade"/>
    <s v="Whatsapp"/>
    <d v="1899-12-31T06:44:24"/>
    <n v="45250"/>
    <d v="1899-12-30T10:34:28"/>
    <d v="1899-12-30T17:18:52"/>
  </r>
  <r>
    <x v="323"/>
    <x v="302"/>
    <x v="9"/>
    <x v="2"/>
    <s v="Nestle Milo"/>
    <x v="2"/>
    <x v="5"/>
    <x v="39"/>
    <n v="2"/>
    <n v="10050"/>
    <x v="0"/>
    <s v="William Henry"/>
    <d v="2020-12-17T17:18:52"/>
    <s v="General Trade"/>
    <s v="Whatsapp"/>
    <d v="1899-12-31T06:44:24"/>
    <n v="20100"/>
    <d v="1899-12-30T10:34:28"/>
    <d v="1899-12-30T17:18:52"/>
  </r>
  <r>
    <x v="324"/>
    <x v="303"/>
    <x v="106"/>
    <x v="2"/>
    <s v="Nestle Golden Morn"/>
    <x v="2"/>
    <x v="6"/>
    <x v="50"/>
    <n v="3"/>
    <n v="7050"/>
    <x v="0"/>
    <s v="Bola Abiodun"/>
    <d v="2020-12-17T17:26:44"/>
    <s v="General Trade"/>
    <s v="Whatsapp"/>
    <d v="1899-12-31T01:56:36"/>
    <n v="21150"/>
    <d v="1899-12-30T15:30:08"/>
    <d v="1899-12-30T17:26:44"/>
  </r>
  <r>
    <x v="324"/>
    <x v="303"/>
    <x v="106"/>
    <x v="9"/>
    <s v="Nasco Cornflakes"/>
    <x v="2"/>
    <x v="6"/>
    <x v="35"/>
    <n v="2"/>
    <n v="2000"/>
    <x v="0"/>
    <s v="Bola Abiodun"/>
    <d v="2020-12-17T17:26:44"/>
    <s v="General Trade"/>
    <s v="Whatsapp"/>
    <d v="1899-12-31T01:56:36"/>
    <n v="4000"/>
    <d v="1899-12-30T15:30:08"/>
    <d v="1899-12-30T17:26:44"/>
  </r>
  <r>
    <x v="324"/>
    <x v="303"/>
    <x v="106"/>
    <x v="14"/>
    <s v="Checkers Custard"/>
    <x v="2"/>
    <x v="6"/>
    <x v="62"/>
    <n v="2"/>
    <n v="5100"/>
    <x v="0"/>
    <s v="Bola Abiodun"/>
    <d v="2020-12-17T17:26:44"/>
    <s v="General Trade"/>
    <s v="Whatsapp"/>
    <d v="1899-12-31T01:56:36"/>
    <n v="10200"/>
    <d v="1899-12-30T15:30:08"/>
    <d v="1899-12-30T17:26:44"/>
  </r>
  <r>
    <x v="325"/>
    <x v="304"/>
    <x v="31"/>
    <x v="2"/>
    <s v="Nestle Golden Morn"/>
    <x v="2"/>
    <x v="6"/>
    <x v="50"/>
    <n v="1"/>
    <n v="7050"/>
    <x v="0"/>
    <s v="Bernice Segs"/>
    <d v="2020-12-17T18:38:45"/>
    <s v="General Trade"/>
    <s v="Whatsapp"/>
    <d v="1900-01-02T09:08:32"/>
    <n v="7050"/>
    <d v="1899-12-30T09:30:13"/>
    <d v="1899-12-30T18:38:45"/>
  </r>
  <r>
    <x v="325"/>
    <x v="304"/>
    <x v="31"/>
    <x v="2"/>
    <s v="Nestle Milo"/>
    <x v="2"/>
    <x v="5"/>
    <x v="29"/>
    <n v="1"/>
    <n v="11200"/>
    <x v="0"/>
    <s v="Bernice Segs"/>
    <d v="2020-12-17T18:38:45"/>
    <s v="General Trade"/>
    <s v="Whatsapp"/>
    <d v="1900-01-02T09:08:32"/>
    <n v="11200"/>
    <d v="1899-12-30T09:30:13"/>
    <d v="1899-12-30T18:38:45"/>
  </r>
  <r>
    <x v="326"/>
    <x v="304"/>
    <x v="31"/>
    <x v="1"/>
    <s v="Three Crowns Milk"/>
    <x v="2"/>
    <x v="4"/>
    <x v="79"/>
    <n v="1"/>
    <n v="3750"/>
    <x v="0"/>
    <s v="Bernice Segs"/>
    <d v="2020-12-17T18:38:45"/>
    <s v="General Trade"/>
    <s v="Whatsapp"/>
    <d v="1900-01-02T09:08:31"/>
    <n v="3750"/>
    <d v="1899-12-30T09:30:14"/>
    <d v="1899-12-30T18:38:45"/>
  </r>
  <r>
    <x v="327"/>
    <x v="305"/>
    <x v="31"/>
    <x v="1"/>
    <s v="Peak Milk"/>
    <x v="2"/>
    <x v="4"/>
    <x v="43"/>
    <n v="2"/>
    <n v="3750"/>
    <x v="0"/>
    <s v="Bernice Segs"/>
    <d v="2020-12-17T18:38:45"/>
    <s v="General Trade"/>
    <s v="Whatsapp"/>
    <d v="1900-01-01T09:05:04"/>
    <n v="7500"/>
    <d v="1899-12-30T09:33:41"/>
    <d v="1899-12-30T18:38:45"/>
  </r>
  <r>
    <x v="327"/>
    <x v="305"/>
    <x v="31"/>
    <x v="1"/>
    <s v="Peak Milk"/>
    <x v="2"/>
    <x v="4"/>
    <x v="81"/>
    <n v="1"/>
    <n v="10650"/>
    <x v="0"/>
    <s v="Bernice Segs"/>
    <d v="2020-12-17T18:38:45"/>
    <s v="General Trade"/>
    <s v="Whatsapp"/>
    <d v="1900-01-01T09:05:04"/>
    <n v="10650"/>
    <d v="1899-12-30T09:33:41"/>
    <d v="1899-12-30T18:38:45"/>
  </r>
  <r>
    <x v="327"/>
    <x v="305"/>
    <x v="31"/>
    <x v="18"/>
    <s v="Infinity  Cornflakes"/>
    <x v="2"/>
    <x v="6"/>
    <x v="76"/>
    <n v="2"/>
    <n v="1550"/>
    <x v="0"/>
    <s v="Bernice Segs"/>
    <d v="2020-12-17T18:38:45"/>
    <s v="General Trade"/>
    <s v="Whatsapp"/>
    <d v="1900-01-01T09:05:04"/>
    <n v="3100"/>
    <d v="1899-12-30T09:33:41"/>
    <d v="1899-12-30T18:38:45"/>
  </r>
  <r>
    <x v="327"/>
    <x v="305"/>
    <x v="31"/>
    <x v="9"/>
    <s v="Nasco Cornflakes"/>
    <x v="2"/>
    <x v="6"/>
    <x v="35"/>
    <n v="2"/>
    <n v="2000"/>
    <x v="0"/>
    <s v="Bernice Segs"/>
    <d v="2020-12-17T18:38:45"/>
    <s v="General Trade"/>
    <s v="Whatsapp"/>
    <d v="1900-01-01T09:05:04"/>
    <n v="4000"/>
    <d v="1899-12-30T09:33:41"/>
    <d v="1899-12-30T18:38:45"/>
  </r>
  <r>
    <x v="328"/>
    <x v="306"/>
    <x v="104"/>
    <x v="2"/>
    <s v="Nestle Milo"/>
    <x v="2"/>
    <x v="5"/>
    <x v="38"/>
    <n v="1"/>
    <n v="9350"/>
    <x v="0"/>
    <s v="Kenny Akinola"/>
    <d v="2020-12-17T19:40:02"/>
    <s v="General Trade"/>
    <s v="Mobile App"/>
    <d v="1899-12-31T02:03:53"/>
    <n v="9350"/>
    <d v="1899-12-30T17:36:09"/>
    <d v="1899-12-30T19:40:02"/>
  </r>
  <r>
    <x v="328"/>
    <x v="306"/>
    <x v="104"/>
    <x v="2"/>
    <s v="Nestle Milo"/>
    <x v="2"/>
    <x v="5"/>
    <x v="39"/>
    <n v="1"/>
    <n v="10050"/>
    <x v="0"/>
    <s v="Kenny Akinola"/>
    <d v="2020-12-17T19:40:02"/>
    <s v="General Trade"/>
    <s v="Mobile App"/>
    <d v="1899-12-31T02:03:53"/>
    <n v="10050"/>
    <d v="1899-12-30T17:36:09"/>
    <d v="1899-12-30T19:40:02"/>
  </r>
  <r>
    <x v="328"/>
    <x v="306"/>
    <x v="104"/>
    <x v="2"/>
    <s v="Nestle Milo"/>
    <x v="2"/>
    <x v="5"/>
    <x v="29"/>
    <n v="1"/>
    <n v="11200"/>
    <x v="0"/>
    <s v="Kenny Akinola"/>
    <d v="2020-12-17T19:40:02"/>
    <s v="General Trade"/>
    <s v="Mobile App"/>
    <d v="1899-12-31T02:03:53"/>
    <n v="11200"/>
    <d v="1899-12-30T17:36:09"/>
    <d v="1899-12-30T19:40:02"/>
  </r>
  <r>
    <x v="329"/>
    <x v="307"/>
    <x v="161"/>
    <x v="1"/>
    <s v="Peak Milk"/>
    <x v="2"/>
    <x v="4"/>
    <x v="34"/>
    <n v="4"/>
    <n v="1860"/>
    <x v="0"/>
    <s v="prudent denny"/>
    <d v="2020-12-18T08:34:39"/>
    <s v="Modern Trade"/>
    <s v="Whatsapp"/>
    <d v="1899-12-30T16:25:13"/>
    <n v="7440"/>
    <d v="1899-12-30T16:09:26"/>
    <d v="1899-12-30T08:34:39"/>
  </r>
  <r>
    <x v="330"/>
    <x v="308"/>
    <x v="102"/>
    <x v="2"/>
    <s v="Nestle Milo"/>
    <x v="2"/>
    <x v="5"/>
    <x v="39"/>
    <n v="1"/>
    <n v="10050"/>
    <x v="0"/>
    <s v="Martins Obafemi"/>
    <d v="2020-12-18T09:27:44"/>
    <s v="General Trade"/>
    <s v="Mobile App"/>
    <d v="1899-12-30T17:04:10"/>
    <n v="10050"/>
    <d v="1899-12-30T16:23:34"/>
    <d v="1899-12-30T09:27:44"/>
  </r>
  <r>
    <x v="330"/>
    <x v="308"/>
    <x v="102"/>
    <x v="1"/>
    <s v="Peak Milk"/>
    <x v="2"/>
    <x v="4"/>
    <x v="81"/>
    <n v="1"/>
    <n v="10650"/>
    <x v="0"/>
    <s v="Martins Obafemi"/>
    <d v="2020-12-18T09:27:44"/>
    <s v="General Trade"/>
    <s v="Mobile App"/>
    <d v="1899-12-30T17:04:10"/>
    <n v="10650"/>
    <d v="1899-12-30T16:23:34"/>
    <d v="1899-12-30T09:27:44"/>
  </r>
  <r>
    <x v="330"/>
    <x v="308"/>
    <x v="102"/>
    <x v="1"/>
    <s v="Peak Milk"/>
    <x v="2"/>
    <x v="4"/>
    <x v="37"/>
    <n v="1"/>
    <n v="4550"/>
    <x v="0"/>
    <s v="Martins Obafemi"/>
    <d v="2020-12-18T09:27:44"/>
    <s v="General Trade"/>
    <s v="Mobile App"/>
    <d v="1899-12-30T17:04:10"/>
    <n v="4550"/>
    <d v="1899-12-30T16:23:34"/>
    <d v="1899-12-30T09:27:44"/>
  </r>
  <r>
    <x v="331"/>
    <x v="309"/>
    <x v="119"/>
    <x v="8"/>
    <s v="Nibit Cookies"/>
    <x v="2"/>
    <x v="7"/>
    <x v="33"/>
    <n v="1"/>
    <n v="3000"/>
    <x v="0"/>
    <s v="Martins Obafemi"/>
    <d v="2020-12-18T10:03:18"/>
    <s v="General Trade"/>
    <s v="Whatsapp"/>
    <d v="1899-12-31T00:58:43"/>
    <n v="3000"/>
    <d v="1899-12-30T09:04:35"/>
    <d v="1899-12-30T10:03:18"/>
  </r>
  <r>
    <x v="331"/>
    <x v="309"/>
    <x v="119"/>
    <x v="8"/>
    <s v="Nibit Cookies"/>
    <x v="2"/>
    <x v="7"/>
    <x v="36"/>
    <n v="2"/>
    <n v="3000"/>
    <x v="0"/>
    <s v="Martins Obafemi"/>
    <d v="2020-12-18T10:03:18"/>
    <s v="General Trade"/>
    <s v="Whatsapp"/>
    <d v="1899-12-31T00:58:43"/>
    <n v="6000"/>
    <d v="1899-12-30T09:04:35"/>
    <d v="1899-12-30T10:03:18"/>
  </r>
  <r>
    <x v="332"/>
    <x v="310"/>
    <x v="162"/>
    <x v="15"/>
    <s v="Mac Wafers"/>
    <x v="2"/>
    <x v="10"/>
    <x v="65"/>
    <n v="3"/>
    <n v="3680"/>
    <x v="0"/>
    <s v="Rose kelvin"/>
    <d v="2020-12-18T11:28:51"/>
    <s v="General Trade"/>
    <s v="Mobile App"/>
    <d v="1899-12-31T03:16:34"/>
    <n v="11040"/>
    <d v="1899-12-30T08:12:17"/>
    <d v="1899-12-30T11:28:51"/>
  </r>
  <r>
    <x v="332"/>
    <x v="310"/>
    <x v="162"/>
    <x v="2"/>
    <s v="Nestle Golden Morn"/>
    <x v="2"/>
    <x v="6"/>
    <x v="50"/>
    <n v="2"/>
    <n v="7050"/>
    <x v="0"/>
    <s v="Rose kelvin"/>
    <d v="2020-12-18T11:28:51"/>
    <s v="General Trade"/>
    <s v="Mobile App"/>
    <d v="1899-12-31T03:16:34"/>
    <n v="14100"/>
    <d v="1899-12-30T08:12:17"/>
    <d v="1899-12-30T11:28:51"/>
  </r>
  <r>
    <x v="332"/>
    <x v="310"/>
    <x v="162"/>
    <x v="8"/>
    <s v="Nibit Cookies"/>
    <x v="2"/>
    <x v="7"/>
    <x v="36"/>
    <n v="2"/>
    <n v="3000"/>
    <x v="0"/>
    <s v="Rose kelvin"/>
    <d v="2020-12-18T11:28:51"/>
    <s v="General Trade"/>
    <s v="Mobile App"/>
    <d v="1899-12-31T03:16:34"/>
    <n v="6000"/>
    <d v="1899-12-30T08:12:17"/>
    <d v="1899-12-30T11:28:51"/>
  </r>
  <r>
    <x v="75"/>
    <x v="75"/>
    <x v="8"/>
    <x v="16"/>
    <s v="MistaChoco 15g"/>
    <x v="2"/>
    <x v="9"/>
    <x v="72"/>
    <n v="1"/>
    <n v="1500"/>
    <x v="0"/>
    <s v="Chiamaka Richard"/>
    <d v="2020-12-18T11:36:26"/>
    <s v="General Trade"/>
    <s v="Whatsapp"/>
    <d v="1899-12-30T19:10:05"/>
    <n v="1500"/>
    <d v="1899-12-30T16:26:21"/>
    <d v="1899-12-30T11:36:26"/>
  </r>
  <r>
    <x v="75"/>
    <x v="75"/>
    <x v="8"/>
    <x v="16"/>
    <s v="MistaChoco 15g"/>
    <x v="2"/>
    <x v="9"/>
    <x v="73"/>
    <n v="1"/>
    <n v="1"/>
    <x v="0"/>
    <s v="Chiamaka Richard"/>
    <d v="2020-12-18T11:36:26"/>
    <s v="General Trade"/>
    <s v="Whatsapp"/>
    <d v="1899-12-30T19:10:05"/>
    <n v="1"/>
    <d v="1899-12-30T16:26:21"/>
    <d v="1899-12-30T11:36:26"/>
  </r>
  <r>
    <x v="333"/>
    <x v="311"/>
    <x v="163"/>
    <x v="16"/>
    <s v="MistaChoco 15g"/>
    <x v="2"/>
    <x v="9"/>
    <x v="73"/>
    <n v="1"/>
    <n v="1"/>
    <x v="0"/>
    <s v="Hellen Prince"/>
    <d v="2020-12-18T12:09:01"/>
    <s v="General Trade"/>
    <s v="Whatsapp"/>
    <d v="1899-12-30T18:30:31"/>
    <n v="1"/>
    <d v="1899-12-30T17:38:30"/>
    <d v="1899-12-30T12:09:01"/>
  </r>
  <r>
    <x v="333"/>
    <x v="311"/>
    <x v="163"/>
    <x v="16"/>
    <s v="MistaChoco 15g"/>
    <x v="2"/>
    <x v="9"/>
    <x v="72"/>
    <n v="1"/>
    <n v="1500"/>
    <x v="0"/>
    <s v="Hellen Prince"/>
    <d v="2020-12-18T12:09:01"/>
    <s v="General Trade"/>
    <s v="Whatsapp"/>
    <d v="1899-12-30T18:30:31"/>
    <n v="1500"/>
    <d v="1899-12-30T17:38:30"/>
    <d v="1899-12-30T12:09:01"/>
  </r>
  <r>
    <x v="334"/>
    <x v="312"/>
    <x v="104"/>
    <x v="2"/>
    <s v="Nestle Golden Morn"/>
    <x v="2"/>
    <x v="6"/>
    <x v="50"/>
    <n v="2"/>
    <n v="7050"/>
    <x v="0"/>
    <s v="Kenny Akinola"/>
    <d v="2020-12-18T12:16:40"/>
    <s v="General Trade"/>
    <s v="Mobile App"/>
    <d v="1899-12-30T18:41:50"/>
    <n v="14100"/>
    <d v="1899-12-30T17:34:50"/>
    <d v="1899-12-30T12:16:40"/>
  </r>
  <r>
    <x v="334"/>
    <x v="312"/>
    <x v="104"/>
    <x v="2"/>
    <s v="Nestle Golden Morn"/>
    <x v="2"/>
    <x v="6"/>
    <x v="31"/>
    <n v="1"/>
    <n v="7450"/>
    <x v="0"/>
    <s v="Kenny Akinola"/>
    <d v="2020-12-18T12:16:40"/>
    <s v="General Trade"/>
    <s v="Mobile App"/>
    <d v="1899-12-30T18:41:50"/>
    <n v="7450"/>
    <d v="1899-12-30T17:34:50"/>
    <d v="1899-12-30T12:16:40"/>
  </r>
  <r>
    <x v="334"/>
    <x v="312"/>
    <x v="104"/>
    <x v="2"/>
    <s v="Nestle Milo"/>
    <x v="2"/>
    <x v="5"/>
    <x v="30"/>
    <n v="2"/>
    <n v="9200"/>
    <x v="0"/>
    <s v="Kenny Akinola"/>
    <d v="2020-12-18T12:16:40"/>
    <s v="General Trade"/>
    <s v="Mobile App"/>
    <d v="1899-12-30T18:41:50"/>
    <n v="18400"/>
    <d v="1899-12-30T17:34:50"/>
    <d v="1899-12-30T12:16:40"/>
  </r>
  <r>
    <x v="335"/>
    <x v="313"/>
    <x v="24"/>
    <x v="2"/>
    <s v="Nestle Milo"/>
    <x v="2"/>
    <x v="5"/>
    <x v="29"/>
    <n v="1"/>
    <n v="11200"/>
    <x v="0"/>
    <s v="kiara Oluwabukola"/>
    <d v="2020-12-18T12:19:01"/>
    <s v="General Trade"/>
    <s v="Whatsapp"/>
    <d v="1899-12-30T21:36:36"/>
    <n v="11200"/>
    <d v="1899-12-30T14:42:25"/>
    <d v="1899-12-30T12:19:01"/>
  </r>
  <r>
    <x v="335"/>
    <x v="313"/>
    <x v="24"/>
    <x v="1"/>
    <s v="Peak Milk"/>
    <x v="2"/>
    <x v="4"/>
    <x v="43"/>
    <n v="1"/>
    <n v="3750"/>
    <x v="0"/>
    <s v="kiara Oluwabukola"/>
    <d v="2020-12-18T12:19:01"/>
    <s v="General Trade"/>
    <s v="Whatsapp"/>
    <d v="1899-12-30T21:36:36"/>
    <n v="3750"/>
    <d v="1899-12-30T14:42:25"/>
    <d v="1899-12-30T12:19:01"/>
  </r>
  <r>
    <x v="336"/>
    <x v="314"/>
    <x v="164"/>
    <x v="12"/>
    <s v="Hollandia Evap. Milk"/>
    <x v="2"/>
    <x v="8"/>
    <x v="56"/>
    <n v="1"/>
    <n v="2780"/>
    <x v="0"/>
    <s v="Emmanuel Deborah chimee"/>
    <d v="2020-12-18T12:40:08"/>
    <s v="Modern Trade"/>
    <s v="Whatsapp"/>
    <d v="1899-12-31T01:14:00"/>
    <n v="2780"/>
    <d v="1899-12-30T11:26:08"/>
    <d v="1899-12-30T12:40:08"/>
  </r>
  <r>
    <x v="33"/>
    <x v="33"/>
    <x v="15"/>
    <x v="2"/>
    <s v="Nestle Golden Morn"/>
    <x v="2"/>
    <x v="6"/>
    <x v="71"/>
    <n v="4"/>
    <n v="7450"/>
    <x v="0"/>
    <s v="Sofia UWEM"/>
    <d v="2020-12-18T12:41:28"/>
    <s v="Wholesale"/>
    <s v="Whatsapp"/>
    <d v="1899-12-31T03:19:37"/>
    <n v="29800"/>
    <d v="1899-12-30T09:21:51"/>
    <d v="1899-12-30T12:41:28"/>
  </r>
  <r>
    <x v="33"/>
    <x v="33"/>
    <x v="15"/>
    <x v="1"/>
    <s v="Peak Milk"/>
    <x v="2"/>
    <x v="4"/>
    <x v="80"/>
    <n v="2"/>
    <n v="14700"/>
    <x v="0"/>
    <s v="Sofia UWEM"/>
    <d v="2020-12-18T12:41:28"/>
    <s v="Wholesale"/>
    <s v="Whatsapp"/>
    <d v="1899-12-31T03:19:37"/>
    <n v="29400"/>
    <d v="1899-12-30T09:21:51"/>
    <d v="1899-12-30T12:41:28"/>
  </r>
  <r>
    <x v="33"/>
    <x v="33"/>
    <x v="15"/>
    <x v="1"/>
    <s v="Three Crowns Milk"/>
    <x v="2"/>
    <x v="4"/>
    <x v="79"/>
    <n v="6"/>
    <n v="3750"/>
    <x v="0"/>
    <s v="Sofia UWEM"/>
    <d v="2020-12-18T12:41:28"/>
    <s v="Wholesale"/>
    <s v="Whatsapp"/>
    <d v="1899-12-31T03:19:37"/>
    <n v="22500"/>
    <d v="1899-12-30T09:21:51"/>
    <d v="1899-12-30T12:41:28"/>
  </r>
  <r>
    <x v="69"/>
    <x v="69"/>
    <x v="50"/>
    <x v="16"/>
    <s v="MistaChoco 15g"/>
    <x v="2"/>
    <x v="9"/>
    <x v="72"/>
    <n v="1"/>
    <n v="1500"/>
    <x v="0"/>
    <s v="Maryjane Joel"/>
    <d v="2020-12-18T12:55:49"/>
    <s v="Modern Trade"/>
    <s v="Whatsapp"/>
    <d v="1899-12-30T20:31:15"/>
    <n v="1500"/>
    <d v="1899-12-30T16:24:34"/>
    <d v="1899-12-30T12:55:49"/>
  </r>
  <r>
    <x v="69"/>
    <x v="69"/>
    <x v="50"/>
    <x v="16"/>
    <s v="MistaChoco 15g"/>
    <x v="2"/>
    <x v="9"/>
    <x v="73"/>
    <n v="1"/>
    <n v="1"/>
    <x v="0"/>
    <s v="Maryjane Joel"/>
    <d v="2020-12-18T12:55:49"/>
    <s v="Modern Trade"/>
    <s v="Whatsapp"/>
    <d v="1899-12-30T20:31:15"/>
    <n v="1"/>
    <d v="1899-12-30T16:24:34"/>
    <d v="1899-12-30T12:55:49"/>
  </r>
  <r>
    <x v="337"/>
    <x v="315"/>
    <x v="83"/>
    <x v="10"/>
    <s v="Bournvita"/>
    <x v="2"/>
    <x v="5"/>
    <x v="40"/>
    <n v="2"/>
    <n v="9050"/>
    <x v="0"/>
    <s v="Ibukun Patrick"/>
    <d v="2020-12-18T13:17:36"/>
    <s v="General Trade"/>
    <s v="Mobile App"/>
    <d v="1899-12-30T23:49:38"/>
    <n v="18100"/>
    <d v="1899-12-30T13:27:58"/>
    <d v="1899-12-30T13:17:36"/>
  </r>
  <r>
    <x v="338"/>
    <x v="316"/>
    <x v="11"/>
    <x v="10"/>
    <s v="Bournvita"/>
    <x v="2"/>
    <x v="5"/>
    <x v="40"/>
    <n v="1"/>
    <n v="9050"/>
    <x v="0"/>
    <s v="Sofia UWEM"/>
    <d v="2020-12-18T14:10:39"/>
    <s v="General Trade"/>
    <s v="Whatsapp"/>
    <d v="1899-12-30T20:44:22"/>
    <n v="9050"/>
    <d v="1899-12-30T17:26:17"/>
    <d v="1899-12-30T14:10:39"/>
  </r>
  <r>
    <x v="338"/>
    <x v="316"/>
    <x v="11"/>
    <x v="9"/>
    <s v="Nasco Cornflakes"/>
    <x v="2"/>
    <x v="6"/>
    <x v="35"/>
    <n v="1"/>
    <n v="2000"/>
    <x v="0"/>
    <s v="Sofia UWEM"/>
    <d v="2020-12-18T14:10:39"/>
    <s v="General Trade"/>
    <s v="Whatsapp"/>
    <d v="1899-12-30T20:44:22"/>
    <n v="2000"/>
    <d v="1899-12-30T17:26:17"/>
    <d v="1899-12-30T14:10:39"/>
  </r>
  <r>
    <x v="338"/>
    <x v="316"/>
    <x v="11"/>
    <x v="9"/>
    <s v="Nasco Biscuit"/>
    <x v="2"/>
    <x v="10"/>
    <x v="55"/>
    <n v="1"/>
    <n v="3300"/>
    <x v="0"/>
    <s v="Sofia UWEM"/>
    <d v="2020-12-18T14:10:39"/>
    <s v="General Trade"/>
    <s v="Whatsapp"/>
    <d v="1899-12-30T20:44:22"/>
    <n v="3300"/>
    <d v="1899-12-30T17:26:17"/>
    <d v="1899-12-30T14:10:39"/>
  </r>
  <r>
    <x v="338"/>
    <x v="316"/>
    <x v="11"/>
    <x v="11"/>
    <s v="Dano Cool Cow"/>
    <x v="2"/>
    <x v="4"/>
    <x v="44"/>
    <n v="1"/>
    <n v="6750"/>
    <x v="0"/>
    <s v="Sofia UWEM"/>
    <d v="2020-12-18T14:10:39"/>
    <s v="General Trade"/>
    <s v="Whatsapp"/>
    <d v="1899-12-30T20:44:22"/>
    <n v="6750"/>
    <d v="1899-12-30T17:26:17"/>
    <d v="1899-12-30T14:10:39"/>
  </r>
  <r>
    <x v="338"/>
    <x v="316"/>
    <x v="11"/>
    <x v="1"/>
    <s v="Three Crowns Milk"/>
    <x v="2"/>
    <x v="4"/>
    <x v="79"/>
    <n v="1"/>
    <n v="3750"/>
    <x v="0"/>
    <s v="Sofia UWEM"/>
    <d v="2020-12-18T14:10:39"/>
    <s v="General Trade"/>
    <s v="Whatsapp"/>
    <d v="1899-12-30T20:44:22"/>
    <n v="3750"/>
    <d v="1899-12-30T17:26:17"/>
    <d v="1899-12-30T14:10:39"/>
  </r>
  <r>
    <x v="67"/>
    <x v="67"/>
    <x v="48"/>
    <x v="16"/>
    <s v="MistaChoco 15g"/>
    <x v="2"/>
    <x v="9"/>
    <x v="72"/>
    <n v="2"/>
    <n v="1500"/>
    <x v="0"/>
    <s v="Rachael Israel"/>
    <d v="2020-12-18T17:05:11"/>
    <s v="Wholesale"/>
    <s v="Whatsapp"/>
    <d v="1899-12-31T00:41:57"/>
    <n v="3000"/>
    <d v="1899-12-30T16:23:14"/>
    <d v="1899-12-30T17:05:11"/>
  </r>
  <r>
    <x v="67"/>
    <x v="67"/>
    <x v="48"/>
    <x v="16"/>
    <s v="MistaChoco 15g"/>
    <x v="2"/>
    <x v="9"/>
    <x v="73"/>
    <n v="1"/>
    <n v="1"/>
    <x v="0"/>
    <s v="Rachael Israel"/>
    <d v="2020-12-18T17:05:11"/>
    <s v="Wholesale"/>
    <s v="Whatsapp"/>
    <d v="1899-12-31T00:41:57"/>
    <n v="1"/>
    <d v="1899-12-30T16:23:14"/>
    <d v="1899-12-30T17:05:11"/>
  </r>
  <r>
    <x v="35"/>
    <x v="35"/>
    <x v="29"/>
    <x v="7"/>
    <s v="Cowbell Milk"/>
    <x v="2"/>
    <x v="4"/>
    <x v="32"/>
    <n v="1"/>
    <n v="7800"/>
    <x v="0"/>
    <s v="Ralia Okwuchukwu"/>
    <d v="2020-12-18T17:32:28"/>
    <s v="General Trade"/>
    <s v="Whatsapp"/>
    <d v="1900-01-01T07:42:18"/>
    <n v="7800"/>
    <d v="1899-12-30T09:50:10"/>
    <d v="1899-12-30T17:32:28"/>
  </r>
  <r>
    <x v="35"/>
    <x v="35"/>
    <x v="29"/>
    <x v="11"/>
    <s v="Dano Cool Cow"/>
    <x v="2"/>
    <x v="4"/>
    <x v="44"/>
    <n v="1"/>
    <n v="6750"/>
    <x v="0"/>
    <s v="Ralia Okwuchukwu"/>
    <d v="2020-12-18T17:32:28"/>
    <s v="General Trade"/>
    <s v="Whatsapp"/>
    <d v="1900-01-01T07:42:18"/>
    <n v="6750"/>
    <d v="1899-12-30T09:50:10"/>
    <d v="1899-12-30T17:32:28"/>
  </r>
  <r>
    <x v="339"/>
    <x v="317"/>
    <x v="29"/>
    <x v="12"/>
    <s v="Hollandia Evap. Milk"/>
    <x v="2"/>
    <x v="8"/>
    <x v="56"/>
    <n v="1"/>
    <n v="2780"/>
    <x v="0"/>
    <s v="Ralia Okwuchukwu"/>
    <d v="2020-12-18T17:32:28"/>
    <s v="General Trade"/>
    <s v="Whatsapp"/>
    <d v="1900-01-01T06:34:00"/>
    <n v="2780"/>
    <d v="1899-12-30T10:58:28"/>
    <d v="1899-12-30T17:32:28"/>
  </r>
  <r>
    <x v="339"/>
    <x v="317"/>
    <x v="29"/>
    <x v="8"/>
    <s v="Nibit Cookies"/>
    <x v="2"/>
    <x v="7"/>
    <x v="33"/>
    <n v="1"/>
    <n v="3000"/>
    <x v="0"/>
    <s v="Ralia Okwuchukwu"/>
    <d v="2020-12-18T17:32:28"/>
    <s v="General Trade"/>
    <s v="Whatsapp"/>
    <d v="1900-01-01T06:34:00"/>
    <n v="3000"/>
    <d v="1899-12-30T10:58:28"/>
    <d v="1899-12-30T17:32:28"/>
  </r>
  <r>
    <x v="339"/>
    <x v="317"/>
    <x v="29"/>
    <x v="8"/>
    <s v="Nibit Cookies"/>
    <x v="2"/>
    <x v="7"/>
    <x v="36"/>
    <n v="1"/>
    <n v="3000"/>
    <x v="0"/>
    <s v="Ralia Okwuchukwu"/>
    <d v="2020-12-18T17:32:28"/>
    <s v="General Trade"/>
    <s v="Whatsapp"/>
    <d v="1900-01-01T06:34:00"/>
    <n v="3000"/>
    <d v="1899-12-30T10:58:28"/>
    <d v="1899-12-30T17:32:28"/>
  </r>
  <r>
    <x v="339"/>
    <x v="317"/>
    <x v="29"/>
    <x v="2"/>
    <s v="Nestle Golden Morn"/>
    <x v="2"/>
    <x v="6"/>
    <x v="50"/>
    <n v="1"/>
    <n v="7050"/>
    <x v="0"/>
    <s v="Ralia Okwuchukwu"/>
    <d v="2020-12-18T17:32:28"/>
    <s v="General Trade"/>
    <s v="Whatsapp"/>
    <d v="1900-01-01T06:34:00"/>
    <n v="7050"/>
    <d v="1899-12-30T10:58:28"/>
    <d v="1899-12-30T17:32:28"/>
  </r>
  <r>
    <x v="340"/>
    <x v="318"/>
    <x v="149"/>
    <x v="17"/>
    <s v="Dangote Sugar"/>
    <x v="2"/>
    <x v="13"/>
    <x v="77"/>
    <n v="10"/>
    <n v="4200"/>
    <x v="0"/>
    <s v="Fidelia Martins"/>
    <d v="2020-12-18T17:33:45"/>
    <s v="Wholesale"/>
    <s v="Web App"/>
    <d v="1899-12-31T01:06:50"/>
    <n v="42000"/>
    <d v="1899-12-30T16:26:55"/>
    <d v="1899-12-30T17:33:45"/>
  </r>
  <r>
    <x v="341"/>
    <x v="319"/>
    <x v="165"/>
    <x v="16"/>
    <s v="MistaChoco 15g"/>
    <x v="2"/>
    <x v="9"/>
    <x v="72"/>
    <n v="1"/>
    <n v="1500"/>
    <x v="0"/>
    <s v="Bola Abiodun"/>
    <d v="2020-12-18T18:11:52"/>
    <s v="General Trade"/>
    <s v="Whatsapp"/>
    <d v="1899-12-31T05:35:10"/>
    <n v="1500"/>
    <d v="1899-12-30T12:36:42"/>
    <d v="1899-12-30T18:11:52"/>
  </r>
  <r>
    <x v="341"/>
    <x v="319"/>
    <x v="165"/>
    <x v="16"/>
    <s v="MistaChoco 15g"/>
    <x v="2"/>
    <x v="9"/>
    <x v="73"/>
    <n v="1"/>
    <n v="1"/>
    <x v="0"/>
    <s v="Bola Abiodun"/>
    <d v="2020-12-18T18:11:52"/>
    <s v="General Trade"/>
    <s v="Whatsapp"/>
    <d v="1899-12-31T05:35:10"/>
    <n v="1"/>
    <d v="1899-12-30T12:36:42"/>
    <d v="1899-12-30T18:11:52"/>
  </r>
  <r>
    <x v="342"/>
    <x v="320"/>
    <x v="166"/>
    <x v="16"/>
    <s v="MistaChoco 15g"/>
    <x v="2"/>
    <x v="9"/>
    <x v="72"/>
    <n v="2"/>
    <n v="1500"/>
    <x v="0"/>
    <s v="Amala AMAECHI"/>
    <d v="2020-12-19T08:35:30"/>
    <s v="General Trade"/>
    <s v="Whatsapp"/>
    <d v="1899-12-30T22:09:47"/>
    <n v="3000"/>
    <d v="1899-12-30T10:25:43"/>
    <d v="1899-12-30T08:35:30"/>
  </r>
  <r>
    <x v="342"/>
    <x v="320"/>
    <x v="166"/>
    <x v="16"/>
    <s v="MistaChoco 15g"/>
    <x v="2"/>
    <x v="9"/>
    <x v="73"/>
    <n v="1"/>
    <n v="1"/>
    <x v="0"/>
    <s v="Amala AMAECHI"/>
    <d v="2020-12-19T08:35:30"/>
    <s v="General Trade"/>
    <s v="Whatsapp"/>
    <d v="1899-12-30T22:09:47"/>
    <n v="1"/>
    <d v="1899-12-30T10:25:43"/>
    <d v="1899-12-30T08:35:30"/>
  </r>
  <r>
    <x v="342"/>
    <x v="320"/>
    <x v="166"/>
    <x v="2"/>
    <s v="Nestle Milo"/>
    <x v="2"/>
    <x v="5"/>
    <x v="30"/>
    <n v="2"/>
    <n v="9200"/>
    <x v="0"/>
    <s v="Amala AMAECHI"/>
    <d v="2020-12-19T08:35:30"/>
    <s v="General Trade"/>
    <s v="Whatsapp"/>
    <d v="1899-12-30T22:09:47"/>
    <n v="18400"/>
    <d v="1899-12-30T10:25:43"/>
    <d v="1899-12-30T08:35:30"/>
  </r>
  <r>
    <x v="342"/>
    <x v="320"/>
    <x v="166"/>
    <x v="1"/>
    <s v="Peak Milk"/>
    <x v="2"/>
    <x v="4"/>
    <x v="81"/>
    <n v="1"/>
    <n v="10650"/>
    <x v="0"/>
    <s v="Amala AMAECHI"/>
    <d v="2020-12-19T08:35:30"/>
    <s v="General Trade"/>
    <s v="Whatsapp"/>
    <d v="1899-12-30T22:09:47"/>
    <n v="10650"/>
    <d v="1899-12-30T10:25:43"/>
    <d v="1899-12-30T08:35:30"/>
  </r>
  <r>
    <x v="343"/>
    <x v="321"/>
    <x v="83"/>
    <x v="12"/>
    <s v="Hollandia Evap. Milk"/>
    <x v="2"/>
    <x v="8"/>
    <x v="56"/>
    <n v="12"/>
    <n v="2780"/>
    <x v="0"/>
    <s v="Merit zion"/>
    <d v="2020-12-19T10:35:42"/>
    <s v="General Trade"/>
    <s v="Mobile App"/>
    <d v="1899-12-30T18:28:14"/>
    <n v="33360"/>
    <d v="1899-12-30T16:07:28"/>
    <d v="1899-12-30T10:35:42"/>
  </r>
  <r>
    <x v="344"/>
    <x v="322"/>
    <x v="167"/>
    <x v="11"/>
    <s v="Dano Cool Cow"/>
    <x v="2"/>
    <x v="4"/>
    <x v="44"/>
    <n v="2"/>
    <n v="6750"/>
    <x v="0"/>
    <s v="Justina Mavis"/>
    <d v="2020-12-19T10:42:44"/>
    <s v="General Trade"/>
    <s v="Whatsapp"/>
    <d v="1899-12-30T18:27:18"/>
    <n v="13500"/>
    <d v="1899-12-30T16:15:26"/>
    <d v="1899-12-30T10:42:44"/>
  </r>
  <r>
    <x v="344"/>
    <x v="322"/>
    <x v="167"/>
    <x v="1"/>
    <s v="Three Crowns Milk"/>
    <x v="2"/>
    <x v="4"/>
    <x v="79"/>
    <n v="1"/>
    <n v="3750"/>
    <x v="0"/>
    <s v="Justina Mavis"/>
    <d v="2020-12-19T10:42:44"/>
    <s v="General Trade"/>
    <s v="Whatsapp"/>
    <d v="1899-12-30T18:27:18"/>
    <n v="3750"/>
    <d v="1899-12-30T16:15:26"/>
    <d v="1899-12-30T10:42:44"/>
  </r>
  <r>
    <x v="344"/>
    <x v="322"/>
    <x v="167"/>
    <x v="1"/>
    <s v="Peak Milk"/>
    <x v="2"/>
    <x v="4"/>
    <x v="81"/>
    <n v="1"/>
    <n v="10650"/>
    <x v="0"/>
    <s v="Justina Mavis"/>
    <d v="2020-12-19T10:42:44"/>
    <s v="General Trade"/>
    <s v="Whatsapp"/>
    <d v="1899-12-30T18:27:18"/>
    <n v="10650"/>
    <d v="1899-12-30T16:15:26"/>
    <d v="1899-12-30T10:42:44"/>
  </r>
  <r>
    <x v="345"/>
    <x v="323"/>
    <x v="21"/>
    <x v="11"/>
    <s v="Dano Cool Cow"/>
    <x v="2"/>
    <x v="4"/>
    <x v="44"/>
    <n v="5"/>
    <n v="6750"/>
    <x v="0"/>
    <s v="Ofegha Toluwalase"/>
    <d v="2020-12-19T11:21:42"/>
    <s v="Wholesale"/>
    <s v="Mobile App"/>
    <d v="1899-12-31T00:28:36"/>
    <n v="33750"/>
    <d v="1899-12-30T10:53:06"/>
    <d v="1899-12-30T11:21:42"/>
  </r>
  <r>
    <x v="346"/>
    <x v="324"/>
    <x v="0"/>
    <x v="1"/>
    <s v="Peak Milk"/>
    <x v="2"/>
    <x v="4"/>
    <x v="81"/>
    <n v="5"/>
    <n v="10650"/>
    <x v="0"/>
    <s v="Maryjane Joel"/>
    <d v="2020-12-19T11:22:02"/>
    <s v="General Trade"/>
    <s v="Mobile App"/>
    <d v="1899-12-31T00:09:53"/>
    <n v="53250"/>
    <d v="1899-12-30T11:12:09"/>
    <d v="1899-12-30T11:22:02"/>
  </r>
  <r>
    <x v="347"/>
    <x v="325"/>
    <x v="168"/>
    <x v="1"/>
    <s v="Three Crowns Milk"/>
    <x v="2"/>
    <x v="4"/>
    <x v="79"/>
    <n v="10"/>
    <n v="3750"/>
    <x v="0"/>
    <s v="Esther Victor"/>
    <d v="2020-12-19T11:24:15"/>
    <s v="General Trade"/>
    <s v="Whatsapp"/>
    <d v="1899-12-30T19:58:01"/>
    <n v="37500"/>
    <d v="1899-12-30T15:26:14"/>
    <d v="1899-12-30T11:24:15"/>
  </r>
  <r>
    <x v="347"/>
    <x v="325"/>
    <x v="168"/>
    <x v="9"/>
    <s v="Nasco Cornflakes"/>
    <x v="2"/>
    <x v="6"/>
    <x v="35"/>
    <n v="10"/>
    <n v="2000"/>
    <x v="0"/>
    <s v="Esther Victor"/>
    <d v="2020-12-19T11:24:15"/>
    <s v="General Trade"/>
    <s v="Whatsapp"/>
    <d v="1899-12-30T19:58:01"/>
    <n v="20000"/>
    <d v="1899-12-30T15:26:14"/>
    <d v="1899-12-30T11:24:15"/>
  </r>
  <r>
    <x v="347"/>
    <x v="325"/>
    <x v="168"/>
    <x v="10"/>
    <s v="Bournvita"/>
    <x v="2"/>
    <x v="5"/>
    <x v="40"/>
    <n v="1"/>
    <n v="9050"/>
    <x v="0"/>
    <s v="Esther Victor"/>
    <d v="2020-12-19T11:24:15"/>
    <s v="General Trade"/>
    <s v="Whatsapp"/>
    <d v="1899-12-30T19:58:01"/>
    <n v="9050"/>
    <d v="1899-12-30T15:26:14"/>
    <d v="1899-12-30T11:24:15"/>
  </r>
  <r>
    <x v="348"/>
    <x v="326"/>
    <x v="169"/>
    <x v="1"/>
    <s v="Three Crowns Milk"/>
    <x v="2"/>
    <x v="4"/>
    <x v="79"/>
    <n v="1"/>
    <n v="3750"/>
    <x v="0"/>
    <s v="Enny Muktar"/>
    <d v="2020-12-19T11:49:07"/>
    <s v="General Trade"/>
    <s v="Mobile App"/>
    <d v="1899-12-30T20:26:41"/>
    <n v="3750"/>
    <d v="1899-12-30T15:22:26"/>
    <d v="1899-12-30T11:49:07"/>
  </r>
  <r>
    <x v="349"/>
    <x v="327"/>
    <x v="90"/>
    <x v="2"/>
    <s v="Nestle Milo"/>
    <x v="2"/>
    <x v="5"/>
    <x v="30"/>
    <n v="3"/>
    <n v="9200"/>
    <x v="0"/>
    <s v="Merit zion"/>
    <d v="2020-12-19T13:34:16"/>
    <s v="General Trade"/>
    <s v="Whatsapp"/>
    <d v="1899-12-31T04:13:18"/>
    <n v="27600"/>
    <d v="1899-12-30T09:20:58"/>
    <d v="1899-12-30T13:34:16"/>
  </r>
  <r>
    <x v="350"/>
    <x v="328"/>
    <x v="90"/>
    <x v="2"/>
    <s v="Nestle Golden Morn"/>
    <x v="2"/>
    <x v="6"/>
    <x v="50"/>
    <n v="1"/>
    <n v="7050"/>
    <x v="0"/>
    <s v="Merit zion"/>
    <d v="2020-12-19T13:34:16"/>
    <s v="General Trade"/>
    <s v="Whatsapp"/>
    <d v="1899-12-31T03:07:47"/>
    <n v="7050"/>
    <d v="1899-12-30T10:26:29"/>
    <d v="1899-12-30T13:34:16"/>
  </r>
  <r>
    <x v="351"/>
    <x v="329"/>
    <x v="170"/>
    <x v="11"/>
    <s v="Dano Cool Cow"/>
    <x v="2"/>
    <x v="4"/>
    <x v="44"/>
    <n v="5"/>
    <n v="6750"/>
    <x v="0"/>
    <s v="sophia Tanitoluwa"/>
    <d v="2020-12-19T14:39:03"/>
    <s v="General Trade"/>
    <s v="Whatsapp"/>
    <d v="1899-12-30T21:07:59"/>
    <n v="33750"/>
    <d v="1899-12-30T17:31:04"/>
    <d v="1899-12-30T14:39:03"/>
  </r>
  <r>
    <x v="351"/>
    <x v="329"/>
    <x v="170"/>
    <x v="11"/>
    <s v="Dano Cool Cow"/>
    <x v="2"/>
    <x v="4"/>
    <x v="46"/>
    <n v="1"/>
    <n v="8500"/>
    <x v="0"/>
    <s v="sophia Tanitoluwa"/>
    <d v="2020-12-19T14:39:03"/>
    <s v="General Trade"/>
    <s v="Whatsapp"/>
    <d v="1899-12-30T21:07:59"/>
    <n v="8500"/>
    <d v="1899-12-30T17:31:04"/>
    <d v="1899-12-30T14:39:03"/>
  </r>
  <r>
    <x v="351"/>
    <x v="329"/>
    <x v="170"/>
    <x v="5"/>
    <s v="Blue Band Spread"/>
    <x v="2"/>
    <x v="12"/>
    <x v="74"/>
    <n v="1"/>
    <n v="7500"/>
    <x v="0"/>
    <s v="sophia Tanitoluwa"/>
    <d v="2020-12-19T14:39:03"/>
    <s v="General Trade"/>
    <s v="Whatsapp"/>
    <d v="1899-12-30T21:07:59"/>
    <n v="7500"/>
    <d v="1899-12-30T17:31:04"/>
    <d v="1899-12-30T14:39:03"/>
  </r>
  <r>
    <x v="352"/>
    <x v="330"/>
    <x v="171"/>
    <x v="1"/>
    <s v="Peak Milk"/>
    <x v="2"/>
    <x v="4"/>
    <x v="81"/>
    <n v="1"/>
    <n v="10650"/>
    <x v="0"/>
    <s v="Balogun a Amineet James"/>
    <d v="2020-12-19T15:54:19"/>
    <s v="General Trade"/>
    <s v="Whatsapp"/>
    <d v="1899-12-31T00:39:33"/>
    <n v="10650"/>
    <d v="1899-12-30T15:14:46"/>
    <d v="1899-12-30T15:54:19"/>
  </r>
  <r>
    <x v="353"/>
    <x v="331"/>
    <x v="97"/>
    <x v="11"/>
    <s v="Dano Cool Cow"/>
    <x v="2"/>
    <x v="4"/>
    <x v="44"/>
    <n v="10"/>
    <n v="6750"/>
    <x v="0"/>
    <s v="Hellen Prince"/>
    <d v="2020-12-19T16:28:54"/>
    <s v="General Trade"/>
    <s v="Whatsapp"/>
    <d v="1900-01-01T22:26:15"/>
    <n v="67500"/>
    <d v="1899-12-30T18:02:39"/>
    <d v="1899-12-30T16:28:54"/>
  </r>
  <r>
    <x v="354"/>
    <x v="332"/>
    <x v="97"/>
    <x v="2"/>
    <s v="Nestle Milo"/>
    <x v="2"/>
    <x v="5"/>
    <x v="30"/>
    <n v="10"/>
    <n v="9200"/>
    <x v="0"/>
    <s v="Hellen Prince"/>
    <d v="2020-12-19T16:28:54"/>
    <s v="General Trade"/>
    <s v="Whatsapp"/>
    <d v="1899-12-31T07:07:17"/>
    <n v="92000"/>
    <d v="1899-12-30T09:21:37"/>
    <d v="1899-12-30T16:28:54"/>
  </r>
  <r>
    <x v="355"/>
    <x v="333"/>
    <x v="60"/>
    <x v="17"/>
    <s v="Dangote Sugar"/>
    <x v="2"/>
    <x v="13"/>
    <x v="77"/>
    <n v="1"/>
    <n v="4200"/>
    <x v="0"/>
    <s v="vanessa Jude"/>
    <d v="2020-12-19T17:06:09"/>
    <s v="General Trade"/>
    <s v="Whatsapp"/>
    <d v="1899-12-31T06:31:44"/>
    <n v="4200"/>
    <d v="1899-12-30T10:34:25"/>
    <d v="1899-12-30T17:06:09"/>
  </r>
  <r>
    <x v="355"/>
    <x v="333"/>
    <x v="60"/>
    <x v="1"/>
    <s v="Three Crowns Milk"/>
    <x v="2"/>
    <x v="4"/>
    <x v="79"/>
    <n v="3"/>
    <n v="3750"/>
    <x v="0"/>
    <s v="vanessa Jude"/>
    <d v="2020-12-19T17:06:09"/>
    <s v="General Trade"/>
    <s v="Whatsapp"/>
    <d v="1899-12-31T06:31:44"/>
    <n v="11250"/>
    <d v="1899-12-30T10:34:25"/>
    <d v="1899-12-30T17:06:09"/>
  </r>
  <r>
    <x v="355"/>
    <x v="333"/>
    <x v="60"/>
    <x v="9"/>
    <s v="Nasco Cornflakes"/>
    <x v="2"/>
    <x v="6"/>
    <x v="35"/>
    <n v="1"/>
    <n v="2000"/>
    <x v="0"/>
    <s v="vanessa Jude"/>
    <d v="2020-12-19T17:06:09"/>
    <s v="General Trade"/>
    <s v="Whatsapp"/>
    <d v="1899-12-31T06:31:44"/>
    <n v="2000"/>
    <d v="1899-12-30T10:34:25"/>
    <d v="1899-12-30T17:06:09"/>
  </r>
  <r>
    <x v="356"/>
    <x v="334"/>
    <x v="126"/>
    <x v="16"/>
    <s v="MistaChoco 15g"/>
    <x v="2"/>
    <x v="9"/>
    <x v="72"/>
    <n v="1"/>
    <n v="1500"/>
    <x v="0"/>
    <s v="Titi Bishop"/>
    <d v="2020-12-19T17:18:34"/>
    <s v="General Trade"/>
    <s v="Whatsapp"/>
    <d v="1899-12-30T23:41:39"/>
    <n v="1500"/>
    <d v="1899-12-30T17:36:55"/>
    <d v="1899-12-30T17:18:34"/>
  </r>
  <r>
    <x v="356"/>
    <x v="334"/>
    <x v="126"/>
    <x v="16"/>
    <s v="MistaChoco 15g"/>
    <x v="2"/>
    <x v="9"/>
    <x v="73"/>
    <n v="1"/>
    <n v="1"/>
    <x v="0"/>
    <s v="Titi Bishop"/>
    <d v="2020-12-19T17:18:34"/>
    <s v="General Trade"/>
    <s v="Whatsapp"/>
    <d v="1899-12-30T23:41:39"/>
    <n v="1"/>
    <d v="1899-12-30T17:36:55"/>
    <d v="1899-12-30T17:18:34"/>
  </r>
  <r>
    <x v="357"/>
    <x v="335"/>
    <x v="172"/>
    <x v="16"/>
    <s v="MistaChoco 15g"/>
    <x v="2"/>
    <x v="9"/>
    <x v="72"/>
    <n v="3"/>
    <n v="1500"/>
    <x v="0"/>
    <s v="Martins oyekunle"/>
    <d v="2020-12-19T18:25:45"/>
    <s v="General Trade"/>
    <s v="Whatsapp"/>
    <d v="1900-01-01T08:08:51"/>
    <n v="4500"/>
    <d v="1899-12-30T10:16:54"/>
    <d v="1899-12-30T18:25:45"/>
  </r>
  <r>
    <x v="357"/>
    <x v="335"/>
    <x v="172"/>
    <x v="16"/>
    <s v="MistaChoco 15g"/>
    <x v="2"/>
    <x v="9"/>
    <x v="73"/>
    <n v="1"/>
    <n v="1"/>
    <x v="0"/>
    <s v="Martins oyekunle"/>
    <d v="2020-12-19T18:25:45"/>
    <s v="General Trade"/>
    <s v="Whatsapp"/>
    <d v="1900-01-01T08:08:51"/>
    <n v="1"/>
    <d v="1899-12-30T10:16:54"/>
    <d v="1899-12-30T18:25:45"/>
  </r>
  <r>
    <x v="357"/>
    <x v="335"/>
    <x v="172"/>
    <x v="11"/>
    <s v="Dano Cool Cow"/>
    <x v="2"/>
    <x v="4"/>
    <x v="44"/>
    <n v="5"/>
    <n v="6750"/>
    <x v="0"/>
    <s v="Martins oyekunle"/>
    <d v="2020-12-19T18:25:45"/>
    <s v="General Trade"/>
    <s v="Whatsapp"/>
    <d v="1900-01-01T08:08:51"/>
    <n v="33750"/>
    <d v="1899-12-30T10:16:54"/>
    <d v="1899-12-30T18:25:45"/>
  </r>
  <r>
    <x v="357"/>
    <x v="335"/>
    <x v="172"/>
    <x v="2"/>
    <s v="Nestle Golden Morn"/>
    <x v="2"/>
    <x v="6"/>
    <x v="50"/>
    <n v="5"/>
    <n v="7050"/>
    <x v="0"/>
    <s v="Martins oyekunle"/>
    <d v="2020-12-19T18:25:45"/>
    <s v="General Trade"/>
    <s v="Whatsapp"/>
    <d v="1900-01-01T08:08:51"/>
    <n v="35250"/>
    <d v="1899-12-30T10:16:54"/>
    <d v="1899-12-30T18:25:45"/>
  </r>
  <r>
    <x v="358"/>
    <x v="336"/>
    <x v="67"/>
    <x v="2"/>
    <s v="Nestle Golden Morn"/>
    <x v="2"/>
    <x v="6"/>
    <x v="50"/>
    <n v="2"/>
    <n v="7050"/>
    <x v="0"/>
    <s v="Chiamaka Richard"/>
    <d v="2020-12-20T13:30:23"/>
    <s v="General Trade"/>
    <s v="Whatsapp"/>
    <d v="1900-01-01T04:02:41"/>
    <n v="14100"/>
    <d v="1899-12-30T09:27:42"/>
    <d v="1899-12-30T13:30:23"/>
  </r>
  <r>
    <x v="36"/>
    <x v="36"/>
    <x v="3"/>
    <x v="11"/>
    <s v="Dano Cool Cow"/>
    <x v="2"/>
    <x v="4"/>
    <x v="44"/>
    <n v="3"/>
    <n v="6750"/>
    <x v="0"/>
    <s v="Ayomide Charles"/>
    <d v="2020-12-21T09:41:39"/>
    <s v="General Trade"/>
    <s v="Whatsapp"/>
    <d v="1899-12-30T18:11:58"/>
    <n v="20250"/>
    <d v="1899-12-30T15:29:41"/>
    <d v="1899-12-30T09:41:39"/>
  </r>
  <r>
    <x v="36"/>
    <x v="36"/>
    <x v="3"/>
    <x v="9"/>
    <s v="Nasco Cornflakes"/>
    <x v="2"/>
    <x v="6"/>
    <x v="35"/>
    <n v="1"/>
    <n v="2000"/>
    <x v="0"/>
    <s v="Ayomide Charles"/>
    <d v="2020-12-21T09:41:39"/>
    <s v="General Trade"/>
    <s v="Whatsapp"/>
    <d v="1899-12-30T18:11:58"/>
    <n v="2000"/>
    <d v="1899-12-30T15:29:41"/>
    <d v="1899-12-30T09:41:39"/>
  </r>
  <r>
    <x v="36"/>
    <x v="36"/>
    <x v="3"/>
    <x v="1"/>
    <s v="Peak Milk"/>
    <x v="2"/>
    <x v="4"/>
    <x v="43"/>
    <n v="1"/>
    <n v="3750"/>
    <x v="0"/>
    <s v="Ayomide Charles"/>
    <d v="2020-12-21T09:41:39"/>
    <s v="General Trade"/>
    <s v="Whatsapp"/>
    <d v="1899-12-30T18:11:58"/>
    <n v="3750"/>
    <d v="1899-12-30T15:29:41"/>
    <d v="1899-12-30T09:41:39"/>
  </r>
  <r>
    <x v="359"/>
    <x v="337"/>
    <x v="173"/>
    <x v="1"/>
    <s v="Peak Milk"/>
    <x v="2"/>
    <x v="4"/>
    <x v="80"/>
    <n v="1"/>
    <n v="14700"/>
    <x v="0"/>
    <s v="Rita uche"/>
    <d v="2020-12-21T10:13:55"/>
    <s v="General Trade"/>
    <s v="Web App"/>
    <d v="1899-12-30T20:22:00"/>
    <n v="14700"/>
    <d v="1899-12-30T13:51:55"/>
    <d v="1899-12-30T10:13:55"/>
  </r>
  <r>
    <x v="360"/>
    <x v="338"/>
    <x v="69"/>
    <x v="16"/>
    <s v="MistaChoco 15g"/>
    <x v="2"/>
    <x v="9"/>
    <x v="72"/>
    <n v="2"/>
    <n v="1500"/>
    <x v="0"/>
    <s v="Ayomide Charles"/>
    <d v="2020-12-21T10:45:25"/>
    <s v="Wholesale"/>
    <s v="Whatsapp"/>
    <d v="1899-12-31T18:10:54"/>
    <n v="3000"/>
    <d v="1899-12-30T16:34:31"/>
    <d v="1899-12-30T10:45:25"/>
  </r>
  <r>
    <x v="360"/>
    <x v="338"/>
    <x v="69"/>
    <x v="16"/>
    <s v="MistaChoco 15g"/>
    <x v="2"/>
    <x v="9"/>
    <x v="73"/>
    <n v="1"/>
    <n v="1"/>
    <x v="0"/>
    <s v="Ayomide Charles"/>
    <d v="2020-12-21T10:45:25"/>
    <s v="Wholesale"/>
    <s v="Whatsapp"/>
    <d v="1899-12-31T18:10:54"/>
    <n v="1"/>
    <d v="1899-12-30T16:34:31"/>
    <d v="1899-12-30T10:45:25"/>
  </r>
  <r>
    <x v="360"/>
    <x v="338"/>
    <x v="69"/>
    <x v="12"/>
    <s v="Hollandia Evap. Milk"/>
    <x v="2"/>
    <x v="8"/>
    <x v="47"/>
    <n v="1"/>
    <n v="4200"/>
    <x v="0"/>
    <s v="Ayomide Charles"/>
    <d v="2020-12-21T10:45:25"/>
    <s v="Wholesale"/>
    <s v="Whatsapp"/>
    <d v="1899-12-31T18:10:54"/>
    <n v="4200"/>
    <d v="1899-12-30T16:34:31"/>
    <d v="1899-12-30T10:45:25"/>
  </r>
  <r>
    <x v="360"/>
    <x v="338"/>
    <x v="69"/>
    <x v="9"/>
    <s v="Nasco Cornflakes"/>
    <x v="2"/>
    <x v="6"/>
    <x v="35"/>
    <n v="5"/>
    <n v="2000"/>
    <x v="0"/>
    <s v="Ayomide Charles"/>
    <d v="2020-12-21T10:45:25"/>
    <s v="Wholesale"/>
    <s v="Whatsapp"/>
    <d v="1899-12-31T18:10:54"/>
    <n v="10000"/>
    <d v="1899-12-30T16:34:31"/>
    <d v="1899-12-30T10:45:25"/>
  </r>
  <r>
    <x v="360"/>
    <x v="338"/>
    <x v="69"/>
    <x v="11"/>
    <s v="Dano Cool Cow"/>
    <x v="2"/>
    <x v="4"/>
    <x v="44"/>
    <n v="2"/>
    <n v="6750"/>
    <x v="0"/>
    <s v="Ayomide Charles"/>
    <d v="2020-12-21T10:45:25"/>
    <s v="Wholesale"/>
    <s v="Whatsapp"/>
    <d v="1899-12-31T18:10:54"/>
    <n v="13500"/>
    <d v="1899-12-30T16:34:31"/>
    <d v="1899-12-30T10:45:25"/>
  </r>
  <r>
    <x v="360"/>
    <x v="338"/>
    <x v="69"/>
    <x v="1"/>
    <s v="Peak Milk"/>
    <x v="2"/>
    <x v="4"/>
    <x v="37"/>
    <n v="2"/>
    <n v="4550"/>
    <x v="0"/>
    <s v="Ayomide Charles"/>
    <d v="2020-12-21T10:45:25"/>
    <s v="Wholesale"/>
    <s v="Whatsapp"/>
    <d v="1899-12-31T18:10:54"/>
    <n v="9100"/>
    <d v="1899-12-30T16:34:31"/>
    <d v="1899-12-30T10:45:25"/>
  </r>
  <r>
    <x v="360"/>
    <x v="338"/>
    <x v="69"/>
    <x v="1"/>
    <s v="Peak Milk"/>
    <x v="2"/>
    <x v="4"/>
    <x v="43"/>
    <n v="3"/>
    <n v="3750"/>
    <x v="0"/>
    <s v="Ayomide Charles"/>
    <d v="2020-12-21T10:45:25"/>
    <s v="Wholesale"/>
    <s v="Whatsapp"/>
    <d v="1899-12-31T18:10:54"/>
    <n v="11250"/>
    <d v="1899-12-30T16:34:31"/>
    <d v="1899-12-30T10:45:25"/>
  </r>
  <r>
    <x v="37"/>
    <x v="37"/>
    <x v="30"/>
    <x v="11"/>
    <s v="Dano Cool Cow"/>
    <x v="2"/>
    <x v="4"/>
    <x v="44"/>
    <n v="3"/>
    <n v="6750"/>
    <x v="0"/>
    <s v="kebe Joseph"/>
    <d v="2020-12-21T10:51:15"/>
    <s v="General Trade"/>
    <s v="Whatsapp"/>
    <d v="1899-12-31T18:00:49"/>
    <n v="20250"/>
    <d v="1899-12-30T16:50:26"/>
    <d v="1899-12-30T10:51:15"/>
  </r>
  <r>
    <x v="37"/>
    <x v="37"/>
    <x v="30"/>
    <x v="1"/>
    <s v="Three Crowns Milk"/>
    <x v="2"/>
    <x v="4"/>
    <x v="79"/>
    <n v="1"/>
    <n v="3750"/>
    <x v="0"/>
    <s v="kebe Joseph"/>
    <d v="2020-12-21T10:51:15"/>
    <s v="General Trade"/>
    <s v="Whatsapp"/>
    <d v="1899-12-31T18:00:49"/>
    <n v="3750"/>
    <d v="1899-12-30T16:50:26"/>
    <d v="1899-12-30T10:51:15"/>
  </r>
  <r>
    <x v="37"/>
    <x v="37"/>
    <x v="30"/>
    <x v="1"/>
    <s v="Peak Milk"/>
    <x v="2"/>
    <x v="4"/>
    <x v="37"/>
    <n v="1"/>
    <n v="4550"/>
    <x v="0"/>
    <s v="kebe Joseph"/>
    <d v="2020-12-21T10:51:15"/>
    <s v="General Trade"/>
    <s v="Whatsapp"/>
    <d v="1899-12-31T18:00:49"/>
    <n v="4550"/>
    <d v="1899-12-30T16:50:26"/>
    <d v="1899-12-30T10:51:15"/>
  </r>
  <r>
    <x v="361"/>
    <x v="339"/>
    <x v="83"/>
    <x v="12"/>
    <s v="Hollandia Evap. Milk"/>
    <x v="2"/>
    <x v="8"/>
    <x v="47"/>
    <n v="8"/>
    <n v="4200"/>
    <x v="0"/>
    <s v="Akon wisdom"/>
    <d v="2020-12-21T11:03:22"/>
    <s v="General Trade"/>
    <s v="Mobile App"/>
    <d v="1899-12-31T22:55:24"/>
    <n v="33600"/>
    <d v="1899-12-30T12:07:58"/>
    <d v="1899-12-30T11:03:22"/>
  </r>
  <r>
    <x v="362"/>
    <x v="340"/>
    <x v="149"/>
    <x v="12"/>
    <s v="Hollandia Evap. Milk"/>
    <x v="2"/>
    <x v="8"/>
    <x v="47"/>
    <n v="10"/>
    <n v="4200"/>
    <x v="0"/>
    <s v="Cynthia ejike james"/>
    <d v="2020-12-21T11:09:03"/>
    <s v="Wholesale"/>
    <s v="Web App"/>
    <d v="1899-12-31T18:02:23"/>
    <n v="42000"/>
    <d v="1899-12-30T17:06:40"/>
    <d v="1899-12-30T11:09:03"/>
  </r>
  <r>
    <x v="363"/>
    <x v="341"/>
    <x v="123"/>
    <x v="2"/>
    <s v="Nestle Milo"/>
    <x v="2"/>
    <x v="5"/>
    <x v="29"/>
    <n v="4"/>
    <n v="11200"/>
    <x v="0"/>
    <s v="Martins oyekunle"/>
    <d v="2020-12-21T11:11:47"/>
    <s v="General Trade"/>
    <s v="Whatsapp"/>
    <d v="1899-12-31T18:58:01"/>
    <n v="44800"/>
    <d v="1899-12-30T16:13:46"/>
    <d v="1899-12-30T11:11:47"/>
  </r>
  <r>
    <x v="363"/>
    <x v="341"/>
    <x v="123"/>
    <x v="10"/>
    <s v="Bournvita"/>
    <x v="2"/>
    <x v="5"/>
    <x v="51"/>
    <n v="2"/>
    <n v="11150"/>
    <x v="0"/>
    <s v="Martins oyekunle"/>
    <d v="2020-12-21T11:11:47"/>
    <s v="General Trade"/>
    <s v="Whatsapp"/>
    <d v="1899-12-31T18:58:01"/>
    <n v="22300"/>
    <d v="1899-12-30T16:13:46"/>
    <d v="1899-12-30T11:11:47"/>
  </r>
  <r>
    <x v="364"/>
    <x v="342"/>
    <x v="123"/>
    <x v="9"/>
    <s v="Nasco Cornflakes"/>
    <x v="2"/>
    <x v="6"/>
    <x v="35"/>
    <n v="15"/>
    <n v="2000"/>
    <x v="0"/>
    <s v="Martins oyekunle"/>
    <d v="2020-12-21T11:11:47"/>
    <s v="General Trade"/>
    <s v="Whatsapp"/>
    <d v="1899-12-30T19:12:58"/>
    <n v="30000"/>
    <d v="1899-12-30T15:58:49"/>
    <d v="1899-12-30T11:11:47"/>
  </r>
  <r>
    <x v="365"/>
    <x v="343"/>
    <x v="174"/>
    <x v="11"/>
    <s v="Dano Cool Cow"/>
    <x v="2"/>
    <x v="4"/>
    <x v="44"/>
    <n v="1"/>
    <n v="6750"/>
    <x v="0"/>
    <s v="oreoluwa chidi"/>
    <d v="2020-12-21T12:12:00"/>
    <s v="General Trade"/>
    <s v="Mobile App"/>
    <d v="1899-12-31T17:42:52"/>
    <n v="6750"/>
    <d v="1899-12-30T18:29:08"/>
    <d v="1899-12-30T12:12:00"/>
  </r>
  <r>
    <x v="365"/>
    <x v="343"/>
    <x v="174"/>
    <x v="11"/>
    <s v="Dano Cool Cow"/>
    <x v="2"/>
    <x v="4"/>
    <x v="46"/>
    <n v="0.5"/>
    <n v="8500"/>
    <x v="0"/>
    <s v="oreoluwa chidi"/>
    <d v="2020-12-21T12:12:00"/>
    <s v="General Trade"/>
    <s v="Mobile App"/>
    <d v="1899-12-31T17:42:52"/>
    <n v="4250"/>
    <d v="1899-12-30T18:29:08"/>
    <d v="1899-12-30T12:12:00"/>
  </r>
  <r>
    <x v="365"/>
    <x v="343"/>
    <x v="174"/>
    <x v="9"/>
    <s v="Nasco Cornflakes"/>
    <x v="2"/>
    <x v="6"/>
    <x v="35"/>
    <n v="2"/>
    <n v="2000"/>
    <x v="0"/>
    <s v="oreoluwa chidi"/>
    <d v="2020-12-21T12:12:00"/>
    <s v="General Trade"/>
    <s v="Mobile App"/>
    <d v="1899-12-31T17:42:52"/>
    <n v="4000"/>
    <d v="1899-12-30T18:29:08"/>
    <d v="1899-12-30T12:12:00"/>
  </r>
  <r>
    <x v="365"/>
    <x v="343"/>
    <x v="174"/>
    <x v="2"/>
    <s v="Nestle Golden Morn"/>
    <x v="2"/>
    <x v="6"/>
    <x v="50"/>
    <n v="1"/>
    <n v="7050"/>
    <x v="0"/>
    <s v="oreoluwa chidi"/>
    <d v="2020-12-21T12:12:00"/>
    <s v="General Trade"/>
    <s v="Mobile App"/>
    <d v="1899-12-31T17:42:52"/>
    <n v="7050"/>
    <d v="1899-12-30T18:29:08"/>
    <d v="1899-12-30T12:12:00"/>
  </r>
  <r>
    <x v="365"/>
    <x v="343"/>
    <x v="174"/>
    <x v="12"/>
    <s v="Hollandia Evap. Milk"/>
    <x v="2"/>
    <x v="8"/>
    <x v="56"/>
    <n v="1"/>
    <n v="2780"/>
    <x v="0"/>
    <s v="oreoluwa chidi"/>
    <d v="2020-12-21T12:12:00"/>
    <s v="General Trade"/>
    <s v="Mobile App"/>
    <d v="1899-12-31T17:42:52"/>
    <n v="2780"/>
    <d v="1899-12-30T18:29:08"/>
    <d v="1899-12-30T12:12:00"/>
  </r>
  <r>
    <x v="366"/>
    <x v="344"/>
    <x v="102"/>
    <x v="11"/>
    <s v="Dano Full Cream"/>
    <x v="2"/>
    <x v="4"/>
    <x v="64"/>
    <n v="1"/>
    <n v="11120"/>
    <x v="0"/>
    <s v="Bernice Segs"/>
    <d v="2020-12-21T13:12:24"/>
    <s v="General Trade"/>
    <s v="Mobile App"/>
    <d v="1900-01-01T13:01:48"/>
    <n v="11120"/>
    <d v="1899-12-30T00:10:36"/>
    <d v="1899-12-30T13:12:24"/>
  </r>
  <r>
    <x v="366"/>
    <x v="344"/>
    <x v="102"/>
    <x v="11"/>
    <s v="Dano Cool Cow"/>
    <x v="2"/>
    <x v="4"/>
    <x v="44"/>
    <n v="1"/>
    <n v="6750"/>
    <x v="0"/>
    <s v="Bernice Segs"/>
    <d v="2020-12-21T13:12:24"/>
    <s v="General Trade"/>
    <s v="Mobile App"/>
    <d v="1900-01-01T13:01:48"/>
    <n v="6750"/>
    <d v="1899-12-30T00:10:36"/>
    <d v="1899-12-30T13:12:24"/>
  </r>
  <r>
    <x v="366"/>
    <x v="344"/>
    <x v="102"/>
    <x v="8"/>
    <s v="Nibit Cookies"/>
    <x v="2"/>
    <x v="7"/>
    <x v="36"/>
    <n v="1"/>
    <n v="3000"/>
    <x v="0"/>
    <s v="Bernice Segs"/>
    <d v="2020-12-21T13:12:24"/>
    <s v="General Trade"/>
    <s v="Mobile App"/>
    <d v="1900-01-01T13:01:48"/>
    <n v="3000"/>
    <d v="1899-12-30T00:10:36"/>
    <d v="1899-12-30T13:12:24"/>
  </r>
  <r>
    <x v="366"/>
    <x v="344"/>
    <x v="102"/>
    <x v="9"/>
    <s v="Nasco Biscuit"/>
    <x v="2"/>
    <x v="10"/>
    <x v="55"/>
    <n v="1"/>
    <n v="3300"/>
    <x v="0"/>
    <s v="Bernice Segs"/>
    <d v="2020-12-21T13:12:24"/>
    <s v="General Trade"/>
    <s v="Mobile App"/>
    <d v="1900-01-01T13:01:48"/>
    <n v="3300"/>
    <d v="1899-12-30T00:10:36"/>
    <d v="1899-12-30T13:12:24"/>
  </r>
  <r>
    <x v="367"/>
    <x v="345"/>
    <x v="31"/>
    <x v="2"/>
    <s v="Nestle Milo"/>
    <x v="2"/>
    <x v="5"/>
    <x v="29"/>
    <n v="1"/>
    <n v="11200"/>
    <x v="0"/>
    <s v="Bernice Segs"/>
    <d v="2020-12-21T13:42:21"/>
    <s v="General Trade"/>
    <s v="Whatsapp"/>
    <d v="1899-12-30T22:20:50"/>
    <n v="11200"/>
    <d v="1899-12-30T15:21:31"/>
    <d v="1899-12-30T13:42:21"/>
  </r>
  <r>
    <x v="367"/>
    <x v="345"/>
    <x v="31"/>
    <x v="2"/>
    <s v="Nestle Golden Morn"/>
    <x v="2"/>
    <x v="6"/>
    <x v="50"/>
    <n v="1"/>
    <n v="7050"/>
    <x v="0"/>
    <s v="Bernice Segs"/>
    <d v="2020-12-21T13:42:21"/>
    <s v="General Trade"/>
    <s v="Whatsapp"/>
    <d v="1899-12-30T22:20:50"/>
    <n v="7050"/>
    <d v="1899-12-30T15:21:31"/>
    <d v="1899-12-30T13:42:21"/>
  </r>
  <r>
    <x v="367"/>
    <x v="345"/>
    <x v="31"/>
    <x v="1"/>
    <s v="Peak Milk"/>
    <x v="2"/>
    <x v="4"/>
    <x v="81"/>
    <n v="1"/>
    <n v="10650"/>
    <x v="0"/>
    <s v="Bernice Segs"/>
    <d v="2020-12-21T13:42:21"/>
    <s v="General Trade"/>
    <s v="Whatsapp"/>
    <d v="1899-12-30T22:20:50"/>
    <n v="10650"/>
    <d v="1899-12-30T15:21:31"/>
    <d v="1899-12-30T13:42:21"/>
  </r>
  <r>
    <x v="367"/>
    <x v="345"/>
    <x v="31"/>
    <x v="1"/>
    <s v="Three Crowns Milk"/>
    <x v="2"/>
    <x v="4"/>
    <x v="79"/>
    <n v="2"/>
    <n v="3750"/>
    <x v="0"/>
    <s v="Bernice Segs"/>
    <d v="2020-12-21T13:42:21"/>
    <s v="General Trade"/>
    <s v="Whatsapp"/>
    <d v="1899-12-30T22:20:50"/>
    <n v="7500"/>
    <d v="1899-12-30T15:21:31"/>
    <d v="1899-12-30T13:42:21"/>
  </r>
  <r>
    <x v="367"/>
    <x v="345"/>
    <x v="31"/>
    <x v="12"/>
    <s v="Hollandia Evap. Milk"/>
    <x v="2"/>
    <x v="8"/>
    <x v="56"/>
    <n v="1"/>
    <n v="2780"/>
    <x v="0"/>
    <s v="Bernice Segs"/>
    <d v="2020-12-21T13:42:21"/>
    <s v="General Trade"/>
    <s v="Whatsapp"/>
    <d v="1899-12-30T22:20:50"/>
    <n v="2780"/>
    <d v="1899-12-30T15:21:31"/>
    <d v="1899-12-30T13:42:21"/>
  </r>
  <r>
    <x v="367"/>
    <x v="345"/>
    <x v="31"/>
    <x v="12"/>
    <s v="Hollandia Evap. Milk"/>
    <x v="2"/>
    <x v="8"/>
    <x v="47"/>
    <n v="1"/>
    <n v="4200"/>
    <x v="0"/>
    <s v="Bernice Segs"/>
    <d v="2020-12-21T13:42:21"/>
    <s v="General Trade"/>
    <s v="Whatsapp"/>
    <d v="1899-12-30T22:20:50"/>
    <n v="4200"/>
    <d v="1899-12-30T15:21:31"/>
    <d v="1899-12-30T13:42:21"/>
  </r>
  <r>
    <x v="368"/>
    <x v="38"/>
    <x v="31"/>
    <x v="8"/>
    <s v="Nibit Cookies"/>
    <x v="2"/>
    <x v="7"/>
    <x v="36"/>
    <n v="1"/>
    <n v="3000"/>
    <x v="0"/>
    <s v="Bernice Segs"/>
    <d v="2020-12-21T13:42:21"/>
    <s v="General Trade"/>
    <s v="Whatsapp"/>
    <d v="1899-12-30T20:39:04"/>
    <n v="3000"/>
    <d v="1899-12-30T17:03:17"/>
    <d v="1899-12-30T13:42:21"/>
  </r>
  <r>
    <x v="369"/>
    <x v="346"/>
    <x v="175"/>
    <x v="2"/>
    <s v="Nestle Golden Morn"/>
    <x v="2"/>
    <x v="6"/>
    <x v="50"/>
    <n v="5"/>
    <n v="7050"/>
    <x v="0"/>
    <s v="Adaeze gabriel"/>
    <d v="2020-12-21T14:03:41"/>
    <s v="General Trade"/>
    <s v="Mobile App"/>
    <d v="1899-12-31T00:15:45"/>
    <n v="35250"/>
    <d v="1899-12-30T13:47:56"/>
    <d v="1899-12-30T14:03:41"/>
  </r>
  <r>
    <x v="370"/>
    <x v="347"/>
    <x v="175"/>
    <x v="11"/>
    <s v="Dano Full Cream"/>
    <x v="2"/>
    <x v="4"/>
    <x v="58"/>
    <n v="1"/>
    <n v="23680"/>
    <x v="0"/>
    <s v="Adaeze gabriel"/>
    <d v="2020-12-21T14:03:41"/>
    <s v="General Trade"/>
    <s v="Mobile App"/>
    <d v="1899-12-31T00:08:07"/>
    <n v="23680"/>
    <d v="1899-12-30T13:55:34"/>
    <d v="1899-12-30T14:03:41"/>
  </r>
  <r>
    <x v="370"/>
    <x v="347"/>
    <x v="175"/>
    <x v="11"/>
    <s v="Dano Cool Cow"/>
    <x v="2"/>
    <x v="4"/>
    <x v="57"/>
    <n v="1"/>
    <n v="19170"/>
    <x v="0"/>
    <s v="Adaeze gabriel"/>
    <d v="2020-12-21T14:03:41"/>
    <s v="General Trade"/>
    <s v="Mobile App"/>
    <d v="1899-12-31T00:08:07"/>
    <n v="19170"/>
    <d v="1899-12-30T13:55:34"/>
    <d v="1899-12-30T14:03:41"/>
  </r>
  <r>
    <x v="371"/>
    <x v="348"/>
    <x v="0"/>
    <x v="12"/>
    <s v="Hollandia Evap. Milk"/>
    <x v="2"/>
    <x v="8"/>
    <x v="47"/>
    <n v="30"/>
    <n v="4200"/>
    <x v="0"/>
    <s v="Mariam Sheun"/>
    <d v="2020-12-21T15:16:22"/>
    <s v="General Trade"/>
    <s v="Mobile App"/>
    <d v="1899-12-31T22:27:33"/>
    <n v="126000"/>
    <d v="1899-12-30T16:48:49"/>
    <d v="1899-12-30T15:16:22"/>
  </r>
  <r>
    <x v="372"/>
    <x v="349"/>
    <x v="0"/>
    <x v="12"/>
    <s v="Hollandia Evap. Milk"/>
    <x v="2"/>
    <x v="8"/>
    <x v="47"/>
    <n v="20"/>
    <n v="4200"/>
    <x v="0"/>
    <s v="Mariam Sheun"/>
    <d v="2020-12-21T15:16:22"/>
    <s v="General Trade"/>
    <s v="Mobile App"/>
    <d v="1899-12-31T21:49:09"/>
    <n v="84000"/>
    <d v="1899-12-30T17:27:13"/>
    <d v="1899-12-30T15:16:22"/>
  </r>
  <r>
    <x v="373"/>
    <x v="350"/>
    <x v="0"/>
    <x v="2"/>
    <s v="Nestle Milo"/>
    <x v="2"/>
    <x v="5"/>
    <x v="30"/>
    <n v="24.5"/>
    <n v="9200"/>
    <x v="0"/>
    <s v="Mariam Sheun"/>
    <d v="2020-12-21T15:16:22"/>
    <s v="General Trade"/>
    <s v="Mobile App"/>
    <d v="1899-12-31T21:37:56"/>
    <n v="225400"/>
    <d v="1899-12-30T17:38:26"/>
    <d v="1899-12-30T15:16:22"/>
  </r>
  <r>
    <x v="374"/>
    <x v="351"/>
    <x v="18"/>
    <x v="12"/>
    <s v="Hollandia Evap. Milk"/>
    <x v="2"/>
    <x v="8"/>
    <x v="47"/>
    <n v="10"/>
    <n v="4200"/>
    <x v="0"/>
    <s v="Adaeze gabriel"/>
    <d v="2020-12-21T16:10:42"/>
    <s v="Wholesale"/>
    <s v="Mobile App"/>
    <d v="1899-12-31T03:34:36"/>
    <n v="42000"/>
    <d v="1899-12-30T12:36:06"/>
    <d v="1899-12-30T16:10:42"/>
  </r>
  <r>
    <x v="375"/>
    <x v="352"/>
    <x v="18"/>
    <x v="2"/>
    <s v="Nestle Golden Morn"/>
    <x v="2"/>
    <x v="6"/>
    <x v="71"/>
    <n v="1"/>
    <n v="7450"/>
    <x v="0"/>
    <s v="Adaeze gabriel"/>
    <d v="2020-12-21T16:10:42"/>
    <s v="Wholesale"/>
    <s v="Mobile App"/>
    <d v="1899-12-31T03:26:08"/>
    <n v="7450"/>
    <d v="1899-12-30T12:44:34"/>
    <d v="1899-12-30T16:10:42"/>
  </r>
  <r>
    <x v="375"/>
    <x v="352"/>
    <x v="18"/>
    <x v="12"/>
    <s v="Hollandia Evap. Milk"/>
    <x v="2"/>
    <x v="8"/>
    <x v="47"/>
    <n v="5"/>
    <n v="4200"/>
    <x v="0"/>
    <s v="Adaeze gabriel"/>
    <d v="2020-12-21T16:10:42"/>
    <s v="Wholesale"/>
    <s v="Mobile App"/>
    <d v="1899-12-31T03:26:08"/>
    <n v="21000"/>
    <d v="1899-12-30T12:44:34"/>
    <d v="1899-12-30T16:10:42"/>
  </r>
  <r>
    <x v="376"/>
    <x v="353"/>
    <x v="18"/>
    <x v="1"/>
    <s v="Peak Milk"/>
    <x v="2"/>
    <x v="4"/>
    <x v="81"/>
    <n v="5"/>
    <n v="10650"/>
    <x v="0"/>
    <s v="Adaeze gabriel"/>
    <d v="2020-12-21T16:10:42"/>
    <s v="Wholesale"/>
    <s v="Mobile App"/>
    <d v="1899-12-31T02:44:25"/>
    <n v="53250"/>
    <d v="1899-12-30T13:26:17"/>
    <d v="1899-12-30T16:10:42"/>
  </r>
  <r>
    <x v="377"/>
    <x v="354"/>
    <x v="18"/>
    <x v="1"/>
    <s v="Three Crowns Milk"/>
    <x v="2"/>
    <x v="4"/>
    <x v="79"/>
    <n v="6"/>
    <n v="3750"/>
    <x v="0"/>
    <s v="Adaeze gabriel"/>
    <d v="2020-12-21T16:10:42"/>
    <s v="Wholesale"/>
    <s v="Mobile App"/>
    <d v="1899-12-31T02:40:57"/>
    <n v="22500"/>
    <d v="1899-12-30T13:29:45"/>
    <d v="1899-12-30T16:10:42"/>
  </r>
  <r>
    <x v="377"/>
    <x v="354"/>
    <x v="18"/>
    <x v="1"/>
    <s v="Peak Milk"/>
    <x v="2"/>
    <x v="4"/>
    <x v="43"/>
    <n v="4"/>
    <n v="3750"/>
    <x v="0"/>
    <s v="Adaeze gabriel"/>
    <d v="2020-12-21T16:10:42"/>
    <s v="Wholesale"/>
    <s v="Mobile App"/>
    <d v="1899-12-31T02:40:57"/>
    <n v="15000"/>
    <d v="1899-12-30T13:29:45"/>
    <d v="1899-12-30T16:10:42"/>
  </r>
  <r>
    <x v="378"/>
    <x v="355"/>
    <x v="71"/>
    <x v="12"/>
    <s v="Hollandia Evap. Milk"/>
    <x v="2"/>
    <x v="8"/>
    <x v="47"/>
    <n v="8"/>
    <n v="4200"/>
    <x v="0"/>
    <s v="Ameerah Utibeabasi"/>
    <d v="2020-12-21T17:56:31"/>
    <s v="General Trade"/>
    <s v="Mobile App"/>
    <d v="1899-12-31T18:57:13"/>
    <n v="33600"/>
    <d v="1899-12-30T22:59:18"/>
    <d v="1899-12-30T17:56:31"/>
  </r>
  <r>
    <x v="40"/>
    <x v="40"/>
    <x v="5"/>
    <x v="11"/>
    <s v="Dano Cool Cow"/>
    <x v="2"/>
    <x v="4"/>
    <x v="44"/>
    <n v="1"/>
    <n v="6750"/>
    <x v="0"/>
    <s v="Bola Abiodun"/>
    <d v="2020-12-22T09:23:42"/>
    <s v="General Trade"/>
    <s v="Whatsapp"/>
    <d v="1899-12-30T19:24:53"/>
    <n v="6750"/>
    <d v="1899-12-30T13:58:49"/>
    <d v="1899-12-30T09:23:42"/>
  </r>
  <r>
    <x v="40"/>
    <x v="40"/>
    <x v="5"/>
    <x v="11"/>
    <s v="Dano Cool Cow"/>
    <x v="2"/>
    <x v="4"/>
    <x v="57"/>
    <n v="1"/>
    <n v="19170"/>
    <x v="0"/>
    <s v="Bola Abiodun"/>
    <d v="2020-12-22T09:23:42"/>
    <s v="General Trade"/>
    <s v="Whatsapp"/>
    <d v="1899-12-30T19:24:53"/>
    <n v="19170"/>
    <d v="1899-12-30T13:58:49"/>
    <d v="1899-12-30T09:23:42"/>
  </r>
  <r>
    <x v="40"/>
    <x v="40"/>
    <x v="5"/>
    <x v="1"/>
    <s v="Three Crowns Milk"/>
    <x v="2"/>
    <x v="4"/>
    <x v="79"/>
    <n v="2"/>
    <n v="3750"/>
    <x v="0"/>
    <s v="Bola Abiodun"/>
    <d v="2020-12-22T09:23:42"/>
    <s v="General Trade"/>
    <s v="Whatsapp"/>
    <d v="1899-12-30T19:24:53"/>
    <n v="7500"/>
    <d v="1899-12-30T13:58:49"/>
    <d v="1899-12-30T09:23:42"/>
  </r>
  <r>
    <x v="40"/>
    <x v="40"/>
    <x v="5"/>
    <x v="2"/>
    <s v="Nestle Golden Morn"/>
    <x v="2"/>
    <x v="6"/>
    <x v="31"/>
    <n v="1"/>
    <n v="7450"/>
    <x v="0"/>
    <s v="Bola Abiodun"/>
    <d v="2020-12-22T09:23:42"/>
    <s v="General Trade"/>
    <s v="Whatsapp"/>
    <d v="1899-12-30T19:24:53"/>
    <n v="7450"/>
    <d v="1899-12-30T13:58:49"/>
    <d v="1899-12-30T09:23:42"/>
  </r>
  <r>
    <x v="40"/>
    <x v="40"/>
    <x v="5"/>
    <x v="2"/>
    <s v="Nestle Golden Morn"/>
    <x v="2"/>
    <x v="6"/>
    <x v="50"/>
    <n v="2"/>
    <n v="7050"/>
    <x v="0"/>
    <s v="Bola Abiodun"/>
    <d v="2020-12-22T09:23:42"/>
    <s v="General Trade"/>
    <s v="Whatsapp"/>
    <d v="1899-12-30T19:24:53"/>
    <n v="14100"/>
    <d v="1899-12-30T13:58:49"/>
    <d v="1899-12-30T09:23:42"/>
  </r>
  <r>
    <x v="40"/>
    <x v="40"/>
    <x v="5"/>
    <x v="12"/>
    <s v="Hollandia Evap. Milk"/>
    <x v="2"/>
    <x v="8"/>
    <x v="68"/>
    <n v="5"/>
    <n v="2080"/>
    <x v="0"/>
    <s v="Bola Abiodun"/>
    <d v="2020-12-22T09:23:42"/>
    <s v="General Trade"/>
    <s v="Whatsapp"/>
    <d v="1899-12-30T19:24:53"/>
    <n v="10400"/>
    <d v="1899-12-30T13:58:49"/>
    <d v="1899-12-30T09:23:42"/>
  </r>
  <r>
    <x v="379"/>
    <x v="356"/>
    <x v="89"/>
    <x v="11"/>
    <s v="Dano Cool Cow"/>
    <x v="2"/>
    <x v="4"/>
    <x v="44"/>
    <n v="1"/>
    <n v="6750"/>
    <x v="0"/>
    <s v="Cynthia ejike james"/>
    <d v="2020-12-22T09:34:48"/>
    <s v="General Trade"/>
    <s v="Whatsapp"/>
    <d v="1899-12-30T19:17:11"/>
    <n v="6750"/>
    <d v="1899-12-30T14:17:37"/>
    <d v="1899-12-30T09:34:48"/>
  </r>
  <r>
    <x v="379"/>
    <x v="356"/>
    <x v="89"/>
    <x v="12"/>
    <s v="Hollandia Evap. Milk"/>
    <x v="2"/>
    <x v="8"/>
    <x v="56"/>
    <n v="1"/>
    <n v="2780"/>
    <x v="0"/>
    <s v="Cynthia ejike james"/>
    <d v="2020-12-22T09:34:48"/>
    <s v="General Trade"/>
    <s v="Whatsapp"/>
    <d v="1899-12-30T19:17:11"/>
    <n v="2780"/>
    <d v="1899-12-30T14:17:37"/>
    <d v="1899-12-30T09:34:48"/>
  </r>
  <r>
    <x v="379"/>
    <x v="356"/>
    <x v="89"/>
    <x v="12"/>
    <s v="Hollandia Evap. Milk"/>
    <x v="2"/>
    <x v="8"/>
    <x v="68"/>
    <n v="6"/>
    <n v="2080"/>
    <x v="0"/>
    <s v="Cynthia ejike james"/>
    <d v="2020-12-22T09:34:48"/>
    <s v="General Trade"/>
    <s v="Whatsapp"/>
    <d v="1899-12-30T19:17:11"/>
    <n v="12480"/>
    <d v="1899-12-30T14:17:37"/>
    <d v="1899-12-30T09:34:48"/>
  </r>
  <r>
    <x v="379"/>
    <x v="356"/>
    <x v="89"/>
    <x v="2"/>
    <s v="Nestle Golden Morn"/>
    <x v="2"/>
    <x v="6"/>
    <x v="50"/>
    <n v="1"/>
    <n v="7050"/>
    <x v="0"/>
    <s v="Cynthia ejike james"/>
    <d v="2020-12-22T09:34:48"/>
    <s v="General Trade"/>
    <s v="Whatsapp"/>
    <d v="1899-12-30T19:17:11"/>
    <n v="7050"/>
    <d v="1899-12-30T14:17:37"/>
    <d v="1899-12-30T09:34:48"/>
  </r>
  <r>
    <x v="379"/>
    <x v="356"/>
    <x v="89"/>
    <x v="1"/>
    <s v="Three Crowns Milk"/>
    <x v="2"/>
    <x v="4"/>
    <x v="79"/>
    <n v="2"/>
    <n v="3750"/>
    <x v="0"/>
    <s v="Cynthia ejike james"/>
    <d v="2020-12-22T09:34:48"/>
    <s v="General Trade"/>
    <s v="Whatsapp"/>
    <d v="1899-12-30T19:17:11"/>
    <n v="7500"/>
    <d v="1899-12-30T14:17:37"/>
    <d v="1899-12-30T09:34:48"/>
  </r>
  <r>
    <x v="41"/>
    <x v="41"/>
    <x v="33"/>
    <x v="12"/>
    <s v="Hollandia Evap. Milk"/>
    <x v="2"/>
    <x v="8"/>
    <x v="68"/>
    <n v="3"/>
    <n v="2080"/>
    <x v="0"/>
    <s v="Blessing michael"/>
    <d v="2020-12-22T10:08:12"/>
    <s v="General Trade"/>
    <s v="Whatsapp"/>
    <d v="1899-12-30T16:16:10"/>
    <n v="6240"/>
    <d v="1899-12-30T17:52:02"/>
    <d v="1899-12-30T10:08:12"/>
  </r>
  <r>
    <x v="380"/>
    <x v="357"/>
    <x v="176"/>
    <x v="1"/>
    <s v="Peak Milk"/>
    <x v="2"/>
    <x v="4"/>
    <x v="80"/>
    <n v="1"/>
    <n v="14700"/>
    <x v="0"/>
    <s v="Merit zion"/>
    <d v="2020-12-22T10:40:37"/>
    <s v="General Trade"/>
    <s v="Whatsapp"/>
    <d v="1899-12-30T20:17:25"/>
    <n v="14700"/>
    <d v="1899-12-30T14:23:12"/>
    <d v="1899-12-30T10:40:37"/>
  </r>
  <r>
    <x v="380"/>
    <x v="357"/>
    <x v="176"/>
    <x v="7"/>
    <s v="Cowbell Milk"/>
    <x v="2"/>
    <x v="4"/>
    <x v="45"/>
    <n v="1"/>
    <n v="8500"/>
    <x v="0"/>
    <s v="Merit zion"/>
    <d v="2020-12-22T10:40:37"/>
    <s v="General Trade"/>
    <s v="Whatsapp"/>
    <d v="1899-12-30T20:17:25"/>
    <n v="8500"/>
    <d v="1899-12-30T14:23:12"/>
    <d v="1899-12-30T10:40:37"/>
  </r>
  <r>
    <x v="381"/>
    <x v="358"/>
    <x v="3"/>
    <x v="1"/>
    <s v="Three Crowns Milk"/>
    <x v="2"/>
    <x v="4"/>
    <x v="79"/>
    <n v="2"/>
    <n v="3750"/>
    <x v="0"/>
    <s v="Imegwa Philomena"/>
    <d v="2020-12-22T11:35:15"/>
    <s v="General Trade"/>
    <s v="Whatsapp"/>
    <d v="1899-12-30T17:33:12"/>
    <n v="7500"/>
    <d v="1899-12-30T18:02:03"/>
    <d v="1899-12-30T11:35:15"/>
  </r>
  <r>
    <x v="381"/>
    <x v="358"/>
    <x v="3"/>
    <x v="9"/>
    <s v="Nasco Cornflakes"/>
    <x v="2"/>
    <x v="6"/>
    <x v="35"/>
    <n v="5"/>
    <n v="2000"/>
    <x v="0"/>
    <s v="Imegwa Philomena"/>
    <d v="2020-12-22T11:35:15"/>
    <s v="General Trade"/>
    <s v="Whatsapp"/>
    <d v="1899-12-30T17:33:12"/>
    <n v="10000"/>
    <d v="1899-12-30T18:02:03"/>
    <d v="1899-12-30T11:35:15"/>
  </r>
  <r>
    <x v="382"/>
    <x v="359"/>
    <x v="0"/>
    <x v="1"/>
    <s v="Three Crowns Milk"/>
    <x v="2"/>
    <x v="4"/>
    <x v="28"/>
    <n v="10"/>
    <n v="8800"/>
    <x v="0"/>
    <s v="Maryjane Joel"/>
    <d v="2020-12-22T11:43:58"/>
    <s v="General Trade"/>
    <s v="Mobile App"/>
    <d v="1899-12-31T13:32:02"/>
    <n v="88000"/>
    <d v="1899-12-30T22:11:56"/>
    <d v="1899-12-30T11:43:58"/>
  </r>
  <r>
    <x v="383"/>
    <x v="360"/>
    <x v="0"/>
    <x v="2"/>
    <s v="Nestle Milo"/>
    <x v="2"/>
    <x v="5"/>
    <x v="29"/>
    <n v="10"/>
    <n v="11200"/>
    <x v="0"/>
    <s v="Maryjane Joel"/>
    <d v="2020-12-22T11:43:58"/>
    <s v="General Trade"/>
    <s v="Mobile App"/>
    <d v="1899-12-30T19:10:08"/>
    <n v="112000"/>
    <d v="1899-12-30T16:33:50"/>
    <d v="1899-12-30T11:43:58"/>
  </r>
  <r>
    <x v="383"/>
    <x v="360"/>
    <x v="0"/>
    <x v="2"/>
    <s v="Nestle Milo"/>
    <x v="2"/>
    <x v="5"/>
    <x v="39"/>
    <n v="2"/>
    <n v="10050"/>
    <x v="0"/>
    <s v="Maryjane Joel"/>
    <d v="2020-12-22T11:43:58"/>
    <s v="General Trade"/>
    <s v="Mobile App"/>
    <d v="1899-12-30T19:10:08"/>
    <n v="20100"/>
    <d v="1899-12-30T16:33:50"/>
    <d v="1899-12-30T11:43:58"/>
  </r>
  <r>
    <x v="384"/>
    <x v="361"/>
    <x v="0"/>
    <x v="2"/>
    <s v="Nestle Golden Morn"/>
    <x v="2"/>
    <x v="6"/>
    <x v="50"/>
    <n v="10"/>
    <n v="7050"/>
    <x v="0"/>
    <s v="Maryjane Joel"/>
    <d v="2020-12-22T11:43:58"/>
    <s v="General Trade"/>
    <s v="Mobile App"/>
    <d v="1899-12-30T19:08:47"/>
    <n v="70500"/>
    <d v="1899-12-30T16:35:11"/>
    <d v="1899-12-30T11:43:58"/>
  </r>
  <r>
    <x v="385"/>
    <x v="362"/>
    <x v="25"/>
    <x v="12"/>
    <s v="Hollandia Evap. Milk"/>
    <x v="2"/>
    <x v="8"/>
    <x v="68"/>
    <n v="3"/>
    <n v="2080"/>
    <x v="0"/>
    <s v="Perfect MASTER LIGHT"/>
    <d v="2020-12-22T12:47:10"/>
    <s v="General Trade"/>
    <s v="Whatsapp"/>
    <d v="1899-12-31T00:26:50"/>
    <n v="6240"/>
    <d v="1899-12-30T12:20:20"/>
    <d v="1899-12-30T12:47:10"/>
  </r>
  <r>
    <x v="385"/>
    <x v="362"/>
    <x v="25"/>
    <x v="12"/>
    <s v="Hollandia Evap. Milk"/>
    <x v="2"/>
    <x v="8"/>
    <x v="70"/>
    <n v="3"/>
    <n v="3180"/>
    <x v="0"/>
    <s v="Perfect MASTER LIGHT"/>
    <d v="2020-12-22T12:47:10"/>
    <s v="General Trade"/>
    <s v="Whatsapp"/>
    <d v="1899-12-31T00:26:50"/>
    <n v="9540"/>
    <d v="1899-12-30T12:20:20"/>
    <d v="1899-12-30T12:47:10"/>
  </r>
  <r>
    <x v="385"/>
    <x v="362"/>
    <x v="25"/>
    <x v="1"/>
    <s v="Three Crowns Milk"/>
    <x v="2"/>
    <x v="4"/>
    <x v="79"/>
    <n v="1"/>
    <n v="3750"/>
    <x v="0"/>
    <s v="Perfect MASTER LIGHT"/>
    <d v="2020-12-22T12:47:10"/>
    <s v="General Trade"/>
    <s v="Whatsapp"/>
    <d v="1899-12-31T00:26:50"/>
    <n v="3750"/>
    <d v="1899-12-30T12:20:20"/>
    <d v="1899-12-30T12:47:10"/>
  </r>
  <r>
    <x v="77"/>
    <x v="77"/>
    <x v="57"/>
    <x v="16"/>
    <s v="MistaChoco 15g"/>
    <x v="2"/>
    <x v="9"/>
    <x v="72"/>
    <n v="2"/>
    <n v="1500"/>
    <x v="0"/>
    <s v="Pollyanna SOLOMON"/>
    <d v="2020-12-22T12:49:12"/>
    <s v="General Trade"/>
    <s v="Whatsapp"/>
    <d v="1899-12-30T20:05:38"/>
    <n v="3000"/>
    <d v="1899-12-30T16:43:34"/>
    <d v="1899-12-30T12:49:12"/>
  </r>
  <r>
    <x v="77"/>
    <x v="77"/>
    <x v="57"/>
    <x v="16"/>
    <s v="MistaChoco 15g"/>
    <x v="2"/>
    <x v="9"/>
    <x v="73"/>
    <n v="1"/>
    <n v="1"/>
    <x v="0"/>
    <s v="Pollyanna SOLOMON"/>
    <d v="2020-12-22T12:49:12"/>
    <s v="General Trade"/>
    <s v="Whatsapp"/>
    <d v="1899-12-30T20:05:38"/>
    <n v="1"/>
    <d v="1899-12-30T16:43:34"/>
    <d v="1899-12-30T12:49:12"/>
  </r>
  <r>
    <x v="386"/>
    <x v="363"/>
    <x v="177"/>
    <x v="16"/>
    <s v="MistaChoco 15g"/>
    <x v="2"/>
    <x v="9"/>
    <x v="73"/>
    <n v="1"/>
    <n v="1"/>
    <x v="0"/>
    <s v="oreoluwa chidi"/>
    <d v="2020-12-22T13:13:35"/>
    <s v="General Trade"/>
    <s v="Whatsapp"/>
    <d v="1899-12-30T21:00:09"/>
    <n v="1"/>
    <d v="1899-12-30T16:13:26"/>
    <d v="1899-12-30T13:13:35"/>
  </r>
  <r>
    <x v="386"/>
    <x v="363"/>
    <x v="177"/>
    <x v="16"/>
    <s v="MistaChoco 15g"/>
    <x v="2"/>
    <x v="9"/>
    <x v="72"/>
    <n v="1"/>
    <n v="1500"/>
    <x v="0"/>
    <s v="oreoluwa chidi"/>
    <d v="2020-12-22T13:13:35"/>
    <s v="General Trade"/>
    <s v="Whatsapp"/>
    <d v="1899-12-30T21:00:09"/>
    <n v="1500"/>
    <d v="1899-12-30T16:13:26"/>
    <d v="1899-12-30T13:13:35"/>
  </r>
  <r>
    <x v="78"/>
    <x v="78"/>
    <x v="58"/>
    <x v="16"/>
    <s v="MistaChoco 15g"/>
    <x v="2"/>
    <x v="9"/>
    <x v="72"/>
    <n v="1"/>
    <n v="1500"/>
    <x v="0"/>
    <s v="Olive joy"/>
    <d v="2020-12-22T13:16:52"/>
    <s v="General Trade"/>
    <s v="Whatsapp"/>
    <d v="1899-12-30T19:52:57"/>
    <n v="1500"/>
    <d v="1899-12-30T17:23:55"/>
    <d v="1899-12-30T13:16:52"/>
  </r>
  <r>
    <x v="78"/>
    <x v="78"/>
    <x v="58"/>
    <x v="16"/>
    <s v="MistaChoco 15g"/>
    <x v="2"/>
    <x v="9"/>
    <x v="73"/>
    <n v="1"/>
    <n v="1"/>
    <x v="0"/>
    <s v="Olive joy"/>
    <d v="2020-12-22T13:16:52"/>
    <s v="General Trade"/>
    <s v="Whatsapp"/>
    <d v="1899-12-30T19:52:57"/>
    <n v="1"/>
    <d v="1899-12-30T17:23:55"/>
    <d v="1899-12-30T13:16:52"/>
  </r>
  <r>
    <x v="387"/>
    <x v="364"/>
    <x v="178"/>
    <x v="11"/>
    <s v="Dano Full Cream"/>
    <x v="2"/>
    <x v="4"/>
    <x v="64"/>
    <n v="2"/>
    <n v="11120"/>
    <x v="0"/>
    <s v="Akon wisdom"/>
    <d v="2020-12-22T13:20:59"/>
    <s v="General Trade"/>
    <s v="Whatsapp"/>
    <d v="1899-12-30T22:32:23"/>
    <n v="22240"/>
    <d v="1899-12-30T14:48:36"/>
    <d v="1899-12-30T13:20:59"/>
  </r>
  <r>
    <x v="387"/>
    <x v="364"/>
    <x v="178"/>
    <x v="11"/>
    <s v="Dano Cool Cow"/>
    <x v="2"/>
    <x v="4"/>
    <x v="46"/>
    <n v="2"/>
    <n v="8500"/>
    <x v="0"/>
    <s v="Akon wisdom"/>
    <d v="2020-12-22T13:20:59"/>
    <s v="General Trade"/>
    <s v="Whatsapp"/>
    <d v="1899-12-30T22:32:23"/>
    <n v="17000"/>
    <d v="1899-12-30T14:48:36"/>
    <d v="1899-12-30T13:20:59"/>
  </r>
  <r>
    <x v="387"/>
    <x v="364"/>
    <x v="178"/>
    <x v="1"/>
    <s v="Peak Milk"/>
    <x v="2"/>
    <x v="4"/>
    <x v="80"/>
    <n v="1"/>
    <n v="14700"/>
    <x v="0"/>
    <s v="Akon wisdom"/>
    <d v="2020-12-22T13:20:59"/>
    <s v="General Trade"/>
    <s v="Whatsapp"/>
    <d v="1899-12-30T22:32:23"/>
    <n v="14700"/>
    <d v="1899-12-30T14:48:36"/>
    <d v="1899-12-30T13:20:59"/>
  </r>
  <r>
    <x v="387"/>
    <x v="364"/>
    <x v="178"/>
    <x v="7"/>
    <s v="Cowbell Milk"/>
    <x v="2"/>
    <x v="4"/>
    <x v="45"/>
    <n v="1"/>
    <n v="8500"/>
    <x v="0"/>
    <s v="Akon wisdom"/>
    <d v="2020-12-22T13:20:59"/>
    <s v="General Trade"/>
    <s v="Whatsapp"/>
    <d v="1899-12-30T22:32:23"/>
    <n v="8500"/>
    <d v="1899-12-30T14:48:36"/>
    <d v="1899-12-30T13:20:59"/>
  </r>
  <r>
    <x v="387"/>
    <x v="364"/>
    <x v="178"/>
    <x v="7"/>
    <s v="Cowbell Milk"/>
    <x v="2"/>
    <x v="4"/>
    <x v="32"/>
    <n v="1"/>
    <n v="7800"/>
    <x v="0"/>
    <s v="Akon wisdom"/>
    <d v="2020-12-22T13:20:59"/>
    <s v="General Trade"/>
    <s v="Whatsapp"/>
    <d v="1899-12-30T22:32:23"/>
    <n v="7800"/>
    <d v="1899-12-30T14:48:36"/>
    <d v="1899-12-30T13:20:59"/>
  </r>
  <r>
    <x v="387"/>
    <x v="364"/>
    <x v="178"/>
    <x v="17"/>
    <s v="Dangote Sugar"/>
    <x v="2"/>
    <x v="13"/>
    <x v="77"/>
    <n v="2"/>
    <n v="4200"/>
    <x v="0"/>
    <s v="Akon wisdom"/>
    <d v="2020-12-22T13:20:59"/>
    <s v="General Trade"/>
    <s v="Whatsapp"/>
    <d v="1899-12-30T22:32:23"/>
    <n v="8400"/>
    <d v="1899-12-30T14:48:36"/>
    <d v="1899-12-30T13:20:59"/>
  </r>
  <r>
    <x v="388"/>
    <x v="365"/>
    <x v="179"/>
    <x v="2"/>
    <s v="Nestle Milo"/>
    <x v="2"/>
    <x v="5"/>
    <x v="29"/>
    <n v="2"/>
    <n v="11200"/>
    <x v="0"/>
    <s v="Mariam Sheun"/>
    <d v="2020-12-22T13:26:16"/>
    <s v="General Trade"/>
    <s v="Whatsapp"/>
    <d v="1899-12-31T03:58:37"/>
    <n v="22400"/>
    <d v="1899-12-30T09:27:39"/>
    <d v="1899-12-30T13:26:16"/>
  </r>
  <r>
    <x v="389"/>
    <x v="79"/>
    <x v="59"/>
    <x v="16"/>
    <s v="MistaChoco 15g"/>
    <x v="2"/>
    <x v="9"/>
    <x v="72"/>
    <n v="1"/>
    <n v="1500"/>
    <x v="0"/>
    <s v="benita Alvin"/>
    <d v="2020-12-22T14:08:51"/>
    <s v="General Trade"/>
    <s v="Whatsapp"/>
    <d v="1899-12-30T20:20:18"/>
    <n v="1500"/>
    <d v="1899-12-30T17:48:33"/>
    <d v="1899-12-30T14:08:51"/>
  </r>
  <r>
    <x v="389"/>
    <x v="79"/>
    <x v="59"/>
    <x v="16"/>
    <s v="MistaChoco 15g"/>
    <x v="2"/>
    <x v="9"/>
    <x v="73"/>
    <n v="1"/>
    <n v="1"/>
    <x v="0"/>
    <s v="benita Alvin"/>
    <d v="2020-12-22T14:08:51"/>
    <s v="General Trade"/>
    <s v="Whatsapp"/>
    <d v="1899-12-30T20:20:18"/>
    <n v="1"/>
    <d v="1899-12-30T17:48:33"/>
    <d v="1899-12-30T14:08:51"/>
  </r>
  <r>
    <x v="104"/>
    <x v="103"/>
    <x v="77"/>
    <x v="2"/>
    <s v="Nestle Milo"/>
    <x v="2"/>
    <x v="5"/>
    <x v="29"/>
    <n v="1"/>
    <n v="11200"/>
    <x v="0"/>
    <s v="sharon Walter"/>
    <d v="2020-12-22T14:15:07"/>
    <s v="General Trade"/>
    <s v="Whatsapp"/>
    <d v="1899-12-31T07:29:41"/>
    <n v="11200"/>
    <d v="1899-12-30T06:45:26"/>
    <d v="1899-12-30T14:15:07"/>
  </r>
  <r>
    <x v="104"/>
    <x v="103"/>
    <x v="77"/>
    <x v="11"/>
    <s v="Dano Cool Cow"/>
    <x v="2"/>
    <x v="4"/>
    <x v="44"/>
    <n v="2"/>
    <n v="6750"/>
    <x v="0"/>
    <s v="sharon Walter"/>
    <d v="2020-12-22T14:15:07"/>
    <s v="General Trade"/>
    <s v="Whatsapp"/>
    <d v="1899-12-31T07:29:41"/>
    <n v="13500"/>
    <d v="1899-12-30T06:45:26"/>
    <d v="1899-12-30T14:15:07"/>
  </r>
  <r>
    <x v="104"/>
    <x v="103"/>
    <x v="77"/>
    <x v="17"/>
    <s v="Dangote Sugar"/>
    <x v="2"/>
    <x v="13"/>
    <x v="77"/>
    <n v="1"/>
    <n v="4200"/>
    <x v="0"/>
    <s v="sharon Walter"/>
    <d v="2020-12-22T14:15:07"/>
    <s v="General Trade"/>
    <s v="Whatsapp"/>
    <d v="1899-12-31T07:29:41"/>
    <n v="4200"/>
    <d v="1899-12-30T06:45:26"/>
    <d v="1899-12-30T14:15:07"/>
  </r>
  <r>
    <x v="390"/>
    <x v="103"/>
    <x v="77"/>
    <x v="12"/>
    <s v="Hollandia Evap. Milk"/>
    <x v="2"/>
    <x v="8"/>
    <x v="47"/>
    <n v="1"/>
    <n v="4200"/>
    <x v="0"/>
    <s v="sharon Walter"/>
    <d v="2020-12-22T14:15:07"/>
    <s v="General Trade"/>
    <s v="Whatsapp"/>
    <d v="1899-12-31T07:29:40"/>
    <n v="4200"/>
    <d v="1899-12-30T06:45:27"/>
    <d v="1899-12-30T14:15:07"/>
  </r>
  <r>
    <x v="391"/>
    <x v="366"/>
    <x v="180"/>
    <x v="1"/>
    <s v="Three Crowns Milk"/>
    <x v="2"/>
    <x v="4"/>
    <x v="79"/>
    <n v="4"/>
    <n v="3750"/>
    <x v="0"/>
    <s v="Blessing michael"/>
    <d v="2020-12-22T14:30:35"/>
    <s v="General Trade"/>
    <s v="Whatsapp"/>
    <d v="1899-12-31T01:26:05"/>
    <n v="15000"/>
    <d v="1899-12-30T13:04:30"/>
    <d v="1899-12-30T14:30:35"/>
  </r>
  <r>
    <x v="391"/>
    <x v="366"/>
    <x v="180"/>
    <x v="1"/>
    <s v="Peak Milk"/>
    <x v="2"/>
    <x v="4"/>
    <x v="67"/>
    <n v="1"/>
    <n v="9100"/>
    <x v="0"/>
    <s v="Blessing michael"/>
    <d v="2020-12-22T14:30:35"/>
    <s v="General Trade"/>
    <s v="Whatsapp"/>
    <d v="1899-12-31T01:26:05"/>
    <n v="9100"/>
    <d v="1899-12-30T13:04:30"/>
    <d v="1899-12-30T14:30:35"/>
  </r>
  <r>
    <x v="391"/>
    <x v="366"/>
    <x v="180"/>
    <x v="1"/>
    <s v="Peak Milk"/>
    <x v="2"/>
    <x v="4"/>
    <x v="81"/>
    <n v="1"/>
    <n v="10650"/>
    <x v="0"/>
    <s v="Blessing michael"/>
    <d v="2020-12-22T14:30:35"/>
    <s v="General Trade"/>
    <s v="Whatsapp"/>
    <d v="1899-12-31T01:26:05"/>
    <n v="10650"/>
    <d v="1899-12-30T13:04:30"/>
    <d v="1899-12-30T14:30:35"/>
  </r>
  <r>
    <x v="392"/>
    <x v="366"/>
    <x v="180"/>
    <x v="11"/>
    <s v="Dano Cool Cow"/>
    <x v="2"/>
    <x v="4"/>
    <x v="44"/>
    <n v="2"/>
    <n v="6750"/>
    <x v="0"/>
    <s v="Blessing michael"/>
    <d v="2020-12-22T14:30:35"/>
    <s v="General Trade"/>
    <s v="Whatsapp"/>
    <d v="1899-12-31T01:26:04"/>
    <n v="13500"/>
    <d v="1899-12-30T13:04:31"/>
    <d v="1899-12-30T14:30:35"/>
  </r>
  <r>
    <x v="392"/>
    <x v="366"/>
    <x v="180"/>
    <x v="7"/>
    <s v="Cowbell Milk"/>
    <x v="2"/>
    <x v="4"/>
    <x v="45"/>
    <n v="1"/>
    <n v="8500"/>
    <x v="0"/>
    <s v="Blessing michael"/>
    <d v="2020-12-22T14:30:35"/>
    <s v="General Trade"/>
    <s v="Whatsapp"/>
    <d v="1899-12-31T01:26:04"/>
    <n v="8500"/>
    <d v="1899-12-30T13:04:31"/>
    <d v="1899-12-30T14:30:35"/>
  </r>
  <r>
    <x v="392"/>
    <x v="366"/>
    <x v="180"/>
    <x v="7"/>
    <s v="Cowbell Milk"/>
    <x v="2"/>
    <x v="4"/>
    <x v="32"/>
    <n v="1"/>
    <n v="7800"/>
    <x v="0"/>
    <s v="Blessing michael"/>
    <d v="2020-12-22T14:30:35"/>
    <s v="General Trade"/>
    <s v="Whatsapp"/>
    <d v="1899-12-31T01:26:04"/>
    <n v="7800"/>
    <d v="1899-12-30T13:04:31"/>
    <d v="1899-12-30T14:30:35"/>
  </r>
  <r>
    <x v="393"/>
    <x v="367"/>
    <x v="20"/>
    <x v="11"/>
    <s v="Dano Cool Cow"/>
    <x v="2"/>
    <x v="4"/>
    <x v="46"/>
    <n v="1"/>
    <n v="8500"/>
    <x v="0"/>
    <s v="ChuChu kizito"/>
    <d v="2020-12-22T14:58:45"/>
    <s v="General Trade"/>
    <s v="Whatsapp"/>
    <d v="1899-12-30T23:44:13"/>
    <n v="8500"/>
    <d v="1899-12-30T15:14:32"/>
    <d v="1899-12-30T14:58:45"/>
  </r>
  <r>
    <x v="393"/>
    <x v="367"/>
    <x v="20"/>
    <x v="11"/>
    <s v="Dano Cool Cow"/>
    <x v="2"/>
    <x v="4"/>
    <x v="57"/>
    <n v="0.5"/>
    <n v="19170"/>
    <x v="0"/>
    <s v="ChuChu kizito"/>
    <d v="2020-12-22T14:58:45"/>
    <s v="General Trade"/>
    <s v="Whatsapp"/>
    <d v="1899-12-30T23:44:13"/>
    <n v="9585"/>
    <d v="1899-12-30T15:14:32"/>
    <d v="1899-12-30T14:58:45"/>
  </r>
  <r>
    <x v="393"/>
    <x v="367"/>
    <x v="20"/>
    <x v="1"/>
    <s v="Peak Milk"/>
    <x v="2"/>
    <x v="4"/>
    <x v="81"/>
    <n v="1"/>
    <n v="10650"/>
    <x v="0"/>
    <s v="ChuChu kizito"/>
    <d v="2020-12-22T14:58:45"/>
    <s v="General Trade"/>
    <s v="Whatsapp"/>
    <d v="1899-12-30T23:44:13"/>
    <n v="10650"/>
    <d v="1899-12-30T15:14:32"/>
    <d v="1899-12-30T14:58:45"/>
  </r>
  <r>
    <x v="393"/>
    <x v="367"/>
    <x v="20"/>
    <x v="2"/>
    <s v="Nestle Milo"/>
    <x v="2"/>
    <x v="5"/>
    <x v="38"/>
    <n v="1"/>
    <n v="9350"/>
    <x v="0"/>
    <s v="ChuChu kizito"/>
    <d v="2020-12-22T14:58:45"/>
    <s v="General Trade"/>
    <s v="Whatsapp"/>
    <d v="1899-12-30T23:44:13"/>
    <n v="9350"/>
    <d v="1899-12-30T15:14:32"/>
    <d v="1899-12-30T14:58:45"/>
  </r>
  <r>
    <x v="394"/>
    <x v="368"/>
    <x v="80"/>
    <x v="12"/>
    <s v="Hollandia Evap. Milk"/>
    <x v="2"/>
    <x v="8"/>
    <x v="68"/>
    <n v="10"/>
    <n v="2080"/>
    <x v="0"/>
    <s v="Esther Victor"/>
    <d v="2020-12-22T15:08:19"/>
    <s v="General Trade"/>
    <s v="Mobile App"/>
    <d v="1899-12-30T21:15:55"/>
    <n v="20800"/>
    <d v="1899-12-30T17:52:24"/>
    <d v="1899-12-30T15:08:19"/>
  </r>
  <r>
    <x v="395"/>
    <x v="369"/>
    <x v="181"/>
    <x v="1"/>
    <s v="Peak Milk"/>
    <x v="2"/>
    <x v="4"/>
    <x v="81"/>
    <n v="1"/>
    <n v="10650"/>
    <x v="0"/>
    <s v="Martins Obafemi"/>
    <d v="2020-12-22T15:08:44"/>
    <s v="General Trade"/>
    <s v="Whatsapp"/>
    <d v="1899-12-31T00:28:39"/>
    <n v="10650"/>
    <d v="1899-12-30T14:40:05"/>
    <d v="1899-12-30T15:08:44"/>
  </r>
  <r>
    <x v="396"/>
    <x v="104"/>
    <x v="78"/>
    <x v="12"/>
    <s v="Hollandia Evap. Milk"/>
    <x v="2"/>
    <x v="8"/>
    <x v="68"/>
    <n v="5"/>
    <n v="2080"/>
    <x v="0"/>
    <s v="benita Alvin"/>
    <d v="2020-12-22T16:43:52"/>
    <s v="General Trade"/>
    <s v="Whatsapp"/>
    <d v="1899-12-31T05:48:50"/>
    <n v="10400"/>
    <d v="1899-12-30T10:55:02"/>
    <d v="1899-12-30T16:43:52"/>
  </r>
  <r>
    <x v="396"/>
    <x v="104"/>
    <x v="78"/>
    <x v="12"/>
    <s v="Hollandia Evap. Milk"/>
    <x v="2"/>
    <x v="8"/>
    <x v="70"/>
    <n v="3"/>
    <n v="3180"/>
    <x v="0"/>
    <s v="benita Alvin"/>
    <d v="2020-12-22T16:43:52"/>
    <s v="General Trade"/>
    <s v="Whatsapp"/>
    <d v="1899-12-31T05:48:50"/>
    <n v="9540"/>
    <d v="1899-12-30T10:55:02"/>
    <d v="1899-12-30T16:43:52"/>
  </r>
  <r>
    <x v="105"/>
    <x v="104"/>
    <x v="78"/>
    <x v="11"/>
    <s v="Dano Cool Cow"/>
    <x v="2"/>
    <x v="4"/>
    <x v="44"/>
    <n v="5"/>
    <n v="6750"/>
    <x v="0"/>
    <s v="benita Alvin"/>
    <d v="2020-12-22T16:43:52"/>
    <s v="General Trade"/>
    <s v="Whatsapp"/>
    <d v="1899-12-31T05:48:49"/>
    <n v="33750"/>
    <d v="1899-12-30T10:55:03"/>
    <d v="1899-12-30T16:43:52"/>
  </r>
  <r>
    <x v="105"/>
    <x v="104"/>
    <x v="78"/>
    <x v="2"/>
    <s v="Nestle Milo"/>
    <x v="2"/>
    <x v="5"/>
    <x v="29"/>
    <n v="1"/>
    <n v="11200"/>
    <x v="0"/>
    <s v="benita Alvin"/>
    <d v="2020-12-22T16:43:52"/>
    <s v="General Trade"/>
    <s v="Whatsapp"/>
    <d v="1899-12-31T05:48:49"/>
    <n v="11200"/>
    <d v="1899-12-30T10:55:03"/>
    <d v="1899-12-30T16:43:52"/>
  </r>
  <r>
    <x v="76"/>
    <x v="76"/>
    <x v="56"/>
    <x v="16"/>
    <s v="MistaChoco 15g"/>
    <x v="2"/>
    <x v="9"/>
    <x v="72"/>
    <n v="1"/>
    <n v="1500"/>
    <x v="0"/>
    <s v="Imegwa Philomena"/>
    <d v="2020-12-22T17:13:20"/>
    <s v="General Trade"/>
    <s v="Whatsapp"/>
    <d v="1899-12-31T00:50:01"/>
    <n v="1500"/>
    <d v="1899-12-30T16:23:19"/>
    <d v="1899-12-30T17:13:20"/>
  </r>
  <r>
    <x v="76"/>
    <x v="76"/>
    <x v="56"/>
    <x v="16"/>
    <s v="MistaChoco 15g"/>
    <x v="2"/>
    <x v="9"/>
    <x v="73"/>
    <n v="1"/>
    <n v="1"/>
    <x v="0"/>
    <s v="Imegwa Philomena"/>
    <d v="2020-12-22T17:13:20"/>
    <s v="General Trade"/>
    <s v="Whatsapp"/>
    <d v="1899-12-31T00:50:01"/>
    <n v="1"/>
    <d v="1899-12-30T16:23:19"/>
    <d v="1899-12-30T17:13:20"/>
  </r>
  <r>
    <x v="397"/>
    <x v="370"/>
    <x v="182"/>
    <x v="1"/>
    <s v="Peak Milk"/>
    <x v="2"/>
    <x v="4"/>
    <x v="81"/>
    <n v="1"/>
    <n v="10650"/>
    <x v="0"/>
    <s v="Ibukun Patrick"/>
    <d v="2020-12-22T17:28:42"/>
    <s v="General Trade"/>
    <s v="Mobile App"/>
    <d v="1899-12-31T18:39:47"/>
    <n v="10650"/>
    <d v="1899-12-30T22:48:55"/>
    <d v="1899-12-30T17:28:42"/>
  </r>
  <r>
    <x v="397"/>
    <x v="370"/>
    <x v="182"/>
    <x v="2"/>
    <s v="Nestle Golden Morn"/>
    <x v="2"/>
    <x v="6"/>
    <x v="50"/>
    <n v="1"/>
    <n v="7050"/>
    <x v="0"/>
    <s v="Ibukun Patrick"/>
    <d v="2020-12-22T17:28:42"/>
    <s v="General Trade"/>
    <s v="Mobile App"/>
    <d v="1899-12-31T18:39:47"/>
    <n v="7050"/>
    <d v="1899-12-30T22:48:55"/>
    <d v="1899-12-30T17:28:42"/>
  </r>
  <r>
    <x v="397"/>
    <x v="370"/>
    <x v="182"/>
    <x v="11"/>
    <s v="Dano Cool Cow"/>
    <x v="2"/>
    <x v="4"/>
    <x v="44"/>
    <n v="1.25"/>
    <n v="6750"/>
    <x v="0"/>
    <s v="Ibukun Patrick"/>
    <d v="2020-12-22T17:28:42"/>
    <s v="General Trade"/>
    <s v="Mobile App"/>
    <d v="1899-12-31T18:39:47"/>
    <n v="8437.5"/>
    <d v="1899-12-30T22:48:55"/>
    <d v="1899-12-30T17:28:42"/>
  </r>
  <r>
    <x v="397"/>
    <x v="370"/>
    <x v="182"/>
    <x v="7"/>
    <s v="Cowbell Milk"/>
    <x v="2"/>
    <x v="4"/>
    <x v="45"/>
    <n v="1"/>
    <n v="8500"/>
    <x v="0"/>
    <s v="Ibukun Patrick"/>
    <d v="2020-12-22T17:28:42"/>
    <s v="General Trade"/>
    <s v="Mobile App"/>
    <d v="1899-12-31T18:39:47"/>
    <n v="8500"/>
    <d v="1899-12-30T22:48:55"/>
    <d v="1899-12-30T17:28:42"/>
  </r>
  <r>
    <x v="398"/>
    <x v="105"/>
    <x v="63"/>
    <x v="12"/>
    <s v="Hollandia Evap. Milk"/>
    <x v="2"/>
    <x v="8"/>
    <x v="68"/>
    <n v="5"/>
    <n v="2080"/>
    <x v="0"/>
    <s v="Dolly yanju"/>
    <d v="2020-12-22T17:30:20"/>
    <s v="General Trade"/>
    <s v="Whatsapp"/>
    <d v="1899-12-30T23:40:27"/>
    <n v="10400"/>
    <d v="1899-12-30T17:49:53"/>
    <d v="1899-12-30T17:30:20"/>
  </r>
  <r>
    <x v="399"/>
    <x v="371"/>
    <x v="183"/>
    <x v="2"/>
    <s v="Nestle Golden Morn"/>
    <x v="2"/>
    <x v="6"/>
    <x v="50"/>
    <n v="1"/>
    <n v="7050"/>
    <x v="0"/>
    <s v="Enny Muktar"/>
    <d v="2020-12-22T17:40:25"/>
    <s v="General Trade"/>
    <s v="Mobile App"/>
    <d v="1899-12-31T20:39:46"/>
    <n v="7050"/>
    <d v="1899-12-30T21:00:39"/>
    <d v="1899-12-30T17:40:25"/>
  </r>
  <r>
    <x v="399"/>
    <x v="371"/>
    <x v="183"/>
    <x v="12"/>
    <s v="Hollandia Evap. Milk"/>
    <x v="2"/>
    <x v="8"/>
    <x v="47"/>
    <n v="1"/>
    <n v="4200"/>
    <x v="0"/>
    <s v="Enny Muktar"/>
    <d v="2020-12-22T17:40:25"/>
    <s v="General Trade"/>
    <s v="Mobile App"/>
    <d v="1899-12-31T20:39:46"/>
    <n v="4200"/>
    <d v="1899-12-30T21:00:39"/>
    <d v="1899-12-30T17:40:25"/>
  </r>
  <r>
    <x v="399"/>
    <x v="371"/>
    <x v="183"/>
    <x v="12"/>
    <s v="Hollandia Evap. Milk"/>
    <x v="2"/>
    <x v="8"/>
    <x v="56"/>
    <n v="1"/>
    <n v="2780"/>
    <x v="0"/>
    <s v="Enny Muktar"/>
    <d v="2020-12-22T17:40:25"/>
    <s v="General Trade"/>
    <s v="Mobile App"/>
    <d v="1899-12-31T20:39:46"/>
    <n v="2780"/>
    <d v="1899-12-30T21:00:39"/>
    <d v="1899-12-30T17:40:25"/>
  </r>
  <r>
    <x v="399"/>
    <x v="371"/>
    <x v="183"/>
    <x v="1"/>
    <s v="Three Crowns Milk"/>
    <x v="2"/>
    <x v="4"/>
    <x v="79"/>
    <n v="2"/>
    <n v="3750"/>
    <x v="0"/>
    <s v="Enny Muktar"/>
    <d v="2020-12-22T17:40:25"/>
    <s v="General Trade"/>
    <s v="Mobile App"/>
    <d v="1899-12-31T20:39:46"/>
    <n v="7500"/>
    <d v="1899-12-30T21:00:39"/>
    <d v="1899-12-30T17:40:25"/>
  </r>
  <r>
    <x v="399"/>
    <x v="371"/>
    <x v="183"/>
    <x v="1"/>
    <s v="Peak Milk"/>
    <x v="2"/>
    <x v="4"/>
    <x v="43"/>
    <n v="1"/>
    <n v="3750"/>
    <x v="0"/>
    <s v="Enny Muktar"/>
    <d v="2020-12-22T17:40:25"/>
    <s v="General Trade"/>
    <s v="Mobile App"/>
    <d v="1899-12-31T20:39:46"/>
    <n v="3750"/>
    <d v="1899-12-30T21:00:39"/>
    <d v="1899-12-30T17:40:25"/>
  </r>
  <r>
    <x v="68"/>
    <x v="68"/>
    <x v="49"/>
    <x v="16"/>
    <s v="MistaChoco 15g"/>
    <x v="2"/>
    <x v="9"/>
    <x v="72"/>
    <n v="1"/>
    <n v="1500"/>
    <x v="0"/>
    <s v="oreoluwa chidi"/>
    <d v="2020-12-22T20:24:57"/>
    <s v="Wholesale"/>
    <s v="Whatsapp"/>
    <d v="1899-12-31T04:01:42"/>
    <n v="1500"/>
    <d v="1899-12-30T16:23:15"/>
    <d v="1899-12-30T20:24:57"/>
  </r>
  <r>
    <x v="68"/>
    <x v="68"/>
    <x v="49"/>
    <x v="16"/>
    <s v="MistaChoco 15g"/>
    <x v="2"/>
    <x v="9"/>
    <x v="73"/>
    <n v="1"/>
    <n v="1"/>
    <x v="0"/>
    <s v="oreoluwa chidi"/>
    <d v="2020-12-22T20:24:57"/>
    <s v="Wholesale"/>
    <s v="Whatsapp"/>
    <d v="1899-12-31T04:01:42"/>
    <n v="1"/>
    <d v="1899-12-30T16:23:15"/>
    <d v="1899-12-30T20:24:57"/>
  </r>
  <r>
    <x v="400"/>
    <x v="372"/>
    <x v="184"/>
    <x v="2"/>
    <s v="Nestle Golden Morn"/>
    <x v="2"/>
    <x v="6"/>
    <x v="50"/>
    <n v="0.5"/>
    <n v="7050"/>
    <x v="0"/>
    <s v="Chiamaka Richard"/>
    <d v="2020-12-22T21:42:23"/>
    <s v="Wholesale"/>
    <s v="Whatsapp"/>
    <d v="1899-12-31T11:56:11"/>
    <n v="3525"/>
    <d v="1899-12-30T09:46:12"/>
    <d v="1899-12-30T21:42:23"/>
  </r>
  <r>
    <x v="400"/>
    <x v="372"/>
    <x v="184"/>
    <x v="2"/>
    <s v="Nestle Golden Morn"/>
    <x v="2"/>
    <x v="6"/>
    <x v="71"/>
    <n v="0.5"/>
    <n v="7450"/>
    <x v="0"/>
    <s v="Chiamaka Richard"/>
    <d v="2020-12-22T21:42:23"/>
    <s v="Wholesale"/>
    <s v="Whatsapp"/>
    <d v="1899-12-31T11:56:11"/>
    <n v="3725"/>
    <d v="1899-12-30T09:46:12"/>
    <d v="1899-12-30T21:42:23"/>
  </r>
  <r>
    <x v="400"/>
    <x v="372"/>
    <x v="184"/>
    <x v="2"/>
    <s v="Nestle Golden Morn"/>
    <x v="2"/>
    <x v="6"/>
    <x v="31"/>
    <n v="0.5"/>
    <n v="7450"/>
    <x v="0"/>
    <s v="Chiamaka Richard"/>
    <d v="2020-12-22T21:42:23"/>
    <s v="Wholesale"/>
    <s v="Whatsapp"/>
    <d v="1899-12-31T11:56:11"/>
    <n v="3725"/>
    <d v="1899-12-30T09:46:12"/>
    <d v="1899-12-30T21:42:23"/>
  </r>
  <r>
    <x v="401"/>
    <x v="373"/>
    <x v="150"/>
    <x v="12"/>
    <s v="Hollandia Evap. Milk"/>
    <x v="2"/>
    <x v="8"/>
    <x v="68"/>
    <n v="1"/>
    <n v="2080"/>
    <x v="0"/>
    <s v="Merit zion"/>
    <d v="2020-12-23T08:22:17"/>
    <s v="General Trade"/>
    <s v="Whatsapp"/>
    <d v="1899-12-30T14:46:04"/>
    <n v="2080"/>
    <d v="1899-12-30T17:36:13"/>
    <d v="1899-12-30T08:22:17"/>
  </r>
  <r>
    <x v="402"/>
    <x v="374"/>
    <x v="174"/>
    <x v="11"/>
    <s v="Dano Cool Cow"/>
    <x v="2"/>
    <x v="4"/>
    <x v="44"/>
    <n v="1"/>
    <n v="6750"/>
    <x v="0"/>
    <s v="Abisoye Simon"/>
    <d v="2020-12-23T09:05:29"/>
    <s v="General Trade"/>
    <s v="Mobile App"/>
    <d v="1899-12-31T13:15:55"/>
    <n v="6750"/>
    <d v="1899-12-30T19:49:34"/>
    <d v="1899-12-30T09:05:29"/>
  </r>
  <r>
    <x v="402"/>
    <x v="374"/>
    <x v="174"/>
    <x v="11"/>
    <s v="Dano Cool Cow"/>
    <x v="2"/>
    <x v="4"/>
    <x v="46"/>
    <n v="1"/>
    <n v="8500"/>
    <x v="0"/>
    <s v="Abisoye Simon"/>
    <d v="2020-12-23T09:05:29"/>
    <s v="General Trade"/>
    <s v="Mobile App"/>
    <d v="1899-12-31T13:15:55"/>
    <n v="8500"/>
    <d v="1899-12-30T19:49:34"/>
    <d v="1899-12-30T09:05:29"/>
  </r>
  <r>
    <x v="402"/>
    <x v="374"/>
    <x v="174"/>
    <x v="12"/>
    <s v="Hollandia Evap. Milk"/>
    <x v="2"/>
    <x v="8"/>
    <x v="56"/>
    <n v="1"/>
    <n v="2780"/>
    <x v="0"/>
    <s v="Abisoye Simon"/>
    <d v="2020-12-23T09:05:29"/>
    <s v="General Trade"/>
    <s v="Mobile App"/>
    <d v="1899-12-31T13:15:55"/>
    <n v="2780"/>
    <d v="1899-12-30T19:49:34"/>
    <d v="1899-12-30T09:05:29"/>
  </r>
  <r>
    <x v="403"/>
    <x v="375"/>
    <x v="78"/>
    <x v="9"/>
    <s v="Nasco Cornflakes"/>
    <x v="2"/>
    <x v="6"/>
    <x v="35"/>
    <n v="5"/>
    <n v="2000"/>
    <x v="0"/>
    <s v="dorcas Adewale"/>
    <d v="2020-12-23T09:20:00"/>
    <s v="General Trade"/>
    <s v="Whatsapp"/>
    <d v="1899-12-30T23:05:31"/>
    <n v="10000"/>
    <d v="1899-12-30T10:14:29"/>
    <d v="1899-12-30T09:20:00"/>
  </r>
  <r>
    <x v="403"/>
    <x v="375"/>
    <x v="78"/>
    <x v="11"/>
    <s v="Dano Full Cream"/>
    <x v="2"/>
    <x v="4"/>
    <x v="64"/>
    <n v="1"/>
    <n v="11120"/>
    <x v="0"/>
    <s v="dorcas Adewale"/>
    <d v="2020-12-23T09:20:00"/>
    <s v="General Trade"/>
    <s v="Whatsapp"/>
    <d v="1899-12-30T23:05:31"/>
    <n v="11120"/>
    <d v="1899-12-30T10:14:29"/>
    <d v="1899-12-30T09:20:00"/>
  </r>
  <r>
    <x v="403"/>
    <x v="375"/>
    <x v="78"/>
    <x v="11"/>
    <s v="Dano Cool Cow"/>
    <x v="2"/>
    <x v="4"/>
    <x v="46"/>
    <n v="1"/>
    <n v="8500"/>
    <x v="0"/>
    <s v="dorcas Adewale"/>
    <d v="2020-12-23T09:20:00"/>
    <s v="General Trade"/>
    <s v="Whatsapp"/>
    <d v="1899-12-30T23:05:31"/>
    <n v="8500"/>
    <d v="1899-12-30T10:14:29"/>
    <d v="1899-12-30T09:20:00"/>
  </r>
  <r>
    <x v="403"/>
    <x v="375"/>
    <x v="78"/>
    <x v="1"/>
    <s v="Three Crowns Milk"/>
    <x v="2"/>
    <x v="4"/>
    <x v="28"/>
    <n v="1"/>
    <n v="8800"/>
    <x v="0"/>
    <s v="dorcas Adewale"/>
    <d v="2020-12-23T09:20:00"/>
    <s v="General Trade"/>
    <s v="Whatsapp"/>
    <d v="1899-12-30T23:05:31"/>
    <n v="8800"/>
    <d v="1899-12-30T10:14:29"/>
    <d v="1899-12-30T09:20:00"/>
  </r>
  <r>
    <x v="404"/>
    <x v="376"/>
    <x v="185"/>
    <x v="16"/>
    <s v="MistaChoco 15g"/>
    <x v="2"/>
    <x v="9"/>
    <x v="72"/>
    <n v="1"/>
    <n v="1500"/>
    <x v="0"/>
    <s v="Oluchi monday"/>
    <d v="2020-12-23T10:44:23"/>
    <s v="General Trade"/>
    <s v="Whatsapp"/>
    <d v="1899-12-30T16:44:58"/>
    <n v="1500"/>
    <d v="1899-12-30T17:59:25"/>
    <d v="1899-12-30T10:44:23"/>
  </r>
  <r>
    <x v="404"/>
    <x v="376"/>
    <x v="185"/>
    <x v="16"/>
    <s v="MistaChoco 15g"/>
    <x v="2"/>
    <x v="9"/>
    <x v="73"/>
    <n v="1"/>
    <n v="1"/>
    <x v="0"/>
    <s v="Oluchi monday"/>
    <d v="2020-12-23T10:44:23"/>
    <s v="General Trade"/>
    <s v="Whatsapp"/>
    <d v="1899-12-30T16:44:58"/>
    <n v="1"/>
    <d v="1899-12-30T17:59:25"/>
    <d v="1899-12-30T10:44:23"/>
  </r>
  <r>
    <x v="404"/>
    <x v="376"/>
    <x v="185"/>
    <x v="2"/>
    <s v="Nestle Milo"/>
    <x v="2"/>
    <x v="5"/>
    <x v="29"/>
    <n v="2"/>
    <n v="11200"/>
    <x v="0"/>
    <s v="Oluchi monday"/>
    <d v="2020-12-23T10:44:23"/>
    <s v="General Trade"/>
    <s v="Whatsapp"/>
    <d v="1899-12-30T16:44:58"/>
    <n v="22400"/>
    <d v="1899-12-30T17:59:25"/>
    <d v="1899-12-30T10:44:23"/>
  </r>
  <r>
    <x v="405"/>
    <x v="377"/>
    <x v="128"/>
    <x v="2"/>
    <s v="Nestle Milo"/>
    <x v="2"/>
    <x v="5"/>
    <x v="29"/>
    <n v="1"/>
    <n v="11200"/>
    <x v="0"/>
    <s v="chinelo Isaac"/>
    <d v="2020-12-23T10:58:04"/>
    <s v="General Trade"/>
    <s v="Whatsapp"/>
    <d v="1899-12-31T03:14:25"/>
    <n v="11200"/>
    <d v="1899-12-30T07:43:39"/>
    <d v="1899-12-30T10:58:04"/>
  </r>
  <r>
    <x v="405"/>
    <x v="377"/>
    <x v="128"/>
    <x v="2"/>
    <s v="Nestle Milo"/>
    <x v="2"/>
    <x v="5"/>
    <x v="30"/>
    <n v="1"/>
    <n v="9200"/>
    <x v="0"/>
    <s v="chinelo Isaac"/>
    <d v="2020-12-23T10:58:04"/>
    <s v="General Trade"/>
    <s v="Whatsapp"/>
    <d v="1899-12-31T03:14:25"/>
    <n v="9200"/>
    <d v="1899-12-30T07:43:39"/>
    <d v="1899-12-30T10:58:04"/>
  </r>
  <r>
    <x v="405"/>
    <x v="377"/>
    <x v="128"/>
    <x v="11"/>
    <s v="Dano Cool Cow"/>
    <x v="2"/>
    <x v="4"/>
    <x v="46"/>
    <n v="1"/>
    <n v="8500"/>
    <x v="0"/>
    <s v="chinelo Isaac"/>
    <d v="2020-12-23T10:58:04"/>
    <s v="General Trade"/>
    <s v="Whatsapp"/>
    <d v="1899-12-31T03:14:25"/>
    <n v="8500"/>
    <d v="1899-12-30T07:43:39"/>
    <d v="1899-12-30T10:58:04"/>
  </r>
  <r>
    <x v="405"/>
    <x v="377"/>
    <x v="128"/>
    <x v="1"/>
    <s v="Three Crowns Milk"/>
    <x v="2"/>
    <x v="4"/>
    <x v="28"/>
    <n v="1"/>
    <n v="8800"/>
    <x v="0"/>
    <s v="chinelo Isaac"/>
    <d v="2020-12-23T10:58:04"/>
    <s v="General Trade"/>
    <s v="Whatsapp"/>
    <d v="1899-12-31T03:14:25"/>
    <n v="8800"/>
    <d v="1899-12-30T07:43:39"/>
    <d v="1899-12-30T10:58:04"/>
  </r>
  <r>
    <x v="406"/>
    <x v="378"/>
    <x v="80"/>
    <x v="9"/>
    <s v="Nasco Cornflakes"/>
    <x v="2"/>
    <x v="6"/>
    <x v="35"/>
    <n v="30"/>
    <n v="2000"/>
    <x v="0"/>
    <s v="Esther Victor"/>
    <d v="2020-12-23T11:31:54"/>
    <s v="General Trade"/>
    <s v="Mobile App"/>
    <d v="1899-12-31T17:01:30"/>
    <n v="60000"/>
    <d v="1899-12-30T18:30:24"/>
    <d v="1899-12-30T11:31:54"/>
  </r>
  <r>
    <x v="407"/>
    <x v="379"/>
    <x v="186"/>
    <x v="2"/>
    <s v="Nestle Milo"/>
    <x v="2"/>
    <x v="5"/>
    <x v="29"/>
    <n v="2"/>
    <n v="11200"/>
    <x v="0"/>
    <s v="Ashimedua Godson"/>
    <d v="2020-12-23T11:33:38"/>
    <s v="General Trade"/>
    <s v="Mobile App"/>
    <d v="1899-12-30T21:45:52"/>
    <n v="22400"/>
    <d v="1899-12-30T13:47:46"/>
    <d v="1899-12-30T11:33:38"/>
  </r>
  <r>
    <x v="408"/>
    <x v="380"/>
    <x v="123"/>
    <x v="8"/>
    <s v="Nibit Cookies"/>
    <x v="2"/>
    <x v="7"/>
    <x v="33"/>
    <n v="20"/>
    <n v="3000"/>
    <x v="0"/>
    <s v="Akon wisdom"/>
    <d v="2020-12-23T12:00:31"/>
    <s v="General Trade"/>
    <s v="Whatsapp"/>
    <d v="1899-12-30T18:48:50"/>
    <n v="60000"/>
    <d v="1899-12-30T17:11:41"/>
    <d v="1899-12-30T12:00:31"/>
  </r>
  <r>
    <x v="408"/>
    <x v="380"/>
    <x v="123"/>
    <x v="8"/>
    <s v="Nibit Cookies"/>
    <x v="2"/>
    <x v="7"/>
    <x v="36"/>
    <n v="5"/>
    <n v="3000"/>
    <x v="0"/>
    <s v="Akon wisdom"/>
    <d v="2020-12-23T12:00:31"/>
    <s v="General Trade"/>
    <s v="Whatsapp"/>
    <d v="1899-12-30T18:48:50"/>
    <n v="15000"/>
    <d v="1899-12-30T17:11:41"/>
    <d v="1899-12-30T12:00:31"/>
  </r>
  <r>
    <x v="409"/>
    <x v="381"/>
    <x v="20"/>
    <x v="2"/>
    <s v="Nestle Milo"/>
    <x v="2"/>
    <x v="5"/>
    <x v="29"/>
    <n v="1"/>
    <n v="11200"/>
    <x v="0"/>
    <s v="Mietra Azubuike"/>
    <d v="2020-12-23T12:35:51"/>
    <s v="General Trade"/>
    <s v="Whatsapp"/>
    <d v="1899-12-30T20:35:59"/>
    <n v="11200"/>
    <d v="1899-12-30T15:59:52"/>
    <d v="1899-12-30T12:35:51"/>
  </r>
  <r>
    <x v="409"/>
    <x v="381"/>
    <x v="20"/>
    <x v="11"/>
    <s v="Dano Cool Cow"/>
    <x v="2"/>
    <x v="4"/>
    <x v="57"/>
    <n v="1"/>
    <n v="19170"/>
    <x v="0"/>
    <s v="Mietra Azubuike"/>
    <d v="2020-12-23T12:35:51"/>
    <s v="General Trade"/>
    <s v="Whatsapp"/>
    <d v="1899-12-30T20:35:59"/>
    <n v="19170"/>
    <d v="1899-12-30T15:59:52"/>
    <d v="1899-12-30T12:35:51"/>
  </r>
  <r>
    <x v="409"/>
    <x v="381"/>
    <x v="20"/>
    <x v="1"/>
    <s v="Three Crowns Milk"/>
    <x v="2"/>
    <x v="4"/>
    <x v="79"/>
    <n v="1"/>
    <n v="3750"/>
    <x v="0"/>
    <s v="Mietra Azubuike"/>
    <d v="2020-12-23T12:35:51"/>
    <s v="General Trade"/>
    <s v="Whatsapp"/>
    <d v="1899-12-30T20:35:59"/>
    <n v="3750"/>
    <d v="1899-12-30T15:59:52"/>
    <d v="1899-12-30T12:35:51"/>
  </r>
  <r>
    <x v="410"/>
    <x v="382"/>
    <x v="20"/>
    <x v="1"/>
    <s v="Peak Milk"/>
    <x v="2"/>
    <x v="4"/>
    <x v="37"/>
    <n v="1"/>
    <n v="4550"/>
    <x v="0"/>
    <s v="Mietra Azubuike"/>
    <d v="2020-12-23T12:35:51"/>
    <s v="General Trade"/>
    <s v="Whatsapp"/>
    <d v="1899-12-30T19:53:37"/>
    <n v="4550"/>
    <d v="1899-12-30T16:42:14"/>
    <d v="1899-12-30T12:35:51"/>
  </r>
  <r>
    <x v="411"/>
    <x v="383"/>
    <x v="187"/>
    <x v="11"/>
    <s v="Dano Cool Cow"/>
    <x v="2"/>
    <x v="4"/>
    <x v="44"/>
    <n v="8"/>
    <n v="6750"/>
    <x v="0"/>
    <s v="MinRee Michael stein"/>
    <d v="2020-12-23T13:15:54"/>
    <s v="General Trade"/>
    <s v="Mobile App"/>
    <d v="1899-12-31T16:56:18"/>
    <n v="54000"/>
    <d v="1899-12-30T20:19:36"/>
    <d v="1899-12-30T13:15:54"/>
  </r>
  <r>
    <x v="412"/>
    <x v="384"/>
    <x v="31"/>
    <x v="2"/>
    <s v="Nestle Milo"/>
    <x v="2"/>
    <x v="5"/>
    <x v="30"/>
    <n v="2"/>
    <n v="9200"/>
    <x v="0"/>
    <s v="Bernice Segs"/>
    <d v="2020-12-23T13:29:14"/>
    <s v="General Trade"/>
    <s v="Whatsapp"/>
    <d v="1899-12-31T05:11:35"/>
    <n v="18400"/>
    <d v="1899-12-30T08:17:39"/>
    <d v="1899-12-30T13:29:14"/>
  </r>
  <r>
    <x v="413"/>
    <x v="384"/>
    <x v="31"/>
    <x v="1"/>
    <s v="Three Crowns Milk"/>
    <x v="2"/>
    <x v="4"/>
    <x v="79"/>
    <n v="2"/>
    <n v="3750"/>
    <x v="0"/>
    <s v="Bernice Segs"/>
    <d v="2020-12-23T13:29:14"/>
    <s v="General Trade"/>
    <s v="Whatsapp"/>
    <d v="1899-12-31T05:11:34"/>
    <n v="7500"/>
    <d v="1899-12-30T08:17:40"/>
    <d v="1899-12-30T13:29:14"/>
  </r>
  <r>
    <x v="413"/>
    <x v="384"/>
    <x v="31"/>
    <x v="9"/>
    <s v="Nasco Cornflakes"/>
    <x v="2"/>
    <x v="6"/>
    <x v="35"/>
    <n v="2"/>
    <n v="2000"/>
    <x v="0"/>
    <s v="Bernice Segs"/>
    <d v="2020-12-23T13:29:14"/>
    <s v="General Trade"/>
    <s v="Whatsapp"/>
    <d v="1899-12-31T05:11:34"/>
    <n v="4000"/>
    <d v="1899-12-30T08:17:40"/>
    <d v="1899-12-30T13:29:14"/>
  </r>
  <r>
    <x v="414"/>
    <x v="385"/>
    <x v="39"/>
    <x v="11"/>
    <s v="Dano Full Cream"/>
    <x v="2"/>
    <x v="4"/>
    <x v="64"/>
    <n v="2"/>
    <n v="11120"/>
    <x v="0"/>
    <s v="Joy David"/>
    <d v="2020-12-23T15:03:59"/>
    <s v="General Trade"/>
    <s v="Whatsapp"/>
    <d v="1899-12-31T02:31:36"/>
    <n v="22240"/>
    <d v="1899-12-30T12:32:23"/>
    <d v="1899-12-30T15:03:59"/>
  </r>
  <r>
    <x v="414"/>
    <x v="385"/>
    <x v="39"/>
    <x v="11"/>
    <s v="Dano Cool Cow"/>
    <x v="2"/>
    <x v="4"/>
    <x v="44"/>
    <n v="1"/>
    <n v="6750"/>
    <x v="0"/>
    <s v="Joy David"/>
    <d v="2020-12-23T15:03:59"/>
    <s v="General Trade"/>
    <s v="Whatsapp"/>
    <d v="1899-12-31T02:31:36"/>
    <n v="6750"/>
    <d v="1899-12-30T12:32:23"/>
    <d v="1899-12-30T15:03:59"/>
  </r>
  <r>
    <x v="414"/>
    <x v="385"/>
    <x v="39"/>
    <x v="16"/>
    <s v="MistaChoco 15g"/>
    <x v="2"/>
    <x v="9"/>
    <x v="72"/>
    <n v="1"/>
    <n v="1500"/>
    <x v="0"/>
    <s v="Joy David"/>
    <d v="2020-12-23T15:03:59"/>
    <s v="General Trade"/>
    <s v="Whatsapp"/>
    <d v="1899-12-31T02:31:36"/>
    <n v="1500"/>
    <d v="1899-12-30T12:32:23"/>
    <d v="1899-12-30T15:03:59"/>
  </r>
  <r>
    <x v="414"/>
    <x v="385"/>
    <x v="39"/>
    <x v="16"/>
    <s v="MistaChoco 15g"/>
    <x v="2"/>
    <x v="9"/>
    <x v="73"/>
    <n v="1"/>
    <n v="1"/>
    <x v="0"/>
    <s v="Joy David"/>
    <d v="2020-12-23T15:03:59"/>
    <s v="General Trade"/>
    <s v="Whatsapp"/>
    <d v="1899-12-31T02:31:36"/>
    <n v="1"/>
    <d v="1899-12-30T12:32:23"/>
    <d v="1899-12-30T15:03:59"/>
  </r>
  <r>
    <x v="415"/>
    <x v="386"/>
    <x v="188"/>
    <x v="11"/>
    <s v="Dano Cool Cow"/>
    <x v="2"/>
    <x v="4"/>
    <x v="46"/>
    <n v="1"/>
    <n v="8500"/>
    <x v="0"/>
    <s v="osas Spiff"/>
    <d v="2020-12-23T15:26:56"/>
    <s v="General Trade"/>
    <s v="Whatsapp"/>
    <d v="1899-12-31T08:08:14"/>
    <n v="8500"/>
    <d v="1899-12-30T07:18:42"/>
    <d v="1899-12-30T15:26:56"/>
  </r>
  <r>
    <x v="416"/>
    <x v="387"/>
    <x v="188"/>
    <x v="2"/>
    <s v="Nestle Milo"/>
    <x v="2"/>
    <x v="5"/>
    <x v="30"/>
    <n v="1"/>
    <n v="9200"/>
    <x v="0"/>
    <s v="osas Spiff"/>
    <d v="2020-12-23T15:26:56"/>
    <s v="General Trade"/>
    <s v="Whatsapp"/>
    <d v="1899-12-31T07:14:14"/>
    <n v="9200"/>
    <d v="1899-12-30T08:12:42"/>
    <d v="1899-12-30T15:26:56"/>
  </r>
  <r>
    <x v="417"/>
    <x v="388"/>
    <x v="104"/>
    <x v="2"/>
    <s v="Nestle Milo"/>
    <x v="2"/>
    <x v="5"/>
    <x v="29"/>
    <n v="1"/>
    <n v="11200"/>
    <x v="0"/>
    <s v="Kenny Akinola"/>
    <d v="2020-12-23T15:47:28"/>
    <s v="General Trade"/>
    <s v="Mobile App"/>
    <d v="1899-12-30T21:58:23"/>
    <n v="11200"/>
    <d v="1899-12-30T17:49:05"/>
    <d v="1899-12-30T15:47:28"/>
  </r>
  <r>
    <x v="417"/>
    <x v="388"/>
    <x v="104"/>
    <x v="11"/>
    <s v="Dano Cool Cow"/>
    <x v="2"/>
    <x v="4"/>
    <x v="57"/>
    <n v="1"/>
    <n v="19170"/>
    <x v="0"/>
    <s v="Kenny Akinola"/>
    <d v="2020-12-23T15:47:28"/>
    <s v="General Trade"/>
    <s v="Mobile App"/>
    <d v="1899-12-30T21:58:23"/>
    <n v="19170"/>
    <d v="1899-12-30T17:49:05"/>
    <d v="1899-12-30T15:47:28"/>
  </r>
  <r>
    <x v="417"/>
    <x v="388"/>
    <x v="104"/>
    <x v="1"/>
    <s v="Three Crowns Milk"/>
    <x v="2"/>
    <x v="4"/>
    <x v="79"/>
    <n v="3"/>
    <n v="3750"/>
    <x v="0"/>
    <s v="Kenny Akinola"/>
    <d v="2020-12-23T15:47:28"/>
    <s v="General Trade"/>
    <s v="Mobile App"/>
    <d v="1899-12-30T21:58:23"/>
    <n v="11250"/>
    <d v="1899-12-30T17:49:05"/>
    <d v="1899-12-30T15:47:28"/>
  </r>
  <r>
    <x v="418"/>
    <x v="389"/>
    <x v="189"/>
    <x v="11"/>
    <s v="Dano Cool Cow"/>
    <x v="2"/>
    <x v="4"/>
    <x v="44"/>
    <n v="2"/>
    <n v="6750"/>
    <x v="0"/>
    <s v="Michelle Olusegun"/>
    <d v="2020-12-23T15:59:48"/>
    <s v="General Trade"/>
    <s v="Whatsapp"/>
    <d v="1899-12-31T07:49:16"/>
    <n v="13500"/>
    <d v="1899-12-30T08:10:32"/>
    <d v="1899-12-30T15:59:48"/>
  </r>
  <r>
    <x v="418"/>
    <x v="389"/>
    <x v="189"/>
    <x v="2"/>
    <s v="Nestle Golden Morn"/>
    <x v="2"/>
    <x v="6"/>
    <x v="31"/>
    <n v="1"/>
    <n v="7450"/>
    <x v="0"/>
    <s v="Michelle Olusegun"/>
    <d v="2020-12-23T15:59:48"/>
    <s v="General Trade"/>
    <s v="Whatsapp"/>
    <d v="1899-12-31T07:49:16"/>
    <n v="7450"/>
    <d v="1899-12-30T08:10:32"/>
    <d v="1899-12-30T15:59:48"/>
  </r>
  <r>
    <x v="418"/>
    <x v="389"/>
    <x v="189"/>
    <x v="2"/>
    <s v="Nestle Milo"/>
    <x v="2"/>
    <x v="5"/>
    <x v="30"/>
    <n v="1"/>
    <n v="9200"/>
    <x v="0"/>
    <s v="Michelle Olusegun"/>
    <d v="2020-12-23T15:59:48"/>
    <s v="General Trade"/>
    <s v="Whatsapp"/>
    <d v="1899-12-31T07:49:16"/>
    <n v="9200"/>
    <d v="1899-12-30T08:10:32"/>
    <d v="1899-12-30T15:59:48"/>
  </r>
  <r>
    <x v="419"/>
    <x v="390"/>
    <x v="15"/>
    <x v="2"/>
    <s v="Nestle Milo"/>
    <x v="2"/>
    <x v="5"/>
    <x v="29"/>
    <n v="2"/>
    <n v="11200"/>
    <x v="0"/>
    <s v="Shainaan Buchi"/>
    <d v="2020-12-23T16:42:39"/>
    <s v="Wholesale"/>
    <s v="Whatsapp"/>
    <d v="1899-12-31T02:09:54"/>
    <n v="22400"/>
    <d v="1899-12-30T14:32:45"/>
    <d v="1899-12-30T16:42:39"/>
  </r>
  <r>
    <x v="420"/>
    <x v="391"/>
    <x v="0"/>
    <x v="2"/>
    <s v="Nestle Golden Morn"/>
    <x v="2"/>
    <x v="6"/>
    <x v="31"/>
    <n v="10"/>
    <n v="7450"/>
    <x v="0"/>
    <s v="Molly Muhammad"/>
    <d v="2020-12-23T21:04:27"/>
    <s v="General Trade"/>
    <s v="Mobile App"/>
    <d v="1899-12-31T05:21:29"/>
    <n v="74500"/>
    <d v="1899-12-30T15:42:58"/>
    <d v="1899-12-30T21:04:27"/>
  </r>
  <r>
    <x v="421"/>
    <x v="392"/>
    <x v="0"/>
    <x v="12"/>
    <s v="Hollandia Evap. Milk"/>
    <x v="2"/>
    <x v="8"/>
    <x v="68"/>
    <n v="99"/>
    <n v="2080"/>
    <x v="0"/>
    <s v="Molly Muhammad"/>
    <d v="2020-12-23T21:04:27"/>
    <s v="General Trade"/>
    <s v="Mobile App"/>
    <d v="1899-12-31T04:35:59"/>
    <n v="205920"/>
    <d v="1899-12-30T16:28:28"/>
    <d v="1899-12-30T21:04:27"/>
  </r>
  <r>
    <x v="422"/>
    <x v="42"/>
    <x v="5"/>
    <x v="2"/>
    <s v="Nestle Golden Morn"/>
    <x v="2"/>
    <x v="6"/>
    <x v="71"/>
    <n v="1"/>
    <n v="7450"/>
    <x v="0"/>
    <s v="Cynthia ejike james"/>
    <d v="2020-12-24T10:12:49"/>
    <s v="General Trade"/>
    <s v="Whatsapp"/>
    <d v="1899-12-31T01:04:08"/>
    <n v="7450"/>
    <d v="1899-12-30T09:08:41"/>
    <d v="1899-12-30T10:12:49"/>
  </r>
  <r>
    <x v="422"/>
    <x v="42"/>
    <x v="5"/>
    <x v="2"/>
    <s v="Nestle Milo"/>
    <x v="2"/>
    <x v="5"/>
    <x v="54"/>
    <n v="1"/>
    <n v="16500"/>
    <x v="0"/>
    <s v="Cynthia ejike james"/>
    <d v="2020-12-24T10:12:49"/>
    <s v="General Trade"/>
    <s v="Whatsapp"/>
    <d v="1899-12-31T01:04:08"/>
    <n v="16500"/>
    <d v="1899-12-30T09:08:41"/>
    <d v="1899-12-30T10:12:49"/>
  </r>
  <r>
    <x v="42"/>
    <x v="42"/>
    <x v="5"/>
    <x v="17"/>
    <s v="Dangote Sugar"/>
    <x v="2"/>
    <x v="13"/>
    <x v="77"/>
    <n v="1"/>
    <n v="4200"/>
    <x v="0"/>
    <s v="Cynthia ejike james"/>
    <d v="2020-12-24T10:12:49"/>
    <s v="General Trade"/>
    <s v="Whatsapp"/>
    <d v="1899-12-31T01:04:07"/>
    <n v="4200"/>
    <d v="1899-12-30T09:08:42"/>
    <d v="1899-12-30T10:12:49"/>
  </r>
  <r>
    <x v="423"/>
    <x v="393"/>
    <x v="190"/>
    <x v="1"/>
    <s v="Three Crowns Milk"/>
    <x v="2"/>
    <x v="4"/>
    <x v="79"/>
    <n v="2"/>
    <n v="3750"/>
    <x v="0"/>
    <s v="Martins Obafemi"/>
    <d v="2020-12-24T10:36:30"/>
    <s v="General Trade"/>
    <s v="Whatsapp"/>
    <d v="1899-12-30T23:45:06"/>
    <n v="7500"/>
    <d v="1899-12-30T10:51:24"/>
    <d v="1899-12-30T10:36:30"/>
  </r>
  <r>
    <x v="423"/>
    <x v="393"/>
    <x v="190"/>
    <x v="1"/>
    <s v="Peak Milk"/>
    <x v="2"/>
    <x v="4"/>
    <x v="37"/>
    <n v="2"/>
    <n v="4550"/>
    <x v="0"/>
    <s v="Martins Obafemi"/>
    <d v="2020-12-24T10:36:30"/>
    <s v="General Trade"/>
    <s v="Whatsapp"/>
    <d v="1899-12-30T23:45:06"/>
    <n v="9100"/>
    <d v="1899-12-30T10:51:24"/>
    <d v="1899-12-30T10:36:30"/>
  </r>
  <r>
    <x v="107"/>
    <x v="106"/>
    <x v="79"/>
    <x v="2"/>
    <s v="Nestle Golden Morn"/>
    <x v="2"/>
    <x v="6"/>
    <x v="71"/>
    <n v="1"/>
    <n v="7450"/>
    <x v="0"/>
    <s v="Merit zion"/>
    <d v="2020-12-24T11:01:08"/>
    <s v="General Trade"/>
    <s v="Web App"/>
    <d v="1899-12-30T18:32:16"/>
    <n v="7450"/>
    <d v="1899-12-30T16:28:52"/>
    <d v="1899-12-30T11:01:08"/>
  </r>
  <r>
    <x v="107"/>
    <x v="106"/>
    <x v="79"/>
    <x v="2"/>
    <s v="Nestle Golden Morn"/>
    <x v="2"/>
    <x v="6"/>
    <x v="31"/>
    <n v="1"/>
    <n v="7450"/>
    <x v="0"/>
    <s v="Merit zion"/>
    <d v="2020-12-24T11:01:08"/>
    <s v="General Trade"/>
    <s v="Web App"/>
    <d v="1899-12-30T18:32:16"/>
    <n v="7450"/>
    <d v="1899-12-30T16:28:52"/>
    <d v="1899-12-30T11:01:08"/>
  </r>
  <r>
    <x v="424"/>
    <x v="107"/>
    <x v="61"/>
    <x v="2"/>
    <s v="Nestle Milo"/>
    <x v="2"/>
    <x v="5"/>
    <x v="30"/>
    <n v="1"/>
    <n v="9200"/>
    <x v="0"/>
    <s v="Rayo Enoch"/>
    <d v="2020-12-24T11:14:18"/>
    <s v="Wholesale"/>
    <s v="Whatsapp"/>
    <d v="1899-12-30T17:21:26"/>
    <n v="9200"/>
    <d v="1899-12-30T17:52:52"/>
    <d v="1899-12-30T11:14:18"/>
  </r>
  <r>
    <x v="108"/>
    <x v="107"/>
    <x v="61"/>
    <x v="11"/>
    <s v="Dano Cool Cow"/>
    <x v="2"/>
    <x v="4"/>
    <x v="44"/>
    <n v="1"/>
    <n v="6750"/>
    <x v="0"/>
    <s v="Rayo Enoch"/>
    <d v="2020-12-24T11:14:18"/>
    <s v="Wholesale"/>
    <s v="Whatsapp"/>
    <d v="1899-12-30T17:21:25"/>
    <n v="6750"/>
    <d v="1899-12-30T17:52:53"/>
    <d v="1899-12-30T11:14:18"/>
  </r>
  <r>
    <x v="108"/>
    <x v="107"/>
    <x v="61"/>
    <x v="1"/>
    <s v="Three Crowns Milk"/>
    <x v="2"/>
    <x v="4"/>
    <x v="79"/>
    <n v="1"/>
    <n v="3750"/>
    <x v="0"/>
    <s v="Rayo Enoch"/>
    <d v="2020-12-24T11:14:18"/>
    <s v="Wholesale"/>
    <s v="Whatsapp"/>
    <d v="1899-12-30T17:21:25"/>
    <n v="3750"/>
    <d v="1899-12-30T17:52:53"/>
    <d v="1899-12-30T11:14:18"/>
  </r>
  <r>
    <x v="425"/>
    <x v="394"/>
    <x v="80"/>
    <x v="2"/>
    <s v="Nestle Golden Morn"/>
    <x v="2"/>
    <x v="6"/>
    <x v="50"/>
    <n v="5"/>
    <n v="7050"/>
    <x v="0"/>
    <s v="Esther Victor"/>
    <d v="2020-12-24T12:01:57"/>
    <s v="General Trade"/>
    <s v="Mobile App"/>
    <d v="1899-12-30T18:18:36"/>
    <n v="35250"/>
    <d v="1899-12-30T17:43:21"/>
    <d v="1899-12-30T12:01:57"/>
  </r>
  <r>
    <x v="426"/>
    <x v="395"/>
    <x v="141"/>
    <x v="2"/>
    <s v="Nestle Milo"/>
    <x v="2"/>
    <x v="5"/>
    <x v="54"/>
    <n v="1"/>
    <n v="16500"/>
    <x v="0"/>
    <s v="Martins Obafemi"/>
    <d v="2020-12-24T12:35:38"/>
    <s v="General Trade"/>
    <s v="Whatsapp"/>
    <d v="1899-12-30T19:03:46"/>
    <n v="16500"/>
    <d v="1899-12-30T17:31:52"/>
    <d v="1899-12-30T12:35:38"/>
  </r>
  <r>
    <x v="426"/>
    <x v="395"/>
    <x v="141"/>
    <x v="2"/>
    <s v="Nestle Golden Morn"/>
    <x v="2"/>
    <x v="6"/>
    <x v="31"/>
    <n v="1"/>
    <n v="7450"/>
    <x v="0"/>
    <s v="Martins Obafemi"/>
    <d v="2020-12-24T12:35:38"/>
    <s v="General Trade"/>
    <s v="Whatsapp"/>
    <d v="1899-12-30T19:03:46"/>
    <n v="7450"/>
    <d v="1899-12-30T17:31:52"/>
    <d v="1899-12-30T12:35:38"/>
  </r>
  <r>
    <x v="426"/>
    <x v="395"/>
    <x v="141"/>
    <x v="5"/>
    <s v="Blue Band Spread"/>
    <x v="2"/>
    <x v="12"/>
    <x v="74"/>
    <n v="1"/>
    <n v="7500"/>
    <x v="0"/>
    <s v="Martins Obafemi"/>
    <d v="2020-12-24T12:35:38"/>
    <s v="General Trade"/>
    <s v="Whatsapp"/>
    <d v="1899-12-30T19:03:46"/>
    <n v="7500"/>
    <d v="1899-12-30T17:31:52"/>
    <d v="1899-12-30T12:35:38"/>
  </r>
  <r>
    <x v="426"/>
    <x v="395"/>
    <x v="141"/>
    <x v="15"/>
    <s v="Mac Wafers"/>
    <x v="2"/>
    <x v="10"/>
    <x v="65"/>
    <n v="1"/>
    <n v="3680"/>
    <x v="0"/>
    <s v="Martins Obafemi"/>
    <d v="2020-12-24T12:35:38"/>
    <s v="General Trade"/>
    <s v="Whatsapp"/>
    <d v="1899-12-30T19:03:46"/>
    <n v="3680"/>
    <d v="1899-12-30T17:31:52"/>
    <d v="1899-12-30T12:35:38"/>
  </r>
  <r>
    <x v="427"/>
    <x v="396"/>
    <x v="185"/>
    <x v="2"/>
    <s v="Nestle Golden Morn"/>
    <x v="2"/>
    <x v="6"/>
    <x v="50"/>
    <n v="2"/>
    <n v="7050"/>
    <x v="0"/>
    <s v="Cynthia ejike james"/>
    <d v="2020-12-24T13:12:22"/>
    <s v="General Trade"/>
    <s v="Whatsapp"/>
    <d v="1899-12-30T19:37:13"/>
    <n v="14100"/>
    <d v="1899-12-30T17:35:09"/>
    <d v="1899-12-30T13:12:22"/>
  </r>
  <r>
    <x v="427"/>
    <x v="396"/>
    <x v="185"/>
    <x v="2"/>
    <s v="Nestle Milo"/>
    <x v="2"/>
    <x v="5"/>
    <x v="39"/>
    <n v="2"/>
    <n v="10050"/>
    <x v="0"/>
    <s v="Cynthia ejike james"/>
    <d v="2020-12-24T13:12:22"/>
    <s v="General Trade"/>
    <s v="Whatsapp"/>
    <d v="1899-12-30T19:37:13"/>
    <n v="20100"/>
    <d v="1899-12-30T17:35:09"/>
    <d v="1899-12-30T13:12:22"/>
  </r>
  <r>
    <x v="428"/>
    <x v="397"/>
    <x v="185"/>
    <x v="2"/>
    <s v="Nestle Milo"/>
    <x v="2"/>
    <x v="5"/>
    <x v="39"/>
    <n v="1"/>
    <n v="10050"/>
    <x v="0"/>
    <s v="Cynthia ejike james"/>
    <d v="2020-12-24T13:12:22"/>
    <s v="General Trade"/>
    <s v="Whatsapp"/>
    <d v="1899-12-30T19:12:45"/>
    <n v="10050"/>
    <d v="1899-12-30T17:59:37"/>
    <d v="1899-12-30T13:12:22"/>
  </r>
  <r>
    <x v="428"/>
    <x v="397"/>
    <x v="185"/>
    <x v="11"/>
    <s v="Dano Cool Cow"/>
    <x v="2"/>
    <x v="4"/>
    <x v="46"/>
    <n v="1"/>
    <n v="8500"/>
    <x v="0"/>
    <s v="Cynthia ejike james"/>
    <d v="2020-12-24T13:12:22"/>
    <s v="General Trade"/>
    <s v="Whatsapp"/>
    <d v="1899-12-30T19:12:45"/>
    <n v="8500"/>
    <d v="1899-12-30T17:59:37"/>
    <d v="1899-12-30T13:12:22"/>
  </r>
  <r>
    <x v="429"/>
    <x v="398"/>
    <x v="91"/>
    <x v="11"/>
    <s v="Dano Cool Cow"/>
    <x v="2"/>
    <x v="4"/>
    <x v="46"/>
    <n v="1"/>
    <n v="8500"/>
    <x v="0"/>
    <s v="Rose kelvin"/>
    <d v="2020-12-24T13:26:37"/>
    <s v="General Trade"/>
    <s v="Whatsapp"/>
    <d v="1899-12-30T23:55:54"/>
    <n v="8500"/>
    <d v="1899-12-30T13:30:43"/>
    <d v="1899-12-30T13:26:37"/>
  </r>
  <r>
    <x v="429"/>
    <x v="398"/>
    <x v="91"/>
    <x v="11"/>
    <s v="Dano Cool Cow"/>
    <x v="2"/>
    <x v="4"/>
    <x v="44"/>
    <n v="1"/>
    <n v="6750"/>
    <x v="0"/>
    <s v="Rose kelvin"/>
    <d v="2020-12-24T13:26:37"/>
    <s v="General Trade"/>
    <s v="Whatsapp"/>
    <d v="1899-12-30T23:55:54"/>
    <n v="6750"/>
    <d v="1899-12-30T13:30:43"/>
    <d v="1899-12-30T13:26:37"/>
  </r>
  <r>
    <x v="429"/>
    <x v="398"/>
    <x v="91"/>
    <x v="2"/>
    <s v="Nestle Milo"/>
    <x v="2"/>
    <x v="5"/>
    <x v="29"/>
    <n v="1"/>
    <n v="11200"/>
    <x v="0"/>
    <s v="Rose kelvin"/>
    <d v="2020-12-24T13:26:37"/>
    <s v="General Trade"/>
    <s v="Whatsapp"/>
    <d v="1899-12-30T23:55:54"/>
    <n v="11200"/>
    <d v="1899-12-30T13:30:43"/>
    <d v="1899-12-30T13:26:37"/>
  </r>
  <r>
    <x v="430"/>
    <x v="398"/>
    <x v="91"/>
    <x v="12"/>
    <s v="Hollandia Evap. Milk"/>
    <x v="2"/>
    <x v="8"/>
    <x v="68"/>
    <n v="6"/>
    <n v="2080"/>
    <x v="0"/>
    <s v="Rose kelvin"/>
    <d v="2020-12-24T13:26:37"/>
    <s v="General Trade"/>
    <s v="Whatsapp"/>
    <d v="1899-12-30T23:55:53"/>
    <n v="12480"/>
    <d v="1899-12-30T13:30:44"/>
    <d v="1899-12-30T13:26:37"/>
  </r>
  <r>
    <x v="431"/>
    <x v="399"/>
    <x v="91"/>
    <x v="1"/>
    <s v="Peak Milk"/>
    <x v="2"/>
    <x v="4"/>
    <x v="43"/>
    <n v="2"/>
    <n v="3750"/>
    <x v="0"/>
    <s v="Rose kelvin"/>
    <d v="2020-12-24T13:26:37"/>
    <s v="General Trade"/>
    <s v="Whatsapp"/>
    <d v="1899-12-30T22:26:59"/>
    <n v="7500"/>
    <d v="1899-12-30T14:59:38"/>
    <d v="1899-12-30T13:26:37"/>
  </r>
  <r>
    <x v="432"/>
    <x v="400"/>
    <x v="2"/>
    <x v="2"/>
    <s v="Nestle Milo"/>
    <x v="2"/>
    <x v="5"/>
    <x v="38"/>
    <n v="1"/>
    <n v="9350"/>
    <x v="0"/>
    <s v="Adaeze gabriel"/>
    <d v="2020-12-24T16:18:54"/>
    <s v="General Trade"/>
    <s v="Mobile App"/>
    <d v="1899-12-31T01:35:39"/>
    <n v="9350"/>
    <d v="1899-12-30T14:43:15"/>
    <d v="1899-12-30T16:18:54"/>
  </r>
  <r>
    <x v="432"/>
    <x v="400"/>
    <x v="2"/>
    <x v="11"/>
    <s v="Dano Cool Cow"/>
    <x v="2"/>
    <x v="4"/>
    <x v="46"/>
    <n v="3"/>
    <n v="8500"/>
    <x v="0"/>
    <s v="Adaeze gabriel"/>
    <d v="2020-12-24T16:18:54"/>
    <s v="General Trade"/>
    <s v="Mobile App"/>
    <d v="1899-12-31T01:35:39"/>
    <n v="25500"/>
    <d v="1899-12-30T14:43:15"/>
    <d v="1899-12-30T16:18:54"/>
  </r>
  <r>
    <x v="433"/>
    <x v="401"/>
    <x v="2"/>
    <x v="2"/>
    <s v="Nestle Golden Morn"/>
    <x v="2"/>
    <x v="6"/>
    <x v="71"/>
    <n v="2"/>
    <n v="7450"/>
    <x v="0"/>
    <s v="Adaeze gabriel"/>
    <d v="2020-12-24T16:18:54"/>
    <s v="General Trade"/>
    <s v="Mobile App"/>
    <d v="1899-12-31T01:32:31"/>
    <n v="14900"/>
    <d v="1899-12-30T14:46:23"/>
    <d v="1899-12-30T16:18:54"/>
  </r>
  <r>
    <x v="433"/>
    <x v="401"/>
    <x v="2"/>
    <x v="2"/>
    <s v="Nestle Golden Morn"/>
    <x v="2"/>
    <x v="6"/>
    <x v="31"/>
    <n v="3"/>
    <n v="7450"/>
    <x v="0"/>
    <s v="Adaeze gabriel"/>
    <d v="2020-12-24T16:18:54"/>
    <s v="General Trade"/>
    <s v="Mobile App"/>
    <d v="1899-12-31T01:32:31"/>
    <n v="22350"/>
    <d v="1899-12-30T14:46:23"/>
    <d v="1899-12-30T16:18:54"/>
  </r>
  <r>
    <x v="434"/>
    <x v="402"/>
    <x v="2"/>
    <x v="12"/>
    <s v="Hollandia Evap. Milk"/>
    <x v="2"/>
    <x v="8"/>
    <x v="68"/>
    <n v="5"/>
    <n v="2080"/>
    <x v="0"/>
    <s v="Adaeze gabriel"/>
    <d v="2020-12-24T16:18:54"/>
    <s v="General Trade"/>
    <s v="Mobile App"/>
    <d v="1899-12-31T01:14:20"/>
    <n v="10400"/>
    <d v="1899-12-30T15:04:34"/>
    <d v="1899-12-30T16:18:54"/>
  </r>
  <r>
    <x v="434"/>
    <x v="402"/>
    <x v="2"/>
    <x v="11"/>
    <s v="Dano Cool Cow"/>
    <x v="2"/>
    <x v="4"/>
    <x v="44"/>
    <n v="5"/>
    <n v="6750"/>
    <x v="0"/>
    <s v="Adaeze gabriel"/>
    <d v="2020-12-24T16:18:54"/>
    <s v="General Trade"/>
    <s v="Mobile App"/>
    <d v="1899-12-31T01:14:20"/>
    <n v="33750"/>
    <d v="1899-12-30T15:04:34"/>
    <d v="1899-12-30T16:18:54"/>
  </r>
  <r>
    <x v="435"/>
    <x v="403"/>
    <x v="104"/>
    <x v="2"/>
    <s v="Nestle Milo"/>
    <x v="2"/>
    <x v="5"/>
    <x v="30"/>
    <n v="5"/>
    <n v="9200"/>
    <x v="0"/>
    <s v="kebe Joseph"/>
    <d v="2020-12-24T16:43:34"/>
    <s v="General Trade"/>
    <s v="Mobile App"/>
    <d v="1899-12-30T23:39:51"/>
    <n v="46000"/>
    <d v="1899-12-30T17:03:43"/>
    <d v="1899-12-30T16:43:34"/>
  </r>
  <r>
    <x v="435"/>
    <x v="403"/>
    <x v="104"/>
    <x v="7"/>
    <s v="Cowbell Milk"/>
    <x v="2"/>
    <x v="4"/>
    <x v="45"/>
    <n v="1"/>
    <n v="8500"/>
    <x v="0"/>
    <s v="kebe Joseph"/>
    <d v="2020-12-24T16:43:34"/>
    <s v="General Trade"/>
    <s v="Mobile App"/>
    <d v="1899-12-30T23:39:51"/>
    <n v="8500"/>
    <d v="1899-12-30T17:03:43"/>
    <d v="1899-12-30T16:43:34"/>
  </r>
  <r>
    <x v="436"/>
    <x v="404"/>
    <x v="149"/>
    <x v="1"/>
    <s v="Peak Milk"/>
    <x v="2"/>
    <x v="4"/>
    <x v="81"/>
    <n v="5"/>
    <n v="10650"/>
    <x v="0"/>
    <s v="pink August"/>
    <d v="2020-12-24T16:57:23"/>
    <s v="Wholesale"/>
    <s v="Web App"/>
    <d v="1899-12-31T09:01:13"/>
    <n v="53250"/>
    <d v="1899-12-30T07:56:10"/>
    <d v="1899-12-30T16:57:23"/>
  </r>
  <r>
    <x v="437"/>
    <x v="405"/>
    <x v="21"/>
    <x v="1"/>
    <s v="Peak Milk"/>
    <x v="2"/>
    <x v="4"/>
    <x v="81"/>
    <n v="3"/>
    <n v="10650"/>
    <x v="0"/>
    <s v="Grace George"/>
    <d v="2020-12-24T17:13:12"/>
    <s v="Wholesale"/>
    <s v="Mobile App"/>
    <d v="1900-01-01T23:08:50"/>
    <n v="31950"/>
    <d v="1899-12-30T18:04:22"/>
    <d v="1899-12-30T17:13:12"/>
  </r>
  <r>
    <x v="438"/>
    <x v="406"/>
    <x v="191"/>
    <x v="2"/>
    <s v="Nestle Golden Morn"/>
    <x v="2"/>
    <x v="6"/>
    <x v="71"/>
    <n v="1"/>
    <n v="7450"/>
    <x v="0"/>
    <s v="kebe Joseph"/>
    <d v="2020-12-24T17:53:31"/>
    <s v="General Trade"/>
    <s v="Whatsapp"/>
    <d v="1899-12-31T03:11:46"/>
    <n v="7450"/>
    <d v="1899-12-30T14:41:45"/>
    <d v="1899-12-30T17:53:31"/>
  </r>
  <r>
    <x v="438"/>
    <x v="406"/>
    <x v="191"/>
    <x v="2"/>
    <s v="Nestle Milo"/>
    <x v="2"/>
    <x v="5"/>
    <x v="39"/>
    <n v="1"/>
    <n v="10050"/>
    <x v="0"/>
    <s v="kebe Joseph"/>
    <d v="2020-12-24T17:53:31"/>
    <s v="General Trade"/>
    <s v="Whatsapp"/>
    <d v="1899-12-31T03:11:46"/>
    <n v="10050"/>
    <d v="1899-12-30T14:41:45"/>
    <d v="1899-12-30T17:53:31"/>
  </r>
  <r>
    <x v="439"/>
    <x v="407"/>
    <x v="78"/>
    <x v="2"/>
    <s v="Nestle Milo"/>
    <x v="2"/>
    <x v="5"/>
    <x v="30"/>
    <n v="8"/>
    <n v="9200"/>
    <x v="0"/>
    <s v="Pollyanna SOLOMON"/>
    <d v="2020-12-24T18:03:43"/>
    <s v="General Trade"/>
    <s v="Whatsapp"/>
    <d v="1899-12-31T02:37:09"/>
    <n v="73600"/>
    <d v="1899-12-30T15:26:34"/>
    <d v="1899-12-30T18:03:43"/>
  </r>
  <r>
    <x v="440"/>
    <x v="408"/>
    <x v="18"/>
    <x v="2"/>
    <s v="Nestle Milo"/>
    <x v="2"/>
    <x v="5"/>
    <x v="29"/>
    <n v="3"/>
    <n v="11200"/>
    <x v="0"/>
    <s v="sussan victory"/>
    <d v="2020-12-25T09:04:43"/>
    <s v="Wholesale"/>
    <s v="Mobile App"/>
    <d v="1900-01-01T23:02:49"/>
    <n v="33600"/>
    <d v="1899-12-30T10:01:54"/>
    <d v="1899-12-30T09:04:43"/>
  </r>
  <r>
    <x v="440"/>
    <x v="408"/>
    <x v="18"/>
    <x v="2"/>
    <s v="Nestle Milo"/>
    <x v="2"/>
    <x v="5"/>
    <x v="39"/>
    <n v="3"/>
    <n v="10050"/>
    <x v="0"/>
    <s v="sussan victory"/>
    <d v="2020-12-25T09:04:43"/>
    <s v="Wholesale"/>
    <s v="Mobile App"/>
    <d v="1900-01-01T23:02:49"/>
    <n v="30150"/>
    <d v="1899-12-30T10:01:54"/>
    <d v="1899-12-30T09:04:43"/>
  </r>
  <r>
    <x v="441"/>
    <x v="409"/>
    <x v="21"/>
    <x v="2"/>
    <s v="Nestle Milo"/>
    <x v="2"/>
    <x v="5"/>
    <x v="30"/>
    <n v="15"/>
    <n v="9200"/>
    <x v="0"/>
    <s v="Ofegha Toluwalase"/>
    <d v="2020-12-28T08:35:20"/>
    <s v="Wholesale"/>
    <s v="Mobile App"/>
    <d v="1900-01-03T11:10:08"/>
    <n v="138000"/>
    <d v="1899-12-30T21:25:12"/>
    <d v="1899-12-30T08:35:20"/>
  </r>
  <r>
    <x v="442"/>
    <x v="410"/>
    <x v="18"/>
    <x v="1"/>
    <s v="Peak Milk"/>
    <x v="2"/>
    <x v="4"/>
    <x v="81"/>
    <n v="4"/>
    <n v="10650"/>
    <x v="0"/>
    <s v="Waajidah vincent"/>
    <d v="2020-12-28T09:31:32"/>
    <s v="Wholesale"/>
    <s v="Mobile App"/>
    <d v="1899-12-31T11:59:54"/>
    <n v="42600"/>
    <d v="1899-12-30T21:31:38"/>
    <d v="1899-12-30T09:31:32"/>
  </r>
  <r>
    <x v="442"/>
    <x v="410"/>
    <x v="18"/>
    <x v="1"/>
    <s v="Three Crowns Milk"/>
    <x v="2"/>
    <x v="4"/>
    <x v="79"/>
    <n v="6"/>
    <n v="3750"/>
    <x v="0"/>
    <s v="Waajidah vincent"/>
    <d v="2020-12-28T09:31:32"/>
    <s v="Wholesale"/>
    <s v="Mobile App"/>
    <d v="1899-12-31T11:59:54"/>
    <n v="22500"/>
    <d v="1899-12-30T21:31:38"/>
    <d v="1899-12-30T09:31:32"/>
  </r>
  <r>
    <x v="45"/>
    <x v="45"/>
    <x v="18"/>
    <x v="12"/>
    <s v="Hollandia Evap. Milk"/>
    <x v="2"/>
    <x v="8"/>
    <x v="68"/>
    <n v="5"/>
    <n v="2080"/>
    <x v="0"/>
    <s v="Waajidah vincent"/>
    <d v="2020-12-28T09:31:32"/>
    <s v="Wholesale"/>
    <s v="Mobile App"/>
    <d v="1899-12-31T11:53:58"/>
    <n v="10400"/>
    <d v="1899-12-30T21:37:34"/>
    <d v="1899-12-30T09:31:32"/>
  </r>
  <r>
    <x v="443"/>
    <x v="411"/>
    <x v="18"/>
    <x v="2"/>
    <s v="Nestle Milo"/>
    <x v="2"/>
    <x v="5"/>
    <x v="30"/>
    <n v="5"/>
    <n v="9200"/>
    <x v="0"/>
    <s v="Waajidah vincent"/>
    <d v="2020-12-28T09:31:32"/>
    <s v="Wholesale"/>
    <s v="Mobile App"/>
    <d v="1899-12-31T11:47:31"/>
    <n v="46000"/>
    <d v="1899-12-30T21:44:01"/>
    <d v="1899-12-30T09:31:32"/>
  </r>
  <r>
    <x v="443"/>
    <x v="411"/>
    <x v="18"/>
    <x v="1"/>
    <s v="Three Crowns Milk"/>
    <x v="2"/>
    <x v="4"/>
    <x v="28"/>
    <n v="1"/>
    <n v="8800"/>
    <x v="0"/>
    <s v="Waajidah vincent"/>
    <d v="2020-12-28T09:31:32"/>
    <s v="Wholesale"/>
    <s v="Mobile App"/>
    <d v="1899-12-31T11:47:31"/>
    <n v="8800"/>
    <d v="1899-12-30T21:44:01"/>
    <d v="1899-12-30T09:31:32"/>
  </r>
  <r>
    <x v="444"/>
    <x v="412"/>
    <x v="21"/>
    <x v="11"/>
    <s v="Dano Cool Cow"/>
    <x v="2"/>
    <x v="4"/>
    <x v="44"/>
    <n v="10"/>
    <n v="6750"/>
    <x v="0"/>
    <s v="kebe Joseph"/>
    <d v="2020-12-28T09:36:04"/>
    <s v="Wholesale"/>
    <s v="Mobile App"/>
    <d v="1900-01-02T12:59:30"/>
    <n v="67500"/>
    <d v="1899-12-30T20:36:34"/>
    <d v="1899-12-30T09:36:04"/>
  </r>
  <r>
    <x v="445"/>
    <x v="413"/>
    <x v="21"/>
    <x v="7"/>
    <s v="Cowbell Milk"/>
    <x v="2"/>
    <x v="4"/>
    <x v="45"/>
    <n v="5"/>
    <n v="8500"/>
    <x v="0"/>
    <s v="kebe Joseph"/>
    <d v="2020-12-28T09:36:04"/>
    <s v="Wholesale"/>
    <s v="Mobile App"/>
    <d v="1900-01-01T13:14:06"/>
    <n v="42500"/>
    <d v="1899-12-30T20:21:58"/>
    <d v="1899-12-30T09:36:04"/>
  </r>
  <r>
    <x v="446"/>
    <x v="414"/>
    <x v="21"/>
    <x v="1"/>
    <s v="Three Crowns Milk"/>
    <x v="2"/>
    <x v="4"/>
    <x v="79"/>
    <n v="10"/>
    <n v="3750"/>
    <x v="0"/>
    <s v="kebe Joseph"/>
    <d v="2020-12-28T09:36:04"/>
    <s v="Wholesale"/>
    <s v="Mobile App"/>
    <d v="1900-01-01T13:11:04"/>
    <n v="37500"/>
    <d v="1899-12-30T20:25:00"/>
    <d v="1899-12-30T09:36:04"/>
  </r>
  <r>
    <x v="447"/>
    <x v="415"/>
    <x v="192"/>
    <x v="9"/>
    <s v="Nasco Cornflakes"/>
    <x v="2"/>
    <x v="6"/>
    <x v="35"/>
    <n v="2"/>
    <n v="2000"/>
    <x v="0"/>
    <s v="Merit zion"/>
    <d v="2020-12-28T09:47:49"/>
    <s v="Wholesale"/>
    <s v="Whatsapp"/>
    <d v="1900-01-02T20:50:26"/>
    <n v="4000"/>
    <d v="1899-12-30T12:57:23"/>
    <d v="1899-12-30T09:47:49"/>
  </r>
  <r>
    <x v="447"/>
    <x v="415"/>
    <x v="192"/>
    <x v="2"/>
    <s v="Nestle Milo"/>
    <x v="2"/>
    <x v="5"/>
    <x v="29"/>
    <n v="1"/>
    <n v="11200"/>
    <x v="0"/>
    <s v="Merit zion"/>
    <d v="2020-12-28T09:47:49"/>
    <s v="Wholesale"/>
    <s v="Whatsapp"/>
    <d v="1900-01-02T20:50:26"/>
    <n v="11200"/>
    <d v="1899-12-30T12:57:23"/>
    <d v="1899-12-30T09:47:49"/>
  </r>
  <r>
    <x v="448"/>
    <x v="416"/>
    <x v="3"/>
    <x v="2"/>
    <s v="Nestle Milo"/>
    <x v="2"/>
    <x v="5"/>
    <x v="30"/>
    <n v="5"/>
    <n v="9200"/>
    <x v="0"/>
    <s v="chinelo Isaac"/>
    <d v="2020-12-28T10:37:26"/>
    <s v="General Trade"/>
    <s v="Whatsapp"/>
    <d v="1900-01-01T14:29:55"/>
    <n v="46000"/>
    <d v="1899-12-30T20:07:31"/>
    <d v="1899-12-30T10:37:26"/>
  </r>
  <r>
    <x v="449"/>
    <x v="416"/>
    <x v="3"/>
    <x v="1"/>
    <s v="Peak Milk"/>
    <x v="2"/>
    <x v="4"/>
    <x v="43"/>
    <n v="5"/>
    <n v="3750"/>
    <x v="0"/>
    <s v="chinelo Isaac"/>
    <d v="2020-12-28T10:37:26"/>
    <s v="General Trade"/>
    <s v="Whatsapp"/>
    <d v="1900-01-01T14:29:54"/>
    <n v="18750"/>
    <d v="1899-12-30T20:07:32"/>
    <d v="1899-12-30T10:37:26"/>
  </r>
  <r>
    <x v="449"/>
    <x v="416"/>
    <x v="3"/>
    <x v="11"/>
    <s v="Dano Cool Cow"/>
    <x v="2"/>
    <x v="4"/>
    <x v="42"/>
    <n v="1"/>
    <n v="6500"/>
    <x v="0"/>
    <s v="chinelo Isaac"/>
    <d v="2020-12-28T10:37:26"/>
    <s v="General Trade"/>
    <s v="Whatsapp"/>
    <d v="1900-01-01T14:29:54"/>
    <n v="6500"/>
    <d v="1899-12-30T20:07:32"/>
    <d v="1899-12-30T10:37:26"/>
  </r>
  <r>
    <x v="450"/>
    <x v="114"/>
    <x v="83"/>
    <x v="12"/>
    <s v="Hollandia Evap. Milk"/>
    <x v="2"/>
    <x v="8"/>
    <x v="56"/>
    <n v="6"/>
    <n v="2780"/>
    <x v="0"/>
    <s v="Ibukun Patrick"/>
    <d v="2020-12-28T11:41:15"/>
    <s v="General Trade"/>
    <s v="Mobile App"/>
    <d v="1900-01-02T20:08:40"/>
    <n v="16680"/>
    <d v="1899-12-30T15:32:35"/>
    <d v="1899-12-30T11:41:15"/>
  </r>
  <r>
    <x v="116"/>
    <x v="114"/>
    <x v="83"/>
    <x v="7"/>
    <s v="Cowbell Milk"/>
    <x v="2"/>
    <x v="4"/>
    <x v="45"/>
    <n v="0.5"/>
    <n v="8500"/>
    <x v="0"/>
    <s v="Ibukun Patrick"/>
    <d v="2020-12-28T11:41:15"/>
    <s v="General Trade"/>
    <s v="Mobile App"/>
    <d v="1900-01-02T20:08:39"/>
    <n v="4250"/>
    <d v="1899-12-30T15:32:36"/>
    <d v="1899-12-30T11:41:15"/>
  </r>
  <r>
    <x v="116"/>
    <x v="114"/>
    <x v="83"/>
    <x v="1"/>
    <s v="Three Crowns Milk"/>
    <x v="2"/>
    <x v="4"/>
    <x v="79"/>
    <n v="1"/>
    <n v="3750"/>
    <x v="0"/>
    <s v="Ibukun Patrick"/>
    <d v="2020-12-28T11:41:15"/>
    <s v="General Trade"/>
    <s v="Mobile App"/>
    <d v="1900-01-02T20:08:39"/>
    <n v="3750"/>
    <d v="1899-12-30T15:32:36"/>
    <d v="1899-12-30T11:41:15"/>
  </r>
  <r>
    <x v="110"/>
    <x v="109"/>
    <x v="81"/>
    <x v="2"/>
    <s v="Nestle Milo"/>
    <x v="2"/>
    <x v="5"/>
    <x v="29"/>
    <n v="2"/>
    <n v="11200"/>
    <x v="0"/>
    <s v="Maryjane Joel"/>
    <d v="2020-12-28T11:46:11"/>
    <s v="General Trade"/>
    <s v="Mobile App"/>
    <d v="1900-01-01T13:11:58"/>
    <n v="22400"/>
    <d v="1899-12-30T22:34:13"/>
    <d v="1899-12-30T11:46:11"/>
  </r>
  <r>
    <x v="110"/>
    <x v="109"/>
    <x v="81"/>
    <x v="2"/>
    <s v="Nestle Milo"/>
    <x v="2"/>
    <x v="5"/>
    <x v="39"/>
    <n v="1"/>
    <n v="10050"/>
    <x v="0"/>
    <s v="Maryjane Joel"/>
    <d v="2020-12-28T11:46:11"/>
    <s v="General Trade"/>
    <s v="Mobile App"/>
    <d v="1900-01-01T13:11:58"/>
    <n v="10050"/>
    <d v="1899-12-30T22:34:13"/>
    <d v="1899-12-30T11:46:11"/>
  </r>
  <r>
    <x v="451"/>
    <x v="417"/>
    <x v="80"/>
    <x v="2"/>
    <s v="Nestle Milo"/>
    <x v="2"/>
    <x v="5"/>
    <x v="30"/>
    <n v="10"/>
    <n v="9200"/>
    <x v="0"/>
    <s v="Esther Victor"/>
    <d v="2020-12-28T12:12:30"/>
    <s v="General Trade"/>
    <s v="Mobile App"/>
    <d v="1900-01-03T06:17:36"/>
    <n v="92000"/>
    <d v="1899-12-30T05:54:54"/>
    <d v="1899-12-30T12:12:30"/>
  </r>
  <r>
    <x v="452"/>
    <x v="418"/>
    <x v="182"/>
    <x v="2"/>
    <s v="Nestle Milo"/>
    <x v="2"/>
    <x v="5"/>
    <x v="30"/>
    <n v="1.5"/>
    <n v="9200"/>
    <x v="0"/>
    <s v="Ibukun Patrick"/>
    <d v="2020-12-28T12:19:57"/>
    <s v="General Trade"/>
    <s v="Mobile App"/>
    <d v="1899-12-31T23:28:04"/>
    <n v="13800"/>
    <d v="1899-12-30T12:51:53"/>
    <d v="1899-12-30T12:19:57"/>
  </r>
  <r>
    <x v="452"/>
    <x v="418"/>
    <x v="182"/>
    <x v="11"/>
    <s v="Dano Cool Cow"/>
    <x v="2"/>
    <x v="4"/>
    <x v="44"/>
    <n v="2"/>
    <n v="6750"/>
    <x v="0"/>
    <s v="Ibukun Patrick"/>
    <d v="2020-12-28T12:19:57"/>
    <s v="General Trade"/>
    <s v="Mobile App"/>
    <d v="1899-12-31T23:28:04"/>
    <n v="13500"/>
    <d v="1899-12-30T12:51:53"/>
    <d v="1899-12-30T12:19:57"/>
  </r>
  <r>
    <x v="452"/>
    <x v="418"/>
    <x v="182"/>
    <x v="1"/>
    <s v="Peak Milk"/>
    <x v="2"/>
    <x v="4"/>
    <x v="81"/>
    <n v="1"/>
    <n v="10650"/>
    <x v="0"/>
    <s v="Ibukun Patrick"/>
    <d v="2020-12-28T12:19:57"/>
    <s v="General Trade"/>
    <s v="Mobile App"/>
    <d v="1899-12-31T23:28:04"/>
    <n v="10650"/>
    <d v="1899-12-30T12:51:53"/>
    <d v="1899-12-30T12:19:57"/>
  </r>
  <r>
    <x v="452"/>
    <x v="418"/>
    <x v="182"/>
    <x v="1"/>
    <s v="Peak Milk"/>
    <x v="2"/>
    <x v="4"/>
    <x v="37"/>
    <n v="1"/>
    <n v="4550"/>
    <x v="0"/>
    <s v="Ibukun Patrick"/>
    <d v="2020-12-28T12:19:57"/>
    <s v="General Trade"/>
    <s v="Mobile App"/>
    <d v="1899-12-31T23:28:04"/>
    <n v="4550"/>
    <d v="1899-12-30T12:51:53"/>
    <d v="1899-12-30T12:19:57"/>
  </r>
  <r>
    <x v="453"/>
    <x v="419"/>
    <x v="102"/>
    <x v="11"/>
    <s v="Dano Full Cream"/>
    <x v="2"/>
    <x v="4"/>
    <x v="58"/>
    <n v="1"/>
    <n v="23680"/>
    <x v="0"/>
    <s v="Bernice Segs"/>
    <d v="2020-12-28T12:37:59"/>
    <s v="General Trade"/>
    <s v="Mobile App"/>
    <d v="1900-01-01T14:12:02"/>
    <n v="23680"/>
    <d v="1899-12-30T22:25:57"/>
    <d v="1899-12-30T12:37:59"/>
  </r>
  <r>
    <x v="454"/>
    <x v="420"/>
    <x v="193"/>
    <x v="2"/>
    <s v="Nestle Milo"/>
    <x v="2"/>
    <x v="5"/>
    <x v="30"/>
    <n v="2"/>
    <n v="9200"/>
    <x v="0"/>
    <s v="AMANDA Jonathan"/>
    <d v="2020-12-28T12:41:48"/>
    <s v="General Trade"/>
    <s v="Whatsapp"/>
    <d v="1900-01-03T00:45:51"/>
    <n v="18400"/>
    <d v="1899-12-30T11:55:57"/>
    <d v="1899-12-30T12:41:48"/>
  </r>
  <r>
    <x v="454"/>
    <x v="420"/>
    <x v="193"/>
    <x v="2"/>
    <s v="Nestle Milo"/>
    <x v="2"/>
    <x v="5"/>
    <x v="29"/>
    <n v="1"/>
    <n v="11200"/>
    <x v="0"/>
    <s v="AMANDA Jonathan"/>
    <d v="2020-12-28T12:41:48"/>
    <s v="General Trade"/>
    <s v="Whatsapp"/>
    <d v="1900-01-03T00:45:51"/>
    <n v="11200"/>
    <d v="1899-12-30T11:55:57"/>
    <d v="1899-12-30T12:41:48"/>
  </r>
  <r>
    <x v="454"/>
    <x v="420"/>
    <x v="193"/>
    <x v="11"/>
    <s v="Dano Cool Cow"/>
    <x v="2"/>
    <x v="4"/>
    <x v="44"/>
    <n v="1"/>
    <n v="6750"/>
    <x v="0"/>
    <s v="AMANDA Jonathan"/>
    <d v="2020-12-28T12:41:48"/>
    <s v="General Trade"/>
    <s v="Whatsapp"/>
    <d v="1900-01-03T00:45:51"/>
    <n v="6750"/>
    <d v="1899-12-30T11:55:57"/>
    <d v="1899-12-30T12:41:48"/>
  </r>
  <r>
    <x v="455"/>
    <x v="421"/>
    <x v="0"/>
    <x v="2"/>
    <s v="Nestle Milo"/>
    <x v="2"/>
    <x v="5"/>
    <x v="30"/>
    <n v="50"/>
    <n v="9200"/>
    <x v="0"/>
    <s v="Maryjane Joel"/>
    <d v="2020-12-28T12:53:33"/>
    <s v="General Trade"/>
    <s v="Mobile App"/>
    <d v="1900-01-03T05:16:40"/>
    <n v="460000"/>
    <d v="1899-12-30T07:36:53"/>
    <d v="1899-12-30T12:53:33"/>
  </r>
  <r>
    <x v="456"/>
    <x v="422"/>
    <x v="136"/>
    <x v="11"/>
    <s v="Dano Cool Cow"/>
    <x v="2"/>
    <x v="4"/>
    <x v="44"/>
    <n v="1"/>
    <n v="6750"/>
    <x v="0"/>
    <s v="Imegwa Philomena"/>
    <d v="2020-12-28T13:06:47"/>
    <s v="General Trade"/>
    <s v="Mobile App"/>
    <d v="1899-12-31T01:46:52"/>
    <n v="6750"/>
    <d v="1899-12-30T11:19:55"/>
    <d v="1899-12-30T13:06:47"/>
  </r>
  <r>
    <x v="456"/>
    <x v="422"/>
    <x v="136"/>
    <x v="1"/>
    <s v="Three Crowns Milk"/>
    <x v="2"/>
    <x v="4"/>
    <x v="79"/>
    <n v="1"/>
    <n v="3750"/>
    <x v="0"/>
    <s v="Imegwa Philomena"/>
    <d v="2020-12-28T13:06:47"/>
    <s v="General Trade"/>
    <s v="Mobile App"/>
    <d v="1899-12-31T01:46:52"/>
    <n v="3750"/>
    <d v="1899-12-30T11:19:55"/>
    <d v="1899-12-30T13:06:47"/>
  </r>
  <r>
    <x v="456"/>
    <x v="422"/>
    <x v="136"/>
    <x v="1"/>
    <s v="Peak Milk"/>
    <x v="2"/>
    <x v="4"/>
    <x v="81"/>
    <n v="0.5"/>
    <n v="10650"/>
    <x v="0"/>
    <s v="Imegwa Philomena"/>
    <d v="2020-12-28T13:06:47"/>
    <s v="General Trade"/>
    <s v="Mobile App"/>
    <d v="1899-12-31T01:46:52"/>
    <n v="5325"/>
    <d v="1899-12-30T11:19:55"/>
    <d v="1899-12-30T13:06:47"/>
  </r>
  <r>
    <x v="457"/>
    <x v="422"/>
    <x v="136"/>
    <x v="2"/>
    <s v="Nestle Milo"/>
    <x v="2"/>
    <x v="5"/>
    <x v="30"/>
    <n v="1"/>
    <n v="9200"/>
    <x v="0"/>
    <s v="Imegwa Philomena"/>
    <d v="2020-12-28T13:06:47"/>
    <s v="General Trade"/>
    <s v="Mobile App"/>
    <d v="1899-12-31T01:46:51"/>
    <n v="9200"/>
    <d v="1899-12-30T11:19:56"/>
    <d v="1899-12-30T13:06:47"/>
  </r>
  <r>
    <x v="458"/>
    <x v="423"/>
    <x v="104"/>
    <x v="11"/>
    <s v="Dano Cool Cow"/>
    <x v="2"/>
    <x v="4"/>
    <x v="44"/>
    <n v="5"/>
    <n v="6750"/>
    <x v="0"/>
    <s v="Pollyanna SOLOMON"/>
    <d v="2020-12-28T15:49:43"/>
    <s v="General Trade"/>
    <s v="Mobile App"/>
    <d v="1899-12-31T00:06:00"/>
    <n v="33750"/>
    <d v="1899-12-30T15:43:43"/>
    <d v="1899-12-30T15:49:43"/>
  </r>
  <r>
    <x v="458"/>
    <x v="423"/>
    <x v="104"/>
    <x v="11"/>
    <s v="Dano Cool Cow"/>
    <x v="2"/>
    <x v="4"/>
    <x v="46"/>
    <n v="1"/>
    <n v="8500"/>
    <x v="0"/>
    <s v="Pollyanna SOLOMON"/>
    <d v="2020-12-28T15:49:43"/>
    <s v="General Trade"/>
    <s v="Mobile App"/>
    <d v="1899-12-31T00:06:00"/>
    <n v="8500"/>
    <d v="1899-12-30T15:43:43"/>
    <d v="1899-12-30T15:49:43"/>
  </r>
  <r>
    <x v="459"/>
    <x v="423"/>
    <x v="104"/>
    <x v="2"/>
    <s v="Nestle Milo"/>
    <x v="2"/>
    <x v="5"/>
    <x v="29"/>
    <n v="1"/>
    <n v="11200"/>
    <x v="0"/>
    <s v="Pollyanna SOLOMON"/>
    <d v="2020-12-28T15:49:43"/>
    <s v="General Trade"/>
    <s v="Mobile App"/>
    <d v="1899-12-31T00:05:59"/>
    <n v="11200"/>
    <d v="1899-12-30T15:43:44"/>
    <d v="1899-12-30T15:49:43"/>
  </r>
  <r>
    <x v="459"/>
    <x v="423"/>
    <x v="104"/>
    <x v="10"/>
    <s v="Bournvita"/>
    <x v="2"/>
    <x v="5"/>
    <x v="51"/>
    <n v="1"/>
    <n v="11150"/>
    <x v="0"/>
    <s v="Pollyanna SOLOMON"/>
    <d v="2020-12-28T15:49:43"/>
    <s v="General Trade"/>
    <s v="Mobile App"/>
    <d v="1899-12-31T00:05:59"/>
    <n v="11150"/>
    <d v="1899-12-30T15:43:44"/>
    <d v="1899-12-30T15:49:43"/>
  </r>
  <r>
    <x v="460"/>
    <x v="424"/>
    <x v="194"/>
    <x v="1"/>
    <s v="Peak Milk"/>
    <x v="2"/>
    <x v="4"/>
    <x v="81"/>
    <n v="5"/>
    <n v="10650"/>
    <x v="0"/>
    <s v="Adaeze gabriel"/>
    <d v="2020-12-28T16:31:09"/>
    <s v="Wholesale"/>
    <s v="Mobile App"/>
    <d v="1900-01-03T06:27:59"/>
    <n v="53250"/>
    <d v="1899-12-30T10:03:10"/>
    <d v="1899-12-30T16:31:09"/>
  </r>
  <r>
    <x v="461"/>
    <x v="425"/>
    <x v="195"/>
    <x v="2"/>
    <s v="Nestle Milo"/>
    <x v="2"/>
    <x v="5"/>
    <x v="30"/>
    <n v="10"/>
    <n v="9200"/>
    <x v="0"/>
    <s v="William Henry"/>
    <d v="2020-12-29T07:11:24"/>
    <s v="General Trade"/>
    <s v="Whatsapp"/>
    <d v="1900-01-03T20:21:31"/>
    <n v="92000"/>
    <d v="1899-12-30T10:49:53"/>
    <d v="1899-12-30T07:11:24"/>
  </r>
  <r>
    <x v="462"/>
    <x v="46"/>
    <x v="35"/>
    <x v="5"/>
    <s v="Blue Band Spread"/>
    <x v="2"/>
    <x v="12"/>
    <x v="74"/>
    <n v="1"/>
    <n v="7500"/>
    <x v="0"/>
    <s v="Rayo Enoch"/>
    <d v="2020-12-29T07:59:17"/>
    <s v="Wholesale"/>
    <s v="Whatsapp"/>
    <d v="1899-12-30T18:12:00"/>
    <n v="7500"/>
    <d v="1899-12-30T13:47:17"/>
    <d v="1899-12-30T07:59:17"/>
  </r>
  <r>
    <x v="46"/>
    <x v="46"/>
    <x v="35"/>
    <x v="11"/>
    <s v="Dano Cool Cow"/>
    <x v="2"/>
    <x v="4"/>
    <x v="44"/>
    <n v="5"/>
    <n v="6750"/>
    <x v="0"/>
    <s v="Rayo Enoch"/>
    <d v="2020-12-29T07:59:17"/>
    <s v="Wholesale"/>
    <s v="Whatsapp"/>
    <d v="1899-12-30T18:11:59"/>
    <n v="33750"/>
    <d v="1899-12-30T13:47:18"/>
    <d v="1899-12-30T07:59:17"/>
  </r>
  <r>
    <x v="463"/>
    <x v="426"/>
    <x v="196"/>
    <x v="11"/>
    <s v="Dano Cool Cow"/>
    <x v="2"/>
    <x v="4"/>
    <x v="44"/>
    <n v="1"/>
    <n v="6750"/>
    <x v="0"/>
    <s v="Dolly yanju"/>
    <d v="2020-12-29T09:42:18"/>
    <s v="Modern Trade"/>
    <s v="Whatsapp"/>
    <d v="1899-12-30T18:00:28"/>
    <n v="6750"/>
    <d v="1899-12-30T15:41:50"/>
    <d v="1899-12-30T09:42:18"/>
  </r>
  <r>
    <x v="464"/>
    <x v="427"/>
    <x v="197"/>
    <x v="1"/>
    <s v="Three Crowns Milk"/>
    <x v="2"/>
    <x v="4"/>
    <x v="79"/>
    <n v="1"/>
    <n v="3750"/>
    <x v="0"/>
    <s v="Chinonso Micheal"/>
    <d v="2020-12-29T10:17:36"/>
    <s v="General Trade"/>
    <s v="Whatsapp"/>
    <d v="1899-12-30T17:07:19"/>
    <n v="3750"/>
    <d v="1899-12-30T17:10:17"/>
    <d v="1899-12-30T10:17:36"/>
  </r>
  <r>
    <x v="464"/>
    <x v="427"/>
    <x v="197"/>
    <x v="5"/>
    <s v="Blue Band Spread"/>
    <x v="2"/>
    <x v="12"/>
    <x v="74"/>
    <n v="1"/>
    <n v="7500"/>
    <x v="0"/>
    <s v="Chinonso Micheal"/>
    <d v="2020-12-29T10:17:36"/>
    <s v="General Trade"/>
    <s v="Whatsapp"/>
    <d v="1899-12-30T17:07:19"/>
    <n v="7500"/>
    <d v="1899-12-30T17:10:17"/>
    <d v="1899-12-30T10:17:36"/>
  </r>
  <r>
    <x v="465"/>
    <x v="428"/>
    <x v="0"/>
    <x v="1"/>
    <s v="Three Crowns Milk"/>
    <x v="2"/>
    <x v="4"/>
    <x v="28"/>
    <n v="14"/>
    <n v="8800"/>
    <x v="0"/>
    <s v="Maryjane Joel"/>
    <d v="2020-12-29T10:41:45"/>
    <s v="General Trade"/>
    <s v="Mobile App"/>
    <d v="1899-12-30T16:47:31"/>
    <n v="123200"/>
    <d v="1899-12-30T17:54:14"/>
    <d v="1899-12-30T10:41:45"/>
  </r>
  <r>
    <x v="466"/>
    <x v="429"/>
    <x v="0"/>
    <x v="11"/>
    <s v="Dano Cool Cow"/>
    <x v="2"/>
    <x v="4"/>
    <x v="46"/>
    <n v="10"/>
    <n v="8500"/>
    <x v="0"/>
    <s v="Maryjane Joel"/>
    <d v="2020-12-29T10:41:45"/>
    <s v="General Trade"/>
    <s v="Mobile App"/>
    <d v="1899-12-30T16:42:23"/>
    <n v="85000"/>
    <d v="1899-12-30T17:59:22"/>
    <d v="1899-12-30T10:41:45"/>
  </r>
  <r>
    <x v="467"/>
    <x v="430"/>
    <x v="128"/>
    <x v="7"/>
    <s v="Cowbell Milk"/>
    <x v="2"/>
    <x v="4"/>
    <x v="45"/>
    <n v="1"/>
    <n v="8500"/>
    <x v="0"/>
    <s v="chinelo Isaac"/>
    <d v="2020-12-29T11:06:37"/>
    <s v="General Trade"/>
    <s v="Whatsapp"/>
    <d v="1899-12-31T02:50:31"/>
    <n v="8500"/>
    <d v="1899-12-30T08:16:06"/>
    <d v="1899-12-30T11:06:37"/>
  </r>
  <r>
    <x v="468"/>
    <x v="431"/>
    <x v="198"/>
    <x v="2"/>
    <s v="Nestle Milo"/>
    <x v="2"/>
    <x v="5"/>
    <x v="29"/>
    <n v="5"/>
    <n v="11200"/>
    <x v="0"/>
    <s v="Titi Bishop"/>
    <d v="2020-12-29T11:19:03"/>
    <s v="General Trade"/>
    <s v="Whatsapp"/>
    <d v="1899-12-31T00:16:10"/>
    <n v="56000"/>
    <d v="1899-12-30T11:02:53"/>
    <d v="1899-12-30T11:19:03"/>
  </r>
  <r>
    <x v="469"/>
    <x v="432"/>
    <x v="132"/>
    <x v="11"/>
    <s v="Dano Cool Cow"/>
    <x v="2"/>
    <x v="4"/>
    <x v="44"/>
    <n v="20"/>
    <n v="6750"/>
    <x v="0"/>
    <s v="pink August"/>
    <d v="2020-12-29T11:29:20"/>
    <s v="Wholesale"/>
    <s v="Whatsapp"/>
    <d v="1899-12-30T18:12:05"/>
    <n v="135000"/>
    <d v="1899-12-30T17:17:15"/>
    <d v="1899-12-30T11:29:20"/>
  </r>
  <r>
    <x v="470"/>
    <x v="433"/>
    <x v="42"/>
    <x v="2"/>
    <s v="Nestle Milo"/>
    <x v="2"/>
    <x v="5"/>
    <x v="29"/>
    <n v="1"/>
    <n v="11200"/>
    <x v="0"/>
    <s v="Dolly yanju"/>
    <d v="2020-12-29T11:45:13"/>
    <s v="General Trade"/>
    <s v="Mobile App"/>
    <d v="1899-12-31T00:17:26"/>
    <n v="11200"/>
    <d v="1899-12-30T11:27:47"/>
    <d v="1899-12-30T11:45:13"/>
  </r>
  <r>
    <x v="470"/>
    <x v="433"/>
    <x v="42"/>
    <x v="2"/>
    <s v="Nestle Milo"/>
    <x v="2"/>
    <x v="5"/>
    <x v="30"/>
    <n v="1"/>
    <n v="9200"/>
    <x v="0"/>
    <s v="Dolly yanju"/>
    <d v="2020-12-29T11:45:13"/>
    <s v="General Trade"/>
    <s v="Mobile App"/>
    <d v="1899-12-31T00:17:26"/>
    <n v="9200"/>
    <d v="1899-12-30T11:27:47"/>
    <d v="1899-12-30T11:45:13"/>
  </r>
  <r>
    <x v="470"/>
    <x v="433"/>
    <x v="42"/>
    <x v="2"/>
    <s v="Nestle Milo"/>
    <x v="2"/>
    <x v="5"/>
    <x v="39"/>
    <n v="1"/>
    <n v="10050"/>
    <x v="0"/>
    <s v="Dolly yanju"/>
    <d v="2020-12-29T11:45:13"/>
    <s v="General Trade"/>
    <s v="Mobile App"/>
    <d v="1899-12-31T00:17:26"/>
    <n v="10050"/>
    <d v="1899-12-30T11:27:47"/>
    <d v="1899-12-30T11:45:13"/>
  </r>
  <r>
    <x v="47"/>
    <x v="47"/>
    <x v="11"/>
    <x v="11"/>
    <s v="Dano Cool Cow"/>
    <x v="2"/>
    <x v="4"/>
    <x v="46"/>
    <n v="1"/>
    <n v="8500"/>
    <x v="0"/>
    <s v="Martins oyekunle"/>
    <d v="2020-12-29T11:52:32"/>
    <s v="General Trade"/>
    <s v="Whatsapp"/>
    <d v="1899-12-31T03:32:21"/>
    <n v="8500"/>
    <d v="1899-12-30T08:20:11"/>
    <d v="1899-12-30T11:52:32"/>
  </r>
  <r>
    <x v="47"/>
    <x v="47"/>
    <x v="11"/>
    <x v="1"/>
    <s v="Three Crowns Milk"/>
    <x v="2"/>
    <x v="4"/>
    <x v="79"/>
    <n v="1"/>
    <n v="3750"/>
    <x v="0"/>
    <s v="Martins oyekunle"/>
    <d v="2020-12-29T11:52:32"/>
    <s v="General Trade"/>
    <s v="Whatsapp"/>
    <d v="1899-12-31T03:32:21"/>
    <n v="3750"/>
    <d v="1899-12-30T08:20:11"/>
    <d v="1899-12-30T11:52:32"/>
  </r>
  <r>
    <x v="47"/>
    <x v="47"/>
    <x v="11"/>
    <x v="2"/>
    <s v="Nestle Milo"/>
    <x v="2"/>
    <x v="5"/>
    <x v="29"/>
    <n v="1"/>
    <n v="11200"/>
    <x v="0"/>
    <s v="Martins oyekunle"/>
    <d v="2020-12-29T11:52:32"/>
    <s v="General Trade"/>
    <s v="Whatsapp"/>
    <d v="1899-12-31T03:32:21"/>
    <n v="11200"/>
    <d v="1899-12-30T08:20:11"/>
    <d v="1899-12-30T11:52:32"/>
  </r>
  <r>
    <x v="47"/>
    <x v="47"/>
    <x v="11"/>
    <x v="9"/>
    <s v="Nasco Biscuit"/>
    <x v="2"/>
    <x v="10"/>
    <x v="55"/>
    <n v="1"/>
    <n v="3300"/>
    <x v="0"/>
    <s v="Martins oyekunle"/>
    <d v="2020-12-29T11:52:32"/>
    <s v="General Trade"/>
    <s v="Whatsapp"/>
    <d v="1899-12-31T03:32:21"/>
    <n v="3300"/>
    <d v="1899-12-30T08:20:11"/>
    <d v="1899-12-30T11:52:32"/>
  </r>
  <r>
    <x v="471"/>
    <x v="434"/>
    <x v="75"/>
    <x v="12"/>
    <s v="Hollandia Evap. Milk"/>
    <x v="2"/>
    <x v="8"/>
    <x v="68"/>
    <n v="15"/>
    <n v="2080"/>
    <x v="0"/>
    <s v="Esther Victor"/>
    <d v="2020-12-29T12:16:38"/>
    <s v="General Trade"/>
    <s v="Mobile App"/>
    <d v="1899-12-31T04:58:32"/>
    <n v="31200"/>
    <d v="1899-12-30T07:18:06"/>
    <d v="1899-12-30T12:16:38"/>
  </r>
  <r>
    <x v="472"/>
    <x v="435"/>
    <x v="122"/>
    <x v="9"/>
    <s v="Nasco Cornflakes"/>
    <x v="2"/>
    <x v="6"/>
    <x v="35"/>
    <n v="7"/>
    <n v="2000"/>
    <x v="0"/>
    <s v="Martins Obafemi"/>
    <d v="2020-12-29T12:21:53"/>
    <s v="General Trade"/>
    <s v="Whatsapp"/>
    <d v="1899-12-31T00:34:34"/>
    <n v="14000"/>
    <d v="1899-12-30T11:47:19"/>
    <d v="1899-12-30T12:21:53"/>
  </r>
  <r>
    <x v="472"/>
    <x v="435"/>
    <x v="122"/>
    <x v="8"/>
    <s v="Nibit Cookies"/>
    <x v="2"/>
    <x v="7"/>
    <x v="36"/>
    <n v="4"/>
    <n v="3000"/>
    <x v="0"/>
    <s v="Martins Obafemi"/>
    <d v="2020-12-29T12:21:53"/>
    <s v="General Trade"/>
    <s v="Whatsapp"/>
    <d v="1899-12-31T00:34:34"/>
    <n v="12000"/>
    <d v="1899-12-30T11:47:19"/>
    <d v="1899-12-30T12:21:53"/>
  </r>
  <r>
    <x v="472"/>
    <x v="435"/>
    <x v="122"/>
    <x v="2"/>
    <s v="Nestle Milo"/>
    <x v="2"/>
    <x v="5"/>
    <x v="30"/>
    <n v="4"/>
    <n v="9200"/>
    <x v="0"/>
    <s v="Martins Obafemi"/>
    <d v="2020-12-29T12:21:53"/>
    <s v="General Trade"/>
    <s v="Whatsapp"/>
    <d v="1899-12-31T00:34:34"/>
    <n v="36800"/>
    <d v="1899-12-30T11:47:19"/>
    <d v="1899-12-30T12:21:53"/>
  </r>
  <r>
    <x v="472"/>
    <x v="435"/>
    <x v="122"/>
    <x v="11"/>
    <s v="Dano Cool Cow"/>
    <x v="2"/>
    <x v="4"/>
    <x v="44"/>
    <n v="3"/>
    <n v="6750"/>
    <x v="0"/>
    <s v="Martins Obafemi"/>
    <d v="2020-12-29T12:21:53"/>
    <s v="General Trade"/>
    <s v="Whatsapp"/>
    <d v="1899-12-31T00:34:34"/>
    <n v="20250"/>
    <d v="1899-12-30T11:47:19"/>
    <d v="1899-12-30T12:21:53"/>
  </r>
  <r>
    <x v="48"/>
    <x v="48"/>
    <x v="24"/>
    <x v="12"/>
    <s v="Hollandia Evap. Milk"/>
    <x v="2"/>
    <x v="8"/>
    <x v="68"/>
    <n v="3"/>
    <n v="2080"/>
    <x v="0"/>
    <s v="Ibukun Patrick"/>
    <d v="2020-12-29T13:05:51"/>
    <s v="General Trade"/>
    <s v="Whatsapp"/>
    <d v="1899-12-31T01:03:12"/>
    <n v="6240"/>
    <d v="1899-12-30T12:02:39"/>
    <d v="1899-12-30T13:05:51"/>
  </r>
  <r>
    <x v="473"/>
    <x v="436"/>
    <x v="69"/>
    <x v="11"/>
    <s v="Dano Cool Cow"/>
    <x v="2"/>
    <x v="4"/>
    <x v="46"/>
    <n v="2"/>
    <n v="8500"/>
    <x v="0"/>
    <s v="Ralia Okwuchukwu"/>
    <d v="2020-12-29T13:24:13"/>
    <s v="Wholesale"/>
    <s v="Whatsapp"/>
    <d v="1899-12-31T01:12:28"/>
    <n v="17000"/>
    <d v="1899-12-30T12:11:45"/>
    <d v="1899-12-30T13:24:13"/>
  </r>
  <r>
    <x v="473"/>
    <x v="436"/>
    <x v="69"/>
    <x v="2"/>
    <s v="Nestle Milo"/>
    <x v="2"/>
    <x v="5"/>
    <x v="29"/>
    <n v="1"/>
    <n v="11200"/>
    <x v="0"/>
    <s v="Ralia Okwuchukwu"/>
    <d v="2020-12-29T13:24:13"/>
    <s v="Wholesale"/>
    <s v="Whatsapp"/>
    <d v="1899-12-31T01:12:28"/>
    <n v="11200"/>
    <d v="1899-12-30T12:11:45"/>
    <d v="1899-12-30T13:24:13"/>
  </r>
  <r>
    <x v="473"/>
    <x v="436"/>
    <x v="69"/>
    <x v="2"/>
    <s v="Nestle Milo"/>
    <x v="2"/>
    <x v="5"/>
    <x v="38"/>
    <n v="1"/>
    <n v="9350"/>
    <x v="0"/>
    <s v="Ralia Okwuchukwu"/>
    <d v="2020-12-29T13:24:13"/>
    <s v="Wholesale"/>
    <s v="Whatsapp"/>
    <d v="1899-12-31T01:12:28"/>
    <n v="9350"/>
    <d v="1899-12-30T12:11:45"/>
    <d v="1899-12-30T13:24:13"/>
  </r>
  <r>
    <x v="474"/>
    <x v="437"/>
    <x v="78"/>
    <x v="11"/>
    <s v="Dano Cool Cow"/>
    <x v="2"/>
    <x v="4"/>
    <x v="44"/>
    <n v="5"/>
    <n v="6750"/>
    <x v="0"/>
    <s v="Queen Alex"/>
    <d v="2020-12-29T14:07:22"/>
    <s v="General Trade"/>
    <s v="Whatsapp"/>
    <d v="1900-01-02T18:10:57"/>
    <n v="33750"/>
    <d v="1899-12-30T19:56:25"/>
    <d v="1899-12-30T14:07:22"/>
  </r>
  <r>
    <x v="49"/>
    <x v="49"/>
    <x v="36"/>
    <x v="12"/>
    <s v="Hollandia Evap. Milk"/>
    <x v="2"/>
    <x v="8"/>
    <x v="68"/>
    <n v="3"/>
    <n v="2080"/>
    <x v="0"/>
    <s v="Michelle Olusegun"/>
    <d v="2020-12-29T14:14:54"/>
    <s v="General Trade"/>
    <s v="Whatsapp"/>
    <d v="1899-12-31T05:38:15"/>
    <n v="6240"/>
    <d v="1899-12-30T08:36:39"/>
    <d v="1899-12-30T14:14:54"/>
  </r>
  <r>
    <x v="475"/>
    <x v="438"/>
    <x v="199"/>
    <x v="17"/>
    <s v="Dangote Sugar"/>
    <x v="2"/>
    <x v="13"/>
    <x v="77"/>
    <n v="1"/>
    <n v="4200"/>
    <x v="0"/>
    <s v="AMANDA Jonathan"/>
    <d v="2020-12-29T14:15:18"/>
    <s v="General Trade"/>
    <s v="Whatsapp"/>
    <d v="1899-12-31T01:23:28"/>
    <n v="4200"/>
    <d v="1899-12-30T12:51:50"/>
    <d v="1899-12-30T14:15:18"/>
  </r>
  <r>
    <x v="475"/>
    <x v="438"/>
    <x v="199"/>
    <x v="11"/>
    <s v="Dano Cool Cow"/>
    <x v="2"/>
    <x v="4"/>
    <x v="44"/>
    <n v="1"/>
    <n v="6750"/>
    <x v="0"/>
    <s v="AMANDA Jonathan"/>
    <d v="2020-12-29T14:15:18"/>
    <s v="General Trade"/>
    <s v="Whatsapp"/>
    <d v="1899-12-31T01:23:28"/>
    <n v="6750"/>
    <d v="1899-12-30T12:51:50"/>
    <d v="1899-12-30T14:15:18"/>
  </r>
  <r>
    <x v="476"/>
    <x v="439"/>
    <x v="189"/>
    <x v="2"/>
    <s v="Nestle Milo"/>
    <x v="2"/>
    <x v="5"/>
    <x v="54"/>
    <n v="1"/>
    <n v="16500"/>
    <x v="0"/>
    <s v="Michelle Olusegun"/>
    <d v="2020-12-29T14:19:58"/>
    <s v="General Trade"/>
    <s v="Whatsapp"/>
    <d v="1899-12-30T22:17:32"/>
    <n v="16500"/>
    <d v="1899-12-30T16:02:26"/>
    <d v="1899-12-30T14:19:58"/>
  </r>
  <r>
    <x v="476"/>
    <x v="439"/>
    <x v="189"/>
    <x v="2"/>
    <s v="Nestle Milo"/>
    <x v="2"/>
    <x v="5"/>
    <x v="29"/>
    <n v="1"/>
    <n v="11200"/>
    <x v="0"/>
    <s v="Michelle Olusegun"/>
    <d v="2020-12-29T14:19:58"/>
    <s v="General Trade"/>
    <s v="Whatsapp"/>
    <d v="1899-12-30T22:17:32"/>
    <n v="11200"/>
    <d v="1899-12-30T16:02:26"/>
    <d v="1899-12-30T14:19:58"/>
  </r>
  <r>
    <x v="476"/>
    <x v="439"/>
    <x v="189"/>
    <x v="1"/>
    <s v="Three Crowns Milk"/>
    <x v="2"/>
    <x v="4"/>
    <x v="79"/>
    <n v="2"/>
    <n v="3750"/>
    <x v="0"/>
    <s v="Michelle Olusegun"/>
    <d v="2020-12-29T14:19:58"/>
    <s v="General Trade"/>
    <s v="Whatsapp"/>
    <d v="1899-12-30T22:17:32"/>
    <n v="7500"/>
    <d v="1899-12-30T16:02:26"/>
    <d v="1899-12-30T14:19:58"/>
  </r>
  <r>
    <x v="477"/>
    <x v="440"/>
    <x v="97"/>
    <x v="2"/>
    <s v="Nestle Milo"/>
    <x v="2"/>
    <x v="5"/>
    <x v="30"/>
    <n v="10"/>
    <n v="9200"/>
    <x v="0"/>
    <s v="Hellen Prince"/>
    <d v="2020-12-29T15:49:57"/>
    <s v="General Trade"/>
    <s v="Whatsapp"/>
    <d v="1899-12-31T07:38:30"/>
    <n v="92000"/>
    <d v="1899-12-30T08:11:27"/>
    <d v="1899-12-30T15:49:57"/>
  </r>
  <r>
    <x v="478"/>
    <x v="441"/>
    <x v="200"/>
    <x v="11"/>
    <s v="Dano Cool Cow"/>
    <x v="2"/>
    <x v="4"/>
    <x v="46"/>
    <n v="1"/>
    <n v="8500"/>
    <x v="0"/>
    <s v="Michelle Olusegun"/>
    <d v="2020-12-29T18:00:31"/>
    <s v="General Trade"/>
    <s v="Whatsapp"/>
    <d v="1899-12-31T01:47:02"/>
    <n v="8500"/>
    <d v="1899-12-30T16:13:29"/>
    <d v="1899-12-30T18:00:31"/>
  </r>
  <r>
    <x v="478"/>
    <x v="441"/>
    <x v="200"/>
    <x v="2"/>
    <s v="Nestle Golden Morn"/>
    <x v="2"/>
    <x v="6"/>
    <x v="31"/>
    <n v="1"/>
    <n v="7450"/>
    <x v="0"/>
    <s v="Michelle Olusegun"/>
    <d v="2020-12-29T18:00:31"/>
    <s v="General Trade"/>
    <s v="Whatsapp"/>
    <d v="1899-12-31T01:47:02"/>
    <n v="7450"/>
    <d v="1899-12-30T16:13:29"/>
    <d v="1899-12-30T18:00:31"/>
  </r>
  <r>
    <x v="478"/>
    <x v="441"/>
    <x v="200"/>
    <x v="2"/>
    <s v="Nestle Milo"/>
    <x v="2"/>
    <x v="5"/>
    <x v="53"/>
    <n v="1"/>
    <n v="13600"/>
    <x v="0"/>
    <s v="Michelle Olusegun"/>
    <d v="2020-12-29T18:00:31"/>
    <s v="General Trade"/>
    <s v="Whatsapp"/>
    <d v="1899-12-31T01:47:02"/>
    <n v="13600"/>
    <d v="1899-12-30T16:13:29"/>
    <d v="1899-12-30T18:00:31"/>
  </r>
  <r>
    <x v="479"/>
    <x v="442"/>
    <x v="18"/>
    <x v="1"/>
    <s v="Peak Milk"/>
    <x v="2"/>
    <x v="4"/>
    <x v="81"/>
    <n v="3"/>
    <n v="10650"/>
    <x v="0"/>
    <s v="Adaeze gabriel"/>
    <d v="2020-12-29T18:29:36"/>
    <s v="Wholesale"/>
    <s v="Mobile App"/>
    <d v="1899-12-31T00:45:59"/>
    <n v="31950"/>
    <d v="1899-12-30T17:43:37"/>
    <d v="1899-12-30T18:29:36"/>
  </r>
  <r>
    <x v="112"/>
    <x v="111"/>
    <x v="78"/>
    <x v="2"/>
    <s v="Nestle Milo"/>
    <x v="2"/>
    <x v="5"/>
    <x v="30"/>
    <n v="3"/>
    <n v="9200"/>
    <x v="0"/>
    <s v="dorcas Adewale"/>
    <d v="2020-12-29T20:54:28"/>
    <s v="General Trade"/>
    <s v="Whatsapp"/>
    <d v="1899-12-31T12:58:26"/>
    <n v="27600"/>
    <d v="1899-12-30T07:56:02"/>
    <d v="1899-12-30T20:54:28"/>
  </r>
  <r>
    <x v="112"/>
    <x v="111"/>
    <x v="78"/>
    <x v="2"/>
    <s v="Nestle Golden Morn"/>
    <x v="2"/>
    <x v="6"/>
    <x v="31"/>
    <n v="1"/>
    <n v="7450"/>
    <x v="0"/>
    <s v="dorcas Adewale"/>
    <d v="2020-12-29T20:54:28"/>
    <s v="General Trade"/>
    <s v="Whatsapp"/>
    <d v="1899-12-31T12:58:26"/>
    <n v="7450"/>
    <d v="1899-12-30T07:56:02"/>
    <d v="1899-12-30T20:54:28"/>
  </r>
  <r>
    <x v="112"/>
    <x v="111"/>
    <x v="78"/>
    <x v="12"/>
    <s v="Hollandia Evap. Milk"/>
    <x v="2"/>
    <x v="8"/>
    <x v="68"/>
    <n v="10"/>
    <n v="2080"/>
    <x v="0"/>
    <s v="dorcas Adewale"/>
    <d v="2020-12-29T20:54:28"/>
    <s v="General Trade"/>
    <s v="Whatsapp"/>
    <d v="1899-12-31T12:58:26"/>
    <n v="20800"/>
    <d v="1899-12-30T07:56:02"/>
    <d v="1899-12-30T20:54:28"/>
  </r>
  <r>
    <x v="480"/>
    <x v="443"/>
    <x v="187"/>
    <x v="10"/>
    <s v="Bournvita"/>
    <x v="2"/>
    <x v="5"/>
    <x v="40"/>
    <n v="4"/>
    <n v="9050"/>
    <x v="0"/>
    <s v="MinRee Michael stein"/>
    <d v="2020-12-30T09:18:06"/>
    <s v="General Trade"/>
    <s v="Mobile App"/>
    <d v="1899-12-31T09:43:02"/>
    <n v="36200"/>
    <d v="1899-12-30T23:35:04"/>
    <d v="1899-12-30T09:18:06"/>
  </r>
  <r>
    <x v="481"/>
    <x v="444"/>
    <x v="194"/>
    <x v="1"/>
    <s v="Peak Milk"/>
    <x v="2"/>
    <x v="4"/>
    <x v="81"/>
    <n v="3"/>
    <n v="10650"/>
    <x v="0"/>
    <s v="ChuChu kizito"/>
    <d v="2020-12-30T09:32:59"/>
    <s v="Wholesale"/>
    <s v="Mobile App"/>
    <d v="1899-12-30T18:43:23"/>
    <n v="31950"/>
    <d v="1899-12-30T14:49:36"/>
    <d v="1899-12-30T09:32:59"/>
  </r>
  <r>
    <x v="482"/>
    <x v="445"/>
    <x v="201"/>
    <x v="11"/>
    <s v="Dano Cool Cow"/>
    <x v="2"/>
    <x v="4"/>
    <x v="44"/>
    <n v="1"/>
    <n v="6750"/>
    <x v="0"/>
    <s v="Sofia UWEM"/>
    <d v="2020-12-30T09:51:12"/>
    <s v="General Trade"/>
    <s v="Whatsapp"/>
    <d v="1899-12-30T18:21:13"/>
    <n v="6750"/>
    <d v="1899-12-30T15:29:59"/>
    <d v="1899-12-30T09:51:12"/>
  </r>
  <r>
    <x v="482"/>
    <x v="445"/>
    <x v="201"/>
    <x v="12"/>
    <s v="Hollandia Evap. Milk"/>
    <x v="2"/>
    <x v="8"/>
    <x v="68"/>
    <n v="2"/>
    <n v="2080"/>
    <x v="0"/>
    <s v="Sofia UWEM"/>
    <d v="2020-12-30T09:51:12"/>
    <s v="General Trade"/>
    <s v="Whatsapp"/>
    <d v="1899-12-30T18:21:13"/>
    <n v="4160"/>
    <d v="1899-12-30T15:29:59"/>
    <d v="1899-12-30T09:51:12"/>
  </r>
  <r>
    <x v="483"/>
    <x v="445"/>
    <x v="201"/>
    <x v="10"/>
    <s v="Bournvita"/>
    <x v="2"/>
    <x v="5"/>
    <x v="40"/>
    <n v="1"/>
    <n v="9050"/>
    <x v="0"/>
    <s v="Sofia UWEM"/>
    <d v="2020-12-30T09:51:12"/>
    <s v="General Trade"/>
    <s v="Whatsapp"/>
    <d v="1899-12-30T18:21:12"/>
    <n v="9050"/>
    <d v="1899-12-30T15:30:00"/>
    <d v="1899-12-30T09:51:12"/>
  </r>
  <r>
    <x v="484"/>
    <x v="446"/>
    <x v="71"/>
    <x v="12"/>
    <s v="Hollandia Evap. Milk"/>
    <x v="2"/>
    <x v="8"/>
    <x v="68"/>
    <n v="15"/>
    <n v="2080"/>
    <x v="0"/>
    <s v="Ameerah Utibeabasi"/>
    <d v="2020-12-30T10:56:31"/>
    <s v="General Trade"/>
    <s v="Mobile App"/>
    <d v="1899-12-30T20:29:02"/>
    <n v="31200"/>
    <d v="1899-12-30T14:27:29"/>
    <d v="1899-12-30T10:56:31"/>
  </r>
  <r>
    <x v="485"/>
    <x v="447"/>
    <x v="104"/>
    <x v="1"/>
    <s v="Three Crowns Milk"/>
    <x v="2"/>
    <x v="4"/>
    <x v="79"/>
    <n v="5"/>
    <n v="3750"/>
    <x v="0"/>
    <s v="Ada Misan"/>
    <d v="2020-12-30T11:21:05"/>
    <s v="General Trade"/>
    <s v="Mobile App"/>
    <d v="1899-12-31T12:54:41"/>
    <n v="18750"/>
    <d v="1899-12-30T22:26:24"/>
    <d v="1899-12-30T11:21:05"/>
  </r>
  <r>
    <x v="485"/>
    <x v="447"/>
    <x v="104"/>
    <x v="1"/>
    <s v="Peak Milk"/>
    <x v="2"/>
    <x v="4"/>
    <x v="37"/>
    <n v="1"/>
    <n v="4550"/>
    <x v="0"/>
    <s v="Ada Misan"/>
    <d v="2020-12-30T11:21:05"/>
    <s v="General Trade"/>
    <s v="Mobile App"/>
    <d v="1899-12-31T12:54:41"/>
    <n v="4550"/>
    <d v="1899-12-30T22:26:24"/>
    <d v="1899-12-30T11:21:05"/>
  </r>
  <r>
    <x v="485"/>
    <x v="447"/>
    <x v="104"/>
    <x v="2"/>
    <s v="Nestle Milo"/>
    <x v="2"/>
    <x v="5"/>
    <x v="29"/>
    <n v="1"/>
    <n v="11200"/>
    <x v="0"/>
    <s v="Ada Misan"/>
    <d v="2020-12-30T11:21:05"/>
    <s v="General Trade"/>
    <s v="Mobile App"/>
    <d v="1899-12-31T12:54:41"/>
    <n v="11200"/>
    <d v="1899-12-30T22:26:24"/>
    <d v="1899-12-30T11:21:05"/>
  </r>
  <r>
    <x v="486"/>
    <x v="448"/>
    <x v="202"/>
    <x v="1"/>
    <s v="Three Crowns Milk"/>
    <x v="2"/>
    <x v="4"/>
    <x v="79"/>
    <n v="2"/>
    <n v="3750"/>
    <x v="0"/>
    <s v="pink August"/>
    <d v="2020-12-30T11:29:50"/>
    <s v="General Trade"/>
    <s v="Whatsapp"/>
    <d v="1899-12-30T18:48:03"/>
    <n v="7500"/>
    <d v="1899-12-30T16:41:47"/>
    <d v="1899-12-30T11:29:50"/>
  </r>
  <r>
    <x v="486"/>
    <x v="448"/>
    <x v="202"/>
    <x v="11"/>
    <s v="Dano Cool Cow"/>
    <x v="2"/>
    <x v="4"/>
    <x v="44"/>
    <n v="1"/>
    <n v="6750"/>
    <x v="0"/>
    <s v="pink August"/>
    <d v="2020-12-30T11:29:50"/>
    <s v="General Trade"/>
    <s v="Whatsapp"/>
    <d v="1899-12-30T18:48:03"/>
    <n v="6750"/>
    <d v="1899-12-30T16:41:47"/>
    <d v="1899-12-30T11:29:50"/>
  </r>
  <r>
    <x v="487"/>
    <x v="448"/>
    <x v="202"/>
    <x v="10"/>
    <s v="Bournvita"/>
    <x v="2"/>
    <x v="5"/>
    <x v="40"/>
    <n v="1"/>
    <n v="9050"/>
    <x v="0"/>
    <s v="pink August"/>
    <d v="2020-12-30T11:29:50"/>
    <s v="General Trade"/>
    <s v="Whatsapp"/>
    <d v="1899-12-30T18:48:02"/>
    <n v="9050"/>
    <d v="1899-12-30T16:41:48"/>
    <d v="1899-12-30T11:29:50"/>
  </r>
  <r>
    <x v="488"/>
    <x v="449"/>
    <x v="3"/>
    <x v="2"/>
    <s v="Nestle Milo"/>
    <x v="2"/>
    <x v="5"/>
    <x v="29"/>
    <n v="1"/>
    <n v="11200"/>
    <x v="0"/>
    <s v="Ralia Okwuchukwu"/>
    <d v="2020-12-30T12:46:22"/>
    <s v="General Trade"/>
    <s v="Whatsapp"/>
    <d v="1899-12-30T19:39:26"/>
    <n v="11200"/>
    <d v="1899-12-30T17:06:56"/>
    <d v="1899-12-30T12:46:22"/>
  </r>
  <r>
    <x v="489"/>
    <x v="449"/>
    <x v="3"/>
    <x v="1"/>
    <s v="Three Crowns Milk"/>
    <x v="2"/>
    <x v="4"/>
    <x v="79"/>
    <n v="6"/>
    <n v="3750"/>
    <x v="0"/>
    <s v="Ralia Okwuchukwu"/>
    <d v="2020-12-30T12:46:22"/>
    <s v="General Trade"/>
    <s v="Whatsapp"/>
    <d v="1899-12-30T19:39:25"/>
    <n v="22500"/>
    <d v="1899-12-30T17:06:57"/>
    <d v="1899-12-30T12:46:22"/>
  </r>
  <r>
    <x v="490"/>
    <x v="450"/>
    <x v="82"/>
    <x v="1"/>
    <s v="Peak Milk"/>
    <x v="2"/>
    <x v="4"/>
    <x v="37"/>
    <n v="5"/>
    <n v="4550"/>
    <x v="0"/>
    <s v="Esther Victor"/>
    <d v="2020-12-30T12:59:05"/>
    <s v="General Trade"/>
    <s v="Mobile App"/>
    <d v="1899-12-31T04:17:16"/>
    <n v="22750"/>
    <d v="1899-12-30T08:41:49"/>
    <d v="1899-12-30T12:59:05"/>
  </r>
  <r>
    <x v="490"/>
    <x v="450"/>
    <x v="82"/>
    <x v="1"/>
    <s v="Three Crowns Milk"/>
    <x v="2"/>
    <x v="4"/>
    <x v="79"/>
    <n v="5"/>
    <n v="3750"/>
    <x v="0"/>
    <s v="Esther Victor"/>
    <d v="2020-12-30T12:59:05"/>
    <s v="General Trade"/>
    <s v="Mobile App"/>
    <d v="1899-12-31T04:17:16"/>
    <n v="18750"/>
    <d v="1899-12-30T08:41:49"/>
    <d v="1899-12-30T12:59:05"/>
  </r>
  <r>
    <x v="491"/>
    <x v="451"/>
    <x v="168"/>
    <x v="1"/>
    <s v="Peak Milk"/>
    <x v="2"/>
    <x v="4"/>
    <x v="81"/>
    <n v="3"/>
    <n v="10650"/>
    <x v="0"/>
    <s v="-"/>
    <d v="2020-12-30T13:20:07"/>
    <s v="General Trade"/>
    <s v="Whatsapp"/>
    <d v="1899-12-30T20:07:06"/>
    <n v="31950"/>
    <d v="1899-12-30T17:13:01"/>
    <d v="1899-12-30T13:20:07"/>
  </r>
  <r>
    <x v="492"/>
    <x v="452"/>
    <x v="0"/>
    <x v="1"/>
    <s v="Peak Milk"/>
    <x v="2"/>
    <x v="4"/>
    <x v="81"/>
    <n v="10"/>
    <n v="10650"/>
    <x v="0"/>
    <s v="Esther Victor"/>
    <d v="2020-12-30T14:10:35"/>
    <s v="General Trade"/>
    <s v="Mobile App"/>
    <d v="1899-12-30T23:02:45"/>
    <n v="106500"/>
    <d v="1899-12-30T15:07:50"/>
    <d v="1899-12-30T14:10:35"/>
  </r>
  <r>
    <x v="493"/>
    <x v="453"/>
    <x v="21"/>
    <x v="7"/>
    <s v="Cowbell Milk"/>
    <x v="2"/>
    <x v="4"/>
    <x v="32"/>
    <n v="5"/>
    <n v="7800"/>
    <x v="0"/>
    <s v="Grace George"/>
    <d v="2020-12-30T15:43:12"/>
    <s v="Wholesale"/>
    <s v="Mobile App"/>
    <d v="1899-12-31T19:25:12"/>
    <n v="39000"/>
    <d v="1899-12-30T20:18:00"/>
    <d v="1899-12-30T15:43:12"/>
  </r>
  <r>
    <x v="494"/>
    <x v="454"/>
    <x v="30"/>
    <x v="2"/>
    <s v="Nestle Milo"/>
    <x v="2"/>
    <x v="5"/>
    <x v="30"/>
    <n v="3"/>
    <n v="9200"/>
    <x v="0"/>
    <s v="kebe Joseph"/>
    <d v="2020-12-30T17:09:18"/>
    <s v="General Trade"/>
    <s v="Whatsapp"/>
    <d v="1899-12-31T08:36:29"/>
    <n v="27600"/>
    <d v="1899-12-30T08:32:49"/>
    <d v="1899-12-30T17:09:18"/>
  </r>
  <r>
    <x v="494"/>
    <x v="454"/>
    <x v="30"/>
    <x v="1"/>
    <s v="Peak Milk"/>
    <x v="2"/>
    <x v="4"/>
    <x v="81"/>
    <n v="1"/>
    <n v="10650"/>
    <x v="0"/>
    <s v="kebe Joseph"/>
    <d v="2020-12-30T17:09:18"/>
    <s v="General Trade"/>
    <s v="Whatsapp"/>
    <d v="1899-12-31T08:36:29"/>
    <n v="10650"/>
    <d v="1899-12-30T08:32:49"/>
    <d v="1899-12-30T17:09:18"/>
  </r>
  <r>
    <x v="494"/>
    <x v="454"/>
    <x v="30"/>
    <x v="1"/>
    <s v="Three Crowns Milk"/>
    <x v="2"/>
    <x v="4"/>
    <x v="79"/>
    <n v="1"/>
    <n v="3750"/>
    <x v="0"/>
    <s v="kebe Joseph"/>
    <d v="2020-12-30T17:09:18"/>
    <s v="General Trade"/>
    <s v="Whatsapp"/>
    <d v="1899-12-31T08:36:29"/>
    <n v="3750"/>
    <d v="1899-12-30T08:32:49"/>
    <d v="1899-12-30T17:09:18"/>
  </r>
  <r>
    <x v="495"/>
    <x v="455"/>
    <x v="18"/>
    <x v="12"/>
    <s v="Hollandia Evap. Milk"/>
    <x v="2"/>
    <x v="8"/>
    <x v="68"/>
    <n v="5"/>
    <n v="2080"/>
    <x v="0"/>
    <s v="kebe Joseph"/>
    <d v="2020-12-30T18:44:43"/>
    <s v="Wholesale"/>
    <s v="Mobile App"/>
    <d v="1899-12-31T23:05:56"/>
    <n v="10400"/>
    <d v="1899-12-30T19:38:47"/>
    <d v="1899-12-30T18:44:43"/>
  </r>
  <r>
    <x v="495"/>
    <x v="455"/>
    <x v="18"/>
    <x v="1"/>
    <s v="Peak Milk"/>
    <x v="2"/>
    <x v="4"/>
    <x v="81"/>
    <n v="2"/>
    <n v="10650"/>
    <x v="0"/>
    <s v="kebe Joseph"/>
    <d v="2020-12-30T18:44:43"/>
    <s v="Wholesale"/>
    <s v="Mobile App"/>
    <d v="1899-12-31T23:05:56"/>
    <n v="21300"/>
    <d v="1899-12-30T19:38:47"/>
    <d v="1899-12-30T18:44:43"/>
  </r>
  <r>
    <x v="113"/>
    <x v="112"/>
    <x v="82"/>
    <x v="10"/>
    <s v="Bournvita"/>
    <x v="2"/>
    <x v="5"/>
    <x v="40"/>
    <n v="1"/>
    <n v="9050"/>
    <x v="0"/>
    <s v="Maryjane Joel"/>
    <d v="2020-12-31T08:03:14"/>
    <s v="General Trade"/>
    <s v="Mobile App"/>
    <d v="1899-12-31T07:24:37"/>
    <n v="9050"/>
    <d v="1899-12-30T00:38:37"/>
    <d v="1899-12-30T08:03:14"/>
  </r>
  <r>
    <x v="496"/>
    <x v="456"/>
    <x v="141"/>
    <x v="11"/>
    <s v="Dano Cool Cow"/>
    <x v="2"/>
    <x v="4"/>
    <x v="44"/>
    <n v="1"/>
    <n v="6750"/>
    <x v="0"/>
    <s v="Martins Obafemi"/>
    <d v="2020-12-31T10:15:29"/>
    <s v="General Trade"/>
    <s v="Mobile App"/>
    <d v="1899-12-31T14:08:08"/>
    <n v="6750"/>
    <d v="1899-12-30T20:07:21"/>
    <d v="1899-12-30T10:15:29"/>
  </r>
  <r>
    <x v="496"/>
    <x v="456"/>
    <x v="141"/>
    <x v="12"/>
    <s v="Hollandia Evap. Milk"/>
    <x v="2"/>
    <x v="8"/>
    <x v="68"/>
    <n v="2"/>
    <n v="2080"/>
    <x v="0"/>
    <s v="Martins Obafemi"/>
    <d v="2020-12-31T10:15:29"/>
    <s v="General Trade"/>
    <s v="Mobile App"/>
    <d v="1899-12-31T14:08:08"/>
    <n v="4160"/>
    <d v="1899-12-30T20:07:21"/>
    <d v="1899-12-30T10:15:29"/>
  </r>
  <r>
    <x v="496"/>
    <x v="456"/>
    <x v="141"/>
    <x v="1"/>
    <s v="Three Crowns Milk"/>
    <x v="2"/>
    <x v="4"/>
    <x v="79"/>
    <n v="1"/>
    <n v="3750"/>
    <x v="0"/>
    <s v="Martins Obafemi"/>
    <d v="2020-12-31T10:15:29"/>
    <s v="General Trade"/>
    <s v="Mobile App"/>
    <d v="1899-12-31T14:08:08"/>
    <n v="3750"/>
    <d v="1899-12-30T20:07:21"/>
    <d v="1899-12-30T10:15:29"/>
  </r>
  <r>
    <x v="497"/>
    <x v="457"/>
    <x v="104"/>
    <x v="11"/>
    <s v="Dano Cool Cow"/>
    <x v="2"/>
    <x v="4"/>
    <x v="46"/>
    <n v="2"/>
    <n v="8500"/>
    <x v="0"/>
    <s v="Kenny Akinola"/>
    <d v="2020-12-31T10:55:15"/>
    <s v="General Trade"/>
    <s v="Mobile App"/>
    <d v="1899-12-30T17:38:42"/>
    <n v="17000"/>
    <d v="1899-12-30T17:16:33"/>
    <d v="1899-12-30T10:55:15"/>
  </r>
  <r>
    <x v="498"/>
    <x v="458"/>
    <x v="203"/>
    <x v="11"/>
    <s v="Dano Cool Cow"/>
    <x v="2"/>
    <x v="4"/>
    <x v="44"/>
    <n v="2"/>
    <n v="6750"/>
    <x v="0"/>
    <s v="kiara Oluwabukola"/>
    <d v="2020-12-31T10:57:01"/>
    <s v="General Trade"/>
    <s v="Whatsapp"/>
    <d v="1899-12-31T14:32:00"/>
    <n v="13500"/>
    <d v="1899-12-30T20:25:01"/>
    <d v="1899-12-30T10:57:01"/>
  </r>
  <r>
    <x v="498"/>
    <x v="458"/>
    <x v="203"/>
    <x v="7"/>
    <s v="Cowbell Milk"/>
    <x v="2"/>
    <x v="4"/>
    <x v="45"/>
    <n v="1"/>
    <n v="8500"/>
    <x v="0"/>
    <s v="kiara Oluwabukola"/>
    <d v="2020-12-31T10:57:01"/>
    <s v="General Trade"/>
    <s v="Whatsapp"/>
    <d v="1899-12-31T14:32:00"/>
    <n v="8500"/>
    <d v="1899-12-30T20:25:01"/>
    <d v="1899-12-30T10:57:01"/>
  </r>
  <r>
    <x v="498"/>
    <x v="458"/>
    <x v="203"/>
    <x v="15"/>
    <s v="Mac Wafers"/>
    <x v="2"/>
    <x v="10"/>
    <x v="66"/>
    <n v="2"/>
    <n v="1050"/>
    <x v="0"/>
    <s v="kiara Oluwabukola"/>
    <d v="2020-12-31T10:57:01"/>
    <s v="General Trade"/>
    <s v="Whatsapp"/>
    <d v="1899-12-31T14:32:00"/>
    <n v="2100"/>
    <d v="1899-12-30T20:25:01"/>
    <d v="1899-12-30T10:57:01"/>
  </r>
  <r>
    <x v="498"/>
    <x v="458"/>
    <x v="203"/>
    <x v="1"/>
    <s v="Peak Milk"/>
    <x v="2"/>
    <x v="4"/>
    <x v="81"/>
    <n v="1"/>
    <n v="10650"/>
    <x v="0"/>
    <s v="kiara Oluwabukola"/>
    <d v="2020-12-31T10:57:01"/>
    <s v="General Trade"/>
    <s v="Whatsapp"/>
    <d v="1899-12-31T14:32:00"/>
    <n v="10650"/>
    <d v="1899-12-30T20:25:01"/>
    <d v="1899-12-30T10:57:01"/>
  </r>
  <r>
    <x v="498"/>
    <x v="458"/>
    <x v="203"/>
    <x v="1"/>
    <s v="Peak Milk"/>
    <x v="2"/>
    <x v="4"/>
    <x v="37"/>
    <n v="1"/>
    <n v="4550"/>
    <x v="0"/>
    <s v="kiara Oluwabukola"/>
    <d v="2020-12-31T10:57:01"/>
    <s v="General Trade"/>
    <s v="Whatsapp"/>
    <d v="1899-12-31T14:32:00"/>
    <n v="4550"/>
    <d v="1899-12-30T20:25:01"/>
    <d v="1899-12-30T10:57:01"/>
  </r>
  <r>
    <x v="498"/>
    <x v="458"/>
    <x v="203"/>
    <x v="1"/>
    <s v="Three Crowns Milk"/>
    <x v="2"/>
    <x v="4"/>
    <x v="79"/>
    <n v="2"/>
    <n v="3750"/>
    <x v="0"/>
    <s v="kiara Oluwabukola"/>
    <d v="2020-12-31T10:57:01"/>
    <s v="General Trade"/>
    <s v="Whatsapp"/>
    <d v="1899-12-31T14:32:00"/>
    <n v="7500"/>
    <d v="1899-12-30T20:25:01"/>
    <d v="1899-12-30T10:57:01"/>
  </r>
  <r>
    <x v="499"/>
    <x v="459"/>
    <x v="200"/>
    <x v="11"/>
    <s v="Dano Cool Cow"/>
    <x v="2"/>
    <x v="4"/>
    <x v="46"/>
    <n v="1"/>
    <n v="8500"/>
    <x v="0"/>
    <s v="Michelle Olusegun"/>
    <d v="2020-12-31T12:01:55"/>
    <s v="General Trade"/>
    <s v="Whatsapp"/>
    <d v="1899-12-31T00:33:22"/>
    <n v="8500"/>
    <d v="1899-12-30T11:28:33"/>
    <d v="1899-12-30T12:01:55"/>
  </r>
  <r>
    <x v="499"/>
    <x v="459"/>
    <x v="200"/>
    <x v="2"/>
    <s v="Nestle Golden Morn"/>
    <x v="2"/>
    <x v="6"/>
    <x v="31"/>
    <n v="1"/>
    <n v="7450"/>
    <x v="0"/>
    <s v="Michelle Olusegun"/>
    <d v="2020-12-31T12:01:55"/>
    <s v="General Trade"/>
    <s v="Whatsapp"/>
    <d v="1899-12-31T00:33:22"/>
    <n v="7450"/>
    <d v="1899-12-30T11:28:33"/>
    <d v="1899-12-30T12:01:55"/>
  </r>
  <r>
    <x v="499"/>
    <x v="459"/>
    <x v="200"/>
    <x v="2"/>
    <s v="Nestle Milo"/>
    <x v="2"/>
    <x v="5"/>
    <x v="53"/>
    <n v="1"/>
    <n v="13600"/>
    <x v="0"/>
    <s v="Michelle Olusegun"/>
    <d v="2020-12-31T12:01:55"/>
    <s v="General Trade"/>
    <s v="Whatsapp"/>
    <d v="1899-12-31T00:33:22"/>
    <n v="13600"/>
    <d v="1899-12-30T11:28:33"/>
    <d v="1899-12-30T12:01:55"/>
  </r>
  <r>
    <x v="500"/>
    <x v="460"/>
    <x v="194"/>
    <x v="1"/>
    <s v="Peak Milk"/>
    <x v="2"/>
    <x v="4"/>
    <x v="81"/>
    <n v="5"/>
    <n v="10650"/>
    <x v="0"/>
    <s v="kebe Joseph"/>
    <d v="2020-12-31T12:41:04"/>
    <s v="Wholesale"/>
    <s v="Mobile App"/>
    <d v="1899-12-31T02:48:58"/>
    <n v="53250"/>
    <d v="1899-12-30T09:52:06"/>
    <d v="1899-12-30T12:41:04"/>
  </r>
  <r>
    <x v="501"/>
    <x v="461"/>
    <x v="204"/>
    <x v="1"/>
    <s v="Peak Milk"/>
    <x v="2"/>
    <x v="4"/>
    <x v="81"/>
    <n v="1"/>
    <n v="10650"/>
    <x v="0"/>
    <s v="Bernice Segs"/>
    <d v="2020-12-31T14:38:04"/>
    <s v="General Trade"/>
    <s v="Whatsapp"/>
    <d v="1899-12-30T23:57:09"/>
    <n v="10650"/>
    <d v="1899-12-30T14:40:55"/>
    <d v="1899-12-30T14:38:04"/>
  </r>
  <r>
    <x v="501"/>
    <x v="461"/>
    <x v="204"/>
    <x v="1"/>
    <s v="Three Crowns Milk"/>
    <x v="2"/>
    <x v="4"/>
    <x v="79"/>
    <n v="1"/>
    <n v="3750"/>
    <x v="0"/>
    <s v="Bernice Segs"/>
    <d v="2020-12-31T14:38:04"/>
    <s v="General Trade"/>
    <s v="Whatsapp"/>
    <d v="1899-12-30T23:57:09"/>
    <n v="3750"/>
    <d v="1899-12-30T14:40:55"/>
    <d v="1899-12-30T14:38:04"/>
  </r>
  <r>
    <x v="501"/>
    <x v="461"/>
    <x v="204"/>
    <x v="1"/>
    <s v="Peak Milk"/>
    <x v="2"/>
    <x v="4"/>
    <x v="67"/>
    <n v="1"/>
    <n v="9100"/>
    <x v="0"/>
    <s v="Bernice Segs"/>
    <d v="2020-12-31T14:38:04"/>
    <s v="General Trade"/>
    <s v="Whatsapp"/>
    <d v="1899-12-30T23:57:09"/>
    <n v="9100"/>
    <d v="1899-12-30T14:40:55"/>
    <d v="1899-12-30T14:38:04"/>
  </r>
  <r>
    <x v="502"/>
    <x v="461"/>
    <x v="204"/>
    <x v="10"/>
    <s v="Bournvita"/>
    <x v="2"/>
    <x v="5"/>
    <x v="40"/>
    <n v="1"/>
    <n v="9050"/>
    <x v="0"/>
    <s v="Bernice Segs"/>
    <d v="2020-12-31T14:38:04"/>
    <s v="General Trade"/>
    <s v="Whatsapp"/>
    <d v="1899-12-30T23:57:08"/>
    <n v="9050"/>
    <d v="1899-12-30T14:40:56"/>
    <d v="1899-12-30T14:38:04"/>
  </r>
  <r>
    <x v="52"/>
    <x v="52"/>
    <x v="31"/>
    <x v="2"/>
    <s v="Nestle Golden Morn"/>
    <x v="2"/>
    <x v="6"/>
    <x v="31"/>
    <n v="1"/>
    <n v="7450"/>
    <x v="0"/>
    <s v="Bernice Segs"/>
    <d v="2020-12-31T16:51:39"/>
    <s v="General Trade"/>
    <s v="Whatsapp"/>
    <d v="1899-12-31T01:27:00"/>
    <n v="7450"/>
    <d v="1899-12-30T15:24:39"/>
    <d v="1899-12-30T16:51:39"/>
  </r>
  <r>
    <x v="52"/>
    <x v="52"/>
    <x v="31"/>
    <x v="1"/>
    <s v="Three Crowns Milk"/>
    <x v="2"/>
    <x v="4"/>
    <x v="79"/>
    <n v="2"/>
    <n v="3750"/>
    <x v="0"/>
    <s v="Bernice Segs"/>
    <d v="2020-12-31T16:51:39"/>
    <s v="General Trade"/>
    <s v="Whatsapp"/>
    <d v="1899-12-31T01:27:00"/>
    <n v="7500"/>
    <d v="1899-12-30T15:24:39"/>
    <d v="1899-12-30T16:51:39"/>
  </r>
  <r>
    <x v="52"/>
    <x v="52"/>
    <x v="31"/>
    <x v="1"/>
    <s v="Peak Milk"/>
    <x v="2"/>
    <x v="4"/>
    <x v="37"/>
    <n v="2"/>
    <n v="4550"/>
    <x v="0"/>
    <s v="Bernice Segs"/>
    <d v="2020-12-31T16:51:39"/>
    <s v="General Trade"/>
    <s v="Whatsapp"/>
    <d v="1899-12-31T01:27:00"/>
    <n v="9100"/>
    <d v="1899-12-30T15:24:39"/>
    <d v="1899-12-30T16:51:39"/>
  </r>
  <r>
    <x v="503"/>
    <x v="462"/>
    <x v="121"/>
    <x v="7"/>
    <s v="Cowbell Milk"/>
    <x v="2"/>
    <x v="4"/>
    <x v="32"/>
    <n v="1"/>
    <n v="7800"/>
    <x v="0"/>
    <s v="Hellen Prince"/>
    <d v="2020-12-31T17:20:24"/>
    <s v="General Trade"/>
    <s v="Whatsapp"/>
    <d v="1899-12-31T03:08:36"/>
    <n v="7800"/>
    <d v="1899-12-30T14:11:48"/>
    <d v="1899-12-30T17:20:24"/>
  </r>
  <r>
    <x v="503"/>
    <x v="462"/>
    <x v="121"/>
    <x v="11"/>
    <s v="Dano Cool Cow"/>
    <x v="2"/>
    <x v="4"/>
    <x v="46"/>
    <n v="1"/>
    <n v="8500"/>
    <x v="0"/>
    <s v="Hellen Prince"/>
    <d v="2020-12-31T17:20:24"/>
    <s v="General Trade"/>
    <s v="Whatsapp"/>
    <d v="1899-12-31T03:08:36"/>
    <n v="8500"/>
    <d v="1899-12-30T14:11:48"/>
    <d v="1899-12-30T17:20:24"/>
  </r>
  <r>
    <x v="503"/>
    <x v="462"/>
    <x v="121"/>
    <x v="11"/>
    <s v="Dano Cool Cow"/>
    <x v="2"/>
    <x v="4"/>
    <x v="44"/>
    <n v="2"/>
    <n v="6750"/>
    <x v="0"/>
    <s v="Hellen Prince"/>
    <d v="2020-12-31T17:20:24"/>
    <s v="General Trade"/>
    <s v="Whatsapp"/>
    <d v="1899-12-31T03:08:36"/>
    <n v="13500"/>
    <d v="1899-12-30T14:11:48"/>
    <d v="1899-12-30T17:20:24"/>
  </r>
  <r>
    <x v="503"/>
    <x v="462"/>
    <x v="121"/>
    <x v="2"/>
    <s v="Nestle Milo"/>
    <x v="2"/>
    <x v="5"/>
    <x v="29"/>
    <n v="1"/>
    <n v="11200"/>
    <x v="0"/>
    <s v="Hellen Prince"/>
    <d v="2020-12-31T17:20:24"/>
    <s v="General Trade"/>
    <s v="Whatsapp"/>
    <d v="1899-12-31T03:08:36"/>
    <n v="11200"/>
    <d v="1899-12-30T14:11:48"/>
    <d v="1899-12-30T17:20:24"/>
  </r>
  <r>
    <x v="504"/>
    <x v="463"/>
    <x v="18"/>
    <x v="1"/>
    <s v="Peak Milk"/>
    <x v="2"/>
    <x v="4"/>
    <x v="81"/>
    <n v="5"/>
    <n v="10650"/>
    <x v="0"/>
    <s v="Adaeze gabriel"/>
    <d v="2020-12-31T20:15:24"/>
    <s v="Wholesale"/>
    <s v="Mobile App"/>
    <d v="1899-12-31T11:03:41"/>
    <n v="53250"/>
    <d v="1899-12-30T09:11:43"/>
    <d v="1899-12-30T20:15:24"/>
  </r>
  <r>
    <x v="505"/>
    <x v="464"/>
    <x v="205"/>
    <x v="2"/>
    <s v="Nestle Golden Morn"/>
    <x v="2"/>
    <x v="6"/>
    <x v="31"/>
    <n v="2"/>
    <n v="7450"/>
    <x v="0"/>
    <s v="Michelle Olusegun"/>
    <d v="2021-01-01T08:21:11"/>
    <s v="Wholesale"/>
    <s v="Whatsapp"/>
    <d v="1899-12-31T22:29:58"/>
    <n v="14900"/>
    <d v="1899-12-30T09:51:13"/>
    <d v="1899-12-30T08:21:11"/>
  </r>
  <r>
    <x v="505"/>
    <x v="464"/>
    <x v="205"/>
    <x v="11"/>
    <s v="Dano Cool Cow"/>
    <x v="2"/>
    <x v="4"/>
    <x v="46"/>
    <n v="2"/>
    <n v="8500"/>
    <x v="0"/>
    <s v="Michelle Olusegun"/>
    <d v="2021-01-01T08:21:11"/>
    <s v="Wholesale"/>
    <s v="Whatsapp"/>
    <d v="1899-12-31T22:29:58"/>
    <n v="17000"/>
    <d v="1899-12-30T09:51:13"/>
    <d v="1899-12-30T08:21:11"/>
  </r>
  <r>
    <x v="506"/>
    <x v="464"/>
    <x v="205"/>
    <x v="12"/>
    <s v="Hollandia Evap. Milk"/>
    <x v="2"/>
    <x v="8"/>
    <x v="68"/>
    <n v="10"/>
    <n v="2080"/>
    <x v="0"/>
    <s v="Michelle Olusegun"/>
    <d v="2021-01-01T08:21:11"/>
    <s v="Wholesale"/>
    <s v="Whatsapp"/>
    <d v="1899-12-31T22:29:57"/>
    <n v="20800"/>
    <d v="1899-12-30T09:51:14"/>
    <d v="1899-12-30T08:21:11"/>
  </r>
  <r>
    <x v="507"/>
    <x v="465"/>
    <x v="205"/>
    <x v="10"/>
    <s v="Bournvita"/>
    <x v="2"/>
    <x v="5"/>
    <x v="40"/>
    <n v="10"/>
    <n v="9050"/>
    <x v="0"/>
    <s v="Michelle Olusegun"/>
    <d v="2021-01-01T08:21:11"/>
    <s v="Wholesale"/>
    <s v="Whatsapp"/>
    <d v="1899-12-31T18:31:24"/>
    <n v="90500"/>
    <d v="1899-12-30T13:49:47"/>
    <d v="1899-12-30T08:21:11"/>
  </r>
  <r>
    <x v="508"/>
    <x v="466"/>
    <x v="35"/>
    <x v="11"/>
    <s v="Dano Cool Cow"/>
    <x v="2"/>
    <x v="4"/>
    <x v="44"/>
    <n v="5"/>
    <n v="6750"/>
    <x v="0"/>
    <s v="Rayo Enoch"/>
    <d v="2021-01-04T08:31:46"/>
    <s v="Wholesale"/>
    <s v="Whatsapp"/>
    <d v="1900-01-02T23:29:24"/>
    <n v="33750"/>
    <d v="1899-12-30T09:02:22"/>
    <d v="1899-12-30T08:31:46"/>
  </r>
  <r>
    <x v="509"/>
    <x v="467"/>
    <x v="0"/>
    <x v="1"/>
    <s v="Peak Milk"/>
    <x v="2"/>
    <x v="4"/>
    <x v="81"/>
    <n v="20"/>
    <n v="10650"/>
    <x v="0"/>
    <s v="Maryjane Joel"/>
    <d v="2021-01-04T10:03:42"/>
    <s v="General Trade"/>
    <s v="Mobile App"/>
    <d v="1900-01-02T20:52:58"/>
    <n v="213000"/>
    <d v="1899-12-30T13:10:44"/>
    <d v="1899-12-30T10:03:42"/>
  </r>
  <r>
    <x v="510"/>
    <x v="468"/>
    <x v="83"/>
    <x v="2"/>
    <s v="Nestle Milo"/>
    <x v="2"/>
    <x v="5"/>
    <x v="29"/>
    <n v="2"/>
    <n v="11200"/>
    <x v="0"/>
    <s v="Chinonso Micheal"/>
    <d v="2021-01-04T10:39:18"/>
    <s v="General Trade"/>
    <s v="Mobile App"/>
    <d v="1900-01-02T20:27:31"/>
    <n v="22400"/>
    <d v="1899-12-30T14:11:47"/>
    <d v="1899-12-30T10:39:18"/>
  </r>
  <r>
    <x v="510"/>
    <x v="468"/>
    <x v="83"/>
    <x v="1"/>
    <s v="Three Crowns Milk"/>
    <x v="2"/>
    <x v="4"/>
    <x v="79"/>
    <n v="1"/>
    <n v="3750"/>
    <x v="0"/>
    <s v="Chinonso Micheal"/>
    <d v="2021-01-04T10:39:18"/>
    <s v="General Trade"/>
    <s v="Mobile App"/>
    <d v="1900-01-02T20:27:31"/>
    <n v="3750"/>
    <d v="1899-12-30T14:11:47"/>
    <d v="1899-12-30T10:39:18"/>
  </r>
  <r>
    <x v="511"/>
    <x v="469"/>
    <x v="71"/>
    <x v="1"/>
    <s v="Peak Milk"/>
    <x v="2"/>
    <x v="4"/>
    <x v="81"/>
    <n v="4"/>
    <n v="10650"/>
    <x v="0"/>
    <s v="Ameerah Utibeabasi"/>
    <d v="2021-01-04T11:41:33"/>
    <s v="General Trade"/>
    <s v="Mobile App"/>
    <d v="1900-01-03T14:05:06"/>
    <n v="42600"/>
    <d v="1899-12-30T21:36:27"/>
    <d v="1899-12-30T11:41:33"/>
  </r>
  <r>
    <x v="512"/>
    <x v="470"/>
    <x v="18"/>
    <x v="1"/>
    <s v="Three Crowns Milk"/>
    <x v="2"/>
    <x v="4"/>
    <x v="79"/>
    <n v="70"/>
    <n v="3750"/>
    <x v="0"/>
    <s v="Oputa Sammie"/>
    <d v="2021-01-04T13:21:57"/>
    <s v="Wholesale"/>
    <s v="Mobile App"/>
    <d v="1900-01-02T22:14:27"/>
    <n v="262500"/>
    <d v="1899-12-30T15:07:30"/>
    <d v="1899-12-30T13:21:57"/>
  </r>
  <r>
    <x v="513"/>
    <x v="471"/>
    <x v="18"/>
    <x v="1"/>
    <s v="Peak Milk"/>
    <x v="2"/>
    <x v="4"/>
    <x v="37"/>
    <n v="25"/>
    <n v="4550"/>
    <x v="0"/>
    <s v="Oputa Sammie"/>
    <d v="2021-01-04T13:21:57"/>
    <s v="Wholesale"/>
    <s v="Mobile App"/>
    <d v="1900-01-02T22:07:26"/>
    <n v="113750"/>
    <d v="1899-12-30T15:14:31"/>
    <d v="1899-12-30T13:21:57"/>
  </r>
  <r>
    <x v="513"/>
    <x v="471"/>
    <x v="18"/>
    <x v="1"/>
    <s v="Peak Milk"/>
    <x v="2"/>
    <x v="4"/>
    <x v="81"/>
    <n v="3"/>
    <n v="10650"/>
    <x v="0"/>
    <s v="Oputa Sammie"/>
    <d v="2021-01-04T13:21:57"/>
    <s v="Wholesale"/>
    <s v="Mobile App"/>
    <d v="1900-01-02T22:07:26"/>
    <n v="31950"/>
    <d v="1899-12-30T15:14:31"/>
    <d v="1899-12-30T13:21:57"/>
  </r>
  <r>
    <x v="514"/>
    <x v="472"/>
    <x v="80"/>
    <x v="2"/>
    <s v="Nestle Milo"/>
    <x v="2"/>
    <x v="5"/>
    <x v="29"/>
    <n v="3"/>
    <n v="11200"/>
    <x v="0"/>
    <s v="Esther Victor"/>
    <d v="2021-01-04T13:38:08"/>
    <s v="General Trade"/>
    <s v="Mobile App"/>
    <d v="1900-01-02T19:48:59"/>
    <n v="33600"/>
    <d v="1899-12-30T17:49:09"/>
    <d v="1899-12-30T13:38:08"/>
  </r>
  <r>
    <x v="515"/>
    <x v="473"/>
    <x v="75"/>
    <x v="11"/>
    <s v="Dano Cool Cow"/>
    <x v="2"/>
    <x v="4"/>
    <x v="44"/>
    <n v="10"/>
    <n v="6750"/>
    <x v="0"/>
    <s v="Esther Victor"/>
    <d v="2021-01-04T15:02:13"/>
    <s v="General Trade"/>
    <s v="Mobile App"/>
    <d v="1900-01-03T03:04:00"/>
    <n v="67500"/>
    <d v="1899-12-30T11:58:13"/>
    <d v="1899-12-30T15:02:13"/>
  </r>
  <r>
    <x v="516"/>
    <x v="474"/>
    <x v="46"/>
    <x v="1"/>
    <s v="Peak Milk"/>
    <x v="2"/>
    <x v="4"/>
    <x v="81"/>
    <n v="5"/>
    <n v="10650"/>
    <x v="0"/>
    <s v="jannybliss Daniel Scott"/>
    <d v="2021-01-04T18:38:11"/>
    <s v="General Trade"/>
    <s v="Whatsapp"/>
    <d v="1900-01-03T08:37:02"/>
    <n v="53250"/>
    <d v="1899-12-30T10:01:09"/>
    <d v="1899-12-30T18:38:11"/>
  </r>
  <r>
    <x v="56"/>
    <x v="56"/>
    <x v="39"/>
    <x v="11"/>
    <s v="Dano Cool Cow"/>
    <x v="2"/>
    <x v="4"/>
    <x v="46"/>
    <n v="2"/>
    <n v="8500"/>
    <x v="0"/>
    <s v="Enny Muktar"/>
    <d v="2021-01-04T19:58:10"/>
    <s v="General Trade"/>
    <s v="Whatsapp"/>
    <d v="1900-01-03T06:55:16"/>
    <n v="17000"/>
    <d v="1899-12-30T13:02:54"/>
    <d v="1899-12-30T19:58:10"/>
  </r>
  <r>
    <x v="517"/>
    <x v="475"/>
    <x v="206"/>
    <x v="2"/>
    <s v="Nestle Milo"/>
    <x v="2"/>
    <x v="5"/>
    <x v="30"/>
    <n v="1"/>
    <n v="9150"/>
    <x v="1"/>
    <s v="Jessica Williams"/>
    <m/>
    <s v="General Trade"/>
    <s v="Whatsapp"/>
    <s v="00:00:00"/>
    <n v="9150"/>
    <d v="1899-12-30T08:45:27"/>
    <s v="-"/>
  </r>
  <r>
    <x v="517"/>
    <x v="475"/>
    <x v="206"/>
    <x v="1"/>
    <s v="Peak Milk"/>
    <x v="2"/>
    <x v="4"/>
    <x v="34"/>
    <n v="2"/>
    <n v="1860"/>
    <x v="1"/>
    <s v="Jessica Williams"/>
    <m/>
    <s v="General Trade"/>
    <s v="Whatsapp"/>
    <s v="00:00:00"/>
    <n v="3720"/>
    <d v="1899-12-30T08:45:27"/>
    <s v="-"/>
  </r>
  <r>
    <x v="518"/>
    <x v="476"/>
    <x v="21"/>
    <x v="2"/>
    <s v="Nestle Golden Morn"/>
    <x v="2"/>
    <x v="6"/>
    <x v="50"/>
    <n v="5"/>
    <n v="7050"/>
    <x v="1"/>
    <s v="olabisi Kingsley"/>
    <m/>
    <s v="Wholesale"/>
    <s v="Mobile App"/>
    <s v="00:00:00"/>
    <n v="35250"/>
    <d v="1899-12-30T22:41:02"/>
    <s v="-"/>
  </r>
  <r>
    <x v="518"/>
    <x v="476"/>
    <x v="21"/>
    <x v="2"/>
    <s v="Nestle Milo"/>
    <x v="2"/>
    <x v="5"/>
    <x v="39"/>
    <n v="2"/>
    <n v="10050"/>
    <x v="1"/>
    <s v="olabisi Kingsley"/>
    <m/>
    <s v="Wholesale"/>
    <s v="Mobile App"/>
    <s v="00:00:00"/>
    <n v="20100"/>
    <d v="1899-12-30T22:41:02"/>
    <s v="-"/>
  </r>
  <r>
    <x v="518"/>
    <x v="476"/>
    <x v="21"/>
    <x v="1"/>
    <s v="Peak Milk"/>
    <x v="2"/>
    <x v="4"/>
    <x v="81"/>
    <n v="5"/>
    <n v="10650"/>
    <x v="1"/>
    <s v="olabisi Kingsley"/>
    <m/>
    <s v="Wholesale"/>
    <s v="Mobile App"/>
    <s v="00:00:00"/>
    <n v="53250"/>
    <d v="1899-12-30T22:41:02"/>
    <s v="-"/>
  </r>
  <r>
    <x v="518"/>
    <x v="476"/>
    <x v="21"/>
    <x v="1"/>
    <s v="Peak Milk"/>
    <x v="2"/>
    <x v="4"/>
    <x v="43"/>
    <n v="5"/>
    <n v="3750"/>
    <x v="1"/>
    <s v="olabisi Kingsley"/>
    <m/>
    <s v="Wholesale"/>
    <s v="Mobile App"/>
    <s v="00:00:00"/>
    <n v="18750"/>
    <d v="1899-12-30T22:41:02"/>
    <s v="-"/>
  </r>
  <r>
    <x v="519"/>
    <x v="477"/>
    <x v="207"/>
    <x v="5"/>
    <s v="Blue Band Spread"/>
    <x v="2"/>
    <x v="12"/>
    <x v="83"/>
    <n v="1"/>
    <n v="11300"/>
    <x v="1"/>
    <s v="Waajidah vincent"/>
    <m/>
    <s v="Modern Trade"/>
    <s v="Mobile App"/>
    <s v="00:00:00"/>
    <n v="11300"/>
    <d v="1899-12-30T08:40:48"/>
    <s v="-"/>
  </r>
  <r>
    <x v="57"/>
    <x v="57"/>
    <x v="40"/>
    <x v="2"/>
    <s v="Nestle Milo"/>
    <x v="2"/>
    <x v="5"/>
    <x v="29"/>
    <n v="1"/>
    <n v="11200"/>
    <x v="1"/>
    <s v="Waajidah vincent"/>
    <m/>
    <s v="General Trade"/>
    <s v="Mobile App"/>
    <s v="00:00:00"/>
    <n v="11200"/>
    <d v="1899-12-30T07:20:03"/>
    <s v="-"/>
  </r>
  <r>
    <x v="520"/>
    <x v="478"/>
    <x v="165"/>
    <x v="16"/>
    <s v="MistaChoco 15g"/>
    <x v="2"/>
    <x v="9"/>
    <x v="72"/>
    <n v="1"/>
    <n v="1500"/>
    <x v="1"/>
    <s v="Rose kelvin"/>
    <m/>
    <s v="General Trade"/>
    <s v="Whatsapp"/>
    <s v="00:00:00"/>
    <n v="1500"/>
    <d v="1899-12-30T15:31:48"/>
    <s v="-"/>
  </r>
  <r>
    <x v="520"/>
    <x v="478"/>
    <x v="165"/>
    <x v="16"/>
    <s v="MistaChoco 15g"/>
    <x v="2"/>
    <x v="9"/>
    <x v="73"/>
    <n v="1"/>
    <n v="1"/>
    <x v="1"/>
    <s v="Rose kelvin"/>
    <m/>
    <s v="General Trade"/>
    <s v="Whatsapp"/>
    <s v="00:00:00"/>
    <n v="1"/>
    <d v="1899-12-30T15:31:48"/>
    <s v="-"/>
  </r>
  <r>
    <x v="521"/>
    <x v="479"/>
    <x v="30"/>
    <x v="1"/>
    <s v="Peak Milk"/>
    <x v="2"/>
    <x v="4"/>
    <x v="81"/>
    <n v="1"/>
    <n v="10650"/>
    <x v="1"/>
    <s v="sharon Walter"/>
    <m/>
    <s v="General Trade"/>
    <s v="Whatsapp"/>
    <s v="00:00:00"/>
    <n v="10650"/>
    <d v="1899-12-30T10:16:55"/>
    <s v="-"/>
  </r>
  <r>
    <x v="521"/>
    <x v="479"/>
    <x v="30"/>
    <x v="1"/>
    <s v="Three Crowns Milk"/>
    <x v="2"/>
    <x v="4"/>
    <x v="79"/>
    <n v="1"/>
    <n v="3750"/>
    <x v="1"/>
    <s v="sharon Walter"/>
    <m/>
    <s v="General Trade"/>
    <s v="Whatsapp"/>
    <s v="00:00:00"/>
    <n v="3750"/>
    <d v="1899-12-30T10:16:55"/>
    <s v="-"/>
  </r>
  <r>
    <x v="521"/>
    <x v="479"/>
    <x v="30"/>
    <x v="12"/>
    <s v="Hollandia Evap. Milk"/>
    <x v="2"/>
    <x v="8"/>
    <x v="68"/>
    <n v="1"/>
    <n v="2080"/>
    <x v="1"/>
    <s v="sharon Walter"/>
    <m/>
    <s v="General Trade"/>
    <s v="Whatsapp"/>
    <s v="00:00:00"/>
    <n v="2080"/>
    <d v="1899-12-30T10:16:55"/>
    <s v="-"/>
  </r>
  <r>
    <x v="521"/>
    <x v="479"/>
    <x v="30"/>
    <x v="2"/>
    <s v="Nestle Milo"/>
    <x v="2"/>
    <x v="5"/>
    <x v="29"/>
    <n v="1"/>
    <n v="11200"/>
    <x v="1"/>
    <s v="sharon Walter"/>
    <m/>
    <s v="General Trade"/>
    <s v="Whatsapp"/>
    <s v="00:00:00"/>
    <n v="11200"/>
    <d v="1899-12-30T10:16:55"/>
    <s v="-"/>
  </r>
  <r>
    <x v="114"/>
    <x v="113"/>
    <x v="41"/>
    <x v="10"/>
    <s v="Bournvita"/>
    <x v="2"/>
    <x v="5"/>
    <x v="51"/>
    <n v="1"/>
    <n v="11150"/>
    <x v="1"/>
    <s v="Gabriel sodiq"/>
    <m/>
    <s v="Modern Trade"/>
    <s v="Mobile App"/>
    <s v="00:00:00"/>
    <n v="11150"/>
    <d v="1899-12-30T15:41:08"/>
    <s v="-"/>
  </r>
  <r>
    <x v="114"/>
    <x v="113"/>
    <x v="41"/>
    <x v="2"/>
    <s v="Nestle Milo"/>
    <x v="2"/>
    <x v="5"/>
    <x v="30"/>
    <n v="1"/>
    <n v="9120"/>
    <x v="1"/>
    <s v="Gabriel sodiq"/>
    <m/>
    <s v="Modern Trade"/>
    <s v="Mobile App"/>
    <s v="00:00:00"/>
    <n v="9120"/>
    <d v="1899-12-30T15:41:08"/>
    <s v="-"/>
  </r>
  <r>
    <x v="114"/>
    <x v="113"/>
    <x v="41"/>
    <x v="7"/>
    <s v="Cowbell Milk"/>
    <x v="2"/>
    <x v="4"/>
    <x v="32"/>
    <n v="1"/>
    <n v="7800"/>
    <x v="1"/>
    <s v="Gabriel sodiq"/>
    <m/>
    <s v="Modern Trade"/>
    <s v="Mobile App"/>
    <s v="00:00:00"/>
    <n v="7800"/>
    <d v="1899-12-30T15:41:08"/>
    <s v="-"/>
  </r>
  <r>
    <x v="115"/>
    <x v="59"/>
    <x v="42"/>
    <x v="5"/>
    <s v="Blue Band Spread"/>
    <x v="2"/>
    <x v="12"/>
    <x v="83"/>
    <n v="1"/>
    <n v="11300"/>
    <x v="1"/>
    <s v="Dolly yanju"/>
    <m/>
    <s v="General Trade"/>
    <s v="Mobile App"/>
    <s v="00:00:00"/>
    <n v="11300"/>
    <d v="1899-12-30T18:19:39"/>
    <s v="-"/>
  </r>
  <r>
    <x v="59"/>
    <x v="59"/>
    <x v="42"/>
    <x v="12"/>
    <s v="Hollandia Evap. Milk"/>
    <x v="2"/>
    <x v="8"/>
    <x v="56"/>
    <n v="2"/>
    <n v="2780"/>
    <x v="1"/>
    <s v="Dolly yanju"/>
    <m/>
    <s v="General Trade"/>
    <s v="Mobile App"/>
    <s v="00:00:00"/>
    <n v="5560"/>
    <d v="1899-12-30T18:19:40"/>
    <s v="-"/>
  </r>
  <r>
    <x v="59"/>
    <x v="59"/>
    <x v="42"/>
    <x v="1"/>
    <s v="Peak Milk"/>
    <x v="2"/>
    <x v="4"/>
    <x v="43"/>
    <n v="1"/>
    <n v="3750"/>
    <x v="1"/>
    <s v="Dolly yanju"/>
    <m/>
    <s v="General Trade"/>
    <s v="Mobile App"/>
    <s v="00:00:00"/>
    <n v="3750"/>
    <d v="1899-12-30T18:19:40"/>
    <s v="-"/>
  </r>
  <r>
    <x v="522"/>
    <x v="60"/>
    <x v="43"/>
    <x v="11"/>
    <s v="Dano Cool Cow"/>
    <x v="2"/>
    <x v="4"/>
    <x v="44"/>
    <n v="1"/>
    <n v="6750"/>
    <x v="1"/>
    <s v="Kenny Akinola"/>
    <m/>
    <s v="Modern Trade"/>
    <s v="Mobile App"/>
    <s v="00:00:00"/>
    <n v="6750"/>
    <d v="1899-12-30T10:41:18"/>
    <s v="-"/>
  </r>
  <r>
    <x v="522"/>
    <x v="60"/>
    <x v="43"/>
    <x v="12"/>
    <s v="Hollandia Evap. Milk"/>
    <x v="2"/>
    <x v="8"/>
    <x v="56"/>
    <n v="1"/>
    <n v="2780"/>
    <x v="1"/>
    <s v="Kenny Akinola"/>
    <m/>
    <s v="Modern Trade"/>
    <s v="Mobile App"/>
    <s v="00:00:00"/>
    <n v="2780"/>
    <d v="1899-12-30T10:41:18"/>
    <s v="-"/>
  </r>
  <r>
    <x v="523"/>
    <x v="480"/>
    <x v="21"/>
    <x v="14"/>
    <s v="Checkers Custard"/>
    <x v="2"/>
    <x v="6"/>
    <x v="62"/>
    <n v="5"/>
    <n v="5100"/>
    <x v="1"/>
    <s v="Ofegha Toluwalase"/>
    <m/>
    <s v="Wholesale"/>
    <s v="Mobile App"/>
    <s v="00:00:00"/>
    <n v="25500"/>
    <d v="1899-12-30T11:02:35"/>
    <s v="-"/>
  </r>
  <r>
    <x v="524"/>
    <x v="481"/>
    <x v="44"/>
    <x v="2"/>
    <s v="Nestle Golden Morn"/>
    <x v="2"/>
    <x v="6"/>
    <x v="31"/>
    <n v="4.25"/>
    <n v="7450"/>
    <x v="1"/>
    <s v="MinRee Michael stein"/>
    <m/>
    <s v="General Trade"/>
    <s v="Mobile App"/>
    <s v="00:00:00"/>
    <n v="31662.5"/>
    <d v="1899-12-30T19:08:10"/>
    <s v="-"/>
  </r>
  <r>
    <x v="62"/>
    <x v="62"/>
    <x v="45"/>
    <x v="11"/>
    <s v="Dano Cool Cow"/>
    <x v="2"/>
    <x v="4"/>
    <x v="44"/>
    <n v="1"/>
    <n v="6750"/>
    <x v="1"/>
    <s v="benita Alvin"/>
    <m/>
    <s v="General Trade"/>
    <s v="Whatsapp"/>
    <s v="00:00:00"/>
    <n v="6750"/>
    <d v="1899-12-30T13:22:13"/>
    <s v="-"/>
  </r>
  <r>
    <x v="525"/>
    <x v="63"/>
    <x v="46"/>
    <x v="2"/>
    <s v="Nestle Milo"/>
    <x v="2"/>
    <x v="5"/>
    <x v="29"/>
    <n v="2"/>
    <n v="11200"/>
    <x v="1"/>
    <s v="pink August"/>
    <m/>
    <s v="General Trade"/>
    <s v="Whatsapp"/>
    <s v="00:00:00"/>
    <n v="22400"/>
    <d v="1899-12-30T16:12:25"/>
    <s v="-"/>
  </r>
  <r>
    <x v="63"/>
    <x v="63"/>
    <x v="46"/>
    <x v="1"/>
    <s v="Peak Milk"/>
    <x v="2"/>
    <x v="4"/>
    <x v="37"/>
    <n v="10"/>
    <n v="4550"/>
    <x v="1"/>
    <s v="pink August"/>
    <m/>
    <s v="General Trade"/>
    <s v="Whatsapp"/>
    <s v="00:00:00"/>
    <n v="45500"/>
    <d v="1899-12-30T16:12:26"/>
    <s v="-"/>
  </r>
  <r>
    <x v="526"/>
    <x v="482"/>
    <x v="0"/>
    <x v="12"/>
    <s v="Hollandia Evap. Milk"/>
    <x v="2"/>
    <x v="8"/>
    <x v="68"/>
    <n v="50"/>
    <n v="2080"/>
    <x v="1"/>
    <s v="Maryjane Joel"/>
    <m/>
    <s v="General Trade"/>
    <s v="Mobile App"/>
    <s v="00:00:00"/>
    <n v="104000"/>
    <d v="1899-12-30T14:21:40"/>
    <s v="-"/>
  </r>
  <r>
    <x v="527"/>
    <x v="483"/>
    <x v="205"/>
    <x v="12"/>
    <s v="Hollandia Evap. Milk"/>
    <x v="2"/>
    <x v="8"/>
    <x v="68"/>
    <n v="15"/>
    <n v="2080"/>
    <x v="1"/>
    <s v="Michelle Olusegun"/>
    <m/>
    <s v="Wholesale"/>
    <s v="Whatsapp"/>
    <s v="00:00:00"/>
    <n v="31200"/>
    <d v="1899-12-30T17:41:49"/>
    <s v="-"/>
  </r>
  <r>
    <x v="528"/>
    <x v="484"/>
    <x v="205"/>
    <x v="12"/>
    <s v="Hollandia Evap. Milk"/>
    <x v="2"/>
    <x v="8"/>
    <x v="68"/>
    <n v="15"/>
    <n v="2080"/>
    <x v="1"/>
    <s v="Michelle Olusegun"/>
    <m/>
    <s v="Wholesale"/>
    <s v="Whatsapp"/>
    <s v="00:00:00"/>
    <n v="31200"/>
    <d v="1899-12-30T06:57:09"/>
    <s v="-"/>
  </r>
  <r>
    <x v="528"/>
    <x v="484"/>
    <x v="205"/>
    <x v="2"/>
    <s v="Nestle Golden Morn"/>
    <x v="2"/>
    <x v="6"/>
    <x v="31"/>
    <n v="2"/>
    <n v="7450"/>
    <x v="1"/>
    <s v="Michelle Olusegun"/>
    <m/>
    <s v="Wholesale"/>
    <s v="Whatsapp"/>
    <s v="00:00:00"/>
    <n v="14900"/>
    <d v="1899-12-30T06:57:09"/>
    <s v="-"/>
  </r>
  <r>
    <x v="74"/>
    <x v="74"/>
    <x v="55"/>
    <x v="16"/>
    <s v="MistaChoco 15g"/>
    <x v="2"/>
    <x v="9"/>
    <x v="72"/>
    <n v="3"/>
    <n v="1500"/>
    <x v="1"/>
    <s v="Cynthia ejike james"/>
    <m/>
    <s v="General Trade"/>
    <s v="Whatsapp"/>
    <s v="00:00:00"/>
    <n v="4500"/>
    <d v="1899-12-30T16:22:27"/>
    <s v="-"/>
  </r>
  <r>
    <x v="74"/>
    <x v="74"/>
    <x v="55"/>
    <x v="16"/>
    <s v="MistaChoco 15g"/>
    <x v="2"/>
    <x v="9"/>
    <x v="73"/>
    <n v="1"/>
    <n v="1"/>
    <x v="1"/>
    <s v="Cynthia ejike james"/>
    <m/>
    <s v="General Trade"/>
    <s v="Whatsapp"/>
    <s v="00:00:00"/>
    <n v="1"/>
    <d v="1899-12-30T16:22:27"/>
    <s v="-"/>
  </r>
  <r>
    <x v="529"/>
    <x v="485"/>
    <x v="208"/>
    <x v="8"/>
    <s v="Nibit Cookies"/>
    <x v="2"/>
    <x v="7"/>
    <x v="36"/>
    <n v="2"/>
    <n v="3000"/>
    <x v="1"/>
    <s v="milcah Smart"/>
    <m/>
    <s v="General Trade"/>
    <s v="Whatsapp"/>
    <s v="00:00:00"/>
    <n v="6000"/>
    <d v="1899-12-30T09:02:19"/>
    <s v="-"/>
  </r>
  <r>
    <x v="529"/>
    <x v="485"/>
    <x v="208"/>
    <x v="2"/>
    <s v="Nestle Milo"/>
    <x v="2"/>
    <x v="5"/>
    <x v="30"/>
    <n v="3"/>
    <n v="9120"/>
    <x v="1"/>
    <s v="milcah Smart"/>
    <m/>
    <s v="General Trade"/>
    <s v="Whatsapp"/>
    <s v="00:00:00"/>
    <n v="27360"/>
    <d v="1899-12-30T09:02:19"/>
    <s v="-"/>
  </r>
  <r>
    <x v="529"/>
    <x v="485"/>
    <x v="208"/>
    <x v="2"/>
    <s v="Nestle Golden Morn"/>
    <x v="2"/>
    <x v="6"/>
    <x v="31"/>
    <n v="1"/>
    <n v="7450"/>
    <x v="1"/>
    <s v="milcah Smart"/>
    <m/>
    <s v="General Trade"/>
    <s v="Whatsapp"/>
    <s v="00:00:00"/>
    <n v="7450"/>
    <d v="1899-12-30T09:02:19"/>
    <s v="-"/>
  </r>
  <r>
    <x v="530"/>
    <x v="485"/>
    <x v="208"/>
    <x v="12"/>
    <s v="Hollandia Evap. Milk"/>
    <x v="2"/>
    <x v="8"/>
    <x v="47"/>
    <n v="3"/>
    <n v="4200"/>
    <x v="1"/>
    <s v="milcah Smart"/>
    <m/>
    <s v="General Trade"/>
    <s v="Whatsapp"/>
    <s v="00:00:00"/>
    <n v="12600"/>
    <d v="1899-12-30T09:02:20"/>
    <s v="-"/>
  </r>
  <r>
    <x v="65"/>
    <x v="65"/>
    <x v="23"/>
    <x v="9"/>
    <s v="Nasco Cornflakes"/>
    <x v="2"/>
    <x v="6"/>
    <x v="61"/>
    <n v="1"/>
    <n v="5900"/>
    <x v="1"/>
    <s v="ubong Hassan"/>
    <m/>
    <s v="Wholesale"/>
    <s v="Whatsapp"/>
    <s v="00:00:00"/>
    <n v="5900"/>
    <d v="1899-12-30T17:08:12"/>
    <s v="-"/>
  </r>
  <r>
    <x v="531"/>
    <x v="486"/>
    <x v="136"/>
    <x v="8"/>
    <s v="Nibit Cookies"/>
    <x v="2"/>
    <x v="7"/>
    <x v="36"/>
    <n v="1"/>
    <n v="3000"/>
    <x v="1"/>
    <s v="Imegwa Philomena"/>
    <m/>
    <s v="General Trade"/>
    <s v="Mobile App"/>
    <s v="00:00:00"/>
    <n v="3000"/>
    <d v="1899-12-30T18:52:45"/>
    <s v="-"/>
  </r>
  <r>
    <x v="532"/>
    <x v="487"/>
    <x v="136"/>
    <x v="17"/>
    <s v="Dangote Sugar"/>
    <x v="2"/>
    <x v="13"/>
    <x v="77"/>
    <n v="0.25"/>
    <n v="4200"/>
    <x v="1"/>
    <s v="Imegwa Philomena"/>
    <m/>
    <s v="General Trade"/>
    <s v="Mobile App"/>
    <s v="00:00:00"/>
    <n v="1050"/>
    <d v="1899-12-30T11:40:02"/>
    <s v="-"/>
  </r>
  <r>
    <x v="532"/>
    <x v="487"/>
    <x v="136"/>
    <x v="8"/>
    <s v="Nibit Cookies"/>
    <x v="2"/>
    <x v="7"/>
    <x v="36"/>
    <n v="1"/>
    <n v="3000"/>
    <x v="1"/>
    <s v="Imegwa Philomena"/>
    <m/>
    <s v="General Trade"/>
    <s v="Mobile App"/>
    <s v="00:00:00"/>
    <n v="3000"/>
    <d v="1899-12-30T11:40:02"/>
    <s v="-"/>
  </r>
  <r>
    <x v="532"/>
    <x v="487"/>
    <x v="136"/>
    <x v="2"/>
    <s v="Nestle Golden Morn"/>
    <x v="2"/>
    <x v="6"/>
    <x v="50"/>
    <n v="0.5"/>
    <n v="7050"/>
    <x v="1"/>
    <s v="Imegwa Philomena"/>
    <m/>
    <s v="General Trade"/>
    <s v="Mobile App"/>
    <s v="00:00:00"/>
    <n v="3525"/>
    <d v="1899-12-30T11:40:02"/>
    <s v="-"/>
  </r>
  <r>
    <x v="532"/>
    <x v="487"/>
    <x v="136"/>
    <x v="11"/>
    <s v="Dano Cool Cow"/>
    <x v="2"/>
    <x v="4"/>
    <x v="44"/>
    <n v="1"/>
    <n v="6750"/>
    <x v="1"/>
    <s v="Imegwa Philomena"/>
    <m/>
    <s v="General Trade"/>
    <s v="Mobile App"/>
    <s v="00:00:00"/>
    <n v="6750"/>
    <d v="1899-12-30T11:40:02"/>
    <s v="-"/>
  </r>
  <r>
    <x v="533"/>
    <x v="487"/>
    <x v="136"/>
    <x v="1"/>
    <s v="Peak Milk"/>
    <x v="2"/>
    <x v="4"/>
    <x v="81"/>
    <n v="0.5"/>
    <n v="10650"/>
    <x v="1"/>
    <s v="Imegwa Philomena"/>
    <m/>
    <s v="General Trade"/>
    <s v="Mobile App"/>
    <s v="00:00:00"/>
    <n v="5325"/>
    <d v="1899-12-30T11:40:03"/>
    <s v="-"/>
  </r>
  <r>
    <x v="534"/>
    <x v="488"/>
    <x v="70"/>
    <x v="11"/>
    <s v="Dano Cool Cow"/>
    <x v="2"/>
    <x v="4"/>
    <x v="44"/>
    <n v="1"/>
    <n v="6750"/>
    <x v="1"/>
    <s v="Martins Obafemi"/>
    <m/>
    <s v="General Trade"/>
    <s v="Whatsapp"/>
    <s v="00:00:00"/>
    <n v="6750"/>
    <d v="1899-12-30T14:54:14"/>
    <s v="-"/>
  </r>
  <r>
    <x v="534"/>
    <x v="488"/>
    <x v="70"/>
    <x v="12"/>
    <s v="Hollandia Evap. Milk"/>
    <x v="2"/>
    <x v="8"/>
    <x v="70"/>
    <n v="1"/>
    <n v="3180"/>
    <x v="1"/>
    <s v="Martins Obafemi"/>
    <m/>
    <s v="General Trade"/>
    <s v="Whatsapp"/>
    <s v="00:00:00"/>
    <n v="3180"/>
    <d v="1899-12-30T14:54:14"/>
    <s v="-"/>
  </r>
  <r>
    <x v="534"/>
    <x v="488"/>
    <x v="70"/>
    <x v="2"/>
    <s v="Nestle Golden Morn"/>
    <x v="2"/>
    <x v="6"/>
    <x v="71"/>
    <n v="1"/>
    <n v="7450"/>
    <x v="1"/>
    <s v="Martins Obafemi"/>
    <m/>
    <s v="General Trade"/>
    <s v="Whatsapp"/>
    <s v="00:00:00"/>
    <n v="7450"/>
    <d v="1899-12-30T14:54:14"/>
    <s v="-"/>
  </r>
  <r>
    <x v="518"/>
    <x v="476"/>
    <x v="21"/>
    <x v="11"/>
    <s v="Dano Cool Cow"/>
    <x v="2"/>
    <x v="4"/>
    <x v="44"/>
    <n v="5"/>
    <n v="6750"/>
    <x v="1"/>
    <s v="-"/>
    <m/>
    <s v="Wholesale"/>
    <s v="Mobile App"/>
    <s v="00:00:00"/>
    <n v="33750"/>
    <d v="1899-12-30T22:41:02"/>
    <s v="-"/>
  </r>
  <r>
    <x v="522"/>
    <x v="60"/>
    <x v="43"/>
    <x v="7"/>
    <s v="Cowbell Milk"/>
    <x v="2"/>
    <x v="4"/>
    <x v="45"/>
    <n v="0.5"/>
    <n v="8500"/>
    <x v="1"/>
    <s v="-"/>
    <m/>
    <s v="Modern Trade"/>
    <s v="Mobile App"/>
    <s v="00:00:00"/>
    <n v="4250"/>
    <d v="1899-12-30T10:41:18"/>
    <s v="-"/>
  </r>
  <r>
    <x v="535"/>
    <x v="489"/>
    <x v="187"/>
    <x v="11"/>
    <s v="Dano Cool Cow"/>
    <x v="2"/>
    <x v="4"/>
    <x v="44"/>
    <n v="10"/>
    <n v="6750"/>
    <x v="1"/>
    <s v="-"/>
    <m/>
    <s v="General Trade"/>
    <s v="Mobile App"/>
    <s v="00:00:00"/>
    <n v="67500"/>
    <d v="1899-12-30T22:36:25"/>
    <s v="-"/>
  </r>
  <r>
    <x v="536"/>
    <x v="490"/>
    <x v="0"/>
    <x v="2"/>
    <s v="Nestle Milo"/>
    <x v="2"/>
    <x v="5"/>
    <x v="30"/>
    <n v="5"/>
    <n v="9120"/>
    <x v="1"/>
    <s v="-"/>
    <m/>
    <s v="General Trade"/>
    <s v="Mobile App"/>
    <s v="00:00:00"/>
    <n v="45600"/>
    <d v="1899-12-30T16:37:06"/>
    <s v="-"/>
  </r>
  <r>
    <x v="66"/>
    <x v="66"/>
    <x v="47"/>
    <x v="8"/>
    <s v="Nibit Cookies"/>
    <x v="2"/>
    <x v="7"/>
    <x v="36"/>
    <n v="0.5"/>
    <n v="3000"/>
    <x v="1"/>
    <s v="-"/>
    <m/>
    <s v="General Trade"/>
    <s v="Mobile App"/>
    <s v="00:00:00"/>
    <n v="1500"/>
    <d v="1899-12-30T18:53:57"/>
    <s v="-"/>
  </r>
  <r>
    <x v="66"/>
    <x v="66"/>
    <x v="47"/>
    <x v="8"/>
    <s v="Nibit Cookies"/>
    <x v="2"/>
    <x v="7"/>
    <x v="33"/>
    <n v="0.5"/>
    <n v="3000"/>
    <x v="1"/>
    <s v="-"/>
    <m/>
    <s v="General Trade"/>
    <s v="Mobile App"/>
    <s v="00:00:00"/>
    <n v="1500"/>
    <d v="1899-12-30T18:53:57"/>
    <s v="-"/>
  </r>
  <r>
    <x v="66"/>
    <x v="66"/>
    <x v="47"/>
    <x v="12"/>
    <s v="Hollandia Evap. Milk"/>
    <x v="2"/>
    <x v="8"/>
    <x v="56"/>
    <n v="1"/>
    <n v="2780"/>
    <x v="1"/>
    <s v="-"/>
    <m/>
    <s v="General Trade"/>
    <s v="Mobile App"/>
    <s v="00:00:00"/>
    <n v="2780"/>
    <d v="1899-12-30T18:53:57"/>
    <s v="-"/>
  </r>
  <r>
    <x v="537"/>
    <x v="66"/>
    <x v="47"/>
    <x v="10"/>
    <s v="Bournvita"/>
    <x v="2"/>
    <x v="5"/>
    <x v="51"/>
    <n v="0.5"/>
    <n v="11150"/>
    <x v="1"/>
    <s v="-"/>
    <m/>
    <s v="General Trade"/>
    <s v="Mobile App"/>
    <s v="00:00:00"/>
    <n v="5575"/>
    <d v="1899-12-30T18:53:58"/>
    <s v="-"/>
  </r>
  <r>
    <x v="537"/>
    <x v="66"/>
    <x v="47"/>
    <x v="10"/>
    <s v="Bournvita"/>
    <x v="2"/>
    <x v="5"/>
    <x v="40"/>
    <n v="0.5"/>
    <n v="9050"/>
    <x v="1"/>
    <s v="-"/>
    <m/>
    <s v="General Trade"/>
    <s v="Mobile App"/>
    <s v="00:00:00"/>
    <n v="4525"/>
    <d v="1899-12-30T18:53:58"/>
    <s v="-"/>
  </r>
  <r>
    <x v="537"/>
    <x v="66"/>
    <x v="47"/>
    <x v="1"/>
    <s v="Peak Milk"/>
    <x v="2"/>
    <x v="4"/>
    <x v="43"/>
    <n v="1"/>
    <n v="3750"/>
    <x v="1"/>
    <s v="-"/>
    <m/>
    <s v="General Trade"/>
    <s v="Mobile App"/>
    <s v="00:00:00"/>
    <n v="3750"/>
    <d v="1899-12-30T18:53:58"/>
    <s v="-"/>
  </r>
  <r>
    <x v="537"/>
    <x v="66"/>
    <x v="47"/>
    <x v="2"/>
    <s v="Nestle Milo"/>
    <x v="2"/>
    <x v="5"/>
    <x v="30"/>
    <n v="0.5"/>
    <n v="9120"/>
    <x v="1"/>
    <s v="-"/>
    <m/>
    <s v="General Trade"/>
    <s v="Mobile App"/>
    <s v="00:00:00"/>
    <n v="4560"/>
    <d v="1899-12-30T18:53:58"/>
    <s v="-"/>
  </r>
  <r>
    <x v="538"/>
    <x v="491"/>
    <x v="103"/>
    <x v="12"/>
    <s v="Hollandia Evap. Milk"/>
    <x v="2"/>
    <x v="8"/>
    <x v="56"/>
    <n v="1"/>
    <n v="2780"/>
    <x v="1"/>
    <s v="-"/>
    <m/>
    <s v="General Trade"/>
    <s v="Mobile App"/>
    <s v="00:00:00"/>
    <n v="2780"/>
    <d v="1899-12-30T07:36:35"/>
    <s v="-"/>
  </r>
  <r>
    <x v="538"/>
    <x v="491"/>
    <x v="103"/>
    <x v="2"/>
    <s v="Nestle Milo"/>
    <x v="2"/>
    <x v="5"/>
    <x v="30"/>
    <n v="1"/>
    <n v="9120"/>
    <x v="1"/>
    <s v="-"/>
    <m/>
    <s v="General Trade"/>
    <s v="Mobile App"/>
    <s v="00:00:00"/>
    <n v="9120"/>
    <d v="1899-12-30T07:36:35"/>
    <s v="-"/>
  </r>
  <r>
    <x v="538"/>
    <x v="491"/>
    <x v="103"/>
    <x v="1"/>
    <s v="Peak Milk"/>
    <x v="2"/>
    <x v="4"/>
    <x v="43"/>
    <n v="1"/>
    <n v="3750"/>
    <x v="1"/>
    <s v="-"/>
    <m/>
    <s v="General Trade"/>
    <s v="Mobile App"/>
    <s v="00:00:00"/>
    <n v="3750"/>
    <d v="1899-12-30T07:36:35"/>
    <s v="-"/>
  </r>
  <r>
    <x v="538"/>
    <x v="491"/>
    <x v="103"/>
    <x v="10"/>
    <s v="Bournvita"/>
    <x v="2"/>
    <x v="5"/>
    <x v="40"/>
    <n v="1"/>
    <n v="9050"/>
    <x v="1"/>
    <s v="-"/>
    <m/>
    <s v="General Trade"/>
    <s v="Mobile App"/>
    <s v="00:00:00"/>
    <n v="9050"/>
    <d v="1899-12-30T07:36:35"/>
    <s v="-"/>
  </r>
  <r>
    <x v="117"/>
    <x v="115"/>
    <x v="84"/>
    <x v="2"/>
    <s v="Nestle Milo"/>
    <x v="2"/>
    <x v="5"/>
    <x v="30"/>
    <n v="6"/>
    <n v="9120"/>
    <x v="1"/>
    <s v="-"/>
    <m/>
    <s v="General Trade"/>
    <s v="Mobile App"/>
    <s v="00:00:00"/>
    <n v="54720"/>
    <d v="1899-12-30T11:40:59"/>
    <s v="-"/>
  </r>
  <r>
    <x v="539"/>
    <x v="492"/>
    <x v="138"/>
    <x v="11"/>
    <s v="Dano Cool Cow"/>
    <x v="2"/>
    <x v="4"/>
    <x v="44"/>
    <n v="2"/>
    <n v="6750"/>
    <x v="1"/>
    <s v="-"/>
    <m/>
    <s v="General Trade"/>
    <s v="Mobile App"/>
    <s v="00:00:00"/>
    <n v="13500"/>
    <d v="1899-12-30T18:58:14"/>
    <s v="-"/>
  </r>
  <r>
    <x v="540"/>
    <x v="493"/>
    <x v="71"/>
    <x v="1"/>
    <s v="Three Crowns Milk"/>
    <x v="2"/>
    <x v="4"/>
    <x v="79"/>
    <n v="10"/>
    <n v="3750"/>
    <x v="1"/>
    <s v="-"/>
    <m/>
    <s v="General Trade"/>
    <s v="Mobile App"/>
    <s v="00:00:00"/>
    <n v="37500"/>
    <d v="1899-12-30T21:34:44"/>
    <s v="-"/>
  </r>
  <r>
    <x v="70"/>
    <x v="70"/>
    <x v="51"/>
    <x v="2"/>
    <s v="Nestle Milo"/>
    <x v="2"/>
    <x v="5"/>
    <x v="30"/>
    <n v="6"/>
    <n v="9200"/>
    <x v="1"/>
    <s v="-"/>
    <m/>
    <s v="Modern Trade"/>
    <s v="Whatsapp"/>
    <s v="00:00:00"/>
    <n v="55200"/>
    <d v="1899-12-30T22:28:57"/>
    <s v="-"/>
  </r>
  <r>
    <x v="541"/>
    <x v="494"/>
    <x v="88"/>
    <x v="2"/>
    <s v="Nestle Milo"/>
    <x v="2"/>
    <x v="5"/>
    <x v="30"/>
    <n v="1"/>
    <n v="9120"/>
    <x v="1"/>
    <s v="-"/>
    <m/>
    <s v="General Trade"/>
    <s v="Whatsapp"/>
    <s v="00:00:00"/>
    <n v="9120"/>
    <d v="1899-12-30T15:15:20"/>
    <s v="-"/>
  </r>
  <r>
    <x v="541"/>
    <x v="494"/>
    <x v="88"/>
    <x v="1"/>
    <s v="Peak Milk"/>
    <x v="2"/>
    <x v="4"/>
    <x v="37"/>
    <n v="1"/>
    <n v="4400"/>
    <x v="1"/>
    <s v="-"/>
    <m/>
    <s v="General Trade"/>
    <s v="Whatsapp"/>
    <s v="00:00:00"/>
    <n v="4400"/>
    <d v="1899-12-30T15:15:20"/>
    <s v="-"/>
  </r>
  <r>
    <x v="542"/>
    <x v="494"/>
    <x v="88"/>
    <x v="15"/>
    <s v="Mac Wafers"/>
    <x v="2"/>
    <x v="10"/>
    <x v="65"/>
    <n v="1"/>
    <n v="3680"/>
    <x v="1"/>
    <s v="-"/>
    <m/>
    <s v="General Trade"/>
    <s v="Whatsapp"/>
    <s v="00:00:00"/>
    <n v="3680"/>
    <d v="1899-12-30T15:15:21"/>
    <s v="-"/>
  </r>
  <r>
    <x v="118"/>
    <x v="116"/>
    <x v="85"/>
    <x v="11"/>
    <s v="Dano Cool Cow"/>
    <x v="2"/>
    <x v="4"/>
    <x v="44"/>
    <n v="2"/>
    <n v="6750"/>
    <x v="1"/>
    <s v="-"/>
    <m/>
    <s v="General Trade"/>
    <s v="Whatsapp"/>
    <s v="00:00:00"/>
    <n v="13500"/>
    <d v="1899-12-30T10:11:08"/>
    <s v="-"/>
  </r>
  <r>
    <x v="118"/>
    <x v="116"/>
    <x v="85"/>
    <x v="11"/>
    <s v="Dano Cool Cow"/>
    <x v="2"/>
    <x v="4"/>
    <x v="46"/>
    <n v="1"/>
    <n v="8500"/>
    <x v="1"/>
    <s v="-"/>
    <m/>
    <s v="General Trade"/>
    <s v="Whatsapp"/>
    <s v="00:00:00"/>
    <n v="8500"/>
    <d v="1899-12-30T10:11:08"/>
    <s v="-"/>
  </r>
  <r>
    <x v="543"/>
    <x v="495"/>
    <x v="53"/>
    <x v="11"/>
    <s v="Dano Cool Cow"/>
    <x v="2"/>
    <x v="4"/>
    <x v="57"/>
    <n v="1"/>
    <n v="19170"/>
    <x v="1"/>
    <s v="-"/>
    <m/>
    <s v="General Trade"/>
    <s v="Whatsapp"/>
    <s v="00:00:00"/>
    <n v="19170"/>
    <d v="1899-12-30T15:35:31"/>
    <s v="-"/>
  </r>
  <r>
    <x v="543"/>
    <x v="495"/>
    <x v="53"/>
    <x v="7"/>
    <s v="Loya Milk"/>
    <x v="2"/>
    <x v="4"/>
    <x v="41"/>
    <n v="1"/>
    <n v="11000"/>
    <x v="1"/>
    <s v="-"/>
    <m/>
    <s v="General Trade"/>
    <s v="Whatsapp"/>
    <s v="00:00:00"/>
    <n v="11000"/>
    <d v="1899-12-30T15:35:31"/>
    <s v="-"/>
  </r>
  <r>
    <x v="544"/>
    <x v="496"/>
    <x v="209"/>
    <x v="7"/>
    <s v="Cowbell Milk"/>
    <x v="2"/>
    <x v="4"/>
    <x v="32"/>
    <n v="1"/>
    <n v="7800"/>
    <x v="1"/>
    <s v="-"/>
    <m/>
    <s v="General Trade"/>
    <s v="Whatsapp"/>
    <s v="00:00:00"/>
    <n v="7800"/>
    <d v="1899-12-30T17:35:04"/>
    <s v="-"/>
  </r>
  <r>
    <x v="545"/>
    <x v="497"/>
    <x v="210"/>
    <x v="16"/>
    <s v="MistaChoco 15g"/>
    <x v="2"/>
    <x v="9"/>
    <x v="72"/>
    <n v="1"/>
    <n v="1500"/>
    <x v="1"/>
    <s v="-"/>
    <m/>
    <s v="General Trade"/>
    <s v="Whatsapp"/>
    <s v="00:00:00"/>
    <n v="1500"/>
    <d v="1899-12-30T12:42:48"/>
    <s v="-"/>
  </r>
  <r>
    <x v="546"/>
    <x v="498"/>
    <x v="145"/>
    <x v="16"/>
    <s v="MistaChoco 15g"/>
    <x v="2"/>
    <x v="9"/>
    <x v="73"/>
    <n v="1"/>
    <n v="1"/>
    <x v="1"/>
    <s v="-"/>
    <m/>
    <s v="General Trade"/>
    <s v="Whatsapp"/>
    <s v="00:00:00"/>
    <n v="1"/>
    <d v="1899-12-30T15:36:03"/>
    <s v="-"/>
  </r>
  <r>
    <x v="546"/>
    <x v="498"/>
    <x v="145"/>
    <x v="16"/>
    <s v="MistaChoco 15g"/>
    <x v="2"/>
    <x v="9"/>
    <x v="72"/>
    <n v="1"/>
    <n v="1500"/>
    <x v="1"/>
    <s v="-"/>
    <m/>
    <s v="General Trade"/>
    <s v="Whatsapp"/>
    <s v="00:00:00"/>
    <n v="1500"/>
    <d v="1899-12-30T15:36:03"/>
    <s v="-"/>
  </r>
  <r>
    <x v="547"/>
    <x v="499"/>
    <x v="20"/>
    <x v="1"/>
    <s v="Three Crowns Milk"/>
    <x v="2"/>
    <x v="4"/>
    <x v="79"/>
    <n v="2"/>
    <n v="3750"/>
    <x v="1"/>
    <s v="-"/>
    <m/>
    <s v="General Trade"/>
    <s v="Whatsapp"/>
    <s v="00:00:00"/>
    <n v="7500"/>
    <d v="1899-12-30T09:46:15"/>
    <s v="-"/>
  </r>
  <r>
    <x v="547"/>
    <x v="499"/>
    <x v="20"/>
    <x v="11"/>
    <s v="Dano Cool Cow"/>
    <x v="2"/>
    <x v="4"/>
    <x v="46"/>
    <n v="1"/>
    <n v="8500"/>
    <x v="1"/>
    <s v="-"/>
    <m/>
    <s v="General Trade"/>
    <s v="Whatsapp"/>
    <s v="00:00:00"/>
    <n v="8500"/>
    <d v="1899-12-30T09:46:15"/>
    <s v="-"/>
  </r>
  <r>
    <x v="547"/>
    <x v="499"/>
    <x v="20"/>
    <x v="2"/>
    <s v="Nestle Milo"/>
    <x v="2"/>
    <x v="5"/>
    <x v="38"/>
    <n v="1"/>
    <n v="9350"/>
    <x v="1"/>
    <s v="-"/>
    <m/>
    <s v="General Trade"/>
    <s v="Whatsapp"/>
    <s v="00:00:00"/>
    <n v="9350"/>
    <d v="1899-12-30T09:46:15"/>
    <s v="-"/>
  </r>
  <r>
    <x v="547"/>
    <x v="499"/>
    <x v="20"/>
    <x v="9"/>
    <s v="Nasco Cornflakes"/>
    <x v="2"/>
    <x v="6"/>
    <x v="35"/>
    <n v="1"/>
    <n v="2000"/>
    <x v="1"/>
    <s v="-"/>
    <m/>
    <s v="General Trade"/>
    <s v="Whatsapp"/>
    <s v="00:00:00"/>
    <n v="2000"/>
    <d v="1899-12-30T09:46:15"/>
    <s v="-"/>
  </r>
  <r>
    <x v="548"/>
    <x v="500"/>
    <x v="154"/>
    <x v="16"/>
    <s v="MistaChoco 15g"/>
    <x v="2"/>
    <x v="9"/>
    <x v="73"/>
    <n v="1"/>
    <n v="1"/>
    <x v="1"/>
    <s v="-"/>
    <m/>
    <s v="General Trade"/>
    <s v="Whatsapp"/>
    <s v="00:00:00"/>
    <n v="1"/>
    <d v="1899-12-30T17:17:18"/>
    <s v="-"/>
  </r>
  <r>
    <x v="548"/>
    <x v="500"/>
    <x v="154"/>
    <x v="16"/>
    <s v="MistaChoco 15g"/>
    <x v="2"/>
    <x v="9"/>
    <x v="72"/>
    <n v="1"/>
    <n v="1500"/>
    <x v="1"/>
    <s v="-"/>
    <m/>
    <s v="General Trade"/>
    <s v="Whatsapp"/>
    <s v="00:00:00"/>
    <n v="1500"/>
    <d v="1899-12-30T17:17:18"/>
    <s v="-"/>
  </r>
  <r>
    <x v="549"/>
    <x v="501"/>
    <x v="211"/>
    <x v="16"/>
    <s v="MistaChoco 15g"/>
    <x v="2"/>
    <x v="9"/>
    <x v="72"/>
    <n v="1"/>
    <n v="1500"/>
    <x v="1"/>
    <s v="-"/>
    <m/>
    <s v="General Trade"/>
    <s v="Whatsapp"/>
    <s v="00:00:00"/>
    <n v="1500"/>
    <d v="1899-12-30T17:23:13"/>
    <s v="-"/>
  </r>
  <r>
    <x v="549"/>
    <x v="501"/>
    <x v="211"/>
    <x v="16"/>
    <s v="MistaChoco 15g"/>
    <x v="2"/>
    <x v="9"/>
    <x v="73"/>
    <n v="1"/>
    <n v="1"/>
    <x v="1"/>
    <s v="-"/>
    <m/>
    <s v="General Trade"/>
    <s v="Whatsapp"/>
    <s v="00:00:00"/>
    <n v="1"/>
    <d v="1899-12-30T17:23:13"/>
    <s v="-"/>
  </r>
  <r>
    <x v="550"/>
    <x v="502"/>
    <x v="9"/>
    <x v="1"/>
    <s v="Peak Milk"/>
    <x v="2"/>
    <x v="4"/>
    <x v="81"/>
    <n v="5"/>
    <n v="10650"/>
    <x v="1"/>
    <s v="-"/>
    <m/>
    <s v="General Trade"/>
    <s v="Whatsapp"/>
    <s v="00:00:00"/>
    <n v="53250"/>
    <d v="1899-12-30T12:41:27"/>
    <s v="-"/>
  </r>
  <r>
    <x v="551"/>
    <x v="503"/>
    <x v="212"/>
    <x v="16"/>
    <s v="MistaChoco 15g"/>
    <x v="2"/>
    <x v="9"/>
    <x v="72"/>
    <n v="1"/>
    <n v="1500"/>
    <x v="1"/>
    <s v="-"/>
    <m/>
    <s v="General Trade"/>
    <s v="Whatsapp"/>
    <s v="00:00:00"/>
    <n v="1500"/>
    <d v="1899-12-30T17:51:17"/>
    <s v="-"/>
  </r>
  <r>
    <x v="551"/>
    <x v="503"/>
    <x v="212"/>
    <x v="16"/>
    <s v="MistaChoco 15g"/>
    <x v="2"/>
    <x v="9"/>
    <x v="73"/>
    <n v="1"/>
    <n v="1"/>
    <x v="1"/>
    <s v="-"/>
    <m/>
    <s v="General Trade"/>
    <s v="Whatsapp"/>
    <s v="00:00:00"/>
    <n v="1"/>
    <d v="1899-12-30T17:51:17"/>
    <s v="-"/>
  </r>
  <r>
    <x v="552"/>
    <x v="504"/>
    <x v="1"/>
    <x v="11"/>
    <s v="Dano Full Cream"/>
    <x v="2"/>
    <x v="4"/>
    <x v="58"/>
    <n v="1"/>
    <n v="23680"/>
    <x v="1"/>
    <s v="-"/>
    <m/>
    <s v="General Trade"/>
    <s v="Whatsapp"/>
    <s v="00:00:00"/>
    <n v="23680"/>
    <d v="1899-12-30T16:33:04"/>
    <s v="-"/>
  </r>
  <r>
    <x v="356"/>
    <x v="334"/>
    <x v="126"/>
    <x v="1"/>
    <s v="Peak Milk"/>
    <x v="2"/>
    <x v="4"/>
    <x v="81"/>
    <n v="3"/>
    <n v="10650"/>
    <x v="1"/>
    <s v="-"/>
    <m/>
    <s v="General Trade"/>
    <s v="Whatsapp"/>
    <s v="00:00:00"/>
    <n v="31950"/>
    <d v="1899-12-30T17:36:55"/>
    <s v="-"/>
  </r>
  <r>
    <x v="553"/>
    <x v="505"/>
    <x v="213"/>
    <x v="9"/>
    <s v="Nasco Biscuit"/>
    <x v="2"/>
    <x v="10"/>
    <x v="55"/>
    <n v="1"/>
    <n v="3300"/>
    <x v="1"/>
    <s v="-"/>
    <m/>
    <s v="General Trade"/>
    <s v="Whatsapp"/>
    <s v="00:00:00"/>
    <n v="3300"/>
    <d v="1899-12-30T14:30:38"/>
    <s v="-"/>
  </r>
  <r>
    <x v="553"/>
    <x v="505"/>
    <x v="213"/>
    <x v="8"/>
    <s v="Nibit Cookies"/>
    <x v="2"/>
    <x v="7"/>
    <x v="33"/>
    <n v="1"/>
    <n v="3000"/>
    <x v="1"/>
    <s v="-"/>
    <m/>
    <s v="General Trade"/>
    <s v="Whatsapp"/>
    <s v="00:00:00"/>
    <n v="3000"/>
    <d v="1899-12-30T14:30:38"/>
    <s v="-"/>
  </r>
  <r>
    <x v="553"/>
    <x v="505"/>
    <x v="213"/>
    <x v="1"/>
    <s v="Peak Milk"/>
    <x v="2"/>
    <x v="4"/>
    <x v="37"/>
    <n v="1"/>
    <n v="4550"/>
    <x v="1"/>
    <s v="-"/>
    <m/>
    <s v="General Trade"/>
    <s v="Whatsapp"/>
    <s v="00:00:00"/>
    <n v="4550"/>
    <d v="1899-12-30T14:30:38"/>
    <s v="-"/>
  </r>
  <r>
    <x v="553"/>
    <x v="505"/>
    <x v="213"/>
    <x v="1"/>
    <s v="Three Crowns Milk"/>
    <x v="2"/>
    <x v="4"/>
    <x v="79"/>
    <n v="1"/>
    <n v="3750"/>
    <x v="1"/>
    <s v="-"/>
    <m/>
    <s v="General Trade"/>
    <s v="Whatsapp"/>
    <s v="00:00:00"/>
    <n v="3750"/>
    <d v="1899-12-30T14:30:38"/>
    <s v="-"/>
  </r>
  <r>
    <x v="554"/>
    <x v="506"/>
    <x v="214"/>
    <x v="1"/>
    <s v="Peak Milk"/>
    <x v="2"/>
    <x v="4"/>
    <x v="81"/>
    <n v="1"/>
    <n v="10650"/>
    <x v="1"/>
    <s v="-"/>
    <m/>
    <s v="General Trade"/>
    <s v="Whatsapp"/>
    <s v="00:00:00"/>
    <n v="10650"/>
    <d v="1899-12-30T12:00:40"/>
    <s v="-"/>
  </r>
  <r>
    <x v="555"/>
    <x v="507"/>
    <x v="90"/>
    <x v="19"/>
    <s v="Tasty Tom Sachet"/>
    <x v="3"/>
    <x v="14"/>
    <x v="84"/>
    <n v="4"/>
    <n v="4600"/>
    <x v="0"/>
    <s v="Loveth Adesoji"/>
    <d v="2020-12-02T07:51:40"/>
    <s v="General Trade"/>
    <s v="Whatsapp"/>
    <d v="1899-12-30T17:43:35"/>
    <n v="18400"/>
    <d v="1899-12-30T14:08:05"/>
    <d v="1899-12-30T07:51:40"/>
  </r>
  <r>
    <x v="555"/>
    <x v="507"/>
    <x v="90"/>
    <x v="20"/>
    <s v="Tasty cubes"/>
    <x v="3"/>
    <x v="15"/>
    <x v="85"/>
    <n v="1"/>
    <n v="9600"/>
    <x v="0"/>
    <s v="Loveth Adesoji"/>
    <d v="2020-12-02T07:51:40"/>
    <s v="General Trade"/>
    <s v="Whatsapp"/>
    <d v="1899-12-30T17:43:35"/>
    <n v="9600"/>
    <d v="1899-12-30T14:08:05"/>
    <d v="1899-12-30T07:51:40"/>
  </r>
  <r>
    <x v="556"/>
    <x v="507"/>
    <x v="90"/>
    <x v="21"/>
    <s v="Golden Penny Spaghetti"/>
    <x v="3"/>
    <x v="14"/>
    <x v="86"/>
    <n v="5"/>
    <n v="4250"/>
    <x v="0"/>
    <s v="Loveth Adesoji"/>
    <d v="2020-12-02T07:51:40"/>
    <s v="General Trade"/>
    <s v="Whatsapp"/>
    <d v="1899-12-30T17:43:34"/>
    <n v="21250"/>
    <d v="1899-12-30T14:08:06"/>
    <d v="1899-12-30T07:51:40"/>
  </r>
  <r>
    <x v="120"/>
    <x v="118"/>
    <x v="31"/>
    <x v="19"/>
    <s v="Tasty Tom Sachet"/>
    <x v="3"/>
    <x v="14"/>
    <x v="84"/>
    <n v="2"/>
    <n v="4600"/>
    <x v="0"/>
    <s v="Bernice Segs"/>
    <d v="2020-12-02T11:01:25"/>
    <s v="General Trade"/>
    <s v="Whatsapp"/>
    <d v="1899-12-30T23:40:17"/>
    <n v="9200"/>
    <d v="1899-12-30T11:21:08"/>
    <d v="1899-12-30T11:01:25"/>
  </r>
  <r>
    <x v="123"/>
    <x v="121"/>
    <x v="29"/>
    <x v="22"/>
    <s v="Indomie Hungryman"/>
    <x v="3"/>
    <x v="14"/>
    <x v="87"/>
    <n v="1"/>
    <n v="4050"/>
    <x v="0"/>
    <s v="Ralia Okwuchukwu"/>
    <d v="2020-12-02T13:18:14"/>
    <s v="General Trade"/>
    <s v="Whatsapp"/>
    <d v="1899-12-31T01:16:53"/>
    <n v="4050"/>
    <d v="1899-12-30T12:01:21"/>
    <d v="1899-12-30T13:18:14"/>
  </r>
  <r>
    <x v="557"/>
    <x v="508"/>
    <x v="215"/>
    <x v="21"/>
    <s v="Golden Penny Spaghetti"/>
    <x v="3"/>
    <x v="14"/>
    <x v="88"/>
    <n v="20"/>
    <n v="4250"/>
    <x v="0"/>
    <s v="Bola Abiodun"/>
    <d v="2020-12-02T14:03:30"/>
    <s v="General Trade"/>
    <s v="Whatsapp"/>
    <d v="1899-12-30T22:34:07"/>
    <n v="85000"/>
    <d v="1899-12-30T15:29:23"/>
    <d v="1899-12-30T14:03:30"/>
  </r>
  <r>
    <x v="125"/>
    <x v="122"/>
    <x v="87"/>
    <x v="21"/>
    <s v="Golden Penny Spaghetti"/>
    <x v="3"/>
    <x v="14"/>
    <x v="86"/>
    <n v="2"/>
    <n v="4250"/>
    <x v="0"/>
    <s v="oreoluwa chidi"/>
    <d v="2020-12-02T16:08:30"/>
    <s v="General Trade"/>
    <s v="Whatsapp"/>
    <d v="1899-12-30T23:09:24"/>
    <n v="8500"/>
    <d v="1899-12-30T16:59:06"/>
    <d v="1899-12-30T16:08:30"/>
  </r>
  <r>
    <x v="125"/>
    <x v="122"/>
    <x v="87"/>
    <x v="21"/>
    <s v="Golden Penny Spaghetti"/>
    <x v="3"/>
    <x v="14"/>
    <x v="88"/>
    <n v="2"/>
    <n v="4250"/>
    <x v="0"/>
    <s v="oreoluwa chidi"/>
    <d v="2020-12-02T16:08:30"/>
    <s v="General Trade"/>
    <s v="Whatsapp"/>
    <d v="1899-12-30T23:09:24"/>
    <n v="8500"/>
    <d v="1899-12-30T16:59:06"/>
    <d v="1899-12-30T16:08:30"/>
  </r>
  <r>
    <x v="126"/>
    <x v="123"/>
    <x v="88"/>
    <x v="21"/>
    <s v="Golden Penny Semovita"/>
    <x v="3"/>
    <x v="14"/>
    <x v="89"/>
    <n v="1"/>
    <n v="3800"/>
    <x v="0"/>
    <s v="Chiamaka Richard"/>
    <d v="2020-12-02T18:51:04"/>
    <s v="General Trade"/>
    <s v="Whatsapp"/>
    <d v="1899-12-31T01:25:32"/>
    <n v="3800"/>
    <d v="1899-12-30T17:25:32"/>
    <d v="1899-12-30T18:51:04"/>
  </r>
  <r>
    <x v="128"/>
    <x v="125"/>
    <x v="12"/>
    <x v="23"/>
    <s v="Vitali Tomato Paste"/>
    <x v="3"/>
    <x v="14"/>
    <x v="90"/>
    <n v="1"/>
    <n v="4700"/>
    <x v="0"/>
    <s v="chinelo Isaac"/>
    <d v="2020-12-03T11:19:29"/>
    <s v="Wholesale"/>
    <s v="Whatsapp"/>
    <d v="1899-12-30T19:24:38"/>
    <n v="4700"/>
    <d v="1899-12-30T15:54:51"/>
    <d v="1899-12-30T11:19:29"/>
  </r>
  <r>
    <x v="128"/>
    <x v="125"/>
    <x v="12"/>
    <x v="24"/>
    <s v="Sonia Tomato Tin"/>
    <x v="3"/>
    <x v="16"/>
    <x v="91"/>
    <n v="1"/>
    <n v="10200"/>
    <x v="0"/>
    <s v="chinelo Isaac"/>
    <d v="2020-12-03T11:19:29"/>
    <s v="Wholesale"/>
    <s v="Whatsapp"/>
    <d v="1899-12-30T19:24:38"/>
    <n v="10200"/>
    <d v="1899-12-30T15:54:51"/>
    <d v="1899-12-30T11:19:29"/>
  </r>
  <r>
    <x v="129"/>
    <x v="126"/>
    <x v="89"/>
    <x v="21"/>
    <s v="Golden Penny Semovita"/>
    <x v="3"/>
    <x v="14"/>
    <x v="92"/>
    <n v="1"/>
    <n v="3930"/>
    <x v="0"/>
    <s v="Bola Abiodun"/>
    <d v="2020-12-03T11:58:35"/>
    <s v="General Trade"/>
    <s v="Whatsapp"/>
    <d v="1899-12-30T21:51:51"/>
    <n v="3930"/>
    <d v="1899-12-30T14:06:44"/>
    <d v="1899-12-30T11:58:35"/>
  </r>
  <r>
    <x v="129"/>
    <x v="126"/>
    <x v="89"/>
    <x v="21"/>
    <s v="Golden Penny Spaghetti"/>
    <x v="3"/>
    <x v="14"/>
    <x v="86"/>
    <n v="2"/>
    <n v="4250"/>
    <x v="0"/>
    <s v="Bola Abiodun"/>
    <d v="2020-12-03T11:58:35"/>
    <s v="General Trade"/>
    <s v="Whatsapp"/>
    <d v="1899-12-30T21:51:51"/>
    <n v="8500"/>
    <d v="1899-12-30T14:06:44"/>
    <d v="1899-12-30T11:58:35"/>
  </r>
  <r>
    <x v="130"/>
    <x v="127"/>
    <x v="90"/>
    <x v="21"/>
    <s v="Golden Penny Semovita"/>
    <x v="3"/>
    <x v="14"/>
    <x v="92"/>
    <n v="2"/>
    <n v="3930"/>
    <x v="0"/>
    <s v="Chinonso Micheal"/>
    <d v="2020-12-03T12:23:42"/>
    <s v="General Trade"/>
    <s v="Whatsapp"/>
    <d v="1899-12-30T18:55:02"/>
    <n v="7860"/>
    <d v="1899-12-30T17:28:40"/>
    <d v="1899-12-30T12:23:42"/>
  </r>
  <r>
    <x v="130"/>
    <x v="127"/>
    <x v="90"/>
    <x v="24"/>
    <s v="Sonia Tomato Paste"/>
    <x v="3"/>
    <x v="16"/>
    <x v="93"/>
    <n v="2"/>
    <n v="4100"/>
    <x v="0"/>
    <s v="Chinonso Micheal"/>
    <d v="2020-12-03T12:23:42"/>
    <s v="General Trade"/>
    <s v="Whatsapp"/>
    <d v="1899-12-30T18:55:02"/>
    <n v="8200"/>
    <d v="1899-12-30T17:28:40"/>
    <d v="1899-12-30T12:23:42"/>
  </r>
  <r>
    <x v="3"/>
    <x v="3"/>
    <x v="3"/>
    <x v="22"/>
    <s v="Indomie Hungryman"/>
    <x v="3"/>
    <x v="14"/>
    <x v="87"/>
    <n v="2"/>
    <n v="4050"/>
    <x v="0"/>
    <s v="Ralia Okwuchukwu"/>
    <d v="2020-12-03T12:41:33"/>
    <s v="General Trade"/>
    <s v="Whatsapp"/>
    <d v="1899-12-30T20:07:25"/>
    <n v="8100"/>
    <d v="1899-12-30T16:34:08"/>
    <d v="1899-12-30T12:41:33"/>
  </r>
  <r>
    <x v="558"/>
    <x v="509"/>
    <x v="216"/>
    <x v="21"/>
    <s v="Golden Penny Spaghetti"/>
    <x v="3"/>
    <x v="14"/>
    <x v="86"/>
    <n v="5"/>
    <n v="4250"/>
    <x v="0"/>
    <s v="Dolly yanju"/>
    <d v="2020-12-03T15:59:25"/>
    <s v="General Trade"/>
    <s v="Mobile App"/>
    <d v="1899-12-31T18:12:35"/>
    <n v="21250"/>
    <d v="1899-12-30T21:46:50"/>
    <d v="1899-12-30T15:59:25"/>
  </r>
  <r>
    <x v="558"/>
    <x v="509"/>
    <x v="216"/>
    <x v="20"/>
    <s v="Tasty cubes"/>
    <x v="3"/>
    <x v="15"/>
    <x v="85"/>
    <n v="1"/>
    <n v="9600"/>
    <x v="0"/>
    <s v="Dolly yanju"/>
    <d v="2020-12-03T15:59:25"/>
    <s v="General Trade"/>
    <s v="Mobile App"/>
    <d v="1899-12-31T18:12:35"/>
    <n v="9600"/>
    <d v="1899-12-30T21:46:50"/>
    <d v="1899-12-30T15:59:25"/>
  </r>
  <r>
    <x v="559"/>
    <x v="510"/>
    <x v="25"/>
    <x v="21"/>
    <s v="Golden Penny Semovita"/>
    <x v="3"/>
    <x v="14"/>
    <x v="92"/>
    <n v="3"/>
    <n v="3930"/>
    <x v="0"/>
    <s v="vanessa Jude"/>
    <d v="2020-12-03T16:19:02"/>
    <s v="General Trade"/>
    <s v="Whatsapp"/>
    <d v="1899-12-31T03:06:48"/>
    <n v="11790"/>
    <d v="1899-12-30T13:12:14"/>
    <d v="1899-12-30T16:19:02"/>
  </r>
  <r>
    <x v="559"/>
    <x v="510"/>
    <x v="25"/>
    <x v="24"/>
    <s v="Sonia Tomato Paste"/>
    <x v="3"/>
    <x v="16"/>
    <x v="93"/>
    <n v="1"/>
    <n v="4100"/>
    <x v="0"/>
    <s v="vanessa Jude"/>
    <d v="2020-12-03T16:19:02"/>
    <s v="General Trade"/>
    <s v="Whatsapp"/>
    <d v="1899-12-31T03:06:48"/>
    <n v="4100"/>
    <d v="1899-12-30T13:12:14"/>
    <d v="1899-12-30T16:19:02"/>
  </r>
  <r>
    <x v="141"/>
    <x v="138"/>
    <x v="93"/>
    <x v="21"/>
    <s v="Golden Penny Spaghetti"/>
    <x v="3"/>
    <x v="14"/>
    <x v="86"/>
    <n v="4"/>
    <n v="4250"/>
    <x v="0"/>
    <s v="Titi Bishop"/>
    <d v="2020-12-04T10:23:30"/>
    <s v="General Trade"/>
    <s v="Whatsapp"/>
    <d v="1899-12-31T01:17:59"/>
    <n v="17000"/>
    <d v="1899-12-30T09:05:31"/>
    <d v="1899-12-30T10:23:30"/>
  </r>
  <r>
    <x v="143"/>
    <x v="140"/>
    <x v="95"/>
    <x v="19"/>
    <s v="Tasty Tom Sachet"/>
    <x v="3"/>
    <x v="14"/>
    <x v="84"/>
    <n v="1"/>
    <n v="4600"/>
    <x v="0"/>
    <s v="Blessing michael"/>
    <d v="2020-12-04T11:05:32"/>
    <s v="General Trade"/>
    <s v="Whatsapp"/>
    <d v="1899-12-31T00:21:17"/>
    <n v="4600"/>
    <d v="1899-12-30T10:44:15"/>
    <d v="1899-12-30T11:05:32"/>
  </r>
  <r>
    <x v="82"/>
    <x v="82"/>
    <x v="62"/>
    <x v="21"/>
    <s v="Golden Penny Spaghetti"/>
    <x v="3"/>
    <x v="14"/>
    <x v="86"/>
    <n v="3"/>
    <n v="4250"/>
    <x v="0"/>
    <s v="Alma Aliyu"/>
    <d v="2020-12-04T11:43:06"/>
    <s v="General Trade"/>
    <s v="Mobile App"/>
    <d v="1899-12-31T17:29:27"/>
    <n v="12750"/>
    <d v="1899-12-30T18:13:39"/>
    <d v="1899-12-30T11:43:06"/>
  </r>
  <r>
    <x v="83"/>
    <x v="82"/>
    <x v="62"/>
    <x v="19"/>
    <s v="Tasty Tom Sachet"/>
    <x v="3"/>
    <x v="14"/>
    <x v="84"/>
    <n v="1"/>
    <n v="4600"/>
    <x v="0"/>
    <s v="Alma Aliyu"/>
    <d v="2020-12-04T11:43:06"/>
    <s v="General Trade"/>
    <s v="Mobile App"/>
    <d v="1899-12-31T17:29:26"/>
    <n v="4600"/>
    <d v="1899-12-30T18:13:40"/>
    <d v="1899-12-30T11:43:06"/>
  </r>
  <r>
    <x v="145"/>
    <x v="142"/>
    <x v="54"/>
    <x v="20"/>
    <s v="Tasty cubes"/>
    <x v="3"/>
    <x v="15"/>
    <x v="94"/>
    <n v="1"/>
    <n v="9600"/>
    <x v="0"/>
    <s v="benita Alvin"/>
    <d v="2020-12-04T13:27:02"/>
    <s v="General Trade"/>
    <s v="Whatsapp"/>
    <d v="1899-12-30T23:33:50"/>
    <n v="9600"/>
    <d v="1899-12-30T13:53:12"/>
    <d v="1899-12-30T13:27:02"/>
  </r>
  <r>
    <x v="146"/>
    <x v="142"/>
    <x v="54"/>
    <x v="21"/>
    <s v="Golden Penny Semovita"/>
    <x v="3"/>
    <x v="14"/>
    <x v="92"/>
    <n v="1"/>
    <n v="3930"/>
    <x v="0"/>
    <s v="benita Alvin"/>
    <d v="2020-12-04T13:27:02"/>
    <s v="General Trade"/>
    <s v="Whatsapp"/>
    <d v="1899-12-30T23:33:49"/>
    <n v="3930"/>
    <d v="1899-12-30T13:53:13"/>
    <d v="1899-12-30T13:27:02"/>
  </r>
  <r>
    <x v="146"/>
    <x v="142"/>
    <x v="54"/>
    <x v="24"/>
    <s v="Sonia Tomato Paste"/>
    <x v="3"/>
    <x v="16"/>
    <x v="93"/>
    <n v="1"/>
    <n v="4100"/>
    <x v="0"/>
    <s v="benita Alvin"/>
    <d v="2020-12-04T13:27:02"/>
    <s v="General Trade"/>
    <s v="Whatsapp"/>
    <d v="1899-12-30T23:33:49"/>
    <n v="4100"/>
    <d v="1899-12-30T13:53:13"/>
    <d v="1899-12-30T13:27:02"/>
  </r>
  <r>
    <x v="146"/>
    <x v="142"/>
    <x v="54"/>
    <x v="19"/>
    <s v="Tasty Tom Sachet"/>
    <x v="3"/>
    <x v="14"/>
    <x v="84"/>
    <n v="2"/>
    <n v="4600"/>
    <x v="0"/>
    <s v="benita Alvin"/>
    <d v="2020-12-04T13:27:02"/>
    <s v="General Trade"/>
    <s v="Whatsapp"/>
    <d v="1899-12-30T23:33:49"/>
    <n v="9200"/>
    <d v="1899-12-30T13:53:13"/>
    <d v="1899-12-30T13:27:02"/>
  </r>
  <r>
    <x v="148"/>
    <x v="144"/>
    <x v="54"/>
    <x v="19"/>
    <s v="Tasty Tom Sachet"/>
    <x v="3"/>
    <x v="14"/>
    <x v="84"/>
    <n v="2"/>
    <n v="4600"/>
    <x v="0"/>
    <s v="benita Alvin"/>
    <d v="2020-12-04T13:27:02"/>
    <s v="General Trade"/>
    <s v="Whatsapp"/>
    <d v="1899-12-30T19:33:00"/>
    <n v="9200"/>
    <d v="1899-12-30T17:54:02"/>
    <d v="1899-12-30T13:27:02"/>
  </r>
  <r>
    <x v="148"/>
    <x v="144"/>
    <x v="54"/>
    <x v="21"/>
    <s v="Golden Penny Semovita"/>
    <x v="3"/>
    <x v="14"/>
    <x v="92"/>
    <n v="1"/>
    <n v="3930"/>
    <x v="0"/>
    <s v="benita Alvin"/>
    <d v="2020-12-04T13:27:02"/>
    <s v="General Trade"/>
    <s v="Whatsapp"/>
    <d v="1899-12-30T19:33:00"/>
    <n v="3930"/>
    <d v="1899-12-30T17:54:02"/>
    <d v="1899-12-30T13:27:02"/>
  </r>
  <r>
    <x v="148"/>
    <x v="144"/>
    <x v="54"/>
    <x v="21"/>
    <s v="Golden Penny Spaghetti"/>
    <x v="3"/>
    <x v="14"/>
    <x v="86"/>
    <n v="3"/>
    <n v="4250"/>
    <x v="0"/>
    <s v="benita Alvin"/>
    <d v="2020-12-04T13:27:02"/>
    <s v="General Trade"/>
    <s v="Whatsapp"/>
    <d v="1899-12-30T19:33:00"/>
    <n v="12750"/>
    <d v="1899-12-30T17:54:02"/>
    <d v="1899-12-30T13:27:02"/>
  </r>
  <r>
    <x v="560"/>
    <x v="511"/>
    <x v="21"/>
    <x v="22"/>
    <s v="Indomie Indomitable Pack"/>
    <x v="3"/>
    <x v="14"/>
    <x v="95"/>
    <n v="20"/>
    <n v="2160"/>
    <x v="0"/>
    <s v="zainab Pascal"/>
    <d v="2020-12-04T16:40:42"/>
    <s v="Wholesale"/>
    <s v="Mobile App"/>
    <d v="1899-12-31T21:49:53"/>
    <n v="43200"/>
    <d v="1899-12-30T18:50:49"/>
    <d v="1899-12-30T16:40:42"/>
  </r>
  <r>
    <x v="561"/>
    <x v="512"/>
    <x v="21"/>
    <x v="21"/>
    <s v="Golden Penny Semovita"/>
    <x v="3"/>
    <x v="14"/>
    <x v="96"/>
    <n v="20"/>
    <n v="3340"/>
    <x v="0"/>
    <s v="zainab Pascal"/>
    <d v="2020-12-04T16:40:42"/>
    <s v="Wholesale"/>
    <s v="Whatsapp"/>
    <d v="1899-12-30T23:44:41"/>
    <n v="66800"/>
    <d v="1899-12-30T16:56:01"/>
    <d v="1899-12-30T16:40:42"/>
  </r>
  <r>
    <x v="561"/>
    <x v="512"/>
    <x v="21"/>
    <x v="21"/>
    <s v="Golden Penny Spaghetti"/>
    <x v="3"/>
    <x v="14"/>
    <x v="86"/>
    <n v="5"/>
    <n v="4250"/>
    <x v="0"/>
    <s v="zainab Pascal"/>
    <d v="2020-12-04T16:40:42"/>
    <s v="Wholesale"/>
    <s v="Whatsapp"/>
    <d v="1899-12-30T23:44:41"/>
    <n v="21250"/>
    <d v="1899-12-30T16:56:01"/>
    <d v="1899-12-30T16:40:42"/>
  </r>
  <r>
    <x v="561"/>
    <x v="512"/>
    <x v="21"/>
    <x v="21"/>
    <s v="Golden Penny Semovita"/>
    <x v="3"/>
    <x v="14"/>
    <x v="97"/>
    <n v="9.5"/>
    <n v="1830"/>
    <x v="0"/>
    <s v="zainab Pascal"/>
    <d v="2020-12-04T16:40:42"/>
    <s v="Wholesale"/>
    <s v="Whatsapp"/>
    <d v="1899-12-30T23:44:41"/>
    <n v="17385"/>
    <d v="1899-12-30T16:56:01"/>
    <d v="1899-12-30T16:40:42"/>
  </r>
  <r>
    <x v="153"/>
    <x v="149"/>
    <x v="21"/>
    <x v="20"/>
    <s v="Tasty cubes"/>
    <x v="3"/>
    <x v="15"/>
    <x v="85"/>
    <n v="2"/>
    <n v="9600"/>
    <x v="0"/>
    <s v="zainab Pascal"/>
    <d v="2020-12-04T16:40:42"/>
    <s v="Wholesale"/>
    <s v="Whatsapp"/>
    <d v="1899-12-30T23:31:40"/>
    <n v="19200"/>
    <d v="1899-12-30T17:09:02"/>
    <d v="1899-12-30T16:40:42"/>
  </r>
  <r>
    <x v="153"/>
    <x v="149"/>
    <x v="21"/>
    <x v="20"/>
    <s v="Tasty cubes"/>
    <x v="3"/>
    <x v="15"/>
    <x v="94"/>
    <n v="2"/>
    <n v="9600"/>
    <x v="0"/>
    <s v="zainab Pascal"/>
    <d v="2020-12-04T16:40:42"/>
    <s v="Wholesale"/>
    <s v="Whatsapp"/>
    <d v="1899-12-30T23:31:40"/>
    <n v="19200"/>
    <d v="1899-12-30T17:09:02"/>
    <d v="1899-12-30T16:40:42"/>
  </r>
  <r>
    <x v="7"/>
    <x v="7"/>
    <x v="5"/>
    <x v="21"/>
    <s v="Golden Penny Spaghetti"/>
    <x v="3"/>
    <x v="14"/>
    <x v="86"/>
    <n v="2"/>
    <n v="4250"/>
    <x v="0"/>
    <s v="Mary paul"/>
    <d v="2020-12-04T20:31:48"/>
    <s v="General Trade"/>
    <s v="Whatsapp"/>
    <d v="1899-12-31T05:10:11"/>
    <n v="8500"/>
    <d v="1899-12-30T15:21:37"/>
    <d v="1899-12-30T20:31:48"/>
  </r>
  <r>
    <x v="156"/>
    <x v="151"/>
    <x v="31"/>
    <x v="20"/>
    <s v="Tasty cubes"/>
    <x v="3"/>
    <x v="15"/>
    <x v="94"/>
    <n v="1"/>
    <n v="9600"/>
    <x v="0"/>
    <s v="stephanie azeez"/>
    <d v="2020-12-04T21:52:47"/>
    <s v="General Trade"/>
    <s v="Whatsapp"/>
    <d v="1899-12-31T10:21:51"/>
    <n v="9600"/>
    <d v="1899-12-30T11:30:56"/>
    <d v="1899-12-30T21:52:47"/>
  </r>
  <r>
    <x v="156"/>
    <x v="151"/>
    <x v="31"/>
    <x v="24"/>
    <s v="Sonia Tomato Paste"/>
    <x v="3"/>
    <x v="16"/>
    <x v="93"/>
    <n v="1"/>
    <n v="4100"/>
    <x v="0"/>
    <s v="stephanie azeez"/>
    <d v="2020-12-04T21:52:47"/>
    <s v="General Trade"/>
    <s v="Whatsapp"/>
    <d v="1899-12-31T10:21:51"/>
    <n v="4100"/>
    <d v="1899-12-30T11:30:56"/>
    <d v="1899-12-30T21:52:47"/>
  </r>
  <r>
    <x v="156"/>
    <x v="151"/>
    <x v="31"/>
    <x v="21"/>
    <s v="Golden Penny Spaghetti"/>
    <x v="3"/>
    <x v="14"/>
    <x v="86"/>
    <n v="3"/>
    <n v="4250"/>
    <x v="0"/>
    <s v="stephanie azeez"/>
    <d v="2020-12-04T21:52:47"/>
    <s v="General Trade"/>
    <s v="Whatsapp"/>
    <d v="1899-12-31T10:21:51"/>
    <n v="12750"/>
    <d v="1899-12-30T11:30:56"/>
    <d v="1899-12-30T21:52:47"/>
  </r>
  <r>
    <x v="562"/>
    <x v="152"/>
    <x v="98"/>
    <x v="21"/>
    <s v="Golden Penny Spaghetti"/>
    <x v="3"/>
    <x v="14"/>
    <x v="86"/>
    <n v="3"/>
    <n v="4250"/>
    <x v="0"/>
    <s v="Margaret Muhammed"/>
    <d v="2020-12-05T10:37:59"/>
    <s v="General Trade"/>
    <s v="Whatsapp"/>
    <d v="1899-12-30T18:00:09"/>
    <n v="12750"/>
    <d v="1899-12-30T16:37:50"/>
    <d v="1899-12-30T10:37:59"/>
  </r>
  <r>
    <x v="562"/>
    <x v="152"/>
    <x v="98"/>
    <x v="21"/>
    <s v="Golden Penny Semovita"/>
    <x v="3"/>
    <x v="14"/>
    <x v="92"/>
    <n v="1"/>
    <n v="3930"/>
    <x v="0"/>
    <s v="Margaret Muhammed"/>
    <d v="2020-12-05T10:37:59"/>
    <s v="General Trade"/>
    <s v="Whatsapp"/>
    <d v="1899-12-30T18:00:09"/>
    <n v="3930"/>
    <d v="1899-12-30T16:37:50"/>
    <d v="1899-12-30T10:37:59"/>
  </r>
  <r>
    <x v="158"/>
    <x v="153"/>
    <x v="24"/>
    <x v="21"/>
    <s v="Golden Penny Spaghetti"/>
    <x v="3"/>
    <x v="14"/>
    <x v="88"/>
    <n v="1"/>
    <n v="4250"/>
    <x v="0"/>
    <s v="Ibukun Patrick"/>
    <d v="2020-12-05T10:53:29"/>
    <s v="General Trade"/>
    <s v="Whatsapp"/>
    <d v="1899-12-30T20:31:33"/>
    <n v="4250"/>
    <d v="1899-12-30T14:21:56"/>
    <d v="1899-12-30T10:53:29"/>
  </r>
  <r>
    <x v="84"/>
    <x v="83"/>
    <x v="63"/>
    <x v="21"/>
    <s v="Golden Penny Semovita"/>
    <x v="3"/>
    <x v="14"/>
    <x v="92"/>
    <n v="1"/>
    <n v="3930"/>
    <x v="0"/>
    <s v="Shainaan Buchi"/>
    <d v="2020-12-05T11:13:42"/>
    <s v="General Trade"/>
    <s v="Whatsapp"/>
    <d v="1899-12-30T17:13:55"/>
    <n v="3930"/>
    <d v="1899-12-30T17:59:47"/>
    <d v="1899-12-30T11:13:42"/>
  </r>
  <r>
    <x v="563"/>
    <x v="513"/>
    <x v="217"/>
    <x v="2"/>
    <s v="Maggi Seasoning"/>
    <x v="3"/>
    <x v="15"/>
    <x v="98"/>
    <n v="1"/>
    <n v="5260"/>
    <x v="0"/>
    <s v="Ameerah Utibeabasi"/>
    <d v="2020-12-05T11:18:44"/>
    <s v="General Trade"/>
    <s v="Mobile App"/>
    <d v="1899-12-31T14:23:55"/>
    <n v="5260"/>
    <d v="1899-12-30T20:54:49"/>
    <d v="1899-12-30T11:18:44"/>
  </r>
  <r>
    <x v="563"/>
    <x v="513"/>
    <x v="217"/>
    <x v="2"/>
    <s v="Maggi Seasoning"/>
    <x v="3"/>
    <x v="15"/>
    <x v="99"/>
    <n v="1"/>
    <n v="15800"/>
    <x v="0"/>
    <s v="Ameerah Utibeabasi"/>
    <d v="2020-12-05T11:18:44"/>
    <s v="General Trade"/>
    <s v="Mobile App"/>
    <d v="1899-12-31T14:23:55"/>
    <n v="15800"/>
    <d v="1899-12-30T20:54:49"/>
    <d v="1899-12-30T11:18:44"/>
  </r>
  <r>
    <x v="563"/>
    <x v="513"/>
    <x v="217"/>
    <x v="21"/>
    <s v="Golden Penny Semovita"/>
    <x v="3"/>
    <x v="14"/>
    <x v="96"/>
    <n v="8"/>
    <n v="3340"/>
    <x v="0"/>
    <s v="Ameerah Utibeabasi"/>
    <d v="2020-12-05T11:18:44"/>
    <s v="General Trade"/>
    <s v="Mobile App"/>
    <d v="1899-12-31T14:23:55"/>
    <n v="26720"/>
    <d v="1899-12-30T20:54:49"/>
    <d v="1899-12-30T11:18:44"/>
  </r>
  <r>
    <x v="563"/>
    <x v="513"/>
    <x v="217"/>
    <x v="22"/>
    <s v="Indomie Indomitable Pack"/>
    <x v="3"/>
    <x v="14"/>
    <x v="95"/>
    <n v="1"/>
    <n v="2160"/>
    <x v="0"/>
    <s v="Ameerah Utibeabasi"/>
    <d v="2020-12-05T11:18:44"/>
    <s v="General Trade"/>
    <s v="Mobile App"/>
    <d v="1899-12-31T14:23:55"/>
    <n v="2160"/>
    <d v="1899-12-30T20:54:49"/>
    <d v="1899-12-30T11:18:44"/>
  </r>
  <r>
    <x v="159"/>
    <x v="154"/>
    <x v="99"/>
    <x v="21"/>
    <s v="Golden Penny Spaghetti"/>
    <x v="3"/>
    <x v="14"/>
    <x v="88"/>
    <n v="1"/>
    <n v="4250"/>
    <x v="0"/>
    <s v="Rita uche"/>
    <d v="2020-12-05T12:23:49"/>
    <s v="Wholesale"/>
    <s v="Whatsapp"/>
    <d v="1899-12-31T00:54:13"/>
    <n v="4250"/>
    <d v="1899-12-30T11:29:36"/>
    <d v="1899-12-30T12:23:49"/>
  </r>
  <r>
    <x v="159"/>
    <x v="154"/>
    <x v="99"/>
    <x v="21"/>
    <s v="Golden Penny Spaghetti"/>
    <x v="3"/>
    <x v="14"/>
    <x v="86"/>
    <n v="2"/>
    <n v="4250"/>
    <x v="0"/>
    <s v="Rita uche"/>
    <d v="2020-12-05T12:23:49"/>
    <s v="Wholesale"/>
    <s v="Whatsapp"/>
    <d v="1899-12-31T00:54:13"/>
    <n v="8500"/>
    <d v="1899-12-30T11:29:36"/>
    <d v="1899-12-30T12:23:49"/>
  </r>
  <r>
    <x v="564"/>
    <x v="154"/>
    <x v="99"/>
    <x v="19"/>
    <s v="Tasty Tom Sachet"/>
    <x v="3"/>
    <x v="14"/>
    <x v="84"/>
    <n v="2"/>
    <n v="4600"/>
    <x v="0"/>
    <s v="Rita uche"/>
    <d v="2020-12-05T12:23:49"/>
    <s v="Wholesale"/>
    <s v="Whatsapp"/>
    <d v="1899-12-31T00:54:12"/>
    <n v="9200"/>
    <d v="1899-12-30T11:29:37"/>
    <d v="1899-12-30T12:23:49"/>
  </r>
  <r>
    <x v="565"/>
    <x v="514"/>
    <x v="79"/>
    <x v="19"/>
    <s v="Tasty Tom Sachet"/>
    <x v="3"/>
    <x v="14"/>
    <x v="84"/>
    <n v="4"/>
    <n v="4600"/>
    <x v="0"/>
    <s v="Nwando Godwin"/>
    <d v="2020-12-05T16:36:32"/>
    <s v="General Trade"/>
    <s v="Web App"/>
    <d v="1899-12-31T16:33:52"/>
    <n v="18400"/>
    <d v="1899-12-30T00:02:40"/>
    <d v="1899-12-30T16:36:32"/>
  </r>
  <r>
    <x v="9"/>
    <x v="9"/>
    <x v="7"/>
    <x v="21"/>
    <s v="Golden Penny Semovita"/>
    <x v="3"/>
    <x v="14"/>
    <x v="92"/>
    <n v="1"/>
    <n v="3930"/>
    <x v="0"/>
    <s v="Shainaan Buchi"/>
    <d v="2020-12-05T18:43:47"/>
    <s v="General Trade"/>
    <s v="Whatsapp"/>
    <d v="1899-12-31T07:11:59"/>
    <n v="3930"/>
    <d v="1899-12-30T11:31:48"/>
    <d v="1899-12-30T18:43:47"/>
  </r>
  <r>
    <x v="9"/>
    <x v="9"/>
    <x v="7"/>
    <x v="21"/>
    <s v="Golden Penny Semovita"/>
    <x v="3"/>
    <x v="14"/>
    <x v="89"/>
    <n v="1"/>
    <n v="3800"/>
    <x v="0"/>
    <s v="Shainaan Buchi"/>
    <d v="2020-12-05T18:43:47"/>
    <s v="General Trade"/>
    <s v="Whatsapp"/>
    <d v="1899-12-31T07:11:59"/>
    <n v="3800"/>
    <d v="1899-12-30T11:31:48"/>
    <d v="1899-12-30T18:43:47"/>
  </r>
  <r>
    <x v="566"/>
    <x v="515"/>
    <x v="149"/>
    <x v="24"/>
    <s v="Sonia Tomato Paste"/>
    <x v="3"/>
    <x v="16"/>
    <x v="93"/>
    <n v="10"/>
    <n v="4100"/>
    <x v="0"/>
    <s v="Lillie Dean"/>
    <d v="2020-12-06T13:40:26"/>
    <s v="Wholesale"/>
    <s v="Web App"/>
    <d v="1900-01-01T03:55:07"/>
    <n v="41000"/>
    <d v="1899-12-30T09:45:19"/>
    <d v="1899-12-30T13:40:26"/>
  </r>
  <r>
    <x v="10"/>
    <x v="10"/>
    <x v="8"/>
    <x v="25"/>
    <s v="Gino Max Cube"/>
    <x v="3"/>
    <x v="16"/>
    <x v="100"/>
    <n v="2"/>
    <n v="3750"/>
    <x v="0"/>
    <s v="Mary paul"/>
    <d v="2020-12-06T23:21:24"/>
    <s v="General Trade"/>
    <s v="Whatsapp"/>
    <d v="1900-01-01T05:53:02"/>
    <n v="7500"/>
    <d v="1899-12-30T17:28:22"/>
    <d v="1899-12-30T23:21:24"/>
  </r>
  <r>
    <x v="10"/>
    <x v="10"/>
    <x v="8"/>
    <x v="25"/>
    <s v="Gino Max Cube"/>
    <x v="3"/>
    <x v="16"/>
    <x v="101"/>
    <n v="1"/>
    <n v="3750"/>
    <x v="0"/>
    <s v="Mary paul"/>
    <d v="2020-12-06T23:21:24"/>
    <s v="General Trade"/>
    <s v="Whatsapp"/>
    <d v="1900-01-01T05:53:02"/>
    <n v="3750"/>
    <d v="1899-12-30T17:28:22"/>
    <d v="1899-12-30T23:21:24"/>
  </r>
  <r>
    <x v="10"/>
    <x v="10"/>
    <x v="8"/>
    <x v="25"/>
    <s v="Gino Max Cube"/>
    <x v="3"/>
    <x v="16"/>
    <x v="102"/>
    <n v="2"/>
    <n v="3750"/>
    <x v="0"/>
    <s v="Mary paul"/>
    <d v="2020-12-06T23:21:24"/>
    <s v="General Trade"/>
    <s v="Whatsapp"/>
    <d v="1900-01-01T05:53:02"/>
    <n v="7500"/>
    <d v="1899-12-30T17:28:22"/>
    <d v="1899-12-30T23:21:24"/>
  </r>
  <r>
    <x v="10"/>
    <x v="10"/>
    <x v="8"/>
    <x v="25"/>
    <s v="Gino Max Cube"/>
    <x v="3"/>
    <x v="16"/>
    <x v="103"/>
    <n v="3"/>
    <n v="3900"/>
    <x v="0"/>
    <s v="Mary paul"/>
    <d v="2020-12-06T23:21:24"/>
    <s v="General Trade"/>
    <s v="Whatsapp"/>
    <d v="1900-01-01T05:53:02"/>
    <n v="11700"/>
    <d v="1899-12-30T17:28:22"/>
    <d v="1899-12-30T23:21:24"/>
  </r>
  <r>
    <x v="10"/>
    <x v="10"/>
    <x v="8"/>
    <x v="21"/>
    <s v="Golden Penny Semovita"/>
    <x v="3"/>
    <x v="14"/>
    <x v="92"/>
    <n v="10"/>
    <n v="3930"/>
    <x v="0"/>
    <s v="Mary paul"/>
    <d v="2020-12-06T23:21:24"/>
    <s v="General Trade"/>
    <s v="Whatsapp"/>
    <d v="1900-01-01T05:53:02"/>
    <n v="39300"/>
    <d v="1899-12-30T17:28:22"/>
    <d v="1899-12-30T23:21:24"/>
  </r>
  <r>
    <x v="10"/>
    <x v="10"/>
    <x v="8"/>
    <x v="21"/>
    <s v="Golden Penny Semovita"/>
    <x v="3"/>
    <x v="14"/>
    <x v="89"/>
    <n v="10"/>
    <n v="3800"/>
    <x v="0"/>
    <s v="Mary paul"/>
    <d v="2020-12-06T23:21:24"/>
    <s v="General Trade"/>
    <s v="Whatsapp"/>
    <d v="1900-01-01T05:53:02"/>
    <n v="38000"/>
    <d v="1899-12-30T17:28:22"/>
    <d v="1899-12-30T23:21:24"/>
  </r>
  <r>
    <x v="10"/>
    <x v="10"/>
    <x v="8"/>
    <x v="21"/>
    <s v="Golden Penny Spaghetti"/>
    <x v="3"/>
    <x v="14"/>
    <x v="86"/>
    <n v="10"/>
    <n v="4250"/>
    <x v="0"/>
    <s v="Mary paul"/>
    <d v="2020-12-06T23:21:24"/>
    <s v="General Trade"/>
    <s v="Whatsapp"/>
    <d v="1900-01-01T05:53:02"/>
    <n v="42500"/>
    <d v="1899-12-30T17:28:22"/>
    <d v="1899-12-30T23:21:24"/>
  </r>
  <r>
    <x v="567"/>
    <x v="10"/>
    <x v="8"/>
    <x v="24"/>
    <s v="Sonia Tomato Tin"/>
    <x v="3"/>
    <x v="16"/>
    <x v="91"/>
    <n v="4"/>
    <n v="10200"/>
    <x v="0"/>
    <s v="Mary paul"/>
    <d v="2020-12-06T23:21:24"/>
    <s v="General Trade"/>
    <s v="Whatsapp"/>
    <d v="1900-01-01T05:53:01"/>
    <n v="40800"/>
    <d v="1899-12-30T17:28:23"/>
    <d v="1899-12-30T23:21:24"/>
  </r>
  <r>
    <x v="567"/>
    <x v="10"/>
    <x v="8"/>
    <x v="23"/>
    <s v="Vitali Tomato Paste"/>
    <x v="3"/>
    <x v="14"/>
    <x v="90"/>
    <n v="1"/>
    <n v="4700"/>
    <x v="0"/>
    <s v="Mary paul"/>
    <d v="2020-12-06T23:21:24"/>
    <s v="General Trade"/>
    <s v="Whatsapp"/>
    <d v="1900-01-01T05:53:01"/>
    <n v="4700"/>
    <d v="1899-12-30T17:28:23"/>
    <d v="1899-12-30T23:21:24"/>
  </r>
  <r>
    <x v="567"/>
    <x v="10"/>
    <x v="8"/>
    <x v="23"/>
    <s v="Vitali Tomato Paste"/>
    <x v="3"/>
    <x v="14"/>
    <x v="104"/>
    <n v="5"/>
    <n v="4700"/>
    <x v="0"/>
    <s v="Mary paul"/>
    <d v="2020-12-06T23:21:24"/>
    <s v="General Trade"/>
    <s v="Whatsapp"/>
    <d v="1900-01-01T05:53:01"/>
    <n v="23500"/>
    <d v="1899-12-30T17:28:23"/>
    <d v="1899-12-30T23:21:24"/>
  </r>
  <r>
    <x v="170"/>
    <x v="163"/>
    <x v="103"/>
    <x v="21"/>
    <s v="Golden Penny Spaghetti"/>
    <x v="3"/>
    <x v="14"/>
    <x v="86"/>
    <n v="1"/>
    <n v="4250"/>
    <x v="0"/>
    <s v="benita Alvin"/>
    <d v="2020-12-07T11:20:22"/>
    <s v="General Trade"/>
    <s v="Mobile App"/>
    <d v="1900-01-01T00:20:00"/>
    <n v="4250"/>
    <d v="1899-12-30T11:00:22"/>
    <d v="1899-12-30T11:20:22"/>
  </r>
  <r>
    <x v="170"/>
    <x v="163"/>
    <x v="103"/>
    <x v="21"/>
    <s v="Golden Penny Spaghetti"/>
    <x v="3"/>
    <x v="14"/>
    <x v="88"/>
    <n v="1"/>
    <n v="4250"/>
    <x v="0"/>
    <s v="benita Alvin"/>
    <d v="2020-12-07T11:20:22"/>
    <s v="General Trade"/>
    <s v="Mobile App"/>
    <d v="1900-01-01T00:20:00"/>
    <n v="4250"/>
    <d v="1899-12-30T11:00:22"/>
    <d v="1899-12-30T11:20:22"/>
  </r>
  <r>
    <x v="568"/>
    <x v="516"/>
    <x v="218"/>
    <x v="25"/>
    <s v="Gino Curry"/>
    <x v="3"/>
    <x v="16"/>
    <x v="105"/>
    <n v="11"/>
    <n v="2840"/>
    <x v="0"/>
    <s v="Ameerah Utibeabasi"/>
    <d v="2020-12-07T11:49:52"/>
    <s v="General Trade"/>
    <s v="Mobile App"/>
    <d v="1899-12-31T21:06:59"/>
    <n v="31240"/>
    <d v="1899-12-30T14:42:53"/>
    <d v="1899-12-30T11:49:52"/>
  </r>
  <r>
    <x v="569"/>
    <x v="517"/>
    <x v="219"/>
    <x v="21"/>
    <s v="Golden Penny Spaghetti"/>
    <x v="3"/>
    <x v="14"/>
    <x v="88"/>
    <n v="20"/>
    <n v="4250"/>
    <x v="0"/>
    <s v="Cynthia ejike james"/>
    <d v="2020-12-07T12:20:52"/>
    <s v="General Trade"/>
    <s v="Whatsapp"/>
    <d v="1900-01-01T23:16:03"/>
    <n v="85000"/>
    <d v="1899-12-30T13:04:49"/>
    <d v="1899-12-30T12:20:52"/>
  </r>
  <r>
    <x v="174"/>
    <x v="166"/>
    <x v="74"/>
    <x v="21"/>
    <s v="Golden Penny Spaghetti"/>
    <x v="3"/>
    <x v="14"/>
    <x v="88"/>
    <n v="2"/>
    <n v="4250"/>
    <x v="0"/>
    <s v="Ashimedua Godson"/>
    <d v="2020-12-07T12:47:20"/>
    <s v="General Trade"/>
    <s v="Whatsapp"/>
    <d v="1900-01-02T00:29:24"/>
    <n v="8500"/>
    <d v="1899-12-30T12:17:56"/>
    <d v="1899-12-30T12:47:20"/>
  </r>
  <r>
    <x v="174"/>
    <x v="166"/>
    <x v="74"/>
    <x v="21"/>
    <s v="Golden Penny Spaghetti"/>
    <x v="3"/>
    <x v="14"/>
    <x v="88"/>
    <n v="2"/>
    <n v="4250"/>
    <x v="0"/>
    <s v="Ashimedua Godson"/>
    <d v="2020-12-07T12:47:20"/>
    <s v="General Trade"/>
    <s v="Whatsapp"/>
    <d v="1900-01-02T00:29:24"/>
    <n v="8500"/>
    <d v="1899-12-30T12:17:56"/>
    <d v="1899-12-30T12:47:20"/>
  </r>
  <r>
    <x v="177"/>
    <x v="169"/>
    <x v="105"/>
    <x v="21"/>
    <s v="Golden Penny Spaghetti"/>
    <x v="3"/>
    <x v="14"/>
    <x v="86"/>
    <n v="1"/>
    <n v="4250"/>
    <x v="0"/>
    <s v="Amala AMAECHI"/>
    <d v="2020-12-07T16:20:37"/>
    <s v="General Trade"/>
    <s v="Whatsapp"/>
    <d v="1900-01-01T05:42:13"/>
    <n v="4250"/>
    <d v="1899-12-30T10:38:24"/>
    <d v="1899-12-30T16:20:37"/>
  </r>
  <r>
    <x v="11"/>
    <x v="11"/>
    <x v="9"/>
    <x v="21"/>
    <s v="Golden Penny Spaghetti"/>
    <x v="3"/>
    <x v="14"/>
    <x v="88"/>
    <n v="10"/>
    <n v="4250"/>
    <x v="0"/>
    <s v="sharon Walter"/>
    <d v="2020-12-08T07:55:41"/>
    <s v="General Trade"/>
    <s v="Whatsapp"/>
    <d v="1900-01-01T15:24:53"/>
    <n v="42500"/>
    <d v="1899-12-30T16:30:48"/>
    <d v="1899-12-30T07:55:41"/>
  </r>
  <r>
    <x v="11"/>
    <x v="11"/>
    <x v="9"/>
    <x v="21"/>
    <s v="Golden Penny Spaghetti"/>
    <x v="3"/>
    <x v="14"/>
    <x v="86"/>
    <n v="5"/>
    <n v="4250"/>
    <x v="0"/>
    <s v="sharon Walter"/>
    <d v="2020-12-08T07:55:41"/>
    <s v="General Trade"/>
    <s v="Whatsapp"/>
    <d v="1900-01-01T15:24:53"/>
    <n v="21250"/>
    <d v="1899-12-30T16:30:48"/>
    <d v="1899-12-30T07:55:41"/>
  </r>
  <r>
    <x v="182"/>
    <x v="173"/>
    <x v="107"/>
    <x v="21"/>
    <s v="Golden Penny Spaghetti"/>
    <x v="3"/>
    <x v="14"/>
    <x v="86"/>
    <n v="2"/>
    <n v="4250"/>
    <x v="0"/>
    <s v="Rose kelvin"/>
    <d v="2020-12-08T11:54:55"/>
    <s v="General Trade"/>
    <s v="Whatsapp"/>
    <d v="1899-12-30T23:48:53"/>
    <n v="8500"/>
    <d v="1899-12-30T12:06:02"/>
    <d v="1899-12-30T11:54:55"/>
  </r>
  <r>
    <x v="184"/>
    <x v="175"/>
    <x v="108"/>
    <x v="19"/>
    <s v="Tasty Tom Sachet"/>
    <x v="3"/>
    <x v="14"/>
    <x v="84"/>
    <n v="20"/>
    <n v="4600"/>
    <x v="0"/>
    <s v="Alma Aliyu"/>
    <d v="2020-12-08T12:35:10"/>
    <s v="General Trade"/>
    <s v="Whatsapp"/>
    <d v="1899-12-30T19:03:28"/>
    <n v="92000"/>
    <d v="1899-12-30T17:31:42"/>
    <d v="1899-12-30T12:35:10"/>
  </r>
  <r>
    <x v="570"/>
    <x v="518"/>
    <x v="217"/>
    <x v="21"/>
    <s v="Golden Penny Spaghetti"/>
    <x v="3"/>
    <x v="14"/>
    <x v="88"/>
    <n v="8"/>
    <n v="4250"/>
    <x v="0"/>
    <s v="Ameerah Utibeabasi"/>
    <d v="2020-12-08T17:55:08"/>
    <s v="General Trade"/>
    <s v="Mobile App"/>
    <d v="1899-12-31T10:06:50"/>
    <n v="34000"/>
    <d v="1899-12-30T07:48:18"/>
    <d v="1899-12-30T17:55:08"/>
  </r>
  <r>
    <x v="89"/>
    <x v="88"/>
    <x v="68"/>
    <x v="19"/>
    <s v="Tasty Tom Sachet"/>
    <x v="3"/>
    <x v="14"/>
    <x v="84"/>
    <n v="1"/>
    <n v="4600"/>
    <x v="0"/>
    <s v="mercy Peter"/>
    <d v="2020-12-08T18:44:24"/>
    <s v="General Trade"/>
    <s v="Whatsapp"/>
    <d v="1900-01-03T04:34:39"/>
    <n v="4600"/>
    <d v="1899-12-30T14:09:45"/>
    <d v="1899-12-30T18:44:24"/>
  </r>
  <r>
    <x v="89"/>
    <x v="88"/>
    <x v="68"/>
    <x v="21"/>
    <s v="Golden Penny Spaghetti"/>
    <x v="3"/>
    <x v="14"/>
    <x v="86"/>
    <n v="1"/>
    <n v="4250"/>
    <x v="0"/>
    <s v="mercy Peter"/>
    <d v="2020-12-08T18:44:24"/>
    <s v="General Trade"/>
    <s v="Whatsapp"/>
    <d v="1900-01-03T04:34:39"/>
    <n v="4250"/>
    <d v="1899-12-30T14:09:45"/>
    <d v="1899-12-30T18:44:24"/>
  </r>
  <r>
    <x v="89"/>
    <x v="88"/>
    <x v="68"/>
    <x v="21"/>
    <s v="Golden Penny Spaghetti"/>
    <x v="3"/>
    <x v="14"/>
    <x v="88"/>
    <n v="1"/>
    <n v="4250"/>
    <x v="0"/>
    <s v="mercy Peter"/>
    <d v="2020-12-08T18:44:24"/>
    <s v="General Trade"/>
    <s v="Whatsapp"/>
    <d v="1900-01-03T04:34:39"/>
    <n v="4250"/>
    <d v="1899-12-30T14:09:45"/>
    <d v="1899-12-30T18:44:24"/>
  </r>
  <r>
    <x v="89"/>
    <x v="88"/>
    <x v="68"/>
    <x v="21"/>
    <s v="Golden Penny Semovita"/>
    <x v="3"/>
    <x v="14"/>
    <x v="89"/>
    <n v="1"/>
    <n v="3800"/>
    <x v="0"/>
    <s v="mercy Peter"/>
    <d v="2020-12-08T18:44:24"/>
    <s v="General Trade"/>
    <s v="Whatsapp"/>
    <d v="1900-01-03T04:34:39"/>
    <n v="3800"/>
    <d v="1899-12-30T14:09:45"/>
    <d v="1899-12-30T18:44:24"/>
  </r>
  <r>
    <x v="89"/>
    <x v="88"/>
    <x v="68"/>
    <x v="25"/>
    <s v="Gino Curry"/>
    <x v="3"/>
    <x v="16"/>
    <x v="105"/>
    <n v="1"/>
    <n v="2840"/>
    <x v="0"/>
    <s v="mercy Peter"/>
    <d v="2020-12-08T18:44:24"/>
    <s v="General Trade"/>
    <s v="Whatsapp"/>
    <d v="1900-01-03T04:34:39"/>
    <n v="2840"/>
    <d v="1899-12-30T14:09:45"/>
    <d v="1899-12-30T18:44:24"/>
  </r>
  <r>
    <x v="571"/>
    <x v="519"/>
    <x v="21"/>
    <x v="19"/>
    <s v="Tasty Tom Sachet"/>
    <x v="3"/>
    <x v="14"/>
    <x v="84"/>
    <n v="10"/>
    <n v="4600"/>
    <x v="0"/>
    <s v="Shainaan Buchi"/>
    <d v="2020-12-08T18:56:40"/>
    <s v="Wholesale"/>
    <s v="Mobile App"/>
    <d v="1899-12-31T05:33:36"/>
    <n v="46000"/>
    <d v="1899-12-30T13:23:04"/>
    <d v="1899-12-30T18:56:40"/>
  </r>
  <r>
    <x v="14"/>
    <x v="14"/>
    <x v="11"/>
    <x v="21"/>
    <s v="Golden Penny Semovita"/>
    <x v="3"/>
    <x v="14"/>
    <x v="92"/>
    <n v="1"/>
    <n v="3930"/>
    <x v="0"/>
    <s v="Stephen Progress"/>
    <d v="2020-12-08T19:01:59"/>
    <s v="General Trade"/>
    <s v="Whatsapp"/>
    <d v="1899-12-31T03:56:46"/>
    <n v="3930"/>
    <d v="1899-12-30T15:05:13"/>
    <d v="1899-12-30T19:01:59"/>
  </r>
  <r>
    <x v="190"/>
    <x v="181"/>
    <x v="111"/>
    <x v="21"/>
    <s v="Golden Penny Spaghetti"/>
    <x v="3"/>
    <x v="14"/>
    <x v="86"/>
    <n v="1"/>
    <n v="4250"/>
    <x v="0"/>
    <s v="Enny Muktar"/>
    <d v="2020-12-09T11:59:29"/>
    <s v="General Trade"/>
    <s v="Mobile App"/>
    <d v="1899-12-31T00:00:12"/>
    <n v="4250"/>
    <d v="1899-12-30T11:59:17"/>
    <d v="1899-12-30T11:59:29"/>
  </r>
  <r>
    <x v="572"/>
    <x v="520"/>
    <x v="93"/>
    <x v="21"/>
    <s v="Golden Penny Semovita"/>
    <x v="3"/>
    <x v="14"/>
    <x v="97"/>
    <n v="5"/>
    <n v="1830"/>
    <x v="0"/>
    <s v="Titi Bishop"/>
    <d v="2020-12-09T12:21:34"/>
    <s v="General Trade"/>
    <s v="Whatsapp"/>
    <d v="1899-12-31T04:38:39"/>
    <n v="9150"/>
    <d v="1899-12-30T07:42:55"/>
    <d v="1899-12-30T12:21:34"/>
  </r>
  <r>
    <x v="572"/>
    <x v="520"/>
    <x v="93"/>
    <x v="21"/>
    <s v="Golden Penny Spaghetti"/>
    <x v="3"/>
    <x v="14"/>
    <x v="86"/>
    <n v="4"/>
    <n v="4250"/>
    <x v="0"/>
    <s v="Titi Bishop"/>
    <d v="2020-12-09T12:21:34"/>
    <s v="General Trade"/>
    <s v="Whatsapp"/>
    <d v="1899-12-31T04:38:39"/>
    <n v="17000"/>
    <d v="1899-12-30T07:42:55"/>
    <d v="1899-12-30T12:21:34"/>
  </r>
  <r>
    <x v="572"/>
    <x v="520"/>
    <x v="93"/>
    <x v="19"/>
    <s v="Tasty Tom Sachet"/>
    <x v="3"/>
    <x v="14"/>
    <x v="84"/>
    <n v="2"/>
    <n v="4600"/>
    <x v="0"/>
    <s v="Titi Bishop"/>
    <d v="2020-12-09T12:21:34"/>
    <s v="General Trade"/>
    <s v="Whatsapp"/>
    <d v="1899-12-31T04:38:39"/>
    <n v="9200"/>
    <d v="1899-12-30T07:42:55"/>
    <d v="1899-12-30T12:21:34"/>
  </r>
  <r>
    <x v="192"/>
    <x v="182"/>
    <x v="90"/>
    <x v="21"/>
    <s v="Golden Penny Spaghetti"/>
    <x v="3"/>
    <x v="14"/>
    <x v="86"/>
    <n v="3"/>
    <n v="4250"/>
    <x v="0"/>
    <s v="Chinonso Micheal"/>
    <d v="2020-12-09T12:42:33"/>
    <s v="General Trade"/>
    <s v="Whatsapp"/>
    <d v="1899-12-30T21:06:10"/>
    <n v="12750"/>
    <d v="1899-12-30T15:36:23"/>
    <d v="1899-12-30T12:42:33"/>
  </r>
  <r>
    <x v="202"/>
    <x v="192"/>
    <x v="116"/>
    <x v="21"/>
    <s v="Golden Penny Spaghetti"/>
    <x v="3"/>
    <x v="14"/>
    <x v="86"/>
    <n v="1"/>
    <n v="4250"/>
    <x v="0"/>
    <s v="Chiamaka Richard"/>
    <d v="2020-12-09T19:23:40"/>
    <s v="General Trade"/>
    <s v="Whatsapp"/>
    <d v="1899-12-31T07:49:05"/>
    <n v="4250"/>
    <d v="1899-12-30T11:34:35"/>
    <d v="1899-12-30T19:23:40"/>
  </r>
  <r>
    <x v="203"/>
    <x v="193"/>
    <x v="117"/>
    <x v="21"/>
    <s v="Golden Penny Spaghetti"/>
    <x v="3"/>
    <x v="14"/>
    <x v="86"/>
    <n v="10"/>
    <n v="4250"/>
    <x v="0"/>
    <s v="sharon Walter"/>
    <d v="2020-12-10T07:17:49"/>
    <s v="General Trade"/>
    <s v="Whatsapp"/>
    <d v="1899-12-31T19:51:14"/>
    <n v="42500"/>
    <d v="1899-12-30T11:26:35"/>
    <d v="1899-12-30T07:17:49"/>
  </r>
  <r>
    <x v="203"/>
    <x v="193"/>
    <x v="117"/>
    <x v="25"/>
    <s v="Gino Curry"/>
    <x v="3"/>
    <x v="16"/>
    <x v="105"/>
    <n v="3"/>
    <n v="2840"/>
    <x v="0"/>
    <s v="sharon Walter"/>
    <d v="2020-12-10T07:17:49"/>
    <s v="General Trade"/>
    <s v="Whatsapp"/>
    <d v="1899-12-31T19:51:14"/>
    <n v="8520"/>
    <d v="1899-12-30T11:26:35"/>
    <d v="1899-12-30T07:17:49"/>
  </r>
  <r>
    <x v="204"/>
    <x v="194"/>
    <x v="90"/>
    <x v="21"/>
    <s v="Golden Penny Spaghetti"/>
    <x v="3"/>
    <x v="14"/>
    <x v="86"/>
    <n v="5"/>
    <n v="4250"/>
    <x v="0"/>
    <s v="Loveth Adesoji"/>
    <d v="2020-12-10T09:24:16"/>
    <s v="General Trade"/>
    <s v="Whatsapp"/>
    <d v="1899-12-30T21:19:07"/>
    <n v="21250"/>
    <d v="1899-12-30T12:05:09"/>
    <d v="1899-12-30T09:24:16"/>
  </r>
  <r>
    <x v="573"/>
    <x v="521"/>
    <x v="118"/>
    <x v="24"/>
    <s v="Sonia Tomato Tin"/>
    <x v="3"/>
    <x v="16"/>
    <x v="91"/>
    <n v="1"/>
    <n v="10200"/>
    <x v="0"/>
    <s v="Rayo Enoch"/>
    <d v="2020-12-10T11:36:41"/>
    <s v="General Trade"/>
    <s v="Whatsapp"/>
    <d v="1899-12-30T18:36:20"/>
    <n v="10200"/>
    <d v="1899-12-30T17:00:21"/>
    <d v="1899-12-30T11:36:41"/>
  </r>
  <r>
    <x v="573"/>
    <x v="521"/>
    <x v="118"/>
    <x v="19"/>
    <s v="Tasty Tom Sachet"/>
    <x v="3"/>
    <x v="14"/>
    <x v="84"/>
    <n v="2"/>
    <n v="4600"/>
    <x v="0"/>
    <s v="Rayo Enoch"/>
    <d v="2020-12-10T11:36:41"/>
    <s v="General Trade"/>
    <s v="Whatsapp"/>
    <d v="1899-12-30T18:36:20"/>
    <n v="9200"/>
    <d v="1899-12-30T17:00:21"/>
    <d v="1899-12-30T11:36:41"/>
  </r>
  <r>
    <x v="573"/>
    <x v="521"/>
    <x v="118"/>
    <x v="21"/>
    <s v="Golden Penny Spaghetti"/>
    <x v="3"/>
    <x v="14"/>
    <x v="86"/>
    <n v="2"/>
    <n v="4250"/>
    <x v="0"/>
    <s v="Rayo Enoch"/>
    <d v="2020-12-10T11:36:41"/>
    <s v="General Trade"/>
    <s v="Whatsapp"/>
    <d v="1899-12-30T18:36:20"/>
    <n v="8500"/>
    <d v="1899-12-30T17:00:21"/>
    <d v="1899-12-30T11:36:41"/>
  </r>
  <r>
    <x v="206"/>
    <x v="196"/>
    <x v="118"/>
    <x v="26"/>
    <s v="Titus Sardines"/>
    <x v="3"/>
    <x v="14"/>
    <x v="106"/>
    <n v="1"/>
    <n v="14300"/>
    <x v="0"/>
    <s v="Rayo Enoch"/>
    <d v="2020-12-10T11:36:41"/>
    <s v="General Trade"/>
    <s v="Whatsapp"/>
    <d v="1899-12-30T18:15:56"/>
    <n v="14300"/>
    <d v="1899-12-30T17:20:45"/>
    <d v="1899-12-30T11:36:41"/>
  </r>
  <r>
    <x v="208"/>
    <x v="198"/>
    <x v="120"/>
    <x v="22"/>
    <s v="Indomie Indomitable Pack"/>
    <x v="3"/>
    <x v="14"/>
    <x v="95"/>
    <n v="5"/>
    <n v="2160"/>
    <x v="0"/>
    <s v="Maryjane Joel"/>
    <d v="2020-12-10T12:13:19"/>
    <s v="Wholesale"/>
    <s v="Whatsapp"/>
    <d v="1899-12-30T20:56:05"/>
    <n v="10800"/>
    <d v="1899-12-30T15:17:14"/>
    <d v="1899-12-30T12:13:19"/>
  </r>
  <r>
    <x v="574"/>
    <x v="522"/>
    <x v="149"/>
    <x v="24"/>
    <s v="Sonia Tomato Tin"/>
    <x v="3"/>
    <x v="16"/>
    <x v="91"/>
    <n v="10"/>
    <n v="10200"/>
    <x v="0"/>
    <s v="Sonia emmanuel Henry jack"/>
    <d v="2020-12-10T12:15:05"/>
    <s v="Wholesale"/>
    <s v="Web App"/>
    <d v="1900-01-01T00:55:12"/>
    <n v="102000"/>
    <d v="1899-12-30T11:19:53"/>
    <d v="1899-12-30T12:15:05"/>
  </r>
  <r>
    <x v="575"/>
    <x v="523"/>
    <x v="220"/>
    <x v="22"/>
    <s v="Indomie Indomitable Pack"/>
    <x v="3"/>
    <x v="14"/>
    <x v="95"/>
    <n v="13"/>
    <n v="2160"/>
    <x v="0"/>
    <s v="Maryjane Joel"/>
    <d v="2020-12-10T13:09:33"/>
    <s v="General Trade"/>
    <s v="Mobile App"/>
    <d v="1899-12-31T19:08:28"/>
    <n v="28080"/>
    <d v="1899-12-30T18:01:05"/>
    <d v="1899-12-30T13:09:33"/>
  </r>
  <r>
    <x v="575"/>
    <x v="523"/>
    <x v="220"/>
    <x v="21"/>
    <s v="Golden Penny Spaghetti"/>
    <x v="3"/>
    <x v="14"/>
    <x v="86"/>
    <n v="5"/>
    <n v="4250"/>
    <x v="0"/>
    <s v="Maryjane Joel"/>
    <d v="2020-12-10T13:09:33"/>
    <s v="General Trade"/>
    <s v="Mobile App"/>
    <d v="1899-12-31T19:08:28"/>
    <n v="21250"/>
    <d v="1899-12-30T18:01:05"/>
    <d v="1899-12-30T13:09:33"/>
  </r>
  <r>
    <x v="213"/>
    <x v="203"/>
    <x v="125"/>
    <x v="21"/>
    <s v="Golden Penny Spaghetti"/>
    <x v="3"/>
    <x v="14"/>
    <x v="86"/>
    <n v="2"/>
    <n v="4250"/>
    <x v="0"/>
    <s v="kebe Joseph"/>
    <d v="2020-12-10T16:29:36"/>
    <s v="General Trade"/>
    <s v="Mobile App"/>
    <d v="1899-12-31T19:38:35"/>
    <n v="8500"/>
    <d v="1899-12-30T20:51:01"/>
    <d v="1899-12-30T16:29:36"/>
  </r>
  <r>
    <x v="226"/>
    <x v="213"/>
    <x v="86"/>
    <x v="19"/>
    <s v="Tasty Tom Sachet"/>
    <x v="3"/>
    <x v="14"/>
    <x v="84"/>
    <n v="0.5"/>
    <n v="4600"/>
    <x v="0"/>
    <s v="Pollyanna SOLOMON"/>
    <d v="2020-12-11T12:48:41"/>
    <s v="General Trade"/>
    <s v="Whatsapp"/>
    <d v="1899-12-30T22:58:10"/>
    <n v="2300"/>
    <d v="1899-12-30T13:50:31"/>
    <d v="1899-12-30T12:48:41"/>
  </r>
  <r>
    <x v="227"/>
    <x v="213"/>
    <x v="86"/>
    <x v="23"/>
    <s v="Vitali Tomato Paste"/>
    <x v="3"/>
    <x v="14"/>
    <x v="104"/>
    <n v="0.5"/>
    <n v="4700"/>
    <x v="0"/>
    <s v="Pollyanna SOLOMON"/>
    <d v="2020-12-11T12:48:41"/>
    <s v="General Trade"/>
    <s v="Whatsapp"/>
    <d v="1899-12-30T22:58:09"/>
    <n v="2350"/>
    <d v="1899-12-30T13:50:32"/>
    <d v="1899-12-30T12:48:41"/>
  </r>
  <r>
    <x v="576"/>
    <x v="524"/>
    <x v="217"/>
    <x v="21"/>
    <s v="Golden Penny Semovita"/>
    <x v="3"/>
    <x v="14"/>
    <x v="96"/>
    <n v="15"/>
    <n v="3340"/>
    <x v="0"/>
    <s v="stella Raphael"/>
    <d v="2020-12-12T10:54:05"/>
    <s v="General Trade"/>
    <s v="Mobile App"/>
    <d v="1899-12-30T19:27:41"/>
    <n v="50100"/>
    <d v="1899-12-30T15:26:24"/>
    <d v="1899-12-30T10:54:05"/>
  </r>
  <r>
    <x v="577"/>
    <x v="525"/>
    <x v="221"/>
    <x v="21"/>
    <s v="Golden Penny Spaghetti"/>
    <x v="3"/>
    <x v="14"/>
    <x v="86"/>
    <n v="1"/>
    <n v="4250"/>
    <x v="0"/>
    <s v="sophia Tanitoluwa"/>
    <d v="2020-12-12T11:09:16"/>
    <s v="General Trade"/>
    <s v="Whatsapp"/>
    <d v="1899-12-30T19:04:26"/>
    <n v="4250"/>
    <d v="1899-12-30T16:04:50"/>
    <d v="1899-12-30T11:09:16"/>
  </r>
  <r>
    <x v="577"/>
    <x v="525"/>
    <x v="221"/>
    <x v="21"/>
    <s v="Golden Penny Semovita"/>
    <x v="3"/>
    <x v="14"/>
    <x v="92"/>
    <n v="1"/>
    <n v="3930"/>
    <x v="0"/>
    <s v="sophia Tanitoluwa"/>
    <d v="2020-12-12T11:09:16"/>
    <s v="General Trade"/>
    <s v="Whatsapp"/>
    <d v="1899-12-30T19:04:26"/>
    <n v="3930"/>
    <d v="1899-12-30T16:04:50"/>
    <d v="1899-12-30T11:09:16"/>
  </r>
  <r>
    <x v="577"/>
    <x v="525"/>
    <x v="221"/>
    <x v="21"/>
    <s v="Golden Penny Semovita"/>
    <x v="3"/>
    <x v="14"/>
    <x v="97"/>
    <n v="2"/>
    <n v="1830"/>
    <x v="0"/>
    <s v="sophia Tanitoluwa"/>
    <d v="2020-12-12T11:09:16"/>
    <s v="General Trade"/>
    <s v="Whatsapp"/>
    <d v="1899-12-30T19:04:26"/>
    <n v="3660"/>
    <d v="1899-12-30T16:04:50"/>
    <d v="1899-12-30T11:09:16"/>
  </r>
  <r>
    <x v="238"/>
    <x v="224"/>
    <x v="136"/>
    <x v="25"/>
    <s v="Gino Max Cube"/>
    <x v="3"/>
    <x v="16"/>
    <x v="103"/>
    <n v="1"/>
    <n v="3980"/>
    <x v="0"/>
    <s v="Imegwa Philomena"/>
    <d v="2020-12-12T12:01:17"/>
    <s v="General Trade"/>
    <s v="Mobile App"/>
    <d v="1899-12-31T01:34:59"/>
    <n v="3980"/>
    <d v="1899-12-30T10:26:18"/>
    <d v="1899-12-30T12:01:17"/>
  </r>
  <r>
    <x v="238"/>
    <x v="224"/>
    <x v="136"/>
    <x v="21"/>
    <s v="Golden Penny Semovita"/>
    <x v="3"/>
    <x v="14"/>
    <x v="97"/>
    <n v="1"/>
    <n v="1830"/>
    <x v="0"/>
    <s v="Imegwa Philomena"/>
    <d v="2020-12-12T12:01:17"/>
    <s v="General Trade"/>
    <s v="Mobile App"/>
    <d v="1899-12-31T01:34:59"/>
    <n v="1830"/>
    <d v="1899-12-30T10:26:18"/>
    <d v="1899-12-30T12:01:17"/>
  </r>
  <r>
    <x v="238"/>
    <x v="224"/>
    <x v="136"/>
    <x v="19"/>
    <s v="Tasty Tom Sachet"/>
    <x v="3"/>
    <x v="14"/>
    <x v="84"/>
    <n v="1"/>
    <n v="4600"/>
    <x v="0"/>
    <s v="Imegwa Philomena"/>
    <d v="2020-12-12T12:01:17"/>
    <s v="General Trade"/>
    <s v="Mobile App"/>
    <d v="1899-12-31T01:34:59"/>
    <n v="4600"/>
    <d v="1899-12-30T10:26:18"/>
    <d v="1899-12-30T12:01:17"/>
  </r>
  <r>
    <x v="238"/>
    <x v="224"/>
    <x v="136"/>
    <x v="24"/>
    <s v="Sonia Tomato Paste"/>
    <x v="3"/>
    <x v="16"/>
    <x v="93"/>
    <n v="1"/>
    <n v="4100"/>
    <x v="0"/>
    <s v="Imegwa Philomena"/>
    <d v="2020-12-12T12:01:17"/>
    <s v="General Trade"/>
    <s v="Mobile App"/>
    <d v="1899-12-31T01:34:59"/>
    <n v="4100"/>
    <d v="1899-12-30T10:26:18"/>
    <d v="1899-12-30T12:01:17"/>
  </r>
  <r>
    <x v="238"/>
    <x v="224"/>
    <x v="136"/>
    <x v="22"/>
    <s v="Indomie Indomitable Pack"/>
    <x v="3"/>
    <x v="14"/>
    <x v="95"/>
    <n v="2"/>
    <n v="2160"/>
    <x v="0"/>
    <s v="Imegwa Philomena"/>
    <d v="2020-12-12T12:01:17"/>
    <s v="General Trade"/>
    <s v="Mobile App"/>
    <d v="1899-12-31T01:34:59"/>
    <n v="4320"/>
    <d v="1899-12-30T10:26:18"/>
    <d v="1899-12-30T12:01:17"/>
  </r>
  <r>
    <x v="242"/>
    <x v="227"/>
    <x v="137"/>
    <x v="22"/>
    <s v="Power Vegetable Oil"/>
    <x v="3"/>
    <x v="16"/>
    <x v="107"/>
    <n v="1"/>
    <n v="19500"/>
    <x v="0"/>
    <s v="Martins oyekunle"/>
    <d v="2020-12-12T12:54:39"/>
    <s v="Modern Trade"/>
    <s v="Whatsapp"/>
    <d v="1899-12-30T19:00:35"/>
    <n v="19500"/>
    <d v="1899-12-30T17:54:04"/>
    <d v="1899-12-30T12:54:39"/>
  </r>
  <r>
    <x v="578"/>
    <x v="526"/>
    <x v="222"/>
    <x v="2"/>
    <s v="Maggi Seasoning"/>
    <x v="3"/>
    <x v="15"/>
    <x v="108"/>
    <n v="5"/>
    <n v="6300"/>
    <x v="0"/>
    <s v="Esther Victor"/>
    <d v="2020-12-12T16:03:50"/>
    <s v="General Trade"/>
    <s v="Whatsapp"/>
    <d v="1899-12-31T04:24:29"/>
    <n v="31500"/>
    <d v="1899-12-30T11:39:21"/>
    <d v="1899-12-30T16:03:50"/>
  </r>
  <r>
    <x v="247"/>
    <x v="232"/>
    <x v="123"/>
    <x v="26"/>
    <s v="Titus Sardines"/>
    <x v="3"/>
    <x v="14"/>
    <x v="106"/>
    <n v="10"/>
    <n v="14300"/>
    <x v="0"/>
    <s v="Tife Chibunnam"/>
    <d v="2020-12-12T16:15:50"/>
    <s v="General Trade"/>
    <s v="Whatsapp"/>
    <d v="1899-12-31T02:28:02"/>
    <n v="143000"/>
    <d v="1899-12-30T13:47:48"/>
    <d v="1899-12-30T16:15:50"/>
  </r>
  <r>
    <x v="579"/>
    <x v="527"/>
    <x v="223"/>
    <x v="22"/>
    <s v="Indomie Indomitable Pack"/>
    <x v="3"/>
    <x v="14"/>
    <x v="95"/>
    <n v="5"/>
    <n v="2160"/>
    <x v="0"/>
    <s v="bello Promise"/>
    <d v="2020-12-13T13:40:44"/>
    <s v="General Trade"/>
    <s v="Mobile App"/>
    <d v="1899-12-31T22:03:59"/>
    <n v="10800"/>
    <d v="1899-12-30T15:36:45"/>
    <d v="1899-12-30T13:40:44"/>
  </r>
  <r>
    <x v="579"/>
    <x v="527"/>
    <x v="223"/>
    <x v="21"/>
    <s v="Golden Penny Semovita"/>
    <x v="3"/>
    <x v="14"/>
    <x v="92"/>
    <n v="2.75"/>
    <n v="3930"/>
    <x v="0"/>
    <s v="bello Promise"/>
    <d v="2020-12-13T13:40:44"/>
    <s v="General Trade"/>
    <s v="Mobile App"/>
    <d v="1899-12-31T22:03:59"/>
    <n v="10807.5"/>
    <d v="1899-12-30T15:36:45"/>
    <d v="1899-12-30T13:40:44"/>
  </r>
  <r>
    <x v="91"/>
    <x v="90"/>
    <x v="69"/>
    <x v="21"/>
    <s v="Golden Penny Spaghetti"/>
    <x v="3"/>
    <x v="14"/>
    <x v="86"/>
    <n v="2"/>
    <n v="4250"/>
    <x v="0"/>
    <s v="Imegwa Philomena"/>
    <d v="2020-12-14T10:24:31"/>
    <s v="Wholesale"/>
    <s v="Whatsapp"/>
    <d v="1899-12-31T21:42:00"/>
    <n v="8500"/>
    <d v="1899-12-30T12:42:31"/>
    <d v="1899-12-30T10:24:31"/>
  </r>
  <r>
    <x v="580"/>
    <x v="91"/>
    <x v="52"/>
    <x v="19"/>
    <s v="Tasty Tom Sachet"/>
    <x v="3"/>
    <x v="14"/>
    <x v="84"/>
    <n v="5"/>
    <n v="4600"/>
    <x v="0"/>
    <s v="Michelle Olusegun"/>
    <d v="2020-12-14T10:41:04"/>
    <s v="General Trade"/>
    <s v="Whatsapp"/>
    <d v="1899-12-30T17:16:10"/>
    <n v="23000"/>
    <d v="1899-12-30T17:24:54"/>
    <d v="1899-12-30T10:41:04"/>
  </r>
  <r>
    <x v="260"/>
    <x v="245"/>
    <x v="144"/>
    <x v="26"/>
    <s v="Titus Sardines"/>
    <x v="3"/>
    <x v="14"/>
    <x v="106"/>
    <n v="1"/>
    <n v="14300"/>
    <x v="0"/>
    <s v="Martins Obafemi"/>
    <d v="2020-12-14T12:48:55"/>
    <s v="General Trade"/>
    <s v="Whatsapp"/>
    <d v="1900-01-01T03:18:44"/>
    <n v="14300"/>
    <d v="1899-12-30T09:30:11"/>
    <d v="1899-12-30T12:48:55"/>
  </r>
  <r>
    <x v="21"/>
    <x v="21"/>
    <x v="17"/>
    <x v="21"/>
    <s v="Golden Penny Spaghetti"/>
    <x v="3"/>
    <x v="14"/>
    <x v="86"/>
    <n v="1"/>
    <n v="4250"/>
    <x v="0"/>
    <s v="benita Alvin"/>
    <d v="2020-12-14T15:50:04"/>
    <s v="General Trade"/>
    <s v="Whatsapp"/>
    <d v="1899-12-30T21:55:45"/>
    <n v="4250"/>
    <d v="1899-12-30T17:54:19"/>
    <d v="1899-12-30T15:50:04"/>
  </r>
  <r>
    <x v="119"/>
    <x v="117"/>
    <x v="86"/>
    <x v="21"/>
    <s v="Golden Penny Semovita"/>
    <x v="3"/>
    <x v="14"/>
    <x v="92"/>
    <n v="1"/>
    <n v="3930"/>
    <x v="0"/>
    <s v="Perfect MASTER LIGHT"/>
    <d v="2020-12-14T16:28:56"/>
    <s v="General Trade"/>
    <s v="Whatsapp"/>
    <d v="1900-01-01T06:29:24"/>
    <n v="3930"/>
    <d v="1899-12-30T09:59:32"/>
    <d v="1899-12-30T16:28:56"/>
  </r>
  <r>
    <x v="265"/>
    <x v="117"/>
    <x v="86"/>
    <x v="19"/>
    <s v="Tasty Tom Sachet"/>
    <x v="3"/>
    <x v="14"/>
    <x v="84"/>
    <n v="1"/>
    <n v="4600"/>
    <x v="0"/>
    <s v="Perfect MASTER LIGHT"/>
    <d v="2020-12-14T16:28:56"/>
    <s v="General Trade"/>
    <s v="Whatsapp"/>
    <d v="1900-01-01T06:29:23"/>
    <n v="4600"/>
    <d v="1899-12-30T09:59:33"/>
    <d v="1899-12-30T16:28:56"/>
  </r>
  <r>
    <x v="581"/>
    <x v="528"/>
    <x v="224"/>
    <x v="21"/>
    <s v="Golden Penny Semovita"/>
    <x v="3"/>
    <x v="14"/>
    <x v="96"/>
    <n v="9"/>
    <n v="3340"/>
    <x v="0"/>
    <s v="Margaret Muhammed"/>
    <d v="2020-12-14T16:37:25"/>
    <s v="General Trade"/>
    <s v="Web App"/>
    <d v="1899-12-31T01:38:13"/>
    <n v="30060"/>
    <d v="1899-12-30T14:59:12"/>
    <d v="1899-12-30T16:37:25"/>
  </r>
  <r>
    <x v="270"/>
    <x v="254"/>
    <x v="102"/>
    <x v="21"/>
    <s v="Golden Penny Spaghetti"/>
    <x v="3"/>
    <x v="14"/>
    <x v="86"/>
    <n v="1"/>
    <n v="4250"/>
    <x v="0"/>
    <s v="Bernice Segs"/>
    <d v="2020-12-14T17:43:10"/>
    <s v="General Trade"/>
    <s v="Mobile App"/>
    <d v="1900-01-01T06:24:18"/>
    <n v="4250"/>
    <d v="1899-12-30T11:18:52"/>
    <d v="1899-12-30T17:43:10"/>
  </r>
  <r>
    <x v="271"/>
    <x v="255"/>
    <x v="147"/>
    <x v="21"/>
    <s v="Golden Penny Semovita"/>
    <x v="3"/>
    <x v="14"/>
    <x v="96"/>
    <n v="3"/>
    <n v="3340"/>
    <x v="0"/>
    <s v="Rose kelvin"/>
    <d v="2020-12-14T18:05:30"/>
    <s v="General Trade"/>
    <s v="Whatsapp"/>
    <d v="1900-01-01T07:19:50"/>
    <n v="10020"/>
    <d v="1899-12-30T10:45:40"/>
    <d v="1899-12-30T18:05:30"/>
  </r>
  <r>
    <x v="271"/>
    <x v="255"/>
    <x v="147"/>
    <x v="21"/>
    <s v="Golden Penny Semovita"/>
    <x v="3"/>
    <x v="14"/>
    <x v="109"/>
    <n v="1"/>
    <n v="4000"/>
    <x v="0"/>
    <s v="Rose kelvin"/>
    <d v="2020-12-14T18:05:30"/>
    <s v="General Trade"/>
    <s v="Whatsapp"/>
    <d v="1900-01-01T07:19:50"/>
    <n v="4000"/>
    <d v="1899-12-30T10:45:40"/>
    <d v="1899-12-30T18:05:30"/>
  </r>
  <r>
    <x v="582"/>
    <x v="529"/>
    <x v="150"/>
    <x v="21"/>
    <s v="Golden Penny Semovita"/>
    <x v="3"/>
    <x v="14"/>
    <x v="96"/>
    <n v="3"/>
    <n v="3340"/>
    <x v="0"/>
    <s v="Merit zion"/>
    <d v="2020-12-15T09:02:45"/>
    <s v="General Trade"/>
    <s v="Whatsapp"/>
    <d v="1899-12-31T00:33:12"/>
    <n v="10020"/>
    <d v="1899-12-30T08:29:33"/>
    <d v="1899-12-30T09:02:45"/>
  </r>
  <r>
    <x v="582"/>
    <x v="529"/>
    <x v="150"/>
    <x v="22"/>
    <s v="Indomie Indomitable Pack"/>
    <x v="3"/>
    <x v="14"/>
    <x v="95"/>
    <n v="3"/>
    <n v="2160"/>
    <x v="0"/>
    <s v="Merit zion"/>
    <d v="2020-12-15T09:02:45"/>
    <s v="General Trade"/>
    <s v="Whatsapp"/>
    <d v="1899-12-31T00:33:12"/>
    <n v="6480"/>
    <d v="1899-12-30T08:29:33"/>
    <d v="1899-12-30T09:02:45"/>
  </r>
  <r>
    <x v="582"/>
    <x v="529"/>
    <x v="150"/>
    <x v="22"/>
    <s v="Power Vegetable Oil"/>
    <x v="3"/>
    <x v="16"/>
    <x v="107"/>
    <n v="1"/>
    <n v="19500"/>
    <x v="0"/>
    <s v="Merit zion"/>
    <d v="2020-12-15T09:02:45"/>
    <s v="General Trade"/>
    <s v="Whatsapp"/>
    <d v="1899-12-31T00:33:12"/>
    <n v="19500"/>
    <d v="1899-12-30T08:29:33"/>
    <d v="1899-12-30T09:02:45"/>
  </r>
  <r>
    <x v="278"/>
    <x v="262"/>
    <x v="150"/>
    <x v="21"/>
    <s v="Golden Penny Spaghetti"/>
    <x v="3"/>
    <x v="14"/>
    <x v="86"/>
    <n v="1"/>
    <n v="4250"/>
    <x v="0"/>
    <s v="Merit zion"/>
    <d v="2020-12-15T09:02:45"/>
    <s v="General Trade"/>
    <s v="Whatsapp"/>
    <d v="1899-12-30T16:58:15"/>
    <n v="4250"/>
    <d v="1899-12-30T16:04:30"/>
    <d v="1899-12-30T09:02:45"/>
  </r>
  <r>
    <x v="280"/>
    <x v="264"/>
    <x v="22"/>
    <x v="21"/>
    <s v="Golden Penny Spaghetti"/>
    <x v="3"/>
    <x v="14"/>
    <x v="86"/>
    <n v="1"/>
    <n v="4250"/>
    <x v="0"/>
    <s v="Waajidah vincent"/>
    <d v="2020-12-15T12:26:50"/>
    <s v="General Trade"/>
    <s v="USSD"/>
    <d v="1900-01-02T18:00:32"/>
    <n v="4250"/>
    <d v="1899-12-30T18:26:18"/>
    <d v="1899-12-30T12:26:50"/>
  </r>
  <r>
    <x v="280"/>
    <x v="264"/>
    <x v="22"/>
    <x v="19"/>
    <s v="Tasty Tom Sachet"/>
    <x v="3"/>
    <x v="14"/>
    <x v="84"/>
    <n v="1"/>
    <n v="4600"/>
    <x v="0"/>
    <s v="Waajidah vincent"/>
    <d v="2020-12-15T12:26:50"/>
    <s v="General Trade"/>
    <s v="USSD"/>
    <d v="1900-01-02T18:00:32"/>
    <n v="4600"/>
    <d v="1899-12-30T18:26:18"/>
    <d v="1899-12-30T12:26:50"/>
  </r>
  <r>
    <x v="280"/>
    <x v="264"/>
    <x v="22"/>
    <x v="24"/>
    <s v="Sonia Tomato Tin"/>
    <x v="3"/>
    <x v="16"/>
    <x v="91"/>
    <n v="1"/>
    <n v="10200"/>
    <x v="0"/>
    <s v="Waajidah vincent"/>
    <d v="2020-12-15T12:26:50"/>
    <s v="General Trade"/>
    <s v="USSD"/>
    <d v="1900-01-02T18:00:32"/>
    <n v="10200"/>
    <d v="1899-12-30T18:26:18"/>
    <d v="1899-12-30T12:26:50"/>
  </r>
  <r>
    <x v="280"/>
    <x v="264"/>
    <x v="22"/>
    <x v="22"/>
    <s v="Indomie Indomitable Pack"/>
    <x v="3"/>
    <x v="14"/>
    <x v="95"/>
    <n v="5"/>
    <n v="2160"/>
    <x v="0"/>
    <s v="Waajidah vincent"/>
    <d v="2020-12-15T12:26:50"/>
    <s v="General Trade"/>
    <s v="USSD"/>
    <d v="1900-01-02T18:00:32"/>
    <n v="10800"/>
    <d v="1899-12-30T18:26:18"/>
    <d v="1899-12-30T12:26:50"/>
  </r>
  <r>
    <x v="73"/>
    <x v="73"/>
    <x v="54"/>
    <x v="24"/>
    <s v="Sonia Tomato Tin"/>
    <x v="3"/>
    <x v="16"/>
    <x v="91"/>
    <n v="1"/>
    <n v="10200"/>
    <x v="0"/>
    <s v="Titi Bishop"/>
    <d v="2020-12-15T13:20:50"/>
    <s v="General Trade"/>
    <s v="Whatsapp"/>
    <d v="1899-12-30T22:12:41"/>
    <n v="10200"/>
    <d v="1899-12-30T15:08:09"/>
    <d v="1899-12-30T13:20:50"/>
  </r>
  <r>
    <x v="73"/>
    <x v="73"/>
    <x v="54"/>
    <x v="24"/>
    <s v="Sonia Tomato Paste"/>
    <x v="3"/>
    <x v="16"/>
    <x v="93"/>
    <n v="2"/>
    <n v="4100"/>
    <x v="0"/>
    <s v="Titi Bishop"/>
    <d v="2020-12-15T13:20:50"/>
    <s v="General Trade"/>
    <s v="Whatsapp"/>
    <d v="1899-12-30T22:12:41"/>
    <n v="8200"/>
    <d v="1899-12-30T15:08:09"/>
    <d v="1899-12-30T13:20:50"/>
  </r>
  <r>
    <x v="284"/>
    <x v="267"/>
    <x v="19"/>
    <x v="21"/>
    <s v="Golden Penny Spaghetti"/>
    <x v="3"/>
    <x v="14"/>
    <x v="86"/>
    <n v="7"/>
    <n v="4250"/>
    <x v="0"/>
    <s v="Diana John"/>
    <d v="2020-12-15T13:47:58"/>
    <s v="General Trade"/>
    <s v="Mobile App"/>
    <d v="1899-12-31T05:05:24"/>
    <n v="29750"/>
    <d v="1899-12-30T08:42:34"/>
    <d v="1899-12-30T13:47:58"/>
  </r>
  <r>
    <x v="24"/>
    <x v="24"/>
    <x v="19"/>
    <x v="21"/>
    <s v="Golden Penny Semovita"/>
    <x v="3"/>
    <x v="14"/>
    <x v="89"/>
    <n v="2"/>
    <n v="3800"/>
    <x v="0"/>
    <s v="Diana John"/>
    <d v="2020-12-15T13:47:58"/>
    <s v="General Trade"/>
    <s v="Mobile App"/>
    <d v="1899-12-31T04:56:29"/>
    <n v="7600"/>
    <d v="1899-12-30T08:51:29"/>
    <d v="1899-12-30T13:47:58"/>
  </r>
  <r>
    <x v="62"/>
    <x v="62"/>
    <x v="45"/>
    <x v="21"/>
    <s v="Golden Penny Semovita"/>
    <x v="3"/>
    <x v="14"/>
    <x v="97"/>
    <n v="1"/>
    <n v="1830"/>
    <x v="0"/>
    <s v="dorcas Adewale"/>
    <d v="2020-12-15T14:55:35"/>
    <s v="General Trade"/>
    <s v="Whatsapp"/>
    <d v="1899-12-31T01:33:22"/>
    <n v="1830"/>
    <d v="1899-12-30T13:22:13"/>
    <d v="1899-12-30T14:55:35"/>
  </r>
  <r>
    <x v="583"/>
    <x v="530"/>
    <x v="21"/>
    <x v="21"/>
    <s v="Golden Penny Semovita"/>
    <x v="3"/>
    <x v="14"/>
    <x v="96"/>
    <n v="10"/>
    <n v="3340"/>
    <x v="0"/>
    <s v="benita Alvin"/>
    <d v="2020-12-15T18:44:22"/>
    <s v="Wholesale"/>
    <s v="Mobile App"/>
    <d v="1899-12-31T23:26:51"/>
    <n v="33400"/>
    <d v="1899-12-30T19:17:31"/>
    <d v="1899-12-30T18:44:22"/>
  </r>
  <r>
    <x v="583"/>
    <x v="530"/>
    <x v="21"/>
    <x v="21"/>
    <s v="Golden Penny Semovita"/>
    <x v="3"/>
    <x v="14"/>
    <x v="92"/>
    <n v="10"/>
    <n v="3930"/>
    <x v="0"/>
    <s v="benita Alvin"/>
    <d v="2020-12-15T18:44:22"/>
    <s v="Wholesale"/>
    <s v="Mobile App"/>
    <d v="1899-12-31T23:26:51"/>
    <n v="39300"/>
    <d v="1899-12-30T19:17:31"/>
    <d v="1899-12-30T18:44:22"/>
  </r>
  <r>
    <x v="583"/>
    <x v="530"/>
    <x v="21"/>
    <x v="21"/>
    <s v="Golden Penny Semovita"/>
    <x v="3"/>
    <x v="14"/>
    <x v="97"/>
    <n v="5"/>
    <n v="1830"/>
    <x v="0"/>
    <s v="benita Alvin"/>
    <d v="2020-12-15T18:44:22"/>
    <s v="Wholesale"/>
    <s v="Mobile App"/>
    <d v="1899-12-31T23:26:51"/>
    <n v="9150"/>
    <d v="1899-12-30T19:17:31"/>
    <d v="1899-12-30T18:44:22"/>
  </r>
  <r>
    <x v="298"/>
    <x v="98"/>
    <x v="73"/>
    <x v="21"/>
    <s v="Golden Penny Semovita"/>
    <x v="3"/>
    <x v="14"/>
    <x v="89"/>
    <n v="1"/>
    <n v="3800"/>
    <x v="0"/>
    <s v="sussan victory"/>
    <d v="2020-12-15T22:29:11"/>
    <s v="General Trade"/>
    <s v="Mobile App"/>
    <d v="1899-12-31T06:59:46"/>
    <n v="3800"/>
    <d v="1899-12-30T15:29:25"/>
    <d v="1899-12-30T22:29:11"/>
  </r>
  <r>
    <x v="298"/>
    <x v="98"/>
    <x v="73"/>
    <x v="21"/>
    <s v="Golden Penny Spaghetti"/>
    <x v="3"/>
    <x v="14"/>
    <x v="86"/>
    <n v="2"/>
    <n v="4250"/>
    <x v="0"/>
    <s v="sussan victory"/>
    <d v="2020-12-15T22:29:11"/>
    <s v="General Trade"/>
    <s v="Mobile App"/>
    <d v="1899-12-31T06:59:46"/>
    <n v="8500"/>
    <d v="1899-12-30T15:29:25"/>
    <d v="1899-12-30T22:29:11"/>
  </r>
  <r>
    <x v="298"/>
    <x v="98"/>
    <x v="73"/>
    <x v="21"/>
    <s v="Golden Penny Semovita"/>
    <x v="3"/>
    <x v="14"/>
    <x v="92"/>
    <n v="1"/>
    <n v="3930"/>
    <x v="0"/>
    <s v="sussan victory"/>
    <d v="2020-12-15T22:29:11"/>
    <s v="General Trade"/>
    <s v="Mobile App"/>
    <d v="1899-12-31T06:59:46"/>
    <n v="3930"/>
    <d v="1899-12-30T15:29:25"/>
    <d v="1899-12-30T22:29:11"/>
  </r>
  <r>
    <x v="99"/>
    <x v="98"/>
    <x v="73"/>
    <x v="26"/>
    <s v="Titus Sardines"/>
    <x v="3"/>
    <x v="14"/>
    <x v="106"/>
    <n v="1"/>
    <n v="14300"/>
    <x v="0"/>
    <s v="sussan victory"/>
    <d v="2020-12-15T22:29:11"/>
    <s v="General Trade"/>
    <s v="Mobile App"/>
    <d v="1899-12-31T06:59:45"/>
    <n v="14300"/>
    <d v="1899-12-30T15:29:26"/>
    <d v="1899-12-30T22:29:11"/>
  </r>
  <r>
    <x v="100"/>
    <x v="99"/>
    <x v="74"/>
    <x v="21"/>
    <s v="Golden Penny Spaghetti"/>
    <x v="3"/>
    <x v="14"/>
    <x v="86"/>
    <n v="2"/>
    <n v="4250"/>
    <x v="0"/>
    <s v="Ashimedua Godson"/>
    <d v="2020-12-16T14:53:27"/>
    <s v="General Trade"/>
    <s v="Whatsapp"/>
    <d v="1899-12-30T23:42:45"/>
    <n v="8500"/>
    <d v="1899-12-30T15:10:42"/>
    <d v="1899-12-30T14:53:27"/>
  </r>
  <r>
    <x v="305"/>
    <x v="284"/>
    <x v="97"/>
    <x v="22"/>
    <s v="Indomie Indomitable Pack"/>
    <x v="3"/>
    <x v="14"/>
    <x v="95"/>
    <n v="20"/>
    <n v="2160"/>
    <x v="0"/>
    <s v="Hellen Prince"/>
    <d v="2020-12-16T16:27:44"/>
    <s v="General Trade"/>
    <s v="Whatsapp"/>
    <d v="1900-01-02T23:58:19"/>
    <n v="43200"/>
    <d v="1899-12-30T16:29:25"/>
    <d v="1899-12-30T16:27:44"/>
  </r>
  <r>
    <x v="305"/>
    <x v="284"/>
    <x v="97"/>
    <x v="26"/>
    <s v="Titus Sardines"/>
    <x v="3"/>
    <x v="14"/>
    <x v="106"/>
    <n v="3"/>
    <n v="14300"/>
    <x v="0"/>
    <s v="Hellen Prince"/>
    <d v="2020-12-16T16:27:44"/>
    <s v="General Trade"/>
    <s v="Whatsapp"/>
    <d v="1900-01-02T23:58:19"/>
    <n v="42900"/>
    <d v="1899-12-30T16:29:25"/>
    <d v="1899-12-30T16:27:44"/>
  </r>
  <r>
    <x v="584"/>
    <x v="531"/>
    <x v="0"/>
    <x v="21"/>
    <s v="Golden Penny Noodles"/>
    <x v="3"/>
    <x v="14"/>
    <x v="110"/>
    <n v="40"/>
    <n v="1850"/>
    <x v="0"/>
    <s v="Maryjane Joel"/>
    <d v="2020-12-17T12:47:37"/>
    <s v="General Trade"/>
    <s v="Mobile App"/>
    <d v="1899-12-31T03:39:48"/>
    <n v="74000"/>
    <d v="1899-12-30T09:07:49"/>
    <d v="1899-12-30T12:47:37"/>
  </r>
  <r>
    <x v="585"/>
    <x v="532"/>
    <x v="0"/>
    <x v="21"/>
    <s v="Golden Penny Noodles"/>
    <x v="3"/>
    <x v="14"/>
    <x v="110"/>
    <n v="30"/>
    <n v="1850"/>
    <x v="0"/>
    <s v="Maryjane Joel"/>
    <d v="2020-12-17T12:47:37"/>
    <s v="General Trade"/>
    <s v="Mobile App"/>
    <d v="1899-12-31T00:38:16"/>
    <n v="55500"/>
    <d v="1899-12-30T12:09:21"/>
    <d v="1899-12-30T12:47:37"/>
  </r>
  <r>
    <x v="586"/>
    <x v="533"/>
    <x v="158"/>
    <x v="21"/>
    <s v="Golden Penny Spaghetti"/>
    <x v="3"/>
    <x v="14"/>
    <x v="88"/>
    <n v="12"/>
    <n v="4250"/>
    <x v="0"/>
    <s v="Rachael Israel"/>
    <d v="2020-12-17T13:37:59"/>
    <s v="General Trade"/>
    <s v="Whatsapp"/>
    <d v="1899-12-31T00:56:27"/>
    <n v="51000"/>
    <d v="1899-12-30T12:41:32"/>
    <d v="1899-12-30T13:37:59"/>
  </r>
  <r>
    <x v="317"/>
    <x v="296"/>
    <x v="158"/>
    <x v="21"/>
    <s v="Golden Penny Spaghetti"/>
    <x v="3"/>
    <x v="14"/>
    <x v="86"/>
    <n v="2"/>
    <n v="4250"/>
    <x v="0"/>
    <s v="Rachael Israel"/>
    <d v="2020-12-17T13:37:59"/>
    <s v="General Trade"/>
    <s v="Whatsapp"/>
    <d v="1899-12-30T23:14:54"/>
    <n v="8500"/>
    <d v="1899-12-30T14:23:05"/>
    <d v="1899-12-30T13:37:59"/>
  </r>
  <r>
    <x v="317"/>
    <x v="296"/>
    <x v="158"/>
    <x v="2"/>
    <s v="Maggi Seasoning"/>
    <x v="3"/>
    <x v="15"/>
    <x v="111"/>
    <n v="2"/>
    <n v="8200"/>
    <x v="0"/>
    <s v="Rachael Israel"/>
    <d v="2020-12-17T13:37:59"/>
    <s v="General Trade"/>
    <s v="Whatsapp"/>
    <d v="1899-12-30T23:14:54"/>
    <n v="16400"/>
    <d v="1899-12-30T14:23:05"/>
    <d v="1899-12-30T13:37:59"/>
  </r>
  <r>
    <x v="30"/>
    <x v="30"/>
    <x v="25"/>
    <x v="21"/>
    <s v="Golden Penny Semovita"/>
    <x v="3"/>
    <x v="14"/>
    <x v="92"/>
    <n v="3"/>
    <n v="3930"/>
    <x v="0"/>
    <s v="Bola Abiodun"/>
    <d v="2020-12-17T14:56:05"/>
    <s v="General Trade"/>
    <s v="Whatsapp"/>
    <d v="1899-12-30T22:32:19"/>
    <n v="11790"/>
    <d v="1899-12-30T16:23:46"/>
    <d v="1899-12-30T14:56:05"/>
  </r>
  <r>
    <x v="30"/>
    <x v="30"/>
    <x v="25"/>
    <x v="21"/>
    <s v="Golden Penny Spaghetti"/>
    <x v="3"/>
    <x v="14"/>
    <x v="86"/>
    <n v="4"/>
    <n v="4250"/>
    <x v="0"/>
    <s v="Bola Abiodun"/>
    <d v="2020-12-17T14:56:05"/>
    <s v="General Trade"/>
    <s v="Whatsapp"/>
    <d v="1899-12-30T22:32:19"/>
    <n v="17000"/>
    <d v="1899-12-30T16:23:46"/>
    <d v="1899-12-30T14:56:05"/>
  </r>
  <r>
    <x v="30"/>
    <x v="30"/>
    <x v="25"/>
    <x v="24"/>
    <s v="Sonia Tomato Paste"/>
    <x v="3"/>
    <x v="16"/>
    <x v="93"/>
    <n v="4"/>
    <n v="4100"/>
    <x v="0"/>
    <s v="Bola Abiodun"/>
    <d v="2020-12-17T14:56:05"/>
    <s v="General Trade"/>
    <s v="Whatsapp"/>
    <d v="1899-12-30T22:32:19"/>
    <n v="16400"/>
    <d v="1899-12-30T16:23:46"/>
    <d v="1899-12-30T14:56:05"/>
  </r>
  <r>
    <x v="30"/>
    <x v="30"/>
    <x v="25"/>
    <x v="26"/>
    <s v="Titus Sardines"/>
    <x v="3"/>
    <x v="14"/>
    <x v="106"/>
    <n v="1"/>
    <n v="14300"/>
    <x v="0"/>
    <s v="Bola Abiodun"/>
    <d v="2020-12-17T14:56:05"/>
    <s v="General Trade"/>
    <s v="Whatsapp"/>
    <d v="1899-12-30T22:32:19"/>
    <n v="14300"/>
    <d v="1899-12-30T16:23:46"/>
    <d v="1899-12-30T14:56:05"/>
  </r>
  <r>
    <x v="325"/>
    <x v="304"/>
    <x v="31"/>
    <x v="21"/>
    <s v="Golden Penny Noodles"/>
    <x v="3"/>
    <x v="14"/>
    <x v="110"/>
    <n v="3"/>
    <n v="1900"/>
    <x v="0"/>
    <s v="Bernice Segs"/>
    <d v="2020-12-17T18:38:45"/>
    <s v="General Trade"/>
    <s v="Whatsapp"/>
    <d v="1900-01-02T09:08:32"/>
    <n v="5700"/>
    <d v="1899-12-30T09:30:13"/>
    <d v="1899-12-30T18:38:45"/>
  </r>
  <r>
    <x v="329"/>
    <x v="307"/>
    <x v="161"/>
    <x v="21"/>
    <s v="Golden Penny Semovita"/>
    <x v="3"/>
    <x v="14"/>
    <x v="92"/>
    <n v="1"/>
    <n v="3930"/>
    <x v="0"/>
    <s v="prudent denny"/>
    <d v="2020-12-18T08:34:39"/>
    <s v="Modern Trade"/>
    <s v="Whatsapp"/>
    <d v="1899-12-30T16:25:13"/>
    <n v="3930"/>
    <d v="1899-12-30T16:09:26"/>
    <d v="1899-12-30T08:34:39"/>
  </r>
  <r>
    <x v="330"/>
    <x v="308"/>
    <x v="102"/>
    <x v="22"/>
    <s v="Indomie Indomitable Pack"/>
    <x v="3"/>
    <x v="14"/>
    <x v="95"/>
    <n v="2"/>
    <n v="2240"/>
    <x v="0"/>
    <s v="Martins Obafemi"/>
    <d v="2020-12-18T09:27:44"/>
    <s v="General Trade"/>
    <s v="Mobile App"/>
    <d v="1899-12-30T17:04:10"/>
    <n v="4480"/>
    <d v="1899-12-30T16:23:34"/>
    <d v="1899-12-30T09:27:44"/>
  </r>
  <r>
    <x v="335"/>
    <x v="313"/>
    <x v="24"/>
    <x v="22"/>
    <s v="Indomie Indomitable Pack"/>
    <x v="3"/>
    <x v="14"/>
    <x v="95"/>
    <n v="5"/>
    <n v="2240"/>
    <x v="0"/>
    <s v="kiara Oluwabukola"/>
    <d v="2020-12-18T12:19:01"/>
    <s v="General Trade"/>
    <s v="Whatsapp"/>
    <d v="1899-12-30T21:36:36"/>
    <n v="11200"/>
    <d v="1899-12-30T14:42:25"/>
    <d v="1899-12-30T12:19:01"/>
  </r>
  <r>
    <x v="336"/>
    <x v="314"/>
    <x v="164"/>
    <x v="19"/>
    <s v="Tasty Tom Sachet"/>
    <x v="3"/>
    <x v="14"/>
    <x v="84"/>
    <n v="2"/>
    <n v="4600"/>
    <x v="0"/>
    <s v="Emmanuel Deborah chimee"/>
    <d v="2020-12-18T12:40:08"/>
    <s v="Modern Trade"/>
    <s v="Whatsapp"/>
    <d v="1899-12-31T01:14:00"/>
    <n v="9200"/>
    <d v="1899-12-30T11:26:08"/>
    <d v="1899-12-30T12:40:08"/>
  </r>
  <r>
    <x v="336"/>
    <x v="314"/>
    <x v="164"/>
    <x v="21"/>
    <s v="Golden Penny Spaghetti"/>
    <x v="3"/>
    <x v="14"/>
    <x v="86"/>
    <n v="2"/>
    <n v="4250"/>
    <x v="0"/>
    <s v="Emmanuel Deborah chimee"/>
    <d v="2020-12-18T12:40:08"/>
    <s v="Modern Trade"/>
    <s v="Whatsapp"/>
    <d v="1899-12-31T01:14:00"/>
    <n v="8500"/>
    <d v="1899-12-30T11:26:08"/>
    <d v="1899-12-30T12:40:08"/>
  </r>
  <r>
    <x v="336"/>
    <x v="314"/>
    <x v="164"/>
    <x v="23"/>
    <s v="Vitali Tomato Paste"/>
    <x v="3"/>
    <x v="14"/>
    <x v="90"/>
    <n v="1"/>
    <n v="4700"/>
    <x v="0"/>
    <s v="Emmanuel Deborah chimee"/>
    <d v="2020-12-18T12:40:08"/>
    <s v="Modern Trade"/>
    <s v="Whatsapp"/>
    <d v="1899-12-31T01:14:00"/>
    <n v="4700"/>
    <d v="1899-12-30T11:26:08"/>
    <d v="1899-12-30T12:40:08"/>
  </r>
  <r>
    <x v="33"/>
    <x v="33"/>
    <x v="15"/>
    <x v="21"/>
    <s v="Golden Penny Spaghetti"/>
    <x v="3"/>
    <x v="14"/>
    <x v="86"/>
    <n v="10"/>
    <n v="4250"/>
    <x v="0"/>
    <s v="Sofia UWEM"/>
    <d v="2020-12-18T12:41:28"/>
    <s v="Wholesale"/>
    <s v="Whatsapp"/>
    <d v="1899-12-31T03:19:37"/>
    <n v="42500"/>
    <d v="1899-12-30T09:21:51"/>
    <d v="1899-12-30T12:41:28"/>
  </r>
  <r>
    <x v="337"/>
    <x v="315"/>
    <x v="83"/>
    <x v="21"/>
    <s v="Golden Penny Spaghetti"/>
    <x v="3"/>
    <x v="14"/>
    <x v="86"/>
    <n v="5"/>
    <n v="4250"/>
    <x v="0"/>
    <s v="Ibukun Patrick"/>
    <d v="2020-12-18T13:17:36"/>
    <s v="General Trade"/>
    <s v="Mobile App"/>
    <d v="1899-12-30T23:49:38"/>
    <n v="21250"/>
    <d v="1899-12-30T13:27:58"/>
    <d v="1899-12-30T13:17:36"/>
  </r>
  <r>
    <x v="587"/>
    <x v="534"/>
    <x v="35"/>
    <x v="21"/>
    <s v="Golden Penny Spaghetti"/>
    <x v="3"/>
    <x v="14"/>
    <x v="86"/>
    <n v="5"/>
    <n v="4250"/>
    <x v="0"/>
    <s v="Rachael Israel"/>
    <d v="2020-12-18T20:32:55"/>
    <s v="Wholesale"/>
    <s v="Whatsapp"/>
    <d v="1899-12-31T08:47:50"/>
    <n v="21250"/>
    <d v="1899-12-30T11:45:05"/>
    <d v="1899-12-30T20:32:55"/>
  </r>
  <r>
    <x v="344"/>
    <x v="322"/>
    <x v="167"/>
    <x v="25"/>
    <s v="Gino Max Cube"/>
    <x v="3"/>
    <x v="16"/>
    <x v="112"/>
    <n v="1"/>
    <n v="4000"/>
    <x v="0"/>
    <s v="Justina Mavis"/>
    <d v="2020-12-19T10:42:44"/>
    <s v="General Trade"/>
    <s v="Whatsapp"/>
    <d v="1899-12-30T18:27:18"/>
    <n v="4000"/>
    <d v="1899-12-30T16:15:26"/>
    <d v="1899-12-30T10:42:44"/>
  </r>
  <r>
    <x v="345"/>
    <x v="323"/>
    <x v="21"/>
    <x v="21"/>
    <s v="Golden Penny Semovita"/>
    <x v="3"/>
    <x v="14"/>
    <x v="92"/>
    <n v="5"/>
    <n v="3930"/>
    <x v="0"/>
    <s v="Ofegha Toluwalase"/>
    <d v="2020-12-19T11:21:42"/>
    <s v="Wholesale"/>
    <s v="Mobile App"/>
    <d v="1899-12-31T00:28:36"/>
    <n v="19650"/>
    <d v="1899-12-30T10:53:06"/>
    <d v="1899-12-30T11:21:42"/>
  </r>
  <r>
    <x v="352"/>
    <x v="330"/>
    <x v="171"/>
    <x v="26"/>
    <s v="Titus Sardines"/>
    <x v="3"/>
    <x v="14"/>
    <x v="106"/>
    <n v="1"/>
    <n v="14300"/>
    <x v="0"/>
    <s v="Balogun a Amineet James"/>
    <d v="2020-12-19T15:54:19"/>
    <s v="General Trade"/>
    <s v="Whatsapp"/>
    <d v="1899-12-31T00:39:33"/>
    <n v="14300"/>
    <d v="1899-12-30T15:14:46"/>
    <d v="1899-12-30T15:54:19"/>
  </r>
  <r>
    <x v="352"/>
    <x v="330"/>
    <x v="171"/>
    <x v="23"/>
    <s v="Vitali Tomato Paste"/>
    <x v="3"/>
    <x v="14"/>
    <x v="90"/>
    <n v="1"/>
    <n v="4700"/>
    <x v="0"/>
    <s v="Balogun a Amineet James"/>
    <d v="2020-12-19T15:54:19"/>
    <s v="General Trade"/>
    <s v="Whatsapp"/>
    <d v="1899-12-31T00:39:33"/>
    <n v="4700"/>
    <d v="1899-12-30T15:14:46"/>
    <d v="1899-12-30T15:54:19"/>
  </r>
  <r>
    <x v="352"/>
    <x v="330"/>
    <x v="171"/>
    <x v="19"/>
    <s v="Tasty Tom Sachet"/>
    <x v="3"/>
    <x v="14"/>
    <x v="84"/>
    <n v="1"/>
    <n v="4600"/>
    <x v="0"/>
    <s v="Balogun a Amineet James"/>
    <d v="2020-12-19T15:54:19"/>
    <s v="General Trade"/>
    <s v="Whatsapp"/>
    <d v="1899-12-31T00:39:33"/>
    <n v="4600"/>
    <d v="1899-12-30T15:14:46"/>
    <d v="1899-12-30T15:54:19"/>
  </r>
  <r>
    <x v="355"/>
    <x v="333"/>
    <x v="60"/>
    <x v="24"/>
    <s v="Sonia Tomato Paste"/>
    <x v="3"/>
    <x v="16"/>
    <x v="93"/>
    <n v="1"/>
    <n v="4100"/>
    <x v="0"/>
    <s v="vanessa Jude"/>
    <d v="2020-12-19T17:06:09"/>
    <s v="General Trade"/>
    <s v="Whatsapp"/>
    <d v="1899-12-31T06:31:44"/>
    <n v="4100"/>
    <d v="1899-12-30T10:34:25"/>
    <d v="1899-12-30T17:06:09"/>
  </r>
  <r>
    <x v="36"/>
    <x v="36"/>
    <x v="3"/>
    <x v="21"/>
    <s v="Golden Penny Spaghetti"/>
    <x v="3"/>
    <x v="14"/>
    <x v="88"/>
    <n v="1"/>
    <n v="4250"/>
    <x v="0"/>
    <s v="Ayomide Charles"/>
    <d v="2020-12-21T09:41:39"/>
    <s v="General Trade"/>
    <s v="Whatsapp"/>
    <d v="1899-12-30T18:11:58"/>
    <n v="4250"/>
    <d v="1899-12-30T15:29:41"/>
    <d v="1899-12-30T09:41:39"/>
  </r>
  <r>
    <x v="359"/>
    <x v="337"/>
    <x v="173"/>
    <x v="22"/>
    <s v="Indomie Indomitable Pack"/>
    <x v="3"/>
    <x v="14"/>
    <x v="95"/>
    <n v="10"/>
    <n v="2240"/>
    <x v="0"/>
    <s v="Rita uche"/>
    <d v="2020-12-21T10:13:55"/>
    <s v="General Trade"/>
    <s v="Web App"/>
    <d v="1899-12-30T20:22:00"/>
    <n v="22400"/>
    <d v="1899-12-30T13:51:55"/>
    <d v="1899-12-30T10:13:55"/>
  </r>
  <r>
    <x v="359"/>
    <x v="337"/>
    <x v="173"/>
    <x v="21"/>
    <s v="Golden Penny Spaghetti"/>
    <x v="3"/>
    <x v="14"/>
    <x v="86"/>
    <n v="2"/>
    <n v="4250"/>
    <x v="0"/>
    <s v="Rita uche"/>
    <d v="2020-12-21T10:13:55"/>
    <s v="General Trade"/>
    <s v="Web App"/>
    <d v="1899-12-30T20:22:00"/>
    <n v="8500"/>
    <d v="1899-12-30T13:51:55"/>
    <d v="1899-12-30T10:13:55"/>
  </r>
  <r>
    <x v="359"/>
    <x v="337"/>
    <x v="173"/>
    <x v="21"/>
    <s v="Golden Penny Spaghetti"/>
    <x v="3"/>
    <x v="14"/>
    <x v="88"/>
    <n v="2"/>
    <n v="4250"/>
    <x v="0"/>
    <s v="Rita uche"/>
    <d v="2020-12-21T10:13:55"/>
    <s v="General Trade"/>
    <s v="Web App"/>
    <d v="1899-12-30T20:22:00"/>
    <n v="8500"/>
    <d v="1899-12-30T13:51:55"/>
    <d v="1899-12-30T10:13:55"/>
  </r>
  <r>
    <x v="37"/>
    <x v="37"/>
    <x v="30"/>
    <x v="13"/>
    <s v="Gino Tomato Paste"/>
    <x v="3"/>
    <x v="17"/>
    <x v="113"/>
    <n v="2"/>
    <n v="4450"/>
    <x v="0"/>
    <s v="kebe Joseph"/>
    <d v="2020-12-21T10:51:15"/>
    <s v="General Trade"/>
    <s v="Whatsapp"/>
    <d v="1899-12-31T18:00:49"/>
    <n v="8900"/>
    <d v="1899-12-30T16:50:26"/>
    <d v="1899-12-30T10:51:15"/>
  </r>
  <r>
    <x v="362"/>
    <x v="340"/>
    <x v="149"/>
    <x v="21"/>
    <s v="Golden Penny Semovita"/>
    <x v="3"/>
    <x v="14"/>
    <x v="89"/>
    <n v="5"/>
    <n v="3800"/>
    <x v="0"/>
    <s v="Cynthia ejike james"/>
    <d v="2020-12-21T11:09:03"/>
    <s v="Wholesale"/>
    <s v="Web App"/>
    <d v="1899-12-31T18:02:23"/>
    <n v="19000"/>
    <d v="1899-12-30T17:06:40"/>
    <d v="1899-12-30T11:09:03"/>
  </r>
  <r>
    <x v="588"/>
    <x v="535"/>
    <x v="218"/>
    <x v="25"/>
    <s v="Gino Max Cube"/>
    <x v="3"/>
    <x v="16"/>
    <x v="112"/>
    <n v="5"/>
    <n v="4000"/>
    <x v="0"/>
    <s v="Ameerah Utibeabasi"/>
    <d v="2020-12-21T12:34:57"/>
    <s v="General Trade"/>
    <s v="Mobile App"/>
    <d v="1899-12-31T23:54:30"/>
    <n v="20000"/>
    <d v="1899-12-30T12:40:27"/>
    <d v="1899-12-30T12:34:57"/>
  </r>
  <r>
    <x v="366"/>
    <x v="344"/>
    <x v="102"/>
    <x v="26"/>
    <s v="Titus Sardines"/>
    <x v="3"/>
    <x v="14"/>
    <x v="106"/>
    <n v="1"/>
    <n v="14300"/>
    <x v="0"/>
    <s v="Bernice Segs"/>
    <d v="2020-12-21T13:12:24"/>
    <s v="General Trade"/>
    <s v="Mobile App"/>
    <d v="1900-01-01T13:01:48"/>
    <n v="14300"/>
    <d v="1899-12-30T00:10:36"/>
    <d v="1899-12-30T13:12:24"/>
  </r>
  <r>
    <x v="367"/>
    <x v="345"/>
    <x v="31"/>
    <x v="21"/>
    <s v="Golden Penny Spaghetti"/>
    <x v="3"/>
    <x v="14"/>
    <x v="86"/>
    <n v="2"/>
    <n v="4250"/>
    <x v="0"/>
    <s v="Bernice Segs"/>
    <d v="2020-12-21T13:42:21"/>
    <s v="General Trade"/>
    <s v="Whatsapp"/>
    <d v="1899-12-30T22:20:50"/>
    <n v="8500"/>
    <d v="1899-12-30T15:21:31"/>
    <d v="1899-12-30T13:42:21"/>
  </r>
  <r>
    <x v="38"/>
    <x v="38"/>
    <x v="31"/>
    <x v="13"/>
    <s v="Gino Tomato Paste"/>
    <x v="3"/>
    <x v="17"/>
    <x v="113"/>
    <n v="1"/>
    <n v="4450"/>
    <x v="0"/>
    <s v="Bernice Segs"/>
    <d v="2020-12-21T13:42:21"/>
    <s v="General Trade"/>
    <s v="Whatsapp"/>
    <d v="1899-12-30T20:39:03"/>
    <n v="4450"/>
    <d v="1899-12-30T17:03:18"/>
    <d v="1899-12-30T13:42:21"/>
  </r>
  <r>
    <x v="102"/>
    <x v="101"/>
    <x v="21"/>
    <x v="26"/>
    <s v="Titus Sardines"/>
    <x v="3"/>
    <x v="14"/>
    <x v="106"/>
    <n v="5"/>
    <n v="14300"/>
    <x v="0"/>
    <s v="Grace George"/>
    <d v="2020-12-21T13:52:07"/>
    <s v="Wholesale"/>
    <s v="Mobile App"/>
    <d v="1900-01-01T15:56:25"/>
    <n v="71500"/>
    <d v="1899-12-30T21:55:42"/>
    <d v="1899-12-30T13:52:07"/>
  </r>
  <r>
    <x v="589"/>
    <x v="536"/>
    <x v="21"/>
    <x v="19"/>
    <s v="Tasty Tom Sachet"/>
    <x v="3"/>
    <x v="14"/>
    <x v="84"/>
    <n v="5"/>
    <n v="4600"/>
    <x v="0"/>
    <s v="Grace George"/>
    <d v="2020-12-21T13:52:07"/>
    <s v="Wholesale"/>
    <s v="Mobile App"/>
    <d v="1899-12-31T14:56:43"/>
    <n v="23000"/>
    <d v="1899-12-30T22:55:24"/>
    <d v="1899-12-30T13:52:07"/>
  </r>
  <r>
    <x v="590"/>
    <x v="536"/>
    <x v="21"/>
    <x v="22"/>
    <s v="Indomie Indomitable Pack"/>
    <x v="3"/>
    <x v="14"/>
    <x v="95"/>
    <n v="10"/>
    <n v="2240"/>
    <x v="0"/>
    <s v="Grace George"/>
    <d v="2020-12-21T13:52:07"/>
    <s v="Wholesale"/>
    <s v="Mobile App"/>
    <d v="1899-12-31T14:56:42"/>
    <n v="22400"/>
    <d v="1899-12-30T22:55:25"/>
    <d v="1899-12-30T13:52:07"/>
  </r>
  <r>
    <x v="381"/>
    <x v="358"/>
    <x v="3"/>
    <x v="24"/>
    <s v="Sonia Tomato Paste"/>
    <x v="3"/>
    <x v="16"/>
    <x v="93"/>
    <n v="1"/>
    <n v="4100"/>
    <x v="0"/>
    <s v="Imegwa Philomena"/>
    <d v="2020-12-22T11:35:15"/>
    <s v="General Trade"/>
    <s v="Whatsapp"/>
    <d v="1899-12-30T17:33:12"/>
    <n v="4100"/>
    <d v="1899-12-30T18:02:03"/>
    <d v="1899-12-30T11:35:15"/>
  </r>
  <r>
    <x v="591"/>
    <x v="358"/>
    <x v="3"/>
    <x v="21"/>
    <s v="Golden Penny Spaghetti"/>
    <x v="3"/>
    <x v="14"/>
    <x v="86"/>
    <n v="1"/>
    <n v="4250"/>
    <x v="0"/>
    <s v="Imegwa Philomena"/>
    <d v="2020-12-22T11:35:15"/>
    <s v="General Trade"/>
    <s v="Whatsapp"/>
    <d v="1899-12-30T17:33:11"/>
    <n v="4250"/>
    <d v="1899-12-30T18:02:04"/>
    <d v="1899-12-30T11:35:15"/>
  </r>
  <r>
    <x v="592"/>
    <x v="537"/>
    <x v="79"/>
    <x v="21"/>
    <s v="Golden Penny Spaghetti"/>
    <x v="3"/>
    <x v="14"/>
    <x v="86"/>
    <n v="2"/>
    <n v="4250"/>
    <x v="0"/>
    <s v="Queen Alex"/>
    <d v="2020-12-22T11:41:01"/>
    <s v="General Trade"/>
    <s v="Web App"/>
    <d v="1899-12-31T00:36:27"/>
    <n v="8500"/>
    <d v="1899-12-30T11:04:34"/>
    <d v="1899-12-30T11:41:01"/>
  </r>
  <r>
    <x v="592"/>
    <x v="537"/>
    <x v="79"/>
    <x v="21"/>
    <s v="Golden Penny Spaghetti"/>
    <x v="3"/>
    <x v="14"/>
    <x v="88"/>
    <n v="2"/>
    <n v="4250"/>
    <x v="0"/>
    <s v="Queen Alex"/>
    <d v="2020-12-22T11:41:01"/>
    <s v="General Trade"/>
    <s v="Web App"/>
    <d v="1899-12-31T00:36:27"/>
    <n v="8500"/>
    <d v="1899-12-30T11:04:34"/>
    <d v="1899-12-30T11:41:01"/>
  </r>
  <r>
    <x v="385"/>
    <x v="362"/>
    <x v="25"/>
    <x v="13"/>
    <s v="Gino Tomato Paste"/>
    <x v="3"/>
    <x v="17"/>
    <x v="113"/>
    <n v="2"/>
    <n v="4450"/>
    <x v="0"/>
    <s v="Perfect MASTER LIGHT"/>
    <d v="2020-12-22T12:47:10"/>
    <s v="General Trade"/>
    <s v="Whatsapp"/>
    <d v="1899-12-31T00:26:50"/>
    <n v="8900"/>
    <d v="1899-12-30T12:20:20"/>
    <d v="1899-12-30T12:47:10"/>
  </r>
  <r>
    <x v="387"/>
    <x v="364"/>
    <x v="178"/>
    <x v="21"/>
    <s v="Golden Penny Semovita"/>
    <x v="3"/>
    <x v="14"/>
    <x v="89"/>
    <n v="3"/>
    <n v="3800"/>
    <x v="0"/>
    <s v="Akon wisdom"/>
    <d v="2020-12-22T13:20:59"/>
    <s v="General Trade"/>
    <s v="Whatsapp"/>
    <d v="1899-12-30T22:32:23"/>
    <n v="11400"/>
    <d v="1899-12-30T14:48:36"/>
    <d v="1899-12-30T13:20:59"/>
  </r>
  <r>
    <x v="390"/>
    <x v="103"/>
    <x v="77"/>
    <x v="21"/>
    <s v="Golden Penny Spaghetti"/>
    <x v="3"/>
    <x v="14"/>
    <x v="86"/>
    <n v="2"/>
    <n v="4250"/>
    <x v="0"/>
    <s v="sharon Walter"/>
    <d v="2020-12-22T14:15:07"/>
    <s v="General Trade"/>
    <s v="Whatsapp"/>
    <d v="1899-12-31T07:29:40"/>
    <n v="8500"/>
    <d v="1899-12-30T06:45:27"/>
    <d v="1899-12-30T14:15:07"/>
  </r>
  <r>
    <x v="391"/>
    <x v="366"/>
    <x v="180"/>
    <x v="21"/>
    <s v="Golden Penny Spaghetti"/>
    <x v="3"/>
    <x v="14"/>
    <x v="86"/>
    <n v="2"/>
    <n v="4250"/>
    <x v="0"/>
    <s v="Blessing michael"/>
    <d v="2020-12-22T14:30:35"/>
    <s v="General Trade"/>
    <s v="Whatsapp"/>
    <d v="1899-12-31T01:26:05"/>
    <n v="8500"/>
    <d v="1899-12-30T13:04:30"/>
    <d v="1899-12-30T14:30:35"/>
  </r>
  <r>
    <x v="391"/>
    <x v="366"/>
    <x v="180"/>
    <x v="24"/>
    <s v="Sonia Tomato Paste"/>
    <x v="3"/>
    <x v="16"/>
    <x v="93"/>
    <n v="2"/>
    <n v="4100"/>
    <x v="0"/>
    <s v="Blessing michael"/>
    <d v="2020-12-22T14:30:35"/>
    <s v="General Trade"/>
    <s v="Whatsapp"/>
    <d v="1899-12-31T01:26:05"/>
    <n v="8200"/>
    <d v="1899-12-30T13:04:30"/>
    <d v="1899-12-30T14:30:35"/>
  </r>
  <r>
    <x v="391"/>
    <x v="366"/>
    <x v="180"/>
    <x v="24"/>
    <s v="Sonia Tomato Tin"/>
    <x v="3"/>
    <x v="16"/>
    <x v="91"/>
    <n v="1"/>
    <n v="10200"/>
    <x v="0"/>
    <s v="Blessing michael"/>
    <d v="2020-12-22T14:30:35"/>
    <s v="General Trade"/>
    <s v="Whatsapp"/>
    <d v="1899-12-31T01:26:05"/>
    <n v="10200"/>
    <d v="1899-12-30T13:04:30"/>
    <d v="1899-12-30T14:30:35"/>
  </r>
  <r>
    <x v="392"/>
    <x v="366"/>
    <x v="180"/>
    <x v="13"/>
    <s v="Gino Tomato Paste"/>
    <x v="3"/>
    <x v="17"/>
    <x v="113"/>
    <n v="2"/>
    <n v="4450"/>
    <x v="0"/>
    <s v="Blessing michael"/>
    <d v="2020-12-22T14:30:35"/>
    <s v="General Trade"/>
    <s v="Whatsapp"/>
    <d v="1899-12-31T01:26:04"/>
    <n v="8900"/>
    <d v="1899-12-30T13:04:31"/>
    <d v="1899-12-30T14:30:35"/>
  </r>
  <r>
    <x v="593"/>
    <x v="538"/>
    <x v="35"/>
    <x v="24"/>
    <s v="Sonia Tomato Tin"/>
    <x v="3"/>
    <x v="16"/>
    <x v="91"/>
    <n v="1"/>
    <n v="10200"/>
    <x v="0"/>
    <s v="sharon Walter"/>
    <d v="2020-12-22T14:45:06"/>
    <s v="Wholesale"/>
    <s v="Whatsapp"/>
    <d v="1899-12-31T05:25:01"/>
    <n v="10200"/>
    <d v="1899-12-30T09:20:05"/>
    <d v="1899-12-30T14:45:06"/>
  </r>
  <r>
    <x v="393"/>
    <x v="367"/>
    <x v="20"/>
    <x v="21"/>
    <s v="Golden Penny Spaghetti"/>
    <x v="3"/>
    <x v="14"/>
    <x v="88"/>
    <n v="1"/>
    <n v="4250"/>
    <x v="0"/>
    <s v="ChuChu kizito"/>
    <d v="2020-12-22T14:58:45"/>
    <s v="General Trade"/>
    <s v="Whatsapp"/>
    <d v="1899-12-30T23:44:13"/>
    <n v="4250"/>
    <d v="1899-12-30T15:14:32"/>
    <d v="1899-12-30T14:58:45"/>
  </r>
  <r>
    <x v="396"/>
    <x v="104"/>
    <x v="78"/>
    <x v="13"/>
    <s v="Gino Tomato Paste"/>
    <x v="3"/>
    <x v="17"/>
    <x v="113"/>
    <n v="5"/>
    <n v="4450"/>
    <x v="0"/>
    <s v="benita Alvin"/>
    <d v="2020-12-22T16:43:52"/>
    <s v="General Trade"/>
    <s v="Whatsapp"/>
    <d v="1899-12-31T05:48:50"/>
    <n v="22250"/>
    <d v="1899-12-30T10:55:02"/>
    <d v="1899-12-30T16:43:52"/>
  </r>
  <r>
    <x v="594"/>
    <x v="539"/>
    <x v="93"/>
    <x v="21"/>
    <s v="Golden Penny Spaghetti"/>
    <x v="3"/>
    <x v="14"/>
    <x v="88"/>
    <n v="4"/>
    <n v="4250"/>
    <x v="0"/>
    <s v="Titi Bishop"/>
    <d v="2020-12-22T16:54:20"/>
    <s v="General Trade"/>
    <s v="Whatsapp"/>
    <d v="1899-12-31T02:18:31"/>
    <n v="17000"/>
    <d v="1899-12-30T14:35:49"/>
    <d v="1899-12-30T16:54:20"/>
  </r>
  <r>
    <x v="594"/>
    <x v="539"/>
    <x v="93"/>
    <x v="21"/>
    <s v="Golden Penny Semovita"/>
    <x v="3"/>
    <x v="14"/>
    <x v="97"/>
    <n v="5"/>
    <n v="1830"/>
    <x v="0"/>
    <s v="Titi Bishop"/>
    <d v="2020-12-22T16:54:20"/>
    <s v="General Trade"/>
    <s v="Whatsapp"/>
    <d v="1899-12-31T02:18:31"/>
    <n v="9150"/>
    <d v="1899-12-30T14:35:49"/>
    <d v="1899-12-30T16:54:20"/>
  </r>
  <r>
    <x v="594"/>
    <x v="539"/>
    <x v="93"/>
    <x v="21"/>
    <s v="Golden Penny Semovita"/>
    <x v="3"/>
    <x v="14"/>
    <x v="92"/>
    <n v="2"/>
    <n v="3930"/>
    <x v="0"/>
    <s v="Titi Bishop"/>
    <d v="2020-12-22T16:54:20"/>
    <s v="General Trade"/>
    <s v="Whatsapp"/>
    <d v="1899-12-31T02:18:31"/>
    <n v="7860"/>
    <d v="1899-12-30T14:35:49"/>
    <d v="1899-12-30T16:54:20"/>
  </r>
  <r>
    <x v="399"/>
    <x v="371"/>
    <x v="183"/>
    <x v="22"/>
    <s v="Indomie Hungryman"/>
    <x v="3"/>
    <x v="14"/>
    <x v="114"/>
    <n v="1"/>
    <n v="3640"/>
    <x v="0"/>
    <s v="Enny Muktar"/>
    <d v="2020-12-22T17:40:25"/>
    <s v="General Trade"/>
    <s v="Mobile App"/>
    <d v="1899-12-31T20:39:46"/>
    <n v="3640"/>
    <d v="1899-12-30T21:00:39"/>
    <d v="1899-12-30T17:40:25"/>
  </r>
  <r>
    <x v="399"/>
    <x v="371"/>
    <x v="183"/>
    <x v="21"/>
    <s v="Golden Penny Spaghetti"/>
    <x v="3"/>
    <x v="14"/>
    <x v="86"/>
    <n v="1"/>
    <n v="4250"/>
    <x v="0"/>
    <s v="Enny Muktar"/>
    <d v="2020-12-22T17:40:25"/>
    <s v="General Trade"/>
    <s v="Mobile App"/>
    <d v="1899-12-31T20:39:46"/>
    <n v="4250"/>
    <d v="1899-12-30T21:00:39"/>
    <d v="1899-12-30T17:40:25"/>
  </r>
  <r>
    <x v="400"/>
    <x v="372"/>
    <x v="184"/>
    <x v="21"/>
    <s v="Golden Penny Spaghetti"/>
    <x v="3"/>
    <x v="14"/>
    <x v="88"/>
    <n v="4"/>
    <n v="4250"/>
    <x v="0"/>
    <s v="Chiamaka Richard"/>
    <d v="2020-12-22T21:42:23"/>
    <s v="Wholesale"/>
    <s v="Whatsapp"/>
    <d v="1899-12-31T11:56:11"/>
    <n v="17000"/>
    <d v="1899-12-30T09:46:12"/>
    <d v="1899-12-30T21:42:23"/>
  </r>
  <r>
    <x v="401"/>
    <x v="373"/>
    <x v="150"/>
    <x v="21"/>
    <s v="Golden Penny Spaghetti"/>
    <x v="3"/>
    <x v="14"/>
    <x v="86"/>
    <n v="2"/>
    <n v="4250"/>
    <x v="0"/>
    <s v="Merit zion"/>
    <d v="2020-12-23T08:22:17"/>
    <s v="General Trade"/>
    <s v="Whatsapp"/>
    <d v="1899-12-30T14:46:04"/>
    <n v="8500"/>
    <d v="1899-12-30T17:36:13"/>
    <d v="1899-12-30T08:22:17"/>
  </r>
  <r>
    <x v="401"/>
    <x v="373"/>
    <x v="150"/>
    <x v="22"/>
    <s v="Indomie Indomitable Pack"/>
    <x v="3"/>
    <x v="14"/>
    <x v="95"/>
    <n v="3"/>
    <n v="2240"/>
    <x v="0"/>
    <s v="Merit zion"/>
    <d v="2020-12-23T08:22:17"/>
    <s v="General Trade"/>
    <s v="Whatsapp"/>
    <d v="1899-12-30T14:46:04"/>
    <n v="6720"/>
    <d v="1899-12-30T17:36:13"/>
    <d v="1899-12-30T08:22:17"/>
  </r>
  <r>
    <x v="401"/>
    <x v="373"/>
    <x v="150"/>
    <x v="22"/>
    <s v="Power Vegetable Oil"/>
    <x v="3"/>
    <x v="16"/>
    <x v="107"/>
    <n v="1"/>
    <n v="19500"/>
    <x v="0"/>
    <s v="Merit zion"/>
    <d v="2020-12-23T08:22:17"/>
    <s v="General Trade"/>
    <s v="Whatsapp"/>
    <d v="1899-12-30T14:46:04"/>
    <n v="19500"/>
    <d v="1899-12-30T17:36:13"/>
    <d v="1899-12-30T08:22:17"/>
  </r>
  <r>
    <x v="402"/>
    <x v="374"/>
    <x v="174"/>
    <x v="21"/>
    <s v="Golden Penny Semovita"/>
    <x v="3"/>
    <x v="14"/>
    <x v="97"/>
    <n v="1"/>
    <n v="1830"/>
    <x v="0"/>
    <s v="Abisoye Simon"/>
    <d v="2020-12-23T09:05:29"/>
    <s v="General Trade"/>
    <s v="Mobile App"/>
    <d v="1899-12-31T13:15:55"/>
    <n v="1830"/>
    <d v="1899-12-30T19:49:34"/>
    <d v="1899-12-30T09:05:29"/>
  </r>
  <r>
    <x v="595"/>
    <x v="540"/>
    <x v="186"/>
    <x v="21"/>
    <s v="Golden Penny Spaghetti"/>
    <x v="3"/>
    <x v="14"/>
    <x v="86"/>
    <n v="10"/>
    <n v="4250"/>
    <x v="0"/>
    <s v="Ashimedua Godson"/>
    <d v="2020-12-23T11:33:38"/>
    <s v="General Trade"/>
    <s v="Mobile App"/>
    <d v="1899-12-30T23:04:18"/>
    <n v="42500"/>
    <d v="1899-12-30T12:29:20"/>
    <d v="1899-12-30T11:33:38"/>
  </r>
  <r>
    <x v="407"/>
    <x v="379"/>
    <x v="186"/>
    <x v="19"/>
    <s v="Tasty Tom Sachet"/>
    <x v="3"/>
    <x v="14"/>
    <x v="115"/>
    <n v="2"/>
    <n v="4600"/>
    <x v="0"/>
    <s v="Ashimedua Godson"/>
    <d v="2020-12-23T11:33:38"/>
    <s v="General Trade"/>
    <s v="Mobile App"/>
    <d v="1899-12-30T21:45:52"/>
    <n v="9200"/>
    <d v="1899-12-30T13:47:46"/>
    <d v="1899-12-30T11:33:38"/>
  </r>
  <r>
    <x v="596"/>
    <x v="541"/>
    <x v="127"/>
    <x v="21"/>
    <s v="Golden Penny Semovita"/>
    <x v="3"/>
    <x v="14"/>
    <x v="89"/>
    <n v="8"/>
    <n v="3800"/>
    <x v="0"/>
    <s v="chinelo Isaac"/>
    <d v="2020-12-23T14:12:34"/>
    <s v="General Trade"/>
    <s v="Mobile App"/>
    <d v="1899-12-31T06:03:06"/>
    <n v="30400"/>
    <d v="1899-12-30T08:09:28"/>
    <d v="1899-12-30T14:12:34"/>
  </r>
  <r>
    <x v="419"/>
    <x v="390"/>
    <x v="15"/>
    <x v="23"/>
    <s v="Vitali Tomato Paste"/>
    <x v="3"/>
    <x v="14"/>
    <x v="90"/>
    <n v="2"/>
    <n v="4700"/>
    <x v="0"/>
    <s v="Shainaan Buchi"/>
    <d v="2020-12-23T16:42:39"/>
    <s v="Wholesale"/>
    <s v="Whatsapp"/>
    <d v="1899-12-31T02:09:54"/>
    <n v="9400"/>
    <d v="1899-12-30T14:32:45"/>
    <d v="1899-12-30T16:42:39"/>
  </r>
  <r>
    <x v="419"/>
    <x v="390"/>
    <x v="15"/>
    <x v="23"/>
    <s v="Vitali Tomato Paste"/>
    <x v="3"/>
    <x v="14"/>
    <x v="104"/>
    <n v="2"/>
    <n v="4700"/>
    <x v="0"/>
    <s v="Shainaan Buchi"/>
    <d v="2020-12-23T16:42:39"/>
    <s v="Wholesale"/>
    <s v="Whatsapp"/>
    <d v="1899-12-31T02:09:54"/>
    <n v="9400"/>
    <d v="1899-12-30T14:32:45"/>
    <d v="1899-12-30T16:42:39"/>
  </r>
  <r>
    <x v="423"/>
    <x v="393"/>
    <x v="190"/>
    <x v="21"/>
    <s v="Golden Penny Spaghetti"/>
    <x v="3"/>
    <x v="14"/>
    <x v="86"/>
    <n v="1"/>
    <n v="4250"/>
    <x v="0"/>
    <s v="Martins Obafemi"/>
    <d v="2020-12-24T10:36:30"/>
    <s v="General Trade"/>
    <s v="Whatsapp"/>
    <d v="1899-12-30T23:45:06"/>
    <n v="4250"/>
    <d v="1899-12-30T10:51:24"/>
    <d v="1899-12-30T10:36:30"/>
  </r>
  <r>
    <x v="426"/>
    <x v="395"/>
    <x v="141"/>
    <x v="21"/>
    <s v="Golden Penny Semovita"/>
    <x v="3"/>
    <x v="14"/>
    <x v="92"/>
    <n v="1"/>
    <n v="3930"/>
    <x v="0"/>
    <s v="Martins Obafemi"/>
    <d v="2020-12-24T12:35:38"/>
    <s v="General Trade"/>
    <s v="Whatsapp"/>
    <d v="1899-12-30T19:03:46"/>
    <n v="3930"/>
    <d v="1899-12-30T17:31:52"/>
    <d v="1899-12-30T12:35:38"/>
  </r>
  <r>
    <x v="44"/>
    <x v="44"/>
    <x v="34"/>
    <x v="24"/>
    <s v="Sonia Tomato Paste"/>
    <x v="3"/>
    <x v="16"/>
    <x v="93"/>
    <n v="1"/>
    <n v="4100"/>
    <x v="0"/>
    <s v="Vivian Harrison"/>
    <d v="2020-12-24T16:45:05"/>
    <s v="General Trade"/>
    <s v="Whatsapp"/>
    <d v="1900-01-02T02:35:35"/>
    <n v="4100"/>
    <d v="1899-12-30T14:09:30"/>
    <d v="1899-12-30T16:45:05"/>
  </r>
  <r>
    <x v="437"/>
    <x v="405"/>
    <x v="21"/>
    <x v="21"/>
    <s v="Golden Penny Semovita"/>
    <x v="3"/>
    <x v="14"/>
    <x v="97"/>
    <n v="7"/>
    <n v="1830"/>
    <x v="0"/>
    <s v="Grace George"/>
    <d v="2020-12-24T17:13:12"/>
    <s v="Wholesale"/>
    <s v="Mobile App"/>
    <d v="1900-01-01T23:08:50"/>
    <n v="12810"/>
    <d v="1899-12-30T18:04:22"/>
    <d v="1899-12-30T17:13:12"/>
  </r>
  <r>
    <x v="437"/>
    <x v="405"/>
    <x v="21"/>
    <x v="24"/>
    <s v="Sonia Tomato Tin"/>
    <x v="3"/>
    <x v="16"/>
    <x v="91"/>
    <n v="2"/>
    <n v="10200"/>
    <x v="0"/>
    <s v="Grace George"/>
    <d v="2020-12-24T17:13:12"/>
    <s v="Wholesale"/>
    <s v="Mobile App"/>
    <d v="1900-01-01T23:08:50"/>
    <n v="20400"/>
    <d v="1899-12-30T18:04:22"/>
    <d v="1899-12-30T17:13:12"/>
  </r>
  <r>
    <x v="597"/>
    <x v="542"/>
    <x v="21"/>
    <x v="21"/>
    <s v="Golden Penny Spaghetti"/>
    <x v="3"/>
    <x v="14"/>
    <x v="88"/>
    <n v="20"/>
    <n v="4250"/>
    <x v="0"/>
    <s v="Grace George"/>
    <d v="2020-12-24T17:13:12"/>
    <s v="Wholesale"/>
    <s v="Web App"/>
    <d v="1900-01-01T04:53:00"/>
    <n v="85000"/>
    <d v="1899-12-30T12:20:12"/>
    <d v="1899-12-30T17:13:12"/>
  </r>
  <r>
    <x v="438"/>
    <x v="406"/>
    <x v="191"/>
    <x v="21"/>
    <s v="Golden Penny Spaghetti"/>
    <x v="3"/>
    <x v="14"/>
    <x v="86"/>
    <n v="2"/>
    <n v="4250"/>
    <x v="0"/>
    <s v="kebe Joseph"/>
    <d v="2020-12-24T17:53:31"/>
    <s v="General Trade"/>
    <s v="Whatsapp"/>
    <d v="1899-12-31T03:11:46"/>
    <n v="8500"/>
    <d v="1899-12-30T14:41:45"/>
    <d v="1899-12-30T17:53:31"/>
  </r>
  <r>
    <x v="598"/>
    <x v="543"/>
    <x v="225"/>
    <x v="21"/>
    <s v="Golden Penny Spaghetti"/>
    <x v="3"/>
    <x v="14"/>
    <x v="86"/>
    <n v="10"/>
    <n v="4250"/>
    <x v="0"/>
    <s v="Mietra Azubuike"/>
    <d v="2020-12-24T20:10:12"/>
    <s v="General Trade"/>
    <s v="Mobile App"/>
    <d v="1899-12-31T03:55:21"/>
    <n v="42500"/>
    <d v="1899-12-30T16:14:51"/>
    <d v="1899-12-30T20:10:12"/>
  </r>
  <r>
    <x v="599"/>
    <x v="544"/>
    <x v="31"/>
    <x v="25"/>
    <s v="Gino Curry"/>
    <x v="3"/>
    <x v="16"/>
    <x v="105"/>
    <n v="1"/>
    <n v="2840"/>
    <x v="0"/>
    <s v="Bernice Segs"/>
    <d v="2020-12-25T07:22:12"/>
    <s v="General Trade"/>
    <s v="Whatsapp"/>
    <d v="1899-12-31T13:54:56"/>
    <n v="2840"/>
    <d v="1899-12-30T17:27:16"/>
    <d v="1899-12-30T07:22:12"/>
  </r>
  <r>
    <x v="600"/>
    <x v="545"/>
    <x v="218"/>
    <x v="19"/>
    <s v="Tasty Tom Sachet"/>
    <x v="3"/>
    <x v="14"/>
    <x v="84"/>
    <n v="10"/>
    <n v="4300"/>
    <x v="0"/>
    <s v="Ameerah Utibeabasi"/>
    <d v="2020-12-28T11:07:46"/>
    <s v="General Trade"/>
    <s v="Mobile App"/>
    <d v="1900-01-02T12:40:51"/>
    <n v="43000"/>
    <d v="1899-12-30T22:26:55"/>
    <d v="1899-12-30T11:07:46"/>
  </r>
  <r>
    <x v="453"/>
    <x v="419"/>
    <x v="102"/>
    <x v="22"/>
    <s v="Indomie Indomitable Pack"/>
    <x v="3"/>
    <x v="14"/>
    <x v="95"/>
    <n v="2"/>
    <n v="2240"/>
    <x v="0"/>
    <s v="Bernice Segs"/>
    <d v="2020-12-28T12:37:59"/>
    <s v="General Trade"/>
    <s v="Mobile App"/>
    <d v="1900-01-01T14:12:02"/>
    <n v="4480"/>
    <d v="1899-12-30T22:25:57"/>
    <d v="1899-12-30T12:37:59"/>
  </r>
  <r>
    <x v="456"/>
    <x v="422"/>
    <x v="136"/>
    <x v="22"/>
    <s v="Indomie Indomitable Pack"/>
    <x v="3"/>
    <x v="14"/>
    <x v="95"/>
    <n v="1"/>
    <n v="2240"/>
    <x v="0"/>
    <s v="Imegwa Philomena"/>
    <d v="2020-12-28T13:06:47"/>
    <s v="General Trade"/>
    <s v="Mobile App"/>
    <d v="1899-12-31T01:46:52"/>
    <n v="2240"/>
    <d v="1899-12-30T11:19:55"/>
    <d v="1899-12-30T13:06:47"/>
  </r>
  <r>
    <x v="456"/>
    <x v="422"/>
    <x v="136"/>
    <x v="19"/>
    <s v="Tasty Tom Sachet"/>
    <x v="3"/>
    <x v="14"/>
    <x v="115"/>
    <n v="2"/>
    <n v="4600"/>
    <x v="0"/>
    <s v="Imegwa Philomena"/>
    <d v="2020-12-28T13:06:47"/>
    <s v="General Trade"/>
    <s v="Mobile App"/>
    <d v="1899-12-31T01:46:52"/>
    <n v="9200"/>
    <d v="1899-12-30T11:19:55"/>
    <d v="1899-12-30T13:06:47"/>
  </r>
  <r>
    <x v="464"/>
    <x v="427"/>
    <x v="197"/>
    <x v="22"/>
    <s v="Indomie Indomitable Pack"/>
    <x v="3"/>
    <x v="14"/>
    <x v="95"/>
    <n v="6"/>
    <n v="2240"/>
    <x v="0"/>
    <s v="Chinonso Micheal"/>
    <d v="2020-12-29T10:17:36"/>
    <s v="General Trade"/>
    <s v="Whatsapp"/>
    <d v="1899-12-30T17:07:19"/>
    <n v="13440"/>
    <d v="1899-12-30T17:10:17"/>
    <d v="1899-12-30T10:17:36"/>
  </r>
  <r>
    <x v="467"/>
    <x v="430"/>
    <x v="128"/>
    <x v="22"/>
    <s v="Indomie Indomitable Pack"/>
    <x v="3"/>
    <x v="14"/>
    <x v="95"/>
    <n v="5"/>
    <n v="2240"/>
    <x v="0"/>
    <s v="chinelo Isaac"/>
    <d v="2020-12-29T11:06:37"/>
    <s v="General Trade"/>
    <s v="Whatsapp"/>
    <d v="1899-12-31T02:50:31"/>
    <n v="11200"/>
    <d v="1899-12-30T08:16:06"/>
    <d v="1899-12-30T11:06:37"/>
  </r>
  <r>
    <x v="469"/>
    <x v="432"/>
    <x v="132"/>
    <x v="21"/>
    <s v="Golden Penny Semovita"/>
    <x v="3"/>
    <x v="14"/>
    <x v="92"/>
    <n v="40"/>
    <n v="3930"/>
    <x v="0"/>
    <s v="pink August"/>
    <d v="2020-12-29T11:29:20"/>
    <s v="Wholesale"/>
    <s v="Whatsapp"/>
    <d v="1899-12-30T18:12:05"/>
    <n v="157200"/>
    <d v="1899-12-30T17:17:15"/>
    <d v="1899-12-30T11:29:20"/>
  </r>
  <r>
    <x v="48"/>
    <x v="48"/>
    <x v="24"/>
    <x v="19"/>
    <s v="Tasty Tom Sachet"/>
    <x v="3"/>
    <x v="14"/>
    <x v="84"/>
    <n v="1"/>
    <n v="4300"/>
    <x v="0"/>
    <s v="Ibukun Patrick"/>
    <d v="2020-12-29T13:05:51"/>
    <s v="General Trade"/>
    <s v="Whatsapp"/>
    <d v="1899-12-31T01:03:12"/>
    <n v="4300"/>
    <d v="1899-12-30T12:02:39"/>
    <d v="1899-12-30T13:05:51"/>
  </r>
  <r>
    <x v="48"/>
    <x v="48"/>
    <x v="24"/>
    <x v="22"/>
    <s v="Indomie Indomitable Pack"/>
    <x v="3"/>
    <x v="14"/>
    <x v="95"/>
    <n v="2"/>
    <n v="2240"/>
    <x v="0"/>
    <s v="Ibukun Patrick"/>
    <d v="2020-12-29T13:05:51"/>
    <s v="General Trade"/>
    <s v="Whatsapp"/>
    <d v="1899-12-31T01:03:12"/>
    <n v="4480"/>
    <d v="1899-12-30T12:02:39"/>
    <d v="1899-12-30T13:05:51"/>
  </r>
  <r>
    <x v="473"/>
    <x v="436"/>
    <x v="69"/>
    <x v="19"/>
    <s v="Tasty Tom Sachet"/>
    <x v="3"/>
    <x v="14"/>
    <x v="84"/>
    <n v="1"/>
    <n v="4300"/>
    <x v="0"/>
    <s v="Ralia Okwuchukwu"/>
    <d v="2020-12-29T13:24:13"/>
    <s v="Wholesale"/>
    <s v="Whatsapp"/>
    <d v="1899-12-31T01:12:28"/>
    <n v="4300"/>
    <d v="1899-12-30T12:11:45"/>
    <d v="1899-12-30T13:24:13"/>
  </r>
  <r>
    <x v="477"/>
    <x v="440"/>
    <x v="97"/>
    <x v="24"/>
    <s v="Sonia Tomato Paste"/>
    <x v="3"/>
    <x v="16"/>
    <x v="93"/>
    <n v="10"/>
    <n v="4100"/>
    <x v="0"/>
    <s v="Hellen Prince"/>
    <d v="2020-12-29T15:49:57"/>
    <s v="General Trade"/>
    <s v="Whatsapp"/>
    <d v="1899-12-31T07:38:30"/>
    <n v="41000"/>
    <d v="1899-12-30T08:11:27"/>
    <d v="1899-12-30T15:49:57"/>
  </r>
  <r>
    <x v="50"/>
    <x v="50"/>
    <x v="37"/>
    <x v="19"/>
    <s v="Tasty Tom Sachet"/>
    <x v="3"/>
    <x v="14"/>
    <x v="115"/>
    <n v="2"/>
    <n v="4600"/>
    <x v="0"/>
    <s v="Martins oyekunle"/>
    <d v="2020-12-29T16:08:54"/>
    <s v="General Trade"/>
    <s v="Whatsapp"/>
    <d v="1899-12-31T01:13:22"/>
    <n v="9200"/>
    <d v="1899-12-30T14:55:32"/>
    <d v="1899-12-30T16:08:54"/>
  </r>
  <r>
    <x v="482"/>
    <x v="445"/>
    <x v="201"/>
    <x v="22"/>
    <s v="Indomie Indomitable Pack"/>
    <x v="3"/>
    <x v="14"/>
    <x v="95"/>
    <n v="1"/>
    <n v="2240"/>
    <x v="0"/>
    <s v="Sofia UWEM"/>
    <d v="2020-12-30T09:51:12"/>
    <s v="General Trade"/>
    <s v="Whatsapp"/>
    <d v="1899-12-30T18:21:13"/>
    <n v="2240"/>
    <d v="1899-12-30T15:29:59"/>
    <d v="1899-12-30T09:51:12"/>
  </r>
  <r>
    <x v="496"/>
    <x v="456"/>
    <x v="141"/>
    <x v="22"/>
    <s v="Indomie Hungryman"/>
    <x v="3"/>
    <x v="14"/>
    <x v="114"/>
    <n v="1"/>
    <n v="3640"/>
    <x v="0"/>
    <s v="Martins Obafemi"/>
    <d v="2020-12-31T10:15:29"/>
    <s v="General Trade"/>
    <s v="Mobile App"/>
    <d v="1899-12-31T14:08:08"/>
    <n v="3640"/>
    <d v="1899-12-30T20:07:21"/>
    <d v="1899-12-30T10:15:29"/>
  </r>
  <r>
    <x v="496"/>
    <x v="456"/>
    <x v="141"/>
    <x v="22"/>
    <s v="Indomie Indomitable Pack"/>
    <x v="3"/>
    <x v="14"/>
    <x v="95"/>
    <n v="4"/>
    <n v="2240"/>
    <x v="0"/>
    <s v="Martins Obafemi"/>
    <d v="2020-12-31T10:15:29"/>
    <s v="General Trade"/>
    <s v="Mobile App"/>
    <d v="1899-12-31T14:08:08"/>
    <n v="8960"/>
    <d v="1899-12-30T20:07:21"/>
    <d v="1899-12-30T10:15:29"/>
  </r>
  <r>
    <x v="601"/>
    <x v="546"/>
    <x v="127"/>
    <x v="22"/>
    <s v="Indomie Indomitable Pack"/>
    <x v="3"/>
    <x v="14"/>
    <x v="95"/>
    <n v="14"/>
    <n v="2240"/>
    <x v="0"/>
    <s v="chinelo Isaac"/>
    <d v="2020-12-31T10:29:21"/>
    <s v="General Trade"/>
    <s v="Mobile App"/>
    <d v="1899-12-31T02:52:49"/>
    <n v="31360"/>
    <d v="1899-12-30T07:36:32"/>
    <d v="1899-12-30T10:29:21"/>
  </r>
  <r>
    <x v="498"/>
    <x v="458"/>
    <x v="203"/>
    <x v="19"/>
    <s v="Tasty Tom Sachet"/>
    <x v="3"/>
    <x v="14"/>
    <x v="115"/>
    <n v="1"/>
    <n v="4600"/>
    <x v="0"/>
    <s v="kiara Oluwabukola"/>
    <d v="2020-12-31T10:57:01"/>
    <s v="General Trade"/>
    <s v="Whatsapp"/>
    <d v="1899-12-31T14:32:00"/>
    <n v="4600"/>
    <d v="1899-12-30T20:25:01"/>
    <d v="1899-12-30T10:57:01"/>
  </r>
  <r>
    <x v="602"/>
    <x v="547"/>
    <x v="31"/>
    <x v="24"/>
    <s v="Sonia Tomato Tin"/>
    <x v="3"/>
    <x v="16"/>
    <x v="91"/>
    <n v="1"/>
    <n v="10200"/>
    <x v="0"/>
    <s v="Bernice Segs"/>
    <d v="2020-12-31T16:51:39"/>
    <s v="General Trade"/>
    <s v="Whatsapp"/>
    <d v="1899-12-31T01:03:23"/>
    <n v="10200"/>
    <d v="1899-12-30T15:48:16"/>
    <d v="1899-12-30T16:51:39"/>
  </r>
  <r>
    <x v="53"/>
    <x v="53"/>
    <x v="31"/>
    <x v="19"/>
    <s v="Tasty Tom Sachet"/>
    <x v="3"/>
    <x v="14"/>
    <x v="115"/>
    <n v="2"/>
    <n v="4600"/>
    <x v="0"/>
    <s v="Bernice Segs"/>
    <d v="2020-12-31T16:51:39"/>
    <s v="General Trade"/>
    <s v="Whatsapp"/>
    <d v="1899-12-30T23:14:00"/>
    <n v="9200"/>
    <d v="1899-12-30T17:37:39"/>
    <d v="1899-12-30T16:51:39"/>
  </r>
  <r>
    <x v="603"/>
    <x v="548"/>
    <x v="0"/>
    <x v="21"/>
    <s v="Golden Penny Spaghetti"/>
    <x v="3"/>
    <x v="14"/>
    <x v="86"/>
    <n v="30"/>
    <n v="4250"/>
    <x v="0"/>
    <s v="Maryjane Joel"/>
    <d v="2021-01-04T10:03:42"/>
    <s v="General Trade"/>
    <s v="Mobile App"/>
    <d v="1900-01-02T21:15:40"/>
    <n v="127500"/>
    <d v="1899-12-30T12:48:02"/>
    <d v="1899-12-30T10:03:42"/>
  </r>
  <r>
    <x v="510"/>
    <x v="468"/>
    <x v="83"/>
    <x v="21"/>
    <s v="Golden Penny Spaghetti"/>
    <x v="3"/>
    <x v="14"/>
    <x v="86"/>
    <n v="6"/>
    <n v="4250"/>
    <x v="0"/>
    <s v="Chinonso Micheal"/>
    <d v="2021-01-04T10:39:18"/>
    <s v="General Trade"/>
    <s v="Mobile App"/>
    <d v="1900-01-02T20:27:31"/>
    <n v="25500"/>
    <d v="1899-12-30T14:11:47"/>
    <d v="1899-12-30T10:39:18"/>
  </r>
  <r>
    <x v="604"/>
    <x v="549"/>
    <x v="80"/>
    <x v="25"/>
    <s v="Gino Max Cube"/>
    <x v="3"/>
    <x v="16"/>
    <x v="112"/>
    <n v="10"/>
    <n v="4030"/>
    <x v="1"/>
    <s v="Esther Victor"/>
    <m/>
    <s v="General Trade"/>
    <s v="Mobile App"/>
    <s v="00:00:00"/>
    <n v="40300"/>
    <d v="1899-12-30T11:27:38"/>
    <s v="-"/>
  </r>
  <r>
    <x v="517"/>
    <x v="475"/>
    <x v="206"/>
    <x v="21"/>
    <s v="Golden Penny Spaghetti"/>
    <x v="3"/>
    <x v="14"/>
    <x v="86"/>
    <n v="1"/>
    <n v="4250"/>
    <x v="1"/>
    <s v="Jessica Williams"/>
    <m/>
    <s v="General Trade"/>
    <s v="Whatsapp"/>
    <s v="00:00:00"/>
    <n v="4250"/>
    <d v="1899-12-30T08:45:27"/>
    <s v="-"/>
  </r>
  <r>
    <x v="605"/>
    <x v="550"/>
    <x v="97"/>
    <x v="24"/>
    <s v="Sonia Tomato Paste"/>
    <x v="3"/>
    <x v="16"/>
    <x v="93"/>
    <n v="20"/>
    <n v="4100"/>
    <x v="1"/>
    <s v="Hellen Prince"/>
    <m/>
    <s v="General Trade"/>
    <s v="Whatsapp"/>
    <s v="00:00:00"/>
    <n v="82000"/>
    <d v="1899-12-30T17:15:11"/>
    <s v="-"/>
  </r>
  <r>
    <x v="519"/>
    <x v="477"/>
    <x v="207"/>
    <x v="21"/>
    <s v="Golden Penny Semovita"/>
    <x v="3"/>
    <x v="14"/>
    <x v="89"/>
    <n v="3"/>
    <n v="3800"/>
    <x v="1"/>
    <s v="Waajidah vincent"/>
    <m/>
    <s v="Modern Trade"/>
    <s v="Mobile App"/>
    <s v="00:00:00"/>
    <n v="11400"/>
    <d v="1899-12-30T08:40:48"/>
    <s v="-"/>
  </r>
  <r>
    <x v="521"/>
    <x v="479"/>
    <x v="30"/>
    <x v="19"/>
    <s v="Tasty Tom Sachet"/>
    <x v="3"/>
    <x v="14"/>
    <x v="84"/>
    <n v="2"/>
    <n v="4600"/>
    <x v="1"/>
    <s v="sharon Walter"/>
    <m/>
    <s v="General Trade"/>
    <s v="Whatsapp"/>
    <s v="00:00:00"/>
    <n v="9200"/>
    <d v="1899-12-30T10:16:55"/>
    <s v="-"/>
  </r>
  <r>
    <x v="114"/>
    <x v="113"/>
    <x v="41"/>
    <x v="21"/>
    <s v="Golden Penny Spaghetti"/>
    <x v="3"/>
    <x v="14"/>
    <x v="86"/>
    <n v="2"/>
    <n v="4250"/>
    <x v="1"/>
    <s v="Gabriel sodiq"/>
    <m/>
    <s v="Modern Trade"/>
    <s v="Mobile App"/>
    <s v="00:00:00"/>
    <n v="8500"/>
    <d v="1899-12-30T15:41:08"/>
    <s v="-"/>
  </r>
  <r>
    <x v="522"/>
    <x v="60"/>
    <x v="43"/>
    <x v="21"/>
    <s v="Golden Penny Semovita"/>
    <x v="3"/>
    <x v="14"/>
    <x v="89"/>
    <n v="0.5"/>
    <n v="3800"/>
    <x v="1"/>
    <s v="Kenny Akinola"/>
    <m/>
    <s v="Modern Trade"/>
    <s v="Mobile App"/>
    <s v="00:00:00"/>
    <n v="1900"/>
    <d v="1899-12-30T10:41:18"/>
    <s v="-"/>
  </r>
  <r>
    <x v="522"/>
    <x v="60"/>
    <x v="43"/>
    <x v="21"/>
    <s v="Golden Penny Spaghetti"/>
    <x v="3"/>
    <x v="14"/>
    <x v="86"/>
    <n v="1"/>
    <n v="4250"/>
    <x v="1"/>
    <s v="Kenny Akinola"/>
    <m/>
    <s v="Modern Trade"/>
    <s v="Mobile App"/>
    <s v="00:00:00"/>
    <n v="4250"/>
    <d v="1899-12-30T10:41:18"/>
    <s v="-"/>
  </r>
  <r>
    <x v="62"/>
    <x v="62"/>
    <x v="45"/>
    <x v="26"/>
    <s v="Titus Sardines"/>
    <x v="3"/>
    <x v="14"/>
    <x v="106"/>
    <n v="1"/>
    <n v="14300"/>
    <x v="1"/>
    <s v="benita Alvin"/>
    <m/>
    <s v="General Trade"/>
    <s v="Whatsapp"/>
    <s v="00:00:00"/>
    <n v="14300"/>
    <d v="1899-12-30T13:22:13"/>
    <s v="-"/>
  </r>
  <r>
    <x v="606"/>
    <x v="551"/>
    <x v="129"/>
    <x v="19"/>
    <s v="Tasty Tom Sachet"/>
    <x v="3"/>
    <x v="14"/>
    <x v="84"/>
    <n v="4"/>
    <n v="4600"/>
    <x v="1"/>
    <s v="benita Alvin"/>
    <m/>
    <s v="General Trade"/>
    <s v="Whatsapp"/>
    <s v="00:00:00"/>
    <n v="18400"/>
    <d v="1899-12-30T13:40:37"/>
    <s v="-"/>
  </r>
  <r>
    <x v="607"/>
    <x v="552"/>
    <x v="21"/>
    <x v="21"/>
    <s v="Golden Penny Semovita"/>
    <x v="3"/>
    <x v="14"/>
    <x v="96"/>
    <n v="28"/>
    <n v="3340"/>
    <x v="1"/>
    <s v="Abisoye Simon"/>
    <m/>
    <s v="Wholesale"/>
    <s v="Mobile App"/>
    <s v="00:00:00"/>
    <n v="93520"/>
    <d v="1899-12-30T12:59:15"/>
    <s v="-"/>
  </r>
  <r>
    <x v="607"/>
    <x v="552"/>
    <x v="21"/>
    <x v="21"/>
    <s v="Golden Penny Spaghetti"/>
    <x v="3"/>
    <x v="14"/>
    <x v="88"/>
    <n v="5"/>
    <n v="4250"/>
    <x v="1"/>
    <s v="Abisoye Simon"/>
    <m/>
    <s v="Wholesale"/>
    <s v="Mobile App"/>
    <s v="00:00:00"/>
    <n v="21250"/>
    <d v="1899-12-30T12:59:15"/>
    <s v="-"/>
  </r>
  <r>
    <x v="607"/>
    <x v="552"/>
    <x v="21"/>
    <x v="21"/>
    <s v="Golden Penny Semovita"/>
    <x v="3"/>
    <x v="14"/>
    <x v="97"/>
    <n v="9.5"/>
    <n v="1830"/>
    <x v="1"/>
    <s v="Abisoye Simon"/>
    <m/>
    <s v="Wholesale"/>
    <s v="Mobile App"/>
    <s v="00:00:00"/>
    <n v="17385"/>
    <d v="1899-12-30T12:59:15"/>
    <s v="-"/>
  </r>
  <r>
    <x v="608"/>
    <x v="553"/>
    <x v="217"/>
    <x v="13"/>
    <s v="Gino Tomato Paste"/>
    <x v="3"/>
    <x v="17"/>
    <x v="113"/>
    <n v="5"/>
    <n v="4450"/>
    <x v="1"/>
    <s v="Ameerah Utibeabasi"/>
    <m/>
    <s v="General Trade"/>
    <s v="Mobile App"/>
    <s v="00:00:00"/>
    <n v="22250"/>
    <d v="1899-12-30T21:00:02"/>
    <s v="-"/>
  </r>
  <r>
    <x v="608"/>
    <x v="553"/>
    <x v="217"/>
    <x v="24"/>
    <s v="Sonia Tomato Paste"/>
    <x v="3"/>
    <x v="16"/>
    <x v="93"/>
    <n v="3"/>
    <n v="4100"/>
    <x v="1"/>
    <s v="Ameerah Utibeabasi"/>
    <m/>
    <s v="General Trade"/>
    <s v="Mobile App"/>
    <s v="00:00:00"/>
    <n v="12300"/>
    <d v="1899-12-30T21:00:02"/>
    <s v="-"/>
  </r>
  <r>
    <x v="609"/>
    <x v="554"/>
    <x v="18"/>
    <x v="26"/>
    <s v="Titus Sardines"/>
    <x v="3"/>
    <x v="14"/>
    <x v="106"/>
    <n v="5"/>
    <n v="14300"/>
    <x v="1"/>
    <s v="Oputa Sammie"/>
    <m/>
    <s v="Wholesale"/>
    <s v="Mobile App"/>
    <s v="00:00:00"/>
    <n v="71500"/>
    <d v="1899-12-30T21:40:05"/>
    <s v="-"/>
  </r>
  <r>
    <x v="610"/>
    <x v="486"/>
    <x v="136"/>
    <x v="19"/>
    <s v="Tasty Tom Sachet"/>
    <x v="3"/>
    <x v="14"/>
    <x v="84"/>
    <n v="2"/>
    <n v="4600"/>
    <x v="1"/>
    <s v="Imegwa Philomena"/>
    <m/>
    <s v="General Trade"/>
    <s v="Mobile App"/>
    <s v="00:00:00"/>
    <n v="9200"/>
    <d v="1899-12-30T18:52:46"/>
    <s v="-"/>
  </r>
  <r>
    <x v="610"/>
    <x v="486"/>
    <x v="136"/>
    <x v="24"/>
    <s v="Sonia Tomato Paste"/>
    <x v="3"/>
    <x v="16"/>
    <x v="93"/>
    <n v="2"/>
    <n v="4100"/>
    <x v="1"/>
    <s v="Imegwa Philomena"/>
    <m/>
    <s v="General Trade"/>
    <s v="Mobile App"/>
    <s v="00:00:00"/>
    <n v="8200"/>
    <d v="1899-12-30T18:52:46"/>
    <s v="-"/>
  </r>
  <r>
    <x v="610"/>
    <x v="486"/>
    <x v="136"/>
    <x v="21"/>
    <s v="Golden Penny Spaghetti"/>
    <x v="3"/>
    <x v="14"/>
    <x v="86"/>
    <n v="1"/>
    <n v="4250"/>
    <x v="1"/>
    <s v="Imegwa Philomena"/>
    <m/>
    <s v="General Trade"/>
    <s v="Mobile App"/>
    <s v="00:00:00"/>
    <n v="4250"/>
    <d v="1899-12-30T18:52:46"/>
    <s v="-"/>
  </r>
  <r>
    <x v="532"/>
    <x v="487"/>
    <x v="136"/>
    <x v="21"/>
    <s v="Golden Penny Spaghetti"/>
    <x v="3"/>
    <x v="14"/>
    <x v="86"/>
    <n v="2"/>
    <n v="4250"/>
    <x v="1"/>
    <s v="Imegwa Philomena"/>
    <m/>
    <s v="General Trade"/>
    <s v="Mobile App"/>
    <s v="00:00:00"/>
    <n v="8500"/>
    <d v="1899-12-30T11:40:02"/>
    <s v="-"/>
  </r>
  <r>
    <x v="532"/>
    <x v="487"/>
    <x v="136"/>
    <x v="21"/>
    <s v="Golden Penny Spaghetti"/>
    <x v="3"/>
    <x v="14"/>
    <x v="88"/>
    <n v="2"/>
    <n v="4250"/>
    <x v="1"/>
    <s v="Imegwa Philomena"/>
    <m/>
    <s v="General Trade"/>
    <s v="Mobile App"/>
    <s v="00:00:00"/>
    <n v="8500"/>
    <d v="1899-12-30T11:40:02"/>
    <s v="-"/>
  </r>
  <r>
    <x v="532"/>
    <x v="487"/>
    <x v="136"/>
    <x v="26"/>
    <s v="Titus Sardines"/>
    <x v="3"/>
    <x v="14"/>
    <x v="106"/>
    <n v="0.5"/>
    <n v="14300"/>
    <x v="1"/>
    <s v="Imegwa Philomena"/>
    <m/>
    <s v="General Trade"/>
    <s v="Mobile App"/>
    <s v="00:00:00"/>
    <n v="7150"/>
    <d v="1899-12-30T11:40:02"/>
    <s v="-"/>
  </r>
  <r>
    <x v="534"/>
    <x v="488"/>
    <x v="70"/>
    <x v="21"/>
    <s v="Golden Penny Noodles"/>
    <x v="3"/>
    <x v="14"/>
    <x v="110"/>
    <n v="3"/>
    <n v="1850"/>
    <x v="1"/>
    <s v="Martins Obafemi"/>
    <m/>
    <s v="General Trade"/>
    <s v="Whatsapp"/>
    <s v="00:00:00"/>
    <n v="5550"/>
    <d v="1899-12-30T14:54:14"/>
    <s v="-"/>
  </r>
  <r>
    <x v="534"/>
    <x v="488"/>
    <x v="70"/>
    <x v="21"/>
    <s v="Golden Penny Semovita"/>
    <x v="3"/>
    <x v="14"/>
    <x v="92"/>
    <n v="1"/>
    <n v="3930"/>
    <x v="1"/>
    <s v="Martins Obafemi"/>
    <m/>
    <s v="General Trade"/>
    <s v="Whatsapp"/>
    <s v="00:00:00"/>
    <n v="3930"/>
    <d v="1899-12-30T14:54:14"/>
    <s v="-"/>
  </r>
  <r>
    <x v="611"/>
    <x v="555"/>
    <x v="21"/>
    <x v="21"/>
    <s v="Golden Penny Noodles"/>
    <x v="3"/>
    <x v="14"/>
    <x v="110"/>
    <n v="100"/>
    <n v="1850"/>
    <x v="1"/>
    <s v="-"/>
    <m/>
    <s v="Wholesale"/>
    <s v="Mobile App"/>
    <s v="00:00:00"/>
    <n v="185000"/>
    <d v="1899-12-30T09:52:33"/>
    <s v="-"/>
  </r>
  <r>
    <x v="66"/>
    <x v="66"/>
    <x v="47"/>
    <x v="21"/>
    <s v="Golden Penny Semovita"/>
    <x v="3"/>
    <x v="14"/>
    <x v="97"/>
    <n v="2"/>
    <n v="1830"/>
    <x v="1"/>
    <s v="-"/>
    <m/>
    <s v="General Trade"/>
    <s v="Mobile App"/>
    <s v="00:00:00"/>
    <n v="3660"/>
    <d v="1899-12-30T18:53:57"/>
    <s v="-"/>
  </r>
  <r>
    <x v="66"/>
    <x v="66"/>
    <x v="47"/>
    <x v="21"/>
    <s v="Golden Penny Semovita"/>
    <x v="3"/>
    <x v="14"/>
    <x v="89"/>
    <n v="2"/>
    <n v="3800"/>
    <x v="1"/>
    <s v="-"/>
    <m/>
    <s v="General Trade"/>
    <s v="Mobile App"/>
    <s v="00:00:00"/>
    <n v="7600"/>
    <d v="1899-12-30T18:53:57"/>
    <s v="-"/>
  </r>
  <r>
    <x v="66"/>
    <x v="66"/>
    <x v="47"/>
    <x v="21"/>
    <s v="Golden Penny Semovita"/>
    <x v="3"/>
    <x v="14"/>
    <x v="92"/>
    <n v="2"/>
    <n v="3930"/>
    <x v="1"/>
    <s v="-"/>
    <m/>
    <s v="General Trade"/>
    <s v="Mobile App"/>
    <s v="00:00:00"/>
    <n v="7860"/>
    <d v="1899-12-30T18:53:57"/>
    <s v="-"/>
  </r>
  <r>
    <x v="66"/>
    <x v="66"/>
    <x v="47"/>
    <x v="21"/>
    <s v="Golden Penny Spaghetti"/>
    <x v="3"/>
    <x v="14"/>
    <x v="88"/>
    <n v="1"/>
    <n v="4250"/>
    <x v="1"/>
    <s v="-"/>
    <m/>
    <s v="General Trade"/>
    <s v="Mobile App"/>
    <s v="00:00:00"/>
    <n v="4250"/>
    <d v="1899-12-30T18:53:57"/>
    <s v="-"/>
  </r>
  <r>
    <x v="66"/>
    <x v="66"/>
    <x v="47"/>
    <x v="21"/>
    <s v="Golden Penny Spaghetti"/>
    <x v="3"/>
    <x v="14"/>
    <x v="86"/>
    <n v="1"/>
    <n v="4250"/>
    <x v="1"/>
    <s v="-"/>
    <m/>
    <s v="General Trade"/>
    <s v="Mobile App"/>
    <s v="00:00:00"/>
    <n v="4250"/>
    <d v="1899-12-30T18:53:57"/>
    <s v="-"/>
  </r>
  <r>
    <x v="66"/>
    <x v="66"/>
    <x v="47"/>
    <x v="19"/>
    <s v="Tasty Tom Sachet"/>
    <x v="3"/>
    <x v="14"/>
    <x v="84"/>
    <n v="1"/>
    <n v="4600"/>
    <x v="1"/>
    <s v="-"/>
    <m/>
    <s v="General Trade"/>
    <s v="Mobile App"/>
    <s v="00:00:00"/>
    <n v="4600"/>
    <d v="1899-12-30T18:53:57"/>
    <s v="-"/>
  </r>
  <r>
    <x v="66"/>
    <x v="66"/>
    <x v="47"/>
    <x v="24"/>
    <s v="Sonia Tomato Paste"/>
    <x v="3"/>
    <x v="16"/>
    <x v="93"/>
    <n v="1"/>
    <n v="4100"/>
    <x v="1"/>
    <s v="-"/>
    <m/>
    <s v="General Trade"/>
    <s v="Mobile App"/>
    <s v="00:00:00"/>
    <n v="4100"/>
    <d v="1899-12-30T18:53:57"/>
    <s v="-"/>
  </r>
  <r>
    <x v="612"/>
    <x v="491"/>
    <x v="103"/>
    <x v="25"/>
    <s v="Gino Max Cube"/>
    <x v="3"/>
    <x v="16"/>
    <x v="103"/>
    <n v="1"/>
    <n v="3900"/>
    <x v="1"/>
    <s v="-"/>
    <m/>
    <s v="General Trade"/>
    <s v="Mobile App"/>
    <s v="00:00:00"/>
    <n v="3900"/>
    <d v="1899-12-30T07:36:34"/>
    <s v="-"/>
  </r>
  <r>
    <x v="612"/>
    <x v="491"/>
    <x v="103"/>
    <x v="19"/>
    <s v="Tasty Tom Sachet"/>
    <x v="3"/>
    <x v="14"/>
    <x v="84"/>
    <n v="1"/>
    <n v="4600"/>
    <x v="1"/>
    <s v="-"/>
    <m/>
    <s v="General Trade"/>
    <s v="Mobile App"/>
    <s v="00:00:00"/>
    <n v="4600"/>
    <d v="1899-12-30T07:36:34"/>
    <s v="-"/>
  </r>
  <r>
    <x v="612"/>
    <x v="491"/>
    <x v="103"/>
    <x v="21"/>
    <s v="Golden Penny Spaghetti"/>
    <x v="3"/>
    <x v="14"/>
    <x v="88"/>
    <n v="1"/>
    <n v="4250"/>
    <x v="1"/>
    <s v="-"/>
    <m/>
    <s v="General Trade"/>
    <s v="Mobile App"/>
    <s v="00:00:00"/>
    <n v="4250"/>
    <d v="1899-12-30T07:36:34"/>
    <s v="-"/>
  </r>
  <r>
    <x v="612"/>
    <x v="491"/>
    <x v="103"/>
    <x v="21"/>
    <s v="Golden Penny Spaghetti"/>
    <x v="3"/>
    <x v="14"/>
    <x v="86"/>
    <n v="1"/>
    <n v="4250"/>
    <x v="1"/>
    <s v="-"/>
    <m/>
    <s v="General Trade"/>
    <s v="Mobile App"/>
    <s v="00:00:00"/>
    <n v="4250"/>
    <d v="1899-12-30T07:36:34"/>
    <s v="-"/>
  </r>
  <r>
    <x v="613"/>
    <x v="556"/>
    <x v="226"/>
    <x v="25"/>
    <s v="Gino Max Cube"/>
    <x v="3"/>
    <x v="16"/>
    <x v="102"/>
    <n v="16"/>
    <n v="3750"/>
    <x v="1"/>
    <s v="-"/>
    <m/>
    <s v="General Trade"/>
    <s v="Mobile App"/>
    <s v="00:00:00"/>
    <n v="60000"/>
    <d v="1899-12-30T07:20:09"/>
    <s v="-"/>
  </r>
  <r>
    <x v="117"/>
    <x v="115"/>
    <x v="84"/>
    <x v="21"/>
    <s v="Golden Penny Semovita"/>
    <x v="3"/>
    <x v="14"/>
    <x v="89"/>
    <n v="1"/>
    <n v="3800"/>
    <x v="1"/>
    <s v="-"/>
    <m/>
    <s v="General Trade"/>
    <s v="Mobile App"/>
    <s v="00:00:00"/>
    <n v="3800"/>
    <d v="1899-12-30T11:40:59"/>
    <s v="-"/>
  </r>
  <r>
    <x v="614"/>
    <x v="557"/>
    <x v="227"/>
    <x v="24"/>
    <s v="Sonia Tomato Tin"/>
    <x v="3"/>
    <x v="16"/>
    <x v="116"/>
    <n v="1"/>
    <n v="11900"/>
    <x v="1"/>
    <s v="-"/>
    <m/>
    <s v="General Trade"/>
    <s v="Mobile App"/>
    <s v="00:00:00"/>
    <n v="11900"/>
    <d v="1899-12-30T19:27:54"/>
    <s v="-"/>
  </r>
  <r>
    <x v="614"/>
    <x v="557"/>
    <x v="227"/>
    <x v="24"/>
    <s v="Sonia Tomato Tin"/>
    <x v="3"/>
    <x v="16"/>
    <x v="91"/>
    <n v="1"/>
    <n v="10200"/>
    <x v="1"/>
    <s v="-"/>
    <m/>
    <s v="General Trade"/>
    <s v="Mobile App"/>
    <s v="00:00:00"/>
    <n v="10200"/>
    <d v="1899-12-30T19:27:54"/>
    <s v="-"/>
  </r>
  <r>
    <x v="614"/>
    <x v="557"/>
    <x v="227"/>
    <x v="24"/>
    <s v="Sonia Tomato Paste"/>
    <x v="3"/>
    <x v="16"/>
    <x v="93"/>
    <n v="1"/>
    <n v="4100"/>
    <x v="1"/>
    <s v="-"/>
    <m/>
    <s v="General Trade"/>
    <s v="Mobile App"/>
    <s v="00:00:00"/>
    <n v="4100"/>
    <d v="1899-12-30T19:27:54"/>
    <s v="-"/>
  </r>
  <r>
    <x v="614"/>
    <x v="557"/>
    <x v="227"/>
    <x v="21"/>
    <s v="Golden Penny Semovita"/>
    <x v="3"/>
    <x v="14"/>
    <x v="92"/>
    <n v="1"/>
    <n v="3930"/>
    <x v="1"/>
    <s v="-"/>
    <m/>
    <s v="General Trade"/>
    <s v="Mobile App"/>
    <s v="00:00:00"/>
    <n v="3930"/>
    <d v="1899-12-30T19:27:54"/>
    <s v="-"/>
  </r>
  <r>
    <x v="28"/>
    <x v="28"/>
    <x v="23"/>
    <x v="26"/>
    <s v="Titus Sardines"/>
    <x v="3"/>
    <x v="14"/>
    <x v="106"/>
    <n v="1"/>
    <n v="14300"/>
    <x v="1"/>
    <s v="-"/>
    <m/>
    <s v="Wholesale"/>
    <s v="Whatsapp"/>
    <s v="00:00:00"/>
    <n v="14300"/>
    <d v="1899-12-30T09:21:29"/>
    <s v="-"/>
  </r>
  <r>
    <x v="541"/>
    <x v="494"/>
    <x v="88"/>
    <x v="21"/>
    <s v="Golden Penny Spaghetti"/>
    <x v="3"/>
    <x v="14"/>
    <x v="86"/>
    <n v="1"/>
    <n v="4250"/>
    <x v="1"/>
    <s v="-"/>
    <m/>
    <s v="General Trade"/>
    <s v="Whatsapp"/>
    <s v="00:00:00"/>
    <n v="4250"/>
    <d v="1899-12-30T15:15:20"/>
    <s v="-"/>
  </r>
  <r>
    <x v="541"/>
    <x v="494"/>
    <x v="88"/>
    <x v="19"/>
    <s v="Tasty Tom Sachet"/>
    <x v="3"/>
    <x v="14"/>
    <x v="84"/>
    <n v="1"/>
    <n v="4600"/>
    <x v="1"/>
    <s v="-"/>
    <m/>
    <s v="General Trade"/>
    <s v="Whatsapp"/>
    <s v="00:00:00"/>
    <n v="4600"/>
    <d v="1899-12-30T15:15:20"/>
    <s v="-"/>
  </r>
  <r>
    <x v="541"/>
    <x v="494"/>
    <x v="88"/>
    <x v="23"/>
    <s v="Vitali Tomato Paste"/>
    <x v="3"/>
    <x v="14"/>
    <x v="90"/>
    <n v="1"/>
    <n v="4700"/>
    <x v="1"/>
    <s v="-"/>
    <m/>
    <s v="General Trade"/>
    <s v="Whatsapp"/>
    <s v="00:00:00"/>
    <n v="4700"/>
    <d v="1899-12-30T15:15:20"/>
    <s v="-"/>
  </r>
  <r>
    <x v="71"/>
    <x v="71"/>
    <x v="52"/>
    <x v="19"/>
    <s v="Tasty Tom Sachet"/>
    <x v="3"/>
    <x v="14"/>
    <x v="84"/>
    <n v="3"/>
    <n v="4600"/>
    <x v="1"/>
    <s v="-"/>
    <m/>
    <s v="General Trade"/>
    <s v="Whatsapp"/>
    <s v="00:00:00"/>
    <n v="13800"/>
    <d v="1899-12-30T08:58:40"/>
    <s v="-"/>
  </r>
  <r>
    <x v="71"/>
    <x v="71"/>
    <x v="52"/>
    <x v="21"/>
    <s v="Golden Penny Spaghetti"/>
    <x v="3"/>
    <x v="14"/>
    <x v="86"/>
    <n v="2"/>
    <n v="4250"/>
    <x v="1"/>
    <s v="-"/>
    <m/>
    <s v="General Trade"/>
    <s v="Whatsapp"/>
    <s v="00:00:00"/>
    <n v="8500"/>
    <d v="1899-12-30T08:58:40"/>
    <s v="-"/>
  </r>
  <r>
    <x v="118"/>
    <x v="116"/>
    <x v="85"/>
    <x v="24"/>
    <s v="Sonia Tomato Paste"/>
    <x v="3"/>
    <x v="16"/>
    <x v="93"/>
    <n v="2"/>
    <n v="4100"/>
    <x v="1"/>
    <s v="-"/>
    <m/>
    <s v="General Trade"/>
    <s v="Whatsapp"/>
    <s v="00:00:00"/>
    <n v="8200"/>
    <d v="1899-12-30T10:11:08"/>
    <s v="-"/>
  </r>
  <r>
    <x v="118"/>
    <x v="116"/>
    <x v="85"/>
    <x v="19"/>
    <s v="Tasty Tom Sachet"/>
    <x v="3"/>
    <x v="14"/>
    <x v="84"/>
    <n v="2"/>
    <n v="4600"/>
    <x v="1"/>
    <s v="-"/>
    <m/>
    <s v="General Trade"/>
    <s v="Whatsapp"/>
    <s v="00:00:00"/>
    <n v="9200"/>
    <d v="1899-12-30T10:11:08"/>
    <s v="-"/>
  </r>
  <r>
    <x v="615"/>
    <x v="558"/>
    <x v="117"/>
    <x v="21"/>
    <s v="Golden Penny Spaghetti"/>
    <x v="3"/>
    <x v="14"/>
    <x v="86"/>
    <n v="10"/>
    <n v="4250"/>
    <x v="1"/>
    <s v="-"/>
    <m/>
    <s v="General Trade"/>
    <s v="Whatsapp"/>
    <s v="00:00:00"/>
    <n v="42500"/>
    <d v="1899-12-30T12:02:12"/>
    <s v="-"/>
  </r>
  <r>
    <x v="615"/>
    <x v="558"/>
    <x v="117"/>
    <x v="21"/>
    <s v="Golden Penny Spaghetti"/>
    <x v="3"/>
    <x v="14"/>
    <x v="88"/>
    <n v="3"/>
    <n v="4250"/>
    <x v="1"/>
    <s v="-"/>
    <m/>
    <s v="General Trade"/>
    <s v="Whatsapp"/>
    <s v="00:00:00"/>
    <n v="12750"/>
    <d v="1899-12-30T12:02:12"/>
    <s v="-"/>
  </r>
  <r>
    <x v="615"/>
    <x v="558"/>
    <x v="117"/>
    <x v="24"/>
    <s v="Sonia Tomato Paste"/>
    <x v="3"/>
    <x v="16"/>
    <x v="93"/>
    <n v="4"/>
    <n v="4100"/>
    <x v="1"/>
    <s v="-"/>
    <m/>
    <s v="General Trade"/>
    <s v="Whatsapp"/>
    <s v="00:00:00"/>
    <n v="16400"/>
    <d v="1899-12-30T12:02:12"/>
    <s v="-"/>
  </r>
  <r>
    <x v="544"/>
    <x v="496"/>
    <x v="209"/>
    <x v="24"/>
    <s v="Sonia Tomato Tin"/>
    <x v="3"/>
    <x v="16"/>
    <x v="91"/>
    <n v="1"/>
    <n v="10200"/>
    <x v="1"/>
    <s v="-"/>
    <m/>
    <s v="General Trade"/>
    <s v="Whatsapp"/>
    <s v="00:00:00"/>
    <n v="10200"/>
    <d v="1899-12-30T17:35:04"/>
    <s v="-"/>
  </r>
  <r>
    <x v="544"/>
    <x v="496"/>
    <x v="209"/>
    <x v="21"/>
    <s v="Golden Penny Semovita"/>
    <x v="3"/>
    <x v="14"/>
    <x v="92"/>
    <n v="1"/>
    <n v="3930"/>
    <x v="1"/>
    <s v="-"/>
    <m/>
    <s v="General Trade"/>
    <s v="Whatsapp"/>
    <s v="00:00:00"/>
    <n v="3930"/>
    <d v="1899-12-30T17:35:04"/>
    <s v="-"/>
  </r>
  <r>
    <x v="616"/>
    <x v="559"/>
    <x v="140"/>
    <x v="26"/>
    <s v="Titus Sardines"/>
    <x v="3"/>
    <x v="14"/>
    <x v="106"/>
    <n v="10"/>
    <n v="14300"/>
    <x v="1"/>
    <s v="-"/>
    <m/>
    <s v="General Trade"/>
    <s v="Whatsapp"/>
    <s v="00:00:00"/>
    <n v="143000"/>
    <d v="1899-12-30T13:39:52"/>
    <s v="-"/>
  </r>
  <r>
    <x v="617"/>
    <x v="560"/>
    <x v="112"/>
    <x v="26"/>
    <s v="Titus Sardines"/>
    <x v="3"/>
    <x v="14"/>
    <x v="106"/>
    <n v="7"/>
    <n v="14300"/>
    <x v="1"/>
    <s v="-"/>
    <m/>
    <s v="General Trade"/>
    <s v="Whatsapp"/>
    <s v="00:00:00"/>
    <n v="100100"/>
    <d v="1899-12-30T13:44:13"/>
    <s v="-"/>
  </r>
  <r>
    <x v="547"/>
    <x v="499"/>
    <x v="20"/>
    <x v="26"/>
    <s v="Titus Sardines"/>
    <x v="3"/>
    <x v="14"/>
    <x v="106"/>
    <n v="1"/>
    <n v="14300"/>
    <x v="1"/>
    <s v="-"/>
    <m/>
    <s v="General Trade"/>
    <s v="Whatsapp"/>
    <s v="00:00:00"/>
    <n v="14300"/>
    <d v="1899-12-30T09:46:15"/>
    <s v="-"/>
  </r>
  <r>
    <x v="582"/>
    <x v="529"/>
    <x v="150"/>
    <x v="2"/>
    <s v="Maggi Seasoning"/>
    <x v="3"/>
    <x v="15"/>
    <x v="108"/>
    <n v="2"/>
    <n v="6300"/>
    <x v="1"/>
    <s v="-"/>
    <m/>
    <s v="General Trade"/>
    <s v="Whatsapp"/>
    <s v="00:00:00"/>
    <n v="12600"/>
    <d v="1899-12-30T08:29:33"/>
    <s v="-"/>
  </r>
  <r>
    <x v="281"/>
    <x v="265"/>
    <x v="54"/>
    <x v="24"/>
    <s v="Sonia Tomato Tin"/>
    <x v="3"/>
    <x v="16"/>
    <x v="91"/>
    <n v="1"/>
    <n v="10200"/>
    <x v="1"/>
    <s v="-"/>
    <m/>
    <s v="General Trade"/>
    <s v="Whatsapp"/>
    <s v="00:00:00"/>
    <n v="10200"/>
    <d v="1899-12-30T16:27:09"/>
    <s v="-"/>
  </r>
  <r>
    <x v="618"/>
    <x v="561"/>
    <x v="149"/>
    <x v="24"/>
    <s v="Sonia Tomato Paste"/>
    <x v="3"/>
    <x v="16"/>
    <x v="93"/>
    <n v="20"/>
    <n v="4100"/>
    <x v="1"/>
    <s v="-"/>
    <m/>
    <s v="Wholesale"/>
    <s v="Web App"/>
    <s v="00:00:00"/>
    <n v="82000"/>
    <d v="1899-12-30T09:50:23"/>
    <s v="-"/>
  </r>
  <r>
    <x v="619"/>
    <x v="562"/>
    <x v="48"/>
    <x v="27"/>
    <s v="WAW Detergent"/>
    <x v="4"/>
    <x v="18"/>
    <x v="117"/>
    <n v="3"/>
    <n v="2450"/>
    <x v="0"/>
    <s v="Rayo Enoch"/>
    <d v="2020-12-02T10:06:11"/>
    <s v="Wholesale"/>
    <s v="Whatsapp"/>
    <d v="1899-12-30T16:35:51"/>
    <n v="7350"/>
    <d v="1899-12-30T17:30:20"/>
    <d v="1899-12-30T10:06:11"/>
  </r>
  <r>
    <x v="120"/>
    <x v="118"/>
    <x v="31"/>
    <x v="28"/>
    <s v="Supreme Tasty Chicken Instant Noodles"/>
    <x v="4"/>
    <x v="19"/>
    <x v="118"/>
    <n v="2"/>
    <n v="3000"/>
    <x v="0"/>
    <s v="Bernice Segs"/>
    <d v="2020-12-02T11:01:25"/>
    <s v="General Trade"/>
    <s v="Whatsapp"/>
    <d v="1899-12-30T23:40:17"/>
    <n v="6000"/>
    <d v="1899-12-30T11:21:08"/>
    <d v="1899-12-30T11:01:25"/>
  </r>
  <r>
    <x v="1"/>
    <x v="1"/>
    <x v="1"/>
    <x v="29"/>
    <s v="Good Mama Cleaning Detergent"/>
    <x v="4"/>
    <x v="18"/>
    <x v="119"/>
    <n v="3"/>
    <n v="2150"/>
    <x v="0"/>
    <s v="Ralia Okwuchukwu"/>
    <d v="2020-12-02T12:08:02"/>
    <s v="General Trade"/>
    <s v="Whatsapp"/>
    <d v="1899-12-30T19:47:03"/>
    <n v="6450"/>
    <d v="1899-12-30T16:20:59"/>
    <d v="1899-12-30T12:08:02"/>
  </r>
  <r>
    <x v="1"/>
    <x v="1"/>
    <x v="1"/>
    <x v="29"/>
    <s v="Good Mama Cleaning Detergent"/>
    <x v="4"/>
    <x v="18"/>
    <x v="120"/>
    <n v="3"/>
    <n v="2250"/>
    <x v="0"/>
    <s v="Ralia Okwuchukwu"/>
    <d v="2020-12-02T12:08:02"/>
    <s v="General Trade"/>
    <s v="Whatsapp"/>
    <d v="1899-12-30T19:47:03"/>
    <n v="6750"/>
    <d v="1899-12-30T16:20:59"/>
    <d v="1899-12-30T12:08:02"/>
  </r>
  <r>
    <x v="1"/>
    <x v="1"/>
    <x v="1"/>
    <x v="29"/>
    <s v="Good Mama Cleaning Detergent"/>
    <x v="4"/>
    <x v="18"/>
    <x v="121"/>
    <n v="1"/>
    <n v="2250"/>
    <x v="0"/>
    <s v="Ralia Okwuchukwu"/>
    <d v="2020-12-02T12:08:02"/>
    <s v="General Trade"/>
    <s v="Whatsapp"/>
    <d v="1899-12-30T19:47:03"/>
    <n v="2250"/>
    <d v="1899-12-30T16:20:59"/>
    <d v="1899-12-30T12:08:02"/>
  </r>
  <r>
    <x v="620"/>
    <x v="563"/>
    <x v="80"/>
    <x v="29"/>
    <s v="Good Mama Cleaning Detergent"/>
    <x v="4"/>
    <x v="18"/>
    <x v="119"/>
    <n v="20"/>
    <n v="2150"/>
    <x v="0"/>
    <s v="Queen Alex"/>
    <d v="2020-12-02T12:56:06"/>
    <s v="General Trade"/>
    <s v="Mobile App"/>
    <d v="1899-12-30T19:37:55"/>
    <n v="43000"/>
    <d v="1899-12-30T17:18:11"/>
    <d v="1899-12-30T12:56:06"/>
  </r>
  <r>
    <x v="621"/>
    <x v="564"/>
    <x v="87"/>
    <x v="30"/>
    <s v="So Easy Detergent"/>
    <x v="4"/>
    <x v="20"/>
    <x v="122"/>
    <n v="1"/>
    <n v="2200"/>
    <x v="0"/>
    <s v="oreoluwa chidi"/>
    <d v="2020-12-02T16:08:30"/>
    <s v="General Trade"/>
    <s v="Whatsapp"/>
    <d v="1899-12-30T22:52:42"/>
    <n v="2200"/>
    <d v="1899-12-30T17:15:48"/>
    <d v="1899-12-30T16:08:30"/>
  </r>
  <r>
    <x v="80"/>
    <x v="80"/>
    <x v="60"/>
    <x v="30"/>
    <s v="So Easy Detergent"/>
    <x v="4"/>
    <x v="20"/>
    <x v="123"/>
    <n v="1"/>
    <n v="2300"/>
    <x v="0"/>
    <s v="vanessa Jude"/>
    <d v="2020-12-02T18:14:07"/>
    <s v="General Trade"/>
    <s v="Whatsapp"/>
    <d v="1899-12-31T04:01:49"/>
    <n v="2300"/>
    <d v="1899-12-30T14:12:18"/>
    <d v="1899-12-30T18:14:07"/>
  </r>
  <r>
    <x v="80"/>
    <x v="80"/>
    <x v="60"/>
    <x v="29"/>
    <s v="So Klin Concentrated Detergent"/>
    <x v="4"/>
    <x v="18"/>
    <x v="124"/>
    <n v="1"/>
    <n v="2040"/>
    <x v="0"/>
    <s v="vanessa Jude"/>
    <d v="2020-12-02T18:14:07"/>
    <s v="General Trade"/>
    <s v="Whatsapp"/>
    <d v="1899-12-31T04:01:49"/>
    <n v="2040"/>
    <d v="1899-12-30T14:12:18"/>
    <d v="1899-12-30T18:14:07"/>
  </r>
  <r>
    <x v="80"/>
    <x v="80"/>
    <x v="60"/>
    <x v="29"/>
    <s v="Good Mama Cleaning Detergent"/>
    <x v="4"/>
    <x v="18"/>
    <x v="119"/>
    <n v="2"/>
    <n v="2150"/>
    <x v="0"/>
    <s v="vanessa Jude"/>
    <d v="2020-12-02T18:14:07"/>
    <s v="General Trade"/>
    <s v="Whatsapp"/>
    <d v="1899-12-31T04:01:49"/>
    <n v="4300"/>
    <d v="1899-12-30T14:12:18"/>
    <d v="1899-12-30T18:14:07"/>
  </r>
  <r>
    <x v="126"/>
    <x v="123"/>
    <x v="88"/>
    <x v="29"/>
    <s v="Good Mama Cleaning Detergent"/>
    <x v="4"/>
    <x v="18"/>
    <x v="119"/>
    <n v="1"/>
    <n v="2150"/>
    <x v="0"/>
    <s v="Chiamaka Richard"/>
    <d v="2020-12-02T18:51:04"/>
    <s v="General Trade"/>
    <s v="Whatsapp"/>
    <d v="1899-12-31T01:25:32"/>
    <n v="2150"/>
    <d v="1899-12-30T17:25:32"/>
    <d v="1899-12-30T18:51:04"/>
  </r>
  <r>
    <x v="126"/>
    <x v="123"/>
    <x v="88"/>
    <x v="5"/>
    <s v="Sunlight Washing Powder (Spc.)"/>
    <x v="4"/>
    <x v="20"/>
    <x v="125"/>
    <n v="1"/>
    <n v="3100"/>
    <x v="0"/>
    <s v="Chiamaka Richard"/>
    <d v="2020-12-02T18:51:04"/>
    <s v="General Trade"/>
    <s v="Whatsapp"/>
    <d v="1899-12-31T01:25:32"/>
    <n v="3100"/>
    <d v="1899-12-30T17:25:32"/>
    <d v="1899-12-30T18:51:04"/>
  </r>
  <r>
    <x v="622"/>
    <x v="565"/>
    <x v="228"/>
    <x v="27"/>
    <s v="WAW Detergent"/>
    <x v="4"/>
    <x v="18"/>
    <x v="126"/>
    <n v="3"/>
    <n v="2200"/>
    <x v="0"/>
    <s v="precious samuel"/>
    <d v="2020-12-02T22:42:09"/>
    <s v="General Trade"/>
    <s v="Whatsapp"/>
    <d v="1899-12-31T05:32:40"/>
    <n v="6600"/>
    <d v="1899-12-30T17:09:29"/>
    <d v="1899-12-30T22:42:09"/>
  </r>
  <r>
    <x v="128"/>
    <x v="125"/>
    <x v="12"/>
    <x v="29"/>
    <s v="Good Mama Cleaning Detergent"/>
    <x v="4"/>
    <x v="18"/>
    <x v="119"/>
    <n v="1"/>
    <n v="2150"/>
    <x v="0"/>
    <s v="chinelo Isaac"/>
    <d v="2020-12-03T11:19:29"/>
    <s v="Wholesale"/>
    <s v="Whatsapp"/>
    <d v="1899-12-30T19:24:38"/>
    <n v="2150"/>
    <d v="1899-12-30T15:54:51"/>
    <d v="1899-12-30T11:19:29"/>
  </r>
  <r>
    <x v="128"/>
    <x v="125"/>
    <x v="12"/>
    <x v="30"/>
    <s v="So Easy Detergent"/>
    <x v="4"/>
    <x v="20"/>
    <x v="122"/>
    <n v="1"/>
    <n v="2200"/>
    <x v="0"/>
    <s v="chinelo Isaac"/>
    <d v="2020-12-03T11:19:29"/>
    <s v="Wholesale"/>
    <s v="Whatsapp"/>
    <d v="1899-12-30T19:24:38"/>
    <n v="2200"/>
    <d v="1899-12-30T15:54:51"/>
    <d v="1899-12-30T11:19:29"/>
  </r>
  <r>
    <x v="129"/>
    <x v="126"/>
    <x v="89"/>
    <x v="29"/>
    <s v="Good Mama Cleaning Detergent"/>
    <x v="4"/>
    <x v="18"/>
    <x v="120"/>
    <n v="1"/>
    <n v="2250"/>
    <x v="0"/>
    <s v="Bola Abiodun"/>
    <d v="2020-12-03T11:58:35"/>
    <s v="General Trade"/>
    <s v="Whatsapp"/>
    <d v="1899-12-30T21:51:51"/>
    <n v="2250"/>
    <d v="1899-12-30T14:06:44"/>
    <d v="1899-12-30T11:58:35"/>
  </r>
  <r>
    <x v="129"/>
    <x v="126"/>
    <x v="89"/>
    <x v="29"/>
    <s v="Good Mama Cleaning Detergent"/>
    <x v="4"/>
    <x v="18"/>
    <x v="119"/>
    <n v="1"/>
    <n v="2150"/>
    <x v="0"/>
    <s v="Bola Abiodun"/>
    <d v="2020-12-03T11:58:35"/>
    <s v="General Trade"/>
    <s v="Whatsapp"/>
    <d v="1899-12-30T21:51:51"/>
    <n v="2150"/>
    <d v="1899-12-30T14:06:44"/>
    <d v="1899-12-30T11:58:35"/>
  </r>
  <r>
    <x v="129"/>
    <x v="126"/>
    <x v="89"/>
    <x v="29"/>
    <s v="So Klin Concentrated Detergent"/>
    <x v="4"/>
    <x v="18"/>
    <x v="127"/>
    <n v="1"/>
    <n v="2240"/>
    <x v="0"/>
    <s v="Bola Abiodun"/>
    <d v="2020-12-03T11:58:35"/>
    <s v="General Trade"/>
    <s v="Whatsapp"/>
    <d v="1899-12-30T21:51:51"/>
    <n v="2240"/>
    <d v="1899-12-30T14:06:44"/>
    <d v="1899-12-30T11:58:35"/>
  </r>
  <r>
    <x v="130"/>
    <x v="127"/>
    <x v="90"/>
    <x v="30"/>
    <s v="So Easy Detergent"/>
    <x v="4"/>
    <x v="20"/>
    <x v="122"/>
    <n v="3"/>
    <n v="2200"/>
    <x v="0"/>
    <s v="Chinonso Micheal"/>
    <d v="2020-12-03T12:23:42"/>
    <s v="General Trade"/>
    <s v="Whatsapp"/>
    <d v="1899-12-30T18:55:02"/>
    <n v="6600"/>
    <d v="1899-12-30T17:28:40"/>
    <d v="1899-12-30T12:23:42"/>
  </r>
  <r>
    <x v="3"/>
    <x v="3"/>
    <x v="3"/>
    <x v="29"/>
    <s v="Good Mama Cleaning Detergent"/>
    <x v="4"/>
    <x v="18"/>
    <x v="128"/>
    <n v="2"/>
    <n v="2150"/>
    <x v="0"/>
    <s v="Ralia Okwuchukwu"/>
    <d v="2020-12-03T12:41:33"/>
    <s v="General Trade"/>
    <s v="Whatsapp"/>
    <d v="1899-12-30T20:07:25"/>
    <n v="4300"/>
    <d v="1899-12-30T16:34:08"/>
    <d v="1899-12-30T12:41:33"/>
  </r>
  <r>
    <x v="3"/>
    <x v="3"/>
    <x v="3"/>
    <x v="29"/>
    <s v="Good Mama Cleaning Detergent"/>
    <x v="4"/>
    <x v="18"/>
    <x v="129"/>
    <n v="1"/>
    <n v="2350"/>
    <x v="0"/>
    <s v="Ralia Okwuchukwu"/>
    <d v="2020-12-03T12:41:33"/>
    <s v="General Trade"/>
    <s v="Whatsapp"/>
    <d v="1899-12-30T20:07:25"/>
    <n v="2350"/>
    <d v="1899-12-30T16:34:08"/>
    <d v="1899-12-30T12:41:33"/>
  </r>
  <r>
    <x v="558"/>
    <x v="509"/>
    <x v="216"/>
    <x v="29"/>
    <s v="Good Mama Cleaning Detergent"/>
    <x v="4"/>
    <x v="18"/>
    <x v="120"/>
    <n v="1"/>
    <n v="2250"/>
    <x v="0"/>
    <s v="Dolly yanju"/>
    <d v="2020-12-03T15:59:25"/>
    <s v="General Trade"/>
    <s v="Mobile App"/>
    <d v="1899-12-31T18:12:35"/>
    <n v="2250"/>
    <d v="1899-12-30T21:46:50"/>
    <d v="1899-12-30T15:59:25"/>
  </r>
  <r>
    <x v="623"/>
    <x v="510"/>
    <x v="25"/>
    <x v="29"/>
    <s v="So Klin Concentrated Detergent"/>
    <x v="4"/>
    <x v="18"/>
    <x v="127"/>
    <n v="1"/>
    <n v="2240"/>
    <x v="0"/>
    <s v="vanessa Jude"/>
    <d v="2020-12-03T16:19:02"/>
    <s v="General Trade"/>
    <s v="Whatsapp"/>
    <d v="1899-12-31T03:06:49"/>
    <n v="2240"/>
    <d v="1899-12-30T13:12:13"/>
    <d v="1899-12-30T16:19:02"/>
  </r>
  <r>
    <x v="623"/>
    <x v="510"/>
    <x v="25"/>
    <x v="29"/>
    <s v="So Klin Concentrated Detergent"/>
    <x v="4"/>
    <x v="18"/>
    <x v="130"/>
    <n v="1"/>
    <n v="3280"/>
    <x v="0"/>
    <s v="vanessa Jude"/>
    <d v="2020-12-03T16:19:02"/>
    <s v="General Trade"/>
    <s v="Whatsapp"/>
    <d v="1899-12-31T03:06:49"/>
    <n v="3280"/>
    <d v="1899-12-30T13:12:13"/>
    <d v="1899-12-30T16:19:02"/>
  </r>
  <r>
    <x v="624"/>
    <x v="566"/>
    <x v="80"/>
    <x v="29"/>
    <s v="Good Mama Cleaning Detergent"/>
    <x v="4"/>
    <x v="18"/>
    <x v="119"/>
    <n v="30"/>
    <n v="2150"/>
    <x v="0"/>
    <s v="Esther Victor"/>
    <d v="2020-12-03T17:30:41"/>
    <s v="General Trade"/>
    <s v="Mobile App"/>
    <d v="1899-12-31T01:14:38"/>
    <n v="64500"/>
    <d v="1899-12-30T16:16:03"/>
    <d v="1899-12-30T17:30:41"/>
  </r>
  <r>
    <x v="625"/>
    <x v="567"/>
    <x v="80"/>
    <x v="29"/>
    <s v="Good Mama Cleaning Detergent"/>
    <x v="4"/>
    <x v="18"/>
    <x v="120"/>
    <n v="15"/>
    <n v="2250"/>
    <x v="0"/>
    <s v="Esther Victor"/>
    <d v="2020-12-03T17:30:41"/>
    <s v="General Trade"/>
    <s v="Mobile App"/>
    <d v="1899-12-31T01:13:31"/>
    <n v="33750"/>
    <d v="1899-12-30T16:17:10"/>
    <d v="1899-12-30T17:30:41"/>
  </r>
  <r>
    <x v="143"/>
    <x v="140"/>
    <x v="95"/>
    <x v="4"/>
    <s v="Ariel Detergent"/>
    <x v="4"/>
    <x v="20"/>
    <x v="131"/>
    <n v="1"/>
    <n v="4150"/>
    <x v="0"/>
    <s v="Blessing michael"/>
    <d v="2020-12-04T11:05:32"/>
    <s v="General Trade"/>
    <s v="Whatsapp"/>
    <d v="1899-12-31T00:21:17"/>
    <n v="4150"/>
    <d v="1899-12-30T10:44:15"/>
    <d v="1899-12-30T11:05:32"/>
  </r>
  <r>
    <x v="143"/>
    <x v="140"/>
    <x v="95"/>
    <x v="27"/>
    <s v="WAW Detergent"/>
    <x v="4"/>
    <x v="18"/>
    <x v="117"/>
    <n v="1"/>
    <n v="2450"/>
    <x v="0"/>
    <s v="Blessing michael"/>
    <d v="2020-12-04T11:05:32"/>
    <s v="General Trade"/>
    <s v="Whatsapp"/>
    <d v="1899-12-31T00:21:17"/>
    <n v="2450"/>
    <d v="1899-12-30T10:44:15"/>
    <d v="1899-12-30T11:05:32"/>
  </r>
  <r>
    <x v="144"/>
    <x v="141"/>
    <x v="96"/>
    <x v="27"/>
    <s v="WAW Detergent"/>
    <x v="4"/>
    <x v="18"/>
    <x v="126"/>
    <n v="3"/>
    <n v="2200"/>
    <x v="0"/>
    <s v="chinelo Isaac"/>
    <d v="2020-12-04T11:18:06"/>
    <s v="General Trade"/>
    <s v="Whatsapp"/>
    <d v="1899-12-30T20:35:26"/>
    <n v="6600"/>
    <d v="1899-12-30T14:42:40"/>
    <d v="1899-12-30T11:18:06"/>
  </r>
  <r>
    <x v="82"/>
    <x v="82"/>
    <x v="62"/>
    <x v="29"/>
    <s v="Good Mama Cleaning Detergent"/>
    <x v="4"/>
    <x v="18"/>
    <x v="120"/>
    <n v="1"/>
    <n v="2250"/>
    <x v="0"/>
    <s v="Alma Aliyu"/>
    <d v="2020-12-04T11:43:06"/>
    <s v="General Trade"/>
    <s v="Mobile App"/>
    <d v="1899-12-31T17:29:27"/>
    <n v="2250"/>
    <d v="1899-12-30T18:13:39"/>
    <d v="1899-12-30T11:43:06"/>
  </r>
  <r>
    <x v="82"/>
    <x v="82"/>
    <x v="62"/>
    <x v="29"/>
    <s v="Good Mama Cleaning Detergent"/>
    <x v="4"/>
    <x v="18"/>
    <x v="128"/>
    <n v="1"/>
    <n v="2150"/>
    <x v="0"/>
    <s v="Alma Aliyu"/>
    <d v="2020-12-04T11:43:06"/>
    <s v="General Trade"/>
    <s v="Mobile App"/>
    <d v="1899-12-31T17:29:27"/>
    <n v="2150"/>
    <d v="1899-12-30T18:13:39"/>
    <d v="1899-12-30T11:43:06"/>
  </r>
  <r>
    <x v="82"/>
    <x v="82"/>
    <x v="62"/>
    <x v="30"/>
    <s v="So Easy Detergent"/>
    <x v="4"/>
    <x v="20"/>
    <x v="123"/>
    <n v="1"/>
    <n v="2300"/>
    <x v="0"/>
    <s v="Alma Aliyu"/>
    <d v="2020-12-04T11:43:06"/>
    <s v="General Trade"/>
    <s v="Mobile App"/>
    <d v="1899-12-31T17:29:27"/>
    <n v="2300"/>
    <d v="1899-12-30T18:13:39"/>
    <d v="1899-12-30T11:43:06"/>
  </r>
  <r>
    <x v="82"/>
    <x v="82"/>
    <x v="62"/>
    <x v="30"/>
    <s v="So Easy Detergent"/>
    <x v="4"/>
    <x v="20"/>
    <x v="122"/>
    <n v="1"/>
    <n v="2200"/>
    <x v="0"/>
    <s v="Alma Aliyu"/>
    <d v="2020-12-04T11:43:06"/>
    <s v="General Trade"/>
    <s v="Mobile App"/>
    <d v="1899-12-31T17:29:27"/>
    <n v="2200"/>
    <d v="1899-12-30T18:13:39"/>
    <d v="1899-12-30T11:43:06"/>
  </r>
  <r>
    <x v="145"/>
    <x v="142"/>
    <x v="54"/>
    <x v="4"/>
    <s v="Ariel Detergent"/>
    <x v="4"/>
    <x v="20"/>
    <x v="131"/>
    <n v="1"/>
    <n v="4150"/>
    <x v="0"/>
    <s v="benita Alvin"/>
    <d v="2020-12-04T13:27:02"/>
    <s v="General Trade"/>
    <s v="Whatsapp"/>
    <d v="1899-12-30T23:33:50"/>
    <n v="4150"/>
    <d v="1899-12-30T13:53:12"/>
    <d v="1899-12-30T13:27:02"/>
  </r>
  <r>
    <x v="145"/>
    <x v="142"/>
    <x v="54"/>
    <x v="4"/>
    <s v="Ariel Detergent"/>
    <x v="4"/>
    <x v="20"/>
    <x v="132"/>
    <n v="1"/>
    <n v="5700"/>
    <x v="0"/>
    <s v="benita Alvin"/>
    <d v="2020-12-04T13:27:02"/>
    <s v="General Trade"/>
    <s v="Whatsapp"/>
    <d v="1899-12-30T23:33:50"/>
    <n v="5700"/>
    <d v="1899-12-30T13:53:12"/>
    <d v="1899-12-30T13:27:02"/>
  </r>
  <r>
    <x v="148"/>
    <x v="144"/>
    <x v="54"/>
    <x v="5"/>
    <s v="Sunlight Washing Powder (Spc.)"/>
    <x v="4"/>
    <x v="20"/>
    <x v="125"/>
    <n v="1"/>
    <n v="3100"/>
    <x v="0"/>
    <s v="benita Alvin"/>
    <d v="2020-12-04T13:27:02"/>
    <s v="General Trade"/>
    <s v="Whatsapp"/>
    <d v="1899-12-30T19:33:00"/>
    <n v="3100"/>
    <d v="1899-12-30T17:54:02"/>
    <d v="1899-12-30T13:27:02"/>
  </r>
  <r>
    <x v="148"/>
    <x v="144"/>
    <x v="54"/>
    <x v="27"/>
    <s v="Nittol Antibacterial Powder Detergent"/>
    <x v="4"/>
    <x v="18"/>
    <x v="133"/>
    <n v="1"/>
    <n v="2250"/>
    <x v="0"/>
    <s v="benita Alvin"/>
    <d v="2020-12-04T13:27:02"/>
    <s v="General Trade"/>
    <s v="Whatsapp"/>
    <d v="1899-12-30T19:33:00"/>
    <n v="2250"/>
    <d v="1899-12-30T17:54:02"/>
    <d v="1899-12-30T13:27:02"/>
  </r>
  <r>
    <x v="148"/>
    <x v="144"/>
    <x v="54"/>
    <x v="27"/>
    <s v="Nittol Antibacterial Powder Detergent"/>
    <x v="4"/>
    <x v="18"/>
    <x v="134"/>
    <n v="1"/>
    <n v="2450"/>
    <x v="0"/>
    <s v="benita Alvin"/>
    <d v="2020-12-04T13:27:02"/>
    <s v="General Trade"/>
    <s v="Whatsapp"/>
    <d v="1899-12-30T19:33:00"/>
    <n v="2450"/>
    <d v="1899-12-30T17:54:02"/>
    <d v="1899-12-30T13:27:02"/>
  </r>
  <r>
    <x v="153"/>
    <x v="149"/>
    <x v="21"/>
    <x v="29"/>
    <s v="Good Mama Cleaning Detergent"/>
    <x v="4"/>
    <x v="18"/>
    <x v="120"/>
    <n v="50"/>
    <n v="2250"/>
    <x v="0"/>
    <s v="zainab Pascal"/>
    <d v="2020-12-04T16:40:42"/>
    <s v="Wholesale"/>
    <s v="Whatsapp"/>
    <d v="1899-12-30T23:31:40"/>
    <n v="112500"/>
    <d v="1899-12-30T17:09:02"/>
    <d v="1899-12-30T16:40:42"/>
  </r>
  <r>
    <x v="626"/>
    <x v="149"/>
    <x v="21"/>
    <x v="30"/>
    <s v="So Easy Detergent"/>
    <x v="4"/>
    <x v="20"/>
    <x v="135"/>
    <n v="2"/>
    <n v="2700"/>
    <x v="0"/>
    <s v="zainab Pascal"/>
    <d v="2020-12-04T16:40:42"/>
    <s v="Wholesale"/>
    <s v="Whatsapp"/>
    <d v="1899-12-30T23:31:39"/>
    <n v="5400"/>
    <d v="1899-12-30T17:09:03"/>
    <d v="1899-12-30T16:40:42"/>
  </r>
  <r>
    <x v="155"/>
    <x v="7"/>
    <x v="5"/>
    <x v="29"/>
    <s v="Good Mama Cleaning Detergent"/>
    <x v="4"/>
    <x v="18"/>
    <x v="120"/>
    <n v="1"/>
    <n v="2250"/>
    <x v="0"/>
    <s v="Mary paul"/>
    <d v="2020-12-04T20:31:48"/>
    <s v="General Trade"/>
    <s v="Whatsapp"/>
    <d v="1899-12-31T05:10:12"/>
    <n v="2250"/>
    <d v="1899-12-30T15:21:36"/>
    <d v="1899-12-30T20:31:48"/>
  </r>
  <r>
    <x v="155"/>
    <x v="7"/>
    <x v="5"/>
    <x v="30"/>
    <s v="So Easy Detergent"/>
    <x v="4"/>
    <x v="20"/>
    <x v="123"/>
    <n v="1"/>
    <n v="2300"/>
    <x v="0"/>
    <s v="Mary paul"/>
    <d v="2020-12-04T20:31:48"/>
    <s v="General Trade"/>
    <s v="Whatsapp"/>
    <d v="1899-12-31T05:10:12"/>
    <n v="2300"/>
    <d v="1899-12-30T15:21:36"/>
    <d v="1899-12-30T20:31:48"/>
  </r>
  <r>
    <x v="562"/>
    <x v="152"/>
    <x v="98"/>
    <x v="27"/>
    <s v="WAW Detergent"/>
    <x v="4"/>
    <x v="18"/>
    <x v="117"/>
    <n v="2"/>
    <n v="2450"/>
    <x v="0"/>
    <s v="Margaret Muhammed"/>
    <d v="2020-12-05T10:37:59"/>
    <s v="General Trade"/>
    <s v="Whatsapp"/>
    <d v="1899-12-30T18:00:09"/>
    <n v="4900"/>
    <d v="1899-12-30T16:37:50"/>
    <d v="1899-12-30T10:37:59"/>
  </r>
  <r>
    <x v="562"/>
    <x v="152"/>
    <x v="98"/>
    <x v="27"/>
    <s v="WAW Detergent"/>
    <x v="4"/>
    <x v="18"/>
    <x v="126"/>
    <n v="1"/>
    <n v="2200"/>
    <x v="0"/>
    <s v="Margaret Muhammed"/>
    <d v="2020-12-05T10:37:59"/>
    <s v="General Trade"/>
    <s v="Whatsapp"/>
    <d v="1899-12-30T18:00:09"/>
    <n v="2200"/>
    <d v="1899-12-30T16:37:50"/>
    <d v="1899-12-30T10:37:59"/>
  </r>
  <r>
    <x v="159"/>
    <x v="154"/>
    <x v="99"/>
    <x v="27"/>
    <s v="Nittol Antibacterial Powder Detergent"/>
    <x v="4"/>
    <x v="18"/>
    <x v="134"/>
    <n v="2"/>
    <n v="2450"/>
    <x v="0"/>
    <s v="Rita uche"/>
    <d v="2020-12-05T12:23:49"/>
    <s v="Wholesale"/>
    <s v="Whatsapp"/>
    <d v="1899-12-31T00:54:13"/>
    <n v="4900"/>
    <d v="1899-12-30T11:29:36"/>
    <d v="1899-12-30T12:23:49"/>
  </r>
  <r>
    <x v="159"/>
    <x v="154"/>
    <x v="99"/>
    <x v="27"/>
    <s v="Nittol Antibacterial Powder Detergent"/>
    <x v="4"/>
    <x v="18"/>
    <x v="133"/>
    <n v="2"/>
    <n v="2250"/>
    <x v="0"/>
    <s v="Rita uche"/>
    <d v="2020-12-05T12:23:49"/>
    <s v="Wholesale"/>
    <s v="Whatsapp"/>
    <d v="1899-12-31T00:54:13"/>
    <n v="4500"/>
    <d v="1899-12-30T11:29:36"/>
    <d v="1899-12-30T12:23:49"/>
  </r>
  <r>
    <x v="159"/>
    <x v="154"/>
    <x v="99"/>
    <x v="27"/>
    <s v="WAW Detergent"/>
    <x v="4"/>
    <x v="18"/>
    <x v="126"/>
    <n v="2"/>
    <n v="2200"/>
    <x v="0"/>
    <s v="Rita uche"/>
    <d v="2020-12-05T12:23:49"/>
    <s v="Wholesale"/>
    <s v="Whatsapp"/>
    <d v="1899-12-31T00:54:13"/>
    <n v="4400"/>
    <d v="1899-12-30T11:29:36"/>
    <d v="1899-12-30T12:23:49"/>
  </r>
  <r>
    <x v="159"/>
    <x v="154"/>
    <x v="99"/>
    <x v="27"/>
    <s v="WAW Detergent"/>
    <x v="4"/>
    <x v="18"/>
    <x v="117"/>
    <n v="2"/>
    <n v="2450"/>
    <x v="0"/>
    <s v="Rita uche"/>
    <d v="2020-12-05T12:23:49"/>
    <s v="Wholesale"/>
    <s v="Whatsapp"/>
    <d v="1899-12-31T00:54:13"/>
    <n v="4900"/>
    <d v="1899-12-30T11:29:36"/>
    <d v="1899-12-30T12:23:49"/>
  </r>
  <r>
    <x v="159"/>
    <x v="154"/>
    <x v="99"/>
    <x v="27"/>
    <s v="WAW Colour Powder Detergent"/>
    <x v="4"/>
    <x v="20"/>
    <x v="136"/>
    <n v="1"/>
    <n v="0"/>
    <x v="0"/>
    <s v="Rita uche"/>
    <d v="2020-12-05T12:23:49"/>
    <s v="Wholesale"/>
    <s v="Whatsapp"/>
    <d v="1899-12-31T00:54:13"/>
    <n v="0"/>
    <d v="1899-12-30T11:29:36"/>
    <d v="1899-12-30T12:23:49"/>
  </r>
  <r>
    <x v="564"/>
    <x v="154"/>
    <x v="99"/>
    <x v="29"/>
    <s v="Good Mama Cleaning Detergent"/>
    <x v="4"/>
    <x v="18"/>
    <x v="120"/>
    <n v="2"/>
    <n v="2250"/>
    <x v="0"/>
    <s v="Rita uche"/>
    <d v="2020-12-05T12:23:49"/>
    <s v="Wholesale"/>
    <s v="Whatsapp"/>
    <d v="1899-12-31T00:54:12"/>
    <n v="4500"/>
    <d v="1899-12-30T11:29:37"/>
    <d v="1899-12-30T12:23:49"/>
  </r>
  <r>
    <x v="627"/>
    <x v="568"/>
    <x v="99"/>
    <x v="29"/>
    <s v="Good Mama Cleaning Detergent"/>
    <x v="4"/>
    <x v="18"/>
    <x v="119"/>
    <n v="2"/>
    <n v="2150"/>
    <x v="0"/>
    <s v="Rita uche"/>
    <d v="2020-12-05T12:23:49"/>
    <s v="Wholesale"/>
    <s v="Whatsapp"/>
    <d v="1899-12-31T00:34:37"/>
    <n v="4300"/>
    <d v="1899-12-30T11:49:12"/>
    <d v="1899-12-30T12:23:49"/>
  </r>
  <r>
    <x v="161"/>
    <x v="155"/>
    <x v="100"/>
    <x v="3"/>
    <s v="Canoe Bar Soap"/>
    <x v="4"/>
    <x v="20"/>
    <x v="137"/>
    <n v="2"/>
    <n v="3150"/>
    <x v="0"/>
    <s v="Loveth Adesoji"/>
    <d v="2020-12-05T12:36:52"/>
    <s v="Wholesale"/>
    <s v="Whatsapp"/>
    <d v="1899-12-31T00:44:53"/>
    <n v="6300"/>
    <d v="1899-12-30T11:51:59"/>
    <d v="1899-12-30T12:36:52"/>
  </r>
  <r>
    <x v="161"/>
    <x v="155"/>
    <x v="100"/>
    <x v="29"/>
    <s v="Good Mama Cleaning Detergent"/>
    <x v="4"/>
    <x v="18"/>
    <x v="129"/>
    <n v="2"/>
    <n v="2350"/>
    <x v="0"/>
    <s v="Loveth Adesoji"/>
    <d v="2020-12-05T12:36:52"/>
    <s v="Wholesale"/>
    <s v="Whatsapp"/>
    <d v="1899-12-31T00:44:53"/>
    <n v="4700"/>
    <d v="1899-12-30T11:51:59"/>
    <d v="1899-12-30T12:36:52"/>
  </r>
  <r>
    <x v="164"/>
    <x v="158"/>
    <x v="101"/>
    <x v="27"/>
    <s v="Nittol Antibacterial Powder Detergent"/>
    <x v="4"/>
    <x v="18"/>
    <x v="134"/>
    <n v="5"/>
    <n v="2450"/>
    <x v="0"/>
    <s v="Ayomide Charles"/>
    <d v="2020-12-05T12:52:47"/>
    <s v="Wholesale"/>
    <s v="Whatsapp"/>
    <d v="1899-12-31T18:45:06"/>
    <n v="12250"/>
    <d v="1899-12-30T18:07:41"/>
    <d v="1899-12-30T12:52:47"/>
  </r>
  <r>
    <x v="164"/>
    <x v="158"/>
    <x v="101"/>
    <x v="27"/>
    <s v="Nittol Antibacterial Powder Detergent"/>
    <x v="4"/>
    <x v="18"/>
    <x v="138"/>
    <n v="2"/>
    <n v="3500"/>
    <x v="0"/>
    <s v="Ayomide Charles"/>
    <d v="2020-12-05T12:52:47"/>
    <s v="Wholesale"/>
    <s v="Whatsapp"/>
    <d v="1899-12-31T18:45:06"/>
    <n v="7000"/>
    <d v="1899-12-30T18:07:41"/>
    <d v="1899-12-30T12:52:47"/>
  </r>
  <r>
    <x v="164"/>
    <x v="158"/>
    <x v="101"/>
    <x v="27"/>
    <s v="WAW Detergent"/>
    <x v="4"/>
    <x v="18"/>
    <x v="126"/>
    <n v="2"/>
    <n v="2200"/>
    <x v="0"/>
    <s v="Ayomide Charles"/>
    <d v="2020-12-05T12:52:47"/>
    <s v="Wholesale"/>
    <s v="Whatsapp"/>
    <d v="1899-12-31T18:45:06"/>
    <n v="4400"/>
    <d v="1899-12-30T18:07:41"/>
    <d v="1899-12-30T12:52:47"/>
  </r>
  <r>
    <x v="164"/>
    <x v="158"/>
    <x v="101"/>
    <x v="27"/>
    <s v="WAW Detergent"/>
    <x v="4"/>
    <x v="18"/>
    <x v="117"/>
    <n v="2"/>
    <n v="2450"/>
    <x v="0"/>
    <s v="Ayomide Charles"/>
    <d v="2020-12-05T12:52:47"/>
    <s v="Wholesale"/>
    <s v="Whatsapp"/>
    <d v="1899-12-31T18:45:06"/>
    <n v="4900"/>
    <d v="1899-12-30T18:07:41"/>
    <d v="1899-12-30T12:52:47"/>
  </r>
  <r>
    <x v="164"/>
    <x v="158"/>
    <x v="101"/>
    <x v="27"/>
    <s v="WAW Colour Powder Detergent"/>
    <x v="4"/>
    <x v="20"/>
    <x v="136"/>
    <n v="1"/>
    <n v="0"/>
    <x v="0"/>
    <s v="Ayomide Charles"/>
    <d v="2020-12-05T12:52:47"/>
    <s v="Wholesale"/>
    <s v="Whatsapp"/>
    <d v="1899-12-31T18:45:06"/>
    <n v="0"/>
    <d v="1899-12-30T18:07:41"/>
    <d v="1899-12-30T12:52:47"/>
  </r>
  <r>
    <x v="86"/>
    <x v="85"/>
    <x v="65"/>
    <x v="4"/>
    <s v="Ariel Detergent"/>
    <x v="4"/>
    <x v="20"/>
    <x v="139"/>
    <n v="1"/>
    <n v="3200"/>
    <x v="0"/>
    <s v="Enny Muktar"/>
    <d v="2020-12-05T15:00:37"/>
    <s v="Wholesale"/>
    <s v="Whatsapp"/>
    <d v="1899-12-30T21:02:33"/>
    <n v="3200"/>
    <d v="1899-12-30T17:58:04"/>
    <d v="1899-12-30T15:00:37"/>
  </r>
  <r>
    <x v="86"/>
    <x v="85"/>
    <x v="65"/>
    <x v="4"/>
    <s v="Ariel Detergent"/>
    <x v="4"/>
    <x v="20"/>
    <x v="140"/>
    <n v="1"/>
    <n v="3200"/>
    <x v="0"/>
    <s v="Enny Muktar"/>
    <d v="2020-12-05T15:00:37"/>
    <s v="Wholesale"/>
    <s v="Whatsapp"/>
    <d v="1899-12-30T21:02:33"/>
    <n v="3200"/>
    <d v="1899-12-30T17:58:04"/>
    <d v="1899-12-30T15:00:37"/>
  </r>
  <r>
    <x v="86"/>
    <x v="85"/>
    <x v="65"/>
    <x v="3"/>
    <s v="Canoe Bar Soap"/>
    <x v="4"/>
    <x v="20"/>
    <x v="137"/>
    <n v="1"/>
    <n v="3150"/>
    <x v="0"/>
    <s v="Enny Muktar"/>
    <d v="2020-12-05T15:00:37"/>
    <s v="Wholesale"/>
    <s v="Whatsapp"/>
    <d v="1899-12-30T21:02:33"/>
    <n v="3150"/>
    <d v="1899-12-30T17:58:04"/>
    <d v="1899-12-30T15:00:37"/>
  </r>
  <r>
    <x v="9"/>
    <x v="9"/>
    <x v="7"/>
    <x v="29"/>
    <s v="Good Mama Cleaning Detergent"/>
    <x v="4"/>
    <x v="18"/>
    <x v="120"/>
    <n v="2"/>
    <n v="2250"/>
    <x v="0"/>
    <s v="Shainaan Buchi"/>
    <d v="2020-12-05T18:43:47"/>
    <s v="General Trade"/>
    <s v="Whatsapp"/>
    <d v="1899-12-31T07:11:59"/>
    <n v="4500"/>
    <d v="1899-12-30T11:31:48"/>
    <d v="1899-12-30T18:43:47"/>
  </r>
  <r>
    <x v="9"/>
    <x v="9"/>
    <x v="7"/>
    <x v="29"/>
    <s v="Good Mama Cleaning Detergent"/>
    <x v="4"/>
    <x v="18"/>
    <x v="129"/>
    <n v="1"/>
    <n v="2350"/>
    <x v="0"/>
    <s v="Shainaan Buchi"/>
    <d v="2020-12-05T18:43:47"/>
    <s v="General Trade"/>
    <s v="Whatsapp"/>
    <d v="1899-12-31T07:11:59"/>
    <n v="2350"/>
    <d v="1899-12-30T11:31:48"/>
    <d v="1899-12-30T18:43:47"/>
  </r>
  <r>
    <x v="9"/>
    <x v="9"/>
    <x v="7"/>
    <x v="28"/>
    <s v="Supreme Tasty Chicken Instant Noodles"/>
    <x v="4"/>
    <x v="19"/>
    <x v="141"/>
    <n v="10"/>
    <n v="1900"/>
    <x v="0"/>
    <s v="Shainaan Buchi"/>
    <d v="2020-12-05T18:43:47"/>
    <s v="General Trade"/>
    <s v="Whatsapp"/>
    <d v="1899-12-31T07:11:59"/>
    <n v="19000"/>
    <d v="1899-12-30T11:31:48"/>
    <d v="1899-12-30T18:43:47"/>
  </r>
  <r>
    <x v="9"/>
    <x v="9"/>
    <x v="7"/>
    <x v="3"/>
    <s v="Canoe Bar Soap"/>
    <x v="4"/>
    <x v="20"/>
    <x v="137"/>
    <n v="1"/>
    <n v="3150"/>
    <x v="0"/>
    <s v="Shainaan Buchi"/>
    <d v="2020-12-05T18:43:47"/>
    <s v="General Trade"/>
    <s v="Whatsapp"/>
    <d v="1899-12-31T07:11:59"/>
    <n v="3150"/>
    <d v="1899-12-30T11:31:48"/>
    <d v="1899-12-30T18:43:47"/>
  </r>
  <r>
    <x v="166"/>
    <x v="10"/>
    <x v="8"/>
    <x v="4"/>
    <s v="Ariel Detergent"/>
    <x v="4"/>
    <x v="20"/>
    <x v="131"/>
    <n v="5"/>
    <n v="4150"/>
    <x v="0"/>
    <s v="Mary paul"/>
    <d v="2020-12-06T23:21:24"/>
    <s v="General Trade"/>
    <s v="Whatsapp"/>
    <d v="1900-01-01T05:53:03"/>
    <n v="20750"/>
    <d v="1899-12-30T17:28:21"/>
    <d v="1899-12-30T23:21:24"/>
  </r>
  <r>
    <x v="166"/>
    <x v="10"/>
    <x v="8"/>
    <x v="4"/>
    <s v="Ariel Detergent"/>
    <x v="4"/>
    <x v="20"/>
    <x v="132"/>
    <n v="5"/>
    <n v="5700"/>
    <x v="0"/>
    <s v="Mary paul"/>
    <d v="2020-12-06T23:21:24"/>
    <s v="General Trade"/>
    <s v="Whatsapp"/>
    <d v="1900-01-01T05:53:03"/>
    <n v="28500"/>
    <d v="1899-12-30T17:28:21"/>
    <d v="1899-12-30T23:21:24"/>
  </r>
  <r>
    <x v="10"/>
    <x v="10"/>
    <x v="8"/>
    <x v="3"/>
    <s v="Canoe Bar Soap"/>
    <x v="4"/>
    <x v="20"/>
    <x v="137"/>
    <n v="5"/>
    <n v="3150"/>
    <x v="0"/>
    <s v="Mary paul"/>
    <d v="2020-12-06T23:21:24"/>
    <s v="General Trade"/>
    <s v="Whatsapp"/>
    <d v="1900-01-01T05:53:02"/>
    <n v="15750"/>
    <d v="1899-12-30T17:28:22"/>
    <d v="1899-12-30T23:21:24"/>
  </r>
  <r>
    <x v="10"/>
    <x v="10"/>
    <x v="8"/>
    <x v="5"/>
    <s v="Radiant Detergent Powder"/>
    <x v="4"/>
    <x v="20"/>
    <x v="142"/>
    <n v="2"/>
    <n v="1895"/>
    <x v="0"/>
    <s v="Mary paul"/>
    <d v="2020-12-06T23:21:24"/>
    <s v="General Trade"/>
    <s v="Whatsapp"/>
    <d v="1900-01-01T05:53:02"/>
    <n v="3790"/>
    <d v="1899-12-30T17:28:22"/>
    <d v="1899-12-30T23:21:24"/>
  </r>
  <r>
    <x v="10"/>
    <x v="10"/>
    <x v="8"/>
    <x v="5"/>
    <s v="Radiant Detergent Powder"/>
    <x v="4"/>
    <x v="20"/>
    <x v="143"/>
    <n v="2"/>
    <n v="2210"/>
    <x v="0"/>
    <s v="Mary paul"/>
    <d v="2020-12-06T23:21:24"/>
    <s v="General Trade"/>
    <s v="Whatsapp"/>
    <d v="1900-01-01T05:53:02"/>
    <n v="4420"/>
    <d v="1899-12-30T17:28:22"/>
    <d v="1899-12-30T23:21:24"/>
  </r>
  <r>
    <x v="10"/>
    <x v="10"/>
    <x v="8"/>
    <x v="5"/>
    <s v="Radiant Detergent Powder"/>
    <x v="4"/>
    <x v="20"/>
    <x v="144"/>
    <n v="1"/>
    <n v="1945"/>
    <x v="0"/>
    <s v="Mary paul"/>
    <d v="2020-12-06T23:21:24"/>
    <s v="General Trade"/>
    <s v="Whatsapp"/>
    <d v="1900-01-01T05:53:02"/>
    <n v="1945"/>
    <d v="1899-12-30T17:28:22"/>
    <d v="1899-12-30T23:21:24"/>
  </r>
  <r>
    <x v="10"/>
    <x v="10"/>
    <x v="8"/>
    <x v="29"/>
    <s v="Good Mama Cleaning Detergent"/>
    <x v="4"/>
    <x v="18"/>
    <x v="121"/>
    <n v="10"/>
    <n v="2250"/>
    <x v="0"/>
    <s v="Mary paul"/>
    <d v="2020-12-06T23:21:24"/>
    <s v="General Trade"/>
    <s v="Whatsapp"/>
    <d v="1900-01-01T05:53:02"/>
    <n v="22500"/>
    <d v="1899-12-30T17:28:22"/>
    <d v="1899-12-30T23:21:24"/>
  </r>
  <r>
    <x v="10"/>
    <x v="10"/>
    <x v="8"/>
    <x v="29"/>
    <s v="Good Mama Cleaning Detergent"/>
    <x v="4"/>
    <x v="18"/>
    <x v="119"/>
    <n v="5"/>
    <n v="2150"/>
    <x v="0"/>
    <s v="Mary paul"/>
    <d v="2020-12-06T23:21:24"/>
    <s v="General Trade"/>
    <s v="Whatsapp"/>
    <d v="1900-01-01T05:53:02"/>
    <n v="10750"/>
    <d v="1899-12-30T17:28:22"/>
    <d v="1899-12-30T23:21:24"/>
  </r>
  <r>
    <x v="10"/>
    <x v="10"/>
    <x v="8"/>
    <x v="29"/>
    <s v="Good Mama Cleaning Detergent"/>
    <x v="4"/>
    <x v="18"/>
    <x v="129"/>
    <n v="5"/>
    <n v="2350"/>
    <x v="0"/>
    <s v="Mary paul"/>
    <d v="2020-12-06T23:21:24"/>
    <s v="General Trade"/>
    <s v="Whatsapp"/>
    <d v="1900-01-01T05:53:02"/>
    <n v="11750"/>
    <d v="1899-12-30T17:28:22"/>
    <d v="1899-12-30T23:21:24"/>
  </r>
  <r>
    <x v="10"/>
    <x v="10"/>
    <x v="8"/>
    <x v="29"/>
    <s v="So Klin Concentrated Detergent"/>
    <x v="4"/>
    <x v="18"/>
    <x v="145"/>
    <n v="5"/>
    <n v="3640"/>
    <x v="0"/>
    <s v="Mary paul"/>
    <d v="2020-12-06T23:21:24"/>
    <s v="General Trade"/>
    <s v="Whatsapp"/>
    <d v="1900-01-01T05:53:02"/>
    <n v="18200"/>
    <d v="1899-12-30T17:28:22"/>
    <d v="1899-12-30T23:21:24"/>
  </r>
  <r>
    <x v="10"/>
    <x v="10"/>
    <x v="8"/>
    <x v="29"/>
    <s v="So Klin Concentrated Detergent"/>
    <x v="4"/>
    <x v="18"/>
    <x v="146"/>
    <n v="5"/>
    <n v="3580"/>
    <x v="0"/>
    <s v="Mary paul"/>
    <d v="2020-12-06T23:21:24"/>
    <s v="General Trade"/>
    <s v="Whatsapp"/>
    <d v="1900-01-01T05:53:02"/>
    <n v="17900"/>
    <d v="1899-12-30T17:28:22"/>
    <d v="1899-12-30T23:21:24"/>
  </r>
  <r>
    <x v="10"/>
    <x v="10"/>
    <x v="8"/>
    <x v="29"/>
    <s v="So Klin Concentrated Detergent"/>
    <x v="4"/>
    <x v="18"/>
    <x v="130"/>
    <n v="1"/>
    <n v="3280"/>
    <x v="0"/>
    <s v="Mary paul"/>
    <d v="2020-12-06T23:21:24"/>
    <s v="General Trade"/>
    <s v="Whatsapp"/>
    <d v="1900-01-01T05:53:02"/>
    <n v="3280"/>
    <d v="1899-12-30T17:28:22"/>
    <d v="1899-12-30T23:21:24"/>
  </r>
  <r>
    <x v="10"/>
    <x v="10"/>
    <x v="8"/>
    <x v="29"/>
    <s v="So Klin Concentrated Detergent"/>
    <x v="4"/>
    <x v="18"/>
    <x v="127"/>
    <n v="2"/>
    <n v="2240"/>
    <x v="0"/>
    <s v="Mary paul"/>
    <d v="2020-12-06T23:21:24"/>
    <s v="General Trade"/>
    <s v="Whatsapp"/>
    <d v="1900-01-01T05:53:02"/>
    <n v="4480"/>
    <d v="1899-12-30T17:28:22"/>
    <d v="1899-12-30T23:21:24"/>
  </r>
  <r>
    <x v="567"/>
    <x v="10"/>
    <x v="8"/>
    <x v="27"/>
    <s v="Nittol Antibacterial Powder Detergent"/>
    <x v="4"/>
    <x v="18"/>
    <x v="133"/>
    <n v="3"/>
    <n v="2250"/>
    <x v="0"/>
    <s v="Mary paul"/>
    <d v="2020-12-06T23:21:24"/>
    <s v="General Trade"/>
    <s v="Whatsapp"/>
    <d v="1900-01-01T05:53:01"/>
    <n v="6750"/>
    <d v="1899-12-30T17:28:23"/>
    <d v="1899-12-30T23:21:24"/>
  </r>
  <r>
    <x v="567"/>
    <x v="10"/>
    <x v="8"/>
    <x v="27"/>
    <s v="Nittol Antibacterial Powder Detergent"/>
    <x v="4"/>
    <x v="18"/>
    <x v="134"/>
    <n v="3"/>
    <n v="2450"/>
    <x v="0"/>
    <s v="Mary paul"/>
    <d v="2020-12-06T23:21:24"/>
    <s v="General Trade"/>
    <s v="Whatsapp"/>
    <d v="1900-01-01T05:53:01"/>
    <n v="7350"/>
    <d v="1899-12-30T17:28:23"/>
    <d v="1899-12-30T23:21:24"/>
  </r>
  <r>
    <x v="567"/>
    <x v="10"/>
    <x v="8"/>
    <x v="27"/>
    <s v="WAW Detergent"/>
    <x v="4"/>
    <x v="18"/>
    <x v="126"/>
    <n v="2"/>
    <n v="2200"/>
    <x v="0"/>
    <s v="Mary paul"/>
    <d v="2020-12-06T23:21:24"/>
    <s v="General Trade"/>
    <s v="Whatsapp"/>
    <d v="1900-01-01T05:53:01"/>
    <n v="4400"/>
    <d v="1899-12-30T17:28:23"/>
    <d v="1899-12-30T23:21:24"/>
  </r>
  <r>
    <x v="567"/>
    <x v="10"/>
    <x v="8"/>
    <x v="27"/>
    <s v="WAW Colour Powder Detergent"/>
    <x v="4"/>
    <x v="20"/>
    <x v="147"/>
    <n v="2"/>
    <n v="2400"/>
    <x v="0"/>
    <s v="Mary paul"/>
    <d v="2020-12-06T23:21:24"/>
    <s v="General Trade"/>
    <s v="Whatsapp"/>
    <d v="1900-01-01T05:53:01"/>
    <n v="4800"/>
    <d v="1899-12-30T17:28:23"/>
    <d v="1899-12-30T23:21:24"/>
  </r>
  <r>
    <x v="567"/>
    <x v="10"/>
    <x v="8"/>
    <x v="27"/>
    <s v="WAW Detergent"/>
    <x v="4"/>
    <x v="18"/>
    <x v="117"/>
    <n v="2"/>
    <n v="2450"/>
    <x v="0"/>
    <s v="Mary paul"/>
    <d v="2020-12-06T23:21:24"/>
    <s v="General Trade"/>
    <s v="Whatsapp"/>
    <d v="1900-01-01T05:53:01"/>
    <n v="4900"/>
    <d v="1899-12-30T17:28:23"/>
    <d v="1899-12-30T23:21:24"/>
  </r>
  <r>
    <x v="567"/>
    <x v="10"/>
    <x v="8"/>
    <x v="27"/>
    <s v="WAW Colour Powder Detergent"/>
    <x v="4"/>
    <x v="20"/>
    <x v="136"/>
    <n v="1"/>
    <n v="0"/>
    <x v="0"/>
    <s v="Mary paul"/>
    <d v="2020-12-06T23:21:24"/>
    <s v="General Trade"/>
    <s v="Whatsapp"/>
    <d v="1900-01-01T05:53:01"/>
    <n v="0"/>
    <d v="1899-12-30T17:28:23"/>
    <d v="1899-12-30T23:21:24"/>
  </r>
  <r>
    <x v="567"/>
    <x v="10"/>
    <x v="8"/>
    <x v="30"/>
    <s v="So Easy Detergent"/>
    <x v="4"/>
    <x v="20"/>
    <x v="123"/>
    <n v="1"/>
    <n v="2300"/>
    <x v="0"/>
    <s v="Mary paul"/>
    <d v="2020-12-06T23:21:24"/>
    <s v="General Trade"/>
    <s v="Whatsapp"/>
    <d v="1900-01-01T05:53:01"/>
    <n v="2300"/>
    <d v="1899-12-30T17:28:23"/>
    <d v="1899-12-30T23:21:24"/>
  </r>
  <r>
    <x v="567"/>
    <x v="10"/>
    <x v="8"/>
    <x v="30"/>
    <s v="So Easy Detergent"/>
    <x v="4"/>
    <x v="20"/>
    <x v="122"/>
    <n v="1"/>
    <n v="2200"/>
    <x v="0"/>
    <s v="Mary paul"/>
    <d v="2020-12-06T23:21:24"/>
    <s v="General Trade"/>
    <s v="Whatsapp"/>
    <d v="1900-01-01T05:53:01"/>
    <n v="2200"/>
    <d v="1899-12-30T17:28:23"/>
    <d v="1899-12-30T23:21:24"/>
  </r>
  <r>
    <x v="567"/>
    <x v="10"/>
    <x v="8"/>
    <x v="30"/>
    <s v="So Easy Detergent"/>
    <x v="4"/>
    <x v="20"/>
    <x v="135"/>
    <n v="1"/>
    <n v="2700"/>
    <x v="0"/>
    <s v="Mary paul"/>
    <d v="2020-12-06T23:21:24"/>
    <s v="General Trade"/>
    <s v="Whatsapp"/>
    <d v="1900-01-01T05:53:01"/>
    <n v="2700"/>
    <d v="1899-12-30T17:28:23"/>
    <d v="1899-12-30T23:21:24"/>
  </r>
  <r>
    <x v="167"/>
    <x v="160"/>
    <x v="102"/>
    <x v="29"/>
    <s v="Good Mama Cleaning Detergent"/>
    <x v="4"/>
    <x v="18"/>
    <x v="120"/>
    <n v="2"/>
    <n v="2250"/>
    <x v="0"/>
    <s v="Ofegha Toluwalase"/>
    <d v="2020-12-07T08:52:55"/>
    <s v="General Trade"/>
    <s v="Mobile App"/>
    <d v="1899-12-31T21:35:31"/>
    <n v="4500"/>
    <d v="1899-12-30T11:17:24"/>
    <d v="1899-12-30T08:52:55"/>
  </r>
  <r>
    <x v="167"/>
    <x v="160"/>
    <x v="102"/>
    <x v="30"/>
    <s v="So Easy Detergent"/>
    <x v="4"/>
    <x v="20"/>
    <x v="122"/>
    <n v="1"/>
    <n v="2200"/>
    <x v="0"/>
    <s v="Ofegha Toluwalase"/>
    <d v="2020-12-07T08:52:55"/>
    <s v="General Trade"/>
    <s v="Mobile App"/>
    <d v="1899-12-31T21:35:31"/>
    <n v="2200"/>
    <d v="1899-12-30T11:17:24"/>
    <d v="1899-12-30T08:52:55"/>
  </r>
  <r>
    <x v="172"/>
    <x v="165"/>
    <x v="104"/>
    <x v="29"/>
    <s v="So Klin Concentrated Detergent"/>
    <x v="4"/>
    <x v="18"/>
    <x v="127"/>
    <n v="5"/>
    <n v="2240"/>
    <x v="0"/>
    <s v="Kenny Akinola"/>
    <d v="2020-12-07T12:06:04"/>
    <s v="General Trade"/>
    <s v="Mobile App"/>
    <d v="1899-12-30T22:26:46"/>
    <n v="11200"/>
    <d v="1899-12-30T13:39:18"/>
    <d v="1899-12-30T12:06:04"/>
  </r>
  <r>
    <x v="176"/>
    <x v="168"/>
    <x v="66"/>
    <x v="27"/>
    <s v="WAW Detergent"/>
    <x v="4"/>
    <x v="18"/>
    <x v="117"/>
    <n v="3"/>
    <n v="2450"/>
    <x v="0"/>
    <s v="Ralia Okwuchukwu"/>
    <d v="2020-12-07T13:59:19"/>
    <s v="Wholesale"/>
    <s v="Mobile App"/>
    <d v="1899-12-30T23:14:13"/>
    <n v="7350"/>
    <d v="1899-12-30T14:45:06"/>
    <d v="1899-12-30T13:59:19"/>
  </r>
  <r>
    <x v="176"/>
    <x v="168"/>
    <x v="66"/>
    <x v="27"/>
    <s v="Nittol Antibacterial Powder Detergent"/>
    <x v="4"/>
    <x v="18"/>
    <x v="134"/>
    <n v="2"/>
    <n v="2450"/>
    <x v="0"/>
    <s v="Ralia Okwuchukwu"/>
    <d v="2020-12-07T13:59:19"/>
    <s v="Wholesale"/>
    <s v="Mobile App"/>
    <d v="1899-12-30T23:14:13"/>
    <n v="4900"/>
    <d v="1899-12-30T14:45:06"/>
    <d v="1899-12-30T13:59:19"/>
  </r>
  <r>
    <x v="177"/>
    <x v="169"/>
    <x v="105"/>
    <x v="29"/>
    <s v="Good Mama Cleaning Detergent"/>
    <x v="4"/>
    <x v="18"/>
    <x v="119"/>
    <n v="2"/>
    <n v="2150"/>
    <x v="0"/>
    <s v="Amala AMAECHI"/>
    <d v="2020-12-07T16:20:37"/>
    <s v="General Trade"/>
    <s v="Whatsapp"/>
    <d v="1900-01-01T05:42:13"/>
    <n v="4300"/>
    <d v="1899-12-30T10:38:24"/>
    <d v="1899-12-30T16:20:37"/>
  </r>
  <r>
    <x v="177"/>
    <x v="169"/>
    <x v="105"/>
    <x v="29"/>
    <s v="Good Mama Cleaning Detergent"/>
    <x v="4"/>
    <x v="18"/>
    <x v="120"/>
    <n v="1"/>
    <n v="2250"/>
    <x v="0"/>
    <s v="Amala AMAECHI"/>
    <d v="2020-12-07T16:20:37"/>
    <s v="General Trade"/>
    <s v="Whatsapp"/>
    <d v="1900-01-01T05:42:13"/>
    <n v="2250"/>
    <d v="1899-12-30T10:38:24"/>
    <d v="1899-12-30T16:20:37"/>
  </r>
  <r>
    <x v="11"/>
    <x v="11"/>
    <x v="9"/>
    <x v="29"/>
    <s v="Good Mama Cleaning Detergent"/>
    <x v="4"/>
    <x v="18"/>
    <x v="119"/>
    <n v="5"/>
    <n v="2150"/>
    <x v="0"/>
    <s v="sharon Walter"/>
    <d v="2020-12-08T07:55:41"/>
    <s v="General Trade"/>
    <s v="Whatsapp"/>
    <d v="1900-01-01T15:24:53"/>
    <n v="10750"/>
    <d v="1899-12-30T16:30:48"/>
    <d v="1899-12-30T07:55:41"/>
  </r>
  <r>
    <x v="88"/>
    <x v="87"/>
    <x v="67"/>
    <x v="30"/>
    <s v="So Easy Detergent"/>
    <x v="4"/>
    <x v="20"/>
    <x v="122"/>
    <n v="1"/>
    <n v="2200"/>
    <x v="0"/>
    <s v="chinelo Isaac"/>
    <d v="2020-12-08T10:37:31"/>
    <s v="General Trade"/>
    <s v="Whatsapp"/>
    <d v="1899-12-30T18:17:53"/>
    <n v="2200"/>
    <d v="1899-12-30T16:19:38"/>
    <d v="1899-12-30T10:37:31"/>
  </r>
  <r>
    <x v="182"/>
    <x v="173"/>
    <x v="107"/>
    <x v="30"/>
    <s v="So Easy Detergent"/>
    <x v="4"/>
    <x v="20"/>
    <x v="122"/>
    <n v="1"/>
    <n v="2200"/>
    <x v="0"/>
    <s v="Rose kelvin"/>
    <d v="2020-12-08T11:54:55"/>
    <s v="General Trade"/>
    <s v="Whatsapp"/>
    <d v="1899-12-30T23:48:53"/>
    <n v="2200"/>
    <d v="1899-12-30T12:06:02"/>
    <d v="1899-12-30T11:54:55"/>
  </r>
  <r>
    <x v="182"/>
    <x v="173"/>
    <x v="107"/>
    <x v="4"/>
    <s v="Ariel Detergent"/>
    <x v="4"/>
    <x v="20"/>
    <x v="140"/>
    <n v="1"/>
    <n v="3200"/>
    <x v="0"/>
    <s v="Rose kelvin"/>
    <d v="2020-12-08T11:54:55"/>
    <s v="General Trade"/>
    <s v="Whatsapp"/>
    <d v="1899-12-30T23:48:53"/>
    <n v="3200"/>
    <d v="1899-12-30T12:06:02"/>
    <d v="1899-12-30T11:54:55"/>
  </r>
  <r>
    <x v="182"/>
    <x v="173"/>
    <x v="107"/>
    <x v="4"/>
    <s v="Ariel Detergent"/>
    <x v="4"/>
    <x v="20"/>
    <x v="139"/>
    <n v="1"/>
    <n v="3200"/>
    <x v="0"/>
    <s v="Rose kelvin"/>
    <d v="2020-12-08T11:54:55"/>
    <s v="General Trade"/>
    <s v="Whatsapp"/>
    <d v="1899-12-30T23:48:53"/>
    <n v="3200"/>
    <d v="1899-12-30T12:06:02"/>
    <d v="1899-12-30T11:54:55"/>
  </r>
  <r>
    <x v="182"/>
    <x v="173"/>
    <x v="107"/>
    <x v="29"/>
    <s v="So Klin Concentrated Detergent"/>
    <x v="4"/>
    <x v="18"/>
    <x v="127"/>
    <n v="1"/>
    <n v="2240"/>
    <x v="0"/>
    <s v="Rose kelvin"/>
    <d v="2020-12-08T11:54:55"/>
    <s v="General Trade"/>
    <s v="Whatsapp"/>
    <d v="1899-12-30T23:48:53"/>
    <n v="2240"/>
    <d v="1899-12-30T12:06:02"/>
    <d v="1899-12-30T11:54:55"/>
  </r>
  <r>
    <x v="182"/>
    <x v="173"/>
    <x v="107"/>
    <x v="3"/>
    <s v="Canoe Bar Soap"/>
    <x v="4"/>
    <x v="20"/>
    <x v="137"/>
    <n v="1"/>
    <n v="3150"/>
    <x v="0"/>
    <s v="Rose kelvin"/>
    <d v="2020-12-08T11:54:55"/>
    <s v="General Trade"/>
    <s v="Whatsapp"/>
    <d v="1899-12-30T23:48:53"/>
    <n v="3150"/>
    <d v="1899-12-30T12:06:02"/>
    <d v="1899-12-30T11:54:55"/>
  </r>
  <r>
    <x v="182"/>
    <x v="173"/>
    <x v="107"/>
    <x v="5"/>
    <s v="Sunlight Washing Powder (Spc.)"/>
    <x v="4"/>
    <x v="20"/>
    <x v="125"/>
    <n v="1"/>
    <n v="3100"/>
    <x v="0"/>
    <s v="Rose kelvin"/>
    <d v="2020-12-08T11:54:55"/>
    <s v="General Trade"/>
    <s v="Whatsapp"/>
    <d v="1899-12-30T23:48:53"/>
    <n v="3100"/>
    <d v="1899-12-30T12:06:02"/>
    <d v="1899-12-30T11:54:55"/>
  </r>
  <r>
    <x v="189"/>
    <x v="180"/>
    <x v="31"/>
    <x v="30"/>
    <s v="So Easy Detergent"/>
    <x v="4"/>
    <x v="20"/>
    <x v="122"/>
    <n v="1"/>
    <n v="2200"/>
    <x v="0"/>
    <s v="Jennifer stephen"/>
    <d v="2020-12-08T17:31:23"/>
    <s v="General Trade"/>
    <s v="Whatsapp"/>
    <d v="1899-12-31T00:28:20"/>
    <n v="2200"/>
    <d v="1899-12-30T17:03:03"/>
    <d v="1899-12-30T17:31:23"/>
  </r>
  <r>
    <x v="189"/>
    <x v="180"/>
    <x v="31"/>
    <x v="27"/>
    <s v="Nittol Antibacterial Powder Detergent"/>
    <x v="4"/>
    <x v="18"/>
    <x v="133"/>
    <n v="1"/>
    <n v="2250"/>
    <x v="0"/>
    <s v="Jennifer stephen"/>
    <d v="2020-12-08T17:31:23"/>
    <s v="General Trade"/>
    <s v="Whatsapp"/>
    <d v="1899-12-31T00:28:20"/>
    <n v="2250"/>
    <d v="1899-12-30T17:03:03"/>
    <d v="1899-12-30T17:31:23"/>
  </r>
  <r>
    <x v="89"/>
    <x v="88"/>
    <x v="68"/>
    <x v="30"/>
    <s v="So Easy Detergent"/>
    <x v="4"/>
    <x v="20"/>
    <x v="122"/>
    <n v="1"/>
    <n v="2200"/>
    <x v="0"/>
    <s v="mercy Peter"/>
    <d v="2020-12-08T18:44:24"/>
    <s v="General Trade"/>
    <s v="Whatsapp"/>
    <d v="1900-01-03T04:34:39"/>
    <n v="2200"/>
    <d v="1899-12-30T14:09:45"/>
    <d v="1899-12-30T18:44:24"/>
  </r>
  <r>
    <x v="89"/>
    <x v="88"/>
    <x v="68"/>
    <x v="4"/>
    <s v="Ariel Detergent"/>
    <x v="4"/>
    <x v="20"/>
    <x v="131"/>
    <n v="1"/>
    <n v="4150"/>
    <x v="0"/>
    <s v="mercy Peter"/>
    <d v="2020-12-08T18:44:24"/>
    <s v="General Trade"/>
    <s v="Whatsapp"/>
    <d v="1900-01-03T04:34:39"/>
    <n v="4150"/>
    <d v="1899-12-30T14:09:45"/>
    <d v="1899-12-30T18:44:24"/>
  </r>
  <r>
    <x v="571"/>
    <x v="519"/>
    <x v="21"/>
    <x v="30"/>
    <s v="So Easy Detergent"/>
    <x v="4"/>
    <x v="20"/>
    <x v="122"/>
    <n v="40"/>
    <n v="2200"/>
    <x v="0"/>
    <s v="Shainaan Buchi"/>
    <d v="2020-12-08T18:56:40"/>
    <s v="Wholesale"/>
    <s v="Mobile App"/>
    <d v="1899-12-31T05:33:36"/>
    <n v="88000"/>
    <d v="1899-12-30T13:23:04"/>
    <d v="1899-12-30T18:56:40"/>
  </r>
  <r>
    <x v="190"/>
    <x v="181"/>
    <x v="111"/>
    <x v="3"/>
    <s v="Canoe Bar Soap"/>
    <x v="4"/>
    <x v="20"/>
    <x v="148"/>
    <n v="1"/>
    <n v="3550"/>
    <x v="0"/>
    <s v="Enny Muktar"/>
    <d v="2020-12-09T11:59:29"/>
    <s v="General Trade"/>
    <s v="Mobile App"/>
    <d v="1899-12-31T00:00:12"/>
    <n v="3550"/>
    <d v="1899-12-30T11:59:17"/>
    <d v="1899-12-30T11:59:29"/>
  </r>
  <r>
    <x v="193"/>
    <x v="183"/>
    <x v="112"/>
    <x v="3"/>
    <s v="Canoe Bar Soap"/>
    <x v="4"/>
    <x v="20"/>
    <x v="148"/>
    <n v="10"/>
    <n v="3550"/>
    <x v="0"/>
    <s v="Loveth Adesoji"/>
    <d v="2020-12-09T13:06:11"/>
    <s v="General Trade"/>
    <s v="Whatsapp"/>
    <d v="1899-12-30T22:53:51"/>
    <n v="35500"/>
    <d v="1899-12-30T14:12:20"/>
    <d v="1899-12-30T13:06:11"/>
  </r>
  <r>
    <x v="628"/>
    <x v="569"/>
    <x v="80"/>
    <x v="29"/>
    <s v="Good Mama Cleaning Detergent"/>
    <x v="4"/>
    <x v="18"/>
    <x v="120"/>
    <n v="20"/>
    <n v="2250"/>
    <x v="0"/>
    <s v="Esther Victor"/>
    <d v="2020-12-09T16:03:59"/>
    <s v="General Trade"/>
    <s v="Mobile App"/>
    <d v="1899-12-31T00:17:04"/>
    <n v="45000"/>
    <d v="1899-12-30T15:46:55"/>
    <d v="1899-12-30T16:03:59"/>
  </r>
  <r>
    <x v="90"/>
    <x v="89"/>
    <x v="21"/>
    <x v="3"/>
    <s v="Canoe Bar Soap"/>
    <x v="4"/>
    <x v="20"/>
    <x v="148"/>
    <n v="5"/>
    <n v="3550"/>
    <x v="0"/>
    <s v="Nwando Godwin"/>
    <d v="2020-12-09T16:37:53"/>
    <s v="Wholesale"/>
    <s v="Mobile App"/>
    <d v="1899-12-31T08:08:05"/>
    <n v="17750"/>
    <d v="1899-12-30T08:29:48"/>
    <d v="1899-12-30T16:37:53"/>
  </r>
  <r>
    <x v="90"/>
    <x v="89"/>
    <x v="21"/>
    <x v="3"/>
    <s v="Canoe Bar Soap"/>
    <x v="4"/>
    <x v="20"/>
    <x v="137"/>
    <n v="3"/>
    <n v="3150"/>
    <x v="0"/>
    <s v="Nwando Godwin"/>
    <d v="2020-12-09T16:37:53"/>
    <s v="Wholesale"/>
    <s v="Mobile App"/>
    <d v="1899-12-31T08:08:05"/>
    <n v="9450"/>
    <d v="1899-12-30T08:29:48"/>
    <d v="1899-12-30T16:37:53"/>
  </r>
  <r>
    <x v="204"/>
    <x v="194"/>
    <x v="90"/>
    <x v="3"/>
    <s v="Canoe Bar Soap"/>
    <x v="4"/>
    <x v="20"/>
    <x v="148"/>
    <n v="1"/>
    <n v="3550"/>
    <x v="0"/>
    <s v="Loveth Adesoji"/>
    <d v="2020-12-10T09:24:16"/>
    <s v="General Trade"/>
    <s v="Whatsapp"/>
    <d v="1899-12-30T21:19:07"/>
    <n v="3550"/>
    <d v="1899-12-30T12:05:09"/>
    <d v="1899-12-30T09:24:16"/>
  </r>
  <r>
    <x v="204"/>
    <x v="194"/>
    <x v="90"/>
    <x v="29"/>
    <s v="Good Mama Cleaning Detergent"/>
    <x v="4"/>
    <x v="18"/>
    <x v="120"/>
    <n v="1"/>
    <n v="2250"/>
    <x v="0"/>
    <s v="Loveth Adesoji"/>
    <d v="2020-12-10T09:24:16"/>
    <s v="General Trade"/>
    <s v="Whatsapp"/>
    <d v="1899-12-30T21:19:07"/>
    <n v="2250"/>
    <d v="1899-12-30T12:05:09"/>
    <d v="1899-12-30T09:24:16"/>
  </r>
  <r>
    <x v="204"/>
    <x v="194"/>
    <x v="90"/>
    <x v="29"/>
    <s v="Good Mama Cleaning Detergent"/>
    <x v="4"/>
    <x v="18"/>
    <x v="119"/>
    <n v="4"/>
    <n v="2150"/>
    <x v="0"/>
    <s v="Loveth Adesoji"/>
    <d v="2020-12-10T09:24:16"/>
    <s v="General Trade"/>
    <s v="Whatsapp"/>
    <d v="1899-12-30T21:19:07"/>
    <n v="8600"/>
    <d v="1899-12-30T12:05:09"/>
    <d v="1899-12-30T09:24:16"/>
  </r>
  <r>
    <x v="204"/>
    <x v="194"/>
    <x v="90"/>
    <x v="30"/>
    <s v="So Easy Detergent"/>
    <x v="4"/>
    <x v="20"/>
    <x v="135"/>
    <n v="1"/>
    <n v="2700"/>
    <x v="0"/>
    <s v="Loveth Adesoji"/>
    <d v="2020-12-10T09:24:16"/>
    <s v="General Trade"/>
    <s v="Whatsapp"/>
    <d v="1899-12-30T21:19:07"/>
    <n v="2700"/>
    <d v="1899-12-30T12:05:09"/>
    <d v="1899-12-30T09:24:16"/>
  </r>
  <r>
    <x v="573"/>
    <x v="521"/>
    <x v="118"/>
    <x v="30"/>
    <s v="So Easy Detergent"/>
    <x v="4"/>
    <x v="20"/>
    <x v="122"/>
    <n v="1"/>
    <n v="2200"/>
    <x v="0"/>
    <s v="Rayo Enoch"/>
    <d v="2020-12-10T11:36:41"/>
    <s v="General Trade"/>
    <s v="Whatsapp"/>
    <d v="1899-12-30T18:36:20"/>
    <n v="2200"/>
    <d v="1899-12-30T17:00:21"/>
    <d v="1899-12-30T11:36:41"/>
  </r>
  <r>
    <x v="207"/>
    <x v="197"/>
    <x v="119"/>
    <x v="29"/>
    <s v="Good Mama Cleaning Detergent"/>
    <x v="4"/>
    <x v="18"/>
    <x v="119"/>
    <n v="2"/>
    <n v="2150"/>
    <x v="0"/>
    <s v="Martins Obafemi"/>
    <d v="2020-12-10T12:09:18"/>
    <s v="General Trade"/>
    <s v="Whatsapp"/>
    <d v="1899-12-30T21:14:38"/>
    <n v="4300"/>
    <d v="1899-12-30T14:54:40"/>
    <d v="1899-12-30T12:09:18"/>
  </r>
  <r>
    <x v="207"/>
    <x v="197"/>
    <x v="119"/>
    <x v="29"/>
    <s v="Good Mama Cleaning Detergent"/>
    <x v="4"/>
    <x v="18"/>
    <x v="120"/>
    <n v="2"/>
    <n v="2250"/>
    <x v="0"/>
    <s v="Martins Obafemi"/>
    <d v="2020-12-10T12:09:18"/>
    <s v="General Trade"/>
    <s v="Whatsapp"/>
    <d v="1899-12-30T21:14:38"/>
    <n v="4500"/>
    <d v="1899-12-30T14:54:40"/>
    <d v="1899-12-30T12:09:18"/>
  </r>
  <r>
    <x v="208"/>
    <x v="198"/>
    <x v="120"/>
    <x v="29"/>
    <s v="Good Mama Cleaning Detergent"/>
    <x v="4"/>
    <x v="18"/>
    <x v="119"/>
    <n v="3"/>
    <n v="2150"/>
    <x v="0"/>
    <s v="Maryjane Joel"/>
    <d v="2020-12-10T12:13:19"/>
    <s v="Wholesale"/>
    <s v="Whatsapp"/>
    <d v="1899-12-30T20:56:05"/>
    <n v="6450"/>
    <d v="1899-12-30T15:17:14"/>
    <d v="1899-12-30T12:13:19"/>
  </r>
  <r>
    <x v="208"/>
    <x v="198"/>
    <x v="120"/>
    <x v="29"/>
    <s v="Good Mama Cleaning Detergent"/>
    <x v="4"/>
    <x v="18"/>
    <x v="120"/>
    <n v="2"/>
    <n v="2250"/>
    <x v="0"/>
    <s v="Maryjane Joel"/>
    <d v="2020-12-10T12:13:19"/>
    <s v="Wholesale"/>
    <s v="Whatsapp"/>
    <d v="1899-12-30T20:56:05"/>
    <n v="4500"/>
    <d v="1899-12-30T15:17:14"/>
    <d v="1899-12-30T12:13:19"/>
  </r>
  <r>
    <x v="208"/>
    <x v="198"/>
    <x v="120"/>
    <x v="30"/>
    <s v="So Easy Detergent"/>
    <x v="4"/>
    <x v="20"/>
    <x v="122"/>
    <n v="5"/>
    <n v="2200"/>
    <x v="0"/>
    <s v="Maryjane Joel"/>
    <d v="2020-12-10T12:13:19"/>
    <s v="Wholesale"/>
    <s v="Whatsapp"/>
    <d v="1899-12-30T20:56:05"/>
    <n v="11000"/>
    <d v="1899-12-30T15:17:14"/>
    <d v="1899-12-30T12:13:19"/>
  </r>
  <r>
    <x v="16"/>
    <x v="16"/>
    <x v="11"/>
    <x v="29"/>
    <s v="Good Mama Cleaning Detergent"/>
    <x v="4"/>
    <x v="18"/>
    <x v="120"/>
    <n v="1"/>
    <n v="2250"/>
    <x v="0"/>
    <s v="Tife Chibunnam"/>
    <d v="2020-12-10T13:31:43"/>
    <s v="General Trade"/>
    <s v="Whatsapp"/>
    <d v="1899-12-31T00:05:11"/>
    <n v="2250"/>
    <d v="1899-12-30T13:26:32"/>
    <d v="1899-12-30T13:31:43"/>
  </r>
  <r>
    <x v="629"/>
    <x v="570"/>
    <x v="75"/>
    <x v="29"/>
    <s v="Good Mama Cleaning Detergent"/>
    <x v="4"/>
    <x v="18"/>
    <x v="120"/>
    <n v="30"/>
    <n v="2250"/>
    <x v="0"/>
    <s v="Esther Victor"/>
    <d v="2020-12-10T15:34:30"/>
    <s v="General Trade"/>
    <s v="Mobile App"/>
    <d v="1899-12-31T11:40:31"/>
    <n v="67500"/>
    <d v="1899-12-30T03:53:59"/>
    <d v="1899-12-30T15:34:30"/>
  </r>
  <r>
    <x v="629"/>
    <x v="570"/>
    <x v="75"/>
    <x v="3"/>
    <s v="Canoe Bar Soap"/>
    <x v="4"/>
    <x v="20"/>
    <x v="148"/>
    <n v="5"/>
    <n v="3550"/>
    <x v="0"/>
    <s v="Esther Victor"/>
    <d v="2020-12-10T15:34:30"/>
    <s v="General Trade"/>
    <s v="Mobile App"/>
    <d v="1899-12-31T11:40:31"/>
    <n v="17750"/>
    <d v="1899-12-30T03:53:59"/>
    <d v="1899-12-30T15:34:30"/>
  </r>
  <r>
    <x v="218"/>
    <x v="207"/>
    <x v="11"/>
    <x v="29"/>
    <s v="Good Mama Cleaning Detergent"/>
    <x v="4"/>
    <x v="18"/>
    <x v="120"/>
    <n v="1"/>
    <n v="2250"/>
    <x v="0"/>
    <s v="Martins oyekunle"/>
    <d v="2020-12-11T08:58:43"/>
    <s v="General Trade"/>
    <s v="Whatsapp"/>
    <d v="1899-12-30T19:17:53"/>
    <n v="2250"/>
    <d v="1899-12-30T13:40:50"/>
    <d v="1899-12-30T08:58:43"/>
  </r>
  <r>
    <x v="224"/>
    <x v="17"/>
    <x v="13"/>
    <x v="29"/>
    <s v="Good Mama Cleaning Detergent"/>
    <x v="4"/>
    <x v="18"/>
    <x v="120"/>
    <n v="1"/>
    <n v="2250"/>
    <x v="0"/>
    <s v="Christy Umar"/>
    <d v="2020-12-11T12:37:08"/>
    <s v="General Trade"/>
    <s v="Whatsapp"/>
    <d v="1899-12-30T21:27:51"/>
    <n v="2250"/>
    <d v="1899-12-30T15:09:17"/>
    <d v="1899-12-30T12:37:08"/>
  </r>
  <r>
    <x v="17"/>
    <x v="17"/>
    <x v="13"/>
    <x v="30"/>
    <s v="So Easy Detergent"/>
    <x v="4"/>
    <x v="20"/>
    <x v="123"/>
    <n v="1"/>
    <n v="2300"/>
    <x v="0"/>
    <s v="Christy Umar"/>
    <d v="2020-12-11T12:37:08"/>
    <s v="General Trade"/>
    <s v="Whatsapp"/>
    <d v="1899-12-30T21:27:50"/>
    <n v="2300"/>
    <d v="1899-12-30T15:09:18"/>
    <d v="1899-12-30T12:37:08"/>
  </r>
  <r>
    <x v="17"/>
    <x v="17"/>
    <x v="13"/>
    <x v="30"/>
    <s v="So Easy Detergent"/>
    <x v="4"/>
    <x v="20"/>
    <x v="122"/>
    <n v="1"/>
    <n v="2200"/>
    <x v="0"/>
    <s v="Christy Umar"/>
    <d v="2020-12-11T12:37:08"/>
    <s v="General Trade"/>
    <s v="Whatsapp"/>
    <d v="1899-12-30T21:27:50"/>
    <n v="2200"/>
    <d v="1899-12-30T15:09:18"/>
    <d v="1899-12-30T12:37:08"/>
  </r>
  <r>
    <x v="225"/>
    <x v="213"/>
    <x v="86"/>
    <x v="29"/>
    <s v="Good Mama Cleaning Detergent"/>
    <x v="4"/>
    <x v="18"/>
    <x v="121"/>
    <n v="1"/>
    <n v="2250"/>
    <x v="0"/>
    <s v="Pollyanna SOLOMON"/>
    <d v="2020-12-11T12:48:41"/>
    <s v="General Trade"/>
    <s v="Whatsapp"/>
    <d v="1899-12-30T22:58:11"/>
    <n v="2250"/>
    <d v="1899-12-30T13:50:30"/>
    <d v="1899-12-30T12:48:41"/>
  </r>
  <r>
    <x v="225"/>
    <x v="213"/>
    <x v="86"/>
    <x v="29"/>
    <s v="Good Mama Cleaning Detergent"/>
    <x v="4"/>
    <x v="18"/>
    <x v="149"/>
    <n v="1"/>
    <n v="2350"/>
    <x v="0"/>
    <s v="Pollyanna SOLOMON"/>
    <d v="2020-12-11T12:48:41"/>
    <s v="General Trade"/>
    <s v="Whatsapp"/>
    <d v="1899-12-30T22:58:11"/>
    <n v="2350"/>
    <d v="1899-12-30T13:50:30"/>
    <d v="1899-12-30T12:48:41"/>
  </r>
  <r>
    <x v="226"/>
    <x v="213"/>
    <x v="86"/>
    <x v="30"/>
    <s v="So Easy Detergent"/>
    <x v="4"/>
    <x v="20"/>
    <x v="122"/>
    <n v="1"/>
    <n v="2200"/>
    <x v="0"/>
    <s v="Pollyanna SOLOMON"/>
    <d v="2020-12-11T12:48:41"/>
    <s v="General Trade"/>
    <s v="Whatsapp"/>
    <d v="1899-12-30T22:58:10"/>
    <n v="2200"/>
    <d v="1899-12-30T13:50:31"/>
    <d v="1899-12-30T12:48:41"/>
  </r>
  <r>
    <x v="630"/>
    <x v="571"/>
    <x v="75"/>
    <x v="29"/>
    <s v="Good Mama Cleaning Detergent"/>
    <x v="4"/>
    <x v="18"/>
    <x v="128"/>
    <n v="25"/>
    <n v="2150"/>
    <x v="0"/>
    <s v="Esther Victor"/>
    <d v="2020-12-11T15:04:33"/>
    <s v="General Trade"/>
    <s v="Mobile App"/>
    <d v="1899-12-30T22:05:09"/>
    <n v="53750"/>
    <d v="1899-12-30T16:59:24"/>
    <d v="1899-12-30T15:04:33"/>
  </r>
  <r>
    <x v="631"/>
    <x v="572"/>
    <x v="75"/>
    <x v="29"/>
    <s v="Good Mama Cleaning Detergent"/>
    <x v="4"/>
    <x v="18"/>
    <x v="120"/>
    <n v="50"/>
    <n v="2250"/>
    <x v="0"/>
    <s v="Esther Victor"/>
    <d v="2020-12-11T15:04:33"/>
    <s v="General Trade"/>
    <s v="Mobile App"/>
    <d v="1899-12-30T21:56:39"/>
    <n v="112500"/>
    <d v="1899-12-30T17:07:54"/>
    <d v="1899-12-30T15:04:33"/>
  </r>
  <r>
    <x v="236"/>
    <x v="222"/>
    <x v="135"/>
    <x v="29"/>
    <s v="Good Mama Cleaning Detergent"/>
    <x v="4"/>
    <x v="18"/>
    <x v="129"/>
    <n v="2"/>
    <n v="2350"/>
    <x v="0"/>
    <s v="olabisi Kingsley"/>
    <d v="2020-12-12T08:25:47"/>
    <s v="General Trade"/>
    <s v="Whatsapp"/>
    <d v="1899-12-31T14:36:27"/>
    <n v="4700"/>
    <d v="1899-12-30T17:49:20"/>
    <d v="1899-12-30T08:25:47"/>
  </r>
  <r>
    <x v="632"/>
    <x v="222"/>
    <x v="135"/>
    <x v="30"/>
    <s v="So Easy Detergent"/>
    <x v="4"/>
    <x v="20"/>
    <x v="135"/>
    <n v="2"/>
    <n v="2700"/>
    <x v="0"/>
    <s v="olabisi Kingsley"/>
    <d v="2020-12-12T08:25:47"/>
    <s v="General Trade"/>
    <s v="Whatsapp"/>
    <d v="1899-12-31T14:36:26"/>
    <n v="5400"/>
    <d v="1899-12-30T17:49:21"/>
    <d v="1899-12-30T08:25:47"/>
  </r>
  <r>
    <x v="238"/>
    <x v="224"/>
    <x v="136"/>
    <x v="30"/>
    <s v="So Easy Detergent"/>
    <x v="4"/>
    <x v="20"/>
    <x v="123"/>
    <n v="1"/>
    <n v="2300"/>
    <x v="0"/>
    <s v="Imegwa Philomena"/>
    <d v="2020-12-12T12:01:17"/>
    <s v="General Trade"/>
    <s v="Mobile App"/>
    <d v="1899-12-31T01:34:59"/>
    <n v="2300"/>
    <d v="1899-12-30T10:26:18"/>
    <d v="1899-12-30T12:01:17"/>
  </r>
  <r>
    <x v="238"/>
    <x v="224"/>
    <x v="136"/>
    <x v="30"/>
    <s v="So Easy Detergent"/>
    <x v="4"/>
    <x v="20"/>
    <x v="122"/>
    <n v="1"/>
    <n v="2200"/>
    <x v="0"/>
    <s v="Imegwa Philomena"/>
    <d v="2020-12-12T12:01:17"/>
    <s v="General Trade"/>
    <s v="Mobile App"/>
    <d v="1899-12-31T01:34:59"/>
    <n v="2200"/>
    <d v="1899-12-30T10:26:18"/>
    <d v="1899-12-30T12:01:17"/>
  </r>
  <r>
    <x v="238"/>
    <x v="224"/>
    <x v="136"/>
    <x v="31"/>
    <s v="Magik Multipurpose Detergent"/>
    <x v="4"/>
    <x v="20"/>
    <x v="150"/>
    <n v="1"/>
    <n v="2190"/>
    <x v="0"/>
    <s v="Imegwa Philomena"/>
    <d v="2020-12-12T12:01:17"/>
    <s v="General Trade"/>
    <s v="Mobile App"/>
    <d v="1899-12-31T01:34:59"/>
    <n v="2190"/>
    <d v="1899-12-30T10:26:18"/>
    <d v="1899-12-30T12:01:17"/>
  </r>
  <r>
    <x v="633"/>
    <x v="227"/>
    <x v="137"/>
    <x v="4"/>
    <s v="Ariel Detergent"/>
    <x v="4"/>
    <x v="20"/>
    <x v="132"/>
    <n v="1"/>
    <n v="5700"/>
    <x v="0"/>
    <s v="Martins oyekunle"/>
    <d v="2020-12-12T12:54:39"/>
    <s v="Modern Trade"/>
    <s v="Whatsapp"/>
    <d v="1899-12-30T19:00:36"/>
    <n v="5700"/>
    <d v="1899-12-30T17:54:03"/>
    <d v="1899-12-30T12:54:39"/>
  </r>
  <r>
    <x v="633"/>
    <x v="227"/>
    <x v="137"/>
    <x v="4"/>
    <s v="Ariel Detergent"/>
    <x v="4"/>
    <x v="20"/>
    <x v="131"/>
    <n v="1"/>
    <n v="4150"/>
    <x v="0"/>
    <s v="Martins oyekunle"/>
    <d v="2020-12-12T12:54:39"/>
    <s v="Modern Trade"/>
    <s v="Whatsapp"/>
    <d v="1899-12-30T19:00:36"/>
    <n v="4150"/>
    <d v="1899-12-30T17:54:03"/>
    <d v="1899-12-30T12:54:39"/>
  </r>
  <r>
    <x v="242"/>
    <x v="227"/>
    <x v="137"/>
    <x v="29"/>
    <s v="Good Mama Cleaning Detergent"/>
    <x v="4"/>
    <x v="18"/>
    <x v="129"/>
    <n v="2"/>
    <n v="2350"/>
    <x v="0"/>
    <s v="Martins oyekunle"/>
    <d v="2020-12-12T12:54:39"/>
    <s v="Modern Trade"/>
    <s v="Whatsapp"/>
    <d v="1899-12-30T19:00:35"/>
    <n v="4700"/>
    <d v="1899-12-30T17:54:04"/>
    <d v="1899-12-30T12:54:39"/>
  </r>
  <r>
    <x v="242"/>
    <x v="227"/>
    <x v="137"/>
    <x v="29"/>
    <s v="Good Mama Cleaning Detergent"/>
    <x v="4"/>
    <x v="18"/>
    <x v="120"/>
    <n v="1"/>
    <n v="2250"/>
    <x v="0"/>
    <s v="Martins oyekunle"/>
    <d v="2020-12-12T12:54:39"/>
    <s v="Modern Trade"/>
    <s v="Whatsapp"/>
    <d v="1899-12-30T19:00:35"/>
    <n v="2250"/>
    <d v="1899-12-30T17:54:04"/>
    <d v="1899-12-30T12:54:39"/>
  </r>
  <r>
    <x v="243"/>
    <x v="228"/>
    <x v="54"/>
    <x v="4"/>
    <s v="Ariel Detergent"/>
    <x v="4"/>
    <x v="20"/>
    <x v="131"/>
    <n v="1"/>
    <n v="4150"/>
    <x v="0"/>
    <s v="Titi Bishop"/>
    <d v="2020-12-12T13:11:58"/>
    <s v="General Trade"/>
    <s v="Whatsapp"/>
    <d v="1899-12-30T20:27:07"/>
    <n v="4150"/>
    <d v="1899-12-30T16:44:51"/>
    <d v="1899-12-30T13:11:58"/>
  </r>
  <r>
    <x v="246"/>
    <x v="231"/>
    <x v="31"/>
    <x v="3"/>
    <s v="Canoe Bar Soap"/>
    <x v="4"/>
    <x v="20"/>
    <x v="148"/>
    <n v="1"/>
    <n v="3550"/>
    <x v="0"/>
    <s v="Bernice Segs"/>
    <d v="2020-12-12T15:10:35"/>
    <s v="General Trade"/>
    <s v="Whatsapp"/>
    <d v="1899-12-30T21:24:19"/>
    <n v="3550"/>
    <d v="1899-12-30T17:46:16"/>
    <d v="1899-12-30T15:10:35"/>
  </r>
  <r>
    <x v="634"/>
    <x v="573"/>
    <x v="80"/>
    <x v="3"/>
    <s v="Canoe Bar Soap"/>
    <x v="4"/>
    <x v="20"/>
    <x v="148"/>
    <n v="7"/>
    <n v="3550"/>
    <x v="0"/>
    <s v="Esther Victor"/>
    <d v="2020-12-12T16:29:42"/>
    <s v="General Trade"/>
    <s v="Mobile App"/>
    <d v="1899-12-31T03:43:54"/>
    <n v="24850"/>
    <d v="1899-12-30T12:45:48"/>
    <d v="1899-12-30T16:29:42"/>
  </r>
  <r>
    <x v="634"/>
    <x v="573"/>
    <x v="80"/>
    <x v="29"/>
    <s v="Good Mama Cleaning Detergent"/>
    <x v="4"/>
    <x v="18"/>
    <x v="119"/>
    <n v="16"/>
    <n v="2150"/>
    <x v="0"/>
    <s v="Esther Victor"/>
    <d v="2020-12-12T16:29:42"/>
    <s v="General Trade"/>
    <s v="Mobile App"/>
    <d v="1899-12-31T03:43:54"/>
    <n v="34400"/>
    <d v="1899-12-30T12:45:48"/>
    <d v="1899-12-30T16:29:42"/>
  </r>
  <r>
    <x v="635"/>
    <x v="574"/>
    <x v="80"/>
    <x v="29"/>
    <s v="Good Mama Cleaning Detergent"/>
    <x v="4"/>
    <x v="18"/>
    <x v="120"/>
    <n v="15"/>
    <n v="2250"/>
    <x v="0"/>
    <s v="Esther Victor"/>
    <d v="2020-12-12T16:29:42"/>
    <s v="General Trade"/>
    <s v="Mobile App"/>
    <d v="1899-12-31T03:42:28"/>
    <n v="33750"/>
    <d v="1899-12-30T12:47:14"/>
    <d v="1899-12-30T16:29:42"/>
  </r>
  <r>
    <x v="20"/>
    <x v="20"/>
    <x v="16"/>
    <x v="29"/>
    <s v="Good Mama Cleaning Detergent"/>
    <x v="4"/>
    <x v="18"/>
    <x v="120"/>
    <n v="1"/>
    <n v="2250"/>
    <x v="0"/>
    <s v="Dolly yanju"/>
    <d v="2020-12-12T19:54:45"/>
    <s v="General Trade"/>
    <s v="Whatsapp"/>
    <d v="1899-12-31T01:57:06"/>
    <n v="2250"/>
    <d v="1899-12-30T17:57:39"/>
    <d v="1899-12-30T19:54:45"/>
  </r>
  <r>
    <x v="20"/>
    <x v="20"/>
    <x v="16"/>
    <x v="29"/>
    <s v="Good Mama Cleaning Detergent"/>
    <x v="4"/>
    <x v="18"/>
    <x v="119"/>
    <n v="1"/>
    <n v="2150"/>
    <x v="0"/>
    <s v="Dolly yanju"/>
    <d v="2020-12-12T19:54:45"/>
    <s v="General Trade"/>
    <s v="Whatsapp"/>
    <d v="1899-12-31T01:57:06"/>
    <n v="2150"/>
    <d v="1899-12-30T17:57:39"/>
    <d v="1899-12-30T19:54:45"/>
  </r>
  <r>
    <x v="636"/>
    <x v="575"/>
    <x v="18"/>
    <x v="31"/>
    <s v="Magik Multipurpose Detergent"/>
    <x v="4"/>
    <x v="20"/>
    <x v="150"/>
    <n v="5"/>
    <n v="2190"/>
    <x v="0"/>
    <s v="Emmanuel Deborah chimee"/>
    <d v="2020-12-14T00:01:15"/>
    <s v="Wholesale"/>
    <s v="Mobile App"/>
    <d v="1900-01-02T03:51:19"/>
    <n v="10950"/>
    <d v="1899-12-30T20:09:56"/>
    <d v="1899-12-30T00:01:15"/>
  </r>
  <r>
    <x v="636"/>
    <x v="575"/>
    <x v="18"/>
    <x v="31"/>
    <s v="Magik Multipurpose Detergent"/>
    <x v="4"/>
    <x v="20"/>
    <x v="151"/>
    <n v="10"/>
    <n v="2120"/>
    <x v="0"/>
    <s v="Emmanuel Deborah chimee"/>
    <d v="2020-12-14T00:01:15"/>
    <s v="Wholesale"/>
    <s v="Mobile App"/>
    <d v="1900-01-02T03:51:19"/>
    <n v="21200"/>
    <d v="1899-12-30T20:09:56"/>
    <d v="1899-12-30T00:01:15"/>
  </r>
  <r>
    <x v="636"/>
    <x v="575"/>
    <x v="18"/>
    <x v="4"/>
    <s v="Ariel Detergent"/>
    <x v="4"/>
    <x v="20"/>
    <x v="152"/>
    <n v="5"/>
    <n v="2100"/>
    <x v="0"/>
    <s v="Emmanuel Deborah chimee"/>
    <d v="2020-12-14T00:01:15"/>
    <s v="Wholesale"/>
    <s v="Mobile App"/>
    <d v="1900-01-02T03:51:19"/>
    <n v="10500"/>
    <d v="1899-12-30T20:09:56"/>
    <d v="1899-12-30T00:01:15"/>
  </r>
  <r>
    <x v="636"/>
    <x v="575"/>
    <x v="18"/>
    <x v="29"/>
    <s v="Good Mama Cleaning Detergent"/>
    <x v="4"/>
    <x v="18"/>
    <x v="121"/>
    <n v="10"/>
    <n v="2250"/>
    <x v="0"/>
    <s v="Emmanuel Deborah chimee"/>
    <d v="2020-12-14T00:01:15"/>
    <s v="Wholesale"/>
    <s v="Mobile App"/>
    <d v="1900-01-02T03:51:19"/>
    <n v="22500"/>
    <d v="1899-12-30T20:09:56"/>
    <d v="1899-12-30T00:01:15"/>
  </r>
  <r>
    <x v="254"/>
    <x v="239"/>
    <x v="141"/>
    <x v="29"/>
    <s v="Good Mama Cleaning Detergent"/>
    <x v="4"/>
    <x v="18"/>
    <x v="120"/>
    <n v="1"/>
    <n v="2250"/>
    <x v="0"/>
    <s v="Ofegha Toluwalase"/>
    <d v="2020-12-14T09:22:16"/>
    <s v="General Trade"/>
    <s v="Whatsapp"/>
    <d v="1899-12-30T15:53:04"/>
    <n v="2250"/>
    <d v="1899-12-30T17:29:12"/>
    <d v="1899-12-30T09:22:16"/>
  </r>
  <r>
    <x v="254"/>
    <x v="239"/>
    <x v="141"/>
    <x v="29"/>
    <s v="Good Mama Cleaning Detergent"/>
    <x v="4"/>
    <x v="18"/>
    <x v="121"/>
    <n v="1"/>
    <n v="2250"/>
    <x v="0"/>
    <s v="Ofegha Toluwalase"/>
    <d v="2020-12-14T09:22:16"/>
    <s v="General Trade"/>
    <s v="Whatsapp"/>
    <d v="1899-12-30T15:53:04"/>
    <n v="2250"/>
    <d v="1899-12-30T17:29:12"/>
    <d v="1899-12-30T09:22:16"/>
  </r>
  <r>
    <x v="254"/>
    <x v="239"/>
    <x v="141"/>
    <x v="29"/>
    <s v="Good Mama Cleaning Detergent"/>
    <x v="4"/>
    <x v="18"/>
    <x v="128"/>
    <n v="1"/>
    <n v="2150"/>
    <x v="0"/>
    <s v="Ofegha Toluwalase"/>
    <d v="2020-12-14T09:22:16"/>
    <s v="General Trade"/>
    <s v="Whatsapp"/>
    <d v="1899-12-30T15:53:04"/>
    <n v="2150"/>
    <d v="1899-12-30T17:29:12"/>
    <d v="1899-12-30T09:22:16"/>
  </r>
  <r>
    <x v="254"/>
    <x v="239"/>
    <x v="141"/>
    <x v="29"/>
    <s v="Good Mama Cleaning Detergent"/>
    <x v="4"/>
    <x v="18"/>
    <x v="119"/>
    <n v="1"/>
    <n v="2150"/>
    <x v="0"/>
    <s v="Ofegha Toluwalase"/>
    <d v="2020-12-14T09:22:16"/>
    <s v="General Trade"/>
    <s v="Whatsapp"/>
    <d v="1899-12-30T15:53:04"/>
    <n v="2150"/>
    <d v="1899-12-30T17:29:12"/>
    <d v="1899-12-30T09:22:16"/>
  </r>
  <r>
    <x v="91"/>
    <x v="90"/>
    <x v="69"/>
    <x v="28"/>
    <s v="Supreme Tasty Chicken Instant Noodles"/>
    <x v="4"/>
    <x v="19"/>
    <x v="141"/>
    <n v="5"/>
    <n v="1900"/>
    <x v="0"/>
    <s v="Imegwa Philomena"/>
    <d v="2020-12-14T10:24:31"/>
    <s v="Wholesale"/>
    <s v="Whatsapp"/>
    <d v="1899-12-31T21:42:00"/>
    <n v="9500"/>
    <d v="1899-12-30T12:42:31"/>
    <d v="1899-12-30T10:24:31"/>
  </r>
  <r>
    <x v="93"/>
    <x v="92"/>
    <x v="70"/>
    <x v="30"/>
    <s v="So Easy Detergent"/>
    <x v="4"/>
    <x v="20"/>
    <x v="135"/>
    <n v="1"/>
    <n v="2700"/>
    <x v="0"/>
    <s v="Waajidah vincent"/>
    <d v="2020-12-14T11:52:44"/>
    <s v="General Trade"/>
    <s v="Whatsapp"/>
    <d v="1899-12-31T21:35:24"/>
    <n v="2700"/>
    <d v="1899-12-30T14:17:20"/>
    <d v="1899-12-30T11:52:44"/>
  </r>
  <r>
    <x v="93"/>
    <x v="92"/>
    <x v="70"/>
    <x v="30"/>
    <s v="So Easy Detergent"/>
    <x v="4"/>
    <x v="20"/>
    <x v="123"/>
    <n v="2"/>
    <n v="2300"/>
    <x v="0"/>
    <s v="Waajidah vincent"/>
    <d v="2020-12-14T11:52:44"/>
    <s v="General Trade"/>
    <s v="Whatsapp"/>
    <d v="1899-12-31T21:35:24"/>
    <n v="4600"/>
    <d v="1899-12-30T14:17:20"/>
    <d v="1899-12-30T11:52:44"/>
  </r>
  <r>
    <x v="93"/>
    <x v="92"/>
    <x v="70"/>
    <x v="30"/>
    <s v="So Easy Detergent"/>
    <x v="4"/>
    <x v="20"/>
    <x v="122"/>
    <n v="2"/>
    <n v="2200"/>
    <x v="0"/>
    <s v="Waajidah vincent"/>
    <d v="2020-12-14T11:52:44"/>
    <s v="General Trade"/>
    <s v="Whatsapp"/>
    <d v="1899-12-31T21:35:24"/>
    <n v="4400"/>
    <d v="1899-12-30T14:17:20"/>
    <d v="1899-12-30T11:52:44"/>
  </r>
  <r>
    <x v="260"/>
    <x v="245"/>
    <x v="144"/>
    <x v="30"/>
    <s v="So Easy Detergent"/>
    <x v="4"/>
    <x v="20"/>
    <x v="122"/>
    <n v="2"/>
    <n v="2200"/>
    <x v="0"/>
    <s v="Martins Obafemi"/>
    <d v="2020-12-14T12:48:55"/>
    <s v="General Trade"/>
    <s v="Whatsapp"/>
    <d v="1900-01-01T03:18:44"/>
    <n v="4400"/>
    <d v="1899-12-30T09:30:11"/>
    <d v="1899-12-30T12:48:55"/>
  </r>
  <r>
    <x v="260"/>
    <x v="245"/>
    <x v="144"/>
    <x v="30"/>
    <s v="So Easy Detergent"/>
    <x v="4"/>
    <x v="20"/>
    <x v="135"/>
    <n v="1"/>
    <n v="2700"/>
    <x v="0"/>
    <s v="Martins Obafemi"/>
    <d v="2020-12-14T12:48:55"/>
    <s v="General Trade"/>
    <s v="Whatsapp"/>
    <d v="1900-01-01T03:18:44"/>
    <n v="2700"/>
    <d v="1899-12-30T09:30:11"/>
    <d v="1899-12-30T12:48:55"/>
  </r>
  <r>
    <x v="260"/>
    <x v="245"/>
    <x v="144"/>
    <x v="29"/>
    <s v="Good Mama Cleaning Detergent"/>
    <x v="4"/>
    <x v="18"/>
    <x v="119"/>
    <n v="2"/>
    <n v="2150"/>
    <x v="0"/>
    <s v="Martins Obafemi"/>
    <d v="2020-12-14T12:48:55"/>
    <s v="General Trade"/>
    <s v="Whatsapp"/>
    <d v="1900-01-01T03:18:44"/>
    <n v="4300"/>
    <d v="1899-12-30T09:30:11"/>
    <d v="1899-12-30T12:48:55"/>
  </r>
  <r>
    <x v="637"/>
    <x v="576"/>
    <x v="0"/>
    <x v="29"/>
    <s v="Good Mama Cleaning Detergent"/>
    <x v="4"/>
    <x v="18"/>
    <x v="119"/>
    <n v="20"/>
    <n v="2150"/>
    <x v="0"/>
    <s v="Maryjane Joel"/>
    <d v="2020-12-14T14:29:55"/>
    <s v="General Trade"/>
    <s v="Mobile App"/>
    <d v="1900-01-01T17:30:31"/>
    <n v="43000"/>
    <d v="1899-12-30T20:59:24"/>
    <d v="1899-12-30T14:29:55"/>
  </r>
  <r>
    <x v="637"/>
    <x v="576"/>
    <x v="0"/>
    <x v="29"/>
    <s v="Good Mama Cleaning Detergent"/>
    <x v="4"/>
    <x v="18"/>
    <x v="129"/>
    <n v="5"/>
    <n v="2350"/>
    <x v="0"/>
    <s v="Maryjane Joel"/>
    <d v="2020-12-14T14:29:55"/>
    <s v="General Trade"/>
    <s v="Mobile App"/>
    <d v="1900-01-01T17:30:31"/>
    <n v="11750"/>
    <d v="1899-12-30T20:59:24"/>
    <d v="1899-12-30T14:29:55"/>
  </r>
  <r>
    <x v="637"/>
    <x v="576"/>
    <x v="0"/>
    <x v="29"/>
    <s v="Good Mama Cleaning Detergent"/>
    <x v="4"/>
    <x v="18"/>
    <x v="120"/>
    <n v="20"/>
    <n v="2250"/>
    <x v="0"/>
    <s v="Maryjane Joel"/>
    <d v="2020-12-14T14:29:55"/>
    <s v="General Trade"/>
    <s v="Mobile App"/>
    <d v="1900-01-01T17:30:31"/>
    <n v="45000"/>
    <d v="1899-12-30T20:59:24"/>
    <d v="1899-12-30T14:29:55"/>
  </r>
  <r>
    <x v="21"/>
    <x v="21"/>
    <x v="17"/>
    <x v="30"/>
    <s v="So Easy Detergent"/>
    <x v="4"/>
    <x v="20"/>
    <x v="122"/>
    <n v="1"/>
    <n v="2200"/>
    <x v="0"/>
    <s v="benita Alvin"/>
    <d v="2020-12-14T15:50:04"/>
    <s v="General Trade"/>
    <s v="Whatsapp"/>
    <d v="1899-12-30T21:55:45"/>
    <n v="2200"/>
    <d v="1899-12-30T17:54:19"/>
    <d v="1899-12-30T15:50:04"/>
  </r>
  <r>
    <x v="21"/>
    <x v="21"/>
    <x v="17"/>
    <x v="30"/>
    <s v="So Easy Detergent"/>
    <x v="4"/>
    <x v="20"/>
    <x v="123"/>
    <n v="1"/>
    <n v="2300"/>
    <x v="0"/>
    <s v="benita Alvin"/>
    <d v="2020-12-14T15:50:04"/>
    <s v="General Trade"/>
    <s v="Whatsapp"/>
    <d v="1899-12-30T21:55:45"/>
    <n v="2300"/>
    <d v="1899-12-30T17:54:19"/>
    <d v="1899-12-30T15:50:04"/>
  </r>
  <r>
    <x v="21"/>
    <x v="21"/>
    <x v="17"/>
    <x v="5"/>
    <s v="Sunlight Washing Powder (Spc.)"/>
    <x v="4"/>
    <x v="20"/>
    <x v="125"/>
    <n v="1"/>
    <n v="3000"/>
    <x v="0"/>
    <s v="benita Alvin"/>
    <d v="2020-12-14T15:50:04"/>
    <s v="General Trade"/>
    <s v="Whatsapp"/>
    <d v="1899-12-30T21:55:45"/>
    <n v="3000"/>
    <d v="1899-12-30T17:54:19"/>
    <d v="1899-12-30T15:50:04"/>
  </r>
  <r>
    <x v="265"/>
    <x v="117"/>
    <x v="86"/>
    <x v="4"/>
    <s v="Ariel Detergent"/>
    <x v="4"/>
    <x v="20"/>
    <x v="152"/>
    <n v="1"/>
    <n v="2100"/>
    <x v="0"/>
    <s v="Perfect MASTER LIGHT"/>
    <d v="2020-12-14T16:28:56"/>
    <s v="General Trade"/>
    <s v="Whatsapp"/>
    <d v="1900-01-01T06:29:23"/>
    <n v="2100"/>
    <d v="1899-12-30T09:59:33"/>
    <d v="1899-12-30T16:28:56"/>
  </r>
  <r>
    <x v="638"/>
    <x v="253"/>
    <x v="18"/>
    <x v="29"/>
    <s v="Good Mama Cleaning Detergent"/>
    <x v="4"/>
    <x v="18"/>
    <x v="128"/>
    <n v="2"/>
    <n v="2150"/>
    <x v="0"/>
    <s v="Stephen Progress"/>
    <d v="2020-12-14T17:22:45"/>
    <s v="Wholesale"/>
    <s v="Mobile App"/>
    <d v="1900-01-01T05:58:21"/>
    <n v="4300"/>
    <d v="1899-12-30T11:24:24"/>
    <d v="1899-12-30T17:22:45"/>
  </r>
  <r>
    <x v="638"/>
    <x v="253"/>
    <x v="18"/>
    <x v="29"/>
    <s v="Good Mama Cleaning Detergent"/>
    <x v="4"/>
    <x v="18"/>
    <x v="119"/>
    <n v="3"/>
    <n v="2150"/>
    <x v="0"/>
    <s v="Stephen Progress"/>
    <d v="2020-12-14T17:22:45"/>
    <s v="Wholesale"/>
    <s v="Mobile App"/>
    <d v="1900-01-01T05:58:21"/>
    <n v="6450"/>
    <d v="1899-12-30T11:24:24"/>
    <d v="1899-12-30T17:22:45"/>
  </r>
  <r>
    <x v="273"/>
    <x v="257"/>
    <x v="123"/>
    <x v="29"/>
    <s v="Good Mama Cleaning Detergent"/>
    <x v="4"/>
    <x v="18"/>
    <x v="128"/>
    <n v="10"/>
    <n v="2150"/>
    <x v="0"/>
    <s v="Martins oyekunle"/>
    <d v="2020-12-14T22:21:05"/>
    <s v="General Trade"/>
    <s v="Whatsapp"/>
    <d v="1899-12-31T05:28:39"/>
    <n v="21500"/>
    <d v="1899-12-30T16:52:26"/>
    <d v="1899-12-30T22:21:05"/>
  </r>
  <r>
    <x v="273"/>
    <x v="257"/>
    <x v="123"/>
    <x v="29"/>
    <s v="Good Mama Cleaning Detergent"/>
    <x v="4"/>
    <x v="18"/>
    <x v="119"/>
    <n v="10"/>
    <n v="2150"/>
    <x v="0"/>
    <s v="Martins oyekunle"/>
    <d v="2020-12-14T22:21:05"/>
    <s v="General Trade"/>
    <s v="Whatsapp"/>
    <d v="1899-12-31T05:28:39"/>
    <n v="21500"/>
    <d v="1899-12-30T16:52:26"/>
    <d v="1899-12-30T22:21:05"/>
  </r>
  <r>
    <x v="582"/>
    <x v="529"/>
    <x v="150"/>
    <x v="4"/>
    <s v="Ariel Detergent"/>
    <x v="4"/>
    <x v="20"/>
    <x v="152"/>
    <n v="1"/>
    <n v="2100"/>
    <x v="0"/>
    <s v="Merit zion"/>
    <d v="2020-12-15T09:02:45"/>
    <s v="General Trade"/>
    <s v="Whatsapp"/>
    <d v="1899-12-31T00:33:12"/>
    <n v="2100"/>
    <d v="1899-12-30T08:29:33"/>
    <d v="1899-12-30T09:02:45"/>
  </r>
  <r>
    <x v="279"/>
    <x v="263"/>
    <x v="151"/>
    <x v="29"/>
    <s v="Good Mama Cleaning Detergent"/>
    <x v="4"/>
    <x v="18"/>
    <x v="120"/>
    <n v="1"/>
    <n v="2250"/>
    <x v="0"/>
    <s v="Martins Obafemi"/>
    <d v="2020-12-15T11:35:10"/>
    <s v="General Trade"/>
    <s v="Whatsapp"/>
    <d v="1899-12-31T04:17:17"/>
    <n v="2250"/>
    <d v="1899-12-30T07:17:53"/>
    <d v="1899-12-30T11:35:10"/>
  </r>
  <r>
    <x v="283"/>
    <x v="266"/>
    <x v="24"/>
    <x v="30"/>
    <s v="So Easy Detergent"/>
    <x v="4"/>
    <x v="20"/>
    <x v="123"/>
    <n v="1"/>
    <n v="2300"/>
    <x v="0"/>
    <s v="Ibukun Patrick"/>
    <d v="2020-12-15T13:47:37"/>
    <s v="General Trade"/>
    <s v="Whatsapp"/>
    <d v="1899-12-30T21:08:35"/>
    <n v="2300"/>
    <d v="1899-12-30T16:39:02"/>
    <d v="1899-12-30T13:47:37"/>
  </r>
  <r>
    <x v="96"/>
    <x v="95"/>
    <x v="72"/>
    <x v="5"/>
    <s v="Radiant Detergent Powder"/>
    <x v="4"/>
    <x v="20"/>
    <x v="143"/>
    <n v="1"/>
    <n v="2210"/>
    <x v="0"/>
    <s v="dorcas Adewale"/>
    <d v="2020-12-15T14:42:33"/>
    <s v="Modern Trade"/>
    <s v="Mobile App"/>
    <d v="1899-12-31T14:21:53"/>
    <n v="2210"/>
    <d v="1899-12-30T00:20:40"/>
    <d v="1899-12-30T14:42:33"/>
  </r>
  <r>
    <x v="96"/>
    <x v="95"/>
    <x v="72"/>
    <x v="27"/>
    <s v="Nittol Antibacterial Powder Detergent"/>
    <x v="4"/>
    <x v="18"/>
    <x v="138"/>
    <n v="1"/>
    <n v="3500"/>
    <x v="0"/>
    <s v="dorcas Adewale"/>
    <d v="2020-12-15T14:42:33"/>
    <s v="Modern Trade"/>
    <s v="Mobile App"/>
    <d v="1899-12-31T14:21:53"/>
    <n v="3500"/>
    <d v="1899-12-30T00:20:40"/>
    <d v="1899-12-30T14:42:33"/>
  </r>
  <r>
    <x v="97"/>
    <x v="96"/>
    <x v="52"/>
    <x v="3"/>
    <s v="Canoe Bar Soap"/>
    <x v="4"/>
    <x v="20"/>
    <x v="148"/>
    <n v="3"/>
    <n v="3550"/>
    <x v="0"/>
    <s v="Michelle Olusegun"/>
    <d v="2020-12-15T14:55:16"/>
    <s v="General Trade"/>
    <s v="Whatsapp"/>
    <d v="1899-12-30T22:13:05"/>
    <n v="10650"/>
    <d v="1899-12-30T16:42:11"/>
    <d v="1899-12-30T14:55:16"/>
  </r>
  <r>
    <x v="639"/>
    <x v="577"/>
    <x v="75"/>
    <x v="29"/>
    <s v="Good Mama Cleaning Detergent"/>
    <x v="4"/>
    <x v="18"/>
    <x v="119"/>
    <n v="20"/>
    <n v="2150"/>
    <x v="0"/>
    <s v="Esther Victor"/>
    <d v="2020-12-15T15:49:10"/>
    <s v="General Trade"/>
    <s v="Mobile App"/>
    <d v="1899-12-31T20:34:50"/>
    <n v="43000"/>
    <d v="1899-12-30T19:14:20"/>
    <d v="1899-12-30T15:49:10"/>
  </r>
  <r>
    <x v="98"/>
    <x v="97"/>
    <x v="63"/>
    <x v="5"/>
    <s v="Sunlight Washing Powder (Spc.)"/>
    <x v="4"/>
    <x v="20"/>
    <x v="125"/>
    <n v="1"/>
    <n v="3000"/>
    <x v="0"/>
    <s v="Balogun a Amineet James"/>
    <d v="2020-12-15T17:18:22"/>
    <s v="General Trade"/>
    <s v="Whatsapp"/>
    <d v="1900-01-02T07:39:41"/>
    <n v="3000"/>
    <d v="1899-12-30T09:38:41"/>
    <d v="1899-12-30T17:18:22"/>
  </r>
  <r>
    <x v="298"/>
    <x v="98"/>
    <x v="73"/>
    <x v="29"/>
    <s v="Good Mama Cleaning Detergent"/>
    <x v="4"/>
    <x v="18"/>
    <x v="120"/>
    <n v="1"/>
    <n v="2250"/>
    <x v="0"/>
    <s v="sussan victory"/>
    <d v="2020-12-15T22:29:11"/>
    <s v="General Trade"/>
    <s v="Mobile App"/>
    <d v="1899-12-31T06:59:46"/>
    <n v="2250"/>
    <d v="1899-12-30T15:29:25"/>
    <d v="1899-12-30T22:29:11"/>
  </r>
  <r>
    <x v="298"/>
    <x v="98"/>
    <x v="73"/>
    <x v="29"/>
    <s v="Good Mama Cleaning Detergent"/>
    <x v="4"/>
    <x v="18"/>
    <x v="121"/>
    <n v="1"/>
    <n v="2250"/>
    <x v="0"/>
    <s v="sussan victory"/>
    <d v="2020-12-15T22:29:11"/>
    <s v="General Trade"/>
    <s v="Mobile App"/>
    <d v="1899-12-31T06:59:46"/>
    <n v="2250"/>
    <d v="1899-12-30T15:29:25"/>
    <d v="1899-12-30T22:29:11"/>
  </r>
  <r>
    <x v="298"/>
    <x v="98"/>
    <x v="73"/>
    <x v="29"/>
    <s v="Good Mama Cleaning Detergent"/>
    <x v="4"/>
    <x v="18"/>
    <x v="129"/>
    <n v="1"/>
    <n v="2350"/>
    <x v="0"/>
    <s v="sussan victory"/>
    <d v="2020-12-15T22:29:11"/>
    <s v="General Trade"/>
    <s v="Mobile App"/>
    <d v="1899-12-31T06:59:46"/>
    <n v="2350"/>
    <d v="1899-12-30T15:29:25"/>
    <d v="1899-12-30T22:29:11"/>
  </r>
  <r>
    <x v="99"/>
    <x v="98"/>
    <x v="73"/>
    <x v="27"/>
    <s v="WAW Detergent"/>
    <x v="4"/>
    <x v="18"/>
    <x v="126"/>
    <n v="2"/>
    <n v="2200"/>
    <x v="0"/>
    <s v="sussan victory"/>
    <d v="2020-12-15T22:29:11"/>
    <s v="General Trade"/>
    <s v="Mobile App"/>
    <d v="1899-12-31T06:59:45"/>
    <n v="4400"/>
    <d v="1899-12-30T15:29:26"/>
    <d v="1899-12-30T22:29:11"/>
  </r>
  <r>
    <x v="99"/>
    <x v="98"/>
    <x v="73"/>
    <x v="27"/>
    <s v="Nittol Antibacterial Powder Detergent"/>
    <x v="4"/>
    <x v="18"/>
    <x v="133"/>
    <n v="1"/>
    <n v="2250"/>
    <x v="0"/>
    <s v="sussan victory"/>
    <d v="2020-12-15T22:29:11"/>
    <s v="General Trade"/>
    <s v="Mobile App"/>
    <d v="1899-12-31T06:59:45"/>
    <n v="2250"/>
    <d v="1899-12-30T15:29:26"/>
    <d v="1899-12-30T22:29:11"/>
  </r>
  <r>
    <x v="99"/>
    <x v="98"/>
    <x v="73"/>
    <x v="27"/>
    <s v="Nittol Antibacterial Powder Detergent"/>
    <x v="4"/>
    <x v="18"/>
    <x v="134"/>
    <n v="1"/>
    <n v="2450"/>
    <x v="0"/>
    <s v="sussan victory"/>
    <d v="2020-12-15T22:29:11"/>
    <s v="General Trade"/>
    <s v="Mobile App"/>
    <d v="1899-12-31T06:59:45"/>
    <n v="2450"/>
    <d v="1899-12-30T15:29:26"/>
    <d v="1899-12-30T22:29:11"/>
  </r>
  <r>
    <x v="99"/>
    <x v="98"/>
    <x v="73"/>
    <x v="27"/>
    <s v="WAW Detergent"/>
    <x v="4"/>
    <x v="18"/>
    <x v="117"/>
    <n v="2"/>
    <n v="2450"/>
    <x v="0"/>
    <s v="sussan victory"/>
    <d v="2020-12-15T22:29:11"/>
    <s v="General Trade"/>
    <s v="Mobile App"/>
    <d v="1899-12-31T06:59:45"/>
    <n v="4900"/>
    <d v="1899-12-30T15:29:26"/>
    <d v="1899-12-30T22:29:11"/>
  </r>
  <r>
    <x v="99"/>
    <x v="98"/>
    <x v="73"/>
    <x v="27"/>
    <s v="WAW Colour Powder Detergent"/>
    <x v="4"/>
    <x v="20"/>
    <x v="147"/>
    <n v="1"/>
    <n v="2400"/>
    <x v="0"/>
    <s v="sussan victory"/>
    <d v="2020-12-15T22:29:11"/>
    <s v="General Trade"/>
    <s v="Mobile App"/>
    <d v="1899-12-31T06:59:45"/>
    <n v="2400"/>
    <d v="1899-12-30T15:29:26"/>
    <d v="1899-12-30T22:29:11"/>
  </r>
  <r>
    <x v="99"/>
    <x v="98"/>
    <x v="73"/>
    <x v="27"/>
    <s v="WAW Colour Powder Detergent"/>
    <x v="4"/>
    <x v="20"/>
    <x v="136"/>
    <n v="1"/>
    <n v="0"/>
    <x v="0"/>
    <s v="sussan victory"/>
    <d v="2020-12-15T22:29:11"/>
    <s v="General Trade"/>
    <s v="Mobile App"/>
    <d v="1899-12-31T06:59:45"/>
    <n v="0"/>
    <d v="1899-12-30T15:29:26"/>
    <d v="1899-12-30T22:29:11"/>
  </r>
  <r>
    <x v="99"/>
    <x v="98"/>
    <x v="73"/>
    <x v="30"/>
    <s v="So Easy Detergent"/>
    <x v="4"/>
    <x v="20"/>
    <x v="122"/>
    <n v="1"/>
    <n v="2200"/>
    <x v="0"/>
    <s v="sussan victory"/>
    <d v="2020-12-15T22:29:11"/>
    <s v="General Trade"/>
    <s v="Mobile App"/>
    <d v="1899-12-31T06:59:45"/>
    <n v="2200"/>
    <d v="1899-12-30T15:29:26"/>
    <d v="1899-12-30T22:29:11"/>
  </r>
  <r>
    <x v="99"/>
    <x v="98"/>
    <x v="73"/>
    <x v="30"/>
    <s v="So Easy Detergent"/>
    <x v="4"/>
    <x v="20"/>
    <x v="123"/>
    <n v="1"/>
    <n v="2300"/>
    <x v="0"/>
    <s v="sussan victory"/>
    <d v="2020-12-15T22:29:11"/>
    <s v="General Trade"/>
    <s v="Mobile App"/>
    <d v="1899-12-31T06:59:45"/>
    <n v="2300"/>
    <d v="1899-12-30T15:29:26"/>
    <d v="1899-12-30T22:29:11"/>
  </r>
  <r>
    <x v="640"/>
    <x v="578"/>
    <x v="229"/>
    <x v="27"/>
    <s v="Nittol Antibacterial Powder Detergent"/>
    <x v="4"/>
    <x v="18"/>
    <x v="133"/>
    <n v="1"/>
    <n v="2250"/>
    <x v="0"/>
    <s v="Diana John"/>
    <d v="2020-12-16T12:29:26"/>
    <s v="General Trade"/>
    <s v="Whatsapp"/>
    <d v="1899-12-30T18:38:18"/>
    <n v="2250"/>
    <d v="1899-12-30T17:51:08"/>
    <d v="1899-12-30T12:29:26"/>
  </r>
  <r>
    <x v="641"/>
    <x v="579"/>
    <x v="230"/>
    <x v="27"/>
    <s v="WAW Detergent"/>
    <x v="4"/>
    <x v="18"/>
    <x v="126"/>
    <n v="3"/>
    <n v="2200"/>
    <x v="0"/>
    <s v="Loveth Adesoji"/>
    <d v="2020-12-16T14:23:06"/>
    <s v="General Trade"/>
    <s v="Whatsapp"/>
    <d v="1899-12-30T22:00:37"/>
    <n v="6600"/>
    <d v="1899-12-30T16:22:29"/>
    <d v="1899-12-30T14:23:06"/>
  </r>
  <r>
    <x v="641"/>
    <x v="579"/>
    <x v="230"/>
    <x v="27"/>
    <s v="WAW Colour Powder Detergent"/>
    <x v="4"/>
    <x v="20"/>
    <x v="147"/>
    <n v="1"/>
    <n v="2400"/>
    <x v="0"/>
    <s v="Loveth Adesoji"/>
    <d v="2020-12-16T14:23:06"/>
    <s v="General Trade"/>
    <s v="Whatsapp"/>
    <d v="1899-12-30T22:00:37"/>
    <n v="2400"/>
    <d v="1899-12-30T16:22:29"/>
    <d v="1899-12-30T14:23:06"/>
  </r>
  <r>
    <x v="642"/>
    <x v="580"/>
    <x v="231"/>
    <x v="27"/>
    <s v="WAW Detergent"/>
    <x v="4"/>
    <x v="18"/>
    <x v="126"/>
    <n v="1"/>
    <n v="2200"/>
    <x v="0"/>
    <s v="Bethel Rasak Faruk"/>
    <d v="2020-12-16T14:46:47"/>
    <s v="General Trade"/>
    <s v="Whatsapp"/>
    <d v="1899-12-30T22:41:17"/>
    <n v="2200"/>
    <d v="1899-12-30T16:05:30"/>
    <d v="1899-12-30T14:46:47"/>
  </r>
  <r>
    <x v="642"/>
    <x v="580"/>
    <x v="231"/>
    <x v="27"/>
    <s v="WAW Colour Powder Detergent"/>
    <x v="4"/>
    <x v="20"/>
    <x v="147"/>
    <n v="1"/>
    <n v="2400"/>
    <x v="0"/>
    <s v="Bethel Rasak Faruk"/>
    <d v="2020-12-16T14:46:47"/>
    <s v="General Trade"/>
    <s v="Whatsapp"/>
    <d v="1899-12-30T22:41:17"/>
    <n v="2400"/>
    <d v="1899-12-30T16:05:30"/>
    <d v="1899-12-30T14:46:47"/>
  </r>
  <r>
    <x v="643"/>
    <x v="581"/>
    <x v="232"/>
    <x v="27"/>
    <s v="WAW Detergent"/>
    <x v="4"/>
    <x v="18"/>
    <x v="126"/>
    <n v="1"/>
    <n v="2200"/>
    <x v="0"/>
    <s v="Oputa Sammie"/>
    <d v="2020-12-16T15:02:12"/>
    <s v="General Trade"/>
    <s v="Whatsapp"/>
    <d v="1899-12-30T22:12:54"/>
    <n v="2200"/>
    <d v="1899-12-30T16:49:18"/>
    <d v="1899-12-30T15:02:12"/>
  </r>
  <r>
    <x v="643"/>
    <x v="581"/>
    <x v="232"/>
    <x v="27"/>
    <s v="WAW Colour Powder Detergent"/>
    <x v="4"/>
    <x v="20"/>
    <x v="147"/>
    <n v="1"/>
    <n v="2400"/>
    <x v="0"/>
    <s v="Oputa Sammie"/>
    <d v="2020-12-16T15:02:12"/>
    <s v="General Trade"/>
    <s v="Whatsapp"/>
    <d v="1899-12-30T22:12:54"/>
    <n v="2400"/>
    <d v="1899-12-30T16:49:18"/>
    <d v="1899-12-30T15:02:12"/>
  </r>
  <r>
    <x v="643"/>
    <x v="581"/>
    <x v="232"/>
    <x v="27"/>
    <s v="Nittol Antibacterial Powder Detergent"/>
    <x v="4"/>
    <x v="18"/>
    <x v="133"/>
    <n v="1"/>
    <n v="2250"/>
    <x v="0"/>
    <s v="Oputa Sammie"/>
    <d v="2020-12-16T15:02:12"/>
    <s v="General Trade"/>
    <s v="Whatsapp"/>
    <d v="1899-12-30T22:12:54"/>
    <n v="2250"/>
    <d v="1899-12-30T16:49:18"/>
    <d v="1899-12-30T15:02:12"/>
  </r>
  <r>
    <x v="643"/>
    <x v="581"/>
    <x v="232"/>
    <x v="27"/>
    <s v="Nittol Antibacterial Powder Detergent"/>
    <x v="4"/>
    <x v="18"/>
    <x v="138"/>
    <n v="1"/>
    <n v="3500"/>
    <x v="0"/>
    <s v="Oputa Sammie"/>
    <d v="2020-12-16T15:02:12"/>
    <s v="General Trade"/>
    <s v="Whatsapp"/>
    <d v="1899-12-30T22:12:54"/>
    <n v="3500"/>
    <d v="1899-12-30T16:49:18"/>
    <d v="1899-12-30T15:02:12"/>
  </r>
  <r>
    <x v="644"/>
    <x v="582"/>
    <x v="233"/>
    <x v="27"/>
    <s v="WAW Detergent"/>
    <x v="4"/>
    <x v="18"/>
    <x v="126"/>
    <n v="1"/>
    <n v="2200"/>
    <x v="0"/>
    <s v="milcah Smart"/>
    <d v="2020-12-16T15:22:45"/>
    <s v="General Trade"/>
    <s v="Whatsapp"/>
    <d v="1899-12-30T23:38:46"/>
    <n v="2200"/>
    <d v="1899-12-30T15:43:59"/>
    <d v="1899-12-30T15:22:45"/>
  </r>
  <r>
    <x v="305"/>
    <x v="284"/>
    <x v="97"/>
    <x v="3"/>
    <s v="Canoe Bar Soap"/>
    <x v="4"/>
    <x v="20"/>
    <x v="148"/>
    <n v="5"/>
    <n v="3550"/>
    <x v="0"/>
    <s v="Hellen Prince"/>
    <d v="2020-12-16T16:27:44"/>
    <s v="General Trade"/>
    <s v="Whatsapp"/>
    <d v="1900-01-02T23:58:19"/>
    <n v="17750"/>
    <d v="1899-12-30T16:29:25"/>
    <d v="1899-12-30T16:27:44"/>
  </r>
  <r>
    <x v="310"/>
    <x v="289"/>
    <x v="23"/>
    <x v="29"/>
    <s v="Good Mama Cleaning Detergent"/>
    <x v="4"/>
    <x v="18"/>
    <x v="120"/>
    <n v="3"/>
    <n v="2250"/>
    <x v="0"/>
    <s v="Bernice Segs"/>
    <d v="2020-12-16T21:31:30"/>
    <s v="Wholesale"/>
    <s v="Whatsapp"/>
    <d v="1899-12-31T04:03:15"/>
    <n v="6750"/>
    <d v="1899-12-30T17:28:15"/>
    <d v="1899-12-30T21:31:30"/>
  </r>
  <r>
    <x v="645"/>
    <x v="583"/>
    <x v="169"/>
    <x v="4"/>
    <s v="Ariel Detergent"/>
    <x v="4"/>
    <x v="20"/>
    <x v="139"/>
    <n v="1"/>
    <n v="3200"/>
    <x v="0"/>
    <s v="Victoria Sam"/>
    <d v="2020-12-16T21:54:12"/>
    <s v="General Trade"/>
    <s v="Mobile App"/>
    <d v="1900-01-01T01:44:52"/>
    <n v="3200"/>
    <d v="1899-12-30T20:09:20"/>
    <d v="1899-12-30T21:54:12"/>
  </r>
  <r>
    <x v="645"/>
    <x v="583"/>
    <x v="169"/>
    <x v="28"/>
    <s v="Supreme Tasty Chicken Instant Noodles"/>
    <x v="4"/>
    <x v="19"/>
    <x v="141"/>
    <n v="1"/>
    <n v="1900"/>
    <x v="0"/>
    <s v="Victoria Sam"/>
    <d v="2020-12-16T21:54:12"/>
    <s v="General Trade"/>
    <s v="Mobile App"/>
    <d v="1900-01-01T01:44:52"/>
    <n v="1900"/>
    <d v="1899-12-30T20:09:20"/>
    <d v="1899-12-30T21:54:12"/>
  </r>
  <r>
    <x v="311"/>
    <x v="290"/>
    <x v="60"/>
    <x v="3"/>
    <s v="Canoe Bar Soap"/>
    <x v="4"/>
    <x v="20"/>
    <x v="148"/>
    <n v="1"/>
    <n v="3550"/>
    <x v="0"/>
    <s v="vanessa Jude"/>
    <d v="2020-12-17T07:41:12"/>
    <s v="General Trade"/>
    <s v="Whatsapp"/>
    <d v="1899-12-30T21:56:24"/>
    <n v="3550"/>
    <d v="1899-12-30T09:44:48"/>
    <d v="1899-12-30T07:41:12"/>
  </r>
  <r>
    <x v="311"/>
    <x v="290"/>
    <x v="60"/>
    <x v="5"/>
    <s v="Sunlight Washing Powder (Spc.)"/>
    <x v="4"/>
    <x v="20"/>
    <x v="125"/>
    <n v="1"/>
    <n v="3000"/>
    <x v="0"/>
    <s v="vanessa Jude"/>
    <d v="2020-12-17T07:41:12"/>
    <s v="General Trade"/>
    <s v="Whatsapp"/>
    <d v="1899-12-30T21:56:24"/>
    <n v="3000"/>
    <d v="1899-12-30T09:44:48"/>
    <d v="1899-12-30T07:41:12"/>
  </r>
  <r>
    <x v="646"/>
    <x v="584"/>
    <x v="48"/>
    <x v="27"/>
    <s v="WAW Detergent"/>
    <x v="4"/>
    <x v="18"/>
    <x v="126"/>
    <n v="1"/>
    <n v="2200"/>
    <x v="0"/>
    <s v="Rayo Enoch"/>
    <d v="2020-12-17T12:04:43"/>
    <s v="Wholesale"/>
    <s v="Whatsapp"/>
    <d v="1899-12-30T19:27:05"/>
    <n v="2200"/>
    <d v="1899-12-30T16:37:38"/>
    <d v="1899-12-30T12:04:43"/>
  </r>
  <r>
    <x v="646"/>
    <x v="584"/>
    <x v="48"/>
    <x v="27"/>
    <s v="Nittol Antibacterial Powder Detergent"/>
    <x v="4"/>
    <x v="18"/>
    <x v="133"/>
    <n v="2"/>
    <n v="2250"/>
    <x v="0"/>
    <s v="Rayo Enoch"/>
    <d v="2020-12-17T12:04:43"/>
    <s v="Wholesale"/>
    <s v="Whatsapp"/>
    <d v="1899-12-30T19:27:05"/>
    <n v="4500"/>
    <d v="1899-12-30T16:37:38"/>
    <d v="1899-12-30T12:04:43"/>
  </r>
  <r>
    <x v="646"/>
    <x v="584"/>
    <x v="48"/>
    <x v="27"/>
    <s v="WAW Colour Powder Detergent"/>
    <x v="4"/>
    <x v="20"/>
    <x v="147"/>
    <n v="1"/>
    <n v="2400"/>
    <x v="0"/>
    <s v="Rayo Enoch"/>
    <d v="2020-12-17T12:04:43"/>
    <s v="Wholesale"/>
    <s v="Whatsapp"/>
    <d v="1899-12-30T19:27:05"/>
    <n v="2400"/>
    <d v="1899-12-30T16:37:38"/>
    <d v="1899-12-30T12:04:43"/>
  </r>
  <r>
    <x v="646"/>
    <x v="584"/>
    <x v="48"/>
    <x v="27"/>
    <s v="Nittol Antibacterial Powder Detergent"/>
    <x v="4"/>
    <x v="18"/>
    <x v="134"/>
    <n v="2"/>
    <n v="2450"/>
    <x v="0"/>
    <s v="Rayo Enoch"/>
    <d v="2020-12-17T12:04:43"/>
    <s v="Wholesale"/>
    <s v="Whatsapp"/>
    <d v="1899-12-30T19:27:05"/>
    <n v="4900"/>
    <d v="1899-12-30T16:37:38"/>
    <d v="1899-12-30T12:04:43"/>
  </r>
  <r>
    <x v="29"/>
    <x v="29"/>
    <x v="24"/>
    <x v="29"/>
    <s v="Good Mama Cleaning Detergent"/>
    <x v="4"/>
    <x v="18"/>
    <x v="129"/>
    <n v="1"/>
    <n v="2350"/>
    <x v="0"/>
    <s v="Ibukun Patrick"/>
    <d v="2020-12-17T12:07:35"/>
    <s v="General Trade"/>
    <s v="Mobile App"/>
    <d v="1899-12-30T23:34:20"/>
    <n v="2350"/>
    <d v="1899-12-30T12:33:15"/>
    <d v="1899-12-30T12:07:35"/>
  </r>
  <r>
    <x v="314"/>
    <x v="293"/>
    <x v="18"/>
    <x v="29"/>
    <s v="Good Mama Cleaning Detergent"/>
    <x v="4"/>
    <x v="18"/>
    <x v="121"/>
    <n v="5"/>
    <n v="2250"/>
    <x v="0"/>
    <s v="Adaeze gabriel"/>
    <d v="2020-12-17T12:10:06"/>
    <s v="Wholesale"/>
    <s v="Mobile App"/>
    <d v="1899-12-31T13:20:53"/>
    <n v="11250"/>
    <d v="1899-12-30T22:49:13"/>
    <d v="1899-12-30T12:10:06"/>
  </r>
  <r>
    <x v="314"/>
    <x v="293"/>
    <x v="18"/>
    <x v="29"/>
    <s v="Good Mama Cleaning Detergent"/>
    <x v="4"/>
    <x v="18"/>
    <x v="128"/>
    <n v="3"/>
    <n v="2150"/>
    <x v="0"/>
    <s v="Adaeze gabriel"/>
    <d v="2020-12-17T12:10:06"/>
    <s v="Wholesale"/>
    <s v="Mobile App"/>
    <d v="1899-12-31T13:20:53"/>
    <n v="6450"/>
    <d v="1899-12-30T22:49:13"/>
    <d v="1899-12-30T12:10:06"/>
  </r>
  <r>
    <x v="314"/>
    <x v="293"/>
    <x v="18"/>
    <x v="29"/>
    <s v="Good Mama Cleaning Detergent"/>
    <x v="4"/>
    <x v="18"/>
    <x v="119"/>
    <n v="3"/>
    <n v="2150"/>
    <x v="0"/>
    <s v="Adaeze gabriel"/>
    <d v="2020-12-17T12:10:06"/>
    <s v="Wholesale"/>
    <s v="Mobile App"/>
    <d v="1899-12-31T13:20:53"/>
    <n v="6450"/>
    <d v="1899-12-30T22:49:13"/>
    <d v="1899-12-30T12:10:06"/>
  </r>
  <r>
    <x v="314"/>
    <x v="293"/>
    <x v="18"/>
    <x v="29"/>
    <s v="Good Mama Cleaning Detergent"/>
    <x v="4"/>
    <x v="18"/>
    <x v="129"/>
    <n v="1"/>
    <n v="2350"/>
    <x v="0"/>
    <s v="Adaeze gabriel"/>
    <d v="2020-12-17T12:10:06"/>
    <s v="Wholesale"/>
    <s v="Mobile App"/>
    <d v="1899-12-31T13:20:53"/>
    <n v="2350"/>
    <d v="1899-12-30T22:49:13"/>
    <d v="1899-12-30T12:10:06"/>
  </r>
  <r>
    <x v="314"/>
    <x v="293"/>
    <x v="18"/>
    <x v="29"/>
    <s v="Good Mama Cleaning Detergent"/>
    <x v="4"/>
    <x v="18"/>
    <x v="149"/>
    <n v="1"/>
    <n v="2350"/>
    <x v="0"/>
    <s v="Adaeze gabriel"/>
    <d v="2020-12-17T12:10:06"/>
    <s v="Wholesale"/>
    <s v="Mobile App"/>
    <d v="1899-12-31T13:20:53"/>
    <n v="2350"/>
    <d v="1899-12-30T22:49:13"/>
    <d v="1899-12-30T12:10:06"/>
  </r>
  <r>
    <x v="314"/>
    <x v="293"/>
    <x v="18"/>
    <x v="30"/>
    <s v="So Easy Detergent"/>
    <x v="4"/>
    <x v="20"/>
    <x v="122"/>
    <n v="5"/>
    <n v="2200"/>
    <x v="0"/>
    <s v="Adaeze gabriel"/>
    <d v="2020-12-17T12:10:06"/>
    <s v="Wholesale"/>
    <s v="Mobile App"/>
    <d v="1899-12-31T13:20:53"/>
    <n v="11000"/>
    <d v="1899-12-30T22:49:13"/>
    <d v="1899-12-30T12:10:06"/>
  </r>
  <r>
    <x v="319"/>
    <x v="298"/>
    <x v="159"/>
    <x v="3"/>
    <s v="Canoe Bar Soap"/>
    <x v="4"/>
    <x v="20"/>
    <x v="148"/>
    <n v="5"/>
    <n v="3550"/>
    <x v="0"/>
    <s v="Abisoye Simon"/>
    <d v="2020-12-17T13:56:30"/>
    <s v="Wholesale"/>
    <s v="Whatsapp"/>
    <d v="1899-12-30T20:31:04"/>
    <n v="17750"/>
    <d v="1899-12-30T17:25:26"/>
    <d v="1899-12-30T13:56:30"/>
  </r>
  <r>
    <x v="319"/>
    <x v="298"/>
    <x v="159"/>
    <x v="29"/>
    <s v="Good Mama Cleaning Detergent"/>
    <x v="4"/>
    <x v="18"/>
    <x v="129"/>
    <n v="4"/>
    <n v="2350"/>
    <x v="0"/>
    <s v="Abisoye Simon"/>
    <d v="2020-12-17T13:56:30"/>
    <s v="Wholesale"/>
    <s v="Whatsapp"/>
    <d v="1899-12-30T20:31:04"/>
    <n v="9400"/>
    <d v="1899-12-30T17:25:26"/>
    <d v="1899-12-30T13:56:30"/>
  </r>
  <r>
    <x v="30"/>
    <x v="30"/>
    <x v="25"/>
    <x v="3"/>
    <s v="Canoe Bar Soap"/>
    <x v="4"/>
    <x v="20"/>
    <x v="148"/>
    <n v="1"/>
    <n v="3550"/>
    <x v="0"/>
    <s v="Bola Abiodun"/>
    <d v="2020-12-17T14:56:05"/>
    <s v="General Trade"/>
    <s v="Whatsapp"/>
    <d v="1899-12-30T22:32:19"/>
    <n v="3550"/>
    <d v="1899-12-30T16:23:46"/>
    <d v="1899-12-30T14:56:05"/>
  </r>
  <r>
    <x v="30"/>
    <x v="30"/>
    <x v="25"/>
    <x v="29"/>
    <s v="Good Mama Cleaning Detergent"/>
    <x v="4"/>
    <x v="18"/>
    <x v="120"/>
    <n v="4"/>
    <n v="2250"/>
    <x v="0"/>
    <s v="Bola Abiodun"/>
    <d v="2020-12-17T14:56:05"/>
    <s v="General Trade"/>
    <s v="Whatsapp"/>
    <d v="1899-12-30T22:32:19"/>
    <n v="9000"/>
    <d v="1899-12-30T16:23:46"/>
    <d v="1899-12-30T14:56:05"/>
  </r>
  <r>
    <x v="30"/>
    <x v="30"/>
    <x v="25"/>
    <x v="30"/>
    <s v="So Easy Detergent"/>
    <x v="4"/>
    <x v="20"/>
    <x v="123"/>
    <n v="4"/>
    <n v="2300"/>
    <x v="0"/>
    <s v="Bola Abiodun"/>
    <d v="2020-12-17T14:56:05"/>
    <s v="General Trade"/>
    <s v="Whatsapp"/>
    <d v="1899-12-30T22:32:19"/>
    <n v="9200"/>
    <d v="1899-12-30T16:23:46"/>
    <d v="1899-12-30T14:56:05"/>
  </r>
  <r>
    <x v="30"/>
    <x v="30"/>
    <x v="25"/>
    <x v="30"/>
    <s v="So Easy Detergent"/>
    <x v="4"/>
    <x v="20"/>
    <x v="122"/>
    <n v="4"/>
    <n v="2200"/>
    <x v="0"/>
    <s v="Bola Abiodun"/>
    <d v="2020-12-17T14:56:05"/>
    <s v="General Trade"/>
    <s v="Whatsapp"/>
    <d v="1899-12-30T22:32:19"/>
    <n v="8800"/>
    <d v="1899-12-30T16:23:46"/>
    <d v="1899-12-30T14:56:05"/>
  </r>
  <r>
    <x v="324"/>
    <x v="303"/>
    <x v="106"/>
    <x v="29"/>
    <s v="Good Mama Cleaning Detergent"/>
    <x v="4"/>
    <x v="18"/>
    <x v="119"/>
    <n v="2"/>
    <n v="2150"/>
    <x v="0"/>
    <s v="Bola Abiodun"/>
    <d v="2020-12-17T17:26:44"/>
    <s v="General Trade"/>
    <s v="Whatsapp"/>
    <d v="1899-12-31T01:56:36"/>
    <n v="4300"/>
    <d v="1899-12-30T15:30:08"/>
    <d v="1899-12-30T17:26:44"/>
  </r>
  <r>
    <x v="325"/>
    <x v="304"/>
    <x v="31"/>
    <x v="3"/>
    <s v="Canoe Bar Soap"/>
    <x v="4"/>
    <x v="20"/>
    <x v="148"/>
    <n v="2"/>
    <n v="3550"/>
    <x v="0"/>
    <s v="Bernice Segs"/>
    <d v="2020-12-17T18:38:45"/>
    <s v="General Trade"/>
    <s v="Whatsapp"/>
    <d v="1900-01-02T09:08:32"/>
    <n v="7100"/>
    <d v="1899-12-30T09:30:13"/>
    <d v="1899-12-30T18:38:45"/>
  </r>
  <r>
    <x v="327"/>
    <x v="305"/>
    <x v="31"/>
    <x v="28"/>
    <s v="Supreme Tasty Chicken Instant Noodles"/>
    <x v="4"/>
    <x v="19"/>
    <x v="141"/>
    <n v="2"/>
    <n v="1900"/>
    <x v="0"/>
    <s v="Bernice Segs"/>
    <d v="2020-12-17T18:38:45"/>
    <s v="General Trade"/>
    <s v="Whatsapp"/>
    <d v="1900-01-01T09:05:04"/>
    <n v="3800"/>
    <d v="1899-12-30T09:33:41"/>
    <d v="1899-12-30T18:38:45"/>
  </r>
  <r>
    <x v="647"/>
    <x v="307"/>
    <x v="161"/>
    <x v="4"/>
    <s v="Ariel Detergent"/>
    <x v="4"/>
    <x v="20"/>
    <x v="131"/>
    <n v="1"/>
    <n v="4150"/>
    <x v="0"/>
    <s v="prudent denny"/>
    <d v="2020-12-18T08:34:39"/>
    <s v="Modern Trade"/>
    <s v="Whatsapp"/>
    <d v="1899-12-30T16:25:14"/>
    <n v="4150"/>
    <d v="1899-12-30T16:09:25"/>
    <d v="1899-12-30T08:34:39"/>
  </r>
  <r>
    <x v="329"/>
    <x v="307"/>
    <x v="161"/>
    <x v="29"/>
    <s v="Good Mama Cleaning Detergent"/>
    <x v="4"/>
    <x v="18"/>
    <x v="120"/>
    <n v="1"/>
    <n v="2250"/>
    <x v="0"/>
    <s v="prudent denny"/>
    <d v="2020-12-18T08:34:39"/>
    <s v="Modern Trade"/>
    <s v="Whatsapp"/>
    <d v="1899-12-30T16:25:13"/>
    <n v="2250"/>
    <d v="1899-12-30T16:09:26"/>
    <d v="1899-12-30T08:34:39"/>
  </r>
  <r>
    <x v="329"/>
    <x v="307"/>
    <x v="161"/>
    <x v="29"/>
    <s v="Good Mama Cleaning Detergent"/>
    <x v="4"/>
    <x v="18"/>
    <x v="121"/>
    <n v="1"/>
    <n v="2250"/>
    <x v="0"/>
    <s v="prudent denny"/>
    <d v="2020-12-18T08:34:39"/>
    <s v="Modern Trade"/>
    <s v="Whatsapp"/>
    <d v="1899-12-30T16:25:13"/>
    <n v="2250"/>
    <d v="1899-12-30T16:09:26"/>
    <d v="1899-12-30T08:34:39"/>
  </r>
  <r>
    <x v="329"/>
    <x v="307"/>
    <x v="161"/>
    <x v="29"/>
    <s v="Good Mama Cleaning Detergent"/>
    <x v="4"/>
    <x v="18"/>
    <x v="128"/>
    <n v="1"/>
    <n v="2150"/>
    <x v="0"/>
    <s v="prudent denny"/>
    <d v="2020-12-18T08:34:39"/>
    <s v="Modern Trade"/>
    <s v="Whatsapp"/>
    <d v="1899-12-30T16:25:13"/>
    <n v="2150"/>
    <d v="1899-12-30T16:09:26"/>
    <d v="1899-12-30T08:34:39"/>
  </r>
  <r>
    <x v="329"/>
    <x v="307"/>
    <x v="161"/>
    <x v="29"/>
    <s v="So Klin Concentrated Detergent"/>
    <x v="4"/>
    <x v="18"/>
    <x v="127"/>
    <n v="1"/>
    <n v="2240"/>
    <x v="0"/>
    <s v="prudent denny"/>
    <d v="2020-12-18T08:34:39"/>
    <s v="Modern Trade"/>
    <s v="Whatsapp"/>
    <d v="1899-12-30T16:25:13"/>
    <n v="2240"/>
    <d v="1899-12-30T16:09:26"/>
    <d v="1899-12-30T08:34:39"/>
  </r>
  <r>
    <x v="329"/>
    <x v="307"/>
    <x v="161"/>
    <x v="27"/>
    <s v="Nittol Antibacterial Powder Detergent"/>
    <x v="4"/>
    <x v="18"/>
    <x v="133"/>
    <n v="1"/>
    <n v="2250"/>
    <x v="0"/>
    <s v="prudent denny"/>
    <d v="2020-12-18T08:34:39"/>
    <s v="Modern Trade"/>
    <s v="Whatsapp"/>
    <d v="1899-12-30T16:25:13"/>
    <n v="2250"/>
    <d v="1899-12-30T16:09:26"/>
    <d v="1899-12-30T08:34:39"/>
  </r>
  <r>
    <x v="329"/>
    <x v="307"/>
    <x v="161"/>
    <x v="27"/>
    <s v="Nittol Antibacterial Powder Detergent"/>
    <x v="4"/>
    <x v="18"/>
    <x v="134"/>
    <n v="1"/>
    <n v="2450"/>
    <x v="0"/>
    <s v="prudent denny"/>
    <d v="2020-12-18T08:34:39"/>
    <s v="Modern Trade"/>
    <s v="Whatsapp"/>
    <d v="1899-12-30T16:25:13"/>
    <n v="2450"/>
    <d v="1899-12-30T16:09:26"/>
    <d v="1899-12-30T08:34:39"/>
  </r>
  <r>
    <x v="329"/>
    <x v="307"/>
    <x v="161"/>
    <x v="5"/>
    <s v="Radiant Detergent Powder"/>
    <x v="4"/>
    <x v="20"/>
    <x v="143"/>
    <n v="1"/>
    <n v="2210"/>
    <x v="0"/>
    <s v="prudent denny"/>
    <d v="2020-12-18T08:34:39"/>
    <s v="Modern Trade"/>
    <s v="Whatsapp"/>
    <d v="1899-12-30T16:25:13"/>
    <n v="2210"/>
    <d v="1899-12-30T16:09:26"/>
    <d v="1899-12-30T08:34:39"/>
  </r>
  <r>
    <x v="329"/>
    <x v="307"/>
    <x v="161"/>
    <x v="30"/>
    <s v="So Easy Detergent"/>
    <x v="4"/>
    <x v="20"/>
    <x v="123"/>
    <n v="1"/>
    <n v="2300"/>
    <x v="0"/>
    <s v="prudent denny"/>
    <d v="2020-12-18T08:34:39"/>
    <s v="Modern Trade"/>
    <s v="Whatsapp"/>
    <d v="1899-12-30T16:25:13"/>
    <n v="2300"/>
    <d v="1899-12-30T16:09:26"/>
    <d v="1899-12-30T08:34:39"/>
  </r>
  <r>
    <x v="329"/>
    <x v="307"/>
    <x v="161"/>
    <x v="30"/>
    <s v="So Easy Detergent"/>
    <x v="4"/>
    <x v="20"/>
    <x v="135"/>
    <n v="1"/>
    <n v="2700"/>
    <x v="0"/>
    <s v="prudent denny"/>
    <d v="2020-12-18T08:34:39"/>
    <s v="Modern Trade"/>
    <s v="Whatsapp"/>
    <d v="1899-12-30T16:25:13"/>
    <n v="2700"/>
    <d v="1899-12-30T16:09:26"/>
    <d v="1899-12-30T08:34:39"/>
  </r>
  <r>
    <x v="329"/>
    <x v="307"/>
    <x v="161"/>
    <x v="30"/>
    <s v="So Easy Detergent"/>
    <x v="4"/>
    <x v="20"/>
    <x v="122"/>
    <n v="1"/>
    <n v="2200"/>
    <x v="0"/>
    <s v="prudent denny"/>
    <d v="2020-12-18T08:34:39"/>
    <s v="Modern Trade"/>
    <s v="Whatsapp"/>
    <d v="1899-12-30T16:25:13"/>
    <n v="2200"/>
    <d v="1899-12-30T16:09:26"/>
    <d v="1899-12-30T08:34:39"/>
  </r>
  <r>
    <x v="552"/>
    <x v="504"/>
    <x v="1"/>
    <x v="27"/>
    <s v="WAW Colour Powder Detergent"/>
    <x v="4"/>
    <x v="20"/>
    <x v="147"/>
    <n v="1"/>
    <n v="2400"/>
    <x v="0"/>
    <s v="chinelo Isaac"/>
    <d v="2020-12-18T09:13:37"/>
    <s v="General Trade"/>
    <s v="Whatsapp"/>
    <d v="1899-12-30T16:40:33"/>
    <n v="2400"/>
    <d v="1899-12-30T16:33:04"/>
    <d v="1899-12-30T09:13:37"/>
  </r>
  <r>
    <x v="552"/>
    <x v="504"/>
    <x v="1"/>
    <x v="27"/>
    <s v="Nittol Antibacterial Powder Detergent"/>
    <x v="4"/>
    <x v="18"/>
    <x v="134"/>
    <n v="1"/>
    <n v="2450"/>
    <x v="0"/>
    <s v="chinelo Isaac"/>
    <d v="2020-12-18T09:13:37"/>
    <s v="General Trade"/>
    <s v="Whatsapp"/>
    <d v="1899-12-30T16:40:33"/>
    <n v="2450"/>
    <d v="1899-12-30T16:33:04"/>
    <d v="1899-12-30T09:13:37"/>
  </r>
  <r>
    <x v="648"/>
    <x v="309"/>
    <x v="119"/>
    <x v="5"/>
    <s v="Sunlight Washing Powder (Spc.)"/>
    <x v="4"/>
    <x v="20"/>
    <x v="125"/>
    <n v="1"/>
    <n v="3000"/>
    <x v="0"/>
    <s v="Martins Obafemi"/>
    <d v="2020-12-18T10:03:18"/>
    <s v="General Trade"/>
    <s v="Whatsapp"/>
    <d v="1899-12-31T00:58:44"/>
    <n v="3000"/>
    <d v="1899-12-30T09:04:34"/>
    <d v="1899-12-30T10:03:18"/>
  </r>
  <r>
    <x v="335"/>
    <x v="313"/>
    <x v="24"/>
    <x v="30"/>
    <s v="So Easy Detergent"/>
    <x v="4"/>
    <x v="20"/>
    <x v="122"/>
    <n v="1"/>
    <n v="2200"/>
    <x v="0"/>
    <s v="kiara Oluwabukola"/>
    <d v="2020-12-18T12:19:01"/>
    <s v="General Trade"/>
    <s v="Whatsapp"/>
    <d v="1899-12-30T21:36:36"/>
    <n v="2200"/>
    <d v="1899-12-30T14:42:25"/>
    <d v="1899-12-30T12:19:01"/>
  </r>
  <r>
    <x v="336"/>
    <x v="314"/>
    <x v="164"/>
    <x v="29"/>
    <s v="Good Mama Cleaning Detergent"/>
    <x v="4"/>
    <x v="18"/>
    <x v="120"/>
    <n v="1"/>
    <n v="2250"/>
    <x v="0"/>
    <s v="Emmanuel Deborah chimee"/>
    <d v="2020-12-18T12:40:08"/>
    <s v="Modern Trade"/>
    <s v="Whatsapp"/>
    <d v="1899-12-31T01:14:00"/>
    <n v="2250"/>
    <d v="1899-12-30T11:26:08"/>
    <d v="1899-12-30T12:40:08"/>
  </r>
  <r>
    <x v="336"/>
    <x v="314"/>
    <x v="164"/>
    <x v="29"/>
    <s v="Good Mama Cleaning Detergent"/>
    <x v="4"/>
    <x v="18"/>
    <x v="119"/>
    <n v="1"/>
    <n v="2150"/>
    <x v="0"/>
    <s v="Emmanuel Deborah chimee"/>
    <d v="2020-12-18T12:40:08"/>
    <s v="Modern Trade"/>
    <s v="Whatsapp"/>
    <d v="1899-12-31T01:14:00"/>
    <n v="2150"/>
    <d v="1899-12-30T11:26:08"/>
    <d v="1899-12-30T12:40:08"/>
  </r>
  <r>
    <x v="336"/>
    <x v="314"/>
    <x v="164"/>
    <x v="30"/>
    <s v="So Easy Detergent"/>
    <x v="4"/>
    <x v="20"/>
    <x v="122"/>
    <n v="1"/>
    <n v="2200"/>
    <x v="0"/>
    <s v="Emmanuel Deborah chimee"/>
    <d v="2020-12-18T12:40:08"/>
    <s v="Modern Trade"/>
    <s v="Whatsapp"/>
    <d v="1899-12-31T01:14:00"/>
    <n v="2200"/>
    <d v="1899-12-30T11:26:08"/>
    <d v="1899-12-30T12:40:08"/>
  </r>
  <r>
    <x v="338"/>
    <x v="316"/>
    <x v="11"/>
    <x v="29"/>
    <s v="Good Mama Cleaning Detergent"/>
    <x v="4"/>
    <x v="18"/>
    <x v="119"/>
    <n v="1"/>
    <n v="2150"/>
    <x v="0"/>
    <s v="Sofia UWEM"/>
    <d v="2020-12-18T14:10:39"/>
    <s v="General Trade"/>
    <s v="Whatsapp"/>
    <d v="1899-12-30T20:44:22"/>
    <n v="2150"/>
    <d v="1899-12-30T17:26:17"/>
    <d v="1899-12-30T14:10:39"/>
  </r>
  <r>
    <x v="338"/>
    <x v="316"/>
    <x v="11"/>
    <x v="29"/>
    <s v="Good Mama Cleaning Detergent"/>
    <x v="4"/>
    <x v="18"/>
    <x v="120"/>
    <n v="1"/>
    <n v="2250"/>
    <x v="0"/>
    <s v="Sofia UWEM"/>
    <d v="2020-12-18T14:10:39"/>
    <s v="General Trade"/>
    <s v="Whatsapp"/>
    <d v="1899-12-30T20:44:22"/>
    <n v="2250"/>
    <d v="1899-12-30T17:26:17"/>
    <d v="1899-12-30T14:10:39"/>
  </r>
  <r>
    <x v="338"/>
    <x v="316"/>
    <x v="11"/>
    <x v="29"/>
    <s v="Good Mama Cleaning Detergent"/>
    <x v="4"/>
    <x v="18"/>
    <x v="128"/>
    <n v="1"/>
    <n v="2150"/>
    <x v="0"/>
    <s v="Sofia UWEM"/>
    <d v="2020-12-18T14:10:39"/>
    <s v="General Trade"/>
    <s v="Whatsapp"/>
    <d v="1899-12-30T20:44:22"/>
    <n v="2150"/>
    <d v="1899-12-30T17:26:17"/>
    <d v="1899-12-30T14:10:39"/>
  </r>
  <r>
    <x v="649"/>
    <x v="585"/>
    <x v="234"/>
    <x v="27"/>
    <s v="WAW Detergent"/>
    <x v="4"/>
    <x v="18"/>
    <x v="126"/>
    <n v="1"/>
    <n v="2200"/>
    <x v="0"/>
    <s v="Vika moussa"/>
    <d v="2020-12-18T16:02:34"/>
    <s v="General Trade"/>
    <s v="Whatsapp"/>
    <d v="1899-12-30T22:54:41"/>
    <n v="2200"/>
    <d v="1899-12-30T17:07:53"/>
    <d v="1899-12-30T16:02:34"/>
  </r>
  <r>
    <x v="649"/>
    <x v="585"/>
    <x v="234"/>
    <x v="27"/>
    <s v="WAW Colour Powder Detergent"/>
    <x v="4"/>
    <x v="20"/>
    <x v="147"/>
    <n v="1"/>
    <n v="2400"/>
    <x v="0"/>
    <s v="Vika moussa"/>
    <d v="2020-12-18T16:02:34"/>
    <s v="General Trade"/>
    <s v="Whatsapp"/>
    <d v="1899-12-30T22:54:41"/>
    <n v="2400"/>
    <d v="1899-12-30T17:07:53"/>
    <d v="1899-12-30T16:02:34"/>
  </r>
  <r>
    <x v="649"/>
    <x v="585"/>
    <x v="234"/>
    <x v="27"/>
    <s v="Nittol Antibacterial Powder Detergent"/>
    <x v="4"/>
    <x v="18"/>
    <x v="133"/>
    <n v="1"/>
    <n v="2250"/>
    <x v="0"/>
    <s v="Vika moussa"/>
    <d v="2020-12-18T16:02:34"/>
    <s v="General Trade"/>
    <s v="Whatsapp"/>
    <d v="1899-12-30T22:54:41"/>
    <n v="2250"/>
    <d v="1899-12-30T17:07:53"/>
    <d v="1899-12-30T16:02:34"/>
  </r>
  <r>
    <x v="649"/>
    <x v="585"/>
    <x v="234"/>
    <x v="27"/>
    <s v="Nittol Antibacterial Powder Detergent"/>
    <x v="4"/>
    <x v="18"/>
    <x v="134"/>
    <n v="1"/>
    <n v="2450"/>
    <x v="0"/>
    <s v="Vika moussa"/>
    <d v="2020-12-18T16:02:34"/>
    <s v="General Trade"/>
    <s v="Whatsapp"/>
    <d v="1899-12-30T22:54:41"/>
    <n v="2450"/>
    <d v="1899-12-30T17:07:53"/>
    <d v="1899-12-30T16:02:34"/>
  </r>
  <r>
    <x v="339"/>
    <x v="317"/>
    <x v="29"/>
    <x v="29"/>
    <s v="So Klin Concentrated Detergent"/>
    <x v="4"/>
    <x v="18"/>
    <x v="130"/>
    <n v="1"/>
    <n v="3280"/>
    <x v="0"/>
    <s v="Ralia Okwuchukwu"/>
    <d v="2020-12-18T17:32:28"/>
    <s v="General Trade"/>
    <s v="Whatsapp"/>
    <d v="1900-01-01T06:34:00"/>
    <n v="3280"/>
    <d v="1899-12-30T10:58:28"/>
    <d v="1899-12-30T17:32:28"/>
  </r>
  <r>
    <x v="650"/>
    <x v="586"/>
    <x v="165"/>
    <x v="27"/>
    <s v="WAW Detergent"/>
    <x v="4"/>
    <x v="18"/>
    <x v="126"/>
    <n v="1"/>
    <n v="2200"/>
    <x v="0"/>
    <s v="Bola Abiodun"/>
    <d v="2020-12-18T18:11:52"/>
    <s v="General Trade"/>
    <s v="Whatsapp"/>
    <d v="1899-12-31T06:38:46"/>
    <n v="2200"/>
    <d v="1899-12-30T11:33:06"/>
    <d v="1899-12-30T18:11:52"/>
  </r>
  <r>
    <x v="650"/>
    <x v="586"/>
    <x v="165"/>
    <x v="27"/>
    <s v="Nittol Antibacterial Powder Detergent"/>
    <x v="4"/>
    <x v="18"/>
    <x v="134"/>
    <n v="1"/>
    <n v="2450"/>
    <x v="0"/>
    <s v="Bola Abiodun"/>
    <d v="2020-12-18T18:11:52"/>
    <s v="General Trade"/>
    <s v="Whatsapp"/>
    <d v="1899-12-31T06:38:46"/>
    <n v="2450"/>
    <d v="1899-12-30T11:33:06"/>
    <d v="1899-12-30T18:11:52"/>
  </r>
  <r>
    <x v="587"/>
    <x v="534"/>
    <x v="35"/>
    <x v="3"/>
    <s v="Canoe Bar Soap"/>
    <x v="4"/>
    <x v="20"/>
    <x v="148"/>
    <n v="3"/>
    <n v="3550"/>
    <x v="0"/>
    <s v="Rachael Israel"/>
    <d v="2020-12-18T20:32:55"/>
    <s v="Wholesale"/>
    <s v="Whatsapp"/>
    <d v="1899-12-31T08:47:50"/>
    <n v="10650"/>
    <d v="1899-12-30T11:45:05"/>
    <d v="1899-12-30T20:32:55"/>
  </r>
  <r>
    <x v="351"/>
    <x v="329"/>
    <x v="170"/>
    <x v="29"/>
    <s v="Good Mama Cleaning Detergent"/>
    <x v="4"/>
    <x v="18"/>
    <x v="120"/>
    <n v="5"/>
    <n v="2250"/>
    <x v="0"/>
    <s v="sophia Tanitoluwa"/>
    <d v="2020-12-19T14:39:03"/>
    <s v="General Trade"/>
    <s v="Whatsapp"/>
    <d v="1899-12-30T21:07:59"/>
    <n v="11250"/>
    <d v="1899-12-30T17:31:04"/>
    <d v="1899-12-30T14:39:03"/>
  </r>
  <r>
    <x v="351"/>
    <x v="329"/>
    <x v="170"/>
    <x v="30"/>
    <s v="So Easy Detergent"/>
    <x v="4"/>
    <x v="20"/>
    <x v="123"/>
    <n v="2"/>
    <n v="2300"/>
    <x v="0"/>
    <s v="sophia Tanitoluwa"/>
    <d v="2020-12-19T14:39:03"/>
    <s v="General Trade"/>
    <s v="Whatsapp"/>
    <d v="1899-12-30T21:07:59"/>
    <n v="4600"/>
    <d v="1899-12-30T17:31:04"/>
    <d v="1899-12-30T14:39:03"/>
  </r>
  <r>
    <x v="351"/>
    <x v="329"/>
    <x v="170"/>
    <x v="30"/>
    <s v="So Easy Detergent"/>
    <x v="4"/>
    <x v="20"/>
    <x v="122"/>
    <n v="3"/>
    <n v="2200"/>
    <x v="0"/>
    <s v="sophia Tanitoluwa"/>
    <d v="2020-12-19T14:39:03"/>
    <s v="General Trade"/>
    <s v="Whatsapp"/>
    <d v="1899-12-30T21:07:59"/>
    <n v="6600"/>
    <d v="1899-12-30T17:31:04"/>
    <d v="1899-12-30T14:39:03"/>
  </r>
  <r>
    <x v="651"/>
    <x v="330"/>
    <x v="171"/>
    <x v="4"/>
    <s v="Ariel Detergent"/>
    <x v="4"/>
    <x v="20"/>
    <x v="153"/>
    <n v="2"/>
    <n v="2930"/>
    <x v="0"/>
    <s v="Balogun a Amineet James"/>
    <d v="2020-12-19T15:54:19"/>
    <s v="General Trade"/>
    <s v="Whatsapp"/>
    <d v="1899-12-31T00:39:34"/>
    <n v="5860"/>
    <d v="1899-12-30T15:14:45"/>
    <d v="1899-12-30T15:54:19"/>
  </r>
  <r>
    <x v="352"/>
    <x v="330"/>
    <x v="171"/>
    <x v="30"/>
    <s v="So Easy Detergent"/>
    <x v="4"/>
    <x v="20"/>
    <x v="123"/>
    <n v="1"/>
    <n v="2300"/>
    <x v="0"/>
    <s v="Balogun a Amineet James"/>
    <d v="2020-12-19T15:54:19"/>
    <s v="General Trade"/>
    <s v="Whatsapp"/>
    <d v="1899-12-31T00:39:33"/>
    <n v="2300"/>
    <d v="1899-12-30T15:14:46"/>
    <d v="1899-12-30T15:54:19"/>
  </r>
  <r>
    <x v="355"/>
    <x v="333"/>
    <x v="60"/>
    <x v="29"/>
    <s v="Good Mama Cleaning Detergent"/>
    <x v="4"/>
    <x v="18"/>
    <x v="121"/>
    <n v="1"/>
    <n v="2250"/>
    <x v="0"/>
    <s v="vanessa Jude"/>
    <d v="2020-12-19T17:06:09"/>
    <s v="General Trade"/>
    <s v="Whatsapp"/>
    <d v="1899-12-31T06:31:44"/>
    <n v="2250"/>
    <d v="1899-12-30T10:34:25"/>
    <d v="1899-12-30T17:06:09"/>
  </r>
  <r>
    <x v="652"/>
    <x v="587"/>
    <x v="18"/>
    <x v="29"/>
    <s v="Good Mama Cleaning Detergent"/>
    <x v="4"/>
    <x v="18"/>
    <x v="121"/>
    <n v="5"/>
    <n v="2250"/>
    <x v="0"/>
    <s v="Adaeze gabriel"/>
    <d v="2020-12-19T21:18:08"/>
    <s v="Wholesale"/>
    <s v="Mobile App"/>
    <d v="1900-01-01T02:16:31"/>
    <n v="11250"/>
    <d v="1899-12-30T19:01:37"/>
    <d v="1899-12-30T21:18:08"/>
  </r>
  <r>
    <x v="652"/>
    <x v="587"/>
    <x v="18"/>
    <x v="29"/>
    <s v="Good Mama Cleaning Detergent"/>
    <x v="4"/>
    <x v="18"/>
    <x v="120"/>
    <n v="5"/>
    <n v="2250"/>
    <x v="0"/>
    <s v="Adaeze gabriel"/>
    <d v="2020-12-19T21:18:08"/>
    <s v="Wholesale"/>
    <s v="Mobile App"/>
    <d v="1900-01-01T02:16:31"/>
    <n v="11250"/>
    <d v="1899-12-30T19:01:37"/>
    <d v="1899-12-30T21:18:08"/>
  </r>
  <r>
    <x v="652"/>
    <x v="587"/>
    <x v="18"/>
    <x v="4"/>
    <s v="Ariel Detergent"/>
    <x v="4"/>
    <x v="20"/>
    <x v="140"/>
    <n v="1"/>
    <n v="3200"/>
    <x v="0"/>
    <s v="Adaeze gabriel"/>
    <d v="2020-12-19T21:18:08"/>
    <s v="Wholesale"/>
    <s v="Mobile App"/>
    <d v="1900-01-01T02:16:31"/>
    <n v="3200"/>
    <d v="1899-12-30T19:01:37"/>
    <d v="1899-12-30T21:18:08"/>
  </r>
  <r>
    <x v="652"/>
    <x v="587"/>
    <x v="18"/>
    <x v="4"/>
    <s v="Ariel Detergent"/>
    <x v="4"/>
    <x v="20"/>
    <x v="139"/>
    <n v="1"/>
    <n v="3200"/>
    <x v="0"/>
    <s v="Adaeze gabriel"/>
    <d v="2020-12-19T21:18:08"/>
    <s v="Wholesale"/>
    <s v="Mobile App"/>
    <d v="1900-01-01T02:16:31"/>
    <n v="3200"/>
    <d v="1899-12-30T19:01:37"/>
    <d v="1899-12-30T21:18:08"/>
  </r>
  <r>
    <x v="652"/>
    <x v="587"/>
    <x v="18"/>
    <x v="4"/>
    <s v="Ariel Detergent"/>
    <x v="4"/>
    <x v="20"/>
    <x v="153"/>
    <n v="1"/>
    <n v="2930"/>
    <x v="0"/>
    <s v="Adaeze gabriel"/>
    <d v="2020-12-19T21:18:08"/>
    <s v="Wholesale"/>
    <s v="Mobile App"/>
    <d v="1900-01-01T02:16:31"/>
    <n v="2930"/>
    <d v="1899-12-30T19:01:37"/>
    <d v="1899-12-30T21:18:08"/>
  </r>
  <r>
    <x v="652"/>
    <x v="587"/>
    <x v="18"/>
    <x v="4"/>
    <s v="Ariel Detergent"/>
    <x v="4"/>
    <x v="20"/>
    <x v="131"/>
    <n v="1"/>
    <n v="4150"/>
    <x v="0"/>
    <s v="Adaeze gabriel"/>
    <d v="2020-12-19T21:18:08"/>
    <s v="Wholesale"/>
    <s v="Mobile App"/>
    <d v="1900-01-01T02:16:31"/>
    <n v="4150"/>
    <d v="1899-12-30T19:01:37"/>
    <d v="1899-12-30T21:18:08"/>
  </r>
  <r>
    <x v="358"/>
    <x v="336"/>
    <x v="67"/>
    <x v="3"/>
    <s v="Canoe Bar Soap"/>
    <x v="4"/>
    <x v="20"/>
    <x v="148"/>
    <n v="2"/>
    <n v="3550"/>
    <x v="0"/>
    <s v="Chiamaka Richard"/>
    <d v="2020-12-20T13:30:23"/>
    <s v="General Trade"/>
    <s v="Whatsapp"/>
    <d v="1900-01-01T04:02:41"/>
    <n v="7100"/>
    <d v="1899-12-30T09:27:42"/>
    <d v="1899-12-30T13:30:23"/>
  </r>
  <r>
    <x v="358"/>
    <x v="336"/>
    <x v="67"/>
    <x v="29"/>
    <s v="Good Mama Cleaning Detergent"/>
    <x v="4"/>
    <x v="18"/>
    <x v="119"/>
    <n v="2"/>
    <n v="2150"/>
    <x v="0"/>
    <s v="Chiamaka Richard"/>
    <d v="2020-12-20T13:30:23"/>
    <s v="General Trade"/>
    <s v="Whatsapp"/>
    <d v="1900-01-01T04:02:41"/>
    <n v="4300"/>
    <d v="1899-12-30T09:27:42"/>
    <d v="1899-12-30T13:30:23"/>
  </r>
  <r>
    <x v="358"/>
    <x v="336"/>
    <x v="67"/>
    <x v="29"/>
    <s v="Good Mama Cleaning Detergent"/>
    <x v="4"/>
    <x v="18"/>
    <x v="120"/>
    <n v="2"/>
    <n v="2250"/>
    <x v="0"/>
    <s v="Chiamaka Richard"/>
    <d v="2020-12-20T13:30:23"/>
    <s v="General Trade"/>
    <s v="Whatsapp"/>
    <d v="1900-01-01T04:02:41"/>
    <n v="4500"/>
    <d v="1899-12-30T09:27:42"/>
    <d v="1899-12-30T13:30:23"/>
  </r>
  <r>
    <x v="36"/>
    <x v="36"/>
    <x v="3"/>
    <x v="29"/>
    <s v="Good Mama Cleaning Detergent"/>
    <x v="4"/>
    <x v="18"/>
    <x v="129"/>
    <n v="2"/>
    <n v="2350"/>
    <x v="0"/>
    <s v="Ayomide Charles"/>
    <d v="2020-12-21T09:41:39"/>
    <s v="General Trade"/>
    <s v="Whatsapp"/>
    <d v="1899-12-30T18:11:58"/>
    <n v="4700"/>
    <d v="1899-12-30T15:29:41"/>
    <d v="1899-12-30T09:41:39"/>
  </r>
  <r>
    <x v="36"/>
    <x v="36"/>
    <x v="3"/>
    <x v="4"/>
    <s v="Ariel Detergent"/>
    <x v="4"/>
    <x v="20"/>
    <x v="131"/>
    <n v="1"/>
    <n v="4150"/>
    <x v="0"/>
    <s v="Ayomide Charles"/>
    <d v="2020-12-21T09:41:39"/>
    <s v="General Trade"/>
    <s v="Whatsapp"/>
    <d v="1899-12-30T18:11:58"/>
    <n v="4150"/>
    <d v="1899-12-30T15:29:41"/>
    <d v="1899-12-30T09:41:39"/>
  </r>
  <r>
    <x v="653"/>
    <x v="337"/>
    <x v="173"/>
    <x v="4"/>
    <s v="Ariel Detergent"/>
    <x v="4"/>
    <x v="20"/>
    <x v="131"/>
    <n v="1"/>
    <n v="4150"/>
    <x v="0"/>
    <s v="Rita uche"/>
    <d v="2020-12-21T10:13:55"/>
    <s v="General Trade"/>
    <s v="Web App"/>
    <d v="1899-12-30T20:21:59"/>
    <n v="4150"/>
    <d v="1899-12-30T13:51:56"/>
    <d v="1899-12-30T10:13:55"/>
  </r>
  <r>
    <x v="360"/>
    <x v="338"/>
    <x v="69"/>
    <x v="29"/>
    <s v="Good Mama Cleaning Detergent"/>
    <x v="4"/>
    <x v="18"/>
    <x v="128"/>
    <n v="5"/>
    <n v="2150"/>
    <x v="0"/>
    <s v="Ayomide Charles"/>
    <d v="2020-12-21T10:45:25"/>
    <s v="Wholesale"/>
    <s v="Whatsapp"/>
    <d v="1899-12-31T18:10:54"/>
    <n v="10750"/>
    <d v="1899-12-30T16:34:31"/>
    <d v="1899-12-30T10:45:25"/>
  </r>
  <r>
    <x v="360"/>
    <x v="338"/>
    <x v="69"/>
    <x v="29"/>
    <s v="Good Mama Cleaning Detergent"/>
    <x v="4"/>
    <x v="18"/>
    <x v="120"/>
    <n v="5"/>
    <n v="2250"/>
    <x v="0"/>
    <s v="Ayomide Charles"/>
    <d v="2020-12-21T10:45:25"/>
    <s v="Wholesale"/>
    <s v="Whatsapp"/>
    <d v="1899-12-31T18:10:54"/>
    <n v="11250"/>
    <d v="1899-12-30T16:34:31"/>
    <d v="1899-12-30T10:45:25"/>
  </r>
  <r>
    <x v="360"/>
    <x v="338"/>
    <x v="69"/>
    <x v="30"/>
    <s v="So Easy Detergent"/>
    <x v="4"/>
    <x v="20"/>
    <x v="135"/>
    <n v="2"/>
    <n v="2700"/>
    <x v="0"/>
    <s v="Ayomide Charles"/>
    <d v="2020-12-21T10:45:25"/>
    <s v="Wholesale"/>
    <s v="Whatsapp"/>
    <d v="1899-12-31T18:10:54"/>
    <n v="5400"/>
    <d v="1899-12-30T16:34:31"/>
    <d v="1899-12-30T10:45:25"/>
  </r>
  <r>
    <x v="366"/>
    <x v="344"/>
    <x v="102"/>
    <x v="3"/>
    <s v="Canoe Bar Soap"/>
    <x v="4"/>
    <x v="20"/>
    <x v="137"/>
    <n v="1"/>
    <n v="3500"/>
    <x v="0"/>
    <s v="Bernice Segs"/>
    <d v="2020-12-21T13:12:24"/>
    <s v="General Trade"/>
    <s v="Mobile App"/>
    <d v="1900-01-01T13:01:48"/>
    <n v="3500"/>
    <d v="1899-12-30T00:10:36"/>
    <d v="1899-12-30T13:12:24"/>
  </r>
  <r>
    <x v="367"/>
    <x v="345"/>
    <x v="31"/>
    <x v="28"/>
    <s v="Supreme Tasty Chicken Instant Noodles"/>
    <x v="4"/>
    <x v="19"/>
    <x v="141"/>
    <n v="2"/>
    <n v="1920"/>
    <x v="0"/>
    <s v="Bernice Segs"/>
    <d v="2020-12-21T13:42:21"/>
    <s v="General Trade"/>
    <s v="Whatsapp"/>
    <d v="1899-12-30T22:20:50"/>
    <n v="3840"/>
    <d v="1899-12-30T15:21:31"/>
    <d v="1899-12-30T13:42:21"/>
  </r>
  <r>
    <x v="38"/>
    <x v="38"/>
    <x v="31"/>
    <x v="27"/>
    <s v="WAW Detergent"/>
    <x v="4"/>
    <x v="18"/>
    <x v="126"/>
    <n v="1"/>
    <n v="2200"/>
    <x v="0"/>
    <s v="Bernice Segs"/>
    <d v="2020-12-21T13:42:21"/>
    <s v="General Trade"/>
    <s v="Whatsapp"/>
    <d v="1899-12-30T20:39:03"/>
    <n v="2200"/>
    <d v="1899-12-30T17:03:18"/>
    <d v="1899-12-30T13:42:21"/>
  </r>
  <r>
    <x v="38"/>
    <x v="38"/>
    <x v="31"/>
    <x v="27"/>
    <s v="WAW Detergent"/>
    <x v="4"/>
    <x v="18"/>
    <x v="117"/>
    <n v="1"/>
    <n v="2450"/>
    <x v="0"/>
    <s v="Bernice Segs"/>
    <d v="2020-12-21T13:42:21"/>
    <s v="General Trade"/>
    <s v="Whatsapp"/>
    <d v="1899-12-30T20:39:03"/>
    <n v="2450"/>
    <d v="1899-12-30T17:03:18"/>
    <d v="1899-12-30T13:42:21"/>
  </r>
  <r>
    <x v="38"/>
    <x v="38"/>
    <x v="31"/>
    <x v="29"/>
    <s v="So Klin Concentrated Detergent"/>
    <x v="4"/>
    <x v="18"/>
    <x v="127"/>
    <n v="1"/>
    <n v="2240"/>
    <x v="0"/>
    <s v="Bernice Segs"/>
    <d v="2020-12-21T13:42:21"/>
    <s v="General Trade"/>
    <s v="Whatsapp"/>
    <d v="1899-12-30T20:39:03"/>
    <n v="2240"/>
    <d v="1899-12-30T17:03:18"/>
    <d v="1899-12-30T13:42:21"/>
  </r>
  <r>
    <x v="38"/>
    <x v="38"/>
    <x v="31"/>
    <x v="29"/>
    <s v="Good Mama Cleaning Detergent"/>
    <x v="4"/>
    <x v="18"/>
    <x v="128"/>
    <n v="2"/>
    <n v="2150"/>
    <x v="0"/>
    <s v="Bernice Segs"/>
    <d v="2020-12-21T13:42:21"/>
    <s v="General Trade"/>
    <s v="Whatsapp"/>
    <d v="1899-12-30T20:39:03"/>
    <n v="4300"/>
    <d v="1899-12-30T17:03:18"/>
    <d v="1899-12-30T13:42:21"/>
  </r>
  <r>
    <x v="654"/>
    <x v="588"/>
    <x v="0"/>
    <x v="29"/>
    <s v="Good Mama Cleaning Detergent"/>
    <x v="4"/>
    <x v="18"/>
    <x v="120"/>
    <n v="24"/>
    <n v="2250"/>
    <x v="0"/>
    <s v="Mariam Sheun"/>
    <d v="2020-12-21T15:16:22"/>
    <s v="General Trade"/>
    <s v="Mobile App"/>
    <d v="1899-12-31T22:29:46"/>
    <n v="54000"/>
    <d v="1899-12-30T16:46:36"/>
    <d v="1899-12-30T15:16:22"/>
  </r>
  <r>
    <x v="654"/>
    <x v="588"/>
    <x v="0"/>
    <x v="29"/>
    <s v="Good Mama Cleaning Detergent"/>
    <x v="4"/>
    <x v="18"/>
    <x v="119"/>
    <n v="30"/>
    <n v="2150"/>
    <x v="0"/>
    <s v="Mariam Sheun"/>
    <d v="2020-12-21T15:16:22"/>
    <s v="General Trade"/>
    <s v="Mobile App"/>
    <d v="1899-12-31T22:29:46"/>
    <n v="64500"/>
    <d v="1899-12-30T16:46:36"/>
    <d v="1899-12-30T15:16:22"/>
  </r>
  <r>
    <x v="375"/>
    <x v="352"/>
    <x v="18"/>
    <x v="29"/>
    <s v="Good Mama Cleaning Detergent"/>
    <x v="4"/>
    <x v="18"/>
    <x v="119"/>
    <n v="1"/>
    <n v="2150"/>
    <x v="0"/>
    <s v="Adaeze gabriel"/>
    <d v="2020-12-21T16:10:42"/>
    <s v="Wholesale"/>
    <s v="Mobile App"/>
    <d v="1899-12-31T03:26:08"/>
    <n v="2150"/>
    <d v="1899-12-30T12:44:34"/>
    <d v="1899-12-30T16:10:42"/>
  </r>
  <r>
    <x v="40"/>
    <x v="40"/>
    <x v="5"/>
    <x v="4"/>
    <s v="Ariel Detergent"/>
    <x v="4"/>
    <x v="20"/>
    <x v="153"/>
    <n v="1"/>
    <n v="2930"/>
    <x v="0"/>
    <s v="Bola Abiodun"/>
    <d v="2020-12-22T09:23:42"/>
    <s v="General Trade"/>
    <s v="Whatsapp"/>
    <d v="1899-12-30T19:24:53"/>
    <n v="2930"/>
    <d v="1899-12-30T13:58:49"/>
    <d v="1899-12-30T09:23:42"/>
  </r>
  <r>
    <x v="379"/>
    <x v="356"/>
    <x v="89"/>
    <x v="29"/>
    <s v="Good Mama Cleaning Detergent"/>
    <x v="4"/>
    <x v="18"/>
    <x v="120"/>
    <n v="2"/>
    <n v="2250"/>
    <x v="0"/>
    <s v="Cynthia ejike james"/>
    <d v="2020-12-22T09:34:48"/>
    <s v="General Trade"/>
    <s v="Whatsapp"/>
    <d v="1899-12-30T19:17:11"/>
    <n v="4500"/>
    <d v="1899-12-30T14:17:37"/>
    <d v="1899-12-30T09:34:48"/>
  </r>
  <r>
    <x v="380"/>
    <x v="357"/>
    <x v="176"/>
    <x v="30"/>
    <s v="So Easy Detergent"/>
    <x v="4"/>
    <x v="20"/>
    <x v="122"/>
    <n v="2"/>
    <n v="2200"/>
    <x v="0"/>
    <s v="Merit zion"/>
    <d v="2020-12-22T10:40:37"/>
    <s v="General Trade"/>
    <s v="Whatsapp"/>
    <d v="1899-12-30T20:17:25"/>
    <n v="4400"/>
    <d v="1899-12-30T14:23:12"/>
    <d v="1899-12-30T10:40:37"/>
  </r>
  <r>
    <x v="380"/>
    <x v="357"/>
    <x v="176"/>
    <x v="30"/>
    <s v="So Easy Detergent"/>
    <x v="4"/>
    <x v="20"/>
    <x v="123"/>
    <n v="2"/>
    <n v="2300"/>
    <x v="0"/>
    <s v="Merit zion"/>
    <d v="2020-12-22T10:40:37"/>
    <s v="General Trade"/>
    <s v="Whatsapp"/>
    <d v="1899-12-30T20:17:25"/>
    <n v="4600"/>
    <d v="1899-12-30T14:23:12"/>
    <d v="1899-12-30T10:40:37"/>
  </r>
  <r>
    <x v="381"/>
    <x v="358"/>
    <x v="3"/>
    <x v="3"/>
    <s v="Canoe Bar Soap"/>
    <x v="4"/>
    <x v="20"/>
    <x v="148"/>
    <n v="1"/>
    <n v="3550"/>
    <x v="0"/>
    <s v="Imegwa Philomena"/>
    <d v="2020-12-22T11:35:15"/>
    <s v="General Trade"/>
    <s v="Whatsapp"/>
    <d v="1899-12-30T17:33:12"/>
    <n v="3550"/>
    <d v="1899-12-30T18:02:03"/>
    <d v="1899-12-30T11:35:15"/>
  </r>
  <r>
    <x v="381"/>
    <x v="358"/>
    <x v="3"/>
    <x v="3"/>
    <s v="Canoe Bar Soap"/>
    <x v="4"/>
    <x v="20"/>
    <x v="137"/>
    <n v="1"/>
    <n v="3500"/>
    <x v="0"/>
    <s v="Imegwa Philomena"/>
    <d v="2020-12-22T11:35:15"/>
    <s v="General Trade"/>
    <s v="Whatsapp"/>
    <d v="1899-12-30T17:33:12"/>
    <n v="3500"/>
    <d v="1899-12-30T18:02:03"/>
    <d v="1899-12-30T11:35:15"/>
  </r>
  <r>
    <x v="592"/>
    <x v="537"/>
    <x v="79"/>
    <x v="3"/>
    <s v="Canoe Bar Soap"/>
    <x v="4"/>
    <x v="20"/>
    <x v="137"/>
    <n v="1"/>
    <n v="3500"/>
    <x v="0"/>
    <s v="Queen Alex"/>
    <d v="2020-12-22T11:41:01"/>
    <s v="General Trade"/>
    <s v="Web App"/>
    <d v="1899-12-31T00:36:27"/>
    <n v="3500"/>
    <d v="1899-12-30T11:04:34"/>
    <d v="1899-12-30T11:41:01"/>
  </r>
  <r>
    <x v="592"/>
    <x v="537"/>
    <x v="79"/>
    <x v="3"/>
    <s v="Canoe Bar Soap"/>
    <x v="4"/>
    <x v="20"/>
    <x v="148"/>
    <n v="3"/>
    <n v="3550"/>
    <x v="0"/>
    <s v="Queen Alex"/>
    <d v="2020-12-22T11:41:01"/>
    <s v="General Trade"/>
    <s v="Web App"/>
    <d v="1899-12-31T00:36:27"/>
    <n v="10650"/>
    <d v="1899-12-30T11:04:34"/>
    <d v="1899-12-30T11:41:01"/>
  </r>
  <r>
    <x v="655"/>
    <x v="589"/>
    <x v="198"/>
    <x v="27"/>
    <s v="WAW Detergent"/>
    <x v="4"/>
    <x v="18"/>
    <x v="117"/>
    <n v="5"/>
    <n v="2450"/>
    <x v="0"/>
    <s v="pink August"/>
    <d v="2020-12-22T13:08:42"/>
    <s v="General Trade"/>
    <s v="Whatsapp"/>
    <d v="1899-12-30T20:32:33"/>
    <n v="12250"/>
    <d v="1899-12-30T16:36:09"/>
    <d v="1899-12-30T13:08:42"/>
  </r>
  <r>
    <x v="655"/>
    <x v="589"/>
    <x v="198"/>
    <x v="27"/>
    <s v="Nittol Antibacterial Powder Detergent"/>
    <x v="4"/>
    <x v="18"/>
    <x v="133"/>
    <n v="5"/>
    <n v="2250"/>
    <x v="0"/>
    <s v="pink August"/>
    <d v="2020-12-22T13:08:42"/>
    <s v="General Trade"/>
    <s v="Whatsapp"/>
    <d v="1899-12-30T20:32:33"/>
    <n v="11250"/>
    <d v="1899-12-30T16:36:09"/>
    <d v="1899-12-30T13:08:42"/>
  </r>
  <r>
    <x v="655"/>
    <x v="589"/>
    <x v="198"/>
    <x v="27"/>
    <s v="Nittol Antibacterial Powder Detergent"/>
    <x v="4"/>
    <x v="18"/>
    <x v="134"/>
    <n v="5"/>
    <n v="2450"/>
    <x v="0"/>
    <s v="pink August"/>
    <d v="2020-12-22T13:08:42"/>
    <s v="General Trade"/>
    <s v="Whatsapp"/>
    <d v="1899-12-30T20:32:33"/>
    <n v="12250"/>
    <d v="1899-12-30T16:36:09"/>
    <d v="1899-12-30T13:08:42"/>
  </r>
  <r>
    <x v="655"/>
    <x v="589"/>
    <x v="198"/>
    <x v="27"/>
    <s v="WAW Colour Powder Detergent"/>
    <x v="4"/>
    <x v="20"/>
    <x v="136"/>
    <n v="1"/>
    <n v="0"/>
    <x v="0"/>
    <s v="pink August"/>
    <d v="2020-12-22T13:08:42"/>
    <s v="General Trade"/>
    <s v="Whatsapp"/>
    <d v="1899-12-30T20:32:33"/>
    <n v="0"/>
    <d v="1899-12-30T16:36:09"/>
    <d v="1899-12-30T13:08:42"/>
  </r>
  <r>
    <x v="103"/>
    <x v="102"/>
    <x v="76"/>
    <x v="3"/>
    <s v="Canoe Bar Soap"/>
    <x v="4"/>
    <x v="20"/>
    <x v="148"/>
    <n v="10"/>
    <n v="3550"/>
    <x v="0"/>
    <s v="Kenny Akinola"/>
    <d v="2020-12-22T13:10:55"/>
    <s v="General Trade"/>
    <s v="Whatsapp"/>
    <d v="1899-12-30T22:57:41"/>
    <n v="35500"/>
    <d v="1899-12-30T14:13:14"/>
    <d v="1899-12-30T13:10:55"/>
  </r>
  <r>
    <x v="656"/>
    <x v="364"/>
    <x v="178"/>
    <x v="29"/>
    <s v="Good Mama Cleaning Detergent"/>
    <x v="4"/>
    <x v="18"/>
    <x v="120"/>
    <n v="10"/>
    <n v="2250"/>
    <x v="0"/>
    <s v="Akon wisdom"/>
    <d v="2020-12-22T13:20:59"/>
    <s v="General Trade"/>
    <s v="Whatsapp"/>
    <d v="1899-12-30T22:32:24"/>
    <n v="22500"/>
    <d v="1899-12-30T14:48:35"/>
    <d v="1899-12-30T13:20:59"/>
  </r>
  <r>
    <x v="387"/>
    <x v="364"/>
    <x v="178"/>
    <x v="27"/>
    <s v="Nittol Antibacterial Powder Detergent"/>
    <x v="4"/>
    <x v="18"/>
    <x v="133"/>
    <n v="1"/>
    <n v="2250"/>
    <x v="0"/>
    <s v="Akon wisdom"/>
    <d v="2020-12-22T13:20:59"/>
    <s v="General Trade"/>
    <s v="Whatsapp"/>
    <d v="1899-12-30T22:32:23"/>
    <n v="2250"/>
    <d v="1899-12-30T14:48:36"/>
    <d v="1899-12-30T13:20:59"/>
  </r>
  <r>
    <x v="387"/>
    <x v="364"/>
    <x v="178"/>
    <x v="27"/>
    <s v="WAW Detergent"/>
    <x v="4"/>
    <x v="18"/>
    <x v="126"/>
    <n v="1"/>
    <n v="2200"/>
    <x v="0"/>
    <s v="Akon wisdom"/>
    <d v="2020-12-22T13:20:59"/>
    <s v="General Trade"/>
    <s v="Whatsapp"/>
    <d v="1899-12-30T22:32:23"/>
    <n v="2200"/>
    <d v="1899-12-30T14:48:36"/>
    <d v="1899-12-30T13:20:59"/>
  </r>
  <r>
    <x v="387"/>
    <x v="364"/>
    <x v="178"/>
    <x v="27"/>
    <s v="WAW Colour Powder Detergent"/>
    <x v="4"/>
    <x v="20"/>
    <x v="147"/>
    <n v="2"/>
    <n v="2400"/>
    <x v="0"/>
    <s v="Akon wisdom"/>
    <d v="2020-12-22T13:20:59"/>
    <s v="General Trade"/>
    <s v="Whatsapp"/>
    <d v="1899-12-30T22:32:23"/>
    <n v="4800"/>
    <d v="1899-12-30T14:48:36"/>
    <d v="1899-12-30T13:20:59"/>
  </r>
  <r>
    <x v="388"/>
    <x v="365"/>
    <x v="179"/>
    <x v="29"/>
    <s v="Good Mama Cleaning Detergent"/>
    <x v="4"/>
    <x v="18"/>
    <x v="120"/>
    <n v="30"/>
    <n v="2250"/>
    <x v="0"/>
    <s v="Mariam Sheun"/>
    <d v="2020-12-22T13:26:16"/>
    <s v="General Trade"/>
    <s v="Whatsapp"/>
    <d v="1899-12-31T03:58:37"/>
    <n v="67500"/>
    <d v="1899-12-30T09:27:39"/>
    <d v="1899-12-30T13:26:16"/>
  </r>
  <r>
    <x v="104"/>
    <x v="103"/>
    <x v="77"/>
    <x v="29"/>
    <s v="Good Mama Cleaning Detergent"/>
    <x v="4"/>
    <x v="18"/>
    <x v="129"/>
    <n v="6"/>
    <n v="2350"/>
    <x v="0"/>
    <s v="sharon Walter"/>
    <d v="2020-12-22T14:15:07"/>
    <s v="General Trade"/>
    <s v="Whatsapp"/>
    <d v="1899-12-31T07:29:41"/>
    <n v="14100"/>
    <d v="1899-12-30T06:45:26"/>
    <d v="1899-12-30T14:15:07"/>
  </r>
  <r>
    <x v="392"/>
    <x v="366"/>
    <x v="180"/>
    <x v="3"/>
    <s v="Canoe Bar Soap"/>
    <x v="4"/>
    <x v="20"/>
    <x v="137"/>
    <n v="2"/>
    <n v="3500"/>
    <x v="0"/>
    <s v="Blessing michael"/>
    <d v="2020-12-22T14:30:35"/>
    <s v="General Trade"/>
    <s v="Whatsapp"/>
    <d v="1899-12-31T01:26:04"/>
    <n v="7000"/>
    <d v="1899-12-30T13:04:31"/>
    <d v="1899-12-30T14:30:35"/>
  </r>
  <r>
    <x v="392"/>
    <x v="366"/>
    <x v="180"/>
    <x v="3"/>
    <s v="Canoe Bar Soap"/>
    <x v="4"/>
    <x v="20"/>
    <x v="148"/>
    <n v="2"/>
    <n v="3550"/>
    <x v="0"/>
    <s v="Blessing michael"/>
    <d v="2020-12-22T14:30:35"/>
    <s v="General Trade"/>
    <s v="Whatsapp"/>
    <d v="1899-12-31T01:26:04"/>
    <n v="7100"/>
    <d v="1899-12-30T13:04:31"/>
    <d v="1899-12-30T14:30:35"/>
  </r>
  <r>
    <x v="394"/>
    <x v="368"/>
    <x v="80"/>
    <x v="3"/>
    <s v="Canoe Bar Soap"/>
    <x v="4"/>
    <x v="20"/>
    <x v="148"/>
    <n v="5"/>
    <n v="3550"/>
    <x v="0"/>
    <s v="Esther Victor"/>
    <d v="2020-12-22T15:08:19"/>
    <s v="General Trade"/>
    <s v="Mobile App"/>
    <d v="1899-12-30T21:15:55"/>
    <n v="17750"/>
    <d v="1899-12-30T17:52:24"/>
    <d v="1899-12-30T15:08:19"/>
  </r>
  <r>
    <x v="398"/>
    <x v="105"/>
    <x v="63"/>
    <x v="29"/>
    <s v="Good Mama Cleaning Detergent"/>
    <x v="4"/>
    <x v="18"/>
    <x v="119"/>
    <n v="2"/>
    <n v="2150"/>
    <x v="0"/>
    <s v="Dolly yanju"/>
    <d v="2020-12-22T17:30:20"/>
    <s v="General Trade"/>
    <s v="Whatsapp"/>
    <d v="1899-12-30T23:40:27"/>
    <n v="4300"/>
    <d v="1899-12-30T17:49:53"/>
    <d v="1899-12-30T17:30:20"/>
  </r>
  <r>
    <x v="398"/>
    <x v="105"/>
    <x v="63"/>
    <x v="29"/>
    <s v="Good Mama Cleaning Detergent"/>
    <x v="4"/>
    <x v="18"/>
    <x v="129"/>
    <n v="2"/>
    <n v="2350"/>
    <x v="0"/>
    <s v="Dolly yanju"/>
    <d v="2020-12-22T17:30:20"/>
    <s v="General Trade"/>
    <s v="Whatsapp"/>
    <d v="1899-12-30T23:40:27"/>
    <n v="4700"/>
    <d v="1899-12-30T17:49:53"/>
    <d v="1899-12-30T17:30:20"/>
  </r>
  <r>
    <x v="398"/>
    <x v="105"/>
    <x v="63"/>
    <x v="29"/>
    <s v="So Klin Concentrated Detergent"/>
    <x v="4"/>
    <x v="18"/>
    <x v="130"/>
    <n v="1"/>
    <n v="3280"/>
    <x v="0"/>
    <s v="Dolly yanju"/>
    <d v="2020-12-22T17:30:20"/>
    <s v="General Trade"/>
    <s v="Whatsapp"/>
    <d v="1899-12-30T23:40:27"/>
    <n v="3280"/>
    <d v="1899-12-30T17:49:53"/>
    <d v="1899-12-30T17:30:20"/>
  </r>
  <r>
    <x v="106"/>
    <x v="105"/>
    <x v="63"/>
    <x v="30"/>
    <s v="So Easy Detergent"/>
    <x v="4"/>
    <x v="20"/>
    <x v="122"/>
    <n v="1"/>
    <n v="2200"/>
    <x v="0"/>
    <s v="Dolly yanju"/>
    <d v="2020-12-22T17:30:20"/>
    <s v="General Trade"/>
    <s v="Whatsapp"/>
    <d v="1899-12-30T23:40:26"/>
    <n v="2200"/>
    <d v="1899-12-30T17:49:54"/>
    <d v="1899-12-30T17:30:20"/>
  </r>
  <r>
    <x v="400"/>
    <x v="372"/>
    <x v="184"/>
    <x v="29"/>
    <s v="Good Mama Cleaning Detergent"/>
    <x v="4"/>
    <x v="18"/>
    <x v="119"/>
    <n v="1"/>
    <n v="2150"/>
    <x v="0"/>
    <s v="Chiamaka Richard"/>
    <d v="2020-12-22T21:42:23"/>
    <s v="Wholesale"/>
    <s v="Whatsapp"/>
    <d v="1899-12-31T11:56:11"/>
    <n v="2150"/>
    <d v="1899-12-30T09:46:12"/>
    <d v="1899-12-30T21:42:23"/>
  </r>
  <r>
    <x v="402"/>
    <x v="374"/>
    <x v="174"/>
    <x v="30"/>
    <s v="So Easy Detergent"/>
    <x v="4"/>
    <x v="20"/>
    <x v="122"/>
    <n v="2"/>
    <n v="2200"/>
    <x v="0"/>
    <s v="Abisoye Simon"/>
    <d v="2020-12-23T09:05:29"/>
    <s v="General Trade"/>
    <s v="Mobile App"/>
    <d v="1899-12-31T13:15:55"/>
    <n v="4400"/>
    <d v="1899-12-30T19:49:34"/>
    <d v="1899-12-30T09:05:29"/>
  </r>
  <r>
    <x v="402"/>
    <x v="374"/>
    <x v="174"/>
    <x v="29"/>
    <s v="Good Mama Cleaning Detergent"/>
    <x v="4"/>
    <x v="18"/>
    <x v="128"/>
    <n v="1"/>
    <n v="2150"/>
    <x v="0"/>
    <s v="Abisoye Simon"/>
    <d v="2020-12-23T09:05:29"/>
    <s v="General Trade"/>
    <s v="Mobile App"/>
    <d v="1899-12-31T13:15:55"/>
    <n v="2150"/>
    <d v="1899-12-30T19:49:34"/>
    <d v="1899-12-30T09:05:29"/>
  </r>
  <r>
    <x v="657"/>
    <x v="590"/>
    <x v="235"/>
    <x v="27"/>
    <s v="WAW Detergent"/>
    <x v="4"/>
    <x v="18"/>
    <x v="126"/>
    <n v="1"/>
    <n v="2200"/>
    <x v="0"/>
    <s v="Waajidah vincent"/>
    <d v="2020-12-23T10:19:15"/>
    <s v="General Trade"/>
    <s v="Whatsapp"/>
    <d v="1899-12-30T17:59:05"/>
    <n v="2200"/>
    <d v="1899-12-30T16:20:10"/>
    <d v="1899-12-30T10:19:15"/>
  </r>
  <r>
    <x v="657"/>
    <x v="590"/>
    <x v="235"/>
    <x v="27"/>
    <s v="Nittol Antibacterial Powder Detergent"/>
    <x v="4"/>
    <x v="18"/>
    <x v="133"/>
    <n v="1"/>
    <n v="2250"/>
    <x v="0"/>
    <s v="Waajidah vincent"/>
    <d v="2020-12-23T10:19:15"/>
    <s v="General Trade"/>
    <s v="Whatsapp"/>
    <d v="1899-12-30T17:59:05"/>
    <n v="2250"/>
    <d v="1899-12-30T16:20:10"/>
    <d v="1899-12-30T10:19:15"/>
  </r>
  <r>
    <x v="658"/>
    <x v="591"/>
    <x v="213"/>
    <x v="27"/>
    <s v="WAW Detergent"/>
    <x v="4"/>
    <x v="18"/>
    <x v="117"/>
    <n v="1"/>
    <n v="2450"/>
    <x v="0"/>
    <s v="Oluchi monday"/>
    <d v="2020-12-23T10:30:10"/>
    <s v="General Trade"/>
    <s v="Whatsapp"/>
    <d v="1899-12-30T18:11:56"/>
    <n v="2450"/>
    <d v="1899-12-30T16:18:14"/>
    <d v="1899-12-30T10:30:10"/>
  </r>
  <r>
    <x v="658"/>
    <x v="591"/>
    <x v="213"/>
    <x v="27"/>
    <s v="Nittol Antibacterial Powder Detergent"/>
    <x v="4"/>
    <x v="18"/>
    <x v="134"/>
    <n v="1"/>
    <n v="2450"/>
    <x v="0"/>
    <s v="Oluchi monday"/>
    <d v="2020-12-23T10:30:10"/>
    <s v="General Trade"/>
    <s v="Whatsapp"/>
    <d v="1899-12-30T18:11:56"/>
    <n v="2450"/>
    <d v="1899-12-30T16:18:14"/>
    <d v="1899-12-30T10:30:10"/>
  </r>
  <r>
    <x v="659"/>
    <x v="592"/>
    <x v="80"/>
    <x v="29"/>
    <s v="Good Mama Cleaning Detergent"/>
    <x v="4"/>
    <x v="18"/>
    <x v="120"/>
    <n v="20"/>
    <n v="2250"/>
    <x v="0"/>
    <s v="Esther Victor"/>
    <d v="2020-12-23T11:31:54"/>
    <s v="General Trade"/>
    <s v="Mobile App"/>
    <d v="1899-12-31T16:53:50"/>
    <n v="45000"/>
    <d v="1899-12-30T18:38:04"/>
    <d v="1899-12-30T11:31:54"/>
  </r>
  <r>
    <x v="660"/>
    <x v="593"/>
    <x v="75"/>
    <x v="29"/>
    <s v="Good Mama Cleaning Detergent"/>
    <x v="4"/>
    <x v="18"/>
    <x v="128"/>
    <n v="20"/>
    <n v="2150"/>
    <x v="0"/>
    <s v="sharon Walter"/>
    <d v="2020-12-23T13:04:35"/>
    <s v="General Trade"/>
    <s v="Mobile App"/>
    <d v="1899-12-30T21:17:05"/>
    <n v="43000"/>
    <d v="1899-12-30T15:47:30"/>
    <d v="1899-12-30T13:04:35"/>
  </r>
  <r>
    <x v="661"/>
    <x v="594"/>
    <x v="75"/>
    <x v="29"/>
    <s v="Good Mama Cleaning Detergent"/>
    <x v="4"/>
    <x v="18"/>
    <x v="119"/>
    <n v="50"/>
    <n v="2150"/>
    <x v="0"/>
    <s v="sharon Walter"/>
    <d v="2020-12-23T13:04:35"/>
    <s v="General Trade"/>
    <s v="Mobile App"/>
    <d v="1899-12-30T21:08:41"/>
    <n v="107500"/>
    <d v="1899-12-30T15:55:54"/>
    <d v="1899-12-30T13:04:35"/>
  </r>
  <r>
    <x v="661"/>
    <x v="594"/>
    <x v="75"/>
    <x v="29"/>
    <s v="Good Mama Cleaning Detergent"/>
    <x v="4"/>
    <x v="18"/>
    <x v="120"/>
    <n v="70"/>
    <n v="2250"/>
    <x v="0"/>
    <s v="sharon Walter"/>
    <d v="2020-12-23T13:04:35"/>
    <s v="General Trade"/>
    <s v="Mobile App"/>
    <d v="1899-12-30T21:08:41"/>
    <n v="157500"/>
    <d v="1899-12-30T15:55:54"/>
    <d v="1899-12-30T13:04:35"/>
  </r>
  <r>
    <x v="414"/>
    <x v="385"/>
    <x v="39"/>
    <x v="29"/>
    <s v="Good Mama Cleaning Detergent"/>
    <x v="4"/>
    <x v="18"/>
    <x v="120"/>
    <n v="1"/>
    <n v="2250"/>
    <x v="0"/>
    <s v="Joy David"/>
    <d v="2020-12-23T15:03:59"/>
    <s v="General Trade"/>
    <s v="Whatsapp"/>
    <d v="1899-12-31T02:31:36"/>
    <n v="2250"/>
    <d v="1899-12-30T12:32:23"/>
    <d v="1899-12-30T15:03:59"/>
  </r>
  <r>
    <x v="414"/>
    <x v="385"/>
    <x v="39"/>
    <x v="29"/>
    <s v="Good Mama Cleaning Detergent"/>
    <x v="4"/>
    <x v="18"/>
    <x v="128"/>
    <n v="1"/>
    <n v="2150"/>
    <x v="0"/>
    <s v="Joy David"/>
    <d v="2020-12-23T15:03:59"/>
    <s v="General Trade"/>
    <s v="Whatsapp"/>
    <d v="1899-12-31T02:31:36"/>
    <n v="2150"/>
    <d v="1899-12-30T12:32:23"/>
    <d v="1899-12-30T15:03:59"/>
  </r>
  <r>
    <x v="414"/>
    <x v="385"/>
    <x v="39"/>
    <x v="29"/>
    <s v="So Klin Concentrated Detergent"/>
    <x v="4"/>
    <x v="18"/>
    <x v="130"/>
    <n v="1"/>
    <n v="3280"/>
    <x v="0"/>
    <s v="Joy David"/>
    <d v="2020-12-23T15:03:59"/>
    <s v="General Trade"/>
    <s v="Whatsapp"/>
    <d v="1899-12-31T02:31:36"/>
    <n v="3280"/>
    <d v="1899-12-30T12:32:23"/>
    <d v="1899-12-30T15:03:59"/>
  </r>
  <r>
    <x v="414"/>
    <x v="385"/>
    <x v="39"/>
    <x v="29"/>
    <s v="So Klin Concentrated Detergent"/>
    <x v="4"/>
    <x v="18"/>
    <x v="127"/>
    <n v="1"/>
    <n v="2240"/>
    <x v="0"/>
    <s v="Joy David"/>
    <d v="2020-12-23T15:03:59"/>
    <s v="General Trade"/>
    <s v="Whatsapp"/>
    <d v="1899-12-31T02:31:36"/>
    <n v="2240"/>
    <d v="1899-12-30T12:32:23"/>
    <d v="1899-12-30T15:03:59"/>
  </r>
  <r>
    <x v="417"/>
    <x v="388"/>
    <x v="104"/>
    <x v="29"/>
    <s v="Good Mama Cleaning Detergent"/>
    <x v="4"/>
    <x v="18"/>
    <x v="129"/>
    <n v="2"/>
    <n v="2350"/>
    <x v="0"/>
    <s v="Kenny Akinola"/>
    <d v="2020-12-23T15:47:28"/>
    <s v="General Trade"/>
    <s v="Mobile App"/>
    <d v="1899-12-30T21:58:23"/>
    <n v="4700"/>
    <d v="1899-12-30T17:49:05"/>
    <d v="1899-12-30T15:47:28"/>
  </r>
  <r>
    <x v="418"/>
    <x v="389"/>
    <x v="189"/>
    <x v="29"/>
    <s v="Good Mama Cleaning Detergent"/>
    <x v="4"/>
    <x v="18"/>
    <x v="119"/>
    <n v="2"/>
    <n v="2150"/>
    <x v="0"/>
    <s v="Michelle Olusegun"/>
    <d v="2020-12-23T15:59:48"/>
    <s v="General Trade"/>
    <s v="Whatsapp"/>
    <d v="1899-12-31T07:49:16"/>
    <n v="4300"/>
    <d v="1899-12-30T08:10:32"/>
    <d v="1899-12-30T15:59:48"/>
  </r>
  <r>
    <x v="418"/>
    <x v="389"/>
    <x v="189"/>
    <x v="29"/>
    <s v="Good Mama Cleaning Detergent"/>
    <x v="4"/>
    <x v="18"/>
    <x v="120"/>
    <n v="1"/>
    <n v="2250"/>
    <x v="0"/>
    <s v="Michelle Olusegun"/>
    <d v="2020-12-23T15:59:48"/>
    <s v="General Trade"/>
    <s v="Whatsapp"/>
    <d v="1899-12-31T07:49:16"/>
    <n v="2250"/>
    <d v="1899-12-30T08:10:32"/>
    <d v="1899-12-30T15:59:48"/>
  </r>
  <r>
    <x v="662"/>
    <x v="595"/>
    <x v="236"/>
    <x v="27"/>
    <s v="Nittol Antibacterial Powder Detergent"/>
    <x v="4"/>
    <x v="18"/>
    <x v="133"/>
    <n v="2"/>
    <n v="2250"/>
    <x v="0"/>
    <s v="Waajidah vincent"/>
    <d v="2020-12-23T17:00:00"/>
    <s v="General Trade"/>
    <s v="Whatsapp"/>
    <d v="1899-12-30T23:06:19"/>
    <n v="4500"/>
    <d v="1899-12-30T17:53:41"/>
    <d v="1899-12-30T17:00:00"/>
  </r>
  <r>
    <x v="662"/>
    <x v="595"/>
    <x v="236"/>
    <x v="27"/>
    <s v="WAW Detergent"/>
    <x v="4"/>
    <x v="18"/>
    <x v="126"/>
    <n v="1"/>
    <n v="2200"/>
    <x v="0"/>
    <s v="Waajidah vincent"/>
    <d v="2020-12-23T17:00:00"/>
    <s v="General Trade"/>
    <s v="Whatsapp"/>
    <d v="1899-12-30T23:06:19"/>
    <n v="2200"/>
    <d v="1899-12-30T17:53:41"/>
    <d v="1899-12-30T17:00:00"/>
  </r>
  <r>
    <x v="663"/>
    <x v="596"/>
    <x v="0"/>
    <x v="29"/>
    <s v="Good Mama Cleaning Detergent"/>
    <x v="4"/>
    <x v="18"/>
    <x v="120"/>
    <n v="50"/>
    <n v="2250"/>
    <x v="0"/>
    <s v="Molly Muhammad"/>
    <d v="2020-12-23T21:04:27"/>
    <s v="General Trade"/>
    <s v="Mobile App"/>
    <d v="1899-12-31T04:22:59"/>
    <n v="112500"/>
    <d v="1899-12-30T16:41:28"/>
    <d v="1899-12-30T21:04:27"/>
  </r>
  <r>
    <x v="664"/>
    <x v="597"/>
    <x v="0"/>
    <x v="29"/>
    <s v="Good Mama Cleaning Detergent"/>
    <x v="4"/>
    <x v="18"/>
    <x v="119"/>
    <n v="50"/>
    <n v="2150"/>
    <x v="0"/>
    <s v="Molly Muhammad"/>
    <d v="2020-12-23T21:04:27"/>
    <s v="General Trade"/>
    <s v="Mobile App"/>
    <d v="1899-12-31T04:21:48"/>
    <n v="107500"/>
    <d v="1899-12-30T16:42:39"/>
    <d v="1899-12-30T21:04:27"/>
  </r>
  <r>
    <x v="423"/>
    <x v="393"/>
    <x v="190"/>
    <x v="27"/>
    <s v="WAW Colour Powder Detergent"/>
    <x v="4"/>
    <x v="20"/>
    <x v="147"/>
    <n v="2"/>
    <n v="2400"/>
    <x v="0"/>
    <s v="Martins Obafemi"/>
    <d v="2020-12-24T10:36:30"/>
    <s v="General Trade"/>
    <s v="Whatsapp"/>
    <d v="1899-12-30T23:45:06"/>
    <n v="4800"/>
    <d v="1899-12-30T10:51:24"/>
    <d v="1899-12-30T10:36:30"/>
  </r>
  <r>
    <x v="423"/>
    <x v="393"/>
    <x v="190"/>
    <x v="27"/>
    <s v="WAW Detergent"/>
    <x v="4"/>
    <x v="18"/>
    <x v="126"/>
    <n v="2"/>
    <n v="2200"/>
    <x v="0"/>
    <s v="Martins Obafemi"/>
    <d v="2020-12-24T10:36:30"/>
    <s v="General Trade"/>
    <s v="Whatsapp"/>
    <d v="1899-12-30T23:45:06"/>
    <n v="4400"/>
    <d v="1899-12-30T10:51:24"/>
    <d v="1899-12-30T10:36:30"/>
  </r>
  <r>
    <x v="107"/>
    <x v="106"/>
    <x v="79"/>
    <x v="3"/>
    <s v="Canoe Bar Soap"/>
    <x v="4"/>
    <x v="20"/>
    <x v="137"/>
    <n v="2"/>
    <n v="3500"/>
    <x v="0"/>
    <s v="Merit zion"/>
    <d v="2020-12-24T11:01:08"/>
    <s v="General Trade"/>
    <s v="Web App"/>
    <d v="1899-12-30T18:32:16"/>
    <n v="7000"/>
    <d v="1899-12-30T16:28:52"/>
    <d v="1899-12-30T11:01:08"/>
  </r>
  <r>
    <x v="107"/>
    <x v="106"/>
    <x v="79"/>
    <x v="3"/>
    <s v="Canoe Bar Soap"/>
    <x v="4"/>
    <x v="20"/>
    <x v="148"/>
    <n v="1"/>
    <n v="3550"/>
    <x v="0"/>
    <s v="Merit zion"/>
    <d v="2020-12-24T11:01:08"/>
    <s v="General Trade"/>
    <s v="Web App"/>
    <d v="1899-12-30T18:32:16"/>
    <n v="3550"/>
    <d v="1899-12-30T16:28:52"/>
    <d v="1899-12-30T11:01:08"/>
  </r>
  <r>
    <x v="108"/>
    <x v="107"/>
    <x v="61"/>
    <x v="3"/>
    <s v="Canoe Bar Soap"/>
    <x v="4"/>
    <x v="20"/>
    <x v="148"/>
    <n v="1"/>
    <n v="3550"/>
    <x v="0"/>
    <s v="Rayo Enoch"/>
    <d v="2020-12-24T11:14:18"/>
    <s v="Wholesale"/>
    <s v="Whatsapp"/>
    <d v="1899-12-30T17:21:25"/>
    <n v="3550"/>
    <d v="1899-12-30T17:52:53"/>
    <d v="1899-12-30T11:14:18"/>
  </r>
  <r>
    <x v="665"/>
    <x v="598"/>
    <x v="122"/>
    <x v="27"/>
    <s v="WAW Detergent"/>
    <x v="4"/>
    <x v="18"/>
    <x v="126"/>
    <n v="1"/>
    <n v="2200"/>
    <x v="0"/>
    <s v="Ofegha Toluwalase"/>
    <d v="2020-12-24T11:19:26"/>
    <s v="General Trade"/>
    <s v="Whatsapp"/>
    <d v="1899-12-30T19:54:15"/>
    <n v="2200"/>
    <d v="1899-12-30T15:25:11"/>
    <d v="1899-12-30T11:19:26"/>
  </r>
  <r>
    <x v="425"/>
    <x v="394"/>
    <x v="80"/>
    <x v="3"/>
    <s v="Canoe Bar Soap"/>
    <x v="4"/>
    <x v="20"/>
    <x v="148"/>
    <n v="5"/>
    <n v="3550"/>
    <x v="0"/>
    <s v="Esther Victor"/>
    <d v="2020-12-24T12:01:57"/>
    <s v="General Trade"/>
    <s v="Mobile App"/>
    <d v="1899-12-30T18:18:36"/>
    <n v="17750"/>
    <d v="1899-12-30T17:43:21"/>
    <d v="1899-12-30T12:01:57"/>
  </r>
  <r>
    <x v="666"/>
    <x v="599"/>
    <x v="237"/>
    <x v="27"/>
    <s v="WAW Detergent"/>
    <x v="4"/>
    <x v="18"/>
    <x v="126"/>
    <n v="2"/>
    <n v="2200"/>
    <x v="0"/>
    <s v="Cynthia ejike james"/>
    <d v="2020-12-24T12:36:06"/>
    <s v="General Trade"/>
    <s v="Whatsapp"/>
    <d v="1899-12-30T18:40:03"/>
    <n v="4400"/>
    <d v="1899-12-30T17:56:03"/>
    <d v="1899-12-30T12:36:06"/>
  </r>
  <r>
    <x v="44"/>
    <x v="44"/>
    <x v="34"/>
    <x v="3"/>
    <s v="Canoe Bar Soap"/>
    <x v="4"/>
    <x v="20"/>
    <x v="148"/>
    <n v="1"/>
    <n v="3550"/>
    <x v="0"/>
    <s v="Vivian Harrison"/>
    <d v="2020-12-24T16:45:05"/>
    <s v="General Trade"/>
    <s v="Whatsapp"/>
    <d v="1900-01-02T02:35:35"/>
    <n v="3550"/>
    <d v="1899-12-30T14:09:30"/>
    <d v="1899-12-30T16:45:05"/>
  </r>
  <r>
    <x v="44"/>
    <x v="44"/>
    <x v="34"/>
    <x v="29"/>
    <s v="Good Mama Cleaning Detergent"/>
    <x v="4"/>
    <x v="18"/>
    <x v="128"/>
    <n v="1"/>
    <n v="2150"/>
    <x v="0"/>
    <s v="Vivian Harrison"/>
    <d v="2020-12-24T16:45:05"/>
    <s v="General Trade"/>
    <s v="Whatsapp"/>
    <d v="1900-01-02T02:35:35"/>
    <n v="2150"/>
    <d v="1899-12-30T14:09:30"/>
    <d v="1899-12-30T16:45:05"/>
  </r>
  <r>
    <x v="44"/>
    <x v="44"/>
    <x v="34"/>
    <x v="30"/>
    <s v="So Easy Detergent"/>
    <x v="4"/>
    <x v="20"/>
    <x v="122"/>
    <n v="1"/>
    <n v="2200"/>
    <x v="0"/>
    <s v="Vivian Harrison"/>
    <d v="2020-12-24T16:45:05"/>
    <s v="General Trade"/>
    <s v="Whatsapp"/>
    <d v="1900-01-02T02:35:35"/>
    <n v="2200"/>
    <d v="1899-12-30T14:09:30"/>
    <d v="1899-12-30T16:45:05"/>
  </r>
  <r>
    <x v="44"/>
    <x v="44"/>
    <x v="34"/>
    <x v="28"/>
    <s v="Supreme Tasty Chicken Instant Noodles"/>
    <x v="4"/>
    <x v="19"/>
    <x v="141"/>
    <n v="1"/>
    <n v="1920"/>
    <x v="0"/>
    <s v="Vivian Harrison"/>
    <d v="2020-12-24T16:45:05"/>
    <s v="General Trade"/>
    <s v="Whatsapp"/>
    <d v="1900-01-02T02:35:35"/>
    <n v="1920"/>
    <d v="1899-12-30T14:09:30"/>
    <d v="1899-12-30T16:45:05"/>
  </r>
  <r>
    <x v="44"/>
    <x v="44"/>
    <x v="34"/>
    <x v="27"/>
    <s v="WAW Detergent"/>
    <x v="4"/>
    <x v="18"/>
    <x v="126"/>
    <n v="1"/>
    <n v="2200"/>
    <x v="0"/>
    <s v="Vivian Harrison"/>
    <d v="2020-12-24T16:45:05"/>
    <s v="General Trade"/>
    <s v="Whatsapp"/>
    <d v="1900-01-02T02:35:35"/>
    <n v="2200"/>
    <d v="1899-12-30T14:09:30"/>
    <d v="1899-12-30T16:45:05"/>
  </r>
  <r>
    <x v="437"/>
    <x v="405"/>
    <x v="21"/>
    <x v="3"/>
    <s v="Canoe Bar Soap"/>
    <x v="4"/>
    <x v="20"/>
    <x v="148"/>
    <n v="3"/>
    <n v="3550"/>
    <x v="0"/>
    <s v="Grace George"/>
    <d v="2020-12-24T17:13:12"/>
    <s v="Wholesale"/>
    <s v="Mobile App"/>
    <d v="1900-01-01T23:08:50"/>
    <n v="10650"/>
    <d v="1899-12-30T18:04:22"/>
    <d v="1899-12-30T17:13:12"/>
  </r>
  <r>
    <x v="437"/>
    <x v="405"/>
    <x v="21"/>
    <x v="3"/>
    <s v="Canoe Bar Soap"/>
    <x v="4"/>
    <x v="20"/>
    <x v="137"/>
    <n v="5"/>
    <n v="3500"/>
    <x v="0"/>
    <s v="Grace George"/>
    <d v="2020-12-24T17:13:12"/>
    <s v="Wholesale"/>
    <s v="Mobile App"/>
    <d v="1900-01-01T23:08:50"/>
    <n v="17500"/>
    <d v="1899-12-30T18:04:22"/>
    <d v="1899-12-30T17:13:12"/>
  </r>
  <r>
    <x v="438"/>
    <x v="406"/>
    <x v="191"/>
    <x v="29"/>
    <s v="Good Mama Cleaning Detergent"/>
    <x v="4"/>
    <x v="18"/>
    <x v="129"/>
    <n v="2"/>
    <n v="2350"/>
    <x v="0"/>
    <s v="kebe Joseph"/>
    <d v="2020-12-24T17:53:31"/>
    <s v="General Trade"/>
    <s v="Whatsapp"/>
    <d v="1899-12-31T03:11:46"/>
    <n v="4700"/>
    <d v="1899-12-30T14:41:45"/>
    <d v="1899-12-30T17:53:31"/>
  </r>
  <r>
    <x v="444"/>
    <x v="412"/>
    <x v="21"/>
    <x v="30"/>
    <s v="So Easy Detergent"/>
    <x v="4"/>
    <x v="20"/>
    <x v="122"/>
    <n v="25"/>
    <n v="2200"/>
    <x v="0"/>
    <s v="kebe Joseph"/>
    <d v="2020-12-28T09:36:04"/>
    <s v="Wholesale"/>
    <s v="Mobile App"/>
    <d v="1900-01-02T12:59:30"/>
    <n v="55000"/>
    <d v="1899-12-30T20:36:34"/>
    <d v="1899-12-30T09:36:04"/>
  </r>
  <r>
    <x v="667"/>
    <x v="600"/>
    <x v="21"/>
    <x v="30"/>
    <s v="So Easy Detergent"/>
    <x v="4"/>
    <x v="20"/>
    <x v="123"/>
    <n v="20"/>
    <n v="2300"/>
    <x v="0"/>
    <s v="kebe Joseph"/>
    <d v="2020-12-28T09:36:04"/>
    <s v="Wholesale"/>
    <s v="Mobile App"/>
    <d v="1900-01-01T13:44:29"/>
    <n v="46000"/>
    <d v="1899-12-30T19:51:35"/>
    <d v="1899-12-30T09:36:04"/>
  </r>
  <r>
    <x v="447"/>
    <x v="415"/>
    <x v="192"/>
    <x v="3"/>
    <s v="Canoe Bar Soap"/>
    <x v="4"/>
    <x v="20"/>
    <x v="137"/>
    <n v="1"/>
    <n v="3500"/>
    <x v="0"/>
    <s v="Merit zion"/>
    <d v="2020-12-28T09:47:49"/>
    <s v="Wholesale"/>
    <s v="Whatsapp"/>
    <d v="1900-01-02T20:50:26"/>
    <n v="3500"/>
    <d v="1899-12-30T12:57:23"/>
    <d v="1899-12-30T09:47:49"/>
  </r>
  <r>
    <x v="447"/>
    <x v="415"/>
    <x v="192"/>
    <x v="3"/>
    <s v="Canoe Bar Soap"/>
    <x v="4"/>
    <x v="20"/>
    <x v="148"/>
    <n v="1"/>
    <n v="3550"/>
    <x v="0"/>
    <s v="Merit zion"/>
    <d v="2020-12-28T09:47:49"/>
    <s v="Wholesale"/>
    <s v="Whatsapp"/>
    <d v="1900-01-02T20:50:26"/>
    <n v="3550"/>
    <d v="1899-12-30T12:57:23"/>
    <d v="1899-12-30T09:47:49"/>
  </r>
  <r>
    <x v="447"/>
    <x v="415"/>
    <x v="192"/>
    <x v="27"/>
    <s v="WAW Detergent"/>
    <x v="4"/>
    <x v="18"/>
    <x v="117"/>
    <n v="1"/>
    <n v="2450"/>
    <x v="0"/>
    <s v="Merit zion"/>
    <d v="2020-12-28T09:47:49"/>
    <s v="Wholesale"/>
    <s v="Whatsapp"/>
    <d v="1900-01-02T20:50:26"/>
    <n v="2450"/>
    <d v="1899-12-30T12:57:23"/>
    <d v="1899-12-30T09:47:49"/>
  </r>
  <r>
    <x v="447"/>
    <x v="415"/>
    <x v="192"/>
    <x v="27"/>
    <s v="WAW Detergent"/>
    <x v="4"/>
    <x v="18"/>
    <x v="126"/>
    <n v="2"/>
    <n v="2200"/>
    <x v="0"/>
    <s v="Merit zion"/>
    <d v="2020-12-28T09:47:49"/>
    <s v="Wholesale"/>
    <s v="Whatsapp"/>
    <d v="1900-01-02T20:50:26"/>
    <n v="4400"/>
    <d v="1899-12-30T12:57:23"/>
    <d v="1899-12-30T09:47:49"/>
  </r>
  <r>
    <x v="447"/>
    <x v="415"/>
    <x v="192"/>
    <x v="27"/>
    <s v="Nittol Antibacterial Powder Detergent"/>
    <x v="4"/>
    <x v="18"/>
    <x v="133"/>
    <n v="2"/>
    <n v="2250"/>
    <x v="0"/>
    <s v="Merit zion"/>
    <d v="2020-12-28T09:47:49"/>
    <s v="Wholesale"/>
    <s v="Whatsapp"/>
    <d v="1900-01-02T20:50:26"/>
    <n v="4500"/>
    <d v="1899-12-30T12:57:23"/>
    <d v="1899-12-30T09:47:49"/>
  </r>
  <r>
    <x v="447"/>
    <x v="415"/>
    <x v="192"/>
    <x v="27"/>
    <s v="Nittol Antibacterial Powder Detergent"/>
    <x v="4"/>
    <x v="18"/>
    <x v="134"/>
    <n v="1"/>
    <n v="2450"/>
    <x v="0"/>
    <s v="Merit zion"/>
    <d v="2020-12-28T09:47:49"/>
    <s v="Wholesale"/>
    <s v="Whatsapp"/>
    <d v="1900-01-02T20:50:26"/>
    <n v="2450"/>
    <d v="1899-12-30T12:57:23"/>
    <d v="1899-12-30T09:47:49"/>
  </r>
  <r>
    <x v="450"/>
    <x v="114"/>
    <x v="83"/>
    <x v="29"/>
    <s v="Good Mama Cleaning Detergent"/>
    <x v="4"/>
    <x v="18"/>
    <x v="129"/>
    <n v="2"/>
    <n v="2350"/>
    <x v="0"/>
    <s v="Ibukun Patrick"/>
    <d v="2020-12-28T11:41:15"/>
    <s v="General Trade"/>
    <s v="Mobile App"/>
    <d v="1900-01-02T20:08:40"/>
    <n v="4700"/>
    <d v="1899-12-30T15:32:35"/>
    <d v="1899-12-30T11:41:15"/>
  </r>
  <r>
    <x v="110"/>
    <x v="109"/>
    <x v="81"/>
    <x v="3"/>
    <s v="Canoe Bar Soap"/>
    <x v="4"/>
    <x v="20"/>
    <x v="148"/>
    <n v="2"/>
    <n v="3550"/>
    <x v="0"/>
    <s v="Maryjane Joel"/>
    <d v="2020-12-28T11:46:11"/>
    <s v="General Trade"/>
    <s v="Mobile App"/>
    <d v="1900-01-01T13:11:58"/>
    <n v="7100"/>
    <d v="1899-12-30T22:34:13"/>
    <d v="1899-12-30T11:46:11"/>
  </r>
  <r>
    <x v="110"/>
    <x v="109"/>
    <x v="81"/>
    <x v="27"/>
    <s v="WAW Detergent"/>
    <x v="4"/>
    <x v="18"/>
    <x v="126"/>
    <n v="2"/>
    <n v="2200"/>
    <x v="0"/>
    <s v="Maryjane Joel"/>
    <d v="2020-12-28T11:46:11"/>
    <s v="General Trade"/>
    <s v="Mobile App"/>
    <d v="1900-01-01T13:11:58"/>
    <n v="4400"/>
    <d v="1899-12-30T22:34:13"/>
    <d v="1899-12-30T11:46:11"/>
  </r>
  <r>
    <x v="456"/>
    <x v="422"/>
    <x v="136"/>
    <x v="3"/>
    <s v="Canoe Bar Soap"/>
    <x v="4"/>
    <x v="20"/>
    <x v="137"/>
    <n v="0.5"/>
    <n v="3500"/>
    <x v="0"/>
    <s v="Imegwa Philomena"/>
    <d v="2020-12-28T13:06:47"/>
    <s v="General Trade"/>
    <s v="Mobile App"/>
    <d v="1899-12-31T01:46:52"/>
    <n v="1750"/>
    <d v="1899-12-30T11:19:55"/>
    <d v="1899-12-30T13:06:47"/>
  </r>
  <r>
    <x v="668"/>
    <x v="601"/>
    <x v="104"/>
    <x v="4"/>
    <s v="Ariel Detergent"/>
    <x v="4"/>
    <x v="20"/>
    <x v="152"/>
    <n v="5"/>
    <n v="2100"/>
    <x v="0"/>
    <s v="Pollyanna SOLOMON"/>
    <d v="2020-12-28T15:49:43"/>
    <s v="General Trade"/>
    <s v="Mobile App"/>
    <d v="1899-12-30T23:52:42"/>
    <n v="10500"/>
    <d v="1899-12-30T15:57:01"/>
    <d v="1899-12-30T15:49:43"/>
  </r>
  <r>
    <x v="668"/>
    <x v="601"/>
    <x v="104"/>
    <x v="29"/>
    <s v="Good Mama Cleaning Detergent"/>
    <x v="4"/>
    <x v="18"/>
    <x v="120"/>
    <n v="5"/>
    <n v="2250"/>
    <x v="0"/>
    <s v="Pollyanna SOLOMON"/>
    <d v="2020-12-28T15:49:43"/>
    <s v="General Trade"/>
    <s v="Mobile App"/>
    <d v="1899-12-30T23:52:42"/>
    <n v="11250"/>
    <d v="1899-12-30T15:57:01"/>
    <d v="1899-12-30T15:49:43"/>
  </r>
  <r>
    <x v="668"/>
    <x v="601"/>
    <x v="104"/>
    <x v="29"/>
    <s v="Good Mama Cleaning Detergent"/>
    <x v="4"/>
    <x v="18"/>
    <x v="119"/>
    <n v="5"/>
    <n v="2150"/>
    <x v="0"/>
    <s v="Pollyanna SOLOMON"/>
    <d v="2020-12-28T15:49:43"/>
    <s v="General Trade"/>
    <s v="Mobile App"/>
    <d v="1899-12-30T23:52:42"/>
    <n v="10750"/>
    <d v="1899-12-30T15:57:01"/>
    <d v="1899-12-30T15:49:43"/>
  </r>
  <r>
    <x v="46"/>
    <x v="46"/>
    <x v="35"/>
    <x v="3"/>
    <s v="Canoe Bar Soap"/>
    <x v="4"/>
    <x v="20"/>
    <x v="148"/>
    <n v="3"/>
    <n v="3550"/>
    <x v="0"/>
    <s v="Rayo Enoch"/>
    <d v="2020-12-29T07:59:17"/>
    <s v="Wholesale"/>
    <s v="Whatsapp"/>
    <d v="1899-12-30T18:11:59"/>
    <n v="10650"/>
    <d v="1899-12-30T13:47:18"/>
    <d v="1899-12-30T07:59:17"/>
  </r>
  <r>
    <x v="46"/>
    <x v="46"/>
    <x v="35"/>
    <x v="30"/>
    <s v="So Easy Detergent"/>
    <x v="4"/>
    <x v="20"/>
    <x v="122"/>
    <n v="2"/>
    <n v="2200"/>
    <x v="0"/>
    <s v="Rayo Enoch"/>
    <d v="2020-12-29T07:59:17"/>
    <s v="Wholesale"/>
    <s v="Whatsapp"/>
    <d v="1899-12-30T18:11:59"/>
    <n v="4400"/>
    <d v="1899-12-30T13:47:18"/>
    <d v="1899-12-30T07:59:17"/>
  </r>
  <r>
    <x v="669"/>
    <x v="602"/>
    <x v="104"/>
    <x v="27"/>
    <s v="Nittol Antibacterial Powder Detergent"/>
    <x v="4"/>
    <x v="18"/>
    <x v="134"/>
    <n v="5"/>
    <n v="2450"/>
    <x v="0"/>
    <s v="Kenny Akinola"/>
    <d v="2020-12-29T09:30:26"/>
    <s v="General Trade"/>
    <s v="Whatsapp"/>
    <d v="1899-12-30T18:19:49"/>
    <n v="12250"/>
    <d v="1899-12-30T15:10:37"/>
    <d v="1899-12-30T09:30:26"/>
  </r>
  <r>
    <x v="669"/>
    <x v="602"/>
    <x v="104"/>
    <x v="27"/>
    <s v="WAW Detergent"/>
    <x v="4"/>
    <x v="18"/>
    <x v="126"/>
    <n v="5"/>
    <n v="2200"/>
    <x v="0"/>
    <s v="Kenny Akinola"/>
    <d v="2020-12-29T09:30:26"/>
    <s v="General Trade"/>
    <s v="Whatsapp"/>
    <d v="1899-12-30T18:19:49"/>
    <n v="11000"/>
    <d v="1899-12-30T15:10:37"/>
    <d v="1899-12-30T09:30:26"/>
  </r>
  <r>
    <x v="669"/>
    <x v="602"/>
    <x v="104"/>
    <x v="3"/>
    <s v="Canoe Bar Soap"/>
    <x v="4"/>
    <x v="20"/>
    <x v="148"/>
    <n v="2"/>
    <n v="3550"/>
    <x v="0"/>
    <s v="Kenny Akinola"/>
    <d v="2020-12-29T09:30:26"/>
    <s v="General Trade"/>
    <s v="Whatsapp"/>
    <d v="1899-12-30T18:19:49"/>
    <n v="7100"/>
    <d v="1899-12-30T15:10:37"/>
    <d v="1899-12-30T09:30:26"/>
  </r>
  <r>
    <x v="670"/>
    <x v="603"/>
    <x v="238"/>
    <x v="30"/>
    <s v="So Easy Detergent"/>
    <x v="4"/>
    <x v="20"/>
    <x v="123"/>
    <n v="10"/>
    <n v="2300"/>
    <x v="0"/>
    <s v="Maryjane Joel"/>
    <d v="2020-12-29T09:39:25"/>
    <s v="General Trade"/>
    <s v="Whatsapp"/>
    <d v="1899-12-30T22:53:06"/>
    <n v="23000"/>
    <d v="1899-12-30T10:46:19"/>
    <d v="1899-12-30T09:39:25"/>
  </r>
  <r>
    <x v="670"/>
    <x v="603"/>
    <x v="238"/>
    <x v="3"/>
    <s v="Canoe Bar Soap"/>
    <x v="4"/>
    <x v="20"/>
    <x v="148"/>
    <n v="2"/>
    <n v="3550"/>
    <x v="0"/>
    <s v="Maryjane Joel"/>
    <d v="2020-12-29T09:39:25"/>
    <s v="General Trade"/>
    <s v="Whatsapp"/>
    <d v="1899-12-30T22:53:06"/>
    <n v="7100"/>
    <d v="1899-12-30T10:46:19"/>
    <d v="1899-12-30T09:39:25"/>
  </r>
  <r>
    <x v="670"/>
    <x v="603"/>
    <x v="238"/>
    <x v="29"/>
    <s v="Good Mama Cleaning Detergent"/>
    <x v="4"/>
    <x v="18"/>
    <x v="119"/>
    <n v="5"/>
    <n v="2150"/>
    <x v="0"/>
    <s v="Maryjane Joel"/>
    <d v="2020-12-29T09:39:25"/>
    <s v="General Trade"/>
    <s v="Whatsapp"/>
    <d v="1899-12-30T22:53:06"/>
    <n v="10750"/>
    <d v="1899-12-30T10:46:19"/>
    <d v="1899-12-30T09:39:25"/>
  </r>
  <r>
    <x v="463"/>
    <x v="426"/>
    <x v="196"/>
    <x v="27"/>
    <s v="WAW Detergent"/>
    <x v="4"/>
    <x v="18"/>
    <x v="117"/>
    <n v="2"/>
    <n v="2450"/>
    <x v="0"/>
    <s v="Dolly yanju"/>
    <d v="2020-12-29T09:42:18"/>
    <s v="Modern Trade"/>
    <s v="Whatsapp"/>
    <d v="1899-12-30T18:00:28"/>
    <n v="4900"/>
    <d v="1899-12-30T15:41:50"/>
    <d v="1899-12-30T09:42:18"/>
  </r>
  <r>
    <x v="463"/>
    <x v="426"/>
    <x v="196"/>
    <x v="27"/>
    <s v="WAW Detergent"/>
    <x v="4"/>
    <x v="18"/>
    <x v="126"/>
    <n v="1"/>
    <n v="2200"/>
    <x v="0"/>
    <s v="Dolly yanju"/>
    <d v="2020-12-29T09:42:18"/>
    <s v="Modern Trade"/>
    <s v="Whatsapp"/>
    <d v="1899-12-30T18:00:28"/>
    <n v="2200"/>
    <d v="1899-12-30T15:41:50"/>
    <d v="1899-12-30T09:42:18"/>
  </r>
  <r>
    <x v="463"/>
    <x v="426"/>
    <x v="196"/>
    <x v="27"/>
    <s v="Nittol Antibacterial Powder Detergent"/>
    <x v="4"/>
    <x v="18"/>
    <x v="133"/>
    <n v="1"/>
    <n v="2250"/>
    <x v="0"/>
    <s v="Dolly yanju"/>
    <d v="2020-12-29T09:42:18"/>
    <s v="Modern Trade"/>
    <s v="Whatsapp"/>
    <d v="1899-12-30T18:00:28"/>
    <n v="2250"/>
    <d v="1899-12-30T15:41:50"/>
    <d v="1899-12-30T09:42:18"/>
  </r>
  <r>
    <x v="463"/>
    <x v="426"/>
    <x v="196"/>
    <x v="27"/>
    <s v="Nittol Antibacterial Powder Detergent"/>
    <x v="4"/>
    <x v="18"/>
    <x v="138"/>
    <n v="1"/>
    <n v="3500"/>
    <x v="0"/>
    <s v="Dolly yanju"/>
    <d v="2020-12-29T09:42:18"/>
    <s v="Modern Trade"/>
    <s v="Whatsapp"/>
    <d v="1899-12-30T18:00:28"/>
    <n v="3500"/>
    <d v="1899-12-30T15:41:50"/>
    <d v="1899-12-30T09:42:18"/>
  </r>
  <r>
    <x v="463"/>
    <x v="426"/>
    <x v="196"/>
    <x v="27"/>
    <s v="Nittol Antibacterial Powder Detergent"/>
    <x v="4"/>
    <x v="18"/>
    <x v="134"/>
    <n v="2"/>
    <n v="2450"/>
    <x v="0"/>
    <s v="Dolly yanju"/>
    <d v="2020-12-29T09:42:18"/>
    <s v="Modern Trade"/>
    <s v="Whatsapp"/>
    <d v="1899-12-30T18:00:28"/>
    <n v="4900"/>
    <d v="1899-12-30T15:41:50"/>
    <d v="1899-12-30T09:42:18"/>
  </r>
  <r>
    <x v="463"/>
    <x v="426"/>
    <x v="196"/>
    <x v="3"/>
    <s v="Canoe Bar Soap"/>
    <x v="4"/>
    <x v="20"/>
    <x v="148"/>
    <n v="1"/>
    <n v="3550"/>
    <x v="0"/>
    <s v="Dolly yanju"/>
    <d v="2020-12-29T09:42:18"/>
    <s v="Modern Trade"/>
    <s v="Whatsapp"/>
    <d v="1899-12-30T18:00:28"/>
    <n v="3550"/>
    <d v="1899-12-30T15:41:50"/>
    <d v="1899-12-30T09:42:18"/>
  </r>
  <r>
    <x v="463"/>
    <x v="426"/>
    <x v="196"/>
    <x v="3"/>
    <s v="Canoe Bar Soap"/>
    <x v="4"/>
    <x v="20"/>
    <x v="137"/>
    <n v="1"/>
    <n v="3500"/>
    <x v="0"/>
    <s v="Dolly yanju"/>
    <d v="2020-12-29T09:42:18"/>
    <s v="Modern Trade"/>
    <s v="Whatsapp"/>
    <d v="1899-12-30T18:00:28"/>
    <n v="3500"/>
    <d v="1899-12-30T15:41:50"/>
    <d v="1899-12-30T09:42:18"/>
  </r>
  <r>
    <x v="671"/>
    <x v="604"/>
    <x v="239"/>
    <x v="27"/>
    <s v="WAW Detergent"/>
    <x v="4"/>
    <x v="18"/>
    <x v="126"/>
    <n v="2"/>
    <n v="2200"/>
    <x v="0"/>
    <s v="Mariam Sheun"/>
    <d v="2020-12-29T10:11:15"/>
    <s v="Modern Trade"/>
    <s v="Whatsapp"/>
    <d v="1899-12-30T19:40:01"/>
    <n v="4400"/>
    <d v="1899-12-30T14:31:14"/>
    <d v="1899-12-30T10:11:15"/>
  </r>
  <r>
    <x v="671"/>
    <x v="604"/>
    <x v="239"/>
    <x v="27"/>
    <s v="WAW Colour Powder Detergent"/>
    <x v="4"/>
    <x v="20"/>
    <x v="147"/>
    <n v="2"/>
    <n v="2400"/>
    <x v="0"/>
    <s v="Mariam Sheun"/>
    <d v="2020-12-29T10:11:15"/>
    <s v="Modern Trade"/>
    <s v="Whatsapp"/>
    <d v="1899-12-30T19:40:01"/>
    <n v="4800"/>
    <d v="1899-12-30T14:31:14"/>
    <d v="1899-12-30T10:11:15"/>
  </r>
  <r>
    <x v="671"/>
    <x v="604"/>
    <x v="239"/>
    <x v="27"/>
    <s v="WAW Detergent"/>
    <x v="4"/>
    <x v="18"/>
    <x v="117"/>
    <n v="2"/>
    <n v="2450"/>
    <x v="0"/>
    <s v="Mariam Sheun"/>
    <d v="2020-12-29T10:11:15"/>
    <s v="Modern Trade"/>
    <s v="Whatsapp"/>
    <d v="1899-12-30T19:40:01"/>
    <n v="4900"/>
    <d v="1899-12-30T14:31:14"/>
    <d v="1899-12-30T10:11:15"/>
  </r>
  <r>
    <x v="47"/>
    <x v="47"/>
    <x v="11"/>
    <x v="3"/>
    <s v="Canoe Bar Soap"/>
    <x v="4"/>
    <x v="20"/>
    <x v="148"/>
    <n v="1"/>
    <n v="3550"/>
    <x v="0"/>
    <s v="Martins oyekunle"/>
    <d v="2020-12-29T11:52:32"/>
    <s v="General Trade"/>
    <s v="Whatsapp"/>
    <d v="1899-12-31T03:32:21"/>
    <n v="3550"/>
    <d v="1899-12-30T08:20:11"/>
    <d v="1899-12-30T11:52:32"/>
  </r>
  <r>
    <x v="672"/>
    <x v="605"/>
    <x v="240"/>
    <x v="27"/>
    <s v="WAW Detergent"/>
    <x v="4"/>
    <x v="18"/>
    <x v="126"/>
    <n v="1"/>
    <n v="2200"/>
    <x v="0"/>
    <s v="AMANDA Jonathan"/>
    <d v="2020-12-29T12:17:53"/>
    <s v="Wholesale"/>
    <s v="Whatsapp"/>
    <d v="1899-12-30T23:06:39"/>
    <n v="2200"/>
    <d v="1899-12-30T13:11:14"/>
    <d v="1899-12-30T12:17:53"/>
  </r>
  <r>
    <x v="673"/>
    <x v="435"/>
    <x v="122"/>
    <x v="3"/>
    <s v="Canoe Bar Soap"/>
    <x v="4"/>
    <x v="20"/>
    <x v="148"/>
    <n v="3"/>
    <n v="3550"/>
    <x v="0"/>
    <s v="Martins Obafemi"/>
    <d v="2020-12-29T12:21:53"/>
    <s v="General Trade"/>
    <s v="Whatsapp"/>
    <d v="1899-12-31T00:34:33"/>
    <n v="10650"/>
    <d v="1899-12-30T11:47:20"/>
    <d v="1899-12-30T12:21:53"/>
  </r>
  <r>
    <x v="473"/>
    <x v="436"/>
    <x v="69"/>
    <x v="29"/>
    <s v="Good Mama Cleaning Detergent"/>
    <x v="4"/>
    <x v="18"/>
    <x v="119"/>
    <n v="5"/>
    <n v="2150"/>
    <x v="0"/>
    <s v="Ralia Okwuchukwu"/>
    <d v="2020-12-29T13:24:13"/>
    <s v="Wholesale"/>
    <s v="Whatsapp"/>
    <d v="1899-12-31T01:12:28"/>
    <n v="10750"/>
    <d v="1899-12-30T12:11:45"/>
    <d v="1899-12-30T13:24:13"/>
  </r>
  <r>
    <x v="674"/>
    <x v="606"/>
    <x v="69"/>
    <x v="27"/>
    <s v="WAW Detergent"/>
    <x v="4"/>
    <x v="18"/>
    <x v="126"/>
    <n v="1"/>
    <n v="2200"/>
    <x v="0"/>
    <s v="Ralia Okwuchukwu"/>
    <d v="2020-12-29T13:24:13"/>
    <s v="Wholesale"/>
    <s v="Whatsapp"/>
    <d v="1899-12-31T00:53:19"/>
    <n v="2200"/>
    <d v="1899-12-30T12:30:54"/>
    <d v="1899-12-30T13:24:13"/>
  </r>
  <r>
    <x v="474"/>
    <x v="437"/>
    <x v="78"/>
    <x v="29"/>
    <s v="Good Mama Cleaning Detergent"/>
    <x v="4"/>
    <x v="18"/>
    <x v="119"/>
    <n v="5"/>
    <n v="2150"/>
    <x v="0"/>
    <s v="Queen Alex"/>
    <d v="2020-12-29T14:07:22"/>
    <s v="General Trade"/>
    <s v="Whatsapp"/>
    <d v="1900-01-02T18:10:57"/>
    <n v="10750"/>
    <d v="1899-12-30T19:56:25"/>
    <d v="1899-12-30T14:07:22"/>
  </r>
  <r>
    <x v="474"/>
    <x v="437"/>
    <x v="78"/>
    <x v="3"/>
    <s v="Canoe Bar Soap"/>
    <x v="4"/>
    <x v="20"/>
    <x v="148"/>
    <n v="3"/>
    <n v="3550"/>
    <x v="0"/>
    <s v="Queen Alex"/>
    <d v="2020-12-29T14:07:22"/>
    <s v="General Trade"/>
    <s v="Whatsapp"/>
    <d v="1900-01-02T18:10:57"/>
    <n v="10650"/>
    <d v="1899-12-30T19:56:25"/>
    <d v="1899-12-30T14:07:22"/>
  </r>
  <r>
    <x v="49"/>
    <x v="49"/>
    <x v="36"/>
    <x v="29"/>
    <s v="Good Mama Cleaning Detergent"/>
    <x v="4"/>
    <x v="18"/>
    <x v="119"/>
    <n v="5"/>
    <n v="2150"/>
    <x v="0"/>
    <s v="Michelle Olusegun"/>
    <d v="2020-12-29T14:14:54"/>
    <s v="General Trade"/>
    <s v="Whatsapp"/>
    <d v="1899-12-31T05:38:15"/>
    <n v="10750"/>
    <d v="1899-12-30T08:36:39"/>
    <d v="1899-12-30T14:14:54"/>
  </r>
  <r>
    <x v="475"/>
    <x v="438"/>
    <x v="199"/>
    <x v="30"/>
    <s v="So Easy Detergent"/>
    <x v="4"/>
    <x v="20"/>
    <x v="122"/>
    <n v="2"/>
    <n v="2200"/>
    <x v="0"/>
    <s v="AMANDA Jonathan"/>
    <d v="2020-12-29T14:15:18"/>
    <s v="General Trade"/>
    <s v="Whatsapp"/>
    <d v="1899-12-31T01:23:28"/>
    <n v="4400"/>
    <d v="1899-12-30T12:51:50"/>
    <d v="1899-12-30T14:15:18"/>
  </r>
  <r>
    <x v="475"/>
    <x v="438"/>
    <x v="199"/>
    <x v="30"/>
    <s v="So Easy Detergent"/>
    <x v="4"/>
    <x v="20"/>
    <x v="123"/>
    <n v="2"/>
    <n v="2300"/>
    <x v="0"/>
    <s v="AMANDA Jonathan"/>
    <d v="2020-12-29T14:15:18"/>
    <s v="General Trade"/>
    <s v="Whatsapp"/>
    <d v="1899-12-31T01:23:28"/>
    <n v="4600"/>
    <d v="1899-12-30T12:51:50"/>
    <d v="1899-12-30T14:15:18"/>
  </r>
  <r>
    <x v="475"/>
    <x v="438"/>
    <x v="199"/>
    <x v="30"/>
    <s v="So Easy Detergent"/>
    <x v="4"/>
    <x v="20"/>
    <x v="135"/>
    <n v="2"/>
    <n v="2700"/>
    <x v="0"/>
    <s v="AMANDA Jonathan"/>
    <d v="2020-12-29T14:15:18"/>
    <s v="General Trade"/>
    <s v="Whatsapp"/>
    <d v="1899-12-31T01:23:28"/>
    <n v="5400"/>
    <d v="1899-12-30T12:51:50"/>
    <d v="1899-12-30T14:15:18"/>
  </r>
  <r>
    <x v="475"/>
    <x v="438"/>
    <x v="199"/>
    <x v="3"/>
    <s v="Canoe Bar Soap"/>
    <x v="4"/>
    <x v="20"/>
    <x v="148"/>
    <n v="2"/>
    <n v="3550"/>
    <x v="0"/>
    <s v="AMANDA Jonathan"/>
    <d v="2020-12-29T14:15:18"/>
    <s v="General Trade"/>
    <s v="Whatsapp"/>
    <d v="1899-12-31T01:23:28"/>
    <n v="7100"/>
    <d v="1899-12-30T12:51:50"/>
    <d v="1899-12-30T14:15:18"/>
  </r>
  <r>
    <x v="475"/>
    <x v="438"/>
    <x v="199"/>
    <x v="3"/>
    <s v="Canoe Bar Soap"/>
    <x v="4"/>
    <x v="20"/>
    <x v="137"/>
    <n v="2"/>
    <n v="3500"/>
    <x v="0"/>
    <s v="AMANDA Jonathan"/>
    <d v="2020-12-29T14:15:18"/>
    <s v="General Trade"/>
    <s v="Whatsapp"/>
    <d v="1899-12-31T01:23:28"/>
    <n v="7000"/>
    <d v="1899-12-30T12:51:50"/>
    <d v="1899-12-30T14:15:18"/>
  </r>
  <r>
    <x v="475"/>
    <x v="438"/>
    <x v="199"/>
    <x v="5"/>
    <s v="Radiant Detergent Powder"/>
    <x v="4"/>
    <x v="20"/>
    <x v="143"/>
    <n v="1"/>
    <n v="2210"/>
    <x v="0"/>
    <s v="AMANDA Jonathan"/>
    <d v="2020-12-29T14:15:18"/>
    <s v="General Trade"/>
    <s v="Whatsapp"/>
    <d v="1899-12-31T01:23:28"/>
    <n v="2210"/>
    <d v="1899-12-30T12:51:50"/>
    <d v="1899-12-30T14:15:18"/>
  </r>
  <r>
    <x v="478"/>
    <x v="441"/>
    <x v="200"/>
    <x v="29"/>
    <s v="So Klin Concentrated Detergent"/>
    <x v="4"/>
    <x v="18"/>
    <x v="145"/>
    <n v="1"/>
    <n v="3640"/>
    <x v="0"/>
    <s v="Michelle Olusegun"/>
    <d v="2020-12-29T18:00:31"/>
    <s v="General Trade"/>
    <s v="Whatsapp"/>
    <d v="1899-12-31T01:47:02"/>
    <n v="3640"/>
    <d v="1899-12-30T16:13:29"/>
    <d v="1899-12-30T18:00:31"/>
  </r>
  <r>
    <x v="482"/>
    <x v="445"/>
    <x v="201"/>
    <x v="30"/>
    <s v="So Easy Detergent"/>
    <x v="4"/>
    <x v="20"/>
    <x v="123"/>
    <n v="2"/>
    <n v="2300"/>
    <x v="0"/>
    <s v="Sofia UWEM"/>
    <d v="2020-12-30T09:51:12"/>
    <s v="General Trade"/>
    <s v="Whatsapp"/>
    <d v="1899-12-30T18:21:13"/>
    <n v="4600"/>
    <d v="1899-12-30T15:29:59"/>
    <d v="1899-12-30T09:51:12"/>
  </r>
  <r>
    <x v="482"/>
    <x v="445"/>
    <x v="201"/>
    <x v="3"/>
    <s v="Canoe Bar Soap"/>
    <x v="4"/>
    <x v="20"/>
    <x v="148"/>
    <n v="1"/>
    <n v="3550"/>
    <x v="0"/>
    <s v="Sofia UWEM"/>
    <d v="2020-12-30T09:51:12"/>
    <s v="General Trade"/>
    <s v="Whatsapp"/>
    <d v="1899-12-30T18:21:13"/>
    <n v="3550"/>
    <d v="1899-12-30T15:29:59"/>
    <d v="1899-12-30T09:51:12"/>
  </r>
  <r>
    <x v="482"/>
    <x v="445"/>
    <x v="201"/>
    <x v="28"/>
    <s v="Supreme Tasty Chicken Instant Noodles"/>
    <x v="4"/>
    <x v="19"/>
    <x v="141"/>
    <n v="1"/>
    <n v="1920"/>
    <x v="0"/>
    <s v="Sofia UWEM"/>
    <d v="2020-12-30T09:51:12"/>
    <s v="General Trade"/>
    <s v="Whatsapp"/>
    <d v="1899-12-30T18:21:13"/>
    <n v="1920"/>
    <d v="1899-12-30T15:29:59"/>
    <d v="1899-12-30T09:51:12"/>
  </r>
  <r>
    <x v="486"/>
    <x v="448"/>
    <x v="202"/>
    <x v="3"/>
    <s v="Canoe Bar Soap"/>
    <x v="4"/>
    <x v="20"/>
    <x v="148"/>
    <n v="1"/>
    <n v="3550"/>
    <x v="0"/>
    <s v="pink August"/>
    <d v="2020-12-30T11:29:50"/>
    <s v="General Trade"/>
    <s v="Whatsapp"/>
    <d v="1899-12-30T18:48:03"/>
    <n v="3550"/>
    <d v="1899-12-30T16:41:47"/>
    <d v="1899-12-30T11:29:50"/>
  </r>
  <r>
    <x v="486"/>
    <x v="448"/>
    <x v="202"/>
    <x v="30"/>
    <s v="So Easy Detergent"/>
    <x v="4"/>
    <x v="20"/>
    <x v="122"/>
    <n v="2"/>
    <n v="2200"/>
    <x v="0"/>
    <s v="pink August"/>
    <d v="2020-12-30T11:29:50"/>
    <s v="General Trade"/>
    <s v="Whatsapp"/>
    <d v="1899-12-30T18:48:03"/>
    <n v="4400"/>
    <d v="1899-12-30T16:41:47"/>
    <d v="1899-12-30T11:29:50"/>
  </r>
  <r>
    <x v="675"/>
    <x v="607"/>
    <x v="75"/>
    <x v="29"/>
    <s v="Good Mama Cleaning Detergent"/>
    <x v="4"/>
    <x v="18"/>
    <x v="119"/>
    <n v="35"/>
    <n v="2150"/>
    <x v="0"/>
    <s v="Maryjane Joel"/>
    <d v="2020-12-30T12:32:40"/>
    <s v="General Trade"/>
    <s v="Mobile App"/>
    <d v="1899-12-30T19:13:48"/>
    <n v="75250"/>
    <d v="1899-12-30T17:18:52"/>
    <d v="1899-12-30T12:32:40"/>
  </r>
  <r>
    <x v="676"/>
    <x v="608"/>
    <x v="75"/>
    <x v="3"/>
    <s v="Canoe Bar Soap"/>
    <x v="4"/>
    <x v="20"/>
    <x v="148"/>
    <n v="5"/>
    <n v="3550"/>
    <x v="0"/>
    <s v="Maryjane Joel"/>
    <d v="2020-12-30T12:32:40"/>
    <s v="General Trade"/>
    <s v="Mobile App"/>
    <d v="1899-12-30T19:09:30"/>
    <n v="17750"/>
    <d v="1899-12-30T17:23:10"/>
    <d v="1899-12-30T12:32:40"/>
  </r>
  <r>
    <x v="676"/>
    <x v="608"/>
    <x v="75"/>
    <x v="3"/>
    <s v="Canoe Bar Soap"/>
    <x v="4"/>
    <x v="20"/>
    <x v="137"/>
    <n v="5"/>
    <n v="3500"/>
    <x v="0"/>
    <s v="Maryjane Joel"/>
    <d v="2020-12-30T12:32:40"/>
    <s v="General Trade"/>
    <s v="Mobile App"/>
    <d v="1899-12-30T19:09:30"/>
    <n v="17500"/>
    <d v="1899-12-30T17:23:10"/>
    <d v="1899-12-30T12:32:40"/>
  </r>
  <r>
    <x v="523"/>
    <x v="480"/>
    <x v="21"/>
    <x v="28"/>
    <s v="Supreme Tasty Chicken Instant Noodles"/>
    <x v="4"/>
    <x v="19"/>
    <x v="141"/>
    <n v="5"/>
    <n v="1920"/>
    <x v="0"/>
    <s v="Grace George"/>
    <d v="2020-12-30T15:43:12"/>
    <s v="Wholesale"/>
    <s v="Mobile App"/>
    <d v="1900-01-01T04:40:37"/>
    <n v="9600"/>
    <d v="1899-12-30T11:02:35"/>
    <d v="1899-12-30T15:43:12"/>
  </r>
  <r>
    <x v="523"/>
    <x v="480"/>
    <x v="21"/>
    <x v="29"/>
    <s v="Good Mama Cleaning Detergent"/>
    <x v="4"/>
    <x v="18"/>
    <x v="119"/>
    <n v="25"/>
    <n v="2150"/>
    <x v="0"/>
    <s v="Grace George"/>
    <d v="2020-12-30T15:43:12"/>
    <s v="Wholesale"/>
    <s v="Mobile App"/>
    <d v="1900-01-01T04:40:37"/>
    <n v="53750"/>
    <d v="1899-12-30T11:02:35"/>
    <d v="1899-12-30T15:43:12"/>
  </r>
  <r>
    <x v="494"/>
    <x v="454"/>
    <x v="30"/>
    <x v="3"/>
    <s v="Canoe Bar Soap"/>
    <x v="4"/>
    <x v="20"/>
    <x v="148"/>
    <n v="1"/>
    <n v="3550"/>
    <x v="0"/>
    <s v="kebe Joseph"/>
    <d v="2020-12-30T17:09:18"/>
    <s v="General Trade"/>
    <s v="Whatsapp"/>
    <d v="1899-12-31T08:36:29"/>
    <n v="3550"/>
    <d v="1899-12-30T08:32:49"/>
    <d v="1899-12-30T17:09:18"/>
  </r>
  <r>
    <x v="494"/>
    <x v="454"/>
    <x v="30"/>
    <x v="29"/>
    <s v="Good Mama Cleaning Detergent"/>
    <x v="4"/>
    <x v="18"/>
    <x v="128"/>
    <n v="5"/>
    <n v="2150"/>
    <x v="0"/>
    <s v="kebe Joseph"/>
    <d v="2020-12-30T17:09:18"/>
    <s v="General Trade"/>
    <s v="Whatsapp"/>
    <d v="1899-12-31T08:36:29"/>
    <n v="10750"/>
    <d v="1899-12-30T08:32:49"/>
    <d v="1899-12-30T17:09:18"/>
  </r>
  <r>
    <x v="677"/>
    <x v="609"/>
    <x v="18"/>
    <x v="29"/>
    <s v="Good Mama Cleaning Detergent"/>
    <x v="4"/>
    <x v="18"/>
    <x v="121"/>
    <n v="5"/>
    <n v="2250"/>
    <x v="0"/>
    <s v="kebe Joseph"/>
    <d v="2020-12-30T18:44:43"/>
    <s v="Wholesale"/>
    <s v="Mobile App"/>
    <d v="1899-12-31T11:05:40"/>
    <n v="11250"/>
    <d v="1899-12-30T07:39:03"/>
    <d v="1899-12-30T18:44:43"/>
  </r>
  <r>
    <x v="677"/>
    <x v="609"/>
    <x v="18"/>
    <x v="29"/>
    <s v="Good Mama Cleaning Detergent"/>
    <x v="4"/>
    <x v="18"/>
    <x v="128"/>
    <n v="10"/>
    <n v="2150"/>
    <x v="0"/>
    <s v="kebe Joseph"/>
    <d v="2020-12-30T18:44:43"/>
    <s v="Wholesale"/>
    <s v="Mobile App"/>
    <d v="1899-12-31T11:05:40"/>
    <n v="21500"/>
    <d v="1899-12-30T07:39:03"/>
    <d v="1899-12-30T18:44:43"/>
  </r>
  <r>
    <x v="678"/>
    <x v="610"/>
    <x v="18"/>
    <x v="29"/>
    <s v="Good Mama Cleaning Detergent"/>
    <x v="4"/>
    <x v="18"/>
    <x v="128"/>
    <n v="20"/>
    <n v="2150"/>
    <x v="0"/>
    <s v="kebe Joseph"/>
    <d v="2020-12-30T18:44:43"/>
    <s v="Wholesale"/>
    <s v="Mobile App"/>
    <d v="1899-12-31T08:56:17"/>
    <n v="43000"/>
    <d v="1899-12-30T09:48:26"/>
    <d v="1899-12-30T18:44:43"/>
  </r>
  <r>
    <x v="679"/>
    <x v="611"/>
    <x v="82"/>
    <x v="29"/>
    <s v="Good Mama Cleaning Detergent"/>
    <x v="4"/>
    <x v="18"/>
    <x v="119"/>
    <n v="15"/>
    <n v="2150"/>
    <x v="0"/>
    <s v="Maryjane Joel"/>
    <d v="2020-12-31T08:03:14"/>
    <s v="General Trade"/>
    <s v="Mobile App"/>
    <d v="1899-12-31T02:07:56"/>
    <n v="32250"/>
    <d v="1899-12-30T05:55:18"/>
    <d v="1899-12-30T08:03:14"/>
  </r>
  <r>
    <x v="679"/>
    <x v="611"/>
    <x v="82"/>
    <x v="30"/>
    <s v="So Easy Detergent"/>
    <x v="4"/>
    <x v="20"/>
    <x v="122"/>
    <n v="7"/>
    <n v="2200"/>
    <x v="0"/>
    <s v="Maryjane Joel"/>
    <d v="2020-12-31T08:03:14"/>
    <s v="General Trade"/>
    <s v="Mobile App"/>
    <d v="1899-12-31T02:07:56"/>
    <n v="15400"/>
    <d v="1899-12-30T05:55:18"/>
    <d v="1899-12-30T08:03:14"/>
  </r>
  <r>
    <x v="496"/>
    <x v="456"/>
    <x v="141"/>
    <x v="30"/>
    <s v="So Easy Detergent"/>
    <x v="4"/>
    <x v="20"/>
    <x v="122"/>
    <n v="2"/>
    <n v="2200"/>
    <x v="0"/>
    <s v="Martins Obafemi"/>
    <d v="2020-12-31T10:15:29"/>
    <s v="General Trade"/>
    <s v="Mobile App"/>
    <d v="1899-12-31T14:08:08"/>
    <n v="4400"/>
    <d v="1899-12-30T20:07:21"/>
    <d v="1899-12-30T10:15:29"/>
  </r>
  <r>
    <x v="497"/>
    <x v="457"/>
    <x v="104"/>
    <x v="29"/>
    <s v="So Klin Concentrated Detergent"/>
    <x v="4"/>
    <x v="18"/>
    <x v="127"/>
    <n v="5"/>
    <n v="2240"/>
    <x v="0"/>
    <s v="Kenny Akinola"/>
    <d v="2020-12-31T10:55:15"/>
    <s v="General Trade"/>
    <s v="Mobile App"/>
    <d v="1899-12-30T17:38:42"/>
    <n v="11200"/>
    <d v="1899-12-30T17:16:33"/>
    <d v="1899-12-30T10:55:15"/>
  </r>
  <r>
    <x v="497"/>
    <x v="457"/>
    <x v="104"/>
    <x v="3"/>
    <s v="Canoe Bar Soap"/>
    <x v="4"/>
    <x v="20"/>
    <x v="148"/>
    <n v="2"/>
    <n v="3550"/>
    <x v="0"/>
    <s v="Kenny Akinola"/>
    <d v="2020-12-31T10:55:15"/>
    <s v="General Trade"/>
    <s v="Mobile App"/>
    <d v="1899-12-30T17:38:42"/>
    <n v="7100"/>
    <d v="1899-12-30T17:16:33"/>
    <d v="1899-12-30T10:55:15"/>
  </r>
  <r>
    <x v="498"/>
    <x v="458"/>
    <x v="203"/>
    <x v="3"/>
    <s v="Canoe Bar Soap"/>
    <x v="4"/>
    <x v="20"/>
    <x v="148"/>
    <n v="2"/>
    <n v="3550"/>
    <x v="0"/>
    <s v="kiara Oluwabukola"/>
    <d v="2020-12-31T10:57:01"/>
    <s v="General Trade"/>
    <s v="Whatsapp"/>
    <d v="1899-12-31T14:32:00"/>
    <n v="7100"/>
    <d v="1899-12-30T20:25:01"/>
    <d v="1899-12-30T10:57:01"/>
  </r>
  <r>
    <x v="498"/>
    <x v="458"/>
    <x v="203"/>
    <x v="29"/>
    <s v="Good Mama Cleaning Detergent"/>
    <x v="4"/>
    <x v="18"/>
    <x v="128"/>
    <n v="2"/>
    <n v="2150"/>
    <x v="0"/>
    <s v="kiara Oluwabukola"/>
    <d v="2020-12-31T10:57:01"/>
    <s v="General Trade"/>
    <s v="Whatsapp"/>
    <d v="1899-12-31T14:32:00"/>
    <n v="4300"/>
    <d v="1899-12-30T20:25:01"/>
    <d v="1899-12-30T10:57:01"/>
  </r>
  <r>
    <x v="498"/>
    <x v="458"/>
    <x v="203"/>
    <x v="29"/>
    <s v="So Klin Concentrated Detergent"/>
    <x v="4"/>
    <x v="18"/>
    <x v="127"/>
    <n v="1"/>
    <n v="2240"/>
    <x v="0"/>
    <s v="kiara Oluwabukola"/>
    <d v="2020-12-31T10:57:01"/>
    <s v="General Trade"/>
    <s v="Whatsapp"/>
    <d v="1899-12-31T14:32:00"/>
    <n v="2240"/>
    <d v="1899-12-30T20:25:01"/>
    <d v="1899-12-30T10:57:01"/>
  </r>
  <r>
    <x v="498"/>
    <x v="458"/>
    <x v="203"/>
    <x v="30"/>
    <s v="So Easy Detergent"/>
    <x v="4"/>
    <x v="20"/>
    <x v="123"/>
    <n v="2"/>
    <n v="2300"/>
    <x v="0"/>
    <s v="kiara Oluwabukola"/>
    <d v="2020-12-31T10:57:01"/>
    <s v="General Trade"/>
    <s v="Whatsapp"/>
    <d v="1899-12-31T14:32:00"/>
    <n v="4600"/>
    <d v="1899-12-30T20:25:01"/>
    <d v="1899-12-30T10:57:01"/>
  </r>
  <r>
    <x v="498"/>
    <x v="458"/>
    <x v="203"/>
    <x v="30"/>
    <s v="So Easy Detergent"/>
    <x v="4"/>
    <x v="20"/>
    <x v="122"/>
    <n v="2"/>
    <n v="2200"/>
    <x v="0"/>
    <s v="kiara Oluwabukola"/>
    <d v="2020-12-31T10:57:01"/>
    <s v="General Trade"/>
    <s v="Whatsapp"/>
    <d v="1899-12-31T14:32:00"/>
    <n v="4400"/>
    <d v="1899-12-30T20:25:01"/>
    <d v="1899-12-30T10:57:01"/>
  </r>
  <r>
    <x v="499"/>
    <x v="459"/>
    <x v="200"/>
    <x v="29"/>
    <s v="So Klin Concentrated Detergent"/>
    <x v="4"/>
    <x v="18"/>
    <x v="145"/>
    <n v="1"/>
    <n v="3640"/>
    <x v="0"/>
    <s v="Michelle Olusegun"/>
    <d v="2020-12-31T12:01:55"/>
    <s v="General Trade"/>
    <s v="Whatsapp"/>
    <d v="1899-12-31T00:33:22"/>
    <n v="3640"/>
    <d v="1899-12-30T11:28:33"/>
    <d v="1899-12-30T12:01:55"/>
  </r>
  <r>
    <x v="502"/>
    <x v="461"/>
    <x v="204"/>
    <x v="3"/>
    <s v="Canoe Bar Soap"/>
    <x v="4"/>
    <x v="20"/>
    <x v="148"/>
    <n v="1"/>
    <n v="3550"/>
    <x v="0"/>
    <s v="Bernice Segs"/>
    <d v="2020-12-31T14:38:04"/>
    <s v="General Trade"/>
    <s v="Whatsapp"/>
    <d v="1899-12-30T23:57:08"/>
    <n v="3550"/>
    <d v="1899-12-30T14:40:56"/>
    <d v="1899-12-30T14:38:04"/>
  </r>
  <r>
    <x v="502"/>
    <x v="461"/>
    <x v="204"/>
    <x v="29"/>
    <s v="Good Mama Cleaning Detergent"/>
    <x v="4"/>
    <x v="18"/>
    <x v="128"/>
    <n v="1"/>
    <n v="2150"/>
    <x v="0"/>
    <s v="Bernice Segs"/>
    <d v="2020-12-31T14:38:04"/>
    <s v="General Trade"/>
    <s v="Whatsapp"/>
    <d v="1899-12-30T23:57:08"/>
    <n v="2150"/>
    <d v="1899-12-30T14:40:56"/>
    <d v="1899-12-30T14:38:04"/>
  </r>
  <r>
    <x v="52"/>
    <x v="52"/>
    <x v="31"/>
    <x v="4"/>
    <s v="Ariel Detergent"/>
    <x v="4"/>
    <x v="20"/>
    <x v="154"/>
    <n v="1"/>
    <n v="4350"/>
    <x v="0"/>
    <s v="Bernice Segs"/>
    <d v="2020-12-31T16:51:39"/>
    <s v="General Trade"/>
    <s v="Whatsapp"/>
    <d v="1899-12-31T01:27:00"/>
    <n v="4350"/>
    <d v="1899-12-30T15:24:39"/>
    <d v="1899-12-30T16:51:39"/>
  </r>
  <r>
    <x v="680"/>
    <x v="612"/>
    <x v="18"/>
    <x v="29"/>
    <s v="Good Mama Cleaning Detergent"/>
    <x v="4"/>
    <x v="18"/>
    <x v="119"/>
    <n v="20"/>
    <n v="2150"/>
    <x v="0"/>
    <s v="Adaeze gabriel"/>
    <d v="2020-12-31T20:15:24"/>
    <s v="Wholesale"/>
    <s v="Mobile App"/>
    <d v="1900-01-01T00:13:33"/>
    <n v="43000"/>
    <d v="1899-12-30T20:01:51"/>
    <d v="1899-12-30T20:15:24"/>
  </r>
  <r>
    <x v="54"/>
    <x v="54"/>
    <x v="38"/>
    <x v="4"/>
    <s v="Ariel Detergent"/>
    <x v="4"/>
    <x v="20"/>
    <x v="152"/>
    <n v="6"/>
    <n v="2100"/>
    <x v="0"/>
    <s v="Akon wisdom"/>
    <d v="2021-01-04T08:49:06"/>
    <s v="General Trade"/>
    <s v="Whatsapp"/>
    <d v="1900-01-02T18:38:39"/>
    <n v="12600"/>
    <d v="1899-12-30T14:10:27"/>
    <d v="1899-12-30T08:49:06"/>
  </r>
  <r>
    <x v="54"/>
    <x v="54"/>
    <x v="38"/>
    <x v="29"/>
    <s v="Good Mama Cleaning Detergent"/>
    <x v="4"/>
    <x v="18"/>
    <x v="120"/>
    <n v="4"/>
    <n v="2250"/>
    <x v="0"/>
    <s v="Akon wisdom"/>
    <d v="2021-01-04T08:49:06"/>
    <s v="General Trade"/>
    <s v="Whatsapp"/>
    <d v="1900-01-02T18:38:39"/>
    <n v="9000"/>
    <d v="1899-12-30T14:10:27"/>
    <d v="1899-12-30T08:49:06"/>
  </r>
  <r>
    <x v="681"/>
    <x v="613"/>
    <x v="80"/>
    <x v="30"/>
    <s v="So Easy Detergent"/>
    <x v="4"/>
    <x v="20"/>
    <x v="122"/>
    <n v="30"/>
    <n v="2200"/>
    <x v="0"/>
    <s v="Esther Victor"/>
    <d v="2021-01-04T13:38:08"/>
    <s v="General Trade"/>
    <s v="Mobile App"/>
    <d v="1900-01-02T20:21:49"/>
    <n v="66000"/>
    <d v="1899-12-30T17:16:19"/>
    <d v="1899-12-30T13:38:08"/>
  </r>
  <r>
    <x v="682"/>
    <x v="614"/>
    <x v="80"/>
    <x v="29"/>
    <s v="Good Mama Cleaning Detergent"/>
    <x v="4"/>
    <x v="18"/>
    <x v="119"/>
    <n v="30"/>
    <n v="2150"/>
    <x v="0"/>
    <s v="Esther Victor"/>
    <d v="2021-01-04T13:38:08"/>
    <s v="General Trade"/>
    <s v="Mobile App"/>
    <d v="1900-01-02T20:16:48"/>
    <n v="64500"/>
    <d v="1899-12-30T17:21:20"/>
    <d v="1899-12-30T13:38:08"/>
  </r>
  <r>
    <x v="683"/>
    <x v="615"/>
    <x v="75"/>
    <x v="29"/>
    <s v="Good Mama Cleaning Detergent"/>
    <x v="4"/>
    <x v="18"/>
    <x v="119"/>
    <n v="35"/>
    <n v="2150"/>
    <x v="0"/>
    <s v="Esther Victor"/>
    <d v="2021-01-04T15:02:13"/>
    <s v="General Trade"/>
    <s v="Whatsapp"/>
    <d v="1900-01-03T05:50:04"/>
    <n v="75250"/>
    <d v="1899-12-30T09:12:09"/>
    <d v="1899-12-30T15:02:13"/>
  </r>
  <r>
    <x v="516"/>
    <x v="474"/>
    <x v="46"/>
    <x v="29"/>
    <s v="Good Mama Cleaning Detergent"/>
    <x v="4"/>
    <x v="18"/>
    <x v="121"/>
    <n v="5"/>
    <n v="2250"/>
    <x v="0"/>
    <s v="jannybliss Daniel Scott"/>
    <d v="2021-01-04T18:38:11"/>
    <s v="General Trade"/>
    <s v="Whatsapp"/>
    <d v="1900-01-03T08:37:02"/>
    <n v="11250"/>
    <d v="1899-12-30T10:01:09"/>
    <d v="1899-12-30T18:38:11"/>
  </r>
  <r>
    <x v="516"/>
    <x v="474"/>
    <x v="46"/>
    <x v="29"/>
    <s v="Good Mama Cleaning Detergent"/>
    <x v="4"/>
    <x v="18"/>
    <x v="119"/>
    <n v="5"/>
    <n v="2150"/>
    <x v="0"/>
    <s v="jannybliss Daniel Scott"/>
    <d v="2021-01-04T18:38:11"/>
    <s v="General Trade"/>
    <s v="Whatsapp"/>
    <d v="1900-01-03T08:37:02"/>
    <n v="10750"/>
    <d v="1899-12-30T10:01:09"/>
    <d v="1899-12-30T18:38:11"/>
  </r>
  <r>
    <x v="516"/>
    <x v="474"/>
    <x v="46"/>
    <x v="29"/>
    <s v="So Klin Concentrated Detergent"/>
    <x v="4"/>
    <x v="18"/>
    <x v="130"/>
    <n v="5"/>
    <n v="3280"/>
    <x v="0"/>
    <s v="jannybliss Daniel Scott"/>
    <d v="2021-01-04T18:38:11"/>
    <s v="General Trade"/>
    <s v="Whatsapp"/>
    <d v="1900-01-03T08:37:02"/>
    <n v="16400"/>
    <d v="1899-12-30T10:01:09"/>
    <d v="1899-12-30T18:38:11"/>
  </r>
  <r>
    <x v="516"/>
    <x v="474"/>
    <x v="46"/>
    <x v="29"/>
    <s v="So Klin Concentrated Detergent"/>
    <x v="4"/>
    <x v="18"/>
    <x v="127"/>
    <n v="5"/>
    <n v="2240"/>
    <x v="0"/>
    <s v="jannybliss Daniel Scott"/>
    <d v="2021-01-04T18:38:11"/>
    <s v="General Trade"/>
    <s v="Whatsapp"/>
    <d v="1900-01-03T08:37:02"/>
    <n v="11200"/>
    <d v="1899-12-30T10:01:09"/>
    <d v="1899-12-30T18:38:11"/>
  </r>
  <r>
    <x v="516"/>
    <x v="474"/>
    <x v="46"/>
    <x v="27"/>
    <s v="WAW Detergent"/>
    <x v="4"/>
    <x v="18"/>
    <x v="117"/>
    <n v="5"/>
    <n v="2450"/>
    <x v="0"/>
    <s v="jannybliss Daniel Scott"/>
    <d v="2021-01-04T18:38:11"/>
    <s v="General Trade"/>
    <s v="Whatsapp"/>
    <d v="1900-01-03T08:37:02"/>
    <n v="12250"/>
    <d v="1899-12-30T10:01:09"/>
    <d v="1899-12-30T18:38:11"/>
  </r>
  <r>
    <x v="516"/>
    <x v="474"/>
    <x v="46"/>
    <x v="27"/>
    <s v="WAW Detergent"/>
    <x v="4"/>
    <x v="18"/>
    <x v="126"/>
    <n v="5"/>
    <n v="2200"/>
    <x v="0"/>
    <s v="jannybliss Daniel Scott"/>
    <d v="2021-01-04T18:38:11"/>
    <s v="General Trade"/>
    <s v="Whatsapp"/>
    <d v="1900-01-03T08:37:02"/>
    <n v="11000"/>
    <d v="1899-12-30T10:01:09"/>
    <d v="1899-12-30T18:38:11"/>
  </r>
  <r>
    <x v="517"/>
    <x v="475"/>
    <x v="206"/>
    <x v="29"/>
    <s v="Good Mama Cleaning Detergent"/>
    <x v="4"/>
    <x v="18"/>
    <x v="120"/>
    <n v="1"/>
    <n v="2250"/>
    <x v="1"/>
    <s v="Jessica Williams"/>
    <m/>
    <s v="General Trade"/>
    <s v="Whatsapp"/>
    <s v="00:00:00"/>
    <n v="2250"/>
    <d v="1899-12-30T08:45:27"/>
    <s v="-"/>
  </r>
  <r>
    <x v="517"/>
    <x v="475"/>
    <x v="206"/>
    <x v="29"/>
    <s v="Good Mama Cleaning Detergent"/>
    <x v="4"/>
    <x v="18"/>
    <x v="128"/>
    <n v="1"/>
    <n v="2150"/>
    <x v="1"/>
    <s v="Jessica Williams"/>
    <m/>
    <s v="General Trade"/>
    <s v="Whatsapp"/>
    <s v="00:00:00"/>
    <n v="2150"/>
    <d v="1899-12-30T08:45:27"/>
    <s v="-"/>
  </r>
  <r>
    <x v="517"/>
    <x v="475"/>
    <x v="206"/>
    <x v="29"/>
    <s v="Good Mama Cleaning Detergent"/>
    <x v="4"/>
    <x v="18"/>
    <x v="149"/>
    <n v="1"/>
    <n v="2350"/>
    <x v="1"/>
    <s v="Jessica Williams"/>
    <m/>
    <s v="General Trade"/>
    <s v="Whatsapp"/>
    <s v="00:00:00"/>
    <n v="2350"/>
    <d v="1899-12-30T08:45:27"/>
    <s v="-"/>
  </r>
  <r>
    <x v="517"/>
    <x v="475"/>
    <x v="206"/>
    <x v="29"/>
    <s v="So Klin Concentrated Detergent"/>
    <x v="4"/>
    <x v="18"/>
    <x v="127"/>
    <n v="3"/>
    <n v="2240"/>
    <x v="1"/>
    <s v="Jessica Williams"/>
    <m/>
    <s v="General Trade"/>
    <s v="Whatsapp"/>
    <s v="00:00:00"/>
    <n v="6720"/>
    <d v="1899-12-30T08:45:27"/>
    <s v="-"/>
  </r>
  <r>
    <x v="517"/>
    <x v="475"/>
    <x v="206"/>
    <x v="30"/>
    <s v="So Easy Detergent"/>
    <x v="4"/>
    <x v="20"/>
    <x v="123"/>
    <n v="1"/>
    <n v="2300"/>
    <x v="1"/>
    <s v="Jessica Williams"/>
    <m/>
    <s v="General Trade"/>
    <s v="Whatsapp"/>
    <s v="00:00:00"/>
    <n v="2300"/>
    <d v="1899-12-30T08:45:27"/>
    <s v="-"/>
  </r>
  <r>
    <x v="517"/>
    <x v="475"/>
    <x v="206"/>
    <x v="30"/>
    <s v="So Easy Detergent"/>
    <x v="4"/>
    <x v="20"/>
    <x v="122"/>
    <n v="1"/>
    <n v="2200"/>
    <x v="1"/>
    <s v="Jessica Williams"/>
    <m/>
    <s v="General Trade"/>
    <s v="Whatsapp"/>
    <s v="00:00:00"/>
    <n v="2200"/>
    <d v="1899-12-30T08:45:27"/>
    <s v="-"/>
  </r>
  <r>
    <x v="684"/>
    <x v="616"/>
    <x v="241"/>
    <x v="27"/>
    <s v="WAW Detergent"/>
    <x v="4"/>
    <x v="18"/>
    <x v="126"/>
    <n v="1"/>
    <n v="2200"/>
    <x v="1"/>
    <s v="Chiamaka Richard"/>
    <m/>
    <s v="Wholesale"/>
    <s v="Whatsapp"/>
    <s v="00:00:00"/>
    <n v="2200"/>
    <d v="1899-12-30T16:04:08"/>
    <s v="-"/>
  </r>
  <r>
    <x v="684"/>
    <x v="616"/>
    <x v="241"/>
    <x v="27"/>
    <s v="WAW Colour Powder Detergent"/>
    <x v="4"/>
    <x v="20"/>
    <x v="147"/>
    <n v="1"/>
    <n v="2400"/>
    <x v="1"/>
    <s v="Chiamaka Richard"/>
    <m/>
    <s v="Wholesale"/>
    <s v="Whatsapp"/>
    <s v="00:00:00"/>
    <n v="2400"/>
    <d v="1899-12-30T16:04:08"/>
    <s v="-"/>
  </r>
  <r>
    <x v="519"/>
    <x v="477"/>
    <x v="207"/>
    <x v="29"/>
    <s v="Good Mama Cleaning Detergent"/>
    <x v="4"/>
    <x v="18"/>
    <x v="121"/>
    <n v="2"/>
    <n v="2250"/>
    <x v="1"/>
    <s v="Waajidah vincent"/>
    <m/>
    <s v="Modern Trade"/>
    <s v="Mobile App"/>
    <s v="00:00:00"/>
    <n v="4500"/>
    <d v="1899-12-30T08:40:48"/>
    <s v="-"/>
  </r>
  <r>
    <x v="519"/>
    <x v="477"/>
    <x v="207"/>
    <x v="27"/>
    <s v="WAW Colour Powder Detergent"/>
    <x v="4"/>
    <x v="20"/>
    <x v="147"/>
    <n v="1"/>
    <n v="2400"/>
    <x v="1"/>
    <s v="Waajidah vincent"/>
    <m/>
    <s v="Modern Trade"/>
    <s v="Mobile App"/>
    <s v="00:00:00"/>
    <n v="2400"/>
    <d v="1899-12-30T08:40:48"/>
    <s v="-"/>
  </r>
  <r>
    <x v="519"/>
    <x v="477"/>
    <x v="207"/>
    <x v="30"/>
    <s v="So Easy Detergent"/>
    <x v="4"/>
    <x v="20"/>
    <x v="123"/>
    <n v="5"/>
    <n v="2300"/>
    <x v="1"/>
    <s v="Waajidah vincent"/>
    <m/>
    <s v="Modern Trade"/>
    <s v="Mobile App"/>
    <s v="00:00:00"/>
    <n v="11500"/>
    <d v="1899-12-30T08:40:48"/>
    <s v="-"/>
  </r>
  <r>
    <x v="58"/>
    <x v="58"/>
    <x v="41"/>
    <x v="4"/>
    <s v="Ariel Detergent"/>
    <x v="4"/>
    <x v="20"/>
    <x v="155"/>
    <n v="1"/>
    <n v="5100"/>
    <x v="1"/>
    <s v="Gabriel sodiq"/>
    <m/>
    <s v="Modern Trade"/>
    <s v="Mobile App"/>
    <s v="00:00:00"/>
    <n v="5100"/>
    <d v="1899-12-30T16:06:55"/>
    <s v="-"/>
  </r>
  <r>
    <x v="58"/>
    <x v="58"/>
    <x v="41"/>
    <x v="4"/>
    <s v="Ariel Detergent"/>
    <x v="4"/>
    <x v="20"/>
    <x v="140"/>
    <n v="1"/>
    <n v="3200"/>
    <x v="1"/>
    <s v="Gabriel sodiq"/>
    <m/>
    <s v="Modern Trade"/>
    <s v="Mobile App"/>
    <s v="00:00:00"/>
    <n v="3200"/>
    <d v="1899-12-30T16:06:55"/>
    <s v="-"/>
  </r>
  <r>
    <x v="58"/>
    <x v="58"/>
    <x v="41"/>
    <x v="4"/>
    <s v="Ariel Detergent"/>
    <x v="4"/>
    <x v="20"/>
    <x v="132"/>
    <n v="1"/>
    <n v="5700"/>
    <x v="1"/>
    <s v="Gabriel sodiq"/>
    <m/>
    <s v="Modern Trade"/>
    <s v="Mobile App"/>
    <s v="00:00:00"/>
    <n v="5700"/>
    <d v="1899-12-30T16:06:55"/>
    <s v="-"/>
  </r>
  <r>
    <x v="685"/>
    <x v="617"/>
    <x v="242"/>
    <x v="27"/>
    <s v="WAW Detergent"/>
    <x v="4"/>
    <x v="18"/>
    <x v="126"/>
    <n v="1"/>
    <n v="2200"/>
    <x v="1"/>
    <s v="Dolly yanju"/>
    <m/>
    <s v="General Trade"/>
    <s v="Whatsapp"/>
    <s v="00:00:00"/>
    <n v="2200"/>
    <d v="1899-12-30T10:34:25"/>
    <s v="-"/>
  </r>
  <r>
    <x v="685"/>
    <x v="617"/>
    <x v="242"/>
    <x v="27"/>
    <s v="Nittol Antibacterial Powder Detergent"/>
    <x v="4"/>
    <x v="18"/>
    <x v="133"/>
    <n v="1"/>
    <n v="2250"/>
    <x v="1"/>
    <s v="Dolly yanju"/>
    <m/>
    <s v="General Trade"/>
    <s v="Whatsapp"/>
    <s v="00:00:00"/>
    <n v="2250"/>
    <d v="1899-12-30T10:34:25"/>
    <s v="-"/>
  </r>
  <r>
    <x v="685"/>
    <x v="617"/>
    <x v="242"/>
    <x v="27"/>
    <s v="Nittol Antibacterial Powder Detergent"/>
    <x v="4"/>
    <x v="18"/>
    <x v="134"/>
    <n v="1"/>
    <n v="2450"/>
    <x v="1"/>
    <s v="Dolly yanju"/>
    <m/>
    <s v="General Trade"/>
    <s v="Whatsapp"/>
    <s v="00:00:00"/>
    <n v="2450"/>
    <d v="1899-12-30T10:34:25"/>
    <s v="-"/>
  </r>
  <r>
    <x v="525"/>
    <x v="63"/>
    <x v="46"/>
    <x v="27"/>
    <s v="Nittol Antibacterial Powder Detergent"/>
    <x v="4"/>
    <x v="18"/>
    <x v="133"/>
    <n v="10"/>
    <n v="2250"/>
    <x v="1"/>
    <s v="pink August"/>
    <m/>
    <s v="General Trade"/>
    <s v="Whatsapp"/>
    <s v="00:00:00"/>
    <n v="22500"/>
    <d v="1899-12-30T16:12:25"/>
    <s v="-"/>
  </r>
  <r>
    <x v="525"/>
    <x v="63"/>
    <x v="46"/>
    <x v="27"/>
    <s v="Nittol Antibacterial Powder Detergent"/>
    <x v="4"/>
    <x v="18"/>
    <x v="134"/>
    <n v="5"/>
    <n v="2450"/>
    <x v="1"/>
    <s v="pink August"/>
    <m/>
    <s v="General Trade"/>
    <s v="Whatsapp"/>
    <s v="00:00:00"/>
    <n v="12250"/>
    <d v="1899-12-30T16:12:25"/>
    <s v="-"/>
  </r>
  <r>
    <x v="525"/>
    <x v="63"/>
    <x v="46"/>
    <x v="29"/>
    <s v="So Klin Concentrated Detergent"/>
    <x v="4"/>
    <x v="18"/>
    <x v="130"/>
    <n v="2"/>
    <n v="3280"/>
    <x v="1"/>
    <s v="pink August"/>
    <m/>
    <s v="General Trade"/>
    <s v="Whatsapp"/>
    <s v="00:00:00"/>
    <n v="6560"/>
    <d v="1899-12-30T16:12:25"/>
    <s v="-"/>
  </r>
  <r>
    <x v="525"/>
    <x v="63"/>
    <x v="46"/>
    <x v="29"/>
    <s v="So Klin Concentrated Detergent"/>
    <x v="4"/>
    <x v="18"/>
    <x v="127"/>
    <n v="2"/>
    <n v="2240"/>
    <x v="1"/>
    <s v="pink August"/>
    <m/>
    <s v="General Trade"/>
    <s v="Whatsapp"/>
    <s v="00:00:00"/>
    <n v="4480"/>
    <d v="1899-12-30T16:12:25"/>
    <s v="-"/>
  </r>
  <r>
    <x v="63"/>
    <x v="63"/>
    <x v="46"/>
    <x v="30"/>
    <s v="So Easy Detergent"/>
    <x v="4"/>
    <x v="20"/>
    <x v="122"/>
    <n v="5"/>
    <n v="2200"/>
    <x v="1"/>
    <s v="pink August"/>
    <m/>
    <s v="General Trade"/>
    <s v="Whatsapp"/>
    <s v="00:00:00"/>
    <n v="11000"/>
    <d v="1899-12-30T16:12:26"/>
    <s v="-"/>
  </r>
  <r>
    <x v="63"/>
    <x v="63"/>
    <x v="46"/>
    <x v="30"/>
    <s v="So Easy Detergent"/>
    <x v="4"/>
    <x v="20"/>
    <x v="123"/>
    <n v="5"/>
    <n v="2300"/>
    <x v="1"/>
    <s v="pink August"/>
    <m/>
    <s v="General Trade"/>
    <s v="Whatsapp"/>
    <s v="00:00:00"/>
    <n v="11500"/>
    <d v="1899-12-30T16:12:26"/>
    <s v="-"/>
  </r>
  <r>
    <x v="63"/>
    <x v="63"/>
    <x v="46"/>
    <x v="3"/>
    <s v="Canoe Bar Soap"/>
    <x v="4"/>
    <x v="20"/>
    <x v="137"/>
    <n v="2"/>
    <n v="3500"/>
    <x v="1"/>
    <s v="pink August"/>
    <m/>
    <s v="General Trade"/>
    <s v="Whatsapp"/>
    <s v="00:00:00"/>
    <n v="7000"/>
    <d v="1899-12-30T16:12:26"/>
    <s v="-"/>
  </r>
  <r>
    <x v="63"/>
    <x v="63"/>
    <x v="46"/>
    <x v="3"/>
    <s v="Canoe Bar Soap"/>
    <x v="4"/>
    <x v="20"/>
    <x v="148"/>
    <n v="5"/>
    <n v="3550"/>
    <x v="1"/>
    <s v="pink August"/>
    <m/>
    <s v="General Trade"/>
    <s v="Whatsapp"/>
    <s v="00:00:00"/>
    <n v="17750"/>
    <d v="1899-12-30T16:12:26"/>
    <s v="-"/>
  </r>
  <r>
    <x v="63"/>
    <x v="63"/>
    <x v="46"/>
    <x v="28"/>
    <s v="Supreme Tasty Chicken Instant Noodles"/>
    <x v="4"/>
    <x v="19"/>
    <x v="141"/>
    <n v="10"/>
    <n v="1920"/>
    <x v="1"/>
    <s v="pink August"/>
    <m/>
    <s v="General Trade"/>
    <s v="Whatsapp"/>
    <s v="00:00:00"/>
    <n v="19200"/>
    <d v="1899-12-30T16:12:26"/>
    <s v="-"/>
  </r>
  <r>
    <x v="686"/>
    <x v="618"/>
    <x v="71"/>
    <x v="4"/>
    <s v="Ariel Detergent"/>
    <x v="4"/>
    <x v="20"/>
    <x v="152"/>
    <n v="15"/>
    <n v="2100"/>
    <x v="1"/>
    <s v="Ameerah Utibeabasi"/>
    <m/>
    <s v="General Trade"/>
    <s v="Mobile App"/>
    <s v="00:00:00"/>
    <n v="31500"/>
    <d v="1899-12-30T13:33:33"/>
    <s v="-"/>
  </r>
  <r>
    <x v="610"/>
    <x v="486"/>
    <x v="136"/>
    <x v="31"/>
    <s v="Magik Multipurpose Detergent"/>
    <x v="4"/>
    <x v="20"/>
    <x v="150"/>
    <n v="1"/>
    <n v="2190"/>
    <x v="1"/>
    <s v="Imegwa Philomena"/>
    <m/>
    <s v="General Trade"/>
    <s v="Mobile App"/>
    <s v="00:00:00"/>
    <n v="2190"/>
    <d v="1899-12-30T18:52:46"/>
    <s v="-"/>
  </r>
  <r>
    <x v="610"/>
    <x v="486"/>
    <x v="136"/>
    <x v="31"/>
    <s v="Magik Multipurpose Detergent"/>
    <x v="4"/>
    <x v="20"/>
    <x v="151"/>
    <n v="1"/>
    <n v="2120"/>
    <x v="1"/>
    <s v="Imegwa Philomena"/>
    <m/>
    <s v="General Trade"/>
    <s v="Mobile App"/>
    <s v="00:00:00"/>
    <n v="2120"/>
    <d v="1899-12-30T18:52:46"/>
    <s v="-"/>
  </r>
  <r>
    <x v="610"/>
    <x v="486"/>
    <x v="136"/>
    <x v="30"/>
    <s v="So Easy Detergent"/>
    <x v="4"/>
    <x v="20"/>
    <x v="122"/>
    <n v="1"/>
    <n v="2200"/>
    <x v="1"/>
    <s v="Imegwa Philomena"/>
    <m/>
    <s v="General Trade"/>
    <s v="Mobile App"/>
    <s v="00:00:00"/>
    <n v="2200"/>
    <d v="1899-12-30T18:52:46"/>
    <s v="-"/>
  </r>
  <r>
    <x v="534"/>
    <x v="488"/>
    <x v="70"/>
    <x v="29"/>
    <s v="Good Mama Cleaning Detergent"/>
    <x v="4"/>
    <x v="18"/>
    <x v="121"/>
    <n v="2"/>
    <n v="2250"/>
    <x v="1"/>
    <s v="Martins Obafemi"/>
    <m/>
    <s v="General Trade"/>
    <s v="Whatsapp"/>
    <s v="00:00:00"/>
    <n v="4500"/>
    <d v="1899-12-30T14:54:14"/>
    <s v="-"/>
  </r>
  <r>
    <x v="534"/>
    <x v="488"/>
    <x v="70"/>
    <x v="28"/>
    <s v="Supreme Tasty Chicken Instant Noodles"/>
    <x v="4"/>
    <x v="19"/>
    <x v="141"/>
    <n v="3"/>
    <n v="1900"/>
    <x v="1"/>
    <s v="Martins Obafemi"/>
    <m/>
    <s v="General Trade"/>
    <s v="Whatsapp"/>
    <s v="00:00:00"/>
    <n v="5700"/>
    <d v="1899-12-30T14:54:14"/>
    <s v="-"/>
  </r>
  <r>
    <x v="518"/>
    <x v="476"/>
    <x v="21"/>
    <x v="3"/>
    <s v="Canoe Bar Soap"/>
    <x v="4"/>
    <x v="20"/>
    <x v="148"/>
    <n v="10"/>
    <n v="3550"/>
    <x v="1"/>
    <s v="-"/>
    <m/>
    <s v="Wholesale"/>
    <s v="Mobile App"/>
    <s v="00:00:00"/>
    <n v="35500"/>
    <d v="1899-12-30T22:41:02"/>
    <s v="-"/>
  </r>
  <r>
    <x v="518"/>
    <x v="476"/>
    <x v="21"/>
    <x v="30"/>
    <s v="So Easy Detergent"/>
    <x v="4"/>
    <x v="20"/>
    <x v="123"/>
    <n v="20"/>
    <n v="2300"/>
    <x v="1"/>
    <s v="-"/>
    <m/>
    <s v="Wholesale"/>
    <s v="Mobile App"/>
    <s v="00:00:00"/>
    <n v="46000"/>
    <d v="1899-12-30T22:41:02"/>
    <s v="-"/>
  </r>
  <r>
    <x v="612"/>
    <x v="491"/>
    <x v="103"/>
    <x v="28"/>
    <s v="Supreme Tasty Chicken Instant Noodles"/>
    <x v="4"/>
    <x v="19"/>
    <x v="141"/>
    <n v="1"/>
    <n v="1900"/>
    <x v="1"/>
    <s v="-"/>
    <m/>
    <s v="General Trade"/>
    <s v="Mobile App"/>
    <s v="00:00:00"/>
    <n v="1900"/>
    <d v="1899-12-30T07:36:34"/>
    <s v="-"/>
  </r>
  <r>
    <x v="612"/>
    <x v="491"/>
    <x v="103"/>
    <x v="27"/>
    <s v="WAW Detergent"/>
    <x v="4"/>
    <x v="18"/>
    <x v="126"/>
    <n v="1"/>
    <n v="2200"/>
    <x v="1"/>
    <s v="-"/>
    <m/>
    <s v="General Trade"/>
    <s v="Mobile App"/>
    <s v="00:00:00"/>
    <n v="2200"/>
    <d v="1899-12-30T07:36:34"/>
    <s v="-"/>
  </r>
  <r>
    <x v="538"/>
    <x v="491"/>
    <x v="103"/>
    <x v="30"/>
    <s v="So Easy Detergent"/>
    <x v="4"/>
    <x v="20"/>
    <x v="123"/>
    <n v="1"/>
    <n v="2300"/>
    <x v="1"/>
    <s v="-"/>
    <m/>
    <s v="General Trade"/>
    <s v="Mobile App"/>
    <s v="00:00:00"/>
    <n v="2300"/>
    <d v="1899-12-30T07:36:35"/>
    <s v="-"/>
  </r>
  <r>
    <x v="539"/>
    <x v="492"/>
    <x v="138"/>
    <x v="27"/>
    <s v="WAW Colour Powder Detergent"/>
    <x v="4"/>
    <x v="20"/>
    <x v="147"/>
    <n v="1"/>
    <n v="2400"/>
    <x v="1"/>
    <s v="-"/>
    <m/>
    <s v="General Trade"/>
    <s v="Mobile App"/>
    <s v="00:00:00"/>
    <n v="2400"/>
    <d v="1899-12-30T18:58:14"/>
    <s v="-"/>
  </r>
  <r>
    <x v="539"/>
    <x v="492"/>
    <x v="138"/>
    <x v="27"/>
    <s v="Nittol Antibacterial Powder Detergent"/>
    <x v="4"/>
    <x v="18"/>
    <x v="133"/>
    <n v="1"/>
    <n v="2250"/>
    <x v="1"/>
    <s v="-"/>
    <m/>
    <s v="General Trade"/>
    <s v="Mobile App"/>
    <s v="00:00:00"/>
    <n v="2250"/>
    <d v="1899-12-30T18:58:14"/>
    <s v="-"/>
  </r>
  <r>
    <x v="539"/>
    <x v="492"/>
    <x v="138"/>
    <x v="27"/>
    <s v="WAW Detergent"/>
    <x v="4"/>
    <x v="18"/>
    <x v="126"/>
    <n v="1"/>
    <n v="2200"/>
    <x v="1"/>
    <s v="-"/>
    <m/>
    <s v="General Trade"/>
    <s v="Mobile App"/>
    <s v="00:00:00"/>
    <n v="2200"/>
    <d v="1899-12-30T18:58:14"/>
    <s v="-"/>
  </r>
  <r>
    <x v="539"/>
    <x v="492"/>
    <x v="138"/>
    <x v="29"/>
    <s v="Good Mama Cleaning Detergent"/>
    <x v="4"/>
    <x v="18"/>
    <x v="119"/>
    <n v="1"/>
    <n v="2150"/>
    <x v="1"/>
    <s v="-"/>
    <m/>
    <s v="General Trade"/>
    <s v="Mobile App"/>
    <s v="00:00:00"/>
    <n v="2150"/>
    <d v="1899-12-30T18:58:14"/>
    <s v="-"/>
  </r>
  <r>
    <x v="539"/>
    <x v="492"/>
    <x v="138"/>
    <x v="29"/>
    <s v="Good Mama Cleaning Detergent"/>
    <x v="4"/>
    <x v="18"/>
    <x v="120"/>
    <n v="1"/>
    <n v="2250"/>
    <x v="1"/>
    <s v="-"/>
    <m/>
    <s v="General Trade"/>
    <s v="Mobile App"/>
    <s v="00:00:00"/>
    <n v="2250"/>
    <d v="1899-12-30T18:58:14"/>
    <s v="-"/>
  </r>
  <r>
    <x v="687"/>
    <x v="619"/>
    <x v="159"/>
    <x v="3"/>
    <s v="Canoe Bar Soap"/>
    <x v="4"/>
    <x v="20"/>
    <x v="148"/>
    <n v="5"/>
    <n v="3550"/>
    <x v="1"/>
    <s v="-"/>
    <m/>
    <s v="Wholesale"/>
    <s v="Whatsapp"/>
    <s v="00:00:00"/>
    <n v="17750"/>
    <d v="1899-12-30T17:12:13"/>
    <s v="-"/>
  </r>
  <r>
    <x v="687"/>
    <x v="619"/>
    <x v="159"/>
    <x v="3"/>
    <s v="Canoe Bar Soap"/>
    <x v="4"/>
    <x v="20"/>
    <x v="137"/>
    <n v="2"/>
    <n v="3500"/>
    <x v="1"/>
    <s v="-"/>
    <m/>
    <s v="Wholesale"/>
    <s v="Whatsapp"/>
    <s v="00:00:00"/>
    <n v="7000"/>
    <d v="1899-12-30T17:12:13"/>
    <s v="-"/>
  </r>
  <r>
    <x v="687"/>
    <x v="619"/>
    <x v="159"/>
    <x v="29"/>
    <s v="Good Mama Cleaning Detergent"/>
    <x v="4"/>
    <x v="18"/>
    <x v="129"/>
    <n v="4"/>
    <n v="2350"/>
    <x v="1"/>
    <s v="-"/>
    <m/>
    <s v="Wholesale"/>
    <s v="Whatsapp"/>
    <s v="00:00:00"/>
    <n v="9400"/>
    <d v="1899-12-30T17:12:13"/>
    <s v="-"/>
  </r>
  <r>
    <x v="125"/>
    <x v="122"/>
    <x v="87"/>
    <x v="30"/>
    <s v="So Easy Detergent"/>
    <x v="4"/>
    <x v="20"/>
    <x v="123"/>
    <n v="1"/>
    <n v="2300"/>
    <x v="1"/>
    <s v="-"/>
    <m/>
    <s v="General Trade"/>
    <s v="Whatsapp"/>
    <s v="00:00:00"/>
    <n v="2300"/>
    <d v="1899-12-30T16:59:06"/>
    <s v="-"/>
  </r>
  <r>
    <x v="688"/>
    <x v="496"/>
    <x v="209"/>
    <x v="27"/>
    <s v="Nittol Antibacterial Powder Detergent"/>
    <x v="4"/>
    <x v="18"/>
    <x v="133"/>
    <n v="2"/>
    <n v="2250"/>
    <x v="1"/>
    <s v="-"/>
    <m/>
    <s v="General Trade"/>
    <s v="Whatsapp"/>
    <s v="00:00:00"/>
    <n v="4500"/>
    <d v="1899-12-30T17:35:03"/>
    <s v="-"/>
  </r>
  <r>
    <x v="688"/>
    <x v="496"/>
    <x v="209"/>
    <x v="27"/>
    <s v="Nittol Antibacterial Powder Detergent"/>
    <x v="4"/>
    <x v="18"/>
    <x v="134"/>
    <n v="1"/>
    <n v="2450"/>
    <x v="1"/>
    <s v="-"/>
    <m/>
    <s v="General Trade"/>
    <s v="Whatsapp"/>
    <s v="00:00:00"/>
    <n v="2450"/>
    <d v="1899-12-30T17:35:03"/>
    <s v="-"/>
  </r>
  <r>
    <x v="688"/>
    <x v="496"/>
    <x v="209"/>
    <x v="30"/>
    <s v="So Easy Detergent"/>
    <x v="4"/>
    <x v="20"/>
    <x v="122"/>
    <n v="3"/>
    <n v="2200"/>
    <x v="1"/>
    <s v="-"/>
    <m/>
    <s v="General Trade"/>
    <s v="Whatsapp"/>
    <s v="00:00:00"/>
    <n v="6600"/>
    <d v="1899-12-30T17:35:03"/>
    <s v="-"/>
  </r>
  <r>
    <x v="688"/>
    <x v="496"/>
    <x v="209"/>
    <x v="30"/>
    <s v="So Easy Detergent"/>
    <x v="4"/>
    <x v="20"/>
    <x v="123"/>
    <n v="1"/>
    <n v="2300"/>
    <x v="1"/>
    <s v="-"/>
    <m/>
    <s v="General Trade"/>
    <s v="Whatsapp"/>
    <s v="00:00:00"/>
    <n v="2300"/>
    <d v="1899-12-30T17:35:03"/>
    <s v="-"/>
  </r>
  <r>
    <x v="688"/>
    <x v="496"/>
    <x v="209"/>
    <x v="5"/>
    <s v="Sunlight Washing Powder (Spc.)"/>
    <x v="4"/>
    <x v="20"/>
    <x v="156"/>
    <n v="1"/>
    <n v="3100"/>
    <x v="1"/>
    <s v="-"/>
    <m/>
    <s v="General Trade"/>
    <s v="Whatsapp"/>
    <s v="00:00:00"/>
    <n v="3100"/>
    <d v="1899-12-30T17:35:03"/>
    <s v="-"/>
  </r>
  <r>
    <x v="688"/>
    <x v="496"/>
    <x v="209"/>
    <x v="3"/>
    <s v="Canoe Bar Soap"/>
    <x v="4"/>
    <x v="20"/>
    <x v="137"/>
    <n v="1"/>
    <n v="3150"/>
    <x v="1"/>
    <s v="-"/>
    <m/>
    <s v="General Trade"/>
    <s v="Whatsapp"/>
    <s v="00:00:00"/>
    <n v="3150"/>
    <d v="1899-12-30T17:35:03"/>
    <s v="-"/>
  </r>
  <r>
    <x v="689"/>
    <x v="620"/>
    <x v="165"/>
    <x v="27"/>
    <s v="WAW Detergent"/>
    <x v="4"/>
    <x v="18"/>
    <x v="126"/>
    <n v="1"/>
    <n v="2200"/>
    <x v="1"/>
    <s v="-"/>
    <m/>
    <s v="General Trade"/>
    <s v="Whatsapp"/>
    <s v="00:00:00"/>
    <n v="2200"/>
    <d v="1899-12-30T11:31:11"/>
    <s v="-"/>
  </r>
  <r>
    <x v="689"/>
    <x v="620"/>
    <x v="165"/>
    <x v="27"/>
    <s v="Nittol Antibacterial Powder Detergent"/>
    <x v="4"/>
    <x v="18"/>
    <x v="134"/>
    <n v="1"/>
    <n v="2450"/>
    <x v="1"/>
    <s v="-"/>
    <m/>
    <s v="General Trade"/>
    <s v="Whatsapp"/>
    <s v="00:00:00"/>
    <n v="2450"/>
    <d v="1899-12-30T11:31:11"/>
    <s v="-"/>
  </r>
  <r>
    <x v="553"/>
    <x v="505"/>
    <x v="213"/>
    <x v="3"/>
    <s v="Canoe Bar Soap"/>
    <x v="4"/>
    <x v="20"/>
    <x v="148"/>
    <n v="1"/>
    <n v="3550"/>
    <x v="1"/>
    <s v="-"/>
    <m/>
    <s v="General Trade"/>
    <s v="Whatsapp"/>
    <s v="00:00:00"/>
    <n v="3550"/>
    <d v="1899-12-30T14:30:38"/>
    <s v="-"/>
  </r>
  <r>
    <x v="553"/>
    <x v="505"/>
    <x v="213"/>
    <x v="29"/>
    <s v="Good Mama Cleaning Detergent"/>
    <x v="4"/>
    <x v="18"/>
    <x v="120"/>
    <n v="1"/>
    <n v="2250"/>
    <x v="1"/>
    <s v="-"/>
    <m/>
    <s v="General Trade"/>
    <s v="Whatsapp"/>
    <s v="00:00:00"/>
    <n v="2250"/>
    <d v="1899-12-30T14:30:38"/>
    <s v="-"/>
  </r>
  <r>
    <x v="553"/>
    <x v="505"/>
    <x v="213"/>
    <x v="30"/>
    <s v="So Easy Detergent"/>
    <x v="4"/>
    <x v="20"/>
    <x v="123"/>
    <n v="1"/>
    <n v="2300"/>
    <x v="1"/>
    <s v="-"/>
    <m/>
    <s v="General Trade"/>
    <s v="Whatsapp"/>
    <s v="00:00:00"/>
    <n v="2300"/>
    <d v="1899-12-30T14:30:38"/>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d v="2020-12-01T17:37:52"/>
    <s v="STU-2143266178"/>
    <s v="Rodam Enterprises"/>
    <s v="Hayat Kimya Nigeria Limited"/>
    <s v="Molfix Twin"/>
    <s v="Baby"/>
    <s v="Infant Care"/>
    <s v="Molfix Twin Midi(4-9 Kg) x 36 x 4"/>
    <n v="2"/>
    <n v="7000"/>
    <x v="0"/>
    <x v="0"/>
    <d v="2020-12-02T12:01:26"/>
    <s v="General Trade"/>
    <s v="Mobile App"/>
    <d v="1899-12-30T18:23:34"/>
    <n v="14000"/>
    <d v="1899-12-30T17:37:52"/>
    <x v="0"/>
    <x v="0"/>
  </r>
  <r>
    <d v="2020-12-01T17:37:52"/>
    <s v="STU-2143266178"/>
    <s v="Rodam Enterprises"/>
    <s v="Hayat Kimya Nigeria Limited"/>
    <s v="Molfix Twin"/>
    <s v="Baby"/>
    <s v="Infant Care"/>
    <s v="Molfix Twin Mini(3-6 kg) by 40, pack of 4"/>
    <n v="1"/>
    <n v="7000"/>
    <x v="0"/>
    <x v="0"/>
    <d v="2020-12-02T12:01:26"/>
    <s v="General Trade"/>
    <s v="Mobile App"/>
    <d v="1899-12-30T18:23:34"/>
    <n v="7000"/>
    <d v="1899-12-30T17:37:52"/>
    <x v="0"/>
    <x v="1"/>
  </r>
  <r>
    <d v="2020-12-01T17:37:52"/>
    <s v="STU-2143266178"/>
    <s v="Rodam Enterprises"/>
    <s v="Hayat Kimya Nigeria Limited"/>
    <s v="Molfix Twin"/>
    <s v="Baby"/>
    <s v="Infant Care"/>
    <s v="Molfix Twin Maxi(7-18 kg) by 32, pack of 4"/>
    <n v="1"/>
    <n v="7000"/>
    <x v="0"/>
    <x v="0"/>
    <d v="2020-12-02T12:01:26"/>
    <s v="General Trade"/>
    <s v="Mobile App"/>
    <d v="1899-12-30T18:23:34"/>
    <n v="7000"/>
    <d v="1899-12-30T17:37:52"/>
    <x v="0"/>
    <x v="1"/>
  </r>
  <r>
    <d v="2020-12-01T16:20:59"/>
    <s v="STU-2143266042"/>
    <s v="O And K Super Store"/>
    <s v="Hayat Kimya Nigeria Limited"/>
    <s v="Molfix Twin"/>
    <s v="Baby"/>
    <s v="Infant Care"/>
    <s v="Molfix Twin Midi(4-9 Kg) x 36 x 4"/>
    <n v="1"/>
    <n v="7000"/>
    <x v="0"/>
    <x v="1"/>
    <d v="2020-12-02T12:08:02"/>
    <s v="General Trade"/>
    <s v="Whatsapp"/>
    <d v="1899-12-30T19:47:03"/>
    <n v="7000"/>
    <d v="1899-12-30T16:20:59"/>
    <x v="1"/>
    <x v="1"/>
  </r>
  <r>
    <d v="2020-12-01T16:20:59"/>
    <s v="STU-2143266042"/>
    <s v="O And K Super Store"/>
    <s v="Hayat Kimya Nigeria Limited"/>
    <s v="Molfix Twin"/>
    <s v="Baby"/>
    <s v="Infant Care"/>
    <s v="Molfix Twin Maxi(7-18 kg) by 32, pack of 4"/>
    <n v="1"/>
    <n v="7000"/>
    <x v="0"/>
    <x v="1"/>
    <d v="2020-12-02T12:08:02"/>
    <s v="General Trade"/>
    <s v="Whatsapp"/>
    <d v="1899-12-30T19:47:03"/>
    <n v="7000"/>
    <d v="1899-12-30T16:20:59"/>
    <x v="1"/>
    <x v="1"/>
  </r>
  <r>
    <d v="2020-12-01T14:59:43"/>
    <s v="STU-2143265849"/>
    <s v="Jovik Minimart"/>
    <s v="FrieslandCampina WAMCO Nigeria"/>
    <s v="My Boy Eldorin Infant Formula"/>
    <s v="Baby"/>
    <s v="Baby Food"/>
    <s v="My Boy Eldorin Infant Formula 454g x 12"/>
    <n v="1"/>
    <n v="16800"/>
    <x v="0"/>
    <x v="2"/>
    <d v="2020-12-02T19:32:31"/>
    <s v="General Trade"/>
    <s v="Mobile App"/>
    <d v="1899-12-31T04:32:48"/>
    <n v="16800"/>
    <d v="1899-12-30T14:59:43"/>
    <x v="2"/>
    <x v="0"/>
  </r>
  <r>
    <d v="2020-12-01T14:59:43"/>
    <s v="STU-2143265849"/>
    <s v="Jovik Minimart"/>
    <s v="Nestle Nigeria Plc"/>
    <s v="NAN Infant Formula"/>
    <s v="Baby"/>
    <s v="Baby Food"/>
    <s v="NAN 1 Bullet 400g x 12"/>
    <n v="1"/>
    <n v="24350"/>
    <x v="0"/>
    <x v="2"/>
    <d v="2020-12-02T19:32:31"/>
    <s v="General Trade"/>
    <s v="Mobile App"/>
    <d v="1899-12-31T04:32:48"/>
    <n v="24350"/>
    <d v="1899-12-30T14:59:43"/>
    <x v="2"/>
    <x v="0"/>
  </r>
  <r>
    <d v="2020-12-02T16:34:08"/>
    <s v="STU-2143267313"/>
    <s v="Sweet  Gift  Shop"/>
    <s v="Hayat Kimya Nigeria Limited"/>
    <s v="Molfix Jumbo"/>
    <s v="Baby"/>
    <s v="Infant Care"/>
    <s v="Molfix Jumbo Maxi(7-18 kg) by 80"/>
    <n v="1"/>
    <n v="12200"/>
    <x v="0"/>
    <x v="1"/>
    <d v="2020-12-03T12:41:33"/>
    <s v="General Trade"/>
    <s v="Whatsapp"/>
    <d v="1899-12-30T20:07:25"/>
    <n v="12200"/>
    <d v="1899-12-30T16:34:08"/>
    <x v="3"/>
    <x v="0"/>
  </r>
  <r>
    <d v="2020-12-02T16:34:08"/>
    <s v="STU-2143267313"/>
    <s v="Sweet  Gift  Shop"/>
    <s v="Hayat Kimya Nigeria Limited"/>
    <s v="Molfix Twin"/>
    <s v="Baby"/>
    <s v="Infant Care"/>
    <s v="Molfix Twin Maxi(7-18 kg) by 32, pack of 4"/>
    <n v="1"/>
    <n v="7000"/>
    <x v="0"/>
    <x v="1"/>
    <d v="2020-12-03T12:41:33"/>
    <s v="General Trade"/>
    <s v="Whatsapp"/>
    <d v="1899-12-30T20:07:25"/>
    <n v="7000"/>
    <d v="1899-12-30T16:34:08"/>
    <x v="3"/>
    <x v="1"/>
  </r>
  <r>
    <d v="2020-12-02T11:55:33"/>
    <s v="STU-2143266855"/>
    <s v="Rodam Enterprises"/>
    <s v="Hayat Kimya Nigeria Limited"/>
    <s v="Molfix Twin"/>
    <s v="Baby"/>
    <s v="Infant Care"/>
    <s v="Molfix Twin Midi(4-9 Kg) x 36 x 4"/>
    <n v="5"/>
    <n v="7000"/>
    <x v="0"/>
    <x v="3"/>
    <d v="2020-12-03T17:07:59"/>
    <s v="General Trade"/>
    <s v="Mobile App"/>
    <d v="1899-12-31T05:12:26"/>
    <n v="35000"/>
    <d v="1899-12-30T11:55:33"/>
    <x v="4"/>
    <x v="0"/>
  </r>
  <r>
    <d v="2020-12-02T11:55:33"/>
    <s v="STU-2143266855"/>
    <s v="Rodam Enterprises"/>
    <s v="Hayat Kimya Nigeria Limited"/>
    <s v="Molfix Twin"/>
    <s v="Baby"/>
    <s v="Infant Care"/>
    <s v="Molfix Twin Mini(3-6 kg) by 40, pack of 4"/>
    <n v="5"/>
    <n v="7000"/>
    <x v="0"/>
    <x v="3"/>
    <d v="2020-12-03T17:07:59"/>
    <s v="General Trade"/>
    <s v="Mobile App"/>
    <d v="1899-12-31T05:12:26"/>
    <n v="35000"/>
    <d v="1899-12-30T11:55:33"/>
    <x v="4"/>
    <x v="0"/>
  </r>
  <r>
    <d v="2020-12-02T11:55:33"/>
    <s v="STU-2143266855"/>
    <s v="Rodam Enterprises"/>
    <s v="Hayat Kimya Nigeria Limited"/>
    <s v="Molfix Twin"/>
    <s v="Baby"/>
    <s v="Infant Care"/>
    <s v="Molfix Twin Maxi(7-18 kg) by 32, pack of 4"/>
    <n v="5"/>
    <n v="7000"/>
    <x v="0"/>
    <x v="3"/>
    <d v="2020-12-03T17:07:59"/>
    <s v="General Trade"/>
    <s v="Mobile App"/>
    <d v="1899-12-31T05:12:26"/>
    <n v="35000"/>
    <d v="1899-12-30T11:55:33"/>
    <x v="4"/>
    <x v="0"/>
  </r>
  <r>
    <d v="2020-12-02T11:56:18"/>
    <s v="STU-2143266857"/>
    <s v="Rodam Enterprises"/>
    <s v="Hayat Kimya Nigeria Limited"/>
    <s v="Molfix Twin"/>
    <s v="Baby"/>
    <s v="Infant Care"/>
    <s v="Molfix Twin Midi(4-9 Kg) x 36 x 4"/>
    <n v="5"/>
    <n v="7000"/>
    <x v="0"/>
    <x v="3"/>
    <d v="2020-12-03T17:07:59"/>
    <s v="General Trade"/>
    <s v="Mobile App"/>
    <d v="1899-12-31T05:11:41"/>
    <n v="35000"/>
    <d v="1899-12-30T11:56:18"/>
    <x v="4"/>
    <x v="0"/>
  </r>
  <r>
    <d v="2020-12-01T20:14:59"/>
    <s v="STU-2143266287"/>
    <s v="Akinro Minimart"/>
    <s v="FrieslandCampina WAMCO Nigeria"/>
    <s v="My Boy Eldorin Infant Formula"/>
    <s v="Baby"/>
    <s v="Baby Food"/>
    <s v="My Boy Eldorin Infant Formula 454g x 12"/>
    <n v="1"/>
    <n v="16800"/>
    <x v="0"/>
    <x v="2"/>
    <d v="2020-12-03T17:59:42"/>
    <s v="Modern Trade"/>
    <s v="Mobile App"/>
    <d v="1899-12-31T21:44:43"/>
    <n v="16800"/>
    <d v="1899-12-30T20:14:59"/>
    <x v="5"/>
    <x v="0"/>
  </r>
  <r>
    <d v="2020-12-03T15:21:37"/>
    <s v="STU-2143268417"/>
    <s v="Francisco"/>
    <s v="Hayat Kimya Nigeria Limited"/>
    <s v="Molfix Twin"/>
    <s v="Baby"/>
    <s v="Infant Care"/>
    <s v="Molfix Twin Maxi(7-18 kg) by 32, pack of 4"/>
    <n v="1"/>
    <n v="7480"/>
    <x v="0"/>
    <x v="3"/>
    <d v="2020-12-04T20:31:48"/>
    <s v="General Trade"/>
    <s v="Whatsapp"/>
    <d v="1899-12-31T05:10:11"/>
    <n v="7480"/>
    <d v="1899-12-30T15:21:37"/>
    <x v="6"/>
    <x v="1"/>
  </r>
  <r>
    <d v="2020-12-04T13:45:05"/>
    <s v="STU-2143269248"/>
    <s v="Domec Minimart 2"/>
    <s v="FrieslandCampina WAMCO Nigeria"/>
    <s v="My Boy Eldorin Infant Formula"/>
    <s v="Baby"/>
    <s v="Baby Food"/>
    <s v="My Boy Eldorin Infant Formula 454g x 12"/>
    <n v="1"/>
    <n v="16800"/>
    <x v="0"/>
    <x v="4"/>
    <d v="2020-12-05T11:18:34"/>
    <s v="General Trade"/>
    <s v="Mobile App"/>
    <d v="1899-12-30T21:33:29"/>
    <n v="16800"/>
    <d v="1899-12-30T13:45:05"/>
    <x v="7"/>
    <x v="0"/>
  </r>
  <r>
    <d v="2020-12-04T11:31:48"/>
    <s v="STU-2143269092"/>
    <s v="Heritage Steve Super Minimarts"/>
    <s v="Hayat Kimya Nigeria Limited"/>
    <s v="Molfix Jumbo"/>
    <s v="Baby"/>
    <s v="Infant Care"/>
    <s v="Molfix Jumbo Maxi(7-18 kg) by 80"/>
    <n v="1"/>
    <n v="13100"/>
    <x v="0"/>
    <x v="5"/>
    <d v="2020-12-05T18:43:47"/>
    <s v="General Trade"/>
    <s v="Whatsapp"/>
    <d v="1899-12-31T07:11:59"/>
    <n v="13100"/>
    <d v="1899-12-30T11:31:48"/>
    <x v="8"/>
    <x v="0"/>
  </r>
  <r>
    <d v="2020-12-04T17:28:22"/>
    <s v="STU-2143269535"/>
    <s v="Simple N sweet foods"/>
    <s v="Nestle Nigeria Plc"/>
    <s v="NAN Infant Formula"/>
    <s v="Baby"/>
    <s v="Baby Food"/>
    <s v="Nan 3 Bullet 400g x 12"/>
    <n v="1"/>
    <n v="24350"/>
    <x v="0"/>
    <x v="3"/>
    <d v="2020-12-06T23:21:24"/>
    <s v="General Trade"/>
    <s v="Whatsapp"/>
    <d v="1900-01-01T05:53:02"/>
    <n v="24350"/>
    <d v="1899-12-30T17:28:22"/>
    <x v="9"/>
    <x v="0"/>
  </r>
  <r>
    <d v="2020-12-04T17:28:22"/>
    <s v="STU-2143269535"/>
    <s v="Simple N sweet foods"/>
    <s v="Hayat Kimya Nigeria Limited"/>
    <s v="Molfix Jumbo"/>
    <s v="Baby"/>
    <s v="Infant Care"/>
    <s v="Molfix Jumbo Maxi(7-18 kg) by 80"/>
    <n v="2"/>
    <n v="13100"/>
    <x v="0"/>
    <x v="3"/>
    <d v="2020-12-06T23:21:24"/>
    <s v="General Trade"/>
    <s v="Whatsapp"/>
    <d v="1900-01-01T05:53:02"/>
    <n v="26200"/>
    <d v="1899-12-30T17:28:22"/>
    <x v="9"/>
    <x v="0"/>
  </r>
  <r>
    <d v="2020-12-04T17:28:22"/>
    <s v="STU-2143269535"/>
    <s v="Simple N sweet foods"/>
    <s v="Hayat Kimya Nigeria Limited"/>
    <s v="Molfix Small"/>
    <s v="Baby"/>
    <s v="Infant Care"/>
    <s v="Molfix Small Midi(4-9 kg) by 9, pack of 10"/>
    <n v="5"/>
    <n v="4700"/>
    <x v="0"/>
    <x v="3"/>
    <d v="2020-12-06T23:21:24"/>
    <s v="General Trade"/>
    <s v="Whatsapp"/>
    <d v="1900-01-01T05:53:02"/>
    <n v="23500"/>
    <d v="1899-12-30T17:28:22"/>
    <x v="9"/>
    <x v="0"/>
  </r>
  <r>
    <d v="2020-12-04T17:28:22"/>
    <s v="STU-2143269535"/>
    <s v="Simple N sweet foods"/>
    <s v="Hayat Kimya Nigeria Limited"/>
    <s v="Molfix Twin"/>
    <s v="Baby"/>
    <s v="Infant Care"/>
    <s v="Molfix Twin Maxi(7-18 kg) by 32, pack of 4"/>
    <n v="3"/>
    <n v="7480"/>
    <x v="0"/>
    <x v="3"/>
    <d v="2020-12-06T23:21:24"/>
    <s v="General Trade"/>
    <s v="Whatsapp"/>
    <d v="1900-01-01T05:53:02"/>
    <n v="22440"/>
    <d v="1899-12-30T17:28:22"/>
    <x v="9"/>
    <x v="0"/>
  </r>
  <r>
    <d v="2020-12-04T17:28:22"/>
    <s v="STU-2143269535"/>
    <s v="Simple N sweet foods"/>
    <s v="Hayat Kimya Nigeria Limited"/>
    <s v="Molfix Twin"/>
    <s v="Baby"/>
    <s v="Infant Care"/>
    <s v="Molfix Twin Midi(4-9 Kg) x 36 x 4"/>
    <n v="3"/>
    <n v="7480"/>
    <x v="0"/>
    <x v="3"/>
    <d v="2020-12-06T23:21:24"/>
    <s v="General Trade"/>
    <s v="Whatsapp"/>
    <d v="1900-01-01T05:53:02"/>
    <n v="22440"/>
    <d v="1899-12-30T17:28:22"/>
    <x v="9"/>
    <x v="0"/>
  </r>
  <r>
    <d v="2020-12-04T17:28:22"/>
    <s v="STU-2143269535"/>
    <s v="Simple N sweet foods"/>
    <s v="Hayat Kimya Nigeria Limited"/>
    <s v="Molfix Twin"/>
    <s v="Baby"/>
    <s v="Infant Care"/>
    <s v="Molfix Twin Mini(3-6 kg) by 40, pack of 4"/>
    <n v="2"/>
    <n v="7480"/>
    <x v="0"/>
    <x v="3"/>
    <d v="2020-12-06T23:21:24"/>
    <s v="General Trade"/>
    <s v="Whatsapp"/>
    <d v="1900-01-01T05:53:02"/>
    <n v="14960"/>
    <d v="1899-12-30T17:28:22"/>
    <x v="9"/>
    <x v="0"/>
  </r>
  <r>
    <d v="2020-12-04T17:28:22"/>
    <s v="STU-2143269535"/>
    <s v="Simple N sweet foods"/>
    <s v="FrieslandCampina WAMCO Nigeria"/>
    <s v="My Boy Eldorin Infant Formula"/>
    <s v="Baby"/>
    <s v="Baby Food"/>
    <s v="My Boy Eldorin Infant Formula 454g x 12"/>
    <n v="1"/>
    <n v="16800"/>
    <x v="0"/>
    <x v="3"/>
    <d v="2020-12-06T23:21:24"/>
    <s v="General Trade"/>
    <s v="Whatsapp"/>
    <d v="1900-01-01T05:53:02"/>
    <n v="16800"/>
    <d v="1899-12-30T17:28:22"/>
    <x v="9"/>
    <x v="0"/>
  </r>
  <r>
    <d v="2020-12-05T16:30:48"/>
    <s v="STU-2143270028"/>
    <s v="Isaac Minimarts"/>
    <s v="FrieslandCampina WAMCO Nigeria"/>
    <s v="My Boy Eldorin Infant Formula"/>
    <s v="Baby"/>
    <s v="Baby Food"/>
    <s v="My Boy Eldorin Infant Formula 454g x 12"/>
    <n v="1"/>
    <n v="16800"/>
    <x v="0"/>
    <x v="6"/>
    <d v="2020-12-08T07:55:41"/>
    <s v="General Trade"/>
    <s v="Whatsapp"/>
    <d v="1900-01-01T15:24:53"/>
    <n v="16800"/>
    <d v="1899-12-30T16:30:48"/>
    <x v="10"/>
    <x v="0"/>
  </r>
  <r>
    <d v="2020-12-05T18:21:30"/>
    <s v="STU-2143270057"/>
    <s v="Isaac Minimarts"/>
    <s v="FrieslandCampina WAMCO Nigeria"/>
    <s v="My Boy Eldorin Infant Formula"/>
    <s v="Baby"/>
    <s v="Baby Food"/>
    <s v="My Boy Eldorin Infant Formula 454g x 12"/>
    <n v="1"/>
    <n v="16800"/>
    <x v="0"/>
    <x v="6"/>
    <d v="2020-12-08T07:55:41"/>
    <s v="General Trade"/>
    <s v="Whatsapp"/>
    <d v="1900-01-01T13:34:11"/>
    <n v="16800"/>
    <d v="1899-12-30T18:21:30"/>
    <x v="10"/>
    <x v="0"/>
  </r>
  <r>
    <d v="2020-12-07T17:20:39"/>
    <s v="STU-2143271381"/>
    <s v="Madam Chibuike"/>
    <s v="Hayat Kimya Nigeria Limited"/>
    <s v="Molfix Small"/>
    <s v="Baby"/>
    <s v="Infant Care"/>
    <s v="Molfix Small Midi(4-9 kg) by 9, pack of 10"/>
    <n v="1"/>
    <n v="4700"/>
    <x v="0"/>
    <x v="7"/>
    <d v="2020-12-08T13:57:17"/>
    <s v="General Trade"/>
    <s v="Mobile App"/>
    <d v="1899-12-30T20:36:38"/>
    <n v="4700"/>
    <d v="1899-12-30T17:20:39"/>
    <x v="11"/>
    <x v="1"/>
  </r>
  <r>
    <d v="2020-12-07T15:05:13"/>
    <s v="STU-2143271014"/>
    <s v="Than-all Minimart"/>
    <s v="Hayat Kimya Nigeria Limited"/>
    <s v="Molfix Small"/>
    <s v="Baby"/>
    <s v="Infant Care"/>
    <s v="Molfix Small Mini(3-6 kg) by 10, pack of 12"/>
    <n v="1"/>
    <n v="4700"/>
    <x v="0"/>
    <x v="8"/>
    <d v="2020-12-08T19:01:59"/>
    <s v="General Trade"/>
    <s v="Whatsapp"/>
    <d v="1899-12-31T03:56:46"/>
    <n v="4700"/>
    <d v="1899-12-30T15:05:13"/>
    <x v="12"/>
    <x v="1"/>
  </r>
  <r>
    <d v="2020-12-07T15:05:13"/>
    <s v="STU-2143271014"/>
    <s v="Than-all Minimart"/>
    <s v="Hayat Kimya Nigeria Limited"/>
    <s v="Molfix Small"/>
    <s v="Baby"/>
    <s v="Infant Care"/>
    <s v="Molfix Small Midi(4-9 kg) by 9, pack of 10"/>
    <n v="1"/>
    <n v="4700"/>
    <x v="0"/>
    <x v="8"/>
    <d v="2020-12-08T19:01:59"/>
    <s v="General Trade"/>
    <s v="Whatsapp"/>
    <d v="1899-12-31T03:56:46"/>
    <n v="4700"/>
    <d v="1899-12-30T15:05:13"/>
    <x v="12"/>
    <x v="1"/>
  </r>
  <r>
    <d v="2020-12-09T15:08:28"/>
    <s v="STU-2143273675"/>
    <s v="Lotage Minimarts"/>
    <s v="FrieslandCampina WAMCO Nigeria"/>
    <s v="My Boy Eldorin Infant Formula"/>
    <s v="Baby"/>
    <s v="Baby Food"/>
    <s v="My Boy Eldorin Infant Formula 454g x 12"/>
    <n v="2"/>
    <n v="16800"/>
    <x v="0"/>
    <x v="9"/>
    <d v="2020-12-10T10:03:56"/>
    <s v="Wholesale"/>
    <s v="Whatsapp"/>
    <d v="1899-12-30T18:55:28"/>
    <n v="33600"/>
    <d v="1899-12-30T15:08:28"/>
    <x v="13"/>
    <x v="0"/>
  </r>
  <r>
    <d v="2020-12-09T13:26:32"/>
    <s v="STU-2143273474"/>
    <s v="Than-all Minimart"/>
    <s v="Hayat Kimya Nigeria Limited"/>
    <s v="Molfix Small"/>
    <s v="Baby"/>
    <s v="Infant Care"/>
    <s v="Molfix Small Mini(3-6 kg) by 10, pack of 12"/>
    <n v="1"/>
    <n v="4700"/>
    <x v="0"/>
    <x v="10"/>
    <d v="2020-12-10T13:31:43"/>
    <s v="General Trade"/>
    <s v="Whatsapp"/>
    <d v="1899-12-31T00:05:11"/>
    <n v="4700"/>
    <d v="1899-12-30T13:26:32"/>
    <x v="14"/>
    <x v="1"/>
  </r>
  <r>
    <d v="2020-12-10T15:09:18"/>
    <s v="STU-2143274937"/>
    <s v="Ac Godson"/>
    <s v="Hayat Kimya Nigeria Limited"/>
    <s v="Molfix Jumbo"/>
    <s v="Baby"/>
    <s v="Infant Care"/>
    <s v="Molfix Jumbo Maxi(7-18 kg) by 80"/>
    <n v="1"/>
    <n v="13100"/>
    <x v="0"/>
    <x v="11"/>
    <d v="2020-12-11T12:37:08"/>
    <s v="General Trade"/>
    <s v="Whatsapp"/>
    <d v="1899-12-30T21:27:50"/>
    <n v="13100"/>
    <d v="1899-12-30T15:09:18"/>
    <x v="15"/>
    <x v="0"/>
  </r>
  <r>
    <d v="2020-12-10T15:09:18"/>
    <s v="STU-2143274937"/>
    <s v="Ac Godson"/>
    <s v="Hayat Kimya Nigeria Limited"/>
    <s v="Molfix Jumbo"/>
    <s v="Baby"/>
    <s v="Infant Care"/>
    <s v="Molfix Jumbo Midi(4-9 Kg) x 88 x 3"/>
    <n v="1"/>
    <n v="13100"/>
    <x v="0"/>
    <x v="11"/>
    <d v="2020-12-11T12:37:08"/>
    <s v="General Trade"/>
    <s v="Whatsapp"/>
    <d v="1899-12-30T21:27:50"/>
    <n v="13100"/>
    <d v="1899-12-30T15:09:18"/>
    <x v="15"/>
    <x v="0"/>
  </r>
  <r>
    <d v="2020-12-10T15:09:18"/>
    <s v="STU-2143274937"/>
    <s v="Ac Godson"/>
    <s v="Hayat Kimya Nigeria Limited"/>
    <s v="Molfix Twin"/>
    <s v="Baby"/>
    <s v="Infant Care"/>
    <s v="Molfix Twin Maxi(7-18 kg) by 32, pack of 4"/>
    <n v="1"/>
    <n v="7480"/>
    <x v="0"/>
    <x v="11"/>
    <d v="2020-12-11T12:37:08"/>
    <s v="General Trade"/>
    <s v="Whatsapp"/>
    <d v="1899-12-30T21:27:50"/>
    <n v="7480"/>
    <d v="1899-12-30T15:09:18"/>
    <x v="15"/>
    <x v="1"/>
  </r>
  <r>
    <d v="2020-12-10T15:09:18"/>
    <s v="STU-2143274937"/>
    <s v="Ac Godson"/>
    <s v="FrieslandCampina WAMCO Nigeria"/>
    <s v="My Boy Eldorin Infant Formula"/>
    <s v="Baby"/>
    <s v="Baby Food"/>
    <s v="My Boy Eldorin Infant Formula 454g x 12"/>
    <n v="1"/>
    <n v="16800"/>
    <x v="0"/>
    <x v="11"/>
    <d v="2020-12-11T12:37:08"/>
    <s v="General Trade"/>
    <s v="Whatsapp"/>
    <d v="1899-12-30T21:27:50"/>
    <n v="16800"/>
    <d v="1899-12-30T15:09:18"/>
    <x v="15"/>
    <x v="0"/>
  </r>
  <r>
    <d v="2020-12-10T16:05:14"/>
    <s v="STU-2143275021"/>
    <s v="olakem"/>
    <s v="FrieslandCampina WAMCO Nigeria"/>
    <s v="My Boy Eldorin Infant Formula"/>
    <s v="Baby"/>
    <s v="Baby Food"/>
    <s v="My Boy Eldorin Infant Formula 454g x 12"/>
    <n v="2"/>
    <n v="16800"/>
    <x v="0"/>
    <x v="12"/>
    <d v="2020-12-11T14:03:39"/>
    <s v="General Trade"/>
    <s v="Mobile App"/>
    <d v="1899-12-30T21:58:25"/>
    <n v="33600"/>
    <d v="1899-12-30T16:05:14"/>
    <x v="16"/>
    <x v="0"/>
  </r>
  <r>
    <d v="2020-12-11T13:58:07"/>
    <s v="STU-2143276212"/>
    <s v="Winsolight"/>
    <s v="FrieslandCampina WAMCO Nigeria"/>
    <s v="My Boy Eldorin Infant Formula"/>
    <s v="Baby"/>
    <s v="Baby Food"/>
    <s v="My Boy Eldorin Infant Formula 454g x 12"/>
    <n v="1"/>
    <n v="16800"/>
    <x v="0"/>
    <x v="13"/>
    <d v="2020-12-12T11:51:17"/>
    <s v="Wholesale"/>
    <s v="Whatsapp"/>
    <d v="1899-12-30T21:53:10"/>
    <n v="16800"/>
    <d v="1899-12-30T13:58:07"/>
    <x v="17"/>
    <x v="0"/>
  </r>
  <r>
    <d v="2020-12-11T17:57:39"/>
    <s v="STU-2143276543"/>
    <s v="Silver Destiny"/>
    <s v="Nestle Nigeria Plc"/>
    <s v="SMA GOLD"/>
    <s v="Baby"/>
    <s v="Baby Food"/>
    <s v="SMA Gold Follow on Mpwdr Can 12 x 400g x4"/>
    <n v="0.5"/>
    <n v="35000"/>
    <x v="0"/>
    <x v="14"/>
    <d v="2020-12-12T19:54:45"/>
    <s v="General Trade"/>
    <s v="Whatsapp"/>
    <d v="1899-12-31T01:57:06"/>
    <n v="17500"/>
    <d v="1899-12-30T17:57:39"/>
    <x v="18"/>
    <x v="0"/>
  </r>
  <r>
    <d v="2020-12-13T17:54:19"/>
    <s v="STU-2143277529"/>
    <s v="K &amp; P Provision Minimarts"/>
    <s v="Hayat Kimya Nigeria Limited"/>
    <s v="Molfix Small"/>
    <s v="Baby"/>
    <s v="Infant Care"/>
    <s v="Molfix Small Maxi(7-18 kg) by 8, pack of 10"/>
    <n v="1"/>
    <n v="4700"/>
    <x v="0"/>
    <x v="15"/>
    <d v="2020-12-14T15:50:04"/>
    <s v="General Trade"/>
    <s v="Whatsapp"/>
    <d v="1899-12-30T21:55:45"/>
    <n v="4700"/>
    <d v="1899-12-30T17:54:19"/>
    <x v="19"/>
    <x v="1"/>
  </r>
  <r>
    <d v="2020-12-13T17:54:19"/>
    <s v="STU-2143277529"/>
    <s v="K &amp; P Provision Minimarts"/>
    <s v="Hayat Kimya Nigeria Limited"/>
    <s v="Molfix Small"/>
    <s v="Baby"/>
    <s v="Infant Care"/>
    <s v="Molfix Small Midi(4-9 kg) by 9, pack of 10"/>
    <n v="1"/>
    <n v="4700"/>
    <x v="0"/>
    <x v="15"/>
    <d v="2020-12-14T15:50:04"/>
    <s v="General Trade"/>
    <s v="Whatsapp"/>
    <d v="1899-12-30T21:55:45"/>
    <n v="4700"/>
    <d v="1899-12-30T17:54:19"/>
    <x v="19"/>
    <x v="1"/>
  </r>
  <r>
    <d v="2020-12-12T11:26:30"/>
    <s v="STU-2143277021"/>
    <s v="David Minimart"/>
    <s v="Nestle Nigeria Plc"/>
    <s v="SMA GOLD"/>
    <s v="Baby"/>
    <s v="Baby Food"/>
    <s v="SMA Gold Follow on Mpwdr Can 12 x 400g x4"/>
    <n v="1"/>
    <n v="35000"/>
    <x v="0"/>
    <x v="8"/>
    <d v="2020-12-14T17:22:45"/>
    <s v="Wholesale"/>
    <s v="Mobile App"/>
    <d v="1900-01-01T05:56:15"/>
    <n v="35000"/>
    <d v="1899-12-30T11:26:30"/>
    <x v="20"/>
    <x v="0"/>
  </r>
  <r>
    <d v="2020-12-14T11:53:05"/>
    <s v="STU-2143278223"/>
    <s v="Rodam Enterprises"/>
    <s v="Hayat Kimya Nigeria Limited"/>
    <s v="Molfix Small"/>
    <s v="Baby"/>
    <s v="Infant Care"/>
    <s v="Molfix Small Midi(4-9 kg) by 9, pack of 10"/>
    <n v="10"/>
    <n v="4700"/>
    <x v="0"/>
    <x v="0"/>
    <d v="2020-12-15T12:29:47"/>
    <s v="General Trade"/>
    <s v="Mobile App"/>
    <d v="1899-12-31T00:36:42"/>
    <n v="47000"/>
    <d v="1899-12-30T11:53:05"/>
    <x v="21"/>
    <x v="0"/>
  </r>
  <r>
    <d v="2020-12-14T11:53:05"/>
    <s v="STU-2143278223"/>
    <s v="Rodam Enterprises"/>
    <s v="Hayat Kimya Nigeria Limited"/>
    <s v="Molfix Small"/>
    <s v="Baby"/>
    <s v="Infant Care"/>
    <s v="Molfix Small Maxi(7-18 kg) by 8, pack of 10"/>
    <n v="3"/>
    <n v="4700"/>
    <x v="0"/>
    <x v="0"/>
    <d v="2020-12-15T12:29:47"/>
    <s v="General Trade"/>
    <s v="Mobile App"/>
    <d v="1899-12-31T00:36:42"/>
    <n v="14100"/>
    <d v="1899-12-30T11:53:05"/>
    <x v="21"/>
    <x v="0"/>
  </r>
  <r>
    <d v="2020-12-14T08:51:29"/>
    <s v="STU-2143277727"/>
    <s v="Gods  prosper"/>
    <s v="Hayat Kimya Nigeria Limited"/>
    <s v="Molfix Small"/>
    <s v="Baby"/>
    <s v="Infant Care"/>
    <s v="Molfix Small Mini(3-6 kg) by 10, pack of 12"/>
    <n v="2"/>
    <n v="4700"/>
    <x v="0"/>
    <x v="16"/>
    <d v="2020-12-15T13:47:58"/>
    <s v="General Trade"/>
    <s v="Mobile App"/>
    <d v="1899-12-31T04:56:29"/>
    <n v="9400"/>
    <d v="1899-12-30T08:51:29"/>
    <x v="22"/>
    <x v="1"/>
  </r>
  <r>
    <d v="2020-12-14T08:51:29"/>
    <s v="STU-2143277727"/>
    <s v="Gods  prosper"/>
    <s v="Hayat Kimya Nigeria Limited"/>
    <s v="Molfix Jumbo"/>
    <s v="Baby"/>
    <s v="Infant Care"/>
    <s v="Molfix Jumbo Maxi(7-18 kg) by 80"/>
    <n v="1"/>
    <n v="13100"/>
    <x v="0"/>
    <x v="16"/>
    <d v="2020-12-15T13:47:58"/>
    <s v="General Trade"/>
    <s v="Mobile App"/>
    <d v="1899-12-31T04:56:29"/>
    <n v="13100"/>
    <d v="1899-12-30T08:51:29"/>
    <x v="22"/>
    <x v="0"/>
  </r>
  <r>
    <d v="2020-12-14T14:29:18"/>
    <s v="STU-2143278523"/>
    <s v="Daves Supermarket"/>
    <s v="Hayat Kimya Nigeria Limited"/>
    <s v="Molfix Twin"/>
    <s v="Baby"/>
    <s v="Infant Care"/>
    <s v="Molfix Twin Mini(3-6 kg) by 40, pack of 4"/>
    <n v="2"/>
    <n v="7480"/>
    <x v="0"/>
    <x v="17"/>
    <d v="2020-12-15T16:51:34"/>
    <s v="General Trade"/>
    <s v="Whatsapp"/>
    <d v="1899-12-31T02:22:16"/>
    <n v="14960"/>
    <d v="1899-12-30T14:29:18"/>
    <x v="23"/>
    <x v="0"/>
  </r>
  <r>
    <d v="2020-12-14T14:29:18"/>
    <s v="STU-2143278523"/>
    <s v="Daves Supermarket"/>
    <s v="Hayat Kimya Nigeria Limited"/>
    <s v="Molfix Small"/>
    <s v="Baby"/>
    <s v="Infant Care"/>
    <s v="Molfix Small Maxi(7-18 kg) by 8, pack of 10"/>
    <n v="1"/>
    <n v="4700"/>
    <x v="0"/>
    <x v="17"/>
    <d v="2020-12-15T16:51:34"/>
    <s v="General Trade"/>
    <s v="Whatsapp"/>
    <d v="1899-12-31T02:22:16"/>
    <n v="4700"/>
    <d v="1899-12-30T14:29:18"/>
    <x v="23"/>
    <x v="1"/>
  </r>
  <r>
    <d v="2020-12-14T14:29:18"/>
    <s v="STU-2143278523"/>
    <s v="Daves Supermarket"/>
    <s v="Hayat Kimya Nigeria Limited"/>
    <s v="Molfix Small"/>
    <s v="Baby"/>
    <s v="Infant Care"/>
    <s v="Molfix Small Midi(4-9 kg) by 9, pack of 10"/>
    <n v="1"/>
    <n v="4700"/>
    <x v="0"/>
    <x v="17"/>
    <d v="2020-12-15T16:51:34"/>
    <s v="General Trade"/>
    <s v="Whatsapp"/>
    <d v="1899-12-31T02:22:16"/>
    <n v="4700"/>
    <d v="1899-12-30T14:29:18"/>
    <x v="23"/>
    <x v="1"/>
  </r>
  <r>
    <d v="2020-12-14T14:29:18"/>
    <s v="STU-2143278523"/>
    <s v="Daves Supermarket"/>
    <s v="Hayat Kimya Nigeria Limited"/>
    <s v="Molfix Jumbo"/>
    <s v="Baby"/>
    <s v="Infant Care"/>
    <s v="Molfix Jumbo Maxi(7-18 kg) by 80"/>
    <n v="1"/>
    <n v="13100"/>
    <x v="0"/>
    <x v="17"/>
    <d v="2020-12-15T16:51:34"/>
    <s v="General Trade"/>
    <s v="Whatsapp"/>
    <d v="1899-12-31T02:22:16"/>
    <n v="13100"/>
    <d v="1899-12-30T14:29:18"/>
    <x v="23"/>
    <x v="0"/>
  </r>
  <r>
    <d v="2020-12-13T11:16:47"/>
    <s v="STU-2143277435"/>
    <s v="Grandy Minimarts"/>
    <s v="Hayat Kimya Nigeria Limited"/>
    <s v="Molfix Jumbo"/>
    <s v="Baby"/>
    <s v="Infant Care"/>
    <s v="Molfix Jumbo Midi(4-9 Kg) x 88 x 3"/>
    <n v="1"/>
    <n v="13100"/>
    <x v="0"/>
    <x v="15"/>
    <d v="2020-12-15T18:44:22"/>
    <s v="Wholesale"/>
    <s v="Mobile App"/>
    <d v="1900-01-01T07:27:35"/>
    <n v="13100"/>
    <d v="1899-12-30T11:16:47"/>
    <x v="24"/>
    <x v="0"/>
  </r>
  <r>
    <d v="2020-12-15T17:56:15"/>
    <s v="STU-2143279934"/>
    <s v="Ekeson Minimart"/>
    <s v="FrieslandCampina WAMCO Nigeria"/>
    <s v="My Boy Eldorin Infant Formula"/>
    <s v="Baby"/>
    <s v="Baby Food"/>
    <s v="My Boy Eldorin Infant Formula 454g x 12"/>
    <n v="1"/>
    <n v="16800"/>
    <x v="0"/>
    <x v="18"/>
    <d v="2020-12-16T09:42:39"/>
    <s v="General Trade"/>
    <s v="Whatsapp"/>
    <d v="1899-12-30T15:46:24"/>
    <n v="16800"/>
    <d v="1899-12-30T17:56:15"/>
    <x v="25"/>
    <x v="0"/>
  </r>
  <r>
    <d v="2020-12-15T09:21:29"/>
    <s v="STU-2143279258"/>
    <s v="Temiloluwa Minimart"/>
    <s v="Hayat Kimya Nigeria Limited"/>
    <s v="Molfix Small"/>
    <s v="Baby"/>
    <s v="Infant Care"/>
    <s v="Molfix Small Mini(3-6 kg) by 10, pack of 12"/>
    <n v="1"/>
    <n v="4700"/>
    <x v="0"/>
    <x v="19"/>
    <d v="2020-12-16T21:31:30"/>
    <s v="Wholesale"/>
    <s v="Whatsapp"/>
    <d v="1899-12-31T12:10:01"/>
    <n v="4700"/>
    <d v="1899-12-30T09:21:29"/>
    <x v="26"/>
    <x v="1"/>
  </r>
  <r>
    <d v="2020-12-15T09:21:29"/>
    <s v="STU-2143279258"/>
    <s v="Temiloluwa Minimart"/>
    <s v="Hayat Kimya Nigeria Limited"/>
    <s v="Molfix Small"/>
    <s v="Baby"/>
    <s v="Infant Care"/>
    <s v="Molfix Small Midi(4-9 kg) by 9, pack of 10"/>
    <n v="1"/>
    <n v="4700"/>
    <x v="0"/>
    <x v="19"/>
    <d v="2020-12-16T21:31:30"/>
    <s v="Wholesale"/>
    <s v="Whatsapp"/>
    <d v="1899-12-31T12:10:01"/>
    <n v="4700"/>
    <d v="1899-12-30T09:21:29"/>
    <x v="26"/>
    <x v="1"/>
  </r>
  <r>
    <d v="2020-12-16T12:33:15"/>
    <s v="STU-2143280518"/>
    <s v="Iyawo Minimart"/>
    <s v="FrieslandCampina WAMCO Nigeria"/>
    <s v="My Boy Eldorin Infant Formula"/>
    <s v="Baby"/>
    <s v="Baby Food"/>
    <s v="My Boy Eldorin Infant Formula 454g x 12"/>
    <n v="0.5"/>
    <n v="16800"/>
    <x v="0"/>
    <x v="20"/>
    <d v="2020-12-17T12:07:35"/>
    <s v="General Trade"/>
    <s v="Mobile App"/>
    <d v="1899-12-30T23:34:20"/>
    <n v="8400"/>
    <d v="1899-12-30T12:33:15"/>
    <x v="27"/>
    <x v="1"/>
  </r>
  <r>
    <d v="2020-12-16T16:23:46"/>
    <s v="STU-2143280880"/>
    <s v="Kuchys Place 2"/>
    <s v="Hayat Kimya Nigeria Limited"/>
    <s v="Molfix Jumbo"/>
    <s v="Baby"/>
    <s v="Infant Care"/>
    <s v="Molfix Jumbo Maxi(7-18 kg) by 80"/>
    <n v="1"/>
    <n v="13100"/>
    <x v="0"/>
    <x v="21"/>
    <d v="2020-12-17T14:56:05"/>
    <s v="General Trade"/>
    <s v="Whatsapp"/>
    <d v="1899-12-30T22:32:19"/>
    <n v="13100"/>
    <d v="1899-12-30T16:23:46"/>
    <x v="28"/>
    <x v="0"/>
  </r>
  <r>
    <d v="2020-12-16T16:23:46"/>
    <s v="STU-2143280880"/>
    <s v="Kuchys Place 2"/>
    <s v="Hayat Kimya Nigeria Limited"/>
    <s v="Molfix Jumbo"/>
    <s v="Baby"/>
    <s v="Infant Care"/>
    <s v="Molfix Jumbo Midi(4-9 Kg) x 88 x 3"/>
    <n v="1"/>
    <n v="13100"/>
    <x v="0"/>
    <x v="21"/>
    <d v="2020-12-17T14:56:05"/>
    <s v="General Trade"/>
    <s v="Whatsapp"/>
    <d v="1899-12-30T22:32:19"/>
    <n v="13100"/>
    <d v="1899-12-30T16:23:46"/>
    <x v="28"/>
    <x v="0"/>
  </r>
  <r>
    <d v="2020-12-16T09:57:48"/>
    <s v="STU-2143280187"/>
    <s v="Madam Harmony Minimarts"/>
    <s v="Hayat Kimya Nigeria Limited"/>
    <s v="Molfix Small"/>
    <s v="Baby"/>
    <s v="Infant Care"/>
    <s v="Molfix Small Mini(3-6 kg) by 10, pack of 12"/>
    <n v="2"/>
    <n v="4700"/>
    <x v="0"/>
    <x v="22"/>
    <d v="2020-12-17T15:07:08"/>
    <s v="General Trade"/>
    <s v="Whatsapp"/>
    <d v="1899-12-31T05:09:20"/>
    <n v="9400"/>
    <d v="1899-12-30T09:57:48"/>
    <x v="29"/>
    <x v="1"/>
  </r>
  <r>
    <d v="2020-12-17T16:16:51"/>
    <s v="STU-2143281905"/>
    <s v="Folly Best Kiddies Home"/>
    <s v="Hayat Kimya Nigeria Limited"/>
    <s v="Molfix Jumbo"/>
    <s v="Baby"/>
    <s v="Infant Care"/>
    <s v="Molfix Jumbo Mini(3-6 Kg) x 96 x 3"/>
    <n v="1"/>
    <n v="13100"/>
    <x v="0"/>
    <x v="23"/>
    <d v="2020-12-18T11:09:09"/>
    <s v="Wholesale"/>
    <s v="Whatsapp"/>
    <d v="1899-12-30T18:52:18"/>
    <n v="13100"/>
    <d v="1899-12-30T16:16:51"/>
    <x v="30"/>
    <x v="0"/>
  </r>
  <r>
    <d v="2020-12-17T16:16:51"/>
    <s v="STU-2143281905"/>
    <s v="Folly Best Kiddies Home"/>
    <s v="Hayat Kimya Nigeria Limited"/>
    <s v="Molfix Twin"/>
    <s v="Baby"/>
    <s v="Infant Care"/>
    <s v="Molfix Twin Midi(4-9 Kg) x 36 x 4"/>
    <n v="1"/>
    <n v="7480"/>
    <x v="0"/>
    <x v="23"/>
    <d v="2020-12-18T11:09:09"/>
    <s v="Wholesale"/>
    <s v="Whatsapp"/>
    <d v="1899-12-30T18:52:18"/>
    <n v="7480"/>
    <d v="1899-12-30T16:16:51"/>
    <x v="30"/>
    <x v="1"/>
  </r>
  <r>
    <d v="2020-12-17T16:16:51"/>
    <s v="STU-2143281905"/>
    <s v="Folly Best Kiddies Home"/>
    <s v="Hayat Kimya Nigeria Limited"/>
    <s v="Molfix Twin"/>
    <s v="Baby"/>
    <s v="Infant Care"/>
    <s v="Molfix Twin Maxi(7-18 kg) by 32, pack of 4"/>
    <n v="1"/>
    <n v="7480"/>
    <x v="0"/>
    <x v="23"/>
    <d v="2020-12-18T11:09:09"/>
    <s v="Wholesale"/>
    <s v="Whatsapp"/>
    <d v="1899-12-30T18:52:18"/>
    <n v="7480"/>
    <d v="1899-12-30T16:16:51"/>
    <x v="30"/>
    <x v="1"/>
  </r>
  <r>
    <d v="2020-12-17T16:16:51"/>
    <s v="STU-2143281905"/>
    <s v="Folly Best Kiddies Home"/>
    <s v="Hayat Kimya Nigeria Limited"/>
    <s v="Molfix Twin"/>
    <s v="Baby"/>
    <s v="Infant Care"/>
    <s v="Molfix Twin Mini(3-6 kg) by 40, pack of 4"/>
    <n v="1"/>
    <n v="7480"/>
    <x v="0"/>
    <x v="23"/>
    <d v="2020-12-18T11:09:09"/>
    <s v="Wholesale"/>
    <s v="Whatsapp"/>
    <d v="1899-12-30T18:52:18"/>
    <n v="7480"/>
    <d v="1899-12-30T16:16:51"/>
    <x v="30"/>
    <x v="1"/>
  </r>
  <r>
    <d v="2020-12-17T09:21:51"/>
    <s v="STU-2143281254"/>
    <s v="Winsolight"/>
    <s v="Hayat Kimya Nigeria Limited"/>
    <s v="Molfix Jumbo"/>
    <s v="Baby"/>
    <s v="Infant Care"/>
    <s v="Molfix Jumbo Maxi(7-18 kg) by 80"/>
    <n v="1"/>
    <n v="13100"/>
    <x v="0"/>
    <x v="24"/>
    <d v="2020-12-18T12:41:28"/>
    <s v="Wholesale"/>
    <s v="Whatsapp"/>
    <d v="1899-12-31T03:19:37"/>
    <n v="13100"/>
    <d v="1899-12-30T09:21:51"/>
    <x v="31"/>
    <x v="0"/>
  </r>
  <r>
    <d v="2020-12-17T09:21:51"/>
    <s v="STU-2143281254"/>
    <s v="Winsolight"/>
    <s v="Hayat Kimya Nigeria Limited"/>
    <s v="Molfix Twin"/>
    <s v="Baby"/>
    <s v="Infant Care"/>
    <s v="Molfix Twin Maxi(7-18 kg) by 32, pack of 4"/>
    <n v="1"/>
    <n v="7480"/>
    <x v="0"/>
    <x v="24"/>
    <d v="2020-12-18T12:41:28"/>
    <s v="Wholesale"/>
    <s v="Whatsapp"/>
    <d v="1899-12-31T03:19:37"/>
    <n v="7480"/>
    <d v="1899-12-30T09:21:51"/>
    <x v="31"/>
    <x v="1"/>
  </r>
  <r>
    <d v="2020-12-17T16:47:38"/>
    <s v="STU-2143281940"/>
    <s v="Emmacity Holdings Minimarts"/>
    <s v="Hayat Kimya Nigeria Limited"/>
    <s v="Molfix Small"/>
    <s v="Baby"/>
    <s v="Infant Care"/>
    <s v="Molfix Small Mini(3-6 kg) by 10, pack of 12"/>
    <n v="2"/>
    <n v="4700"/>
    <x v="0"/>
    <x v="25"/>
    <d v="2020-12-18T15:29:07"/>
    <s v="General Trade"/>
    <s v="Whatsapp"/>
    <d v="1899-12-30T22:41:29"/>
    <n v="9400"/>
    <d v="1899-12-30T16:47:38"/>
    <x v="32"/>
    <x v="1"/>
  </r>
  <r>
    <d v="2020-12-17T16:47:38"/>
    <s v="STU-2143281940"/>
    <s v="Emmacity Holdings Minimarts"/>
    <s v="Hayat Kimya Nigeria Limited"/>
    <s v="Molfix Small"/>
    <s v="Baby"/>
    <s v="Infant Care"/>
    <s v="Molfix Small Midi(4-9 kg) by 9, pack of 10"/>
    <n v="2"/>
    <n v="4700"/>
    <x v="0"/>
    <x v="25"/>
    <d v="2020-12-18T15:29:07"/>
    <s v="General Trade"/>
    <s v="Whatsapp"/>
    <d v="1899-12-30T22:41:29"/>
    <n v="9400"/>
    <d v="1899-12-30T16:47:38"/>
    <x v="32"/>
    <x v="1"/>
  </r>
  <r>
    <d v="2020-12-17T16:47:38"/>
    <s v="STU-2143281940"/>
    <s v="Emmacity Holdings Minimarts"/>
    <s v="Hayat Kimya Nigeria Limited"/>
    <s v="Molfix Small"/>
    <s v="Baby"/>
    <s v="Infant Care"/>
    <s v="Molfix Small Maxi(7-18 kg) by 8, pack of 10"/>
    <n v="2"/>
    <n v="4700"/>
    <x v="0"/>
    <x v="25"/>
    <d v="2020-12-18T15:29:07"/>
    <s v="General Trade"/>
    <s v="Whatsapp"/>
    <d v="1899-12-30T22:41:29"/>
    <n v="9400"/>
    <d v="1899-12-30T16:47:38"/>
    <x v="32"/>
    <x v="1"/>
  </r>
  <r>
    <d v="2020-12-17T16:47:38"/>
    <s v="STU-2143281940"/>
    <s v="Emmacity Holdings Minimarts"/>
    <s v="Hayat Kimya Nigeria Limited"/>
    <s v="Molfix Jumbo"/>
    <s v="Baby"/>
    <s v="Infant Care"/>
    <s v="Molfix Jumbo Maxi(7-18 kg) by 80"/>
    <n v="1"/>
    <n v="13100"/>
    <x v="0"/>
    <x v="25"/>
    <d v="2020-12-18T15:29:07"/>
    <s v="General Trade"/>
    <s v="Whatsapp"/>
    <d v="1899-12-30T22:41:29"/>
    <n v="13100"/>
    <d v="1899-12-30T16:47:38"/>
    <x v="32"/>
    <x v="0"/>
  </r>
  <r>
    <d v="2020-12-17T16:47:38"/>
    <s v="STU-2143281940"/>
    <s v="Emmacity Holdings Minimarts"/>
    <s v="Hayat Kimya Nigeria Limited"/>
    <s v="Molfix Jumbo"/>
    <s v="Baby"/>
    <s v="Infant Care"/>
    <s v="Molfix Jumbo Mini(3-6 Kg) x 96 x 3"/>
    <n v="1"/>
    <n v="13100"/>
    <x v="0"/>
    <x v="25"/>
    <d v="2020-12-18T15:29:07"/>
    <s v="General Trade"/>
    <s v="Whatsapp"/>
    <d v="1899-12-30T22:41:29"/>
    <n v="13100"/>
    <d v="1899-12-30T16:47:38"/>
    <x v="32"/>
    <x v="0"/>
  </r>
  <r>
    <d v="2020-12-16T09:50:10"/>
    <s v="STU-2143280185"/>
    <s v="Rich Bon  Minimart"/>
    <s v="Hayat Kimya Nigeria Limited"/>
    <s v="Molfix Jumbo"/>
    <s v="Baby"/>
    <s v="Infant Care"/>
    <s v="Molfix Jumbo Maxi(7-18 kg) by 80"/>
    <n v="1"/>
    <n v="13100"/>
    <x v="0"/>
    <x v="1"/>
    <d v="2020-12-18T17:32:28"/>
    <s v="General Trade"/>
    <s v="Whatsapp"/>
    <d v="1900-01-01T07:42:18"/>
    <n v="13100"/>
    <d v="1899-12-30T09:50:10"/>
    <x v="33"/>
    <x v="0"/>
  </r>
  <r>
    <d v="2020-12-16T09:50:10"/>
    <s v="STU-2143280185"/>
    <s v="Rich Bon  Minimart"/>
    <s v="Hayat Kimya Nigeria Limited"/>
    <s v="Molfix Small"/>
    <s v="Baby"/>
    <s v="Infant Care"/>
    <s v="Molfix Small Midi(4-9 kg) by 9, pack of 10"/>
    <n v="1"/>
    <n v="4700"/>
    <x v="0"/>
    <x v="1"/>
    <d v="2020-12-18T17:32:28"/>
    <s v="General Trade"/>
    <s v="Whatsapp"/>
    <d v="1900-01-01T07:42:18"/>
    <n v="4700"/>
    <d v="1899-12-30T09:50:10"/>
    <x v="33"/>
    <x v="1"/>
  </r>
  <r>
    <d v="2020-12-16T09:50:10"/>
    <s v="STU-2143280185"/>
    <s v="Rich Bon  Minimart"/>
    <s v="Hayat Kimya Nigeria Limited"/>
    <s v="Molfix Small"/>
    <s v="Baby"/>
    <s v="Infant Care"/>
    <s v="Molfix Small Mini(3-6 kg) by 10, pack of 12"/>
    <n v="1"/>
    <n v="4700"/>
    <x v="0"/>
    <x v="1"/>
    <d v="2020-12-18T17:32:28"/>
    <s v="General Trade"/>
    <s v="Whatsapp"/>
    <d v="1900-01-01T07:42:18"/>
    <n v="4700"/>
    <d v="1899-12-30T09:50:10"/>
    <x v="33"/>
    <x v="1"/>
  </r>
  <r>
    <d v="2020-12-20T15:29:41"/>
    <s v="STU-2143283393"/>
    <s v="Sweet  Gift  Shop"/>
    <s v="Hayat Kimya Nigeria Limited"/>
    <s v="Molfix Twin"/>
    <s v="Baby"/>
    <s v="Infant Care"/>
    <s v="Molfix Twin Midi(4-9 Kg) x 36 x 4"/>
    <n v="1"/>
    <n v="7480"/>
    <x v="0"/>
    <x v="9"/>
    <d v="2020-12-21T09:41:39"/>
    <s v="General Trade"/>
    <s v="Whatsapp"/>
    <d v="1899-12-30T18:11:58"/>
    <n v="7480"/>
    <d v="1899-12-30T15:29:41"/>
    <x v="34"/>
    <x v="1"/>
  </r>
  <r>
    <d v="2020-12-19T16:50:26"/>
    <s v="STU-2143283246"/>
    <s v="Chopsytop Minimarts"/>
    <s v="Hayat Kimya Nigeria Limited"/>
    <s v="Molfix Twin"/>
    <s v="Baby"/>
    <s v="Infant Care"/>
    <s v="Molfix Twin Midi(4-9 Kg) x 36 x 4"/>
    <n v="1"/>
    <n v="7480"/>
    <x v="0"/>
    <x v="26"/>
    <d v="2020-12-21T10:51:15"/>
    <s v="General Trade"/>
    <s v="Whatsapp"/>
    <d v="1899-12-31T18:00:49"/>
    <n v="7480"/>
    <d v="1899-12-30T16:50:26"/>
    <x v="35"/>
    <x v="1"/>
  </r>
  <r>
    <d v="2020-12-20T17:03:18"/>
    <s v="STU-2143283410"/>
    <s v="Madam Wisdom Minimart"/>
    <s v="Hayat Kimya Nigeria Limited"/>
    <s v="Molfix Small"/>
    <s v="Baby"/>
    <s v="Infant Care"/>
    <s v="Molfix Small Maxi(7-18 kg) by 8, pack of 10"/>
    <n v="1"/>
    <n v="4700"/>
    <x v="0"/>
    <x v="19"/>
    <d v="2020-12-21T13:42:21"/>
    <s v="General Trade"/>
    <s v="Whatsapp"/>
    <d v="1899-12-30T20:39:03"/>
    <n v="4700"/>
    <d v="1899-12-30T17:03:18"/>
    <x v="36"/>
    <x v="1"/>
  </r>
  <r>
    <d v="2020-12-20T17:03:18"/>
    <s v="STU-2143283410"/>
    <s v="Madam Wisdom Minimart"/>
    <s v="Hayat Kimya Nigeria Limited"/>
    <s v="Molfix Small"/>
    <s v="Baby"/>
    <s v="Infant Care"/>
    <s v="Molfix Small Midi(4-9 kg) by 9, pack of 10"/>
    <n v="1"/>
    <n v="4700"/>
    <x v="0"/>
    <x v="19"/>
    <d v="2020-12-21T13:42:21"/>
    <s v="General Trade"/>
    <s v="Whatsapp"/>
    <d v="1899-12-30T20:39:03"/>
    <n v="4700"/>
    <d v="1899-12-30T17:03:18"/>
    <x v="36"/>
    <x v="1"/>
  </r>
  <r>
    <d v="2020-12-20T17:03:18"/>
    <s v="STU-2143283410"/>
    <s v="Madam Wisdom Minimart"/>
    <s v="Hayat Kimya Nigeria Limited"/>
    <s v="Molfix Small"/>
    <s v="Baby"/>
    <s v="Infant Care"/>
    <s v="Molfix Small Mini(3-6 kg) by 10, pack of 12"/>
    <n v="1"/>
    <n v="4700"/>
    <x v="0"/>
    <x v="19"/>
    <d v="2020-12-21T13:42:21"/>
    <s v="General Trade"/>
    <s v="Whatsapp"/>
    <d v="1899-12-30T20:39:03"/>
    <n v="4700"/>
    <d v="1899-12-30T17:03:18"/>
    <x v="36"/>
    <x v="1"/>
  </r>
  <r>
    <d v="2020-12-19T22:12:51"/>
    <s v="STU-2143283332"/>
    <s v="Madam Olafehinti"/>
    <s v="Hayat Kimya Nigeria Limited"/>
    <s v="Molfix Jumbo"/>
    <s v="Baby"/>
    <s v="Infant Care"/>
    <s v="Molfix Jumbo Midi(4-9 Kg) x 88 x 3"/>
    <n v="2"/>
    <n v="13100"/>
    <x v="0"/>
    <x v="27"/>
    <d v="2020-12-21T16:06:58"/>
    <s v="General Trade"/>
    <s v="Mobile App"/>
    <d v="1899-12-31T17:54:07"/>
    <n v="26200"/>
    <d v="1899-12-30T22:12:51"/>
    <x v="37"/>
    <x v="0"/>
  </r>
  <r>
    <d v="2020-12-19T22:12:51"/>
    <s v="STU-2143283332"/>
    <s v="Madam Olafehinti"/>
    <s v="Hayat Kimya Nigeria Limited"/>
    <s v="Molfix Twin"/>
    <s v="Baby"/>
    <s v="Infant Care"/>
    <s v="Molfix Twin Midi(4-9 Kg) x 36 x 4"/>
    <n v="1"/>
    <n v="7480"/>
    <x v="0"/>
    <x v="27"/>
    <d v="2020-12-21T16:06:58"/>
    <s v="General Trade"/>
    <s v="Mobile App"/>
    <d v="1899-12-31T17:54:07"/>
    <n v="7480"/>
    <d v="1899-12-30T22:12:51"/>
    <x v="37"/>
    <x v="1"/>
  </r>
  <r>
    <d v="2020-12-19T22:12:51"/>
    <s v="STU-2143283332"/>
    <s v="Madam Olafehinti"/>
    <s v="Nestle Nigeria Plc"/>
    <s v="Nestle Cerelac"/>
    <s v="Baby"/>
    <s v="Baby Food"/>
    <s v="Cerelac Wheat 6 x 1kg"/>
    <n v="0.5"/>
    <n v="13000"/>
    <x v="0"/>
    <x v="27"/>
    <d v="2020-12-21T16:06:58"/>
    <s v="General Trade"/>
    <s v="Mobile App"/>
    <d v="1899-12-31T17:54:07"/>
    <n v="6500"/>
    <d v="1899-12-30T22:12:51"/>
    <x v="37"/>
    <x v="1"/>
  </r>
  <r>
    <d v="2020-12-21T13:58:49"/>
    <s v="STU-2143284299"/>
    <s v="Francisco"/>
    <s v="Hayat Kimya Nigeria Limited"/>
    <s v="Molfix Twin"/>
    <s v="Baby"/>
    <s v="Infant Care"/>
    <s v="Molfix Twin Maxi(7-18 kg) by 32, pack of 4"/>
    <n v="1"/>
    <n v="7480"/>
    <x v="0"/>
    <x v="21"/>
    <d v="2020-12-22T09:23:42"/>
    <s v="General Trade"/>
    <s v="Whatsapp"/>
    <d v="1899-12-30T19:24:53"/>
    <n v="7480"/>
    <d v="1899-12-30T13:58:49"/>
    <x v="38"/>
    <x v="1"/>
  </r>
  <r>
    <d v="2020-12-21T13:58:49"/>
    <s v="STU-2143284299"/>
    <s v="Francisco"/>
    <s v="Hayat Kimya Nigeria Limited"/>
    <s v="Molfix Small"/>
    <s v="Baby"/>
    <s v="Infant Care"/>
    <s v="Molfix Small Midi(4-9 kg) by 9, pack of 10"/>
    <n v="1"/>
    <n v="4700"/>
    <x v="0"/>
    <x v="21"/>
    <d v="2020-12-22T09:23:42"/>
    <s v="General Trade"/>
    <s v="Whatsapp"/>
    <d v="1899-12-30T19:24:53"/>
    <n v="4700"/>
    <d v="1899-12-30T13:58:49"/>
    <x v="38"/>
    <x v="1"/>
  </r>
  <r>
    <d v="2020-12-21T17:52:02"/>
    <s v="STU-2143284681"/>
    <s v="All purpose Minimart"/>
    <s v="FrieslandCampina WAMCO Nigeria"/>
    <s v="My Boy Eldorin Infant Formula"/>
    <s v="Baby"/>
    <s v="Baby Food"/>
    <s v="My Boy Eldorin Infant Formula 454g x 12"/>
    <n v="1"/>
    <n v="16800"/>
    <x v="0"/>
    <x v="28"/>
    <d v="2020-12-22T10:08:12"/>
    <s v="General Trade"/>
    <s v="Whatsapp"/>
    <d v="1899-12-30T16:16:10"/>
    <n v="16800"/>
    <d v="1899-12-30T17:52:02"/>
    <x v="39"/>
    <x v="0"/>
  </r>
  <r>
    <d v="2020-12-23T09:08:42"/>
    <s v="STU-2143285887"/>
    <s v="Francisco"/>
    <s v="Hayat Kimya Nigeria Limited"/>
    <s v="Molfix Small"/>
    <s v="Baby"/>
    <s v="Infant Care"/>
    <s v="Molfix Small Mini(3-6 kg) by 10, pack of 12"/>
    <n v="1"/>
    <n v="4700"/>
    <x v="0"/>
    <x v="29"/>
    <d v="2020-12-24T10:12:49"/>
    <s v="General Trade"/>
    <s v="Whatsapp"/>
    <d v="1899-12-31T01:04:07"/>
    <n v="4700"/>
    <d v="1899-12-30T09:08:42"/>
    <x v="40"/>
    <x v="1"/>
  </r>
  <r>
    <d v="2020-12-22T21:12:01"/>
    <s v="STU-2143285713"/>
    <s v="olakem"/>
    <s v="FrieslandCampina WAMCO Nigeria"/>
    <s v="My Boy Eldorin Infant Formula"/>
    <s v="Baby"/>
    <s v="Baby Food"/>
    <s v="My Boy Eldorin Infant Formula 454g x 12"/>
    <n v="2"/>
    <n v="16800"/>
    <x v="0"/>
    <x v="12"/>
    <d v="2020-12-24T14:50:03"/>
    <s v="General Trade"/>
    <s v="Mobile App"/>
    <d v="1899-12-31T17:38:02"/>
    <n v="33600"/>
    <d v="1899-12-30T21:12:01"/>
    <x v="41"/>
    <x v="0"/>
  </r>
  <r>
    <d v="2020-12-21T14:09:30"/>
    <s v="STU-2143284313"/>
    <s v="summy Super Store"/>
    <s v="Hayat Kimya Nigeria Limited"/>
    <s v="Molfix Jumbo"/>
    <s v="Baby"/>
    <s v="Infant Care"/>
    <s v="Molfix Jumbo Maxi(7-18 kg) by 80"/>
    <n v="1"/>
    <n v="13100"/>
    <x v="0"/>
    <x v="30"/>
    <d v="2020-12-24T16:45:05"/>
    <s v="General Trade"/>
    <s v="Whatsapp"/>
    <d v="1900-01-02T02:35:35"/>
    <n v="13100"/>
    <d v="1899-12-30T14:09:30"/>
    <x v="42"/>
    <x v="0"/>
  </r>
  <r>
    <d v="2020-12-26T21:37:34"/>
    <s v="STU-2143287034"/>
    <s v="David Minimart"/>
    <s v="FrieslandCampina WAMCO Nigeria"/>
    <s v="My Boy Eldorin Infant Formula"/>
    <s v="Baby"/>
    <s v="Baby Food"/>
    <s v="My Boy Eldorin Infant Formula 454g x 12"/>
    <n v="2"/>
    <n v="16800"/>
    <x v="0"/>
    <x v="18"/>
    <d v="2020-12-28T09:31:32"/>
    <s v="Wholesale"/>
    <s v="Mobile App"/>
    <d v="1899-12-31T11:53:58"/>
    <n v="33600"/>
    <d v="1899-12-30T21:37:34"/>
    <x v="43"/>
    <x v="0"/>
  </r>
  <r>
    <d v="2020-12-28T13:47:18"/>
    <s v="STU-2143287674"/>
    <s v="AJ Minimart"/>
    <s v="Hayat Kimya Nigeria Limited"/>
    <s v="Molfix Jumbo"/>
    <s v="Baby"/>
    <s v="Infant Care"/>
    <s v="Molfix Jumbo Maxi(7-18 kg) by 80"/>
    <n v="1"/>
    <n v="13100"/>
    <x v="0"/>
    <x v="31"/>
    <d v="2020-12-29T07:59:17"/>
    <s v="Wholesale"/>
    <s v="Whatsapp"/>
    <d v="1899-12-30T18:11:59"/>
    <n v="13100"/>
    <d v="1899-12-30T13:47:18"/>
    <x v="44"/>
    <x v="0"/>
  </r>
  <r>
    <d v="2020-12-28T08:20:11"/>
    <s v="STU-2143287184"/>
    <s v="Than-all Minimart"/>
    <s v="Hayat Kimya Nigeria Limited"/>
    <s v="Molfix Small"/>
    <s v="Baby"/>
    <s v="Infant Care"/>
    <s v="Molfix Small Midi(4-9 kg) by 9, pack of 10"/>
    <n v="1"/>
    <n v="4700"/>
    <x v="0"/>
    <x v="13"/>
    <d v="2020-12-29T11:52:32"/>
    <s v="General Trade"/>
    <s v="Whatsapp"/>
    <d v="1899-12-31T03:32:21"/>
    <n v="4700"/>
    <d v="1899-12-30T08:20:11"/>
    <x v="45"/>
    <x v="1"/>
  </r>
  <r>
    <d v="2020-12-28T12:02:39"/>
    <s v="STU-2143287542"/>
    <s v="Iyawo Minimart"/>
    <s v="FrieslandCampina WAMCO Nigeria"/>
    <s v="My Boy Eldorin Infant Formula"/>
    <s v="Baby"/>
    <s v="Baby Food"/>
    <s v="My Boy Eldorin Infant Formula 454g x 12"/>
    <n v="1"/>
    <n v="16800"/>
    <x v="0"/>
    <x v="20"/>
    <d v="2020-12-29T13:05:51"/>
    <s v="General Trade"/>
    <s v="Whatsapp"/>
    <d v="1899-12-31T01:03:12"/>
    <n v="16800"/>
    <d v="1899-12-30T12:02:39"/>
    <x v="46"/>
    <x v="0"/>
  </r>
  <r>
    <d v="2020-12-28T08:36:39"/>
    <s v="STU-2143287207"/>
    <s v="olafaz Minimart"/>
    <s v="Hayat Kimya Nigeria Limited"/>
    <s v="Molfix Small"/>
    <s v="Baby"/>
    <s v="Infant Care"/>
    <s v="Molfix Small Maxi(7-18 kg) by 8, pack of 10"/>
    <n v="1"/>
    <n v="4700"/>
    <x v="0"/>
    <x v="27"/>
    <d v="2020-12-29T14:14:54"/>
    <s v="General Trade"/>
    <s v="Whatsapp"/>
    <d v="1899-12-31T05:38:15"/>
    <n v="4700"/>
    <d v="1899-12-30T08:36:39"/>
    <x v="47"/>
    <x v="1"/>
  </r>
  <r>
    <d v="2020-12-28T14:55:32"/>
    <s v="STU-2143287730"/>
    <s v="Idish Global"/>
    <s v="Hayat Kimya Nigeria Limited"/>
    <s v="Molfix Jumbo"/>
    <s v="Baby"/>
    <s v="Infant Care"/>
    <s v="Molfix Jumbo Maxi(7-18 kg) by 80"/>
    <n v="1"/>
    <n v="13100"/>
    <x v="0"/>
    <x v="13"/>
    <d v="2020-12-29T16:08:54"/>
    <s v="General Trade"/>
    <s v="Whatsapp"/>
    <d v="1899-12-31T01:13:22"/>
    <n v="13100"/>
    <d v="1899-12-30T14:55:32"/>
    <x v="48"/>
    <x v="0"/>
  </r>
  <r>
    <d v="2020-12-28T14:55:32"/>
    <s v="STU-2143287730"/>
    <s v="Idish Global"/>
    <s v="Hayat Kimya Nigeria Limited"/>
    <s v="Molfix Jumbo"/>
    <s v="Baby"/>
    <s v="Infant Care"/>
    <s v="Molfix Jumbo Midi(4-9 Kg) x 88 x 3"/>
    <n v="1"/>
    <n v="13100"/>
    <x v="0"/>
    <x v="13"/>
    <d v="2020-12-29T16:08:54"/>
    <s v="General Trade"/>
    <s v="Whatsapp"/>
    <d v="1899-12-31T01:13:22"/>
    <n v="13100"/>
    <d v="1899-12-30T14:55:32"/>
    <x v="48"/>
    <x v="0"/>
  </r>
  <r>
    <d v="2020-12-28T12:58:20"/>
    <s v="STU-2143287581"/>
    <s v="Grandy Minimarts"/>
    <s v="Hayat Kimya Nigeria Limited"/>
    <s v="Molfix Jumbo"/>
    <s v="Baby"/>
    <s v="Infant Care"/>
    <s v="Molfix Jumbo Midi(4-9 Kg) x 88 x 3"/>
    <n v="2"/>
    <n v="13100"/>
    <x v="0"/>
    <x v="32"/>
    <d v="2020-12-30T15:43:12"/>
    <s v="Wholesale"/>
    <s v="Mobile App"/>
    <d v="1900-01-01T02:44:52"/>
    <n v="26200"/>
    <d v="1899-12-30T12:58:20"/>
    <x v="49"/>
    <x v="0"/>
  </r>
  <r>
    <d v="2020-12-28T12:58:20"/>
    <s v="STU-2143287581"/>
    <s v="Grandy Minimarts"/>
    <s v="Hayat Kimya Nigeria Limited"/>
    <s v="Molfix Jumbo"/>
    <s v="Baby"/>
    <s v="Infant Care"/>
    <s v="Molfix Jumbo Maxi(7-18 kg) by 80"/>
    <n v="2"/>
    <n v="13100"/>
    <x v="0"/>
    <x v="32"/>
    <d v="2020-12-30T15:43:12"/>
    <s v="Wholesale"/>
    <s v="Mobile App"/>
    <d v="1900-01-01T02:44:52"/>
    <n v="26200"/>
    <d v="1899-12-30T12:58:20"/>
    <x v="49"/>
    <x v="0"/>
  </r>
  <r>
    <d v="2020-12-30T15:24:39"/>
    <s v="STU-2143289886"/>
    <s v="Madam Wisdom Minimart"/>
    <s v="Hayat Kimya Nigeria Limited"/>
    <s v="Molfix Small"/>
    <s v="Baby"/>
    <s v="Infant Care"/>
    <s v="Molfix Small Maxi(7-18 kg) by 8, pack of 10"/>
    <n v="1"/>
    <n v="4700"/>
    <x v="0"/>
    <x v="19"/>
    <d v="2020-12-31T16:51:39"/>
    <s v="General Trade"/>
    <s v="Whatsapp"/>
    <d v="1899-12-31T01:27:00"/>
    <n v="4700"/>
    <d v="1899-12-30T15:24:39"/>
    <x v="50"/>
    <x v="1"/>
  </r>
  <r>
    <d v="2020-12-30T17:37:39"/>
    <s v="STU-2143290000"/>
    <s v="Madam Wisdom Minimart"/>
    <s v="Hayat Kimya Nigeria Limited"/>
    <s v="Molfix Small"/>
    <s v="Baby"/>
    <s v="Infant Care"/>
    <s v="Molfix Small Midi(4-9 kg) by 9, pack of 10"/>
    <n v="1"/>
    <n v="4700"/>
    <x v="0"/>
    <x v="19"/>
    <d v="2020-12-31T16:51:39"/>
    <s v="General Trade"/>
    <s v="Whatsapp"/>
    <d v="1899-12-30T23:14:00"/>
    <n v="4700"/>
    <d v="1899-12-30T17:37:39"/>
    <x v="50"/>
    <x v="1"/>
  </r>
  <r>
    <d v="2020-12-30T17:37:39"/>
    <s v="STU-2143290000"/>
    <s v="Madam Wisdom Minimart"/>
    <s v="Hayat Kimya Nigeria Limited"/>
    <s v="Molfix Small"/>
    <s v="Baby"/>
    <s v="Infant Care"/>
    <s v="Molfix Small Maxi(7-18 kg) by 8, pack of 10"/>
    <n v="1"/>
    <n v="4700"/>
    <x v="0"/>
    <x v="19"/>
    <d v="2020-12-31T16:51:39"/>
    <s v="General Trade"/>
    <s v="Whatsapp"/>
    <d v="1899-12-30T23:14:00"/>
    <n v="4700"/>
    <d v="1899-12-30T17:37:39"/>
    <x v="50"/>
    <x v="1"/>
  </r>
  <r>
    <d v="2020-12-31T14:10:27"/>
    <s v="STU-2143290457"/>
    <s v="God's mercy Minimart"/>
    <s v="Hayat Kimya Nigeria Limited"/>
    <s v="Molfix Small"/>
    <s v="Baby"/>
    <s v="Infant Care"/>
    <s v="Molfix Small Midi(4-9 kg) by 9, pack of 10"/>
    <n v="2"/>
    <n v="4700"/>
    <x v="0"/>
    <x v="33"/>
    <d v="2021-01-04T08:49:06"/>
    <s v="General Trade"/>
    <s v="Whatsapp"/>
    <d v="1900-01-02T18:38:39"/>
    <n v="9400"/>
    <d v="1899-12-30T14:10:27"/>
    <x v="51"/>
    <x v="1"/>
  </r>
  <r>
    <d v="2020-12-31T14:36:32"/>
    <s v="STU-2143290484"/>
    <s v="Ekeson Minimart"/>
    <s v="FrieslandCampina WAMCO Nigeria"/>
    <s v="My Boy Eldorin Infant Formula"/>
    <s v="Baby"/>
    <s v="Baby Food"/>
    <s v="My Boy Eldorin Infant Formula 454g x 12"/>
    <n v="4"/>
    <n v="16800"/>
    <x v="0"/>
    <x v="22"/>
    <d v="2021-01-04T15:21:35"/>
    <s v="General Trade"/>
    <s v="Whatsapp"/>
    <d v="1900-01-03T00:45:03"/>
    <n v="67200"/>
    <d v="1899-12-30T14:36:32"/>
    <x v="52"/>
    <x v="0"/>
  </r>
  <r>
    <d v="2020-12-31T13:02:54"/>
    <s v="STU-2143290428"/>
    <s v="Judek Minimarts"/>
    <s v="Hayat Kimya Nigeria Limited"/>
    <s v="Molfix Small"/>
    <s v="Baby"/>
    <s v="Infant Care"/>
    <s v="Molfix Small Maxi(7-18 kg) by 8, pack of 10"/>
    <n v="1"/>
    <n v="4700"/>
    <x v="0"/>
    <x v="34"/>
    <d v="2021-01-04T19:58:10"/>
    <s v="General Trade"/>
    <s v="Whatsapp"/>
    <d v="1900-01-03T06:55:16"/>
    <n v="4700"/>
    <d v="1899-12-30T13:02:54"/>
    <x v="53"/>
    <x v="1"/>
  </r>
  <r>
    <d v="2020-12-31T13:02:54"/>
    <s v="STU-2143290428"/>
    <s v="Judek Minimarts"/>
    <s v="Hayat Kimya Nigeria Limited"/>
    <s v="Molfix Small"/>
    <s v="Baby"/>
    <s v="Infant Care"/>
    <s v="Molfix Small Midi(4-9 kg) by 9, pack of 10"/>
    <n v="1"/>
    <n v="4700"/>
    <x v="0"/>
    <x v="34"/>
    <d v="2021-01-04T19:58:10"/>
    <s v="General Trade"/>
    <s v="Whatsapp"/>
    <d v="1900-01-03T06:55:16"/>
    <n v="4700"/>
    <d v="1899-12-30T13:02:54"/>
    <x v="53"/>
    <x v="1"/>
  </r>
  <r>
    <d v="2020-12-31T13:02:54"/>
    <s v="STU-2143290428"/>
    <s v="Judek Minimarts"/>
    <s v="Hayat Kimya Nigeria Limited"/>
    <s v="Molfix Jumbo"/>
    <s v="Baby"/>
    <s v="Infant Care"/>
    <s v="Molfix Jumbo Maxi(7-18 kg) by 80"/>
    <n v="1"/>
    <n v="13100"/>
    <x v="0"/>
    <x v="34"/>
    <d v="2021-01-04T19:58:10"/>
    <s v="General Trade"/>
    <s v="Whatsapp"/>
    <d v="1900-01-03T06:55:16"/>
    <n v="13100"/>
    <d v="1899-12-30T13:02:54"/>
    <x v="53"/>
    <x v="0"/>
  </r>
  <r>
    <d v="2020-12-31T13:02:54"/>
    <s v="STU-2143290428"/>
    <s v="Judek Minimarts"/>
    <s v="FrieslandCampina WAMCO Nigeria"/>
    <s v="My Boy Eldorin Infant Formula"/>
    <s v="Baby"/>
    <s v="Baby Food"/>
    <s v="My Boy Eldorin Infant Formula 454g x 12"/>
    <n v="1"/>
    <n v="16800"/>
    <x v="0"/>
    <x v="34"/>
    <d v="2021-01-04T19:58:10"/>
    <s v="General Trade"/>
    <s v="Whatsapp"/>
    <d v="1900-01-03T06:55:16"/>
    <n v="16800"/>
    <d v="1899-12-30T13:02:54"/>
    <x v="53"/>
    <x v="0"/>
  </r>
  <r>
    <d v="2020-12-13T07:20:03"/>
    <s v="STU-2143277410"/>
    <s v="dashols"/>
    <s v="Hayat Kimya Nigeria Limited"/>
    <s v="Molfix Jumbo"/>
    <s v="Baby"/>
    <s v="Infant Care"/>
    <s v="Molfix Jumbo Maxi(7-18 kg) by 80"/>
    <n v="1"/>
    <n v="13100"/>
    <x v="1"/>
    <x v="18"/>
    <m/>
    <s v="General Trade"/>
    <s v="Mobile App"/>
    <s v="00:00:00"/>
    <n v="13100"/>
    <d v="1899-12-30T07:20:03"/>
    <x v="54"/>
    <x v="0"/>
  </r>
  <r>
    <d v="2020-12-13T07:20:03"/>
    <s v="STU-2143277410"/>
    <s v="dashols"/>
    <s v="FrieslandCampina WAMCO Nigeria"/>
    <s v="My Boy Eldorin Infant Formula"/>
    <s v="Baby"/>
    <s v="Baby Food"/>
    <s v="My Boy Eldorin Infant Formula 454g x 12"/>
    <n v="1"/>
    <n v="16800"/>
    <x v="1"/>
    <x v="18"/>
    <m/>
    <s v="General Trade"/>
    <s v="Mobile App"/>
    <s v="00:00:00"/>
    <n v="16800"/>
    <d v="1899-12-30T07:20:03"/>
    <x v="54"/>
    <x v="0"/>
  </r>
  <r>
    <d v="2020-12-01T16:06:55"/>
    <s v="STU-2143265992"/>
    <s v="Happy  Minimart&amp; Provision"/>
    <s v="FrieslandCampina WAMCO Nigeria"/>
    <s v="My Boy Eldorin Infant Formula"/>
    <s v="Baby"/>
    <s v="Baby Food"/>
    <s v="My Boy Eldorin Infant Formula 454g x 12"/>
    <n v="1"/>
    <n v="16800"/>
    <x v="1"/>
    <x v="35"/>
    <m/>
    <s v="Modern Trade"/>
    <s v="Mobile App"/>
    <s v="00:00:00"/>
    <n v="16800"/>
    <d v="1899-12-30T16:06:55"/>
    <x v="54"/>
    <x v="0"/>
  </r>
  <r>
    <d v="2020-12-04T18:19:40"/>
    <s v="STU-2143269644"/>
    <s v="Marswell Minimart"/>
    <s v="Hayat Kimya Nigeria Limited"/>
    <s v="Molfix Small"/>
    <s v="Baby"/>
    <s v="Infant Care"/>
    <s v="Molfix Small Mini(3-6 kg) by 10, pack of 12"/>
    <n v="0.5"/>
    <n v="4700"/>
    <x v="1"/>
    <x v="14"/>
    <m/>
    <s v="General Trade"/>
    <s v="Mobile App"/>
    <s v="00:00:00"/>
    <n v="2350"/>
    <d v="1899-12-30T18:19:40"/>
    <x v="54"/>
    <x v="1"/>
  </r>
  <r>
    <d v="2020-12-04T18:19:40"/>
    <s v="STU-2143269644"/>
    <s v="Marswell Minimart"/>
    <s v="Hayat Kimya Nigeria Limited"/>
    <s v="Molfix Jumbo"/>
    <s v="Baby"/>
    <s v="Infant Care"/>
    <s v="Molfix Jumbo Maxi(7-18 kg) by 80"/>
    <n v="0.5"/>
    <n v="13100"/>
    <x v="1"/>
    <x v="14"/>
    <m/>
    <s v="General Trade"/>
    <s v="Mobile App"/>
    <s v="00:00:00"/>
    <n v="6550"/>
    <d v="1899-12-30T18:19:40"/>
    <x v="54"/>
    <x v="1"/>
  </r>
  <r>
    <d v="2020-12-14T10:41:19"/>
    <s v="STU-2143278040"/>
    <s v="Mosturah Olasina"/>
    <s v="Hayat Kimya Nigeria Limited"/>
    <s v="Molfix Jumbo"/>
    <s v="Baby"/>
    <s v="Infant Care"/>
    <s v="Molfix Jumbo Midi(4-9 Kg) x 88 x 3"/>
    <n v="1"/>
    <n v="13100"/>
    <x v="1"/>
    <x v="36"/>
    <m/>
    <s v="Modern Trade"/>
    <s v="Mobile App"/>
    <s v="00:00:00"/>
    <n v="13100"/>
    <d v="1899-12-30T10:41:19"/>
    <x v="54"/>
    <x v="0"/>
  </r>
  <r>
    <d v="2020-12-14T22:41:56"/>
    <s v="STU-2143279051"/>
    <s v="Olamidara"/>
    <s v="Nestle Nigeria Plc"/>
    <s v="SMA GOLD"/>
    <s v="Baby"/>
    <s v="Baby Food"/>
    <s v="SMA Gold Follow on Mpwdr Can 12 x 400g x4"/>
    <n v="1"/>
    <n v="35000"/>
    <x v="1"/>
    <x v="37"/>
    <m/>
    <s v="General Trade"/>
    <s v="Mobile App"/>
    <s v="00:00:00"/>
    <n v="35000"/>
    <d v="1899-12-30T22:41:56"/>
    <x v="54"/>
    <x v="0"/>
  </r>
  <r>
    <d v="2020-12-14T13:22:13"/>
    <s v="STU-2143278391"/>
    <s v="Madam Precious Minimart"/>
    <s v="Hayat Kimya Nigeria Limited"/>
    <s v="Molfix Twin"/>
    <s v="Baby"/>
    <s v="Infant Care"/>
    <s v="Molfix Twin Maxi(7-18 kg) by 32, pack of 4"/>
    <n v="1"/>
    <n v="7480"/>
    <x v="1"/>
    <x v="15"/>
    <m/>
    <s v="General Trade"/>
    <s v="Whatsapp"/>
    <s v="00:00:00"/>
    <n v="7480"/>
    <d v="1899-12-30T13:22:13"/>
    <x v="54"/>
    <x v="1"/>
  </r>
  <r>
    <d v="2020-12-30T16:12:26"/>
    <s v="STU-2143289923"/>
    <s v="Sandra Super Store"/>
    <s v="Hayat Kimya Nigeria Limited"/>
    <s v="Molfix Small"/>
    <s v="Baby"/>
    <s v="Infant Care"/>
    <s v="Molfix Small Mini(3-6 kg) by 10, pack of 12"/>
    <n v="2"/>
    <n v="4700"/>
    <x v="1"/>
    <x v="38"/>
    <m/>
    <s v="General Trade"/>
    <s v="Whatsapp"/>
    <s v="00:00:00"/>
    <n v="9400"/>
    <d v="1899-12-30T16:12:26"/>
    <x v="54"/>
    <x v="1"/>
  </r>
  <r>
    <d v="2020-12-30T16:12:26"/>
    <s v="STU-2143289923"/>
    <s v="Sandra Super Store"/>
    <s v="Hayat Kimya Nigeria Limited"/>
    <s v="Molfix Twin"/>
    <s v="Baby"/>
    <s v="Infant Care"/>
    <s v="Molfix Twin Mini(3-6 kg) by 40, pack of 4"/>
    <n v="2"/>
    <n v="7480"/>
    <x v="1"/>
    <x v="38"/>
    <m/>
    <s v="General Trade"/>
    <s v="Whatsapp"/>
    <s v="00:00:00"/>
    <n v="14960"/>
    <d v="1899-12-30T16:12:26"/>
    <x v="54"/>
    <x v="0"/>
  </r>
  <r>
    <d v="2020-12-06T22:29:34"/>
    <s v="STU-2143270198"/>
    <s v="Rodam Enterprises"/>
    <s v="Hayat Kimya Nigeria Limited"/>
    <s v="Molfix Jumbo"/>
    <s v="Baby"/>
    <s v="Infant Care"/>
    <s v="Molfix Jumbo Mini(3-6 Kg) x 96 x 3"/>
    <n v="5"/>
    <n v="13100"/>
    <x v="1"/>
    <x v="0"/>
    <m/>
    <s v="General Trade"/>
    <s v="Mobile App"/>
    <s v="00:00:00"/>
    <n v="65500"/>
    <d v="1899-12-30T22:29:34"/>
    <x v="54"/>
    <x v="0"/>
  </r>
  <r>
    <d v="2020-12-07T17:08:12"/>
    <s v="STU-2143271417"/>
    <s v="Temiloluwa Minimart"/>
    <s v="Hayat Kimya Nigeria Limited"/>
    <s v="Molfix Jumbo"/>
    <s v="Baby"/>
    <s v="Infant Care"/>
    <s v="Molfix Jumbo Maxi(7-18 kg) by 80"/>
    <n v="1"/>
    <n v="13100"/>
    <x v="1"/>
    <x v="39"/>
    <m/>
    <s v="Wholesale"/>
    <s v="Whatsapp"/>
    <s v="00:00:00"/>
    <n v="13100"/>
    <d v="1899-12-30T17:08:12"/>
    <x v="54"/>
    <x v="0"/>
  </r>
  <r>
    <d v="2020-12-07T17:08:12"/>
    <s v="STU-2143271417"/>
    <s v="Temiloluwa Minimart"/>
    <s v="Hayat Kimya Nigeria Limited"/>
    <s v="Molfix Jumbo"/>
    <s v="Baby"/>
    <s v="Infant Care"/>
    <s v="Molfix Jumbo Midi(4-9 Kg) x 88 x 3"/>
    <n v="1"/>
    <n v="13100"/>
    <x v="1"/>
    <x v="39"/>
    <m/>
    <s v="Wholesale"/>
    <s v="Whatsapp"/>
    <s v="00:00:00"/>
    <n v="13100"/>
    <d v="1899-12-30T17:08:12"/>
    <x v="54"/>
    <x v="0"/>
  </r>
  <r>
    <d v="2020-12-07T17:08:12"/>
    <s v="STU-2143271417"/>
    <s v="Temiloluwa Minimart"/>
    <s v="Hayat Kimya Nigeria Limited"/>
    <s v="Molfix Twin"/>
    <s v="Baby"/>
    <s v="Infant Care"/>
    <s v="Molfix Twin Midi(4-9 Kg) x 36 x 4"/>
    <n v="1"/>
    <n v="7480"/>
    <x v="1"/>
    <x v="39"/>
    <m/>
    <s v="Wholesale"/>
    <s v="Whatsapp"/>
    <s v="00:00:00"/>
    <n v="7480"/>
    <d v="1899-12-30T17:08:12"/>
    <x v="54"/>
    <x v="1"/>
  </r>
  <r>
    <d v="2020-12-07T17:08:12"/>
    <s v="STU-2143271417"/>
    <s v="Temiloluwa Minimart"/>
    <s v="Hayat Kimya Nigeria Limited"/>
    <s v="Molfix Twin"/>
    <s v="Baby"/>
    <s v="Infant Care"/>
    <s v="Molfix Twin Maxi(7-18 kg) by 32, pack of 4"/>
    <n v="1"/>
    <n v="7480"/>
    <x v="1"/>
    <x v="39"/>
    <m/>
    <s v="Wholesale"/>
    <s v="Whatsapp"/>
    <s v="00:00:00"/>
    <n v="7480"/>
    <d v="1899-12-30T17:08:12"/>
    <x v="54"/>
    <x v="1"/>
  </r>
  <r>
    <d v="2020-12-07T17:08:12"/>
    <s v="STU-2143271417"/>
    <s v="Temiloluwa Minimart"/>
    <s v="Hayat Kimya Nigeria Limited"/>
    <s v="Molfix Small"/>
    <s v="Baby"/>
    <s v="Infant Care"/>
    <s v="Molfix Small Mini(3-6 kg) by 10, pack of 12"/>
    <n v="1"/>
    <n v="4700"/>
    <x v="1"/>
    <x v="39"/>
    <m/>
    <s v="Wholesale"/>
    <s v="Whatsapp"/>
    <s v="00:00:00"/>
    <n v="4700"/>
    <d v="1899-12-30T17:08:12"/>
    <x v="54"/>
    <x v="1"/>
  </r>
  <r>
    <d v="2020-12-06T18:53:57"/>
    <s v="STU-2143270161"/>
    <s v="okiki varieties Minimart"/>
    <s v="Hayat Kimya Nigeria Limited"/>
    <s v="Molfix Small"/>
    <s v="Baby"/>
    <s v="Infant Care"/>
    <s v="Molfix Small Mini(3-6 kg) by 10, pack of 12"/>
    <n v="1"/>
    <n v="4700"/>
    <x v="1"/>
    <x v="40"/>
    <m/>
    <s v="General Trade"/>
    <s v="Mobile App"/>
    <s v="00:00:00"/>
    <n v="4700"/>
    <d v="1899-12-30T18:53:57"/>
    <x v="54"/>
    <x v="1"/>
  </r>
  <r>
    <d v="2020-12-17T16:23:14"/>
    <s v="STU-2143281878"/>
    <s v="New Life Minimarts"/>
    <s v="FrieslandCampina WAMCO Nigeria"/>
    <s v="My Boy Eldorin Infant Formula"/>
    <s v="Baby"/>
    <s v="Baby Food"/>
    <s v="My Boy Eldorin Infant Formula 454g x 12"/>
    <n v="2"/>
    <n v="16800"/>
    <x v="1"/>
    <x v="40"/>
    <m/>
    <s v="Wholesale"/>
    <s v="Whatsapp"/>
    <s v="00:00:00"/>
    <n v="33600"/>
    <d v="1899-12-30T16:23:14"/>
    <x v="54"/>
    <x v="0"/>
  </r>
  <r>
    <d v="2020-12-21T16:23:15"/>
    <s v="STU-2143284534"/>
    <s v="Destiny Minimart"/>
    <s v="FrieslandCampina WAMCO Nigeria"/>
    <s v="My Boy Eldorin Infant Formula"/>
    <s v="Baby"/>
    <s v="Baby Food"/>
    <s v="My Boy Eldorin Infant Formula 454g x 12"/>
    <n v="2"/>
    <n v="16800"/>
    <x v="1"/>
    <x v="40"/>
    <m/>
    <s v="Wholesale"/>
    <s v="Whatsapp"/>
    <s v="00:00:00"/>
    <n v="33600"/>
    <d v="1899-12-30T16:23:15"/>
    <x v="54"/>
    <x v="0"/>
  </r>
  <r>
    <d v="2020-12-17T16:24:34"/>
    <s v="STU-2143281881"/>
    <s v="karadin"/>
    <s v="FrieslandCampina WAMCO Nigeria"/>
    <s v="My Boy Eldorin Infant Formula"/>
    <s v="Baby"/>
    <s v="Baby Food"/>
    <s v="My Boy Eldorin Infant Formula 454g x 12"/>
    <n v="2"/>
    <n v="16800"/>
    <x v="1"/>
    <x v="40"/>
    <m/>
    <s v="Modern Trade"/>
    <s v="Whatsapp"/>
    <s v="00:00:00"/>
    <n v="33600"/>
    <d v="1899-12-30T16:24:34"/>
    <x v="54"/>
    <x v="0"/>
  </r>
  <r>
    <d v="2020-12-27T22:28:57"/>
    <s v="STU-2143287135"/>
    <s v="Emeka mart"/>
    <s v="FrieslandCampina WAMCO Nigeria"/>
    <s v="My Boy Eldorin Infant Formula"/>
    <s v="Baby"/>
    <s v="Baby Food"/>
    <s v="My Boy Eldorin Infant Formula 454g x 12"/>
    <n v="1"/>
    <n v="16800"/>
    <x v="1"/>
    <x v="40"/>
    <m/>
    <s v="Modern Trade"/>
    <s v="Whatsapp"/>
    <s v="00:00:00"/>
    <n v="16800"/>
    <d v="1899-12-30T22:28:57"/>
    <x v="54"/>
    <x v="0"/>
  </r>
  <r>
    <d v="2020-12-03T08:58:40"/>
    <s v="STU-2143267796"/>
    <s v="Opashola Minimarts"/>
    <s v="Hayat Kimya Nigeria Limited"/>
    <s v="Molfix Jumbo"/>
    <s v="Baby"/>
    <s v="Infant Care"/>
    <s v="Molfix Jumbo Maxi(7-18 kg) by 80"/>
    <n v="1"/>
    <n v="13100"/>
    <x v="1"/>
    <x v="40"/>
    <m/>
    <s v="General Trade"/>
    <s v="Whatsapp"/>
    <s v="00:00:00"/>
    <n v="13100"/>
    <d v="1899-12-30T08:58:40"/>
    <x v="54"/>
    <x v="0"/>
  </r>
  <r>
    <d v="2020-12-03T08:58:40"/>
    <s v="STU-2143267796"/>
    <s v="Opashola Minimarts"/>
    <s v="Hayat Kimya Nigeria Limited"/>
    <s v="Molfix Small"/>
    <s v="Baby"/>
    <s v="Infant Care"/>
    <s v="Molfix Small Midi(4-9 kg) by 9, pack of 10"/>
    <n v="1"/>
    <n v="4700"/>
    <x v="1"/>
    <x v="40"/>
    <m/>
    <s v="General Trade"/>
    <s v="Whatsapp"/>
    <s v="00:00:00"/>
    <n v="4700"/>
    <d v="1899-12-30T08:58:40"/>
    <x v="54"/>
    <x v="1"/>
  </r>
  <r>
    <d v="2020-12-07T17:00:22"/>
    <s v="STU-2143271355"/>
    <s v="Alhaja Eggs"/>
    <s v="Hayat Kimya Nigeria Limited"/>
    <s v="Molfix Jumbo"/>
    <s v="Baby"/>
    <s v="Infant Care"/>
    <s v="Molfix Jumbo Maxi(7-18 kg) by 80"/>
    <n v="1"/>
    <n v="13100"/>
    <x v="1"/>
    <x v="40"/>
    <m/>
    <s v="General Trade"/>
    <s v="Whatsapp"/>
    <s v="00:00:00"/>
    <n v="13100"/>
    <d v="1899-12-30T17:00:22"/>
    <x v="54"/>
    <x v="0"/>
  </r>
  <r>
    <d v="2020-12-07T17:00:22"/>
    <s v="STU-2143271355"/>
    <s v="Alhaja Eggs"/>
    <s v="Hayat Kimya Nigeria Limited"/>
    <s v="Molfix Jumbo"/>
    <s v="Baby"/>
    <s v="Infant Care"/>
    <s v="Molfix Jumbo Midi(4-9 Kg) x 88 x 3"/>
    <n v="1"/>
    <n v="13100"/>
    <x v="1"/>
    <x v="40"/>
    <m/>
    <s v="General Trade"/>
    <s v="Whatsapp"/>
    <s v="00:00:00"/>
    <n v="13100"/>
    <d v="1899-12-30T17:00:22"/>
    <x v="54"/>
    <x v="0"/>
  </r>
  <r>
    <d v="2020-12-14T15:08:09"/>
    <s v="STU-2143278597"/>
    <s v="Nk Minimarts"/>
    <s v="Hayat Kimya Nigeria Limited"/>
    <s v="Molfix Jumbo"/>
    <s v="Baby"/>
    <s v="Infant Care"/>
    <s v="Molfix Jumbo Maxi(7-18 kg) by 80"/>
    <n v="1"/>
    <n v="13100"/>
    <x v="1"/>
    <x v="40"/>
    <m/>
    <s v="General Trade"/>
    <s v="Whatsapp"/>
    <s v="00:00:00"/>
    <n v="13100"/>
    <d v="1899-12-30T15:08:09"/>
    <x v="54"/>
    <x v="0"/>
  </r>
  <r>
    <d v="2020-12-17T16:22:27"/>
    <s v="STU-2143281874"/>
    <s v="Glorious Heritage Super Minimarts"/>
    <s v="FrieslandCampina WAMCO Nigeria"/>
    <s v="My Boy Eldorin Infant Formula"/>
    <s v="Baby"/>
    <s v="Baby Food"/>
    <s v="My Boy Eldorin Infant Formula 454g x 12"/>
    <n v="2"/>
    <n v="16800"/>
    <x v="1"/>
    <x v="40"/>
    <m/>
    <s v="General Trade"/>
    <s v="Whatsapp"/>
    <s v="00:00:00"/>
    <n v="33600"/>
    <d v="1899-12-30T16:22:27"/>
    <x v="54"/>
    <x v="0"/>
  </r>
  <r>
    <d v="2020-12-17T16:26:21"/>
    <s v="STU-2143281884"/>
    <s v="Simple N sweet foods"/>
    <s v="FrieslandCampina WAMCO Nigeria"/>
    <s v="My Boy Eldorin Infant Formula"/>
    <s v="Baby"/>
    <s v="Baby Food"/>
    <s v="My Boy Eldorin Infant Formula 454g x 12"/>
    <n v="2"/>
    <n v="16800"/>
    <x v="1"/>
    <x v="40"/>
    <m/>
    <s v="General Trade"/>
    <s v="Whatsapp"/>
    <s v="00:00:00"/>
    <n v="33600"/>
    <d v="1899-12-30T16:26:21"/>
    <x v="54"/>
    <x v="0"/>
  </r>
  <r>
    <d v="2020-12-21T16:23:19"/>
    <s v="STU-2143284533"/>
    <s v="Iya Laje"/>
    <s v="FrieslandCampina WAMCO Nigeria"/>
    <s v="My Boy Eldorin Infant Formula"/>
    <s v="Baby"/>
    <s v="Baby Food"/>
    <s v="My Boy Eldorin Infant Formula 454g x 12"/>
    <n v="2"/>
    <n v="16800"/>
    <x v="1"/>
    <x v="40"/>
    <m/>
    <s v="General Trade"/>
    <s v="Whatsapp"/>
    <s v="00:00:00"/>
    <n v="33600"/>
    <d v="1899-12-30T16:23:19"/>
    <x v="54"/>
    <x v="0"/>
  </r>
  <r>
    <d v="2020-12-21T16:43:34"/>
    <s v="STU-2143284559"/>
    <s v="Basab Minimarts"/>
    <s v="FrieslandCampina WAMCO Nigeria"/>
    <s v="My Boy Eldorin Infant Formula"/>
    <s v="Baby"/>
    <s v="Baby Food"/>
    <s v="My Boy Eldorin Infant Formula 454g x 12"/>
    <n v="2"/>
    <n v="16800"/>
    <x v="1"/>
    <x v="40"/>
    <m/>
    <s v="General Trade"/>
    <s v="Whatsapp"/>
    <s v="00:00:00"/>
    <n v="33600"/>
    <d v="1899-12-30T16:43:34"/>
    <x v="54"/>
    <x v="0"/>
  </r>
  <r>
    <d v="2020-12-21T17:23:55"/>
    <s v="STU-2143284629"/>
    <s v="Madam ayanfe Minimarts"/>
    <s v="FrieslandCampina WAMCO Nigeria"/>
    <s v="My Boy Eldorin Infant Formula"/>
    <s v="Baby"/>
    <s v="Baby Food"/>
    <s v="My Boy Eldorin Infant Formula 454g x 12"/>
    <n v="2"/>
    <n v="16800"/>
    <x v="1"/>
    <x v="40"/>
    <m/>
    <s v="General Trade"/>
    <s v="Whatsapp"/>
    <s v="00:00:00"/>
    <n v="33600"/>
    <d v="1899-12-30T17:23:55"/>
    <x v="54"/>
    <x v="0"/>
  </r>
  <r>
    <d v="2020-12-21T17:48:34"/>
    <s v="STU-2143284671"/>
    <s v="Mum God's Pawer Minimart"/>
    <s v="FrieslandCampina WAMCO Nigeria"/>
    <s v="My Boy Eldorin Infant Formula"/>
    <s v="Baby"/>
    <s v="Baby Food"/>
    <s v="My Boy Eldorin Infant Formula 454g x 12"/>
    <n v="2"/>
    <n v="16800"/>
    <x v="1"/>
    <x v="40"/>
    <m/>
    <s v="General Trade"/>
    <s v="Whatsapp"/>
    <s v="00:00:00"/>
    <n v="33600"/>
    <d v="1899-12-30T17:48:34"/>
    <x v="54"/>
    <x v="0"/>
  </r>
  <r>
    <d v="2020-12-01T14:12:18"/>
    <s v="STU-2143265773"/>
    <s v="Madam Akindele Minimart"/>
    <s v="PZ Cussons Nigeria Plc"/>
    <s v="Premier Bar Soap"/>
    <s v="Beauty &amp; Personal Care"/>
    <s v="Toileteries"/>
    <s v="Premier Luxurious Milk Family Bar Soap 175g x 32"/>
    <n v="1"/>
    <n v="4200"/>
    <x v="0"/>
    <x v="41"/>
    <d v="2020-12-02T18:14:07"/>
    <s v="General Trade"/>
    <s v="Whatsapp"/>
    <d v="1899-12-31T04:01:49"/>
    <n v="4200"/>
    <d v="1899-12-30T14:12:18"/>
    <x v="55"/>
    <x v="1"/>
  </r>
  <r>
    <d v="2020-12-02T17:50:00"/>
    <s v="STU-2143267563"/>
    <s v="K.c Minimart"/>
    <s v="PZ Cussons Nigeria Plc"/>
    <s v="Premier Bar Soap"/>
    <s v="Beauty &amp; Personal Care"/>
    <s v="Toileteries"/>
    <s v="Premier Soap Rose 65G x 104"/>
    <n v="1"/>
    <n v="5200"/>
    <x v="0"/>
    <x v="31"/>
    <d v="2020-12-03T10:58:37"/>
    <s v="Wholesale"/>
    <s v="Whatsapp"/>
    <d v="1899-12-30T17:08:37"/>
    <n v="5200"/>
    <d v="1899-12-30T17:50:00"/>
    <x v="56"/>
    <x v="1"/>
  </r>
  <r>
    <d v="2020-12-02T17:50:00"/>
    <s v="STU-2143267563"/>
    <s v="K.c Minimart"/>
    <s v="PZ Cussons Nigeria Plc"/>
    <s v="Premier Bar Soap"/>
    <s v="Beauty &amp; Personal Care"/>
    <s v="Toileteries"/>
    <s v="Premier Luxurious Milk Family Bar Soap 55g x 104"/>
    <n v="1"/>
    <n v="5200"/>
    <x v="0"/>
    <x v="31"/>
    <d v="2020-12-03T10:58:37"/>
    <s v="Wholesale"/>
    <s v="Whatsapp"/>
    <d v="1899-12-30T17:08:37"/>
    <n v="5200"/>
    <d v="1899-12-30T17:50:00"/>
    <x v="56"/>
    <x v="1"/>
  </r>
  <r>
    <d v="2020-12-02T17:50:00"/>
    <s v="STU-2143267563"/>
    <s v="K.c Minimart"/>
    <s v="PZ Cussons Nigeria Plc"/>
    <s v="Premier Bar Soap"/>
    <s v="Beauty &amp; Personal Care"/>
    <s v="Toileteries"/>
    <s v="Premier Luxurious Milk Family Bar Soap 175g x 32"/>
    <n v="1"/>
    <n v="4200"/>
    <x v="0"/>
    <x v="31"/>
    <d v="2020-12-03T10:58:37"/>
    <s v="Wholesale"/>
    <s v="Whatsapp"/>
    <d v="1899-12-30T17:08:37"/>
    <n v="4200"/>
    <d v="1899-12-30T17:50:00"/>
    <x v="56"/>
    <x v="1"/>
  </r>
  <r>
    <d v="2020-12-02T16:34:08"/>
    <s v="STU-2143267313"/>
    <s v="Sweet  Gift  Shop"/>
    <s v="Procter and Gamble"/>
    <s v="Always Sanitary Pad"/>
    <s v="Beauty &amp; Personal Care"/>
    <s v="Toileteries"/>
    <s v="Always Ultra Single Blue 16 x 7"/>
    <n v="1"/>
    <n v="5700"/>
    <x v="0"/>
    <x v="1"/>
    <d v="2020-12-03T12:41:33"/>
    <s v="General Trade"/>
    <s v="Whatsapp"/>
    <d v="1899-12-30T20:07:25"/>
    <n v="5700"/>
    <d v="1899-12-30T16:34:08"/>
    <x v="3"/>
    <x v="1"/>
  </r>
  <r>
    <d v="2020-12-02T18:13:39"/>
    <s v="STU-2143267617"/>
    <s v="Afam Nkechi"/>
    <s v="Procter and Gamble"/>
    <s v="Always Sanitary Pad"/>
    <s v="Beauty &amp; Personal Care"/>
    <s v="Toileteries"/>
    <s v="Always Ultra Single Blue 16 x 7"/>
    <n v="1"/>
    <n v="5700"/>
    <x v="0"/>
    <x v="42"/>
    <d v="2020-12-04T11:43:06"/>
    <s v="General Trade"/>
    <s v="Mobile App"/>
    <d v="1899-12-31T17:29:27"/>
    <n v="5700"/>
    <d v="1899-12-30T18:13:39"/>
    <x v="57"/>
    <x v="1"/>
  </r>
  <r>
    <d v="2020-12-02T18:13:40"/>
    <s v="STU-2143267617"/>
    <s v="Afam Nkechi"/>
    <s v="PZ Cussons Nigeria Plc"/>
    <s v="Premier Bar Soap"/>
    <s v="Beauty &amp; Personal Care"/>
    <s v="Toileteries"/>
    <s v="Premier Luxurious Milk Family Bar Soap 175g x 32"/>
    <n v="1"/>
    <n v="4200"/>
    <x v="0"/>
    <x v="42"/>
    <d v="2020-12-04T11:43:06"/>
    <s v="General Trade"/>
    <s v="Mobile App"/>
    <d v="1899-12-31T17:29:26"/>
    <n v="4200"/>
    <d v="1899-12-30T18:13:40"/>
    <x v="57"/>
    <x v="1"/>
  </r>
  <r>
    <d v="2020-12-04T17:59:47"/>
    <s v="STU-2143269628"/>
    <s v="Suncomm Minimarts"/>
    <s v="PZ Cussons Nigeria Plc"/>
    <s v="Premier Bar Soap"/>
    <s v="Beauty &amp; Personal Care"/>
    <s v="Toileteries"/>
    <s v="Premier Luxurious Milk Family Bar Soap 175g x 32"/>
    <n v="1"/>
    <n v="4200"/>
    <x v="0"/>
    <x v="5"/>
    <d v="2020-12-05T11:13:42"/>
    <s v="General Trade"/>
    <s v="Whatsapp"/>
    <d v="1899-12-30T17:13:55"/>
    <n v="4200"/>
    <d v="1899-12-30T17:59:47"/>
    <x v="58"/>
    <x v="1"/>
  </r>
  <r>
    <d v="2020-12-04T10:22:31"/>
    <s v="STU-2143268945"/>
    <s v="TASUDON MinimartS"/>
    <s v="PZ Cussons Nigeria Plc"/>
    <s v="Premier Bar Soap"/>
    <s v="Beauty &amp; Personal Care"/>
    <s v="Toileteries"/>
    <s v="Premier Luxurious Milk Family Bar Soap 175g x 32"/>
    <n v="2"/>
    <n v="4200"/>
    <x v="0"/>
    <x v="43"/>
    <d v="2020-12-05T14:27:45"/>
    <s v="General Trade"/>
    <s v="Mobile App"/>
    <d v="1899-12-31T04:05:14"/>
    <n v="8400"/>
    <d v="1899-12-30T10:22:31"/>
    <x v="59"/>
    <x v="1"/>
  </r>
  <r>
    <d v="2020-12-04T17:58:04"/>
    <s v="STU-2143269622"/>
    <s v="Ecoben Minimart"/>
    <s v="PZ Cussons Nigeria Plc"/>
    <s v="Premier Bar Soap"/>
    <s v="Beauty &amp; Personal Care"/>
    <s v="Toileteries"/>
    <s v="Premier Luxurious Milk Family Bar Soap 175g x 32"/>
    <n v="1"/>
    <n v="4200"/>
    <x v="0"/>
    <x v="34"/>
    <d v="2020-12-05T15:00:37"/>
    <s v="Wholesale"/>
    <s v="Whatsapp"/>
    <d v="1899-12-30T21:02:33"/>
    <n v="4200"/>
    <d v="1899-12-30T17:58:04"/>
    <x v="60"/>
    <x v="1"/>
  </r>
  <r>
    <d v="2020-12-04T17:28:22"/>
    <s v="STU-2143269535"/>
    <s v="Simple N sweet foods"/>
    <s v="PZ Cussons Nigeria Plc"/>
    <s v="Premier Bar Soap"/>
    <s v="Beauty &amp; Personal Care"/>
    <s v="Toileteries"/>
    <s v="Premier Soap Lemon 55g x 104"/>
    <n v="1"/>
    <n v="5200"/>
    <x v="0"/>
    <x v="3"/>
    <d v="2020-12-06T23:21:24"/>
    <s v="General Trade"/>
    <s v="Whatsapp"/>
    <d v="1900-01-01T05:53:02"/>
    <n v="5200"/>
    <d v="1899-12-30T17:28:22"/>
    <x v="9"/>
    <x v="1"/>
  </r>
  <r>
    <d v="2020-12-04T17:28:22"/>
    <s v="STU-2143269535"/>
    <s v="Simple N sweet foods"/>
    <s v="PZ Cussons Nigeria Plc"/>
    <s v="Premier Bar Soap"/>
    <s v="Beauty &amp; Personal Care"/>
    <s v="Toileteries"/>
    <s v="Premier Soap Rose 65G x 104"/>
    <n v="2"/>
    <n v="5200"/>
    <x v="0"/>
    <x v="3"/>
    <d v="2020-12-06T23:21:24"/>
    <s v="General Trade"/>
    <s v="Whatsapp"/>
    <d v="1900-01-01T05:53:02"/>
    <n v="10400"/>
    <d v="1899-12-30T17:28:22"/>
    <x v="9"/>
    <x v="0"/>
  </r>
  <r>
    <d v="2020-12-04T17:28:22"/>
    <s v="STU-2143269535"/>
    <s v="Simple N sweet foods"/>
    <s v="Unilever Nigeria Plc"/>
    <s v="Close Up (Spc)"/>
    <s v="Beauty &amp; Personal Care"/>
    <s v="Oral Care"/>
    <s v="Close-Up Naija Herbal 140g x 50"/>
    <n v="2"/>
    <n v="12300"/>
    <x v="0"/>
    <x v="3"/>
    <d v="2020-12-06T23:21:24"/>
    <s v="General Trade"/>
    <s v="Whatsapp"/>
    <d v="1900-01-01T05:53:02"/>
    <n v="24600"/>
    <d v="1899-12-30T17:28:22"/>
    <x v="9"/>
    <x v="0"/>
  </r>
  <r>
    <d v="2020-12-06T16:15:38"/>
    <s v="STU-2143270134"/>
    <s v="Mutay Super Store"/>
    <s v="PZ Cussons Nigeria Plc"/>
    <s v="Premier Bar Soap"/>
    <s v="Beauty &amp; Personal Care"/>
    <s v="Toileteries"/>
    <s v="Premier Soap Lemon 55g x 104"/>
    <n v="1"/>
    <n v="5200"/>
    <x v="0"/>
    <x v="1"/>
    <d v="2020-12-07T13:59:19"/>
    <s v="Wholesale"/>
    <s v="Mobile App"/>
    <d v="1899-12-30T21:43:41"/>
    <n v="5200"/>
    <d v="1899-12-30T16:15:38"/>
    <x v="61"/>
    <x v="1"/>
  </r>
  <r>
    <d v="2020-12-07T16:19:38"/>
    <s v="STU-2143271251"/>
    <s v="P D Super Store"/>
    <s v="PZ Cussons Nigeria Plc"/>
    <s v="Premier Bar Soap"/>
    <s v="Beauty &amp; Personal Care"/>
    <s v="Toileteries"/>
    <s v="Premier Luxurious Milk Family Bar Soap 175g x 32"/>
    <n v="1"/>
    <n v="4200"/>
    <x v="0"/>
    <x v="44"/>
    <d v="2020-12-08T10:37:31"/>
    <s v="General Trade"/>
    <s v="Whatsapp"/>
    <d v="1899-12-30T18:17:53"/>
    <n v="4200"/>
    <d v="1899-12-30T16:19:38"/>
    <x v="62"/>
    <x v="1"/>
  </r>
  <r>
    <d v="2020-12-04T14:09:45"/>
    <s v="STU-2143269289"/>
    <s v="Ona_ara Minimart"/>
    <s v="PZ Cussons Nigeria Plc"/>
    <s v="Premier Bar Soap"/>
    <s v="Beauty &amp; Personal Care"/>
    <s v="Toileteries"/>
    <s v="Premier Luxurious Milk Family Bar Soap 175g x 32"/>
    <n v="1"/>
    <n v="4200"/>
    <x v="0"/>
    <x v="45"/>
    <d v="2020-12-08T18:44:24"/>
    <s v="General Trade"/>
    <s v="Whatsapp"/>
    <d v="1900-01-03T04:34:39"/>
    <n v="4200"/>
    <d v="1899-12-30T14:09:45"/>
    <x v="63"/>
    <x v="1"/>
  </r>
  <r>
    <d v="2020-12-04T14:09:45"/>
    <s v="STU-2143269289"/>
    <s v="Ona_ara Minimart"/>
    <s v="PZ Cussons Nigeria Plc"/>
    <s v="Premier Bar Soap"/>
    <s v="Beauty &amp; Personal Care"/>
    <s v="Toileteries"/>
    <s v="Premier Cool Deo Bar Soap 60g x 72"/>
    <n v="1"/>
    <n v="6850"/>
    <x v="0"/>
    <x v="45"/>
    <d v="2020-12-08T18:44:24"/>
    <s v="General Trade"/>
    <s v="Whatsapp"/>
    <d v="1900-01-03T04:34:39"/>
    <n v="6850"/>
    <d v="1899-12-30T14:09:45"/>
    <x v="63"/>
    <x v="1"/>
  </r>
  <r>
    <d v="2020-12-08T08:29:48"/>
    <s v="STU-2143271675"/>
    <s v="Grandy Minimarts"/>
    <s v="PZ Cussons Nigeria Plc"/>
    <s v="Premier Bar Soap"/>
    <s v="Beauty &amp; Personal Care"/>
    <s v="Toileteries"/>
    <s v="Premier Luxurious Milk Family Bar Soap 175g x 32"/>
    <n v="3"/>
    <n v="4200"/>
    <x v="0"/>
    <x v="7"/>
    <d v="2020-12-09T16:37:53"/>
    <s v="Wholesale"/>
    <s v="Mobile App"/>
    <d v="1899-12-31T08:08:05"/>
    <n v="12600"/>
    <d v="1899-12-30T08:29:48"/>
    <x v="64"/>
    <x v="0"/>
  </r>
  <r>
    <d v="2020-12-12T12:42:31"/>
    <s v="STU-2143277102"/>
    <s v="Sariki Minimart"/>
    <s v="PZ Cussons Nigeria Plc"/>
    <s v="Premier Bar Soap"/>
    <s v="Beauty &amp; Personal Care"/>
    <s v="Toileteries"/>
    <s v="Premier Luxurious Milk Family Bar Soap 175g x 32"/>
    <n v="2"/>
    <n v="4200"/>
    <x v="0"/>
    <x v="46"/>
    <d v="2020-12-14T10:24:31"/>
    <s v="Wholesale"/>
    <s v="Whatsapp"/>
    <d v="1899-12-31T21:42:00"/>
    <n v="8400"/>
    <d v="1899-12-30T12:42:31"/>
    <x v="65"/>
    <x v="1"/>
  </r>
  <r>
    <d v="2020-12-13T17:24:55"/>
    <s v="STU-2143277520"/>
    <s v="Opashola Minimarts"/>
    <s v="Procter and Gamble"/>
    <s v="Always Sanitary Pad"/>
    <s v="Beauty &amp; Personal Care"/>
    <s v="Toileteries"/>
    <s v="Always Ultra Duo - Pink 16 x 16"/>
    <n v="2"/>
    <n v="5500"/>
    <x v="0"/>
    <x v="27"/>
    <d v="2020-12-14T10:41:04"/>
    <s v="General Trade"/>
    <s v="Whatsapp"/>
    <d v="1899-12-30T17:16:09"/>
    <n v="11000"/>
    <d v="1899-12-30T17:24:55"/>
    <x v="66"/>
    <x v="0"/>
  </r>
  <r>
    <d v="2020-12-12T14:17:20"/>
    <s v="STU-2143277191"/>
    <s v="Oge Mini Mart"/>
    <s v="PZ Cussons Nigeria Plc"/>
    <s v="Premier Bar Soap"/>
    <s v="Beauty &amp; Personal Care"/>
    <s v="Toileteries"/>
    <s v="Premier Luxurious Milk Family Bar Soap 175g x 32"/>
    <n v="1"/>
    <n v="4200"/>
    <x v="0"/>
    <x v="18"/>
    <d v="2020-12-14T11:52:44"/>
    <s v="General Trade"/>
    <s v="Whatsapp"/>
    <d v="1899-12-31T21:35:24"/>
    <n v="4200"/>
    <d v="1899-12-30T14:17:20"/>
    <x v="67"/>
    <x v="1"/>
  </r>
  <r>
    <d v="2020-12-13T01:03:09"/>
    <s v="STU-2143277402"/>
    <s v="Olaboy Minimart"/>
    <s v="Procter and Gamble"/>
    <s v="Oral B Toothpaste"/>
    <s v="Beauty &amp; Personal Care"/>
    <s v="Oral Care"/>
    <s v="Oral - B Herbal Mint 130g x 36"/>
    <n v="5"/>
    <n v="12460"/>
    <x v="0"/>
    <x v="47"/>
    <d v="2020-12-14T12:10:54"/>
    <s v="General Trade"/>
    <s v="Mobile App"/>
    <d v="1899-12-31T11:07:45"/>
    <n v="62300"/>
    <d v="1899-12-30T01:03:09"/>
    <x v="68"/>
    <x v="0"/>
  </r>
  <r>
    <d v="2020-12-11T21:13:59"/>
    <s v="STU-2143276620"/>
    <s v="Rodam Enterprises"/>
    <s v="PZ Cussons Nigeria Plc"/>
    <s v="Premier Bar Soap"/>
    <s v="Beauty &amp; Personal Care"/>
    <s v="Toileteries"/>
    <s v="Premier Cool Deo Bar Soap 60g x 72"/>
    <n v="3"/>
    <n v="6850"/>
    <x v="0"/>
    <x v="0"/>
    <d v="2020-12-14T14:29:55"/>
    <s v="General Trade"/>
    <s v="Mobile App"/>
    <d v="1900-01-01T17:15:56"/>
    <n v="20550"/>
    <d v="1899-12-30T21:13:59"/>
    <x v="69"/>
    <x v="0"/>
  </r>
  <r>
    <d v="2020-12-11T21:13:59"/>
    <s v="STU-2143276620"/>
    <s v="Rodam Enterprises"/>
    <s v="PZ Cussons Nigeria Plc"/>
    <s v="Premier Bar Soap"/>
    <s v="Beauty &amp; Personal Care"/>
    <s v="Toileteries"/>
    <s v="Premier Luxurious Milk Family Bar Soap 175g x 32"/>
    <n v="2"/>
    <n v="4200"/>
    <x v="0"/>
    <x v="0"/>
    <d v="2020-12-14T14:29:55"/>
    <s v="General Trade"/>
    <s v="Mobile App"/>
    <d v="1900-01-01T17:15:56"/>
    <n v="8400"/>
    <d v="1899-12-30T21:13:59"/>
    <x v="69"/>
    <x v="1"/>
  </r>
  <r>
    <d v="2020-12-14T08:51:29"/>
    <s v="STU-2143277727"/>
    <s v="Gods  prosper"/>
    <s v="PZ Cussons Nigeria Plc"/>
    <s v="Premier Bar Soap"/>
    <s v="Beauty &amp; Personal Care"/>
    <s v="Toileteries"/>
    <s v="Premier Luxurious Milk Family Bar Soap 175g x 32"/>
    <n v="1"/>
    <n v="4200"/>
    <x v="0"/>
    <x v="16"/>
    <d v="2020-12-15T13:47:58"/>
    <s v="General Trade"/>
    <s v="Mobile App"/>
    <d v="1899-12-31T04:56:29"/>
    <n v="4200"/>
    <d v="1899-12-30T08:51:29"/>
    <x v="22"/>
    <x v="1"/>
  </r>
  <r>
    <d v="2020-12-14T00:20:40"/>
    <s v="STU-2143277555"/>
    <s v="A- SUPERMART"/>
    <s v="PZ Cussons Nigeria Plc"/>
    <s v="Premier Bar Soap"/>
    <s v="Beauty &amp; Personal Care"/>
    <s v="Toileteries"/>
    <s v="Premier Soap Rose 65G x 104"/>
    <n v="1"/>
    <n v="5200"/>
    <x v="0"/>
    <x v="48"/>
    <d v="2020-12-15T14:42:33"/>
    <s v="Modern Trade"/>
    <s v="Mobile App"/>
    <d v="1899-12-31T14:21:53"/>
    <n v="5200"/>
    <d v="1899-12-30T00:20:40"/>
    <x v="70"/>
    <x v="1"/>
  </r>
  <r>
    <d v="2020-12-14T16:42:11"/>
    <s v="STU-2143278761"/>
    <s v="Opashola Minimarts"/>
    <s v="Procter and Gamble"/>
    <s v="Always Sanitary Pad"/>
    <s v="Beauty &amp; Personal Care"/>
    <s v="Toileteries"/>
    <s v="Always Ultra Duo - Pink 16 x 16"/>
    <n v="3"/>
    <n v="5500"/>
    <x v="0"/>
    <x v="27"/>
    <d v="2020-12-15T14:55:16"/>
    <s v="General Trade"/>
    <s v="Whatsapp"/>
    <d v="1899-12-30T22:13:05"/>
    <n v="16500"/>
    <d v="1899-12-30T16:42:11"/>
    <x v="71"/>
    <x v="0"/>
  </r>
  <r>
    <d v="2020-12-12T09:38:41"/>
    <s v="STU-2143276825"/>
    <s v="Suncomm Minimarts"/>
    <s v="PZ Cussons Nigeria Plc"/>
    <s v="Premier Bar Soap"/>
    <s v="Beauty &amp; Personal Care"/>
    <s v="Toileteries"/>
    <s v="Premier Luxurious Milk Family Bar Soap 175g x 32"/>
    <n v="1"/>
    <n v="4200"/>
    <x v="0"/>
    <x v="49"/>
    <d v="2020-12-15T17:18:22"/>
    <s v="General Trade"/>
    <s v="Whatsapp"/>
    <d v="1900-01-02T07:39:41"/>
    <n v="4200"/>
    <d v="1899-12-30T09:38:41"/>
    <x v="72"/>
    <x v="1"/>
  </r>
  <r>
    <d v="2020-12-14T15:29:26"/>
    <s v="STU-2143278621"/>
    <s v="gbemisola Minimart"/>
    <s v="PZ Cussons Nigeria Plc"/>
    <s v="Premier Bar Soap"/>
    <s v="Beauty &amp; Personal Care"/>
    <s v="Toileteries"/>
    <s v="Premier Cool Deo Bar Soap 60g x 72"/>
    <n v="1"/>
    <n v="6850"/>
    <x v="0"/>
    <x v="50"/>
    <d v="2020-12-15T22:29:11"/>
    <s v="General Trade"/>
    <s v="Mobile App"/>
    <d v="1899-12-31T06:59:45"/>
    <n v="6850"/>
    <d v="1899-12-30T15:29:26"/>
    <x v="73"/>
    <x v="1"/>
  </r>
  <r>
    <d v="2020-12-15T15:10:42"/>
    <s v="STU-2143279690"/>
    <s v="Glory Minimarts"/>
    <s v="Procter and Gamble"/>
    <s v="Always Sanitary Pad"/>
    <s v="Beauty &amp; Personal Care"/>
    <s v="Toileteries"/>
    <s v="Always Ultra Single Blue 16 x 7"/>
    <n v="1"/>
    <n v="5700"/>
    <x v="0"/>
    <x v="51"/>
    <d v="2020-12-16T14:53:27"/>
    <s v="General Trade"/>
    <s v="Whatsapp"/>
    <d v="1899-12-30T23:42:45"/>
    <n v="5700"/>
    <d v="1899-12-30T15:10:42"/>
    <x v="74"/>
    <x v="1"/>
  </r>
  <r>
    <d v="2020-12-15T15:01:03"/>
    <s v="STU-2143279684"/>
    <s v="Gods Minimart"/>
    <s v="PZ Cussons Nigeria Plc"/>
    <s v="Premier Bar Soap"/>
    <s v="Beauty &amp; Personal Care"/>
    <s v="Toileteries"/>
    <s v="Premier Cool Deo Bar Soap 60g x 72"/>
    <n v="6"/>
    <n v="6850"/>
    <x v="0"/>
    <x v="4"/>
    <d v="2020-12-16T15:33:57"/>
    <s v="General Trade"/>
    <s v="Mobile App"/>
    <d v="1899-12-31T00:32:54"/>
    <n v="41100"/>
    <d v="1899-12-30T15:01:03"/>
    <x v="75"/>
    <x v="0"/>
  </r>
  <r>
    <d v="2020-12-18T21:55:42"/>
    <s v="STU-2143282865"/>
    <s v="Grandy Minimarts"/>
    <s v="PZ Cussons Nigeria Plc"/>
    <s v="Premier Bar Soap"/>
    <s v="Beauty &amp; Personal Care"/>
    <s v="Toileteries"/>
    <s v="Premier Luxurious Milk Family Bar Soap 175g x 32"/>
    <n v="5"/>
    <n v="4200"/>
    <x v="0"/>
    <x v="32"/>
    <d v="2020-12-21T13:52:07"/>
    <s v="Wholesale"/>
    <s v="Mobile App"/>
    <d v="1900-01-01T15:56:25"/>
    <n v="21000"/>
    <d v="1899-12-30T21:55:42"/>
    <x v="76"/>
    <x v="0"/>
  </r>
  <r>
    <d v="2020-12-21T14:13:14"/>
    <s v="STU-2143284322"/>
    <s v="Bukted Minimarts"/>
    <s v="PZ Cussons Nigeria Plc"/>
    <s v="Premier Bar Soap"/>
    <s v="Beauty &amp; Personal Care"/>
    <s v="Toileteries"/>
    <s v="Premier Cool Deo Bar Soap 60g x 72"/>
    <n v="5"/>
    <n v="6850"/>
    <x v="0"/>
    <x v="36"/>
    <d v="2020-12-22T13:10:55"/>
    <s v="General Trade"/>
    <s v="Whatsapp"/>
    <d v="1899-12-30T22:57:41"/>
    <n v="34250"/>
    <d v="1899-12-30T14:13:14"/>
    <x v="77"/>
    <x v="0"/>
  </r>
  <r>
    <d v="2020-12-21T06:45:26"/>
    <s v="STU-2143283445"/>
    <s v="C Way"/>
    <s v="PZ Cussons Nigeria Plc"/>
    <s v="Premier Bar Soap"/>
    <s v="Beauty &amp; Personal Care"/>
    <s v="Toileteries"/>
    <s v="Premier Cool Deo Bar Soap 60g x 72"/>
    <n v="1"/>
    <n v="6850"/>
    <x v="0"/>
    <x v="6"/>
    <d v="2020-12-22T14:15:07"/>
    <s v="General Trade"/>
    <s v="Whatsapp"/>
    <d v="1899-12-31T07:29:41"/>
    <n v="6850"/>
    <d v="1899-12-30T06:45:26"/>
    <x v="78"/>
    <x v="1"/>
  </r>
  <r>
    <d v="2020-12-21T10:55:03"/>
    <s v="STU-2143283929"/>
    <s v="Ty Minimart"/>
    <s v="PZ Cussons Nigeria Plc"/>
    <s v="Premier Bar Soap"/>
    <s v="Beauty &amp; Personal Care"/>
    <s v="Toileteries"/>
    <s v="Premier Cool Deo Bar Soap 60g x 72"/>
    <n v="1"/>
    <n v="6850"/>
    <x v="0"/>
    <x v="15"/>
    <d v="2020-12-22T16:43:52"/>
    <s v="General Trade"/>
    <s v="Whatsapp"/>
    <d v="1899-12-31T05:48:49"/>
    <n v="6850"/>
    <d v="1899-12-30T10:55:03"/>
    <x v="79"/>
    <x v="1"/>
  </r>
  <r>
    <d v="2020-12-21T17:49:54"/>
    <s v="STU-2143284678"/>
    <s v="Suncomm Minimarts"/>
    <s v="PZ Cussons Nigeria Plc"/>
    <s v="Premier Bar Soap"/>
    <s v="Beauty &amp; Personal Care"/>
    <s v="Toileteries"/>
    <s v="Premier Cool Deo Bar Soap 60g x 72"/>
    <n v="1"/>
    <n v="6850"/>
    <x v="0"/>
    <x v="14"/>
    <d v="2020-12-22T17:30:20"/>
    <s v="General Trade"/>
    <s v="Whatsapp"/>
    <d v="1899-12-30T23:40:26"/>
    <n v="6850"/>
    <d v="1899-12-30T17:49:54"/>
    <x v="80"/>
    <x v="1"/>
  </r>
  <r>
    <d v="2020-12-23T16:28:52"/>
    <s v="STU-2143286451"/>
    <s v="Twins Minimart"/>
    <s v="PZ Cussons Nigeria Plc"/>
    <s v="Premier Bar Soap"/>
    <s v="Beauty &amp; Personal Care"/>
    <s v="Toileteries"/>
    <s v="Premier Aloe Vera Family Bar Soap 175g x 32"/>
    <n v="1"/>
    <n v="4200"/>
    <x v="0"/>
    <x v="52"/>
    <d v="2020-12-24T11:01:08"/>
    <s v="General Trade"/>
    <s v="Web App"/>
    <d v="1899-12-30T18:32:16"/>
    <n v="4200"/>
    <d v="1899-12-30T16:28:52"/>
    <x v="81"/>
    <x v="1"/>
  </r>
  <r>
    <d v="2020-12-23T16:28:52"/>
    <s v="STU-2143286451"/>
    <s v="Twins Minimart"/>
    <s v="PZ Cussons Nigeria Plc"/>
    <s v="Premier Bar Soap"/>
    <s v="Beauty &amp; Personal Care"/>
    <s v="Toileteries"/>
    <s v="Premier Soap Rose 175G x 32"/>
    <n v="1"/>
    <n v="4200"/>
    <x v="0"/>
    <x v="52"/>
    <d v="2020-12-24T11:01:08"/>
    <s v="General Trade"/>
    <s v="Web App"/>
    <d v="1899-12-30T18:32:16"/>
    <n v="4200"/>
    <d v="1899-12-30T16:28:52"/>
    <x v="81"/>
    <x v="1"/>
  </r>
  <r>
    <d v="2020-12-23T16:28:52"/>
    <s v="STU-2143286451"/>
    <s v="Twins Minimart"/>
    <s v="PZ Cussons Nigeria Plc"/>
    <s v="Premier Bar Soap"/>
    <s v="Beauty &amp; Personal Care"/>
    <s v="Toileteries"/>
    <s v="Premier Soap Rose 65G x 104"/>
    <n v="1"/>
    <n v="5200"/>
    <x v="0"/>
    <x v="52"/>
    <d v="2020-12-24T11:01:08"/>
    <s v="General Trade"/>
    <s v="Web App"/>
    <d v="1899-12-30T18:32:16"/>
    <n v="5200"/>
    <d v="1899-12-30T16:28:52"/>
    <x v="81"/>
    <x v="1"/>
  </r>
  <r>
    <d v="2020-12-23T16:28:52"/>
    <s v="STU-2143286451"/>
    <s v="Twins Minimart"/>
    <s v="PZ Cussons Nigeria Plc"/>
    <s v="Premier Bar Soap"/>
    <s v="Beauty &amp; Personal Care"/>
    <s v="Toileteries"/>
    <s v="Premier Cool Deo Bar Soap 60g x 72"/>
    <n v="1"/>
    <n v="6850"/>
    <x v="0"/>
    <x v="52"/>
    <d v="2020-12-24T11:01:08"/>
    <s v="General Trade"/>
    <s v="Web App"/>
    <d v="1899-12-30T18:32:16"/>
    <n v="6850"/>
    <d v="1899-12-30T16:28:52"/>
    <x v="81"/>
    <x v="1"/>
  </r>
  <r>
    <d v="2020-12-23T17:52:53"/>
    <s v="STU-2143286580"/>
    <s v="K.c Minimart"/>
    <s v="PZ Cussons Nigeria Plc"/>
    <s v="Premier Bar Soap"/>
    <s v="Beauty &amp; Personal Care"/>
    <s v="Toileteries"/>
    <s v="Premier Cool Deo Bar Soap 60g x 72"/>
    <n v="1"/>
    <n v="6850"/>
    <x v="0"/>
    <x v="31"/>
    <d v="2020-12-24T11:14:18"/>
    <s v="Wholesale"/>
    <s v="Whatsapp"/>
    <d v="1899-12-30T17:21:25"/>
    <n v="6850"/>
    <d v="1899-12-30T17:52:53"/>
    <x v="82"/>
    <x v="1"/>
  </r>
  <r>
    <d v="2020-12-23T17:38:19"/>
    <s v="STU-2143286559"/>
    <s v="Morfas Minimart"/>
    <s v="PZ Cussons Nigeria Plc"/>
    <s v="Premier Bar Soap"/>
    <s v="Beauty &amp; Personal Care"/>
    <s v="Toileteries"/>
    <s v="Premier Cool Deo Bar Soap 60g x 72"/>
    <n v="5"/>
    <n v="6850"/>
    <x v="0"/>
    <x v="4"/>
    <d v="2020-12-24T12:01:57"/>
    <s v="General Trade"/>
    <s v="Mobile App"/>
    <d v="1899-12-30T18:23:38"/>
    <n v="34250"/>
    <d v="1899-12-30T17:38:19"/>
    <x v="83"/>
    <x v="0"/>
  </r>
  <r>
    <d v="2020-12-25T22:34:13"/>
    <s v="STU-2143286953"/>
    <s v="Abass Minimart"/>
    <s v="PZ Cussons Nigeria Plc"/>
    <s v="Premier Bar Soap"/>
    <s v="Beauty &amp; Personal Care"/>
    <s v="Toileteries"/>
    <s v="Premier Luxurious Milk Family Bar Soap 175g x 32"/>
    <n v="3"/>
    <n v="4200"/>
    <x v="0"/>
    <x v="0"/>
    <d v="2020-12-28T11:46:11"/>
    <s v="General Trade"/>
    <s v="Mobile App"/>
    <d v="1900-01-01T13:11:58"/>
    <n v="12600"/>
    <d v="1899-12-30T22:34:13"/>
    <x v="84"/>
    <x v="0"/>
  </r>
  <r>
    <d v="2020-12-28T18:00:22"/>
    <s v="STU-2143287936"/>
    <s v="Rodam Enterprises"/>
    <s v="PZ Cussons Nigeria Plc"/>
    <s v="Premier Bar Soap"/>
    <s v="Beauty &amp; Personal Care"/>
    <s v="Toileteries"/>
    <s v="Premier Cool Deo Bar Soap 60g x 72"/>
    <n v="5"/>
    <n v="6850"/>
    <x v="0"/>
    <x v="0"/>
    <d v="2020-12-29T10:41:45"/>
    <s v="General Trade"/>
    <s v="Mobile App"/>
    <d v="1899-12-30T16:41:23"/>
    <n v="34250"/>
    <d v="1899-12-30T18:00:22"/>
    <x v="85"/>
    <x v="0"/>
  </r>
  <r>
    <d v="2020-12-28T07:56:02"/>
    <s v="STU-2143287170"/>
    <s v="Ty Minimart"/>
    <s v="PZ Cussons Nigeria Plc"/>
    <s v="Premier Bar Soap"/>
    <s v="Beauty &amp; Personal Care"/>
    <s v="Toileteries"/>
    <s v="Premier Cool Deo Bar Soap 60g x 72"/>
    <n v="1"/>
    <n v="6850"/>
    <x v="0"/>
    <x v="48"/>
    <d v="2020-12-29T20:54:28"/>
    <s v="General Trade"/>
    <s v="Whatsapp"/>
    <d v="1899-12-31T12:58:26"/>
    <n v="6850"/>
    <d v="1899-12-30T07:56:02"/>
    <x v="86"/>
    <x v="1"/>
  </r>
  <r>
    <d v="2020-12-30T00:38:37"/>
    <s v="STU-2143289161"/>
    <s v="Dedora Minimart"/>
    <s v="PZ Cussons Nigeria Plc"/>
    <s v="Premier Bar Soap"/>
    <s v="Beauty &amp; Personal Care"/>
    <s v="Toileteries"/>
    <s v="Premier Luxurious Milk Family Bar Soap 175g x 32"/>
    <n v="5"/>
    <n v="4200"/>
    <x v="0"/>
    <x v="0"/>
    <d v="2020-12-31T08:03:14"/>
    <s v="General Trade"/>
    <s v="Mobile App"/>
    <d v="1899-12-31T07:24:37"/>
    <n v="21000"/>
    <d v="1899-12-30T00:38:37"/>
    <x v="87"/>
    <x v="0"/>
  </r>
  <r>
    <d v="2020-12-01T15:41:08"/>
    <s v="STU-2143265924"/>
    <s v="Happy  Minimart&amp; Provision"/>
    <s v="Evans"/>
    <s v="Eva Bar Soap"/>
    <s v="Beauty &amp; Personal Care"/>
    <s v="Toileteries"/>
    <s v="Eva Fresh Bar Soap 150g x 48"/>
    <n v="0.5"/>
    <n v="7200"/>
    <x v="1"/>
    <x v="35"/>
    <m/>
    <s v="Modern Trade"/>
    <s v="Mobile App"/>
    <s v="00:00:00"/>
    <n v="3600"/>
    <d v="1899-12-30T15:41:08"/>
    <x v="54"/>
    <x v="1"/>
  </r>
  <r>
    <d v="2020-12-01T16:06:55"/>
    <s v="STU-2143265992"/>
    <s v="Happy  Minimart&amp; Provision"/>
    <s v="Procter and Gamble"/>
    <s v="Always Sanitary Pad"/>
    <s v="Beauty &amp; Personal Care"/>
    <s v="Toileteries"/>
    <s v="Always Ultra Duo - Blue 8 x 14"/>
    <n v="1"/>
    <n v="5500"/>
    <x v="1"/>
    <x v="35"/>
    <m/>
    <s v="Modern Trade"/>
    <s v="Mobile App"/>
    <s v="00:00:00"/>
    <n v="5500"/>
    <d v="1899-12-30T16:06:55"/>
    <x v="54"/>
    <x v="1"/>
  </r>
  <r>
    <d v="2020-12-04T18:19:39"/>
    <s v="STU-2143269644"/>
    <s v="Marswell Minimart"/>
    <s v="Unilever Nigeria Plc"/>
    <s v="Close Up (Spc)"/>
    <s v="Beauty &amp; Personal Care"/>
    <s v="Oral Care"/>
    <s v="Close-Up Naija Herbal 140g x 50"/>
    <n v="0.5"/>
    <n v="12300"/>
    <x v="1"/>
    <x v="14"/>
    <m/>
    <s v="General Trade"/>
    <s v="Mobile App"/>
    <s v="00:00:00"/>
    <n v="6150"/>
    <d v="1899-12-30T18:19:39"/>
    <x v="54"/>
    <x v="1"/>
  </r>
  <r>
    <d v="2020-12-04T18:19:40"/>
    <s v="STU-2143269644"/>
    <s v="Marswell Minimart"/>
    <s v="PZ Cussons Nigeria Plc"/>
    <s v="Premier Bar Soap"/>
    <s v="Beauty &amp; Personal Care"/>
    <s v="Toileteries"/>
    <s v="Premier Luxurious Milk Family Bar Soap 175g x 32"/>
    <n v="1"/>
    <n v="4200"/>
    <x v="1"/>
    <x v="14"/>
    <m/>
    <s v="General Trade"/>
    <s v="Mobile App"/>
    <s v="00:00:00"/>
    <n v="4200"/>
    <d v="1899-12-30T18:19:40"/>
    <x v="54"/>
    <x v="1"/>
  </r>
  <r>
    <d v="2020-12-11T21:13:59"/>
    <s v="STU-2143276620"/>
    <s v="Rodam Enterprises"/>
    <s v="Unilever Nigeria Plc"/>
    <s v="Lux"/>
    <s v="Beauty &amp; Personal Care"/>
    <s v="Toileteries"/>
    <s v="Lux Soft Caress 96 X 65g"/>
    <n v="2"/>
    <n v="8350"/>
    <x v="1"/>
    <x v="0"/>
    <m/>
    <s v="General Trade"/>
    <s v="Mobile App"/>
    <s v="00:00:00"/>
    <n v="16700"/>
    <d v="1899-12-30T21:13:59"/>
    <x v="54"/>
    <x v="0"/>
  </r>
  <r>
    <d v="2020-12-24T15:32:36"/>
    <s v="STU-2143286898"/>
    <s v="Udapaul Nig"/>
    <s v="Unilever Nigeria Plc"/>
    <s v="Lux"/>
    <s v="Beauty &amp; Personal Care"/>
    <s v="Toileteries"/>
    <s v="Lux Soft Caress 96 X 65g"/>
    <n v="0.5"/>
    <n v="8350"/>
    <x v="1"/>
    <x v="20"/>
    <m/>
    <s v="General Trade"/>
    <s v="Mobile App"/>
    <s v="00:00:00"/>
    <n v="4175"/>
    <d v="1899-12-30T15:32:36"/>
    <x v="54"/>
    <x v="1"/>
  </r>
  <r>
    <d v="2020-12-09T11:40:59"/>
    <s v="STU-2143273238"/>
    <s v="Madam ik"/>
    <s v="Unilever Nigeria Plc"/>
    <s v="Close Up (Spc)"/>
    <s v="Beauty &amp; Personal Care"/>
    <s v="Oral Care"/>
    <s v="Close-Up Naija Herbal 140g x 50"/>
    <n v="3"/>
    <n v="12300"/>
    <x v="1"/>
    <x v="40"/>
    <m/>
    <s v="General Trade"/>
    <s v="Mobile App"/>
    <s v="00:00:00"/>
    <n v="36900"/>
    <d v="1899-12-30T11:40:59"/>
    <x v="54"/>
    <x v="0"/>
  </r>
  <r>
    <d v="2020-12-09T11:40:59"/>
    <s v="STU-2143273238"/>
    <s v="Madam ik"/>
    <s v="PZ Cussons Nigeria Plc"/>
    <s v="Premier Bar Soap"/>
    <s v="Beauty &amp; Personal Care"/>
    <s v="Toileteries"/>
    <s v="Premier Luxurious Milk Family Bar Soap 175g x 32"/>
    <n v="4"/>
    <n v="4200"/>
    <x v="1"/>
    <x v="40"/>
    <m/>
    <s v="General Trade"/>
    <s v="Mobile App"/>
    <s v="00:00:00"/>
    <n v="16800"/>
    <d v="1899-12-30T11:40:59"/>
    <x v="54"/>
    <x v="0"/>
  </r>
  <r>
    <d v="2020-12-09T11:40:59"/>
    <s v="STU-2143273238"/>
    <s v="Madam ik"/>
    <s v="PZ Cussons Nigeria Plc"/>
    <s v="Premier Bar Soap"/>
    <s v="Beauty &amp; Personal Care"/>
    <s v="Toileteries"/>
    <s v="Premier Cool Deo Bar Soap 60g x 72"/>
    <n v="3"/>
    <n v="6850"/>
    <x v="1"/>
    <x v="40"/>
    <m/>
    <s v="General Trade"/>
    <s v="Mobile App"/>
    <s v="00:00:00"/>
    <n v="20550"/>
    <d v="1899-12-30T11:40:59"/>
    <x v="54"/>
    <x v="0"/>
  </r>
  <r>
    <d v="2020-12-03T10:11:08"/>
    <s v="STU-2143267951"/>
    <s v="Babkem Minimart"/>
    <s v="PZ Cussons Nigeria Plc"/>
    <s v="Premier Bar Soap"/>
    <s v="Beauty &amp; Personal Care"/>
    <s v="Toileteries"/>
    <s v="Premier Luxurious Milk Family Bar Soap 175g x 32"/>
    <n v="1"/>
    <n v="4200"/>
    <x v="1"/>
    <x v="40"/>
    <m/>
    <s v="General Trade"/>
    <s v="Whatsapp"/>
    <s v="00:00:00"/>
    <n v="4200"/>
    <d v="1899-12-30T10:11:08"/>
    <x v="54"/>
    <x v="1"/>
  </r>
  <r>
    <d v="2020-12-12T09:59:32"/>
    <s v="STU-2143276895"/>
    <s v="Mavelouse Minimart"/>
    <s v="PZ Cussons Nigeria Plc"/>
    <s v="Premier Bar Soap"/>
    <s v="Beauty &amp; Personal Care"/>
    <s v="Toileteries"/>
    <s v="Premier Cool Deo Bar Soap 60g x 72"/>
    <n v="1"/>
    <n v="6850"/>
    <x v="1"/>
    <x v="40"/>
    <m/>
    <s v="General Trade"/>
    <s v="Whatsapp"/>
    <s v="00:00:00"/>
    <n v="6850"/>
    <d v="1899-12-30T09:59:32"/>
    <x v="54"/>
    <x v="1"/>
  </r>
  <r>
    <d v="2020-12-01T11:21:08"/>
    <s v="STU-2143265387"/>
    <s v="Madam Wisdom Minimart"/>
    <s v="FrieslandCampina WAMCO Nigeria"/>
    <s v="Three Crowns Milk"/>
    <s v="Breakfast &amp; Snacks"/>
    <s v="Milk"/>
    <s v="Three Crowns Instant Filled Milk Powder Sachet 320g x 12"/>
    <n v="1"/>
    <n v="8800"/>
    <x v="0"/>
    <x v="19"/>
    <d v="2020-12-02T11:01:25"/>
    <s v="General Trade"/>
    <s v="Whatsapp"/>
    <d v="1899-12-30T23:40:17"/>
    <n v="8800"/>
    <d v="1899-12-30T11:21:08"/>
    <x v="88"/>
    <x v="1"/>
  </r>
  <r>
    <d v="2020-12-01T11:21:08"/>
    <s v="STU-2143265387"/>
    <s v="Madam Wisdom Minimart"/>
    <s v="Nestle Nigeria Plc"/>
    <s v="Nestle Milo"/>
    <s v="Breakfast &amp; Snacks"/>
    <s v="Chocolate Beverage"/>
    <s v="Milo Activ-Go Sachet 400g x 10 + (20g x 10 Free)"/>
    <n v="1"/>
    <n v="11200"/>
    <x v="0"/>
    <x v="19"/>
    <d v="2020-12-02T11:01:25"/>
    <s v="General Trade"/>
    <s v="Whatsapp"/>
    <d v="1899-12-30T23:40:17"/>
    <n v="11200"/>
    <d v="1899-12-30T11:21:08"/>
    <x v="88"/>
    <x v="0"/>
  </r>
  <r>
    <d v="2020-12-01T17:33:18"/>
    <s v="STU-2143266171"/>
    <s v="Rodam Enterprises"/>
    <s v="Nestle Nigeria Plc"/>
    <s v="Nestle Milo"/>
    <s v="Breakfast &amp; Snacks"/>
    <s v="Chocolate Beverage"/>
    <s v="Milo Sachet 20g x 240"/>
    <n v="15"/>
    <n v="9120"/>
    <x v="0"/>
    <x v="0"/>
    <d v="2020-12-02T12:01:26"/>
    <s v="General Trade"/>
    <s v="Mobile App"/>
    <d v="1899-12-30T18:28:08"/>
    <n v="136800"/>
    <d v="1899-12-30T17:33:18"/>
    <x v="0"/>
    <x v="0"/>
  </r>
  <r>
    <d v="2020-12-01T17:37:52"/>
    <s v="STU-2143266178"/>
    <s v="Rodam Enterprises"/>
    <s v="Nestle Nigeria Plc"/>
    <s v="Nestle Golden Morn"/>
    <s v="Breakfast &amp; Snacks"/>
    <s v="Cereal"/>
    <s v="Nestle Golden Morn 450g x 12"/>
    <n v="3"/>
    <n v="7450"/>
    <x v="0"/>
    <x v="0"/>
    <d v="2020-12-02T12:01:26"/>
    <s v="General Trade"/>
    <s v="Mobile App"/>
    <d v="1899-12-30T18:23:34"/>
    <n v="22350"/>
    <d v="1899-12-30T17:37:52"/>
    <x v="0"/>
    <x v="0"/>
  </r>
  <r>
    <d v="2020-12-01T17:37:52"/>
    <s v="STU-2143266178"/>
    <s v="Rodam Enterprises"/>
    <s v="Nestle Nigeria Plc"/>
    <s v="Nestle Milo"/>
    <s v="Breakfast &amp; Snacks"/>
    <s v="Chocolate Beverage"/>
    <s v="Milo Activ-Go Sachet 400g x 10 + (20g x 10 Free)"/>
    <n v="2"/>
    <n v="11200"/>
    <x v="0"/>
    <x v="0"/>
    <d v="2020-12-02T12:01:26"/>
    <s v="General Trade"/>
    <s v="Mobile App"/>
    <d v="1899-12-30T18:23:34"/>
    <n v="22400"/>
    <d v="1899-12-30T17:37:52"/>
    <x v="0"/>
    <x v="0"/>
  </r>
  <r>
    <d v="2020-12-01T10:32:56"/>
    <s v="STU-2143265293"/>
    <s v="Morfas Minimart"/>
    <s v="Nestle Nigeria Plc"/>
    <s v="Nestle Milo"/>
    <s v="Breakfast &amp; Snacks"/>
    <s v="Chocolate Beverage"/>
    <s v="Milo Sachet 20g x 240"/>
    <n v="5"/>
    <n v="9120"/>
    <x v="0"/>
    <x v="53"/>
    <d v="2020-12-02T12:56:06"/>
    <s v="General Trade"/>
    <s v="Mobile App"/>
    <d v="1899-12-31T02:23:10"/>
    <n v="45600"/>
    <d v="1899-12-30T10:32:56"/>
    <x v="89"/>
    <x v="0"/>
  </r>
  <r>
    <d v="2020-12-01T12:01:21"/>
    <s v="STU-2143265420"/>
    <s v="Rich Bon  Minimart"/>
    <s v="Promasidor"/>
    <s v="Cowbell Milk"/>
    <s v="Breakfast &amp; Snacks"/>
    <s v="Milk"/>
    <s v="Cowbell Chocolate Sachet 20g x 26 x 10"/>
    <n v="1"/>
    <n v="7800"/>
    <x v="0"/>
    <x v="1"/>
    <d v="2020-12-02T13:18:14"/>
    <s v="General Trade"/>
    <s v="Whatsapp"/>
    <d v="1899-12-31T01:16:53"/>
    <n v="7800"/>
    <d v="1899-12-30T12:01:21"/>
    <x v="90"/>
    <x v="1"/>
  </r>
  <r>
    <d v="2020-12-01T12:01:21"/>
    <s v="STU-2143265420"/>
    <s v="Rich Bon  Minimart"/>
    <s v="Nestle Nigeria Plc"/>
    <s v="Nestle Milo"/>
    <s v="Breakfast &amp; Snacks"/>
    <s v="Chocolate Beverage"/>
    <s v="Milo Sachet 20g x 240"/>
    <n v="1"/>
    <n v="9120"/>
    <x v="0"/>
    <x v="1"/>
    <d v="2020-12-02T13:18:14"/>
    <s v="General Trade"/>
    <s v="Whatsapp"/>
    <d v="1899-12-31T01:16:53"/>
    <n v="9120"/>
    <d v="1899-12-30T12:01:21"/>
    <x v="90"/>
    <x v="1"/>
  </r>
  <r>
    <d v="2020-12-01T12:01:22"/>
    <s v="STU-2143265420"/>
    <s v="Rich Bon  Minimart"/>
    <s v="Fastizers Food Confectionery"/>
    <s v="Nibit Cookies"/>
    <s v="Breakfast &amp; Snacks"/>
    <s v="Confectionary"/>
    <s v="Nibit Mini Snacks Chocolate Cookies 60g x 72"/>
    <n v="1"/>
    <n v="3000"/>
    <x v="0"/>
    <x v="1"/>
    <d v="2020-12-02T13:18:14"/>
    <s v="General Trade"/>
    <s v="Whatsapp"/>
    <d v="1899-12-31T01:16:52"/>
    <n v="3000"/>
    <d v="1899-12-30T12:01:22"/>
    <x v="90"/>
    <x v="1"/>
  </r>
  <r>
    <d v="2020-12-01T12:01:22"/>
    <s v="STU-2143265420"/>
    <s v="Rich Bon  Minimart"/>
    <s v="FrieslandCampina WAMCO Nigeria"/>
    <s v="Peak Milk"/>
    <s v="Breakfast &amp; Snacks"/>
    <s v="Milk"/>
    <s v="Peak Yoghurt 315ml Orange"/>
    <n v="1"/>
    <n v="1860"/>
    <x v="0"/>
    <x v="1"/>
    <d v="2020-12-02T13:18:14"/>
    <s v="General Trade"/>
    <s v="Whatsapp"/>
    <d v="1899-12-31T01:16:52"/>
    <n v="1860"/>
    <d v="1899-12-30T12:01:22"/>
    <x v="90"/>
    <x v="1"/>
  </r>
  <r>
    <d v="2020-12-01T16:59:06"/>
    <s v="STU-2143266108"/>
    <s v="Chucks nvestment"/>
    <s v="Nasco"/>
    <s v="Nasco Cornflakes"/>
    <s v="Breakfast &amp; Snacks"/>
    <s v="Cereal"/>
    <s v="Nasco Cornflakes Original Sachet 30g x 36"/>
    <n v="1"/>
    <n v="2000"/>
    <x v="0"/>
    <x v="54"/>
    <d v="2020-12-02T16:08:30"/>
    <s v="General Trade"/>
    <s v="Whatsapp"/>
    <d v="1899-12-30T23:09:24"/>
    <n v="2000"/>
    <d v="1899-12-30T16:59:06"/>
    <x v="91"/>
    <x v="1"/>
  </r>
  <r>
    <d v="2020-12-01T16:59:06"/>
    <s v="STU-2143266108"/>
    <s v="Chucks nvestment"/>
    <s v="Nestle Nigeria Plc"/>
    <s v="Nestle Milo"/>
    <s v="Breakfast &amp; Snacks"/>
    <s v="Chocolate Beverage"/>
    <s v="Milo Sachet 20g x 240"/>
    <n v="1"/>
    <n v="9120"/>
    <x v="0"/>
    <x v="54"/>
    <d v="2020-12-02T16:08:30"/>
    <s v="General Trade"/>
    <s v="Whatsapp"/>
    <d v="1899-12-30T23:09:24"/>
    <n v="9120"/>
    <d v="1899-12-30T16:59:06"/>
    <x v="91"/>
    <x v="1"/>
  </r>
  <r>
    <d v="2020-12-01T14:12:18"/>
    <s v="STU-2143265773"/>
    <s v="Madam Akindele Minimart"/>
    <s v="Nestle Nigeria Plc"/>
    <s v="Nestle Milo"/>
    <s v="Breakfast &amp; Snacks"/>
    <s v="Chocolate Beverage"/>
    <s v="Milo Sachet 20g x 240"/>
    <n v="2"/>
    <n v="9120"/>
    <x v="0"/>
    <x v="41"/>
    <d v="2020-12-02T18:14:07"/>
    <s v="General Trade"/>
    <s v="Whatsapp"/>
    <d v="1899-12-31T04:01:49"/>
    <n v="18240"/>
    <d v="1899-12-30T14:12:18"/>
    <x v="55"/>
    <x v="0"/>
  </r>
  <r>
    <d v="2020-12-01T17:25:32"/>
    <s v="STU-2143266167"/>
    <s v="Mj Minimart"/>
    <s v="Fastizers Food Confectionery"/>
    <s v="Nibit Cookies"/>
    <s v="Breakfast &amp; Snacks"/>
    <s v="Confectionary"/>
    <s v="Nibit Mini Snacks Milky Cookies 60g x 72"/>
    <n v="1"/>
    <n v="3000"/>
    <x v="0"/>
    <x v="23"/>
    <d v="2020-12-02T18:51:04"/>
    <s v="General Trade"/>
    <s v="Whatsapp"/>
    <d v="1899-12-31T01:25:32"/>
    <n v="3000"/>
    <d v="1899-12-30T17:25:32"/>
    <x v="92"/>
    <x v="1"/>
  </r>
  <r>
    <d v="2020-12-01T17:25:32"/>
    <s v="STU-2143266167"/>
    <s v="Mj Minimart"/>
    <s v="FrieslandCampina WAMCO Nigeria"/>
    <s v="Peak Milk"/>
    <s v="Breakfast &amp; Snacks"/>
    <s v="Milk"/>
    <s v="Peak Nig Tray 160g x 24"/>
    <n v="1"/>
    <n v="4400"/>
    <x v="0"/>
    <x v="23"/>
    <d v="2020-12-02T18:51:04"/>
    <s v="General Trade"/>
    <s v="Whatsapp"/>
    <d v="1899-12-31T01:25:32"/>
    <n v="4400"/>
    <d v="1899-12-30T17:25:32"/>
    <x v="92"/>
    <x v="1"/>
  </r>
  <r>
    <d v="2020-12-01T14:59:43"/>
    <s v="STU-2143265849"/>
    <s v="Jovik Minimart"/>
    <s v="Nestle Nigeria Plc"/>
    <s v="Nestle Milo"/>
    <s v="Breakfast &amp; Snacks"/>
    <s v="Chocolate Beverage"/>
    <s v="Milo Refill 200g x 24"/>
    <n v="1"/>
    <n v="9350"/>
    <x v="0"/>
    <x v="2"/>
    <d v="2020-12-02T19:32:31"/>
    <s v="General Trade"/>
    <s v="Mobile App"/>
    <d v="1899-12-31T04:32:48"/>
    <n v="9350"/>
    <d v="1899-12-30T14:59:43"/>
    <x v="2"/>
    <x v="1"/>
  </r>
  <r>
    <d v="2020-12-01T09:38:06"/>
    <s v="STU-2143265197"/>
    <s v="Akinro Minimart"/>
    <s v="Nestle Nigeria Plc"/>
    <s v="Nestle Milo"/>
    <s v="Breakfast &amp; Snacks"/>
    <s v="Chocolate Beverage"/>
    <s v="Milo Activ-Go Sachet (800g + 100g Free) x 6"/>
    <n v="5"/>
    <n v="10050"/>
    <x v="0"/>
    <x v="2"/>
    <d v="2020-12-02T19:34:30"/>
    <s v="Modern Trade"/>
    <s v="Mobile App"/>
    <d v="1899-12-31T09:56:24"/>
    <n v="50250"/>
    <d v="1899-12-30T09:38:06"/>
    <x v="93"/>
    <x v="0"/>
  </r>
  <r>
    <d v="2020-12-01T09:38:06"/>
    <s v="STU-2143265197"/>
    <s v="Akinro Minimart"/>
    <s v="Nestle Nigeria Plc"/>
    <s v="Nestle Golden Morn"/>
    <s v="Breakfast &amp; Snacks"/>
    <s v="Cereal"/>
    <s v="Nestle Golden Morn 450g x 12"/>
    <n v="2"/>
    <n v="7450"/>
    <x v="0"/>
    <x v="2"/>
    <d v="2020-12-02T19:34:30"/>
    <s v="Modern Trade"/>
    <s v="Mobile App"/>
    <d v="1899-12-31T09:56:24"/>
    <n v="14900"/>
    <d v="1899-12-30T09:38:06"/>
    <x v="93"/>
    <x v="0"/>
  </r>
  <r>
    <d v="2020-12-01T09:38:06"/>
    <s v="STU-2143265197"/>
    <s v="Akinro Minimart"/>
    <s v="Nestle Nigeria Plc"/>
    <s v="Nestle Milo"/>
    <s v="Breakfast &amp; Snacks"/>
    <s v="Chocolate Beverage"/>
    <s v="Milo Sachet 20g x 240"/>
    <n v="5"/>
    <n v="9120"/>
    <x v="0"/>
    <x v="2"/>
    <d v="2020-12-02T19:34:30"/>
    <s v="Modern Trade"/>
    <s v="Mobile App"/>
    <d v="1899-12-31T09:56:24"/>
    <n v="45600"/>
    <d v="1899-12-30T09:38:06"/>
    <x v="93"/>
    <x v="0"/>
  </r>
  <r>
    <d v="2020-12-02T17:50:00"/>
    <s v="STU-2143267563"/>
    <s v="K.c Minimart"/>
    <s v="Nasco"/>
    <s v="Nasco Cornflakes"/>
    <s v="Breakfast &amp; Snacks"/>
    <s v="Cereal"/>
    <s v="Nasco Cornflakes Original Sachet 30g x 36"/>
    <n v="3"/>
    <n v="2000"/>
    <x v="0"/>
    <x v="31"/>
    <d v="2020-12-03T10:58:37"/>
    <s v="Wholesale"/>
    <s v="Whatsapp"/>
    <d v="1899-12-30T17:08:37"/>
    <n v="6000"/>
    <d v="1899-12-30T17:50:00"/>
    <x v="56"/>
    <x v="1"/>
  </r>
  <r>
    <d v="2020-12-02T17:50:00"/>
    <s v="STU-2143267563"/>
    <s v="K.c Minimart"/>
    <s v="Cadbury Nigeria Plc"/>
    <s v="Bournvita"/>
    <s v="Breakfast &amp; Snacks"/>
    <s v="Chocolate Beverage"/>
    <s v="Cadbury Bournvita Sachet 20g x 200"/>
    <n v="1"/>
    <n v="9050"/>
    <x v="0"/>
    <x v="31"/>
    <d v="2020-12-03T10:58:37"/>
    <s v="Wholesale"/>
    <s v="Whatsapp"/>
    <d v="1899-12-30T17:08:37"/>
    <n v="9050"/>
    <d v="1899-12-30T17:50:00"/>
    <x v="56"/>
    <x v="1"/>
  </r>
  <r>
    <d v="2020-12-02T15:54:51"/>
    <s v="STU-2143267278"/>
    <s v="Lotage Minimarts"/>
    <s v="Nestle Nigeria Plc"/>
    <s v="Nestle Milo"/>
    <s v="Breakfast &amp; Snacks"/>
    <s v="Chocolate Beverage"/>
    <s v="Milo Activ-Go Sachet 400g x 10 + (20g x 10 Free)"/>
    <n v="1"/>
    <n v="11200"/>
    <x v="0"/>
    <x v="44"/>
    <d v="2020-12-03T11:19:29"/>
    <s v="Wholesale"/>
    <s v="Whatsapp"/>
    <d v="1899-12-30T19:24:38"/>
    <n v="11200"/>
    <d v="1899-12-30T15:54:51"/>
    <x v="94"/>
    <x v="0"/>
  </r>
  <r>
    <d v="2020-12-02T15:54:51"/>
    <s v="STU-2143267278"/>
    <s v="Lotage Minimarts"/>
    <s v="Promasidor"/>
    <s v="Loya Milk"/>
    <s v="Breakfast &amp; Snacks"/>
    <s v="Milk"/>
    <s v="Loya 320g Refill x 12"/>
    <n v="1"/>
    <n v="11000"/>
    <x v="0"/>
    <x v="44"/>
    <d v="2020-12-03T11:19:29"/>
    <s v="Wholesale"/>
    <s v="Whatsapp"/>
    <d v="1899-12-30T19:24:38"/>
    <n v="11000"/>
    <d v="1899-12-30T15:54:51"/>
    <x v="94"/>
    <x v="0"/>
  </r>
  <r>
    <d v="2020-12-02T14:06:44"/>
    <s v="STU-2143267224"/>
    <s v="Omolara Minimart"/>
    <s v="Cadbury Nigeria Plc"/>
    <s v="Bournvita"/>
    <s v="Breakfast &amp; Snacks"/>
    <s v="Chocolate Beverage"/>
    <s v="Cadbury Bournvita Sachet 20g x 200"/>
    <n v="1"/>
    <n v="9050"/>
    <x v="0"/>
    <x v="21"/>
    <d v="2020-12-03T11:58:35"/>
    <s v="General Trade"/>
    <s v="Whatsapp"/>
    <d v="1899-12-30T21:51:51"/>
    <n v="9050"/>
    <d v="1899-12-30T14:06:44"/>
    <x v="95"/>
    <x v="1"/>
  </r>
  <r>
    <d v="2020-12-02T14:06:44"/>
    <s v="STU-2143267224"/>
    <s v="Omolara Minimart"/>
    <s v="Arla Foods"/>
    <s v="Dano Cool Cow"/>
    <s v="Breakfast &amp; Snacks"/>
    <s v="Milk"/>
    <s v="Dano Cool Cow Choco Sachet 18g x 250"/>
    <n v="1"/>
    <n v="7000"/>
    <x v="0"/>
    <x v="21"/>
    <d v="2020-12-03T11:58:35"/>
    <s v="General Trade"/>
    <s v="Whatsapp"/>
    <d v="1899-12-30T21:51:51"/>
    <n v="7000"/>
    <d v="1899-12-30T14:06:44"/>
    <x v="95"/>
    <x v="1"/>
  </r>
  <r>
    <d v="2020-12-02T14:06:44"/>
    <s v="STU-2143267224"/>
    <s v="Omolara Minimart"/>
    <s v="Nasco"/>
    <s v="Nasco Cornflakes"/>
    <s v="Breakfast &amp; Snacks"/>
    <s v="Cereal"/>
    <s v="Nasco Cornflakes Original Sachet 30g x 36"/>
    <n v="2"/>
    <n v="2000"/>
    <x v="0"/>
    <x v="21"/>
    <d v="2020-12-03T11:58:35"/>
    <s v="General Trade"/>
    <s v="Whatsapp"/>
    <d v="1899-12-30T21:51:51"/>
    <n v="4000"/>
    <d v="1899-12-30T14:06:44"/>
    <x v="95"/>
    <x v="1"/>
  </r>
  <r>
    <d v="2020-12-02T14:06:44"/>
    <s v="STU-2143267224"/>
    <s v="Omolara Minimart"/>
    <s v="FrieslandCampina WAMCO Nigeria"/>
    <s v="Peak Milk"/>
    <s v="Breakfast &amp; Snacks"/>
    <s v="Milk"/>
    <s v="Peak Evap Filled 160g x 24"/>
    <n v="1"/>
    <n v="3750"/>
    <x v="0"/>
    <x v="21"/>
    <d v="2020-12-03T11:58:35"/>
    <s v="General Trade"/>
    <s v="Whatsapp"/>
    <d v="1899-12-30T21:51:51"/>
    <n v="3750"/>
    <d v="1899-12-30T14:06:44"/>
    <x v="95"/>
    <x v="1"/>
  </r>
  <r>
    <d v="2020-12-02T17:28:40"/>
    <s v="STU-2143267490"/>
    <s v="C B C Minimart"/>
    <s v="Arla Foods"/>
    <s v="Dano Cool Cow"/>
    <s v="Breakfast &amp; Snacks"/>
    <s v="Milk"/>
    <s v="Dano Cool Cow Sachet 12g x 260 + 30 Sachet Free"/>
    <n v="1"/>
    <n v="6750"/>
    <x v="0"/>
    <x v="55"/>
    <d v="2020-12-03T12:23:42"/>
    <s v="General Trade"/>
    <s v="Whatsapp"/>
    <d v="1899-12-30T18:55:02"/>
    <n v="6750"/>
    <d v="1899-12-30T17:28:40"/>
    <x v="96"/>
    <x v="1"/>
  </r>
  <r>
    <d v="2020-12-02T17:28:40"/>
    <s v="STU-2143267490"/>
    <s v="C B C Minimart"/>
    <s v="Nestle Nigeria Plc"/>
    <s v="Nestle Milo"/>
    <s v="Breakfast &amp; Snacks"/>
    <s v="Chocolate Beverage"/>
    <s v="Milo Sachet 20g x 240"/>
    <n v="1"/>
    <n v="9120"/>
    <x v="0"/>
    <x v="55"/>
    <d v="2020-12-03T12:23:42"/>
    <s v="General Trade"/>
    <s v="Whatsapp"/>
    <d v="1899-12-30T18:55:02"/>
    <n v="9120"/>
    <d v="1899-12-30T17:28:40"/>
    <x v="96"/>
    <x v="1"/>
  </r>
  <r>
    <d v="2020-12-01T18:01:53"/>
    <s v="STU-2143266229"/>
    <s v="Williams Minimarts"/>
    <s v="Nestle Nigeria Plc"/>
    <s v="Nestle Milo"/>
    <s v="Breakfast &amp; Snacks"/>
    <s v="Chocolate Beverage"/>
    <s v="Milo Activ-Go Sachet 400g x 10 + (20g x 10 Free)"/>
    <n v="1"/>
    <n v="11200"/>
    <x v="0"/>
    <x v="41"/>
    <d v="2020-12-03T16:21:44"/>
    <s v="General Trade"/>
    <s v="Whatsapp"/>
    <d v="1899-12-31T22:19:51"/>
    <n v="11200"/>
    <d v="1899-12-30T18:01:53"/>
    <x v="97"/>
    <x v="0"/>
  </r>
  <r>
    <d v="2020-12-01T18:01:53"/>
    <s v="STU-2143266229"/>
    <s v="Williams Minimarts"/>
    <s v="Nestle Nigeria Plc"/>
    <s v="Nestle Milo"/>
    <s v="Breakfast &amp; Snacks"/>
    <s v="Chocolate Beverage"/>
    <s v="Milo Sachet 20g x 240"/>
    <n v="1"/>
    <n v="9120"/>
    <x v="0"/>
    <x v="41"/>
    <d v="2020-12-03T16:21:44"/>
    <s v="General Trade"/>
    <s v="Whatsapp"/>
    <d v="1899-12-31T22:19:51"/>
    <n v="9120"/>
    <d v="1899-12-30T18:01:53"/>
    <x v="97"/>
    <x v="1"/>
  </r>
  <r>
    <d v="2020-12-01T18:52:16"/>
    <s v="STU-2143266265"/>
    <s v="Rodam Enterprises"/>
    <s v="Promasidor"/>
    <s v="Cowbell Milk"/>
    <s v="Breakfast &amp; Snacks"/>
    <s v="Milk"/>
    <s v="Cowbell Coffee 20g Sachet x 200"/>
    <n v="15"/>
    <n v="8500"/>
    <x v="0"/>
    <x v="3"/>
    <d v="2020-12-03T17:07:59"/>
    <s v="General Trade"/>
    <s v="Mobile App"/>
    <d v="1899-12-31T22:15:43"/>
    <n v="127500"/>
    <d v="1899-12-30T18:52:16"/>
    <x v="4"/>
    <x v="0"/>
  </r>
  <r>
    <d v="2020-12-02T11:48:50"/>
    <s v="STU-2143266844"/>
    <s v="Rodam Enterprises"/>
    <s v="Arla Foods"/>
    <s v="Dano Cool Cow"/>
    <s v="Breakfast &amp; Snacks"/>
    <s v="Milk"/>
    <s v="Dano Cool Cow Refill 350g x 12"/>
    <n v="10"/>
    <n v="8500"/>
    <x v="0"/>
    <x v="3"/>
    <d v="2020-12-03T17:07:59"/>
    <s v="General Trade"/>
    <s v="Mobile App"/>
    <d v="1899-12-31T05:19:09"/>
    <n v="85000"/>
    <d v="1899-12-30T11:48:50"/>
    <x v="4"/>
    <x v="0"/>
  </r>
  <r>
    <d v="2020-12-02T17:22:16"/>
    <s v="STU-2143267458"/>
    <s v="Rodam Enterprises"/>
    <s v="Arla Foods"/>
    <s v="Dano Cool Cow"/>
    <s v="Breakfast &amp; Snacks"/>
    <s v="Milk"/>
    <s v="Dano Cool Cow Sachet 12g x 260 + 30 Sachet Free"/>
    <n v="50"/>
    <n v="6750"/>
    <x v="0"/>
    <x v="3"/>
    <d v="2020-12-03T17:07:59"/>
    <s v="General Trade"/>
    <s v="Mobile App"/>
    <d v="1899-12-30T23:45:43"/>
    <n v="337500"/>
    <d v="1899-12-30T17:22:16"/>
    <x v="4"/>
    <x v="0"/>
  </r>
  <r>
    <d v="2020-12-02T17:23:18"/>
    <s v="STU-2143267463"/>
    <s v="Rodam Enterprises"/>
    <s v="Arla Foods"/>
    <s v="Dano Cool Cow"/>
    <s v="Breakfast &amp; Snacks"/>
    <s v="Milk"/>
    <s v="Dano Cool Cow Sachet 12g x 260 + 30 Sachet Free"/>
    <n v="60"/>
    <n v="6750"/>
    <x v="0"/>
    <x v="3"/>
    <d v="2020-12-03T17:07:59"/>
    <s v="General Trade"/>
    <s v="Mobile App"/>
    <d v="1899-12-30T23:44:41"/>
    <n v="405000"/>
    <d v="1899-12-30T17:23:18"/>
    <x v="4"/>
    <x v="0"/>
  </r>
  <r>
    <d v="2020-12-02T03:23:24"/>
    <s v="STU-2143266308"/>
    <s v="Morfas Minimart"/>
    <s v="Cadbury Nigeria Plc"/>
    <s v="Bournvita"/>
    <s v="Breakfast &amp; Snacks"/>
    <s v="Chocolate Beverage"/>
    <s v="Cadbury Bournvita Sachet 20g x 200"/>
    <n v="5"/>
    <n v="9050"/>
    <x v="0"/>
    <x v="4"/>
    <d v="2020-12-03T17:30:41"/>
    <s v="General Trade"/>
    <s v="Mobile App"/>
    <d v="1899-12-31T14:07:17"/>
    <n v="45250"/>
    <d v="1899-12-30T03:23:24"/>
    <x v="98"/>
    <x v="0"/>
  </r>
  <r>
    <d v="2020-12-02T16:12:21"/>
    <s v="STU-2143267281"/>
    <s v="Morfas Minimart"/>
    <s v="Cadbury Nigeria Plc"/>
    <s v="Bournvita"/>
    <s v="Breakfast &amp; Snacks"/>
    <s v="Chocolate Beverage"/>
    <s v="Cadbury Bournvita Sachet 20g x 200"/>
    <n v="5"/>
    <n v="9050"/>
    <x v="0"/>
    <x v="4"/>
    <d v="2020-12-03T17:30:41"/>
    <s v="General Trade"/>
    <s v="Mobile App"/>
    <d v="1899-12-31T01:18:20"/>
    <n v="45250"/>
    <d v="1899-12-30T16:12:21"/>
    <x v="98"/>
    <x v="0"/>
  </r>
  <r>
    <d v="2020-12-02T17:40:42"/>
    <s v="STU-2143267526"/>
    <s v="Morfas Minimart"/>
    <s v="Nestle Nigeria Plc"/>
    <s v="Nestle Milo"/>
    <s v="Breakfast &amp; Snacks"/>
    <s v="Chocolate Beverage"/>
    <s v="Milo Sachet 20g x 240"/>
    <n v="15"/>
    <n v="9120"/>
    <x v="0"/>
    <x v="4"/>
    <d v="2020-12-03T17:30:41"/>
    <s v="General Trade"/>
    <s v="Mobile App"/>
    <d v="1899-12-30T23:49:59"/>
    <n v="136800"/>
    <d v="1899-12-30T17:40:42"/>
    <x v="98"/>
    <x v="0"/>
  </r>
  <r>
    <d v="2020-12-01T20:14:59"/>
    <s v="STU-2143266287"/>
    <s v="Akinro Minimart"/>
    <s v="Chi Nigeria Limited"/>
    <s v="Hollandia Evap. Milk"/>
    <s v="Breakfast &amp; Snacks"/>
    <s v="Yoghurt"/>
    <s v="HOLLANDIA EVAP MILK 190G x 24"/>
    <n v="5"/>
    <n v="4200"/>
    <x v="0"/>
    <x v="2"/>
    <d v="2020-12-03T17:59:42"/>
    <s v="Modern Trade"/>
    <s v="Mobile App"/>
    <d v="1899-12-31T21:44:43"/>
    <n v="21000"/>
    <d v="1899-12-30T20:14:59"/>
    <x v="5"/>
    <x v="0"/>
  </r>
  <r>
    <d v="2020-12-01T20:14:59"/>
    <s v="STU-2143266287"/>
    <s v="Akinro Minimart"/>
    <s v="Fastizers Food Confectionery"/>
    <s v="Nibit Cookies"/>
    <s v="Breakfast &amp; Snacks"/>
    <s v="Confectionary"/>
    <s v="Nibit Mini Snacks Milky Cookies 60g x 72"/>
    <n v="3"/>
    <n v="3000"/>
    <x v="0"/>
    <x v="2"/>
    <d v="2020-12-03T17:59:42"/>
    <s v="Modern Trade"/>
    <s v="Mobile App"/>
    <d v="1899-12-31T21:44:43"/>
    <n v="9000"/>
    <d v="1899-12-30T20:14:59"/>
    <x v="5"/>
    <x v="1"/>
  </r>
  <r>
    <d v="2020-12-01T20:14:59"/>
    <s v="STU-2143266287"/>
    <s v="Akinro Minimart"/>
    <s v="Fastizers Food Confectionery"/>
    <s v="Nibit Cookies"/>
    <s v="Breakfast &amp; Snacks"/>
    <s v="Confectionary"/>
    <s v="Nibit Mini Snacks Chocolate Cookies 60g x 72"/>
    <n v="3"/>
    <n v="3000"/>
    <x v="0"/>
    <x v="2"/>
    <d v="2020-12-03T17:59:42"/>
    <s v="Modern Trade"/>
    <s v="Mobile App"/>
    <d v="1899-12-31T21:44:43"/>
    <n v="9000"/>
    <d v="1899-12-30T20:14:59"/>
    <x v="5"/>
    <x v="1"/>
  </r>
  <r>
    <d v="2020-12-01T20:18:24"/>
    <s v="STU-2143266290"/>
    <s v="Akinro Minimart"/>
    <s v="Nestle Nigeria Plc"/>
    <s v="Nestle Milo"/>
    <s v="Breakfast &amp; Snacks"/>
    <s v="Chocolate Beverage"/>
    <s v="Milo Activ-Go Sachet (800g + 100g Free) x 6"/>
    <n v="5"/>
    <n v="10050"/>
    <x v="0"/>
    <x v="2"/>
    <d v="2020-12-03T17:59:42"/>
    <s v="Modern Trade"/>
    <s v="Mobile App"/>
    <d v="1899-12-31T21:41:18"/>
    <n v="50250"/>
    <d v="1899-12-30T20:18:24"/>
    <x v="5"/>
    <x v="0"/>
  </r>
  <r>
    <d v="2020-12-03T09:30:28"/>
    <s v="STU-2143267860"/>
    <s v="God's Heritage"/>
    <s v="Arla Foods"/>
    <s v="Dano Cool Cow"/>
    <s v="Breakfast &amp; Snacks"/>
    <s v="Milk"/>
    <s v="Dano Cool Cow Sachet 12g x 260 + 30 Sachet Free"/>
    <n v="5"/>
    <n v="6750"/>
    <x v="0"/>
    <x v="12"/>
    <d v="2020-12-04T08:43:12"/>
    <s v="General Trade"/>
    <s v="Whatsapp"/>
    <d v="1899-12-30T23:12:44"/>
    <n v="33750"/>
    <d v="1899-12-30T09:30:28"/>
    <x v="99"/>
    <x v="0"/>
  </r>
  <r>
    <d v="2020-12-03T09:05:31"/>
    <s v="STU-2143267846"/>
    <s v="Zeehmamas Super Store"/>
    <s v="Promasidor"/>
    <s v="Cowbell Milk"/>
    <s v="Breakfast &amp; Snacks"/>
    <s v="Milk"/>
    <s v="Cowbell Chocolate Sachet 20g x 26 x 10"/>
    <n v="1"/>
    <n v="7800"/>
    <x v="0"/>
    <x v="56"/>
    <d v="2020-12-04T10:23:30"/>
    <s v="General Trade"/>
    <s v="Whatsapp"/>
    <d v="1899-12-31T01:17:59"/>
    <n v="7800"/>
    <d v="1899-12-30T09:05:31"/>
    <x v="100"/>
    <x v="1"/>
  </r>
  <r>
    <d v="2020-12-03T09:05:31"/>
    <s v="STU-2143267846"/>
    <s v="Zeehmamas Super Store"/>
    <s v="Arla Foods"/>
    <s v="Dano Cool Cow"/>
    <s v="Breakfast &amp; Snacks"/>
    <s v="Milk"/>
    <s v="Dano Cool Cow Sachet 12g x 260 + 30 Sachet Free"/>
    <n v="1"/>
    <n v="6750"/>
    <x v="0"/>
    <x v="56"/>
    <d v="2020-12-04T10:23:30"/>
    <s v="General Trade"/>
    <s v="Whatsapp"/>
    <d v="1899-12-31T01:17:59"/>
    <n v="6750"/>
    <d v="1899-12-30T09:05:31"/>
    <x v="100"/>
    <x v="1"/>
  </r>
  <r>
    <d v="2020-12-03T10:30:29"/>
    <s v="STU-2143267985"/>
    <s v="Sam B Minimarts"/>
    <s v="Arla Foods"/>
    <s v="Dano Cool Cow"/>
    <s v="Breakfast &amp; Snacks"/>
    <s v="Milk"/>
    <s v="Dano Cool Cow Sachet 12g x 260 + 30 Sachet Free"/>
    <n v="4"/>
    <n v="6750"/>
    <x v="0"/>
    <x v="55"/>
    <d v="2020-12-04T10:37:04"/>
    <s v="Wholesale"/>
    <s v="Mobile App"/>
    <d v="1899-12-31T00:06:35"/>
    <n v="27000"/>
    <d v="1899-12-30T10:30:29"/>
    <x v="101"/>
    <x v="0"/>
  </r>
  <r>
    <d v="2020-12-03T10:30:29"/>
    <s v="STU-2143267985"/>
    <s v="Sam B Minimarts"/>
    <s v="Cadbury Nigeria Plc"/>
    <s v="Bournvita"/>
    <s v="Breakfast &amp; Snacks"/>
    <s v="Chocolate Beverage"/>
    <s v="Cadbury Bournvita Sachet 20g x 200"/>
    <n v="1"/>
    <n v="9050"/>
    <x v="0"/>
    <x v="55"/>
    <d v="2020-12-04T10:37:04"/>
    <s v="Wholesale"/>
    <s v="Mobile App"/>
    <d v="1899-12-31T00:06:35"/>
    <n v="9050"/>
    <d v="1899-12-30T10:30:29"/>
    <x v="101"/>
    <x v="1"/>
  </r>
  <r>
    <d v="2020-12-03T10:44:15"/>
    <s v="STU-2143268023"/>
    <s v="Samson Super Store"/>
    <s v="Nestle Nigeria Plc"/>
    <s v="Nestle Milo"/>
    <s v="Breakfast &amp; Snacks"/>
    <s v="Chocolate Beverage"/>
    <s v="Milo Activ-Go Sachet 400g x 10 + (20g x 10 Free)"/>
    <n v="1"/>
    <n v="11200"/>
    <x v="0"/>
    <x v="28"/>
    <d v="2020-12-04T11:05:32"/>
    <s v="General Trade"/>
    <s v="Whatsapp"/>
    <d v="1899-12-31T00:21:17"/>
    <n v="11200"/>
    <d v="1899-12-30T10:44:15"/>
    <x v="102"/>
    <x v="0"/>
  </r>
  <r>
    <d v="2020-12-03T10:44:15"/>
    <s v="STU-2143268023"/>
    <s v="Samson Super Store"/>
    <s v="Arla Foods"/>
    <s v="Dano Cool Cow"/>
    <s v="Breakfast &amp; Snacks"/>
    <s v="Milk"/>
    <s v="Dano Cool Cow Refill 350g x 12"/>
    <n v="1"/>
    <n v="8500"/>
    <x v="0"/>
    <x v="28"/>
    <d v="2020-12-04T11:05:32"/>
    <s v="General Trade"/>
    <s v="Whatsapp"/>
    <d v="1899-12-31T00:21:17"/>
    <n v="8500"/>
    <d v="1899-12-30T10:44:15"/>
    <x v="102"/>
    <x v="1"/>
  </r>
  <r>
    <d v="2020-12-03T14:42:40"/>
    <s v="STU-2143268392"/>
    <s v="Abusiedumare Minimart"/>
    <s v="Nestle Nigeria Plc"/>
    <s v="Nestle Milo"/>
    <s v="Breakfast &amp; Snacks"/>
    <s v="Chocolate Beverage"/>
    <s v="Milo Activ-Go Sachet 400g x 10 + (20g x 10 Free)"/>
    <n v="1"/>
    <n v="11200"/>
    <x v="0"/>
    <x v="44"/>
    <d v="2020-12-04T11:18:05"/>
    <s v="General Trade"/>
    <s v="Whatsapp"/>
    <d v="1899-12-30T20:35:25"/>
    <n v="11200"/>
    <d v="1899-12-30T14:42:40"/>
    <x v="103"/>
    <x v="0"/>
  </r>
  <r>
    <d v="2020-12-03T14:42:40"/>
    <s v="STU-2143268392"/>
    <s v="Abusiedumare Minimart"/>
    <s v="Promasidor"/>
    <s v="Loya Milk"/>
    <s v="Breakfast &amp; Snacks"/>
    <s v="Milk"/>
    <s v="Loya 320g Refill x 12"/>
    <n v="1"/>
    <n v="11000"/>
    <x v="0"/>
    <x v="44"/>
    <d v="2020-12-04T11:18:05"/>
    <s v="General Trade"/>
    <s v="Whatsapp"/>
    <d v="1899-12-30T20:35:25"/>
    <n v="11000"/>
    <d v="1899-12-30T14:42:40"/>
    <x v="103"/>
    <x v="0"/>
  </r>
  <r>
    <d v="2020-12-03T14:42:40"/>
    <s v="STU-2143268392"/>
    <s v="Abusiedumare Minimart"/>
    <s v="Arla Foods"/>
    <s v="Dano Cool Cow"/>
    <s v="Breakfast &amp; Snacks"/>
    <s v="Milk"/>
    <s v="Dano Cool Cow Refill 350g x 12"/>
    <n v="1"/>
    <n v="8500"/>
    <x v="0"/>
    <x v="44"/>
    <d v="2020-12-04T11:18:06"/>
    <s v="General Trade"/>
    <s v="Whatsapp"/>
    <d v="1899-12-30T20:35:26"/>
    <n v="8500"/>
    <d v="1899-12-30T14:42:40"/>
    <x v="104"/>
    <x v="1"/>
  </r>
  <r>
    <d v="2020-12-03T13:53:12"/>
    <s v="STU-2143268364"/>
    <s v="Nk Minimarts"/>
    <s v="Arla Foods"/>
    <s v="Dano Cool Cow"/>
    <s v="Breakfast &amp; Snacks"/>
    <s v="Milk"/>
    <s v="Dano Cool Cow Refill 350g x 12"/>
    <n v="1"/>
    <n v="8500"/>
    <x v="0"/>
    <x v="15"/>
    <d v="2020-12-04T13:27:02"/>
    <s v="General Trade"/>
    <s v="Whatsapp"/>
    <d v="1899-12-30T23:33:50"/>
    <n v="8500"/>
    <d v="1899-12-30T13:53:12"/>
    <x v="105"/>
    <x v="1"/>
  </r>
  <r>
    <d v="2020-12-03T13:53:12"/>
    <s v="STU-2143268364"/>
    <s v="Nk Minimarts"/>
    <s v="Promasidor"/>
    <s v="Cowbell Milk"/>
    <s v="Breakfast &amp; Snacks"/>
    <s v="Milk"/>
    <s v="Cowbell Chocolate Sachet 20g x 26 x 10"/>
    <n v="1"/>
    <n v="7800"/>
    <x v="0"/>
    <x v="15"/>
    <d v="2020-12-04T13:27:02"/>
    <s v="General Trade"/>
    <s v="Whatsapp"/>
    <d v="1899-12-30T23:33:50"/>
    <n v="7800"/>
    <d v="1899-12-30T13:53:12"/>
    <x v="105"/>
    <x v="1"/>
  </r>
  <r>
    <d v="2020-12-03T13:53:12"/>
    <s v="STU-2143268364"/>
    <s v="Nk Minimarts"/>
    <s v="Promasidor"/>
    <s v="Cowbell Milk"/>
    <s v="Breakfast &amp; Snacks"/>
    <s v="Milk"/>
    <s v="Cowbell Sachet 12g x 200"/>
    <n v="1"/>
    <n v="6350"/>
    <x v="0"/>
    <x v="15"/>
    <d v="2020-12-04T13:27:02"/>
    <s v="General Trade"/>
    <s v="Whatsapp"/>
    <d v="1899-12-30T23:33:50"/>
    <n v="6350"/>
    <d v="1899-12-30T13:53:12"/>
    <x v="105"/>
    <x v="1"/>
  </r>
  <r>
    <d v="2020-12-03T13:53:13"/>
    <s v="STU-2143268364"/>
    <s v="Nk Minimarts"/>
    <s v="Nasco"/>
    <s v="Nasco Cornflakes"/>
    <s v="Breakfast &amp; Snacks"/>
    <s v="Cereal"/>
    <s v="Nasco Cornflakes Original Sachet 30g x 36"/>
    <n v="1"/>
    <n v="2000"/>
    <x v="0"/>
    <x v="15"/>
    <d v="2020-12-04T13:27:02"/>
    <s v="General Trade"/>
    <s v="Whatsapp"/>
    <d v="1899-12-30T23:33:49"/>
    <n v="2000"/>
    <d v="1899-12-30T13:53:13"/>
    <x v="105"/>
    <x v="1"/>
  </r>
  <r>
    <d v="2020-12-03T13:53:13"/>
    <s v="STU-2143268364"/>
    <s v="Nk Minimarts"/>
    <s v="FrieslandCampina WAMCO Nigeria"/>
    <s v="Peak Milk"/>
    <s v="Breakfast &amp; Snacks"/>
    <s v="Milk"/>
    <s v="Peak Nig Tray 160g x 24"/>
    <n v="2"/>
    <n v="4550"/>
    <x v="0"/>
    <x v="15"/>
    <d v="2020-12-04T13:27:02"/>
    <s v="General Trade"/>
    <s v="Whatsapp"/>
    <d v="1899-12-30T23:33:49"/>
    <n v="9100"/>
    <d v="1899-12-30T13:53:13"/>
    <x v="105"/>
    <x v="1"/>
  </r>
  <r>
    <d v="2020-12-03T13:53:13"/>
    <s v="STU-2143268364"/>
    <s v="Nk Minimarts"/>
    <s v="GB Foods"/>
    <s v="Bama Mayonnaise"/>
    <s v="Breakfast &amp; Snacks"/>
    <s v="Spreads"/>
    <s v="BAMA MAYONNAISE FL.OZ 909ML JARS X 12"/>
    <n v="1"/>
    <n v="14900"/>
    <x v="0"/>
    <x v="15"/>
    <d v="2020-12-04T13:27:02"/>
    <s v="General Trade"/>
    <s v="Whatsapp"/>
    <d v="1899-12-30T23:33:49"/>
    <n v="14900"/>
    <d v="1899-12-30T13:53:13"/>
    <x v="105"/>
    <x v="0"/>
  </r>
  <r>
    <d v="2020-12-03T17:19:52"/>
    <s v="STU-2143268558"/>
    <s v="Nk Minimarts"/>
    <s v="Nestle Nigeria Plc"/>
    <s v="Nestle Milo"/>
    <s v="Breakfast &amp; Snacks"/>
    <s v="Chocolate Beverage"/>
    <s v="Milo Sachet 20g x 240"/>
    <n v="3"/>
    <n v="9120"/>
    <x v="0"/>
    <x v="15"/>
    <d v="2020-12-04T13:27:02"/>
    <s v="General Trade"/>
    <s v="Whatsapp"/>
    <d v="1899-12-30T20:07:10"/>
    <n v="27360"/>
    <d v="1899-12-30T17:19:52"/>
    <x v="105"/>
    <x v="0"/>
  </r>
  <r>
    <d v="2020-12-03T17:54:02"/>
    <s v="STU-2143268607"/>
    <s v="Nk Minimarts"/>
    <s v="Fastizers Food Confectionery"/>
    <s v="Nibit Cookies"/>
    <s v="Breakfast &amp; Snacks"/>
    <s v="Confectionary"/>
    <s v="Nibit Mini Snacks Milky Cookies 60g x 72"/>
    <n v="1"/>
    <n v="3000"/>
    <x v="0"/>
    <x v="15"/>
    <d v="2020-12-04T13:27:02"/>
    <s v="General Trade"/>
    <s v="Whatsapp"/>
    <d v="1899-12-30T19:33:00"/>
    <n v="3000"/>
    <d v="1899-12-30T17:54:02"/>
    <x v="105"/>
    <x v="1"/>
  </r>
  <r>
    <d v="2020-12-03T17:54:02"/>
    <s v="STU-2143268607"/>
    <s v="Nk Minimarts"/>
    <s v="Nasco"/>
    <s v="Nasco Cornflakes"/>
    <s v="Breakfast &amp; Snacks"/>
    <s v="Cereal"/>
    <s v="Nasco Cornflakes Original Sachet 30g x 36"/>
    <n v="1"/>
    <n v="2000"/>
    <x v="0"/>
    <x v="15"/>
    <d v="2020-12-04T13:27:02"/>
    <s v="General Trade"/>
    <s v="Whatsapp"/>
    <d v="1899-12-30T19:33:00"/>
    <n v="2000"/>
    <d v="1899-12-30T17:54:02"/>
    <x v="105"/>
    <x v="1"/>
  </r>
  <r>
    <d v="2020-12-03T17:19:54"/>
    <s v="STU-2143268557"/>
    <s v="Rodam Enterprises"/>
    <s v="Nestle Nigeria Plc"/>
    <s v="Nestle Golden Morn"/>
    <s v="Breakfast &amp; Snacks"/>
    <s v="Cereal"/>
    <s v="Golden Morn 50g x100"/>
    <n v="10"/>
    <n v="7050"/>
    <x v="0"/>
    <x v="0"/>
    <d v="2020-12-04T14:00:26"/>
    <s v="General Trade"/>
    <s v="Mobile App"/>
    <d v="1899-12-30T20:40:32"/>
    <n v="70500"/>
    <d v="1899-12-30T17:19:54"/>
    <x v="106"/>
    <x v="0"/>
  </r>
  <r>
    <d v="2020-12-03T17:21:00"/>
    <s v="STU-2143268560"/>
    <s v="Rodam Enterprises"/>
    <s v="Nestle Nigeria Plc"/>
    <s v="Nestle Milo"/>
    <s v="Breakfast &amp; Snacks"/>
    <s v="Chocolate Beverage"/>
    <s v="Milo Activ-Go Sachet 400g x 10 + (20g x 10 Free)"/>
    <n v="5"/>
    <n v="11200"/>
    <x v="0"/>
    <x v="0"/>
    <d v="2020-12-04T14:00:26"/>
    <s v="General Trade"/>
    <s v="Mobile App"/>
    <d v="1899-12-30T20:39:26"/>
    <n v="56000"/>
    <d v="1899-12-30T17:21:00"/>
    <x v="106"/>
    <x v="0"/>
  </r>
  <r>
    <d v="2020-12-03T18:00:00"/>
    <s v="STU-2143268621"/>
    <s v="Rodam Enterprises"/>
    <s v="Nestle Nigeria Plc"/>
    <s v="Nestle Milo"/>
    <s v="Breakfast &amp; Snacks"/>
    <s v="Chocolate Beverage"/>
    <s v="Milo Activ-Go Sachet 400g x 10 + (20g x 10 Free)"/>
    <n v="5"/>
    <n v="11200"/>
    <x v="0"/>
    <x v="0"/>
    <d v="2020-12-04T14:00:26"/>
    <s v="General Trade"/>
    <s v="Mobile App"/>
    <d v="1899-12-30T20:00:26"/>
    <n v="56000"/>
    <d v="1899-12-30T18:00:00"/>
    <x v="106"/>
    <x v="0"/>
  </r>
  <r>
    <d v="2020-12-03T18:01:13"/>
    <s v="STU-2143268622"/>
    <s v="Rodam Enterprises"/>
    <s v="Nestle Nigeria Plc"/>
    <s v="Nestle Golden Morn"/>
    <s v="Breakfast &amp; Snacks"/>
    <s v="Cereal"/>
    <s v="Nestle Golden Morn 450g x 12"/>
    <n v="5"/>
    <n v="7450"/>
    <x v="0"/>
    <x v="0"/>
    <d v="2020-12-04T14:00:26"/>
    <s v="General Trade"/>
    <s v="Mobile App"/>
    <d v="1899-12-30T19:59:13"/>
    <n v="37250"/>
    <d v="1899-12-30T18:01:13"/>
    <x v="106"/>
    <x v="0"/>
  </r>
  <r>
    <d v="2020-12-03T17:09:02"/>
    <s v="STU-2143268536"/>
    <s v="Grandy Minimarts"/>
    <s v="Fastizers Food Confectionery"/>
    <s v="Nibit Cookies"/>
    <s v="Breakfast &amp; Snacks"/>
    <s v="Confectionary"/>
    <s v="Nibit Mini Snacks Milky Cookies 60g x 72"/>
    <n v="2"/>
    <n v="3000"/>
    <x v="0"/>
    <x v="57"/>
    <d v="2020-12-04T16:40:42"/>
    <s v="Wholesale"/>
    <s v="Whatsapp"/>
    <d v="1899-12-30T23:31:40"/>
    <n v="6000"/>
    <d v="1899-12-30T17:09:02"/>
    <x v="107"/>
    <x v="1"/>
  </r>
  <r>
    <d v="2020-12-03T17:46:31"/>
    <s v="STU-2143268613"/>
    <s v="Hi Mart Minimart"/>
    <s v="Arla Foods"/>
    <s v="Dano Cool Cow"/>
    <s v="Breakfast &amp; Snacks"/>
    <s v="Milk"/>
    <s v="Dano Cool Cow Refill 350g x 12"/>
    <n v="5"/>
    <n v="8500"/>
    <x v="0"/>
    <x v="58"/>
    <d v="2020-12-04T17:27:33"/>
    <s v="General Trade"/>
    <s v="Whatsapp"/>
    <d v="1899-12-30T23:41:02"/>
    <n v="42500"/>
    <d v="1899-12-30T17:46:31"/>
    <x v="108"/>
    <x v="0"/>
  </r>
  <r>
    <d v="2020-12-03T17:46:31"/>
    <s v="STU-2143268613"/>
    <s v="Hi Mart Minimart"/>
    <s v="Nestle Nigeria Plc"/>
    <s v="Nestle Golden Morn"/>
    <s v="Breakfast &amp; Snacks"/>
    <s v="Cereal"/>
    <s v="Nestle Golden Morn 450g x 12"/>
    <n v="3"/>
    <n v="7450"/>
    <x v="0"/>
    <x v="58"/>
    <d v="2020-12-04T17:27:33"/>
    <s v="General Trade"/>
    <s v="Whatsapp"/>
    <d v="1899-12-30T23:41:02"/>
    <n v="22350"/>
    <d v="1899-12-30T17:46:31"/>
    <x v="108"/>
    <x v="0"/>
  </r>
  <r>
    <d v="2020-12-03T15:21:36"/>
    <s v="STU-2143268417"/>
    <s v="Francisco"/>
    <s v="Nestle Nigeria Plc"/>
    <s v="Nestle Milo"/>
    <s v="Breakfast &amp; Snacks"/>
    <s v="Chocolate Beverage"/>
    <s v="Milo Activ-Go Sachet 400g x 10 + (20g x 10 Free)"/>
    <n v="1"/>
    <n v="11200"/>
    <x v="0"/>
    <x v="3"/>
    <d v="2020-12-04T20:31:48"/>
    <s v="General Trade"/>
    <s v="Whatsapp"/>
    <d v="1899-12-31T05:10:12"/>
    <n v="11200"/>
    <d v="1899-12-30T15:21:36"/>
    <x v="6"/>
    <x v="0"/>
  </r>
  <r>
    <d v="2020-12-03T15:21:37"/>
    <s v="STU-2143268417"/>
    <s v="Francisco"/>
    <s v="Cadbury Nigeria Plc"/>
    <s v="Bournvita"/>
    <s v="Breakfast &amp; Snacks"/>
    <s v="Chocolate Beverage"/>
    <s v="Cadbury Bournvita Refill 500g x 12"/>
    <n v="1"/>
    <n v="11150"/>
    <x v="0"/>
    <x v="3"/>
    <d v="2020-12-04T20:31:48"/>
    <s v="General Trade"/>
    <s v="Whatsapp"/>
    <d v="1899-12-31T05:10:11"/>
    <n v="11150"/>
    <d v="1899-12-30T15:21:37"/>
    <x v="6"/>
    <x v="0"/>
  </r>
  <r>
    <d v="2020-12-03T11:30:56"/>
    <s v="STU-2143268093"/>
    <s v="Madam Wisdom Minimart"/>
    <s v="GB Foods"/>
    <s v="Bama Mayonnaise"/>
    <s v="Breakfast &amp; Snacks"/>
    <s v="Spreads"/>
    <s v="Bama Mayonnaise (Pet) 8Oz x 12 (226 ML)"/>
    <n v="1"/>
    <n v="5900"/>
    <x v="0"/>
    <x v="59"/>
    <d v="2020-12-04T21:52:47"/>
    <s v="General Trade"/>
    <s v="Whatsapp"/>
    <d v="1899-12-31T10:21:51"/>
    <n v="5900"/>
    <d v="1899-12-30T11:30:56"/>
    <x v="109"/>
    <x v="1"/>
  </r>
  <r>
    <d v="2020-12-03T11:30:56"/>
    <s v="STU-2143268093"/>
    <s v="Madam Wisdom Minimart"/>
    <s v="FrieslandCampina WAMCO Nigeria"/>
    <s v="Peak Milk"/>
    <s v="Breakfast &amp; Snacks"/>
    <s v="Milk"/>
    <s v="Peak Nig Tray 160g x 24"/>
    <n v="1"/>
    <n v="4550"/>
    <x v="0"/>
    <x v="59"/>
    <d v="2020-12-04T21:52:47"/>
    <s v="General Trade"/>
    <s v="Whatsapp"/>
    <d v="1899-12-31T10:21:51"/>
    <n v="4550"/>
    <d v="1899-12-30T11:30:56"/>
    <x v="109"/>
    <x v="1"/>
  </r>
  <r>
    <d v="2020-12-04T16:37:51"/>
    <s v="STU-2143269483"/>
    <s v="Rafat Minimart"/>
    <s v="Nestle Nigeria Plc"/>
    <s v="Nestle Milo"/>
    <s v="Breakfast &amp; Snacks"/>
    <s v="Chocolate Beverage"/>
    <s v="Milo Sachet 20g x 240"/>
    <n v="1"/>
    <n v="9120"/>
    <x v="0"/>
    <x v="60"/>
    <d v="2020-12-05T10:37:59"/>
    <s v="General Trade"/>
    <s v="Whatsapp"/>
    <d v="1899-12-30T18:00:08"/>
    <n v="9120"/>
    <d v="1899-12-30T16:37:51"/>
    <x v="110"/>
    <x v="1"/>
  </r>
  <r>
    <d v="2020-12-04T14:21:56"/>
    <s v="STU-2143269308"/>
    <s v="Iyawo Minimart"/>
    <s v="Nestle Nigeria Plc"/>
    <s v="Nestle Milo"/>
    <s v="Breakfast &amp; Snacks"/>
    <s v="Chocolate Beverage"/>
    <s v="Milo Activ-Go Sachet 400g x 10 + (20g x 10 Free)"/>
    <n v="1"/>
    <n v="11200"/>
    <x v="0"/>
    <x v="20"/>
    <d v="2020-12-05T10:53:29"/>
    <s v="General Trade"/>
    <s v="Whatsapp"/>
    <d v="1899-12-30T20:31:33"/>
    <n v="11200"/>
    <d v="1899-12-30T14:21:56"/>
    <x v="111"/>
    <x v="0"/>
  </r>
  <r>
    <d v="2020-12-04T14:21:56"/>
    <s v="STU-2143269308"/>
    <s v="Iyawo Minimart"/>
    <s v="Nestle Nigeria Plc"/>
    <s v="Nestle Golden Morn"/>
    <s v="Breakfast &amp; Snacks"/>
    <s v="Cereal"/>
    <s v="Nestle Golden Morn 450g x 12"/>
    <n v="1"/>
    <n v="7450"/>
    <x v="0"/>
    <x v="20"/>
    <d v="2020-12-05T10:53:29"/>
    <s v="General Trade"/>
    <s v="Whatsapp"/>
    <d v="1899-12-30T20:31:33"/>
    <n v="7450"/>
    <d v="1899-12-30T14:21:56"/>
    <x v="111"/>
    <x v="1"/>
  </r>
  <r>
    <d v="2020-12-04T14:21:56"/>
    <s v="STU-2143269308"/>
    <s v="Iyawo Minimart"/>
    <s v="Cadbury Nigeria Plc"/>
    <s v="Bournvita"/>
    <s v="Breakfast &amp; Snacks"/>
    <s v="Chocolate Beverage"/>
    <s v="Cadbury Bournvita Sachet 20g x 200"/>
    <n v="1"/>
    <n v="9050"/>
    <x v="0"/>
    <x v="20"/>
    <d v="2020-12-05T10:53:29"/>
    <s v="General Trade"/>
    <s v="Whatsapp"/>
    <d v="1899-12-30T20:31:33"/>
    <n v="9050"/>
    <d v="1899-12-30T14:21:56"/>
    <x v="111"/>
    <x v="1"/>
  </r>
  <r>
    <d v="2020-12-04T17:59:47"/>
    <s v="STU-2143269628"/>
    <s v="Suncomm Minimarts"/>
    <s v="Promasidor"/>
    <s v="Cowbell Milk"/>
    <s v="Breakfast &amp; Snacks"/>
    <s v="Milk"/>
    <s v="Cowbell Coffee 20g Sachet x 200"/>
    <n v="0.5"/>
    <n v="8500"/>
    <x v="0"/>
    <x v="5"/>
    <d v="2020-12-05T11:13:42"/>
    <s v="General Trade"/>
    <s v="Whatsapp"/>
    <d v="1899-12-30T17:13:55"/>
    <n v="4250"/>
    <d v="1899-12-30T17:59:47"/>
    <x v="58"/>
    <x v="1"/>
  </r>
  <r>
    <d v="2020-12-04T17:59:47"/>
    <s v="STU-2143269628"/>
    <s v="Suncomm Minimarts"/>
    <s v="Promasidor"/>
    <s v="Cowbell Milk"/>
    <s v="Breakfast &amp; Snacks"/>
    <s v="Milk"/>
    <s v="Cowbell Chocolate Sachet 20g x 26 x 10"/>
    <n v="0.5"/>
    <n v="7800"/>
    <x v="0"/>
    <x v="5"/>
    <d v="2020-12-05T11:13:42"/>
    <s v="General Trade"/>
    <s v="Whatsapp"/>
    <d v="1899-12-30T17:13:55"/>
    <n v="3900"/>
    <d v="1899-12-30T17:59:47"/>
    <x v="58"/>
    <x v="1"/>
  </r>
  <r>
    <d v="2020-12-04T17:59:47"/>
    <s v="STU-2143269628"/>
    <s v="Suncomm Minimarts"/>
    <s v="Fastizers Food Confectionery"/>
    <s v="Nibit Cookies"/>
    <s v="Breakfast &amp; Snacks"/>
    <s v="Confectionary"/>
    <s v="Nibit Mini Snacks Milky Cookies 60g x 72"/>
    <n v="1"/>
    <n v="3000"/>
    <x v="0"/>
    <x v="5"/>
    <d v="2020-12-05T11:13:42"/>
    <s v="General Trade"/>
    <s v="Whatsapp"/>
    <d v="1899-12-30T17:13:55"/>
    <n v="3000"/>
    <d v="1899-12-30T17:59:47"/>
    <x v="58"/>
    <x v="1"/>
  </r>
  <r>
    <d v="2020-12-04T17:59:47"/>
    <s v="STU-2143269628"/>
    <s v="Suncomm Minimarts"/>
    <s v="Fastizers Food Confectionery"/>
    <s v="Nibit Cookies"/>
    <s v="Breakfast &amp; Snacks"/>
    <s v="Confectionary"/>
    <s v="Nibit Mini Snacks Chocolate Cookies 60g x 72"/>
    <n v="1"/>
    <n v="3000"/>
    <x v="0"/>
    <x v="5"/>
    <d v="2020-12-05T11:13:42"/>
    <s v="General Trade"/>
    <s v="Whatsapp"/>
    <d v="1899-12-30T17:13:55"/>
    <n v="3000"/>
    <d v="1899-12-30T17:59:47"/>
    <x v="58"/>
    <x v="1"/>
  </r>
  <r>
    <d v="2020-12-04T13:45:05"/>
    <s v="STU-2143269248"/>
    <s v="Domec Minimart 2"/>
    <s v="Nestle Nigeria Plc"/>
    <s v="Nestle Milo"/>
    <s v="Breakfast &amp; Snacks"/>
    <s v="Chocolate Beverage"/>
    <s v="Milo 1kg x 6 Tin"/>
    <n v="1"/>
    <n v="13600"/>
    <x v="0"/>
    <x v="4"/>
    <d v="2020-12-05T11:18:34"/>
    <s v="General Trade"/>
    <s v="Mobile App"/>
    <d v="1899-12-30T21:33:29"/>
    <n v="13600"/>
    <d v="1899-12-30T13:45:05"/>
    <x v="7"/>
    <x v="0"/>
  </r>
  <r>
    <d v="2020-12-04T13:45:05"/>
    <s v="STU-2143269248"/>
    <s v="Domec Minimart 2"/>
    <s v="Nestle Nigeria Plc"/>
    <s v="Nestle Milo"/>
    <s v="Breakfast &amp; Snacks"/>
    <s v="Chocolate Beverage"/>
    <s v="Milo 12 x 500g Tin"/>
    <n v="1"/>
    <n v="16500"/>
    <x v="0"/>
    <x v="4"/>
    <d v="2020-12-05T11:18:34"/>
    <s v="General Trade"/>
    <s v="Mobile App"/>
    <d v="1899-12-30T21:33:29"/>
    <n v="16500"/>
    <d v="1899-12-30T13:45:05"/>
    <x v="7"/>
    <x v="0"/>
  </r>
  <r>
    <d v="2020-12-04T13:45:05"/>
    <s v="STU-2143269248"/>
    <s v="Domec Minimart 2"/>
    <s v="FrieslandCampina WAMCO Nigeria"/>
    <s v="Three Crowns Milk"/>
    <s v="Breakfast &amp; Snacks"/>
    <s v="Milk"/>
    <s v="Three Crowns Instant Filled Milk Powder Sachet 320g x 12"/>
    <n v="1"/>
    <n v="8800"/>
    <x v="0"/>
    <x v="4"/>
    <d v="2020-12-05T11:18:34"/>
    <s v="General Trade"/>
    <s v="Mobile App"/>
    <d v="1899-12-30T21:33:29"/>
    <n v="8800"/>
    <d v="1899-12-30T13:45:05"/>
    <x v="7"/>
    <x v="1"/>
  </r>
  <r>
    <d v="2020-12-04T11:29:36"/>
    <s v="STU-2143269095"/>
    <s v="De Young Minimarts"/>
    <s v="Nasco"/>
    <s v="Nasco Cornflakes"/>
    <s v="Breakfast &amp; Snacks"/>
    <s v="Cereal"/>
    <s v="Nasco Cornflakes Original Sachet 30g x 36"/>
    <n v="3"/>
    <n v="2000"/>
    <x v="0"/>
    <x v="61"/>
    <d v="2020-12-05T12:23:49"/>
    <s v="Wholesale"/>
    <s v="Whatsapp"/>
    <d v="1899-12-31T00:54:13"/>
    <n v="6000"/>
    <d v="1899-12-30T11:29:36"/>
    <x v="112"/>
    <x v="1"/>
  </r>
  <r>
    <d v="2020-12-04T11:51:58"/>
    <s v="STU-2143269141"/>
    <s v="AbolOla Minimarts"/>
    <s v="Promasidor"/>
    <s v="Cowbell Milk"/>
    <s v="Breakfast &amp; Snacks"/>
    <s v="Milk"/>
    <s v="Cowbell Chocolate Sachet 20g x 26 x 10"/>
    <n v="2"/>
    <n v="7800"/>
    <x v="0"/>
    <x v="62"/>
    <d v="2020-12-05T12:36:52"/>
    <s v="Wholesale"/>
    <s v="Whatsapp"/>
    <d v="1899-12-31T00:44:54"/>
    <n v="15600"/>
    <d v="1899-12-30T11:51:58"/>
    <x v="113"/>
    <x v="0"/>
  </r>
  <r>
    <d v="2020-12-04T11:51:58"/>
    <s v="STU-2143269141"/>
    <s v="AbolOla Minimarts"/>
    <s v="Promasidor"/>
    <s v="Cowbell Milk"/>
    <s v="Breakfast &amp; Snacks"/>
    <s v="Milk"/>
    <s v="Cowbell Coffee 20g Sachet x 200"/>
    <n v="2"/>
    <n v="8500"/>
    <x v="0"/>
    <x v="62"/>
    <d v="2020-12-05T12:36:52"/>
    <s v="Wholesale"/>
    <s v="Whatsapp"/>
    <d v="1899-12-31T00:44:54"/>
    <n v="17000"/>
    <d v="1899-12-30T11:51:58"/>
    <x v="113"/>
    <x v="0"/>
  </r>
  <r>
    <d v="2020-12-04T11:51:59"/>
    <s v="STU-2143269141"/>
    <s v="AbolOla Minimarts"/>
    <s v="Nasco"/>
    <s v="Nasco Cornflakes"/>
    <s v="Breakfast &amp; Snacks"/>
    <s v="Cereal"/>
    <s v="Nasco Cornflakes Original Sachet 30g x 36"/>
    <n v="4"/>
    <n v="2000"/>
    <x v="0"/>
    <x v="62"/>
    <d v="2020-12-05T12:36:52"/>
    <s v="Wholesale"/>
    <s v="Whatsapp"/>
    <d v="1899-12-31T00:44:53"/>
    <n v="8000"/>
    <d v="1899-12-30T11:51:59"/>
    <x v="113"/>
    <x v="1"/>
  </r>
  <r>
    <d v="2020-12-04T16:24:55"/>
    <s v="STU-2143269450"/>
    <s v="Rodam Enterprises"/>
    <s v="Nestle Nigeria Plc"/>
    <s v="Nestle Milo"/>
    <s v="Breakfast &amp; Snacks"/>
    <s v="Chocolate Beverage"/>
    <s v="Milo Sachet 20g x 240"/>
    <n v="10"/>
    <n v="9120"/>
    <x v="0"/>
    <x v="0"/>
    <d v="2020-12-05T12:45:43"/>
    <s v="General Trade"/>
    <s v="Mobile App"/>
    <d v="1899-12-30T20:20:48"/>
    <n v="91200"/>
    <d v="1899-12-30T16:24:55"/>
    <x v="114"/>
    <x v="0"/>
  </r>
  <r>
    <d v="2020-12-04T16:29:12"/>
    <s v="STU-2143269454"/>
    <s v="Rodam Enterprises"/>
    <s v="Nestle Nigeria Plc"/>
    <s v="Nestle Milo"/>
    <s v="Breakfast &amp; Snacks"/>
    <s v="Chocolate Beverage"/>
    <s v="Milo Sachet 20g x 240"/>
    <n v="5"/>
    <n v="9120"/>
    <x v="0"/>
    <x v="0"/>
    <d v="2020-12-05T12:45:43"/>
    <s v="General Trade"/>
    <s v="Mobile App"/>
    <d v="1899-12-30T20:16:31"/>
    <n v="45600"/>
    <d v="1899-12-30T16:29:12"/>
    <x v="114"/>
    <x v="0"/>
  </r>
  <r>
    <d v="2020-12-03T18:07:41"/>
    <s v="STU-2143268627"/>
    <s v="Fortune Supermarket"/>
    <s v="FrieslandCampina WAMCO Nigeria"/>
    <s v="Three Crowns Milk"/>
    <s v="Breakfast &amp; Snacks"/>
    <s v="Milk"/>
    <s v="Three Crowns Instant Filled Milk Powder Sachet 320g x 12"/>
    <n v="1"/>
    <n v="8800"/>
    <x v="0"/>
    <x v="9"/>
    <d v="2020-12-05T12:52:47"/>
    <s v="Wholesale"/>
    <s v="Whatsapp"/>
    <d v="1899-12-31T18:45:06"/>
    <n v="8800"/>
    <d v="1899-12-30T18:07:41"/>
    <x v="115"/>
    <x v="1"/>
  </r>
  <r>
    <d v="2020-12-04T16:36:51"/>
    <s v="STU-2143269475"/>
    <s v="Morfas Minimart"/>
    <s v="Cadbury Nigeria Plc"/>
    <s v="Bournvita"/>
    <s v="Breakfast &amp; Snacks"/>
    <s v="Chocolate Beverage"/>
    <s v="Cadbury Bournvita Sachet 20g x 200"/>
    <n v="5"/>
    <n v="9050"/>
    <x v="0"/>
    <x v="0"/>
    <d v="2020-12-05T14:22:30"/>
    <s v="General Trade"/>
    <s v="Mobile App"/>
    <d v="1899-12-30T21:45:39"/>
    <n v="45250"/>
    <d v="1899-12-30T16:36:51"/>
    <x v="116"/>
    <x v="0"/>
  </r>
  <r>
    <d v="2020-12-04T10:22:31"/>
    <s v="STU-2143268945"/>
    <s v="TASUDON MinimartS"/>
    <s v="Nasco"/>
    <s v="Nasco Biscuit"/>
    <s v="Breakfast &amp; Snacks"/>
    <s v="Biscuits"/>
    <s v="Nasco Shortcake 120g  x 36"/>
    <n v="3"/>
    <n v="3300"/>
    <x v="0"/>
    <x v="43"/>
    <d v="2020-12-05T14:27:45"/>
    <s v="General Trade"/>
    <s v="Mobile App"/>
    <d v="1899-12-31T04:05:14"/>
    <n v="9900"/>
    <d v="1899-12-30T10:22:31"/>
    <x v="59"/>
    <x v="1"/>
  </r>
  <r>
    <d v="2020-12-04T10:22:31"/>
    <s v="STU-2143268945"/>
    <s v="TASUDON MinimartS"/>
    <s v="Nestle Nigeria Plc"/>
    <s v="Nestle Milo"/>
    <s v="Breakfast &amp; Snacks"/>
    <s v="Chocolate Beverage"/>
    <s v="Milo Sachet 20g x 240"/>
    <n v="3"/>
    <n v="9120"/>
    <x v="0"/>
    <x v="43"/>
    <d v="2020-12-05T14:27:45"/>
    <s v="General Trade"/>
    <s v="Mobile App"/>
    <d v="1899-12-31T04:05:14"/>
    <n v="27360"/>
    <d v="1899-12-30T10:22:31"/>
    <x v="59"/>
    <x v="0"/>
  </r>
  <r>
    <d v="2020-12-04T17:58:04"/>
    <s v="STU-2143269622"/>
    <s v="Ecoben Minimart"/>
    <s v="Chi Nigeria Limited"/>
    <s v="Hollandia Evap. Milk"/>
    <s v="Breakfast &amp; Snacks"/>
    <s v="Yoghurt"/>
    <s v="HOLLANDIA EVAP MILK 50ML x 48"/>
    <n v="1"/>
    <n v="2780"/>
    <x v="0"/>
    <x v="34"/>
    <d v="2020-12-05T15:00:37"/>
    <s v="Wholesale"/>
    <s v="Whatsapp"/>
    <d v="1899-12-30T21:02:33"/>
    <n v="2780"/>
    <d v="1899-12-30T17:58:04"/>
    <x v="60"/>
    <x v="1"/>
  </r>
  <r>
    <d v="2020-12-04T17:58:04"/>
    <s v="STU-2143269622"/>
    <s v="Ecoben Minimart"/>
    <s v="Nestle Nigeria Plc"/>
    <s v="Nestle Milo"/>
    <s v="Breakfast &amp; Snacks"/>
    <s v="Chocolate Beverage"/>
    <s v="Milo Activ-Go Sachet 400g x 10 + (20g x 10 Free)"/>
    <n v="1"/>
    <n v="11200"/>
    <x v="0"/>
    <x v="34"/>
    <d v="2020-12-05T15:00:37"/>
    <s v="Wholesale"/>
    <s v="Whatsapp"/>
    <d v="1899-12-30T21:02:33"/>
    <n v="11200"/>
    <d v="1899-12-30T17:58:04"/>
    <x v="60"/>
    <x v="0"/>
  </r>
  <r>
    <d v="2020-12-04T17:58:04"/>
    <s v="STU-2143269622"/>
    <s v="Ecoben Minimart"/>
    <s v="FrieslandCampina WAMCO Nigeria"/>
    <s v="Peak Milk"/>
    <s v="Breakfast &amp; Snacks"/>
    <s v="Milk"/>
    <s v="Peak Evap Filled 160g x 24"/>
    <n v="1"/>
    <n v="3750"/>
    <x v="0"/>
    <x v="34"/>
    <d v="2020-12-05T15:00:37"/>
    <s v="Wholesale"/>
    <s v="Whatsapp"/>
    <d v="1899-12-30T21:02:33"/>
    <n v="3750"/>
    <d v="1899-12-30T17:58:04"/>
    <x v="60"/>
    <x v="1"/>
  </r>
  <r>
    <d v="2020-12-04T11:31:48"/>
    <s v="STU-2143269092"/>
    <s v="Heritage Steve Super Minimarts"/>
    <s v="Cadbury Nigeria Plc"/>
    <s v="Bournvita"/>
    <s v="Breakfast &amp; Snacks"/>
    <s v="Chocolate Beverage"/>
    <s v="Cadbury Bournvita Refill 500g x 12"/>
    <n v="1"/>
    <n v="11150"/>
    <x v="0"/>
    <x v="5"/>
    <d v="2020-12-05T18:43:47"/>
    <s v="General Trade"/>
    <s v="Whatsapp"/>
    <d v="1899-12-31T07:11:59"/>
    <n v="11150"/>
    <d v="1899-12-30T11:31:48"/>
    <x v="8"/>
    <x v="0"/>
  </r>
  <r>
    <d v="2020-12-04T11:31:48"/>
    <s v="STU-2143269092"/>
    <s v="Heritage Steve Super Minimarts"/>
    <s v="Cadbury Nigeria Plc"/>
    <s v="Bournvita"/>
    <s v="Breakfast &amp; Snacks"/>
    <s v="Chocolate Beverage"/>
    <s v="Cadbury Bournvita Sachet 20g x 200"/>
    <n v="1"/>
    <n v="9050"/>
    <x v="0"/>
    <x v="5"/>
    <d v="2020-12-05T18:43:47"/>
    <s v="General Trade"/>
    <s v="Whatsapp"/>
    <d v="1899-12-31T07:11:59"/>
    <n v="9050"/>
    <d v="1899-12-30T11:31:48"/>
    <x v="8"/>
    <x v="1"/>
  </r>
  <r>
    <d v="2020-12-04T11:31:48"/>
    <s v="STU-2143269092"/>
    <s v="Heritage Steve Super Minimarts"/>
    <s v="Arla Foods"/>
    <s v="Dano Cool Cow"/>
    <s v="Breakfast &amp; Snacks"/>
    <s v="Milk"/>
    <s v="Dano Cool Cow Refill 800g x 12"/>
    <n v="1"/>
    <n v="19170"/>
    <x v="0"/>
    <x v="5"/>
    <d v="2020-12-05T18:43:47"/>
    <s v="General Trade"/>
    <s v="Whatsapp"/>
    <d v="1899-12-31T07:11:59"/>
    <n v="19170"/>
    <d v="1899-12-30T11:31:48"/>
    <x v="8"/>
    <x v="0"/>
  </r>
  <r>
    <d v="2020-12-04T11:31:48"/>
    <s v="STU-2143269092"/>
    <s v="Heritage Steve Super Minimarts"/>
    <s v="Arla Foods"/>
    <s v="Dano Full Cream"/>
    <s v="Breakfast &amp; Snacks"/>
    <s v="Milk"/>
    <s v="DANO FULL CREAM 12 X 800G"/>
    <n v="1"/>
    <n v="23680"/>
    <x v="0"/>
    <x v="5"/>
    <d v="2020-12-05T18:43:47"/>
    <s v="General Trade"/>
    <s v="Whatsapp"/>
    <d v="1899-12-31T07:11:59"/>
    <n v="23680"/>
    <d v="1899-12-30T11:31:48"/>
    <x v="8"/>
    <x v="0"/>
  </r>
  <r>
    <d v="2020-12-04T11:31:48"/>
    <s v="STU-2143269092"/>
    <s v="Heritage Steve Super Minimarts"/>
    <s v="Nestle Nigeria Plc"/>
    <s v="Nestle Milo"/>
    <s v="Breakfast &amp; Snacks"/>
    <s v="Chocolate Beverage"/>
    <s v="Milo Activ-Go Sachet 400g x 10 + (20g x 10 Free)"/>
    <n v="2"/>
    <n v="11200"/>
    <x v="0"/>
    <x v="5"/>
    <d v="2020-12-05T18:43:47"/>
    <s v="General Trade"/>
    <s v="Whatsapp"/>
    <d v="1899-12-31T07:11:59"/>
    <n v="22400"/>
    <d v="1899-12-30T11:31:48"/>
    <x v="8"/>
    <x v="0"/>
  </r>
  <r>
    <d v="2020-12-04T11:31:48"/>
    <s v="STU-2143269092"/>
    <s v="Heritage Steve Super Minimarts"/>
    <s v="Nestle Nigeria Plc"/>
    <s v="Nestle Golden Morn"/>
    <s v="Breakfast &amp; Snacks"/>
    <s v="Cereal"/>
    <s v="Nestle Golden Morn 450g x 12"/>
    <n v="1"/>
    <n v="7450"/>
    <x v="0"/>
    <x v="5"/>
    <d v="2020-12-05T18:43:47"/>
    <s v="General Trade"/>
    <s v="Whatsapp"/>
    <d v="1899-12-31T07:11:59"/>
    <n v="7450"/>
    <d v="1899-12-30T11:31:48"/>
    <x v="8"/>
    <x v="1"/>
  </r>
  <r>
    <d v="2020-12-04T11:31:48"/>
    <s v="STU-2143269092"/>
    <s v="Heritage Steve Super Minimarts"/>
    <s v="Nestle Nigeria Plc"/>
    <s v="Nestle Milo"/>
    <s v="Breakfast &amp; Snacks"/>
    <s v="Chocolate Beverage"/>
    <s v="Milo 1kg x 6 Tin"/>
    <n v="1"/>
    <n v="13600"/>
    <x v="0"/>
    <x v="5"/>
    <d v="2020-12-05T18:43:47"/>
    <s v="General Trade"/>
    <s v="Whatsapp"/>
    <d v="1899-12-31T07:11:59"/>
    <n v="13600"/>
    <d v="1899-12-30T11:31:48"/>
    <x v="8"/>
    <x v="0"/>
  </r>
  <r>
    <d v="2020-12-04T11:31:48"/>
    <s v="STU-2143269092"/>
    <s v="Heritage Steve Super Minimarts"/>
    <s v="Nestle Nigeria Plc"/>
    <s v="Nescafe"/>
    <s v="Breakfast &amp; Snacks"/>
    <s v="Coffee / Tea"/>
    <s v="Nescafé Breakfast 3 in 1 (36 x 8) 32g"/>
    <n v="1"/>
    <n v="21200"/>
    <x v="0"/>
    <x v="5"/>
    <d v="2020-12-05T18:43:47"/>
    <s v="General Trade"/>
    <s v="Whatsapp"/>
    <d v="1899-12-31T07:11:59"/>
    <n v="21200"/>
    <d v="1899-12-30T11:31:48"/>
    <x v="8"/>
    <x v="0"/>
  </r>
  <r>
    <d v="2020-12-04T11:31:48"/>
    <s v="STU-2143269092"/>
    <s v="Heritage Steve Super Minimarts"/>
    <s v="Nasco"/>
    <s v="Nasco Cornflakes"/>
    <s v="Breakfast &amp; Snacks"/>
    <s v="Cereal"/>
    <s v="Nasco Coco Pops 32g x 36"/>
    <n v="2"/>
    <n v="700"/>
    <x v="0"/>
    <x v="5"/>
    <d v="2020-12-05T18:43:47"/>
    <s v="General Trade"/>
    <s v="Whatsapp"/>
    <d v="1899-12-31T07:11:59"/>
    <n v="1400"/>
    <d v="1899-12-30T11:31:48"/>
    <x v="8"/>
    <x v="1"/>
  </r>
  <r>
    <d v="2020-12-04T11:31:48"/>
    <s v="STU-2143269092"/>
    <s v="Heritage Steve Super Minimarts"/>
    <s v="Nasco"/>
    <s v="Nasco Cornflakes"/>
    <s v="Breakfast &amp; Snacks"/>
    <s v="Cereal"/>
    <s v="Nasco Original Cornflakes 350g x 10"/>
    <n v="1"/>
    <n v="5900"/>
    <x v="0"/>
    <x v="5"/>
    <d v="2020-12-05T18:43:47"/>
    <s v="General Trade"/>
    <s v="Whatsapp"/>
    <d v="1899-12-31T07:11:59"/>
    <n v="5900"/>
    <d v="1899-12-30T11:31:48"/>
    <x v="8"/>
    <x v="1"/>
  </r>
  <r>
    <d v="2020-12-04T11:31:48"/>
    <s v="STU-2143269092"/>
    <s v="Heritage Steve Super Minimarts"/>
    <s v="Tradedepot Imported"/>
    <s v="Checkers Custard"/>
    <s v="Breakfast &amp; Snacks"/>
    <s v="Cereal"/>
    <s v="Checkers Custard Powder Vanilla Flavour 400g Refill"/>
    <n v="1"/>
    <n v="5100"/>
    <x v="0"/>
    <x v="5"/>
    <d v="2020-12-05T18:43:47"/>
    <s v="General Trade"/>
    <s v="Whatsapp"/>
    <d v="1899-12-31T07:11:59"/>
    <n v="5100"/>
    <d v="1899-12-30T11:31:48"/>
    <x v="8"/>
    <x v="1"/>
  </r>
  <r>
    <d v="2020-12-04T17:28:21"/>
    <s v="STU-2143269535"/>
    <s v="Simple N sweet foods"/>
    <s v="GB Foods"/>
    <s v="Bama Mayonnaise"/>
    <s v="Breakfast &amp; Snacks"/>
    <s v="Spreads"/>
    <s v="BAMA MAYONNAISE FL.OZ 909ML JARS X 12"/>
    <n v="1"/>
    <n v="14900"/>
    <x v="0"/>
    <x v="3"/>
    <d v="2020-12-06T23:21:24"/>
    <s v="General Trade"/>
    <s v="Whatsapp"/>
    <d v="1900-01-01T05:53:03"/>
    <n v="14900"/>
    <d v="1899-12-30T17:28:21"/>
    <x v="9"/>
    <x v="0"/>
  </r>
  <r>
    <d v="2020-12-04T17:28:21"/>
    <s v="STU-2143269535"/>
    <s v="Simple N sweet foods"/>
    <s v="Cadbury Nigeria Plc"/>
    <s v="Bournvita"/>
    <s v="Breakfast &amp; Snacks"/>
    <s v="Chocolate Beverage"/>
    <s v="Cadbury Bournvita Refill 500g x 12"/>
    <n v="3"/>
    <n v="11150"/>
    <x v="0"/>
    <x v="3"/>
    <d v="2020-12-06T23:21:24"/>
    <s v="General Trade"/>
    <s v="Whatsapp"/>
    <d v="1900-01-01T05:53:03"/>
    <n v="33450"/>
    <d v="1899-12-30T17:28:21"/>
    <x v="9"/>
    <x v="0"/>
  </r>
  <r>
    <d v="2020-12-04T17:28:21"/>
    <s v="STU-2143269535"/>
    <s v="Simple N sweet foods"/>
    <s v="Cadbury Nigeria Plc"/>
    <s v="Bournvita"/>
    <s v="Breakfast &amp; Snacks"/>
    <s v="Chocolate Beverage"/>
    <s v="Cadbury Bournvita Sachet 20g x 200"/>
    <n v="5"/>
    <n v="9050"/>
    <x v="0"/>
    <x v="3"/>
    <d v="2020-12-06T23:21:24"/>
    <s v="General Trade"/>
    <s v="Whatsapp"/>
    <d v="1900-01-01T05:53:03"/>
    <n v="45250"/>
    <d v="1899-12-30T17:28:21"/>
    <x v="9"/>
    <x v="0"/>
  </r>
  <r>
    <d v="2020-12-04T17:28:22"/>
    <s v="STU-2143269535"/>
    <s v="Simple N sweet foods"/>
    <s v="Tradedepot Imported"/>
    <s v="Checkers Custard"/>
    <s v="Breakfast &amp; Snacks"/>
    <s v="Cereal"/>
    <s v="Checkers Custard Powder Vanilla Flavour 400g Refill"/>
    <n v="3"/>
    <n v="5100"/>
    <x v="0"/>
    <x v="3"/>
    <d v="2020-12-06T23:21:24"/>
    <s v="General Trade"/>
    <s v="Whatsapp"/>
    <d v="1900-01-01T05:53:02"/>
    <n v="15300"/>
    <d v="1899-12-30T17:28:22"/>
    <x v="9"/>
    <x v="0"/>
  </r>
  <r>
    <d v="2020-12-04T17:28:22"/>
    <s v="STU-2143269535"/>
    <s v="Simple N sweet foods"/>
    <s v="Arla Foods"/>
    <s v="Dano Cool Cow"/>
    <s v="Breakfast &amp; Snacks"/>
    <s v="Milk"/>
    <s v="Dano Cool Cow Sachet 150g x 36"/>
    <n v="3"/>
    <n v="11300"/>
    <x v="0"/>
    <x v="3"/>
    <d v="2020-12-06T23:21:24"/>
    <s v="General Trade"/>
    <s v="Whatsapp"/>
    <d v="1900-01-01T05:53:02"/>
    <n v="33900"/>
    <d v="1899-12-30T17:28:22"/>
    <x v="9"/>
    <x v="0"/>
  </r>
  <r>
    <d v="2020-12-04T17:28:22"/>
    <s v="STU-2143269535"/>
    <s v="Simple N sweet foods"/>
    <s v="Arla Foods"/>
    <s v="Dano Cool Cow"/>
    <s v="Breakfast &amp; Snacks"/>
    <s v="Milk"/>
    <s v="Dano Cool Cow Choco Sachet 18g x 250"/>
    <n v="5"/>
    <n v="6500"/>
    <x v="0"/>
    <x v="3"/>
    <d v="2020-12-06T23:21:24"/>
    <s v="General Trade"/>
    <s v="Whatsapp"/>
    <d v="1900-01-01T05:53:02"/>
    <n v="32500"/>
    <d v="1899-12-30T17:28:22"/>
    <x v="9"/>
    <x v="0"/>
  </r>
  <r>
    <d v="2020-12-04T17:28:22"/>
    <s v="STU-2143269535"/>
    <s v="Simple N sweet foods"/>
    <s v="Arla Foods"/>
    <s v="Dano Full Cream"/>
    <s v="Breakfast &amp; Snacks"/>
    <s v="Milk"/>
    <s v="DANO FULL CREAM 12 X 350G"/>
    <n v="3"/>
    <n v="11120"/>
    <x v="0"/>
    <x v="3"/>
    <d v="2020-12-06T23:21:24"/>
    <s v="General Trade"/>
    <s v="Whatsapp"/>
    <d v="1900-01-01T05:53:02"/>
    <n v="33360"/>
    <d v="1899-12-30T17:28:22"/>
    <x v="9"/>
    <x v="0"/>
  </r>
  <r>
    <d v="2020-12-04T17:28:22"/>
    <s v="STU-2143269535"/>
    <s v="Simple N sweet foods"/>
    <s v="Promasidor"/>
    <s v="Cowbell Milk"/>
    <s v="Breakfast &amp; Snacks"/>
    <s v="Milk"/>
    <s v="Cowbell Chocolate Sachet 20g x 26 x 10"/>
    <n v="2"/>
    <n v="7800"/>
    <x v="0"/>
    <x v="3"/>
    <d v="2020-12-06T23:21:24"/>
    <s v="General Trade"/>
    <s v="Whatsapp"/>
    <d v="1900-01-01T05:53:02"/>
    <n v="15600"/>
    <d v="1899-12-30T17:28:22"/>
    <x v="9"/>
    <x v="0"/>
  </r>
  <r>
    <d v="2020-12-04T17:28:22"/>
    <s v="STU-2143269535"/>
    <s v="Simple N sweet foods"/>
    <s v="Promasidor"/>
    <s v="Cowbell Milk"/>
    <s v="Breakfast &amp; Snacks"/>
    <s v="Milk"/>
    <s v="Cowbell Coffee 20g Sachet x 200"/>
    <n v="4"/>
    <n v="8500"/>
    <x v="0"/>
    <x v="3"/>
    <d v="2020-12-06T23:21:24"/>
    <s v="General Trade"/>
    <s v="Whatsapp"/>
    <d v="1900-01-01T05:53:02"/>
    <n v="34000"/>
    <d v="1899-12-30T17:28:22"/>
    <x v="9"/>
    <x v="0"/>
  </r>
  <r>
    <d v="2020-12-04T17:28:22"/>
    <s v="STU-2143269535"/>
    <s v="Simple N sweet foods"/>
    <s v="Promasidor"/>
    <s v="Cowbell Milk"/>
    <s v="Breakfast &amp; Snacks"/>
    <s v="Milk"/>
    <s v="Cowbell Sachet 12g x 200"/>
    <n v="3"/>
    <n v="6350"/>
    <x v="0"/>
    <x v="3"/>
    <d v="2020-12-06T23:21:24"/>
    <s v="General Trade"/>
    <s v="Whatsapp"/>
    <d v="1900-01-01T05:53:02"/>
    <n v="19050"/>
    <d v="1899-12-30T17:28:22"/>
    <x v="9"/>
    <x v="0"/>
  </r>
  <r>
    <d v="2020-12-04T17:28:22"/>
    <s v="STU-2143269535"/>
    <s v="Simple N sweet foods"/>
    <s v="Promasidor"/>
    <s v="Loya Milk"/>
    <s v="Breakfast &amp; Snacks"/>
    <s v="Milk"/>
    <s v="Loya 320g Refill x 12"/>
    <n v="1"/>
    <n v="11000"/>
    <x v="0"/>
    <x v="3"/>
    <d v="2020-12-06T23:21:24"/>
    <s v="General Trade"/>
    <s v="Whatsapp"/>
    <d v="1900-01-01T05:53:02"/>
    <n v="11000"/>
    <d v="1899-12-30T17:28:22"/>
    <x v="9"/>
    <x v="0"/>
  </r>
  <r>
    <d v="2020-12-04T17:28:22"/>
    <s v="STU-2143269535"/>
    <s v="Simple N sweet foods"/>
    <s v="Mikano Intl Limited"/>
    <s v="Mac Wafers"/>
    <s v="Breakfast &amp; Snacks"/>
    <s v="Biscuits"/>
    <s v="Mac Crunchy Chocolate Coated Wafer 20g x 80"/>
    <n v="1"/>
    <n v="3680"/>
    <x v="0"/>
    <x v="3"/>
    <d v="2020-12-06T23:21:24"/>
    <s v="General Trade"/>
    <s v="Whatsapp"/>
    <d v="1900-01-01T05:53:02"/>
    <n v="3680"/>
    <d v="1899-12-30T17:28:22"/>
    <x v="9"/>
    <x v="1"/>
  </r>
  <r>
    <d v="2020-12-04T17:28:22"/>
    <s v="STU-2143269535"/>
    <s v="Simple N sweet foods"/>
    <s v="Mikano Intl Limited"/>
    <s v="Mac Wafers"/>
    <s v="Breakfast &amp; Snacks"/>
    <s v="Biscuits"/>
    <s v="Mac Max Vanilla Wafer 15g x 120"/>
    <n v="3"/>
    <n v="1120"/>
    <x v="0"/>
    <x v="3"/>
    <d v="2020-12-06T23:21:24"/>
    <s v="General Trade"/>
    <s v="Whatsapp"/>
    <d v="1900-01-01T05:53:02"/>
    <n v="3360"/>
    <d v="1899-12-30T17:28:22"/>
    <x v="9"/>
    <x v="1"/>
  </r>
  <r>
    <d v="2020-12-04T17:28:22"/>
    <s v="STU-2143269535"/>
    <s v="Simple N sweet foods"/>
    <s v="Nestle Nigeria Plc"/>
    <s v="Nestle Milo"/>
    <s v="Breakfast &amp; Snacks"/>
    <s v="Chocolate Beverage"/>
    <s v="Milo 1kg x 6 Tin"/>
    <n v="3"/>
    <n v="13600"/>
    <x v="0"/>
    <x v="3"/>
    <d v="2020-12-06T23:21:24"/>
    <s v="General Trade"/>
    <s v="Whatsapp"/>
    <d v="1900-01-01T05:53:02"/>
    <n v="40800"/>
    <d v="1899-12-30T17:28:22"/>
    <x v="9"/>
    <x v="0"/>
  </r>
  <r>
    <d v="2020-12-04T17:28:22"/>
    <s v="STU-2143269535"/>
    <s v="Simple N sweet foods"/>
    <s v="Nestle Nigeria Plc"/>
    <s v="Nestle Milo"/>
    <s v="Breakfast &amp; Snacks"/>
    <s v="Chocolate Beverage"/>
    <s v="Milo Activ-Go Sachet 400g x 10 + (20g x 10 Free)"/>
    <n v="5"/>
    <n v="11200"/>
    <x v="0"/>
    <x v="3"/>
    <d v="2020-12-06T23:21:24"/>
    <s v="General Trade"/>
    <s v="Whatsapp"/>
    <d v="1900-01-01T05:53:02"/>
    <n v="56000"/>
    <d v="1899-12-30T17:28:22"/>
    <x v="9"/>
    <x v="0"/>
  </r>
  <r>
    <d v="2020-12-04T17:28:22"/>
    <s v="STU-2143269535"/>
    <s v="Simple N sweet foods"/>
    <s v="FrieslandCampina WAMCO Nigeria"/>
    <s v="Peak Milk"/>
    <s v="Breakfast &amp; Snacks"/>
    <s v="Milk"/>
    <s v="Peak Evap Filled 160g x 24"/>
    <n v="2"/>
    <n v="3750"/>
    <x v="0"/>
    <x v="3"/>
    <d v="2020-12-06T23:21:24"/>
    <s v="General Trade"/>
    <s v="Whatsapp"/>
    <d v="1900-01-01T05:53:02"/>
    <n v="7500"/>
    <d v="1899-12-30T17:28:22"/>
    <x v="9"/>
    <x v="1"/>
  </r>
  <r>
    <d v="2020-12-04T17:28:22"/>
    <s v="STU-2143269535"/>
    <s v="Simple N sweet foods"/>
    <s v="FrieslandCampina WAMCO Nigeria"/>
    <s v="Peak Milk"/>
    <s v="Breakfast &amp; Snacks"/>
    <s v="Milk"/>
    <s v="Peak Nig Tray 170g x 48"/>
    <n v="4"/>
    <n v="8900"/>
    <x v="0"/>
    <x v="3"/>
    <d v="2020-12-06T23:21:24"/>
    <s v="General Trade"/>
    <s v="Whatsapp"/>
    <d v="1900-01-01T05:53:02"/>
    <n v="35600"/>
    <d v="1899-12-30T17:28:22"/>
    <x v="9"/>
    <x v="0"/>
  </r>
  <r>
    <d v="2020-12-04T17:28:22"/>
    <s v="STU-2143269535"/>
    <s v="Simple N sweet foods"/>
    <s v="FrieslandCampina WAMCO Nigeria"/>
    <s v="Three Crowns Milk"/>
    <s v="Breakfast &amp; Snacks"/>
    <s v="Milk"/>
    <s v="Three Crowns Instant Filled Milk Powder Sachet 320g x 12"/>
    <n v="3"/>
    <n v="8800"/>
    <x v="0"/>
    <x v="3"/>
    <d v="2020-12-06T23:21:24"/>
    <s v="General Trade"/>
    <s v="Whatsapp"/>
    <d v="1900-01-01T05:53:02"/>
    <n v="26400"/>
    <d v="1899-12-30T17:28:22"/>
    <x v="9"/>
    <x v="0"/>
  </r>
  <r>
    <d v="2020-12-04T17:28:22"/>
    <s v="STU-2143269535"/>
    <s v="Simple N sweet foods"/>
    <s v="Nasco"/>
    <s v="Nasco Cornflakes"/>
    <s v="Breakfast &amp; Snacks"/>
    <s v="Cereal"/>
    <s v="Nasco Coco Pops 32g x 36"/>
    <n v="3"/>
    <n v="700"/>
    <x v="0"/>
    <x v="3"/>
    <d v="2020-12-06T23:21:24"/>
    <s v="General Trade"/>
    <s v="Whatsapp"/>
    <d v="1900-01-01T05:53:02"/>
    <n v="2100"/>
    <d v="1899-12-30T17:28:22"/>
    <x v="9"/>
    <x v="1"/>
  </r>
  <r>
    <d v="2020-12-04T17:28:22"/>
    <s v="STU-2143269535"/>
    <s v="Simple N sweet foods"/>
    <s v="Nasco"/>
    <s v="Nasco Cornflakes"/>
    <s v="Breakfast &amp; Snacks"/>
    <s v="Cereal"/>
    <s v="Nasco Cornflakes Original Sachet 30g x 36"/>
    <n v="5"/>
    <n v="2000"/>
    <x v="0"/>
    <x v="3"/>
    <d v="2020-12-06T23:21:24"/>
    <s v="General Trade"/>
    <s v="Whatsapp"/>
    <d v="1900-01-01T05:53:02"/>
    <n v="10000"/>
    <d v="1899-12-30T17:28:22"/>
    <x v="9"/>
    <x v="1"/>
  </r>
  <r>
    <d v="2020-12-04T17:28:22"/>
    <s v="STU-2143269535"/>
    <s v="Simple N sweet foods"/>
    <s v="Nasco"/>
    <s v="Nasco Biscuit"/>
    <s v="Breakfast &amp; Snacks"/>
    <s v="Biscuits"/>
    <s v="Nasco Shortcake 120g  x 36"/>
    <n v="1"/>
    <n v="3300"/>
    <x v="0"/>
    <x v="3"/>
    <d v="2020-12-06T23:21:24"/>
    <s v="General Trade"/>
    <s v="Whatsapp"/>
    <d v="1900-01-01T05:53:02"/>
    <n v="3300"/>
    <d v="1899-12-30T17:28:22"/>
    <x v="9"/>
    <x v="1"/>
  </r>
  <r>
    <d v="2020-12-04T17:28:22"/>
    <s v="STU-2143269535"/>
    <s v="Simple N sweet foods"/>
    <s v="Fastizers Food Confectionery"/>
    <s v="Nibit Cookies"/>
    <s v="Breakfast &amp; Snacks"/>
    <s v="Confectionary"/>
    <s v="Nibit Mini Snacks Chocolate Cookies 60g x 72"/>
    <n v="1"/>
    <n v="3000"/>
    <x v="0"/>
    <x v="3"/>
    <d v="2020-12-06T23:21:24"/>
    <s v="General Trade"/>
    <s v="Whatsapp"/>
    <d v="1900-01-01T05:53:02"/>
    <n v="3000"/>
    <d v="1899-12-30T17:28:22"/>
    <x v="9"/>
    <x v="1"/>
  </r>
  <r>
    <d v="2020-12-04T17:28:22"/>
    <s v="STU-2143269535"/>
    <s v="Simple N sweet foods"/>
    <s v="Fastizers Food Confectionery"/>
    <s v="Nibit Cookies"/>
    <s v="Breakfast &amp; Snacks"/>
    <s v="Confectionary"/>
    <s v="Nibit Mini Snacks Milky Cookies 60g x 72"/>
    <n v="1"/>
    <n v="3000"/>
    <x v="0"/>
    <x v="3"/>
    <d v="2020-12-06T23:21:24"/>
    <s v="General Trade"/>
    <s v="Whatsapp"/>
    <d v="1900-01-01T05:53:02"/>
    <n v="3000"/>
    <d v="1899-12-30T17:28:22"/>
    <x v="9"/>
    <x v="1"/>
  </r>
  <r>
    <d v="2020-12-05T11:17:24"/>
    <s v="STU-2143269874"/>
    <s v="Metro Minimart"/>
    <s v="Arla Foods"/>
    <s v="Dano Full Cream"/>
    <s v="Breakfast &amp; Snacks"/>
    <s v="Milk"/>
    <s v="DANO FULL CREAM 12 X 800G"/>
    <n v="1"/>
    <n v="23680"/>
    <x v="0"/>
    <x v="63"/>
    <d v="2020-12-07T08:52:55"/>
    <s v="General Trade"/>
    <s v="Mobile App"/>
    <d v="1899-12-31T21:35:31"/>
    <n v="23680"/>
    <d v="1899-12-30T11:17:24"/>
    <x v="117"/>
    <x v="0"/>
  </r>
  <r>
    <d v="2020-12-05T14:17:00"/>
    <s v="STU-2143269974"/>
    <s v="Rodam Enterprises"/>
    <s v="Chi Nigeria Limited"/>
    <s v="Hollandia Evap. Milk"/>
    <s v="Breakfast &amp; Snacks"/>
    <s v="Yoghurt"/>
    <s v="Hollandia Evap Slim 120g x 24"/>
    <n v="50"/>
    <n v="2080"/>
    <x v="0"/>
    <x v="0"/>
    <d v="2020-12-07T09:59:18"/>
    <s v="General Trade"/>
    <s v="Mobile App"/>
    <d v="1899-12-31T19:42:18"/>
    <n v="104000"/>
    <d v="1899-12-30T14:17:00"/>
    <x v="118"/>
    <x v="0"/>
  </r>
  <r>
    <d v="2020-12-05T07:12:07"/>
    <s v="STU-2143269692"/>
    <s v="Olaboy Minimart"/>
    <s v="Chi Nigeria Limited"/>
    <s v="Hollandia Evap. Milk"/>
    <s v="Breakfast &amp; Snacks"/>
    <s v="Yoghurt"/>
    <s v="Hollandia Evap Slim 120g x 24"/>
    <n v="15"/>
    <n v="2080"/>
    <x v="0"/>
    <x v="64"/>
    <d v="2020-12-07T10:59:17"/>
    <s v="General Trade"/>
    <s v="Mobile App"/>
    <d v="1900-01-01T03:47:10"/>
    <n v="31200"/>
    <d v="1899-12-30T07:12:07"/>
    <x v="119"/>
    <x v="0"/>
  </r>
  <r>
    <d v="2020-12-05T11:00:22"/>
    <s v="STU-2143269860"/>
    <s v="Madam rahman Minimart"/>
    <s v="Nestle Nigeria Plc"/>
    <s v="Nestle Milo"/>
    <s v="Breakfast &amp; Snacks"/>
    <s v="Chocolate Beverage"/>
    <s v="Milo Sachet 20g x 240"/>
    <n v="1"/>
    <n v="9120"/>
    <x v="0"/>
    <x v="15"/>
    <d v="2020-12-07T11:20:22"/>
    <s v="General Trade"/>
    <s v="Mobile App"/>
    <d v="1900-01-01T00:20:00"/>
    <n v="9120"/>
    <d v="1899-12-30T11:00:22"/>
    <x v="120"/>
    <x v="1"/>
  </r>
  <r>
    <d v="2020-12-05T10:01:36"/>
    <s v="STU-2143269790"/>
    <s v="Brasq"/>
    <s v="Nestle Nigeria Plc"/>
    <s v="Nestle Milo"/>
    <s v="Breakfast &amp; Snacks"/>
    <s v="Chocolate Beverage"/>
    <s v="Milo Sachet 20g x 240"/>
    <n v="10"/>
    <n v="9120"/>
    <x v="0"/>
    <x v="36"/>
    <d v="2020-12-07T12:06:04"/>
    <s v="General Trade"/>
    <s v="Mobile App"/>
    <d v="1900-01-01T02:04:28"/>
    <n v="91200"/>
    <d v="1899-12-30T10:01:36"/>
    <x v="121"/>
    <x v="0"/>
  </r>
  <r>
    <d v="2020-12-06T13:39:18"/>
    <s v="STU-2143270110"/>
    <s v="Brasq"/>
    <s v="FrieslandCampina WAMCO Nigeria"/>
    <s v="Peak Milk"/>
    <s v="Breakfast &amp; Snacks"/>
    <s v="Milk"/>
    <s v="Peak Nig Tray 170g x 48"/>
    <n v="4"/>
    <n v="8900"/>
    <x v="0"/>
    <x v="36"/>
    <d v="2020-12-07T12:06:04"/>
    <s v="General Trade"/>
    <s v="Mobile App"/>
    <d v="1899-12-30T22:26:46"/>
    <n v="35600"/>
    <d v="1899-12-30T13:39:18"/>
    <x v="121"/>
    <x v="0"/>
  </r>
  <r>
    <d v="2020-12-04T12:17:55"/>
    <s v="STU-2143269166"/>
    <s v="Glory Minimarts"/>
    <s v="Nestle Nigeria Plc"/>
    <s v="Nestle Golden Morn"/>
    <s v="Breakfast &amp; Snacks"/>
    <s v="Cereal"/>
    <s v="Nestle Golden Morn 450g x 12"/>
    <n v="1"/>
    <n v="7450"/>
    <x v="0"/>
    <x v="51"/>
    <d v="2020-12-07T12:47:20"/>
    <s v="General Trade"/>
    <s v="Whatsapp"/>
    <d v="1900-01-02T00:29:25"/>
    <n v="7450"/>
    <d v="1899-12-30T12:17:55"/>
    <x v="122"/>
    <x v="1"/>
  </r>
  <r>
    <d v="2020-12-04T12:17:55"/>
    <s v="STU-2143269166"/>
    <s v="Glory Minimarts"/>
    <s v="Nestle Nigeria Plc"/>
    <s v="Nestle Milo"/>
    <s v="Breakfast &amp; Snacks"/>
    <s v="Chocolate Beverage"/>
    <s v="Milo Activ-Go Sachet 400g x 10 + (20g x 10 Free)"/>
    <n v="1"/>
    <n v="11200"/>
    <x v="0"/>
    <x v="51"/>
    <d v="2020-12-07T12:47:20"/>
    <s v="General Trade"/>
    <s v="Whatsapp"/>
    <d v="1900-01-02T00:29:25"/>
    <n v="11200"/>
    <d v="1899-12-30T12:17:55"/>
    <x v="122"/>
    <x v="0"/>
  </r>
  <r>
    <d v="2020-12-04T12:17:56"/>
    <s v="STU-2143269166"/>
    <s v="Glory Minimarts"/>
    <s v="Nasco"/>
    <s v="Nasco Cornflakes"/>
    <s v="Breakfast &amp; Snacks"/>
    <s v="Cereal"/>
    <s v="Nasco Original Cornflakes 350g x 10"/>
    <n v="1"/>
    <n v="5900"/>
    <x v="0"/>
    <x v="51"/>
    <d v="2020-12-07T12:47:20"/>
    <s v="General Trade"/>
    <s v="Whatsapp"/>
    <d v="1900-01-02T00:29:24"/>
    <n v="5900"/>
    <d v="1899-12-30T12:17:56"/>
    <x v="122"/>
    <x v="1"/>
  </r>
  <r>
    <d v="2020-12-04T12:17:56"/>
    <s v="STU-2143269166"/>
    <s v="Glory Minimarts"/>
    <s v="Nasco"/>
    <s v="Nasco Cornflakes"/>
    <s v="Breakfast &amp; Snacks"/>
    <s v="Cereal"/>
    <s v="Nasco Cornflakes Original Sachet 30g x 36"/>
    <n v="1"/>
    <n v="2000"/>
    <x v="0"/>
    <x v="51"/>
    <d v="2020-12-07T12:47:20"/>
    <s v="General Trade"/>
    <s v="Whatsapp"/>
    <d v="1900-01-02T00:29:24"/>
    <n v="2000"/>
    <d v="1899-12-30T12:17:56"/>
    <x v="122"/>
    <x v="1"/>
  </r>
  <r>
    <d v="2020-12-05T22:23:55"/>
    <s v="STU-2143270077"/>
    <s v="Morfas Minimart"/>
    <s v="Nasco"/>
    <s v="Nasco Cornflakes"/>
    <s v="Breakfast &amp; Snacks"/>
    <s v="Cereal"/>
    <s v="Nasco Cornflakes Original Sachet 30g x 36"/>
    <n v="10"/>
    <n v="2000"/>
    <x v="0"/>
    <x v="4"/>
    <d v="2020-12-07T13:52:07"/>
    <s v="General Trade"/>
    <s v="Mobile App"/>
    <d v="1899-12-31T15:28:12"/>
    <n v="20000"/>
    <d v="1899-12-30T22:23:55"/>
    <x v="76"/>
    <x v="0"/>
  </r>
  <r>
    <d v="2020-12-05T22:23:55"/>
    <s v="STU-2143270077"/>
    <s v="Morfas Minimart"/>
    <s v="Nasco"/>
    <s v="Nasco Cornflakes"/>
    <s v="Breakfast &amp; Snacks"/>
    <s v="Cereal"/>
    <s v="Nasco Original Cornflakes 500g x 8"/>
    <n v="2"/>
    <n v="6100"/>
    <x v="0"/>
    <x v="4"/>
    <d v="2020-12-07T13:52:07"/>
    <s v="General Trade"/>
    <s v="Mobile App"/>
    <d v="1899-12-31T15:28:12"/>
    <n v="12200"/>
    <d v="1899-12-30T22:23:55"/>
    <x v="76"/>
    <x v="0"/>
  </r>
  <r>
    <d v="2020-12-05T22:23:55"/>
    <s v="STU-2143270077"/>
    <s v="Morfas Minimart"/>
    <s v="Nasco"/>
    <s v="Nasco Cornflakes"/>
    <s v="Breakfast &amp; Snacks"/>
    <s v="Cereal"/>
    <s v="Nasco Original Cornflakes 350g x 10"/>
    <n v="3"/>
    <n v="5900"/>
    <x v="0"/>
    <x v="4"/>
    <d v="2020-12-07T13:52:07"/>
    <s v="General Trade"/>
    <s v="Mobile App"/>
    <d v="1899-12-31T15:28:12"/>
    <n v="17700"/>
    <d v="1899-12-30T22:23:55"/>
    <x v="76"/>
    <x v="0"/>
  </r>
  <r>
    <d v="2020-12-06T14:45:06"/>
    <s v="STU-2143270113"/>
    <s v="Mutay Super Store"/>
    <s v="Nestle Nigeria Plc"/>
    <s v="Nestle Milo"/>
    <s v="Breakfast &amp; Snacks"/>
    <s v="Chocolate Beverage"/>
    <s v="Milo 12 x 500g Tin"/>
    <n v="1"/>
    <n v="16500"/>
    <x v="0"/>
    <x v="1"/>
    <d v="2020-12-07T13:59:19"/>
    <s v="Wholesale"/>
    <s v="Mobile App"/>
    <d v="1899-12-30T23:14:13"/>
    <n v="16500"/>
    <d v="1899-12-30T14:45:06"/>
    <x v="61"/>
    <x v="0"/>
  </r>
  <r>
    <d v="2020-12-06T14:45:06"/>
    <s v="STU-2143270113"/>
    <s v="Mutay Super Store"/>
    <s v="Tradedepot Imported"/>
    <s v="Checkers Custard"/>
    <s v="Breakfast &amp; Snacks"/>
    <s v="Cereal"/>
    <s v="Checkers Custard Powder Vanilla Flavour 400g Refill"/>
    <n v="1"/>
    <n v="5100"/>
    <x v="0"/>
    <x v="1"/>
    <d v="2020-12-07T13:59:19"/>
    <s v="Wholesale"/>
    <s v="Mobile App"/>
    <d v="1899-12-30T23:14:13"/>
    <n v="5100"/>
    <d v="1899-12-30T14:45:06"/>
    <x v="61"/>
    <x v="1"/>
  </r>
  <r>
    <d v="2020-12-06T16:15:38"/>
    <s v="STU-2143270134"/>
    <s v="Mutay Super Store"/>
    <s v="Nestle Nigeria Plc"/>
    <s v="Nestle Milo"/>
    <s v="Breakfast &amp; Snacks"/>
    <s v="Chocolate Beverage"/>
    <s v="Milo 1kg x 6 Tin"/>
    <n v="1"/>
    <n v="13600"/>
    <x v="0"/>
    <x v="1"/>
    <d v="2020-12-07T13:59:19"/>
    <s v="Wholesale"/>
    <s v="Mobile App"/>
    <d v="1899-12-30T21:43:41"/>
    <n v="13600"/>
    <d v="1899-12-30T16:15:38"/>
    <x v="61"/>
    <x v="0"/>
  </r>
  <r>
    <d v="2020-12-06T16:15:38"/>
    <s v="STU-2143270134"/>
    <s v="Mutay Super Store"/>
    <s v="Nestle Nigeria Plc"/>
    <s v="Nestle Milo"/>
    <s v="Breakfast &amp; Snacks"/>
    <s v="Chocolate Beverage"/>
    <s v="Milo Sachet 20g x 240"/>
    <n v="2"/>
    <n v="9120"/>
    <x v="0"/>
    <x v="1"/>
    <d v="2020-12-07T13:59:19"/>
    <s v="Wholesale"/>
    <s v="Mobile App"/>
    <d v="1899-12-30T21:43:41"/>
    <n v="18240"/>
    <d v="1899-12-30T16:15:38"/>
    <x v="61"/>
    <x v="0"/>
  </r>
  <r>
    <d v="2020-12-05T10:38:24"/>
    <s v="STU-2143269836"/>
    <s v="Chika Minimart"/>
    <s v="Promasidor"/>
    <s v="Cowbell Milk"/>
    <s v="Breakfast &amp; Snacks"/>
    <s v="Milk"/>
    <s v="Cowbell Chocolate Sachet 20g x 26 x 10"/>
    <n v="1"/>
    <n v="7800"/>
    <x v="0"/>
    <x v="65"/>
    <d v="2020-12-07T16:20:37"/>
    <s v="General Trade"/>
    <s v="Whatsapp"/>
    <d v="1900-01-01T05:42:13"/>
    <n v="7800"/>
    <d v="1899-12-30T10:38:24"/>
    <x v="123"/>
    <x v="1"/>
  </r>
  <r>
    <d v="2020-12-05T10:38:24"/>
    <s v="STU-2143269836"/>
    <s v="Chika Minimart"/>
    <s v="Nestle Nigeria Plc"/>
    <s v="Nestle Milo"/>
    <s v="Breakfast &amp; Snacks"/>
    <s v="Chocolate Beverage"/>
    <s v="Milo Activ-Go Sachet 400g x 10 + (20g x 10 Free)"/>
    <n v="1"/>
    <n v="11200"/>
    <x v="0"/>
    <x v="65"/>
    <d v="2020-12-07T16:20:37"/>
    <s v="General Trade"/>
    <s v="Whatsapp"/>
    <d v="1900-01-01T05:42:13"/>
    <n v="11200"/>
    <d v="1899-12-30T10:38:24"/>
    <x v="123"/>
    <x v="0"/>
  </r>
  <r>
    <d v="2020-12-05T10:38:24"/>
    <s v="STU-2143269836"/>
    <s v="Chika Minimart"/>
    <s v="Nasco"/>
    <s v="Nasco Cornflakes"/>
    <s v="Breakfast &amp; Snacks"/>
    <s v="Cereal"/>
    <s v="Nasco Cornflakes Original Sachet 30g x 36"/>
    <n v="2"/>
    <n v="2000"/>
    <x v="0"/>
    <x v="65"/>
    <d v="2020-12-07T16:20:37"/>
    <s v="General Trade"/>
    <s v="Whatsapp"/>
    <d v="1900-01-01T05:42:13"/>
    <n v="4000"/>
    <d v="1899-12-30T10:38:24"/>
    <x v="123"/>
    <x v="1"/>
  </r>
  <r>
    <d v="2020-12-04T17:03:54"/>
    <s v="STU-2143269511"/>
    <s v="Grandy Minimarts"/>
    <s v="Nestle Nigeria Plc"/>
    <s v="Nestle Milo"/>
    <s v="Breakfast &amp; Snacks"/>
    <s v="Chocolate Beverage"/>
    <s v="Milo Sachet 20g x 240"/>
    <n v="10"/>
    <n v="9120"/>
    <x v="0"/>
    <x v="66"/>
    <d v="2020-12-07T17:11:02"/>
    <s v="Wholesale"/>
    <s v="Mobile App"/>
    <d v="1900-01-02T00:07:08"/>
    <n v="91200"/>
    <d v="1899-12-30T17:03:54"/>
    <x v="124"/>
    <x v="0"/>
  </r>
  <r>
    <d v="2020-12-05T16:30:48"/>
    <s v="STU-2143270028"/>
    <s v="Isaac Minimarts"/>
    <s v="Chi Nigeria Limited"/>
    <s v="Hollandia Evap. Milk"/>
    <s v="Breakfast &amp; Snacks"/>
    <s v="Yoghurt"/>
    <s v="Hollandia Evap Slim 190g x 24"/>
    <n v="3"/>
    <n v="3180"/>
    <x v="0"/>
    <x v="6"/>
    <d v="2020-12-08T07:55:41"/>
    <s v="General Trade"/>
    <s v="Whatsapp"/>
    <d v="1900-01-01T15:24:53"/>
    <n v="9540"/>
    <d v="1899-12-30T16:30:48"/>
    <x v="10"/>
    <x v="1"/>
  </r>
  <r>
    <d v="2020-12-05T16:30:48"/>
    <s v="STU-2143270028"/>
    <s v="Isaac Minimarts"/>
    <s v="Arla Foods"/>
    <s v="Dano Cool Cow"/>
    <s v="Breakfast &amp; Snacks"/>
    <s v="Milk"/>
    <s v="Dano Cool Cow Choco Sachet 18g x 250"/>
    <n v="1"/>
    <n v="6500"/>
    <x v="0"/>
    <x v="6"/>
    <d v="2020-12-08T07:55:41"/>
    <s v="General Trade"/>
    <s v="Whatsapp"/>
    <d v="1900-01-01T15:24:53"/>
    <n v="6500"/>
    <d v="1899-12-30T16:30:48"/>
    <x v="10"/>
    <x v="1"/>
  </r>
  <r>
    <d v="2020-12-07T13:48:07"/>
    <s v="STU-2143270855"/>
    <s v="Funky Minimart"/>
    <s v="Nestle Nigeria Plc"/>
    <s v="Nestle Milo"/>
    <s v="Breakfast &amp; Snacks"/>
    <s v="Chocolate Beverage"/>
    <s v="Milo Sachet 20g x 240"/>
    <n v="4"/>
    <n v="9120"/>
    <x v="0"/>
    <x v="67"/>
    <d v="2020-12-08T10:36:01"/>
    <s v="General Trade"/>
    <s v="Whatsapp"/>
    <d v="1899-12-30T20:47:54"/>
    <n v="36480"/>
    <d v="1899-12-30T13:48:07"/>
    <x v="125"/>
    <x v="0"/>
  </r>
  <r>
    <d v="2020-12-07T15:03:58"/>
    <s v="STU-2143270980"/>
    <s v="Funky Minimart"/>
    <s v="Arla Foods"/>
    <s v="Dano Cool Cow"/>
    <s v="Breakfast &amp; Snacks"/>
    <s v="Milk"/>
    <s v="Dano Cool Cow Sachet 12g x 260 + 30 Sachet Free"/>
    <n v="3"/>
    <n v="6750"/>
    <x v="0"/>
    <x v="67"/>
    <d v="2020-12-08T10:36:01"/>
    <s v="General Trade"/>
    <s v="Whatsapp"/>
    <d v="1899-12-30T19:32:03"/>
    <n v="20250"/>
    <d v="1899-12-30T15:03:58"/>
    <x v="125"/>
    <x v="0"/>
  </r>
  <r>
    <d v="2020-12-07T16:19:37"/>
    <s v="STU-2143271251"/>
    <s v="P D Super Store"/>
    <s v="Promasidor"/>
    <s v="Cowbell Milk"/>
    <s v="Breakfast &amp; Snacks"/>
    <s v="Milk"/>
    <s v="Cowbell Chocolate Sachet 20g x 26 x 10"/>
    <n v="1"/>
    <n v="7800"/>
    <x v="0"/>
    <x v="44"/>
    <d v="2020-12-08T10:37:31"/>
    <s v="General Trade"/>
    <s v="Whatsapp"/>
    <d v="1899-12-30T18:17:54"/>
    <n v="7800"/>
    <d v="1899-12-30T16:19:37"/>
    <x v="62"/>
    <x v="1"/>
  </r>
  <r>
    <d v="2020-12-07T16:19:37"/>
    <s v="STU-2143271251"/>
    <s v="P D Super Store"/>
    <s v="Promasidor"/>
    <s v="Cowbell Milk"/>
    <s v="Breakfast &amp; Snacks"/>
    <s v="Milk"/>
    <s v="Cowbell Coffee 20g Sachet x 200"/>
    <n v="1"/>
    <n v="8500"/>
    <x v="0"/>
    <x v="44"/>
    <d v="2020-12-08T10:37:31"/>
    <s v="General Trade"/>
    <s v="Whatsapp"/>
    <d v="1899-12-30T18:17:54"/>
    <n v="8500"/>
    <d v="1899-12-30T16:19:37"/>
    <x v="62"/>
    <x v="1"/>
  </r>
  <r>
    <d v="2020-12-07T16:19:38"/>
    <s v="STU-2143271251"/>
    <s v="P D Super Store"/>
    <s v="Nestle Nigeria Plc"/>
    <s v="Nestle Milo"/>
    <s v="Breakfast &amp; Snacks"/>
    <s v="Chocolate Beverage"/>
    <s v="Milo Sachet 20g x 240"/>
    <n v="1"/>
    <n v="9120"/>
    <x v="0"/>
    <x v="44"/>
    <d v="2020-12-08T10:37:31"/>
    <s v="General Trade"/>
    <s v="Whatsapp"/>
    <d v="1899-12-30T18:17:53"/>
    <n v="9120"/>
    <d v="1899-12-30T16:19:38"/>
    <x v="62"/>
    <x v="1"/>
  </r>
  <r>
    <d v="2020-12-07T12:06:02"/>
    <s v="STU-2143270718"/>
    <s v="Bay-on Minimart"/>
    <s v="Nestle Nigeria Plc"/>
    <s v="Nestle Milo"/>
    <s v="Breakfast &amp; Snacks"/>
    <s v="Chocolate Beverage"/>
    <s v="Milo Sachet 20g x 240"/>
    <n v="1"/>
    <n v="9120"/>
    <x v="0"/>
    <x v="67"/>
    <d v="2020-12-08T11:54:55"/>
    <s v="General Trade"/>
    <s v="Whatsapp"/>
    <d v="1899-12-30T23:48:53"/>
    <n v="9120"/>
    <d v="1899-12-30T12:06:02"/>
    <x v="126"/>
    <x v="1"/>
  </r>
  <r>
    <d v="2020-12-07T17:00:22"/>
    <s v="STU-2143271355"/>
    <s v="Alhaja Eggs"/>
    <s v="Nestle Nigeria Plc"/>
    <s v="Nestle Golden Morn"/>
    <s v="Breakfast &amp; Snacks"/>
    <s v="Cereal"/>
    <s v="Nestle Golden Morn 900g"/>
    <n v="2"/>
    <n v="7450"/>
    <x v="0"/>
    <x v="61"/>
    <d v="2020-12-08T12:08:31"/>
    <s v="General Trade"/>
    <s v="Whatsapp"/>
    <d v="1899-12-30T19:08:09"/>
    <n v="14900"/>
    <d v="1899-12-30T17:00:22"/>
    <x v="127"/>
    <x v="0"/>
  </r>
  <r>
    <d v="2020-12-07T17:00:22"/>
    <s v="STU-2143271355"/>
    <s v="Alhaja Eggs"/>
    <s v="Nestle Nigeria Plc"/>
    <s v="Nestle Golden Morn"/>
    <s v="Breakfast &amp; Snacks"/>
    <s v="Cereal"/>
    <s v="Nestle Golden Morn 450g x 12"/>
    <n v="2"/>
    <n v="7450"/>
    <x v="0"/>
    <x v="61"/>
    <d v="2020-12-08T12:08:31"/>
    <s v="General Trade"/>
    <s v="Whatsapp"/>
    <d v="1899-12-30T19:08:09"/>
    <n v="14900"/>
    <d v="1899-12-30T17:00:22"/>
    <x v="127"/>
    <x v="0"/>
  </r>
  <r>
    <d v="2020-12-07T17:00:22"/>
    <s v="STU-2143271355"/>
    <s v="Alhaja Eggs"/>
    <s v="Nestle Nigeria Plc"/>
    <s v="Nestle Milo"/>
    <s v="Breakfast &amp; Snacks"/>
    <s v="Chocolate Beverage"/>
    <s v="Milo Sachet 20g x 240"/>
    <n v="2"/>
    <n v="9120"/>
    <x v="0"/>
    <x v="61"/>
    <d v="2020-12-08T12:08:31"/>
    <s v="General Trade"/>
    <s v="Whatsapp"/>
    <d v="1899-12-30T19:08:09"/>
    <n v="18240"/>
    <d v="1899-12-30T17:00:22"/>
    <x v="127"/>
    <x v="0"/>
  </r>
  <r>
    <d v="2020-12-07T17:00:22"/>
    <s v="STU-2143271355"/>
    <s v="Alhaja Eggs"/>
    <s v="FrieslandCampina WAMCO Nigeria"/>
    <s v="Peak Milk"/>
    <s v="Breakfast &amp; Snacks"/>
    <s v="Milk"/>
    <s v="Peak Nig Tray 170g x 48"/>
    <n v="1"/>
    <n v="8900"/>
    <x v="0"/>
    <x v="61"/>
    <d v="2020-12-08T12:08:31"/>
    <s v="General Trade"/>
    <s v="Whatsapp"/>
    <d v="1899-12-30T19:08:09"/>
    <n v="8900"/>
    <d v="1899-12-30T17:00:22"/>
    <x v="127"/>
    <x v="1"/>
  </r>
  <r>
    <d v="2020-12-07T17:52:03"/>
    <s v="STU-2143271427"/>
    <s v="Emmacity Holdings Minimarts"/>
    <s v="MistaChoco"/>
    <s v="MistaChoco 15g"/>
    <s v="Breakfast &amp; Snacks"/>
    <s v="Spreads"/>
    <s v="MistaChoco and Sistachoco Promo Pack 15g x 50"/>
    <n v="1"/>
    <n v="1500"/>
    <x v="0"/>
    <x v="25"/>
    <d v="2020-12-08T12:20:53"/>
    <s v="General Trade"/>
    <s v="Whatsapp"/>
    <d v="1899-12-30T18:28:50"/>
    <n v="1500"/>
    <d v="1899-12-30T17:52:03"/>
    <x v="128"/>
    <x v="1"/>
  </r>
  <r>
    <d v="2020-12-07T17:52:03"/>
    <s v="STU-2143271427"/>
    <s v="Emmacity Holdings Minimarts"/>
    <s v="MistaChoco"/>
    <s v="MistaChoco 15g"/>
    <s v="Breakfast &amp; Snacks"/>
    <s v="Spreads"/>
    <s v="One Free Hanger of MistaChoco"/>
    <n v="1"/>
    <n v="1"/>
    <x v="0"/>
    <x v="25"/>
    <d v="2020-12-08T12:20:53"/>
    <s v="General Trade"/>
    <s v="Whatsapp"/>
    <d v="1899-12-30T18:28:50"/>
    <n v="1"/>
    <d v="1899-12-30T17:52:03"/>
    <x v="128"/>
    <x v="1"/>
  </r>
  <r>
    <d v="2020-12-07T17:31:42"/>
    <s v="STU-2143271397"/>
    <s v="Champion Minimart"/>
    <s v="MistaChoco"/>
    <s v="MistaChoco 15g"/>
    <s v="Breakfast &amp; Snacks"/>
    <s v="Spreads"/>
    <s v="MistaChoco and Sistachoco Promo Pack 15g x 50"/>
    <n v="1"/>
    <n v="1500"/>
    <x v="0"/>
    <x v="42"/>
    <d v="2020-12-08T12:35:10"/>
    <s v="General Trade"/>
    <s v="Whatsapp"/>
    <d v="1899-12-30T19:03:28"/>
    <n v="1500"/>
    <d v="1899-12-30T17:31:42"/>
    <x v="129"/>
    <x v="1"/>
  </r>
  <r>
    <d v="2020-12-07T12:42:03"/>
    <s v="STU-2143270757"/>
    <s v="Iya Lekan Minimart"/>
    <s v="MistaChoco"/>
    <s v="MistaChoco 15g"/>
    <s v="Breakfast &amp; Snacks"/>
    <s v="Spreads"/>
    <s v="MistaChoco and Sistachoco Promo Pack 15g x 50"/>
    <n v="1"/>
    <n v="1500"/>
    <x v="0"/>
    <x v="68"/>
    <d v="2020-12-08T13:00:41"/>
    <s v="General Trade"/>
    <s v="Whatsapp"/>
    <d v="1899-12-31T00:18:38"/>
    <n v="1500"/>
    <d v="1899-12-30T12:42:03"/>
    <x v="130"/>
    <x v="1"/>
  </r>
  <r>
    <d v="2020-12-07T16:23:35"/>
    <s v="STU-2143271242"/>
    <s v="Fairmoon Supermarket"/>
    <s v="MistaChoco"/>
    <s v="MistaChoco 15g"/>
    <s v="Breakfast &amp; Snacks"/>
    <s v="Spreads"/>
    <s v="MistaChoco and Sistachoco Promo Pack 15g x 50"/>
    <n v="1"/>
    <n v="1500"/>
    <x v="0"/>
    <x v="69"/>
    <d v="2020-12-08T13:17:07"/>
    <s v="General Trade"/>
    <s v="Whatsapp"/>
    <d v="1899-12-30T20:53:32"/>
    <n v="1500"/>
    <d v="1899-12-30T16:23:35"/>
    <x v="131"/>
    <x v="1"/>
  </r>
  <r>
    <d v="2020-12-07T14:55:27"/>
    <s v="STU-2143270937"/>
    <s v="Hi Mart Minimart"/>
    <s v="Nestle Nigeria Plc"/>
    <s v="Nestle Golden Morn"/>
    <s v="Breakfast &amp; Snacks"/>
    <s v="Cereal"/>
    <s v="Nestle Golden Morn 450g x 12"/>
    <n v="5"/>
    <n v="7450"/>
    <x v="0"/>
    <x v="70"/>
    <d v="2020-12-08T13:45:50"/>
    <s v="General Trade"/>
    <s v="Whatsapp"/>
    <d v="1899-12-30T22:50:23"/>
    <n v="37250"/>
    <d v="1899-12-30T14:55:27"/>
    <x v="132"/>
    <x v="0"/>
  </r>
  <r>
    <d v="2020-12-07T14:55:27"/>
    <s v="STU-2143270937"/>
    <s v="Hi Mart Minimart"/>
    <s v="Promasidor"/>
    <s v="Cowbell Milk"/>
    <s v="Breakfast &amp; Snacks"/>
    <s v="Milk"/>
    <s v="Cowbell Chocolate Sachet 20g x 26 x 10"/>
    <n v="3"/>
    <n v="7800"/>
    <x v="0"/>
    <x v="70"/>
    <d v="2020-12-08T13:45:50"/>
    <s v="General Trade"/>
    <s v="Whatsapp"/>
    <d v="1899-12-30T22:50:23"/>
    <n v="23400"/>
    <d v="1899-12-30T14:55:27"/>
    <x v="132"/>
    <x v="0"/>
  </r>
  <r>
    <d v="2020-12-07T17:20:39"/>
    <s v="STU-2143271381"/>
    <s v="Madam Chibuike"/>
    <s v="Nestle Nigeria Plc"/>
    <s v="Nestle Milo"/>
    <s v="Breakfast &amp; Snacks"/>
    <s v="Chocolate Beverage"/>
    <s v="Milo Activ-Go Sachet (800g + 100g Free) x 6"/>
    <n v="1"/>
    <n v="10050"/>
    <x v="0"/>
    <x v="7"/>
    <d v="2020-12-08T13:57:17"/>
    <s v="General Trade"/>
    <s v="Mobile App"/>
    <d v="1899-12-30T20:36:38"/>
    <n v="10050"/>
    <d v="1899-12-30T17:20:39"/>
    <x v="11"/>
    <x v="0"/>
  </r>
  <r>
    <d v="2020-12-07T17:20:39"/>
    <s v="STU-2143271381"/>
    <s v="Madam Chibuike"/>
    <s v="Nestle Nigeria Plc"/>
    <s v="Nestle Milo"/>
    <s v="Breakfast &amp; Snacks"/>
    <s v="Chocolate Beverage"/>
    <s v="Milo Sachet 20g x 240"/>
    <n v="2"/>
    <n v="9120"/>
    <x v="0"/>
    <x v="7"/>
    <d v="2020-12-08T13:57:17"/>
    <s v="General Trade"/>
    <s v="Mobile App"/>
    <d v="1899-12-30T20:36:38"/>
    <n v="18240"/>
    <d v="1899-12-30T17:20:39"/>
    <x v="11"/>
    <x v="0"/>
  </r>
  <r>
    <d v="2020-12-07T17:20:39"/>
    <s v="STU-2143271381"/>
    <s v="Madam Chibuike"/>
    <s v="Arla Foods"/>
    <s v="Dano Full Cream"/>
    <s v="Breakfast &amp; Snacks"/>
    <s v="Milk"/>
    <s v="DANO FULL CREAM 12 X 350G"/>
    <n v="1"/>
    <n v="11120"/>
    <x v="0"/>
    <x v="7"/>
    <d v="2020-12-08T13:57:17"/>
    <s v="General Trade"/>
    <s v="Mobile App"/>
    <d v="1899-12-30T20:36:38"/>
    <n v="11120"/>
    <d v="1899-12-30T17:20:39"/>
    <x v="11"/>
    <x v="0"/>
  </r>
  <r>
    <d v="2020-12-07T17:20:39"/>
    <s v="STU-2143271381"/>
    <s v="Madam Chibuike"/>
    <s v="FrieslandCampina WAMCO Nigeria"/>
    <s v="Peak Milk"/>
    <s v="Breakfast &amp; Snacks"/>
    <s v="Milk"/>
    <s v="Peak Evap Filled 160g x 24"/>
    <n v="1"/>
    <n v="3750"/>
    <x v="0"/>
    <x v="7"/>
    <d v="2020-12-08T13:57:17"/>
    <s v="General Trade"/>
    <s v="Mobile App"/>
    <d v="1899-12-30T20:36:38"/>
    <n v="3750"/>
    <d v="1899-12-30T17:20:39"/>
    <x v="11"/>
    <x v="1"/>
  </r>
  <r>
    <d v="2020-12-07T17:20:39"/>
    <s v="STU-2143271381"/>
    <s v="Madam Chibuike"/>
    <s v="Unilever Nigeria Plc"/>
    <s v="Blue Band Spread"/>
    <s v="Breakfast &amp; Snacks"/>
    <s v="Butter"/>
    <s v="Blue Band Spread For Bread 250g x 24"/>
    <n v="1"/>
    <n v="7500"/>
    <x v="0"/>
    <x v="7"/>
    <d v="2020-12-08T13:57:17"/>
    <s v="General Trade"/>
    <s v="Mobile App"/>
    <d v="1899-12-30T20:36:38"/>
    <n v="7500"/>
    <d v="1899-12-30T17:20:39"/>
    <x v="11"/>
    <x v="1"/>
  </r>
  <r>
    <d v="2020-12-07T08:21:31"/>
    <s v="STU-2143270245"/>
    <s v="Morfas Minimart"/>
    <s v="FrieslandCampina WAMCO Nigeria"/>
    <s v="Peak Milk"/>
    <s v="Breakfast &amp; Snacks"/>
    <s v="Milk"/>
    <s v="Peak Evap Filled 160g x 24"/>
    <n v="5"/>
    <n v="3750"/>
    <x v="0"/>
    <x v="4"/>
    <d v="2020-12-08T14:52:24"/>
    <s v="General Trade"/>
    <s v="Mobile App"/>
    <d v="1899-12-31T06:30:53"/>
    <n v="18750"/>
    <d v="1899-12-30T08:21:31"/>
    <x v="133"/>
    <x v="0"/>
  </r>
  <r>
    <d v="2020-12-07T08:21:31"/>
    <s v="STU-2143270245"/>
    <s v="Morfas Minimart"/>
    <s v="Chi Nigeria Limited"/>
    <s v="Hollandia Evap. Milk"/>
    <s v="Breakfast &amp; Snacks"/>
    <s v="Yoghurt"/>
    <s v="Hollandia Evap Slim 190g x 24"/>
    <n v="10"/>
    <n v="3180"/>
    <x v="0"/>
    <x v="4"/>
    <d v="2020-12-08T14:52:24"/>
    <s v="General Trade"/>
    <s v="Mobile App"/>
    <d v="1899-12-31T06:30:53"/>
    <n v="31800"/>
    <d v="1899-12-30T08:21:31"/>
    <x v="133"/>
    <x v="0"/>
  </r>
  <r>
    <d v="2020-12-07T17:03:03"/>
    <s v="STU-2143271357"/>
    <s v="Madam Wisdom Minimart"/>
    <s v="Nestle Nigeria Plc"/>
    <s v="Nestle Golden Morn"/>
    <s v="Breakfast &amp; Snacks"/>
    <s v="Cereal"/>
    <s v="Nestle Golden Morn 900g"/>
    <n v="1"/>
    <n v="7450"/>
    <x v="0"/>
    <x v="71"/>
    <d v="2020-12-08T17:31:23"/>
    <s v="General Trade"/>
    <s v="Whatsapp"/>
    <d v="1899-12-31T00:28:20"/>
    <n v="7450"/>
    <d v="1899-12-30T17:03:03"/>
    <x v="134"/>
    <x v="1"/>
  </r>
  <r>
    <d v="2020-12-07T17:03:03"/>
    <s v="STU-2143271357"/>
    <s v="Madam Wisdom Minimart"/>
    <s v="Nestle Nigeria Plc"/>
    <s v="Nestle Milo"/>
    <s v="Breakfast &amp; Snacks"/>
    <s v="Chocolate Beverage"/>
    <s v="Milo Activ-Go Sachet (800g + 100g Free) x 6"/>
    <n v="1"/>
    <n v="10050"/>
    <x v="0"/>
    <x v="71"/>
    <d v="2020-12-08T17:31:23"/>
    <s v="General Trade"/>
    <s v="Whatsapp"/>
    <d v="1899-12-31T00:28:20"/>
    <n v="10050"/>
    <d v="1899-12-30T17:03:03"/>
    <x v="134"/>
    <x v="0"/>
  </r>
  <r>
    <d v="2020-12-07T17:03:03"/>
    <s v="STU-2143271357"/>
    <s v="Madam Wisdom Minimart"/>
    <s v="Nestle Nigeria Plc"/>
    <s v="Nestle Milo"/>
    <s v="Breakfast &amp; Snacks"/>
    <s v="Chocolate Beverage"/>
    <s v="Milo Sachet 20g x 240"/>
    <n v="1"/>
    <n v="9120"/>
    <x v="0"/>
    <x v="71"/>
    <d v="2020-12-08T17:31:23"/>
    <s v="General Trade"/>
    <s v="Whatsapp"/>
    <d v="1899-12-31T00:28:20"/>
    <n v="9120"/>
    <d v="1899-12-30T17:03:03"/>
    <x v="134"/>
    <x v="1"/>
  </r>
  <r>
    <d v="2020-12-07T17:03:03"/>
    <s v="STU-2143271357"/>
    <s v="Madam Wisdom Minimart"/>
    <s v="Chi Nigeria Limited"/>
    <s v="Hollandia Evap. Milk"/>
    <s v="Breakfast &amp; Snacks"/>
    <s v="Yoghurt"/>
    <s v="HOLLANDIA EVAP MILK 50ML x 48"/>
    <n v="2"/>
    <n v="2780"/>
    <x v="0"/>
    <x v="71"/>
    <d v="2020-12-08T17:31:23"/>
    <s v="General Trade"/>
    <s v="Whatsapp"/>
    <d v="1899-12-31T00:28:20"/>
    <n v="5560"/>
    <d v="1899-12-30T17:03:03"/>
    <x v="134"/>
    <x v="1"/>
  </r>
  <r>
    <d v="2020-12-04T14:09:45"/>
    <s v="STU-2143269289"/>
    <s v="Ona_ara Minimart"/>
    <s v="Fastizers Food Confectionery"/>
    <s v="Nibit Cookies"/>
    <s v="Breakfast &amp; Snacks"/>
    <s v="Confectionary"/>
    <s v="Nibit Mini Snacks Milky Cookies 60g x 72"/>
    <n v="1"/>
    <n v="3000"/>
    <x v="0"/>
    <x v="45"/>
    <d v="2020-12-08T18:44:24"/>
    <s v="General Trade"/>
    <s v="Whatsapp"/>
    <d v="1900-01-03T04:34:39"/>
    <n v="3000"/>
    <d v="1899-12-30T14:09:45"/>
    <x v="63"/>
    <x v="1"/>
  </r>
  <r>
    <d v="2020-12-04T14:09:45"/>
    <s v="STU-2143269289"/>
    <s v="Ona_ara Minimart"/>
    <s v="Tradedepot Imported"/>
    <s v="Checkers Custard"/>
    <s v="Breakfast &amp; Snacks"/>
    <s v="Cereal"/>
    <s v="Checkers Custard Powder Vanilla Flavour 400g Refill"/>
    <n v="1"/>
    <n v="5100"/>
    <x v="0"/>
    <x v="45"/>
    <d v="2020-12-08T18:44:24"/>
    <s v="General Trade"/>
    <s v="Whatsapp"/>
    <d v="1900-01-03T04:34:39"/>
    <n v="5100"/>
    <d v="1899-12-30T14:09:45"/>
    <x v="63"/>
    <x v="1"/>
  </r>
  <r>
    <d v="2020-12-07T15:05:13"/>
    <s v="STU-2143271014"/>
    <s v="Than-all Minimart"/>
    <s v="Nestle Nigeria Plc"/>
    <s v="Nestle Milo"/>
    <s v="Breakfast &amp; Snacks"/>
    <s v="Chocolate Beverage"/>
    <s v="Milo Sachet 20g x 240"/>
    <n v="1"/>
    <n v="9120"/>
    <x v="0"/>
    <x v="8"/>
    <d v="2020-12-08T19:01:59"/>
    <s v="General Trade"/>
    <s v="Whatsapp"/>
    <d v="1899-12-31T03:56:46"/>
    <n v="9120"/>
    <d v="1899-12-30T15:05:13"/>
    <x v="12"/>
    <x v="1"/>
  </r>
  <r>
    <d v="2020-12-07T15:05:13"/>
    <s v="STU-2143271014"/>
    <s v="Than-all Minimart"/>
    <s v="FrieslandCampina WAMCO Nigeria"/>
    <s v="Peak Milk"/>
    <s v="Breakfast &amp; Snacks"/>
    <s v="Milk"/>
    <s v="Peak Evap Filled 160g x 24"/>
    <n v="1"/>
    <n v="3750"/>
    <x v="0"/>
    <x v="8"/>
    <d v="2020-12-08T19:01:59"/>
    <s v="General Trade"/>
    <s v="Whatsapp"/>
    <d v="1899-12-31T03:56:46"/>
    <n v="3750"/>
    <d v="1899-12-30T15:05:13"/>
    <x v="12"/>
    <x v="1"/>
  </r>
  <r>
    <d v="2020-12-07T15:05:13"/>
    <s v="STU-2143271014"/>
    <s v="Than-all Minimart"/>
    <s v="Arla Foods"/>
    <s v="Dano Cool Cow"/>
    <s v="Breakfast &amp; Snacks"/>
    <s v="Milk"/>
    <s v="Dano Cool Cow Sachet 12g x 260 + 30 Sachet Free"/>
    <n v="1"/>
    <n v="6750"/>
    <x v="0"/>
    <x v="8"/>
    <d v="2020-12-08T19:01:59"/>
    <s v="General Trade"/>
    <s v="Whatsapp"/>
    <d v="1899-12-31T03:56:46"/>
    <n v="6750"/>
    <d v="1899-12-30T15:05:13"/>
    <x v="12"/>
    <x v="1"/>
  </r>
  <r>
    <d v="2020-12-08T11:59:17"/>
    <s v="STU-2143271997"/>
    <s v="Louiz Mart"/>
    <s v="Nestle Nigeria Plc"/>
    <s v="Nestle Milo"/>
    <s v="Breakfast &amp; Snacks"/>
    <s v="Chocolate Beverage"/>
    <s v="Milo Activ-Go Sachet 400g x 10 + (20g x 10 Free)"/>
    <n v="1"/>
    <n v="11200"/>
    <x v="0"/>
    <x v="34"/>
    <d v="2020-12-09T11:59:29"/>
    <s v="General Trade"/>
    <s v="Mobile App"/>
    <d v="1899-12-31T00:00:12"/>
    <n v="11200"/>
    <d v="1899-12-30T11:59:17"/>
    <x v="135"/>
    <x v="0"/>
  </r>
  <r>
    <d v="2020-12-08T11:59:17"/>
    <s v="STU-2143271997"/>
    <s v="Louiz Mart"/>
    <s v="Nestle Nigeria Plc"/>
    <s v="Nestle Golden Morn"/>
    <s v="Breakfast &amp; Snacks"/>
    <s v="Cereal"/>
    <s v="Nestle Golden Morn 900g"/>
    <n v="1"/>
    <n v="7450"/>
    <x v="0"/>
    <x v="34"/>
    <d v="2020-12-09T11:59:29"/>
    <s v="General Trade"/>
    <s v="Mobile App"/>
    <d v="1899-12-31T00:00:12"/>
    <n v="7450"/>
    <d v="1899-12-30T11:59:17"/>
    <x v="135"/>
    <x v="1"/>
  </r>
  <r>
    <d v="2020-12-08T11:59:17"/>
    <s v="STU-2143271997"/>
    <s v="Louiz Mart"/>
    <s v="Nasco"/>
    <s v="Nasco Cornflakes"/>
    <s v="Breakfast &amp; Snacks"/>
    <s v="Cereal"/>
    <s v="Nasco Original Cornflakes 350g x 10"/>
    <n v="1"/>
    <n v="5900"/>
    <x v="0"/>
    <x v="34"/>
    <d v="2020-12-09T11:59:29"/>
    <s v="General Trade"/>
    <s v="Mobile App"/>
    <d v="1899-12-31T00:00:12"/>
    <n v="5900"/>
    <d v="1899-12-30T11:59:17"/>
    <x v="135"/>
    <x v="1"/>
  </r>
  <r>
    <d v="2020-12-08T11:59:17"/>
    <s v="STU-2143271997"/>
    <s v="Louiz Mart"/>
    <s v="Nasco"/>
    <s v="Nasco Biscuit"/>
    <s v="Breakfast &amp; Snacks"/>
    <s v="Biscuits"/>
    <s v="Nasco Shortcake 120g  x 36"/>
    <n v="1"/>
    <n v="3300"/>
    <x v="0"/>
    <x v="34"/>
    <d v="2020-12-09T11:59:29"/>
    <s v="General Trade"/>
    <s v="Mobile App"/>
    <d v="1899-12-31T00:00:12"/>
    <n v="3300"/>
    <d v="1899-12-30T11:59:17"/>
    <x v="135"/>
    <x v="1"/>
  </r>
  <r>
    <d v="2020-12-08T11:59:17"/>
    <s v="STU-2143271997"/>
    <s v="Louiz Mart"/>
    <s v="FrieslandCampina WAMCO Nigeria"/>
    <s v="Three Crowns Milk"/>
    <s v="Breakfast &amp; Snacks"/>
    <s v="Milk"/>
    <s v="Three Crowns Instant Filled Milk Powder Sachet 320g x 12"/>
    <n v="1"/>
    <n v="8800"/>
    <x v="0"/>
    <x v="34"/>
    <d v="2020-12-09T11:59:29"/>
    <s v="General Trade"/>
    <s v="Mobile App"/>
    <d v="1899-12-31T00:00:12"/>
    <n v="8800"/>
    <d v="1899-12-30T11:59:17"/>
    <x v="135"/>
    <x v="1"/>
  </r>
  <r>
    <d v="2020-12-08T11:59:18"/>
    <s v="STU-2143271997"/>
    <s v="Louiz Mart"/>
    <s v="Chi Nigeria Limited"/>
    <s v="Hollandia Evap. Milk"/>
    <s v="Breakfast &amp; Snacks"/>
    <s v="Yoghurt"/>
    <s v="Hollandia Evap Slim 190g x 24"/>
    <n v="1"/>
    <n v="3180"/>
    <x v="0"/>
    <x v="34"/>
    <d v="2020-12-09T11:59:29"/>
    <s v="General Trade"/>
    <s v="Mobile App"/>
    <d v="1899-12-31T00:00:11"/>
    <n v="3180"/>
    <d v="1899-12-30T11:59:18"/>
    <x v="135"/>
    <x v="1"/>
  </r>
  <r>
    <d v="2020-12-08T15:36:23"/>
    <s v="STU-2143272435"/>
    <s v="C B C Minimart"/>
    <s v="Promasidor"/>
    <s v="Cowbell Milk"/>
    <s v="Breakfast &amp; Snacks"/>
    <s v="Milk"/>
    <s v="Cowbell Chocolate Sachet 20g x 26 x 10"/>
    <n v="1"/>
    <n v="7800"/>
    <x v="0"/>
    <x v="55"/>
    <d v="2020-12-09T12:42:33"/>
    <s v="General Trade"/>
    <s v="Whatsapp"/>
    <d v="1899-12-30T21:06:10"/>
    <n v="7800"/>
    <d v="1899-12-30T15:36:23"/>
    <x v="136"/>
    <x v="1"/>
  </r>
  <r>
    <d v="2020-12-08T15:36:23"/>
    <s v="STU-2143272435"/>
    <s v="C B C Minimart"/>
    <s v="Dangote"/>
    <s v="Dangote Sugar"/>
    <s v="Breakfast &amp; Snacks"/>
    <s v="Sugar"/>
    <s v="Dangote Granulated Sugar 250g"/>
    <n v="1"/>
    <n v="4200"/>
    <x v="0"/>
    <x v="55"/>
    <d v="2020-12-09T12:42:33"/>
    <s v="General Trade"/>
    <s v="Whatsapp"/>
    <d v="1899-12-30T21:06:10"/>
    <n v="4200"/>
    <d v="1899-12-30T15:36:23"/>
    <x v="136"/>
    <x v="1"/>
  </r>
  <r>
    <d v="2020-12-08T15:36:23"/>
    <s v="STU-2143272435"/>
    <s v="C B C Minimart"/>
    <s v="Nasco"/>
    <s v="Nasco Cornflakes"/>
    <s v="Breakfast &amp; Snacks"/>
    <s v="Cereal"/>
    <s v="Nasco Cornflakes Original Sachet 30g x 36"/>
    <n v="5"/>
    <n v="2000"/>
    <x v="0"/>
    <x v="55"/>
    <d v="2020-12-09T12:42:33"/>
    <s v="General Trade"/>
    <s v="Whatsapp"/>
    <d v="1899-12-30T21:06:10"/>
    <n v="10000"/>
    <d v="1899-12-30T15:36:23"/>
    <x v="136"/>
    <x v="1"/>
  </r>
  <r>
    <d v="2020-12-08T14:12:20"/>
    <s v="STU-2143272279"/>
    <s v="Olufayo Minimart"/>
    <s v="Nestle Nigeria Plc"/>
    <s v="Nestle Milo"/>
    <s v="Breakfast &amp; Snacks"/>
    <s v="Chocolate Beverage"/>
    <s v="Milo Sachet 20g x 240"/>
    <n v="10"/>
    <n v="9120"/>
    <x v="0"/>
    <x v="62"/>
    <d v="2020-12-09T13:06:11"/>
    <s v="General Trade"/>
    <s v="Whatsapp"/>
    <d v="1899-12-30T22:53:51"/>
    <n v="91200"/>
    <d v="1899-12-30T14:12:20"/>
    <x v="137"/>
    <x v="0"/>
  </r>
  <r>
    <d v="2020-12-08T15:57:22"/>
    <s v="STU-2143272448"/>
    <s v="Olufayo Minimart"/>
    <s v="Promasidor"/>
    <s v="Cowbell Milk"/>
    <s v="Breakfast &amp; Snacks"/>
    <s v="Milk"/>
    <s v="Cowbell Sachet 12g x 200"/>
    <n v="5"/>
    <n v="6350"/>
    <x v="0"/>
    <x v="62"/>
    <d v="2020-12-09T13:06:11"/>
    <s v="General Trade"/>
    <s v="Whatsapp"/>
    <d v="1899-12-30T21:08:49"/>
    <n v="31750"/>
    <d v="1899-12-30T15:57:22"/>
    <x v="137"/>
    <x v="0"/>
  </r>
  <r>
    <d v="2020-12-08T08:10:27"/>
    <s v="STU-2143271605"/>
    <s v="Hi Mart Minimart"/>
    <s v="Nestle Nigeria Plc"/>
    <s v="Nestle Milo"/>
    <s v="Breakfast &amp; Snacks"/>
    <s v="Chocolate Beverage"/>
    <s v="Milo Sachet 20g x 240"/>
    <n v="15"/>
    <n v="9120"/>
    <x v="0"/>
    <x v="58"/>
    <d v="2020-12-09T13:21:13"/>
    <s v="General Trade"/>
    <s v="Whatsapp"/>
    <d v="1899-12-31T05:10:46"/>
    <n v="136800"/>
    <d v="1899-12-30T08:10:27"/>
    <x v="138"/>
    <x v="0"/>
  </r>
  <r>
    <d v="2020-12-08T10:26:30"/>
    <s v="STU-2143271860"/>
    <s v="Oreofe Minimart"/>
    <s v="Nestle Nigeria Plc"/>
    <s v="Nestle Golden Morn"/>
    <s v="Breakfast &amp; Snacks"/>
    <s v="Cereal"/>
    <s v="Nestle Golden Morn 900g"/>
    <n v="1"/>
    <n v="7450"/>
    <x v="0"/>
    <x v="69"/>
    <d v="2020-12-09T13:29:20"/>
    <s v="General Trade"/>
    <s v="Whatsapp"/>
    <d v="1899-12-31T03:02:50"/>
    <n v="7450"/>
    <d v="1899-12-30T10:26:30"/>
    <x v="139"/>
    <x v="1"/>
  </r>
  <r>
    <d v="2020-12-08T10:26:30"/>
    <s v="STU-2143271860"/>
    <s v="Oreofe Minimart"/>
    <s v="MistaChoco"/>
    <s v="MistaChoco 15g"/>
    <s v="Breakfast &amp; Snacks"/>
    <s v="Spreads"/>
    <s v="MistaChoco and Sistachoco Promo Pack 15g x 50"/>
    <n v="1"/>
    <n v="1500"/>
    <x v="0"/>
    <x v="69"/>
    <d v="2020-12-09T13:29:20"/>
    <s v="General Trade"/>
    <s v="Whatsapp"/>
    <d v="1899-12-31T03:02:50"/>
    <n v="1500"/>
    <d v="1899-12-30T10:26:30"/>
    <x v="139"/>
    <x v="1"/>
  </r>
  <r>
    <d v="2020-12-07T18:04:45"/>
    <s v="STU-2143271443"/>
    <s v="Brasq"/>
    <s v="FrieslandCampina WAMCO Nigeria"/>
    <s v="Peak Milk"/>
    <s v="Breakfast &amp; Snacks"/>
    <s v="Milk"/>
    <s v="Peak Nig Tray 170g x 48"/>
    <n v="3"/>
    <n v="8900"/>
    <x v="0"/>
    <x v="36"/>
    <d v="2020-12-09T13:29:38"/>
    <s v="General Trade"/>
    <s v="Mobile App"/>
    <d v="1899-12-31T19:24:53"/>
    <n v="26700"/>
    <d v="1899-12-30T18:04:45"/>
    <x v="140"/>
    <x v="0"/>
  </r>
  <r>
    <d v="2020-12-07T18:04:45"/>
    <s v="STU-2143271443"/>
    <s v="Brasq"/>
    <s v="Nestle Nigeria Plc"/>
    <s v="Nestle Golden Morn"/>
    <s v="Breakfast &amp; Snacks"/>
    <s v="Cereal"/>
    <s v="Nestle Golden Morn 900g"/>
    <n v="2"/>
    <n v="7450"/>
    <x v="0"/>
    <x v="36"/>
    <d v="2020-12-09T13:29:38"/>
    <s v="General Trade"/>
    <s v="Mobile App"/>
    <d v="1899-12-31T19:24:53"/>
    <n v="14900"/>
    <d v="1899-12-30T18:04:45"/>
    <x v="140"/>
    <x v="0"/>
  </r>
  <r>
    <d v="2020-12-08T13:32:17"/>
    <s v="STU-2143272210"/>
    <s v="Oladeji Minimart"/>
    <s v="Nestle Nigeria Plc"/>
    <s v="Nestle Milo"/>
    <s v="Breakfast &amp; Snacks"/>
    <s v="Chocolate Beverage"/>
    <s v="Milo Activ-Go Sachet (800g + 100g Free) x 6"/>
    <n v="2"/>
    <n v="10050"/>
    <x v="0"/>
    <x v="43"/>
    <d v="2020-12-09T13:56:13"/>
    <s v="General Trade"/>
    <s v="Whatsapp"/>
    <d v="1899-12-31T00:23:56"/>
    <n v="20100"/>
    <d v="1899-12-30T13:32:17"/>
    <x v="141"/>
    <x v="0"/>
  </r>
  <r>
    <d v="2020-12-08T13:32:17"/>
    <s v="STU-2143272210"/>
    <s v="Oladeji Minimart"/>
    <s v="Nestle Nigeria Plc"/>
    <s v="Nestle Milo"/>
    <s v="Breakfast &amp; Snacks"/>
    <s v="Chocolate Beverage"/>
    <s v="Milo Sachet 20g x 240"/>
    <n v="2"/>
    <n v="9120"/>
    <x v="0"/>
    <x v="43"/>
    <d v="2020-12-09T13:56:13"/>
    <s v="General Trade"/>
    <s v="Whatsapp"/>
    <d v="1899-12-31T00:23:56"/>
    <n v="18240"/>
    <d v="1899-12-30T13:32:17"/>
    <x v="141"/>
    <x v="0"/>
  </r>
  <r>
    <d v="2020-12-08T13:32:17"/>
    <s v="STU-2143272210"/>
    <s v="Oladeji Minimart"/>
    <s v="Cadbury Nigeria Plc"/>
    <s v="Bournvita"/>
    <s v="Breakfast &amp; Snacks"/>
    <s v="Chocolate Beverage"/>
    <s v="Cadbury Bournvita Sachet 20g x 200"/>
    <n v="1"/>
    <n v="9050"/>
    <x v="0"/>
    <x v="43"/>
    <d v="2020-12-09T13:56:13"/>
    <s v="General Trade"/>
    <s v="Whatsapp"/>
    <d v="1899-12-31T00:23:56"/>
    <n v="9050"/>
    <d v="1899-12-30T13:32:17"/>
    <x v="141"/>
    <x v="1"/>
  </r>
  <r>
    <d v="2020-12-08T11:18:29"/>
    <s v="STU-2143271934"/>
    <s v="Mum Aliya"/>
    <s v="MistaChoco"/>
    <s v="MistaChoco 15g"/>
    <s v="Breakfast &amp; Snacks"/>
    <s v="Spreads"/>
    <s v="MistaChoco and Sistachoco Promo Pack 15g x 50"/>
    <n v="1"/>
    <n v="1500"/>
    <x v="0"/>
    <x v="72"/>
    <d v="2020-12-09T16:29:19"/>
    <s v="General Trade"/>
    <s v="Whatsapp"/>
    <d v="1899-12-31T05:10:50"/>
    <n v="1500"/>
    <d v="1899-12-30T11:18:29"/>
    <x v="142"/>
    <x v="1"/>
  </r>
  <r>
    <d v="2020-12-08T11:18:29"/>
    <s v="STU-2143271934"/>
    <s v="Mum Aliya"/>
    <s v="MistaChoco"/>
    <s v="MistaChoco 15g"/>
    <s v="Breakfast &amp; Snacks"/>
    <s v="Spreads"/>
    <s v="One Free Hanger of MistaChoco"/>
    <n v="1"/>
    <n v="1"/>
    <x v="0"/>
    <x v="72"/>
    <d v="2020-12-09T16:29:19"/>
    <s v="General Trade"/>
    <s v="Whatsapp"/>
    <d v="1899-12-31T05:10:50"/>
    <n v="1"/>
    <d v="1899-12-30T11:18:29"/>
    <x v="142"/>
    <x v="1"/>
  </r>
  <r>
    <d v="2020-12-07T18:07:05"/>
    <s v="STU-2143271446"/>
    <s v="Grandy Minimarts"/>
    <s v="Arla Foods"/>
    <s v="Dano Cool Cow"/>
    <s v="Breakfast &amp; Snacks"/>
    <s v="Milk"/>
    <s v="Dano Cool Cow Sachet 12g x 260 + 30 Sachet Free"/>
    <n v="10"/>
    <n v="6750"/>
    <x v="0"/>
    <x v="7"/>
    <d v="2020-12-09T16:37:53"/>
    <s v="Wholesale"/>
    <s v="Mobile App"/>
    <d v="1899-12-31T22:30:48"/>
    <n v="67500"/>
    <d v="1899-12-30T18:07:05"/>
    <x v="64"/>
    <x v="0"/>
  </r>
  <r>
    <d v="2020-12-08T09:22:37"/>
    <s v="STU-2143271766"/>
    <s v="Grandy Minimarts"/>
    <s v="Infinity Snacks and Beverages Limited"/>
    <s v="Infinity  Cornflakes"/>
    <s v="Breakfast &amp; Snacks"/>
    <s v="Cereal"/>
    <s v="Infinity Cornflakes Sachet 30g x 36"/>
    <n v="10"/>
    <n v="1550"/>
    <x v="0"/>
    <x v="7"/>
    <d v="2020-12-09T16:37:53"/>
    <s v="Wholesale"/>
    <s v="Mobile App"/>
    <d v="1899-12-31T07:15:16"/>
    <n v="15500"/>
    <d v="1899-12-30T09:22:37"/>
    <x v="64"/>
    <x v="0"/>
  </r>
  <r>
    <d v="2020-12-08T09:22:37"/>
    <s v="STU-2143271766"/>
    <s v="Grandy Minimarts"/>
    <s v="Promasidor"/>
    <s v="Cowbell Milk"/>
    <s v="Breakfast &amp; Snacks"/>
    <s v="Milk"/>
    <s v="Cowbell Chocolate Sachet 20g x 26 x 10"/>
    <n v="5"/>
    <n v="7800"/>
    <x v="0"/>
    <x v="7"/>
    <d v="2020-12-09T16:37:53"/>
    <s v="Wholesale"/>
    <s v="Mobile App"/>
    <d v="1899-12-31T07:15:16"/>
    <n v="39000"/>
    <d v="1899-12-30T09:22:37"/>
    <x v="64"/>
    <x v="0"/>
  </r>
  <r>
    <d v="2020-12-08T11:34:35"/>
    <s v="STU-2143271958"/>
    <s v="S.t.p Enterprise"/>
    <s v="FrieslandCampina WAMCO Nigeria"/>
    <s v="Peak Milk"/>
    <s v="Breakfast &amp; Snacks"/>
    <s v="Milk"/>
    <s v="Peak Nig Tray 170g x 48"/>
    <n v="1"/>
    <n v="8900"/>
    <x v="0"/>
    <x v="23"/>
    <d v="2020-12-09T19:23:40"/>
    <s v="General Trade"/>
    <s v="Whatsapp"/>
    <d v="1899-12-31T07:49:05"/>
    <n v="8900"/>
    <d v="1899-12-30T11:34:35"/>
    <x v="143"/>
    <x v="1"/>
  </r>
  <r>
    <d v="2020-12-08T11:34:35"/>
    <s v="STU-2143271958"/>
    <s v="S.t.p Enterprise"/>
    <s v="Nestle Nigeria Plc"/>
    <s v="Nestle Golden Morn"/>
    <s v="Breakfast &amp; Snacks"/>
    <s v="Cereal"/>
    <s v="Nestle Golden Morn 900g"/>
    <n v="2"/>
    <n v="7450"/>
    <x v="0"/>
    <x v="23"/>
    <d v="2020-12-09T19:23:40"/>
    <s v="General Trade"/>
    <s v="Whatsapp"/>
    <d v="1899-12-31T07:49:05"/>
    <n v="14900"/>
    <d v="1899-12-30T11:34:35"/>
    <x v="143"/>
    <x v="0"/>
  </r>
  <r>
    <d v="2020-12-08T11:34:35"/>
    <s v="STU-2143271958"/>
    <s v="S.t.p Enterprise"/>
    <s v="Nestle Nigeria Plc"/>
    <s v="Nestle Milo"/>
    <s v="Breakfast &amp; Snacks"/>
    <s v="Chocolate Beverage"/>
    <s v="Milo Activ-Go Sachet 400g x 10 + (20g x 10 Free)"/>
    <n v="3"/>
    <n v="11200"/>
    <x v="0"/>
    <x v="23"/>
    <d v="2020-12-09T19:23:40"/>
    <s v="General Trade"/>
    <s v="Whatsapp"/>
    <d v="1899-12-31T07:49:05"/>
    <n v="33600"/>
    <d v="1899-12-30T11:34:35"/>
    <x v="143"/>
    <x v="0"/>
  </r>
  <r>
    <d v="2020-12-08T11:26:35"/>
    <s v="STU-2143271946"/>
    <s v="Hajiya Minimart"/>
    <s v="Dangote"/>
    <s v="Dangote Sugar"/>
    <s v="Breakfast &amp; Snacks"/>
    <s v="Sugar"/>
    <s v="Dangote Granulated Sugar 250g"/>
    <n v="3"/>
    <n v="4200"/>
    <x v="0"/>
    <x v="6"/>
    <d v="2020-12-10T07:17:49"/>
    <s v="General Trade"/>
    <s v="Whatsapp"/>
    <d v="1899-12-31T19:51:14"/>
    <n v="12600"/>
    <d v="1899-12-30T11:26:35"/>
    <x v="144"/>
    <x v="0"/>
  </r>
  <r>
    <d v="2020-12-09T12:05:09"/>
    <s v="STU-2143273333"/>
    <s v="C B C Minimart"/>
    <s v="FrieslandCampina WAMCO Nigeria"/>
    <s v="Peak Milk"/>
    <s v="Breakfast &amp; Snacks"/>
    <s v="Milk"/>
    <s v="Peak Evap Filled 160g x 24"/>
    <n v="2"/>
    <n v="3750"/>
    <x v="0"/>
    <x v="62"/>
    <d v="2020-12-10T09:24:16"/>
    <s v="General Trade"/>
    <s v="Whatsapp"/>
    <d v="1899-12-30T21:19:07"/>
    <n v="7500"/>
    <d v="1899-12-30T12:05:09"/>
    <x v="145"/>
    <x v="1"/>
  </r>
  <r>
    <d v="2020-12-09T10:54:58"/>
    <s v="STU-2143273112"/>
    <s v="Isaac Minimarts"/>
    <s v="Arla Foods"/>
    <s v="Dano Full Cream"/>
    <s v="Breakfast &amp; Snacks"/>
    <s v="Milk"/>
    <s v="DANO FULL CREAM 12 X 800G"/>
    <n v="1"/>
    <n v="23680"/>
    <x v="0"/>
    <x v="73"/>
    <d v="2020-12-10T10:40:39"/>
    <s v="General Trade"/>
    <s v="Whatsapp"/>
    <d v="1899-12-30T23:45:41"/>
    <n v="23680"/>
    <d v="1899-12-30T10:54:58"/>
    <x v="146"/>
    <x v="0"/>
  </r>
  <r>
    <d v="2020-12-09T10:54:58"/>
    <s v="STU-2143273112"/>
    <s v="Isaac Minimarts"/>
    <s v="Dangote"/>
    <s v="Dangote Sugar"/>
    <s v="Breakfast &amp; Snacks"/>
    <s v="Sugar"/>
    <s v="Dangote Granulated Sugar 250g"/>
    <n v="2"/>
    <n v="4200"/>
    <x v="0"/>
    <x v="73"/>
    <d v="2020-12-10T10:40:39"/>
    <s v="General Trade"/>
    <s v="Whatsapp"/>
    <d v="1899-12-30T23:45:41"/>
    <n v="8400"/>
    <d v="1899-12-30T10:54:58"/>
    <x v="146"/>
    <x v="1"/>
  </r>
  <r>
    <d v="2020-12-09T17:20:45"/>
    <s v="STU-2143273837"/>
    <s v="Sis Glory"/>
    <s v="MistaChoco"/>
    <s v="MistaChoco 15g"/>
    <s v="Breakfast &amp; Snacks"/>
    <s v="Spreads"/>
    <s v="MistaChoco and Sistachoco Promo Pack 15g x 50"/>
    <n v="1"/>
    <n v="1500"/>
    <x v="0"/>
    <x v="31"/>
    <d v="2020-12-10T11:36:41"/>
    <s v="General Trade"/>
    <s v="Whatsapp"/>
    <d v="1899-12-30T18:15:56"/>
    <n v="1500"/>
    <d v="1899-12-30T17:20:45"/>
    <x v="147"/>
    <x v="1"/>
  </r>
  <r>
    <d v="2020-12-09T17:20:45"/>
    <s v="STU-2143273837"/>
    <s v="Sis Glory"/>
    <s v="MistaChoco"/>
    <s v="MistaChoco 15g"/>
    <s v="Breakfast &amp; Snacks"/>
    <s v="Spreads"/>
    <s v="One Free Hanger of MistaChoco"/>
    <n v="1"/>
    <n v="1"/>
    <x v="0"/>
    <x v="31"/>
    <d v="2020-12-10T11:36:41"/>
    <s v="General Trade"/>
    <s v="Whatsapp"/>
    <d v="1899-12-30T18:15:56"/>
    <n v="1"/>
    <d v="1899-12-30T17:20:45"/>
    <x v="147"/>
    <x v="1"/>
  </r>
  <r>
    <d v="2020-12-09T14:54:40"/>
    <s v="STU-2143273655"/>
    <s v="Aboki wife's shop"/>
    <s v="Arla Foods"/>
    <s v="Dano Cool Cow"/>
    <s v="Breakfast &amp; Snacks"/>
    <s v="Milk"/>
    <s v="Dano Cool Cow Refill 350g x 12"/>
    <n v="1"/>
    <n v="8500"/>
    <x v="0"/>
    <x v="74"/>
    <d v="2020-12-10T12:09:18"/>
    <s v="General Trade"/>
    <s v="Whatsapp"/>
    <d v="1899-12-30T21:14:38"/>
    <n v="8500"/>
    <d v="1899-12-30T14:54:40"/>
    <x v="148"/>
    <x v="1"/>
  </r>
  <r>
    <d v="2020-12-09T14:54:40"/>
    <s v="STU-2143273655"/>
    <s v="Aboki wife's shop"/>
    <s v="Nestle Nigeria Plc"/>
    <s v="Nestle Milo"/>
    <s v="Breakfast &amp; Snacks"/>
    <s v="Chocolate Beverage"/>
    <s v="Milo Activ-Go Sachet 400g x 10 + (20g x 10 Free)"/>
    <n v="1"/>
    <n v="11200"/>
    <x v="0"/>
    <x v="74"/>
    <d v="2020-12-10T12:09:18"/>
    <s v="General Trade"/>
    <s v="Whatsapp"/>
    <d v="1899-12-30T21:14:38"/>
    <n v="11200"/>
    <d v="1899-12-30T14:54:40"/>
    <x v="148"/>
    <x v="0"/>
  </r>
  <r>
    <d v="2020-12-09T14:54:40"/>
    <s v="STU-2143273655"/>
    <s v="Aboki wife's shop"/>
    <s v="Nasco"/>
    <s v="Nasco Cornflakes"/>
    <s v="Breakfast &amp; Snacks"/>
    <s v="Cereal"/>
    <s v="Nasco Cornflakes Original Sachet 30g x 36"/>
    <n v="1"/>
    <n v="2000"/>
    <x v="0"/>
    <x v="74"/>
    <d v="2020-12-10T12:09:18"/>
    <s v="General Trade"/>
    <s v="Whatsapp"/>
    <d v="1899-12-30T21:14:38"/>
    <n v="2000"/>
    <d v="1899-12-30T14:54:40"/>
    <x v="148"/>
    <x v="1"/>
  </r>
  <r>
    <d v="2020-12-09T15:17:14"/>
    <s v="STU-2143273688"/>
    <s v="Simeon Madam"/>
    <s v="Nestle Nigeria Plc"/>
    <s v="Nestle Milo"/>
    <s v="Breakfast &amp; Snacks"/>
    <s v="Chocolate Beverage"/>
    <s v="Milo Sachet 20g x 240"/>
    <n v="3"/>
    <n v="9120"/>
    <x v="0"/>
    <x v="0"/>
    <d v="2020-12-10T12:13:19"/>
    <s v="Wholesale"/>
    <s v="Whatsapp"/>
    <d v="1899-12-30T20:56:05"/>
    <n v="27360"/>
    <d v="1899-12-30T15:17:14"/>
    <x v="149"/>
    <x v="0"/>
  </r>
  <r>
    <d v="2020-12-09T12:48:20"/>
    <s v="STU-2143273399"/>
    <s v="Santa Maria Minimarts"/>
    <s v="Nestle Nigeria Plc"/>
    <s v="Nestle Milo"/>
    <s v="Breakfast &amp; Snacks"/>
    <s v="Chocolate Beverage"/>
    <s v="Milo Sachet 20g x 240"/>
    <n v="3"/>
    <n v="9120"/>
    <x v="0"/>
    <x v="58"/>
    <d v="2020-12-10T13:02:28"/>
    <s v="General Trade"/>
    <s v="Whatsapp"/>
    <d v="1899-12-31T00:14:08"/>
    <n v="27360"/>
    <d v="1899-12-30T12:48:20"/>
    <x v="150"/>
    <x v="0"/>
  </r>
  <r>
    <d v="2020-12-09T12:48:20"/>
    <s v="STU-2143273399"/>
    <s v="Santa Maria Minimarts"/>
    <s v="Nasco"/>
    <s v="Nasco Cornflakes"/>
    <s v="Breakfast &amp; Snacks"/>
    <s v="Cereal"/>
    <s v="Nasco Cornflakes Original Sachet 30g x 36"/>
    <n v="2"/>
    <n v="2000"/>
    <x v="0"/>
    <x v="58"/>
    <d v="2020-12-10T13:02:28"/>
    <s v="General Trade"/>
    <s v="Whatsapp"/>
    <d v="1899-12-31T00:14:08"/>
    <n v="4000"/>
    <d v="1899-12-30T12:48:20"/>
    <x v="150"/>
    <x v="1"/>
  </r>
  <r>
    <d v="2020-12-09T13:26:32"/>
    <s v="STU-2143273474"/>
    <s v="Than-all Minimart"/>
    <s v="Nestle Nigeria Plc"/>
    <s v="Nestle Milo"/>
    <s v="Breakfast &amp; Snacks"/>
    <s v="Chocolate Beverage"/>
    <s v="Milo Sachet 20g x 240"/>
    <n v="4"/>
    <n v="9120"/>
    <x v="0"/>
    <x v="10"/>
    <d v="2020-12-10T13:31:43"/>
    <s v="General Trade"/>
    <s v="Whatsapp"/>
    <d v="1899-12-31T00:05:11"/>
    <n v="36480"/>
    <d v="1899-12-30T13:26:32"/>
    <x v="14"/>
    <x v="0"/>
  </r>
  <r>
    <d v="2020-12-09T13:26:32"/>
    <s v="STU-2143273474"/>
    <s v="Than-all Minimart"/>
    <s v="Nestle Nigeria Plc"/>
    <s v="Nestle Milo"/>
    <s v="Breakfast &amp; Snacks"/>
    <s v="Chocolate Beverage"/>
    <s v="Milo Activ-Go Sachet (800g + 100g Free) x 6"/>
    <n v="1"/>
    <n v="10050"/>
    <x v="0"/>
    <x v="10"/>
    <d v="2020-12-10T13:31:43"/>
    <s v="General Trade"/>
    <s v="Whatsapp"/>
    <d v="1899-12-31T00:05:11"/>
    <n v="10050"/>
    <d v="1899-12-30T13:26:32"/>
    <x v="14"/>
    <x v="0"/>
  </r>
  <r>
    <d v="2020-12-09T10:48:58"/>
    <s v="STU-2143273075"/>
    <s v="Josu Minimart"/>
    <s v="MistaChoco"/>
    <s v="MistaChoco 15g"/>
    <s v="Breakfast &amp; Snacks"/>
    <s v="Spreads"/>
    <s v="MistaChoco and Sistachoco Promo Pack 15g x 50"/>
    <n v="1"/>
    <n v="1500"/>
    <x v="0"/>
    <x v="74"/>
    <d v="2020-12-10T13:56:49"/>
    <s v="General Trade"/>
    <s v="Whatsapp"/>
    <d v="1899-12-31T03:07:51"/>
    <n v="1500"/>
    <d v="1899-12-30T10:48:58"/>
    <x v="151"/>
    <x v="1"/>
  </r>
  <r>
    <d v="2020-12-09T10:48:58"/>
    <s v="STU-2143273075"/>
    <s v="Josu Minimart"/>
    <s v="MistaChoco"/>
    <s v="MistaChoco 15g"/>
    <s v="Breakfast &amp; Snacks"/>
    <s v="Spreads"/>
    <s v="One Free Hanger of MistaChoco"/>
    <n v="1"/>
    <n v="1"/>
    <x v="0"/>
    <x v="74"/>
    <d v="2020-12-10T13:56:49"/>
    <s v="General Trade"/>
    <s v="Whatsapp"/>
    <d v="1899-12-31T03:07:51"/>
    <n v="1"/>
    <d v="1899-12-30T10:48:58"/>
    <x v="151"/>
    <x v="1"/>
  </r>
  <r>
    <d v="2020-12-09T15:33:26"/>
    <s v="STU-2143273708"/>
    <s v="Alhaja"/>
    <s v="Arla Foods"/>
    <s v="Dano Cool Cow"/>
    <s v="Breakfast &amp; Snacks"/>
    <s v="Milk"/>
    <s v="Dano Cool Cow Refill 350g x 12"/>
    <n v="4"/>
    <n v="8500"/>
    <x v="0"/>
    <x v="10"/>
    <d v="2020-12-10T14:24:51"/>
    <s v="General Trade"/>
    <s v="Whatsapp"/>
    <d v="1899-12-30T22:51:25"/>
    <n v="34000"/>
    <d v="1899-12-30T15:33:26"/>
    <x v="152"/>
    <x v="0"/>
  </r>
  <r>
    <d v="2020-12-09T15:33:26"/>
    <s v="STU-2143273708"/>
    <s v="Alhaja"/>
    <s v="Arla Foods"/>
    <s v="Dano Full Cream"/>
    <s v="Breakfast &amp; Snacks"/>
    <s v="Milk"/>
    <s v="DANO FULL CREAM 12 X 350G"/>
    <n v="1"/>
    <n v="11120"/>
    <x v="0"/>
    <x v="10"/>
    <d v="2020-12-10T14:24:51"/>
    <s v="General Trade"/>
    <s v="Whatsapp"/>
    <d v="1899-12-30T22:51:25"/>
    <n v="11120"/>
    <d v="1899-12-30T15:33:26"/>
    <x v="152"/>
    <x v="0"/>
  </r>
  <r>
    <d v="2020-12-09T15:33:26"/>
    <s v="STU-2143273708"/>
    <s v="Alhaja"/>
    <s v="Nasco"/>
    <s v="Nasco Cornflakes"/>
    <s v="Breakfast &amp; Snacks"/>
    <s v="Cereal"/>
    <s v="Nasco Coco Pops 32g x 36"/>
    <n v="20"/>
    <n v="700"/>
    <x v="0"/>
    <x v="10"/>
    <d v="2020-12-10T14:24:51"/>
    <s v="General Trade"/>
    <s v="Whatsapp"/>
    <d v="1899-12-30T22:51:25"/>
    <n v="14000"/>
    <d v="1899-12-30T15:33:26"/>
    <x v="152"/>
    <x v="0"/>
  </r>
  <r>
    <d v="2020-12-09T17:33:18"/>
    <s v="STU-2143273860"/>
    <s v="Solo Minimarts"/>
    <s v="MistaChoco"/>
    <s v="MistaChoco 15g"/>
    <s v="Breakfast &amp; Snacks"/>
    <s v="Spreads"/>
    <s v="One Free Hanger of MistaChoco"/>
    <n v="1"/>
    <n v="1"/>
    <x v="0"/>
    <x v="75"/>
    <d v="2020-12-10T14:27:41"/>
    <s v="General Trade"/>
    <s v="Whatsapp"/>
    <d v="1899-12-30T20:54:23"/>
    <n v="1"/>
    <d v="1899-12-30T17:33:18"/>
    <x v="153"/>
    <x v="1"/>
  </r>
  <r>
    <d v="2020-12-09T17:33:18"/>
    <s v="STU-2143273860"/>
    <s v="Solo Minimarts"/>
    <s v="MistaChoco"/>
    <s v="MistaChoco 15g"/>
    <s v="Breakfast &amp; Snacks"/>
    <s v="Spreads"/>
    <s v="MistaChoco and Sistachoco Promo Pack 15g x 50"/>
    <n v="1"/>
    <n v="1500"/>
    <x v="0"/>
    <x v="75"/>
    <d v="2020-12-10T14:27:41"/>
    <s v="General Trade"/>
    <s v="Whatsapp"/>
    <d v="1899-12-30T20:54:23"/>
    <n v="1500"/>
    <d v="1899-12-30T17:33:18"/>
    <x v="153"/>
    <x v="1"/>
  </r>
  <r>
    <d v="2020-12-08T20:51:01"/>
    <s v="STU-2143272764"/>
    <s v="Free Man Minimarts"/>
    <s v="Nestle Nigeria Plc"/>
    <s v="Nestle Milo"/>
    <s v="Breakfast &amp; Snacks"/>
    <s v="Chocolate Beverage"/>
    <s v="Milo Activ-Go Sachet 400g x 10 + (20g x 10 Free)"/>
    <n v="2"/>
    <n v="11200"/>
    <x v="0"/>
    <x v="26"/>
    <d v="2020-12-10T16:29:36"/>
    <s v="General Trade"/>
    <s v="Mobile App"/>
    <d v="1899-12-31T19:38:35"/>
    <n v="22400"/>
    <d v="1899-12-30T20:51:01"/>
    <x v="154"/>
    <x v="0"/>
  </r>
  <r>
    <d v="2020-12-09T16:13:11"/>
    <s v="STU-2143273768"/>
    <s v="Kuchys Place 2"/>
    <s v="Dangote"/>
    <s v="Dangote Sugar"/>
    <s v="Breakfast &amp; Snacks"/>
    <s v="Sugar"/>
    <s v="Dangote Granulated Sugar 250g"/>
    <n v="1"/>
    <n v="4200"/>
    <x v="0"/>
    <x v="41"/>
    <d v="2020-12-10T17:17:32"/>
    <s v="General Trade"/>
    <s v="Whatsapp"/>
    <d v="1899-12-31T01:04:21"/>
    <n v="4200"/>
    <d v="1899-12-30T16:13:11"/>
    <x v="155"/>
    <x v="1"/>
  </r>
  <r>
    <d v="2020-12-09T16:13:11"/>
    <s v="STU-2143273768"/>
    <s v="Kuchys Place 2"/>
    <s v="Infinity Snacks and Beverages Limited"/>
    <s v="Infinity  Cornflakes"/>
    <s v="Breakfast &amp; Snacks"/>
    <s v="Cereal"/>
    <s v="Infinity Cornflakes Sachet 30g x 36"/>
    <n v="1"/>
    <n v="1550"/>
    <x v="0"/>
    <x v="41"/>
    <d v="2020-12-10T17:17:32"/>
    <s v="General Trade"/>
    <s v="Whatsapp"/>
    <d v="1899-12-31T01:04:21"/>
    <n v="1550"/>
    <d v="1899-12-30T16:13:11"/>
    <x v="155"/>
    <x v="1"/>
  </r>
  <r>
    <d v="2020-12-09T16:13:12"/>
    <s v="STU-2143273768"/>
    <s v="Kuchys Place 2"/>
    <s v="Nestle Nigeria Plc"/>
    <s v="Nestle Golden Morn"/>
    <s v="Breakfast &amp; Snacks"/>
    <s v="Cereal"/>
    <s v="Nestle Golden Morn 450g x 12"/>
    <n v="1"/>
    <n v="7450"/>
    <x v="0"/>
    <x v="41"/>
    <d v="2020-12-10T17:17:32"/>
    <s v="General Trade"/>
    <s v="Whatsapp"/>
    <d v="1899-12-31T01:04:20"/>
    <n v="7450"/>
    <d v="1899-12-30T16:13:12"/>
    <x v="155"/>
    <x v="1"/>
  </r>
  <r>
    <d v="2020-12-09T16:13:12"/>
    <s v="STU-2143273768"/>
    <s v="Kuchys Place 2"/>
    <s v="FrieslandCampina WAMCO Nigeria"/>
    <s v="Peak Milk"/>
    <s v="Breakfast &amp; Snacks"/>
    <s v="Milk"/>
    <s v="Peak Evap Filled 160g x 24"/>
    <n v="2"/>
    <n v="3750"/>
    <x v="0"/>
    <x v="41"/>
    <d v="2020-12-10T17:17:32"/>
    <s v="General Trade"/>
    <s v="Whatsapp"/>
    <d v="1899-12-31T01:04:20"/>
    <n v="7500"/>
    <d v="1899-12-30T16:13:12"/>
    <x v="155"/>
    <x v="1"/>
  </r>
  <r>
    <d v="2020-12-09T16:13:12"/>
    <s v="STU-2143273768"/>
    <s v="Kuchys Place 2"/>
    <s v="FrieslandCampina WAMCO Nigeria"/>
    <s v="Three Crowns Milk"/>
    <s v="Breakfast &amp; Snacks"/>
    <s v="Milk"/>
    <s v="Three Crowns Instant Filled Milk Powder Sachet 320g x 12"/>
    <n v="1"/>
    <n v="8800"/>
    <x v="0"/>
    <x v="41"/>
    <d v="2020-12-10T17:17:32"/>
    <s v="General Trade"/>
    <s v="Whatsapp"/>
    <d v="1899-12-31T01:04:20"/>
    <n v="8800"/>
    <d v="1899-12-30T16:13:12"/>
    <x v="155"/>
    <x v="1"/>
  </r>
  <r>
    <d v="2020-12-09T16:13:12"/>
    <s v="STU-2143273768"/>
    <s v="Kuchys Place 2"/>
    <s v="Nasco"/>
    <s v="Nasco Cornflakes"/>
    <s v="Breakfast &amp; Snacks"/>
    <s v="Cereal"/>
    <s v="Nasco Coco Pops 32g x 36"/>
    <n v="1"/>
    <n v="700"/>
    <x v="0"/>
    <x v="41"/>
    <d v="2020-12-10T17:17:32"/>
    <s v="General Trade"/>
    <s v="Whatsapp"/>
    <d v="1899-12-31T01:04:20"/>
    <n v="700"/>
    <d v="1899-12-30T16:13:12"/>
    <x v="155"/>
    <x v="1"/>
  </r>
  <r>
    <d v="2020-12-09T16:15:50"/>
    <s v="STU-2143273760"/>
    <s v="Able God"/>
    <s v="MistaChoco"/>
    <s v="MistaChoco 15g"/>
    <s v="Breakfast &amp; Snacks"/>
    <s v="Spreads"/>
    <s v="MistaChoco and Sistachoco Promo Pack 15g x 50"/>
    <n v="1"/>
    <n v="1500"/>
    <x v="0"/>
    <x v="76"/>
    <d v="2020-12-10T18:09:11"/>
    <s v="General Trade"/>
    <s v="Whatsapp"/>
    <d v="1899-12-31T01:53:21"/>
    <n v="1500"/>
    <d v="1899-12-30T16:15:50"/>
    <x v="156"/>
    <x v="1"/>
  </r>
  <r>
    <d v="2020-12-09T16:15:50"/>
    <s v="STU-2143273760"/>
    <s v="Able God"/>
    <s v="MistaChoco"/>
    <s v="MistaChoco 15g"/>
    <s v="Breakfast &amp; Snacks"/>
    <s v="Spreads"/>
    <s v="One Free Hanger of MistaChoco"/>
    <n v="1"/>
    <n v="1"/>
    <x v="0"/>
    <x v="76"/>
    <d v="2020-12-10T18:09:11"/>
    <s v="General Trade"/>
    <s v="Whatsapp"/>
    <d v="1899-12-31T01:53:21"/>
    <n v="1"/>
    <d v="1899-12-30T16:15:50"/>
    <x v="156"/>
    <x v="1"/>
  </r>
  <r>
    <d v="2020-12-09T08:19:09"/>
    <s v="STU-2143272808"/>
    <s v="Grandy Minimarts"/>
    <s v="Arla Foods"/>
    <s v="Dano Cool Cow"/>
    <s v="Breakfast &amp; Snacks"/>
    <s v="Milk"/>
    <s v="Dano Cool Cow Refill 350g x 12"/>
    <n v="2"/>
    <n v="8500"/>
    <x v="0"/>
    <x v="77"/>
    <d v="2020-12-10T22:59:01"/>
    <s v="Wholesale"/>
    <s v="Whatsapp"/>
    <d v="1899-12-31T14:39:52"/>
    <n v="17000"/>
    <d v="1899-12-30T08:19:09"/>
    <x v="157"/>
    <x v="0"/>
  </r>
  <r>
    <d v="2020-12-09T08:19:09"/>
    <s v="STU-2143272808"/>
    <s v="Grandy Minimarts"/>
    <s v="Nestle Nigeria Plc"/>
    <s v="Nestle Milo"/>
    <s v="Breakfast &amp; Snacks"/>
    <s v="Chocolate Beverage"/>
    <s v="Milo Activ-Go Sachet (800g + 100g Free) x 6"/>
    <n v="2"/>
    <n v="10050"/>
    <x v="0"/>
    <x v="77"/>
    <d v="2020-12-10T22:59:01"/>
    <s v="Wholesale"/>
    <s v="Whatsapp"/>
    <d v="1899-12-31T14:39:52"/>
    <n v="20100"/>
    <d v="1899-12-30T08:19:09"/>
    <x v="157"/>
    <x v="0"/>
  </r>
  <r>
    <d v="2020-12-09T08:19:09"/>
    <s v="STU-2143272808"/>
    <s v="Grandy Minimarts"/>
    <s v="Nestle Nigeria Plc"/>
    <s v="Nestle Golden Morn"/>
    <s v="Breakfast &amp; Snacks"/>
    <s v="Cereal"/>
    <s v="Nestle Golden Morn 450g x 12"/>
    <n v="2"/>
    <n v="7450"/>
    <x v="0"/>
    <x v="77"/>
    <d v="2020-12-10T22:59:01"/>
    <s v="Wholesale"/>
    <s v="Whatsapp"/>
    <d v="1899-12-31T14:39:52"/>
    <n v="14900"/>
    <d v="1899-12-30T08:19:09"/>
    <x v="157"/>
    <x v="0"/>
  </r>
  <r>
    <d v="2020-12-10T13:40:50"/>
    <s v="STU-2143274741"/>
    <s v="Than-all Minimart"/>
    <s v="Arla Foods"/>
    <s v="Dano Cool Cow"/>
    <s v="Breakfast &amp; Snacks"/>
    <s v="Milk"/>
    <s v="Dano Cool Cow Sachet 12g x 260 + 30 Sachet Free"/>
    <n v="4"/>
    <n v="6750"/>
    <x v="0"/>
    <x v="13"/>
    <d v="2020-12-11T08:58:43"/>
    <s v="General Trade"/>
    <s v="Whatsapp"/>
    <d v="1899-12-30T19:17:53"/>
    <n v="27000"/>
    <d v="1899-12-30T13:40:50"/>
    <x v="158"/>
    <x v="0"/>
  </r>
  <r>
    <d v="2020-12-10T13:40:50"/>
    <s v="STU-2143274741"/>
    <s v="Than-all Minimart"/>
    <s v="Dangote"/>
    <s v="Dangote Sugar"/>
    <s v="Breakfast &amp; Snacks"/>
    <s v="Sugar"/>
    <s v="Dangote Granulated Sugar 500g"/>
    <n v="1"/>
    <n v="4200"/>
    <x v="0"/>
    <x v="13"/>
    <d v="2020-12-11T08:58:43"/>
    <s v="General Trade"/>
    <s v="Whatsapp"/>
    <d v="1899-12-30T19:17:53"/>
    <n v="4200"/>
    <d v="1899-12-30T13:40:50"/>
    <x v="158"/>
    <x v="1"/>
  </r>
  <r>
    <d v="2020-12-10T13:20:11"/>
    <s v="STU-2143274707"/>
    <s v="aktit farm supermarket"/>
    <s v="Nestle Nigeria Plc"/>
    <s v="Nestle Milo"/>
    <s v="Breakfast &amp; Snacks"/>
    <s v="Chocolate Beverage"/>
    <s v="Milo Activ-Go Sachet 400g x 10 + (20g x 10 Free)"/>
    <n v="2"/>
    <n v="11200"/>
    <x v="0"/>
    <x v="44"/>
    <d v="2020-12-11T09:50:39"/>
    <s v="General Trade"/>
    <s v="Mobile App"/>
    <d v="1899-12-30T20:30:28"/>
    <n v="22400"/>
    <d v="1899-12-30T13:20:11"/>
    <x v="159"/>
    <x v="0"/>
  </r>
  <r>
    <d v="2020-12-10T13:20:11"/>
    <s v="STU-2143274707"/>
    <s v="aktit farm supermarket"/>
    <s v="Nestle Nigeria Plc"/>
    <s v="Nestle Milo"/>
    <s v="Breakfast &amp; Snacks"/>
    <s v="Chocolate Beverage"/>
    <s v="Milo Sachet 20g x 240"/>
    <n v="3"/>
    <n v="9120"/>
    <x v="0"/>
    <x v="44"/>
    <d v="2020-12-11T09:50:39"/>
    <s v="General Trade"/>
    <s v="Mobile App"/>
    <d v="1899-12-30T20:30:28"/>
    <n v="27360"/>
    <d v="1899-12-30T13:20:11"/>
    <x v="159"/>
    <x v="0"/>
  </r>
  <r>
    <d v="2020-12-10T13:38:17"/>
    <s v="STU-2143274727"/>
    <s v="ogba"/>
    <s v="Nestle Nigeria Plc"/>
    <s v="Nestle Milo"/>
    <s v="Breakfast &amp; Snacks"/>
    <s v="Chocolate Beverage"/>
    <s v="Milo Activ-Go Sachet 400g x 10 + (20g x 10 Free)"/>
    <n v="1"/>
    <n v="11200"/>
    <x v="0"/>
    <x v="44"/>
    <d v="2020-12-11T10:15:29"/>
    <s v="General Trade"/>
    <s v="Whatsapp"/>
    <d v="1899-12-30T20:37:12"/>
    <n v="11200"/>
    <d v="1899-12-30T13:38:17"/>
    <x v="160"/>
    <x v="0"/>
  </r>
  <r>
    <d v="2020-12-10T13:38:17"/>
    <s v="STU-2143274727"/>
    <s v="ogba"/>
    <s v="Nestle Nigeria Plc"/>
    <s v="Nestle Milo"/>
    <s v="Breakfast &amp; Snacks"/>
    <s v="Chocolate Beverage"/>
    <s v="Milo Sachet 20g x 240"/>
    <n v="1"/>
    <n v="9120"/>
    <x v="0"/>
    <x v="44"/>
    <d v="2020-12-11T10:15:29"/>
    <s v="General Trade"/>
    <s v="Whatsapp"/>
    <d v="1899-12-30T20:37:12"/>
    <n v="9120"/>
    <d v="1899-12-30T13:38:17"/>
    <x v="160"/>
    <x v="1"/>
  </r>
  <r>
    <d v="2020-12-10T13:38:17"/>
    <s v="STU-2143274727"/>
    <s v="ogba"/>
    <s v="Arla Foods"/>
    <s v="Dano Cool Cow"/>
    <s v="Breakfast &amp; Snacks"/>
    <s v="Milk"/>
    <s v="Dano Cool Cow Sachet 12g x 260 + 30 Sachet Free"/>
    <n v="1"/>
    <n v="6750"/>
    <x v="0"/>
    <x v="44"/>
    <d v="2020-12-11T10:15:29"/>
    <s v="General Trade"/>
    <s v="Whatsapp"/>
    <d v="1899-12-30T20:37:12"/>
    <n v="6750"/>
    <d v="1899-12-30T13:38:17"/>
    <x v="160"/>
    <x v="1"/>
  </r>
  <r>
    <d v="2020-12-10T12:27:37"/>
    <s v="STU-2143274600"/>
    <s v="Mum Wisdom Minimart"/>
    <s v="Arla Foods"/>
    <s v="Dano Cool Cow"/>
    <s v="Breakfast &amp; Snacks"/>
    <s v="Milk"/>
    <s v="Dano Cool Cow Refill 350g x 12"/>
    <n v="3"/>
    <n v="8500"/>
    <x v="0"/>
    <x v="48"/>
    <d v="2020-12-11T12:05:40"/>
    <s v="General Trade"/>
    <s v="Whatsapp"/>
    <d v="1899-12-30T23:38:03"/>
    <n v="25500"/>
    <d v="1899-12-30T12:27:37"/>
    <x v="161"/>
    <x v="0"/>
  </r>
  <r>
    <d v="2020-12-10T12:23:27"/>
    <s v="STU-2143274581"/>
    <s v="Gods Own Minimart"/>
    <s v="MistaChoco"/>
    <s v="MistaChoco 15g"/>
    <s v="Breakfast &amp; Snacks"/>
    <s v="Spreads"/>
    <s v="MistaChoco and Sistachoco Promo Pack 15g x 50"/>
    <n v="1"/>
    <n v="1500"/>
    <x v="0"/>
    <x v="2"/>
    <d v="2020-12-11T12:09:21"/>
    <s v="Wholesale"/>
    <s v="Whatsapp"/>
    <d v="1899-12-30T23:45:54"/>
    <n v="1500"/>
    <d v="1899-12-30T12:23:27"/>
    <x v="162"/>
    <x v="1"/>
  </r>
  <r>
    <d v="2020-12-10T12:23:27"/>
    <s v="STU-2143274581"/>
    <s v="Gods Own Minimart"/>
    <s v="MistaChoco"/>
    <s v="MistaChoco 15g"/>
    <s v="Breakfast &amp; Snacks"/>
    <s v="Spreads"/>
    <s v="One Free Hanger of MistaChoco"/>
    <n v="1"/>
    <n v="1"/>
    <x v="0"/>
    <x v="2"/>
    <d v="2020-12-11T12:09:21"/>
    <s v="Wholesale"/>
    <s v="Whatsapp"/>
    <d v="1899-12-30T23:45:54"/>
    <n v="1"/>
    <d v="1899-12-30T12:23:27"/>
    <x v="162"/>
    <x v="1"/>
  </r>
  <r>
    <d v="2020-12-09T18:23:31"/>
    <s v="STU-2143273918"/>
    <s v="Hi Mart Minimart"/>
    <s v="Nestle Nigeria Plc"/>
    <s v="Nestle Golden Morn"/>
    <s v="Breakfast &amp; Snacks"/>
    <s v="Cereal"/>
    <s v="Golden Morn 50g x100"/>
    <n v="5.5"/>
    <n v="7050"/>
    <x v="0"/>
    <x v="58"/>
    <d v="2020-12-11T12:23:46"/>
    <s v="General Trade"/>
    <s v="Whatsapp"/>
    <d v="1899-12-31T18:00:15"/>
    <n v="38775"/>
    <d v="1899-12-30T18:23:31"/>
    <x v="163"/>
    <x v="0"/>
  </r>
  <r>
    <d v="2020-12-10T15:09:17"/>
    <s v="STU-2143274937"/>
    <s v="Ac Godson"/>
    <s v="Dangote"/>
    <s v="Dangote Sugar"/>
    <s v="Breakfast &amp; Snacks"/>
    <s v="Sugar"/>
    <s v="Dangote Granulated Sugar 250g"/>
    <n v="1"/>
    <n v="4200"/>
    <x v="0"/>
    <x v="11"/>
    <d v="2020-12-11T12:37:08"/>
    <s v="General Trade"/>
    <s v="Whatsapp"/>
    <d v="1899-12-30T21:27:51"/>
    <n v="4200"/>
    <d v="1899-12-30T15:09:17"/>
    <x v="15"/>
    <x v="1"/>
  </r>
  <r>
    <d v="2020-12-10T15:09:17"/>
    <s v="STU-2143274937"/>
    <s v="Ac Godson"/>
    <s v="Infinity Snacks and Beverages Limited"/>
    <s v="Infinity  Cornflakes"/>
    <s v="Breakfast &amp; Snacks"/>
    <s v="Cereal"/>
    <s v="Infinity Cornflakes Sachet 30g x 36"/>
    <n v="1"/>
    <n v="1550"/>
    <x v="0"/>
    <x v="11"/>
    <d v="2020-12-11T12:37:08"/>
    <s v="General Trade"/>
    <s v="Whatsapp"/>
    <d v="1899-12-30T21:27:51"/>
    <n v="1550"/>
    <d v="1899-12-30T15:09:17"/>
    <x v="15"/>
    <x v="1"/>
  </r>
  <r>
    <d v="2020-12-10T15:09:18"/>
    <s v="STU-2143274937"/>
    <s v="Ac Godson"/>
    <s v="Nestle Nigeria Plc"/>
    <s v="Nestle Milo"/>
    <s v="Breakfast &amp; Snacks"/>
    <s v="Chocolate Beverage"/>
    <s v="Milo Activ-Go Sachet 400g x 10 + (20g x 10 Free)"/>
    <n v="1"/>
    <n v="11200"/>
    <x v="0"/>
    <x v="11"/>
    <d v="2020-12-11T12:37:08"/>
    <s v="General Trade"/>
    <s v="Whatsapp"/>
    <d v="1899-12-30T21:27:50"/>
    <n v="11200"/>
    <d v="1899-12-30T15:09:18"/>
    <x v="15"/>
    <x v="0"/>
  </r>
  <r>
    <d v="2020-12-10T13:50:30"/>
    <s v="STU-2143274793"/>
    <s v="Mavelouse Minimart"/>
    <s v="Dangote"/>
    <s v="Dangote Sugar"/>
    <s v="Breakfast &amp; Snacks"/>
    <s v="Sugar"/>
    <s v="Dangote Granulated Sugar 250g"/>
    <n v="0.5"/>
    <n v="4200"/>
    <x v="0"/>
    <x v="78"/>
    <d v="2020-12-11T12:48:41"/>
    <s v="General Trade"/>
    <s v="Whatsapp"/>
    <d v="1899-12-30T22:58:11"/>
    <n v="2100"/>
    <d v="1899-12-30T13:50:30"/>
    <x v="164"/>
    <x v="1"/>
  </r>
  <r>
    <d v="2020-12-10T13:50:31"/>
    <s v="STU-2143274793"/>
    <s v="Mavelouse Minimart"/>
    <s v="Nestle Nigeria Plc"/>
    <s v="Nestle Milo"/>
    <s v="Breakfast &amp; Snacks"/>
    <s v="Chocolate Beverage"/>
    <s v="Milo Activ-Go Sachet 400g x 10 + (20g x 10 Free)"/>
    <n v="0.5"/>
    <n v="11200"/>
    <x v="0"/>
    <x v="78"/>
    <d v="2020-12-11T12:48:41"/>
    <s v="General Trade"/>
    <s v="Whatsapp"/>
    <d v="1899-12-30T22:58:10"/>
    <n v="5600"/>
    <d v="1899-12-30T13:50:31"/>
    <x v="164"/>
    <x v="1"/>
  </r>
  <r>
    <d v="2020-12-10T13:50:31"/>
    <s v="STU-2143274793"/>
    <s v="Mavelouse Minimart"/>
    <s v="Nestle Nigeria Plc"/>
    <s v="Nestle Golden Morn"/>
    <s v="Breakfast &amp; Snacks"/>
    <s v="Cereal"/>
    <s v="Nestle Golden Morn 450g x 12"/>
    <n v="0.5"/>
    <n v="7450"/>
    <x v="0"/>
    <x v="78"/>
    <d v="2020-12-11T12:48:41"/>
    <s v="General Trade"/>
    <s v="Whatsapp"/>
    <d v="1899-12-30T22:58:10"/>
    <n v="3725"/>
    <d v="1899-12-30T13:50:31"/>
    <x v="164"/>
    <x v="1"/>
  </r>
  <r>
    <d v="2020-12-10T13:50:31"/>
    <s v="STU-2143274793"/>
    <s v="Mavelouse Minimart"/>
    <s v="Nestle Nigeria Plc"/>
    <s v="Nestle Milo"/>
    <s v="Breakfast &amp; Snacks"/>
    <s v="Chocolate Beverage"/>
    <s v="Milo Sachet 20g x 240"/>
    <n v="1"/>
    <n v="9120"/>
    <x v="0"/>
    <x v="78"/>
    <d v="2020-12-11T12:48:41"/>
    <s v="General Trade"/>
    <s v="Whatsapp"/>
    <d v="1899-12-30T22:58:10"/>
    <n v="9120"/>
    <d v="1899-12-30T13:50:31"/>
    <x v="164"/>
    <x v="1"/>
  </r>
  <r>
    <d v="2020-12-10T13:50:31"/>
    <s v="STU-2143274793"/>
    <s v="Mavelouse Minimart"/>
    <s v="Nasco"/>
    <s v="Nasco Cornflakes"/>
    <s v="Breakfast &amp; Snacks"/>
    <s v="Cereal"/>
    <s v="Nasco Coco Pops 32g x 36"/>
    <n v="1"/>
    <n v="700"/>
    <x v="0"/>
    <x v="78"/>
    <d v="2020-12-11T12:48:41"/>
    <s v="General Trade"/>
    <s v="Whatsapp"/>
    <d v="1899-12-30T22:58:10"/>
    <n v="700"/>
    <d v="1899-12-30T13:50:31"/>
    <x v="164"/>
    <x v="1"/>
  </r>
  <r>
    <d v="2020-12-10T13:50:31"/>
    <s v="STU-2143274793"/>
    <s v="Mavelouse Minimart"/>
    <s v="Nasco"/>
    <s v="Nasco Cornflakes"/>
    <s v="Breakfast &amp; Snacks"/>
    <s v="Cereal"/>
    <s v="Nasco Cornflakes Original Sachet 30g x 36"/>
    <n v="1"/>
    <n v="2000"/>
    <x v="0"/>
    <x v="78"/>
    <d v="2020-12-11T12:48:41"/>
    <s v="General Trade"/>
    <s v="Whatsapp"/>
    <d v="1899-12-30T22:58:10"/>
    <n v="2000"/>
    <d v="1899-12-30T13:50:31"/>
    <x v="164"/>
    <x v="1"/>
  </r>
  <r>
    <d v="2020-12-10T13:50:32"/>
    <s v="STU-2143274793"/>
    <s v="Mavelouse Minimart"/>
    <s v="Promasidor"/>
    <s v="Cowbell Milk"/>
    <s v="Breakfast &amp; Snacks"/>
    <s v="Milk"/>
    <s v="Cowbell Chocolate Sachet 20g x 26 x 10"/>
    <n v="0.5"/>
    <n v="7800"/>
    <x v="0"/>
    <x v="78"/>
    <d v="2020-12-11T12:48:41"/>
    <s v="General Trade"/>
    <s v="Whatsapp"/>
    <d v="1899-12-30T22:58:09"/>
    <n v="3900"/>
    <d v="1899-12-30T13:50:32"/>
    <x v="164"/>
    <x v="1"/>
  </r>
  <r>
    <d v="2020-12-10T13:50:32"/>
    <s v="STU-2143274793"/>
    <s v="Mavelouse Minimart"/>
    <s v="Promasidor"/>
    <s v="Cowbell Milk"/>
    <s v="Breakfast &amp; Snacks"/>
    <s v="Milk"/>
    <s v="Cowbell Coffee 20g Sachet x 200"/>
    <n v="0.5"/>
    <n v="8500"/>
    <x v="0"/>
    <x v="78"/>
    <d v="2020-12-11T12:48:41"/>
    <s v="General Trade"/>
    <s v="Whatsapp"/>
    <d v="1899-12-30T22:58:09"/>
    <n v="4250"/>
    <d v="1899-12-30T13:50:32"/>
    <x v="164"/>
    <x v="1"/>
  </r>
  <r>
    <d v="2020-12-10T13:50:32"/>
    <s v="STU-2143274793"/>
    <s v="Mavelouse Minimart"/>
    <s v="Arla Foods"/>
    <s v="Dano Cool Cow"/>
    <s v="Breakfast &amp; Snacks"/>
    <s v="Milk"/>
    <s v="Dano Cool Cow Sachet 12g x 260 + 30 Sachet Free"/>
    <n v="1"/>
    <n v="6750"/>
    <x v="0"/>
    <x v="78"/>
    <d v="2020-12-11T12:48:41"/>
    <s v="General Trade"/>
    <s v="Whatsapp"/>
    <d v="1899-12-30T22:58:09"/>
    <n v="6750"/>
    <d v="1899-12-30T13:50:32"/>
    <x v="164"/>
    <x v="1"/>
  </r>
  <r>
    <d v="2020-12-10T12:23:42"/>
    <s v="STU-2143274584"/>
    <s v="Basil Minimart"/>
    <s v="Arla Foods"/>
    <s v="Dano Cool Cow"/>
    <s v="Breakfast &amp; Snacks"/>
    <s v="Milk"/>
    <s v="Dano Cool Cow Sachet 12g x 260 + 30 Sachet Free"/>
    <n v="3"/>
    <n v="6750"/>
    <x v="0"/>
    <x v="37"/>
    <d v="2020-12-11T12:58:14"/>
    <s v="General Trade"/>
    <s v="Mobile App"/>
    <d v="1899-12-31T00:34:32"/>
    <n v="20250"/>
    <d v="1899-12-30T12:23:42"/>
    <x v="165"/>
    <x v="0"/>
  </r>
  <r>
    <d v="2020-12-10T12:23:42"/>
    <s v="STU-2143274584"/>
    <s v="Basil Minimart"/>
    <s v="Nestle Nigeria Plc"/>
    <s v="Nestle Milo"/>
    <s v="Breakfast &amp; Snacks"/>
    <s v="Chocolate Beverage"/>
    <s v="Milo 1kg x 6 Tin"/>
    <n v="1"/>
    <n v="13600"/>
    <x v="0"/>
    <x v="37"/>
    <d v="2020-12-11T12:58:14"/>
    <s v="General Trade"/>
    <s v="Mobile App"/>
    <d v="1899-12-31T00:34:32"/>
    <n v="13600"/>
    <d v="1899-12-30T12:23:42"/>
    <x v="165"/>
    <x v="0"/>
  </r>
  <r>
    <d v="2020-12-10T16:05:14"/>
    <s v="STU-2143275021"/>
    <s v="olakem"/>
    <s v="Arla Foods"/>
    <s v="Dano Cool Cow"/>
    <s v="Breakfast &amp; Snacks"/>
    <s v="Milk"/>
    <s v="Dano Cool Cow Sachet 12g x 260 + 30 Sachet Free"/>
    <n v="3"/>
    <n v="6750"/>
    <x v="0"/>
    <x v="12"/>
    <d v="2020-12-11T14:03:39"/>
    <s v="General Trade"/>
    <s v="Mobile App"/>
    <d v="1899-12-30T21:58:25"/>
    <n v="20250"/>
    <d v="1899-12-30T16:05:14"/>
    <x v="16"/>
    <x v="0"/>
  </r>
  <r>
    <d v="2020-12-10T16:05:14"/>
    <s v="STU-2143275021"/>
    <s v="olakem"/>
    <s v="Dangote"/>
    <s v="Dangote Sugar"/>
    <s v="Breakfast &amp; Snacks"/>
    <s v="Sugar"/>
    <s v="Dangote Granulated Sugar 250g"/>
    <n v="2"/>
    <n v="4200"/>
    <x v="0"/>
    <x v="12"/>
    <d v="2020-12-11T14:03:39"/>
    <s v="General Trade"/>
    <s v="Mobile App"/>
    <d v="1899-12-30T21:58:25"/>
    <n v="8400"/>
    <d v="1899-12-30T16:05:14"/>
    <x v="16"/>
    <x v="1"/>
  </r>
  <r>
    <d v="2020-12-10T12:56:27"/>
    <s v="STU-2143274671"/>
    <s v="Peace Minimarts"/>
    <s v="Cadbury Nigeria Plc"/>
    <s v="Bournvita"/>
    <s v="Breakfast &amp; Snacks"/>
    <s v="Chocolate Beverage"/>
    <s v="Cadbury Bournvita Sachet 20g x 200"/>
    <n v="5"/>
    <n v="9050"/>
    <x v="0"/>
    <x v="79"/>
    <d v="2020-12-11T14:40:51"/>
    <s v="Wholesale"/>
    <s v="Whatsapp"/>
    <d v="1899-12-31T01:44:24"/>
    <n v="45250"/>
    <d v="1899-12-30T12:56:27"/>
    <x v="166"/>
    <x v="0"/>
  </r>
  <r>
    <d v="2020-12-10T17:02:26"/>
    <s v="STU-2143275110"/>
    <s v="Gods Minimart"/>
    <s v="Nestle Nigeria Plc"/>
    <s v="Nestle Milo"/>
    <s v="Breakfast &amp; Snacks"/>
    <s v="Chocolate Beverage"/>
    <s v="Milo Activ-Go Sachet 400g x 10 + (20g x 10 Free)"/>
    <n v="3"/>
    <n v="11200"/>
    <x v="0"/>
    <x v="4"/>
    <d v="2020-12-11T15:04:33"/>
    <s v="General Trade"/>
    <s v="Mobile App"/>
    <d v="1899-12-30T22:02:07"/>
    <n v="33600"/>
    <d v="1899-12-30T17:02:26"/>
    <x v="167"/>
    <x v="0"/>
  </r>
  <r>
    <d v="2020-12-10T15:34:51"/>
    <s v="STU-2143274983"/>
    <s v="Ejike Minimart"/>
    <s v="MistaChoco"/>
    <s v="MistaChoco 15g"/>
    <s v="Breakfast &amp; Snacks"/>
    <s v="Spreads"/>
    <s v="One Free Hanger of MistaChoco"/>
    <n v="1"/>
    <n v="1"/>
    <x v="0"/>
    <x v="47"/>
    <d v="2020-12-11T16:27:20"/>
    <s v="General Trade"/>
    <s v="Whatsapp"/>
    <d v="1899-12-31T00:52:29"/>
    <n v="1"/>
    <d v="1899-12-30T15:34:51"/>
    <x v="168"/>
    <x v="1"/>
  </r>
  <r>
    <d v="2020-12-10T15:34:51"/>
    <s v="STU-2143274983"/>
    <s v="Ejike Minimart"/>
    <s v="MistaChoco"/>
    <s v="MistaChoco 15g"/>
    <s v="Breakfast &amp; Snacks"/>
    <s v="Spreads"/>
    <s v="MistaChoco and Sistachoco Promo Pack 15g x 50"/>
    <n v="1"/>
    <n v="1500"/>
    <x v="0"/>
    <x v="47"/>
    <d v="2020-12-11T16:27:20"/>
    <s v="General Trade"/>
    <s v="Whatsapp"/>
    <d v="1899-12-31T00:52:29"/>
    <n v="1500"/>
    <d v="1899-12-30T15:34:51"/>
    <x v="168"/>
    <x v="1"/>
  </r>
  <r>
    <d v="2020-12-10T17:37:39"/>
    <s v="STU-2143275155"/>
    <s v="Iya Mariam"/>
    <s v="Nasco"/>
    <s v="Nasco Cornflakes"/>
    <s v="Breakfast &amp; Snacks"/>
    <s v="Cereal"/>
    <s v="Nasco Cornflakes Original Sachet 30g x 36"/>
    <n v="6"/>
    <n v="2000"/>
    <x v="0"/>
    <x v="80"/>
    <d v="2020-12-11T16:43:41"/>
    <s v="General Trade"/>
    <s v="Whatsapp"/>
    <d v="1899-12-30T23:06:02"/>
    <n v="12000"/>
    <d v="1899-12-30T17:37:39"/>
    <x v="169"/>
    <x v="0"/>
  </r>
  <r>
    <d v="2020-12-10T17:37:39"/>
    <s v="STU-2143275155"/>
    <s v="Iya Mariam"/>
    <s v="Promasidor"/>
    <s v="Cowbell Milk"/>
    <s v="Breakfast &amp; Snacks"/>
    <s v="Milk"/>
    <s v="Cowbell Chocolate Sachet 20g x 26 x 10"/>
    <n v="2"/>
    <n v="7800"/>
    <x v="0"/>
    <x v="80"/>
    <d v="2020-12-11T16:43:41"/>
    <s v="General Trade"/>
    <s v="Whatsapp"/>
    <d v="1899-12-30T23:06:02"/>
    <n v="15600"/>
    <d v="1899-12-30T17:37:39"/>
    <x v="169"/>
    <x v="0"/>
  </r>
  <r>
    <d v="2020-12-10T17:37:39"/>
    <s v="STU-2143275155"/>
    <s v="Iya Mariam"/>
    <s v="Promasidor"/>
    <s v="Cowbell Milk"/>
    <s v="Breakfast &amp; Snacks"/>
    <s v="Milk"/>
    <s v="Cowbell Coffee 20g Sachet x 200"/>
    <n v="2"/>
    <n v="8500"/>
    <x v="0"/>
    <x v="80"/>
    <d v="2020-12-11T16:43:41"/>
    <s v="General Trade"/>
    <s v="Whatsapp"/>
    <d v="1899-12-30T23:06:02"/>
    <n v="17000"/>
    <d v="1899-12-30T17:37:39"/>
    <x v="169"/>
    <x v="0"/>
  </r>
  <r>
    <d v="2020-12-10T17:37:39"/>
    <s v="STU-2143275155"/>
    <s v="Iya Mariam"/>
    <s v="MistaChoco"/>
    <s v="MistaChoco 15g"/>
    <s v="Breakfast &amp; Snacks"/>
    <s v="Spreads"/>
    <s v="MistaChoco and Sistachoco Promo Pack 15g x 50"/>
    <n v="1"/>
    <n v="1500"/>
    <x v="0"/>
    <x v="80"/>
    <d v="2020-12-11T16:43:41"/>
    <s v="General Trade"/>
    <s v="Whatsapp"/>
    <d v="1899-12-30T23:06:02"/>
    <n v="1500"/>
    <d v="1899-12-30T17:37:39"/>
    <x v="169"/>
    <x v="1"/>
  </r>
  <r>
    <d v="2020-12-10T17:37:39"/>
    <s v="STU-2143275155"/>
    <s v="Iya Mariam"/>
    <s v="MistaChoco"/>
    <s v="MistaChoco 15g"/>
    <s v="Breakfast &amp; Snacks"/>
    <s v="Spreads"/>
    <s v="One Free Hanger of MistaChoco"/>
    <n v="1"/>
    <n v="1"/>
    <x v="0"/>
    <x v="80"/>
    <d v="2020-12-11T16:43:41"/>
    <s v="General Trade"/>
    <s v="Whatsapp"/>
    <d v="1899-12-30T23:06:02"/>
    <n v="1"/>
    <d v="1899-12-30T17:37:39"/>
    <x v="169"/>
    <x v="1"/>
  </r>
  <r>
    <d v="2020-12-09T21:41:33"/>
    <s v="STU-2143273997"/>
    <s v="Morfas Minimart"/>
    <s v="Nestle Nigeria Plc"/>
    <s v="Nestle Golden Morn"/>
    <s v="Breakfast &amp; Snacks"/>
    <s v="Cereal"/>
    <s v="Nestle Golden Morn 450g x 12"/>
    <n v="5"/>
    <n v="7450"/>
    <x v="0"/>
    <x v="4"/>
    <d v="2020-12-11T17:30:53"/>
    <s v="General Trade"/>
    <s v="Mobile App"/>
    <d v="1899-12-31T19:49:20"/>
    <n v="37250"/>
    <d v="1899-12-30T21:41:33"/>
    <x v="170"/>
    <x v="0"/>
  </r>
  <r>
    <d v="2020-12-10T12:10:34"/>
    <s v="STU-2143274524"/>
    <s v="Rodam Enterprises"/>
    <s v="Nestle Nigeria Plc"/>
    <s v="Nestle Milo"/>
    <s v="Breakfast &amp; Snacks"/>
    <s v="Chocolate Beverage"/>
    <s v="Milo Sachet 20g x 240"/>
    <n v="20"/>
    <n v="9120"/>
    <x v="0"/>
    <x v="66"/>
    <d v="2020-12-11T17:58:45"/>
    <s v="General Trade"/>
    <s v="Mobile App"/>
    <d v="1899-12-31T05:48:11"/>
    <n v="182400"/>
    <d v="1899-12-30T12:10:34"/>
    <x v="171"/>
    <x v="0"/>
  </r>
  <r>
    <d v="2020-12-10T15:13:38"/>
    <s v="STU-2143274948"/>
    <s v="Rodam Enterprises"/>
    <s v="Arla Foods"/>
    <s v="Dano Cool Cow"/>
    <s v="Breakfast &amp; Snacks"/>
    <s v="Milk"/>
    <s v="Dano Cool Cow Refill 800g x 12"/>
    <n v="3"/>
    <n v="19170"/>
    <x v="0"/>
    <x v="66"/>
    <d v="2020-12-11T17:58:45"/>
    <s v="General Trade"/>
    <s v="Mobile App"/>
    <d v="1899-12-31T02:45:07"/>
    <n v="57510"/>
    <d v="1899-12-30T15:13:38"/>
    <x v="171"/>
    <x v="0"/>
  </r>
  <r>
    <d v="2020-12-10T17:49:20"/>
    <s v="STU-2143275169"/>
    <s v="Anawu Minimart"/>
    <s v="Arla Foods"/>
    <s v="Dano Cool Cow"/>
    <s v="Breakfast &amp; Snacks"/>
    <s v="Milk"/>
    <s v="Dano Cool Cow Sachet 12g x 260 + 30 Sachet Free"/>
    <n v="3"/>
    <n v="6750"/>
    <x v="0"/>
    <x v="81"/>
    <d v="2020-12-12T08:25:47"/>
    <s v="General Trade"/>
    <s v="Whatsapp"/>
    <d v="1899-12-31T14:36:27"/>
    <n v="20250"/>
    <d v="1899-12-30T17:49:20"/>
    <x v="172"/>
    <x v="0"/>
  </r>
  <r>
    <d v="2020-12-10T17:49:20"/>
    <s v="STU-2143275169"/>
    <s v="Anawu Minimart"/>
    <s v="Nestle Nigeria Plc"/>
    <s v="Nestle Golden Morn"/>
    <s v="Breakfast &amp; Snacks"/>
    <s v="Cereal"/>
    <s v="Nestle Golden Morn 450g x 12"/>
    <n v="1"/>
    <n v="7450"/>
    <x v="0"/>
    <x v="81"/>
    <d v="2020-12-12T08:25:47"/>
    <s v="General Trade"/>
    <s v="Whatsapp"/>
    <d v="1899-12-31T14:36:27"/>
    <n v="7450"/>
    <d v="1899-12-30T17:49:20"/>
    <x v="172"/>
    <x v="1"/>
  </r>
  <r>
    <d v="2020-12-10T17:49:20"/>
    <s v="STU-2143275169"/>
    <s v="Anawu Minimart"/>
    <s v="Nestle Nigeria Plc"/>
    <s v="Nestle Milo"/>
    <s v="Breakfast &amp; Snacks"/>
    <s v="Chocolate Beverage"/>
    <s v="Milo Sachet 20g x 240"/>
    <n v="2"/>
    <n v="9120"/>
    <x v="0"/>
    <x v="81"/>
    <d v="2020-12-12T08:25:47"/>
    <s v="General Trade"/>
    <s v="Whatsapp"/>
    <d v="1899-12-31T14:36:27"/>
    <n v="18240"/>
    <d v="1899-12-30T17:49:20"/>
    <x v="172"/>
    <x v="0"/>
  </r>
  <r>
    <d v="2020-12-11T17:55:08"/>
    <s v="STU-2143276533"/>
    <s v="Rodam Enterprises"/>
    <s v="Nestle Nigeria Plc"/>
    <s v="Nestle Milo"/>
    <s v="Breakfast &amp; Snacks"/>
    <s v="Chocolate Beverage"/>
    <s v="Milo Activ-Go Sachet 400g x 10 + (20g x 10 Free)"/>
    <n v="3"/>
    <n v="11200"/>
    <x v="0"/>
    <x v="0"/>
    <d v="2020-12-12T10:23:38"/>
    <s v="General Trade"/>
    <s v="Mobile App"/>
    <d v="1899-12-30T16:28:30"/>
    <n v="33600"/>
    <d v="1899-12-30T17:55:08"/>
    <x v="173"/>
    <x v="0"/>
  </r>
  <r>
    <d v="2020-12-11T17:55:08"/>
    <s v="STU-2143276533"/>
    <s v="Rodam Enterprises"/>
    <s v="Nestle Nigeria Plc"/>
    <s v="Nestle Milo"/>
    <s v="Breakfast &amp; Snacks"/>
    <s v="Chocolate Beverage"/>
    <s v="Milo Refill 200g x 24"/>
    <n v="1"/>
    <n v="9350"/>
    <x v="0"/>
    <x v="0"/>
    <d v="2020-12-12T10:23:38"/>
    <s v="General Trade"/>
    <s v="Mobile App"/>
    <d v="1899-12-30T16:28:30"/>
    <n v="9350"/>
    <d v="1899-12-30T17:55:08"/>
    <x v="173"/>
    <x v="1"/>
  </r>
  <r>
    <d v="2020-12-11T13:58:07"/>
    <s v="STU-2143276212"/>
    <s v="Winsolight"/>
    <s v="FrieslandCampina WAMCO Nigeria"/>
    <s v="Peak Milk"/>
    <s v="Breakfast &amp; Snacks"/>
    <s v="Milk"/>
    <s v="Peak Milk Tin 400g x 12"/>
    <n v="1"/>
    <n v="12400"/>
    <x v="0"/>
    <x v="13"/>
    <d v="2020-12-12T11:51:17"/>
    <s v="Wholesale"/>
    <s v="Whatsapp"/>
    <d v="1899-12-30T21:53:10"/>
    <n v="12400"/>
    <d v="1899-12-30T13:58:07"/>
    <x v="17"/>
    <x v="0"/>
  </r>
  <r>
    <d v="2020-12-11T13:58:07"/>
    <s v="STU-2143276212"/>
    <s v="Winsolight"/>
    <s v="Arla Foods"/>
    <s v="Dano Cool Cow"/>
    <s v="Breakfast &amp; Snacks"/>
    <s v="Milk"/>
    <s v="Dano Cool Cow Sachet 12g x 260 + 30 Sachet Free"/>
    <n v="10"/>
    <n v="6750"/>
    <x v="0"/>
    <x v="13"/>
    <d v="2020-12-12T11:51:17"/>
    <s v="Wholesale"/>
    <s v="Whatsapp"/>
    <d v="1899-12-30T21:53:10"/>
    <n v="67500"/>
    <d v="1899-12-30T13:58:07"/>
    <x v="17"/>
    <x v="0"/>
  </r>
  <r>
    <d v="2020-12-11T10:26:18"/>
    <s v="STU-2143275855"/>
    <s v="smine me Minimart"/>
    <s v="FrieslandCampina WAMCO Nigeria"/>
    <s v="Three Crowns Milk"/>
    <s v="Breakfast &amp; Snacks"/>
    <s v="Milk"/>
    <s v="THREE CROWN EVAP TRAY 24 X 170G"/>
    <n v="1"/>
    <n v="3750"/>
    <x v="0"/>
    <x v="46"/>
    <d v="2020-12-12T12:01:17"/>
    <s v="General Trade"/>
    <s v="Mobile App"/>
    <d v="1899-12-31T01:34:59"/>
    <n v="3750"/>
    <d v="1899-12-30T10:26:18"/>
    <x v="174"/>
    <x v="1"/>
  </r>
  <r>
    <d v="2020-12-11T10:26:18"/>
    <s v="STU-2143275855"/>
    <s v="smine me Minimart"/>
    <s v="FrieslandCampina WAMCO Nigeria"/>
    <s v="Peak Milk"/>
    <s v="Breakfast &amp; Snacks"/>
    <s v="Milk"/>
    <s v="Peak Evap Filled 160g x 24"/>
    <n v="1"/>
    <n v="3750"/>
    <x v="0"/>
    <x v="46"/>
    <d v="2020-12-12T12:01:17"/>
    <s v="General Trade"/>
    <s v="Mobile App"/>
    <d v="1899-12-31T01:34:59"/>
    <n v="3750"/>
    <d v="1899-12-30T10:26:18"/>
    <x v="174"/>
    <x v="1"/>
  </r>
  <r>
    <d v="2020-12-11T10:26:18"/>
    <s v="STU-2143275855"/>
    <s v="smine me Minimart"/>
    <s v="Nestle Nigeria Plc"/>
    <s v="Nestle Golden Morn"/>
    <s v="Breakfast &amp; Snacks"/>
    <s v="Cereal"/>
    <s v="Golden Morn 50g x100"/>
    <n v="0.25"/>
    <n v="7050"/>
    <x v="0"/>
    <x v="46"/>
    <d v="2020-12-12T12:01:17"/>
    <s v="General Trade"/>
    <s v="Mobile App"/>
    <d v="1899-12-31T01:34:59"/>
    <n v="1762.5"/>
    <d v="1899-12-30T10:26:18"/>
    <x v="174"/>
    <x v="1"/>
  </r>
  <r>
    <d v="2020-12-11T10:40:35"/>
    <s v="STU-2143275894"/>
    <s v="Grandy Minimarts"/>
    <s v="Arla Foods"/>
    <s v="Dano Cool Cow"/>
    <s v="Breakfast &amp; Snacks"/>
    <s v="Milk"/>
    <s v="Dano Cool Cow Refill 350g x 12"/>
    <n v="2"/>
    <n v="8500"/>
    <x v="0"/>
    <x v="74"/>
    <d v="2020-12-12T12:17:29"/>
    <s v="Wholesale"/>
    <s v="Whatsapp"/>
    <d v="1899-12-31T01:36:54"/>
    <n v="17000"/>
    <d v="1899-12-30T10:40:35"/>
    <x v="175"/>
    <x v="0"/>
  </r>
  <r>
    <d v="2020-12-11T10:40:35"/>
    <s v="STU-2143275894"/>
    <s v="Grandy Minimarts"/>
    <s v="Nestle Nigeria Plc"/>
    <s v="Nestle Milo"/>
    <s v="Breakfast &amp; Snacks"/>
    <s v="Chocolate Beverage"/>
    <s v="Milo Activ-Go Sachet (800g + 100g Free) x 6"/>
    <n v="1"/>
    <n v="10050"/>
    <x v="0"/>
    <x v="74"/>
    <d v="2020-12-12T12:17:29"/>
    <s v="Wholesale"/>
    <s v="Whatsapp"/>
    <d v="1899-12-31T01:36:54"/>
    <n v="10050"/>
    <d v="1899-12-30T10:40:35"/>
    <x v="175"/>
    <x v="0"/>
  </r>
  <r>
    <d v="2020-12-11T10:40:35"/>
    <s v="STU-2143275894"/>
    <s v="Grandy Minimarts"/>
    <s v="Nestle Nigeria Plc"/>
    <s v="Nestle Golden Morn"/>
    <s v="Breakfast &amp; Snacks"/>
    <s v="Cereal"/>
    <s v="Nestle Golden Morn 450g x 12"/>
    <n v="2"/>
    <n v="7450"/>
    <x v="0"/>
    <x v="74"/>
    <d v="2020-12-12T12:17:29"/>
    <s v="Wholesale"/>
    <s v="Whatsapp"/>
    <d v="1899-12-31T01:36:54"/>
    <n v="14900"/>
    <d v="1899-12-30T10:40:35"/>
    <x v="175"/>
    <x v="0"/>
  </r>
  <r>
    <d v="2020-12-11T17:54:49"/>
    <s v="STU-2143276532"/>
    <s v="Omolara Minimart"/>
    <s v="Cadbury Nigeria Plc"/>
    <s v="Bournvita"/>
    <s v="Breakfast &amp; Snacks"/>
    <s v="Chocolate Beverage"/>
    <s v="Cadbury Bournvita Sachet 20g x 200"/>
    <n v="1"/>
    <n v="9050"/>
    <x v="0"/>
    <x v="29"/>
    <d v="2020-12-12T12:18:45"/>
    <s v="General Trade"/>
    <s v="Whatsapp"/>
    <d v="1899-12-30T18:23:56"/>
    <n v="9050"/>
    <d v="1899-12-30T17:54:49"/>
    <x v="176"/>
    <x v="1"/>
  </r>
  <r>
    <d v="2020-12-11T17:54:49"/>
    <s v="STU-2143276532"/>
    <s v="Omolara Minimart"/>
    <s v="Arla Foods"/>
    <s v="Dano Cool Cow"/>
    <s v="Breakfast &amp; Snacks"/>
    <s v="Milk"/>
    <s v="Dano Cool Cow Sachet 12g x 260 + 30 Sachet Free"/>
    <n v="1"/>
    <n v="6750"/>
    <x v="0"/>
    <x v="29"/>
    <d v="2020-12-12T12:18:45"/>
    <s v="General Trade"/>
    <s v="Whatsapp"/>
    <d v="1899-12-30T18:23:56"/>
    <n v="6750"/>
    <d v="1899-12-30T17:54:49"/>
    <x v="176"/>
    <x v="1"/>
  </r>
  <r>
    <d v="2020-12-11T17:54:50"/>
    <s v="STU-2143276532"/>
    <s v="Omolara Minimart"/>
    <s v="Nestle Nigeria Plc"/>
    <s v="Nestle Milo"/>
    <s v="Breakfast &amp; Snacks"/>
    <s v="Chocolate Beverage"/>
    <s v="Milo Sachet 20g x 240"/>
    <n v="2"/>
    <n v="9150"/>
    <x v="0"/>
    <x v="29"/>
    <d v="2020-12-12T12:18:45"/>
    <s v="General Trade"/>
    <s v="Whatsapp"/>
    <d v="1899-12-30T18:23:55"/>
    <n v="18300"/>
    <d v="1899-12-30T17:54:50"/>
    <x v="176"/>
    <x v="0"/>
  </r>
  <r>
    <d v="2020-12-11T17:54:04"/>
    <s v="STU-2143276530"/>
    <s v="Mz Good Rich Supermarket"/>
    <s v="Nestle Nigeria Plc"/>
    <s v="Nestle Milo"/>
    <s v="Breakfast &amp; Snacks"/>
    <s v="Chocolate Beverage"/>
    <s v="Milo Activ-Go Sachet 400g x 10 + (20g x 10 Free)"/>
    <n v="3"/>
    <n v="11200"/>
    <x v="0"/>
    <x v="13"/>
    <d v="2020-12-12T12:54:39"/>
    <s v="Modern Trade"/>
    <s v="Whatsapp"/>
    <d v="1899-12-30T19:00:35"/>
    <n v="33600"/>
    <d v="1899-12-30T17:54:04"/>
    <x v="177"/>
    <x v="0"/>
  </r>
  <r>
    <d v="2020-12-11T17:54:04"/>
    <s v="STU-2143276530"/>
    <s v="Mz Good Rich Supermarket"/>
    <s v="Dangote"/>
    <s v="Dangote Sugar"/>
    <s v="Breakfast &amp; Snacks"/>
    <s v="Sugar"/>
    <s v="Dangote Granulated Sugar 500g"/>
    <n v="2"/>
    <n v="4200"/>
    <x v="0"/>
    <x v="13"/>
    <d v="2020-12-12T12:54:39"/>
    <s v="Modern Trade"/>
    <s v="Whatsapp"/>
    <d v="1899-12-30T19:00:35"/>
    <n v="8400"/>
    <d v="1899-12-30T17:54:04"/>
    <x v="177"/>
    <x v="1"/>
  </r>
  <r>
    <d v="2020-12-11T16:44:51"/>
    <s v="STU-2143276423"/>
    <s v="Nk Minimarts"/>
    <s v="Dangote"/>
    <s v="Dangote Sugar"/>
    <s v="Breakfast &amp; Snacks"/>
    <s v="Sugar"/>
    <s v="Dangote Granulated Sugar 250g"/>
    <n v="2"/>
    <n v="4200"/>
    <x v="0"/>
    <x v="56"/>
    <d v="2020-12-12T13:11:58"/>
    <s v="General Trade"/>
    <s v="Whatsapp"/>
    <d v="1899-12-30T20:27:07"/>
    <n v="8400"/>
    <d v="1899-12-30T16:44:51"/>
    <x v="178"/>
    <x v="1"/>
  </r>
  <r>
    <d v="2020-12-11T16:44:51"/>
    <s v="STU-2143276423"/>
    <s v="Nk Minimarts"/>
    <s v="Dangote"/>
    <s v="Dangote Sugar"/>
    <s v="Breakfast &amp; Snacks"/>
    <s v="Sugar"/>
    <s v="Dangote Granulated Sugar 500g"/>
    <n v="1"/>
    <n v="4200"/>
    <x v="0"/>
    <x v="56"/>
    <d v="2020-12-12T13:11:58"/>
    <s v="General Trade"/>
    <s v="Whatsapp"/>
    <d v="1899-12-30T20:27:07"/>
    <n v="4200"/>
    <d v="1899-12-30T16:44:51"/>
    <x v="178"/>
    <x v="1"/>
  </r>
  <r>
    <d v="2020-12-11T16:44:51"/>
    <s v="STU-2143276423"/>
    <s v="Nk Minimarts"/>
    <s v="Nasco"/>
    <s v="Nasco Cornflakes"/>
    <s v="Breakfast &amp; Snacks"/>
    <s v="Cereal"/>
    <s v="Nasco Cornflakes Original Sachet 30g x 36"/>
    <n v="1"/>
    <n v="2000"/>
    <x v="0"/>
    <x v="56"/>
    <d v="2020-12-12T13:11:58"/>
    <s v="General Trade"/>
    <s v="Whatsapp"/>
    <d v="1899-12-30T20:27:07"/>
    <n v="2000"/>
    <d v="1899-12-30T16:44:51"/>
    <x v="178"/>
    <x v="1"/>
  </r>
  <r>
    <d v="2020-12-11T13:19:33"/>
    <s v="STU-2143276161"/>
    <s v="Iyawo Minimart"/>
    <s v="Arla Foods"/>
    <s v="Dano Cool Cow"/>
    <s v="Breakfast &amp; Snacks"/>
    <s v="Milk"/>
    <s v="Dano Cool Cow Sachet 12g x 260 + 30 Sachet Free"/>
    <n v="1"/>
    <n v="6750"/>
    <x v="0"/>
    <x v="20"/>
    <d v="2020-12-12T13:40:59"/>
    <s v="General Trade"/>
    <s v="Whatsapp"/>
    <d v="1899-12-31T00:21:26"/>
    <n v="6750"/>
    <d v="1899-12-30T13:19:33"/>
    <x v="179"/>
    <x v="1"/>
  </r>
  <r>
    <d v="2020-12-11T13:19:33"/>
    <s v="STU-2143276161"/>
    <s v="Iyawo Minimart"/>
    <s v="FrieslandCampina WAMCO Nigeria"/>
    <s v="Peak Milk"/>
    <s v="Breakfast &amp; Snacks"/>
    <s v="Milk"/>
    <s v="Peak Milk Tin 400g x 12"/>
    <n v="1"/>
    <n v="12400"/>
    <x v="0"/>
    <x v="20"/>
    <d v="2020-12-12T13:40:59"/>
    <s v="General Trade"/>
    <s v="Whatsapp"/>
    <d v="1899-12-31T00:21:26"/>
    <n v="12400"/>
    <d v="1899-12-30T13:19:33"/>
    <x v="179"/>
    <x v="0"/>
  </r>
  <r>
    <d v="2020-12-11T11:01:54"/>
    <s v="STU-2143275931"/>
    <s v="bolly Super Store"/>
    <s v="Arla Foods"/>
    <s v="Dano Cool Cow"/>
    <s v="Breakfast &amp; Snacks"/>
    <s v="Milk"/>
    <s v="Dano Cool Cow Sachet 12g x 260 + 30 Sachet Free"/>
    <n v="1"/>
    <n v="6750"/>
    <x v="0"/>
    <x v="31"/>
    <d v="2020-12-12T13:52:58"/>
    <s v="General Trade"/>
    <s v="Mobile App"/>
    <d v="1899-12-31T02:51:04"/>
    <n v="6750"/>
    <d v="1899-12-30T11:01:54"/>
    <x v="180"/>
    <x v="1"/>
  </r>
  <r>
    <d v="2020-12-11T11:01:54"/>
    <s v="STU-2143275931"/>
    <s v="bolly Super Store"/>
    <s v="Arla Foods"/>
    <s v="Dano Cool Cow"/>
    <s v="Breakfast &amp; Snacks"/>
    <s v="Milk"/>
    <s v="Dano Cool Cow Refill 350g x 12"/>
    <n v="0.5"/>
    <n v="8500"/>
    <x v="0"/>
    <x v="31"/>
    <d v="2020-12-12T13:52:58"/>
    <s v="General Trade"/>
    <s v="Mobile App"/>
    <d v="1899-12-31T02:51:04"/>
    <n v="4250"/>
    <d v="1899-12-30T11:01:54"/>
    <x v="180"/>
    <x v="1"/>
  </r>
  <r>
    <d v="2020-12-11T11:01:54"/>
    <s v="STU-2143275931"/>
    <s v="bolly Super Store"/>
    <s v="Cadbury Nigeria Plc"/>
    <s v="Bournvita"/>
    <s v="Breakfast &amp; Snacks"/>
    <s v="Chocolate Beverage"/>
    <s v="Cadbury Bournvita Sachet 20g x 200"/>
    <n v="0.5"/>
    <n v="9050"/>
    <x v="0"/>
    <x v="31"/>
    <d v="2020-12-12T13:52:58"/>
    <s v="General Trade"/>
    <s v="Mobile App"/>
    <d v="1899-12-31T02:51:04"/>
    <n v="4525"/>
    <d v="1899-12-30T11:01:54"/>
    <x v="180"/>
    <x v="1"/>
  </r>
  <r>
    <d v="2020-12-11T11:01:54"/>
    <s v="STU-2143275931"/>
    <s v="bolly Super Store"/>
    <s v="Cadbury Nigeria Plc"/>
    <s v="Bournvita"/>
    <s v="Breakfast &amp; Snacks"/>
    <s v="Chocolate Beverage"/>
    <s v="Cadbury Bournvita Refill 500g x 12"/>
    <n v="0.5"/>
    <n v="11150"/>
    <x v="0"/>
    <x v="31"/>
    <d v="2020-12-12T13:52:58"/>
    <s v="General Trade"/>
    <s v="Mobile App"/>
    <d v="1899-12-31T02:51:04"/>
    <n v="5575"/>
    <d v="1899-12-30T11:01:54"/>
    <x v="180"/>
    <x v="1"/>
  </r>
  <r>
    <d v="2020-12-11T11:01:54"/>
    <s v="STU-2143275931"/>
    <s v="bolly Super Store"/>
    <s v="Nestle Nigeria Plc"/>
    <s v="Nestle Golden Morn"/>
    <s v="Breakfast &amp; Snacks"/>
    <s v="Cereal"/>
    <s v="Golden Morn 50g x100"/>
    <n v="1"/>
    <n v="7050"/>
    <x v="0"/>
    <x v="31"/>
    <d v="2020-12-12T13:52:58"/>
    <s v="General Trade"/>
    <s v="Mobile App"/>
    <d v="1899-12-31T02:51:04"/>
    <n v="7050"/>
    <d v="1899-12-30T11:01:54"/>
    <x v="180"/>
    <x v="1"/>
  </r>
  <r>
    <d v="2020-12-11T17:46:16"/>
    <s v="STU-2143276520"/>
    <s v="Madam Wisdom Minimart"/>
    <s v="Nestle Nigeria Plc"/>
    <s v="Nestle Milo"/>
    <s v="Breakfast &amp; Snacks"/>
    <s v="Chocolate Beverage"/>
    <s v="Milo Sachet 20g x 240"/>
    <n v="2"/>
    <n v="9150"/>
    <x v="0"/>
    <x v="19"/>
    <d v="2020-12-12T15:10:35"/>
    <s v="General Trade"/>
    <s v="Whatsapp"/>
    <d v="1899-12-30T21:24:19"/>
    <n v="18300"/>
    <d v="1899-12-30T17:46:16"/>
    <x v="181"/>
    <x v="0"/>
  </r>
  <r>
    <d v="2020-12-11T17:46:16"/>
    <s v="STU-2143276520"/>
    <s v="Madam Wisdom Minimart"/>
    <s v="Nestle Nigeria Plc"/>
    <s v="Nestle Golden Morn"/>
    <s v="Breakfast &amp; Snacks"/>
    <s v="Cereal"/>
    <s v="Golden Morn 50g x100"/>
    <n v="1"/>
    <n v="7050"/>
    <x v="0"/>
    <x v="19"/>
    <d v="2020-12-12T15:10:35"/>
    <s v="General Trade"/>
    <s v="Whatsapp"/>
    <d v="1899-12-30T21:24:19"/>
    <n v="7050"/>
    <d v="1899-12-30T17:46:16"/>
    <x v="181"/>
    <x v="1"/>
  </r>
  <r>
    <d v="2020-12-11T17:46:16"/>
    <s v="STU-2143276520"/>
    <s v="Madam Wisdom Minimart"/>
    <s v="Infinity Snacks and Beverages Limited"/>
    <s v="Infinity  Cornflakes"/>
    <s v="Breakfast &amp; Snacks"/>
    <s v="Cereal"/>
    <s v="Infinity Cornflakes Sachet 30g x 36"/>
    <n v="2"/>
    <n v="1550"/>
    <x v="0"/>
    <x v="19"/>
    <d v="2020-12-12T15:10:35"/>
    <s v="General Trade"/>
    <s v="Whatsapp"/>
    <d v="1899-12-30T21:24:19"/>
    <n v="3100"/>
    <d v="1899-12-30T17:46:16"/>
    <x v="181"/>
    <x v="1"/>
  </r>
  <r>
    <d v="2020-12-11T13:47:48"/>
    <s v="STU-2143276205"/>
    <s v="Alhaja"/>
    <s v="Nestle Nigeria Plc"/>
    <s v="Nestle Golden Morn"/>
    <s v="Breakfast &amp; Snacks"/>
    <s v="Cereal"/>
    <s v="Golden Morn 50g x100"/>
    <n v="10"/>
    <n v="7050"/>
    <x v="0"/>
    <x v="10"/>
    <d v="2020-12-12T16:15:50"/>
    <s v="General Trade"/>
    <s v="Whatsapp"/>
    <d v="1899-12-31T02:28:02"/>
    <n v="70500"/>
    <d v="1899-12-30T13:47:48"/>
    <x v="182"/>
    <x v="0"/>
  </r>
  <r>
    <d v="2020-12-11T12:15:34"/>
    <s v="STU-2143276062"/>
    <s v="Morfas Minimart"/>
    <s v="Nestle Nigeria Plc"/>
    <s v="Nestle Milo"/>
    <s v="Breakfast &amp; Snacks"/>
    <s v="Chocolate Beverage"/>
    <s v="Milo Activ-Go Sachet 400g x 10 + (20g x 10 Free)"/>
    <n v="2"/>
    <n v="11200"/>
    <x v="0"/>
    <x v="4"/>
    <d v="2020-12-12T16:29:42"/>
    <s v="General Trade"/>
    <s v="Mobile App"/>
    <d v="1899-12-31T04:14:08"/>
    <n v="22400"/>
    <d v="1899-12-30T12:15:34"/>
    <x v="183"/>
    <x v="0"/>
  </r>
  <r>
    <d v="2020-12-11T12:15:34"/>
    <s v="STU-2143276062"/>
    <s v="Morfas Minimart"/>
    <s v="Arla Foods"/>
    <s v="Dano Cool Cow"/>
    <s v="Breakfast &amp; Snacks"/>
    <s v="Milk"/>
    <s v="Dano Cool Cow Refill 350g x 12"/>
    <n v="2"/>
    <n v="8500"/>
    <x v="0"/>
    <x v="4"/>
    <d v="2020-12-12T16:29:42"/>
    <s v="General Trade"/>
    <s v="Mobile App"/>
    <d v="1899-12-31T04:14:08"/>
    <n v="17000"/>
    <d v="1899-12-30T12:15:34"/>
    <x v="183"/>
    <x v="0"/>
  </r>
  <r>
    <d v="2020-12-11T13:49:30"/>
    <s v="STU-2143276203"/>
    <s v="Hi Mart Minimart"/>
    <s v="Nestle Nigeria Plc"/>
    <s v="Nestle Golden Morn"/>
    <s v="Breakfast &amp; Snacks"/>
    <s v="Cereal"/>
    <s v="Golden Morn 50g x100"/>
    <n v="15"/>
    <n v="7050"/>
    <x v="0"/>
    <x v="58"/>
    <d v="2020-12-12T18:33:15"/>
    <s v="General Trade"/>
    <s v="Whatsapp"/>
    <d v="1899-12-31T04:43:45"/>
    <n v="105750"/>
    <d v="1899-12-30T13:49:30"/>
    <x v="184"/>
    <x v="0"/>
  </r>
  <r>
    <d v="2020-12-11T15:32:52"/>
    <s v="STU-2143276345"/>
    <s v="Hi Mart Minimart"/>
    <s v="Cadbury Nigeria Plc"/>
    <s v="Bournvita"/>
    <s v="Breakfast &amp; Snacks"/>
    <s v="Chocolate Beverage"/>
    <s v="Cadbury Bournvita Sachet 20g x 200"/>
    <n v="5"/>
    <n v="9050"/>
    <x v="0"/>
    <x v="58"/>
    <d v="2020-12-12T18:33:15"/>
    <s v="General Trade"/>
    <s v="Whatsapp"/>
    <d v="1899-12-31T03:00:23"/>
    <n v="45250"/>
    <d v="1899-12-30T15:32:52"/>
    <x v="184"/>
    <x v="0"/>
  </r>
  <r>
    <d v="2020-12-11T17:44:56"/>
    <s v="STU-2143276518"/>
    <s v="Hi Mart Minimart"/>
    <s v="Nestle Nigeria Plc"/>
    <s v="Nestle Golden Morn"/>
    <s v="Breakfast &amp; Snacks"/>
    <s v="Cereal"/>
    <s v="Golden Morn 50g x100"/>
    <n v="10"/>
    <n v="7050"/>
    <x v="0"/>
    <x v="58"/>
    <d v="2020-12-12T18:33:15"/>
    <s v="General Trade"/>
    <s v="Whatsapp"/>
    <d v="1899-12-31T00:48:19"/>
    <n v="70500"/>
    <d v="1899-12-30T17:44:56"/>
    <x v="184"/>
    <x v="0"/>
  </r>
  <r>
    <d v="2020-12-11T17:44:56"/>
    <s v="STU-2143276518"/>
    <s v="Hi Mart Minimart"/>
    <s v="Chi Nigeria Limited"/>
    <s v="Hollandia Evap. Milk"/>
    <s v="Breakfast &amp; Snacks"/>
    <s v="Yoghurt"/>
    <s v="HOLLANDIA EVAP MILK 190G x 24"/>
    <n v="5"/>
    <n v="4200"/>
    <x v="0"/>
    <x v="58"/>
    <d v="2020-12-12T18:33:15"/>
    <s v="General Trade"/>
    <s v="Whatsapp"/>
    <d v="1899-12-31T00:48:19"/>
    <n v="21000"/>
    <d v="1899-12-30T17:44:56"/>
    <x v="184"/>
    <x v="0"/>
  </r>
  <r>
    <d v="2020-12-11T14:48:32"/>
    <s v="STU-2143276286"/>
    <s v="Ibukunoluwa Minimart"/>
    <s v="MistaChoco"/>
    <s v="MistaChoco 15g"/>
    <s v="Breakfast &amp; Snacks"/>
    <s v="Spreads"/>
    <s v="MistaChoco and Sistachoco Promo Pack 15g x 50"/>
    <n v="1"/>
    <n v="1500"/>
    <x v="0"/>
    <x v="25"/>
    <d v="2020-12-12T19:30:29"/>
    <s v="General Trade"/>
    <s v="Whatsapp"/>
    <d v="1899-12-31T04:41:57"/>
    <n v="1500"/>
    <d v="1899-12-30T14:48:32"/>
    <x v="185"/>
    <x v="1"/>
  </r>
  <r>
    <d v="2020-12-11T14:48:32"/>
    <s v="STU-2143276286"/>
    <s v="Ibukunoluwa Minimart"/>
    <s v="MistaChoco"/>
    <s v="MistaChoco 15g"/>
    <s v="Breakfast &amp; Snacks"/>
    <s v="Spreads"/>
    <s v="One Free Hanger of MistaChoco"/>
    <n v="1"/>
    <n v="1"/>
    <x v="0"/>
    <x v="25"/>
    <d v="2020-12-12T19:30:29"/>
    <s v="General Trade"/>
    <s v="Whatsapp"/>
    <d v="1899-12-31T04:41:57"/>
    <n v="1"/>
    <d v="1899-12-30T14:48:32"/>
    <x v="185"/>
    <x v="1"/>
  </r>
  <r>
    <d v="2020-12-11T17:57:39"/>
    <s v="STU-2143276543"/>
    <s v="Silver Destiny"/>
    <s v="Nestle Nigeria Plc"/>
    <s v="Nestle Milo"/>
    <s v="Breakfast &amp; Snacks"/>
    <s v="Chocolate Beverage"/>
    <s v="Milo Activ-Go Sachet 400g x 10 + (20g x 10 Free)"/>
    <n v="1"/>
    <n v="11200"/>
    <x v="0"/>
    <x v="14"/>
    <d v="2020-12-12T19:54:45"/>
    <s v="General Trade"/>
    <s v="Whatsapp"/>
    <d v="1899-12-31T01:57:06"/>
    <n v="11200"/>
    <d v="1899-12-30T17:57:39"/>
    <x v="18"/>
    <x v="0"/>
  </r>
  <r>
    <d v="2020-12-11T17:57:39"/>
    <s v="STU-2143276543"/>
    <s v="Silver Destiny"/>
    <s v="FrieslandCampina WAMCO Nigeria"/>
    <s v="Peak Milk"/>
    <s v="Breakfast &amp; Snacks"/>
    <s v="Milk"/>
    <s v="Peak 123 gum Sachets 360g x 12"/>
    <n v="1"/>
    <n v="14700"/>
    <x v="0"/>
    <x v="14"/>
    <d v="2020-12-12T19:54:45"/>
    <s v="General Trade"/>
    <s v="Whatsapp"/>
    <d v="1899-12-31T01:57:06"/>
    <n v="14700"/>
    <d v="1899-12-30T17:57:39"/>
    <x v="18"/>
    <x v="0"/>
  </r>
  <r>
    <d v="2020-12-11T17:57:39"/>
    <s v="STU-2143276543"/>
    <s v="Silver Destiny"/>
    <s v="Arla Foods"/>
    <s v="Dano Cool Cow"/>
    <s v="Breakfast &amp; Snacks"/>
    <s v="Milk"/>
    <s v="Dano Cool Cow Refill 800g x 12"/>
    <n v="0.5"/>
    <n v="19170"/>
    <x v="0"/>
    <x v="14"/>
    <d v="2020-12-12T19:54:45"/>
    <s v="General Trade"/>
    <s v="Whatsapp"/>
    <d v="1899-12-31T01:57:06"/>
    <n v="9585"/>
    <d v="1899-12-30T17:57:39"/>
    <x v="18"/>
    <x v="1"/>
  </r>
  <r>
    <d v="2020-12-11T17:57:39"/>
    <s v="STU-2143276543"/>
    <s v="Silver Destiny"/>
    <s v="Arla Foods"/>
    <s v="Dano Cool Cow"/>
    <s v="Breakfast &amp; Snacks"/>
    <s v="Milk"/>
    <s v="Dano Cool Cow Refill 350g x 12"/>
    <n v="1"/>
    <n v="8500"/>
    <x v="0"/>
    <x v="14"/>
    <d v="2020-12-12T19:54:45"/>
    <s v="General Trade"/>
    <s v="Whatsapp"/>
    <d v="1899-12-31T01:57:06"/>
    <n v="8500"/>
    <d v="1899-12-30T17:57:39"/>
    <x v="18"/>
    <x v="1"/>
  </r>
  <r>
    <d v="2020-12-11T17:57:39"/>
    <s v="STU-2143276543"/>
    <s v="Silver Destiny"/>
    <s v="Arla Foods"/>
    <s v="Dano Cool Cow"/>
    <s v="Breakfast &amp; Snacks"/>
    <s v="Milk"/>
    <s v="Dano Cool Cow Sachet 12g x 260 + 30 Sachet Free"/>
    <n v="1"/>
    <n v="6750"/>
    <x v="0"/>
    <x v="14"/>
    <d v="2020-12-12T19:54:45"/>
    <s v="General Trade"/>
    <s v="Whatsapp"/>
    <d v="1899-12-31T01:57:06"/>
    <n v="6750"/>
    <d v="1899-12-30T17:57:39"/>
    <x v="18"/>
    <x v="1"/>
  </r>
  <r>
    <d v="2020-12-11T17:57:39"/>
    <s v="STU-2143276543"/>
    <s v="Silver Destiny"/>
    <s v="Arla Foods"/>
    <s v="Dano Full Cream"/>
    <s v="Breakfast &amp; Snacks"/>
    <s v="Milk"/>
    <s v="DANO FULL CREAM 12 X 800G"/>
    <n v="0.5"/>
    <n v="23680"/>
    <x v="0"/>
    <x v="14"/>
    <d v="2020-12-12T19:54:45"/>
    <s v="General Trade"/>
    <s v="Whatsapp"/>
    <d v="1899-12-31T01:57:06"/>
    <n v="11840"/>
    <d v="1899-12-30T17:57:39"/>
    <x v="18"/>
    <x v="0"/>
  </r>
  <r>
    <d v="2020-12-11T14:26:24"/>
    <s v="STU-2143276250"/>
    <s v="Ceeford Minimart"/>
    <s v="FrieslandCampina WAMCO Nigeria"/>
    <s v="Peak Milk"/>
    <s v="Breakfast &amp; Snacks"/>
    <s v="Milk"/>
    <s v="Peak Nig Tray 170g x 48"/>
    <n v="2"/>
    <n v="9100"/>
    <x v="0"/>
    <x v="82"/>
    <d v="2020-12-12T21:08:38"/>
    <s v="General Trade"/>
    <s v="Whatsapp"/>
    <d v="1899-12-31T06:42:14"/>
    <n v="18200"/>
    <d v="1899-12-30T14:26:24"/>
    <x v="186"/>
    <x v="0"/>
  </r>
  <r>
    <d v="2020-12-13T17:29:12"/>
    <s v="STU-2143277522"/>
    <s v="Ronksey Minimart"/>
    <s v="Promasidor"/>
    <s v="Cowbell Milk"/>
    <s v="Breakfast &amp; Snacks"/>
    <s v="Milk"/>
    <s v="Cowbell Chocolate Sachet 20g x 26 x 10"/>
    <n v="1"/>
    <n v="7800"/>
    <x v="0"/>
    <x v="63"/>
    <d v="2020-12-14T09:22:16"/>
    <s v="General Trade"/>
    <s v="Whatsapp"/>
    <d v="1899-12-30T15:53:04"/>
    <n v="7800"/>
    <d v="1899-12-30T17:29:12"/>
    <x v="187"/>
    <x v="1"/>
  </r>
  <r>
    <d v="2020-12-13T17:29:12"/>
    <s v="STU-2143277522"/>
    <s v="Ronksey Minimart"/>
    <s v="Nestle Nigeria Plc"/>
    <s v="Nestle Milo"/>
    <s v="Breakfast &amp; Snacks"/>
    <s v="Chocolate Beverage"/>
    <s v="Milo Sachet 20g x 240"/>
    <n v="1"/>
    <n v="9150"/>
    <x v="0"/>
    <x v="63"/>
    <d v="2020-12-14T09:22:16"/>
    <s v="General Trade"/>
    <s v="Whatsapp"/>
    <d v="1899-12-30T15:53:04"/>
    <n v="9150"/>
    <d v="1899-12-30T17:29:12"/>
    <x v="187"/>
    <x v="1"/>
  </r>
  <r>
    <d v="2020-12-13T17:29:12"/>
    <s v="STU-2143277522"/>
    <s v="Ronksey Minimart"/>
    <s v="FrieslandCampina WAMCO Nigeria"/>
    <s v="Peak Milk"/>
    <s v="Breakfast &amp; Snacks"/>
    <s v="Milk"/>
    <s v="Peak Milk Powder Sachet 14g x 210"/>
    <n v="1"/>
    <n v="10650"/>
    <x v="0"/>
    <x v="63"/>
    <d v="2020-12-14T09:22:16"/>
    <s v="General Trade"/>
    <s v="Whatsapp"/>
    <d v="1899-12-30T15:53:04"/>
    <n v="10650"/>
    <d v="1899-12-30T17:29:12"/>
    <x v="187"/>
    <x v="0"/>
  </r>
  <r>
    <d v="2020-12-13T17:29:12"/>
    <s v="STU-2143277522"/>
    <s v="Ronksey Minimart"/>
    <s v="FrieslandCampina WAMCO Nigeria"/>
    <s v="Three Crowns Milk"/>
    <s v="Breakfast &amp; Snacks"/>
    <s v="Milk"/>
    <s v="THREE CROWN EVAP TRAY 24 X 170G"/>
    <n v="1"/>
    <n v="3750"/>
    <x v="0"/>
    <x v="63"/>
    <d v="2020-12-14T09:22:16"/>
    <s v="General Trade"/>
    <s v="Whatsapp"/>
    <d v="1899-12-30T15:53:04"/>
    <n v="3750"/>
    <d v="1899-12-30T17:29:12"/>
    <x v="187"/>
    <x v="1"/>
  </r>
  <r>
    <d v="2020-12-12T12:42:31"/>
    <s v="STU-2143277102"/>
    <s v="Sariki Minimart"/>
    <s v="Promasidor"/>
    <s v="Cowbell Milk"/>
    <s v="Breakfast &amp; Snacks"/>
    <s v="Milk"/>
    <s v="Cowbell Coffee 20g Sachet x 200"/>
    <n v="1"/>
    <n v="8500"/>
    <x v="0"/>
    <x v="46"/>
    <d v="2020-12-14T10:24:31"/>
    <s v="Wholesale"/>
    <s v="Whatsapp"/>
    <d v="1899-12-31T21:42:00"/>
    <n v="8500"/>
    <d v="1899-12-30T12:42:31"/>
    <x v="65"/>
    <x v="1"/>
  </r>
  <r>
    <d v="2020-12-12T12:42:31"/>
    <s v="STU-2143277102"/>
    <s v="Sariki Minimart"/>
    <s v="Promasidor"/>
    <s v="Cowbell Milk"/>
    <s v="Breakfast &amp; Snacks"/>
    <s v="Milk"/>
    <s v="Cowbell Chocolate Sachet 20g x 26 x 10"/>
    <n v="1"/>
    <n v="7800"/>
    <x v="0"/>
    <x v="46"/>
    <d v="2020-12-14T10:24:31"/>
    <s v="Wholesale"/>
    <s v="Whatsapp"/>
    <d v="1899-12-31T21:42:00"/>
    <n v="7800"/>
    <d v="1899-12-30T12:42:31"/>
    <x v="65"/>
    <x v="1"/>
  </r>
  <r>
    <d v="2020-12-12T12:42:31"/>
    <s v="STU-2143277102"/>
    <s v="Sariki Minimart"/>
    <s v="FrieslandCampina WAMCO Nigeria"/>
    <s v="Three Crowns Milk"/>
    <s v="Breakfast &amp; Snacks"/>
    <s v="Milk"/>
    <s v="THREE CROWN EVAP TRAY 24 X 170G"/>
    <n v="3"/>
    <n v="3750"/>
    <x v="0"/>
    <x v="46"/>
    <d v="2020-12-14T10:24:31"/>
    <s v="Wholesale"/>
    <s v="Whatsapp"/>
    <d v="1899-12-31T21:42:00"/>
    <n v="11250"/>
    <d v="1899-12-30T12:42:31"/>
    <x v="65"/>
    <x v="0"/>
  </r>
  <r>
    <d v="2020-12-12T12:42:31"/>
    <s v="STU-2143277102"/>
    <s v="Sariki Minimart"/>
    <s v="MistaChoco"/>
    <s v="MistaChoco 15g"/>
    <s v="Breakfast &amp; Snacks"/>
    <s v="Spreads"/>
    <s v="One Free Hanger of MistaChoco"/>
    <n v="1"/>
    <n v="1"/>
    <x v="0"/>
    <x v="46"/>
    <d v="2020-12-14T10:24:31"/>
    <s v="Wholesale"/>
    <s v="Whatsapp"/>
    <d v="1899-12-31T21:42:00"/>
    <n v="1"/>
    <d v="1899-12-30T12:42:31"/>
    <x v="65"/>
    <x v="1"/>
  </r>
  <r>
    <d v="2020-12-12T12:42:31"/>
    <s v="STU-2143277102"/>
    <s v="Sariki Minimart"/>
    <s v="MistaChoco"/>
    <s v="MistaChoco 15g"/>
    <s v="Breakfast &amp; Snacks"/>
    <s v="Spreads"/>
    <s v="MistaChoco and Sistachoco Promo Pack 15g x 50"/>
    <n v="2"/>
    <n v="1500"/>
    <x v="0"/>
    <x v="46"/>
    <d v="2020-12-14T10:24:31"/>
    <s v="Wholesale"/>
    <s v="Whatsapp"/>
    <d v="1899-12-31T21:42:00"/>
    <n v="3000"/>
    <d v="1899-12-30T12:42:31"/>
    <x v="65"/>
    <x v="1"/>
  </r>
  <r>
    <d v="2020-12-12T16:30:23"/>
    <s v="STU-2143277293"/>
    <s v="Udapaul Nig"/>
    <s v="Nestle Nigeria Plc"/>
    <s v="Nestle Golden Morn"/>
    <s v="Breakfast &amp; Snacks"/>
    <s v="Cereal"/>
    <s v="Golden Morn 50g x100"/>
    <n v="4"/>
    <n v="7050"/>
    <x v="0"/>
    <x v="55"/>
    <d v="2020-12-14T10:31:47"/>
    <s v="General Trade"/>
    <s v="Mobile App"/>
    <d v="1899-12-31T18:01:24"/>
    <n v="28200"/>
    <d v="1899-12-30T16:30:23"/>
    <x v="188"/>
    <x v="0"/>
  </r>
  <r>
    <d v="2020-12-12T16:30:23"/>
    <s v="STU-2143277293"/>
    <s v="Udapaul Nig"/>
    <s v="FrieslandCampina WAMCO Nigeria"/>
    <s v="Three Crowns Milk"/>
    <s v="Breakfast &amp; Snacks"/>
    <s v="Milk"/>
    <s v="THREE CROWN EVAP TRAY 24 X 170G"/>
    <n v="4"/>
    <n v="3750"/>
    <x v="0"/>
    <x v="55"/>
    <d v="2020-12-14T10:31:47"/>
    <s v="General Trade"/>
    <s v="Mobile App"/>
    <d v="1899-12-31T18:01:24"/>
    <n v="15000"/>
    <d v="1899-12-30T16:30:23"/>
    <x v="188"/>
    <x v="0"/>
  </r>
  <r>
    <d v="2020-12-13T17:24:55"/>
    <s v="STU-2143277520"/>
    <s v="Opashola Minimarts"/>
    <s v="Nestle Nigeria Plc"/>
    <s v="Nestle Golden Morn"/>
    <s v="Breakfast &amp; Snacks"/>
    <s v="Cereal"/>
    <s v="Nestle Golden Morn 450g x 12"/>
    <n v="1"/>
    <n v="7450"/>
    <x v="0"/>
    <x v="27"/>
    <d v="2020-12-14T10:41:04"/>
    <s v="General Trade"/>
    <s v="Whatsapp"/>
    <d v="1899-12-30T17:16:09"/>
    <n v="7450"/>
    <d v="1899-12-30T17:24:55"/>
    <x v="66"/>
    <x v="1"/>
  </r>
  <r>
    <d v="2020-12-13T17:24:55"/>
    <s v="STU-2143277520"/>
    <s v="Opashola Minimarts"/>
    <s v="Nasco"/>
    <s v="Nasco Cornflakes"/>
    <s v="Breakfast &amp; Snacks"/>
    <s v="Cereal"/>
    <s v="Nasco Cornflakes Original Sachet 30g x 36"/>
    <n v="3"/>
    <n v="2000"/>
    <x v="0"/>
    <x v="27"/>
    <d v="2020-12-14T10:41:04"/>
    <s v="General Trade"/>
    <s v="Whatsapp"/>
    <d v="1899-12-30T17:16:09"/>
    <n v="6000"/>
    <d v="1899-12-30T17:24:55"/>
    <x v="66"/>
    <x v="1"/>
  </r>
  <r>
    <d v="2020-12-13T17:24:55"/>
    <s v="STU-2143277520"/>
    <s v="Opashola Minimarts"/>
    <s v="Unilever Nigeria Plc"/>
    <s v="Blue Band Spread"/>
    <s v="Breakfast &amp; Snacks"/>
    <s v="Butter"/>
    <s v="Blue Band Spread For Bread 250g x 24"/>
    <n v="1"/>
    <n v="7500"/>
    <x v="0"/>
    <x v="27"/>
    <d v="2020-12-14T10:41:04"/>
    <s v="General Trade"/>
    <s v="Whatsapp"/>
    <d v="1899-12-30T17:16:09"/>
    <n v="7500"/>
    <d v="1899-12-30T17:24:55"/>
    <x v="66"/>
    <x v="1"/>
  </r>
  <r>
    <d v="2020-12-12T10:20:41"/>
    <s v="STU-2143276931"/>
    <s v="Taisan Minimart"/>
    <s v="MistaChoco"/>
    <s v="MistaChoco 15g"/>
    <s v="Breakfast &amp; Snacks"/>
    <s v="Spreads"/>
    <s v="MistaChoco and Sistachoco Promo Pack 15g x 50"/>
    <n v="1"/>
    <n v="1500"/>
    <x v="0"/>
    <x v="77"/>
    <d v="2020-12-14T11:15:57"/>
    <s v="General Trade"/>
    <s v="Whatsapp"/>
    <d v="1900-01-01T00:55:16"/>
    <n v="1500"/>
    <d v="1899-12-30T10:20:41"/>
    <x v="189"/>
    <x v="1"/>
  </r>
  <r>
    <d v="2020-12-12T10:20:41"/>
    <s v="STU-2143276931"/>
    <s v="Taisan Minimart"/>
    <s v="MistaChoco"/>
    <s v="MistaChoco 15g"/>
    <s v="Breakfast &amp; Snacks"/>
    <s v="Spreads"/>
    <s v="One Free Hanger of MistaChoco"/>
    <n v="1"/>
    <n v="1"/>
    <x v="0"/>
    <x v="77"/>
    <d v="2020-12-14T11:15:57"/>
    <s v="General Trade"/>
    <s v="Whatsapp"/>
    <d v="1900-01-01T00:55:16"/>
    <n v="1"/>
    <d v="1899-12-30T10:20:41"/>
    <x v="189"/>
    <x v="1"/>
  </r>
  <r>
    <d v="2020-12-12T14:17:20"/>
    <s v="STU-2143277191"/>
    <s v="Oge Mini Mart"/>
    <s v="Cadbury Nigeria Plc"/>
    <s v="Bournvita"/>
    <s v="Breakfast &amp; Snacks"/>
    <s v="Chocolate Beverage"/>
    <s v="Cadbury Bournvita Refill 500g x 12"/>
    <n v="1"/>
    <n v="11150"/>
    <x v="0"/>
    <x v="18"/>
    <d v="2020-12-14T11:52:44"/>
    <s v="General Trade"/>
    <s v="Whatsapp"/>
    <d v="1899-12-31T21:35:24"/>
    <n v="11150"/>
    <d v="1899-12-30T14:17:20"/>
    <x v="67"/>
    <x v="0"/>
  </r>
  <r>
    <d v="2020-12-12T14:17:20"/>
    <s v="STU-2143277191"/>
    <s v="Oge Mini Mart"/>
    <s v="Nestle Nigeria Plc"/>
    <s v="Nestle Milo"/>
    <s v="Breakfast &amp; Snacks"/>
    <s v="Chocolate Beverage"/>
    <s v="Milo Sachet 20g x 240"/>
    <n v="1"/>
    <n v="9150"/>
    <x v="0"/>
    <x v="18"/>
    <d v="2020-12-14T11:52:44"/>
    <s v="General Trade"/>
    <s v="Whatsapp"/>
    <d v="1899-12-31T21:35:24"/>
    <n v="9150"/>
    <d v="1899-12-30T14:17:20"/>
    <x v="67"/>
    <x v="1"/>
  </r>
  <r>
    <d v="2020-12-12T14:17:20"/>
    <s v="STU-2143277191"/>
    <s v="Oge Mini Mart"/>
    <s v="FrieslandCampina WAMCO Nigeria"/>
    <s v="Peak Milk"/>
    <s v="Breakfast &amp; Snacks"/>
    <s v="Milk"/>
    <s v="Peak Yoghurt 315ml Orange"/>
    <n v="1"/>
    <n v="1860"/>
    <x v="0"/>
    <x v="18"/>
    <d v="2020-12-14T11:52:44"/>
    <s v="General Trade"/>
    <s v="Whatsapp"/>
    <d v="1899-12-31T21:35:24"/>
    <n v="1860"/>
    <d v="1899-12-30T14:17:20"/>
    <x v="67"/>
    <x v="1"/>
  </r>
  <r>
    <d v="2020-12-12T14:17:20"/>
    <s v="STU-2143277191"/>
    <s v="Oge Mini Mart"/>
    <s v="FrieslandCampina WAMCO Nigeria"/>
    <s v="Three Crowns Milk"/>
    <s v="Breakfast &amp; Snacks"/>
    <s v="Milk"/>
    <s v="THREE CROWN EVAP TRAY 24 X 170G"/>
    <n v="2"/>
    <n v="3750"/>
    <x v="0"/>
    <x v="18"/>
    <d v="2020-12-14T11:52:44"/>
    <s v="General Trade"/>
    <s v="Whatsapp"/>
    <d v="1899-12-31T21:35:24"/>
    <n v="7500"/>
    <d v="1899-12-30T14:17:20"/>
    <x v="67"/>
    <x v="1"/>
  </r>
  <r>
    <d v="2020-12-12T14:17:20"/>
    <s v="STU-2143277191"/>
    <s v="Oge Mini Mart"/>
    <s v="Chi Nigeria Limited"/>
    <s v="Hollandia Evap. Milk"/>
    <s v="Breakfast &amp; Snacks"/>
    <s v="Yoghurt"/>
    <s v="HOLLANDIA EVAP MILK 50ML x 48"/>
    <n v="2"/>
    <n v="2780"/>
    <x v="0"/>
    <x v="18"/>
    <d v="2020-12-14T11:52:44"/>
    <s v="General Trade"/>
    <s v="Whatsapp"/>
    <d v="1899-12-31T21:35:24"/>
    <n v="5560"/>
    <d v="1899-12-30T14:17:20"/>
    <x v="67"/>
    <x v="1"/>
  </r>
  <r>
    <d v="2020-12-11T18:16:28"/>
    <s v="STU-2143276569"/>
    <s v="success 234 ojota"/>
    <s v="MistaChoco"/>
    <s v="MistaChoco 15g"/>
    <s v="Breakfast &amp; Snacks"/>
    <s v="Spreads"/>
    <s v="One Free Hanger of MistaChoco"/>
    <n v="1"/>
    <n v="1"/>
    <x v="0"/>
    <x v="71"/>
    <d v="2020-12-14T12:17:12"/>
    <s v="Wholesale"/>
    <s v="Whatsapp"/>
    <d v="1900-01-01T18:00:44"/>
    <n v="1"/>
    <d v="1899-12-30T18:16:28"/>
    <x v="190"/>
    <x v="1"/>
  </r>
  <r>
    <d v="2020-12-11T18:16:28"/>
    <s v="STU-2143276569"/>
    <s v="success 234 ojota"/>
    <s v="MistaChoco"/>
    <s v="MistaChoco 15g"/>
    <s v="Breakfast &amp; Snacks"/>
    <s v="Spreads"/>
    <s v="MistaChoco and Sistachoco Promo Pack 15g x 50"/>
    <n v="1"/>
    <n v="1500"/>
    <x v="0"/>
    <x v="71"/>
    <d v="2020-12-14T12:17:12"/>
    <s v="Wholesale"/>
    <s v="Whatsapp"/>
    <d v="1900-01-01T18:00:44"/>
    <n v="1500"/>
    <d v="1899-12-30T18:16:28"/>
    <x v="190"/>
    <x v="1"/>
  </r>
  <r>
    <d v="2020-12-04T19:02:15"/>
    <s v="STU-2143269671"/>
    <s v="David Minimart"/>
    <s v="Chi Nigeria Limited"/>
    <s v="Hollandia Evap. Milk"/>
    <s v="Breakfast &amp; Snacks"/>
    <s v="Yoghurt"/>
    <s v="HOLLANDIA EVAP MILK 50ML x 48"/>
    <n v="30"/>
    <n v="2780"/>
    <x v="0"/>
    <x v="83"/>
    <d v="2020-12-14T12:36:44"/>
    <s v="Wholesale"/>
    <s v="Mobile App"/>
    <d v="1900-01-08T17:34:29"/>
    <n v="83400"/>
    <d v="1899-12-30T19:02:15"/>
    <x v="191"/>
    <x v="0"/>
  </r>
  <r>
    <d v="2020-12-04T19:03:50"/>
    <s v="STU-2143269672"/>
    <s v="David Minimart"/>
    <s v="Chi Nigeria Limited"/>
    <s v="Hollandia Evap. Milk"/>
    <s v="Breakfast &amp; Snacks"/>
    <s v="Yoghurt"/>
    <s v="Hollandia Evap Slim 120g x 24"/>
    <n v="15"/>
    <n v="2080"/>
    <x v="0"/>
    <x v="83"/>
    <d v="2020-12-14T12:36:44"/>
    <s v="Wholesale"/>
    <s v="Mobile App"/>
    <d v="1900-01-08T17:32:54"/>
    <n v="31200"/>
    <d v="1899-12-30T19:03:50"/>
    <x v="191"/>
    <x v="0"/>
  </r>
  <r>
    <d v="2020-12-12T09:30:11"/>
    <s v="STU-2143276767"/>
    <s v="Madam Claire"/>
    <s v="Nestle Nigeria Plc"/>
    <s v="Nestle Milo"/>
    <s v="Breakfast &amp; Snacks"/>
    <s v="Chocolate Beverage"/>
    <s v="Milo Sachet 20g x 240"/>
    <n v="1"/>
    <n v="9150"/>
    <x v="0"/>
    <x v="74"/>
    <d v="2020-12-14T12:48:55"/>
    <s v="General Trade"/>
    <s v="Whatsapp"/>
    <d v="1900-01-01T03:18:44"/>
    <n v="9150"/>
    <d v="1899-12-30T09:30:11"/>
    <x v="192"/>
    <x v="1"/>
  </r>
  <r>
    <d v="2020-12-12T09:30:11"/>
    <s v="STU-2143276767"/>
    <s v="Madam Claire"/>
    <s v="Fastizers Food Confectionery"/>
    <s v="Nibit Cookies"/>
    <s v="Breakfast &amp; Snacks"/>
    <s v="Confectionary"/>
    <s v="Nibit Mini Snacks Chocolate Cookies 60g x 72"/>
    <n v="1"/>
    <n v="3000"/>
    <x v="0"/>
    <x v="74"/>
    <d v="2020-12-14T12:48:55"/>
    <s v="General Trade"/>
    <s v="Whatsapp"/>
    <d v="1900-01-01T03:18:44"/>
    <n v="3000"/>
    <d v="1899-12-30T09:30:11"/>
    <x v="192"/>
    <x v="1"/>
  </r>
  <r>
    <d v="2020-12-12T09:30:11"/>
    <s v="STU-2143276767"/>
    <s v="Madam Claire"/>
    <s v="Arla Foods"/>
    <s v="Dano Cool Cow"/>
    <s v="Breakfast &amp; Snacks"/>
    <s v="Milk"/>
    <s v="Dano Cool Cow Sachet 12g x 260 + 30 Sachet Free"/>
    <n v="2"/>
    <n v="6750"/>
    <x v="0"/>
    <x v="74"/>
    <d v="2020-12-14T12:48:55"/>
    <s v="General Trade"/>
    <s v="Whatsapp"/>
    <d v="1900-01-01T03:18:44"/>
    <n v="13500"/>
    <d v="1899-12-30T09:30:11"/>
    <x v="192"/>
    <x v="0"/>
  </r>
  <r>
    <d v="2020-12-12T09:30:11"/>
    <s v="STU-2143276767"/>
    <s v="Madam Claire"/>
    <s v="Nasco"/>
    <s v="Nasco Biscuit"/>
    <s v="Breakfast &amp; Snacks"/>
    <s v="Biscuits"/>
    <s v="Nasco Shortcake 120g  x 36"/>
    <n v="2"/>
    <n v="3300"/>
    <x v="0"/>
    <x v="74"/>
    <d v="2020-12-14T12:48:55"/>
    <s v="General Trade"/>
    <s v="Whatsapp"/>
    <d v="1900-01-01T03:18:44"/>
    <n v="6600"/>
    <d v="1899-12-30T09:30:11"/>
    <x v="192"/>
    <x v="1"/>
  </r>
  <r>
    <d v="2020-12-12T09:52:16"/>
    <s v="STU-2143276867"/>
    <s v="A Square Minimart"/>
    <s v="MistaChoco"/>
    <s v="MistaChoco 15g"/>
    <s v="Breakfast &amp; Snacks"/>
    <s v="Spreads"/>
    <s v="One Free Hanger of MistaChoco"/>
    <n v="1"/>
    <n v="1"/>
    <x v="0"/>
    <x v="63"/>
    <d v="2020-12-14T13:01:56"/>
    <s v="General Trade"/>
    <s v="Whatsapp"/>
    <d v="1900-01-01T03:09:40"/>
    <n v="1"/>
    <d v="1899-12-30T09:52:16"/>
    <x v="193"/>
    <x v="1"/>
  </r>
  <r>
    <d v="2020-12-12T09:52:16"/>
    <s v="STU-2143276867"/>
    <s v="A Square Minimart"/>
    <s v="MistaChoco"/>
    <s v="MistaChoco 15g"/>
    <s v="Breakfast &amp; Snacks"/>
    <s v="Spreads"/>
    <s v="MistaChoco and Sistachoco Promo Pack 15g x 50"/>
    <n v="1"/>
    <n v="1500"/>
    <x v="0"/>
    <x v="63"/>
    <d v="2020-12-14T13:01:56"/>
    <s v="General Trade"/>
    <s v="Whatsapp"/>
    <d v="1900-01-01T03:09:40"/>
    <n v="1500"/>
    <d v="1899-12-30T09:52:16"/>
    <x v="193"/>
    <x v="1"/>
  </r>
  <r>
    <d v="2020-12-13T11:52:45"/>
    <s v="STU-2143277441"/>
    <s v="Brasq"/>
    <s v="FrieslandCampina WAMCO Nigeria"/>
    <s v="Three Crowns Milk"/>
    <s v="Breakfast &amp; Snacks"/>
    <s v="Milk"/>
    <s v="THREE CROWN EVAP TRAY 24 X 170G"/>
    <n v="2"/>
    <n v="3750"/>
    <x v="0"/>
    <x v="84"/>
    <d v="2020-12-14T13:18:43"/>
    <s v="General Trade"/>
    <s v="Mobile App"/>
    <d v="1899-12-31T01:25:58"/>
    <n v="7500"/>
    <d v="1899-12-30T11:52:45"/>
    <x v="194"/>
    <x v="1"/>
  </r>
  <r>
    <d v="2020-12-13T11:52:45"/>
    <s v="STU-2143277441"/>
    <s v="Brasq"/>
    <s v="FrieslandCampina WAMCO Nigeria"/>
    <s v="Peak Milk"/>
    <s v="Breakfast &amp; Snacks"/>
    <s v="Milk"/>
    <s v="Peak 123 gum Sachets 360g x 12"/>
    <n v="1"/>
    <n v="14700"/>
    <x v="0"/>
    <x v="84"/>
    <d v="2020-12-14T13:18:43"/>
    <s v="General Trade"/>
    <s v="Mobile App"/>
    <d v="1899-12-31T01:25:58"/>
    <n v="14700"/>
    <d v="1899-12-30T11:52:45"/>
    <x v="194"/>
    <x v="0"/>
  </r>
  <r>
    <d v="2020-12-13T11:52:45"/>
    <s v="STU-2143277441"/>
    <s v="Brasq"/>
    <s v="Arla Foods"/>
    <s v="Dano Cool Cow"/>
    <s v="Breakfast &amp; Snacks"/>
    <s v="Milk"/>
    <s v="Dano Cool Cow Sachet 12g x 260 + 30 Sachet Free"/>
    <n v="2"/>
    <n v="6750"/>
    <x v="0"/>
    <x v="84"/>
    <d v="2020-12-14T13:18:43"/>
    <s v="General Trade"/>
    <s v="Mobile App"/>
    <d v="1899-12-31T01:25:58"/>
    <n v="13500"/>
    <d v="1899-12-30T11:52:45"/>
    <x v="194"/>
    <x v="0"/>
  </r>
  <r>
    <d v="2020-12-11T22:39:28"/>
    <s v="STU-2143276625"/>
    <s v="Rodam Enterprises"/>
    <s v="Fastizers Food Confectionery"/>
    <s v="Nibit Cookies"/>
    <s v="Breakfast &amp; Snacks"/>
    <s v="Confectionary"/>
    <s v="Nibit Mini Snacks Chocolate Cookies 60g x 72"/>
    <n v="10"/>
    <n v="3000"/>
    <x v="0"/>
    <x v="0"/>
    <d v="2020-12-14T14:29:55"/>
    <s v="General Trade"/>
    <s v="Mobile App"/>
    <d v="1900-01-01T15:50:27"/>
    <n v="30000"/>
    <d v="1899-12-30T22:39:28"/>
    <x v="69"/>
    <x v="0"/>
  </r>
  <r>
    <d v="2020-12-11T22:39:28"/>
    <s v="STU-2143276625"/>
    <s v="Rodam Enterprises"/>
    <s v="Fastizers Food Confectionery"/>
    <s v="Nibit Cookies"/>
    <s v="Breakfast &amp; Snacks"/>
    <s v="Confectionary"/>
    <s v="Nibit Mini Snacks Milky Cookies 60g x 72"/>
    <n v="10"/>
    <n v="3000"/>
    <x v="0"/>
    <x v="0"/>
    <d v="2020-12-14T14:29:55"/>
    <s v="General Trade"/>
    <s v="Mobile App"/>
    <d v="1900-01-01T15:50:27"/>
    <n v="30000"/>
    <d v="1899-12-30T22:39:28"/>
    <x v="69"/>
    <x v="0"/>
  </r>
  <r>
    <d v="2020-12-12T17:00:50"/>
    <s v="STU-2143277308"/>
    <s v="Mutay Super Store"/>
    <s v="Arla Foods"/>
    <s v="Dano Cool Cow"/>
    <s v="Breakfast &amp; Snacks"/>
    <s v="Milk"/>
    <s v="Dano Cool Cow Sachet 12g x 260 + 30 Sachet Free"/>
    <n v="5"/>
    <n v="6750"/>
    <x v="0"/>
    <x v="7"/>
    <d v="2020-12-14T15:07:15"/>
    <s v="Wholesale"/>
    <s v="Mobile App"/>
    <d v="1899-12-31T22:06:25"/>
    <n v="33750"/>
    <d v="1899-12-30T17:00:50"/>
    <x v="195"/>
    <x v="0"/>
  </r>
  <r>
    <d v="2020-12-12T09:59:32"/>
    <s v="STU-2143276895"/>
    <s v="Mavelouse Minimart"/>
    <s v="FrieslandCampina WAMCO Nigeria"/>
    <s v="Peak Milk"/>
    <s v="Breakfast &amp; Snacks"/>
    <s v="Milk"/>
    <s v="Peak Evap Filled 160g x 24"/>
    <n v="1"/>
    <n v="3750"/>
    <x v="0"/>
    <x v="68"/>
    <d v="2020-12-14T16:28:56"/>
    <s v="General Trade"/>
    <s v="Whatsapp"/>
    <d v="1900-01-01T06:29:24"/>
    <n v="3750"/>
    <d v="1899-12-30T09:59:32"/>
    <x v="196"/>
    <x v="1"/>
  </r>
  <r>
    <d v="2020-12-12T09:59:32"/>
    <s v="STU-2143276895"/>
    <s v="Mavelouse Minimart"/>
    <s v="FrieslandCampina WAMCO Nigeria"/>
    <s v="Three Crowns Milk"/>
    <s v="Breakfast &amp; Snacks"/>
    <s v="Milk"/>
    <s v="THREE CROWN EVAP TRAY 24 X 170G"/>
    <n v="1"/>
    <n v="3750"/>
    <x v="0"/>
    <x v="68"/>
    <d v="2020-12-14T16:28:56"/>
    <s v="General Trade"/>
    <s v="Whatsapp"/>
    <d v="1900-01-01T06:29:24"/>
    <n v="3750"/>
    <d v="1899-12-30T09:59:32"/>
    <x v="196"/>
    <x v="1"/>
  </r>
  <r>
    <d v="2020-12-12T09:59:33"/>
    <s v="STU-2143276895"/>
    <s v="Mavelouse Minimart"/>
    <s v="Dangote"/>
    <s v="Dangote Sugar"/>
    <s v="Breakfast &amp; Snacks"/>
    <s v="Sugar"/>
    <s v="Dangote Granulated Sugar 250g"/>
    <n v="1"/>
    <n v="4200"/>
    <x v="0"/>
    <x v="68"/>
    <d v="2020-12-14T16:28:56"/>
    <s v="General Trade"/>
    <s v="Whatsapp"/>
    <d v="1900-01-01T06:29:23"/>
    <n v="4200"/>
    <d v="1899-12-30T09:59:33"/>
    <x v="196"/>
    <x v="1"/>
  </r>
  <r>
    <d v="2020-12-12T16:10:15"/>
    <s v="STU-2143277284"/>
    <s v="Tolchukwu Minimart"/>
    <s v="MistaChoco"/>
    <s v="MistaChoco 15g"/>
    <s v="Breakfast &amp; Snacks"/>
    <s v="Spreads"/>
    <s v="One Free Hanger of MistaChoco"/>
    <n v="1"/>
    <n v="1"/>
    <x v="0"/>
    <x v="85"/>
    <d v="2020-12-14T16:39:07"/>
    <s v="General Trade"/>
    <s v="Whatsapp"/>
    <d v="1900-01-01T00:28:52"/>
    <n v="1"/>
    <d v="1899-12-30T16:10:15"/>
    <x v="197"/>
    <x v="1"/>
  </r>
  <r>
    <d v="2020-12-12T16:10:15"/>
    <s v="STU-2143277284"/>
    <s v="Tolchukwu Minimart"/>
    <s v="MistaChoco"/>
    <s v="MistaChoco 15g"/>
    <s v="Breakfast &amp; Snacks"/>
    <s v="Spreads"/>
    <s v="MistaChoco and Sistachoco Promo Pack 15g x 50"/>
    <n v="1"/>
    <n v="1500"/>
    <x v="0"/>
    <x v="85"/>
    <d v="2020-12-14T16:39:07"/>
    <s v="General Trade"/>
    <s v="Whatsapp"/>
    <d v="1900-01-01T00:28:52"/>
    <n v="1500"/>
    <d v="1899-12-30T16:10:15"/>
    <x v="197"/>
    <x v="1"/>
  </r>
  <r>
    <d v="2020-12-13T17:52:39"/>
    <s v="STU-2143277528"/>
    <s v="Rodam Enterprises"/>
    <s v="Promasidor"/>
    <s v="Cowbell Milk"/>
    <s v="Breakfast &amp; Snacks"/>
    <s v="Milk"/>
    <s v="Cowbell Coffee 20g Sachet x 200"/>
    <n v="2"/>
    <n v="8500"/>
    <x v="0"/>
    <x v="11"/>
    <d v="2020-12-14T17:15:50"/>
    <s v="General Trade"/>
    <s v="Mobile App"/>
    <d v="1899-12-30T23:23:11"/>
    <n v="17000"/>
    <d v="1899-12-30T17:52:39"/>
    <x v="198"/>
    <x v="0"/>
  </r>
  <r>
    <d v="2020-12-13T17:52:39"/>
    <s v="STU-2143277528"/>
    <s v="Rodam Enterprises"/>
    <s v="Promasidor"/>
    <s v="Cowbell Milk"/>
    <s v="Breakfast &amp; Snacks"/>
    <s v="Milk"/>
    <s v="Cowbell Chocolate Sachet 20g x 26 x 10"/>
    <n v="1"/>
    <n v="7800"/>
    <x v="0"/>
    <x v="11"/>
    <d v="2020-12-14T17:15:50"/>
    <s v="General Trade"/>
    <s v="Mobile App"/>
    <d v="1899-12-30T23:23:11"/>
    <n v="7800"/>
    <d v="1899-12-30T17:52:39"/>
    <x v="198"/>
    <x v="1"/>
  </r>
  <r>
    <d v="2020-12-13T17:52:39"/>
    <s v="STU-2143277528"/>
    <s v="Rodam Enterprises"/>
    <s v="Arla Foods"/>
    <s v="Dano Full Cream"/>
    <s v="Breakfast &amp; Snacks"/>
    <s v="Milk"/>
    <s v="DANO FULL CREAM 12 X 800G"/>
    <n v="1"/>
    <n v="23680"/>
    <x v="0"/>
    <x v="11"/>
    <d v="2020-12-14T17:15:50"/>
    <s v="General Trade"/>
    <s v="Mobile App"/>
    <d v="1899-12-30T23:23:11"/>
    <n v="23680"/>
    <d v="1899-12-30T17:52:39"/>
    <x v="198"/>
    <x v="0"/>
  </r>
  <r>
    <d v="2020-12-11T19:21:36"/>
    <s v="STU-2143276601"/>
    <s v="David Minimart"/>
    <s v="Chi Nigeria Limited"/>
    <s v="Hollandia Evap. Milk"/>
    <s v="Breakfast &amp; Snacks"/>
    <s v="Yoghurt"/>
    <s v="HOLLANDIA EVAP MILK 190G x 24"/>
    <n v="11"/>
    <n v="4200"/>
    <x v="0"/>
    <x v="8"/>
    <d v="2020-12-14T17:22:45"/>
    <s v="Wholesale"/>
    <s v="Mobile App"/>
    <d v="1900-01-01T22:01:09"/>
    <n v="46200"/>
    <d v="1899-12-30T19:21:36"/>
    <x v="20"/>
    <x v="0"/>
  </r>
  <r>
    <d v="2020-12-11T19:21:36"/>
    <s v="STU-2143276601"/>
    <s v="David Minimart"/>
    <s v="Nestle Nigeria Plc"/>
    <s v="Nestle Golden Morn"/>
    <s v="Breakfast &amp; Snacks"/>
    <s v="Cereal"/>
    <s v="Nestle Golden Morn 450g x 12"/>
    <n v="5"/>
    <n v="7450"/>
    <x v="0"/>
    <x v="8"/>
    <d v="2020-12-14T17:22:45"/>
    <s v="Wholesale"/>
    <s v="Mobile App"/>
    <d v="1900-01-01T22:01:09"/>
    <n v="37250"/>
    <d v="1899-12-30T19:21:36"/>
    <x v="20"/>
    <x v="0"/>
  </r>
  <r>
    <d v="2020-12-12T11:24:23"/>
    <s v="STU-2143277017"/>
    <s v="David Minimart"/>
    <s v="Chi Nigeria Limited"/>
    <s v="Hollandia Evap. Milk"/>
    <s v="Breakfast &amp; Snacks"/>
    <s v="Yoghurt"/>
    <s v="HOLLANDIA EVAP MILK 50ML x 48"/>
    <n v="10"/>
    <n v="2780"/>
    <x v="0"/>
    <x v="8"/>
    <d v="2020-12-14T17:22:45"/>
    <s v="Wholesale"/>
    <s v="Mobile App"/>
    <d v="1900-01-01T05:58:22"/>
    <n v="27800"/>
    <d v="1899-12-30T11:24:23"/>
    <x v="20"/>
    <x v="0"/>
  </r>
  <r>
    <d v="2020-12-12T11:18:52"/>
    <s v="STU-2143277011"/>
    <s v="Metro Minimart"/>
    <s v="Arla Foods"/>
    <s v="Dano Full Cream"/>
    <s v="Breakfast &amp; Snacks"/>
    <s v="Milk"/>
    <s v="DANO FULL CREAM 12 X 800G"/>
    <n v="1"/>
    <n v="23680"/>
    <x v="0"/>
    <x v="19"/>
    <d v="2020-12-14T17:43:10"/>
    <s v="General Trade"/>
    <s v="Mobile App"/>
    <d v="1900-01-01T06:24:18"/>
    <n v="23680"/>
    <d v="1899-12-30T11:18:52"/>
    <x v="199"/>
    <x v="0"/>
  </r>
  <r>
    <d v="2020-12-12T11:18:52"/>
    <s v="STU-2143277011"/>
    <s v="Metro Minimart"/>
    <s v="Arla Foods"/>
    <s v="Dano Cool Cow"/>
    <s v="Breakfast &amp; Snacks"/>
    <s v="Milk"/>
    <s v="Dano Cool Cow Refill 350g x 12"/>
    <n v="1"/>
    <n v="8500"/>
    <x v="0"/>
    <x v="19"/>
    <d v="2020-12-14T17:43:10"/>
    <s v="General Trade"/>
    <s v="Mobile App"/>
    <d v="1900-01-01T06:24:18"/>
    <n v="8500"/>
    <d v="1899-12-30T11:18:52"/>
    <x v="199"/>
    <x v="1"/>
  </r>
  <r>
    <d v="2020-12-12T11:18:52"/>
    <s v="STU-2143277011"/>
    <s v="Metro Minimart"/>
    <s v="FrieslandCampina WAMCO Nigeria"/>
    <s v="Three Crowns Milk"/>
    <s v="Breakfast &amp; Snacks"/>
    <s v="Milk"/>
    <s v="THREE CROWN EVAP TRAY 24 X 170G"/>
    <n v="1"/>
    <n v="3750"/>
    <x v="0"/>
    <x v="19"/>
    <d v="2020-12-14T17:43:10"/>
    <s v="General Trade"/>
    <s v="Mobile App"/>
    <d v="1900-01-01T06:24:18"/>
    <n v="3750"/>
    <d v="1899-12-30T11:18:52"/>
    <x v="199"/>
    <x v="1"/>
  </r>
  <r>
    <d v="2020-12-12T10:45:40"/>
    <s v="STU-2143276965"/>
    <s v="God Grace Minimart"/>
    <s v="Chi Nigeria Limited"/>
    <s v="Hollandia Evap. Milk"/>
    <s v="Breakfast &amp; Snacks"/>
    <s v="Yoghurt"/>
    <s v="HOLLANDIA EVAP MILK 50ML x 48"/>
    <n v="1"/>
    <n v="2780"/>
    <x v="0"/>
    <x v="67"/>
    <d v="2020-12-14T18:05:30"/>
    <s v="General Trade"/>
    <s v="Whatsapp"/>
    <d v="1900-01-01T07:19:50"/>
    <n v="2780"/>
    <d v="1899-12-30T10:45:40"/>
    <x v="200"/>
    <x v="1"/>
  </r>
  <r>
    <d v="2020-12-12T10:45:40"/>
    <s v="STU-2143276965"/>
    <s v="God Grace Minimart"/>
    <s v="FrieslandCampina WAMCO Nigeria"/>
    <s v="Peak Milk"/>
    <s v="Breakfast &amp; Snacks"/>
    <s v="Milk"/>
    <s v="Peak Milk Powder Sachet 14g x 210"/>
    <n v="1"/>
    <n v="10650"/>
    <x v="0"/>
    <x v="67"/>
    <d v="2020-12-14T18:05:30"/>
    <s v="General Trade"/>
    <s v="Whatsapp"/>
    <d v="1900-01-01T07:19:50"/>
    <n v="10650"/>
    <d v="1899-12-30T10:45:40"/>
    <x v="200"/>
    <x v="0"/>
  </r>
  <r>
    <d v="2020-12-12T10:45:40"/>
    <s v="STU-2143276965"/>
    <s v="God Grace Minimart"/>
    <s v="MistaChoco"/>
    <s v="MistaChoco 15g"/>
    <s v="Breakfast &amp; Snacks"/>
    <s v="Spreads"/>
    <s v="One Free Hanger of MistaChoco"/>
    <n v="1"/>
    <n v="1"/>
    <x v="0"/>
    <x v="67"/>
    <d v="2020-12-14T18:05:30"/>
    <s v="General Trade"/>
    <s v="Whatsapp"/>
    <d v="1900-01-01T07:19:50"/>
    <n v="1"/>
    <d v="1899-12-30T10:45:40"/>
    <x v="200"/>
    <x v="1"/>
  </r>
  <r>
    <d v="2020-12-12T10:45:40"/>
    <s v="STU-2143276965"/>
    <s v="God Grace Minimart"/>
    <s v="MistaChoco"/>
    <s v="MistaChoco 15g"/>
    <s v="Breakfast &amp; Snacks"/>
    <s v="Spreads"/>
    <s v="MistaChoco and Sistachoco Promo Pack 15g x 50"/>
    <n v="2"/>
    <n v="1500"/>
    <x v="0"/>
    <x v="67"/>
    <d v="2020-12-14T18:05:30"/>
    <s v="General Trade"/>
    <s v="Whatsapp"/>
    <d v="1900-01-01T07:19:50"/>
    <n v="3000"/>
    <d v="1899-12-30T10:45:40"/>
    <x v="200"/>
    <x v="1"/>
  </r>
  <r>
    <d v="2020-12-12T10:00:36"/>
    <s v="STU-2143276890"/>
    <s v="Gods Prosper Minimart"/>
    <s v="Nestle Nigeria Plc"/>
    <s v="Nestle Milo"/>
    <s v="Breakfast &amp; Snacks"/>
    <s v="Chocolate Beverage"/>
    <s v="Milo Sachet 20g x 240"/>
    <n v="2"/>
    <n v="9150"/>
    <x v="0"/>
    <x v="86"/>
    <d v="2020-12-14T19:06:30"/>
    <s v="General Trade"/>
    <s v="Whatsapp"/>
    <d v="1900-01-01T09:05:54"/>
    <n v="18300"/>
    <d v="1899-12-30T10:00:36"/>
    <x v="201"/>
    <x v="0"/>
  </r>
  <r>
    <d v="2020-12-12T10:00:36"/>
    <s v="STU-2143276890"/>
    <s v="Gods Prosper Minimart"/>
    <s v="FrieslandCampina WAMCO Nigeria"/>
    <s v="Peak Milk"/>
    <s v="Breakfast &amp; Snacks"/>
    <s v="Milk"/>
    <s v="Peak Milk Powder Sachet 14g x 210"/>
    <n v="1"/>
    <n v="10650"/>
    <x v="0"/>
    <x v="86"/>
    <d v="2020-12-14T19:06:30"/>
    <s v="General Trade"/>
    <s v="Whatsapp"/>
    <d v="1900-01-01T09:05:54"/>
    <n v="10650"/>
    <d v="1899-12-30T10:00:36"/>
    <x v="201"/>
    <x v="0"/>
  </r>
  <r>
    <d v="2020-12-12T10:00:36"/>
    <s v="STU-2143276890"/>
    <s v="Gods Prosper Minimart"/>
    <s v="Chi Nigeria Limited"/>
    <s v="Hollandia Evap. Milk"/>
    <s v="Breakfast &amp; Snacks"/>
    <s v="Yoghurt"/>
    <s v="Hollandia Evap Slim 120g x 24"/>
    <n v="5"/>
    <n v="2080"/>
    <x v="0"/>
    <x v="86"/>
    <d v="2020-12-14T19:06:30"/>
    <s v="General Trade"/>
    <s v="Whatsapp"/>
    <d v="1900-01-01T09:05:54"/>
    <n v="10400"/>
    <d v="1899-12-30T10:00:36"/>
    <x v="201"/>
    <x v="0"/>
  </r>
  <r>
    <d v="2020-12-12T10:00:36"/>
    <s v="STU-2143276890"/>
    <s v="Gods Prosper Minimart"/>
    <s v="MistaChoco"/>
    <s v="MistaChoco 15g"/>
    <s v="Breakfast &amp; Snacks"/>
    <s v="Spreads"/>
    <s v="One Free Hanger of MistaChoco"/>
    <n v="1"/>
    <n v="1"/>
    <x v="0"/>
    <x v="86"/>
    <d v="2020-12-14T19:06:30"/>
    <s v="General Trade"/>
    <s v="Whatsapp"/>
    <d v="1900-01-01T09:05:54"/>
    <n v="1"/>
    <d v="1899-12-30T10:00:36"/>
    <x v="201"/>
    <x v="1"/>
  </r>
  <r>
    <d v="2020-12-12T10:00:36"/>
    <s v="STU-2143276890"/>
    <s v="Gods Prosper Minimart"/>
    <s v="MistaChoco"/>
    <s v="MistaChoco 15g"/>
    <s v="Breakfast &amp; Snacks"/>
    <s v="Spreads"/>
    <s v="MistaChoco and Sistachoco Promo Pack 15g x 50"/>
    <n v="5"/>
    <n v="1500"/>
    <x v="0"/>
    <x v="86"/>
    <d v="2020-12-14T19:06:30"/>
    <s v="General Trade"/>
    <s v="Whatsapp"/>
    <d v="1900-01-01T09:05:54"/>
    <n v="7500"/>
    <d v="1899-12-30T10:00:36"/>
    <x v="201"/>
    <x v="1"/>
  </r>
  <r>
    <d v="2020-12-13T16:52:26"/>
    <s v="STU-2143277513"/>
    <s v="Alhaja"/>
    <s v="Nasco"/>
    <s v="Nasco Cornflakes"/>
    <s v="Breakfast &amp; Snacks"/>
    <s v="Cereal"/>
    <s v="Nasco Cornflakes Original Sachet 30g x 36"/>
    <n v="10"/>
    <n v="2000"/>
    <x v="0"/>
    <x v="13"/>
    <d v="2020-12-14T22:21:05"/>
    <s v="General Trade"/>
    <s v="Whatsapp"/>
    <d v="1899-12-31T05:28:39"/>
    <n v="20000"/>
    <d v="1899-12-30T16:52:26"/>
    <x v="202"/>
    <x v="0"/>
  </r>
  <r>
    <d v="2020-12-13T16:52:26"/>
    <s v="STU-2143277513"/>
    <s v="Alhaja"/>
    <s v="Nasco"/>
    <s v="Nasco Cornflakes"/>
    <s v="Breakfast &amp; Snacks"/>
    <s v="Cereal"/>
    <s v="Nasco Coco Pops 32g x 36"/>
    <n v="20"/>
    <n v="700"/>
    <x v="0"/>
    <x v="13"/>
    <d v="2020-12-14T22:21:05"/>
    <s v="General Trade"/>
    <s v="Whatsapp"/>
    <d v="1899-12-31T05:28:39"/>
    <n v="14000"/>
    <d v="1899-12-30T16:52:26"/>
    <x v="202"/>
    <x v="0"/>
  </r>
  <r>
    <d v="2020-12-13T17:16:21"/>
    <s v="STU-2143277517"/>
    <s v="Alhaja"/>
    <s v="Nestle Nigeria Plc"/>
    <s v="Nestle Milo"/>
    <s v="Breakfast &amp; Snacks"/>
    <s v="Chocolate Beverage"/>
    <s v="Milo Sachet 20g x 240"/>
    <n v="10"/>
    <n v="9150"/>
    <x v="0"/>
    <x v="13"/>
    <d v="2020-12-14T22:21:05"/>
    <s v="General Trade"/>
    <s v="Whatsapp"/>
    <d v="1899-12-31T05:04:44"/>
    <n v="91500"/>
    <d v="1899-12-30T17:16:21"/>
    <x v="202"/>
    <x v="0"/>
  </r>
  <r>
    <d v="2020-12-12T10:58:54"/>
    <s v="STU-2143276979"/>
    <s v="Mama Dee's Minimarts"/>
    <s v="FrieslandCampina WAMCO Nigeria"/>
    <s v="Peak Milk"/>
    <s v="Breakfast &amp; Snacks"/>
    <s v="Milk"/>
    <s v="Peak Milk Tin 400g x 12"/>
    <n v="2"/>
    <n v="12400"/>
    <x v="0"/>
    <x v="87"/>
    <d v="2020-12-15T05:40:43"/>
    <s v="Wholesale"/>
    <s v="Web App"/>
    <d v="1900-01-01T18:41:49"/>
    <n v="24800"/>
    <d v="1899-12-30T10:58:54"/>
    <x v="203"/>
    <x v="0"/>
  </r>
  <r>
    <d v="2020-12-12T10:58:54"/>
    <s v="STU-2143276979"/>
    <s v="Mama Dee's Minimarts"/>
    <s v="Chi Nigeria Limited"/>
    <s v="Hollandia Evap. Milk"/>
    <s v="Breakfast &amp; Snacks"/>
    <s v="Yoghurt"/>
    <s v="Hollandia Evap Slim 120g x 24"/>
    <n v="20"/>
    <n v="2080"/>
    <x v="0"/>
    <x v="87"/>
    <d v="2020-12-15T05:40:43"/>
    <s v="Wholesale"/>
    <s v="Web App"/>
    <d v="1900-01-01T18:41:49"/>
    <n v="41600"/>
    <d v="1899-12-30T10:58:54"/>
    <x v="203"/>
    <x v="0"/>
  </r>
  <r>
    <d v="2020-12-12T11:01:33"/>
    <s v="STU-2143276984"/>
    <s v="Mama Dee's Minimarts"/>
    <s v="Chi Nigeria Limited"/>
    <s v="Hollandia Evap. Milk"/>
    <s v="Breakfast &amp; Snacks"/>
    <s v="Yoghurt"/>
    <s v="Hollandia Evap Slim 120g x 24"/>
    <n v="50"/>
    <n v="2080"/>
    <x v="0"/>
    <x v="87"/>
    <d v="2020-12-15T05:40:43"/>
    <s v="Wholesale"/>
    <s v="Web App"/>
    <d v="1900-01-01T18:39:10"/>
    <n v="104000"/>
    <d v="1899-12-30T11:01:33"/>
    <x v="203"/>
    <x v="0"/>
  </r>
  <r>
    <d v="2020-12-12T14:36:27"/>
    <s v="STU-2143277209"/>
    <s v="Mama Dee's Minimarts"/>
    <s v="Chi Nigeria Limited"/>
    <s v="Hollandia Evap. Milk"/>
    <s v="Breakfast &amp; Snacks"/>
    <s v="Yoghurt"/>
    <s v="Hollandia Evap Slim 190g x 24"/>
    <n v="5"/>
    <n v="3180"/>
    <x v="0"/>
    <x v="87"/>
    <d v="2020-12-15T05:40:43"/>
    <s v="Wholesale"/>
    <s v="Web App"/>
    <d v="1900-01-01T15:04:16"/>
    <n v="15900"/>
    <d v="1899-12-30T14:36:27"/>
    <x v="203"/>
    <x v="0"/>
  </r>
  <r>
    <d v="2020-12-12T14:36:27"/>
    <s v="STU-2143277209"/>
    <s v="Mama Dee's Minimarts"/>
    <s v="Chi Nigeria Limited"/>
    <s v="Hollandia Evap. Milk"/>
    <s v="Breakfast &amp; Snacks"/>
    <s v="Yoghurt"/>
    <s v="Hollandia Evap Slim 120g x 24"/>
    <n v="10"/>
    <n v="2080"/>
    <x v="0"/>
    <x v="87"/>
    <d v="2020-12-15T05:40:43"/>
    <s v="Wholesale"/>
    <s v="Web App"/>
    <d v="1900-01-01T15:04:16"/>
    <n v="20800"/>
    <d v="1899-12-30T14:36:27"/>
    <x v="203"/>
    <x v="0"/>
  </r>
  <r>
    <d v="2020-12-14T16:04:30"/>
    <s v="STU-2143278690"/>
    <s v="Kane Parker 2"/>
    <s v="Cadbury Nigeria Plc"/>
    <s v="Bournvita"/>
    <s v="Breakfast &amp; Snacks"/>
    <s v="Chocolate Beverage"/>
    <s v="Cadbury Bournvita Sachet 20g x 200"/>
    <n v="1"/>
    <n v="9050"/>
    <x v="0"/>
    <x v="52"/>
    <d v="2020-12-15T09:02:45"/>
    <s v="General Trade"/>
    <s v="Whatsapp"/>
    <d v="1899-12-30T16:58:15"/>
    <n v="9050"/>
    <d v="1899-12-30T16:04:30"/>
    <x v="204"/>
    <x v="1"/>
  </r>
  <r>
    <d v="2020-12-14T07:17:53"/>
    <s v="STU-2143277585"/>
    <s v="Zee Venture"/>
    <s v="FrieslandCampina WAMCO Nigeria"/>
    <s v="Peak Milk"/>
    <s v="Breakfast &amp; Snacks"/>
    <s v="Milk"/>
    <s v="Peak Milk Powder Sachet 14g x 210"/>
    <n v="1"/>
    <n v="10650"/>
    <x v="0"/>
    <x v="74"/>
    <d v="2020-12-15T11:35:10"/>
    <s v="General Trade"/>
    <s v="Whatsapp"/>
    <d v="1899-12-31T04:17:17"/>
    <n v="10650"/>
    <d v="1899-12-30T07:17:53"/>
    <x v="205"/>
    <x v="0"/>
  </r>
  <r>
    <d v="2020-12-14T07:17:53"/>
    <s v="STU-2143277585"/>
    <s v="Zee Venture"/>
    <s v="Nestle Nigeria Plc"/>
    <s v="Nestle Golden Morn"/>
    <s v="Breakfast &amp; Snacks"/>
    <s v="Cereal"/>
    <s v="Golden Morn 50g x100"/>
    <n v="1"/>
    <n v="7050"/>
    <x v="0"/>
    <x v="74"/>
    <d v="2020-12-15T11:35:10"/>
    <s v="General Trade"/>
    <s v="Whatsapp"/>
    <d v="1899-12-31T04:17:17"/>
    <n v="7050"/>
    <d v="1899-12-30T07:17:53"/>
    <x v="205"/>
    <x v="1"/>
  </r>
  <r>
    <d v="2020-12-14T07:17:53"/>
    <s v="STU-2143277585"/>
    <s v="Zee Venture"/>
    <s v="Chi Nigeria Limited"/>
    <s v="Hollandia Evap. Milk"/>
    <s v="Breakfast &amp; Snacks"/>
    <s v="Yoghurt"/>
    <s v="HOLLANDIA EVAP MILK 50ML x 48"/>
    <n v="1"/>
    <n v="2780"/>
    <x v="0"/>
    <x v="74"/>
    <d v="2020-12-15T11:35:10"/>
    <s v="General Trade"/>
    <s v="Whatsapp"/>
    <d v="1899-12-31T04:17:17"/>
    <n v="2780"/>
    <d v="1899-12-30T07:17:53"/>
    <x v="205"/>
    <x v="1"/>
  </r>
  <r>
    <d v="2020-12-14T07:17:53"/>
    <s v="STU-2143277585"/>
    <s v="Zee Venture"/>
    <s v="Arla Foods"/>
    <s v="Dano Cool Cow"/>
    <s v="Breakfast &amp; Snacks"/>
    <s v="Milk"/>
    <s v="Dano Cool Cow Sachet 12g x 260 + 30 Sachet Free"/>
    <n v="1"/>
    <n v="6750"/>
    <x v="0"/>
    <x v="74"/>
    <d v="2020-12-15T11:35:10"/>
    <s v="General Trade"/>
    <s v="Whatsapp"/>
    <d v="1899-12-31T04:17:17"/>
    <n v="6750"/>
    <d v="1899-12-30T07:17:53"/>
    <x v="205"/>
    <x v="1"/>
  </r>
  <r>
    <d v="2020-12-14T07:17:53"/>
    <s v="STU-2143277585"/>
    <s v="Zee Venture"/>
    <s v="Infinity Snacks and Beverages Limited"/>
    <s v="Infinity  Cornflakes"/>
    <s v="Breakfast &amp; Snacks"/>
    <s v="Cereal"/>
    <s v="Infinity Cornflakes Sachet 30g x 36"/>
    <n v="1"/>
    <n v="1550"/>
    <x v="0"/>
    <x v="74"/>
    <d v="2020-12-15T11:35:10"/>
    <s v="General Trade"/>
    <s v="Whatsapp"/>
    <d v="1899-12-31T04:17:17"/>
    <n v="1550"/>
    <d v="1899-12-30T07:17:53"/>
    <x v="205"/>
    <x v="1"/>
  </r>
  <r>
    <d v="2020-12-11T18:26:18"/>
    <s v="STU-2143276576"/>
    <s v="Ekeson Minimart"/>
    <s v="Nestle Nigeria Plc"/>
    <s v="Nestle Milo"/>
    <s v="Breakfast &amp; Snacks"/>
    <s v="Chocolate Beverage"/>
    <s v="Milo Sachet 20g x 240"/>
    <n v="1"/>
    <n v="9150"/>
    <x v="0"/>
    <x v="18"/>
    <d v="2020-12-15T12:26:50"/>
    <s v="General Trade"/>
    <s v="USSD"/>
    <d v="1900-01-02T18:00:32"/>
    <n v="9150"/>
    <d v="1899-12-30T18:26:18"/>
    <x v="206"/>
    <x v="1"/>
  </r>
  <r>
    <d v="2020-12-11T18:26:18"/>
    <s v="STU-2143276576"/>
    <s v="Ekeson Minimart"/>
    <s v="Arla Foods"/>
    <s v="Dano Cool Cow"/>
    <s v="Breakfast &amp; Snacks"/>
    <s v="Milk"/>
    <s v="Dano Cool Cow Sachet 12g x 260 + 30 Sachet Free"/>
    <n v="1"/>
    <n v="6750"/>
    <x v="0"/>
    <x v="18"/>
    <d v="2020-12-15T12:26:50"/>
    <s v="General Trade"/>
    <s v="USSD"/>
    <d v="1900-01-02T18:00:32"/>
    <n v="6750"/>
    <d v="1899-12-30T18:26:18"/>
    <x v="206"/>
    <x v="1"/>
  </r>
  <r>
    <d v="2020-12-14T15:08:09"/>
    <s v="STU-2143278597"/>
    <s v="Nk Minimarts"/>
    <s v="Nestle Nigeria Plc"/>
    <s v="Nestle Golden Morn"/>
    <s v="Breakfast &amp; Snacks"/>
    <s v="Cereal"/>
    <s v="Nestle Golden Morn 900g"/>
    <n v="1"/>
    <n v="7450"/>
    <x v="0"/>
    <x v="56"/>
    <d v="2020-12-15T13:20:50"/>
    <s v="General Trade"/>
    <s v="Whatsapp"/>
    <d v="1899-12-30T22:12:41"/>
    <n v="7450"/>
    <d v="1899-12-30T15:08:09"/>
    <x v="207"/>
    <x v="1"/>
  </r>
  <r>
    <d v="2020-12-14T15:08:09"/>
    <s v="STU-2143278597"/>
    <s v="Nk Minimarts"/>
    <s v="Dangote"/>
    <s v="Dangote Sugar"/>
    <s v="Breakfast &amp; Snacks"/>
    <s v="Sugar"/>
    <s v="Dangote Granulated Sugar 250g"/>
    <n v="1"/>
    <n v="4200"/>
    <x v="0"/>
    <x v="56"/>
    <d v="2020-12-15T13:20:50"/>
    <s v="General Trade"/>
    <s v="Whatsapp"/>
    <d v="1899-12-30T22:12:41"/>
    <n v="4200"/>
    <d v="1899-12-30T15:08:09"/>
    <x v="207"/>
    <x v="1"/>
  </r>
  <r>
    <d v="2020-12-14T16:27:09"/>
    <s v="STU-2143278727"/>
    <s v="Nk Minimarts"/>
    <s v="Promasidor"/>
    <s v="Loya Milk"/>
    <s v="Breakfast &amp; Snacks"/>
    <s v="Milk"/>
    <s v="Loya 320g Refill x 12"/>
    <n v="1"/>
    <n v="11000"/>
    <x v="0"/>
    <x v="56"/>
    <d v="2020-12-15T13:20:50"/>
    <s v="General Trade"/>
    <s v="Whatsapp"/>
    <d v="1899-12-30T20:53:41"/>
    <n v="11000"/>
    <d v="1899-12-30T16:27:09"/>
    <x v="207"/>
    <x v="0"/>
  </r>
  <r>
    <d v="2020-12-14T16:39:01"/>
    <s v="STU-2143278760"/>
    <s v="Iyawo Minimart"/>
    <s v="FrieslandCampina WAMCO Nigeria"/>
    <s v="Peak Milk"/>
    <s v="Breakfast &amp; Snacks"/>
    <s v="Milk"/>
    <s v="Peak Milk Tin 400g x 12"/>
    <n v="1"/>
    <n v="12400"/>
    <x v="0"/>
    <x v="20"/>
    <d v="2020-12-15T13:47:37"/>
    <s v="General Trade"/>
    <s v="Whatsapp"/>
    <d v="1899-12-30T21:08:36"/>
    <n v="12400"/>
    <d v="1899-12-30T16:39:01"/>
    <x v="208"/>
    <x v="0"/>
  </r>
  <r>
    <d v="2020-12-14T16:39:02"/>
    <s v="STU-2143278760"/>
    <s v="Iyawo Minimart"/>
    <s v="Arla Foods"/>
    <s v="Dano Cool Cow"/>
    <s v="Breakfast &amp; Snacks"/>
    <s v="Milk"/>
    <s v="Dano Cool Cow Sachet 12g x 260 + 30 Sachet Free"/>
    <n v="1"/>
    <n v="6750"/>
    <x v="0"/>
    <x v="20"/>
    <d v="2020-12-15T13:47:37"/>
    <s v="General Trade"/>
    <s v="Whatsapp"/>
    <d v="1899-12-30T21:08:35"/>
    <n v="6750"/>
    <d v="1899-12-30T16:39:02"/>
    <x v="208"/>
    <x v="1"/>
  </r>
  <r>
    <d v="2020-12-14T08:42:34"/>
    <s v="STU-2143277652"/>
    <s v="Gods  prosper"/>
    <s v="Arla Foods"/>
    <s v="Dano Cool Cow"/>
    <s v="Breakfast &amp; Snacks"/>
    <s v="Milk"/>
    <s v="Dano Cool Cow Sachet 12g x 260 + 30 Sachet Free"/>
    <n v="4"/>
    <n v="6750"/>
    <x v="0"/>
    <x v="16"/>
    <d v="2020-12-15T13:47:58"/>
    <s v="General Trade"/>
    <s v="Mobile App"/>
    <d v="1899-12-31T05:05:24"/>
    <n v="27000"/>
    <d v="1899-12-30T08:42:34"/>
    <x v="22"/>
    <x v="0"/>
  </r>
  <r>
    <d v="2020-12-14T08:42:34"/>
    <s v="STU-2143277652"/>
    <s v="Gods  prosper"/>
    <s v="Nestle Nigeria Plc"/>
    <s v="Nestle Golden Morn"/>
    <s v="Breakfast &amp; Snacks"/>
    <s v="Cereal"/>
    <s v="Golden Morn 50g x100"/>
    <n v="2"/>
    <n v="7050"/>
    <x v="0"/>
    <x v="16"/>
    <d v="2020-12-15T13:47:58"/>
    <s v="General Trade"/>
    <s v="Mobile App"/>
    <d v="1899-12-31T05:05:24"/>
    <n v="14100"/>
    <d v="1899-12-30T08:42:34"/>
    <x v="22"/>
    <x v="0"/>
  </r>
  <r>
    <d v="2020-12-14T08:42:34"/>
    <s v="STU-2143277652"/>
    <s v="Gods  prosper"/>
    <s v="Nestle Nigeria Plc"/>
    <s v="Nestle Milo"/>
    <s v="Breakfast &amp; Snacks"/>
    <s v="Chocolate Beverage"/>
    <s v="Milo 1kg x 6 Tin"/>
    <n v="2"/>
    <n v="13600"/>
    <x v="0"/>
    <x v="16"/>
    <d v="2020-12-15T13:47:58"/>
    <s v="General Trade"/>
    <s v="Mobile App"/>
    <d v="1899-12-31T05:05:24"/>
    <n v="27200"/>
    <d v="1899-12-30T08:42:34"/>
    <x v="22"/>
    <x v="0"/>
  </r>
  <r>
    <d v="2020-12-14T08:42:34"/>
    <s v="STU-2143277652"/>
    <s v="Gods  prosper"/>
    <s v="Nestle Nigeria Plc"/>
    <s v="Nestle Milo"/>
    <s v="Breakfast &amp; Snacks"/>
    <s v="Chocolate Beverage"/>
    <s v="Milo Sachet 20g x 240"/>
    <n v="2"/>
    <n v="9150"/>
    <x v="0"/>
    <x v="16"/>
    <d v="2020-12-15T13:47:58"/>
    <s v="General Trade"/>
    <s v="Mobile App"/>
    <d v="1899-12-31T05:05:24"/>
    <n v="18300"/>
    <d v="1899-12-30T08:42:34"/>
    <x v="22"/>
    <x v="0"/>
  </r>
  <r>
    <d v="2020-12-14T08:42:34"/>
    <s v="STU-2143277652"/>
    <s v="Gods  prosper"/>
    <s v="FrieslandCampina WAMCO Nigeria"/>
    <s v="Peak Milk"/>
    <s v="Breakfast &amp; Snacks"/>
    <s v="Milk"/>
    <s v="Peak Milk Powder Sachet 14g x 210"/>
    <n v="4"/>
    <n v="10650"/>
    <x v="0"/>
    <x v="16"/>
    <d v="2020-12-15T13:47:58"/>
    <s v="General Trade"/>
    <s v="Mobile App"/>
    <d v="1899-12-31T05:05:24"/>
    <n v="42600"/>
    <d v="1899-12-30T08:42:34"/>
    <x v="22"/>
    <x v="0"/>
  </r>
  <r>
    <d v="2020-12-14T08:51:29"/>
    <s v="STU-2143277727"/>
    <s v="Gods  prosper"/>
    <s v="Chi Nigeria Limited"/>
    <s v="Hollandia Evap. Milk"/>
    <s v="Breakfast &amp; Snacks"/>
    <s v="Yoghurt"/>
    <s v="HOLLANDIA EVAP MILK 50ML x 48"/>
    <n v="2"/>
    <n v="2780"/>
    <x v="0"/>
    <x v="16"/>
    <d v="2020-12-15T13:47:58"/>
    <s v="General Trade"/>
    <s v="Mobile App"/>
    <d v="1899-12-31T04:56:29"/>
    <n v="5560"/>
    <d v="1899-12-30T08:51:29"/>
    <x v="22"/>
    <x v="1"/>
  </r>
  <r>
    <d v="2020-12-14T08:51:29"/>
    <s v="STU-2143277727"/>
    <s v="Gods  prosper"/>
    <s v="FrieslandCampina WAMCO Nigeria"/>
    <s v="Peak Milk"/>
    <s v="Breakfast &amp; Snacks"/>
    <s v="Milk"/>
    <s v="Peak Milk Tin 400g x 12"/>
    <n v="1"/>
    <n v="12400"/>
    <x v="0"/>
    <x v="16"/>
    <d v="2020-12-15T13:47:58"/>
    <s v="General Trade"/>
    <s v="Mobile App"/>
    <d v="1899-12-31T04:56:29"/>
    <n v="12400"/>
    <d v="1899-12-30T08:51:29"/>
    <x v="22"/>
    <x v="0"/>
  </r>
  <r>
    <d v="2020-12-14T08:51:29"/>
    <s v="STU-2143277727"/>
    <s v="Gods  prosper"/>
    <s v="FrieslandCampina WAMCO Nigeria"/>
    <s v="Peak Milk"/>
    <s v="Breakfast &amp; Snacks"/>
    <s v="Milk"/>
    <s v="Peak Yoghurt 315ml Orange"/>
    <n v="1"/>
    <n v="1860"/>
    <x v="0"/>
    <x v="16"/>
    <d v="2020-12-15T13:47:58"/>
    <s v="General Trade"/>
    <s v="Mobile App"/>
    <d v="1899-12-31T04:56:29"/>
    <n v="1860"/>
    <d v="1899-12-30T08:51:29"/>
    <x v="22"/>
    <x v="1"/>
  </r>
  <r>
    <d v="2020-12-14T15:41:13"/>
    <s v="STU-2143278645"/>
    <s v="Olaboy Minimart"/>
    <s v="FrieslandCampina WAMCO Nigeria"/>
    <s v="Peak Milk"/>
    <s v="Breakfast &amp; Snacks"/>
    <s v="Milk"/>
    <s v="Peak Milk Powder Sachet 14g x 210"/>
    <n v="5"/>
    <n v="10650"/>
    <x v="0"/>
    <x v="64"/>
    <d v="2020-12-15T14:24:19"/>
    <s v="General Trade"/>
    <s v="Mobile App"/>
    <d v="1899-12-30T22:43:06"/>
    <n v="53250"/>
    <d v="1899-12-30T15:41:13"/>
    <x v="209"/>
    <x v="0"/>
  </r>
  <r>
    <d v="2020-12-14T00:20:40"/>
    <s v="STU-2143277555"/>
    <s v="A- SUPERMART"/>
    <s v="Nestle Nigeria Plc"/>
    <s v="Nestle Golden Morn"/>
    <s v="Breakfast &amp; Snacks"/>
    <s v="Cereal"/>
    <s v="Nestle Golden Morn 450g x 12"/>
    <n v="1"/>
    <n v="7450"/>
    <x v="0"/>
    <x v="48"/>
    <d v="2020-12-15T14:42:33"/>
    <s v="Modern Trade"/>
    <s v="Mobile App"/>
    <d v="1899-12-31T14:21:53"/>
    <n v="7450"/>
    <d v="1899-12-30T00:20:40"/>
    <x v="70"/>
    <x v="1"/>
  </r>
  <r>
    <d v="2020-12-14T00:20:40"/>
    <s v="STU-2143277555"/>
    <s v="A- SUPERMART"/>
    <s v="GB Foods"/>
    <s v="Bama Mayonnaise"/>
    <s v="Breakfast &amp; Snacks"/>
    <s v="Spreads"/>
    <s v="BAMA MAYONNAISE FL.OZ 909ML JARS X 12"/>
    <n v="1"/>
    <n v="14900"/>
    <x v="0"/>
    <x v="48"/>
    <d v="2020-12-15T14:42:33"/>
    <s v="Modern Trade"/>
    <s v="Mobile App"/>
    <d v="1899-12-31T14:21:53"/>
    <n v="14900"/>
    <d v="1899-12-30T00:20:40"/>
    <x v="70"/>
    <x v="0"/>
  </r>
  <r>
    <d v="2020-12-14T15:01:34"/>
    <s v="STU-2143278577"/>
    <s v="A- SUPERMART"/>
    <s v="MistaChoco"/>
    <s v="MistaChoco 15g"/>
    <s v="Breakfast &amp; Snacks"/>
    <s v="Spreads"/>
    <s v="MistaChoco and Sistachoco Promo Pack 15g x 50"/>
    <n v="1"/>
    <n v="1500"/>
    <x v="0"/>
    <x v="48"/>
    <d v="2020-12-15T14:42:33"/>
    <s v="Modern Trade"/>
    <s v="Whatsapp"/>
    <d v="1899-12-30T23:40:59"/>
    <n v="1500"/>
    <d v="1899-12-30T15:01:34"/>
    <x v="70"/>
    <x v="1"/>
  </r>
  <r>
    <d v="2020-12-14T15:01:34"/>
    <s v="STU-2143278577"/>
    <s v="A- SUPERMART"/>
    <s v="MistaChoco"/>
    <s v="MistaChoco 15g"/>
    <s v="Breakfast &amp; Snacks"/>
    <s v="Spreads"/>
    <s v="One Free Hanger of MistaChoco"/>
    <n v="1"/>
    <n v="1"/>
    <x v="0"/>
    <x v="48"/>
    <d v="2020-12-15T14:42:33"/>
    <s v="Modern Trade"/>
    <s v="Whatsapp"/>
    <d v="1899-12-30T23:40:59"/>
    <n v="1"/>
    <d v="1899-12-30T15:01:34"/>
    <x v="70"/>
    <x v="1"/>
  </r>
  <r>
    <d v="2020-12-14T16:42:12"/>
    <s v="STU-2143278761"/>
    <s v="Opashola Minimarts"/>
    <s v="Nasco"/>
    <s v="Nasco Cornflakes"/>
    <s v="Breakfast &amp; Snacks"/>
    <s v="Cereal"/>
    <s v="Nasco Cornflakes Original Sachet 30g x 36"/>
    <n v="3"/>
    <n v="2000"/>
    <x v="0"/>
    <x v="27"/>
    <d v="2020-12-15T14:55:16"/>
    <s v="General Trade"/>
    <s v="Whatsapp"/>
    <d v="1899-12-30T22:13:04"/>
    <n v="6000"/>
    <d v="1899-12-30T16:42:12"/>
    <x v="71"/>
    <x v="1"/>
  </r>
  <r>
    <d v="2020-12-14T15:10:31"/>
    <s v="STU-2143278596"/>
    <s v="C B C Minimart"/>
    <s v="Arla Foods"/>
    <s v="Dano Cool Cow"/>
    <s v="Breakfast &amp; Snacks"/>
    <s v="Milk"/>
    <s v="Dano Cool Cow Sachet 12g x 260 + 30 Sachet Free"/>
    <n v="4"/>
    <n v="6750"/>
    <x v="0"/>
    <x v="55"/>
    <d v="2020-12-15T15:03:40"/>
    <s v="General Trade"/>
    <s v="Whatsapp"/>
    <d v="1899-12-30T23:53:09"/>
    <n v="27000"/>
    <d v="1899-12-30T15:10:31"/>
    <x v="210"/>
    <x v="0"/>
  </r>
  <r>
    <d v="2020-12-14T15:10:31"/>
    <s v="STU-2143278596"/>
    <s v="C B C Minimart"/>
    <s v="Chi Nigeria Limited"/>
    <s v="Hollandia Evap. Milk"/>
    <s v="Breakfast &amp; Snacks"/>
    <s v="Yoghurt"/>
    <s v="HOLLANDIA EVAP MILK 50ML x 48"/>
    <n v="4"/>
    <n v="2780"/>
    <x v="0"/>
    <x v="55"/>
    <d v="2020-12-15T15:03:40"/>
    <s v="General Trade"/>
    <s v="Whatsapp"/>
    <d v="1899-12-30T23:53:09"/>
    <n v="11120"/>
    <d v="1899-12-30T15:10:31"/>
    <x v="210"/>
    <x v="0"/>
  </r>
  <r>
    <d v="2020-12-14T15:10:32"/>
    <s v="STU-2143278596"/>
    <s v="C B C Minimart"/>
    <s v="Promasidor"/>
    <s v="Cowbell Milk"/>
    <s v="Breakfast &amp; Snacks"/>
    <s v="Milk"/>
    <s v="Cowbell Chocolate Sachet 20g x 26 x 10"/>
    <n v="1"/>
    <n v="7800"/>
    <x v="0"/>
    <x v="55"/>
    <d v="2020-12-15T15:03:40"/>
    <s v="General Trade"/>
    <s v="Whatsapp"/>
    <d v="1899-12-30T23:53:08"/>
    <n v="7800"/>
    <d v="1899-12-30T15:10:32"/>
    <x v="210"/>
    <x v="1"/>
  </r>
  <r>
    <d v="2020-12-14T15:45:35"/>
    <s v="STU-2143278652"/>
    <s v="Gods Minimart"/>
    <s v="Nestle Nigeria Plc"/>
    <s v="Nestle Golden Morn"/>
    <s v="Breakfast &amp; Snacks"/>
    <s v="Cereal"/>
    <s v="Golden Morn 50g x100"/>
    <n v="5"/>
    <n v="7050"/>
    <x v="0"/>
    <x v="4"/>
    <d v="2020-12-15T15:49:10"/>
    <s v="General Trade"/>
    <s v="Mobile App"/>
    <d v="1899-12-31T00:03:35"/>
    <n v="35250"/>
    <d v="1899-12-30T15:45:35"/>
    <x v="211"/>
    <x v="0"/>
  </r>
  <r>
    <d v="2020-12-14T14:29:18"/>
    <s v="STU-2143278523"/>
    <s v="Daves Supermarket"/>
    <s v="FrieslandCampina WAMCO Nigeria"/>
    <s v="Peak Milk"/>
    <s v="Breakfast &amp; Snacks"/>
    <s v="Milk"/>
    <s v="Peak Yoghurt 315ml Orange"/>
    <n v="1"/>
    <n v="1860"/>
    <x v="0"/>
    <x v="17"/>
    <d v="2020-12-15T16:51:34"/>
    <s v="General Trade"/>
    <s v="Whatsapp"/>
    <d v="1899-12-31T02:22:16"/>
    <n v="1860"/>
    <d v="1899-12-30T14:29:18"/>
    <x v="23"/>
    <x v="1"/>
  </r>
  <r>
    <d v="2020-12-14T14:29:18"/>
    <s v="STU-2143278523"/>
    <s v="Daves Supermarket"/>
    <s v="Nasco"/>
    <s v="Nasco Cornflakes"/>
    <s v="Breakfast &amp; Snacks"/>
    <s v="Cereal"/>
    <s v="Nasco Original Cornflakes 500g x 8"/>
    <n v="1"/>
    <n v="6100"/>
    <x v="0"/>
    <x v="17"/>
    <d v="2020-12-15T16:51:34"/>
    <s v="General Trade"/>
    <s v="Whatsapp"/>
    <d v="1899-12-31T02:22:16"/>
    <n v="6100"/>
    <d v="1899-12-30T14:29:18"/>
    <x v="23"/>
    <x v="1"/>
  </r>
  <r>
    <d v="2020-12-14T14:29:18"/>
    <s v="STU-2143278523"/>
    <s v="Daves Supermarket"/>
    <s v="Nasco"/>
    <s v="Nasco Cornflakes"/>
    <s v="Breakfast &amp; Snacks"/>
    <s v="Cereal"/>
    <s v="Nasco Cornflakes Original Sachet 30g x 36"/>
    <n v="1"/>
    <n v="2000"/>
    <x v="0"/>
    <x v="17"/>
    <d v="2020-12-15T16:51:34"/>
    <s v="General Trade"/>
    <s v="Whatsapp"/>
    <d v="1899-12-31T02:22:16"/>
    <n v="2000"/>
    <d v="1899-12-30T14:29:18"/>
    <x v="23"/>
    <x v="1"/>
  </r>
  <r>
    <d v="2020-12-14T14:29:19"/>
    <s v="STU-2143278523"/>
    <s v="Daves Supermarket"/>
    <s v="Infinity Snacks and Beverages Limited"/>
    <s v="Infinity  Cornflakes"/>
    <s v="Breakfast &amp; Snacks"/>
    <s v="Cereal"/>
    <s v="Infinity Cornflakes Sachet 30g x 36"/>
    <n v="2"/>
    <n v="1550"/>
    <x v="0"/>
    <x v="17"/>
    <d v="2020-12-15T16:51:34"/>
    <s v="General Trade"/>
    <s v="Whatsapp"/>
    <d v="1899-12-31T02:22:15"/>
    <n v="3100"/>
    <d v="1899-12-30T14:29:19"/>
    <x v="23"/>
    <x v="1"/>
  </r>
  <r>
    <d v="2020-12-14T07:16:08"/>
    <s v="STU-2143277581"/>
    <s v="Than-all Minimart"/>
    <s v="Nestle Nigeria Plc"/>
    <s v="Nestle Milo"/>
    <s v="Breakfast &amp; Snacks"/>
    <s v="Chocolate Beverage"/>
    <s v="Milo Sachet 20g x 240"/>
    <n v="3"/>
    <n v="9150"/>
    <x v="0"/>
    <x v="75"/>
    <d v="2020-12-15T17:15:42"/>
    <s v="General Trade"/>
    <s v="Whatsapp"/>
    <d v="1899-12-31T09:59:34"/>
    <n v="27450"/>
    <d v="1899-12-30T07:16:08"/>
    <x v="212"/>
    <x v="0"/>
  </r>
  <r>
    <d v="2020-12-14T07:16:08"/>
    <s v="STU-2143277581"/>
    <s v="Than-all Minimart"/>
    <s v="Arla Foods"/>
    <s v="Dano Cool Cow"/>
    <s v="Breakfast &amp; Snacks"/>
    <s v="Milk"/>
    <s v="Dano Cool Cow Sachet 12g x 260 + 30 Sachet Free"/>
    <n v="1"/>
    <n v="6750"/>
    <x v="0"/>
    <x v="75"/>
    <d v="2020-12-15T17:15:42"/>
    <s v="General Trade"/>
    <s v="Whatsapp"/>
    <d v="1899-12-31T09:59:34"/>
    <n v="6750"/>
    <d v="1899-12-30T07:16:08"/>
    <x v="212"/>
    <x v="1"/>
  </r>
  <r>
    <d v="2020-12-14T07:16:08"/>
    <s v="STU-2143277581"/>
    <s v="Than-all Minimart"/>
    <s v="Dangote"/>
    <s v="Dangote Sugar"/>
    <s v="Breakfast &amp; Snacks"/>
    <s v="Sugar"/>
    <s v="Dangote Granulated Sugar 250g"/>
    <n v="1"/>
    <n v="4200"/>
    <x v="0"/>
    <x v="75"/>
    <d v="2020-12-15T17:15:42"/>
    <s v="General Trade"/>
    <s v="Whatsapp"/>
    <d v="1899-12-31T09:59:34"/>
    <n v="4200"/>
    <d v="1899-12-30T07:16:08"/>
    <x v="212"/>
    <x v="1"/>
  </r>
  <r>
    <d v="2020-12-12T09:38:41"/>
    <s v="STU-2143276825"/>
    <s v="Suncomm Minimarts"/>
    <s v="Arla Foods"/>
    <s v="Dano Cool Cow"/>
    <s v="Breakfast &amp; Snacks"/>
    <s v="Milk"/>
    <s v="Dano Cool Cow Sachet 12g x 260 + 30 Sachet Free"/>
    <n v="1"/>
    <n v="6750"/>
    <x v="0"/>
    <x v="49"/>
    <d v="2020-12-15T17:18:22"/>
    <s v="General Trade"/>
    <s v="Whatsapp"/>
    <d v="1900-01-02T07:39:41"/>
    <n v="6750"/>
    <d v="1899-12-30T09:38:41"/>
    <x v="72"/>
    <x v="1"/>
  </r>
  <r>
    <d v="2020-12-14T16:53:31"/>
    <s v="STU-2143278774"/>
    <s v="Madam. Olowu Minimart"/>
    <s v="MistaChoco"/>
    <s v="MistaChoco 15g"/>
    <s v="Breakfast &amp; Snacks"/>
    <s v="Spreads"/>
    <s v="One Free Hanger of MistaChoco"/>
    <n v="1"/>
    <n v="1"/>
    <x v="0"/>
    <x v="12"/>
    <d v="2020-12-15T17:21:11"/>
    <s v="General Trade"/>
    <s v="Whatsapp"/>
    <d v="1899-12-31T00:27:40"/>
    <n v="1"/>
    <d v="1899-12-30T16:53:31"/>
    <x v="213"/>
    <x v="1"/>
  </r>
  <r>
    <d v="2020-12-14T16:53:31"/>
    <s v="STU-2143278774"/>
    <s v="Madam. Olowu Minimart"/>
    <s v="MistaChoco"/>
    <s v="MistaChoco 15g"/>
    <s v="Breakfast &amp; Snacks"/>
    <s v="Spreads"/>
    <s v="MistaChoco and Sistachoco Promo Pack 15g x 50"/>
    <n v="1"/>
    <n v="1500"/>
    <x v="0"/>
    <x v="12"/>
    <d v="2020-12-15T17:21:11"/>
    <s v="General Trade"/>
    <s v="Whatsapp"/>
    <d v="1899-12-31T00:27:40"/>
    <n v="1500"/>
    <d v="1899-12-30T16:53:31"/>
    <x v="213"/>
    <x v="1"/>
  </r>
  <r>
    <d v="2020-12-14T16:09:03"/>
    <s v="STU-2143278694"/>
    <s v="Tope Minimart"/>
    <s v="MistaChoco"/>
    <s v="MistaChoco 15g"/>
    <s v="Breakfast &amp; Snacks"/>
    <s v="Spreads"/>
    <s v="MistaChoco and Sistachoco Promo Pack 15g x 50"/>
    <n v="1"/>
    <n v="1500"/>
    <x v="0"/>
    <x v="41"/>
    <d v="2020-12-15T18:27:13"/>
    <s v="General Trade"/>
    <s v="Whatsapp"/>
    <d v="1899-12-31T02:18:10"/>
    <n v="1500"/>
    <d v="1899-12-30T16:09:03"/>
    <x v="214"/>
    <x v="1"/>
  </r>
  <r>
    <d v="2020-12-14T16:09:03"/>
    <s v="STU-2143278694"/>
    <s v="Tope Minimart"/>
    <s v="MistaChoco"/>
    <s v="MistaChoco 15g"/>
    <s v="Breakfast &amp; Snacks"/>
    <s v="Spreads"/>
    <s v="One Free Hanger of MistaChoco"/>
    <n v="1"/>
    <n v="1"/>
    <x v="0"/>
    <x v="41"/>
    <d v="2020-12-15T18:27:13"/>
    <s v="General Trade"/>
    <s v="Whatsapp"/>
    <d v="1899-12-31T02:18:10"/>
    <n v="1"/>
    <d v="1899-12-30T16:09:03"/>
    <x v="214"/>
    <x v="1"/>
  </r>
  <r>
    <d v="2020-12-14T15:14:14"/>
    <s v="STU-2143278601"/>
    <s v="2 Cees Supermarket"/>
    <s v="MistaChoco"/>
    <s v="MistaChoco 15g"/>
    <s v="Breakfast &amp; Snacks"/>
    <s v="Spreads"/>
    <s v="MistaChoco and Sistachoco Promo Pack 15g x 50"/>
    <n v="1"/>
    <n v="1500"/>
    <x v="0"/>
    <x v="33"/>
    <d v="2020-12-15T18:33:40"/>
    <s v="General Trade"/>
    <s v="Whatsapp"/>
    <d v="1899-12-31T03:19:26"/>
    <n v="1500"/>
    <d v="1899-12-30T15:14:14"/>
    <x v="215"/>
    <x v="1"/>
  </r>
  <r>
    <d v="2020-12-14T15:14:14"/>
    <s v="STU-2143278601"/>
    <s v="2 Cees Supermarket"/>
    <s v="MistaChoco"/>
    <s v="MistaChoco 15g"/>
    <s v="Breakfast &amp; Snacks"/>
    <s v="Spreads"/>
    <s v="One Free Hanger of MistaChoco"/>
    <n v="1"/>
    <n v="1"/>
    <x v="0"/>
    <x v="33"/>
    <d v="2020-12-15T18:33:40"/>
    <s v="General Trade"/>
    <s v="Whatsapp"/>
    <d v="1899-12-31T03:19:26"/>
    <n v="1"/>
    <d v="1899-12-30T15:14:14"/>
    <x v="215"/>
    <x v="1"/>
  </r>
  <r>
    <d v="2020-12-12T18:49:07"/>
    <s v="STU-2143277378"/>
    <s v="Grandy Minimarts"/>
    <s v="Arla Foods"/>
    <s v="Dano Cool Cow"/>
    <s v="Breakfast &amp; Snacks"/>
    <s v="Milk"/>
    <s v="Dano Cool Cow Sachet 12g x 260 + 30 Sachet Free"/>
    <n v="5"/>
    <n v="6750"/>
    <x v="0"/>
    <x v="15"/>
    <d v="2020-12-15T18:44:22"/>
    <s v="Wholesale"/>
    <s v="Mobile App"/>
    <d v="1900-01-01T23:55:15"/>
    <n v="33750"/>
    <d v="1899-12-30T18:49:07"/>
    <x v="24"/>
    <x v="0"/>
  </r>
  <r>
    <d v="2020-12-12T13:18:53"/>
    <s v="STU-2143277150"/>
    <s v="Grandy Minimarts"/>
    <s v="FrieslandCampina WAMCO Nigeria"/>
    <s v="Three Crowns Milk"/>
    <s v="Breakfast &amp; Snacks"/>
    <s v="Milk"/>
    <s v="THREE CROWN EVAP TRAY 24 X 170G"/>
    <n v="10"/>
    <n v="3750"/>
    <x v="0"/>
    <x v="15"/>
    <d v="2020-12-15T18:44:22"/>
    <s v="Wholesale"/>
    <s v="Whatsapp"/>
    <d v="1900-01-02T05:25:29"/>
    <n v="37500"/>
    <d v="1899-12-30T13:18:53"/>
    <x v="24"/>
    <x v="0"/>
  </r>
  <r>
    <d v="2020-12-14T15:29:25"/>
    <s v="STU-2143278621"/>
    <s v="gbemisola Minimart"/>
    <s v="Arla Foods"/>
    <s v="Dano Cool Cow"/>
    <s v="Breakfast &amp; Snacks"/>
    <s v="Milk"/>
    <s v="Dano Cool Cow Sachet 12g x 260 + 30 Sachet Free"/>
    <n v="1"/>
    <n v="6750"/>
    <x v="0"/>
    <x v="50"/>
    <d v="2020-12-15T22:29:11"/>
    <s v="General Trade"/>
    <s v="Mobile App"/>
    <d v="1899-12-31T06:59:46"/>
    <n v="6750"/>
    <d v="1899-12-30T15:29:25"/>
    <x v="73"/>
    <x v="1"/>
  </r>
  <r>
    <d v="2020-12-14T15:29:25"/>
    <s v="STU-2143278621"/>
    <s v="gbemisola Minimart"/>
    <s v="Nasco"/>
    <s v="Nasco Cornflakes"/>
    <s v="Breakfast &amp; Snacks"/>
    <s v="Cereal"/>
    <s v="Nasco Cornflakes Original Sachet 30g x 36"/>
    <n v="1"/>
    <n v="2000"/>
    <x v="0"/>
    <x v="50"/>
    <d v="2020-12-15T22:29:11"/>
    <s v="General Trade"/>
    <s v="Mobile App"/>
    <d v="1899-12-31T06:59:46"/>
    <n v="2000"/>
    <d v="1899-12-30T15:29:25"/>
    <x v="73"/>
    <x v="1"/>
  </r>
  <r>
    <d v="2020-12-14T15:29:26"/>
    <s v="STU-2143278621"/>
    <s v="gbemisola Minimart"/>
    <s v="Unilever Nigeria Plc"/>
    <s v="Blue Band Spread"/>
    <s v="Breakfast &amp; Snacks"/>
    <s v="Butter"/>
    <s v="BLUE BAND SPREAD FOR BREAD 900g"/>
    <n v="1"/>
    <n v="10500"/>
    <x v="0"/>
    <x v="50"/>
    <d v="2020-12-15T22:29:11"/>
    <s v="General Trade"/>
    <s v="Mobile App"/>
    <d v="1899-12-31T06:59:45"/>
    <n v="10500"/>
    <d v="1899-12-30T15:29:26"/>
    <x v="73"/>
    <x v="0"/>
  </r>
  <r>
    <d v="2020-12-15T12:02:17"/>
    <s v="STU-2143279454"/>
    <s v="Santa Maria Minimarts"/>
    <s v="Nestle Nigeria Plc"/>
    <s v="Nestle Golden Morn"/>
    <s v="Breakfast &amp; Snacks"/>
    <s v="Cereal"/>
    <s v="Nestle Golden Morn 900g"/>
    <n v="2"/>
    <n v="7450"/>
    <x v="0"/>
    <x v="88"/>
    <d v="2020-12-16T09:35:19"/>
    <s v="General Trade"/>
    <s v="Whatsapp"/>
    <d v="1899-12-30T21:33:02"/>
    <n v="14900"/>
    <d v="1899-12-30T12:02:17"/>
    <x v="216"/>
    <x v="0"/>
  </r>
  <r>
    <d v="2020-12-15T12:02:17"/>
    <s v="STU-2143279454"/>
    <s v="Santa Maria Minimarts"/>
    <s v="Nestle Nigeria Plc"/>
    <s v="Nestle Golden Morn"/>
    <s v="Breakfast &amp; Snacks"/>
    <s v="Cereal"/>
    <s v="Golden Morn 50g x100"/>
    <n v="1"/>
    <n v="7050"/>
    <x v="0"/>
    <x v="88"/>
    <d v="2020-12-16T09:35:19"/>
    <s v="General Trade"/>
    <s v="Whatsapp"/>
    <d v="1899-12-30T21:33:02"/>
    <n v="7050"/>
    <d v="1899-12-30T12:02:17"/>
    <x v="216"/>
    <x v="1"/>
  </r>
  <r>
    <d v="2020-12-15T12:02:17"/>
    <s v="STU-2143279454"/>
    <s v="Santa Maria Minimarts"/>
    <s v="Promasidor"/>
    <s v="Cowbell Milk"/>
    <s v="Breakfast &amp; Snacks"/>
    <s v="Milk"/>
    <s v="Cowbell Coffee 20g Sachet x 200"/>
    <n v="1"/>
    <n v="8500"/>
    <x v="0"/>
    <x v="88"/>
    <d v="2020-12-16T09:35:19"/>
    <s v="General Trade"/>
    <s v="Whatsapp"/>
    <d v="1899-12-30T21:33:02"/>
    <n v="8500"/>
    <d v="1899-12-30T12:02:17"/>
    <x v="216"/>
    <x v="1"/>
  </r>
  <r>
    <d v="2020-12-15T11:00:57"/>
    <s v="STU-2143279379"/>
    <s v="Joyose Global Services"/>
    <s v="Chi Nigeria Limited"/>
    <s v="Hollandia Evap. Milk"/>
    <s v="Breakfast &amp; Snacks"/>
    <s v="Yoghurt"/>
    <s v="HOLLANDIA EVAP MILK 50ML x 48"/>
    <n v="1"/>
    <n v="2780"/>
    <x v="0"/>
    <x v="51"/>
    <d v="2020-12-16T13:08:04"/>
    <s v="Wholesale"/>
    <s v="Whatsapp"/>
    <d v="1899-12-31T02:07:07"/>
    <n v="2780"/>
    <d v="1899-12-30T11:00:57"/>
    <x v="217"/>
    <x v="1"/>
  </r>
  <r>
    <d v="2020-12-15T15:57:48"/>
    <s v="STU-2143279752"/>
    <s v="Olaboy Minimart"/>
    <s v="Nestle Nigeria Plc"/>
    <s v="Nestle Golden Morn"/>
    <s v="Breakfast &amp; Snacks"/>
    <s v="Cereal"/>
    <s v="Golden Morn 50g x100"/>
    <n v="5"/>
    <n v="7050"/>
    <x v="0"/>
    <x v="72"/>
    <d v="2020-12-16T13:15:37"/>
    <s v="General Trade"/>
    <s v="Mobile App"/>
    <d v="1899-12-30T21:17:49"/>
    <n v="35250"/>
    <d v="1899-12-30T15:57:48"/>
    <x v="218"/>
    <x v="0"/>
  </r>
  <r>
    <d v="2020-12-15T08:40:15"/>
    <s v="STU-2143279151"/>
    <s v="Olufayo Minimart"/>
    <s v="Nestle Nigeria Plc"/>
    <s v="Nestle Milo"/>
    <s v="Breakfast &amp; Snacks"/>
    <s v="Chocolate Beverage"/>
    <s v="Milo Sachet 20g x 240"/>
    <n v="10"/>
    <n v="9150"/>
    <x v="0"/>
    <x v="10"/>
    <d v="2020-12-16T13:53:43"/>
    <s v="General Trade"/>
    <s v="Whatsapp"/>
    <d v="1899-12-31T05:13:28"/>
    <n v="91500"/>
    <d v="1899-12-30T08:40:15"/>
    <x v="219"/>
    <x v="0"/>
  </r>
  <r>
    <d v="2020-12-15T08:40:15"/>
    <s v="STU-2143279151"/>
    <s v="Olufayo Minimart"/>
    <s v="Nestle Nigeria Plc"/>
    <s v="Nestle Milo"/>
    <s v="Breakfast &amp; Snacks"/>
    <s v="Chocolate Beverage"/>
    <s v="Milo Activ-Go Sachet (800g + 100g Free) x 6"/>
    <n v="2"/>
    <n v="10050"/>
    <x v="0"/>
    <x v="10"/>
    <d v="2020-12-16T13:53:43"/>
    <s v="General Trade"/>
    <s v="Whatsapp"/>
    <d v="1899-12-31T05:13:28"/>
    <n v="20100"/>
    <d v="1899-12-30T08:40:15"/>
    <x v="219"/>
    <x v="0"/>
  </r>
  <r>
    <d v="2020-12-15T09:27:32"/>
    <s v="STU-2143279236"/>
    <s v="Olufayo Minimart"/>
    <s v="Nestle Nigeria Plc"/>
    <s v="Nestle Golden Morn"/>
    <s v="Breakfast &amp; Snacks"/>
    <s v="Cereal"/>
    <s v="Golden Morn 50g x100"/>
    <n v="5"/>
    <n v="7050"/>
    <x v="0"/>
    <x v="10"/>
    <d v="2020-12-16T13:53:43"/>
    <s v="General Trade"/>
    <s v="Whatsapp"/>
    <d v="1899-12-31T04:26:11"/>
    <n v="35250"/>
    <d v="1899-12-30T09:27:32"/>
    <x v="219"/>
    <x v="0"/>
  </r>
  <r>
    <d v="2020-12-15T15:10:42"/>
    <s v="STU-2143279690"/>
    <s v="Glory Minimarts"/>
    <s v="Nestle Nigeria Plc"/>
    <s v="Nestle Golden Morn"/>
    <s v="Breakfast &amp; Snacks"/>
    <s v="Cereal"/>
    <s v="Nestle Golden Morn 450g x 12"/>
    <n v="1"/>
    <n v="7450"/>
    <x v="0"/>
    <x v="51"/>
    <d v="2020-12-16T14:53:26"/>
    <s v="General Trade"/>
    <s v="Whatsapp"/>
    <d v="1899-12-30T23:42:44"/>
    <n v="7450"/>
    <d v="1899-12-30T15:10:42"/>
    <x v="220"/>
    <x v="1"/>
  </r>
  <r>
    <d v="2020-12-15T15:10:42"/>
    <s v="STU-2143279690"/>
    <s v="Glory Minimarts"/>
    <s v="Nestle Nigeria Plc"/>
    <s v="Nestle Golden Morn"/>
    <s v="Breakfast &amp; Snacks"/>
    <s v="Cereal"/>
    <s v="Nestle Golden Morn 900g"/>
    <n v="1"/>
    <n v="7450"/>
    <x v="0"/>
    <x v="51"/>
    <d v="2020-12-16T14:53:26"/>
    <s v="General Trade"/>
    <s v="Whatsapp"/>
    <d v="1899-12-30T23:42:44"/>
    <n v="7450"/>
    <d v="1899-12-30T15:10:42"/>
    <x v="220"/>
    <x v="1"/>
  </r>
  <r>
    <d v="2020-12-15T15:10:42"/>
    <s v="STU-2143279690"/>
    <s v="Glory Minimarts"/>
    <s v="Nestle Nigeria Plc"/>
    <s v="Nestle Golden Morn"/>
    <s v="Breakfast &amp; Snacks"/>
    <s v="Cereal"/>
    <s v="Golden Morn 50g x100"/>
    <n v="1"/>
    <n v="7050"/>
    <x v="0"/>
    <x v="51"/>
    <d v="2020-12-16T14:53:26"/>
    <s v="General Trade"/>
    <s v="Whatsapp"/>
    <d v="1899-12-30T23:42:44"/>
    <n v="7050"/>
    <d v="1899-12-30T15:10:42"/>
    <x v="220"/>
    <x v="1"/>
  </r>
  <r>
    <d v="2020-12-15T15:10:42"/>
    <s v="STU-2143279690"/>
    <s v="Glory Minimarts"/>
    <s v="FrieslandCampina WAMCO Nigeria"/>
    <s v="Peak Milk"/>
    <s v="Breakfast &amp; Snacks"/>
    <s v="Milk"/>
    <s v="Peak Nig Tray 160g x 24"/>
    <n v="1"/>
    <n v="4550"/>
    <x v="0"/>
    <x v="51"/>
    <d v="2020-12-16T14:53:27"/>
    <s v="General Trade"/>
    <s v="Whatsapp"/>
    <d v="1899-12-30T23:42:45"/>
    <n v="4550"/>
    <d v="1899-12-30T15:10:42"/>
    <x v="74"/>
    <x v="1"/>
  </r>
  <r>
    <d v="2020-12-15T15:10:42"/>
    <s v="STU-2143279690"/>
    <s v="Glory Minimarts"/>
    <s v="Arla Foods"/>
    <s v="Dano Cool Cow"/>
    <s v="Breakfast &amp; Snacks"/>
    <s v="Milk"/>
    <s v="Dano Cool Cow Sachet 12g x 260 + 30 Sachet Free"/>
    <n v="2"/>
    <n v="6750"/>
    <x v="0"/>
    <x v="51"/>
    <d v="2020-12-16T14:53:27"/>
    <s v="General Trade"/>
    <s v="Whatsapp"/>
    <d v="1899-12-30T23:42:45"/>
    <n v="13500"/>
    <d v="1899-12-30T15:10:42"/>
    <x v="74"/>
    <x v="0"/>
  </r>
  <r>
    <d v="2020-12-15T09:25:25"/>
    <s v="STU-2143279233"/>
    <s v="Ty Exclusive Minimarts"/>
    <s v="MistaChoco"/>
    <s v="MistaChoco 15g"/>
    <s v="Breakfast &amp; Snacks"/>
    <s v="Spreads"/>
    <s v="MistaChoco and Sistachoco Promo Pack 15g x 50"/>
    <n v="1"/>
    <n v="1500"/>
    <x v="0"/>
    <x v="87"/>
    <d v="2020-12-16T15:59:12"/>
    <s v="General Trade"/>
    <s v="Whatsapp"/>
    <d v="1899-12-31T06:33:47"/>
    <n v="1500"/>
    <d v="1899-12-30T09:25:25"/>
    <x v="221"/>
    <x v="1"/>
  </r>
  <r>
    <d v="2020-12-15T09:25:25"/>
    <s v="STU-2143279233"/>
    <s v="Ty Exclusive Minimarts"/>
    <s v="MistaChoco"/>
    <s v="MistaChoco 15g"/>
    <s v="Breakfast &amp; Snacks"/>
    <s v="Spreads"/>
    <s v="One Free Hanger of MistaChoco"/>
    <n v="1"/>
    <n v="1"/>
    <x v="0"/>
    <x v="87"/>
    <d v="2020-12-16T15:59:12"/>
    <s v="General Trade"/>
    <s v="Whatsapp"/>
    <d v="1899-12-31T06:33:47"/>
    <n v="1"/>
    <d v="1899-12-30T09:25:25"/>
    <x v="221"/>
    <x v="1"/>
  </r>
  <r>
    <d v="2020-12-12T16:29:25"/>
    <s v="STU-2143277301"/>
    <s v="Hi Mart Minimart"/>
    <s v="FrieslandCampina WAMCO Nigeria"/>
    <s v="Peak Milk"/>
    <s v="Breakfast &amp; Snacks"/>
    <s v="Milk"/>
    <s v="Peak Milk Powder Sachet 14g x 210"/>
    <n v="5"/>
    <n v="10650"/>
    <x v="0"/>
    <x v="58"/>
    <d v="2020-12-16T16:27:44"/>
    <s v="General Trade"/>
    <s v="Whatsapp"/>
    <d v="1900-01-02T23:58:19"/>
    <n v="53250"/>
    <d v="1899-12-30T16:29:25"/>
    <x v="222"/>
    <x v="0"/>
  </r>
  <r>
    <d v="2020-12-12T16:29:25"/>
    <s v="STU-2143277301"/>
    <s v="Hi Mart Minimart"/>
    <s v="Nasco"/>
    <s v="Nasco Cornflakes"/>
    <s v="Breakfast &amp; Snacks"/>
    <s v="Cereal"/>
    <s v="Nasco Cornflakes Original Sachet 30g x 36"/>
    <n v="20"/>
    <n v="2000"/>
    <x v="0"/>
    <x v="58"/>
    <d v="2020-12-16T16:27:44"/>
    <s v="General Trade"/>
    <s v="Whatsapp"/>
    <d v="1900-01-02T23:58:19"/>
    <n v="40000"/>
    <d v="1899-12-30T16:29:25"/>
    <x v="222"/>
    <x v="0"/>
  </r>
  <r>
    <d v="2020-12-15T07:26:43"/>
    <s v="STU-2143279092"/>
    <s v="Rodam Enterprises"/>
    <s v="Nestle Nigeria Plc"/>
    <s v="Nestle Golden Morn"/>
    <s v="Breakfast &amp; Snacks"/>
    <s v="Cereal"/>
    <s v="Nestle Golden Morn 900g"/>
    <n v="5"/>
    <n v="7450"/>
    <x v="0"/>
    <x v="6"/>
    <d v="2020-12-16T18:17:47"/>
    <s v="General Trade"/>
    <s v="Mobile App"/>
    <d v="1899-12-31T10:51:04"/>
    <n v="37250"/>
    <d v="1899-12-30T07:26:43"/>
    <x v="223"/>
    <x v="0"/>
  </r>
  <r>
    <d v="2020-12-15T14:35:46"/>
    <s v="STU-2143279654"/>
    <s v="Rodam Enterprises"/>
    <s v="Chi Nigeria Limited"/>
    <s v="Hollandia Evap. Milk"/>
    <s v="Breakfast &amp; Snacks"/>
    <s v="Yoghurt"/>
    <s v="Hollandia Evap Slim 120g x 24"/>
    <n v="3"/>
    <n v="2080"/>
    <x v="0"/>
    <x v="6"/>
    <d v="2020-12-16T18:17:47"/>
    <s v="General Trade"/>
    <s v="Mobile App"/>
    <d v="1899-12-31T03:42:01"/>
    <n v="6240"/>
    <d v="1899-12-30T14:35:46"/>
    <x v="223"/>
    <x v="1"/>
  </r>
  <r>
    <d v="2020-12-15T15:42:31"/>
    <s v="STU-2143279734"/>
    <s v="Jeecee SuperMinimart"/>
    <s v="MistaChoco"/>
    <s v="MistaChoco 15g"/>
    <s v="Breakfast &amp; Snacks"/>
    <s v="Spreads"/>
    <s v="MistaChoco and Sistachoco Promo Pack 15g x 50"/>
    <n v="1"/>
    <n v="1500"/>
    <x v="0"/>
    <x v="32"/>
    <d v="2020-12-16T20:09:29"/>
    <s v="General Trade"/>
    <s v="Whatsapp"/>
    <d v="1899-12-31T04:26:58"/>
    <n v="1500"/>
    <d v="1899-12-30T15:42:31"/>
    <x v="224"/>
    <x v="1"/>
  </r>
  <r>
    <d v="2020-12-15T15:42:31"/>
    <s v="STU-2143279734"/>
    <s v="Jeecee SuperMinimart"/>
    <s v="MistaChoco"/>
    <s v="MistaChoco 15g"/>
    <s v="Breakfast &amp; Snacks"/>
    <s v="Spreads"/>
    <s v="One Free Hanger of MistaChoco"/>
    <n v="1"/>
    <n v="1"/>
    <x v="0"/>
    <x v="32"/>
    <d v="2020-12-16T20:09:29"/>
    <s v="General Trade"/>
    <s v="Whatsapp"/>
    <d v="1899-12-31T04:26:58"/>
    <n v="1"/>
    <d v="1899-12-30T15:42:31"/>
    <x v="224"/>
    <x v="1"/>
  </r>
  <r>
    <d v="2020-12-14T16:10:25"/>
    <s v="STU-2143278701"/>
    <s v="Mama Dee's Minimarts"/>
    <s v="FrieslandCampina WAMCO Nigeria"/>
    <s v="Peak Milk"/>
    <s v="Breakfast &amp; Snacks"/>
    <s v="Milk"/>
    <s v="Peak Evap Filled 160g x 24"/>
    <n v="8"/>
    <n v="3750"/>
    <x v="0"/>
    <x v="89"/>
    <d v="2020-12-16T20:58:18"/>
    <s v="Wholesale"/>
    <s v="Web App"/>
    <d v="1900-01-01T04:47:53"/>
    <n v="30000"/>
    <d v="1899-12-30T16:10:25"/>
    <x v="225"/>
    <x v="0"/>
  </r>
  <r>
    <d v="2020-12-15T09:21:29"/>
    <s v="STU-2143279258"/>
    <s v="Temiloluwa Minimart"/>
    <s v="Cadbury Nigeria Plc"/>
    <s v="Bournvita"/>
    <s v="Breakfast &amp; Snacks"/>
    <s v="Chocolate Beverage"/>
    <s v="Cadbury Bournvita Sachet 20g x 200"/>
    <n v="1"/>
    <n v="9050"/>
    <x v="0"/>
    <x v="19"/>
    <d v="2020-12-16T21:31:30"/>
    <s v="Wholesale"/>
    <s v="Whatsapp"/>
    <d v="1899-12-31T12:10:01"/>
    <n v="9050"/>
    <d v="1899-12-30T09:21:29"/>
    <x v="26"/>
    <x v="1"/>
  </r>
  <r>
    <d v="2020-12-15T17:28:15"/>
    <s v="STU-2143279892"/>
    <s v="Temiloluwa Minimart"/>
    <s v="Arla Foods"/>
    <s v="Dano Cool Cow"/>
    <s v="Breakfast &amp; Snacks"/>
    <s v="Milk"/>
    <s v="Dano Cool Cow Sachet 12g x 260 + 30 Sachet Free"/>
    <n v="3"/>
    <n v="6750"/>
    <x v="0"/>
    <x v="19"/>
    <d v="2020-12-16T21:31:30"/>
    <s v="Wholesale"/>
    <s v="Whatsapp"/>
    <d v="1899-12-31T04:03:15"/>
    <n v="20250"/>
    <d v="1899-12-30T17:28:15"/>
    <x v="26"/>
    <x v="0"/>
  </r>
  <r>
    <d v="2020-12-15T17:28:15"/>
    <s v="STU-2143279892"/>
    <s v="Temiloluwa Minimart"/>
    <s v="Arla Foods"/>
    <s v="Dano Full Cream"/>
    <s v="Breakfast &amp; Snacks"/>
    <s v="Milk"/>
    <s v="DANO FULL CREAM 12 X 800G"/>
    <n v="1"/>
    <n v="23680"/>
    <x v="0"/>
    <x v="19"/>
    <d v="2020-12-16T21:31:30"/>
    <s v="Wholesale"/>
    <s v="Whatsapp"/>
    <d v="1899-12-31T04:03:15"/>
    <n v="23680"/>
    <d v="1899-12-30T17:28:15"/>
    <x v="26"/>
    <x v="0"/>
  </r>
  <r>
    <d v="2020-12-16T09:44:48"/>
    <s v="STU-2143280166"/>
    <s v="Madam Akindele Minimart"/>
    <s v="Nestle Nigeria Plc"/>
    <s v="Nestle Golden Morn"/>
    <s v="Breakfast &amp; Snacks"/>
    <s v="Cereal"/>
    <s v="Golden Morn 50g x100"/>
    <n v="1"/>
    <n v="7050"/>
    <x v="0"/>
    <x v="41"/>
    <d v="2020-12-17T07:41:12"/>
    <s v="General Trade"/>
    <s v="Whatsapp"/>
    <d v="1899-12-30T21:56:24"/>
    <n v="7050"/>
    <d v="1899-12-30T09:44:48"/>
    <x v="226"/>
    <x v="1"/>
  </r>
  <r>
    <d v="2020-12-16T09:44:48"/>
    <s v="STU-2143280166"/>
    <s v="Madam Akindele Minimart"/>
    <s v="Nestle Nigeria Plc"/>
    <s v="Nestle Golden Morn"/>
    <s v="Breakfast &amp; Snacks"/>
    <s v="Cereal"/>
    <s v="Nestle Golden Morn 450g x 12"/>
    <n v="1"/>
    <n v="7450"/>
    <x v="0"/>
    <x v="41"/>
    <d v="2020-12-17T07:41:12"/>
    <s v="General Trade"/>
    <s v="Whatsapp"/>
    <d v="1899-12-30T21:56:24"/>
    <n v="7450"/>
    <d v="1899-12-30T09:44:48"/>
    <x v="226"/>
    <x v="1"/>
  </r>
  <r>
    <d v="2020-12-16T09:44:48"/>
    <s v="STU-2143280166"/>
    <s v="Madam Akindele Minimart"/>
    <s v="FrieslandCampina WAMCO Nigeria"/>
    <s v="Three Crowns Milk"/>
    <s v="Breakfast &amp; Snacks"/>
    <s v="Milk"/>
    <s v="THREE CROWN EVAP TRAY 24 X 170G"/>
    <n v="1"/>
    <n v="3750"/>
    <x v="0"/>
    <x v="41"/>
    <d v="2020-12-17T07:41:12"/>
    <s v="General Trade"/>
    <s v="Whatsapp"/>
    <d v="1899-12-30T21:56:24"/>
    <n v="3750"/>
    <d v="1899-12-30T09:44:48"/>
    <x v="226"/>
    <x v="1"/>
  </r>
  <r>
    <d v="2020-12-16T08:54:28"/>
    <s v="STU-2143280091"/>
    <s v="AJ Minimart"/>
    <s v="MistaChoco"/>
    <s v="MistaChoco 15g"/>
    <s v="Breakfast &amp; Snacks"/>
    <s v="Spreads"/>
    <s v="One Free Hanger of MistaChoco"/>
    <n v="1"/>
    <n v="1"/>
    <x v="0"/>
    <x v="31"/>
    <d v="2020-12-17T09:04:19"/>
    <s v="Wholesale"/>
    <s v="Whatsapp"/>
    <d v="1899-12-31T00:09:51"/>
    <n v="1"/>
    <d v="1899-12-30T08:54:28"/>
    <x v="227"/>
    <x v="1"/>
  </r>
  <r>
    <d v="2020-12-16T08:54:28"/>
    <s v="STU-2143280091"/>
    <s v="AJ Minimart"/>
    <s v="MistaChoco"/>
    <s v="MistaChoco 15g"/>
    <s v="Breakfast &amp; Snacks"/>
    <s v="Spreads"/>
    <s v="MistaChoco and Sistachoco Promo Pack 15g x 50"/>
    <n v="1"/>
    <n v="1500"/>
    <x v="0"/>
    <x v="31"/>
    <d v="2020-12-17T09:04:19"/>
    <s v="Wholesale"/>
    <s v="Whatsapp"/>
    <d v="1899-12-31T00:09:51"/>
    <n v="1500"/>
    <d v="1899-12-30T08:54:28"/>
    <x v="227"/>
    <x v="1"/>
  </r>
  <r>
    <d v="2020-12-16T12:33:15"/>
    <s v="STU-2143280518"/>
    <s v="Iyawo Minimart"/>
    <s v="Chi Nigeria Limited"/>
    <s v="Hollandia Evap. Milk"/>
    <s v="Breakfast &amp; Snacks"/>
    <s v="Yoghurt"/>
    <s v="HOLLANDIA EVAP MILK 50ML x 48"/>
    <n v="2"/>
    <n v="2780"/>
    <x v="0"/>
    <x v="20"/>
    <d v="2020-12-17T12:07:35"/>
    <s v="General Trade"/>
    <s v="Mobile App"/>
    <d v="1899-12-30T23:34:20"/>
    <n v="5560"/>
    <d v="1899-12-30T12:33:15"/>
    <x v="27"/>
    <x v="1"/>
  </r>
  <r>
    <d v="2020-12-16T12:33:15"/>
    <s v="STU-2143280518"/>
    <s v="Iyawo Minimart"/>
    <s v="Promasidor"/>
    <s v="Loya Milk"/>
    <s v="Breakfast &amp; Snacks"/>
    <s v="Milk"/>
    <s v="Loya 320g Refill x 12"/>
    <n v="1"/>
    <n v="11000"/>
    <x v="0"/>
    <x v="20"/>
    <d v="2020-12-17T12:07:35"/>
    <s v="General Trade"/>
    <s v="Mobile App"/>
    <d v="1899-12-30T23:34:20"/>
    <n v="11000"/>
    <d v="1899-12-30T12:33:15"/>
    <x v="27"/>
    <x v="0"/>
  </r>
  <r>
    <d v="2020-12-16T12:33:15"/>
    <s v="STU-2143280518"/>
    <s v="Iyawo Minimart"/>
    <s v="Arla Foods"/>
    <s v="Dano Full Cream"/>
    <s v="Breakfast &amp; Snacks"/>
    <s v="Milk"/>
    <s v="DANO FULL CREAM 12 X 800G"/>
    <n v="0.5"/>
    <n v="23680"/>
    <x v="0"/>
    <x v="20"/>
    <d v="2020-12-17T12:07:35"/>
    <s v="General Trade"/>
    <s v="Mobile App"/>
    <d v="1899-12-30T23:34:20"/>
    <n v="11840"/>
    <d v="1899-12-30T12:33:15"/>
    <x v="27"/>
    <x v="0"/>
  </r>
  <r>
    <d v="2020-12-15T22:43:31"/>
    <s v="STU-2143279996"/>
    <s v="David Minimart"/>
    <s v="Nestle Nigeria Plc"/>
    <s v="Nestle Golden Morn"/>
    <s v="Breakfast &amp; Snacks"/>
    <s v="Cereal"/>
    <s v="Golden Morn 50g x100"/>
    <n v="5"/>
    <n v="7050"/>
    <x v="0"/>
    <x v="2"/>
    <d v="2020-12-17T12:10:06"/>
    <s v="Wholesale"/>
    <s v="Mobile App"/>
    <d v="1899-12-31T13:26:35"/>
    <n v="35250"/>
    <d v="1899-12-30T22:43:31"/>
    <x v="228"/>
    <x v="0"/>
  </r>
  <r>
    <d v="2020-12-15T22:49:13"/>
    <s v="STU-2143279997"/>
    <s v="David Minimart"/>
    <s v="Nestle Nigeria Plc"/>
    <s v="Nestle Golden Morn"/>
    <s v="Breakfast &amp; Snacks"/>
    <s v="Cereal"/>
    <s v="Nestle Golden Morn 900g"/>
    <n v="5"/>
    <n v="7450"/>
    <x v="0"/>
    <x v="2"/>
    <d v="2020-12-17T12:10:06"/>
    <s v="Wholesale"/>
    <s v="Mobile App"/>
    <d v="1899-12-31T13:20:53"/>
    <n v="37250"/>
    <d v="1899-12-30T22:49:13"/>
    <x v="228"/>
    <x v="0"/>
  </r>
  <r>
    <d v="2020-12-16T12:14:15"/>
    <s v="STU-2143280471"/>
    <s v="Rodam Enterprises"/>
    <s v="Nestle Nigeria Plc"/>
    <s v="Nestle Golden Morn"/>
    <s v="Breakfast &amp; Snacks"/>
    <s v="Cereal"/>
    <s v="Golden Morn 50g x100"/>
    <n v="10"/>
    <n v="7050"/>
    <x v="0"/>
    <x v="0"/>
    <d v="2020-12-17T12:47:37"/>
    <s v="General Trade"/>
    <s v="Mobile App"/>
    <d v="1899-12-31T00:33:22"/>
    <n v="70500"/>
    <d v="1899-12-30T12:14:15"/>
    <x v="229"/>
    <x v="0"/>
  </r>
  <r>
    <d v="2020-12-16T14:06:59"/>
    <s v="STU-2143280711"/>
    <s v="Rodam Enterprises"/>
    <s v="FrieslandCampina WAMCO Nigeria"/>
    <s v="Peak Milk"/>
    <s v="Breakfast &amp; Snacks"/>
    <s v="Milk"/>
    <s v="Peak Milk Powder Sachet 14g x 210"/>
    <n v="5"/>
    <n v="10650"/>
    <x v="0"/>
    <x v="0"/>
    <d v="2020-12-17T12:47:37"/>
    <s v="General Trade"/>
    <s v="Mobile App"/>
    <d v="1899-12-30T22:40:38"/>
    <n v="53250"/>
    <d v="1899-12-30T14:06:59"/>
    <x v="229"/>
    <x v="0"/>
  </r>
  <r>
    <d v="2020-12-16T14:23:05"/>
    <s v="STU-2143280727"/>
    <s v="Pepe Supermarket"/>
    <s v="Chi Nigeria Limited"/>
    <s v="Hollandia Evap. Milk"/>
    <s v="Breakfast &amp; Snacks"/>
    <s v="Yoghurt"/>
    <s v="HOLLANDIA EVAP MILK 50ML x 48"/>
    <n v="2"/>
    <n v="2780"/>
    <x v="0"/>
    <x v="90"/>
    <d v="2020-12-17T13:37:59"/>
    <s v="General Trade"/>
    <s v="Whatsapp"/>
    <d v="1899-12-30T23:14:54"/>
    <n v="5560"/>
    <d v="1899-12-30T14:23:05"/>
    <x v="230"/>
    <x v="1"/>
  </r>
  <r>
    <d v="2020-12-16T17:44:48"/>
    <s v="STU-2143281008"/>
    <s v="Alhaja"/>
    <s v="Nestle Nigeria Plc"/>
    <s v="Nestle Milo"/>
    <s v="Breakfast &amp; Snacks"/>
    <s v="Chocolate Beverage"/>
    <s v="Milo Activ-Go Sachet (800g + 100g Free) x 6"/>
    <n v="4"/>
    <n v="10050"/>
    <x v="0"/>
    <x v="13"/>
    <d v="2020-12-17T13:40:00"/>
    <s v="General Trade"/>
    <s v="Whatsapp"/>
    <d v="1899-12-30T19:55:12"/>
    <n v="40200"/>
    <d v="1899-12-30T17:44:48"/>
    <x v="231"/>
    <x v="0"/>
  </r>
  <r>
    <d v="2020-12-16T17:25:26"/>
    <s v="STU-2143280978"/>
    <s v="Oluwadara Minimart"/>
    <s v="Nestle Nigeria Plc"/>
    <s v="Nestle Golden Morn"/>
    <s v="Breakfast &amp; Snacks"/>
    <s v="Cereal"/>
    <s v="Nestle Golden Morn 900g"/>
    <n v="1"/>
    <n v="7450"/>
    <x v="0"/>
    <x v="70"/>
    <d v="2020-12-17T13:56:30"/>
    <s v="Wholesale"/>
    <s v="Whatsapp"/>
    <d v="1899-12-30T20:31:04"/>
    <n v="7450"/>
    <d v="1899-12-30T17:25:26"/>
    <x v="232"/>
    <x v="1"/>
  </r>
  <r>
    <d v="2020-12-16T14:51:34"/>
    <s v="STU-2143280769"/>
    <s v="Iya Mariam Minimart"/>
    <s v="Nestle Nigeria Plc"/>
    <s v="Nestle Golden Morn"/>
    <s v="Breakfast &amp; Snacks"/>
    <s v="Cereal"/>
    <s v="Golden Morn 50g x100"/>
    <n v="10"/>
    <n v="7050"/>
    <x v="0"/>
    <x v="91"/>
    <d v="2020-12-17T14:14:57"/>
    <s v="General Trade"/>
    <s v="Whatsapp"/>
    <d v="1899-12-30T23:23:23"/>
    <n v="70500"/>
    <d v="1899-12-30T14:51:34"/>
    <x v="233"/>
    <x v="0"/>
  </r>
  <r>
    <d v="2020-12-16T08:46:06"/>
    <s v="STU-2143280063"/>
    <s v="Gods Minimart"/>
    <s v="Nestle Nigeria Plc"/>
    <s v="Nestle Milo"/>
    <s v="Breakfast &amp; Snacks"/>
    <s v="Chocolate Beverage"/>
    <s v="Milo Activ-Go Sachet 400g x 10 + (20g x 10 Free)"/>
    <n v="3"/>
    <n v="11200"/>
    <x v="0"/>
    <x v="4"/>
    <d v="2020-12-17T14:20:39"/>
    <s v="General Trade"/>
    <s v="Mobile App"/>
    <d v="1899-12-31T05:34:33"/>
    <n v="33600"/>
    <d v="1899-12-30T08:46:06"/>
    <x v="234"/>
    <x v="0"/>
  </r>
  <r>
    <d v="2020-12-16T16:23:46"/>
    <s v="STU-2143280880"/>
    <s v="Kuchys Place 2"/>
    <s v="Unilever Nigeria Plc"/>
    <s v="Blue Band Spread"/>
    <s v="Breakfast &amp; Snacks"/>
    <s v="Butter"/>
    <s v="Blue Band Spread For Bread 250g x 24"/>
    <n v="1"/>
    <n v="7500"/>
    <x v="0"/>
    <x v="21"/>
    <d v="2020-12-17T14:56:05"/>
    <s v="General Trade"/>
    <s v="Whatsapp"/>
    <d v="1899-12-30T22:32:19"/>
    <n v="7500"/>
    <d v="1899-12-30T16:23:46"/>
    <x v="28"/>
    <x v="1"/>
  </r>
  <r>
    <d v="2020-12-16T16:23:46"/>
    <s v="STU-2143280880"/>
    <s v="Kuchys Place 2"/>
    <s v="Promasidor"/>
    <s v="Cowbell Milk"/>
    <s v="Breakfast &amp; Snacks"/>
    <s v="Milk"/>
    <s v="Cowbell Chocolate Sachet 20g x 26 x 10"/>
    <n v="1"/>
    <n v="7800"/>
    <x v="0"/>
    <x v="21"/>
    <d v="2020-12-17T14:56:05"/>
    <s v="General Trade"/>
    <s v="Whatsapp"/>
    <d v="1899-12-30T22:32:19"/>
    <n v="7800"/>
    <d v="1899-12-30T16:23:46"/>
    <x v="28"/>
    <x v="1"/>
  </r>
  <r>
    <d v="2020-12-16T16:23:46"/>
    <s v="STU-2143280880"/>
    <s v="Kuchys Place 2"/>
    <s v="Dangote"/>
    <s v="Dangote Sugar"/>
    <s v="Breakfast &amp; Snacks"/>
    <s v="Sugar"/>
    <s v="Dangote Granulated Sugar 500g"/>
    <n v="1"/>
    <n v="4200"/>
    <x v="0"/>
    <x v="21"/>
    <d v="2020-12-17T14:56:05"/>
    <s v="General Trade"/>
    <s v="Whatsapp"/>
    <d v="1899-12-30T22:32:19"/>
    <n v="4200"/>
    <d v="1899-12-30T16:23:46"/>
    <x v="28"/>
    <x v="1"/>
  </r>
  <r>
    <d v="2020-12-16T16:23:46"/>
    <s v="STU-2143280880"/>
    <s v="Kuchys Place 2"/>
    <s v="Arla Foods"/>
    <s v="Dano Cool Cow"/>
    <s v="Breakfast &amp; Snacks"/>
    <s v="Milk"/>
    <s v="Dano Cool Cow Sachet 12g x 260 + 30 Sachet Free"/>
    <n v="2"/>
    <n v="6750"/>
    <x v="0"/>
    <x v="21"/>
    <d v="2020-12-17T14:56:05"/>
    <s v="General Trade"/>
    <s v="Whatsapp"/>
    <d v="1899-12-30T22:32:19"/>
    <n v="13500"/>
    <d v="1899-12-30T16:23:46"/>
    <x v="28"/>
    <x v="0"/>
  </r>
  <r>
    <d v="2020-12-16T16:23:46"/>
    <s v="STU-2143280880"/>
    <s v="Kuchys Place 2"/>
    <s v="Arla Foods"/>
    <s v="Dano Cool Cow"/>
    <s v="Breakfast &amp; Snacks"/>
    <s v="Milk"/>
    <s v="Dano Cool Cow Refill 350g x 12"/>
    <n v="1"/>
    <n v="8500"/>
    <x v="0"/>
    <x v="21"/>
    <d v="2020-12-17T14:56:05"/>
    <s v="General Trade"/>
    <s v="Whatsapp"/>
    <d v="1899-12-30T22:32:19"/>
    <n v="8500"/>
    <d v="1899-12-30T16:23:46"/>
    <x v="28"/>
    <x v="1"/>
  </r>
  <r>
    <d v="2020-12-16T16:23:46"/>
    <s v="STU-2143280880"/>
    <s v="Kuchys Place 2"/>
    <s v="Chi Nigeria Limited"/>
    <s v="Hollandia Evap. Milk"/>
    <s v="Breakfast &amp; Snacks"/>
    <s v="Yoghurt"/>
    <s v="HOLLANDIA EVAP MILK 50ML x 48"/>
    <n v="3"/>
    <n v="2780"/>
    <x v="0"/>
    <x v="21"/>
    <d v="2020-12-17T14:56:05"/>
    <s v="General Trade"/>
    <s v="Whatsapp"/>
    <d v="1899-12-30T22:32:19"/>
    <n v="8340"/>
    <d v="1899-12-30T16:23:46"/>
    <x v="28"/>
    <x v="1"/>
  </r>
  <r>
    <d v="2020-12-16T16:23:46"/>
    <s v="STU-2143280880"/>
    <s v="Kuchys Place 2"/>
    <s v="Nestle Nigeria Plc"/>
    <s v="Nestle Golden Morn"/>
    <s v="Breakfast &amp; Snacks"/>
    <s v="Cereal"/>
    <s v="Nestle Golden Morn 900g"/>
    <n v="1"/>
    <n v="7450"/>
    <x v="0"/>
    <x v="21"/>
    <d v="2020-12-17T14:56:05"/>
    <s v="General Trade"/>
    <s v="Whatsapp"/>
    <d v="1899-12-30T22:32:19"/>
    <n v="7450"/>
    <d v="1899-12-30T16:23:46"/>
    <x v="28"/>
    <x v="1"/>
  </r>
  <r>
    <d v="2020-12-16T16:23:46"/>
    <s v="STU-2143280880"/>
    <s v="Kuchys Place 2"/>
    <s v="Nestle Nigeria Plc"/>
    <s v="Nestle Golden Morn"/>
    <s v="Breakfast &amp; Snacks"/>
    <s v="Cereal"/>
    <s v="Golden Morn 50g x100"/>
    <n v="3"/>
    <n v="7050"/>
    <x v="0"/>
    <x v="21"/>
    <d v="2020-12-17T14:56:05"/>
    <s v="General Trade"/>
    <s v="Whatsapp"/>
    <d v="1899-12-30T22:32:19"/>
    <n v="21150"/>
    <d v="1899-12-30T16:23:46"/>
    <x v="28"/>
    <x v="0"/>
  </r>
  <r>
    <d v="2020-12-16T16:23:46"/>
    <s v="STU-2143280880"/>
    <s v="Kuchys Place 2"/>
    <s v="Fastizers Food Confectionery"/>
    <s v="Nibit Cookies"/>
    <s v="Breakfast &amp; Snacks"/>
    <s v="Confectionary"/>
    <s v="Nibit Mini Snacks Milky Cookies 60g x 72"/>
    <n v="1"/>
    <n v="3000"/>
    <x v="0"/>
    <x v="21"/>
    <d v="2020-12-17T14:56:05"/>
    <s v="General Trade"/>
    <s v="Whatsapp"/>
    <d v="1899-12-30T22:32:19"/>
    <n v="3000"/>
    <d v="1899-12-30T16:23:46"/>
    <x v="28"/>
    <x v="1"/>
  </r>
  <r>
    <d v="2020-12-16T16:23:46"/>
    <s v="STU-2143280880"/>
    <s v="Kuchys Place 2"/>
    <s v="FrieslandCampina WAMCO Nigeria"/>
    <s v="Peak Milk"/>
    <s v="Breakfast &amp; Snacks"/>
    <s v="Milk"/>
    <s v="Peak Milk Powder Sachet 14g x 210"/>
    <n v="2"/>
    <n v="10650"/>
    <x v="0"/>
    <x v="21"/>
    <d v="2020-12-17T14:56:05"/>
    <s v="General Trade"/>
    <s v="Whatsapp"/>
    <d v="1899-12-30T22:32:19"/>
    <n v="21300"/>
    <d v="1899-12-30T16:23:46"/>
    <x v="28"/>
    <x v="0"/>
  </r>
  <r>
    <d v="2020-12-16T16:23:46"/>
    <s v="STU-2143280880"/>
    <s v="Kuchys Place 2"/>
    <s v="FrieslandCampina WAMCO Nigeria"/>
    <s v="Peak Milk"/>
    <s v="Breakfast &amp; Snacks"/>
    <s v="Milk"/>
    <s v="Peak Nig Tray 160g x 24"/>
    <n v="1"/>
    <n v="4550"/>
    <x v="0"/>
    <x v="21"/>
    <d v="2020-12-17T14:56:05"/>
    <s v="General Trade"/>
    <s v="Whatsapp"/>
    <d v="1899-12-30T22:32:19"/>
    <n v="4550"/>
    <d v="1899-12-30T16:23:46"/>
    <x v="28"/>
    <x v="1"/>
  </r>
  <r>
    <d v="2020-12-16T16:23:46"/>
    <s v="STU-2143280880"/>
    <s v="Kuchys Place 2"/>
    <s v="FrieslandCampina WAMCO Nigeria"/>
    <s v="Three Crowns Milk"/>
    <s v="Breakfast &amp; Snacks"/>
    <s v="Milk"/>
    <s v="THREE CROWN EVAP TRAY 24 X 170G"/>
    <n v="2"/>
    <n v="3750"/>
    <x v="0"/>
    <x v="21"/>
    <d v="2020-12-17T14:56:05"/>
    <s v="General Trade"/>
    <s v="Whatsapp"/>
    <d v="1899-12-30T22:32:19"/>
    <n v="7500"/>
    <d v="1899-12-30T16:23:46"/>
    <x v="28"/>
    <x v="1"/>
  </r>
  <r>
    <d v="2020-12-16T09:57:48"/>
    <s v="STU-2143280187"/>
    <s v="Madam Harmony Minimarts"/>
    <s v="Arla Foods"/>
    <s v="Dano Cool Cow"/>
    <s v="Breakfast &amp; Snacks"/>
    <s v="Milk"/>
    <s v="Dano Cool Cow Sachet 12g x 260 + 30 Sachet Free"/>
    <n v="1"/>
    <n v="6750"/>
    <x v="0"/>
    <x v="22"/>
    <d v="2020-12-17T15:07:08"/>
    <s v="General Trade"/>
    <s v="Whatsapp"/>
    <d v="1899-12-31T05:09:20"/>
    <n v="6750"/>
    <d v="1899-12-30T09:57:48"/>
    <x v="29"/>
    <x v="1"/>
  </r>
  <r>
    <d v="2020-12-16T11:00:42"/>
    <s v="STU-2143280293"/>
    <s v="Than-all Minimart"/>
    <s v="Nestle Nigeria Plc"/>
    <s v="Nestle Golden Morn"/>
    <s v="Breakfast &amp; Snacks"/>
    <s v="Cereal"/>
    <s v="Golden Morn 50g x100"/>
    <n v="2"/>
    <n v="7050"/>
    <x v="0"/>
    <x v="10"/>
    <d v="2020-12-17T15:17:12"/>
    <s v="General Trade"/>
    <s v="Whatsapp"/>
    <d v="1899-12-31T04:16:30"/>
    <n v="14100"/>
    <d v="1899-12-30T11:00:42"/>
    <x v="235"/>
    <x v="0"/>
  </r>
  <r>
    <d v="2020-12-16T11:00:42"/>
    <s v="STU-2143280293"/>
    <s v="Than-all Minimart"/>
    <s v="Promasidor"/>
    <s v="Cowbell Milk"/>
    <s v="Breakfast &amp; Snacks"/>
    <s v="Milk"/>
    <s v="Cowbell Coffee 20g Sachet x 200"/>
    <n v="1"/>
    <n v="8500"/>
    <x v="0"/>
    <x v="10"/>
    <d v="2020-12-17T15:17:12"/>
    <s v="General Trade"/>
    <s v="Whatsapp"/>
    <d v="1899-12-31T04:16:30"/>
    <n v="8500"/>
    <d v="1899-12-30T11:00:42"/>
    <x v="235"/>
    <x v="1"/>
  </r>
  <r>
    <d v="2020-12-16T11:00:42"/>
    <s v="STU-2143280293"/>
    <s v="Than-all Minimart"/>
    <s v="Promasidor"/>
    <s v="Cowbell Milk"/>
    <s v="Breakfast &amp; Snacks"/>
    <s v="Milk"/>
    <s v="Cowbell Chocolate Sachet 20g x 26 x 10"/>
    <n v="1"/>
    <n v="7800"/>
    <x v="0"/>
    <x v="10"/>
    <d v="2020-12-17T15:17:12"/>
    <s v="General Trade"/>
    <s v="Whatsapp"/>
    <d v="1899-12-31T04:16:30"/>
    <n v="7800"/>
    <d v="1899-12-30T11:00:42"/>
    <x v="235"/>
    <x v="1"/>
  </r>
  <r>
    <d v="2020-12-16T11:00:42"/>
    <s v="STU-2143280293"/>
    <s v="Than-all Minimart"/>
    <s v="FrieslandCampina WAMCO Nigeria"/>
    <s v="Peak Milk"/>
    <s v="Breakfast &amp; Snacks"/>
    <s v="Milk"/>
    <s v="Peak Milk Powder Sachet 14g x 210"/>
    <n v="1"/>
    <n v="10650"/>
    <x v="0"/>
    <x v="10"/>
    <d v="2020-12-17T15:17:12"/>
    <s v="General Trade"/>
    <s v="Whatsapp"/>
    <d v="1899-12-31T04:16:30"/>
    <n v="10650"/>
    <d v="1899-12-30T11:00:42"/>
    <x v="235"/>
    <x v="0"/>
  </r>
  <r>
    <d v="2020-12-16T10:34:28"/>
    <s v="STU-2143280259"/>
    <s v="Isaac Minimarts"/>
    <s v="Cadbury Nigeria Plc"/>
    <s v="Bournvita"/>
    <s v="Breakfast &amp; Snacks"/>
    <s v="Chocolate Beverage"/>
    <s v="Cadbury Bournvita Refill 500g x 12"/>
    <n v="1"/>
    <n v="11150"/>
    <x v="0"/>
    <x v="73"/>
    <d v="2020-12-17T17:18:52"/>
    <s v="General Trade"/>
    <s v="Whatsapp"/>
    <d v="1899-12-31T06:44:24"/>
    <n v="11150"/>
    <d v="1899-12-30T10:34:28"/>
    <x v="236"/>
    <x v="0"/>
  </r>
  <r>
    <d v="2020-12-16T10:34:28"/>
    <s v="STU-2143280259"/>
    <s v="Isaac Minimarts"/>
    <s v="Cadbury Nigeria Plc"/>
    <s v="Bournvita"/>
    <s v="Breakfast &amp; Snacks"/>
    <s v="Chocolate Beverage"/>
    <s v="Cadbury Bournvita Sachet 20g x 200"/>
    <n v="5"/>
    <n v="9050"/>
    <x v="0"/>
    <x v="73"/>
    <d v="2020-12-17T17:18:52"/>
    <s v="General Trade"/>
    <s v="Whatsapp"/>
    <d v="1899-12-31T06:44:24"/>
    <n v="45250"/>
    <d v="1899-12-30T10:34:28"/>
    <x v="236"/>
    <x v="0"/>
  </r>
  <r>
    <d v="2020-12-16T10:34:28"/>
    <s v="STU-2143280259"/>
    <s v="Isaac Minimarts"/>
    <s v="Nestle Nigeria Plc"/>
    <s v="Nestle Milo"/>
    <s v="Breakfast &amp; Snacks"/>
    <s v="Chocolate Beverage"/>
    <s v="Milo Activ-Go Sachet (800g + 100g Free) x 6"/>
    <n v="2"/>
    <n v="10050"/>
    <x v="0"/>
    <x v="73"/>
    <d v="2020-12-17T17:18:52"/>
    <s v="General Trade"/>
    <s v="Whatsapp"/>
    <d v="1899-12-31T06:44:24"/>
    <n v="20100"/>
    <d v="1899-12-30T10:34:28"/>
    <x v="236"/>
    <x v="0"/>
  </r>
  <r>
    <d v="2020-12-16T15:30:08"/>
    <s v="STU-2143280861"/>
    <s v="Funky Minimart"/>
    <s v="Nestle Nigeria Plc"/>
    <s v="Nestle Golden Morn"/>
    <s v="Breakfast &amp; Snacks"/>
    <s v="Cereal"/>
    <s v="Golden Morn 50g x100"/>
    <n v="3"/>
    <n v="7050"/>
    <x v="0"/>
    <x v="21"/>
    <d v="2020-12-17T17:26:44"/>
    <s v="General Trade"/>
    <s v="Whatsapp"/>
    <d v="1899-12-31T01:56:36"/>
    <n v="21150"/>
    <d v="1899-12-30T15:30:08"/>
    <x v="237"/>
    <x v="0"/>
  </r>
  <r>
    <d v="2020-12-16T15:30:08"/>
    <s v="STU-2143280861"/>
    <s v="Funky Minimart"/>
    <s v="Nasco"/>
    <s v="Nasco Cornflakes"/>
    <s v="Breakfast &amp; Snacks"/>
    <s v="Cereal"/>
    <s v="Nasco Cornflakes Original Sachet 30g x 36"/>
    <n v="2"/>
    <n v="2000"/>
    <x v="0"/>
    <x v="21"/>
    <d v="2020-12-17T17:26:44"/>
    <s v="General Trade"/>
    <s v="Whatsapp"/>
    <d v="1899-12-31T01:56:36"/>
    <n v="4000"/>
    <d v="1899-12-30T15:30:08"/>
    <x v="237"/>
    <x v="1"/>
  </r>
  <r>
    <d v="2020-12-16T15:30:08"/>
    <s v="STU-2143280861"/>
    <s v="Funky Minimart"/>
    <s v="Tradedepot Imported"/>
    <s v="Checkers Custard"/>
    <s v="Breakfast &amp; Snacks"/>
    <s v="Cereal"/>
    <s v="Checkers Custard Powder Vanilla Flavour 400g Refill"/>
    <n v="2"/>
    <n v="5100"/>
    <x v="0"/>
    <x v="21"/>
    <d v="2020-12-17T17:26:44"/>
    <s v="General Trade"/>
    <s v="Whatsapp"/>
    <d v="1899-12-31T01:56:36"/>
    <n v="10200"/>
    <d v="1899-12-30T15:30:08"/>
    <x v="237"/>
    <x v="0"/>
  </r>
  <r>
    <d v="2020-12-14T09:30:13"/>
    <s v="STU-2143277864"/>
    <s v="Madam Wisdom Minimart"/>
    <s v="Nestle Nigeria Plc"/>
    <s v="Nestle Golden Morn"/>
    <s v="Breakfast &amp; Snacks"/>
    <s v="Cereal"/>
    <s v="Golden Morn 50g x100"/>
    <n v="1"/>
    <n v="7050"/>
    <x v="0"/>
    <x v="19"/>
    <d v="2020-12-17T18:38:45"/>
    <s v="General Trade"/>
    <s v="Whatsapp"/>
    <d v="1900-01-02T09:08:32"/>
    <n v="7050"/>
    <d v="1899-12-30T09:30:13"/>
    <x v="238"/>
    <x v="1"/>
  </r>
  <r>
    <d v="2020-12-14T09:30:13"/>
    <s v="STU-2143277864"/>
    <s v="Madam Wisdom Minimart"/>
    <s v="Nestle Nigeria Plc"/>
    <s v="Nestle Milo"/>
    <s v="Breakfast &amp; Snacks"/>
    <s v="Chocolate Beverage"/>
    <s v="Milo Activ-Go Sachet 400g x 10 + (20g x 10 Free)"/>
    <n v="1"/>
    <n v="11200"/>
    <x v="0"/>
    <x v="19"/>
    <d v="2020-12-17T18:38:45"/>
    <s v="General Trade"/>
    <s v="Whatsapp"/>
    <d v="1900-01-02T09:08:32"/>
    <n v="11200"/>
    <d v="1899-12-30T09:30:13"/>
    <x v="238"/>
    <x v="0"/>
  </r>
  <r>
    <d v="2020-12-14T09:30:14"/>
    <s v="STU-2143277864"/>
    <s v="Madam Wisdom Minimart"/>
    <s v="FrieslandCampina WAMCO Nigeria"/>
    <s v="Three Crowns Milk"/>
    <s v="Breakfast &amp; Snacks"/>
    <s v="Milk"/>
    <s v="THREE CROWN EVAP TRAY 24 X 170G"/>
    <n v="1"/>
    <n v="3750"/>
    <x v="0"/>
    <x v="19"/>
    <d v="2020-12-17T18:38:45"/>
    <s v="General Trade"/>
    <s v="Whatsapp"/>
    <d v="1900-01-02T09:08:31"/>
    <n v="3750"/>
    <d v="1899-12-30T09:30:14"/>
    <x v="238"/>
    <x v="1"/>
  </r>
  <r>
    <d v="2020-12-15T09:33:41"/>
    <s v="STU-2143279260"/>
    <s v="Madam Wisdom Minimart"/>
    <s v="FrieslandCampina WAMCO Nigeria"/>
    <s v="Peak Milk"/>
    <s v="Breakfast &amp; Snacks"/>
    <s v="Milk"/>
    <s v="Peak Evap Filled 160g x 24"/>
    <n v="2"/>
    <n v="3750"/>
    <x v="0"/>
    <x v="19"/>
    <d v="2020-12-17T18:38:45"/>
    <s v="General Trade"/>
    <s v="Whatsapp"/>
    <d v="1900-01-01T09:05:04"/>
    <n v="7500"/>
    <d v="1899-12-30T09:33:41"/>
    <x v="238"/>
    <x v="1"/>
  </r>
  <r>
    <d v="2020-12-15T09:33:41"/>
    <s v="STU-2143279260"/>
    <s v="Madam Wisdom Minimart"/>
    <s v="FrieslandCampina WAMCO Nigeria"/>
    <s v="Peak Milk"/>
    <s v="Breakfast &amp; Snacks"/>
    <s v="Milk"/>
    <s v="Peak Milk Powder Sachet 14g x 210"/>
    <n v="1"/>
    <n v="10650"/>
    <x v="0"/>
    <x v="19"/>
    <d v="2020-12-17T18:38:45"/>
    <s v="General Trade"/>
    <s v="Whatsapp"/>
    <d v="1900-01-01T09:05:04"/>
    <n v="10650"/>
    <d v="1899-12-30T09:33:41"/>
    <x v="238"/>
    <x v="0"/>
  </r>
  <r>
    <d v="2020-12-15T09:33:41"/>
    <s v="STU-2143279260"/>
    <s v="Madam Wisdom Minimart"/>
    <s v="Infinity Snacks and Beverages Limited"/>
    <s v="Infinity  Cornflakes"/>
    <s v="Breakfast &amp; Snacks"/>
    <s v="Cereal"/>
    <s v="Infinity Cornflakes Sachet 30g x 36"/>
    <n v="2"/>
    <n v="1550"/>
    <x v="0"/>
    <x v="19"/>
    <d v="2020-12-17T18:38:45"/>
    <s v="General Trade"/>
    <s v="Whatsapp"/>
    <d v="1900-01-01T09:05:04"/>
    <n v="3100"/>
    <d v="1899-12-30T09:33:41"/>
    <x v="238"/>
    <x v="1"/>
  </r>
  <r>
    <d v="2020-12-15T09:33:41"/>
    <s v="STU-2143279260"/>
    <s v="Madam Wisdom Minimart"/>
    <s v="Nasco"/>
    <s v="Nasco Cornflakes"/>
    <s v="Breakfast &amp; Snacks"/>
    <s v="Cereal"/>
    <s v="Nasco Cornflakes Original Sachet 30g x 36"/>
    <n v="2"/>
    <n v="2000"/>
    <x v="0"/>
    <x v="19"/>
    <d v="2020-12-17T18:38:45"/>
    <s v="General Trade"/>
    <s v="Whatsapp"/>
    <d v="1900-01-01T09:05:04"/>
    <n v="4000"/>
    <d v="1899-12-30T09:33:41"/>
    <x v="238"/>
    <x v="1"/>
  </r>
  <r>
    <d v="2020-12-16T17:36:09"/>
    <s v="STU-2143280990"/>
    <s v="Brasq"/>
    <s v="Nestle Nigeria Plc"/>
    <s v="Nestle Milo"/>
    <s v="Breakfast &amp; Snacks"/>
    <s v="Chocolate Beverage"/>
    <s v="Milo Refill 200g x 24"/>
    <n v="1"/>
    <n v="9350"/>
    <x v="0"/>
    <x v="36"/>
    <d v="2020-12-17T19:40:02"/>
    <s v="General Trade"/>
    <s v="Mobile App"/>
    <d v="1899-12-31T02:03:53"/>
    <n v="9350"/>
    <d v="1899-12-30T17:36:09"/>
    <x v="239"/>
    <x v="1"/>
  </r>
  <r>
    <d v="2020-12-16T17:36:09"/>
    <s v="STU-2143280990"/>
    <s v="Brasq"/>
    <s v="Nestle Nigeria Plc"/>
    <s v="Nestle Milo"/>
    <s v="Breakfast &amp; Snacks"/>
    <s v="Chocolate Beverage"/>
    <s v="Milo Activ-Go Sachet (800g + 100g Free) x 6"/>
    <n v="1"/>
    <n v="10050"/>
    <x v="0"/>
    <x v="36"/>
    <d v="2020-12-17T19:40:02"/>
    <s v="General Trade"/>
    <s v="Mobile App"/>
    <d v="1899-12-31T02:03:53"/>
    <n v="10050"/>
    <d v="1899-12-30T17:36:09"/>
    <x v="239"/>
    <x v="0"/>
  </r>
  <r>
    <d v="2020-12-16T17:36:09"/>
    <s v="STU-2143280990"/>
    <s v="Brasq"/>
    <s v="Nestle Nigeria Plc"/>
    <s v="Nestle Milo"/>
    <s v="Breakfast &amp; Snacks"/>
    <s v="Chocolate Beverage"/>
    <s v="Milo Activ-Go Sachet 400g x 10 + (20g x 10 Free)"/>
    <n v="1"/>
    <n v="11200"/>
    <x v="0"/>
    <x v="36"/>
    <d v="2020-12-17T19:40:02"/>
    <s v="General Trade"/>
    <s v="Mobile App"/>
    <d v="1899-12-31T02:03:53"/>
    <n v="11200"/>
    <d v="1899-12-30T17:36:09"/>
    <x v="239"/>
    <x v="0"/>
  </r>
  <r>
    <d v="2020-12-17T16:09:26"/>
    <s v="STU-2143281855"/>
    <s v="DD Discount supermarket"/>
    <s v="FrieslandCampina WAMCO Nigeria"/>
    <s v="Peak Milk"/>
    <s v="Breakfast &amp; Snacks"/>
    <s v="Milk"/>
    <s v="Peak Yoghurt 315ml Orange"/>
    <n v="4"/>
    <n v="1860"/>
    <x v="0"/>
    <x v="92"/>
    <d v="2020-12-18T08:34:39"/>
    <s v="Modern Trade"/>
    <s v="Whatsapp"/>
    <d v="1899-12-30T16:25:13"/>
    <n v="7440"/>
    <d v="1899-12-30T16:09:26"/>
    <x v="240"/>
    <x v="1"/>
  </r>
  <r>
    <d v="2020-12-17T16:23:34"/>
    <s v="STU-2143281879"/>
    <s v="Metro Minimart"/>
    <s v="Nestle Nigeria Plc"/>
    <s v="Nestle Milo"/>
    <s v="Breakfast &amp; Snacks"/>
    <s v="Chocolate Beverage"/>
    <s v="Milo Activ-Go Sachet (800g + 100g Free) x 6"/>
    <n v="1"/>
    <n v="10050"/>
    <x v="0"/>
    <x v="74"/>
    <d v="2020-12-18T09:27:44"/>
    <s v="General Trade"/>
    <s v="Mobile App"/>
    <d v="1899-12-30T17:04:10"/>
    <n v="10050"/>
    <d v="1899-12-30T16:23:34"/>
    <x v="241"/>
    <x v="0"/>
  </r>
  <r>
    <d v="2020-12-17T16:23:34"/>
    <s v="STU-2143281879"/>
    <s v="Metro Minimart"/>
    <s v="FrieslandCampina WAMCO Nigeria"/>
    <s v="Peak Milk"/>
    <s v="Breakfast &amp; Snacks"/>
    <s v="Milk"/>
    <s v="Peak Milk Powder Sachet 14g x 210"/>
    <n v="1"/>
    <n v="10650"/>
    <x v="0"/>
    <x v="74"/>
    <d v="2020-12-18T09:27:44"/>
    <s v="General Trade"/>
    <s v="Mobile App"/>
    <d v="1899-12-30T17:04:10"/>
    <n v="10650"/>
    <d v="1899-12-30T16:23:34"/>
    <x v="241"/>
    <x v="0"/>
  </r>
  <r>
    <d v="2020-12-17T16:23:34"/>
    <s v="STU-2143281879"/>
    <s v="Metro Minimart"/>
    <s v="FrieslandCampina WAMCO Nigeria"/>
    <s v="Peak Milk"/>
    <s v="Breakfast &amp; Snacks"/>
    <s v="Milk"/>
    <s v="Peak Nig Tray 160g x 24"/>
    <n v="1"/>
    <n v="4550"/>
    <x v="0"/>
    <x v="74"/>
    <d v="2020-12-18T09:27:44"/>
    <s v="General Trade"/>
    <s v="Mobile App"/>
    <d v="1899-12-30T17:04:10"/>
    <n v="4550"/>
    <d v="1899-12-30T16:23:34"/>
    <x v="241"/>
    <x v="1"/>
  </r>
  <r>
    <d v="2020-12-17T09:04:35"/>
    <s v="STU-2143281220"/>
    <s v="Aboki wife's shop"/>
    <s v="Fastizers Food Confectionery"/>
    <s v="Nibit Cookies"/>
    <s v="Breakfast &amp; Snacks"/>
    <s v="Confectionary"/>
    <s v="Nibit Mini Snacks Chocolate Cookies 60g x 72"/>
    <n v="1"/>
    <n v="3000"/>
    <x v="0"/>
    <x v="74"/>
    <d v="2020-12-18T10:03:18"/>
    <s v="General Trade"/>
    <s v="Whatsapp"/>
    <d v="1899-12-31T00:58:43"/>
    <n v="3000"/>
    <d v="1899-12-30T09:04:35"/>
    <x v="242"/>
    <x v="1"/>
  </r>
  <r>
    <d v="2020-12-17T09:04:35"/>
    <s v="STU-2143281220"/>
    <s v="Aboki wife's shop"/>
    <s v="Fastizers Food Confectionery"/>
    <s v="Nibit Cookies"/>
    <s v="Breakfast &amp; Snacks"/>
    <s v="Confectionary"/>
    <s v="Nibit Mini Snacks Milky Cookies 60g x 72"/>
    <n v="2"/>
    <n v="3000"/>
    <x v="0"/>
    <x v="74"/>
    <d v="2020-12-18T10:03:18"/>
    <s v="General Trade"/>
    <s v="Whatsapp"/>
    <d v="1899-12-31T00:58:43"/>
    <n v="6000"/>
    <d v="1899-12-30T09:04:35"/>
    <x v="242"/>
    <x v="1"/>
  </r>
  <r>
    <d v="2020-12-17T08:12:17"/>
    <s v="STU-2143281119"/>
    <s v="Madam Lola Minimarts"/>
    <s v="Mikano Intl Limited"/>
    <s v="Mac Wafers"/>
    <s v="Breakfast &amp; Snacks"/>
    <s v="Biscuits"/>
    <s v="Mac Crunchy Chocolate Coated Wafer 20g x 80"/>
    <n v="3"/>
    <n v="3680"/>
    <x v="0"/>
    <x v="67"/>
    <d v="2020-12-18T11:28:51"/>
    <s v="General Trade"/>
    <s v="Mobile App"/>
    <d v="1899-12-31T03:16:34"/>
    <n v="11040"/>
    <d v="1899-12-30T08:12:17"/>
    <x v="243"/>
    <x v="0"/>
  </r>
  <r>
    <d v="2020-12-17T08:12:17"/>
    <s v="STU-2143281119"/>
    <s v="Madam Lola Minimarts"/>
    <s v="Nestle Nigeria Plc"/>
    <s v="Nestle Golden Morn"/>
    <s v="Breakfast &amp; Snacks"/>
    <s v="Cereal"/>
    <s v="Golden Morn 50g x100"/>
    <n v="2"/>
    <n v="7050"/>
    <x v="0"/>
    <x v="67"/>
    <d v="2020-12-18T11:28:51"/>
    <s v="General Trade"/>
    <s v="Mobile App"/>
    <d v="1899-12-31T03:16:34"/>
    <n v="14100"/>
    <d v="1899-12-30T08:12:17"/>
    <x v="243"/>
    <x v="0"/>
  </r>
  <r>
    <d v="2020-12-17T08:12:17"/>
    <s v="STU-2143281119"/>
    <s v="Madam Lola Minimarts"/>
    <s v="Fastizers Food Confectionery"/>
    <s v="Nibit Cookies"/>
    <s v="Breakfast &amp; Snacks"/>
    <s v="Confectionary"/>
    <s v="Nibit Mini Snacks Milky Cookies 60g x 72"/>
    <n v="2"/>
    <n v="3000"/>
    <x v="0"/>
    <x v="67"/>
    <d v="2020-12-18T11:28:51"/>
    <s v="General Trade"/>
    <s v="Mobile App"/>
    <d v="1899-12-31T03:16:34"/>
    <n v="6000"/>
    <d v="1899-12-30T08:12:17"/>
    <x v="243"/>
    <x v="1"/>
  </r>
  <r>
    <d v="2020-12-17T16:26:21"/>
    <s v="STU-2143281884"/>
    <s v="Simple N sweet foods"/>
    <s v="MistaChoco"/>
    <s v="MistaChoco 15g"/>
    <s v="Breakfast &amp; Snacks"/>
    <s v="Spreads"/>
    <s v="MistaChoco and Sistachoco Promo Pack 15g x 50"/>
    <n v="1"/>
    <n v="1500"/>
    <x v="0"/>
    <x v="23"/>
    <d v="2020-12-18T11:36:26"/>
    <s v="General Trade"/>
    <s v="Whatsapp"/>
    <d v="1899-12-30T19:10:05"/>
    <n v="1500"/>
    <d v="1899-12-30T16:26:21"/>
    <x v="244"/>
    <x v="1"/>
  </r>
  <r>
    <d v="2020-12-17T16:26:21"/>
    <s v="STU-2143281884"/>
    <s v="Simple N sweet foods"/>
    <s v="MistaChoco"/>
    <s v="MistaChoco 15g"/>
    <s v="Breakfast &amp; Snacks"/>
    <s v="Spreads"/>
    <s v="One Free Hanger of MistaChoco"/>
    <n v="1"/>
    <n v="1"/>
    <x v="0"/>
    <x v="23"/>
    <d v="2020-12-18T11:36:26"/>
    <s v="General Trade"/>
    <s v="Whatsapp"/>
    <d v="1899-12-30T19:10:05"/>
    <n v="1"/>
    <d v="1899-12-30T16:26:21"/>
    <x v="244"/>
    <x v="1"/>
  </r>
  <r>
    <d v="2020-12-17T17:38:30"/>
    <s v="STU-2143282037"/>
    <s v="Henry.C Minimart"/>
    <s v="MistaChoco"/>
    <s v="MistaChoco 15g"/>
    <s v="Breakfast &amp; Snacks"/>
    <s v="Spreads"/>
    <s v="One Free Hanger of MistaChoco"/>
    <n v="1"/>
    <n v="1"/>
    <x v="0"/>
    <x v="58"/>
    <d v="2020-12-18T12:09:01"/>
    <s v="General Trade"/>
    <s v="Whatsapp"/>
    <d v="1899-12-30T18:30:31"/>
    <n v="1"/>
    <d v="1899-12-30T17:38:30"/>
    <x v="245"/>
    <x v="1"/>
  </r>
  <r>
    <d v="2020-12-17T17:38:30"/>
    <s v="STU-2143282037"/>
    <s v="Henry.C Minimart"/>
    <s v="MistaChoco"/>
    <s v="MistaChoco 15g"/>
    <s v="Breakfast &amp; Snacks"/>
    <s v="Spreads"/>
    <s v="MistaChoco and Sistachoco Promo Pack 15g x 50"/>
    <n v="1"/>
    <n v="1500"/>
    <x v="0"/>
    <x v="58"/>
    <d v="2020-12-18T12:09:01"/>
    <s v="General Trade"/>
    <s v="Whatsapp"/>
    <d v="1899-12-30T18:30:31"/>
    <n v="1500"/>
    <d v="1899-12-30T17:38:30"/>
    <x v="245"/>
    <x v="1"/>
  </r>
  <r>
    <d v="2020-12-17T17:34:50"/>
    <s v="STU-2143282032"/>
    <s v="Brasq"/>
    <s v="Nestle Nigeria Plc"/>
    <s v="Nestle Golden Morn"/>
    <s v="Breakfast &amp; Snacks"/>
    <s v="Cereal"/>
    <s v="Golden Morn 50g x100"/>
    <n v="2"/>
    <n v="7050"/>
    <x v="0"/>
    <x v="36"/>
    <d v="2020-12-18T12:16:40"/>
    <s v="General Trade"/>
    <s v="Mobile App"/>
    <d v="1899-12-30T18:41:50"/>
    <n v="14100"/>
    <d v="1899-12-30T17:34:50"/>
    <x v="246"/>
    <x v="0"/>
  </r>
  <r>
    <d v="2020-12-17T17:34:50"/>
    <s v="STU-2143282032"/>
    <s v="Brasq"/>
    <s v="Nestle Nigeria Plc"/>
    <s v="Nestle Golden Morn"/>
    <s v="Breakfast &amp; Snacks"/>
    <s v="Cereal"/>
    <s v="Nestle Golden Morn 450g x 12"/>
    <n v="1"/>
    <n v="7450"/>
    <x v="0"/>
    <x v="36"/>
    <d v="2020-12-18T12:16:40"/>
    <s v="General Trade"/>
    <s v="Mobile App"/>
    <d v="1899-12-30T18:41:50"/>
    <n v="7450"/>
    <d v="1899-12-30T17:34:50"/>
    <x v="246"/>
    <x v="1"/>
  </r>
  <r>
    <d v="2020-12-17T17:34:50"/>
    <s v="STU-2143282032"/>
    <s v="Brasq"/>
    <s v="Nestle Nigeria Plc"/>
    <s v="Nestle Milo"/>
    <s v="Breakfast &amp; Snacks"/>
    <s v="Chocolate Beverage"/>
    <s v="Milo Sachet 20g x 240"/>
    <n v="2"/>
    <n v="9200"/>
    <x v="0"/>
    <x v="36"/>
    <d v="2020-12-18T12:16:40"/>
    <s v="General Trade"/>
    <s v="Mobile App"/>
    <d v="1899-12-30T18:41:50"/>
    <n v="18400"/>
    <d v="1899-12-30T17:34:50"/>
    <x v="246"/>
    <x v="0"/>
  </r>
  <r>
    <d v="2020-12-17T14:42:25"/>
    <s v="STU-2143281724"/>
    <s v="Iyawo Minimart"/>
    <s v="Nestle Nigeria Plc"/>
    <s v="Nestle Milo"/>
    <s v="Breakfast &amp; Snacks"/>
    <s v="Chocolate Beverage"/>
    <s v="Milo Activ-Go Sachet 400g x 10 + (20g x 10 Free)"/>
    <n v="1"/>
    <n v="11200"/>
    <x v="0"/>
    <x v="93"/>
    <d v="2020-12-18T12:19:01"/>
    <s v="General Trade"/>
    <s v="Whatsapp"/>
    <d v="1899-12-30T21:36:36"/>
    <n v="11200"/>
    <d v="1899-12-30T14:42:25"/>
    <x v="247"/>
    <x v="0"/>
  </r>
  <r>
    <d v="2020-12-17T14:42:25"/>
    <s v="STU-2143281724"/>
    <s v="Iyawo Minimart"/>
    <s v="FrieslandCampina WAMCO Nigeria"/>
    <s v="Peak Milk"/>
    <s v="Breakfast &amp; Snacks"/>
    <s v="Milk"/>
    <s v="Peak Evap Filled 160g x 24"/>
    <n v="1"/>
    <n v="3750"/>
    <x v="0"/>
    <x v="93"/>
    <d v="2020-12-18T12:19:01"/>
    <s v="General Trade"/>
    <s v="Whatsapp"/>
    <d v="1899-12-30T21:36:36"/>
    <n v="3750"/>
    <d v="1899-12-30T14:42:25"/>
    <x v="247"/>
    <x v="1"/>
  </r>
  <r>
    <d v="2020-12-17T11:26:08"/>
    <s v="STU-2143281496"/>
    <s v="Dopemu outlet"/>
    <s v="Chi Nigeria Limited"/>
    <s v="Hollandia Evap. Milk"/>
    <s v="Breakfast &amp; Snacks"/>
    <s v="Yoghurt"/>
    <s v="HOLLANDIA EVAP MILK 50ML x 48"/>
    <n v="1"/>
    <n v="2780"/>
    <x v="0"/>
    <x v="94"/>
    <d v="2020-12-18T12:40:08"/>
    <s v="Modern Trade"/>
    <s v="Whatsapp"/>
    <d v="1899-12-31T01:14:00"/>
    <n v="2780"/>
    <d v="1899-12-30T11:26:08"/>
    <x v="248"/>
    <x v="1"/>
  </r>
  <r>
    <d v="2020-12-17T09:21:51"/>
    <s v="STU-2143281254"/>
    <s v="Winsolight"/>
    <s v="Nestle Nigeria Plc"/>
    <s v="Nestle Golden Morn"/>
    <s v="Breakfast &amp; Snacks"/>
    <s v="Cereal"/>
    <s v="Nestle Golden Morn 900g"/>
    <n v="4"/>
    <n v="7450"/>
    <x v="0"/>
    <x v="24"/>
    <d v="2020-12-18T12:41:28"/>
    <s v="Wholesale"/>
    <s v="Whatsapp"/>
    <d v="1899-12-31T03:19:37"/>
    <n v="29800"/>
    <d v="1899-12-30T09:21:51"/>
    <x v="31"/>
    <x v="0"/>
  </r>
  <r>
    <d v="2020-12-17T09:21:51"/>
    <s v="STU-2143281254"/>
    <s v="Winsolight"/>
    <s v="FrieslandCampina WAMCO Nigeria"/>
    <s v="Peak Milk"/>
    <s v="Breakfast &amp; Snacks"/>
    <s v="Milk"/>
    <s v="Peak 123 gum Sachets 360g x 12"/>
    <n v="2"/>
    <n v="14700"/>
    <x v="0"/>
    <x v="24"/>
    <d v="2020-12-18T12:41:28"/>
    <s v="Wholesale"/>
    <s v="Whatsapp"/>
    <d v="1899-12-31T03:19:37"/>
    <n v="29400"/>
    <d v="1899-12-30T09:21:51"/>
    <x v="31"/>
    <x v="0"/>
  </r>
  <r>
    <d v="2020-12-17T09:21:51"/>
    <s v="STU-2143281254"/>
    <s v="Winsolight"/>
    <s v="FrieslandCampina WAMCO Nigeria"/>
    <s v="Three Crowns Milk"/>
    <s v="Breakfast &amp; Snacks"/>
    <s v="Milk"/>
    <s v="THREE CROWN EVAP TRAY 24 X 170G"/>
    <n v="6"/>
    <n v="3750"/>
    <x v="0"/>
    <x v="24"/>
    <d v="2020-12-18T12:41:28"/>
    <s v="Wholesale"/>
    <s v="Whatsapp"/>
    <d v="1899-12-31T03:19:37"/>
    <n v="22500"/>
    <d v="1899-12-30T09:21:51"/>
    <x v="31"/>
    <x v="0"/>
  </r>
  <r>
    <d v="2020-12-17T16:24:34"/>
    <s v="STU-2143281881"/>
    <s v="karadin"/>
    <s v="MistaChoco"/>
    <s v="MistaChoco 15g"/>
    <s v="Breakfast &amp; Snacks"/>
    <s v="Spreads"/>
    <s v="MistaChoco and Sistachoco Promo Pack 15g x 50"/>
    <n v="1"/>
    <n v="1500"/>
    <x v="0"/>
    <x v="0"/>
    <d v="2020-12-18T12:55:49"/>
    <s v="Modern Trade"/>
    <s v="Whatsapp"/>
    <d v="1899-12-30T20:31:15"/>
    <n v="1500"/>
    <d v="1899-12-30T16:24:34"/>
    <x v="249"/>
    <x v="1"/>
  </r>
  <r>
    <d v="2020-12-17T16:24:34"/>
    <s v="STU-2143281881"/>
    <s v="karadin"/>
    <s v="MistaChoco"/>
    <s v="MistaChoco 15g"/>
    <s v="Breakfast &amp; Snacks"/>
    <s v="Spreads"/>
    <s v="One Free Hanger of MistaChoco"/>
    <n v="1"/>
    <n v="1"/>
    <x v="0"/>
    <x v="0"/>
    <d v="2020-12-18T12:55:49"/>
    <s v="Modern Trade"/>
    <s v="Whatsapp"/>
    <d v="1899-12-30T20:31:15"/>
    <n v="1"/>
    <d v="1899-12-30T16:24:34"/>
    <x v="249"/>
    <x v="1"/>
  </r>
  <r>
    <d v="2020-12-17T13:27:58"/>
    <s v="STU-2143281631"/>
    <s v="Udapaul Nig"/>
    <s v="Cadbury Nigeria Plc"/>
    <s v="Bournvita"/>
    <s v="Breakfast &amp; Snacks"/>
    <s v="Chocolate Beverage"/>
    <s v="Cadbury Bournvita Sachet 20g x 200"/>
    <n v="2"/>
    <n v="9050"/>
    <x v="0"/>
    <x v="20"/>
    <d v="2020-12-18T13:17:36"/>
    <s v="General Trade"/>
    <s v="Mobile App"/>
    <d v="1899-12-30T23:49:38"/>
    <n v="18100"/>
    <d v="1899-12-30T13:27:58"/>
    <x v="250"/>
    <x v="0"/>
  </r>
  <r>
    <d v="2020-12-17T17:26:17"/>
    <s v="STU-2143282022"/>
    <s v="Than-all Minimart"/>
    <s v="Cadbury Nigeria Plc"/>
    <s v="Bournvita"/>
    <s v="Breakfast &amp; Snacks"/>
    <s v="Chocolate Beverage"/>
    <s v="Cadbury Bournvita Sachet 20g x 200"/>
    <n v="1"/>
    <n v="9050"/>
    <x v="0"/>
    <x v="24"/>
    <d v="2020-12-18T14:10:39"/>
    <s v="General Trade"/>
    <s v="Whatsapp"/>
    <d v="1899-12-30T20:44:22"/>
    <n v="9050"/>
    <d v="1899-12-30T17:26:17"/>
    <x v="251"/>
    <x v="1"/>
  </r>
  <r>
    <d v="2020-12-17T17:26:17"/>
    <s v="STU-2143282022"/>
    <s v="Than-all Minimart"/>
    <s v="Nasco"/>
    <s v="Nasco Cornflakes"/>
    <s v="Breakfast &amp; Snacks"/>
    <s v="Cereal"/>
    <s v="Nasco Cornflakes Original Sachet 30g x 36"/>
    <n v="1"/>
    <n v="2000"/>
    <x v="0"/>
    <x v="24"/>
    <d v="2020-12-18T14:10:39"/>
    <s v="General Trade"/>
    <s v="Whatsapp"/>
    <d v="1899-12-30T20:44:22"/>
    <n v="2000"/>
    <d v="1899-12-30T17:26:17"/>
    <x v="251"/>
    <x v="1"/>
  </r>
  <r>
    <d v="2020-12-17T17:26:17"/>
    <s v="STU-2143282022"/>
    <s v="Than-all Minimart"/>
    <s v="Nasco"/>
    <s v="Nasco Biscuit"/>
    <s v="Breakfast &amp; Snacks"/>
    <s v="Biscuits"/>
    <s v="Nasco Shortcake 120g  x 36"/>
    <n v="1"/>
    <n v="3300"/>
    <x v="0"/>
    <x v="24"/>
    <d v="2020-12-18T14:10:39"/>
    <s v="General Trade"/>
    <s v="Whatsapp"/>
    <d v="1899-12-30T20:44:22"/>
    <n v="3300"/>
    <d v="1899-12-30T17:26:17"/>
    <x v="251"/>
    <x v="1"/>
  </r>
  <r>
    <d v="2020-12-17T17:26:17"/>
    <s v="STU-2143282022"/>
    <s v="Than-all Minimart"/>
    <s v="Arla Foods"/>
    <s v="Dano Cool Cow"/>
    <s v="Breakfast &amp; Snacks"/>
    <s v="Milk"/>
    <s v="Dano Cool Cow Sachet 12g x 260 + 30 Sachet Free"/>
    <n v="1"/>
    <n v="6750"/>
    <x v="0"/>
    <x v="24"/>
    <d v="2020-12-18T14:10:39"/>
    <s v="General Trade"/>
    <s v="Whatsapp"/>
    <d v="1899-12-30T20:44:22"/>
    <n v="6750"/>
    <d v="1899-12-30T17:26:17"/>
    <x v="251"/>
    <x v="1"/>
  </r>
  <r>
    <d v="2020-12-17T17:26:17"/>
    <s v="STU-2143282022"/>
    <s v="Than-all Minimart"/>
    <s v="FrieslandCampina WAMCO Nigeria"/>
    <s v="Three Crowns Milk"/>
    <s v="Breakfast &amp; Snacks"/>
    <s v="Milk"/>
    <s v="THREE CROWN EVAP TRAY 24 X 170G"/>
    <n v="1"/>
    <n v="3750"/>
    <x v="0"/>
    <x v="24"/>
    <d v="2020-12-18T14:10:39"/>
    <s v="General Trade"/>
    <s v="Whatsapp"/>
    <d v="1899-12-30T20:44:22"/>
    <n v="3750"/>
    <d v="1899-12-30T17:26:17"/>
    <x v="251"/>
    <x v="1"/>
  </r>
  <r>
    <d v="2020-12-17T16:23:14"/>
    <s v="STU-2143281878"/>
    <s v="New Life Minimarts"/>
    <s v="MistaChoco"/>
    <s v="MistaChoco 15g"/>
    <s v="Breakfast &amp; Snacks"/>
    <s v="Spreads"/>
    <s v="MistaChoco and Sistachoco Promo Pack 15g x 50"/>
    <n v="2"/>
    <n v="1500"/>
    <x v="0"/>
    <x v="90"/>
    <d v="2020-12-18T17:05:11"/>
    <s v="Wholesale"/>
    <s v="Whatsapp"/>
    <d v="1899-12-31T00:41:57"/>
    <n v="3000"/>
    <d v="1899-12-30T16:23:14"/>
    <x v="252"/>
    <x v="1"/>
  </r>
  <r>
    <d v="2020-12-17T16:23:14"/>
    <s v="STU-2143281878"/>
    <s v="New Life Minimarts"/>
    <s v="MistaChoco"/>
    <s v="MistaChoco 15g"/>
    <s v="Breakfast &amp; Snacks"/>
    <s v="Spreads"/>
    <s v="One Free Hanger of MistaChoco"/>
    <n v="1"/>
    <n v="1"/>
    <x v="0"/>
    <x v="90"/>
    <d v="2020-12-18T17:05:11"/>
    <s v="Wholesale"/>
    <s v="Whatsapp"/>
    <d v="1899-12-31T00:41:57"/>
    <n v="1"/>
    <d v="1899-12-30T16:23:14"/>
    <x v="252"/>
    <x v="1"/>
  </r>
  <r>
    <d v="2020-12-16T09:50:10"/>
    <s v="STU-2143280185"/>
    <s v="Rich Bon  Minimart"/>
    <s v="Promasidor"/>
    <s v="Cowbell Milk"/>
    <s v="Breakfast &amp; Snacks"/>
    <s v="Milk"/>
    <s v="Cowbell Chocolate Sachet 20g x 26 x 10"/>
    <n v="1"/>
    <n v="7800"/>
    <x v="0"/>
    <x v="1"/>
    <d v="2020-12-18T17:32:28"/>
    <s v="General Trade"/>
    <s v="Whatsapp"/>
    <d v="1900-01-01T07:42:18"/>
    <n v="7800"/>
    <d v="1899-12-30T09:50:10"/>
    <x v="33"/>
    <x v="1"/>
  </r>
  <r>
    <d v="2020-12-16T09:50:10"/>
    <s v="STU-2143280185"/>
    <s v="Rich Bon  Minimart"/>
    <s v="Arla Foods"/>
    <s v="Dano Cool Cow"/>
    <s v="Breakfast &amp; Snacks"/>
    <s v="Milk"/>
    <s v="Dano Cool Cow Sachet 12g x 260 + 30 Sachet Free"/>
    <n v="1"/>
    <n v="6750"/>
    <x v="0"/>
    <x v="1"/>
    <d v="2020-12-18T17:32:28"/>
    <s v="General Trade"/>
    <s v="Whatsapp"/>
    <d v="1900-01-01T07:42:18"/>
    <n v="6750"/>
    <d v="1899-12-30T09:50:10"/>
    <x v="33"/>
    <x v="1"/>
  </r>
  <r>
    <d v="2020-12-16T10:58:28"/>
    <s v="STU-2143280285"/>
    <s v="Rich Bon  Minimart"/>
    <s v="Chi Nigeria Limited"/>
    <s v="Hollandia Evap. Milk"/>
    <s v="Breakfast &amp; Snacks"/>
    <s v="Yoghurt"/>
    <s v="HOLLANDIA EVAP MILK 50ML x 48"/>
    <n v="1"/>
    <n v="2780"/>
    <x v="0"/>
    <x v="1"/>
    <d v="2020-12-18T17:32:28"/>
    <s v="General Trade"/>
    <s v="Whatsapp"/>
    <d v="1900-01-01T06:34:00"/>
    <n v="2780"/>
    <d v="1899-12-30T10:58:28"/>
    <x v="33"/>
    <x v="1"/>
  </r>
  <r>
    <d v="2020-12-16T10:58:28"/>
    <s v="STU-2143280285"/>
    <s v="Rich Bon  Minimart"/>
    <s v="Fastizers Food Confectionery"/>
    <s v="Nibit Cookies"/>
    <s v="Breakfast &amp; Snacks"/>
    <s v="Confectionary"/>
    <s v="Nibit Mini Snacks Chocolate Cookies 60g x 72"/>
    <n v="1"/>
    <n v="3000"/>
    <x v="0"/>
    <x v="1"/>
    <d v="2020-12-18T17:32:28"/>
    <s v="General Trade"/>
    <s v="Whatsapp"/>
    <d v="1900-01-01T06:34:00"/>
    <n v="3000"/>
    <d v="1899-12-30T10:58:28"/>
    <x v="33"/>
    <x v="1"/>
  </r>
  <r>
    <d v="2020-12-16T10:58:28"/>
    <s v="STU-2143280285"/>
    <s v="Rich Bon  Minimart"/>
    <s v="Fastizers Food Confectionery"/>
    <s v="Nibit Cookies"/>
    <s v="Breakfast &amp; Snacks"/>
    <s v="Confectionary"/>
    <s v="Nibit Mini Snacks Milky Cookies 60g x 72"/>
    <n v="1"/>
    <n v="3000"/>
    <x v="0"/>
    <x v="1"/>
    <d v="2020-12-18T17:32:28"/>
    <s v="General Trade"/>
    <s v="Whatsapp"/>
    <d v="1900-01-01T06:34:00"/>
    <n v="3000"/>
    <d v="1899-12-30T10:58:28"/>
    <x v="33"/>
    <x v="1"/>
  </r>
  <r>
    <d v="2020-12-16T10:58:28"/>
    <s v="STU-2143280285"/>
    <s v="Rich Bon  Minimart"/>
    <s v="Nestle Nigeria Plc"/>
    <s v="Nestle Golden Morn"/>
    <s v="Breakfast &amp; Snacks"/>
    <s v="Cereal"/>
    <s v="Golden Morn 50g x100"/>
    <n v="1"/>
    <n v="7050"/>
    <x v="0"/>
    <x v="1"/>
    <d v="2020-12-18T17:32:28"/>
    <s v="General Trade"/>
    <s v="Whatsapp"/>
    <d v="1900-01-01T06:34:00"/>
    <n v="7050"/>
    <d v="1899-12-30T10:58:28"/>
    <x v="33"/>
    <x v="1"/>
  </r>
  <r>
    <d v="2020-12-17T16:26:55"/>
    <s v="STU-2143281886"/>
    <s v="Mama Dee's Minimarts"/>
    <s v="Dangote"/>
    <s v="Dangote Sugar"/>
    <s v="Breakfast &amp; Snacks"/>
    <s v="Sugar"/>
    <s v="Dangote Granulated Sugar 500g"/>
    <n v="10"/>
    <n v="4200"/>
    <x v="0"/>
    <x v="79"/>
    <d v="2020-12-18T17:33:45"/>
    <s v="Wholesale"/>
    <s v="Web App"/>
    <d v="1899-12-31T01:06:50"/>
    <n v="42000"/>
    <d v="1899-12-30T16:26:55"/>
    <x v="253"/>
    <x v="0"/>
  </r>
  <r>
    <d v="2020-12-17T12:36:42"/>
    <s v="STU-2143281574"/>
    <s v="Emybest Minimart"/>
    <s v="MistaChoco"/>
    <s v="MistaChoco 15g"/>
    <s v="Breakfast &amp; Snacks"/>
    <s v="Spreads"/>
    <s v="MistaChoco and Sistachoco Promo Pack 15g x 50"/>
    <n v="1"/>
    <n v="1500"/>
    <x v="0"/>
    <x v="21"/>
    <d v="2020-12-18T18:11:52"/>
    <s v="General Trade"/>
    <s v="Whatsapp"/>
    <d v="1899-12-31T05:35:10"/>
    <n v="1500"/>
    <d v="1899-12-30T12:36:42"/>
    <x v="254"/>
    <x v="1"/>
  </r>
  <r>
    <d v="2020-12-17T12:36:42"/>
    <s v="STU-2143281574"/>
    <s v="Emybest Minimart"/>
    <s v="MistaChoco"/>
    <s v="MistaChoco 15g"/>
    <s v="Breakfast &amp; Snacks"/>
    <s v="Spreads"/>
    <s v="One Free Hanger of MistaChoco"/>
    <n v="1"/>
    <n v="1"/>
    <x v="0"/>
    <x v="21"/>
    <d v="2020-12-18T18:11:52"/>
    <s v="General Trade"/>
    <s v="Whatsapp"/>
    <d v="1899-12-31T05:35:10"/>
    <n v="1"/>
    <d v="1899-12-30T12:36:42"/>
    <x v="254"/>
    <x v="1"/>
  </r>
  <r>
    <d v="2020-12-18T10:25:43"/>
    <s v="STU-2143282312"/>
    <s v="God In Control Minimart"/>
    <s v="MistaChoco"/>
    <s v="MistaChoco 15g"/>
    <s v="Breakfast &amp; Snacks"/>
    <s v="Spreads"/>
    <s v="MistaChoco and Sistachoco Promo Pack 15g x 50"/>
    <n v="2"/>
    <n v="1500"/>
    <x v="0"/>
    <x v="65"/>
    <d v="2020-12-19T08:35:30"/>
    <s v="General Trade"/>
    <s v="Whatsapp"/>
    <d v="1899-12-30T22:09:47"/>
    <n v="3000"/>
    <d v="1899-12-30T10:25:43"/>
    <x v="255"/>
    <x v="1"/>
  </r>
  <r>
    <d v="2020-12-18T10:25:43"/>
    <s v="STU-2143282312"/>
    <s v="God In Control Minimart"/>
    <s v="MistaChoco"/>
    <s v="MistaChoco 15g"/>
    <s v="Breakfast &amp; Snacks"/>
    <s v="Spreads"/>
    <s v="One Free Hanger of MistaChoco"/>
    <n v="1"/>
    <n v="1"/>
    <x v="0"/>
    <x v="65"/>
    <d v="2020-12-19T08:35:30"/>
    <s v="General Trade"/>
    <s v="Whatsapp"/>
    <d v="1899-12-30T22:09:47"/>
    <n v="1"/>
    <d v="1899-12-30T10:25:43"/>
    <x v="255"/>
    <x v="1"/>
  </r>
  <r>
    <d v="2020-12-18T10:25:43"/>
    <s v="STU-2143282312"/>
    <s v="God In Control Minimart"/>
    <s v="Nestle Nigeria Plc"/>
    <s v="Nestle Milo"/>
    <s v="Breakfast &amp; Snacks"/>
    <s v="Chocolate Beverage"/>
    <s v="Milo Sachet 20g x 240"/>
    <n v="2"/>
    <n v="9200"/>
    <x v="0"/>
    <x v="65"/>
    <d v="2020-12-19T08:35:30"/>
    <s v="General Trade"/>
    <s v="Whatsapp"/>
    <d v="1899-12-30T22:09:47"/>
    <n v="18400"/>
    <d v="1899-12-30T10:25:43"/>
    <x v="255"/>
    <x v="0"/>
  </r>
  <r>
    <d v="2020-12-18T10:25:43"/>
    <s v="STU-2143282312"/>
    <s v="God In Control Minimart"/>
    <s v="FrieslandCampina WAMCO Nigeria"/>
    <s v="Peak Milk"/>
    <s v="Breakfast &amp; Snacks"/>
    <s v="Milk"/>
    <s v="Peak Milk Powder Sachet 14g x 210"/>
    <n v="1"/>
    <n v="10650"/>
    <x v="0"/>
    <x v="65"/>
    <d v="2020-12-19T08:35:30"/>
    <s v="General Trade"/>
    <s v="Whatsapp"/>
    <d v="1899-12-30T22:09:47"/>
    <n v="10650"/>
    <d v="1899-12-30T10:25:43"/>
    <x v="255"/>
    <x v="0"/>
  </r>
  <r>
    <d v="2020-12-18T16:07:28"/>
    <s v="STU-2143282670"/>
    <s v="Udapaul Nig"/>
    <s v="Chi Nigeria Limited"/>
    <s v="Hollandia Evap. Milk"/>
    <s v="Breakfast &amp; Snacks"/>
    <s v="Yoghurt"/>
    <s v="HOLLANDIA EVAP MILK 50ML x 48"/>
    <n v="12"/>
    <n v="2780"/>
    <x v="0"/>
    <x v="52"/>
    <d v="2020-12-19T10:35:42"/>
    <s v="General Trade"/>
    <s v="Mobile App"/>
    <d v="1899-12-30T18:28:14"/>
    <n v="33360"/>
    <d v="1899-12-30T16:07:28"/>
    <x v="256"/>
    <x v="0"/>
  </r>
  <r>
    <d v="2020-12-18T16:15:26"/>
    <s v="STU-2143282677"/>
    <s v="Dunnaks Minimarts"/>
    <s v="Arla Foods"/>
    <s v="Dano Cool Cow"/>
    <s v="Breakfast &amp; Snacks"/>
    <s v="Milk"/>
    <s v="Dano Cool Cow Sachet 12g x 260 + 30 Sachet Free"/>
    <n v="2"/>
    <n v="6750"/>
    <x v="0"/>
    <x v="95"/>
    <d v="2020-12-19T10:42:44"/>
    <s v="General Trade"/>
    <s v="Whatsapp"/>
    <d v="1899-12-30T18:27:18"/>
    <n v="13500"/>
    <d v="1899-12-30T16:15:26"/>
    <x v="257"/>
    <x v="0"/>
  </r>
  <r>
    <d v="2020-12-18T16:15:26"/>
    <s v="STU-2143282677"/>
    <s v="Dunnaks Minimarts"/>
    <s v="FrieslandCampina WAMCO Nigeria"/>
    <s v="Three Crowns Milk"/>
    <s v="Breakfast &amp; Snacks"/>
    <s v="Milk"/>
    <s v="THREE CROWN EVAP TRAY 24 X 170G"/>
    <n v="1"/>
    <n v="3750"/>
    <x v="0"/>
    <x v="95"/>
    <d v="2020-12-19T10:42:44"/>
    <s v="General Trade"/>
    <s v="Whatsapp"/>
    <d v="1899-12-30T18:27:18"/>
    <n v="3750"/>
    <d v="1899-12-30T16:15:26"/>
    <x v="257"/>
    <x v="1"/>
  </r>
  <r>
    <d v="2020-12-18T16:15:26"/>
    <s v="STU-2143282677"/>
    <s v="Dunnaks Minimarts"/>
    <s v="FrieslandCampina WAMCO Nigeria"/>
    <s v="Peak Milk"/>
    <s v="Breakfast &amp; Snacks"/>
    <s v="Milk"/>
    <s v="Peak Milk Powder Sachet 14g x 210"/>
    <n v="1"/>
    <n v="10650"/>
    <x v="0"/>
    <x v="95"/>
    <d v="2020-12-19T10:42:44"/>
    <s v="General Trade"/>
    <s v="Whatsapp"/>
    <d v="1899-12-30T18:27:18"/>
    <n v="10650"/>
    <d v="1899-12-30T16:15:26"/>
    <x v="257"/>
    <x v="0"/>
  </r>
  <r>
    <d v="2020-12-18T10:53:06"/>
    <s v="STU-2143282349"/>
    <s v="Grandy Minimarts"/>
    <s v="Arla Foods"/>
    <s v="Dano Cool Cow"/>
    <s v="Breakfast &amp; Snacks"/>
    <s v="Milk"/>
    <s v="Dano Cool Cow Sachet 12g x 260 + 30 Sachet Free"/>
    <n v="5"/>
    <n v="6750"/>
    <x v="0"/>
    <x v="63"/>
    <d v="2020-12-19T11:21:42"/>
    <s v="Wholesale"/>
    <s v="Mobile App"/>
    <d v="1899-12-31T00:28:36"/>
    <n v="33750"/>
    <d v="1899-12-30T10:53:06"/>
    <x v="258"/>
    <x v="0"/>
  </r>
  <r>
    <d v="2020-12-18T11:12:09"/>
    <s v="STU-2143282365"/>
    <s v="Rodam Enterprises"/>
    <s v="FrieslandCampina WAMCO Nigeria"/>
    <s v="Peak Milk"/>
    <s v="Breakfast &amp; Snacks"/>
    <s v="Milk"/>
    <s v="Peak Milk Powder Sachet 14g x 210"/>
    <n v="5"/>
    <n v="10650"/>
    <x v="0"/>
    <x v="0"/>
    <d v="2020-12-19T11:22:02"/>
    <s v="General Trade"/>
    <s v="Mobile App"/>
    <d v="1899-12-31T00:09:53"/>
    <n v="53250"/>
    <d v="1899-12-30T11:12:09"/>
    <x v="259"/>
    <x v="0"/>
  </r>
  <r>
    <d v="2020-12-18T15:26:14"/>
    <s v="STU-2143282669"/>
    <s v="Dara Minimart"/>
    <s v="FrieslandCampina WAMCO Nigeria"/>
    <s v="Three Crowns Milk"/>
    <s v="Breakfast &amp; Snacks"/>
    <s v="Milk"/>
    <s v="THREE CROWN EVAP TRAY 24 X 170G"/>
    <n v="10"/>
    <n v="3750"/>
    <x v="0"/>
    <x v="4"/>
    <d v="2020-12-19T11:24:15"/>
    <s v="General Trade"/>
    <s v="Whatsapp"/>
    <d v="1899-12-30T19:58:01"/>
    <n v="37500"/>
    <d v="1899-12-30T15:26:14"/>
    <x v="260"/>
    <x v="0"/>
  </r>
  <r>
    <d v="2020-12-18T15:26:14"/>
    <s v="STU-2143282669"/>
    <s v="Dara Minimart"/>
    <s v="Nasco"/>
    <s v="Nasco Cornflakes"/>
    <s v="Breakfast &amp; Snacks"/>
    <s v="Cereal"/>
    <s v="Nasco Cornflakes Original Sachet 30g x 36"/>
    <n v="10"/>
    <n v="2000"/>
    <x v="0"/>
    <x v="4"/>
    <d v="2020-12-19T11:24:15"/>
    <s v="General Trade"/>
    <s v="Whatsapp"/>
    <d v="1899-12-30T19:58:01"/>
    <n v="20000"/>
    <d v="1899-12-30T15:26:14"/>
    <x v="260"/>
    <x v="0"/>
  </r>
  <r>
    <d v="2020-12-18T15:26:14"/>
    <s v="STU-2143282669"/>
    <s v="Dara Minimart"/>
    <s v="Cadbury Nigeria Plc"/>
    <s v="Bournvita"/>
    <s v="Breakfast &amp; Snacks"/>
    <s v="Chocolate Beverage"/>
    <s v="Cadbury Bournvita Sachet 20g x 200"/>
    <n v="1"/>
    <n v="9050"/>
    <x v="0"/>
    <x v="4"/>
    <d v="2020-12-19T11:24:15"/>
    <s v="General Trade"/>
    <s v="Whatsapp"/>
    <d v="1899-12-30T19:58:01"/>
    <n v="9050"/>
    <d v="1899-12-30T15:26:14"/>
    <x v="260"/>
    <x v="1"/>
  </r>
  <r>
    <d v="2020-12-18T15:22:26"/>
    <s v="STU-2143282621"/>
    <s v="olubukola Minimart"/>
    <s v="FrieslandCampina WAMCO Nigeria"/>
    <s v="Three Crowns Milk"/>
    <s v="Breakfast &amp; Snacks"/>
    <s v="Milk"/>
    <s v="THREE CROWN EVAP TRAY 24 X 170G"/>
    <n v="1"/>
    <n v="3750"/>
    <x v="0"/>
    <x v="34"/>
    <d v="2020-12-19T11:49:07"/>
    <s v="General Trade"/>
    <s v="Mobile App"/>
    <d v="1899-12-30T20:26:41"/>
    <n v="3750"/>
    <d v="1899-12-30T15:22:26"/>
    <x v="261"/>
    <x v="1"/>
  </r>
  <r>
    <d v="2020-12-18T09:20:58"/>
    <s v="STU-2143282238"/>
    <s v="C B C Minimart"/>
    <s v="Nestle Nigeria Plc"/>
    <s v="Nestle Milo"/>
    <s v="Breakfast &amp; Snacks"/>
    <s v="Chocolate Beverage"/>
    <s v="Milo Sachet 20g x 240"/>
    <n v="3"/>
    <n v="9200"/>
    <x v="0"/>
    <x v="52"/>
    <d v="2020-12-19T13:34:16"/>
    <s v="General Trade"/>
    <s v="Whatsapp"/>
    <d v="1899-12-31T04:13:18"/>
    <n v="27600"/>
    <d v="1899-12-30T09:20:58"/>
    <x v="262"/>
    <x v="0"/>
  </r>
  <r>
    <d v="2020-12-18T10:26:29"/>
    <s v="STU-2143282314"/>
    <s v="C B C Minimart"/>
    <s v="Nestle Nigeria Plc"/>
    <s v="Nestle Golden Morn"/>
    <s v="Breakfast &amp; Snacks"/>
    <s v="Cereal"/>
    <s v="Golden Morn 50g x100"/>
    <n v="1"/>
    <n v="7050"/>
    <x v="0"/>
    <x v="52"/>
    <d v="2020-12-19T13:34:16"/>
    <s v="General Trade"/>
    <s v="Whatsapp"/>
    <d v="1899-12-31T03:07:47"/>
    <n v="7050"/>
    <d v="1899-12-30T10:26:29"/>
    <x v="262"/>
    <x v="1"/>
  </r>
  <r>
    <d v="2020-12-18T17:31:04"/>
    <s v="STU-2143282745"/>
    <s v="Payless Minimart"/>
    <s v="Arla Foods"/>
    <s v="Dano Cool Cow"/>
    <s v="Breakfast &amp; Snacks"/>
    <s v="Milk"/>
    <s v="Dano Cool Cow Sachet 12g x 260 + 30 Sachet Free"/>
    <n v="5"/>
    <n v="6750"/>
    <x v="0"/>
    <x v="72"/>
    <d v="2020-12-19T14:39:03"/>
    <s v="General Trade"/>
    <s v="Whatsapp"/>
    <d v="1899-12-30T21:07:59"/>
    <n v="33750"/>
    <d v="1899-12-30T17:31:04"/>
    <x v="263"/>
    <x v="0"/>
  </r>
  <r>
    <d v="2020-12-18T17:31:04"/>
    <s v="STU-2143282745"/>
    <s v="Payless Minimart"/>
    <s v="Arla Foods"/>
    <s v="Dano Cool Cow"/>
    <s v="Breakfast &amp; Snacks"/>
    <s v="Milk"/>
    <s v="Dano Cool Cow Refill 350g x 12"/>
    <n v="1"/>
    <n v="8500"/>
    <x v="0"/>
    <x v="72"/>
    <d v="2020-12-19T14:39:03"/>
    <s v="General Trade"/>
    <s v="Whatsapp"/>
    <d v="1899-12-30T21:07:59"/>
    <n v="8500"/>
    <d v="1899-12-30T17:31:04"/>
    <x v="263"/>
    <x v="1"/>
  </r>
  <r>
    <d v="2020-12-18T17:31:04"/>
    <s v="STU-2143282745"/>
    <s v="Payless Minimart"/>
    <s v="Unilever Nigeria Plc"/>
    <s v="Blue Band Spread"/>
    <s v="Breakfast &amp; Snacks"/>
    <s v="Butter"/>
    <s v="Blue Band Spread For Bread 250g x 24"/>
    <n v="1"/>
    <n v="7500"/>
    <x v="0"/>
    <x v="72"/>
    <d v="2020-12-19T14:39:03"/>
    <s v="General Trade"/>
    <s v="Whatsapp"/>
    <d v="1899-12-30T21:07:59"/>
    <n v="7500"/>
    <d v="1899-12-30T17:31:04"/>
    <x v="263"/>
    <x v="1"/>
  </r>
  <r>
    <d v="2020-12-18T15:14:46"/>
    <s v="STU-2143282612"/>
    <s v="Jemila Minimarts"/>
    <s v="FrieslandCampina WAMCO Nigeria"/>
    <s v="Peak Milk"/>
    <s v="Breakfast &amp; Snacks"/>
    <s v="Milk"/>
    <s v="Peak Milk Powder Sachet 14g x 210"/>
    <n v="1"/>
    <n v="10650"/>
    <x v="0"/>
    <x v="49"/>
    <d v="2020-12-19T15:54:19"/>
    <s v="General Trade"/>
    <s v="Whatsapp"/>
    <d v="1899-12-31T00:39:33"/>
    <n v="10650"/>
    <d v="1899-12-30T15:14:46"/>
    <x v="264"/>
    <x v="0"/>
  </r>
  <r>
    <d v="2020-12-16T18:02:39"/>
    <s v="STU-2143281037"/>
    <s v="Hi Mart Minimart"/>
    <s v="Arla Foods"/>
    <s v="Dano Cool Cow"/>
    <s v="Breakfast &amp; Snacks"/>
    <s v="Milk"/>
    <s v="Dano Cool Cow Sachet 12g x 260 + 30 Sachet Free"/>
    <n v="10"/>
    <n v="6750"/>
    <x v="0"/>
    <x v="58"/>
    <d v="2020-12-19T16:28:54"/>
    <s v="General Trade"/>
    <s v="Whatsapp"/>
    <d v="1900-01-01T22:26:15"/>
    <n v="67500"/>
    <d v="1899-12-30T18:02:39"/>
    <x v="265"/>
    <x v="0"/>
  </r>
  <r>
    <d v="2020-12-18T09:21:37"/>
    <s v="STU-2143282239"/>
    <s v="Hi Mart Minimart"/>
    <s v="Nestle Nigeria Plc"/>
    <s v="Nestle Milo"/>
    <s v="Breakfast &amp; Snacks"/>
    <s v="Chocolate Beverage"/>
    <s v="Milo Sachet 20g x 240"/>
    <n v="10"/>
    <n v="9200"/>
    <x v="0"/>
    <x v="58"/>
    <d v="2020-12-19T16:28:54"/>
    <s v="General Trade"/>
    <s v="Whatsapp"/>
    <d v="1899-12-31T07:07:17"/>
    <n v="92000"/>
    <d v="1899-12-30T09:21:37"/>
    <x v="265"/>
    <x v="0"/>
  </r>
  <r>
    <d v="2020-12-18T10:34:25"/>
    <s v="STU-2143282323"/>
    <s v="Madam Akindele Minimart"/>
    <s v="Dangote"/>
    <s v="Dangote Sugar"/>
    <s v="Breakfast &amp; Snacks"/>
    <s v="Sugar"/>
    <s v="Dangote Granulated Sugar 500g"/>
    <n v="1"/>
    <n v="4200"/>
    <x v="0"/>
    <x v="41"/>
    <d v="2020-12-19T17:06:09"/>
    <s v="General Trade"/>
    <s v="Whatsapp"/>
    <d v="1899-12-31T06:31:44"/>
    <n v="4200"/>
    <d v="1899-12-30T10:34:25"/>
    <x v="266"/>
    <x v="1"/>
  </r>
  <r>
    <d v="2020-12-18T10:34:25"/>
    <s v="STU-2143282323"/>
    <s v="Madam Akindele Minimart"/>
    <s v="FrieslandCampina WAMCO Nigeria"/>
    <s v="Three Crowns Milk"/>
    <s v="Breakfast &amp; Snacks"/>
    <s v="Milk"/>
    <s v="THREE CROWN EVAP TRAY 24 X 170G"/>
    <n v="3"/>
    <n v="3750"/>
    <x v="0"/>
    <x v="41"/>
    <d v="2020-12-19T17:06:09"/>
    <s v="General Trade"/>
    <s v="Whatsapp"/>
    <d v="1899-12-31T06:31:44"/>
    <n v="11250"/>
    <d v="1899-12-30T10:34:25"/>
    <x v="266"/>
    <x v="0"/>
  </r>
  <r>
    <d v="2020-12-18T10:34:25"/>
    <s v="STU-2143282323"/>
    <s v="Madam Akindele Minimart"/>
    <s v="Nasco"/>
    <s v="Nasco Cornflakes"/>
    <s v="Breakfast &amp; Snacks"/>
    <s v="Cereal"/>
    <s v="Nasco Cornflakes Original Sachet 30g x 36"/>
    <n v="1"/>
    <n v="2000"/>
    <x v="0"/>
    <x v="41"/>
    <d v="2020-12-19T17:06:09"/>
    <s v="General Trade"/>
    <s v="Whatsapp"/>
    <d v="1899-12-31T06:31:44"/>
    <n v="2000"/>
    <d v="1899-12-30T10:34:25"/>
    <x v="266"/>
    <x v="1"/>
  </r>
  <r>
    <d v="2020-12-18T17:36:55"/>
    <s v="STU-2143282755"/>
    <s v="Able God"/>
    <s v="MistaChoco"/>
    <s v="MistaChoco 15g"/>
    <s v="Breakfast &amp; Snacks"/>
    <s v="Spreads"/>
    <s v="MistaChoco and Sistachoco Promo Pack 15g x 50"/>
    <n v="1"/>
    <n v="1500"/>
    <x v="0"/>
    <x v="56"/>
    <d v="2020-12-19T17:18:34"/>
    <s v="General Trade"/>
    <s v="Whatsapp"/>
    <d v="1899-12-30T23:41:39"/>
    <n v="1500"/>
    <d v="1899-12-30T17:36:55"/>
    <x v="267"/>
    <x v="1"/>
  </r>
  <r>
    <d v="2020-12-18T17:36:55"/>
    <s v="STU-2143282755"/>
    <s v="Able God"/>
    <s v="MistaChoco"/>
    <s v="MistaChoco 15g"/>
    <s v="Breakfast &amp; Snacks"/>
    <s v="Spreads"/>
    <s v="One Free Hanger of MistaChoco"/>
    <n v="1"/>
    <n v="1"/>
    <x v="0"/>
    <x v="56"/>
    <d v="2020-12-19T17:18:34"/>
    <s v="General Trade"/>
    <s v="Whatsapp"/>
    <d v="1899-12-30T23:41:39"/>
    <n v="1"/>
    <d v="1899-12-30T17:36:55"/>
    <x v="267"/>
    <x v="1"/>
  </r>
  <r>
    <d v="2020-12-17T10:16:54"/>
    <s v="STU-2143281385"/>
    <s v="Ada Jesus"/>
    <s v="MistaChoco"/>
    <s v="MistaChoco 15g"/>
    <s v="Breakfast &amp; Snacks"/>
    <s v="Spreads"/>
    <s v="MistaChoco and Sistachoco Promo Pack 15g x 50"/>
    <n v="3"/>
    <n v="1500"/>
    <x v="0"/>
    <x v="13"/>
    <d v="2020-12-19T18:25:45"/>
    <s v="General Trade"/>
    <s v="Whatsapp"/>
    <d v="1900-01-01T08:08:51"/>
    <n v="4500"/>
    <d v="1899-12-30T10:16:54"/>
    <x v="268"/>
    <x v="1"/>
  </r>
  <r>
    <d v="2020-12-17T10:16:54"/>
    <s v="STU-2143281385"/>
    <s v="Ada Jesus"/>
    <s v="MistaChoco"/>
    <s v="MistaChoco 15g"/>
    <s v="Breakfast &amp; Snacks"/>
    <s v="Spreads"/>
    <s v="One Free Hanger of MistaChoco"/>
    <n v="1"/>
    <n v="1"/>
    <x v="0"/>
    <x v="13"/>
    <d v="2020-12-19T18:25:45"/>
    <s v="General Trade"/>
    <s v="Whatsapp"/>
    <d v="1900-01-01T08:08:51"/>
    <n v="1"/>
    <d v="1899-12-30T10:16:54"/>
    <x v="268"/>
    <x v="1"/>
  </r>
  <r>
    <d v="2020-12-17T10:16:54"/>
    <s v="STU-2143281385"/>
    <s v="Ada Jesus"/>
    <s v="Arla Foods"/>
    <s v="Dano Cool Cow"/>
    <s v="Breakfast &amp; Snacks"/>
    <s v="Milk"/>
    <s v="Dano Cool Cow Sachet 12g x 260 + 30 Sachet Free"/>
    <n v="5"/>
    <n v="6750"/>
    <x v="0"/>
    <x v="13"/>
    <d v="2020-12-19T18:25:45"/>
    <s v="General Trade"/>
    <s v="Whatsapp"/>
    <d v="1900-01-01T08:08:51"/>
    <n v="33750"/>
    <d v="1899-12-30T10:16:54"/>
    <x v="268"/>
    <x v="0"/>
  </r>
  <r>
    <d v="2020-12-17T10:16:54"/>
    <s v="STU-2143281385"/>
    <s v="Ada Jesus"/>
    <s v="Nestle Nigeria Plc"/>
    <s v="Nestle Golden Morn"/>
    <s v="Breakfast &amp; Snacks"/>
    <s v="Cereal"/>
    <s v="Golden Morn 50g x100"/>
    <n v="5"/>
    <n v="7050"/>
    <x v="0"/>
    <x v="13"/>
    <d v="2020-12-19T18:25:45"/>
    <s v="General Trade"/>
    <s v="Whatsapp"/>
    <d v="1900-01-01T08:08:51"/>
    <n v="35250"/>
    <d v="1899-12-30T10:16:54"/>
    <x v="268"/>
    <x v="0"/>
  </r>
  <r>
    <d v="2020-12-18T09:27:42"/>
    <s v="STU-2143282251"/>
    <s v="P D Super Store"/>
    <s v="Nestle Nigeria Plc"/>
    <s v="Nestle Golden Morn"/>
    <s v="Breakfast &amp; Snacks"/>
    <s v="Cereal"/>
    <s v="Golden Morn 50g x100"/>
    <n v="2"/>
    <n v="7050"/>
    <x v="0"/>
    <x v="23"/>
    <d v="2020-12-20T13:30:23"/>
    <s v="General Trade"/>
    <s v="Whatsapp"/>
    <d v="1900-01-01T04:02:41"/>
    <n v="14100"/>
    <d v="1899-12-30T09:27:42"/>
    <x v="269"/>
    <x v="0"/>
  </r>
  <r>
    <d v="2020-12-20T15:29:41"/>
    <s v="STU-2143283393"/>
    <s v="Sweet  Gift  Shop"/>
    <s v="Arla Foods"/>
    <s v="Dano Cool Cow"/>
    <s v="Breakfast &amp; Snacks"/>
    <s v="Milk"/>
    <s v="Dano Cool Cow Sachet 12g x 260 + 30 Sachet Free"/>
    <n v="3"/>
    <n v="6750"/>
    <x v="0"/>
    <x v="9"/>
    <d v="2020-12-21T09:41:39"/>
    <s v="General Trade"/>
    <s v="Whatsapp"/>
    <d v="1899-12-30T18:11:58"/>
    <n v="20250"/>
    <d v="1899-12-30T15:29:41"/>
    <x v="34"/>
    <x v="0"/>
  </r>
  <r>
    <d v="2020-12-20T15:29:41"/>
    <s v="STU-2143283393"/>
    <s v="Sweet  Gift  Shop"/>
    <s v="Nasco"/>
    <s v="Nasco Cornflakes"/>
    <s v="Breakfast &amp; Snacks"/>
    <s v="Cereal"/>
    <s v="Nasco Cornflakes Original Sachet 30g x 36"/>
    <n v="1"/>
    <n v="2000"/>
    <x v="0"/>
    <x v="9"/>
    <d v="2020-12-21T09:41:39"/>
    <s v="General Trade"/>
    <s v="Whatsapp"/>
    <d v="1899-12-30T18:11:58"/>
    <n v="2000"/>
    <d v="1899-12-30T15:29:41"/>
    <x v="34"/>
    <x v="1"/>
  </r>
  <r>
    <d v="2020-12-20T15:29:41"/>
    <s v="STU-2143283393"/>
    <s v="Sweet  Gift  Shop"/>
    <s v="FrieslandCampina WAMCO Nigeria"/>
    <s v="Peak Milk"/>
    <s v="Breakfast &amp; Snacks"/>
    <s v="Milk"/>
    <s v="Peak Evap Filled 160g x 24"/>
    <n v="1"/>
    <n v="3750"/>
    <x v="0"/>
    <x v="9"/>
    <d v="2020-12-21T09:41:39"/>
    <s v="General Trade"/>
    <s v="Whatsapp"/>
    <d v="1899-12-30T18:11:58"/>
    <n v="3750"/>
    <d v="1899-12-30T15:29:41"/>
    <x v="34"/>
    <x v="1"/>
  </r>
  <r>
    <d v="2020-12-20T13:51:55"/>
    <s v="STU-2143283380"/>
    <s v="Kings Supermarket"/>
    <s v="FrieslandCampina WAMCO Nigeria"/>
    <s v="Peak Milk"/>
    <s v="Breakfast &amp; Snacks"/>
    <s v="Milk"/>
    <s v="Peak 123 gum Sachets 360g x 12"/>
    <n v="1"/>
    <n v="14700"/>
    <x v="0"/>
    <x v="61"/>
    <d v="2020-12-21T10:13:55"/>
    <s v="General Trade"/>
    <s v="Web App"/>
    <d v="1899-12-30T20:22:00"/>
    <n v="14700"/>
    <d v="1899-12-30T13:51:55"/>
    <x v="270"/>
    <x v="0"/>
  </r>
  <r>
    <d v="2020-12-19T16:34:31"/>
    <s v="STU-2143283235"/>
    <s v="Sariki Minimart"/>
    <s v="MistaChoco"/>
    <s v="MistaChoco 15g"/>
    <s v="Breakfast &amp; Snacks"/>
    <s v="Spreads"/>
    <s v="MistaChoco and Sistachoco Promo Pack 15g x 50"/>
    <n v="2"/>
    <n v="1500"/>
    <x v="0"/>
    <x v="9"/>
    <d v="2020-12-21T10:45:25"/>
    <s v="Wholesale"/>
    <s v="Whatsapp"/>
    <d v="1899-12-31T18:10:54"/>
    <n v="3000"/>
    <d v="1899-12-30T16:34:31"/>
    <x v="271"/>
    <x v="1"/>
  </r>
  <r>
    <d v="2020-12-19T16:34:31"/>
    <s v="STU-2143283235"/>
    <s v="Sariki Minimart"/>
    <s v="MistaChoco"/>
    <s v="MistaChoco 15g"/>
    <s v="Breakfast &amp; Snacks"/>
    <s v="Spreads"/>
    <s v="One Free Hanger of MistaChoco"/>
    <n v="1"/>
    <n v="1"/>
    <x v="0"/>
    <x v="9"/>
    <d v="2020-12-21T10:45:25"/>
    <s v="Wholesale"/>
    <s v="Whatsapp"/>
    <d v="1899-12-31T18:10:54"/>
    <n v="1"/>
    <d v="1899-12-30T16:34:31"/>
    <x v="271"/>
    <x v="1"/>
  </r>
  <r>
    <d v="2020-12-19T16:34:31"/>
    <s v="STU-2143283235"/>
    <s v="Sariki Minimart"/>
    <s v="Chi Nigeria Limited"/>
    <s v="Hollandia Evap. Milk"/>
    <s v="Breakfast &amp; Snacks"/>
    <s v="Yoghurt"/>
    <s v="HOLLANDIA EVAP MILK 190G x 24"/>
    <n v="1"/>
    <n v="4200"/>
    <x v="0"/>
    <x v="9"/>
    <d v="2020-12-21T10:45:25"/>
    <s v="Wholesale"/>
    <s v="Whatsapp"/>
    <d v="1899-12-31T18:10:54"/>
    <n v="4200"/>
    <d v="1899-12-30T16:34:31"/>
    <x v="271"/>
    <x v="1"/>
  </r>
  <r>
    <d v="2020-12-19T16:34:31"/>
    <s v="STU-2143283235"/>
    <s v="Sariki Minimart"/>
    <s v="Nasco"/>
    <s v="Nasco Cornflakes"/>
    <s v="Breakfast &amp; Snacks"/>
    <s v="Cereal"/>
    <s v="Nasco Cornflakes Original Sachet 30g x 36"/>
    <n v="5"/>
    <n v="2000"/>
    <x v="0"/>
    <x v="9"/>
    <d v="2020-12-21T10:45:25"/>
    <s v="Wholesale"/>
    <s v="Whatsapp"/>
    <d v="1899-12-31T18:10:54"/>
    <n v="10000"/>
    <d v="1899-12-30T16:34:31"/>
    <x v="271"/>
    <x v="1"/>
  </r>
  <r>
    <d v="2020-12-19T16:34:31"/>
    <s v="STU-2143283235"/>
    <s v="Sariki Minimart"/>
    <s v="Arla Foods"/>
    <s v="Dano Cool Cow"/>
    <s v="Breakfast &amp; Snacks"/>
    <s v="Milk"/>
    <s v="Dano Cool Cow Sachet 12g x 260 + 30 Sachet Free"/>
    <n v="2"/>
    <n v="6750"/>
    <x v="0"/>
    <x v="9"/>
    <d v="2020-12-21T10:45:25"/>
    <s v="Wholesale"/>
    <s v="Whatsapp"/>
    <d v="1899-12-31T18:10:54"/>
    <n v="13500"/>
    <d v="1899-12-30T16:34:31"/>
    <x v="271"/>
    <x v="0"/>
  </r>
  <r>
    <d v="2020-12-19T16:34:31"/>
    <s v="STU-2143283235"/>
    <s v="Sariki Minimart"/>
    <s v="FrieslandCampina WAMCO Nigeria"/>
    <s v="Peak Milk"/>
    <s v="Breakfast &amp; Snacks"/>
    <s v="Milk"/>
    <s v="Peak Nig Tray 160g x 24"/>
    <n v="2"/>
    <n v="4550"/>
    <x v="0"/>
    <x v="9"/>
    <d v="2020-12-21T10:45:25"/>
    <s v="Wholesale"/>
    <s v="Whatsapp"/>
    <d v="1899-12-31T18:10:54"/>
    <n v="9100"/>
    <d v="1899-12-30T16:34:31"/>
    <x v="271"/>
    <x v="1"/>
  </r>
  <r>
    <d v="2020-12-19T16:34:31"/>
    <s v="STU-2143283235"/>
    <s v="Sariki Minimart"/>
    <s v="FrieslandCampina WAMCO Nigeria"/>
    <s v="Peak Milk"/>
    <s v="Breakfast &amp; Snacks"/>
    <s v="Milk"/>
    <s v="Peak Evap Filled 160g x 24"/>
    <n v="3"/>
    <n v="3750"/>
    <x v="0"/>
    <x v="9"/>
    <d v="2020-12-21T10:45:25"/>
    <s v="Wholesale"/>
    <s v="Whatsapp"/>
    <d v="1899-12-31T18:10:54"/>
    <n v="11250"/>
    <d v="1899-12-30T16:34:31"/>
    <x v="271"/>
    <x v="0"/>
  </r>
  <r>
    <d v="2020-12-19T16:50:26"/>
    <s v="STU-2143283246"/>
    <s v="Chopsytop Minimarts"/>
    <s v="Arla Foods"/>
    <s v="Dano Cool Cow"/>
    <s v="Breakfast &amp; Snacks"/>
    <s v="Milk"/>
    <s v="Dano Cool Cow Sachet 12g x 260 + 30 Sachet Free"/>
    <n v="3"/>
    <n v="6750"/>
    <x v="0"/>
    <x v="26"/>
    <d v="2020-12-21T10:51:15"/>
    <s v="General Trade"/>
    <s v="Whatsapp"/>
    <d v="1899-12-31T18:00:49"/>
    <n v="20250"/>
    <d v="1899-12-30T16:50:26"/>
    <x v="35"/>
    <x v="0"/>
  </r>
  <r>
    <d v="2020-12-19T16:50:26"/>
    <s v="STU-2143283246"/>
    <s v="Chopsytop Minimarts"/>
    <s v="FrieslandCampina WAMCO Nigeria"/>
    <s v="Three Crowns Milk"/>
    <s v="Breakfast &amp; Snacks"/>
    <s v="Milk"/>
    <s v="THREE CROWN EVAP TRAY 24 X 170G"/>
    <n v="1"/>
    <n v="3750"/>
    <x v="0"/>
    <x v="26"/>
    <d v="2020-12-21T10:51:15"/>
    <s v="General Trade"/>
    <s v="Whatsapp"/>
    <d v="1899-12-31T18:00:49"/>
    <n v="3750"/>
    <d v="1899-12-30T16:50:26"/>
    <x v="35"/>
    <x v="1"/>
  </r>
  <r>
    <d v="2020-12-19T16:50:26"/>
    <s v="STU-2143283246"/>
    <s v="Chopsytop Minimarts"/>
    <s v="FrieslandCampina WAMCO Nigeria"/>
    <s v="Peak Milk"/>
    <s v="Breakfast &amp; Snacks"/>
    <s v="Milk"/>
    <s v="Peak Nig Tray 160g x 24"/>
    <n v="1"/>
    <n v="4550"/>
    <x v="0"/>
    <x v="26"/>
    <d v="2020-12-21T10:51:15"/>
    <s v="General Trade"/>
    <s v="Whatsapp"/>
    <d v="1899-12-31T18:00:49"/>
    <n v="4550"/>
    <d v="1899-12-30T16:50:26"/>
    <x v="35"/>
    <x v="1"/>
  </r>
  <r>
    <d v="2020-12-19T12:07:58"/>
    <s v="STU-2143283126"/>
    <s v="Udapaul Nig"/>
    <s v="Chi Nigeria Limited"/>
    <s v="Hollandia Evap. Milk"/>
    <s v="Breakfast &amp; Snacks"/>
    <s v="Yoghurt"/>
    <s v="HOLLANDIA EVAP MILK 190G x 24"/>
    <n v="8"/>
    <n v="4200"/>
    <x v="0"/>
    <x v="33"/>
    <d v="2020-12-21T11:03:22"/>
    <s v="General Trade"/>
    <s v="Mobile App"/>
    <d v="1899-12-31T22:55:24"/>
    <n v="33600"/>
    <d v="1899-12-30T12:07:58"/>
    <x v="272"/>
    <x v="0"/>
  </r>
  <r>
    <d v="2020-12-19T17:06:40"/>
    <s v="STU-2143283259"/>
    <s v="Mama Dee's Minimarts"/>
    <s v="Chi Nigeria Limited"/>
    <s v="Hollandia Evap. Milk"/>
    <s v="Breakfast &amp; Snacks"/>
    <s v="Yoghurt"/>
    <s v="HOLLANDIA EVAP MILK 190G x 24"/>
    <n v="10"/>
    <n v="4200"/>
    <x v="0"/>
    <x v="29"/>
    <d v="2020-12-21T11:09:03"/>
    <s v="Wholesale"/>
    <s v="Web App"/>
    <d v="1899-12-31T18:02:23"/>
    <n v="42000"/>
    <d v="1899-12-30T17:06:40"/>
    <x v="273"/>
    <x v="0"/>
  </r>
  <r>
    <d v="2020-12-19T16:13:46"/>
    <s v="STU-2143283229"/>
    <s v="Alhaja"/>
    <s v="Nestle Nigeria Plc"/>
    <s v="Nestle Milo"/>
    <s v="Breakfast &amp; Snacks"/>
    <s v="Chocolate Beverage"/>
    <s v="Milo Activ-Go Sachet 400g x 10 + (20g x 10 Free)"/>
    <n v="4"/>
    <n v="11200"/>
    <x v="0"/>
    <x v="13"/>
    <d v="2020-12-21T11:11:47"/>
    <s v="General Trade"/>
    <s v="Whatsapp"/>
    <d v="1899-12-31T18:58:01"/>
    <n v="44800"/>
    <d v="1899-12-30T16:13:46"/>
    <x v="274"/>
    <x v="0"/>
  </r>
  <r>
    <d v="2020-12-19T16:13:46"/>
    <s v="STU-2143283229"/>
    <s v="Alhaja"/>
    <s v="Cadbury Nigeria Plc"/>
    <s v="Bournvita"/>
    <s v="Breakfast &amp; Snacks"/>
    <s v="Chocolate Beverage"/>
    <s v="Cadbury Bournvita Refill 500g x 12"/>
    <n v="2"/>
    <n v="11150"/>
    <x v="0"/>
    <x v="13"/>
    <d v="2020-12-21T11:11:47"/>
    <s v="General Trade"/>
    <s v="Whatsapp"/>
    <d v="1899-12-31T18:58:01"/>
    <n v="22300"/>
    <d v="1899-12-30T16:13:46"/>
    <x v="274"/>
    <x v="0"/>
  </r>
  <r>
    <d v="2020-12-20T15:58:49"/>
    <s v="STU-2143283400"/>
    <s v="Alhaja"/>
    <s v="Nasco"/>
    <s v="Nasco Cornflakes"/>
    <s v="Breakfast &amp; Snacks"/>
    <s v="Cereal"/>
    <s v="Nasco Cornflakes Original Sachet 30g x 36"/>
    <n v="15"/>
    <n v="2000"/>
    <x v="0"/>
    <x v="13"/>
    <d v="2020-12-21T11:11:47"/>
    <s v="General Trade"/>
    <s v="Whatsapp"/>
    <d v="1899-12-30T19:12:58"/>
    <n v="30000"/>
    <d v="1899-12-30T15:58:49"/>
    <x v="274"/>
    <x v="0"/>
  </r>
  <r>
    <d v="2020-12-19T18:29:08"/>
    <s v="STU-2143283302"/>
    <s v="Oludayo Minimarts"/>
    <s v="Arla Foods"/>
    <s v="Dano Cool Cow"/>
    <s v="Breakfast &amp; Snacks"/>
    <s v="Milk"/>
    <s v="Dano Cool Cow Sachet 12g x 260 + 30 Sachet Free"/>
    <n v="1"/>
    <n v="6750"/>
    <x v="0"/>
    <x v="54"/>
    <d v="2020-12-21T12:12:00"/>
    <s v="General Trade"/>
    <s v="Mobile App"/>
    <d v="1899-12-31T17:42:52"/>
    <n v="6750"/>
    <d v="1899-12-30T18:29:08"/>
    <x v="275"/>
    <x v="1"/>
  </r>
  <r>
    <d v="2020-12-19T18:29:08"/>
    <s v="STU-2143283302"/>
    <s v="Oludayo Minimarts"/>
    <s v="Arla Foods"/>
    <s v="Dano Cool Cow"/>
    <s v="Breakfast &amp; Snacks"/>
    <s v="Milk"/>
    <s v="Dano Cool Cow Refill 350g x 12"/>
    <n v="0.5"/>
    <n v="8500"/>
    <x v="0"/>
    <x v="54"/>
    <d v="2020-12-21T12:12:00"/>
    <s v="General Trade"/>
    <s v="Mobile App"/>
    <d v="1899-12-31T17:42:52"/>
    <n v="4250"/>
    <d v="1899-12-30T18:29:08"/>
    <x v="275"/>
    <x v="1"/>
  </r>
  <r>
    <d v="2020-12-19T18:29:08"/>
    <s v="STU-2143283302"/>
    <s v="Oludayo Minimarts"/>
    <s v="Nasco"/>
    <s v="Nasco Cornflakes"/>
    <s v="Breakfast &amp; Snacks"/>
    <s v="Cereal"/>
    <s v="Nasco Cornflakes Original Sachet 30g x 36"/>
    <n v="2"/>
    <n v="2000"/>
    <x v="0"/>
    <x v="54"/>
    <d v="2020-12-21T12:12:00"/>
    <s v="General Trade"/>
    <s v="Mobile App"/>
    <d v="1899-12-31T17:42:52"/>
    <n v="4000"/>
    <d v="1899-12-30T18:29:08"/>
    <x v="275"/>
    <x v="1"/>
  </r>
  <r>
    <d v="2020-12-19T18:29:08"/>
    <s v="STU-2143283302"/>
    <s v="Oludayo Minimarts"/>
    <s v="Nestle Nigeria Plc"/>
    <s v="Nestle Golden Morn"/>
    <s v="Breakfast &amp; Snacks"/>
    <s v="Cereal"/>
    <s v="Golden Morn 50g x100"/>
    <n v="1"/>
    <n v="7050"/>
    <x v="0"/>
    <x v="54"/>
    <d v="2020-12-21T12:12:00"/>
    <s v="General Trade"/>
    <s v="Mobile App"/>
    <d v="1899-12-31T17:42:52"/>
    <n v="7050"/>
    <d v="1899-12-30T18:29:08"/>
    <x v="275"/>
    <x v="1"/>
  </r>
  <r>
    <d v="2020-12-19T18:29:08"/>
    <s v="STU-2143283302"/>
    <s v="Oludayo Minimarts"/>
    <s v="Chi Nigeria Limited"/>
    <s v="Hollandia Evap. Milk"/>
    <s v="Breakfast &amp; Snacks"/>
    <s v="Yoghurt"/>
    <s v="HOLLANDIA EVAP MILK 50ML x 48"/>
    <n v="1"/>
    <n v="2780"/>
    <x v="0"/>
    <x v="54"/>
    <d v="2020-12-21T12:12:00"/>
    <s v="General Trade"/>
    <s v="Mobile App"/>
    <d v="1899-12-31T17:42:52"/>
    <n v="2780"/>
    <d v="1899-12-30T18:29:08"/>
    <x v="275"/>
    <x v="1"/>
  </r>
  <r>
    <d v="2020-12-19T00:10:36"/>
    <s v="STU-2143282866"/>
    <s v="Metro Minimart"/>
    <s v="Arla Foods"/>
    <s v="Dano Full Cream"/>
    <s v="Breakfast &amp; Snacks"/>
    <s v="Milk"/>
    <s v="DANO FULL CREAM 12 X 350G"/>
    <n v="1"/>
    <n v="11120"/>
    <x v="0"/>
    <x v="19"/>
    <d v="2020-12-21T13:12:24"/>
    <s v="General Trade"/>
    <s v="Mobile App"/>
    <d v="1900-01-01T13:01:48"/>
    <n v="11120"/>
    <d v="1899-12-30T00:10:36"/>
    <x v="276"/>
    <x v="0"/>
  </r>
  <r>
    <d v="2020-12-19T00:10:36"/>
    <s v="STU-2143282866"/>
    <s v="Metro Minimart"/>
    <s v="Arla Foods"/>
    <s v="Dano Cool Cow"/>
    <s v="Breakfast &amp; Snacks"/>
    <s v="Milk"/>
    <s v="Dano Cool Cow Sachet 12g x 260 + 30 Sachet Free"/>
    <n v="1"/>
    <n v="6750"/>
    <x v="0"/>
    <x v="19"/>
    <d v="2020-12-21T13:12:24"/>
    <s v="General Trade"/>
    <s v="Mobile App"/>
    <d v="1900-01-01T13:01:48"/>
    <n v="6750"/>
    <d v="1899-12-30T00:10:36"/>
    <x v="276"/>
    <x v="1"/>
  </r>
  <r>
    <d v="2020-12-19T00:10:36"/>
    <s v="STU-2143282866"/>
    <s v="Metro Minimart"/>
    <s v="Fastizers Food Confectionery"/>
    <s v="Nibit Cookies"/>
    <s v="Breakfast &amp; Snacks"/>
    <s v="Confectionary"/>
    <s v="Nibit Mini Snacks Milky Cookies 60g x 72"/>
    <n v="1"/>
    <n v="3000"/>
    <x v="0"/>
    <x v="19"/>
    <d v="2020-12-21T13:12:24"/>
    <s v="General Trade"/>
    <s v="Mobile App"/>
    <d v="1900-01-01T13:01:48"/>
    <n v="3000"/>
    <d v="1899-12-30T00:10:36"/>
    <x v="276"/>
    <x v="1"/>
  </r>
  <r>
    <d v="2020-12-19T00:10:36"/>
    <s v="STU-2143282866"/>
    <s v="Metro Minimart"/>
    <s v="Nasco"/>
    <s v="Nasco Biscuit"/>
    <s v="Breakfast &amp; Snacks"/>
    <s v="Biscuits"/>
    <s v="Nasco Shortcake 120g  x 36"/>
    <n v="1"/>
    <n v="3300"/>
    <x v="0"/>
    <x v="19"/>
    <d v="2020-12-21T13:12:24"/>
    <s v="General Trade"/>
    <s v="Mobile App"/>
    <d v="1900-01-01T13:01:48"/>
    <n v="3300"/>
    <d v="1899-12-30T00:10:36"/>
    <x v="276"/>
    <x v="1"/>
  </r>
  <r>
    <d v="2020-12-20T15:21:31"/>
    <s v="STU-2143283389"/>
    <s v="Madam Wisdom Minimart"/>
    <s v="Nestle Nigeria Plc"/>
    <s v="Nestle Milo"/>
    <s v="Breakfast &amp; Snacks"/>
    <s v="Chocolate Beverage"/>
    <s v="Milo Activ-Go Sachet 400g x 10 + (20g x 10 Free)"/>
    <n v="1"/>
    <n v="11200"/>
    <x v="0"/>
    <x v="19"/>
    <d v="2020-12-21T13:42:21"/>
    <s v="General Trade"/>
    <s v="Whatsapp"/>
    <d v="1899-12-30T22:20:50"/>
    <n v="11200"/>
    <d v="1899-12-30T15:21:31"/>
    <x v="36"/>
    <x v="0"/>
  </r>
  <r>
    <d v="2020-12-20T15:21:31"/>
    <s v="STU-2143283389"/>
    <s v="Madam Wisdom Minimart"/>
    <s v="Nestle Nigeria Plc"/>
    <s v="Nestle Golden Morn"/>
    <s v="Breakfast &amp; Snacks"/>
    <s v="Cereal"/>
    <s v="Golden Morn 50g x100"/>
    <n v="1"/>
    <n v="7050"/>
    <x v="0"/>
    <x v="19"/>
    <d v="2020-12-21T13:42:21"/>
    <s v="General Trade"/>
    <s v="Whatsapp"/>
    <d v="1899-12-30T22:20:50"/>
    <n v="7050"/>
    <d v="1899-12-30T15:21:31"/>
    <x v="36"/>
    <x v="1"/>
  </r>
  <r>
    <d v="2020-12-20T15:21:31"/>
    <s v="STU-2143283389"/>
    <s v="Madam Wisdom Minimart"/>
    <s v="FrieslandCampina WAMCO Nigeria"/>
    <s v="Peak Milk"/>
    <s v="Breakfast &amp; Snacks"/>
    <s v="Milk"/>
    <s v="Peak Milk Powder Sachet 14g x 210"/>
    <n v="1"/>
    <n v="10650"/>
    <x v="0"/>
    <x v="19"/>
    <d v="2020-12-21T13:42:21"/>
    <s v="General Trade"/>
    <s v="Whatsapp"/>
    <d v="1899-12-30T22:20:50"/>
    <n v="10650"/>
    <d v="1899-12-30T15:21:31"/>
    <x v="36"/>
    <x v="0"/>
  </r>
  <r>
    <d v="2020-12-20T15:21:31"/>
    <s v="STU-2143283389"/>
    <s v="Madam Wisdom Minimart"/>
    <s v="FrieslandCampina WAMCO Nigeria"/>
    <s v="Three Crowns Milk"/>
    <s v="Breakfast &amp; Snacks"/>
    <s v="Milk"/>
    <s v="THREE CROWN EVAP TRAY 24 X 170G"/>
    <n v="2"/>
    <n v="3750"/>
    <x v="0"/>
    <x v="19"/>
    <d v="2020-12-21T13:42:21"/>
    <s v="General Trade"/>
    <s v="Whatsapp"/>
    <d v="1899-12-30T22:20:50"/>
    <n v="7500"/>
    <d v="1899-12-30T15:21:31"/>
    <x v="36"/>
    <x v="1"/>
  </r>
  <r>
    <d v="2020-12-20T15:21:31"/>
    <s v="STU-2143283389"/>
    <s v="Madam Wisdom Minimart"/>
    <s v="Chi Nigeria Limited"/>
    <s v="Hollandia Evap. Milk"/>
    <s v="Breakfast &amp; Snacks"/>
    <s v="Yoghurt"/>
    <s v="HOLLANDIA EVAP MILK 50ML x 48"/>
    <n v="1"/>
    <n v="2780"/>
    <x v="0"/>
    <x v="19"/>
    <d v="2020-12-21T13:42:21"/>
    <s v="General Trade"/>
    <s v="Whatsapp"/>
    <d v="1899-12-30T22:20:50"/>
    <n v="2780"/>
    <d v="1899-12-30T15:21:31"/>
    <x v="36"/>
    <x v="1"/>
  </r>
  <r>
    <d v="2020-12-20T15:21:31"/>
    <s v="STU-2143283389"/>
    <s v="Madam Wisdom Minimart"/>
    <s v="Chi Nigeria Limited"/>
    <s v="Hollandia Evap. Milk"/>
    <s v="Breakfast &amp; Snacks"/>
    <s v="Yoghurt"/>
    <s v="HOLLANDIA EVAP MILK 190G x 24"/>
    <n v="1"/>
    <n v="4200"/>
    <x v="0"/>
    <x v="19"/>
    <d v="2020-12-21T13:42:21"/>
    <s v="General Trade"/>
    <s v="Whatsapp"/>
    <d v="1899-12-30T22:20:50"/>
    <n v="4200"/>
    <d v="1899-12-30T15:21:31"/>
    <x v="36"/>
    <x v="1"/>
  </r>
  <r>
    <d v="2020-12-20T17:03:17"/>
    <s v="STU-2143283410"/>
    <s v="Madam Wisdom Minimart"/>
    <s v="Fastizers Food Confectionery"/>
    <s v="Nibit Cookies"/>
    <s v="Breakfast &amp; Snacks"/>
    <s v="Confectionary"/>
    <s v="Nibit Mini Snacks Milky Cookies 60g x 72"/>
    <n v="1"/>
    <n v="3000"/>
    <x v="0"/>
    <x v="19"/>
    <d v="2020-12-21T13:42:21"/>
    <s v="General Trade"/>
    <s v="Whatsapp"/>
    <d v="1899-12-30T20:39:04"/>
    <n v="3000"/>
    <d v="1899-12-30T17:03:17"/>
    <x v="36"/>
    <x v="1"/>
  </r>
  <r>
    <d v="2020-12-20T13:47:56"/>
    <s v="STU-2143283378"/>
    <s v="Temi gold Minimart"/>
    <s v="Nestle Nigeria Plc"/>
    <s v="Nestle Golden Morn"/>
    <s v="Breakfast &amp; Snacks"/>
    <s v="Cereal"/>
    <s v="Golden Morn 50g x100"/>
    <n v="5"/>
    <n v="7050"/>
    <x v="0"/>
    <x v="2"/>
    <d v="2020-12-21T14:03:41"/>
    <s v="General Trade"/>
    <s v="Mobile App"/>
    <d v="1899-12-31T00:15:45"/>
    <n v="35250"/>
    <d v="1899-12-30T13:47:56"/>
    <x v="277"/>
    <x v="0"/>
  </r>
  <r>
    <d v="2020-12-20T13:55:34"/>
    <s v="STU-2143283381"/>
    <s v="Temi gold Minimart"/>
    <s v="Arla Foods"/>
    <s v="Dano Full Cream"/>
    <s v="Breakfast &amp; Snacks"/>
    <s v="Milk"/>
    <s v="DANO FULL CREAM 12 X 800G"/>
    <n v="1"/>
    <n v="23680"/>
    <x v="0"/>
    <x v="2"/>
    <d v="2020-12-21T14:03:41"/>
    <s v="General Trade"/>
    <s v="Mobile App"/>
    <d v="1899-12-31T00:08:07"/>
    <n v="23680"/>
    <d v="1899-12-30T13:55:34"/>
    <x v="277"/>
    <x v="0"/>
  </r>
  <r>
    <d v="2020-12-20T13:55:34"/>
    <s v="STU-2143283381"/>
    <s v="Temi gold Minimart"/>
    <s v="Arla Foods"/>
    <s v="Dano Cool Cow"/>
    <s v="Breakfast &amp; Snacks"/>
    <s v="Milk"/>
    <s v="Dano Cool Cow Refill 800g x 12"/>
    <n v="1"/>
    <n v="19170"/>
    <x v="0"/>
    <x v="2"/>
    <d v="2020-12-21T14:03:41"/>
    <s v="General Trade"/>
    <s v="Mobile App"/>
    <d v="1899-12-31T00:08:07"/>
    <n v="19170"/>
    <d v="1899-12-30T13:55:34"/>
    <x v="277"/>
    <x v="0"/>
  </r>
  <r>
    <d v="2020-12-19T16:48:49"/>
    <s v="STU-2143283243"/>
    <s v="Rodam Enterprises"/>
    <s v="Chi Nigeria Limited"/>
    <s v="Hollandia Evap. Milk"/>
    <s v="Breakfast &amp; Snacks"/>
    <s v="Yoghurt"/>
    <s v="HOLLANDIA EVAP MILK 190G x 24"/>
    <n v="30"/>
    <n v="4200"/>
    <x v="0"/>
    <x v="96"/>
    <d v="2020-12-21T15:16:22"/>
    <s v="General Trade"/>
    <s v="Mobile App"/>
    <d v="1899-12-31T22:27:33"/>
    <n v="126000"/>
    <d v="1899-12-30T16:48:49"/>
    <x v="278"/>
    <x v="0"/>
  </r>
  <r>
    <d v="2020-12-19T17:27:13"/>
    <s v="STU-2143283267"/>
    <s v="Rodam Enterprises"/>
    <s v="Chi Nigeria Limited"/>
    <s v="Hollandia Evap. Milk"/>
    <s v="Breakfast &amp; Snacks"/>
    <s v="Yoghurt"/>
    <s v="HOLLANDIA EVAP MILK 190G x 24"/>
    <n v="20"/>
    <n v="4200"/>
    <x v="0"/>
    <x v="96"/>
    <d v="2020-12-21T15:16:22"/>
    <s v="General Trade"/>
    <s v="Mobile App"/>
    <d v="1899-12-31T21:49:09"/>
    <n v="84000"/>
    <d v="1899-12-30T17:27:13"/>
    <x v="278"/>
    <x v="0"/>
  </r>
  <r>
    <d v="2020-12-19T17:38:26"/>
    <s v="STU-2143283282"/>
    <s v="Rodam Enterprises"/>
    <s v="Nestle Nigeria Plc"/>
    <s v="Nestle Milo"/>
    <s v="Breakfast &amp; Snacks"/>
    <s v="Chocolate Beverage"/>
    <s v="Milo Sachet 20g x 240"/>
    <n v="24.5"/>
    <n v="9200"/>
    <x v="0"/>
    <x v="96"/>
    <d v="2020-12-21T15:16:22"/>
    <s v="General Trade"/>
    <s v="Mobile App"/>
    <d v="1899-12-31T21:37:56"/>
    <n v="225400"/>
    <d v="1899-12-30T17:38:26"/>
    <x v="278"/>
    <x v="0"/>
  </r>
  <r>
    <d v="2020-12-20T12:36:06"/>
    <s v="STU-2143283368"/>
    <s v="David Minimart"/>
    <s v="Chi Nigeria Limited"/>
    <s v="Hollandia Evap. Milk"/>
    <s v="Breakfast &amp; Snacks"/>
    <s v="Yoghurt"/>
    <s v="HOLLANDIA EVAP MILK 190G x 24"/>
    <n v="10"/>
    <n v="4200"/>
    <x v="0"/>
    <x v="2"/>
    <d v="2020-12-21T16:10:42"/>
    <s v="Wholesale"/>
    <s v="Mobile App"/>
    <d v="1899-12-31T03:34:36"/>
    <n v="42000"/>
    <d v="1899-12-30T12:36:06"/>
    <x v="279"/>
    <x v="0"/>
  </r>
  <r>
    <d v="2020-12-20T12:44:34"/>
    <s v="STU-2143283369"/>
    <s v="David Minimart"/>
    <s v="Nestle Nigeria Plc"/>
    <s v="Nestle Golden Morn"/>
    <s v="Breakfast &amp; Snacks"/>
    <s v="Cereal"/>
    <s v="Nestle Golden Morn 900g"/>
    <n v="1"/>
    <n v="7450"/>
    <x v="0"/>
    <x v="2"/>
    <d v="2020-12-21T16:10:42"/>
    <s v="Wholesale"/>
    <s v="Mobile App"/>
    <d v="1899-12-31T03:26:08"/>
    <n v="7450"/>
    <d v="1899-12-30T12:44:34"/>
    <x v="279"/>
    <x v="1"/>
  </r>
  <r>
    <d v="2020-12-20T12:44:34"/>
    <s v="STU-2143283369"/>
    <s v="David Minimart"/>
    <s v="Chi Nigeria Limited"/>
    <s v="Hollandia Evap. Milk"/>
    <s v="Breakfast &amp; Snacks"/>
    <s v="Yoghurt"/>
    <s v="HOLLANDIA EVAP MILK 190G x 24"/>
    <n v="5"/>
    <n v="4200"/>
    <x v="0"/>
    <x v="2"/>
    <d v="2020-12-21T16:10:42"/>
    <s v="Wholesale"/>
    <s v="Mobile App"/>
    <d v="1899-12-31T03:26:08"/>
    <n v="21000"/>
    <d v="1899-12-30T12:44:34"/>
    <x v="279"/>
    <x v="0"/>
  </r>
  <r>
    <d v="2020-12-20T13:26:17"/>
    <s v="STU-2143283373"/>
    <s v="David Minimart"/>
    <s v="FrieslandCampina WAMCO Nigeria"/>
    <s v="Peak Milk"/>
    <s v="Breakfast &amp; Snacks"/>
    <s v="Milk"/>
    <s v="Peak Milk Powder Sachet 14g x 210"/>
    <n v="5"/>
    <n v="10650"/>
    <x v="0"/>
    <x v="2"/>
    <d v="2020-12-21T16:10:42"/>
    <s v="Wholesale"/>
    <s v="Mobile App"/>
    <d v="1899-12-31T02:44:25"/>
    <n v="53250"/>
    <d v="1899-12-30T13:26:17"/>
    <x v="279"/>
    <x v="0"/>
  </r>
  <r>
    <d v="2020-12-20T13:29:45"/>
    <s v="STU-2143283374"/>
    <s v="David Minimart"/>
    <s v="FrieslandCampina WAMCO Nigeria"/>
    <s v="Three Crowns Milk"/>
    <s v="Breakfast &amp; Snacks"/>
    <s v="Milk"/>
    <s v="THREE CROWN EVAP TRAY 24 X 170G"/>
    <n v="6"/>
    <n v="3750"/>
    <x v="0"/>
    <x v="2"/>
    <d v="2020-12-21T16:10:42"/>
    <s v="Wholesale"/>
    <s v="Mobile App"/>
    <d v="1899-12-31T02:40:57"/>
    <n v="22500"/>
    <d v="1899-12-30T13:29:45"/>
    <x v="279"/>
    <x v="0"/>
  </r>
  <r>
    <d v="2020-12-20T13:29:45"/>
    <s v="STU-2143283374"/>
    <s v="David Minimart"/>
    <s v="FrieslandCampina WAMCO Nigeria"/>
    <s v="Peak Milk"/>
    <s v="Breakfast &amp; Snacks"/>
    <s v="Milk"/>
    <s v="Peak Evap Filled 160g x 24"/>
    <n v="4"/>
    <n v="3750"/>
    <x v="0"/>
    <x v="2"/>
    <d v="2020-12-21T16:10:42"/>
    <s v="Wholesale"/>
    <s v="Mobile App"/>
    <d v="1899-12-31T02:40:57"/>
    <n v="15000"/>
    <d v="1899-12-30T13:29:45"/>
    <x v="279"/>
    <x v="0"/>
  </r>
  <r>
    <d v="2020-12-19T22:59:18"/>
    <s v="STU-2143283340"/>
    <s v="Olaboy Minimart"/>
    <s v="Chi Nigeria Limited"/>
    <s v="Hollandia Evap. Milk"/>
    <s v="Breakfast &amp; Snacks"/>
    <s v="Yoghurt"/>
    <s v="HOLLANDIA EVAP MILK 190G x 24"/>
    <n v="8"/>
    <n v="4200"/>
    <x v="0"/>
    <x v="64"/>
    <d v="2020-12-21T17:56:31"/>
    <s v="General Trade"/>
    <s v="Mobile App"/>
    <d v="1899-12-31T18:57:13"/>
    <n v="33600"/>
    <d v="1899-12-30T22:59:18"/>
    <x v="280"/>
    <x v="0"/>
  </r>
  <r>
    <d v="2020-12-21T13:58:49"/>
    <s v="STU-2143284299"/>
    <s v="Francisco"/>
    <s v="Arla Foods"/>
    <s v="Dano Cool Cow"/>
    <s v="Breakfast &amp; Snacks"/>
    <s v="Milk"/>
    <s v="Dano Cool Cow Sachet 12g x 260 + 30 Sachet Free"/>
    <n v="1"/>
    <n v="6750"/>
    <x v="0"/>
    <x v="21"/>
    <d v="2020-12-22T09:23:42"/>
    <s v="General Trade"/>
    <s v="Whatsapp"/>
    <d v="1899-12-30T19:24:53"/>
    <n v="6750"/>
    <d v="1899-12-30T13:58:49"/>
    <x v="38"/>
    <x v="1"/>
  </r>
  <r>
    <d v="2020-12-21T13:58:49"/>
    <s v="STU-2143284299"/>
    <s v="Francisco"/>
    <s v="Arla Foods"/>
    <s v="Dano Cool Cow"/>
    <s v="Breakfast &amp; Snacks"/>
    <s v="Milk"/>
    <s v="Dano Cool Cow Refill 800g x 12"/>
    <n v="1"/>
    <n v="19170"/>
    <x v="0"/>
    <x v="21"/>
    <d v="2020-12-22T09:23:42"/>
    <s v="General Trade"/>
    <s v="Whatsapp"/>
    <d v="1899-12-30T19:24:53"/>
    <n v="19170"/>
    <d v="1899-12-30T13:58:49"/>
    <x v="38"/>
    <x v="0"/>
  </r>
  <r>
    <d v="2020-12-21T13:58:49"/>
    <s v="STU-2143284299"/>
    <s v="Francisco"/>
    <s v="FrieslandCampina WAMCO Nigeria"/>
    <s v="Three Crowns Milk"/>
    <s v="Breakfast &amp; Snacks"/>
    <s v="Milk"/>
    <s v="THREE CROWN EVAP TRAY 24 X 170G"/>
    <n v="2"/>
    <n v="3750"/>
    <x v="0"/>
    <x v="21"/>
    <d v="2020-12-22T09:23:42"/>
    <s v="General Trade"/>
    <s v="Whatsapp"/>
    <d v="1899-12-30T19:24:53"/>
    <n v="7500"/>
    <d v="1899-12-30T13:58:49"/>
    <x v="38"/>
    <x v="1"/>
  </r>
  <r>
    <d v="2020-12-21T13:58:49"/>
    <s v="STU-2143284299"/>
    <s v="Francisco"/>
    <s v="Nestle Nigeria Plc"/>
    <s v="Nestle Golden Morn"/>
    <s v="Breakfast &amp; Snacks"/>
    <s v="Cereal"/>
    <s v="Nestle Golden Morn 450g x 12"/>
    <n v="1"/>
    <n v="7450"/>
    <x v="0"/>
    <x v="21"/>
    <d v="2020-12-22T09:23:42"/>
    <s v="General Trade"/>
    <s v="Whatsapp"/>
    <d v="1899-12-30T19:24:53"/>
    <n v="7450"/>
    <d v="1899-12-30T13:58:49"/>
    <x v="38"/>
    <x v="1"/>
  </r>
  <r>
    <d v="2020-12-21T13:58:49"/>
    <s v="STU-2143284299"/>
    <s v="Francisco"/>
    <s v="Nestle Nigeria Plc"/>
    <s v="Nestle Golden Morn"/>
    <s v="Breakfast &amp; Snacks"/>
    <s v="Cereal"/>
    <s v="Golden Morn 50g x100"/>
    <n v="2"/>
    <n v="7050"/>
    <x v="0"/>
    <x v="21"/>
    <d v="2020-12-22T09:23:42"/>
    <s v="General Trade"/>
    <s v="Whatsapp"/>
    <d v="1899-12-30T19:24:53"/>
    <n v="14100"/>
    <d v="1899-12-30T13:58:49"/>
    <x v="38"/>
    <x v="0"/>
  </r>
  <r>
    <d v="2020-12-21T13:58:49"/>
    <s v="STU-2143284299"/>
    <s v="Francisco"/>
    <s v="Chi Nigeria Limited"/>
    <s v="Hollandia Evap. Milk"/>
    <s v="Breakfast &amp; Snacks"/>
    <s v="Yoghurt"/>
    <s v="Hollandia Evap Slim 120g x 24"/>
    <n v="5"/>
    <n v="2080"/>
    <x v="0"/>
    <x v="21"/>
    <d v="2020-12-22T09:23:42"/>
    <s v="General Trade"/>
    <s v="Whatsapp"/>
    <d v="1899-12-30T19:24:53"/>
    <n v="10400"/>
    <d v="1899-12-30T13:58:49"/>
    <x v="38"/>
    <x v="0"/>
  </r>
  <r>
    <d v="2020-12-21T14:17:37"/>
    <s v="STU-2143284329"/>
    <s v="Omolara Minimart"/>
    <s v="Arla Foods"/>
    <s v="Dano Cool Cow"/>
    <s v="Breakfast &amp; Snacks"/>
    <s v="Milk"/>
    <s v="Dano Cool Cow Sachet 12g x 260 + 30 Sachet Free"/>
    <n v="1"/>
    <n v="6750"/>
    <x v="0"/>
    <x v="29"/>
    <d v="2020-12-22T09:34:48"/>
    <s v="General Trade"/>
    <s v="Whatsapp"/>
    <d v="1899-12-30T19:17:11"/>
    <n v="6750"/>
    <d v="1899-12-30T14:17:37"/>
    <x v="281"/>
    <x v="1"/>
  </r>
  <r>
    <d v="2020-12-21T14:17:37"/>
    <s v="STU-2143284329"/>
    <s v="Omolara Minimart"/>
    <s v="Chi Nigeria Limited"/>
    <s v="Hollandia Evap. Milk"/>
    <s v="Breakfast &amp; Snacks"/>
    <s v="Yoghurt"/>
    <s v="HOLLANDIA EVAP MILK 50ML x 48"/>
    <n v="1"/>
    <n v="2780"/>
    <x v="0"/>
    <x v="29"/>
    <d v="2020-12-22T09:34:48"/>
    <s v="General Trade"/>
    <s v="Whatsapp"/>
    <d v="1899-12-30T19:17:11"/>
    <n v="2780"/>
    <d v="1899-12-30T14:17:37"/>
    <x v="281"/>
    <x v="1"/>
  </r>
  <r>
    <d v="2020-12-21T14:17:37"/>
    <s v="STU-2143284329"/>
    <s v="Omolara Minimart"/>
    <s v="Chi Nigeria Limited"/>
    <s v="Hollandia Evap. Milk"/>
    <s v="Breakfast &amp; Snacks"/>
    <s v="Yoghurt"/>
    <s v="Hollandia Evap Slim 120g x 24"/>
    <n v="6"/>
    <n v="2080"/>
    <x v="0"/>
    <x v="29"/>
    <d v="2020-12-22T09:34:48"/>
    <s v="General Trade"/>
    <s v="Whatsapp"/>
    <d v="1899-12-30T19:17:11"/>
    <n v="12480"/>
    <d v="1899-12-30T14:17:37"/>
    <x v="281"/>
    <x v="0"/>
  </r>
  <r>
    <d v="2020-12-21T14:17:37"/>
    <s v="STU-2143284329"/>
    <s v="Omolara Minimart"/>
    <s v="Nestle Nigeria Plc"/>
    <s v="Nestle Golden Morn"/>
    <s v="Breakfast &amp; Snacks"/>
    <s v="Cereal"/>
    <s v="Golden Morn 50g x100"/>
    <n v="1"/>
    <n v="7050"/>
    <x v="0"/>
    <x v="29"/>
    <d v="2020-12-22T09:34:48"/>
    <s v="General Trade"/>
    <s v="Whatsapp"/>
    <d v="1899-12-30T19:17:11"/>
    <n v="7050"/>
    <d v="1899-12-30T14:17:37"/>
    <x v="281"/>
    <x v="1"/>
  </r>
  <r>
    <d v="2020-12-21T14:17:37"/>
    <s v="STU-2143284329"/>
    <s v="Omolara Minimart"/>
    <s v="FrieslandCampina WAMCO Nigeria"/>
    <s v="Three Crowns Milk"/>
    <s v="Breakfast &amp; Snacks"/>
    <s v="Milk"/>
    <s v="THREE CROWN EVAP TRAY 24 X 170G"/>
    <n v="2"/>
    <n v="3750"/>
    <x v="0"/>
    <x v="29"/>
    <d v="2020-12-22T09:34:48"/>
    <s v="General Trade"/>
    <s v="Whatsapp"/>
    <d v="1899-12-30T19:17:11"/>
    <n v="7500"/>
    <d v="1899-12-30T14:17:37"/>
    <x v="281"/>
    <x v="1"/>
  </r>
  <r>
    <d v="2020-12-21T17:52:02"/>
    <s v="STU-2143284681"/>
    <s v="All purpose Minimart"/>
    <s v="Chi Nigeria Limited"/>
    <s v="Hollandia Evap. Milk"/>
    <s v="Breakfast &amp; Snacks"/>
    <s v="Yoghurt"/>
    <s v="Hollandia Evap Slim 120g x 24"/>
    <n v="3"/>
    <n v="2080"/>
    <x v="0"/>
    <x v="28"/>
    <d v="2020-12-22T10:08:12"/>
    <s v="General Trade"/>
    <s v="Whatsapp"/>
    <d v="1899-12-30T16:16:10"/>
    <n v="6240"/>
    <d v="1899-12-30T17:52:02"/>
    <x v="39"/>
    <x v="1"/>
  </r>
  <r>
    <d v="2020-12-21T14:23:12"/>
    <s v="STU-2143284338"/>
    <s v="Pankrose Minimart"/>
    <s v="FrieslandCampina WAMCO Nigeria"/>
    <s v="Peak Milk"/>
    <s v="Breakfast &amp; Snacks"/>
    <s v="Milk"/>
    <s v="Peak 123 gum Sachets 360g x 12"/>
    <n v="1"/>
    <n v="14700"/>
    <x v="0"/>
    <x v="52"/>
    <d v="2020-12-22T10:40:37"/>
    <s v="General Trade"/>
    <s v="Whatsapp"/>
    <d v="1899-12-30T20:17:25"/>
    <n v="14700"/>
    <d v="1899-12-30T14:23:12"/>
    <x v="282"/>
    <x v="0"/>
  </r>
  <r>
    <d v="2020-12-21T14:23:12"/>
    <s v="STU-2143284338"/>
    <s v="Pankrose Minimart"/>
    <s v="Promasidor"/>
    <s v="Cowbell Milk"/>
    <s v="Breakfast &amp; Snacks"/>
    <s v="Milk"/>
    <s v="Cowbell Coffee 20g Sachet x 200"/>
    <n v="1"/>
    <n v="8500"/>
    <x v="0"/>
    <x v="52"/>
    <d v="2020-12-22T10:40:37"/>
    <s v="General Trade"/>
    <s v="Whatsapp"/>
    <d v="1899-12-30T20:17:25"/>
    <n v="8500"/>
    <d v="1899-12-30T14:23:12"/>
    <x v="282"/>
    <x v="1"/>
  </r>
  <r>
    <d v="2020-12-21T18:02:03"/>
    <s v="STU-2143284702"/>
    <s v="Sweet  Gift  Shop"/>
    <s v="FrieslandCampina WAMCO Nigeria"/>
    <s v="Three Crowns Milk"/>
    <s v="Breakfast &amp; Snacks"/>
    <s v="Milk"/>
    <s v="THREE CROWN EVAP TRAY 24 X 170G"/>
    <n v="2"/>
    <n v="3750"/>
    <x v="0"/>
    <x v="46"/>
    <d v="2020-12-22T11:35:15"/>
    <s v="General Trade"/>
    <s v="Whatsapp"/>
    <d v="1899-12-30T17:33:12"/>
    <n v="7500"/>
    <d v="1899-12-30T18:02:03"/>
    <x v="283"/>
    <x v="1"/>
  </r>
  <r>
    <d v="2020-12-21T18:02:03"/>
    <s v="STU-2143284702"/>
    <s v="Sweet  Gift  Shop"/>
    <s v="Nasco"/>
    <s v="Nasco Cornflakes"/>
    <s v="Breakfast &amp; Snacks"/>
    <s v="Cereal"/>
    <s v="Nasco Cornflakes Original Sachet 30g x 36"/>
    <n v="5"/>
    <n v="2000"/>
    <x v="0"/>
    <x v="46"/>
    <d v="2020-12-22T11:35:15"/>
    <s v="General Trade"/>
    <s v="Whatsapp"/>
    <d v="1899-12-30T17:33:12"/>
    <n v="10000"/>
    <d v="1899-12-30T18:02:03"/>
    <x v="283"/>
    <x v="1"/>
  </r>
  <r>
    <d v="2020-12-20T22:11:56"/>
    <s v="STU-2143283436"/>
    <s v="Rodam Enterprises"/>
    <s v="FrieslandCampina WAMCO Nigeria"/>
    <s v="Three Crowns Milk"/>
    <s v="Breakfast &amp; Snacks"/>
    <s v="Milk"/>
    <s v="Three Crowns Instant Filled Milk Powder Sachet 320g x 12"/>
    <n v="10"/>
    <n v="8800"/>
    <x v="0"/>
    <x v="0"/>
    <d v="2020-12-22T11:43:58"/>
    <s v="General Trade"/>
    <s v="Mobile App"/>
    <d v="1899-12-31T13:32:02"/>
    <n v="88000"/>
    <d v="1899-12-30T22:11:56"/>
    <x v="284"/>
    <x v="0"/>
  </r>
  <r>
    <d v="2020-12-21T16:33:50"/>
    <s v="STU-2143284547"/>
    <s v="Rodam Enterprises"/>
    <s v="Nestle Nigeria Plc"/>
    <s v="Nestle Milo"/>
    <s v="Breakfast &amp; Snacks"/>
    <s v="Chocolate Beverage"/>
    <s v="Milo Activ-Go Sachet 400g x 10 + (20g x 10 Free)"/>
    <n v="10"/>
    <n v="11200"/>
    <x v="0"/>
    <x v="0"/>
    <d v="2020-12-22T11:43:58"/>
    <s v="General Trade"/>
    <s v="Mobile App"/>
    <d v="1899-12-30T19:10:08"/>
    <n v="112000"/>
    <d v="1899-12-30T16:33:50"/>
    <x v="284"/>
    <x v="0"/>
  </r>
  <r>
    <d v="2020-12-21T16:33:50"/>
    <s v="STU-2143284547"/>
    <s v="Rodam Enterprises"/>
    <s v="Nestle Nigeria Plc"/>
    <s v="Nestle Milo"/>
    <s v="Breakfast &amp; Snacks"/>
    <s v="Chocolate Beverage"/>
    <s v="Milo Activ-Go Sachet (800g + 100g Free) x 6"/>
    <n v="2"/>
    <n v="10050"/>
    <x v="0"/>
    <x v="0"/>
    <d v="2020-12-22T11:43:58"/>
    <s v="General Trade"/>
    <s v="Mobile App"/>
    <d v="1899-12-30T19:10:08"/>
    <n v="20100"/>
    <d v="1899-12-30T16:33:50"/>
    <x v="284"/>
    <x v="0"/>
  </r>
  <r>
    <d v="2020-12-21T16:35:11"/>
    <s v="STU-2143284550"/>
    <s v="Rodam Enterprises"/>
    <s v="Nestle Nigeria Plc"/>
    <s v="Nestle Golden Morn"/>
    <s v="Breakfast &amp; Snacks"/>
    <s v="Cereal"/>
    <s v="Golden Morn 50g x100"/>
    <n v="10"/>
    <n v="7050"/>
    <x v="0"/>
    <x v="0"/>
    <d v="2020-12-22T11:43:58"/>
    <s v="General Trade"/>
    <s v="Mobile App"/>
    <d v="1899-12-30T19:08:47"/>
    <n v="70500"/>
    <d v="1899-12-30T16:35:11"/>
    <x v="284"/>
    <x v="0"/>
  </r>
  <r>
    <d v="2020-12-21T12:20:20"/>
    <s v="STU-2143284098"/>
    <s v="Kuchys Place 2"/>
    <s v="Chi Nigeria Limited"/>
    <s v="Hollandia Evap. Milk"/>
    <s v="Breakfast &amp; Snacks"/>
    <s v="Yoghurt"/>
    <s v="Hollandia Evap Slim 120g x 24"/>
    <n v="3"/>
    <n v="2080"/>
    <x v="0"/>
    <x v="68"/>
    <d v="2020-12-22T12:47:10"/>
    <s v="General Trade"/>
    <s v="Whatsapp"/>
    <d v="1899-12-31T00:26:50"/>
    <n v="6240"/>
    <d v="1899-12-30T12:20:20"/>
    <x v="285"/>
    <x v="1"/>
  </r>
  <r>
    <d v="2020-12-21T12:20:20"/>
    <s v="STU-2143284098"/>
    <s v="Kuchys Place 2"/>
    <s v="Chi Nigeria Limited"/>
    <s v="Hollandia Evap. Milk"/>
    <s v="Breakfast &amp; Snacks"/>
    <s v="Yoghurt"/>
    <s v="Hollandia Evap Slim 190g x 24"/>
    <n v="3"/>
    <n v="3180"/>
    <x v="0"/>
    <x v="68"/>
    <d v="2020-12-22T12:47:10"/>
    <s v="General Trade"/>
    <s v="Whatsapp"/>
    <d v="1899-12-31T00:26:50"/>
    <n v="9540"/>
    <d v="1899-12-30T12:20:20"/>
    <x v="285"/>
    <x v="1"/>
  </r>
  <r>
    <d v="2020-12-21T12:20:20"/>
    <s v="STU-2143284098"/>
    <s v="Kuchys Place 2"/>
    <s v="FrieslandCampina WAMCO Nigeria"/>
    <s v="Three Crowns Milk"/>
    <s v="Breakfast &amp; Snacks"/>
    <s v="Milk"/>
    <s v="THREE CROWN EVAP TRAY 24 X 170G"/>
    <n v="1"/>
    <n v="3750"/>
    <x v="0"/>
    <x v="68"/>
    <d v="2020-12-22T12:47:10"/>
    <s v="General Trade"/>
    <s v="Whatsapp"/>
    <d v="1899-12-31T00:26:50"/>
    <n v="3750"/>
    <d v="1899-12-30T12:20:20"/>
    <x v="285"/>
    <x v="1"/>
  </r>
  <r>
    <d v="2020-12-21T16:43:34"/>
    <s v="STU-2143284559"/>
    <s v="Basab Minimarts"/>
    <s v="MistaChoco"/>
    <s v="MistaChoco 15g"/>
    <s v="Breakfast &amp; Snacks"/>
    <s v="Spreads"/>
    <s v="MistaChoco and Sistachoco Promo Pack 15g x 50"/>
    <n v="2"/>
    <n v="1500"/>
    <x v="0"/>
    <x v="78"/>
    <d v="2020-12-22T12:49:12"/>
    <s v="General Trade"/>
    <s v="Whatsapp"/>
    <d v="1899-12-30T20:05:38"/>
    <n v="3000"/>
    <d v="1899-12-30T16:43:34"/>
    <x v="286"/>
    <x v="1"/>
  </r>
  <r>
    <d v="2020-12-21T16:43:34"/>
    <s v="STU-2143284559"/>
    <s v="Basab Minimarts"/>
    <s v="MistaChoco"/>
    <s v="MistaChoco 15g"/>
    <s v="Breakfast &amp; Snacks"/>
    <s v="Spreads"/>
    <s v="One Free Hanger of MistaChoco"/>
    <n v="1"/>
    <n v="1"/>
    <x v="0"/>
    <x v="78"/>
    <d v="2020-12-22T12:49:12"/>
    <s v="General Trade"/>
    <s v="Whatsapp"/>
    <d v="1899-12-30T20:05:38"/>
    <n v="1"/>
    <d v="1899-12-30T16:43:34"/>
    <x v="286"/>
    <x v="1"/>
  </r>
  <r>
    <d v="2020-12-21T16:13:26"/>
    <s v="STU-2143284510"/>
    <s v="Apex Minimart"/>
    <s v="MistaChoco"/>
    <s v="MistaChoco 15g"/>
    <s v="Breakfast &amp; Snacks"/>
    <s v="Spreads"/>
    <s v="One Free Hanger of MistaChoco"/>
    <n v="1"/>
    <n v="1"/>
    <x v="0"/>
    <x v="54"/>
    <d v="2020-12-22T13:13:35"/>
    <s v="General Trade"/>
    <s v="Whatsapp"/>
    <d v="1899-12-30T21:00:09"/>
    <n v="1"/>
    <d v="1899-12-30T16:13:26"/>
    <x v="287"/>
    <x v="1"/>
  </r>
  <r>
    <d v="2020-12-21T16:13:26"/>
    <s v="STU-2143284510"/>
    <s v="Apex Minimart"/>
    <s v="MistaChoco"/>
    <s v="MistaChoco 15g"/>
    <s v="Breakfast &amp; Snacks"/>
    <s v="Spreads"/>
    <s v="MistaChoco and Sistachoco Promo Pack 15g x 50"/>
    <n v="1"/>
    <n v="1500"/>
    <x v="0"/>
    <x v="54"/>
    <d v="2020-12-22T13:13:35"/>
    <s v="General Trade"/>
    <s v="Whatsapp"/>
    <d v="1899-12-30T21:00:09"/>
    <n v="1500"/>
    <d v="1899-12-30T16:13:26"/>
    <x v="287"/>
    <x v="1"/>
  </r>
  <r>
    <d v="2020-12-21T17:23:55"/>
    <s v="STU-2143284629"/>
    <s v="Madam ayanfe Minimarts"/>
    <s v="MistaChoco"/>
    <s v="MistaChoco 15g"/>
    <s v="Breakfast &amp; Snacks"/>
    <s v="Spreads"/>
    <s v="MistaChoco and Sistachoco Promo Pack 15g x 50"/>
    <n v="1"/>
    <n v="1500"/>
    <x v="0"/>
    <x v="75"/>
    <d v="2020-12-22T13:16:52"/>
    <s v="General Trade"/>
    <s v="Whatsapp"/>
    <d v="1899-12-30T19:52:57"/>
    <n v="1500"/>
    <d v="1899-12-30T17:23:55"/>
    <x v="288"/>
    <x v="1"/>
  </r>
  <r>
    <d v="2020-12-21T17:23:55"/>
    <s v="STU-2143284629"/>
    <s v="Madam ayanfe Minimarts"/>
    <s v="MistaChoco"/>
    <s v="MistaChoco 15g"/>
    <s v="Breakfast &amp; Snacks"/>
    <s v="Spreads"/>
    <s v="One Free Hanger of MistaChoco"/>
    <n v="1"/>
    <n v="1"/>
    <x v="0"/>
    <x v="75"/>
    <d v="2020-12-22T13:16:52"/>
    <s v="General Trade"/>
    <s v="Whatsapp"/>
    <d v="1899-12-30T19:52:57"/>
    <n v="1"/>
    <d v="1899-12-30T17:23:55"/>
    <x v="288"/>
    <x v="1"/>
  </r>
  <r>
    <d v="2020-12-21T14:48:36"/>
    <s v="STU-2143284377"/>
    <s v="KC Minimart"/>
    <s v="Arla Foods"/>
    <s v="Dano Full Cream"/>
    <s v="Breakfast &amp; Snacks"/>
    <s v="Milk"/>
    <s v="DANO FULL CREAM 12 X 350G"/>
    <n v="2"/>
    <n v="11120"/>
    <x v="0"/>
    <x v="33"/>
    <d v="2020-12-22T13:20:59"/>
    <s v="General Trade"/>
    <s v="Whatsapp"/>
    <d v="1899-12-30T22:32:23"/>
    <n v="22240"/>
    <d v="1899-12-30T14:48:36"/>
    <x v="289"/>
    <x v="0"/>
  </r>
  <r>
    <d v="2020-12-21T14:48:36"/>
    <s v="STU-2143284377"/>
    <s v="KC Minimart"/>
    <s v="Arla Foods"/>
    <s v="Dano Cool Cow"/>
    <s v="Breakfast &amp; Snacks"/>
    <s v="Milk"/>
    <s v="Dano Cool Cow Refill 350g x 12"/>
    <n v="2"/>
    <n v="8500"/>
    <x v="0"/>
    <x v="33"/>
    <d v="2020-12-22T13:20:59"/>
    <s v="General Trade"/>
    <s v="Whatsapp"/>
    <d v="1899-12-30T22:32:23"/>
    <n v="17000"/>
    <d v="1899-12-30T14:48:36"/>
    <x v="289"/>
    <x v="0"/>
  </r>
  <r>
    <d v="2020-12-21T14:48:36"/>
    <s v="STU-2143284377"/>
    <s v="KC Minimart"/>
    <s v="FrieslandCampina WAMCO Nigeria"/>
    <s v="Peak Milk"/>
    <s v="Breakfast &amp; Snacks"/>
    <s v="Milk"/>
    <s v="Peak 123 gum Sachets 360g x 12"/>
    <n v="1"/>
    <n v="14700"/>
    <x v="0"/>
    <x v="33"/>
    <d v="2020-12-22T13:20:59"/>
    <s v="General Trade"/>
    <s v="Whatsapp"/>
    <d v="1899-12-30T22:32:23"/>
    <n v="14700"/>
    <d v="1899-12-30T14:48:36"/>
    <x v="289"/>
    <x v="0"/>
  </r>
  <r>
    <d v="2020-12-21T14:48:36"/>
    <s v="STU-2143284377"/>
    <s v="KC Minimart"/>
    <s v="Promasidor"/>
    <s v="Cowbell Milk"/>
    <s v="Breakfast &amp; Snacks"/>
    <s v="Milk"/>
    <s v="Cowbell Coffee 20g Sachet x 200"/>
    <n v="1"/>
    <n v="8500"/>
    <x v="0"/>
    <x v="33"/>
    <d v="2020-12-22T13:20:59"/>
    <s v="General Trade"/>
    <s v="Whatsapp"/>
    <d v="1899-12-30T22:32:23"/>
    <n v="8500"/>
    <d v="1899-12-30T14:48:36"/>
    <x v="289"/>
    <x v="1"/>
  </r>
  <r>
    <d v="2020-12-21T14:48:36"/>
    <s v="STU-2143284377"/>
    <s v="KC Minimart"/>
    <s v="Promasidor"/>
    <s v="Cowbell Milk"/>
    <s v="Breakfast &amp; Snacks"/>
    <s v="Milk"/>
    <s v="Cowbell Chocolate Sachet 20g x 26 x 10"/>
    <n v="1"/>
    <n v="7800"/>
    <x v="0"/>
    <x v="33"/>
    <d v="2020-12-22T13:20:59"/>
    <s v="General Trade"/>
    <s v="Whatsapp"/>
    <d v="1899-12-30T22:32:23"/>
    <n v="7800"/>
    <d v="1899-12-30T14:48:36"/>
    <x v="289"/>
    <x v="1"/>
  </r>
  <r>
    <d v="2020-12-21T14:48:36"/>
    <s v="STU-2143284377"/>
    <s v="KC Minimart"/>
    <s v="Dangote"/>
    <s v="Dangote Sugar"/>
    <s v="Breakfast &amp; Snacks"/>
    <s v="Sugar"/>
    <s v="Dangote Granulated Sugar 500g"/>
    <n v="2"/>
    <n v="4200"/>
    <x v="0"/>
    <x v="33"/>
    <d v="2020-12-22T13:20:59"/>
    <s v="General Trade"/>
    <s v="Whatsapp"/>
    <d v="1899-12-30T22:32:23"/>
    <n v="8400"/>
    <d v="1899-12-30T14:48:36"/>
    <x v="289"/>
    <x v="1"/>
  </r>
  <r>
    <d v="2020-12-21T09:27:39"/>
    <s v="STU-2143283707"/>
    <s v="Mama  Ema Minimarts"/>
    <s v="Nestle Nigeria Plc"/>
    <s v="Nestle Milo"/>
    <s v="Breakfast &amp; Snacks"/>
    <s v="Chocolate Beverage"/>
    <s v="Milo Activ-Go Sachet 400g x 10 + (20g x 10 Free)"/>
    <n v="2"/>
    <n v="11200"/>
    <x v="0"/>
    <x v="96"/>
    <d v="2020-12-22T13:26:16"/>
    <s v="General Trade"/>
    <s v="Whatsapp"/>
    <d v="1899-12-31T03:58:37"/>
    <n v="22400"/>
    <d v="1899-12-30T09:27:39"/>
    <x v="290"/>
    <x v="0"/>
  </r>
  <r>
    <d v="2020-12-21T17:48:33"/>
    <s v="STU-2143284671"/>
    <s v="Mum God's Pawer Minimart"/>
    <s v="MistaChoco"/>
    <s v="MistaChoco 15g"/>
    <s v="Breakfast &amp; Snacks"/>
    <s v="Spreads"/>
    <s v="MistaChoco and Sistachoco Promo Pack 15g x 50"/>
    <n v="1"/>
    <n v="1500"/>
    <x v="0"/>
    <x v="15"/>
    <d v="2020-12-22T14:08:51"/>
    <s v="General Trade"/>
    <s v="Whatsapp"/>
    <d v="1899-12-30T20:20:18"/>
    <n v="1500"/>
    <d v="1899-12-30T17:48:33"/>
    <x v="291"/>
    <x v="1"/>
  </r>
  <r>
    <d v="2020-12-21T17:48:33"/>
    <s v="STU-2143284671"/>
    <s v="Mum God's Pawer Minimart"/>
    <s v="MistaChoco"/>
    <s v="MistaChoco 15g"/>
    <s v="Breakfast &amp; Snacks"/>
    <s v="Spreads"/>
    <s v="One Free Hanger of MistaChoco"/>
    <n v="1"/>
    <n v="1"/>
    <x v="0"/>
    <x v="15"/>
    <d v="2020-12-22T14:08:51"/>
    <s v="General Trade"/>
    <s v="Whatsapp"/>
    <d v="1899-12-30T20:20:18"/>
    <n v="1"/>
    <d v="1899-12-30T17:48:33"/>
    <x v="291"/>
    <x v="1"/>
  </r>
  <r>
    <d v="2020-12-21T06:45:26"/>
    <s v="STU-2143283445"/>
    <s v="C Way"/>
    <s v="Nestle Nigeria Plc"/>
    <s v="Nestle Milo"/>
    <s v="Breakfast &amp; Snacks"/>
    <s v="Chocolate Beverage"/>
    <s v="Milo Activ-Go Sachet 400g x 10 + (20g x 10 Free)"/>
    <n v="1"/>
    <n v="11200"/>
    <x v="0"/>
    <x v="6"/>
    <d v="2020-12-22T14:15:07"/>
    <s v="General Trade"/>
    <s v="Whatsapp"/>
    <d v="1899-12-31T07:29:41"/>
    <n v="11200"/>
    <d v="1899-12-30T06:45:26"/>
    <x v="78"/>
    <x v="0"/>
  </r>
  <r>
    <d v="2020-12-21T06:45:26"/>
    <s v="STU-2143283445"/>
    <s v="C Way"/>
    <s v="Arla Foods"/>
    <s v="Dano Cool Cow"/>
    <s v="Breakfast &amp; Snacks"/>
    <s v="Milk"/>
    <s v="Dano Cool Cow Sachet 12g x 260 + 30 Sachet Free"/>
    <n v="2"/>
    <n v="6750"/>
    <x v="0"/>
    <x v="6"/>
    <d v="2020-12-22T14:15:07"/>
    <s v="General Trade"/>
    <s v="Whatsapp"/>
    <d v="1899-12-31T07:29:41"/>
    <n v="13500"/>
    <d v="1899-12-30T06:45:26"/>
    <x v="78"/>
    <x v="0"/>
  </r>
  <r>
    <d v="2020-12-21T06:45:26"/>
    <s v="STU-2143283445"/>
    <s v="C Way"/>
    <s v="Dangote"/>
    <s v="Dangote Sugar"/>
    <s v="Breakfast &amp; Snacks"/>
    <s v="Sugar"/>
    <s v="Dangote Granulated Sugar 500g"/>
    <n v="1"/>
    <n v="4200"/>
    <x v="0"/>
    <x v="6"/>
    <d v="2020-12-22T14:15:07"/>
    <s v="General Trade"/>
    <s v="Whatsapp"/>
    <d v="1899-12-31T07:29:41"/>
    <n v="4200"/>
    <d v="1899-12-30T06:45:26"/>
    <x v="78"/>
    <x v="1"/>
  </r>
  <r>
    <d v="2020-12-21T06:45:27"/>
    <s v="STU-2143283445"/>
    <s v="C Way"/>
    <s v="Chi Nigeria Limited"/>
    <s v="Hollandia Evap. Milk"/>
    <s v="Breakfast &amp; Snacks"/>
    <s v="Yoghurt"/>
    <s v="HOLLANDIA EVAP MILK 190G x 24"/>
    <n v="1"/>
    <n v="4200"/>
    <x v="0"/>
    <x v="6"/>
    <d v="2020-12-22T14:15:07"/>
    <s v="General Trade"/>
    <s v="Whatsapp"/>
    <d v="1899-12-31T07:29:40"/>
    <n v="4200"/>
    <d v="1899-12-30T06:45:27"/>
    <x v="78"/>
    <x v="1"/>
  </r>
  <r>
    <d v="2020-12-21T13:04:30"/>
    <s v="STU-2143284157"/>
    <s v="Madam Oladare Minimart"/>
    <s v="FrieslandCampina WAMCO Nigeria"/>
    <s v="Three Crowns Milk"/>
    <s v="Breakfast &amp; Snacks"/>
    <s v="Milk"/>
    <s v="THREE CROWN EVAP TRAY 24 X 170G"/>
    <n v="4"/>
    <n v="3750"/>
    <x v="0"/>
    <x v="28"/>
    <d v="2020-12-22T14:30:35"/>
    <s v="General Trade"/>
    <s v="Whatsapp"/>
    <d v="1899-12-31T01:26:05"/>
    <n v="15000"/>
    <d v="1899-12-30T13:04:30"/>
    <x v="292"/>
    <x v="0"/>
  </r>
  <r>
    <d v="2020-12-21T13:04:30"/>
    <s v="STU-2143284157"/>
    <s v="Madam Oladare Minimart"/>
    <s v="FrieslandCampina WAMCO Nigeria"/>
    <s v="Peak Milk"/>
    <s v="Breakfast &amp; Snacks"/>
    <s v="Milk"/>
    <s v="Peak Nig Tray 170g x 48"/>
    <n v="1"/>
    <n v="9100"/>
    <x v="0"/>
    <x v="28"/>
    <d v="2020-12-22T14:30:35"/>
    <s v="General Trade"/>
    <s v="Whatsapp"/>
    <d v="1899-12-31T01:26:05"/>
    <n v="9100"/>
    <d v="1899-12-30T13:04:30"/>
    <x v="292"/>
    <x v="1"/>
  </r>
  <r>
    <d v="2020-12-21T13:04:30"/>
    <s v="STU-2143284157"/>
    <s v="Madam Oladare Minimart"/>
    <s v="FrieslandCampina WAMCO Nigeria"/>
    <s v="Peak Milk"/>
    <s v="Breakfast &amp; Snacks"/>
    <s v="Milk"/>
    <s v="Peak Milk Powder Sachet 14g x 210"/>
    <n v="1"/>
    <n v="10650"/>
    <x v="0"/>
    <x v="28"/>
    <d v="2020-12-22T14:30:35"/>
    <s v="General Trade"/>
    <s v="Whatsapp"/>
    <d v="1899-12-31T01:26:05"/>
    <n v="10650"/>
    <d v="1899-12-30T13:04:30"/>
    <x v="292"/>
    <x v="0"/>
  </r>
  <r>
    <d v="2020-12-21T13:04:31"/>
    <s v="STU-2143284157"/>
    <s v="Madam Oladare Minimart"/>
    <s v="Arla Foods"/>
    <s v="Dano Cool Cow"/>
    <s v="Breakfast &amp; Snacks"/>
    <s v="Milk"/>
    <s v="Dano Cool Cow Sachet 12g x 260 + 30 Sachet Free"/>
    <n v="2"/>
    <n v="6750"/>
    <x v="0"/>
    <x v="28"/>
    <d v="2020-12-22T14:30:35"/>
    <s v="General Trade"/>
    <s v="Whatsapp"/>
    <d v="1899-12-31T01:26:04"/>
    <n v="13500"/>
    <d v="1899-12-30T13:04:31"/>
    <x v="292"/>
    <x v="0"/>
  </r>
  <r>
    <d v="2020-12-21T13:04:31"/>
    <s v="STU-2143284157"/>
    <s v="Madam Oladare Minimart"/>
    <s v="Promasidor"/>
    <s v="Cowbell Milk"/>
    <s v="Breakfast &amp; Snacks"/>
    <s v="Milk"/>
    <s v="Cowbell Coffee 20g Sachet x 200"/>
    <n v="1"/>
    <n v="8500"/>
    <x v="0"/>
    <x v="28"/>
    <d v="2020-12-22T14:30:35"/>
    <s v="General Trade"/>
    <s v="Whatsapp"/>
    <d v="1899-12-31T01:26:04"/>
    <n v="8500"/>
    <d v="1899-12-30T13:04:31"/>
    <x v="292"/>
    <x v="1"/>
  </r>
  <r>
    <d v="2020-12-21T13:04:31"/>
    <s v="STU-2143284157"/>
    <s v="Madam Oladare Minimart"/>
    <s v="Promasidor"/>
    <s v="Cowbell Milk"/>
    <s v="Breakfast &amp; Snacks"/>
    <s v="Milk"/>
    <s v="Cowbell Chocolate Sachet 20g x 26 x 10"/>
    <n v="1"/>
    <n v="7800"/>
    <x v="0"/>
    <x v="28"/>
    <d v="2020-12-22T14:30:35"/>
    <s v="General Trade"/>
    <s v="Whatsapp"/>
    <d v="1899-12-31T01:26:04"/>
    <n v="7800"/>
    <d v="1899-12-30T13:04:31"/>
    <x v="292"/>
    <x v="1"/>
  </r>
  <r>
    <d v="2020-12-21T15:14:32"/>
    <s v="STU-2143284426"/>
    <s v="Daves Supermarket"/>
    <s v="Arla Foods"/>
    <s v="Dano Cool Cow"/>
    <s v="Breakfast &amp; Snacks"/>
    <s v="Milk"/>
    <s v="Dano Cool Cow Refill 350g x 12"/>
    <n v="1"/>
    <n v="8500"/>
    <x v="0"/>
    <x v="97"/>
    <d v="2020-12-22T14:58:45"/>
    <s v="General Trade"/>
    <s v="Whatsapp"/>
    <d v="1899-12-30T23:44:13"/>
    <n v="8500"/>
    <d v="1899-12-30T15:14:32"/>
    <x v="293"/>
    <x v="1"/>
  </r>
  <r>
    <d v="2020-12-21T15:14:32"/>
    <s v="STU-2143284426"/>
    <s v="Daves Supermarket"/>
    <s v="Arla Foods"/>
    <s v="Dano Cool Cow"/>
    <s v="Breakfast &amp; Snacks"/>
    <s v="Milk"/>
    <s v="Dano Cool Cow Refill 800g x 12"/>
    <n v="0.5"/>
    <n v="19170"/>
    <x v="0"/>
    <x v="97"/>
    <d v="2020-12-22T14:58:45"/>
    <s v="General Trade"/>
    <s v="Whatsapp"/>
    <d v="1899-12-30T23:44:13"/>
    <n v="9585"/>
    <d v="1899-12-30T15:14:32"/>
    <x v="293"/>
    <x v="1"/>
  </r>
  <r>
    <d v="2020-12-21T15:14:32"/>
    <s v="STU-2143284426"/>
    <s v="Daves Supermarket"/>
    <s v="FrieslandCampina WAMCO Nigeria"/>
    <s v="Peak Milk"/>
    <s v="Breakfast &amp; Snacks"/>
    <s v="Milk"/>
    <s v="Peak Milk Powder Sachet 14g x 210"/>
    <n v="1"/>
    <n v="10650"/>
    <x v="0"/>
    <x v="97"/>
    <d v="2020-12-22T14:58:45"/>
    <s v="General Trade"/>
    <s v="Whatsapp"/>
    <d v="1899-12-30T23:44:13"/>
    <n v="10650"/>
    <d v="1899-12-30T15:14:32"/>
    <x v="293"/>
    <x v="0"/>
  </r>
  <r>
    <d v="2020-12-21T15:14:32"/>
    <s v="STU-2143284426"/>
    <s v="Daves Supermarket"/>
    <s v="Nestle Nigeria Plc"/>
    <s v="Nestle Milo"/>
    <s v="Breakfast &amp; Snacks"/>
    <s v="Chocolate Beverage"/>
    <s v="Milo Refill 200g x 24"/>
    <n v="1"/>
    <n v="9350"/>
    <x v="0"/>
    <x v="97"/>
    <d v="2020-12-22T14:58:45"/>
    <s v="General Trade"/>
    <s v="Whatsapp"/>
    <d v="1899-12-30T23:44:13"/>
    <n v="9350"/>
    <d v="1899-12-30T15:14:32"/>
    <x v="293"/>
    <x v="1"/>
  </r>
  <r>
    <d v="2020-12-21T17:52:24"/>
    <s v="STU-2143284680"/>
    <s v="Morfas Minimart"/>
    <s v="Chi Nigeria Limited"/>
    <s v="Hollandia Evap. Milk"/>
    <s v="Breakfast &amp; Snacks"/>
    <s v="Yoghurt"/>
    <s v="Hollandia Evap Slim 120g x 24"/>
    <n v="10"/>
    <n v="2080"/>
    <x v="0"/>
    <x v="4"/>
    <d v="2020-12-22T15:08:19"/>
    <s v="General Trade"/>
    <s v="Mobile App"/>
    <d v="1899-12-30T21:15:55"/>
    <n v="20800"/>
    <d v="1899-12-30T17:52:24"/>
    <x v="294"/>
    <x v="0"/>
  </r>
  <r>
    <d v="2020-12-21T14:40:05"/>
    <s v="STU-2143284374"/>
    <s v="N &amp; K Varieties Minimart"/>
    <s v="FrieslandCampina WAMCO Nigeria"/>
    <s v="Peak Milk"/>
    <s v="Breakfast &amp; Snacks"/>
    <s v="Milk"/>
    <s v="Peak Milk Powder Sachet 14g x 210"/>
    <n v="1"/>
    <n v="10650"/>
    <x v="0"/>
    <x v="74"/>
    <d v="2020-12-22T15:08:44"/>
    <s v="General Trade"/>
    <s v="Whatsapp"/>
    <d v="1899-12-31T00:28:39"/>
    <n v="10650"/>
    <d v="1899-12-30T14:40:05"/>
    <x v="295"/>
    <x v="0"/>
  </r>
  <r>
    <d v="2020-12-21T10:55:02"/>
    <s v="STU-2143283929"/>
    <s v="Ty Minimart"/>
    <s v="Chi Nigeria Limited"/>
    <s v="Hollandia Evap. Milk"/>
    <s v="Breakfast &amp; Snacks"/>
    <s v="Yoghurt"/>
    <s v="Hollandia Evap Slim 120g x 24"/>
    <n v="5"/>
    <n v="2080"/>
    <x v="0"/>
    <x v="15"/>
    <d v="2020-12-22T16:43:52"/>
    <s v="General Trade"/>
    <s v="Whatsapp"/>
    <d v="1899-12-31T05:48:50"/>
    <n v="10400"/>
    <d v="1899-12-30T10:55:02"/>
    <x v="79"/>
    <x v="0"/>
  </r>
  <r>
    <d v="2020-12-21T10:55:02"/>
    <s v="STU-2143283929"/>
    <s v="Ty Minimart"/>
    <s v="Chi Nigeria Limited"/>
    <s v="Hollandia Evap. Milk"/>
    <s v="Breakfast &amp; Snacks"/>
    <s v="Yoghurt"/>
    <s v="Hollandia Evap Slim 190g x 24"/>
    <n v="3"/>
    <n v="3180"/>
    <x v="0"/>
    <x v="15"/>
    <d v="2020-12-22T16:43:52"/>
    <s v="General Trade"/>
    <s v="Whatsapp"/>
    <d v="1899-12-31T05:48:50"/>
    <n v="9540"/>
    <d v="1899-12-30T10:55:02"/>
    <x v="79"/>
    <x v="1"/>
  </r>
  <r>
    <d v="2020-12-21T10:55:03"/>
    <s v="STU-2143283929"/>
    <s v="Ty Minimart"/>
    <s v="Arla Foods"/>
    <s v="Dano Cool Cow"/>
    <s v="Breakfast &amp; Snacks"/>
    <s v="Milk"/>
    <s v="Dano Cool Cow Sachet 12g x 260 + 30 Sachet Free"/>
    <n v="5"/>
    <n v="6750"/>
    <x v="0"/>
    <x v="15"/>
    <d v="2020-12-22T16:43:52"/>
    <s v="General Trade"/>
    <s v="Whatsapp"/>
    <d v="1899-12-31T05:48:49"/>
    <n v="33750"/>
    <d v="1899-12-30T10:55:03"/>
    <x v="79"/>
    <x v="0"/>
  </r>
  <r>
    <d v="2020-12-21T10:55:03"/>
    <s v="STU-2143283929"/>
    <s v="Ty Minimart"/>
    <s v="Nestle Nigeria Plc"/>
    <s v="Nestle Milo"/>
    <s v="Breakfast &amp; Snacks"/>
    <s v="Chocolate Beverage"/>
    <s v="Milo Activ-Go Sachet 400g x 10 + (20g x 10 Free)"/>
    <n v="1"/>
    <n v="11200"/>
    <x v="0"/>
    <x v="15"/>
    <d v="2020-12-22T16:43:52"/>
    <s v="General Trade"/>
    <s v="Whatsapp"/>
    <d v="1899-12-31T05:48:49"/>
    <n v="11200"/>
    <d v="1899-12-30T10:55:03"/>
    <x v="79"/>
    <x v="0"/>
  </r>
  <r>
    <d v="2020-12-21T16:23:19"/>
    <s v="STU-2143284533"/>
    <s v="Iya Laje"/>
    <s v="MistaChoco"/>
    <s v="MistaChoco 15g"/>
    <s v="Breakfast &amp; Snacks"/>
    <s v="Spreads"/>
    <s v="MistaChoco and Sistachoco Promo Pack 15g x 50"/>
    <n v="1"/>
    <n v="1500"/>
    <x v="0"/>
    <x v="46"/>
    <d v="2020-12-22T17:13:20"/>
    <s v="General Trade"/>
    <s v="Whatsapp"/>
    <d v="1899-12-31T00:50:01"/>
    <n v="1500"/>
    <d v="1899-12-30T16:23:19"/>
    <x v="296"/>
    <x v="1"/>
  </r>
  <r>
    <d v="2020-12-21T16:23:19"/>
    <s v="STU-2143284533"/>
    <s v="Iya Laje"/>
    <s v="MistaChoco"/>
    <s v="MistaChoco 15g"/>
    <s v="Breakfast &amp; Snacks"/>
    <s v="Spreads"/>
    <s v="One Free Hanger of MistaChoco"/>
    <n v="1"/>
    <n v="1"/>
    <x v="0"/>
    <x v="46"/>
    <d v="2020-12-22T17:13:20"/>
    <s v="General Trade"/>
    <s v="Whatsapp"/>
    <d v="1899-12-31T00:50:01"/>
    <n v="1"/>
    <d v="1899-12-30T16:23:19"/>
    <x v="296"/>
    <x v="1"/>
  </r>
  <r>
    <d v="2020-12-20T22:48:55"/>
    <s v="STU-2143283437"/>
    <s v="kemi Minimart"/>
    <s v="FrieslandCampina WAMCO Nigeria"/>
    <s v="Peak Milk"/>
    <s v="Breakfast &amp; Snacks"/>
    <s v="Milk"/>
    <s v="Peak Milk Powder Sachet 14g x 210"/>
    <n v="1"/>
    <n v="10650"/>
    <x v="0"/>
    <x v="20"/>
    <d v="2020-12-22T17:28:42"/>
    <s v="General Trade"/>
    <s v="Mobile App"/>
    <d v="1899-12-31T18:39:47"/>
    <n v="10650"/>
    <d v="1899-12-30T22:48:55"/>
    <x v="297"/>
    <x v="0"/>
  </r>
  <r>
    <d v="2020-12-20T22:48:55"/>
    <s v="STU-2143283437"/>
    <s v="kemi Minimart"/>
    <s v="Nestle Nigeria Plc"/>
    <s v="Nestle Golden Morn"/>
    <s v="Breakfast &amp; Snacks"/>
    <s v="Cereal"/>
    <s v="Golden Morn 50g x100"/>
    <n v="1"/>
    <n v="7050"/>
    <x v="0"/>
    <x v="20"/>
    <d v="2020-12-22T17:28:42"/>
    <s v="General Trade"/>
    <s v="Mobile App"/>
    <d v="1899-12-31T18:39:47"/>
    <n v="7050"/>
    <d v="1899-12-30T22:48:55"/>
    <x v="297"/>
    <x v="1"/>
  </r>
  <r>
    <d v="2020-12-20T22:48:55"/>
    <s v="STU-2143283437"/>
    <s v="kemi Minimart"/>
    <s v="Arla Foods"/>
    <s v="Dano Cool Cow"/>
    <s v="Breakfast &amp; Snacks"/>
    <s v="Milk"/>
    <s v="Dano Cool Cow Sachet 12g x 260 + 30 Sachet Free"/>
    <n v="1.25"/>
    <n v="6750"/>
    <x v="0"/>
    <x v="20"/>
    <d v="2020-12-22T17:28:42"/>
    <s v="General Trade"/>
    <s v="Mobile App"/>
    <d v="1899-12-31T18:39:47"/>
    <n v="8437.5"/>
    <d v="1899-12-30T22:48:55"/>
    <x v="297"/>
    <x v="1"/>
  </r>
  <r>
    <d v="2020-12-20T22:48:55"/>
    <s v="STU-2143283437"/>
    <s v="kemi Minimart"/>
    <s v="Promasidor"/>
    <s v="Cowbell Milk"/>
    <s v="Breakfast &amp; Snacks"/>
    <s v="Milk"/>
    <s v="Cowbell Coffee 20g Sachet x 200"/>
    <n v="1"/>
    <n v="8500"/>
    <x v="0"/>
    <x v="20"/>
    <d v="2020-12-22T17:28:42"/>
    <s v="General Trade"/>
    <s v="Mobile App"/>
    <d v="1899-12-31T18:39:47"/>
    <n v="8500"/>
    <d v="1899-12-30T22:48:55"/>
    <x v="297"/>
    <x v="1"/>
  </r>
  <r>
    <d v="2020-12-21T17:49:53"/>
    <s v="STU-2143284678"/>
    <s v="Suncomm Minimarts"/>
    <s v="Chi Nigeria Limited"/>
    <s v="Hollandia Evap. Milk"/>
    <s v="Breakfast &amp; Snacks"/>
    <s v="Yoghurt"/>
    <s v="Hollandia Evap Slim 120g x 24"/>
    <n v="5"/>
    <n v="2080"/>
    <x v="0"/>
    <x v="14"/>
    <d v="2020-12-22T17:30:20"/>
    <s v="General Trade"/>
    <s v="Whatsapp"/>
    <d v="1899-12-30T23:40:27"/>
    <n v="10400"/>
    <d v="1899-12-30T17:49:53"/>
    <x v="80"/>
    <x v="0"/>
  </r>
  <r>
    <d v="2020-12-20T21:00:39"/>
    <s v="STU-2143283429"/>
    <s v="PASCA MinimartS"/>
    <s v="Nestle Nigeria Plc"/>
    <s v="Nestle Golden Morn"/>
    <s v="Breakfast &amp; Snacks"/>
    <s v="Cereal"/>
    <s v="Golden Morn 50g x100"/>
    <n v="1"/>
    <n v="7050"/>
    <x v="0"/>
    <x v="34"/>
    <d v="2020-12-22T17:40:25"/>
    <s v="General Trade"/>
    <s v="Mobile App"/>
    <d v="1899-12-31T20:39:46"/>
    <n v="7050"/>
    <d v="1899-12-30T21:00:39"/>
    <x v="298"/>
    <x v="1"/>
  </r>
  <r>
    <d v="2020-12-20T21:00:39"/>
    <s v="STU-2143283429"/>
    <s v="PASCA MinimartS"/>
    <s v="Chi Nigeria Limited"/>
    <s v="Hollandia Evap. Milk"/>
    <s v="Breakfast &amp; Snacks"/>
    <s v="Yoghurt"/>
    <s v="HOLLANDIA EVAP MILK 190G x 24"/>
    <n v="1"/>
    <n v="4200"/>
    <x v="0"/>
    <x v="34"/>
    <d v="2020-12-22T17:40:25"/>
    <s v="General Trade"/>
    <s v="Mobile App"/>
    <d v="1899-12-31T20:39:46"/>
    <n v="4200"/>
    <d v="1899-12-30T21:00:39"/>
    <x v="298"/>
    <x v="1"/>
  </r>
  <r>
    <d v="2020-12-20T21:00:39"/>
    <s v="STU-2143283429"/>
    <s v="PASCA MinimartS"/>
    <s v="Chi Nigeria Limited"/>
    <s v="Hollandia Evap. Milk"/>
    <s v="Breakfast &amp; Snacks"/>
    <s v="Yoghurt"/>
    <s v="HOLLANDIA EVAP MILK 50ML x 48"/>
    <n v="1"/>
    <n v="2780"/>
    <x v="0"/>
    <x v="34"/>
    <d v="2020-12-22T17:40:25"/>
    <s v="General Trade"/>
    <s v="Mobile App"/>
    <d v="1899-12-31T20:39:46"/>
    <n v="2780"/>
    <d v="1899-12-30T21:00:39"/>
    <x v="298"/>
    <x v="1"/>
  </r>
  <r>
    <d v="2020-12-20T21:00:39"/>
    <s v="STU-2143283429"/>
    <s v="PASCA MinimartS"/>
    <s v="FrieslandCampina WAMCO Nigeria"/>
    <s v="Three Crowns Milk"/>
    <s v="Breakfast &amp; Snacks"/>
    <s v="Milk"/>
    <s v="THREE CROWN EVAP TRAY 24 X 170G"/>
    <n v="2"/>
    <n v="3750"/>
    <x v="0"/>
    <x v="34"/>
    <d v="2020-12-22T17:40:25"/>
    <s v="General Trade"/>
    <s v="Mobile App"/>
    <d v="1899-12-31T20:39:46"/>
    <n v="7500"/>
    <d v="1899-12-30T21:00:39"/>
    <x v="298"/>
    <x v="1"/>
  </r>
  <r>
    <d v="2020-12-20T21:00:39"/>
    <s v="STU-2143283429"/>
    <s v="PASCA MinimartS"/>
    <s v="FrieslandCampina WAMCO Nigeria"/>
    <s v="Peak Milk"/>
    <s v="Breakfast &amp; Snacks"/>
    <s v="Milk"/>
    <s v="Peak Evap Filled 160g x 24"/>
    <n v="1"/>
    <n v="3750"/>
    <x v="0"/>
    <x v="34"/>
    <d v="2020-12-22T17:40:25"/>
    <s v="General Trade"/>
    <s v="Mobile App"/>
    <d v="1899-12-31T20:39:46"/>
    <n v="3750"/>
    <d v="1899-12-30T21:00:39"/>
    <x v="298"/>
    <x v="1"/>
  </r>
  <r>
    <d v="2020-12-21T16:23:15"/>
    <s v="STU-2143284534"/>
    <s v="Destiny Minimart"/>
    <s v="MistaChoco"/>
    <s v="MistaChoco 15g"/>
    <s v="Breakfast &amp; Snacks"/>
    <s v="Spreads"/>
    <s v="MistaChoco and Sistachoco Promo Pack 15g x 50"/>
    <n v="1"/>
    <n v="1500"/>
    <x v="0"/>
    <x v="54"/>
    <d v="2020-12-22T20:24:57"/>
    <s v="Wholesale"/>
    <s v="Whatsapp"/>
    <d v="1899-12-31T04:01:42"/>
    <n v="1500"/>
    <d v="1899-12-30T16:23:15"/>
    <x v="299"/>
    <x v="1"/>
  </r>
  <r>
    <d v="2020-12-21T16:23:15"/>
    <s v="STU-2143284534"/>
    <s v="Destiny Minimart"/>
    <s v="MistaChoco"/>
    <s v="MistaChoco 15g"/>
    <s v="Breakfast &amp; Snacks"/>
    <s v="Spreads"/>
    <s v="One Free Hanger of MistaChoco"/>
    <n v="1"/>
    <n v="1"/>
    <x v="0"/>
    <x v="54"/>
    <d v="2020-12-22T20:24:57"/>
    <s v="Wholesale"/>
    <s v="Whatsapp"/>
    <d v="1899-12-31T04:01:42"/>
    <n v="1"/>
    <d v="1899-12-30T16:23:15"/>
    <x v="299"/>
    <x v="1"/>
  </r>
  <r>
    <d v="2020-12-21T09:46:12"/>
    <s v="STU-2143283762"/>
    <s v="fabulous foods"/>
    <s v="Nestle Nigeria Plc"/>
    <s v="Nestle Golden Morn"/>
    <s v="Breakfast &amp; Snacks"/>
    <s v="Cereal"/>
    <s v="Golden Morn 50g x100"/>
    <n v="0.5"/>
    <n v="7050"/>
    <x v="0"/>
    <x v="23"/>
    <d v="2020-12-22T21:42:23"/>
    <s v="Wholesale"/>
    <s v="Whatsapp"/>
    <d v="1899-12-31T11:56:11"/>
    <n v="3525"/>
    <d v="1899-12-30T09:46:12"/>
    <x v="300"/>
    <x v="1"/>
  </r>
  <r>
    <d v="2020-12-21T09:46:12"/>
    <s v="STU-2143283762"/>
    <s v="fabulous foods"/>
    <s v="Nestle Nigeria Plc"/>
    <s v="Nestle Golden Morn"/>
    <s v="Breakfast &amp; Snacks"/>
    <s v="Cereal"/>
    <s v="Nestle Golden Morn 900g"/>
    <n v="0.5"/>
    <n v="7450"/>
    <x v="0"/>
    <x v="23"/>
    <d v="2020-12-22T21:42:23"/>
    <s v="Wholesale"/>
    <s v="Whatsapp"/>
    <d v="1899-12-31T11:56:11"/>
    <n v="3725"/>
    <d v="1899-12-30T09:46:12"/>
    <x v="300"/>
    <x v="1"/>
  </r>
  <r>
    <d v="2020-12-21T09:46:12"/>
    <s v="STU-2143283762"/>
    <s v="fabulous foods"/>
    <s v="Nestle Nigeria Plc"/>
    <s v="Nestle Golden Morn"/>
    <s v="Breakfast &amp; Snacks"/>
    <s v="Cereal"/>
    <s v="Nestle Golden Morn 450g x 12"/>
    <n v="0.5"/>
    <n v="7450"/>
    <x v="0"/>
    <x v="23"/>
    <d v="2020-12-22T21:42:23"/>
    <s v="Wholesale"/>
    <s v="Whatsapp"/>
    <d v="1899-12-31T11:56:11"/>
    <n v="3725"/>
    <d v="1899-12-30T09:46:12"/>
    <x v="300"/>
    <x v="1"/>
  </r>
  <r>
    <d v="2020-12-22T17:36:13"/>
    <s v="STU-2143285606"/>
    <s v="Kane Parker 2"/>
    <s v="Chi Nigeria Limited"/>
    <s v="Hollandia Evap. Milk"/>
    <s v="Breakfast &amp; Snacks"/>
    <s v="Yoghurt"/>
    <s v="Hollandia Evap Slim 120g x 24"/>
    <n v="1"/>
    <n v="2080"/>
    <x v="0"/>
    <x v="52"/>
    <d v="2020-12-23T08:22:17"/>
    <s v="General Trade"/>
    <s v="Whatsapp"/>
    <d v="1899-12-30T14:46:04"/>
    <n v="2080"/>
    <d v="1899-12-30T17:36:13"/>
    <x v="301"/>
    <x v="1"/>
  </r>
  <r>
    <d v="2020-12-21T19:49:34"/>
    <s v="STU-2143284761"/>
    <s v="Oludayo Minimarts"/>
    <s v="Arla Foods"/>
    <s v="Dano Cool Cow"/>
    <s v="Breakfast &amp; Snacks"/>
    <s v="Milk"/>
    <s v="Dano Cool Cow Sachet 12g x 260 + 30 Sachet Free"/>
    <n v="1"/>
    <n v="6750"/>
    <x v="0"/>
    <x v="70"/>
    <d v="2020-12-23T09:05:29"/>
    <s v="General Trade"/>
    <s v="Mobile App"/>
    <d v="1899-12-31T13:15:55"/>
    <n v="6750"/>
    <d v="1899-12-30T19:49:34"/>
    <x v="302"/>
    <x v="1"/>
  </r>
  <r>
    <d v="2020-12-21T19:49:34"/>
    <s v="STU-2143284761"/>
    <s v="Oludayo Minimarts"/>
    <s v="Arla Foods"/>
    <s v="Dano Cool Cow"/>
    <s v="Breakfast &amp; Snacks"/>
    <s v="Milk"/>
    <s v="Dano Cool Cow Refill 350g x 12"/>
    <n v="1"/>
    <n v="8500"/>
    <x v="0"/>
    <x v="70"/>
    <d v="2020-12-23T09:05:29"/>
    <s v="General Trade"/>
    <s v="Mobile App"/>
    <d v="1899-12-31T13:15:55"/>
    <n v="8500"/>
    <d v="1899-12-30T19:49:34"/>
    <x v="302"/>
    <x v="1"/>
  </r>
  <r>
    <d v="2020-12-21T19:49:34"/>
    <s v="STU-2143284761"/>
    <s v="Oludayo Minimarts"/>
    <s v="Chi Nigeria Limited"/>
    <s v="Hollandia Evap. Milk"/>
    <s v="Breakfast &amp; Snacks"/>
    <s v="Yoghurt"/>
    <s v="HOLLANDIA EVAP MILK 50ML x 48"/>
    <n v="1"/>
    <n v="2780"/>
    <x v="0"/>
    <x v="70"/>
    <d v="2020-12-23T09:05:29"/>
    <s v="General Trade"/>
    <s v="Mobile App"/>
    <d v="1899-12-31T13:15:55"/>
    <n v="2780"/>
    <d v="1899-12-30T19:49:34"/>
    <x v="302"/>
    <x v="1"/>
  </r>
  <r>
    <d v="2020-12-22T10:14:29"/>
    <s v="STU-2143285077"/>
    <s v="Ty Minimart"/>
    <s v="Nasco"/>
    <s v="Nasco Cornflakes"/>
    <s v="Breakfast &amp; Snacks"/>
    <s v="Cereal"/>
    <s v="Nasco Cornflakes Original Sachet 30g x 36"/>
    <n v="5"/>
    <n v="2000"/>
    <x v="0"/>
    <x v="48"/>
    <d v="2020-12-23T09:20:00"/>
    <s v="General Trade"/>
    <s v="Whatsapp"/>
    <d v="1899-12-30T23:05:31"/>
    <n v="10000"/>
    <d v="1899-12-30T10:14:29"/>
    <x v="303"/>
    <x v="1"/>
  </r>
  <r>
    <d v="2020-12-22T10:14:29"/>
    <s v="STU-2143285077"/>
    <s v="Ty Minimart"/>
    <s v="Arla Foods"/>
    <s v="Dano Full Cream"/>
    <s v="Breakfast &amp; Snacks"/>
    <s v="Milk"/>
    <s v="DANO FULL CREAM 12 X 350G"/>
    <n v="1"/>
    <n v="11120"/>
    <x v="0"/>
    <x v="48"/>
    <d v="2020-12-23T09:20:00"/>
    <s v="General Trade"/>
    <s v="Whatsapp"/>
    <d v="1899-12-30T23:05:31"/>
    <n v="11120"/>
    <d v="1899-12-30T10:14:29"/>
    <x v="303"/>
    <x v="0"/>
  </r>
  <r>
    <d v="2020-12-22T10:14:29"/>
    <s v="STU-2143285077"/>
    <s v="Ty Minimart"/>
    <s v="Arla Foods"/>
    <s v="Dano Cool Cow"/>
    <s v="Breakfast &amp; Snacks"/>
    <s v="Milk"/>
    <s v="Dano Cool Cow Refill 350g x 12"/>
    <n v="1"/>
    <n v="8500"/>
    <x v="0"/>
    <x v="48"/>
    <d v="2020-12-23T09:20:00"/>
    <s v="General Trade"/>
    <s v="Whatsapp"/>
    <d v="1899-12-30T23:05:31"/>
    <n v="8500"/>
    <d v="1899-12-30T10:14:29"/>
    <x v="303"/>
    <x v="1"/>
  </r>
  <r>
    <d v="2020-12-22T10:14:29"/>
    <s v="STU-2143285077"/>
    <s v="Ty Minimart"/>
    <s v="FrieslandCampina WAMCO Nigeria"/>
    <s v="Three Crowns Milk"/>
    <s v="Breakfast &amp; Snacks"/>
    <s v="Milk"/>
    <s v="Three Crowns Instant Filled Milk Powder Sachet 320g x 12"/>
    <n v="1"/>
    <n v="8800"/>
    <x v="0"/>
    <x v="48"/>
    <d v="2020-12-23T09:20:00"/>
    <s v="General Trade"/>
    <s v="Whatsapp"/>
    <d v="1899-12-30T23:05:31"/>
    <n v="8800"/>
    <d v="1899-12-30T10:14:29"/>
    <x v="303"/>
    <x v="1"/>
  </r>
  <r>
    <d v="2020-12-22T17:59:25"/>
    <s v="STU-2143285674"/>
    <s v="So Good Minimart"/>
    <s v="MistaChoco"/>
    <s v="MistaChoco 15g"/>
    <s v="Breakfast &amp; Snacks"/>
    <s v="Spreads"/>
    <s v="MistaChoco and Sistachoco Promo Pack 15g x 50"/>
    <n v="1"/>
    <n v="1500"/>
    <x v="0"/>
    <x v="77"/>
    <d v="2020-12-23T10:44:23"/>
    <s v="General Trade"/>
    <s v="Whatsapp"/>
    <d v="1899-12-30T16:44:58"/>
    <n v="1500"/>
    <d v="1899-12-30T17:59:25"/>
    <x v="304"/>
    <x v="1"/>
  </r>
  <r>
    <d v="2020-12-22T17:59:25"/>
    <s v="STU-2143285674"/>
    <s v="So Good Minimart"/>
    <s v="MistaChoco"/>
    <s v="MistaChoco 15g"/>
    <s v="Breakfast &amp; Snacks"/>
    <s v="Spreads"/>
    <s v="One Free Hanger of MistaChoco"/>
    <n v="1"/>
    <n v="1"/>
    <x v="0"/>
    <x v="77"/>
    <d v="2020-12-23T10:44:23"/>
    <s v="General Trade"/>
    <s v="Whatsapp"/>
    <d v="1899-12-30T16:44:58"/>
    <n v="1"/>
    <d v="1899-12-30T17:59:25"/>
    <x v="304"/>
    <x v="1"/>
  </r>
  <r>
    <d v="2020-12-22T17:59:25"/>
    <s v="STU-2143285674"/>
    <s v="So Good Minimart"/>
    <s v="Nestle Nigeria Plc"/>
    <s v="Nestle Milo"/>
    <s v="Breakfast &amp; Snacks"/>
    <s v="Chocolate Beverage"/>
    <s v="Milo Activ-Go Sachet 400g x 10 + (20g x 10 Free)"/>
    <n v="2"/>
    <n v="11200"/>
    <x v="0"/>
    <x v="77"/>
    <d v="2020-12-23T10:44:23"/>
    <s v="General Trade"/>
    <s v="Whatsapp"/>
    <d v="1899-12-30T16:44:58"/>
    <n v="22400"/>
    <d v="1899-12-30T17:59:25"/>
    <x v="304"/>
    <x v="0"/>
  </r>
  <r>
    <d v="2020-12-22T07:43:39"/>
    <s v="STU-2143284821"/>
    <s v="ogba"/>
    <s v="Nestle Nigeria Plc"/>
    <s v="Nestle Milo"/>
    <s v="Breakfast &amp; Snacks"/>
    <s v="Chocolate Beverage"/>
    <s v="Milo Activ-Go Sachet 400g x 10 + (20g x 10 Free)"/>
    <n v="1"/>
    <n v="11200"/>
    <x v="0"/>
    <x v="44"/>
    <d v="2020-12-23T10:58:04"/>
    <s v="General Trade"/>
    <s v="Whatsapp"/>
    <d v="1899-12-31T03:14:25"/>
    <n v="11200"/>
    <d v="1899-12-30T07:43:39"/>
    <x v="305"/>
    <x v="0"/>
  </r>
  <r>
    <d v="2020-12-22T07:43:39"/>
    <s v="STU-2143284821"/>
    <s v="ogba"/>
    <s v="Nestle Nigeria Plc"/>
    <s v="Nestle Milo"/>
    <s v="Breakfast &amp; Snacks"/>
    <s v="Chocolate Beverage"/>
    <s v="Milo Sachet 20g x 240"/>
    <n v="1"/>
    <n v="9200"/>
    <x v="0"/>
    <x v="44"/>
    <d v="2020-12-23T10:58:04"/>
    <s v="General Trade"/>
    <s v="Whatsapp"/>
    <d v="1899-12-31T03:14:25"/>
    <n v="9200"/>
    <d v="1899-12-30T07:43:39"/>
    <x v="305"/>
    <x v="1"/>
  </r>
  <r>
    <d v="2020-12-22T07:43:39"/>
    <s v="STU-2143284821"/>
    <s v="ogba"/>
    <s v="Arla Foods"/>
    <s v="Dano Cool Cow"/>
    <s v="Breakfast &amp; Snacks"/>
    <s v="Milk"/>
    <s v="Dano Cool Cow Refill 350g x 12"/>
    <n v="1"/>
    <n v="8500"/>
    <x v="0"/>
    <x v="44"/>
    <d v="2020-12-23T10:58:04"/>
    <s v="General Trade"/>
    <s v="Whatsapp"/>
    <d v="1899-12-31T03:14:25"/>
    <n v="8500"/>
    <d v="1899-12-30T07:43:39"/>
    <x v="305"/>
    <x v="1"/>
  </r>
  <r>
    <d v="2020-12-22T07:43:39"/>
    <s v="STU-2143284821"/>
    <s v="ogba"/>
    <s v="FrieslandCampina WAMCO Nigeria"/>
    <s v="Three Crowns Milk"/>
    <s v="Breakfast &amp; Snacks"/>
    <s v="Milk"/>
    <s v="Three Crowns Instant Filled Milk Powder Sachet 320g x 12"/>
    <n v="1"/>
    <n v="8800"/>
    <x v="0"/>
    <x v="44"/>
    <d v="2020-12-23T10:58:04"/>
    <s v="General Trade"/>
    <s v="Whatsapp"/>
    <d v="1899-12-31T03:14:25"/>
    <n v="8800"/>
    <d v="1899-12-30T07:43:39"/>
    <x v="305"/>
    <x v="1"/>
  </r>
  <r>
    <d v="2020-12-21T18:30:24"/>
    <s v="STU-2143284726"/>
    <s v="Morfas Minimart"/>
    <s v="Nasco"/>
    <s v="Nasco Cornflakes"/>
    <s v="Breakfast &amp; Snacks"/>
    <s v="Cereal"/>
    <s v="Nasco Cornflakes Original Sachet 30g x 36"/>
    <n v="30"/>
    <n v="2000"/>
    <x v="0"/>
    <x v="4"/>
    <d v="2020-12-23T11:31:54"/>
    <s v="General Trade"/>
    <s v="Mobile App"/>
    <d v="1899-12-31T17:01:30"/>
    <n v="60000"/>
    <d v="1899-12-30T18:30:24"/>
    <x v="306"/>
    <x v="0"/>
  </r>
  <r>
    <d v="2020-12-22T13:47:46"/>
    <s v="STU-2143285359"/>
    <s v="Iya Adura"/>
    <s v="Nestle Nigeria Plc"/>
    <s v="Nestle Milo"/>
    <s v="Breakfast &amp; Snacks"/>
    <s v="Chocolate Beverage"/>
    <s v="Milo Activ-Go Sachet 400g x 10 + (20g x 10 Free)"/>
    <n v="2"/>
    <n v="11200"/>
    <x v="0"/>
    <x v="51"/>
    <d v="2020-12-23T11:33:38"/>
    <s v="General Trade"/>
    <s v="Mobile App"/>
    <d v="1899-12-30T21:45:52"/>
    <n v="22400"/>
    <d v="1899-12-30T13:47:46"/>
    <x v="307"/>
    <x v="0"/>
  </r>
  <r>
    <d v="2020-12-22T17:11:41"/>
    <s v="STU-2143285583"/>
    <s v="Alhaja"/>
    <s v="Fastizers Food Confectionery"/>
    <s v="Nibit Cookies"/>
    <s v="Breakfast &amp; Snacks"/>
    <s v="Confectionary"/>
    <s v="Nibit Mini Snacks Chocolate Cookies 60g x 72"/>
    <n v="20"/>
    <n v="3000"/>
    <x v="0"/>
    <x v="33"/>
    <d v="2020-12-23T12:00:31"/>
    <s v="General Trade"/>
    <s v="Whatsapp"/>
    <d v="1899-12-30T18:48:50"/>
    <n v="60000"/>
    <d v="1899-12-30T17:11:41"/>
    <x v="308"/>
    <x v="0"/>
  </r>
  <r>
    <d v="2020-12-22T17:11:41"/>
    <s v="STU-2143285583"/>
    <s v="Alhaja"/>
    <s v="Fastizers Food Confectionery"/>
    <s v="Nibit Cookies"/>
    <s v="Breakfast &amp; Snacks"/>
    <s v="Confectionary"/>
    <s v="Nibit Mini Snacks Milky Cookies 60g x 72"/>
    <n v="5"/>
    <n v="3000"/>
    <x v="0"/>
    <x v="33"/>
    <d v="2020-12-23T12:00:31"/>
    <s v="General Trade"/>
    <s v="Whatsapp"/>
    <d v="1899-12-30T18:48:50"/>
    <n v="15000"/>
    <d v="1899-12-30T17:11:41"/>
    <x v="308"/>
    <x v="0"/>
  </r>
  <r>
    <d v="2020-12-22T15:59:52"/>
    <s v="STU-2143285478"/>
    <s v="Daves Supermarket"/>
    <s v="Nestle Nigeria Plc"/>
    <s v="Nestle Milo"/>
    <s v="Breakfast &amp; Snacks"/>
    <s v="Chocolate Beverage"/>
    <s v="Milo Activ-Go Sachet 400g x 10 + (20g x 10 Free)"/>
    <n v="1"/>
    <n v="11200"/>
    <x v="0"/>
    <x v="82"/>
    <d v="2020-12-23T12:35:51"/>
    <s v="General Trade"/>
    <s v="Whatsapp"/>
    <d v="1899-12-30T20:35:59"/>
    <n v="11200"/>
    <d v="1899-12-30T15:59:52"/>
    <x v="309"/>
    <x v="0"/>
  </r>
  <r>
    <d v="2020-12-22T15:59:52"/>
    <s v="STU-2143285478"/>
    <s v="Daves Supermarket"/>
    <s v="Arla Foods"/>
    <s v="Dano Cool Cow"/>
    <s v="Breakfast &amp; Snacks"/>
    <s v="Milk"/>
    <s v="Dano Cool Cow Refill 800g x 12"/>
    <n v="1"/>
    <n v="19170"/>
    <x v="0"/>
    <x v="82"/>
    <d v="2020-12-23T12:35:51"/>
    <s v="General Trade"/>
    <s v="Whatsapp"/>
    <d v="1899-12-30T20:35:59"/>
    <n v="19170"/>
    <d v="1899-12-30T15:59:52"/>
    <x v="309"/>
    <x v="0"/>
  </r>
  <r>
    <d v="2020-12-22T15:59:52"/>
    <s v="STU-2143285478"/>
    <s v="Daves Supermarket"/>
    <s v="FrieslandCampina WAMCO Nigeria"/>
    <s v="Three Crowns Milk"/>
    <s v="Breakfast &amp; Snacks"/>
    <s v="Milk"/>
    <s v="THREE CROWN EVAP TRAY 24 X 170G"/>
    <n v="1"/>
    <n v="3750"/>
    <x v="0"/>
    <x v="82"/>
    <d v="2020-12-23T12:35:51"/>
    <s v="General Trade"/>
    <s v="Whatsapp"/>
    <d v="1899-12-30T20:35:59"/>
    <n v="3750"/>
    <d v="1899-12-30T15:59:52"/>
    <x v="309"/>
    <x v="1"/>
  </r>
  <r>
    <d v="2020-12-22T16:42:14"/>
    <s v="STU-2143285535"/>
    <s v="Daves Supermarket"/>
    <s v="FrieslandCampina WAMCO Nigeria"/>
    <s v="Peak Milk"/>
    <s v="Breakfast &amp; Snacks"/>
    <s v="Milk"/>
    <s v="Peak Nig Tray 160g x 24"/>
    <n v="1"/>
    <n v="4550"/>
    <x v="0"/>
    <x v="82"/>
    <d v="2020-12-23T12:35:51"/>
    <s v="General Trade"/>
    <s v="Whatsapp"/>
    <d v="1899-12-30T19:53:37"/>
    <n v="4550"/>
    <d v="1899-12-30T16:42:14"/>
    <x v="309"/>
    <x v="1"/>
  </r>
  <r>
    <d v="2020-12-21T20:19:36"/>
    <s v="STU-2143284766"/>
    <s v="Amazing Grace Minimarts"/>
    <s v="Arla Foods"/>
    <s v="Dano Cool Cow"/>
    <s v="Breakfast &amp; Snacks"/>
    <s v="Milk"/>
    <s v="Dano Cool Cow Sachet 12g x 260 + 30 Sachet Free"/>
    <n v="8"/>
    <n v="6750"/>
    <x v="0"/>
    <x v="37"/>
    <d v="2020-12-23T13:15:54"/>
    <s v="General Trade"/>
    <s v="Mobile App"/>
    <d v="1899-12-31T16:56:18"/>
    <n v="54000"/>
    <d v="1899-12-30T20:19:36"/>
    <x v="310"/>
    <x v="0"/>
  </r>
  <r>
    <d v="2020-12-22T08:17:39"/>
    <s v="STU-2143284842"/>
    <s v="Madam Wisdom Minimart"/>
    <s v="Nestle Nigeria Plc"/>
    <s v="Nestle Milo"/>
    <s v="Breakfast &amp; Snacks"/>
    <s v="Chocolate Beverage"/>
    <s v="Milo Sachet 20g x 240"/>
    <n v="2"/>
    <n v="9200"/>
    <x v="0"/>
    <x v="19"/>
    <d v="2020-12-23T13:29:14"/>
    <s v="General Trade"/>
    <s v="Whatsapp"/>
    <d v="1899-12-31T05:11:35"/>
    <n v="18400"/>
    <d v="1899-12-30T08:17:39"/>
    <x v="311"/>
    <x v="0"/>
  </r>
  <r>
    <d v="2020-12-22T08:17:40"/>
    <s v="STU-2143284842"/>
    <s v="Madam Wisdom Minimart"/>
    <s v="FrieslandCampina WAMCO Nigeria"/>
    <s v="Three Crowns Milk"/>
    <s v="Breakfast &amp; Snacks"/>
    <s v="Milk"/>
    <s v="THREE CROWN EVAP TRAY 24 X 170G"/>
    <n v="2"/>
    <n v="3750"/>
    <x v="0"/>
    <x v="19"/>
    <d v="2020-12-23T13:29:14"/>
    <s v="General Trade"/>
    <s v="Whatsapp"/>
    <d v="1899-12-31T05:11:34"/>
    <n v="7500"/>
    <d v="1899-12-30T08:17:40"/>
    <x v="311"/>
    <x v="1"/>
  </r>
  <r>
    <d v="2020-12-22T08:17:40"/>
    <s v="STU-2143284842"/>
    <s v="Madam Wisdom Minimart"/>
    <s v="Nasco"/>
    <s v="Nasco Cornflakes"/>
    <s v="Breakfast &amp; Snacks"/>
    <s v="Cereal"/>
    <s v="Nasco Cornflakes Original Sachet 30g x 36"/>
    <n v="2"/>
    <n v="2000"/>
    <x v="0"/>
    <x v="19"/>
    <d v="2020-12-23T13:29:14"/>
    <s v="General Trade"/>
    <s v="Whatsapp"/>
    <d v="1899-12-31T05:11:34"/>
    <n v="4000"/>
    <d v="1899-12-30T08:17:40"/>
    <x v="311"/>
    <x v="1"/>
  </r>
  <r>
    <d v="2020-12-22T12:32:23"/>
    <s v="STU-2143285282"/>
    <s v="Judek Minimarts"/>
    <s v="Arla Foods"/>
    <s v="Dano Full Cream"/>
    <s v="Breakfast &amp; Snacks"/>
    <s v="Milk"/>
    <s v="DANO FULL CREAM 12 X 350G"/>
    <n v="2"/>
    <n v="11120"/>
    <x v="0"/>
    <x v="98"/>
    <d v="2020-12-23T15:03:59"/>
    <s v="General Trade"/>
    <s v="Whatsapp"/>
    <d v="1899-12-31T02:31:36"/>
    <n v="22240"/>
    <d v="1899-12-30T12:32:23"/>
    <x v="312"/>
    <x v="0"/>
  </r>
  <r>
    <d v="2020-12-22T12:32:23"/>
    <s v="STU-2143285282"/>
    <s v="Judek Minimarts"/>
    <s v="Arla Foods"/>
    <s v="Dano Cool Cow"/>
    <s v="Breakfast &amp; Snacks"/>
    <s v="Milk"/>
    <s v="Dano Cool Cow Sachet 12g x 260 + 30 Sachet Free"/>
    <n v="1"/>
    <n v="6750"/>
    <x v="0"/>
    <x v="98"/>
    <d v="2020-12-23T15:03:59"/>
    <s v="General Trade"/>
    <s v="Whatsapp"/>
    <d v="1899-12-31T02:31:36"/>
    <n v="6750"/>
    <d v="1899-12-30T12:32:23"/>
    <x v="312"/>
    <x v="1"/>
  </r>
  <r>
    <d v="2020-12-22T12:32:23"/>
    <s v="STU-2143285282"/>
    <s v="Judek Minimarts"/>
    <s v="MistaChoco"/>
    <s v="MistaChoco 15g"/>
    <s v="Breakfast &amp; Snacks"/>
    <s v="Spreads"/>
    <s v="MistaChoco and Sistachoco Promo Pack 15g x 50"/>
    <n v="1"/>
    <n v="1500"/>
    <x v="0"/>
    <x v="98"/>
    <d v="2020-12-23T15:03:59"/>
    <s v="General Trade"/>
    <s v="Whatsapp"/>
    <d v="1899-12-31T02:31:36"/>
    <n v="1500"/>
    <d v="1899-12-30T12:32:23"/>
    <x v="312"/>
    <x v="1"/>
  </r>
  <r>
    <d v="2020-12-22T12:32:23"/>
    <s v="STU-2143285282"/>
    <s v="Judek Minimarts"/>
    <s v="MistaChoco"/>
    <s v="MistaChoco 15g"/>
    <s v="Breakfast &amp; Snacks"/>
    <s v="Spreads"/>
    <s v="One Free Hanger of MistaChoco"/>
    <n v="1"/>
    <n v="1"/>
    <x v="0"/>
    <x v="98"/>
    <d v="2020-12-23T15:03:59"/>
    <s v="General Trade"/>
    <s v="Whatsapp"/>
    <d v="1899-12-31T02:31:36"/>
    <n v="1"/>
    <d v="1899-12-30T12:32:23"/>
    <x v="312"/>
    <x v="1"/>
  </r>
  <r>
    <d v="2020-12-22T07:18:42"/>
    <s v="STU-2143284809"/>
    <s v="Adazina Minimarts"/>
    <s v="Arla Foods"/>
    <s v="Dano Cool Cow"/>
    <s v="Breakfast &amp; Snacks"/>
    <s v="Milk"/>
    <s v="Dano Cool Cow Refill 350g x 12"/>
    <n v="1"/>
    <n v="8500"/>
    <x v="0"/>
    <x v="99"/>
    <d v="2020-12-23T15:26:56"/>
    <s v="General Trade"/>
    <s v="Whatsapp"/>
    <d v="1899-12-31T08:08:14"/>
    <n v="8500"/>
    <d v="1899-12-30T07:18:42"/>
    <x v="313"/>
    <x v="1"/>
  </r>
  <r>
    <d v="2020-12-22T08:12:42"/>
    <s v="STU-2143284838"/>
    <s v="Adazina Minimarts"/>
    <s v="Nestle Nigeria Plc"/>
    <s v="Nestle Milo"/>
    <s v="Breakfast &amp; Snacks"/>
    <s v="Chocolate Beverage"/>
    <s v="Milo Sachet 20g x 240"/>
    <n v="1"/>
    <n v="9200"/>
    <x v="0"/>
    <x v="99"/>
    <d v="2020-12-23T15:26:56"/>
    <s v="General Trade"/>
    <s v="Whatsapp"/>
    <d v="1899-12-31T07:14:14"/>
    <n v="9200"/>
    <d v="1899-12-30T08:12:42"/>
    <x v="313"/>
    <x v="1"/>
  </r>
  <r>
    <d v="2020-12-22T17:49:05"/>
    <s v="STU-2143285623"/>
    <s v="Brasq"/>
    <s v="Nestle Nigeria Plc"/>
    <s v="Nestle Milo"/>
    <s v="Breakfast &amp; Snacks"/>
    <s v="Chocolate Beverage"/>
    <s v="Milo Activ-Go Sachet 400g x 10 + (20g x 10 Free)"/>
    <n v="1"/>
    <n v="11200"/>
    <x v="0"/>
    <x v="36"/>
    <d v="2020-12-23T15:47:28"/>
    <s v="General Trade"/>
    <s v="Mobile App"/>
    <d v="1899-12-30T21:58:23"/>
    <n v="11200"/>
    <d v="1899-12-30T17:49:05"/>
    <x v="314"/>
    <x v="0"/>
  </r>
  <r>
    <d v="2020-12-22T17:49:05"/>
    <s v="STU-2143285623"/>
    <s v="Brasq"/>
    <s v="Arla Foods"/>
    <s v="Dano Cool Cow"/>
    <s v="Breakfast &amp; Snacks"/>
    <s v="Milk"/>
    <s v="Dano Cool Cow Refill 800g x 12"/>
    <n v="1"/>
    <n v="19170"/>
    <x v="0"/>
    <x v="36"/>
    <d v="2020-12-23T15:47:28"/>
    <s v="General Trade"/>
    <s v="Mobile App"/>
    <d v="1899-12-30T21:58:23"/>
    <n v="19170"/>
    <d v="1899-12-30T17:49:05"/>
    <x v="314"/>
    <x v="0"/>
  </r>
  <r>
    <d v="2020-12-22T17:49:05"/>
    <s v="STU-2143285623"/>
    <s v="Brasq"/>
    <s v="FrieslandCampina WAMCO Nigeria"/>
    <s v="Three Crowns Milk"/>
    <s v="Breakfast &amp; Snacks"/>
    <s v="Milk"/>
    <s v="THREE CROWN EVAP TRAY 24 X 170G"/>
    <n v="3"/>
    <n v="3750"/>
    <x v="0"/>
    <x v="36"/>
    <d v="2020-12-23T15:47:28"/>
    <s v="General Trade"/>
    <s v="Mobile App"/>
    <d v="1899-12-30T21:58:23"/>
    <n v="11250"/>
    <d v="1899-12-30T17:49:05"/>
    <x v="314"/>
    <x v="0"/>
  </r>
  <r>
    <d v="2020-12-22T08:10:32"/>
    <s v="STU-2143284837"/>
    <s v="Golden Era Minimart"/>
    <s v="Arla Foods"/>
    <s v="Dano Cool Cow"/>
    <s v="Breakfast &amp; Snacks"/>
    <s v="Milk"/>
    <s v="Dano Cool Cow Sachet 12g x 260 + 30 Sachet Free"/>
    <n v="2"/>
    <n v="6750"/>
    <x v="0"/>
    <x v="27"/>
    <d v="2020-12-23T15:59:48"/>
    <s v="General Trade"/>
    <s v="Whatsapp"/>
    <d v="1899-12-31T07:49:16"/>
    <n v="13500"/>
    <d v="1899-12-30T08:10:32"/>
    <x v="315"/>
    <x v="0"/>
  </r>
  <r>
    <d v="2020-12-22T08:10:32"/>
    <s v="STU-2143284837"/>
    <s v="Golden Era Minimart"/>
    <s v="Nestle Nigeria Plc"/>
    <s v="Nestle Golden Morn"/>
    <s v="Breakfast &amp; Snacks"/>
    <s v="Cereal"/>
    <s v="Nestle Golden Morn 450g x 12"/>
    <n v="1"/>
    <n v="7450"/>
    <x v="0"/>
    <x v="27"/>
    <d v="2020-12-23T15:59:48"/>
    <s v="General Trade"/>
    <s v="Whatsapp"/>
    <d v="1899-12-31T07:49:16"/>
    <n v="7450"/>
    <d v="1899-12-30T08:10:32"/>
    <x v="315"/>
    <x v="1"/>
  </r>
  <r>
    <d v="2020-12-22T08:10:32"/>
    <s v="STU-2143284837"/>
    <s v="Golden Era Minimart"/>
    <s v="Nestle Nigeria Plc"/>
    <s v="Nestle Milo"/>
    <s v="Breakfast &amp; Snacks"/>
    <s v="Chocolate Beverage"/>
    <s v="Milo Sachet 20g x 240"/>
    <n v="1"/>
    <n v="9200"/>
    <x v="0"/>
    <x v="27"/>
    <d v="2020-12-23T15:59:48"/>
    <s v="General Trade"/>
    <s v="Whatsapp"/>
    <d v="1899-12-31T07:49:16"/>
    <n v="9200"/>
    <d v="1899-12-30T08:10:32"/>
    <x v="315"/>
    <x v="1"/>
  </r>
  <r>
    <d v="2020-12-22T14:32:45"/>
    <s v="STU-2143285399"/>
    <s v="Winsolight"/>
    <s v="Nestle Nigeria Plc"/>
    <s v="Nestle Milo"/>
    <s v="Breakfast &amp; Snacks"/>
    <s v="Chocolate Beverage"/>
    <s v="Milo Activ-Go Sachet 400g x 10 + (20g x 10 Free)"/>
    <n v="2"/>
    <n v="11200"/>
    <x v="0"/>
    <x v="5"/>
    <d v="2020-12-23T16:42:39"/>
    <s v="Wholesale"/>
    <s v="Whatsapp"/>
    <d v="1899-12-31T02:09:54"/>
    <n v="22400"/>
    <d v="1899-12-30T14:32:45"/>
    <x v="316"/>
    <x v="0"/>
  </r>
  <r>
    <d v="2020-12-22T15:42:58"/>
    <s v="STU-2143285458"/>
    <s v="Rodam Enterprises"/>
    <s v="Nestle Nigeria Plc"/>
    <s v="Nestle Golden Morn"/>
    <s v="Breakfast &amp; Snacks"/>
    <s v="Cereal"/>
    <s v="Nestle Golden Morn 450g x 12"/>
    <n v="10"/>
    <n v="7450"/>
    <x v="0"/>
    <x v="100"/>
    <d v="2020-12-23T21:04:27"/>
    <s v="General Trade"/>
    <s v="Mobile App"/>
    <d v="1899-12-31T05:21:29"/>
    <n v="74500"/>
    <d v="1899-12-30T15:42:58"/>
    <x v="317"/>
    <x v="0"/>
  </r>
  <r>
    <d v="2020-12-22T16:28:28"/>
    <s v="STU-2143285513"/>
    <s v="Rodam Enterprises"/>
    <s v="Chi Nigeria Limited"/>
    <s v="Hollandia Evap. Milk"/>
    <s v="Breakfast &amp; Snacks"/>
    <s v="Yoghurt"/>
    <s v="Hollandia Evap Slim 120g x 24"/>
    <n v="99"/>
    <n v="2080"/>
    <x v="0"/>
    <x v="100"/>
    <d v="2020-12-23T21:04:27"/>
    <s v="General Trade"/>
    <s v="Mobile App"/>
    <d v="1899-12-31T04:35:59"/>
    <n v="205920"/>
    <d v="1899-12-30T16:28:28"/>
    <x v="317"/>
    <x v="0"/>
  </r>
  <r>
    <d v="2020-12-23T09:08:41"/>
    <s v="STU-2143285887"/>
    <s v="Francisco"/>
    <s v="Nestle Nigeria Plc"/>
    <s v="Nestle Golden Morn"/>
    <s v="Breakfast &amp; Snacks"/>
    <s v="Cereal"/>
    <s v="Nestle Golden Morn 900g"/>
    <n v="1"/>
    <n v="7450"/>
    <x v="0"/>
    <x v="29"/>
    <d v="2020-12-24T10:12:49"/>
    <s v="General Trade"/>
    <s v="Whatsapp"/>
    <d v="1899-12-31T01:04:08"/>
    <n v="7450"/>
    <d v="1899-12-30T09:08:41"/>
    <x v="40"/>
    <x v="1"/>
  </r>
  <r>
    <d v="2020-12-23T09:08:41"/>
    <s v="STU-2143285887"/>
    <s v="Francisco"/>
    <s v="Nestle Nigeria Plc"/>
    <s v="Nestle Milo"/>
    <s v="Breakfast &amp; Snacks"/>
    <s v="Chocolate Beverage"/>
    <s v="Milo 12 x 500g Tin"/>
    <n v="1"/>
    <n v="16500"/>
    <x v="0"/>
    <x v="29"/>
    <d v="2020-12-24T10:12:49"/>
    <s v="General Trade"/>
    <s v="Whatsapp"/>
    <d v="1899-12-31T01:04:08"/>
    <n v="16500"/>
    <d v="1899-12-30T09:08:41"/>
    <x v="40"/>
    <x v="0"/>
  </r>
  <r>
    <d v="2020-12-23T09:08:42"/>
    <s v="STU-2143285887"/>
    <s v="Francisco"/>
    <s v="Dangote"/>
    <s v="Dangote Sugar"/>
    <s v="Breakfast &amp; Snacks"/>
    <s v="Sugar"/>
    <s v="Dangote Granulated Sugar 500g"/>
    <n v="1"/>
    <n v="4200"/>
    <x v="0"/>
    <x v="29"/>
    <d v="2020-12-24T10:12:49"/>
    <s v="General Trade"/>
    <s v="Whatsapp"/>
    <d v="1899-12-31T01:04:07"/>
    <n v="4200"/>
    <d v="1899-12-30T09:08:42"/>
    <x v="40"/>
    <x v="1"/>
  </r>
  <r>
    <d v="2020-12-23T10:51:24"/>
    <s v="STU-2143286013"/>
    <s v="Miracle God Minimart"/>
    <s v="FrieslandCampina WAMCO Nigeria"/>
    <s v="Three Crowns Milk"/>
    <s v="Breakfast &amp; Snacks"/>
    <s v="Milk"/>
    <s v="THREE CROWN EVAP TRAY 24 X 170G"/>
    <n v="2"/>
    <n v="3750"/>
    <x v="0"/>
    <x v="74"/>
    <d v="2020-12-24T10:36:30"/>
    <s v="General Trade"/>
    <s v="Whatsapp"/>
    <d v="1899-12-30T23:45:06"/>
    <n v="7500"/>
    <d v="1899-12-30T10:51:24"/>
    <x v="318"/>
    <x v="1"/>
  </r>
  <r>
    <d v="2020-12-23T10:51:24"/>
    <s v="STU-2143286013"/>
    <s v="Miracle God Minimart"/>
    <s v="FrieslandCampina WAMCO Nigeria"/>
    <s v="Peak Milk"/>
    <s v="Breakfast &amp; Snacks"/>
    <s v="Milk"/>
    <s v="Peak Nig Tray 160g x 24"/>
    <n v="2"/>
    <n v="4550"/>
    <x v="0"/>
    <x v="74"/>
    <d v="2020-12-24T10:36:30"/>
    <s v="General Trade"/>
    <s v="Whatsapp"/>
    <d v="1899-12-30T23:45:06"/>
    <n v="9100"/>
    <d v="1899-12-30T10:51:24"/>
    <x v="318"/>
    <x v="1"/>
  </r>
  <r>
    <d v="2020-12-23T16:28:52"/>
    <s v="STU-2143286451"/>
    <s v="Twins Minimart"/>
    <s v="Nestle Nigeria Plc"/>
    <s v="Nestle Golden Morn"/>
    <s v="Breakfast &amp; Snacks"/>
    <s v="Cereal"/>
    <s v="Nestle Golden Morn 900g"/>
    <n v="1"/>
    <n v="7450"/>
    <x v="0"/>
    <x v="52"/>
    <d v="2020-12-24T11:01:08"/>
    <s v="General Trade"/>
    <s v="Web App"/>
    <d v="1899-12-30T18:32:16"/>
    <n v="7450"/>
    <d v="1899-12-30T16:28:52"/>
    <x v="81"/>
    <x v="1"/>
  </r>
  <r>
    <d v="2020-12-23T16:28:52"/>
    <s v="STU-2143286451"/>
    <s v="Twins Minimart"/>
    <s v="Nestle Nigeria Plc"/>
    <s v="Nestle Golden Morn"/>
    <s v="Breakfast &amp; Snacks"/>
    <s v="Cereal"/>
    <s v="Nestle Golden Morn 450g x 12"/>
    <n v="1"/>
    <n v="7450"/>
    <x v="0"/>
    <x v="52"/>
    <d v="2020-12-24T11:01:08"/>
    <s v="General Trade"/>
    <s v="Web App"/>
    <d v="1899-12-30T18:32:16"/>
    <n v="7450"/>
    <d v="1899-12-30T16:28:52"/>
    <x v="81"/>
    <x v="1"/>
  </r>
  <r>
    <d v="2020-12-23T17:52:52"/>
    <s v="STU-2143286580"/>
    <s v="K.c Minimart"/>
    <s v="Nestle Nigeria Plc"/>
    <s v="Nestle Milo"/>
    <s v="Breakfast &amp; Snacks"/>
    <s v="Chocolate Beverage"/>
    <s v="Milo Sachet 20g x 240"/>
    <n v="1"/>
    <n v="9200"/>
    <x v="0"/>
    <x v="31"/>
    <d v="2020-12-24T11:14:18"/>
    <s v="Wholesale"/>
    <s v="Whatsapp"/>
    <d v="1899-12-30T17:21:26"/>
    <n v="9200"/>
    <d v="1899-12-30T17:52:52"/>
    <x v="82"/>
    <x v="1"/>
  </r>
  <r>
    <d v="2020-12-23T17:52:53"/>
    <s v="STU-2143286580"/>
    <s v="K.c Minimart"/>
    <s v="Arla Foods"/>
    <s v="Dano Cool Cow"/>
    <s v="Breakfast &amp; Snacks"/>
    <s v="Milk"/>
    <s v="Dano Cool Cow Sachet 12g x 260 + 30 Sachet Free"/>
    <n v="1"/>
    <n v="6750"/>
    <x v="0"/>
    <x v="31"/>
    <d v="2020-12-24T11:14:18"/>
    <s v="Wholesale"/>
    <s v="Whatsapp"/>
    <d v="1899-12-30T17:21:25"/>
    <n v="6750"/>
    <d v="1899-12-30T17:52:53"/>
    <x v="82"/>
    <x v="1"/>
  </r>
  <r>
    <d v="2020-12-23T17:52:53"/>
    <s v="STU-2143286580"/>
    <s v="K.c Minimart"/>
    <s v="FrieslandCampina WAMCO Nigeria"/>
    <s v="Three Crowns Milk"/>
    <s v="Breakfast &amp; Snacks"/>
    <s v="Milk"/>
    <s v="THREE CROWN EVAP TRAY 24 X 170G"/>
    <n v="1"/>
    <n v="3750"/>
    <x v="0"/>
    <x v="31"/>
    <d v="2020-12-24T11:14:18"/>
    <s v="Wholesale"/>
    <s v="Whatsapp"/>
    <d v="1899-12-30T17:21:25"/>
    <n v="3750"/>
    <d v="1899-12-30T17:52:53"/>
    <x v="82"/>
    <x v="1"/>
  </r>
  <r>
    <d v="2020-12-23T17:43:21"/>
    <s v="STU-2143286567"/>
    <s v="Morfas Minimart"/>
    <s v="Nestle Nigeria Plc"/>
    <s v="Nestle Golden Morn"/>
    <s v="Breakfast &amp; Snacks"/>
    <s v="Cereal"/>
    <s v="Golden Morn 50g x100"/>
    <n v="5"/>
    <n v="7050"/>
    <x v="0"/>
    <x v="4"/>
    <d v="2020-12-24T12:01:57"/>
    <s v="General Trade"/>
    <s v="Mobile App"/>
    <d v="1899-12-30T18:18:36"/>
    <n v="35250"/>
    <d v="1899-12-30T17:43:21"/>
    <x v="83"/>
    <x v="0"/>
  </r>
  <r>
    <d v="2020-12-23T17:31:52"/>
    <s v="STU-2143286543"/>
    <s v="Ronksey Minimart"/>
    <s v="Nestle Nigeria Plc"/>
    <s v="Nestle Milo"/>
    <s v="Breakfast &amp; Snacks"/>
    <s v="Chocolate Beverage"/>
    <s v="Milo 12 x 500g Tin"/>
    <n v="1"/>
    <n v="16500"/>
    <x v="0"/>
    <x v="74"/>
    <d v="2020-12-24T12:35:38"/>
    <s v="General Trade"/>
    <s v="Whatsapp"/>
    <d v="1899-12-30T19:03:46"/>
    <n v="16500"/>
    <d v="1899-12-30T17:31:52"/>
    <x v="319"/>
    <x v="0"/>
  </r>
  <r>
    <d v="2020-12-23T17:31:52"/>
    <s v="STU-2143286543"/>
    <s v="Ronksey Minimart"/>
    <s v="Nestle Nigeria Plc"/>
    <s v="Nestle Golden Morn"/>
    <s v="Breakfast &amp; Snacks"/>
    <s v="Cereal"/>
    <s v="Nestle Golden Morn 450g x 12"/>
    <n v="1"/>
    <n v="7450"/>
    <x v="0"/>
    <x v="74"/>
    <d v="2020-12-24T12:35:38"/>
    <s v="General Trade"/>
    <s v="Whatsapp"/>
    <d v="1899-12-30T19:03:46"/>
    <n v="7450"/>
    <d v="1899-12-30T17:31:52"/>
    <x v="319"/>
    <x v="1"/>
  </r>
  <r>
    <d v="2020-12-23T17:31:52"/>
    <s v="STU-2143286543"/>
    <s v="Ronksey Minimart"/>
    <s v="Unilever Nigeria Plc"/>
    <s v="Blue Band Spread"/>
    <s v="Breakfast &amp; Snacks"/>
    <s v="Butter"/>
    <s v="Blue Band Spread For Bread 250g x 24"/>
    <n v="1"/>
    <n v="7500"/>
    <x v="0"/>
    <x v="74"/>
    <d v="2020-12-24T12:35:38"/>
    <s v="General Trade"/>
    <s v="Whatsapp"/>
    <d v="1899-12-30T19:03:46"/>
    <n v="7500"/>
    <d v="1899-12-30T17:31:52"/>
    <x v="319"/>
    <x v="1"/>
  </r>
  <r>
    <d v="2020-12-23T17:31:52"/>
    <s v="STU-2143286543"/>
    <s v="Ronksey Minimart"/>
    <s v="Mikano Intl Limited"/>
    <s v="Mac Wafers"/>
    <s v="Breakfast &amp; Snacks"/>
    <s v="Biscuits"/>
    <s v="Mac Crunchy Chocolate Coated Wafer 20g x 80"/>
    <n v="1"/>
    <n v="3680"/>
    <x v="0"/>
    <x v="74"/>
    <d v="2020-12-24T12:35:38"/>
    <s v="General Trade"/>
    <s v="Whatsapp"/>
    <d v="1899-12-30T19:03:46"/>
    <n v="3680"/>
    <d v="1899-12-30T17:31:52"/>
    <x v="319"/>
    <x v="1"/>
  </r>
  <r>
    <d v="2020-12-23T17:35:09"/>
    <s v="STU-2143286558"/>
    <s v="So Good Minimart"/>
    <s v="Nestle Nigeria Plc"/>
    <s v="Nestle Golden Morn"/>
    <s v="Breakfast &amp; Snacks"/>
    <s v="Cereal"/>
    <s v="Golden Morn 50g x100"/>
    <n v="2"/>
    <n v="7050"/>
    <x v="0"/>
    <x v="29"/>
    <d v="2020-12-24T13:12:22"/>
    <s v="General Trade"/>
    <s v="Whatsapp"/>
    <d v="1899-12-30T19:37:13"/>
    <n v="14100"/>
    <d v="1899-12-30T17:35:09"/>
    <x v="320"/>
    <x v="0"/>
  </r>
  <r>
    <d v="2020-12-23T17:35:09"/>
    <s v="STU-2143286558"/>
    <s v="So Good Minimart"/>
    <s v="Nestle Nigeria Plc"/>
    <s v="Nestle Milo"/>
    <s v="Breakfast &amp; Snacks"/>
    <s v="Chocolate Beverage"/>
    <s v="Milo Activ-Go Sachet (800g + 100g Free) x 6"/>
    <n v="2"/>
    <n v="10050"/>
    <x v="0"/>
    <x v="29"/>
    <d v="2020-12-24T13:12:22"/>
    <s v="General Trade"/>
    <s v="Whatsapp"/>
    <d v="1899-12-30T19:37:13"/>
    <n v="20100"/>
    <d v="1899-12-30T17:35:09"/>
    <x v="320"/>
    <x v="0"/>
  </r>
  <r>
    <d v="2020-12-23T17:59:37"/>
    <s v="STU-2143286594"/>
    <s v="So Good Minimart"/>
    <s v="Nestle Nigeria Plc"/>
    <s v="Nestle Milo"/>
    <s v="Breakfast &amp; Snacks"/>
    <s v="Chocolate Beverage"/>
    <s v="Milo Activ-Go Sachet (800g + 100g Free) x 6"/>
    <n v="1"/>
    <n v="10050"/>
    <x v="0"/>
    <x v="29"/>
    <d v="2020-12-24T13:12:22"/>
    <s v="General Trade"/>
    <s v="Whatsapp"/>
    <d v="1899-12-30T19:12:45"/>
    <n v="10050"/>
    <d v="1899-12-30T17:59:37"/>
    <x v="320"/>
    <x v="0"/>
  </r>
  <r>
    <d v="2020-12-23T17:59:37"/>
    <s v="STU-2143286594"/>
    <s v="So Good Minimart"/>
    <s v="Arla Foods"/>
    <s v="Dano Cool Cow"/>
    <s v="Breakfast &amp; Snacks"/>
    <s v="Milk"/>
    <s v="Dano Cool Cow Refill 350g x 12"/>
    <n v="1"/>
    <n v="8500"/>
    <x v="0"/>
    <x v="29"/>
    <d v="2020-12-24T13:12:22"/>
    <s v="General Trade"/>
    <s v="Whatsapp"/>
    <d v="1899-12-30T19:12:45"/>
    <n v="8500"/>
    <d v="1899-12-30T17:59:37"/>
    <x v="320"/>
    <x v="1"/>
  </r>
  <r>
    <d v="2020-12-23T13:30:43"/>
    <s v="STU-2143286215"/>
    <s v="Williams Minimarts"/>
    <s v="Arla Foods"/>
    <s v="Dano Cool Cow"/>
    <s v="Breakfast &amp; Snacks"/>
    <s v="Milk"/>
    <s v="Dano Cool Cow Refill 350g x 12"/>
    <n v="1"/>
    <n v="8500"/>
    <x v="0"/>
    <x v="67"/>
    <d v="2020-12-24T13:26:37"/>
    <s v="General Trade"/>
    <s v="Whatsapp"/>
    <d v="1899-12-30T23:55:54"/>
    <n v="8500"/>
    <d v="1899-12-30T13:30:43"/>
    <x v="321"/>
    <x v="1"/>
  </r>
  <r>
    <d v="2020-12-23T13:30:43"/>
    <s v="STU-2143286215"/>
    <s v="Williams Minimarts"/>
    <s v="Arla Foods"/>
    <s v="Dano Cool Cow"/>
    <s v="Breakfast &amp; Snacks"/>
    <s v="Milk"/>
    <s v="Dano Cool Cow Sachet 12g x 260 + 30 Sachet Free"/>
    <n v="1"/>
    <n v="6750"/>
    <x v="0"/>
    <x v="67"/>
    <d v="2020-12-24T13:26:37"/>
    <s v="General Trade"/>
    <s v="Whatsapp"/>
    <d v="1899-12-30T23:55:54"/>
    <n v="6750"/>
    <d v="1899-12-30T13:30:43"/>
    <x v="321"/>
    <x v="1"/>
  </r>
  <r>
    <d v="2020-12-23T13:30:43"/>
    <s v="STU-2143286215"/>
    <s v="Williams Minimarts"/>
    <s v="Nestle Nigeria Plc"/>
    <s v="Nestle Milo"/>
    <s v="Breakfast &amp; Snacks"/>
    <s v="Chocolate Beverage"/>
    <s v="Milo Activ-Go Sachet 400g x 10 + (20g x 10 Free)"/>
    <n v="1"/>
    <n v="11200"/>
    <x v="0"/>
    <x v="67"/>
    <d v="2020-12-24T13:26:37"/>
    <s v="General Trade"/>
    <s v="Whatsapp"/>
    <d v="1899-12-30T23:55:54"/>
    <n v="11200"/>
    <d v="1899-12-30T13:30:43"/>
    <x v="321"/>
    <x v="0"/>
  </r>
  <r>
    <d v="2020-12-23T13:30:44"/>
    <s v="STU-2143286215"/>
    <s v="Williams Minimarts"/>
    <s v="Chi Nigeria Limited"/>
    <s v="Hollandia Evap. Milk"/>
    <s v="Breakfast &amp; Snacks"/>
    <s v="Yoghurt"/>
    <s v="Hollandia Evap Slim 120g x 24"/>
    <n v="6"/>
    <n v="2080"/>
    <x v="0"/>
    <x v="67"/>
    <d v="2020-12-24T13:26:37"/>
    <s v="General Trade"/>
    <s v="Whatsapp"/>
    <d v="1899-12-30T23:55:53"/>
    <n v="12480"/>
    <d v="1899-12-30T13:30:44"/>
    <x v="321"/>
    <x v="0"/>
  </r>
  <r>
    <d v="2020-12-23T14:59:38"/>
    <s v="STU-2143286298"/>
    <s v="Williams Minimarts"/>
    <s v="FrieslandCampina WAMCO Nigeria"/>
    <s v="Peak Milk"/>
    <s v="Breakfast &amp; Snacks"/>
    <s v="Milk"/>
    <s v="Peak Evap Filled 160g x 24"/>
    <n v="2"/>
    <n v="3750"/>
    <x v="0"/>
    <x v="67"/>
    <d v="2020-12-24T13:26:37"/>
    <s v="General Trade"/>
    <s v="Whatsapp"/>
    <d v="1899-12-30T22:26:59"/>
    <n v="7500"/>
    <d v="1899-12-30T14:59:38"/>
    <x v="321"/>
    <x v="1"/>
  </r>
  <r>
    <d v="2020-12-23T14:43:15"/>
    <s v="STU-2143286287"/>
    <s v="Jovik Minimart"/>
    <s v="Nestle Nigeria Plc"/>
    <s v="Nestle Milo"/>
    <s v="Breakfast &amp; Snacks"/>
    <s v="Chocolate Beverage"/>
    <s v="Milo Refill 200g x 24"/>
    <n v="1"/>
    <n v="9350"/>
    <x v="0"/>
    <x v="2"/>
    <d v="2020-12-24T16:18:54"/>
    <s v="General Trade"/>
    <s v="Mobile App"/>
    <d v="1899-12-31T01:35:39"/>
    <n v="9350"/>
    <d v="1899-12-30T14:43:15"/>
    <x v="322"/>
    <x v="1"/>
  </r>
  <r>
    <d v="2020-12-23T14:43:15"/>
    <s v="STU-2143286287"/>
    <s v="Jovik Minimart"/>
    <s v="Arla Foods"/>
    <s v="Dano Cool Cow"/>
    <s v="Breakfast &amp; Snacks"/>
    <s v="Milk"/>
    <s v="Dano Cool Cow Refill 350g x 12"/>
    <n v="3"/>
    <n v="8500"/>
    <x v="0"/>
    <x v="2"/>
    <d v="2020-12-24T16:18:54"/>
    <s v="General Trade"/>
    <s v="Mobile App"/>
    <d v="1899-12-31T01:35:39"/>
    <n v="25500"/>
    <d v="1899-12-30T14:43:15"/>
    <x v="322"/>
    <x v="0"/>
  </r>
  <r>
    <d v="2020-12-23T14:46:23"/>
    <s v="STU-2143286292"/>
    <s v="Jovik Minimart"/>
    <s v="Nestle Nigeria Plc"/>
    <s v="Nestle Golden Morn"/>
    <s v="Breakfast &amp; Snacks"/>
    <s v="Cereal"/>
    <s v="Nestle Golden Morn 900g"/>
    <n v="2"/>
    <n v="7450"/>
    <x v="0"/>
    <x v="2"/>
    <d v="2020-12-24T16:18:54"/>
    <s v="General Trade"/>
    <s v="Mobile App"/>
    <d v="1899-12-31T01:32:31"/>
    <n v="14900"/>
    <d v="1899-12-30T14:46:23"/>
    <x v="322"/>
    <x v="0"/>
  </r>
  <r>
    <d v="2020-12-23T14:46:23"/>
    <s v="STU-2143286292"/>
    <s v="Jovik Minimart"/>
    <s v="Nestle Nigeria Plc"/>
    <s v="Nestle Golden Morn"/>
    <s v="Breakfast &amp; Snacks"/>
    <s v="Cereal"/>
    <s v="Nestle Golden Morn 450g x 12"/>
    <n v="3"/>
    <n v="7450"/>
    <x v="0"/>
    <x v="2"/>
    <d v="2020-12-24T16:18:54"/>
    <s v="General Trade"/>
    <s v="Mobile App"/>
    <d v="1899-12-31T01:32:31"/>
    <n v="22350"/>
    <d v="1899-12-30T14:46:23"/>
    <x v="322"/>
    <x v="0"/>
  </r>
  <r>
    <d v="2020-12-23T15:04:34"/>
    <s v="STU-2143286303"/>
    <s v="Jovik Minimart"/>
    <s v="Chi Nigeria Limited"/>
    <s v="Hollandia Evap. Milk"/>
    <s v="Breakfast &amp; Snacks"/>
    <s v="Yoghurt"/>
    <s v="Hollandia Evap Slim 120g x 24"/>
    <n v="5"/>
    <n v="2080"/>
    <x v="0"/>
    <x v="2"/>
    <d v="2020-12-24T16:18:54"/>
    <s v="General Trade"/>
    <s v="Mobile App"/>
    <d v="1899-12-31T01:14:20"/>
    <n v="10400"/>
    <d v="1899-12-30T15:04:34"/>
    <x v="322"/>
    <x v="0"/>
  </r>
  <r>
    <d v="2020-12-23T15:04:34"/>
    <s v="STU-2143286303"/>
    <s v="Jovik Minimart"/>
    <s v="Arla Foods"/>
    <s v="Dano Cool Cow"/>
    <s v="Breakfast &amp; Snacks"/>
    <s v="Milk"/>
    <s v="Dano Cool Cow Sachet 12g x 260 + 30 Sachet Free"/>
    <n v="5"/>
    <n v="6750"/>
    <x v="0"/>
    <x v="2"/>
    <d v="2020-12-24T16:18:54"/>
    <s v="General Trade"/>
    <s v="Mobile App"/>
    <d v="1899-12-31T01:14:20"/>
    <n v="33750"/>
    <d v="1899-12-30T15:04:34"/>
    <x v="322"/>
    <x v="0"/>
  </r>
  <r>
    <d v="2020-12-23T17:03:43"/>
    <s v="STU-2143286499"/>
    <s v="Brasq"/>
    <s v="Nestle Nigeria Plc"/>
    <s v="Nestle Milo"/>
    <s v="Breakfast &amp; Snacks"/>
    <s v="Chocolate Beverage"/>
    <s v="Milo Sachet 20g x 240"/>
    <n v="5"/>
    <n v="9200"/>
    <x v="0"/>
    <x v="26"/>
    <d v="2020-12-24T16:43:34"/>
    <s v="General Trade"/>
    <s v="Mobile App"/>
    <d v="1899-12-30T23:39:51"/>
    <n v="46000"/>
    <d v="1899-12-30T17:03:43"/>
    <x v="323"/>
    <x v="0"/>
  </r>
  <r>
    <d v="2020-12-23T17:03:43"/>
    <s v="STU-2143286499"/>
    <s v="Brasq"/>
    <s v="Promasidor"/>
    <s v="Cowbell Milk"/>
    <s v="Breakfast &amp; Snacks"/>
    <s v="Milk"/>
    <s v="Cowbell Coffee 20g Sachet x 200"/>
    <n v="1"/>
    <n v="8500"/>
    <x v="0"/>
    <x v="26"/>
    <d v="2020-12-24T16:43:34"/>
    <s v="General Trade"/>
    <s v="Mobile App"/>
    <d v="1899-12-30T23:39:51"/>
    <n v="8500"/>
    <d v="1899-12-30T17:03:43"/>
    <x v="323"/>
    <x v="1"/>
  </r>
  <r>
    <d v="2020-12-23T07:56:10"/>
    <s v="STU-2143285759"/>
    <s v="Mama Dee's Minimarts"/>
    <s v="FrieslandCampina WAMCO Nigeria"/>
    <s v="Peak Milk"/>
    <s v="Breakfast &amp; Snacks"/>
    <s v="Milk"/>
    <s v="Peak Milk Powder Sachet 14g x 210"/>
    <n v="5"/>
    <n v="10650"/>
    <x v="0"/>
    <x v="38"/>
    <d v="2020-12-24T16:57:23"/>
    <s v="Wholesale"/>
    <s v="Web App"/>
    <d v="1899-12-31T09:01:13"/>
    <n v="53250"/>
    <d v="1899-12-30T07:56:10"/>
    <x v="324"/>
    <x v="0"/>
  </r>
  <r>
    <d v="2020-12-21T18:04:22"/>
    <s v="STU-2143284715"/>
    <s v="Grandy Minimarts"/>
    <s v="FrieslandCampina WAMCO Nigeria"/>
    <s v="Peak Milk"/>
    <s v="Breakfast &amp; Snacks"/>
    <s v="Milk"/>
    <s v="Peak Milk Powder Sachet 14g x 210"/>
    <n v="3"/>
    <n v="10650"/>
    <x v="0"/>
    <x v="32"/>
    <d v="2020-12-24T17:13:12"/>
    <s v="Wholesale"/>
    <s v="Mobile App"/>
    <d v="1900-01-01T23:08:50"/>
    <n v="31950"/>
    <d v="1899-12-30T18:04:22"/>
    <x v="325"/>
    <x v="0"/>
  </r>
  <r>
    <d v="2020-12-23T14:41:45"/>
    <s v="STU-2143286294"/>
    <s v="Promise Me Peace Minimart"/>
    <s v="Nestle Nigeria Plc"/>
    <s v="Nestle Golden Morn"/>
    <s v="Breakfast &amp; Snacks"/>
    <s v="Cereal"/>
    <s v="Nestle Golden Morn 900g"/>
    <n v="1"/>
    <n v="7450"/>
    <x v="0"/>
    <x v="26"/>
    <d v="2020-12-24T17:53:31"/>
    <s v="General Trade"/>
    <s v="Whatsapp"/>
    <d v="1899-12-31T03:11:46"/>
    <n v="7450"/>
    <d v="1899-12-30T14:41:45"/>
    <x v="326"/>
    <x v="1"/>
  </r>
  <r>
    <d v="2020-12-23T14:41:45"/>
    <s v="STU-2143286294"/>
    <s v="Promise Me Peace Minimart"/>
    <s v="Nestle Nigeria Plc"/>
    <s v="Nestle Milo"/>
    <s v="Breakfast &amp; Snacks"/>
    <s v="Chocolate Beverage"/>
    <s v="Milo Activ-Go Sachet (800g + 100g Free) x 6"/>
    <n v="1"/>
    <n v="10050"/>
    <x v="0"/>
    <x v="26"/>
    <d v="2020-12-24T17:53:31"/>
    <s v="General Trade"/>
    <s v="Whatsapp"/>
    <d v="1899-12-31T03:11:46"/>
    <n v="10050"/>
    <d v="1899-12-30T14:41:45"/>
    <x v="326"/>
    <x v="0"/>
  </r>
  <r>
    <d v="2020-12-23T15:26:34"/>
    <s v="STU-2143286348"/>
    <s v="Ty Minimart"/>
    <s v="Nestle Nigeria Plc"/>
    <s v="Nestle Milo"/>
    <s v="Breakfast &amp; Snacks"/>
    <s v="Chocolate Beverage"/>
    <s v="Milo Sachet 20g x 240"/>
    <n v="8"/>
    <n v="9200"/>
    <x v="0"/>
    <x v="78"/>
    <d v="2020-12-24T18:03:43"/>
    <s v="General Trade"/>
    <s v="Whatsapp"/>
    <d v="1899-12-31T02:37:09"/>
    <n v="73600"/>
    <d v="1899-12-30T15:26:34"/>
    <x v="327"/>
    <x v="0"/>
  </r>
  <r>
    <d v="2020-12-22T10:01:54"/>
    <s v="STU-2143285056"/>
    <s v="David Minimart"/>
    <s v="Nestle Nigeria Plc"/>
    <s v="Nestle Milo"/>
    <s v="Breakfast &amp; Snacks"/>
    <s v="Chocolate Beverage"/>
    <s v="Milo Activ-Go Sachet 400g x 10 + (20g x 10 Free)"/>
    <n v="3"/>
    <n v="11200"/>
    <x v="0"/>
    <x v="50"/>
    <d v="2020-12-25T09:04:43"/>
    <s v="Wholesale"/>
    <s v="Mobile App"/>
    <d v="1900-01-01T23:02:49"/>
    <n v="33600"/>
    <d v="1899-12-30T10:01:54"/>
    <x v="328"/>
    <x v="0"/>
  </r>
  <r>
    <d v="2020-12-22T10:01:54"/>
    <s v="STU-2143285056"/>
    <s v="David Minimart"/>
    <s v="Nestle Nigeria Plc"/>
    <s v="Nestle Milo"/>
    <s v="Breakfast &amp; Snacks"/>
    <s v="Chocolate Beverage"/>
    <s v="Milo Activ-Go Sachet (800g + 100g Free) x 6"/>
    <n v="3"/>
    <n v="10050"/>
    <x v="0"/>
    <x v="50"/>
    <d v="2020-12-25T09:04:43"/>
    <s v="Wholesale"/>
    <s v="Mobile App"/>
    <d v="1900-01-01T23:02:49"/>
    <n v="30150"/>
    <d v="1899-12-30T10:01:54"/>
    <x v="328"/>
    <x v="0"/>
  </r>
  <r>
    <d v="2020-12-23T21:25:12"/>
    <s v="STU-2143286619"/>
    <s v="Grandy Minimarts"/>
    <s v="Nestle Nigeria Plc"/>
    <s v="Nestle Milo"/>
    <s v="Breakfast &amp; Snacks"/>
    <s v="Chocolate Beverage"/>
    <s v="Milo Sachet 20g x 240"/>
    <n v="15"/>
    <n v="9200"/>
    <x v="0"/>
    <x v="63"/>
    <d v="2020-12-28T08:35:20"/>
    <s v="Wholesale"/>
    <s v="Mobile App"/>
    <d v="1900-01-03T11:10:08"/>
    <n v="138000"/>
    <d v="1899-12-30T21:25:12"/>
    <x v="329"/>
    <x v="0"/>
  </r>
  <r>
    <d v="2020-12-26T21:31:38"/>
    <s v="STU-2143287032"/>
    <s v="David Minimart"/>
    <s v="FrieslandCampina WAMCO Nigeria"/>
    <s v="Peak Milk"/>
    <s v="Breakfast &amp; Snacks"/>
    <s v="Milk"/>
    <s v="Peak Milk Powder Sachet 14g x 210"/>
    <n v="4"/>
    <n v="10650"/>
    <x v="0"/>
    <x v="18"/>
    <d v="2020-12-28T09:31:32"/>
    <s v="Wholesale"/>
    <s v="Mobile App"/>
    <d v="1899-12-31T11:59:54"/>
    <n v="42600"/>
    <d v="1899-12-30T21:31:38"/>
    <x v="43"/>
    <x v="0"/>
  </r>
  <r>
    <d v="2020-12-26T21:31:38"/>
    <s v="STU-2143287032"/>
    <s v="David Minimart"/>
    <s v="FrieslandCampina WAMCO Nigeria"/>
    <s v="Three Crowns Milk"/>
    <s v="Breakfast &amp; Snacks"/>
    <s v="Milk"/>
    <s v="THREE CROWN EVAP TRAY 24 X 170G"/>
    <n v="6"/>
    <n v="3750"/>
    <x v="0"/>
    <x v="18"/>
    <d v="2020-12-28T09:31:32"/>
    <s v="Wholesale"/>
    <s v="Mobile App"/>
    <d v="1899-12-31T11:59:54"/>
    <n v="22500"/>
    <d v="1899-12-30T21:31:38"/>
    <x v="43"/>
    <x v="0"/>
  </r>
  <r>
    <d v="2020-12-26T21:37:34"/>
    <s v="STU-2143287034"/>
    <s v="David Minimart"/>
    <s v="Chi Nigeria Limited"/>
    <s v="Hollandia Evap. Milk"/>
    <s v="Breakfast &amp; Snacks"/>
    <s v="Yoghurt"/>
    <s v="Hollandia Evap Slim 120g x 24"/>
    <n v="5"/>
    <n v="2080"/>
    <x v="0"/>
    <x v="18"/>
    <d v="2020-12-28T09:31:32"/>
    <s v="Wholesale"/>
    <s v="Mobile App"/>
    <d v="1899-12-31T11:53:58"/>
    <n v="10400"/>
    <d v="1899-12-30T21:37:34"/>
    <x v="43"/>
    <x v="0"/>
  </r>
  <r>
    <d v="2020-12-26T21:44:01"/>
    <s v="STU-2143287035"/>
    <s v="David Minimart"/>
    <s v="Nestle Nigeria Plc"/>
    <s v="Nestle Milo"/>
    <s v="Breakfast &amp; Snacks"/>
    <s v="Chocolate Beverage"/>
    <s v="Milo Sachet 20g x 240"/>
    <n v="5"/>
    <n v="9200"/>
    <x v="0"/>
    <x v="18"/>
    <d v="2020-12-28T09:31:32"/>
    <s v="Wholesale"/>
    <s v="Mobile App"/>
    <d v="1899-12-31T11:47:31"/>
    <n v="46000"/>
    <d v="1899-12-30T21:44:01"/>
    <x v="43"/>
    <x v="0"/>
  </r>
  <r>
    <d v="2020-12-26T21:44:01"/>
    <s v="STU-2143287035"/>
    <s v="David Minimart"/>
    <s v="FrieslandCampina WAMCO Nigeria"/>
    <s v="Three Crowns Milk"/>
    <s v="Breakfast &amp; Snacks"/>
    <s v="Milk"/>
    <s v="Three Crowns Instant Filled Milk Powder Sachet 320g x 12"/>
    <n v="1"/>
    <n v="8800"/>
    <x v="0"/>
    <x v="18"/>
    <d v="2020-12-28T09:31:32"/>
    <s v="Wholesale"/>
    <s v="Mobile App"/>
    <d v="1899-12-31T11:47:31"/>
    <n v="8800"/>
    <d v="1899-12-30T21:44:01"/>
    <x v="43"/>
    <x v="1"/>
  </r>
  <r>
    <d v="2020-12-24T20:36:34"/>
    <s v="STU-2143286926"/>
    <s v="Grandy Minimarts"/>
    <s v="Arla Foods"/>
    <s v="Dano Cool Cow"/>
    <s v="Breakfast &amp; Snacks"/>
    <s v="Milk"/>
    <s v="Dano Cool Cow Sachet 12g x 260 + 30 Sachet Free"/>
    <n v="10"/>
    <n v="6750"/>
    <x v="0"/>
    <x v="26"/>
    <d v="2020-12-28T09:36:04"/>
    <s v="Wholesale"/>
    <s v="Mobile App"/>
    <d v="1900-01-02T12:59:30"/>
    <n v="67500"/>
    <d v="1899-12-30T20:36:34"/>
    <x v="330"/>
    <x v="0"/>
  </r>
  <r>
    <d v="2020-12-25T20:21:58"/>
    <s v="STU-2143286948"/>
    <s v="Grandy Minimarts"/>
    <s v="Promasidor"/>
    <s v="Cowbell Milk"/>
    <s v="Breakfast &amp; Snacks"/>
    <s v="Milk"/>
    <s v="Cowbell Coffee 20g Sachet x 200"/>
    <n v="5"/>
    <n v="8500"/>
    <x v="0"/>
    <x v="26"/>
    <d v="2020-12-28T09:36:04"/>
    <s v="Wholesale"/>
    <s v="Mobile App"/>
    <d v="1900-01-01T13:14:06"/>
    <n v="42500"/>
    <d v="1899-12-30T20:21:58"/>
    <x v="330"/>
    <x v="0"/>
  </r>
  <r>
    <d v="2020-12-25T20:25:00"/>
    <s v="STU-2143286949"/>
    <s v="Grandy Minimarts"/>
    <s v="FrieslandCampina WAMCO Nigeria"/>
    <s v="Three Crowns Milk"/>
    <s v="Breakfast &amp; Snacks"/>
    <s v="Milk"/>
    <s v="THREE CROWN EVAP TRAY 24 X 170G"/>
    <n v="10"/>
    <n v="3750"/>
    <x v="0"/>
    <x v="26"/>
    <d v="2020-12-28T09:36:04"/>
    <s v="Wholesale"/>
    <s v="Mobile App"/>
    <d v="1900-01-01T13:11:04"/>
    <n v="37500"/>
    <d v="1899-12-30T20:25:00"/>
    <x v="330"/>
    <x v="0"/>
  </r>
  <r>
    <d v="2020-12-24T12:57:23"/>
    <s v="STU-2143286859"/>
    <s v="O. Isaiah Minimart"/>
    <s v="Nasco"/>
    <s v="Nasco Cornflakes"/>
    <s v="Breakfast &amp; Snacks"/>
    <s v="Cereal"/>
    <s v="Nasco Cornflakes Original Sachet 30g x 36"/>
    <n v="2"/>
    <n v="2000"/>
    <x v="0"/>
    <x v="52"/>
    <d v="2020-12-28T09:47:49"/>
    <s v="Wholesale"/>
    <s v="Whatsapp"/>
    <d v="1900-01-02T20:50:26"/>
    <n v="4000"/>
    <d v="1899-12-30T12:57:23"/>
    <x v="331"/>
    <x v="1"/>
  </r>
  <r>
    <d v="2020-12-24T12:57:23"/>
    <s v="STU-2143286859"/>
    <s v="O. Isaiah Minimart"/>
    <s v="Nestle Nigeria Plc"/>
    <s v="Nestle Milo"/>
    <s v="Breakfast &amp; Snacks"/>
    <s v="Chocolate Beverage"/>
    <s v="Milo Activ-Go Sachet 400g x 10 + (20g x 10 Free)"/>
    <n v="1"/>
    <n v="11200"/>
    <x v="0"/>
    <x v="52"/>
    <d v="2020-12-28T09:47:49"/>
    <s v="Wholesale"/>
    <s v="Whatsapp"/>
    <d v="1900-01-02T20:50:26"/>
    <n v="11200"/>
    <d v="1899-12-30T12:57:23"/>
    <x v="331"/>
    <x v="0"/>
  </r>
  <r>
    <d v="2020-12-25T20:07:31"/>
    <s v="STU-2143286947"/>
    <s v="Sweet  Gift  Shop"/>
    <s v="Nestle Nigeria Plc"/>
    <s v="Nestle Milo"/>
    <s v="Breakfast &amp; Snacks"/>
    <s v="Chocolate Beverage"/>
    <s v="Milo Sachet 20g x 240"/>
    <n v="5"/>
    <n v="9200"/>
    <x v="0"/>
    <x v="44"/>
    <d v="2020-12-28T10:37:26"/>
    <s v="General Trade"/>
    <s v="Whatsapp"/>
    <d v="1900-01-01T14:29:55"/>
    <n v="46000"/>
    <d v="1899-12-30T20:07:31"/>
    <x v="332"/>
    <x v="0"/>
  </r>
  <r>
    <d v="2020-12-25T20:07:32"/>
    <s v="STU-2143286947"/>
    <s v="Sweet  Gift  Shop"/>
    <s v="FrieslandCampina WAMCO Nigeria"/>
    <s v="Peak Milk"/>
    <s v="Breakfast &amp; Snacks"/>
    <s v="Milk"/>
    <s v="Peak Evap Filled 160g x 24"/>
    <n v="5"/>
    <n v="3750"/>
    <x v="0"/>
    <x v="44"/>
    <d v="2020-12-28T10:37:26"/>
    <s v="General Trade"/>
    <s v="Whatsapp"/>
    <d v="1900-01-01T14:29:54"/>
    <n v="18750"/>
    <d v="1899-12-30T20:07:32"/>
    <x v="332"/>
    <x v="0"/>
  </r>
  <r>
    <d v="2020-12-25T20:07:32"/>
    <s v="STU-2143286947"/>
    <s v="Sweet  Gift  Shop"/>
    <s v="Arla Foods"/>
    <s v="Dano Cool Cow"/>
    <s v="Breakfast &amp; Snacks"/>
    <s v="Milk"/>
    <s v="Dano Cool Cow Choco Sachet 18g x 250"/>
    <n v="1"/>
    <n v="6500"/>
    <x v="0"/>
    <x v="44"/>
    <d v="2020-12-28T10:37:26"/>
    <s v="General Trade"/>
    <s v="Whatsapp"/>
    <d v="1900-01-01T14:29:54"/>
    <n v="6500"/>
    <d v="1899-12-30T20:07:32"/>
    <x v="332"/>
    <x v="1"/>
  </r>
  <r>
    <d v="2020-12-24T15:32:35"/>
    <s v="STU-2143286898"/>
    <s v="Udapaul Nig"/>
    <s v="Chi Nigeria Limited"/>
    <s v="Hollandia Evap. Milk"/>
    <s v="Breakfast &amp; Snacks"/>
    <s v="Yoghurt"/>
    <s v="HOLLANDIA EVAP MILK 50ML x 48"/>
    <n v="6"/>
    <n v="2780"/>
    <x v="0"/>
    <x v="20"/>
    <d v="2020-12-28T11:41:15"/>
    <s v="General Trade"/>
    <s v="Mobile App"/>
    <d v="1900-01-02T20:08:40"/>
    <n v="16680"/>
    <d v="1899-12-30T15:32:35"/>
    <x v="333"/>
    <x v="0"/>
  </r>
  <r>
    <d v="2020-12-24T15:32:36"/>
    <s v="STU-2143286898"/>
    <s v="Udapaul Nig"/>
    <s v="Promasidor"/>
    <s v="Cowbell Milk"/>
    <s v="Breakfast &amp; Snacks"/>
    <s v="Milk"/>
    <s v="Cowbell Coffee 20g Sachet x 200"/>
    <n v="0.5"/>
    <n v="8500"/>
    <x v="0"/>
    <x v="20"/>
    <d v="2020-12-28T11:41:15"/>
    <s v="General Trade"/>
    <s v="Mobile App"/>
    <d v="1900-01-02T20:08:39"/>
    <n v="4250"/>
    <d v="1899-12-30T15:32:36"/>
    <x v="333"/>
    <x v="1"/>
  </r>
  <r>
    <d v="2020-12-24T15:32:36"/>
    <s v="STU-2143286898"/>
    <s v="Udapaul Nig"/>
    <s v="FrieslandCampina WAMCO Nigeria"/>
    <s v="Three Crowns Milk"/>
    <s v="Breakfast &amp; Snacks"/>
    <s v="Milk"/>
    <s v="THREE CROWN EVAP TRAY 24 X 170G"/>
    <n v="1"/>
    <n v="3750"/>
    <x v="0"/>
    <x v="20"/>
    <d v="2020-12-28T11:41:15"/>
    <s v="General Trade"/>
    <s v="Mobile App"/>
    <d v="1900-01-02T20:08:39"/>
    <n v="3750"/>
    <d v="1899-12-30T15:32:36"/>
    <x v="333"/>
    <x v="1"/>
  </r>
  <r>
    <d v="2020-12-25T22:34:13"/>
    <s v="STU-2143286953"/>
    <s v="Abass Minimart"/>
    <s v="Nestle Nigeria Plc"/>
    <s v="Nestle Milo"/>
    <s v="Breakfast &amp; Snacks"/>
    <s v="Chocolate Beverage"/>
    <s v="Milo Activ-Go Sachet 400g x 10 + (20g x 10 Free)"/>
    <n v="2"/>
    <n v="11200"/>
    <x v="0"/>
    <x v="0"/>
    <d v="2020-12-28T11:46:11"/>
    <s v="General Trade"/>
    <s v="Mobile App"/>
    <d v="1900-01-01T13:11:58"/>
    <n v="22400"/>
    <d v="1899-12-30T22:34:13"/>
    <x v="84"/>
    <x v="0"/>
  </r>
  <r>
    <d v="2020-12-25T22:34:13"/>
    <s v="STU-2143286953"/>
    <s v="Abass Minimart"/>
    <s v="Nestle Nigeria Plc"/>
    <s v="Nestle Milo"/>
    <s v="Breakfast &amp; Snacks"/>
    <s v="Chocolate Beverage"/>
    <s v="Milo Activ-Go Sachet (800g + 100g Free) x 6"/>
    <n v="1"/>
    <n v="10050"/>
    <x v="0"/>
    <x v="0"/>
    <d v="2020-12-28T11:46:11"/>
    <s v="General Trade"/>
    <s v="Mobile App"/>
    <d v="1900-01-01T13:11:58"/>
    <n v="10050"/>
    <d v="1899-12-30T22:34:13"/>
    <x v="84"/>
    <x v="0"/>
  </r>
  <r>
    <d v="2020-12-24T05:54:54"/>
    <s v="STU-2143286622"/>
    <s v="Morfas Minimart"/>
    <s v="Nestle Nigeria Plc"/>
    <s v="Nestle Milo"/>
    <s v="Breakfast &amp; Snacks"/>
    <s v="Chocolate Beverage"/>
    <s v="Milo Sachet 20g x 240"/>
    <n v="10"/>
    <n v="9200"/>
    <x v="0"/>
    <x v="4"/>
    <d v="2020-12-28T12:12:30"/>
    <s v="General Trade"/>
    <s v="Mobile App"/>
    <d v="1900-01-03T06:17:36"/>
    <n v="92000"/>
    <d v="1899-12-30T05:54:54"/>
    <x v="334"/>
    <x v="0"/>
  </r>
  <r>
    <d v="2020-12-26T12:51:53"/>
    <s v="STU-2143286990"/>
    <s v="kemi Minimart"/>
    <s v="Nestle Nigeria Plc"/>
    <s v="Nestle Milo"/>
    <s v="Breakfast &amp; Snacks"/>
    <s v="Chocolate Beverage"/>
    <s v="Milo Sachet 20g x 240"/>
    <n v="1.5"/>
    <n v="9200"/>
    <x v="0"/>
    <x v="20"/>
    <d v="2020-12-28T12:19:57"/>
    <s v="General Trade"/>
    <s v="Mobile App"/>
    <d v="1899-12-31T23:28:04"/>
    <n v="13800"/>
    <d v="1899-12-30T12:51:53"/>
    <x v="335"/>
    <x v="0"/>
  </r>
  <r>
    <d v="2020-12-26T12:51:53"/>
    <s v="STU-2143286990"/>
    <s v="kemi Minimart"/>
    <s v="Arla Foods"/>
    <s v="Dano Cool Cow"/>
    <s v="Breakfast &amp; Snacks"/>
    <s v="Milk"/>
    <s v="Dano Cool Cow Sachet 12g x 260 + 30 Sachet Free"/>
    <n v="2"/>
    <n v="6750"/>
    <x v="0"/>
    <x v="20"/>
    <d v="2020-12-28T12:19:57"/>
    <s v="General Trade"/>
    <s v="Mobile App"/>
    <d v="1899-12-31T23:28:04"/>
    <n v="13500"/>
    <d v="1899-12-30T12:51:53"/>
    <x v="335"/>
    <x v="0"/>
  </r>
  <r>
    <d v="2020-12-26T12:51:53"/>
    <s v="STU-2143286990"/>
    <s v="kemi Minimart"/>
    <s v="FrieslandCampina WAMCO Nigeria"/>
    <s v="Peak Milk"/>
    <s v="Breakfast &amp; Snacks"/>
    <s v="Milk"/>
    <s v="Peak Milk Powder Sachet 14g x 210"/>
    <n v="1"/>
    <n v="10650"/>
    <x v="0"/>
    <x v="20"/>
    <d v="2020-12-28T12:19:57"/>
    <s v="General Trade"/>
    <s v="Mobile App"/>
    <d v="1899-12-31T23:28:04"/>
    <n v="10650"/>
    <d v="1899-12-30T12:51:53"/>
    <x v="335"/>
    <x v="0"/>
  </r>
  <r>
    <d v="2020-12-26T12:51:53"/>
    <s v="STU-2143286990"/>
    <s v="kemi Minimart"/>
    <s v="FrieslandCampina WAMCO Nigeria"/>
    <s v="Peak Milk"/>
    <s v="Breakfast &amp; Snacks"/>
    <s v="Milk"/>
    <s v="Peak Nig Tray 160g x 24"/>
    <n v="1"/>
    <n v="4550"/>
    <x v="0"/>
    <x v="20"/>
    <d v="2020-12-28T12:19:57"/>
    <s v="General Trade"/>
    <s v="Mobile App"/>
    <d v="1899-12-31T23:28:04"/>
    <n v="4550"/>
    <d v="1899-12-30T12:51:53"/>
    <x v="335"/>
    <x v="1"/>
  </r>
  <r>
    <d v="2020-12-25T22:25:57"/>
    <s v="STU-2143286952"/>
    <s v="Metro Minimart"/>
    <s v="Arla Foods"/>
    <s v="Dano Full Cream"/>
    <s v="Breakfast &amp; Snacks"/>
    <s v="Milk"/>
    <s v="DANO FULL CREAM 12 X 800G"/>
    <n v="1"/>
    <n v="23680"/>
    <x v="0"/>
    <x v="19"/>
    <d v="2020-12-28T12:37:59"/>
    <s v="General Trade"/>
    <s v="Mobile App"/>
    <d v="1900-01-01T14:12:02"/>
    <n v="23680"/>
    <d v="1899-12-30T22:25:57"/>
    <x v="336"/>
    <x v="0"/>
  </r>
  <r>
    <d v="2020-12-24T11:55:57"/>
    <s v="STU-2143286838"/>
    <s v="Bola Minimarts"/>
    <s v="Nestle Nigeria Plc"/>
    <s v="Nestle Milo"/>
    <s v="Breakfast &amp; Snacks"/>
    <s v="Chocolate Beverage"/>
    <s v="Milo Sachet 20g x 240"/>
    <n v="2"/>
    <n v="9200"/>
    <x v="0"/>
    <x v="17"/>
    <d v="2020-12-28T12:41:48"/>
    <s v="General Trade"/>
    <s v="Whatsapp"/>
    <d v="1900-01-03T00:45:51"/>
    <n v="18400"/>
    <d v="1899-12-30T11:55:57"/>
    <x v="337"/>
    <x v="0"/>
  </r>
  <r>
    <d v="2020-12-24T11:55:57"/>
    <s v="STU-2143286838"/>
    <s v="Bola Minimarts"/>
    <s v="Nestle Nigeria Plc"/>
    <s v="Nestle Milo"/>
    <s v="Breakfast &amp; Snacks"/>
    <s v="Chocolate Beverage"/>
    <s v="Milo Activ-Go Sachet 400g x 10 + (20g x 10 Free)"/>
    <n v="1"/>
    <n v="11200"/>
    <x v="0"/>
    <x v="17"/>
    <d v="2020-12-28T12:41:48"/>
    <s v="General Trade"/>
    <s v="Whatsapp"/>
    <d v="1900-01-03T00:45:51"/>
    <n v="11200"/>
    <d v="1899-12-30T11:55:57"/>
    <x v="337"/>
    <x v="0"/>
  </r>
  <r>
    <d v="2020-12-24T11:55:57"/>
    <s v="STU-2143286838"/>
    <s v="Bola Minimarts"/>
    <s v="Arla Foods"/>
    <s v="Dano Cool Cow"/>
    <s v="Breakfast &amp; Snacks"/>
    <s v="Milk"/>
    <s v="Dano Cool Cow Sachet 12g x 260 + 30 Sachet Free"/>
    <n v="1"/>
    <n v="6750"/>
    <x v="0"/>
    <x v="17"/>
    <d v="2020-12-28T12:41:48"/>
    <s v="General Trade"/>
    <s v="Whatsapp"/>
    <d v="1900-01-03T00:45:51"/>
    <n v="6750"/>
    <d v="1899-12-30T11:55:57"/>
    <x v="337"/>
    <x v="1"/>
  </r>
  <r>
    <d v="2020-12-24T07:36:53"/>
    <s v="STU-2143286635"/>
    <s v="Rodam Enterprises"/>
    <s v="Nestle Nigeria Plc"/>
    <s v="Nestle Milo"/>
    <s v="Breakfast &amp; Snacks"/>
    <s v="Chocolate Beverage"/>
    <s v="Milo Sachet 20g x 240"/>
    <n v="50"/>
    <n v="9200"/>
    <x v="0"/>
    <x v="0"/>
    <d v="2020-12-28T12:53:33"/>
    <s v="General Trade"/>
    <s v="Mobile App"/>
    <d v="1900-01-03T05:16:40"/>
    <n v="460000"/>
    <d v="1899-12-30T07:36:53"/>
    <x v="338"/>
    <x v="0"/>
  </r>
  <r>
    <d v="2020-12-27T11:19:55"/>
    <s v="STU-2143287063"/>
    <s v="smine me Minimart"/>
    <s v="Arla Foods"/>
    <s v="Dano Cool Cow"/>
    <s v="Breakfast &amp; Snacks"/>
    <s v="Milk"/>
    <s v="Dano Cool Cow Sachet 12g x 260 + 30 Sachet Free"/>
    <n v="1"/>
    <n v="6750"/>
    <x v="0"/>
    <x v="46"/>
    <d v="2020-12-28T13:06:47"/>
    <s v="General Trade"/>
    <s v="Mobile App"/>
    <d v="1899-12-31T01:46:52"/>
    <n v="6750"/>
    <d v="1899-12-30T11:19:55"/>
    <x v="339"/>
    <x v="1"/>
  </r>
  <r>
    <d v="2020-12-27T11:19:55"/>
    <s v="STU-2143287063"/>
    <s v="smine me Minimart"/>
    <s v="FrieslandCampina WAMCO Nigeria"/>
    <s v="Three Crowns Milk"/>
    <s v="Breakfast &amp; Snacks"/>
    <s v="Milk"/>
    <s v="THREE CROWN EVAP TRAY 24 X 170G"/>
    <n v="1"/>
    <n v="3750"/>
    <x v="0"/>
    <x v="46"/>
    <d v="2020-12-28T13:06:47"/>
    <s v="General Trade"/>
    <s v="Mobile App"/>
    <d v="1899-12-31T01:46:52"/>
    <n v="3750"/>
    <d v="1899-12-30T11:19:55"/>
    <x v="339"/>
    <x v="1"/>
  </r>
  <r>
    <d v="2020-12-27T11:19:55"/>
    <s v="STU-2143287063"/>
    <s v="smine me Minimart"/>
    <s v="FrieslandCampina WAMCO Nigeria"/>
    <s v="Peak Milk"/>
    <s v="Breakfast &amp; Snacks"/>
    <s v="Milk"/>
    <s v="Peak Milk Powder Sachet 14g x 210"/>
    <n v="0.5"/>
    <n v="10650"/>
    <x v="0"/>
    <x v="46"/>
    <d v="2020-12-28T13:06:47"/>
    <s v="General Trade"/>
    <s v="Mobile App"/>
    <d v="1899-12-31T01:46:52"/>
    <n v="5325"/>
    <d v="1899-12-30T11:19:55"/>
    <x v="339"/>
    <x v="1"/>
  </r>
  <r>
    <d v="2020-12-27T11:19:56"/>
    <s v="STU-2143287063"/>
    <s v="smine me Minimart"/>
    <s v="Nestle Nigeria Plc"/>
    <s v="Nestle Milo"/>
    <s v="Breakfast &amp; Snacks"/>
    <s v="Chocolate Beverage"/>
    <s v="Milo Sachet 20g x 240"/>
    <n v="1"/>
    <n v="9200"/>
    <x v="0"/>
    <x v="46"/>
    <d v="2020-12-28T13:06:47"/>
    <s v="General Trade"/>
    <s v="Mobile App"/>
    <d v="1899-12-31T01:46:51"/>
    <n v="9200"/>
    <d v="1899-12-30T11:19:56"/>
    <x v="339"/>
    <x v="1"/>
  </r>
  <r>
    <d v="2020-12-27T15:43:43"/>
    <s v="STU-2143287089"/>
    <s v="Brasq"/>
    <s v="Arla Foods"/>
    <s v="Dano Cool Cow"/>
    <s v="Breakfast &amp; Snacks"/>
    <s v="Milk"/>
    <s v="Dano Cool Cow Sachet 12g x 260 + 30 Sachet Free"/>
    <n v="5"/>
    <n v="6750"/>
    <x v="0"/>
    <x v="78"/>
    <d v="2020-12-28T15:49:43"/>
    <s v="General Trade"/>
    <s v="Mobile App"/>
    <d v="1899-12-31T00:06:00"/>
    <n v="33750"/>
    <d v="1899-12-30T15:43:43"/>
    <x v="340"/>
    <x v="0"/>
  </r>
  <r>
    <d v="2020-12-27T15:43:43"/>
    <s v="STU-2143287089"/>
    <s v="Brasq"/>
    <s v="Arla Foods"/>
    <s v="Dano Cool Cow"/>
    <s v="Breakfast &amp; Snacks"/>
    <s v="Milk"/>
    <s v="Dano Cool Cow Refill 350g x 12"/>
    <n v="1"/>
    <n v="8500"/>
    <x v="0"/>
    <x v="78"/>
    <d v="2020-12-28T15:49:43"/>
    <s v="General Trade"/>
    <s v="Mobile App"/>
    <d v="1899-12-31T00:06:00"/>
    <n v="8500"/>
    <d v="1899-12-30T15:43:43"/>
    <x v="340"/>
    <x v="1"/>
  </r>
  <r>
    <d v="2020-12-27T15:43:44"/>
    <s v="STU-2143287089"/>
    <s v="Brasq"/>
    <s v="Nestle Nigeria Plc"/>
    <s v="Nestle Milo"/>
    <s v="Breakfast &amp; Snacks"/>
    <s v="Chocolate Beverage"/>
    <s v="Milo Activ-Go Sachet 400g x 10 + (20g x 10 Free)"/>
    <n v="1"/>
    <n v="11200"/>
    <x v="0"/>
    <x v="78"/>
    <d v="2020-12-28T15:49:43"/>
    <s v="General Trade"/>
    <s v="Mobile App"/>
    <d v="1899-12-31T00:05:59"/>
    <n v="11200"/>
    <d v="1899-12-30T15:43:44"/>
    <x v="340"/>
    <x v="0"/>
  </r>
  <r>
    <d v="2020-12-27T15:43:44"/>
    <s v="STU-2143287089"/>
    <s v="Brasq"/>
    <s v="Cadbury Nigeria Plc"/>
    <s v="Bournvita"/>
    <s v="Breakfast &amp; Snacks"/>
    <s v="Chocolate Beverage"/>
    <s v="Cadbury Bournvita Refill 500g x 12"/>
    <n v="1"/>
    <n v="11150"/>
    <x v="0"/>
    <x v="78"/>
    <d v="2020-12-28T15:49:43"/>
    <s v="General Trade"/>
    <s v="Mobile App"/>
    <d v="1899-12-31T00:05:59"/>
    <n v="11150"/>
    <d v="1899-12-30T15:43:44"/>
    <x v="340"/>
    <x v="0"/>
  </r>
  <r>
    <d v="2020-12-24T10:03:10"/>
    <s v="STU-2143286748"/>
    <s v="Jummy k Minimart"/>
    <s v="FrieslandCampina WAMCO Nigeria"/>
    <s v="Peak Milk"/>
    <s v="Breakfast &amp; Snacks"/>
    <s v="Milk"/>
    <s v="Peak Milk Powder Sachet 14g x 210"/>
    <n v="5"/>
    <n v="10650"/>
    <x v="0"/>
    <x v="2"/>
    <d v="2020-12-28T16:31:09"/>
    <s v="Wholesale"/>
    <s v="Mobile App"/>
    <d v="1900-01-03T06:27:59"/>
    <n v="53250"/>
    <d v="1899-12-30T10:03:10"/>
    <x v="341"/>
    <x v="0"/>
  </r>
  <r>
    <d v="2020-12-24T10:49:53"/>
    <s v="STU-2143286798"/>
    <s v="Dream Minimart"/>
    <s v="Nestle Nigeria Plc"/>
    <s v="Nestle Milo"/>
    <s v="Breakfast &amp; Snacks"/>
    <s v="Chocolate Beverage"/>
    <s v="Milo Sachet 20g x 240"/>
    <n v="10"/>
    <n v="9200"/>
    <x v="0"/>
    <x v="73"/>
    <d v="2020-12-29T07:11:24"/>
    <s v="General Trade"/>
    <s v="Whatsapp"/>
    <d v="1900-01-03T20:21:31"/>
    <n v="92000"/>
    <d v="1899-12-30T10:49:53"/>
    <x v="342"/>
    <x v="0"/>
  </r>
  <r>
    <d v="2020-12-28T13:47:17"/>
    <s v="STU-2143287674"/>
    <s v="AJ Minimart"/>
    <s v="Unilever Nigeria Plc"/>
    <s v="Blue Band Spread"/>
    <s v="Breakfast &amp; Snacks"/>
    <s v="Butter"/>
    <s v="Blue Band Spread For Bread 250g x 24"/>
    <n v="1"/>
    <n v="7500"/>
    <x v="0"/>
    <x v="31"/>
    <d v="2020-12-29T07:59:17"/>
    <s v="Wholesale"/>
    <s v="Whatsapp"/>
    <d v="1899-12-30T18:12:00"/>
    <n v="7500"/>
    <d v="1899-12-30T13:47:17"/>
    <x v="44"/>
    <x v="1"/>
  </r>
  <r>
    <d v="2020-12-28T13:47:18"/>
    <s v="STU-2143287674"/>
    <s v="AJ Minimart"/>
    <s v="Arla Foods"/>
    <s v="Dano Cool Cow"/>
    <s v="Breakfast &amp; Snacks"/>
    <s v="Milk"/>
    <s v="Dano Cool Cow Sachet 12g x 260 + 30 Sachet Free"/>
    <n v="5"/>
    <n v="6750"/>
    <x v="0"/>
    <x v="31"/>
    <d v="2020-12-29T07:59:17"/>
    <s v="Wholesale"/>
    <s v="Whatsapp"/>
    <d v="1899-12-30T18:11:59"/>
    <n v="33750"/>
    <d v="1899-12-30T13:47:18"/>
    <x v="44"/>
    <x v="0"/>
  </r>
  <r>
    <d v="2020-12-28T15:41:50"/>
    <s v="STU-2143287759"/>
    <s v="Abdul rahamon Minimart"/>
    <s v="Arla Foods"/>
    <s v="Dano Cool Cow"/>
    <s v="Breakfast &amp; Snacks"/>
    <s v="Milk"/>
    <s v="Dano Cool Cow Sachet 12g x 260 + 30 Sachet Free"/>
    <n v="1"/>
    <n v="6750"/>
    <x v="0"/>
    <x v="14"/>
    <d v="2020-12-29T09:42:18"/>
    <s v="Modern Trade"/>
    <s v="Whatsapp"/>
    <d v="1899-12-30T18:00:28"/>
    <n v="6750"/>
    <d v="1899-12-30T15:41:50"/>
    <x v="343"/>
    <x v="1"/>
  </r>
  <r>
    <d v="2020-12-28T17:10:17"/>
    <s v="STU-2143287933"/>
    <s v="Triple J"/>
    <s v="FrieslandCampina WAMCO Nigeria"/>
    <s v="Three Crowns Milk"/>
    <s v="Breakfast &amp; Snacks"/>
    <s v="Milk"/>
    <s v="THREE CROWN EVAP TRAY 24 X 170G"/>
    <n v="1"/>
    <n v="3750"/>
    <x v="0"/>
    <x v="55"/>
    <d v="2020-12-29T10:17:36"/>
    <s v="General Trade"/>
    <s v="Whatsapp"/>
    <d v="1899-12-30T17:07:19"/>
    <n v="3750"/>
    <d v="1899-12-30T17:10:17"/>
    <x v="344"/>
    <x v="1"/>
  </r>
  <r>
    <d v="2020-12-28T17:10:17"/>
    <s v="STU-2143287933"/>
    <s v="Triple J"/>
    <s v="Unilever Nigeria Plc"/>
    <s v="Blue Band Spread"/>
    <s v="Breakfast &amp; Snacks"/>
    <s v="Butter"/>
    <s v="Blue Band Spread For Bread 250g x 24"/>
    <n v="1"/>
    <n v="7500"/>
    <x v="0"/>
    <x v="55"/>
    <d v="2020-12-29T10:17:36"/>
    <s v="General Trade"/>
    <s v="Whatsapp"/>
    <d v="1899-12-30T17:07:19"/>
    <n v="7500"/>
    <d v="1899-12-30T17:10:17"/>
    <x v="344"/>
    <x v="1"/>
  </r>
  <r>
    <d v="2020-12-28T17:54:14"/>
    <s v="STU-2143287922"/>
    <s v="Rodam Enterprises"/>
    <s v="FrieslandCampina WAMCO Nigeria"/>
    <s v="Three Crowns Milk"/>
    <s v="Breakfast &amp; Snacks"/>
    <s v="Milk"/>
    <s v="Three Crowns Instant Filled Milk Powder Sachet 320g x 12"/>
    <n v="14"/>
    <n v="8800"/>
    <x v="0"/>
    <x v="0"/>
    <d v="2020-12-29T10:41:45"/>
    <s v="General Trade"/>
    <s v="Mobile App"/>
    <d v="1899-12-30T16:47:31"/>
    <n v="123200"/>
    <d v="1899-12-30T17:54:14"/>
    <x v="85"/>
    <x v="0"/>
  </r>
  <r>
    <d v="2020-12-28T17:59:22"/>
    <s v="STU-2143287935"/>
    <s v="Rodam Enterprises"/>
    <s v="Arla Foods"/>
    <s v="Dano Cool Cow"/>
    <s v="Breakfast &amp; Snacks"/>
    <s v="Milk"/>
    <s v="Dano Cool Cow Refill 350g x 12"/>
    <n v="10"/>
    <n v="8500"/>
    <x v="0"/>
    <x v="0"/>
    <d v="2020-12-29T10:41:45"/>
    <s v="General Trade"/>
    <s v="Mobile App"/>
    <d v="1899-12-30T16:42:23"/>
    <n v="85000"/>
    <d v="1899-12-30T17:59:22"/>
    <x v="85"/>
    <x v="0"/>
  </r>
  <r>
    <d v="2020-12-28T08:16:06"/>
    <s v="STU-2143287180"/>
    <s v="ogba"/>
    <s v="Promasidor"/>
    <s v="Cowbell Milk"/>
    <s v="Breakfast &amp; Snacks"/>
    <s v="Milk"/>
    <s v="Cowbell Coffee 20g Sachet x 200"/>
    <n v="1"/>
    <n v="8500"/>
    <x v="0"/>
    <x v="44"/>
    <d v="2020-12-29T11:06:37"/>
    <s v="General Trade"/>
    <s v="Whatsapp"/>
    <d v="1899-12-31T02:50:31"/>
    <n v="8500"/>
    <d v="1899-12-30T08:16:06"/>
    <x v="345"/>
    <x v="1"/>
  </r>
  <r>
    <d v="2020-12-28T11:02:53"/>
    <s v="STU-2143287345"/>
    <s v="Uche Best Minimart"/>
    <s v="Nestle Nigeria Plc"/>
    <s v="Nestle Milo"/>
    <s v="Breakfast &amp; Snacks"/>
    <s v="Chocolate Beverage"/>
    <s v="Milo Activ-Go Sachet 400g x 10 + (20g x 10 Free)"/>
    <n v="5"/>
    <n v="11200"/>
    <x v="0"/>
    <x v="56"/>
    <d v="2020-12-29T11:19:03"/>
    <s v="General Trade"/>
    <s v="Whatsapp"/>
    <d v="1899-12-31T00:16:10"/>
    <n v="56000"/>
    <d v="1899-12-30T11:02:53"/>
    <x v="346"/>
    <x v="0"/>
  </r>
  <r>
    <d v="2020-12-28T17:17:15"/>
    <s v="STU-2143287864"/>
    <s v="Peace Minimarts"/>
    <s v="Arla Foods"/>
    <s v="Dano Cool Cow"/>
    <s v="Breakfast &amp; Snacks"/>
    <s v="Milk"/>
    <s v="Dano Cool Cow Sachet 12g x 260 + 30 Sachet Free"/>
    <n v="20"/>
    <n v="6750"/>
    <x v="0"/>
    <x v="38"/>
    <d v="2020-12-29T11:29:20"/>
    <s v="Wholesale"/>
    <s v="Whatsapp"/>
    <d v="1899-12-30T18:12:05"/>
    <n v="135000"/>
    <d v="1899-12-30T17:17:15"/>
    <x v="347"/>
    <x v="0"/>
  </r>
  <r>
    <d v="2020-12-28T11:27:47"/>
    <s v="STU-2143287484"/>
    <s v="Marswell Minimart"/>
    <s v="Nestle Nigeria Plc"/>
    <s v="Nestle Milo"/>
    <s v="Breakfast &amp; Snacks"/>
    <s v="Chocolate Beverage"/>
    <s v="Milo Activ-Go Sachet 400g x 10 + (20g x 10 Free)"/>
    <n v="1"/>
    <n v="11200"/>
    <x v="0"/>
    <x v="14"/>
    <d v="2020-12-29T11:45:13"/>
    <s v="General Trade"/>
    <s v="Mobile App"/>
    <d v="1899-12-31T00:17:26"/>
    <n v="11200"/>
    <d v="1899-12-30T11:27:47"/>
    <x v="348"/>
    <x v="0"/>
  </r>
  <r>
    <d v="2020-12-28T11:27:47"/>
    <s v="STU-2143287484"/>
    <s v="Marswell Minimart"/>
    <s v="Nestle Nigeria Plc"/>
    <s v="Nestle Milo"/>
    <s v="Breakfast &amp; Snacks"/>
    <s v="Chocolate Beverage"/>
    <s v="Milo Sachet 20g x 240"/>
    <n v="1"/>
    <n v="9200"/>
    <x v="0"/>
    <x v="14"/>
    <d v="2020-12-29T11:45:13"/>
    <s v="General Trade"/>
    <s v="Mobile App"/>
    <d v="1899-12-31T00:17:26"/>
    <n v="9200"/>
    <d v="1899-12-30T11:27:47"/>
    <x v="348"/>
    <x v="1"/>
  </r>
  <r>
    <d v="2020-12-28T11:27:47"/>
    <s v="STU-2143287484"/>
    <s v="Marswell Minimart"/>
    <s v="Nestle Nigeria Plc"/>
    <s v="Nestle Milo"/>
    <s v="Breakfast &amp; Snacks"/>
    <s v="Chocolate Beverage"/>
    <s v="Milo Activ-Go Sachet (800g + 100g Free) x 6"/>
    <n v="1"/>
    <n v="10050"/>
    <x v="0"/>
    <x v="14"/>
    <d v="2020-12-29T11:45:13"/>
    <s v="General Trade"/>
    <s v="Mobile App"/>
    <d v="1899-12-31T00:17:26"/>
    <n v="10050"/>
    <d v="1899-12-30T11:27:47"/>
    <x v="348"/>
    <x v="0"/>
  </r>
  <r>
    <d v="2020-12-28T08:20:11"/>
    <s v="STU-2143287184"/>
    <s v="Than-all Minimart"/>
    <s v="Arla Foods"/>
    <s v="Dano Cool Cow"/>
    <s v="Breakfast &amp; Snacks"/>
    <s v="Milk"/>
    <s v="Dano Cool Cow Refill 350g x 12"/>
    <n v="1"/>
    <n v="8500"/>
    <x v="0"/>
    <x v="13"/>
    <d v="2020-12-29T11:52:32"/>
    <s v="General Trade"/>
    <s v="Whatsapp"/>
    <d v="1899-12-31T03:32:21"/>
    <n v="8500"/>
    <d v="1899-12-30T08:20:11"/>
    <x v="45"/>
    <x v="1"/>
  </r>
  <r>
    <d v="2020-12-28T08:20:11"/>
    <s v="STU-2143287184"/>
    <s v="Than-all Minimart"/>
    <s v="FrieslandCampina WAMCO Nigeria"/>
    <s v="Three Crowns Milk"/>
    <s v="Breakfast &amp; Snacks"/>
    <s v="Milk"/>
    <s v="THREE CROWN EVAP TRAY 24 X 170G"/>
    <n v="1"/>
    <n v="3750"/>
    <x v="0"/>
    <x v="13"/>
    <d v="2020-12-29T11:52:32"/>
    <s v="General Trade"/>
    <s v="Whatsapp"/>
    <d v="1899-12-31T03:32:21"/>
    <n v="3750"/>
    <d v="1899-12-30T08:20:11"/>
    <x v="45"/>
    <x v="1"/>
  </r>
  <r>
    <d v="2020-12-28T08:20:11"/>
    <s v="STU-2143287184"/>
    <s v="Than-all Minimart"/>
    <s v="Nestle Nigeria Plc"/>
    <s v="Nestle Milo"/>
    <s v="Breakfast &amp; Snacks"/>
    <s v="Chocolate Beverage"/>
    <s v="Milo Activ-Go Sachet 400g x 10 + (20g x 10 Free)"/>
    <n v="1"/>
    <n v="11200"/>
    <x v="0"/>
    <x v="13"/>
    <d v="2020-12-29T11:52:32"/>
    <s v="General Trade"/>
    <s v="Whatsapp"/>
    <d v="1899-12-31T03:32:21"/>
    <n v="11200"/>
    <d v="1899-12-30T08:20:11"/>
    <x v="45"/>
    <x v="0"/>
  </r>
  <r>
    <d v="2020-12-28T08:20:11"/>
    <s v="STU-2143287184"/>
    <s v="Than-all Minimart"/>
    <s v="Nasco"/>
    <s v="Nasco Biscuit"/>
    <s v="Breakfast &amp; Snacks"/>
    <s v="Biscuits"/>
    <s v="Nasco Shortcake 120g  x 36"/>
    <n v="1"/>
    <n v="3300"/>
    <x v="0"/>
    <x v="13"/>
    <d v="2020-12-29T11:52:32"/>
    <s v="General Trade"/>
    <s v="Whatsapp"/>
    <d v="1899-12-31T03:32:21"/>
    <n v="3300"/>
    <d v="1899-12-30T08:20:11"/>
    <x v="45"/>
    <x v="1"/>
  </r>
  <r>
    <d v="2020-12-28T07:18:06"/>
    <s v="STU-2143287150"/>
    <s v="Gods Minimart"/>
    <s v="Chi Nigeria Limited"/>
    <s v="Hollandia Evap. Milk"/>
    <s v="Breakfast &amp; Snacks"/>
    <s v="Yoghurt"/>
    <s v="Hollandia Evap Slim 120g x 24"/>
    <n v="15"/>
    <n v="2080"/>
    <x v="0"/>
    <x v="4"/>
    <d v="2020-12-29T12:16:38"/>
    <s v="General Trade"/>
    <s v="Mobile App"/>
    <d v="1899-12-31T04:58:32"/>
    <n v="31200"/>
    <d v="1899-12-30T07:18:06"/>
    <x v="349"/>
    <x v="0"/>
  </r>
  <r>
    <d v="2020-12-28T11:47:19"/>
    <s v="STU-2143287529"/>
    <s v="Josu Minimart"/>
    <s v="Nasco"/>
    <s v="Nasco Cornflakes"/>
    <s v="Breakfast &amp; Snacks"/>
    <s v="Cereal"/>
    <s v="Nasco Cornflakes Original Sachet 30g x 36"/>
    <n v="7"/>
    <n v="2000"/>
    <x v="0"/>
    <x v="74"/>
    <d v="2020-12-29T12:21:53"/>
    <s v="General Trade"/>
    <s v="Whatsapp"/>
    <d v="1899-12-31T00:34:34"/>
    <n v="14000"/>
    <d v="1899-12-30T11:47:19"/>
    <x v="350"/>
    <x v="0"/>
  </r>
  <r>
    <d v="2020-12-28T11:47:19"/>
    <s v="STU-2143287529"/>
    <s v="Josu Minimart"/>
    <s v="Fastizers Food Confectionery"/>
    <s v="Nibit Cookies"/>
    <s v="Breakfast &amp; Snacks"/>
    <s v="Confectionary"/>
    <s v="Nibit Mini Snacks Milky Cookies 60g x 72"/>
    <n v="4"/>
    <n v="3000"/>
    <x v="0"/>
    <x v="74"/>
    <d v="2020-12-29T12:21:53"/>
    <s v="General Trade"/>
    <s v="Whatsapp"/>
    <d v="1899-12-31T00:34:34"/>
    <n v="12000"/>
    <d v="1899-12-30T11:47:19"/>
    <x v="350"/>
    <x v="0"/>
  </r>
  <r>
    <d v="2020-12-28T11:47:19"/>
    <s v="STU-2143287529"/>
    <s v="Josu Minimart"/>
    <s v="Nestle Nigeria Plc"/>
    <s v="Nestle Milo"/>
    <s v="Breakfast &amp; Snacks"/>
    <s v="Chocolate Beverage"/>
    <s v="Milo Sachet 20g x 240"/>
    <n v="4"/>
    <n v="9200"/>
    <x v="0"/>
    <x v="74"/>
    <d v="2020-12-29T12:21:53"/>
    <s v="General Trade"/>
    <s v="Whatsapp"/>
    <d v="1899-12-31T00:34:34"/>
    <n v="36800"/>
    <d v="1899-12-30T11:47:19"/>
    <x v="350"/>
    <x v="0"/>
  </r>
  <r>
    <d v="2020-12-28T11:47:19"/>
    <s v="STU-2143287529"/>
    <s v="Josu Minimart"/>
    <s v="Arla Foods"/>
    <s v="Dano Cool Cow"/>
    <s v="Breakfast &amp; Snacks"/>
    <s v="Milk"/>
    <s v="Dano Cool Cow Sachet 12g x 260 + 30 Sachet Free"/>
    <n v="3"/>
    <n v="6750"/>
    <x v="0"/>
    <x v="74"/>
    <d v="2020-12-29T12:21:53"/>
    <s v="General Trade"/>
    <s v="Whatsapp"/>
    <d v="1899-12-31T00:34:34"/>
    <n v="20250"/>
    <d v="1899-12-30T11:47:19"/>
    <x v="350"/>
    <x v="0"/>
  </r>
  <r>
    <d v="2020-12-28T12:02:39"/>
    <s v="STU-2143287542"/>
    <s v="Iyawo Minimart"/>
    <s v="Chi Nigeria Limited"/>
    <s v="Hollandia Evap. Milk"/>
    <s v="Breakfast &amp; Snacks"/>
    <s v="Yoghurt"/>
    <s v="Hollandia Evap Slim 120g x 24"/>
    <n v="3"/>
    <n v="2080"/>
    <x v="0"/>
    <x v="20"/>
    <d v="2020-12-29T13:05:51"/>
    <s v="General Trade"/>
    <s v="Whatsapp"/>
    <d v="1899-12-31T01:03:12"/>
    <n v="6240"/>
    <d v="1899-12-30T12:02:39"/>
    <x v="46"/>
    <x v="1"/>
  </r>
  <r>
    <d v="2020-12-28T12:11:45"/>
    <s v="STU-2143287545"/>
    <s v="Sariki Minimart"/>
    <s v="Arla Foods"/>
    <s v="Dano Cool Cow"/>
    <s v="Breakfast &amp; Snacks"/>
    <s v="Milk"/>
    <s v="Dano Cool Cow Refill 350g x 12"/>
    <n v="2"/>
    <n v="8500"/>
    <x v="0"/>
    <x v="1"/>
    <d v="2020-12-29T13:24:13"/>
    <s v="Wholesale"/>
    <s v="Whatsapp"/>
    <d v="1899-12-31T01:12:28"/>
    <n v="17000"/>
    <d v="1899-12-30T12:11:45"/>
    <x v="351"/>
    <x v="0"/>
  </r>
  <r>
    <d v="2020-12-28T12:11:45"/>
    <s v="STU-2143287545"/>
    <s v="Sariki Minimart"/>
    <s v="Nestle Nigeria Plc"/>
    <s v="Nestle Milo"/>
    <s v="Breakfast &amp; Snacks"/>
    <s v="Chocolate Beverage"/>
    <s v="Milo Activ-Go Sachet 400g x 10 + (20g x 10 Free)"/>
    <n v="1"/>
    <n v="11200"/>
    <x v="0"/>
    <x v="1"/>
    <d v="2020-12-29T13:24:13"/>
    <s v="Wholesale"/>
    <s v="Whatsapp"/>
    <d v="1899-12-31T01:12:28"/>
    <n v="11200"/>
    <d v="1899-12-30T12:11:45"/>
    <x v="351"/>
    <x v="0"/>
  </r>
  <r>
    <d v="2020-12-28T12:11:45"/>
    <s v="STU-2143287545"/>
    <s v="Sariki Minimart"/>
    <s v="Nestle Nigeria Plc"/>
    <s v="Nestle Milo"/>
    <s v="Breakfast &amp; Snacks"/>
    <s v="Chocolate Beverage"/>
    <s v="Milo Refill 200g x 24"/>
    <n v="1"/>
    <n v="9350"/>
    <x v="0"/>
    <x v="1"/>
    <d v="2020-12-29T13:24:13"/>
    <s v="Wholesale"/>
    <s v="Whatsapp"/>
    <d v="1899-12-31T01:12:28"/>
    <n v="9350"/>
    <d v="1899-12-30T12:11:45"/>
    <x v="351"/>
    <x v="1"/>
  </r>
  <r>
    <d v="2020-12-25T19:56:25"/>
    <s v="STU-2143286946"/>
    <s v="Ty Minimart"/>
    <s v="Arla Foods"/>
    <s v="Dano Cool Cow"/>
    <s v="Breakfast &amp; Snacks"/>
    <s v="Milk"/>
    <s v="Dano Cool Cow Sachet 12g x 260 + 30 Sachet Free"/>
    <n v="5"/>
    <n v="6750"/>
    <x v="0"/>
    <x v="53"/>
    <d v="2020-12-29T14:07:22"/>
    <s v="General Trade"/>
    <s v="Whatsapp"/>
    <d v="1900-01-02T18:10:57"/>
    <n v="33750"/>
    <d v="1899-12-30T19:56:25"/>
    <x v="352"/>
    <x v="0"/>
  </r>
  <r>
    <d v="2020-12-28T08:36:39"/>
    <s v="STU-2143287207"/>
    <s v="olafaz Minimart"/>
    <s v="Chi Nigeria Limited"/>
    <s v="Hollandia Evap. Milk"/>
    <s v="Breakfast &amp; Snacks"/>
    <s v="Yoghurt"/>
    <s v="Hollandia Evap Slim 120g x 24"/>
    <n v="3"/>
    <n v="2080"/>
    <x v="0"/>
    <x v="27"/>
    <d v="2020-12-29T14:14:54"/>
    <s v="General Trade"/>
    <s v="Whatsapp"/>
    <d v="1899-12-31T05:38:15"/>
    <n v="6240"/>
    <d v="1899-12-30T08:36:39"/>
    <x v="47"/>
    <x v="1"/>
  </r>
  <r>
    <d v="2020-12-28T12:51:50"/>
    <s v="STU-2143287573"/>
    <s v="Majemu Oluwa Minimarts"/>
    <s v="Dangote"/>
    <s v="Dangote Sugar"/>
    <s v="Breakfast &amp; Snacks"/>
    <s v="Sugar"/>
    <s v="Dangote Granulated Sugar 500g"/>
    <n v="1"/>
    <n v="4200"/>
    <x v="0"/>
    <x v="17"/>
    <d v="2020-12-29T14:15:18"/>
    <s v="General Trade"/>
    <s v="Whatsapp"/>
    <d v="1899-12-31T01:23:28"/>
    <n v="4200"/>
    <d v="1899-12-30T12:51:50"/>
    <x v="353"/>
    <x v="1"/>
  </r>
  <r>
    <d v="2020-12-28T12:51:50"/>
    <s v="STU-2143287573"/>
    <s v="Majemu Oluwa Minimarts"/>
    <s v="Arla Foods"/>
    <s v="Dano Cool Cow"/>
    <s v="Breakfast &amp; Snacks"/>
    <s v="Milk"/>
    <s v="Dano Cool Cow Sachet 12g x 260 + 30 Sachet Free"/>
    <n v="1"/>
    <n v="6750"/>
    <x v="0"/>
    <x v="17"/>
    <d v="2020-12-29T14:15:18"/>
    <s v="General Trade"/>
    <s v="Whatsapp"/>
    <d v="1899-12-31T01:23:28"/>
    <n v="6750"/>
    <d v="1899-12-30T12:51:50"/>
    <x v="353"/>
    <x v="1"/>
  </r>
  <r>
    <d v="2020-12-28T16:02:26"/>
    <s v="STU-2143287775"/>
    <s v="Golden Era Minimart"/>
    <s v="Nestle Nigeria Plc"/>
    <s v="Nestle Milo"/>
    <s v="Breakfast &amp; Snacks"/>
    <s v="Chocolate Beverage"/>
    <s v="Milo 12 x 500g Tin"/>
    <n v="1"/>
    <n v="16500"/>
    <x v="0"/>
    <x v="27"/>
    <d v="2020-12-29T14:19:58"/>
    <s v="General Trade"/>
    <s v="Whatsapp"/>
    <d v="1899-12-30T22:17:32"/>
    <n v="16500"/>
    <d v="1899-12-30T16:02:26"/>
    <x v="354"/>
    <x v="0"/>
  </r>
  <r>
    <d v="2020-12-28T16:02:26"/>
    <s v="STU-2143287775"/>
    <s v="Golden Era Minimart"/>
    <s v="Nestle Nigeria Plc"/>
    <s v="Nestle Milo"/>
    <s v="Breakfast &amp; Snacks"/>
    <s v="Chocolate Beverage"/>
    <s v="Milo Activ-Go Sachet 400g x 10 + (20g x 10 Free)"/>
    <n v="1"/>
    <n v="11200"/>
    <x v="0"/>
    <x v="27"/>
    <d v="2020-12-29T14:19:58"/>
    <s v="General Trade"/>
    <s v="Whatsapp"/>
    <d v="1899-12-30T22:17:32"/>
    <n v="11200"/>
    <d v="1899-12-30T16:02:26"/>
    <x v="354"/>
    <x v="0"/>
  </r>
  <r>
    <d v="2020-12-28T16:02:26"/>
    <s v="STU-2143287775"/>
    <s v="Golden Era Minimart"/>
    <s v="FrieslandCampina WAMCO Nigeria"/>
    <s v="Three Crowns Milk"/>
    <s v="Breakfast &amp; Snacks"/>
    <s v="Milk"/>
    <s v="THREE CROWN EVAP TRAY 24 X 170G"/>
    <n v="2"/>
    <n v="3750"/>
    <x v="0"/>
    <x v="27"/>
    <d v="2020-12-29T14:19:58"/>
    <s v="General Trade"/>
    <s v="Whatsapp"/>
    <d v="1899-12-30T22:17:32"/>
    <n v="7500"/>
    <d v="1899-12-30T16:02:26"/>
    <x v="354"/>
    <x v="1"/>
  </r>
  <r>
    <d v="2020-12-28T08:11:27"/>
    <s v="STU-2143287177"/>
    <s v="Hi Mart Minimart"/>
    <s v="Nestle Nigeria Plc"/>
    <s v="Nestle Milo"/>
    <s v="Breakfast &amp; Snacks"/>
    <s v="Chocolate Beverage"/>
    <s v="Milo Sachet 20g x 240"/>
    <n v="10"/>
    <n v="9200"/>
    <x v="0"/>
    <x v="58"/>
    <d v="2020-12-29T15:49:57"/>
    <s v="General Trade"/>
    <s v="Whatsapp"/>
    <d v="1899-12-31T07:38:30"/>
    <n v="92000"/>
    <d v="1899-12-30T08:11:27"/>
    <x v="355"/>
    <x v="0"/>
  </r>
  <r>
    <d v="2020-12-28T16:13:29"/>
    <s v="STU-2143287784"/>
    <s v="Guideright SuperMinimart"/>
    <s v="Arla Foods"/>
    <s v="Dano Cool Cow"/>
    <s v="Breakfast &amp; Snacks"/>
    <s v="Milk"/>
    <s v="Dano Cool Cow Refill 350g x 12"/>
    <n v="1"/>
    <n v="8500"/>
    <x v="0"/>
    <x v="27"/>
    <d v="2020-12-29T18:00:31"/>
    <s v="General Trade"/>
    <s v="Whatsapp"/>
    <d v="1899-12-31T01:47:02"/>
    <n v="8500"/>
    <d v="1899-12-30T16:13:29"/>
    <x v="356"/>
    <x v="1"/>
  </r>
  <r>
    <d v="2020-12-28T16:13:29"/>
    <s v="STU-2143287784"/>
    <s v="Guideright SuperMinimart"/>
    <s v="Nestle Nigeria Plc"/>
    <s v="Nestle Golden Morn"/>
    <s v="Breakfast &amp; Snacks"/>
    <s v="Cereal"/>
    <s v="Nestle Golden Morn 450g x 12"/>
    <n v="1"/>
    <n v="7450"/>
    <x v="0"/>
    <x v="27"/>
    <d v="2020-12-29T18:00:31"/>
    <s v="General Trade"/>
    <s v="Whatsapp"/>
    <d v="1899-12-31T01:47:02"/>
    <n v="7450"/>
    <d v="1899-12-30T16:13:29"/>
    <x v="356"/>
    <x v="1"/>
  </r>
  <r>
    <d v="2020-12-28T16:13:29"/>
    <s v="STU-2143287784"/>
    <s v="Guideright SuperMinimart"/>
    <s v="Nestle Nigeria Plc"/>
    <s v="Nestle Milo"/>
    <s v="Breakfast &amp; Snacks"/>
    <s v="Chocolate Beverage"/>
    <s v="Milo 1kg x 6 Tin"/>
    <n v="1"/>
    <n v="13600"/>
    <x v="0"/>
    <x v="27"/>
    <d v="2020-12-29T18:00:31"/>
    <s v="General Trade"/>
    <s v="Whatsapp"/>
    <d v="1899-12-31T01:47:02"/>
    <n v="13600"/>
    <d v="1899-12-30T16:13:29"/>
    <x v="356"/>
    <x v="0"/>
  </r>
  <r>
    <d v="2020-12-28T17:43:37"/>
    <s v="STU-2143287907"/>
    <s v="David Minimart"/>
    <s v="FrieslandCampina WAMCO Nigeria"/>
    <s v="Peak Milk"/>
    <s v="Breakfast &amp; Snacks"/>
    <s v="Milk"/>
    <s v="Peak Milk Powder Sachet 14g x 210"/>
    <n v="3"/>
    <n v="10650"/>
    <x v="0"/>
    <x v="2"/>
    <d v="2020-12-29T18:29:36"/>
    <s v="Wholesale"/>
    <s v="Mobile App"/>
    <d v="1899-12-31T00:45:59"/>
    <n v="31950"/>
    <d v="1899-12-30T17:43:37"/>
    <x v="357"/>
    <x v="0"/>
  </r>
  <r>
    <d v="2020-12-28T07:56:02"/>
    <s v="STU-2143287170"/>
    <s v="Ty Minimart"/>
    <s v="Nestle Nigeria Plc"/>
    <s v="Nestle Milo"/>
    <s v="Breakfast &amp; Snacks"/>
    <s v="Chocolate Beverage"/>
    <s v="Milo Sachet 20g x 240"/>
    <n v="3"/>
    <n v="9200"/>
    <x v="0"/>
    <x v="48"/>
    <d v="2020-12-29T20:54:28"/>
    <s v="General Trade"/>
    <s v="Whatsapp"/>
    <d v="1899-12-31T12:58:26"/>
    <n v="27600"/>
    <d v="1899-12-30T07:56:02"/>
    <x v="86"/>
    <x v="0"/>
  </r>
  <r>
    <d v="2020-12-28T07:56:02"/>
    <s v="STU-2143287170"/>
    <s v="Ty Minimart"/>
    <s v="Nestle Nigeria Plc"/>
    <s v="Nestle Golden Morn"/>
    <s v="Breakfast &amp; Snacks"/>
    <s v="Cereal"/>
    <s v="Nestle Golden Morn 450g x 12"/>
    <n v="1"/>
    <n v="7450"/>
    <x v="0"/>
    <x v="48"/>
    <d v="2020-12-29T20:54:28"/>
    <s v="General Trade"/>
    <s v="Whatsapp"/>
    <d v="1899-12-31T12:58:26"/>
    <n v="7450"/>
    <d v="1899-12-30T07:56:02"/>
    <x v="86"/>
    <x v="1"/>
  </r>
  <r>
    <d v="2020-12-28T07:56:02"/>
    <s v="STU-2143287170"/>
    <s v="Ty Minimart"/>
    <s v="Chi Nigeria Limited"/>
    <s v="Hollandia Evap. Milk"/>
    <s v="Breakfast &amp; Snacks"/>
    <s v="Yoghurt"/>
    <s v="Hollandia Evap Slim 120g x 24"/>
    <n v="10"/>
    <n v="2080"/>
    <x v="0"/>
    <x v="48"/>
    <d v="2020-12-29T20:54:28"/>
    <s v="General Trade"/>
    <s v="Whatsapp"/>
    <d v="1899-12-31T12:58:26"/>
    <n v="20800"/>
    <d v="1899-12-30T07:56:02"/>
    <x v="86"/>
    <x v="0"/>
  </r>
  <r>
    <d v="2020-12-28T23:35:04"/>
    <s v="STU-2143287990"/>
    <s v="Amazing Grace Minimarts"/>
    <s v="Cadbury Nigeria Plc"/>
    <s v="Bournvita"/>
    <s v="Breakfast &amp; Snacks"/>
    <s v="Chocolate Beverage"/>
    <s v="Cadbury Bournvita Sachet 20g x 200"/>
    <n v="4"/>
    <n v="9050"/>
    <x v="0"/>
    <x v="37"/>
    <d v="2020-12-30T09:18:06"/>
    <s v="General Trade"/>
    <s v="Mobile App"/>
    <d v="1899-12-31T09:43:02"/>
    <n v="36200"/>
    <d v="1899-12-30T23:35:04"/>
    <x v="358"/>
    <x v="0"/>
  </r>
  <r>
    <d v="2020-12-29T14:49:36"/>
    <s v="STU-2143288812"/>
    <s v="Jummy k Minimart"/>
    <s v="FrieslandCampina WAMCO Nigeria"/>
    <s v="Peak Milk"/>
    <s v="Breakfast &amp; Snacks"/>
    <s v="Milk"/>
    <s v="Peak Milk Powder Sachet 14g x 210"/>
    <n v="3"/>
    <n v="10650"/>
    <x v="0"/>
    <x v="97"/>
    <d v="2020-12-30T09:32:59"/>
    <s v="Wholesale"/>
    <s v="Mobile App"/>
    <d v="1899-12-30T18:43:23"/>
    <n v="31950"/>
    <d v="1899-12-30T14:49:36"/>
    <x v="359"/>
    <x v="0"/>
  </r>
  <r>
    <d v="2020-12-29T15:29:59"/>
    <s v="STU-2143288898"/>
    <s v="Alh. Aliyu Provision Minimart"/>
    <s v="Arla Foods"/>
    <s v="Dano Cool Cow"/>
    <s v="Breakfast &amp; Snacks"/>
    <s v="Milk"/>
    <s v="Dano Cool Cow Sachet 12g x 260 + 30 Sachet Free"/>
    <n v="1"/>
    <n v="6750"/>
    <x v="0"/>
    <x v="24"/>
    <d v="2020-12-30T09:51:12"/>
    <s v="General Trade"/>
    <s v="Whatsapp"/>
    <d v="1899-12-30T18:21:13"/>
    <n v="6750"/>
    <d v="1899-12-30T15:29:59"/>
    <x v="360"/>
    <x v="1"/>
  </r>
  <r>
    <d v="2020-12-29T15:29:59"/>
    <s v="STU-2143288898"/>
    <s v="Alh. Aliyu Provision Minimart"/>
    <s v="Chi Nigeria Limited"/>
    <s v="Hollandia Evap. Milk"/>
    <s v="Breakfast &amp; Snacks"/>
    <s v="Yoghurt"/>
    <s v="Hollandia Evap Slim 120g x 24"/>
    <n v="2"/>
    <n v="2080"/>
    <x v="0"/>
    <x v="24"/>
    <d v="2020-12-30T09:51:12"/>
    <s v="General Trade"/>
    <s v="Whatsapp"/>
    <d v="1899-12-30T18:21:13"/>
    <n v="4160"/>
    <d v="1899-12-30T15:29:59"/>
    <x v="360"/>
    <x v="1"/>
  </r>
  <r>
    <d v="2020-12-29T15:30:00"/>
    <s v="STU-2143288898"/>
    <s v="Alh. Aliyu Provision Minimart"/>
    <s v="Cadbury Nigeria Plc"/>
    <s v="Bournvita"/>
    <s v="Breakfast &amp; Snacks"/>
    <s v="Chocolate Beverage"/>
    <s v="Cadbury Bournvita Sachet 20g x 200"/>
    <n v="1"/>
    <n v="9050"/>
    <x v="0"/>
    <x v="24"/>
    <d v="2020-12-30T09:51:12"/>
    <s v="General Trade"/>
    <s v="Whatsapp"/>
    <d v="1899-12-30T18:21:12"/>
    <n v="9050"/>
    <d v="1899-12-30T15:30:00"/>
    <x v="360"/>
    <x v="1"/>
  </r>
  <r>
    <d v="2020-12-29T14:27:29"/>
    <s v="STU-2143288781"/>
    <s v="Olaboy Minimart"/>
    <s v="Chi Nigeria Limited"/>
    <s v="Hollandia Evap. Milk"/>
    <s v="Breakfast &amp; Snacks"/>
    <s v="Yoghurt"/>
    <s v="Hollandia Evap Slim 120g x 24"/>
    <n v="15"/>
    <n v="2080"/>
    <x v="0"/>
    <x v="64"/>
    <d v="2020-12-30T10:56:31"/>
    <s v="General Trade"/>
    <s v="Mobile App"/>
    <d v="1899-12-30T20:29:02"/>
    <n v="31200"/>
    <d v="1899-12-30T14:27:29"/>
    <x v="361"/>
    <x v="0"/>
  </r>
  <r>
    <d v="2020-12-28T22:26:24"/>
    <s v="STU-2143287984"/>
    <s v="Brasq"/>
    <s v="FrieslandCampina WAMCO Nigeria"/>
    <s v="Three Crowns Milk"/>
    <s v="Breakfast &amp; Snacks"/>
    <s v="Milk"/>
    <s v="THREE CROWN EVAP TRAY 24 X 170G"/>
    <n v="5"/>
    <n v="3750"/>
    <x v="0"/>
    <x v="84"/>
    <d v="2020-12-30T11:21:05"/>
    <s v="General Trade"/>
    <s v="Mobile App"/>
    <d v="1899-12-31T12:54:41"/>
    <n v="18750"/>
    <d v="1899-12-30T22:26:24"/>
    <x v="362"/>
    <x v="0"/>
  </r>
  <r>
    <d v="2020-12-28T22:26:24"/>
    <s v="STU-2143287984"/>
    <s v="Brasq"/>
    <s v="FrieslandCampina WAMCO Nigeria"/>
    <s v="Peak Milk"/>
    <s v="Breakfast &amp; Snacks"/>
    <s v="Milk"/>
    <s v="Peak Nig Tray 160g x 24"/>
    <n v="1"/>
    <n v="4550"/>
    <x v="0"/>
    <x v="84"/>
    <d v="2020-12-30T11:21:05"/>
    <s v="General Trade"/>
    <s v="Mobile App"/>
    <d v="1899-12-31T12:54:41"/>
    <n v="4550"/>
    <d v="1899-12-30T22:26:24"/>
    <x v="362"/>
    <x v="1"/>
  </r>
  <r>
    <d v="2020-12-28T22:26:24"/>
    <s v="STU-2143287984"/>
    <s v="Brasq"/>
    <s v="Nestle Nigeria Plc"/>
    <s v="Nestle Milo"/>
    <s v="Breakfast &amp; Snacks"/>
    <s v="Chocolate Beverage"/>
    <s v="Milo Activ-Go Sachet 400g x 10 + (20g x 10 Free)"/>
    <n v="1"/>
    <n v="11200"/>
    <x v="0"/>
    <x v="84"/>
    <d v="2020-12-30T11:21:05"/>
    <s v="General Trade"/>
    <s v="Mobile App"/>
    <d v="1899-12-31T12:54:41"/>
    <n v="11200"/>
    <d v="1899-12-30T22:26:24"/>
    <x v="362"/>
    <x v="0"/>
  </r>
  <r>
    <d v="2020-12-29T16:41:47"/>
    <s v="STU-2143289012"/>
    <s v="Madam Baki Minimarts"/>
    <s v="FrieslandCampina WAMCO Nigeria"/>
    <s v="Three Crowns Milk"/>
    <s v="Breakfast &amp; Snacks"/>
    <s v="Milk"/>
    <s v="THREE CROWN EVAP TRAY 24 X 170G"/>
    <n v="2"/>
    <n v="3750"/>
    <x v="0"/>
    <x v="38"/>
    <d v="2020-12-30T11:29:50"/>
    <s v="General Trade"/>
    <s v="Whatsapp"/>
    <d v="1899-12-30T18:48:03"/>
    <n v="7500"/>
    <d v="1899-12-30T16:41:47"/>
    <x v="363"/>
    <x v="1"/>
  </r>
  <r>
    <d v="2020-12-29T16:41:47"/>
    <s v="STU-2143289012"/>
    <s v="Madam Baki Minimarts"/>
    <s v="Arla Foods"/>
    <s v="Dano Cool Cow"/>
    <s v="Breakfast &amp; Snacks"/>
    <s v="Milk"/>
    <s v="Dano Cool Cow Sachet 12g x 260 + 30 Sachet Free"/>
    <n v="1"/>
    <n v="6750"/>
    <x v="0"/>
    <x v="38"/>
    <d v="2020-12-30T11:29:50"/>
    <s v="General Trade"/>
    <s v="Whatsapp"/>
    <d v="1899-12-30T18:48:03"/>
    <n v="6750"/>
    <d v="1899-12-30T16:41:47"/>
    <x v="363"/>
    <x v="1"/>
  </r>
  <r>
    <d v="2020-12-29T16:41:48"/>
    <s v="STU-2143289012"/>
    <s v="Madam Baki Minimarts"/>
    <s v="Cadbury Nigeria Plc"/>
    <s v="Bournvita"/>
    <s v="Breakfast &amp; Snacks"/>
    <s v="Chocolate Beverage"/>
    <s v="Cadbury Bournvita Sachet 20g x 200"/>
    <n v="1"/>
    <n v="9050"/>
    <x v="0"/>
    <x v="38"/>
    <d v="2020-12-30T11:29:50"/>
    <s v="General Trade"/>
    <s v="Whatsapp"/>
    <d v="1899-12-30T18:48:02"/>
    <n v="9050"/>
    <d v="1899-12-30T16:41:48"/>
    <x v="363"/>
    <x v="1"/>
  </r>
  <r>
    <d v="2020-12-29T17:06:56"/>
    <s v="STU-2143289051"/>
    <s v="Sweet  Gift  Shop"/>
    <s v="Nestle Nigeria Plc"/>
    <s v="Nestle Milo"/>
    <s v="Breakfast &amp; Snacks"/>
    <s v="Chocolate Beverage"/>
    <s v="Milo Activ-Go Sachet 400g x 10 + (20g x 10 Free)"/>
    <n v="1"/>
    <n v="11200"/>
    <x v="0"/>
    <x v="1"/>
    <d v="2020-12-30T12:46:22"/>
    <s v="General Trade"/>
    <s v="Whatsapp"/>
    <d v="1899-12-30T19:39:26"/>
    <n v="11200"/>
    <d v="1899-12-30T17:06:56"/>
    <x v="364"/>
    <x v="0"/>
  </r>
  <r>
    <d v="2020-12-29T17:06:57"/>
    <s v="STU-2143289051"/>
    <s v="Sweet  Gift  Shop"/>
    <s v="FrieslandCampina WAMCO Nigeria"/>
    <s v="Three Crowns Milk"/>
    <s v="Breakfast &amp; Snacks"/>
    <s v="Milk"/>
    <s v="THREE CROWN EVAP TRAY 24 X 170G"/>
    <n v="6"/>
    <n v="3750"/>
    <x v="0"/>
    <x v="1"/>
    <d v="2020-12-30T12:46:22"/>
    <s v="General Trade"/>
    <s v="Whatsapp"/>
    <d v="1899-12-30T19:39:25"/>
    <n v="22500"/>
    <d v="1899-12-30T17:06:57"/>
    <x v="364"/>
    <x v="0"/>
  </r>
  <r>
    <d v="2020-12-29T08:41:49"/>
    <s v="STU-2143288102"/>
    <s v="Dedora Minimart"/>
    <s v="FrieslandCampina WAMCO Nigeria"/>
    <s v="Peak Milk"/>
    <s v="Breakfast &amp; Snacks"/>
    <s v="Milk"/>
    <s v="Peak Nig Tray 160g x 24"/>
    <n v="5"/>
    <n v="4550"/>
    <x v="0"/>
    <x v="4"/>
    <d v="2020-12-30T12:59:05"/>
    <s v="General Trade"/>
    <s v="Mobile App"/>
    <d v="1899-12-31T04:17:16"/>
    <n v="22750"/>
    <d v="1899-12-30T08:41:49"/>
    <x v="365"/>
    <x v="0"/>
  </r>
  <r>
    <d v="2020-12-29T08:41:49"/>
    <s v="STU-2143288102"/>
    <s v="Dedora Minimart"/>
    <s v="FrieslandCampina WAMCO Nigeria"/>
    <s v="Three Crowns Milk"/>
    <s v="Breakfast &amp; Snacks"/>
    <s v="Milk"/>
    <s v="THREE CROWN EVAP TRAY 24 X 170G"/>
    <n v="5"/>
    <n v="3750"/>
    <x v="0"/>
    <x v="4"/>
    <d v="2020-12-30T12:59:05"/>
    <s v="General Trade"/>
    <s v="Mobile App"/>
    <d v="1899-12-31T04:17:16"/>
    <n v="18750"/>
    <d v="1899-12-30T08:41:49"/>
    <x v="365"/>
    <x v="0"/>
  </r>
  <r>
    <d v="2020-12-29T17:13:01"/>
    <s v="STU-2143289056"/>
    <s v="Dara Minimart"/>
    <s v="FrieslandCampina WAMCO Nigeria"/>
    <s v="Peak Milk"/>
    <s v="Breakfast &amp; Snacks"/>
    <s v="Milk"/>
    <s v="Peak Milk Powder Sachet 14g x 210"/>
    <n v="3"/>
    <n v="10650"/>
    <x v="0"/>
    <x v="40"/>
    <d v="2020-12-30T13:20:07"/>
    <s v="General Trade"/>
    <s v="Whatsapp"/>
    <d v="1899-12-30T20:07:06"/>
    <n v="31950"/>
    <d v="1899-12-30T17:13:01"/>
    <x v="366"/>
    <x v="0"/>
  </r>
  <r>
    <d v="2020-12-29T15:07:50"/>
    <s v="STU-2143288847"/>
    <s v="Rodam Enterprises"/>
    <s v="FrieslandCampina WAMCO Nigeria"/>
    <s v="Peak Milk"/>
    <s v="Breakfast &amp; Snacks"/>
    <s v="Milk"/>
    <s v="Peak Milk Powder Sachet 14g x 210"/>
    <n v="10"/>
    <n v="10650"/>
    <x v="0"/>
    <x v="4"/>
    <d v="2020-12-30T14:10:35"/>
    <s v="General Trade"/>
    <s v="Mobile App"/>
    <d v="1899-12-30T23:02:45"/>
    <n v="106500"/>
    <d v="1899-12-30T15:07:50"/>
    <x v="367"/>
    <x v="0"/>
  </r>
  <r>
    <d v="2020-12-28T20:18:00"/>
    <s v="STU-2143287965"/>
    <s v="Grandy Minimarts"/>
    <s v="Promasidor"/>
    <s v="Cowbell Milk"/>
    <s v="Breakfast &amp; Snacks"/>
    <s v="Milk"/>
    <s v="Cowbell Chocolate Sachet 20g x 26 x 10"/>
    <n v="5"/>
    <n v="7800"/>
    <x v="0"/>
    <x v="32"/>
    <d v="2020-12-30T15:43:12"/>
    <s v="Wholesale"/>
    <s v="Mobile App"/>
    <d v="1899-12-31T19:25:12"/>
    <n v="39000"/>
    <d v="1899-12-30T20:18:00"/>
    <x v="49"/>
    <x v="0"/>
  </r>
  <r>
    <d v="2020-12-29T08:32:49"/>
    <s v="STU-2143288089"/>
    <s v="Chopsytop Minimarts"/>
    <s v="Nestle Nigeria Plc"/>
    <s v="Nestle Milo"/>
    <s v="Breakfast &amp; Snacks"/>
    <s v="Chocolate Beverage"/>
    <s v="Milo Sachet 20g x 240"/>
    <n v="3"/>
    <n v="9200"/>
    <x v="0"/>
    <x v="26"/>
    <d v="2020-12-30T17:09:18"/>
    <s v="General Trade"/>
    <s v="Whatsapp"/>
    <d v="1899-12-31T08:36:29"/>
    <n v="27600"/>
    <d v="1899-12-30T08:32:49"/>
    <x v="368"/>
    <x v="0"/>
  </r>
  <r>
    <d v="2020-12-29T08:32:49"/>
    <s v="STU-2143288089"/>
    <s v="Chopsytop Minimarts"/>
    <s v="FrieslandCampina WAMCO Nigeria"/>
    <s v="Peak Milk"/>
    <s v="Breakfast &amp; Snacks"/>
    <s v="Milk"/>
    <s v="Peak Milk Powder Sachet 14g x 210"/>
    <n v="1"/>
    <n v="10650"/>
    <x v="0"/>
    <x v="26"/>
    <d v="2020-12-30T17:09:18"/>
    <s v="General Trade"/>
    <s v="Whatsapp"/>
    <d v="1899-12-31T08:36:29"/>
    <n v="10650"/>
    <d v="1899-12-30T08:32:49"/>
    <x v="368"/>
    <x v="0"/>
  </r>
  <r>
    <d v="2020-12-29T08:32:49"/>
    <s v="STU-2143288089"/>
    <s v="Chopsytop Minimarts"/>
    <s v="FrieslandCampina WAMCO Nigeria"/>
    <s v="Three Crowns Milk"/>
    <s v="Breakfast &amp; Snacks"/>
    <s v="Milk"/>
    <s v="THREE CROWN EVAP TRAY 24 X 170G"/>
    <n v="1"/>
    <n v="3750"/>
    <x v="0"/>
    <x v="26"/>
    <d v="2020-12-30T17:09:18"/>
    <s v="General Trade"/>
    <s v="Whatsapp"/>
    <d v="1899-12-31T08:36:29"/>
    <n v="3750"/>
    <d v="1899-12-30T08:32:49"/>
    <x v="368"/>
    <x v="1"/>
  </r>
  <r>
    <d v="2020-12-28T19:38:47"/>
    <s v="STU-2143287963"/>
    <s v="David Minimart"/>
    <s v="Chi Nigeria Limited"/>
    <s v="Hollandia Evap. Milk"/>
    <s v="Breakfast &amp; Snacks"/>
    <s v="Yoghurt"/>
    <s v="Hollandia Evap Slim 120g x 24"/>
    <n v="5"/>
    <n v="2080"/>
    <x v="0"/>
    <x v="26"/>
    <d v="2020-12-30T18:44:43"/>
    <s v="Wholesale"/>
    <s v="Mobile App"/>
    <d v="1899-12-31T23:05:56"/>
    <n v="10400"/>
    <d v="1899-12-30T19:38:47"/>
    <x v="369"/>
    <x v="0"/>
  </r>
  <r>
    <d v="2020-12-28T19:38:47"/>
    <s v="STU-2143287963"/>
    <s v="David Minimart"/>
    <s v="FrieslandCampina WAMCO Nigeria"/>
    <s v="Peak Milk"/>
    <s v="Breakfast &amp; Snacks"/>
    <s v="Milk"/>
    <s v="Peak Milk Powder Sachet 14g x 210"/>
    <n v="2"/>
    <n v="10650"/>
    <x v="0"/>
    <x v="26"/>
    <d v="2020-12-30T18:44:43"/>
    <s v="Wholesale"/>
    <s v="Mobile App"/>
    <d v="1899-12-31T23:05:56"/>
    <n v="21300"/>
    <d v="1899-12-30T19:38:47"/>
    <x v="369"/>
    <x v="0"/>
  </r>
  <r>
    <d v="2020-12-30T00:38:37"/>
    <s v="STU-2143289161"/>
    <s v="Dedora Minimart"/>
    <s v="Cadbury Nigeria Plc"/>
    <s v="Bournvita"/>
    <s v="Breakfast &amp; Snacks"/>
    <s v="Chocolate Beverage"/>
    <s v="Cadbury Bournvita Sachet 20g x 200"/>
    <n v="1"/>
    <n v="9050"/>
    <x v="0"/>
    <x v="0"/>
    <d v="2020-12-31T08:03:14"/>
    <s v="General Trade"/>
    <s v="Mobile App"/>
    <d v="1899-12-31T07:24:37"/>
    <n v="9050"/>
    <d v="1899-12-30T00:38:37"/>
    <x v="87"/>
    <x v="1"/>
  </r>
  <r>
    <d v="2020-12-29T20:07:21"/>
    <s v="STU-2143289139"/>
    <s v="Ronksey Minimart"/>
    <s v="Arla Foods"/>
    <s v="Dano Cool Cow"/>
    <s v="Breakfast &amp; Snacks"/>
    <s v="Milk"/>
    <s v="Dano Cool Cow Sachet 12g x 260 + 30 Sachet Free"/>
    <n v="1"/>
    <n v="6750"/>
    <x v="0"/>
    <x v="74"/>
    <d v="2020-12-31T10:15:29"/>
    <s v="General Trade"/>
    <s v="Mobile App"/>
    <d v="1899-12-31T14:08:08"/>
    <n v="6750"/>
    <d v="1899-12-30T20:07:21"/>
    <x v="160"/>
    <x v="1"/>
  </r>
  <r>
    <d v="2020-12-29T20:07:21"/>
    <s v="STU-2143289139"/>
    <s v="Ronksey Minimart"/>
    <s v="Chi Nigeria Limited"/>
    <s v="Hollandia Evap. Milk"/>
    <s v="Breakfast &amp; Snacks"/>
    <s v="Yoghurt"/>
    <s v="Hollandia Evap Slim 120g x 24"/>
    <n v="2"/>
    <n v="2080"/>
    <x v="0"/>
    <x v="74"/>
    <d v="2020-12-31T10:15:29"/>
    <s v="General Trade"/>
    <s v="Mobile App"/>
    <d v="1899-12-31T14:08:08"/>
    <n v="4160"/>
    <d v="1899-12-30T20:07:21"/>
    <x v="160"/>
    <x v="1"/>
  </r>
  <r>
    <d v="2020-12-29T20:07:21"/>
    <s v="STU-2143289139"/>
    <s v="Ronksey Minimart"/>
    <s v="FrieslandCampina WAMCO Nigeria"/>
    <s v="Three Crowns Milk"/>
    <s v="Breakfast &amp; Snacks"/>
    <s v="Milk"/>
    <s v="THREE CROWN EVAP TRAY 24 X 170G"/>
    <n v="1"/>
    <n v="3750"/>
    <x v="0"/>
    <x v="74"/>
    <d v="2020-12-31T10:15:29"/>
    <s v="General Trade"/>
    <s v="Mobile App"/>
    <d v="1899-12-31T14:08:08"/>
    <n v="3750"/>
    <d v="1899-12-30T20:07:21"/>
    <x v="160"/>
    <x v="1"/>
  </r>
  <r>
    <d v="2020-12-30T17:16:33"/>
    <s v="STU-2143289980"/>
    <s v="Brasq"/>
    <s v="Arla Foods"/>
    <s v="Dano Cool Cow"/>
    <s v="Breakfast &amp; Snacks"/>
    <s v="Milk"/>
    <s v="Dano Cool Cow Refill 350g x 12"/>
    <n v="2"/>
    <n v="8500"/>
    <x v="0"/>
    <x v="36"/>
    <d v="2020-12-31T10:55:15"/>
    <s v="General Trade"/>
    <s v="Mobile App"/>
    <d v="1899-12-30T17:38:42"/>
    <n v="17000"/>
    <d v="1899-12-30T17:16:33"/>
    <x v="370"/>
    <x v="0"/>
  </r>
  <r>
    <d v="2020-12-29T20:25:01"/>
    <s v="STU-2143289141"/>
    <s v="Jummy Minimart"/>
    <s v="Arla Foods"/>
    <s v="Dano Cool Cow"/>
    <s v="Breakfast &amp; Snacks"/>
    <s v="Milk"/>
    <s v="Dano Cool Cow Sachet 12g x 260 + 30 Sachet Free"/>
    <n v="2"/>
    <n v="6750"/>
    <x v="0"/>
    <x v="93"/>
    <d v="2020-12-31T10:57:01"/>
    <s v="General Trade"/>
    <s v="Whatsapp"/>
    <d v="1899-12-31T14:32:00"/>
    <n v="13500"/>
    <d v="1899-12-30T20:25:01"/>
    <x v="371"/>
    <x v="0"/>
  </r>
  <r>
    <d v="2020-12-29T20:25:01"/>
    <s v="STU-2143289141"/>
    <s v="Jummy Minimart"/>
    <s v="Promasidor"/>
    <s v="Cowbell Milk"/>
    <s v="Breakfast &amp; Snacks"/>
    <s v="Milk"/>
    <s v="Cowbell Coffee 20g Sachet x 200"/>
    <n v="1"/>
    <n v="8500"/>
    <x v="0"/>
    <x v="93"/>
    <d v="2020-12-31T10:57:01"/>
    <s v="General Trade"/>
    <s v="Whatsapp"/>
    <d v="1899-12-31T14:32:00"/>
    <n v="8500"/>
    <d v="1899-12-30T20:25:01"/>
    <x v="371"/>
    <x v="1"/>
  </r>
  <r>
    <d v="2020-12-29T20:25:01"/>
    <s v="STU-2143289141"/>
    <s v="Jummy Minimart"/>
    <s v="Mikano Intl Limited"/>
    <s v="Mac Wafers"/>
    <s v="Breakfast &amp; Snacks"/>
    <s v="Biscuits"/>
    <s v="Mac Max Vanilla Wafer 15g x 120"/>
    <n v="2"/>
    <n v="1050"/>
    <x v="0"/>
    <x v="93"/>
    <d v="2020-12-31T10:57:01"/>
    <s v="General Trade"/>
    <s v="Whatsapp"/>
    <d v="1899-12-31T14:32:00"/>
    <n v="2100"/>
    <d v="1899-12-30T20:25:01"/>
    <x v="371"/>
    <x v="1"/>
  </r>
  <r>
    <d v="2020-12-29T20:25:01"/>
    <s v="STU-2143289141"/>
    <s v="Jummy Minimart"/>
    <s v="FrieslandCampina WAMCO Nigeria"/>
    <s v="Peak Milk"/>
    <s v="Breakfast &amp; Snacks"/>
    <s v="Milk"/>
    <s v="Peak Milk Powder Sachet 14g x 210"/>
    <n v="1"/>
    <n v="10650"/>
    <x v="0"/>
    <x v="93"/>
    <d v="2020-12-31T10:57:01"/>
    <s v="General Trade"/>
    <s v="Whatsapp"/>
    <d v="1899-12-31T14:32:00"/>
    <n v="10650"/>
    <d v="1899-12-30T20:25:01"/>
    <x v="371"/>
    <x v="0"/>
  </r>
  <r>
    <d v="2020-12-29T20:25:01"/>
    <s v="STU-2143289141"/>
    <s v="Jummy Minimart"/>
    <s v="FrieslandCampina WAMCO Nigeria"/>
    <s v="Peak Milk"/>
    <s v="Breakfast &amp; Snacks"/>
    <s v="Milk"/>
    <s v="Peak Nig Tray 160g x 24"/>
    <n v="1"/>
    <n v="4550"/>
    <x v="0"/>
    <x v="93"/>
    <d v="2020-12-31T10:57:01"/>
    <s v="General Trade"/>
    <s v="Whatsapp"/>
    <d v="1899-12-31T14:32:00"/>
    <n v="4550"/>
    <d v="1899-12-30T20:25:01"/>
    <x v="371"/>
    <x v="1"/>
  </r>
  <r>
    <d v="2020-12-29T20:25:01"/>
    <s v="STU-2143289141"/>
    <s v="Jummy Minimart"/>
    <s v="FrieslandCampina WAMCO Nigeria"/>
    <s v="Three Crowns Milk"/>
    <s v="Breakfast &amp; Snacks"/>
    <s v="Milk"/>
    <s v="THREE CROWN EVAP TRAY 24 X 170G"/>
    <n v="2"/>
    <n v="3750"/>
    <x v="0"/>
    <x v="93"/>
    <d v="2020-12-31T10:57:01"/>
    <s v="General Trade"/>
    <s v="Whatsapp"/>
    <d v="1899-12-31T14:32:00"/>
    <n v="7500"/>
    <d v="1899-12-30T20:25:01"/>
    <x v="371"/>
    <x v="1"/>
  </r>
  <r>
    <d v="2020-12-30T11:28:33"/>
    <s v="STU-2143289555"/>
    <s v="Guideright SuperMinimart"/>
    <s v="Arla Foods"/>
    <s v="Dano Cool Cow"/>
    <s v="Breakfast &amp; Snacks"/>
    <s v="Milk"/>
    <s v="Dano Cool Cow Refill 350g x 12"/>
    <n v="1"/>
    <n v="8500"/>
    <x v="0"/>
    <x v="27"/>
    <d v="2020-12-31T12:01:55"/>
    <s v="General Trade"/>
    <s v="Whatsapp"/>
    <d v="1899-12-31T00:33:22"/>
    <n v="8500"/>
    <d v="1899-12-30T11:28:33"/>
    <x v="372"/>
    <x v="1"/>
  </r>
  <r>
    <d v="2020-12-30T11:28:33"/>
    <s v="STU-2143289555"/>
    <s v="Guideright SuperMinimart"/>
    <s v="Nestle Nigeria Plc"/>
    <s v="Nestle Golden Morn"/>
    <s v="Breakfast &amp; Snacks"/>
    <s v="Cereal"/>
    <s v="Nestle Golden Morn 450g x 12"/>
    <n v="1"/>
    <n v="7450"/>
    <x v="0"/>
    <x v="27"/>
    <d v="2020-12-31T12:01:55"/>
    <s v="General Trade"/>
    <s v="Whatsapp"/>
    <d v="1899-12-31T00:33:22"/>
    <n v="7450"/>
    <d v="1899-12-30T11:28:33"/>
    <x v="372"/>
    <x v="1"/>
  </r>
  <r>
    <d v="2020-12-30T11:28:33"/>
    <s v="STU-2143289555"/>
    <s v="Guideright SuperMinimart"/>
    <s v="Nestle Nigeria Plc"/>
    <s v="Nestle Milo"/>
    <s v="Breakfast &amp; Snacks"/>
    <s v="Chocolate Beverage"/>
    <s v="Milo 1kg x 6 Tin"/>
    <n v="1"/>
    <n v="13600"/>
    <x v="0"/>
    <x v="27"/>
    <d v="2020-12-31T12:01:55"/>
    <s v="General Trade"/>
    <s v="Whatsapp"/>
    <d v="1899-12-31T00:33:22"/>
    <n v="13600"/>
    <d v="1899-12-30T11:28:33"/>
    <x v="372"/>
    <x v="0"/>
  </r>
  <r>
    <d v="2020-12-30T09:52:06"/>
    <s v="STU-2143289395"/>
    <s v="Jummy k Minimart"/>
    <s v="FrieslandCampina WAMCO Nigeria"/>
    <s v="Peak Milk"/>
    <s v="Breakfast &amp; Snacks"/>
    <s v="Milk"/>
    <s v="Peak Milk Powder Sachet 14g x 210"/>
    <n v="5"/>
    <n v="10650"/>
    <x v="0"/>
    <x v="26"/>
    <d v="2020-12-31T12:41:04"/>
    <s v="Wholesale"/>
    <s v="Mobile App"/>
    <d v="1899-12-31T02:48:58"/>
    <n v="53250"/>
    <d v="1899-12-30T09:52:06"/>
    <x v="373"/>
    <x v="0"/>
  </r>
  <r>
    <d v="2020-12-30T14:40:55"/>
    <s v="STU-2143289828"/>
    <s v="Richie Minimarts"/>
    <s v="FrieslandCampina WAMCO Nigeria"/>
    <s v="Peak Milk"/>
    <s v="Breakfast &amp; Snacks"/>
    <s v="Milk"/>
    <s v="Peak Milk Powder Sachet 14g x 210"/>
    <n v="1"/>
    <n v="10650"/>
    <x v="0"/>
    <x v="19"/>
    <d v="2020-12-31T14:38:04"/>
    <s v="General Trade"/>
    <s v="Whatsapp"/>
    <d v="1899-12-30T23:57:09"/>
    <n v="10650"/>
    <d v="1899-12-30T14:40:55"/>
    <x v="374"/>
    <x v="0"/>
  </r>
  <r>
    <d v="2020-12-30T14:40:55"/>
    <s v="STU-2143289828"/>
    <s v="Richie Minimarts"/>
    <s v="FrieslandCampina WAMCO Nigeria"/>
    <s v="Three Crowns Milk"/>
    <s v="Breakfast &amp; Snacks"/>
    <s v="Milk"/>
    <s v="THREE CROWN EVAP TRAY 24 X 170G"/>
    <n v="1"/>
    <n v="3750"/>
    <x v="0"/>
    <x v="19"/>
    <d v="2020-12-31T14:38:04"/>
    <s v="General Trade"/>
    <s v="Whatsapp"/>
    <d v="1899-12-30T23:57:09"/>
    <n v="3750"/>
    <d v="1899-12-30T14:40:55"/>
    <x v="374"/>
    <x v="1"/>
  </r>
  <r>
    <d v="2020-12-30T14:40:55"/>
    <s v="STU-2143289828"/>
    <s v="Richie Minimarts"/>
    <s v="FrieslandCampina WAMCO Nigeria"/>
    <s v="Peak Milk"/>
    <s v="Breakfast &amp; Snacks"/>
    <s v="Milk"/>
    <s v="Peak Nig Tray 170g x 48"/>
    <n v="1"/>
    <n v="9100"/>
    <x v="0"/>
    <x v="19"/>
    <d v="2020-12-31T14:38:04"/>
    <s v="General Trade"/>
    <s v="Whatsapp"/>
    <d v="1899-12-30T23:57:09"/>
    <n v="9100"/>
    <d v="1899-12-30T14:40:55"/>
    <x v="374"/>
    <x v="1"/>
  </r>
  <r>
    <d v="2020-12-30T14:40:56"/>
    <s v="STU-2143289828"/>
    <s v="Richie Minimarts"/>
    <s v="Cadbury Nigeria Plc"/>
    <s v="Bournvita"/>
    <s v="Breakfast &amp; Snacks"/>
    <s v="Chocolate Beverage"/>
    <s v="Cadbury Bournvita Sachet 20g x 200"/>
    <n v="1"/>
    <n v="9050"/>
    <x v="0"/>
    <x v="19"/>
    <d v="2020-12-31T14:38:04"/>
    <s v="General Trade"/>
    <s v="Whatsapp"/>
    <d v="1899-12-30T23:57:08"/>
    <n v="9050"/>
    <d v="1899-12-30T14:40:56"/>
    <x v="374"/>
    <x v="1"/>
  </r>
  <r>
    <d v="2020-12-30T15:24:39"/>
    <s v="STU-2143289886"/>
    <s v="Madam Wisdom Minimart"/>
    <s v="Nestle Nigeria Plc"/>
    <s v="Nestle Golden Morn"/>
    <s v="Breakfast &amp; Snacks"/>
    <s v="Cereal"/>
    <s v="Nestle Golden Morn 450g x 12"/>
    <n v="1"/>
    <n v="7450"/>
    <x v="0"/>
    <x v="19"/>
    <d v="2020-12-31T16:51:39"/>
    <s v="General Trade"/>
    <s v="Whatsapp"/>
    <d v="1899-12-31T01:27:00"/>
    <n v="7450"/>
    <d v="1899-12-30T15:24:39"/>
    <x v="50"/>
    <x v="1"/>
  </r>
  <r>
    <d v="2020-12-30T15:24:39"/>
    <s v="STU-2143289886"/>
    <s v="Madam Wisdom Minimart"/>
    <s v="FrieslandCampina WAMCO Nigeria"/>
    <s v="Three Crowns Milk"/>
    <s v="Breakfast &amp; Snacks"/>
    <s v="Milk"/>
    <s v="THREE CROWN EVAP TRAY 24 X 170G"/>
    <n v="2"/>
    <n v="3750"/>
    <x v="0"/>
    <x v="19"/>
    <d v="2020-12-31T16:51:39"/>
    <s v="General Trade"/>
    <s v="Whatsapp"/>
    <d v="1899-12-31T01:27:00"/>
    <n v="7500"/>
    <d v="1899-12-30T15:24:39"/>
    <x v="50"/>
    <x v="1"/>
  </r>
  <r>
    <d v="2020-12-30T15:24:39"/>
    <s v="STU-2143289886"/>
    <s v="Madam Wisdom Minimart"/>
    <s v="FrieslandCampina WAMCO Nigeria"/>
    <s v="Peak Milk"/>
    <s v="Breakfast &amp; Snacks"/>
    <s v="Milk"/>
    <s v="Peak Nig Tray 160g x 24"/>
    <n v="2"/>
    <n v="4550"/>
    <x v="0"/>
    <x v="19"/>
    <d v="2020-12-31T16:51:39"/>
    <s v="General Trade"/>
    <s v="Whatsapp"/>
    <d v="1899-12-31T01:27:00"/>
    <n v="9100"/>
    <d v="1899-12-30T15:24:39"/>
    <x v="50"/>
    <x v="1"/>
  </r>
  <r>
    <d v="2020-12-30T14:11:48"/>
    <s v="STU-2143289751"/>
    <s v="Santa Maria Minimarts"/>
    <s v="Promasidor"/>
    <s v="Cowbell Milk"/>
    <s v="Breakfast &amp; Snacks"/>
    <s v="Milk"/>
    <s v="Cowbell Chocolate Sachet 20g x 26 x 10"/>
    <n v="1"/>
    <n v="7800"/>
    <x v="0"/>
    <x v="58"/>
    <d v="2020-12-31T17:20:24"/>
    <s v="General Trade"/>
    <s v="Whatsapp"/>
    <d v="1899-12-31T03:08:36"/>
    <n v="7800"/>
    <d v="1899-12-30T14:11:48"/>
    <x v="375"/>
    <x v="1"/>
  </r>
  <r>
    <d v="2020-12-30T14:11:48"/>
    <s v="STU-2143289751"/>
    <s v="Santa Maria Minimarts"/>
    <s v="Arla Foods"/>
    <s v="Dano Cool Cow"/>
    <s v="Breakfast &amp; Snacks"/>
    <s v="Milk"/>
    <s v="Dano Cool Cow Refill 350g x 12"/>
    <n v="1"/>
    <n v="8500"/>
    <x v="0"/>
    <x v="58"/>
    <d v="2020-12-31T17:20:24"/>
    <s v="General Trade"/>
    <s v="Whatsapp"/>
    <d v="1899-12-31T03:08:36"/>
    <n v="8500"/>
    <d v="1899-12-30T14:11:48"/>
    <x v="375"/>
    <x v="1"/>
  </r>
  <r>
    <d v="2020-12-30T14:11:48"/>
    <s v="STU-2143289751"/>
    <s v="Santa Maria Minimarts"/>
    <s v="Arla Foods"/>
    <s v="Dano Cool Cow"/>
    <s v="Breakfast &amp; Snacks"/>
    <s v="Milk"/>
    <s v="Dano Cool Cow Sachet 12g x 260 + 30 Sachet Free"/>
    <n v="2"/>
    <n v="6750"/>
    <x v="0"/>
    <x v="58"/>
    <d v="2020-12-31T17:20:24"/>
    <s v="General Trade"/>
    <s v="Whatsapp"/>
    <d v="1899-12-31T03:08:36"/>
    <n v="13500"/>
    <d v="1899-12-30T14:11:48"/>
    <x v="375"/>
    <x v="0"/>
  </r>
  <r>
    <d v="2020-12-30T14:11:48"/>
    <s v="STU-2143289751"/>
    <s v="Santa Maria Minimarts"/>
    <s v="Nestle Nigeria Plc"/>
    <s v="Nestle Milo"/>
    <s v="Breakfast &amp; Snacks"/>
    <s v="Chocolate Beverage"/>
    <s v="Milo Activ-Go Sachet 400g x 10 + (20g x 10 Free)"/>
    <n v="1"/>
    <n v="11200"/>
    <x v="0"/>
    <x v="58"/>
    <d v="2020-12-31T17:20:24"/>
    <s v="General Trade"/>
    <s v="Whatsapp"/>
    <d v="1899-12-31T03:08:36"/>
    <n v="11200"/>
    <d v="1899-12-30T14:11:48"/>
    <x v="375"/>
    <x v="0"/>
  </r>
  <r>
    <d v="2020-12-30T09:11:43"/>
    <s v="STU-2143289317"/>
    <s v="David Minimart"/>
    <s v="FrieslandCampina WAMCO Nigeria"/>
    <s v="Peak Milk"/>
    <s v="Breakfast &amp; Snacks"/>
    <s v="Milk"/>
    <s v="Peak Milk Powder Sachet 14g x 210"/>
    <n v="5"/>
    <n v="10650"/>
    <x v="0"/>
    <x v="2"/>
    <d v="2020-12-31T20:15:24"/>
    <s v="Wholesale"/>
    <s v="Mobile App"/>
    <d v="1899-12-31T11:03:41"/>
    <n v="53250"/>
    <d v="1899-12-30T09:11:43"/>
    <x v="376"/>
    <x v="0"/>
  </r>
  <r>
    <d v="2020-12-30T09:51:13"/>
    <s v="STU-2143289391"/>
    <s v="Real Minimarts"/>
    <s v="Nestle Nigeria Plc"/>
    <s v="Nestle Golden Morn"/>
    <s v="Breakfast &amp; Snacks"/>
    <s v="Cereal"/>
    <s v="Nestle Golden Morn 450g x 12"/>
    <n v="2"/>
    <n v="7450"/>
    <x v="0"/>
    <x v="27"/>
    <d v="2021-01-01T08:21:11"/>
    <s v="Wholesale"/>
    <s v="Whatsapp"/>
    <d v="1899-12-31T22:29:58"/>
    <n v="14900"/>
    <d v="1899-12-30T09:51:13"/>
    <x v="377"/>
    <x v="0"/>
  </r>
  <r>
    <d v="2020-12-30T09:51:13"/>
    <s v="STU-2143289391"/>
    <s v="Real Minimarts"/>
    <s v="Arla Foods"/>
    <s v="Dano Cool Cow"/>
    <s v="Breakfast &amp; Snacks"/>
    <s v="Milk"/>
    <s v="Dano Cool Cow Refill 350g x 12"/>
    <n v="2"/>
    <n v="8500"/>
    <x v="0"/>
    <x v="27"/>
    <d v="2021-01-01T08:21:11"/>
    <s v="Wholesale"/>
    <s v="Whatsapp"/>
    <d v="1899-12-31T22:29:58"/>
    <n v="17000"/>
    <d v="1899-12-30T09:51:13"/>
    <x v="377"/>
    <x v="0"/>
  </r>
  <r>
    <d v="2020-12-30T09:51:14"/>
    <s v="STU-2143289391"/>
    <s v="Real Minimarts"/>
    <s v="Chi Nigeria Limited"/>
    <s v="Hollandia Evap. Milk"/>
    <s v="Breakfast &amp; Snacks"/>
    <s v="Yoghurt"/>
    <s v="Hollandia Evap Slim 120g x 24"/>
    <n v="10"/>
    <n v="2080"/>
    <x v="0"/>
    <x v="27"/>
    <d v="2021-01-01T08:21:11"/>
    <s v="Wholesale"/>
    <s v="Whatsapp"/>
    <d v="1899-12-31T22:29:57"/>
    <n v="20800"/>
    <d v="1899-12-30T09:51:14"/>
    <x v="377"/>
    <x v="0"/>
  </r>
  <r>
    <d v="2020-12-30T13:49:47"/>
    <s v="STU-2143289735"/>
    <s v="Real Minimarts"/>
    <s v="Cadbury Nigeria Plc"/>
    <s v="Bournvita"/>
    <s v="Breakfast &amp; Snacks"/>
    <s v="Chocolate Beverage"/>
    <s v="Cadbury Bournvita Sachet 20g x 200"/>
    <n v="10"/>
    <n v="9050"/>
    <x v="0"/>
    <x v="27"/>
    <d v="2021-01-01T08:21:11"/>
    <s v="Wholesale"/>
    <s v="Whatsapp"/>
    <d v="1899-12-31T18:31:24"/>
    <n v="90500"/>
    <d v="1899-12-30T13:49:47"/>
    <x v="377"/>
    <x v="0"/>
  </r>
  <r>
    <d v="2020-12-31T09:02:22"/>
    <s v="STU-2143290206"/>
    <s v="AJ Minimart"/>
    <s v="Arla Foods"/>
    <s v="Dano Cool Cow"/>
    <s v="Breakfast &amp; Snacks"/>
    <s v="Milk"/>
    <s v="Dano Cool Cow Sachet 12g x 260 + 30 Sachet Free"/>
    <n v="5"/>
    <n v="6750"/>
    <x v="0"/>
    <x v="31"/>
    <d v="2021-01-04T08:31:46"/>
    <s v="Wholesale"/>
    <s v="Whatsapp"/>
    <d v="1900-01-02T23:29:24"/>
    <n v="33750"/>
    <d v="1899-12-30T09:02:22"/>
    <x v="378"/>
    <x v="0"/>
  </r>
  <r>
    <d v="2020-12-31T13:10:44"/>
    <s v="STU-2143290432"/>
    <s v="Rodam Enterprises"/>
    <s v="FrieslandCampina WAMCO Nigeria"/>
    <s v="Peak Milk"/>
    <s v="Breakfast &amp; Snacks"/>
    <s v="Milk"/>
    <s v="Peak Milk Powder Sachet 14g x 210"/>
    <n v="20"/>
    <n v="10650"/>
    <x v="0"/>
    <x v="0"/>
    <d v="2021-01-04T10:03:42"/>
    <s v="General Trade"/>
    <s v="Mobile App"/>
    <d v="1900-01-02T20:52:58"/>
    <n v="213000"/>
    <d v="1899-12-30T13:10:44"/>
    <x v="379"/>
    <x v="0"/>
  </r>
  <r>
    <d v="2020-12-31T14:11:47"/>
    <s v="STU-2143290459"/>
    <s v="Udapaul Nig"/>
    <s v="Nestle Nigeria Plc"/>
    <s v="Nestle Milo"/>
    <s v="Breakfast &amp; Snacks"/>
    <s v="Chocolate Beverage"/>
    <s v="Milo Activ-Go Sachet 400g x 10 + (20g x 10 Free)"/>
    <n v="2"/>
    <n v="11200"/>
    <x v="0"/>
    <x v="55"/>
    <d v="2021-01-04T10:39:18"/>
    <s v="General Trade"/>
    <s v="Mobile App"/>
    <d v="1900-01-02T20:27:31"/>
    <n v="22400"/>
    <d v="1899-12-30T14:11:47"/>
    <x v="380"/>
    <x v="0"/>
  </r>
  <r>
    <d v="2020-12-31T14:11:47"/>
    <s v="STU-2143290459"/>
    <s v="Udapaul Nig"/>
    <s v="FrieslandCampina WAMCO Nigeria"/>
    <s v="Three Crowns Milk"/>
    <s v="Breakfast &amp; Snacks"/>
    <s v="Milk"/>
    <s v="THREE CROWN EVAP TRAY 24 X 170G"/>
    <n v="1"/>
    <n v="3750"/>
    <x v="0"/>
    <x v="55"/>
    <d v="2021-01-04T10:39:18"/>
    <s v="General Trade"/>
    <s v="Mobile App"/>
    <d v="1900-01-02T20:27:31"/>
    <n v="3750"/>
    <d v="1899-12-30T14:11:47"/>
    <x v="380"/>
    <x v="1"/>
  </r>
  <r>
    <d v="2020-12-30T21:36:27"/>
    <s v="STU-2143290081"/>
    <s v="Olaboy Minimart"/>
    <s v="FrieslandCampina WAMCO Nigeria"/>
    <s v="Peak Milk"/>
    <s v="Breakfast &amp; Snacks"/>
    <s v="Milk"/>
    <s v="Peak Milk Powder Sachet 14g x 210"/>
    <n v="4"/>
    <n v="10650"/>
    <x v="0"/>
    <x v="64"/>
    <d v="2021-01-04T11:41:33"/>
    <s v="General Trade"/>
    <s v="Mobile App"/>
    <d v="1900-01-03T14:05:06"/>
    <n v="42600"/>
    <d v="1899-12-30T21:36:27"/>
    <x v="381"/>
    <x v="0"/>
  </r>
  <r>
    <d v="2020-12-31T15:07:30"/>
    <s v="STU-2143290494"/>
    <s v="David Minimart"/>
    <s v="FrieslandCampina WAMCO Nigeria"/>
    <s v="Three Crowns Milk"/>
    <s v="Breakfast &amp; Snacks"/>
    <s v="Milk"/>
    <s v="THREE CROWN EVAP TRAY 24 X 170G"/>
    <n v="70"/>
    <n v="3750"/>
    <x v="0"/>
    <x v="22"/>
    <d v="2021-01-04T13:21:57"/>
    <s v="Wholesale"/>
    <s v="Mobile App"/>
    <d v="1900-01-02T22:14:27"/>
    <n v="262500"/>
    <d v="1899-12-30T15:07:30"/>
    <x v="382"/>
    <x v="0"/>
  </r>
  <r>
    <d v="2020-12-31T15:14:31"/>
    <s v="STU-2143290498"/>
    <s v="David Minimart"/>
    <s v="FrieslandCampina WAMCO Nigeria"/>
    <s v="Peak Milk"/>
    <s v="Breakfast &amp; Snacks"/>
    <s v="Milk"/>
    <s v="Peak Nig Tray 160g x 24"/>
    <n v="25"/>
    <n v="4550"/>
    <x v="0"/>
    <x v="22"/>
    <d v="2021-01-04T13:21:57"/>
    <s v="Wholesale"/>
    <s v="Mobile App"/>
    <d v="1900-01-02T22:07:26"/>
    <n v="113750"/>
    <d v="1899-12-30T15:14:31"/>
    <x v="382"/>
    <x v="0"/>
  </r>
  <r>
    <d v="2020-12-31T15:14:31"/>
    <s v="STU-2143290498"/>
    <s v="David Minimart"/>
    <s v="FrieslandCampina WAMCO Nigeria"/>
    <s v="Peak Milk"/>
    <s v="Breakfast &amp; Snacks"/>
    <s v="Milk"/>
    <s v="Peak Milk Powder Sachet 14g x 210"/>
    <n v="3"/>
    <n v="10650"/>
    <x v="0"/>
    <x v="22"/>
    <d v="2021-01-04T13:21:57"/>
    <s v="Wholesale"/>
    <s v="Mobile App"/>
    <d v="1900-01-02T22:07:26"/>
    <n v="31950"/>
    <d v="1899-12-30T15:14:31"/>
    <x v="382"/>
    <x v="0"/>
  </r>
  <r>
    <d v="2020-12-31T17:49:09"/>
    <s v="STU-2143290545"/>
    <s v="Morfas Minimart"/>
    <s v="Nestle Nigeria Plc"/>
    <s v="Nestle Milo"/>
    <s v="Breakfast &amp; Snacks"/>
    <s v="Chocolate Beverage"/>
    <s v="Milo Activ-Go Sachet 400g x 10 + (20g x 10 Free)"/>
    <n v="3"/>
    <n v="11200"/>
    <x v="0"/>
    <x v="4"/>
    <d v="2021-01-04T13:38:08"/>
    <s v="General Trade"/>
    <s v="Mobile App"/>
    <d v="1900-01-02T19:48:59"/>
    <n v="33600"/>
    <d v="1899-12-30T17:49:09"/>
    <x v="383"/>
    <x v="0"/>
  </r>
  <r>
    <d v="2020-12-31T11:58:13"/>
    <s v="STU-2143290401"/>
    <s v="Gods Minimart"/>
    <s v="Arla Foods"/>
    <s v="Dano Cool Cow"/>
    <s v="Breakfast &amp; Snacks"/>
    <s v="Milk"/>
    <s v="Dano Cool Cow Sachet 12g x 260 + 30 Sachet Free"/>
    <n v="10"/>
    <n v="6750"/>
    <x v="0"/>
    <x v="4"/>
    <d v="2021-01-04T15:02:13"/>
    <s v="General Trade"/>
    <s v="Mobile App"/>
    <d v="1900-01-03T03:04:00"/>
    <n v="67500"/>
    <d v="1899-12-30T11:58:13"/>
    <x v="384"/>
    <x v="0"/>
  </r>
  <r>
    <d v="2020-12-31T10:01:09"/>
    <s v="STU-2143290279"/>
    <s v="Sandra Super Store"/>
    <s v="FrieslandCampina WAMCO Nigeria"/>
    <s v="Peak Milk"/>
    <s v="Breakfast &amp; Snacks"/>
    <s v="Milk"/>
    <s v="Peak Milk Powder Sachet 14g x 210"/>
    <n v="5"/>
    <n v="10650"/>
    <x v="0"/>
    <x v="101"/>
    <d v="2021-01-04T18:38:11"/>
    <s v="General Trade"/>
    <s v="Whatsapp"/>
    <d v="1900-01-03T08:37:02"/>
    <n v="53250"/>
    <d v="1899-12-30T10:01:09"/>
    <x v="385"/>
    <x v="0"/>
  </r>
  <r>
    <d v="2020-12-31T13:02:54"/>
    <s v="STU-2143290428"/>
    <s v="Judek Minimarts"/>
    <s v="Arla Foods"/>
    <s v="Dano Cool Cow"/>
    <s v="Breakfast &amp; Snacks"/>
    <s v="Milk"/>
    <s v="Dano Cool Cow Refill 350g x 12"/>
    <n v="2"/>
    <n v="8500"/>
    <x v="0"/>
    <x v="34"/>
    <d v="2021-01-04T19:58:10"/>
    <s v="General Trade"/>
    <s v="Whatsapp"/>
    <d v="1900-01-03T06:55:16"/>
    <n v="17000"/>
    <d v="1899-12-30T13:02:54"/>
    <x v="53"/>
    <x v="0"/>
  </r>
  <r>
    <d v="2020-12-17T08:45:27"/>
    <s v="STU-2143281181"/>
    <s v="Buba"/>
    <s v="Nestle Nigeria Plc"/>
    <s v="Nestle Milo"/>
    <s v="Breakfast &amp; Snacks"/>
    <s v="Chocolate Beverage"/>
    <s v="Milo Sachet 20g x 240"/>
    <n v="1"/>
    <n v="9150"/>
    <x v="1"/>
    <x v="43"/>
    <m/>
    <s v="General Trade"/>
    <s v="Whatsapp"/>
    <s v="00:00:00"/>
    <n v="9150"/>
    <d v="1899-12-30T08:45:27"/>
    <x v="54"/>
    <x v="1"/>
  </r>
  <r>
    <d v="2020-12-17T08:45:27"/>
    <s v="STU-2143281181"/>
    <s v="Buba"/>
    <s v="FrieslandCampina WAMCO Nigeria"/>
    <s v="Peak Milk"/>
    <s v="Breakfast &amp; Snacks"/>
    <s v="Milk"/>
    <s v="Peak Yoghurt 315ml Orange"/>
    <n v="2"/>
    <n v="1860"/>
    <x v="1"/>
    <x v="43"/>
    <m/>
    <s v="General Trade"/>
    <s v="Whatsapp"/>
    <s v="00:00:00"/>
    <n v="3720"/>
    <d v="1899-12-30T08:45:27"/>
    <x v="54"/>
    <x v="1"/>
  </r>
  <r>
    <d v="2020-12-15T22:41:02"/>
    <s v="STU-2143279995"/>
    <s v="Grandy Minimarts"/>
    <s v="Nestle Nigeria Plc"/>
    <s v="Nestle Golden Morn"/>
    <s v="Breakfast &amp; Snacks"/>
    <s v="Cereal"/>
    <s v="Golden Morn 50g x100"/>
    <n v="5"/>
    <n v="7050"/>
    <x v="1"/>
    <x v="81"/>
    <m/>
    <s v="Wholesale"/>
    <s v="Mobile App"/>
    <s v="00:00:00"/>
    <n v="35250"/>
    <d v="1899-12-30T22:41:02"/>
    <x v="54"/>
    <x v="0"/>
  </r>
  <r>
    <d v="2020-12-15T22:41:02"/>
    <s v="STU-2143279995"/>
    <s v="Grandy Minimarts"/>
    <s v="Nestle Nigeria Plc"/>
    <s v="Nestle Milo"/>
    <s v="Breakfast &amp; Snacks"/>
    <s v="Chocolate Beverage"/>
    <s v="Milo Activ-Go Sachet (800g + 100g Free) x 6"/>
    <n v="2"/>
    <n v="10050"/>
    <x v="1"/>
    <x v="81"/>
    <m/>
    <s v="Wholesale"/>
    <s v="Mobile App"/>
    <s v="00:00:00"/>
    <n v="20100"/>
    <d v="1899-12-30T22:41:02"/>
    <x v="54"/>
    <x v="0"/>
  </r>
  <r>
    <d v="2020-12-15T22:41:02"/>
    <s v="STU-2143279995"/>
    <s v="Grandy Minimarts"/>
    <s v="FrieslandCampina WAMCO Nigeria"/>
    <s v="Peak Milk"/>
    <s v="Breakfast &amp; Snacks"/>
    <s v="Milk"/>
    <s v="Peak Milk Powder Sachet 14g x 210"/>
    <n v="5"/>
    <n v="10650"/>
    <x v="1"/>
    <x v="81"/>
    <m/>
    <s v="Wholesale"/>
    <s v="Mobile App"/>
    <s v="00:00:00"/>
    <n v="53250"/>
    <d v="1899-12-30T22:41:02"/>
    <x v="54"/>
    <x v="0"/>
  </r>
  <r>
    <d v="2020-12-15T22:41:02"/>
    <s v="STU-2143279995"/>
    <s v="Grandy Minimarts"/>
    <s v="FrieslandCampina WAMCO Nigeria"/>
    <s v="Peak Milk"/>
    <s v="Breakfast &amp; Snacks"/>
    <s v="Milk"/>
    <s v="Peak Evap Filled 160g x 24"/>
    <n v="5"/>
    <n v="3750"/>
    <x v="1"/>
    <x v="81"/>
    <m/>
    <s v="Wholesale"/>
    <s v="Mobile App"/>
    <s v="00:00:00"/>
    <n v="18750"/>
    <d v="1899-12-30T22:41:02"/>
    <x v="54"/>
    <x v="0"/>
  </r>
  <r>
    <d v="2020-12-04T08:40:48"/>
    <s v="STU-2143268792"/>
    <s v="Topraf"/>
    <s v="Unilever Nigeria Plc"/>
    <s v="Blue Band Spread"/>
    <s v="Breakfast &amp; Snacks"/>
    <s v="Butter"/>
    <s v="Blue Band Spread For Bread 450g"/>
    <n v="1"/>
    <n v="11300"/>
    <x v="1"/>
    <x v="18"/>
    <m/>
    <s v="Modern Trade"/>
    <s v="Mobile App"/>
    <s v="00:00:00"/>
    <n v="11300"/>
    <d v="1899-12-30T08:40:48"/>
    <x v="54"/>
    <x v="0"/>
  </r>
  <r>
    <d v="2020-12-13T07:20:03"/>
    <s v="STU-2143277410"/>
    <s v="dashols"/>
    <s v="Nestle Nigeria Plc"/>
    <s v="Nestle Milo"/>
    <s v="Breakfast &amp; Snacks"/>
    <s v="Chocolate Beverage"/>
    <s v="Milo Activ-Go Sachet 400g x 10 + (20g x 10 Free)"/>
    <n v="1"/>
    <n v="11200"/>
    <x v="1"/>
    <x v="18"/>
    <m/>
    <s v="General Trade"/>
    <s v="Mobile App"/>
    <s v="00:00:00"/>
    <n v="11200"/>
    <d v="1899-12-30T07:20:03"/>
    <x v="54"/>
    <x v="0"/>
  </r>
  <r>
    <d v="2020-12-09T15:31:48"/>
    <s v="STU-2143273703"/>
    <s v="Emybest Minimart"/>
    <s v="MistaChoco"/>
    <s v="MistaChoco 15g"/>
    <s v="Breakfast &amp; Snacks"/>
    <s v="Spreads"/>
    <s v="MistaChoco and Sistachoco Promo Pack 15g x 50"/>
    <n v="1"/>
    <n v="1500"/>
    <x v="1"/>
    <x v="67"/>
    <m/>
    <s v="General Trade"/>
    <s v="Whatsapp"/>
    <s v="00:00:00"/>
    <n v="1500"/>
    <d v="1899-12-30T15:31:48"/>
    <x v="54"/>
    <x v="1"/>
  </r>
  <r>
    <d v="2020-12-09T15:31:48"/>
    <s v="STU-2143273703"/>
    <s v="Emybest Minimart"/>
    <s v="MistaChoco"/>
    <s v="MistaChoco 15g"/>
    <s v="Breakfast &amp; Snacks"/>
    <s v="Spreads"/>
    <s v="One Free Hanger of MistaChoco"/>
    <n v="1"/>
    <n v="1"/>
    <x v="1"/>
    <x v="67"/>
    <m/>
    <s v="General Trade"/>
    <s v="Whatsapp"/>
    <s v="00:00:00"/>
    <n v="1"/>
    <d v="1899-12-30T15:31:48"/>
    <x v="54"/>
    <x v="1"/>
  </r>
  <r>
    <d v="2020-12-12T10:16:55"/>
    <s v="STU-2143276922"/>
    <s v="Chopsytop Minimarts"/>
    <s v="FrieslandCampina WAMCO Nigeria"/>
    <s v="Peak Milk"/>
    <s v="Breakfast &amp; Snacks"/>
    <s v="Milk"/>
    <s v="Peak Milk Powder Sachet 14g x 210"/>
    <n v="1"/>
    <n v="10650"/>
    <x v="1"/>
    <x v="6"/>
    <m/>
    <s v="General Trade"/>
    <s v="Whatsapp"/>
    <s v="00:00:00"/>
    <n v="10650"/>
    <d v="1899-12-30T10:16:55"/>
    <x v="54"/>
    <x v="0"/>
  </r>
  <r>
    <d v="2020-12-12T10:16:55"/>
    <s v="STU-2143276922"/>
    <s v="Chopsytop Minimarts"/>
    <s v="FrieslandCampina WAMCO Nigeria"/>
    <s v="Three Crowns Milk"/>
    <s v="Breakfast &amp; Snacks"/>
    <s v="Milk"/>
    <s v="THREE CROWN EVAP TRAY 24 X 170G"/>
    <n v="1"/>
    <n v="3750"/>
    <x v="1"/>
    <x v="6"/>
    <m/>
    <s v="General Trade"/>
    <s v="Whatsapp"/>
    <s v="00:00:00"/>
    <n v="3750"/>
    <d v="1899-12-30T10:16:55"/>
    <x v="54"/>
    <x v="1"/>
  </r>
  <r>
    <d v="2020-12-12T10:16:55"/>
    <s v="STU-2143276922"/>
    <s v="Chopsytop Minimarts"/>
    <s v="Chi Nigeria Limited"/>
    <s v="Hollandia Evap. Milk"/>
    <s v="Breakfast &amp; Snacks"/>
    <s v="Yoghurt"/>
    <s v="Hollandia Evap Slim 120g x 24"/>
    <n v="1"/>
    <n v="2080"/>
    <x v="1"/>
    <x v="6"/>
    <m/>
    <s v="General Trade"/>
    <s v="Whatsapp"/>
    <s v="00:00:00"/>
    <n v="2080"/>
    <d v="1899-12-30T10:16:55"/>
    <x v="54"/>
    <x v="1"/>
  </r>
  <r>
    <d v="2020-12-12T10:16:55"/>
    <s v="STU-2143276922"/>
    <s v="Chopsytop Minimarts"/>
    <s v="Nestle Nigeria Plc"/>
    <s v="Nestle Milo"/>
    <s v="Breakfast &amp; Snacks"/>
    <s v="Chocolate Beverage"/>
    <s v="Milo Activ-Go Sachet 400g x 10 + (20g x 10 Free)"/>
    <n v="1"/>
    <n v="11200"/>
    <x v="1"/>
    <x v="6"/>
    <m/>
    <s v="General Trade"/>
    <s v="Whatsapp"/>
    <s v="00:00:00"/>
    <n v="11200"/>
    <d v="1899-12-30T10:16:55"/>
    <x v="54"/>
    <x v="0"/>
  </r>
  <r>
    <d v="2020-12-01T15:41:08"/>
    <s v="STU-2143265924"/>
    <s v="Happy  Minimart&amp; Provision"/>
    <s v="Cadbury Nigeria Plc"/>
    <s v="Bournvita"/>
    <s v="Breakfast &amp; Snacks"/>
    <s v="Chocolate Beverage"/>
    <s v="Cadbury Bournvita Refill 500g x 12"/>
    <n v="1"/>
    <n v="11150"/>
    <x v="1"/>
    <x v="35"/>
    <m/>
    <s v="Modern Trade"/>
    <s v="Mobile App"/>
    <s v="00:00:00"/>
    <n v="11150"/>
    <d v="1899-12-30T15:41:08"/>
    <x v="54"/>
    <x v="0"/>
  </r>
  <r>
    <d v="2020-12-01T15:41:08"/>
    <s v="STU-2143265924"/>
    <s v="Happy  Minimart&amp; Provision"/>
    <s v="Nestle Nigeria Plc"/>
    <s v="Nestle Milo"/>
    <s v="Breakfast &amp; Snacks"/>
    <s v="Chocolate Beverage"/>
    <s v="Milo Sachet 20g x 240"/>
    <n v="1"/>
    <n v="9120"/>
    <x v="1"/>
    <x v="35"/>
    <m/>
    <s v="Modern Trade"/>
    <s v="Mobile App"/>
    <s v="00:00:00"/>
    <n v="9120"/>
    <d v="1899-12-30T15:41:08"/>
    <x v="54"/>
    <x v="1"/>
  </r>
  <r>
    <d v="2020-12-01T15:41:08"/>
    <s v="STU-2143265924"/>
    <s v="Happy  Minimart&amp; Provision"/>
    <s v="Promasidor"/>
    <s v="Cowbell Milk"/>
    <s v="Breakfast &amp; Snacks"/>
    <s v="Milk"/>
    <s v="Cowbell Chocolate Sachet 20g x 26 x 10"/>
    <n v="1"/>
    <n v="7800"/>
    <x v="1"/>
    <x v="35"/>
    <m/>
    <s v="Modern Trade"/>
    <s v="Mobile App"/>
    <s v="00:00:00"/>
    <n v="7800"/>
    <d v="1899-12-30T15:41:08"/>
    <x v="54"/>
    <x v="1"/>
  </r>
  <r>
    <d v="2020-12-04T18:19:39"/>
    <s v="STU-2143269644"/>
    <s v="Marswell Minimart"/>
    <s v="Unilever Nigeria Plc"/>
    <s v="Blue Band Spread"/>
    <s v="Breakfast &amp; Snacks"/>
    <s v="Butter"/>
    <s v="Blue Band Spread For Bread 450g"/>
    <n v="1"/>
    <n v="11300"/>
    <x v="1"/>
    <x v="14"/>
    <m/>
    <s v="General Trade"/>
    <s v="Mobile App"/>
    <s v="00:00:00"/>
    <n v="11300"/>
    <d v="1899-12-30T18:19:39"/>
    <x v="54"/>
    <x v="0"/>
  </r>
  <r>
    <d v="2020-12-04T18:19:40"/>
    <s v="STU-2143269644"/>
    <s v="Marswell Minimart"/>
    <s v="Chi Nigeria Limited"/>
    <s v="Hollandia Evap. Milk"/>
    <s v="Breakfast &amp; Snacks"/>
    <s v="Yoghurt"/>
    <s v="HOLLANDIA EVAP MILK 50ML x 48"/>
    <n v="2"/>
    <n v="2780"/>
    <x v="1"/>
    <x v="14"/>
    <m/>
    <s v="General Trade"/>
    <s v="Mobile App"/>
    <s v="00:00:00"/>
    <n v="5560"/>
    <d v="1899-12-30T18:19:40"/>
    <x v="54"/>
    <x v="1"/>
  </r>
  <r>
    <d v="2020-12-04T18:19:40"/>
    <s v="STU-2143269644"/>
    <s v="Marswell Minimart"/>
    <s v="FrieslandCampina WAMCO Nigeria"/>
    <s v="Peak Milk"/>
    <s v="Breakfast &amp; Snacks"/>
    <s v="Milk"/>
    <s v="Peak Evap Filled 160g x 24"/>
    <n v="1"/>
    <n v="3750"/>
    <x v="1"/>
    <x v="14"/>
    <m/>
    <s v="General Trade"/>
    <s v="Mobile App"/>
    <s v="00:00:00"/>
    <n v="3750"/>
    <d v="1899-12-30T18:19:40"/>
    <x v="54"/>
    <x v="1"/>
  </r>
  <r>
    <d v="2020-12-14T10:41:18"/>
    <s v="STU-2143278040"/>
    <s v="Mosturah Olasina"/>
    <s v="Arla Foods"/>
    <s v="Dano Cool Cow"/>
    <s v="Breakfast &amp; Snacks"/>
    <s v="Milk"/>
    <s v="Dano Cool Cow Sachet 12g x 260 + 30 Sachet Free"/>
    <n v="1"/>
    <n v="6750"/>
    <x v="1"/>
    <x v="36"/>
    <m/>
    <s v="Modern Trade"/>
    <s v="Mobile App"/>
    <s v="00:00:00"/>
    <n v="6750"/>
    <d v="1899-12-30T10:41:18"/>
    <x v="54"/>
    <x v="1"/>
  </r>
  <r>
    <d v="2020-12-14T10:41:18"/>
    <s v="STU-2143278040"/>
    <s v="Mosturah Olasina"/>
    <s v="Chi Nigeria Limited"/>
    <s v="Hollandia Evap. Milk"/>
    <s v="Breakfast &amp; Snacks"/>
    <s v="Yoghurt"/>
    <s v="HOLLANDIA EVAP MILK 50ML x 48"/>
    <n v="1"/>
    <n v="2780"/>
    <x v="1"/>
    <x v="36"/>
    <m/>
    <s v="Modern Trade"/>
    <s v="Mobile App"/>
    <s v="00:00:00"/>
    <n v="2780"/>
    <d v="1899-12-30T10:41:18"/>
    <x v="54"/>
    <x v="1"/>
  </r>
  <r>
    <d v="2020-12-28T11:02:35"/>
    <s v="STU-2143287347"/>
    <s v="Grandy Minimarts"/>
    <s v="Tradedepot Imported"/>
    <s v="Checkers Custard"/>
    <s v="Breakfast &amp; Snacks"/>
    <s v="Cereal"/>
    <s v="Checkers Custard Powder Vanilla Flavour 400g Refill"/>
    <n v="5"/>
    <n v="5100"/>
    <x v="1"/>
    <x v="63"/>
    <m/>
    <s v="Wholesale"/>
    <s v="Mobile App"/>
    <s v="00:00:00"/>
    <n v="25500"/>
    <d v="1899-12-30T11:02:35"/>
    <x v="54"/>
    <x v="0"/>
  </r>
  <r>
    <d v="2020-12-14T19:08:10"/>
    <s v="STU-2143279022"/>
    <s v="Olamidara"/>
    <s v="Nestle Nigeria Plc"/>
    <s v="Nestle Golden Morn"/>
    <s v="Breakfast &amp; Snacks"/>
    <s v="Cereal"/>
    <s v="Nestle Golden Morn 450g x 12"/>
    <n v="4.25"/>
    <n v="7450"/>
    <x v="1"/>
    <x v="37"/>
    <m/>
    <s v="General Trade"/>
    <s v="Mobile App"/>
    <s v="00:00:00"/>
    <n v="31662.5"/>
    <d v="1899-12-30T19:08:10"/>
    <x v="54"/>
    <x v="0"/>
  </r>
  <r>
    <d v="2020-12-14T13:22:13"/>
    <s v="STU-2143278391"/>
    <s v="Madam Precious Minimart"/>
    <s v="Arla Foods"/>
    <s v="Dano Cool Cow"/>
    <s v="Breakfast &amp; Snacks"/>
    <s v="Milk"/>
    <s v="Dano Cool Cow Sachet 12g x 260 + 30 Sachet Free"/>
    <n v="1"/>
    <n v="6750"/>
    <x v="1"/>
    <x v="15"/>
    <m/>
    <s v="General Trade"/>
    <s v="Whatsapp"/>
    <s v="00:00:00"/>
    <n v="6750"/>
    <d v="1899-12-30T13:22:13"/>
    <x v="54"/>
    <x v="1"/>
  </r>
  <r>
    <d v="2020-12-30T16:12:25"/>
    <s v="STU-2143289923"/>
    <s v="Sandra Super Store"/>
    <s v="Nestle Nigeria Plc"/>
    <s v="Nestle Milo"/>
    <s v="Breakfast &amp; Snacks"/>
    <s v="Chocolate Beverage"/>
    <s v="Milo Activ-Go Sachet 400g x 10 + (20g x 10 Free)"/>
    <n v="2"/>
    <n v="11200"/>
    <x v="1"/>
    <x v="38"/>
    <m/>
    <s v="General Trade"/>
    <s v="Whatsapp"/>
    <s v="00:00:00"/>
    <n v="22400"/>
    <d v="1899-12-30T16:12:25"/>
    <x v="54"/>
    <x v="0"/>
  </r>
  <r>
    <d v="2020-12-30T16:12:26"/>
    <s v="STU-2143289923"/>
    <s v="Sandra Super Store"/>
    <s v="FrieslandCampina WAMCO Nigeria"/>
    <s v="Peak Milk"/>
    <s v="Breakfast &amp; Snacks"/>
    <s v="Milk"/>
    <s v="Peak Nig Tray 160g x 24"/>
    <n v="10"/>
    <n v="4550"/>
    <x v="1"/>
    <x v="38"/>
    <m/>
    <s v="General Trade"/>
    <s v="Whatsapp"/>
    <s v="00:00:00"/>
    <n v="45500"/>
    <d v="1899-12-30T16:12:26"/>
    <x v="54"/>
    <x v="0"/>
  </r>
  <r>
    <d v="2020-12-05T14:21:40"/>
    <s v="STU-2143269977"/>
    <s v="Rodam Enterprises"/>
    <s v="Chi Nigeria Limited"/>
    <s v="Hollandia Evap. Milk"/>
    <s v="Breakfast &amp; Snacks"/>
    <s v="Yoghurt"/>
    <s v="Hollandia Evap Slim 120g x 24"/>
    <n v="50"/>
    <n v="2080"/>
    <x v="1"/>
    <x v="0"/>
    <m/>
    <s v="General Trade"/>
    <s v="Mobile App"/>
    <s v="00:00:00"/>
    <n v="104000"/>
    <d v="1899-12-30T14:21:40"/>
    <x v="54"/>
    <x v="0"/>
  </r>
  <r>
    <d v="2020-12-04T17:41:49"/>
    <s v="STU-2143269572"/>
    <s v="Real Minimarts"/>
    <s v="Chi Nigeria Limited"/>
    <s v="Hollandia Evap. Milk"/>
    <s v="Breakfast &amp; Snacks"/>
    <s v="Yoghurt"/>
    <s v="Hollandia Evap Slim 120g x 24"/>
    <n v="15"/>
    <n v="2080"/>
    <x v="1"/>
    <x v="27"/>
    <m/>
    <s v="Wholesale"/>
    <s v="Whatsapp"/>
    <s v="00:00:00"/>
    <n v="31200"/>
    <d v="1899-12-30T17:41:49"/>
    <x v="54"/>
    <x v="0"/>
  </r>
  <r>
    <d v="2020-12-23T06:57:09"/>
    <s v="STU-2143285730"/>
    <s v="Real Minimarts"/>
    <s v="Chi Nigeria Limited"/>
    <s v="Hollandia Evap. Milk"/>
    <s v="Breakfast &amp; Snacks"/>
    <s v="Yoghurt"/>
    <s v="Hollandia Evap Slim 120g x 24"/>
    <n v="15"/>
    <n v="2080"/>
    <x v="1"/>
    <x v="27"/>
    <m/>
    <s v="Wholesale"/>
    <s v="Whatsapp"/>
    <s v="00:00:00"/>
    <n v="31200"/>
    <d v="1899-12-30T06:57:09"/>
    <x v="54"/>
    <x v="0"/>
  </r>
  <r>
    <d v="2020-12-23T06:57:09"/>
    <s v="STU-2143285730"/>
    <s v="Real Minimarts"/>
    <s v="Nestle Nigeria Plc"/>
    <s v="Nestle Golden Morn"/>
    <s v="Breakfast &amp; Snacks"/>
    <s v="Cereal"/>
    <s v="Nestle Golden Morn 450g x 12"/>
    <n v="2"/>
    <n v="7450"/>
    <x v="1"/>
    <x v="27"/>
    <m/>
    <s v="Wholesale"/>
    <s v="Whatsapp"/>
    <s v="00:00:00"/>
    <n v="14900"/>
    <d v="1899-12-30T06:57:09"/>
    <x v="54"/>
    <x v="0"/>
  </r>
  <r>
    <d v="2020-12-17T16:22:27"/>
    <s v="STU-2143281874"/>
    <s v="Glorious Heritage Super Minimarts"/>
    <s v="MistaChoco"/>
    <s v="MistaChoco 15g"/>
    <s v="Breakfast &amp; Snacks"/>
    <s v="Spreads"/>
    <s v="MistaChoco and Sistachoco Promo Pack 15g x 50"/>
    <n v="3"/>
    <n v="1500"/>
    <x v="1"/>
    <x v="29"/>
    <m/>
    <s v="General Trade"/>
    <s v="Whatsapp"/>
    <s v="00:00:00"/>
    <n v="4500"/>
    <d v="1899-12-30T16:22:27"/>
    <x v="54"/>
    <x v="1"/>
  </r>
  <r>
    <d v="2020-12-17T16:22:27"/>
    <s v="STU-2143281874"/>
    <s v="Glorious Heritage Super Minimarts"/>
    <s v="MistaChoco"/>
    <s v="MistaChoco 15g"/>
    <s v="Breakfast &amp; Snacks"/>
    <s v="Spreads"/>
    <s v="One Free Hanger of MistaChoco"/>
    <n v="1"/>
    <n v="1"/>
    <x v="1"/>
    <x v="29"/>
    <m/>
    <s v="General Trade"/>
    <s v="Whatsapp"/>
    <s v="00:00:00"/>
    <n v="1"/>
    <d v="1899-12-30T16:22:27"/>
    <x v="54"/>
    <x v="1"/>
  </r>
  <r>
    <d v="2020-12-01T09:02:19"/>
    <s v="STU-2143265142"/>
    <s v="Kings Venture"/>
    <s v="Fastizers Food Confectionery"/>
    <s v="Nibit Cookies"/>
    <s v="Breakfast &amp; Snacks"/>
    <s v="Confectionary"/>
    <s v="Nibit Mini Snacks Milky Cookies 60g x 72"/>
    <n v="2"/>
    <n v="3000"/>
    <x v="1"/>
    <x v="12"/>
    <m/>
    <s v="General Trade"/>
    <s v="Whatsapp"/>
    <s v="00:00:00"/>
    <n v="6000"/>
    <d v="1899-12-30T09:02:19"/>
    <x v="54"/>
    <x v="1"/>
  </r>
  <r>
    <d v="2020-12-01T09:02:19"/>
    <s v="STU-2143265142"/>
    <s v="Kings Venture"/>
    <s v="Nestle Nigeria Plc"/>
    <s v="Nestle Milo"/>
    <s v="Breakfast &amp; Snacks"/>
    <s v="Chocolate Beverage"/>
    <s v="Milo Sachet 20g x 240"/>
    <n v="3"/>
    <n v="9120"/>
    <x v="1"/>
    <x v="12"/>
    <m/>
    <s v="General Trade"/>
    <s v="Whatsapp"/>
    <s v="00:00:00"/>
    <n v="27360"/>
    <d v="1899-12-30T09:02:19"/>
    <x v="54"/>
    <x v="0"/>
  </r>
  <r>
    <d v="2020-12-01T09:02:19"/>
    <s v="STU-2143265142"/>
    <s v="Kings Venture"/>
    <s v="Nestle Nigeria Plc"/>
    <s v="Nestle Golden Morn"/>
    <s v="Breakfast &amp; Snacks"/>
    <s v="Cereal"/>
    <s v="Nestle Golden Morn 450g x 12"/>
    <n v="1"/>
    <n v="7450"/>
    <x v="1"/>
    <x v="12"/>
    <m/>
    <s v="General Trade"/>
    <s v="Whatsapp"/>
    <s v="00:00:00"/>
    <n v="7450"/>
    <d v="1899-12-30T09:02:19"/>
    <x v="54"/>
    <x v="1"/>
  </r>
  <r>
    <d v="2020-12-01T09:02:20"/>
    <s v="STU-2143265142"/>
    <s v="Kings Venture"/>
    <s v="Chi Nigeria Limited"/>
    <s v="Hollandia Evap. Milk"/>
    <s v="Breakfast &amp; Snacks"/>
    <s v="Yoghurt"/>
    <s v="HOLLANDIA EVAP MILK 190G x 24"/>
    <n v="3"/>
    <n v="4200"/>
    <x v="1"/>
    <x v="12"/>
    <m/>
    <s v="General Trade"/>
    <s v="Whatsapp"/>
    <s v="00:00:00"/>
    <n v="12600"/>
    <d v="1899-12-30T09:02:20"/>
    <x v="54"/>
    <x v="0"/>
  </r>
  <r>
    <d v="2020-12-07T17:08:12"/>
    <s v="STU-2143271417"/>
    <s v="Temiloluwa Minimart"/>
    <s v="Nasco"/>
    <s v="Nasco Cornflakes"/>
    <s v="Breakfast &amp; Snacks"/>
    <s v="Cereal"/>
    <s v="Nasco Original Cornflakes 350g x 10"/>
    <n v="1"/>
    <n v="5900"/>
    <x v="1"/>
    <x v="39"/>
    <m/>
    <s v="Wholesale"/>
    <s v="Whatsapp"/>
    <s v="00:00:00"/>
    <n v="5900"/>
    <d v="1899-12-30T17:08:12"/>
    <x v="54"/>
    <x v="1"/>
  </r>
  <r>
    <d v="2020-12-08T18:52:45"/>
    <s v="STU-2143272735"/>
    <s v="smine me Minimart"/>
    <s v="Fastizers Food Confectionery"/>
    <s v="Nibit Cookies"/>
    <s v="Breakfast &amp; Snacks"/>
    <s v="Confectionary"/>
    <s v="Nibit Mini Snacks Milky Cookies 60g x 72"/>
    <n v="1"/>
    <n v="3000"/>
    <x v="1"/>
    <x v="46"/>
    <m/>
    <s v="General Trade"/>
    <s v="Mobile App"/>
    <s v="00:00:00"/>
    <n v="3000"/>
    <d v="1899-12-30T18:52:45"/>
    <x v="54"/>
    <x v="1"/>
  </r>
  <r>
    <d v="2020-12-17T11:40:02"/>
    <s v="STU-2143281505"/>
    <s v="smine me Minimart"/>
    <s v="Dangote"/>
    <s v="Dangote Sugar"/>
    <s v="Breakfast &amp; Snacks"/>
    <s v="Sugar"/>
    <s v="Dangote Granulated Sugar 500g"/>
    <n v="0.25"/>
    <n v="4200"/>
    <x v="1"/>
    <x v="46"/>
    <m/>
    <s v="General Trade"/>
    <s v="Mobile App"/>
    <s v="00:00:00"/>
    <n v="1050"/>
    <d v="1899-12-30T11:40:02"/>
    <x v="54"/>
    <x v="1"/>
  </r>
  <r>
    <d v="2020-12-17T11:40:02"/>
    <s v="STU-2143281505"/>
    <s v="smine me Minimart"/>
    <s v="Fastizers Food Confectionery"/>
    <s v="Nibit Cookies"/>
    <s v="Breakfast &amp; Snacks"/>
    <s v="Confectionary"/>
    <s v="Nibit Mini Snacks Milky Cookies 60g x 72"/>
    <n v="1"/>
    <n v="3000"/>
    <x v="1"/>
    <x v="46"/>
    <m/>
    <s v="General Trade"/>
    <s v="Mobile App"/>
    <s v="00:00:00"/>
    <n v="3000"/>
    <d v="1899-12-30T11:40:02"/>
    <x v="54"/>
    <x v="1"/>
  </r>
  <r>
    <d v="2020-12-17T11:40:02"/>
    <s v="STU-2143281505"/>
    <s v="smine me Minimart"/>
    <s v="Nestle Nigeria Plc"/>
    <s v="Nestle Golden Morn"/>
    <s v="Breakfast &amp; Snacks"/>
    <s v="Cereal"/>
    <s v="Golden Morn 50g x100"/>
    <n v="0.5"/>
    <n v="7050"/>
    <x v="1"/>
    <x v="46"/>
    <m/>
    <s v="General Trade"/>
    <s v="Mobile App"/>
    <s v="00:00:00"/>
    <n v="3525"/>
    <d v="1899-12-30T11:40:02"/>
    <x v="54"/>
    <x v="1"/>
  </r>
  <r>
    <d v="2020-12-17T11:40:02"/>
    <s v="STU-2143281505"/>
    <s v="smine me Minimart"/>
    <s v="Arla Foods"/>
    <s v="Dano Cool Cow"/>
    <s v="Breakfast &amp; Snacks"/>
    <s v="Milk"/>
    <s v="Dano Cool Cow Sachet 12g x 260 + 30 Sachet Free"/>
    <n v="1"/>
    <n v="6750"/>
    <x v="1"/>
    <x v="46"/>
    <m/>
    <s v="General Trade"/>
    <s v="Mobile App"/>
    <s v="00:00:00"/>
    <n v="6750"/>
    <d v="1899-12-30T11:40:02"/>
    <x v="54"/>
    <x v="1"/>
  </r>
  <r>
    <d v="2020-12-17T11:40:03"/>
    <s v="STU-2143281505"/>
    <s v="smine me Minimart"/>
    <s v="FrieslandCampina WAMCO Nigeria"/>
    <s v="Peak Milk"/>
    <s v="Breakfast &amp; Snacks"/>
    <s v="Milk"/>
    <s v="Peak Milk Powder Sachet 14g x 210"/>
    <n v="0.5"/>
    <n v="10650"/>
    <x v="1"/>
    <x v="46"/>
    <m/>
    <s v="General Trade"/>
    <s v="Mobile App"/>
    <s v="00:00:00"/>
    <n v="5325"/>
    <d v="1899-12-30T11:40:03"/>
    <x v="54"/>
    <x v="1"/>
  </r>
  <r>
    <d v="2020-12-14T14:54:14"/>
    <s v="STU-2143278569"/>
    <s v="Oge Mini Mart"/>
    <s v="Arla Foods"/>
    <s v="Dano Cool Cow"/>
    <s v="Breakfast &amp; Snacks"/>
    <s v="Milk"/>
    <s v="Dano Cool Cow Sachet 12g x 260 + 30 Sachet Free"/>
    <n v="1"/>
    <n v="6750"/>
    <x v="1"/>
    <x v="74"/>
    <m/>
    <s v="General Trade"/>
    <s v="Whatsapp"/>
    <s v="00:00:00"/>
    <n v="6750"/>
    <d v="1899-12-30T14:54:14"/>
    <x v="54"/>
    <x v="1"/>
  </r>
  <r>
    <d v="2020-12-14T14:54:14"/>
    <s v="STU-2143278569"/>
    <s v="Oge Mini Mart"/>
    <s v="Chi Nigeria Limited"/>
    <s v="Hollandia Evap. Milk"/>
    <s v="Breakfast &amp; Snacks"/>
    <s v="Yoghurt"/>
    <s v="Hollandia Evap Slim 190g x 24"/>
    <n v="1"/>
    <n v="3180"/>
    <x v="1"/>
    <x v="74"/>
    <m/>
    <s v="General Trade"/>
    <s v="Whatsapp"/>
    <s v="00:00:00"/>
    <n v="3180"/>
    <d v="1899-12-30T14:54:14"/>
    <x v="54"/>
    <x v="1"/>
  </r>
  <r>
    <d v="2020-12-14T14:54:14"/>
    <s v="STU-2143278569"/>
    <s v="Oge Mini Mart"/>
    <s v="Nestle Nigeria Plc"/>
    <s v="Nestle Golden Morn"/>
    <s v="Breakfast &amp; Snacks"/>
    <s v="Cereal"/>
    <s v="Nestle Golden Morn 900g"/>
    <n v="1"/>
    <n v="7450"/>
    <x v="1"/>
    <x v="74"/>
    <m/>
    <s v="General Trade"/>
    <s v="Whatsapp"/>
    <s v="00:00:00"/>
    <n v="7450"/>
    <d v="1899-12-30T14:54:14"/>
    <x v="54"/>
    <x v="1"/>
  </r>
  <r>
    <d v="2020-12-15T22:41:02"/>
    <s v="STU-2143279995"/>
    <s v="Grandy Minimarts"/>
    <s v="Arla Foods"/>
    <s v="Dano Cool Cow"/>
    <s v="Breakfast &amp; Snacks"/>
    <s v="Milk"/>
    <s v="Dano Cool Cow Sachet 12g x 260 + 30 Sachet Free"/>
    <n v="5"/>
    <n v="6750"/>
    <x v="1"/>
    <x v="40"/>
    <m/>
    <s v="Wholesale"/>
    <s v="Mobile App"/>
    <s v="00:00:00"/>
    <n v="33750"/>
    <d v="1899-12-30T22:41:02"/>
    <x v="54"/>
    <x v="0"/>
  </r>
  <r>
    <d v="2020-12-14T10:41:18"/>
    <s v="STU-2143278040"/>
    <s v="Mosturah Olasina"/>
    <s v="Promasidor"/>
    <s v="Cowbell Milk"/>
    <s v="Breakfast &amp; Snacks"/>
    <s v="Milk"/>
    <s v="Cowbell Coffee 20g Sachet x 200"/>
    <n v="0.5"/>
    <n v="8500"/>
    <x v="1"/>
    <x v="40"/>
    <m/>
    <s v="Modern Trade"/>
    <s v="Mobile App"/>
    <s v="00:00:00"/>
    <n v="4250"/>
    <d v="1899-12-30T10:41:18"/>
    <x v="54"/>
    <x v="1"/>
  </r>
  <r>
    <d v="2020-12-02T22:36:25"/>
    <s v="STU-2143267693"/>
    <s v="Amazing Grace Minimarts"/>
    <s v="Arla Foods"/>
    <s v="Dano Cool Cow"/>
    <s v="Breakfast &amp; Snacks"/>
    <s v="Milk"/>
    <s v="Dano Cool Cow Sachet 12g x 260 + 30 Sachet Free"/>
    <n v="10"/>
    <n v="6750"/>
    <x v="1"/>
    <x v="40"/>
    <m/>
    <s v="General Trade"/>
    <s v="Mobile App"/>
    <s v="00:00:00"/>
    <n v="67500"/>
    <d v="1899-12-30T22:36:25"/>
    <x v="54"/>
    <x v="0"/>
  </r>
  <r>
    <d v="2020-12-04T16:37:06"/>
    <s v="STU-2143269460"/>
    <s v="Rodam Enterprises"/>
    <s v="Nestle Nigeria Plc"/>
    <s v="Nestle Milo"/>
    <s v="Breakfast &amp; Snacks"/>
    <s v="Chocolate Beverage"/>
    <s v="Milo Sachet 20g x 240"/>
    <n v="5"/>
    <n v="9120"/>
    <x v="1"/>
    <x v="40"/>
    <m/>
    <s v="General Trade"/>
    <s v="Mobile App"/>
    <s v="00:00:00"/>
    <n v="45600"/>
    <d v="1899-12-30T16:37:06"/>
    <x v="54"/>
    <x v="0"/>
  </r>
  <r>
    <d v="2020-12-06T18:53:57"/>
    <s v="STU-2143270161"/>
    <s v="okiki varieties Minimart"/>
    <s v="Fastizers Food Confectionery"/>
    <s v="Nibit Cookies"/>
    <s v="Breakfast &amp; Snacks"/>
    <s v="Confectionary"/>
    <s v="Nibit Mini Snacks Milky Cookies 60g x 72"/>
    <n v="0.5"/>
    <n v="3000"/>
    <x v="1"/>
    <x v="40"/>
    <m/>
    <s v="General Trade"/>
    <s v="Mobile App"/>
    <s v="00:00:00"/>
    <n v="1500"/>
    <d v="1899-12-30T18:53:57"/>
    <x v="54"/>
    <x v="1"/>
  </r>
  <r>
    <d v="2020-12-06T18:53:57"/>
    <s v="STU-2143270161"/>
    <s v="okiki varieties Minimart"/>
    <s v="Fastizers Food Confectionery"/>
    <s v="Nibit Cookies"/>
    <s v="Breakfast &amp; Snacks"/>
    <s v="Confectionary"/>
    <s v="Nibit Mini Snacks Chocolate Cookies 60g x 72"/>
    <n v="0.5"/>
    <n v="3000"/>
    <x v="1"/>
    <x v="40"/>
    <m/>
    <s v="General Trade"/>
    <s v="Mobile App"/>
    <s v="00:00:00"/>
    <n v="1500"/>
    <d v="1899-12-30T18:53:57"/>
    <x v="54"/>
    <x v="1"/>
  </r>
  <r>
    <d v="2020-12-06T18:53:57"/>
    <s v="STU-2143270161"/>
    <s v="okiki varieties Minimart"/>
    <s v="Chi Nigeria Limited"/>
    <s v="Hollandia Evap. Milk"/>
    <s v="Breakfast &amp; Snacks"/>
    <s v="Yoghurt"/>
    <s v="HOLLANDIA EVAP MILK 50ML x 48"/>
    <n v="1"/>
    <n v="2780"/>
    <x v="1"/>
    <x v="40"/>
    <m/>
    <s v="General Trade"/>
    <s v="Mobile App"/>
    <s v="00:00:00"/>
    <n v="2780"/>
    <d v="1899-12-30T18:53:57"/>
    <x v="54"/>
    <x v="1"/>
  </r>
  <r>
    <d v="2020-12-06T18:53:58"/>
    <s v="STU-2143270161"/>
    <s v="okiki varieties Minimart"/>
    <s v="Cadbury Nigeria Plc"/>
    <s v="Bournvita"/>
    <s v="Breakfast &amp; Snacks"/>
    <s v="Chocolate Beverage"/>
    <s v="Cadbury Bournvita Refill 500g x 12"/>
    <n v="0.5"/>
    <n v="11150"/>
    <x v="1"/>
    <x v="40"/>
    <m/>
    <s v="General Trade"/>
    <s v="Mobile App"/>
    <s v="00:00:00"/>
    <n v="5575"/>
    <d v="1899-12-30T18:53:58"/>
    <x v="54"/>
    <x v="1"/>
  </r>
  <r>
    <d v="2020-12-06T18:53:58"/>
    <s v="STU-2143270161"/>
    <s v="okiki varieties Minimart"/>
    <s v="Cadbury Nigeria Plc"/>
    <s v="Bournvita"/>
    <s v="Breakfast &amp; Snacks"/>
    <s v="Chocolate Beverage"/>
    <s v="Cadbury Bournvita Sachet 20g x 200"/>
    <n v="0.5"/>
    <n v="9050"/>
    <x v="1"/>
    <x v="40"/>
    <m/>
    <s v="General Trade"/>
    <s v="Mobile App"/>
    <s v="00:00:00"/>
    <n v="4525"/>
    <d v="1899-12-30T18:53:58"/>
    <x v="54"/>
    <x v="1"/>
  </r>
  <r>
    <d v="2020-12-06T18:53:58"/>
    <s v="STU-2143270161"/>
    <s v="okiki varieties Minimart"/>
    <s v="FrieslandCampina WAMCO Nigeria"/>
    <s v="Peak Milk"/>
    <s v="Breakfast &amp; Snacks"/>
    <s v="Milk"/>
    <s v="Peak Evap Filled 160g x 24"/>
    <n v="1"/>
    <n v="3750"/>
    <x v="1"/>
    <x v="40"/>
    <m/>
    <s v="General Trade"/>
    <s v="Mobile App"/>
    <s v="00:00:00"/>
    <n v="3750"/>
    <d v="1899-12-30T18:53:58"/>
    <x v="54"/>
    <x v="1"/>
  </r>
  <r>
    <d v="2020-12-06T18:53:58"/>
    <s v="STU-2143270161"/>
    <s v="okiki varieties Minimart"/>
    <s v="Nestle Nigeria Plc"/>
    <s v="Nestle Milo"/>
    <s v="Breakfast &amp; Snacks"/>
    <s v="Chocolate Beverage"/>
    <s v="Milo Sachet 20g x 240"/>
    <n v="0.5"/>
    <n v="9120"/>
    <x v="1"/>
    <x v="40"/>
    <m/>
    <s v="General Trade"/>
    <s v="Mobile App"/>
    <s v="00:00:00"/>
    <n v="4560"/>
    <d v="1899-12-30T18:53:58"/>
    <x v="54"/>
    <x v="1"/>
  </r>
  <r>
    <d v="2020-12-07T07:36:35"/>
    <s v="STU-2143270221"/>
    <s v="Madam rahman Minimart"/>
    <s v="Chi Nigeria Limited"/>
    <s v="Hollandia Evap. Milk"/>
    <s v="Breakfast &amp; Snacks"/>
    <s v="Yoghurt"/>
    <s v="HOLLANDIA EVAP MILK 50ML x 48"/>
    <n v="1"/>
    <n v="2780"/>
    <x v="1"/>
    <x v="40"/>
    <m/>
    <s v="General Trade"/>
    <s v="Mobile App"/>
    <s v="00:00:00"/>
    <n v="2780"/>
    <d v="1899-12-30T07:36:35"/>
    <x v="54"/>
    <x v="1"/>
  </r>
  <r>
    <d v="2020-12-07T07:36:35"/>
    <s v="STU-2143270221"/>
    <s v="Madam rahman Minimart"/>
    <s v="Nestle Nigeria Plc"/>
    <s v="Nestle Milo"/>
    <s v="Breakfast &amp; Snacks"/>
    <s v="Chocolate Beverage"/>
    <s v="Milo Sachet 20g x 240"/>
    <n v="1"/>
    <n v="9120"/>
    <x v="1"/>
    <x v="40"/>
    <m/>
    <s v="General Trade"/>
    <s v="Mobile App"/>
    <s v="00:00:00"/>
    <n v="9120"/>
    <d v="1899-12-30T07:36:35"/>
    <x v="54"/>
    <x v="1"/>
  </r>
  <r>
    <d v="2020-12-07T07:36:35"/>
    <s v="STU-2143270221"/>
    <s v="Madam rahman Minimart"/>
    <s v="FrieslandCampina WAMCO Nigeria"/>
    <s v="Peak Milk"/>
    <s v="Breakfast &amp; Snacks"/>
    <s v="Milk"/>
    <s v="Peak Evap Filled 160g x 24"/>
    <n v="1"/>
    <n v="3750"/>
    <x v="1"/>
    <x v="40"/>
    <m/>
    <s v="General Trade"/>
    <s v="Mobile App"/>
    <s v="00:00:00"/>
    <n v="3750"/>
    <d v="1899-12-30T07:36:35"/>
    <x v="54"/>
    <x v="1"/>
  </r>
  <r>
    <d v="2020-12-07T07:36:35"/>
    <s v="STU-2143270221"/>
    <s v="Madam rahman Minimart"/>
    <s v="Cadbury Nigeria Plc"/>
    <s v="Bournvita"/>
    <s v="Breakfast &amp; Snacks"/>
    <s v="Chocolate Beverage"/>
    <s v="Cadbury Bournvita Sachet 20g x 200"/>
    <n v="1"/>
    <n v="9050"/>
    <x v="1"/>
    <x v="40"/>
    <m/>
    <s v="General Trade"/>
    <s v="Mobile App"/>
    <s v="00:00:00"/>
    <n v="9050"/>
    <d v="1899-12-30T07:36:35"/>
    <x v="54"/>
    <x v="1"/>
  </r>
  <r>
    <d v="2020-12-09T11:40:59"/>
    <s v="STU-2143273238"/>
    <s v="Madam ik"/>
    <s v="Nestle Nigeria Plc"/>
    <s v="Nestle Milo"/>
    <s v="Breakfast &amp; Snacks"/>
    <s v="Chocolate Beverage"/>
    <s v="Milo Sachet 20g x 240"/>
    <n v="6"/>
    <n v="9120"/>
    <x v="1"/>
    <x v="40"/>
    <m/>
    <s v="General Trade"/>
    <s v="Mobile App"/>
    <s v="00:00:00"/>
    <n v="54720"/>
    <d v="1899-12-30T11:40:59"/>
    <x v="54"/>
    <x v="0"/>
  </r>
  <r>
    <d v="2020-12-14T18:58:14"/>
    <s v="STU-2143279013"/>
    <s v="bolly Super Store"/>
    <s v="Arla Foods"/>
    <s v="Dano Cool Cow"/>
    <s v="Breakfast &amp; Snacks"/>
    <s v="Milk"/>
    <s v="Dano Cool Cow Sachet 12g x 260 + 30 Sachet Free"/>
    <n v="2"/>
    <n v="6750"/>
    <x v="1"/>
    <x v="40"/>
    <m/>
    <s v="General Trade"/>
    <s v="Mobile App"/>
    <s v="00:00:00"/>
    <n v="13500"/>
    <d v="1899-12-30T18:58:14"/>
    <x v="54"/>
    <x v="0"/>
  </r>
  <r>
    <d v="2020-12-30T21:34:44"/>
    <s v="STU-2143290079"/>
    <s v="Olaboy Minimart"/>
    <s v="FrieslandCampina WAMCO Nigeria"/>
    <s v="Three Crowns Milk"/>
    <s v="Breakfast &amp; Snacks"/>
    <s v="Milk"/>
    <s v="THREE CROWN EVAP TRAY 24 X 170G"/>
    <n v="10"/>
    <n v="3750"/>
    <x v="1"/>
    <x v="40"/>
    <m/>
    <s v="General Trade"/>
    <s v="Mobile App"/>
    <s v="00:00:00"/>
    <n v="37500"/>
    <d v="1899-12-30T21:34:44"/>
    <x v="54"/>
    <x v="0"/>
  </r>
  <r>
    <d v="2020-12-27T22:28:57"/>
    <s v="STU-2143287135"/>
    <s v="Emeka mart"/>
    <s v="Nestle Nigeria Plc"/>
    <s v="Nestle Milo"/>
    <s v="Breakfast &amp; Snacks"/>
    <s v="Chocolate Beverage"/>
    <s v="Milo Sachet 20g x 240"/>
    <n v="6"/>
    <n v="9200"/>
    <x v="1"/>
    <x v="40"/>
    <m/>
    <s v="Modern Trade"/>
    <s v="Whatsapp"/>
    <s v="00:00:00"/>
    <n v="55200"/>
    <d v="1899-12-30T22:28:57"/>
    <x v="54"/>
    <x v="0"/>
  </r>
  <r>
    <d v="2020-12-01T15:15:20"/>
    <s v="STU-2143265879"/>
    <s v="Mj Minimart"/>
    <s v="Nestle Nigeria Plc"/>
    <s v="Nestle Milo"/>
    <s v="Breakfast &amp; Snacks"/>
    <s v="Chocolate Beverage"/>
    <s v="Milo Sachet 20g x 240"/>
    <n v="1"/>
    <n v="9120"/>
    <x v="1"/>
    <x v="40"/>
    <m/>
    <s v="General Trade"/>
    <s v="Whatsapp"/>
    <s v="00:00:00"/>
    <n v="9120"/>
    <d v="1899-12-30T15:15:20"/>
    <x v="54"/>
    <x v="1"/>
  </r>
  <r>
    <d v="2020-12-01T15:15:20"/>
    <s v="STU-2143265879"/>
    <s v="Mj Minimart"/>
    <s v="FrieslandCampina WAMCO Nigeria"/>
    <s v="Peak Milk"/>
    <s v="Breakfast &amp; Snacks"/>
    <s v="Milk"/>
    <s v="Peak Nig Tray 160g x 24"/>
    <n v="1"/>
    <n v="4400"/>
    <x v="1"/>
    <x v="40"/>
    <m/>
    <s v="General Trade"/>
    <s v="Whatsapp"/>
    <s v="00:00:00"/>
    <n v="4400"/>
    <d v="1899-12-30T15:15:20"/>
    <x v="54"/>
    <x v="1"/>
  </r>
  <r>
    <d v="2020-12-01T15:15:21"/>
    <s v="STU-2143265879"/>
    <s v="Mj Minimart"/>
    <s v="Mikano Intl Limited"/>
    <s v="Mac Wafers"/>
    <s v="Breakfast &amp; Snacks"/>
    <s v="Biscuits"/>
    <s v="Mac Crunchy Chocolate Coated Wafer 20g x 80"/>
    <n v="1"/>
    <n v="3680"/>
    <x v="1"/>
    <x v="40"/>
    <m/>
    <s v="General Trade"/>
    <s v="Whatsapp"/>
    <s v="00:00:00"/>
    <n v="3680"/>
    <d v="1899-12-30T15:15:21"/>
    <x v="54"/>
    <x v="1"/>
  </r>
  <r>
    <d v="2020-12-03T10:11:08"/>
    <s v="STU-2143267951"/>
    <s v="Babkem Minimart"/>
    <s v="Arla Foods"/>
    <s v="Dano Cool Cow"/>
    <s v="Breakfast &amp; Snacks"/>
    <s v="Milk"/>
    <s v="Dano Cool Cow Sachet 12g x 260 + 30 Sachet Free"/>
    <n v="2"/>
    <n v="6750"/>
    <x v="1"/>
    <x v="40"/>
    <m/>
    <s v="General Trade"/>
    <s v="Whatsapp"/>
    <s v="00:00:00"/>
    <n v="13500"/>
    <d v="1899-12-30T10:11:08"/>
    <x v="54"/>
    <x v="0"/>
  </r>
  <r>
    <d v="2020-12-03T10:11:08"/>
    <s v="STU-2143267951"/>
    <s v="Babkem Minimart"/>
    <s v="Arla Foods"/>
    <s v="Dano Cool Cow"/>
    <s v="Breakfast &amp; Snacks"/>
    <s v="Milk"/>
    <s v="Dano Cool Cow Refill 350g x 12"/>
    <n v="1"/>
    <n v="8500"/>
    <x v="1"/>
    <x v="40"/>
    <m/>
    <s v="General Trade"/>
    <s v="Whatsapp"/>
    <s v="00:00:00"/>
    <n v="8500"/>
    <d v="1899-12-30T10:11:08"/>
    <x v="54"/>
    <x v="1"/>
  </r>
  <r>
    <d v="2020-12-02T15:35:31"/>
    <s v="STU-2143268594"/>
    <s v="Alhaja Eggs"/>
    <s v="Arla Foods"/>
    <s v="Dano Cool Cow"/>
    <s v="Breakfast &amp; Snacks"/>
    <s v="Milk"/>
    <s v="Dano Cool Cow Refill 800g x 12"/>
    <n v="1"/>
    <n v="19170"/>
    <x v="1"/>
    <x v="40"/>
    <m/>
    <s v="General Trade"/>
    <s v="Whatsapp"/>
    <s v="00:00:00"/>
    <n v="19170"/>
    <d v="1899-12-30T15:35:31"/>
    <x v="54"/>
    <x v="0"/>
  </r>
  <r>
    <d v="2020-12-02T15:35:31"/>
    <s v="STU-2143268594"/>
    <s v="Alhaja Eggs"/>
    <s v="Promasidor"/>
    <s v="Loya Milk"/>
    <s v="Breakfast &amp; Snacks"/>
    <s v="Milk"/>
    <s v="Loya 320g Refill x 12"/>
    <n v="1"/>
    <n v="11000"/>
    <x v="1"/>
    <x v="40"/>
    <m/>
    <s v="General Trade"/>
    <s v="Whatsapp"/>
    <s v="00:00:00"/>
    <n v="11000"/>
    <d v="1899-12-30T15:35:31"/>
    <x v="54"/>
    <x v="0"/>
  </r>
  <r>
    <d v="2020-12-04T17:35:04"/>
    <s v="STU-2143269549"/>
    <s v="Madam Ekene Minimart"/>
    <s v="Promasidor"/>
    <s v="Cowbell Milk"/>
    <s v="Breakfast &amp; Snacks"/>
    <s v="Milk"/>
    <s v="Cowbell Chocolate Sachet 20g x 26 x 10"/>
    <n v="1"/>
    <n v="7800"/>
    <x v="1"/>
    <x v="40"/>
    <m/>
    <s v="General Trade"/>
    <s v="Whatsapp"/>
    <s v="00:00:00"/>
    <n v="7800"/>
    <d v="1899-12-30T17:35:04"/>
    <x v="54"/>
    <x v="1"/>
  </r>
  <r>
    <d v="2020-12-07T12:42:48"/>
    <s v="STU-2143270760"/>
    <s v="Window Shop"/>
    <s v="MistaChoco"/>
    <s v="MistaChoco 15g"/>
    <s v="Breakfast &amp; Snacks"/>
    <s v="Spreads"/>
    <s v="MistaChoco and Sistachoco Promo Pack 15g x 50"/>
    <n v="1"/>
    <n v="1500"/>
    <x v="1"/>
    <x v="40"/>
    <m/>
    <s v="General Trade"/>
    <s v="Whatsapp"/>
    <s v="00:00:00"/>
    <n v="1500"/>
    <d v="1899-12-30T12:42:48"/>
    <x v="54"/>
    <x v="1"/>
  </r>
  <r>
    <d v="2020-12-10T15:36:03"/>
    <s v="STU-2143274986"/>
    <s v="A Square Minimart"/>
    <s v="MistaChoco"/>
    <s v="MistaChoco 15g"/>
    <s v="Breakfast &amp; Snacks"/>
    <s v="Spreads"/>
    <s v="One Free Hanger of MistaChoco"/>
    <n v="1"/>
    <n v="1"/>
    <x v="1"/>
    <x v="40"/>
    <m/>
    <s v="General Trade"/>
    <s v="Whatsapp"/>
    <s v="00:00:00"/>
    <n v="1"/>
    <d v="1899-12-30T15:36:03"/>
    <x v="54"/>
    <x v="1"/>
  </r>
  <r>
    <d v="2020-12-10T15:36:03"/>
    <s v="STU-2143274986"/>
    <s v="A Square Minimart"/>
    <s v="MistaChoco"/>
    <s v="MistaChoco 15g"/>
    <s v="Breakfast &amp; Snacks"/>
    <s v="Spreads"/>
    <s v="MistaChoco and Sistachoco Promo Pack 15g x 50"/>
    <n v="1"/>
    <n v="1500"/>
    <x v="1"/>
    <x v="40"/>
    <m/>
    <s v="General Trade"/>
    <s v="Whatsapp"/>
    <s v="00:00:00"/>
    <n v="1500"/>
    <d v="1899-12-30T15:36:03"/>
    <x v="54"/>
    <x v="1"/>
  </r>
  <r>
    <d v="2020-12-12T09:46:15"/>
    <s v="STU-2143276875"/>
    <s v="Daves Supermarket"/>
    <s v="FrieslandCampina WAMCO Nigeria"/>
    <s v="Three Crowns Milk"/>
    <s v="Breakfast &amp; Snacks"/>
    <s v="Milk"/>
    <s v="THREE CROWN EVAP TRAY 24 X 170G"/>
    <n v="2"/>
    <n v="3750"/>
    <x v="1"/>
    <x v="40"/>
    <m/>
    <s v="General Trade"/>
    <s v="Whatsapp"/>
    <s v="00:00:00"/>
    <n v="7500"/>
    <d v="1899-12-30T09:46:15"/>
    <x v="54"/>
    <x v="1"/>
  </r>
  <r>
    <d v="2020-12-12T09:46:15"/>
    <s v="STU-2143276875"/>
    <s v="Daves Supermarket"/>
    <s v="Arla Foods"/>
    <s v="Dano Cool Cow"/>
    <s v="Breakfast &amp; Snacks"/>
    <s v="Milk"/>
    <s v="Dano Cool Cow Refill 350g x 12"/>
    <n v="1"/>
    <n v="8500"/>
    <x v="1"/>
    <x v="40"/>
    <m/>
    <s v="General Trade"/>
    <s v="Whatsapp"/>
    <s v="00:00:00"/>
    <n v="8500"/>
    <d v="1899-12-30T09:46:15"/>
    <x v="54"/>
    <x v="1"/>
  </r>
  <r>
    <d v="2020-12-12T09:46:15"/>
    <s v="STU-2143276875"/>
    <s v="Daves Supermarket"/>
    <s v="Nestle Nigeria Plc"/>
    <s v="Nestle Milo"/>
    <s v="Breakfast &amp; Snacks"/>
    <s v="Chocolate Beverage"/>
    <s v="Milo Refill 200g x 24"/>
    <n v="1"/>
    <n v="9350"/>
    <x v="1"/>
    <x v="40"/>
    <m/>
    <s v="General Trade"/>
    <s v="Whatsapp"/>
    <s v="00:00:00"/>
    <n v="9350"/>
    <d v="1899-12-30T09:46:15"/>
    <x v="54"/>
    <x v="1"/>
  </r>
  <r>
    <d v="2020-12-12T09:46:15"/>
    <s v="STU-2143276875"/>
    <s v="Daves Supermarket"/>
    <s v="Nasco"/>
    <s v="Nasco Cornflakes"/>
    <s v="Breakfast &amp; Snacks"/>
    <s v="Cereal"/>
    <s v="Nasco Cornflakes Original Sachet 30g x 36"/>
    <n v="1"/>
    <n v="2000"/>
    <x v="1"/>
    <x v="40"/>
    <m/>
    <s v="General Trade"/>
    <s v="Whatsapp"/>
    <s v="00:00:00"/>
    <n v="2000"/>
    <d v="1899-12-30T09:46:15"/>
    <x v="54"/>
    <x v="1"/>
  </r>
  <r>
    <d v="2020-12-13T17:17:18"/>
    <s v="STU-2143277518"/>
    <s v="2 Cees Supermarket"/>
    <s v="MistaChoco"/>
    <s v="MistaChoco 15g"/>
    <s v="Breakfast &amp; Snacks"/>
    <s v="Spreads"/>
    <s v="One Free Hanger of MistaChoco"/>
    <n v="1"/>
    <n v="1"/>
    <x v="1"/>
    <x v="40"/>
    <m/>
    <s v="General Trade"/>
    <s v="Whatsapp"/>
    <s v="00:00:00"/>
    <n v="1"/>
    <d v="1899-12-30T17:17:18"/>
    <x v="54"/>
    <x v="1"/>
  </r>
  <r>
    <d v="2020-12-13T17:17:18"/>
    <s v="STU-2143277518"/>
    <s v="2 Cees Supermarket"/>
    <s v="MistaChoco"/>
    <s v="MistaChoco 15g"/>
    <s v="Breakfast &amp; Snacks"/>
    <s v="Spreads"/>
    <s v="MistaChoco and Sistachoco Promo Pack 15g x 50"/>
    <n v="1"/>
    <n v="1500"/>
    <x v="1"/>
    <x v="40"/>
    <m/>
    <s v="General Trade"/>
    <s v="Whatsapp"/>
    <s v="00:00:00"/>
    <n v="1500"/>
    <d v="1899-12-30T17:17:18"/>
    <x v="54"/>
    <x v="1"/>
  </r>
  <r>
    <d v="2020-12-13T17:23:13"/>
    <s v="STU-2143277519"/>
    <s v="Dynamic 3"/>
    <s v="MistaChoco"/>
    <s v="MistaChoco 15g"/>
    <s v="Breakfast &amp; Snacks"/>
    <s v="Spreads"/>
    <s v="MistaChoco and Sistachoco Promo Pack 15g x 50"/>
    <n v="1"/>
    <n v="1500"/>
    <x v="1"/>
    <x v="40"/>
    <m/>
    <s v="General Trade"/>
    <s v="Whatsapp"/>
    <s v="00:00:00"/>
    <n v="1500"/>
    <d v="1899-12-30T17:23:13"/>
    <x v="54"/>
    <x v="1"/>
  </r>
  <r>
    <d v="2020-12-13T17:23:13"/>
    <s v="STU-2143277519"/>
    <s v="Dynamic 3"/>
    <s v="MistaChoco"/>
    <s v="MistaChoco 15g"/>
    <s v="Breakfast &amp; Snacks"/>
    <s v="Spreads"/>
    <s v="One Free Hanger of MistaChoco"/>
    <n v="1"/>
    <n v="1"/>
    <x v="1"/>
    <x v="40"/>
    <m/>
    <s v="General Trade"/>
    <s v="Whatsapp"/>
    <s v="00:00:00"/>
    <n v="1"/>
    <d v="1899-12-30T17:23:13"/>
    <x v="54"/>
    <x v="1"/>
  </r>
  <r>
    <d v="2020-12-14T12:41:27"/>
    <s v="STU-2143278312"/>
    <s v="Isaac Minimarts"/>
    <s v="FrieslandCampina WAMCO Nigeria"/>
    <s v="Peak Milk"/>
    <s v="Breakfast &amp; Snacks"/>
    <s v="Milk"/>
    <s v="Peak Milk Powder Sachet 14g x 210"/>
    <n v="5"/>
    <n v="10650"/>
    <x v="1"/>
    <x v="40"/>
    <m/>
    <s v="General Trade"/>
    <s v="Whatsapp"/>
    <s v="00:00:00"/>
    <n v="53250"/>
    <d v="1899-12-30T12:41:27"/>
    <x v="54"/>
    <x v="0"/>
  </r>
  <r>
    <d v="2020-12-16T17:51:17"/>
    <s v="STU-2143281016"/>
    <s v="Godswill SuperMinimarts"/>
    <s v="MistaChoco"/>
    <s v="MistaChoco 15g"/>
    <s v="Breakfast &amp; Snacks"/>
    <s v="Spreads"/>
    <s v="MistaChoco and Sistachoco Promo Pack 15g x 50"/>
    <n v="1"/>
    <n v="1500"/>
    <x v="1"/>
    <x v="40"/>
    <m/>
    <s v="General Trade"/>
    <s v="Whatsapp"/>
    <s v="00:00:00"/>
    <n v="1500"/>
    <d v="1899-12-30T17:51:17"/>
    <x v="54"/>
    <x v="1"/>
  </r>
  <r>
    <d v="2020-12-16T17:51:17"/>
    <s v="STU-2143281016"/>
    <s v="Godswill SuperMinimarts"/>
    <s v="MistaChoco"/>
    <s v="MistaChoco 15g"/>
    <s v="Breakfast &amp; Snacks"/>
    <s v="Spreads"/>
    <s v="One Free Hanger of MistaChoco"/>
    <n v="1"/>
    <n v="1"/>
    <x v="1"/>
    <x v="40"/>
    <m/>
    <s v="General Trade"/>
    <s v="Whatsapp"/>
    <s v="00:00:00"/>
    <n v="1"/>
    <d v="1899-12-30T17:51:17"/>
    <x v="54"/>
    <x v="1"/>
  </r>
  <r>
    <d v="2020-12-17T16:33:04"/>
    <s v="STU-2143281908"/>
    <s v="O And K Super Store"/>
    <s v="Arla Foods"/>
    <s v="Dano Full Cream"/>
    <s v="Breakfast &amp; Snacks"/>
    <s v="Milk"/>
    <s v="DANO FULL CREAM 12 X 800G"/>
    <n v="1"/>
    <n v="23680"/>
    <x v="1"/>
    <x v="40"/>
    <m/>
    <s v="General Trade"/>
    <s v="Whatsapp"/>
    <s v="00:00:00"/>
    <n v="23680"/>
    <d v="1899-12-30T16:33:04"/>
    <x v="54"/>
    <x v="0"/>
  </r>
  <r>
    <d v="2020-12-18T17:36:55"/>
    <s v="STU-2143282755"/>
    <s v="Able God"/>
    <s v="FrieslandCampina WAMCO Nigeria"/>
    <s v="Peak Milk"/>
    <s v="Breakfast &amp; Snacks"/>
    <s v="Milk"/>
    <s v="Peak Milk Powder Sachet 14g x 210"/>
    <n v="3"/>
    <n v="10650"/>
    <x v="1"/>
    <x v="40"/>
    <m/>
    <s v="General Trade"/>
    <s v="Whatsapp"/>
    <s v="00:00:00"/>
    <n v="31950"/>
    <d v="1899-12-30T17:36:55"/>
    <x v="54"/>
    <x v="0"/>
  </r>
  <r>
    <d v="2020-12-22T14:30:38"/>
    <s v="STU-2143285392"/>
    <s v="Ezzybest Minimarts"/>
    <s v="Nasco"/>
    <s v="Nasco Biscuit"/>
    <s v="Breakfast &amp; Snacks"/>
    <s v="Biscuits"/>
    <s v="Nasco Shortcake 120g  x 36"/>
    <n v="1"/>
    <n v="3300"/>
    <x v="1"/>
    <x v="40"/>
    <m/>
    <s v="General Trade"/>
    <s v="Whatsapp"/>
    <s v="00:00:00"/>
    <n v="3300"/>
    <d v="1899-12-30T14:30:38"/>
    <x v="54"/>
    <x v="1"/>
  </r>
  <r>
    <d v="2020-12-22T14:30:38"/>
    <s v="STU-2143285392"/>
    <s v="Ezzybest Minimarts"/>
    <s v="Fastizers Food Confectionery"/>
    <s v="Nibit Cookies"/>
    <s v="Breakfast &amp; Snacks"/>
    <s v="Confectionary"/>
    <s v="Nibit Mini Snacks Chocolate Cookies 60g x 72"/>
    <n v="1"/>
    <n v="3000"/>
    <x v="1"/>
    <x v="40"/>
    <m/>
    <s v="General Trade"/>
    <s v="Whatsapp"/>
    <s v="00:00:00"/>
    <n v="3000"/>
    <d v="1899-12-30T14:30:38"/>
    <x v="54"/>
    <x v="1"/>
  </r>
  <r>
    <d v="2020-12-22T14:30:38"/>
    <s v="STU-2143285392"/>
    <s v="Ezzybest Minimarts"/>
    <s v="FrieslandCampina WAMCO Nigeria"/>
    <s v="Peak Milk"/>
    <s v="Breakfast &amp; Snacks"/>
    <s v="Milk"/>
    <s v="Peak Nig Tray 160g x 24"/>
    <n v="1"/>
    <n v="4550"/>
    <x v="1"/>
    <x v="40"/>
    <m/>
    <s v="General Trade"/>
    <s v="Whatsapp"/>
    <s v="00:00:00"/>
    <n v="4550"/>
    <d v="1899-12-30T14:30:38"/>
    <x v="54"/>
    <x v="1"/>
  </r>
  <r>
    <d v="2020-12-22T14:30:38"/>
    <s v="STU-2143285392"/>
    <s v="Ezzybest Minimarts"/>
    <s v="FrieslandCampina WAMCO Nigeria"/>
    <s v="Three Crowns Milk"/>
    <s v="Breakfast &amp; Snacks"/>
    <s v="Milk"/>
    <s v="THREE CROWN EVAP TRAY 24 X 170G"/>
    <n v="1"/>
    <n v="3750"/>
    <x v="1"/>
    <x v="40"/>
    <m/>
    <s v="General Trade"/>
    <s v="Whatsapp"/>
    <s v="00:00:00"/>
    <n v="3750"/>
    <d v="1899-12-30T14:30:38"/>
    <x v="54"/>
    <x v="1"/>
  </r>
  <r>
    <d v="2020-12-28T12:00:40"/>
    <s v="STU-2143287537"/>
    <s v="Labbas Minimart"/>
    <s v="FrieslandCampina WAMCO Nigeria"/>
    <s v="Peak Milk"/>
    <s v="Breakfast &amp; Snacks"/>
    <s v="Milk"/>
    <s v="Peak Milk Powder Sachet 14g x 210"/>
    <n v="1"/>
    <n v="10650"/>
    <x v="1"/>
    <x v="40"/>
    <m/>
    <s v="General Trade"/>
    <s v="Whatsapp"/>
    <s v="00:00:00"/>
    <n v="10650"/>
    <d v="1899-12-30T12:00:40"/>
    <x v="54"/>
    <x v="0"/>
  </r>
  <r>
    <d v="2020-12-01T14:08:05"/>
    <s v="STU-2143265766"/>
    <s v="C B C Minimart"/>
    <s v="Olam Group Nigeria"/>
    <s v="Tasty Tom Sachet"/>
    <s v="Food"/>
    <s v="Processed Food"/>
    <s v="Tasty Tom Sachet 65g x 50"/>
    <n v="4"/>
    <n v="4600"/>
    <x v="0"/>
    <x v="62"/>
    <d v="2020-12-02T07:51:40"/>
    <s v="General Trade"/>
    <s v="Whatsapp"/>
    <d v="1899-12-30T17:43:35"/>
    <n v="18400"/>
    <d v="1899-12-30T14:08:05"/>
    <x v="386"/>
    <x v="0"/>
  </r>
  <r>
    <d v="2020-12-01T14:08:05"/>
    <s v="STU-2143265766"/>
    <s v="C B C Minimart"/>
    <s v="Anhui Qiangwang Food Ltd"/>
    <s v="Tasty cubes"/>
    <s v="Food"/>
    <s v="Spices"/>
    <s v="Tasty Cubes Chicken Flavour 100g x 80"/>
    <n v="1"/>
    <n v="9600"/>
    <x v="0"/>
    <x v="62"/>
    <d v="2020-12-02T07:51:40"/>
    <s v="General Trade"/>
    <s v="Whatsapp"/>
    <d v="1899-12-30T17:43:35"/>
    <n v="9600"/>
    <d v="1899-12-30T14:08:05"/>
    <x v="386"/>
    <x v="1"/>
  </r>
  <r>
    <d v="2020-12-01T14:08:06"/>
    <s v="STU-2143265766"/>
    <s v="C B C Minimart"/>
    <s v="Flour Mills of Nigeria"/>
    <s v="Golden Penny Spaghetti"/>
    <s v="Food"/>
    <s v="Processed Food"/>
    <s v="Golden Penny Spaghetti 500g x 20"/>
    <n v="5"/>
    <n v="4250"/>
    <x v="0"/>
    <x v="62"/>
    <d v="2020-12-02T07:51:40"/>
    <s v="General Trade"/>
    <s v="Whatsapp"/>
    <d v="1899-12-30T17:43:34"/>
    <n v="21250"/>
    <d v="1899-12-30T14:08:06"/>
    <x v="386"/>
    <x v="0"/>
  </r>
  <r>
    <d v="2020-12-01T11:21:08"/>
    <s v="STU-2143265387"/>
    <s v="Madam Wisdom Minimart"/>
    <s v="Olam Group Nigeria"/>
    <s v="Tasty Tom Sachet"/>
    <s v="Food"/>
    <s v="Processed Food"/>
    <s v="Tasty Tom Sachet 65g x 50"/>
    <n v="2"/>
    <n v="4600"/>
    <x v="0"/>
    <x v="19"/>
    <d v="2020-12-02T11:01:25"/>
    <s v="General Trade"/>
    <s v="Whatsapp"/>
    <d v="1899-12-30T23:40:17"/>
    <n v="9200"/>
    <d v="1899-12-30T11:21:08"/>
    <x v="88"/>
    <x v="1"/>
  </r>
  <r>
    <d v="2020-12-01T12:01:21"/>
    <s v="STU-2143265420"/>
    <s v="Rich Bon  Minimart"/>
    <s v="DUFIL Prima foods Plc"/>
    <s v="Indomie Hungryman"/>
    <s v="Food"/>
    <s v="Processed Food"/>
    <s v="Indomie Hungryman Onion 180g x 24"/>
    <n v="1"/>
    <n v="4050"/>
    <x v="0"/>
    <x v="1"/>
    <d v="2020-12-02T13:18:14"/>
    <s v="General Trade"/>
    <s v="Whatsapp"/>
    <d v="1899-12-31T01:16:53"/>
    <n v="4050"/>
    <d v="1899-12-30T12:01:21"/>
    <x v="90"/>
    <x v="1"/>
  </r>
  <r>
    <d v="2020-12-01T15:29:23"/>
    <s v="STU-2143265901"/>
    <s v="Madam junior Minimart"/>
    <s v="Flour Mills of Nigeria"/>
    <s v="Golden Penny Spaghetti"/>
    <s v="Food"/>
    <s v="Processed Food"/>
    <s v="Golden Penny Spaghettini 500g x 20"/>
    <n v="20"/>
    <n v="4250"/>
    <x v="0"/>
    <x v="21"/>
    <d v="2020-12-02T14:03:30"/>
    <s v="General Trade"/>
    <s v="Whatsapp"/>
    <d v="1899-12-30T22:34:07"/>
    <n v="85000"/>
    <d v="1899-12-30T15:29:23"/>
    <x v="387"/>
    <x v="0"/>
  </r>
  <r>
    <d v="2020-12-01T16:59:06"/>
    <s v="STU-2143266108"/>
    <s v="Chucks nvestment"/>
    <s v="Flour Mills of Nigeria"/>
    <s v="Golden Penny Spaghetti"/>
    <s v="Food"/>
    <s v="Processed Food"/>
    <s v="Golden Penny Spaghetti 500g x 20"/>
    <n v="2"/>
    <n v="4250"/>
    <x v="0"/>
    <x v="54"/>
    <d v="2020-12-02T16:08:30"/>
    <s v="General Trade"/>
    <s v="Whatsapp"/>
    <d v="1899-12-30T23:09:24"/>
    <n v="8500"/>
    <d v="1899-12-30T16:59:06"/>
    <x v="91"/>
    <x v="1"/>
  </r>
  <r>
    <d v="2020-12-01T16:59:06"/>
    <s v="STU-2143266108"/>
    <s v="Chucks nvestment"/>
    <s v="Flour Mills of Nigeria"/>
    <s v="Golden Penny Spaghetti"/>
    <s v="Food"/>
    <s v="Processed Food"/>
    <s v="Golden Penny Spaghettini 500g x 20"/>
    <n v="2"/>
    <n v="4250"/>
    <x v="0"/>
    <x v="54"/>
    <d v="2020-12-02T16:08:30"/>
    <s v="General Trade"/>
    <s v="Whatsapp"/>
    <d v="1899-12-30T23:09:24"/>
    <n v="8500"/>
    <d v="1899-12-30T16:59:06"/>
    <x v="91"/>
    <x v="1"/>
  </r>
  <r>
    <d v="2020-12-01T17:25:32"/>
    <s v="STU-2143266167"/>
    <s v="Mj Minimart"/>
    <s v="Flour Mills of Nigeria"/>
    <s v="Golden Penny Semovita"/>
    <s v="Food"/>
    <s v="Processed Food"/>
    <s v="Golden Penny Semovita 2kg"/>
    <n v="1"/>
    <n v="3800"/>
    <x v="0"/>
    <x v="23"/>
    <d v="2020-12-02T18:51:04"/>
    <s v="General Trade"/>
    <s v="Whatsapp"/>
    <d v="1899-12-31T01:25:32"/>
    <n v="3800"/>
    <d v="1899-12-30T17:25:32"/>
    <x v="92"/>
    <x v="1"/>
  </r>
  <r>
    <d v="2020-12-02T15:54:51"/>
    <s v="STU-2143267278"/>
    <s v="Lotage Minimarts"/>
    <s v="vital"/>
    <s v="Vitali Tomato Paste"/>
    <s v="Food"/>
    <s v="Processed Food"/>
    <s v="Vitali Gold Hot Pepper Tomato Paste 70g"/>
    <n v="1"/>
    <n v="4700"/>
    <x v="0"/>
    <x v="44"/>
    <d v="2020-12-03T11:19:29"/>
    <s v="Wholesale"/>
    <s v="Whatsapp"/>
    <d v="1899-12-30T19:24:38"/>
    <n v="4700"/>
    <d v="1899-12-30T15:54:51"/>
    <x v="94"/>
    <x v="1"/>
  </r>
  <r>
    <d v="2020-12-02T15:54:51"/>
    <s v="STU-2143267278"/>
    <s v="Lotage Minimarts"/>
    <s v="Sonia Foods Industries Ltd."/>
    <s v="Sonia Tomato Tin"/>
    <s v="Food"/>
    <s v="Culinary"/>
    <s v="Sonia Tomato Tin 400g x 24"/>
    <n v="1"/>
    <n v="10200"/>
    <x v="0"/>
    <x v="44"/>
    <d v="2020-12-03T11:19:29"/>
    <s v="Wholesale"/>
    <s v="Whatsapp"/>
    <d v="1899-12-30T19:24:38"/>
    <n v="10200"/>
    <d v="1899-12-30T15:54:51"/>
    <x v="94"/>
    <x v="0"/>
  </r>
  <r>
    <d v="2020-12-02T14:06:44"/>
    <s v="STU-2143267224"/>
    <s v="Omolara Minimart"/>
    <s v="Flour Mills of Nigeria"/>
    <s v="Golden Penny Semovita"/>
    <s v="Food"/>
    <s v="Processed Food"/>
    <s v="Golden Penny Semovita 1kg"/>
    <n v="1"/>
    <n v="3930"/>
    <x v="0"/>
    <x v="21"/>
    <d v="2020-12-03T11:58:35"/>
    <s v="General Trade"/>
    <s v="Whatsapp"/>
    <d v="1899-12-30T21:51:51"/>
    <n v="3930"/>
    <d v="1899-12-30T14:06:44"/>
    <x v="95"/>
    <x v="1"/>
  </r>
  <r>
    <d v="2020-12-02T14:06:44"/>
    <s v="STU-2143267224"/>
    <s v="Omolara Minimart"/>
    <s v="Flour Mills of Nigeria"/>
    <s v="Golden Penny Spaghetti"/>
    <s v="Food"/>
    <s v="Processed Food"/>
    <s v="Golden Penny Spaghetti 500g x 20"/>
    <n v="2"/>
    <n v="4250"/>
    <x v="0"/>
    <x v="21"/>
    <d v="2020-12-03T11:58:35"/>
    <s v="General Trade"/>
    <s v="Whatsapp"/>
    <d v="1899-12-30T21:51:51"/>
    <n v="8500"/>
    <d v="1899-12-30T14:06:44"/>
    <x v="95"/>
    <x v="1"/>
  </r>
  <r>
    <d v="2020-12-02T17:28:40"/>
    <s v="STU-2143267490"/>
    <s v="C B C Minimart"/>
    <s v="Flour Mills of Nigeria"/>
    <s v="Golden Penny Semovita"/>
    <s v="Food"/>
    <s v="Processed Food"/>
    <s v="Golden Penny Semovita 1kg"/>
    <n v="2"/>
    <n v="3930"/>
    <x v="0"/>
    <x v="55"/>
    <d v="2020-12-03T12:23:42"/>
    <s v="General Trade"/>
    <s v="Whatsapp"/>
    <d v="1899-12-30T18:55:02"/>
    <n v="7860"/>
    <d v="1899-12-30T17:28:40"/>
    <x v="96"/>
    <x v="1"/>
  </r>
  <r>
    <d v="2020-12-02T17:28:40"/>
    <s v="STU-2143267490"/>
    <s v="C B C Minimart"/>
    <s v="Sonia Foods Industries Ltd."/>
    <s v="Sonia Tomato Paste"/>
    <s v="Food"/>
    <s v="Culinary"/>
    <s v="Sonia Tomato Paste Mix Sachet 65g x 50"/>
    <n v="2"/>
    <n v="4100"/>
    <x v="0"/>
    <x v="55"/>
    <d v="2020-12-03T12:23:42"/>
    <s v="General Trade"/>
    <s v="Whatsapp"/>
    <d v="1899-12-30T18:55:02"/>
    <n v="8200"/>
    <d v="1899-12-30T17:28:40"/>
    <x v="96"/>
    <x v="1"/>
  </r>
  <r>
    <d v="2020-12-02T16:34:08"/>
    <s v="STU-2143267313"/>
    <s v="Sweet  Gift  Shop"/>
    <s v="DUFIL Prima foods Plc"/>
    <s v="Indomie Hungryman"/>
    <s v="Food"/>
    <s v="Processed Food"/>
    <s v="Indomie Hungryman Onion 180g x 24"/>
    <n v="2"/>
    <n v="4050"/>
    <x v="0"/>
    <x v="1"/>
    <d v="2020-12-03T12:41:33"/>
    <s v="General Trade"/>
    <s v="Whatsapp"/>
    <d v="1899-12-30T20:07:25"/>
    <n v="8100"/>
    <d v="1899-12-30T16:34:08"/>
    <x v="3"/>
    <x v="1"/>
  </r>
  <r>
    <d v="2020-12-01T21:46:50"/>
    <s v="STU-2143266303"/>
    <s v="Ismaila Minimarts"/>
    <s v="Flour Mills of Nigeria"/>
    <s v="Golden Penny Spaghetti"/>
    <s v="Food"/>
    <s v="Processed Food"/>
    <s v="Golden Penny Spaghetti 500g x 20"/>
    <n v="5"/>
    <n v="4250"/>
    <x v="0"/>
    <x v="14"/>
    <d v="2020-12-03T15:59:25"/>
    <s v="General Trade"/>
    <s v="Mobile App"/>
    <d v="1899-12-31T18:12:35"/>
    <n v="21250"/>
    <d v="1899-12-30T21:46:50"/>
    <x v="388"/>
    <x v="0"/>
  </r>
  <r>
    <d v="2020-12-01T21:46:50"/>
    <s v="STU-2143266303"/>
    <s v="Ismaila Minimarts"/>
    <s v="Anhui Qiangwang Food Ltd"/>
    <s v="Tasty cubes"/>
    <s v="Food"/>
    <s v="Spices"/>
    <s v="Tasty Cubes Chicken Flavour 100g x 80"/>
    <n v="1"/>
    <n v="9600"/>
    <x v="0"/>
    <x v="14"/>
    <d v="2020-12-03T15:59:25"/>
    <s v="General Trade"/>
    <s v="Mobile App"/>
    <d v="1899-12-31T18:12:35"/>
    <n v="9600"/>
    <d v="1899-12-30T21:46:50"/>
    <x v="388"/>
    <x v="1"/>
  </r>
  <r>
    <d v="2020-12-02T13:12:14"/>
    <s v="STU-2143267094"/>
    <s v="Kuchys Place 2"/>
    <s v="Flour Mills of Nigeria"/>
    <s v="Golden Penny Semovita"/>
    <s v="Food"/>
    <s v="Processed Food"/>
    <s v="Golden Penny Semovita 1kg"/>
    <n v="3"/>
    <n v="3930"/>
    <x v="0"/>
    <x v="41"/>
    <d v="2020-12-03T16:19:02"/>
    <s v="General Trade"/>
    <s v="Whatsapp"/>
    <d v="1899-12-31T03:06:48"/>
    <n v="11790"/>
    <d v="1899-12-30T13:12:14"/>
    <x v="389"/>
    <x v="0"/>
  </r>
  <r>
    <d v="2020-12-02T13:12:14"/>
    <s v="STU-2143267094"/>
    <s v="Kuchys Place 2"/>
    <s v="Sonia Foods Industries Ltd."/>
    <s v="Sonia Tomato Paste"/>
    <s v="Food"/>
    <s v="Culinary"/>
    <s v="Sonia Tomato Paste Mix Sachet 65g x 50"/>
    <n v="1"/>
    <n v="4100"/>
    <x v="0"/>
    <x v="41"/>
    <d v="2020-12-03T16:19:02"/>
    <s v="General Trade"/>
    <s v="Whatsapp"/>
    <d v="1899-12-31T03:06:48"/>
    <n v="4100"/>
    <d v="1899-12-30T13:12:14"/>
    <x v="389"/>
    <x v="1"/>
  </r>
  <r>
    <d v="2020-12-03T09:05:31"/>
    <s v="STU-2143267846"/>
    <s v="Zeehmamas Super Store"/>
    <s v="Flour Mills of Nigeria"/>
    <s v="Golden Penny Spaghetti"/>
    <s v="Food"/>
    <s v="Processed Food"/>
    <s v="Golden Penny Spaghetti 500g x 20"/>
    <n v="4"/>
    <n v="4250"/>
    <x v="0"/>
    <x v="56"/>
    <d v="2020-12-04T10:23:30"/>
    <s v="General Trade"/>
    <s v="Whatsapp"/>
    <d v="1899-12-31T01:17:59"/>
    <n v="17000"/>
    <d v="1899-12-30T09:05:31"/>
    <x v="100"/>
    <x v="0"/>
  </r>
  <r>
    <d v="2020-12-03T10:44:15"/>
    <s v="STU-2143268023"/>
    <s v="Samson Super Store"/>
    <s v="Olam Group Nigeria"/>
    <s v="Tasty Tom Sachet"/>
    <s v="Food"/>
    <s v="Processed Food"/>
    <s v="Tasty Tom Sachet 65g x 50"/>
    <n v="1"/>
    <n v="4600"/>
    <x v="0"/>
    <x v="28"/>
    <d v="2020-12-04T11:05:32"/>
    <s v="General Trade"/>
    <s v="Whatsapp"/>
    <d v="1899-12-31T00:21:17"/>
    <n v="4600"/>
    <d v="1899-12-30T10:44:15"/>
    <x v="102"/>
    <x v="1"/>
  </r>
  <r>
    <d v="2020-12-02T18:13:39"/>
    <s v="STU-2143267617"/>
    <s v="Afam Nkechi"/>
    <s v="Flour Mills of Nigeria"/>
    <s v="Golden Penny Spaghetti"/>
    <s v="Food"/>
    <s v="Processed Food"/>
    <s v="Golden Penny Spaghetti 500g x 20"/>
    <n v="3"/>
    <n v="4250"/>
    <x v="0"/>
    <x v="42"/>
    <d v="2020-12-04T11:43:06"/>
    <s v="General Trade"/>
    <s v="Mobile App"/>
    <d v="1899-12-31T17:29:27"/>
    <n v="12750"/>
    <d v="1899-12-30T18:13:39"/>
    <x v="57"/>
    <x v="0"/>
  </r>
  <r>
    <d v="2020-12-02T18:13:40"/>
    <s v="STU-2143267617"/>
    <s v="Afam Nkechi"/>
    <s v="Olam Group Nigeria"/>
    <s v="Tasty Tom Sachet"/>
    <s v="Food"/>
    <s v="Processed Food"/>
    <s v="Tasty Tom Sachet 65g x 50"/>
    <n v="1"/>
    <n v="4600"/>
    <x v="0"/>
    <x v="42"/>
    <d v="2020-12-04T11:43:06"/>
    <s v="General Trade"/>
    <s v="Mobile App"/>
    <d v="1899-12-31T17:29:26"/>
    <n v="4600"/>
    <d v="1899-12-30T18:13:40"/>
    <x v="57"/>
    <x v="1"/>
  </r>
  <r>
    <d v="2020-12-03T13:53:12"/>
    <s v="STU-2143268364"/>
    <s v="Nk Minimarts"/>
    <s v="Anhui Qiangwang Food Ltd"/>
    <s v="Tasty cubes"/>
    <s v="Food"/>
    <s v="Spices"/>
    <s v="Tasty Cubes Chicken Flavour 400g x 20"/>
    <n v="1"/>
    <n v="9600"/>
    <x v="0"/>
    <x v="15"/>
    <d v="2020-12-04T13:27:02"/>
    <s v="General Trade"/>
    <s v="Whatsapp"/>
    <d v="1899-12-30T23:33:50"/>
    <n v="9600"/>
    <d v="1899-12-30T13:53:12"/>
    <x v="105"/>
    <x v="1"/>
  </r>
  <r>
    <d v="2020-12-03T13:53:13"/>
    <s v="STU-2143268364"/>
    <s v="Nk Minimarts"/>
    <s v="Flour Mills of Nigeria"/>
    <s v="Golden Penny Semovita"/>
    <s v="Food"/>
    <s v="Processed Food"/>
    <s v="Golden Penny Semovita 1kg"/>
    <n v="1"/>
    <n v="3930"/>
    <x v="0"/>
    <x v="15"/>
    <d v="2020-12-04T13:27:02"/>
    <s v="General Trade"/>
    <s v="Whatsapp"/>
    <d v="1899-12-30T23:33:49"/>
    <n v="3930"/>
    <d v="1899-12-30T13:53:13"/>
    <x v="105"/>
    <x v="1"/>
  </r>
  <r>
    <d v="2020-12-03T13:53:13"/>
    <s v="STU-2143268364"/>
    <s v="Nk Minimarts"/>
    <s v="Sonia Foods Industries Ltd."/>
    <s v="Sonia Tomato Paste"/>
    <s v="Food"/>
    <s v="Culinary"/>
    <s v="Sonia Tomato Paste Mix Sachet 65g x 50"/>
    <n v="1"/>
    <n v="4100"/>
    <x v="0"/>
    <x v="15"/>
    <d v="2020-12-04T13:27:02"/>
    <s v="General Trade"/>
    <s v="Whatsapp"/>
    <d v="1899-12-30T23:33:49"/>
    <n v="4100"/>
    <d v="1899-12-30T13:53:13"/>
    <x v="105"/>
    <x v="1"/>
  </r>
  <r>
    <d v="2020-12-03T13:53:13"/>
    <s v="STU-2143268364"/>
    <s v="Nk Minimarts"/>
    <s v="Olam Group Nigeria"/>
    <s v="Tasty Tom Sachet"/>
    <s v="Food"/>
    <s v="Processed Food"/>
    <s v="Tasty Tom Sachet 65g x 50"/>
    <n v="2"/>
    <n v="4600"/>
    <x v="0"/>
    <x v="15"/>
    <d v="2020-12-04T13:27:02"/>
    <s v="General Trade"/>
    <s v="Whatsapp"/>
    <d v="1899-12-30T23:33:49"/>
    <n v="9200"/>
    <d v="1899-12-30T13:53:13"/>
    <x v="105"/>
    <x v="1"/>
  </r>
  <r>
    <d v="2020-12-03T17:54:02"/>
    <s v="STU-2143268607"/>
    <s v="Nk Minimarts"/>
    <s v="Olam Group Nigeria"/>
    <s v="Tasty Tom Sachet"/>
    <s v="Food"/>
    <s v="Processed Food"/>
    <s v="Tasty Tom Sachet 65g x 50"/>
    <n v="2"/>
    <n v="4600"/>
    <x v="0"/>
    <x v="15"/>
    <d v="2020-12-04T13:27:02"/>
    <s v="General Trade"/>
    <s v="Whatsapp"/>
    <d v="1899-12-30T19:33:00"/>
    <n v="9200"/>
    <d v="1899-12-30T17:54:02"/>
    <x v="105"/>
    <x v="1"/>
  </r>
  <r>
    <d v="2020-12-03T17:54:02"/>
    <s v="STU-2143268607"/>
    <s v="Nk Minimarts"/>
    <s v="Flour Mills of Nigeria"/>
    <s v="Golden Penny Semovita"/>
    <s v="Food"/>
    <s v="Processed Food"/>
    <s v="Golden Penny Semovita 1kg"/>
    <n v="1"/>
    <n v="3930"/>
    <x v="0"/>
    <x v="15"/>
    <d v="2020-12-04T13:27:02"/>
    <s v="General Trade"/>
    <s v="Whatsapp"/>
    <d v="1899-12-30T19:33:00"/>
    <n v="3930"/>
    <d v="1899-12-30T17:54:02"/>
    <x v="105"/>
    <x v="1"/>
  </r>
  <r>
    <d v="2020-12-03T17:54:02"/>
    <s v="STU-2143268607"/>
    <s v="Nk Minimarts"/>
    <s v="Flour Mills of Nigeria"/>
    <s v="Golden Penny Spaghetti"/>
    <s v="Food"/>
    <s v="Processed Food"/>
    <s v="Golden Penny Spaghetti 500g x 20"/>
    <n v="3"/>
    <n v="4250"/>
    <x v="0"/>
    <x v="15"/>
    <d v="2020-12-04T13:27:02"/>
    <s v="General Trade"/>
    <s v="Whatsapp"/>
    <d v="1899-12-30T19:33:00"/>
    <n v="12750"/>
    <d v="1899-12-30T17:54:02"/>
    <x v="105"/>
    <x v="0"/>
  </r>
  <r>
    <d v="2020-12-02T18:50:49"/>
    <s v="STU-2143267658"/>
    <s v="Grandy Minimarts"/>
    <s v="DUFIL Prima foods Plc"/>
    <s v="Indomie Indomitable Pack"/>
    <s v="Food"/>
    <s v="Processed Food"/>
    <s v="Indomie Indomitable Chicken 70g x 40"/>
    <n v="20"/>
    <n v="2160"/>
    <x v="0"/>
    <x v="57"/>
    <d v="2020-12-04T16:40:42"/>
    <s v="Wholesale"/>
    <s v="Mobile App"/>
    <d v="1899-12-31T21:49:53"/>
    <n v="43200"/>
    <d v="1899-12-30T18:50:49"/>
    <x v="107"/>
    <x v="0"/>
  </r>
  <r>
    <d v="2020-12-03T16:56:01"/>
    <s v="STU-2143268486"/>
    <s v="Grandy Minimarts"/>
    <s v="Flour Mills of Nigeria"/>
    <s v="Golden Penny Semovita"/>
    <s v="Food"/>
    <s v="Processed Food"/>
    <s v="Golden Penny Semovita 10kg"/>
    <n v="20"/>
    <n v="3340"/>
    <x v="0"/>
    <x v="57"/>
    <d v="2020-12-04T16:40:42"/>
    <s v="Wholesale"/>
    <s v="Whatsapp"/>
    <d v="1899-12-30T23:44:41"/>
    <n v="66800"/>
    <d v="1899-12-30T16:56:01"/>
    <x v="107"/>
    <x v="0"/>
  </r>
  <r>
    <d v="2020-12-03T16:56:01"/>
    <s v="STU-2143268486"/>
    <s v="Grandy Minimarts"/>
    <s v="Flour Mills of Nigeria"/>
    <s v="Golden Penny Spaghetti"/>
    <s v="Food"/>
    <s v="Processed Food"/>
    <s v="Golden Penny Spaghetti 500g x 20"/>
    <n v="5"/>
    <n v="4250"/>
    <x v="0"/>
    <x v="57"/>
    <d v="2020-12-04T16:40:42"/>
    <s v="Wholesale"/>
    <s v="Whatsapp"/>
    <d v="1899-12-30T23:44:41"/>
    <n v="21250"/>
    <d v="1899-12-30T16:56:01"/>
    <x v="107"/>
    <x v="0"/>
  </r>
  <r>
    <d v="2020-12-03T16:56:01"/>
    <s v="STU-2143268486"/>
    <s v="Grandy Minimarts"/>
    <s v="Flour Mills of Nigeria"/>
    <s v="Golden Penny Semovita"/>
    <s v="Food"/>
    <s v="Processed Food"/>
    <s v="Golden Penny Semovita 5kg"/>
    <n v="9.5"/>
    <n v="1830"/>
    <x v="0"/>
    <x v="57"/>
    <d v="2020-12-04T16:40:42"/>
    <s v="Wholesale"/>
    <s v="Whatsapp"/>
    <d v="1899-12-30T23:44:41"/>
    <n v="17385"/>
    <d v="1899-12-30T16:56:01"/>
    <x v="107"/>
    <x v="0"/>
  </r>
  <r>
    <d v="2020-12-03T17:09:02"/>
    <s v="STU-2143268536"/>
    <s v="Grandy Minimarts"/>
    <s v="Anhui Qiangwang Food Ltd"/>
    <s v="Tasty cubes"/>
    <s v="Food"/>
    <s v="Spices"/>
    <s v="Tasty Cubes Chicken Flavour 100g x 80"/>
    <n v="2"/>
    <n v="9600"/>
    <x v="0"/>
    <x v="57"/>
    <d v="2020-12-04T16:40:42"/>
    <s v="Wholesale"/>
    <s v="Whatsapp"/>
    <d v="1899-12-30T23:31:40"/>
    <n v="19200"/>
    <d v="1899-12-30T17:09:02"/>
    <x v="107"/>
    <x v="0"/>
  </r>
  <r>
    <d v="2020-12-03T17:09:02"/>
    <s v="STU-2143268536"/>
    <s v="Grandy Minimarts"/>
    <s v="Anhui Qiangwang Food Ltd"/>
    <s v="Tasty cubes"/>
    <s v="Food"/>
    <s v="Spices"/>
    <s v="Tasty Cubes Chicken Flavour 400g x 20"/>
    <n v="2"/>
    <n v="9600"/>
    <x v="0"/>
    <x v="57"/>
    <d v="2020-12-04T16:40:42"/>
    <s v="Wholesale"/>
    <s v="Whatsapp"/>
    <d v="1899-12-30T23:31:40"/>
    <n v="19200"/>
    <d v="1899-12-30T17:09:02"/>
    <x v="107"/>
    <x v="0"/>
  </r>
  <r>
    <d v="2020-12-03T15:21:37"/>
    <s v="STU-2143268417"/>
    <s v="Francisco"/>
    <s v="Flour Mills of Nigeria"/>
    <s v="Golden Penny Spaghetti"/>
    <s v="Food"/>
    <s v="Processed Food"/>
    <s v="Golden Penny Spaghetti 500g x 20"/>
    <n v="2"/>
    <n v="4250"/>
    <x v="0"/>
    <x v="3"/>
    <d v="2020-12-04T20:31:48"/>
    <s v="General Trade"/>
    <s v="Whatsapp"/>
    <d v="1899-12-31T05:10:11"/>
    <n v="8500"/>
    <d v="1899-12-30T15:21:37"/>
    <x v="6"/>
    <x v="1"/>
  </r>
  <r>
    <d v="2020-12-03T11:30:56"/>
    <s v="STU-2143268093"/>
    <s v="Madam Wisdom Minimart"/>
    <s v="Anhui Qiangwang Food Ltd"/>
    <s v="Tasty cubes"/>
    <s v="Food"/>
    <s v="Spices"/>
    <s v="Tasty Cubes Chicken Flavour 400g x 20"/>
    <n v="1"/>
    <n v="9600"/>
    <x v="0"/>
    <x v="59"/>
    <d v="2020-12-04T21:52:47"/>
    <s v="General Trade"/>
    <s v="Whatsapp"/>
    <d v="1899-12-31T10:21:51"/>
    <n v="9600"/>
    <d v="1899-12-30T11:30:56"/>
    <x v="109"/>
    <x v="1"/>
  </r>
  <r>
    <d v="2020-12-03T11:30:56"/>
    <s v="STU-2143268093"/>
    <s v="Madam Wisdom Minimart"/>
    <s v="Sonia Foods Industries Ltd."/>
    <s v="Sonia Tomato Paste"/>
    <s v="Food"/>
    <s v="Culinary"/>
    <s v="Sonia Tomato Paste Mix Sachet 65g x 50"/>
    <n v="1"/>
    <n v="4100"/>
    <x v="0"/>
    <x v="59"/>
    <d v="2020-12-04T21:52:47"/>
    <s v="General Trade"/>
    <s v="Whatsapp"/>
    <d v="1899-12-31T10:21:51"/>
    <n v="4100"/>
    <d v="1899-12-30T11:30:56"/>
    <x v="109"/>
    <x v="1"/>
  </r>
  <r>
    <d v="2020-12-03T11:30:56"/>
    <s v="STU-2143268093"/>
    <s v="Madam Wisdom Minimart"/>
    <s v="Flour Mills of Nigeria"/>
    <s v="Golden Penny Spaghetti"/>
    <s v="Food"/>
    <s v="Processed Food"/>
    <s v="Golden Penny Spaghetti 500g x 20"/>
    <n v="3"/>
    <n v="4250"/>
    <x v="0"/>
    <x v="59"/>
    <d v="2020-12-04T21:52:47"/>
    <s v="General Trade"/>
    <s v="Whatsapp"/>
    <d v="1899-12-31T10:21:51"/>
    <n v="12750"/>
    <d v="1899-12-30T11:30:56"/>
    <x v="109"/>
    <x v="0"/>
  </r>
  <r>
    <d v="2020-12-04T16:37:50"/>
    <s v="STU-2143269483"/>
    <s v="Rafat Minimart"/>
    <s v="Flour Mills of Nigeria"/>
    <s v="Golden Penny Spaghetti"/>
    <s v="Food"/>
    <s v="Processed Food"/>
    <s v="Golden Penny Spaghetti 500g x 20"/>
    <n v="3"/>
    <n v="4250"/>
    <x v="0"/>
    <x v="60"/>
    <d v="2020-12-05T10:37:59"/>
    <s v="General Trade"/>
    <s v="Whatsapp"/>
    <d v="1899-12-30T18:00:09"/>
    <n v="12750"/>
    <d v="1899-12-30T16:37:50"/>
    <x v="110"/>
    <x v="0"/>
  </r>
  <r>
    <d v="2020-12-04T16:37:50"/>
    <s v="STU-2143269483"/>
    <s v="Rafat Minimart"/>
    <s v="Flour Mills of Nigeria"/>
    <s v="Golden Penny Semovita"/>
    <s v="Food"/>
    <s v="Processed Food"/>
    <s v="Golden Penny Semovita 1kg"/>
    <n v="1"/>
    <n v="3930"/>
    <x v="0"/>
    <x v="60"/>
    <d v="2020-12-05T10:37:59"/>
    <s v="General Trade"/>
    <s v="Whatsapp"/>
    <d v="1899-12-30T18:00:09"/>
    <n v="3930"/>
    <d v="1899-12-30T16:37:50"/>
    <x v="110"/>
    <x v="1"/>
  </r>
  <r>
    <d v="2020-12-04T14:21:56"/>
    <s v="STU-2143269308"/>
    <s v="Iyawo Minimart"/>
    <s v="Flour Mills of Nigeria"/>
    <s v="Golden Penny Spaghetti"/>
    <s v="Food"/>
    <s v="Processed Food"/>
    <s v="Golden Penny Spaghettini 500g x 20"/>
    <n v="1"/>
    <n v="4250"/>
    <x v="0"/>
    <x v="20"/>
    <d v="2020-12-05T10:53:29"/>
    <s v="General Trade"/>
    <s v="Whatsapp"/>
    <d v="1899-12-30T20:31:33"/>
    <n v="4250"/>
    <d v="1899-12-30T14:21:56"/>
    <x v="111"/>
    <x v="1"/>
  </r>
  <r>
    <d v="2020-12-04T17:59:47"/>
    <s v="STU-2143269628"/>
    <s v="Suncomm Minimarts"/>
    <s v="Flour Mills of Nigeria"/>
    <s v="Golden Penny Semovita"/>
    <s v="Food"/>
    <s v="Processed Food"/>
    <s v="Golden Penny Semovita 1kg"/>
    <n v="1"/>
    <n v="3930"/>
    <x v="0"/>
    <x v="5"/>
    <d v="2020-12-05T11:13:42"/>
    <s v="General Trade"/>
    <s v="Whatsapp"/>
    <d v="1899-12-30T17:13:55"/>
    <n v="3930"/>
    <d v="1899-12-30T17:59:47"/>
    <x v="58"/>
    <x v="1"/>
  </r>
  <r>
    <d v="2020-12-03T20:54:49"/>
    <s v="STU-2143268682"/>
    <s v="Him Minimarts"/>
    <s v="Nestle Nigeria Plc"/>
    <s v="Maggi Seasoning"/>
    <s v="Food"/>
    <s v="Spices"/>
    <s v="Maggi Signature Jollof 8g x 30 x 10"/>
    <n v="1"/>
    <n v="5260"/>
    <x v="0"/>
    <x v="64"/>
    <d v="2020-12-05T11:18:44"/>
    <s v="General Trade"/>
    <s v="Mobile App"/>
    <d v="1899-12-31T14:23:55"/>
    <n v="5260"/>
    <d v="1899-12-30T20:54:49"/>
    <x v="390"/>
    <x v="1"/>
  </r>
  <r>
    <d v="2020-12-03T20:54:49"/>
    <s v="STU-2143268682"/>
    <s v="Him Minimarts"/>
    <s v="Nestle Nigeria Plc"/>
    <s v="Maggi Seasoning"/>
    <s v="Food"/>
    <s v="Spices"/>
    <s v="Maggi Chicken Flavour  24 x 60x 10g"/>
    <n v="1"/>
    <n v="15800"/>
    <x v="0"/>
    <x v="64"/>
    <d v="2020-12-05T11:18:44"/>
    <s v="General Trade"/>
    <s v="Mobile App"/>
    <d v="1899-12-31T14:23:55"/>
    <n v="15800"/>
    <d v="1899-12-30T20:54:49"/>
    <x v="390"/>
    <x v="0"/>
  </r>
  <r>
    <d v="2020-12-03T20:54:49"/>
    <s v="STU-2143268682"/>
    <s v="Him Minimarts"/>
    <s v="Flour Mills of Nigeria"/>
    <s v="Golden Penny Semovita"/>
    <s v="Food"/>
    <s v="Processed Food"/>
    <s v="Golden Penny Semovita 10kg"/>
    <n v="8"/>
    <n v="3340"/>
    <x v="0"/>
    <x v="64"/>
    <d v="2020-12-05T11:18:44"/>
    <s v="General Trade"/>
    <s v="Mobile App"/>
    <d v="1899-12-31T14:23:55"/>
    <n v="26720"/>
    <d v="1899-12-30T20:54:49"/>
    <x v="390"/>
    <x v="0"/>
  </r>
  <r>
    <d v="2020-12-03T20:54:49"/>
    <s v="STU-2143268682"/>
    <s v="Him Minimarts"/>
    <s v="DUFIL Prima foods Plc"/>
    <s v="Indomie Indomitable Pack"/>
    <s v="Food"/>
    <s v="Processed Food"/>
    <s v="Indomie Indomitable Chicken 70g x 40"/>
    <n v="1"/>
    <n v="2160"/>
    <x v="0"/>
    <x v="64"/>
    <d v="2020-12-05T11:18:44"/>
    <s v="General Trade"/>
    <s v="Mobile App"/>
    <d v="1899-12-31T14:23:55"/>
    <n v="2160"/>
    <d v="1899-12-30T20:54:49"/>
    <x v="390"/>
    <x v="1"/>
  </r>
  <r>
    <d v="2020-12-04T11:29:36"/>
    <s v="STU-2143269095"/>
    <s v="De Young Minimarts"/>
    <s v="Flour Mills of Nigeria"/>
    <s v="Golden Penny Spaghetti"/>
    <s v="Food"/>
    <s v="Processed Food"/>
    <s v="Golden Penny Spaghettini 500g x 20"/>
    <n v="1"/>
    <n v="4250"/>
    <x v="0"/>
    <x v="61"/>
    <d v="2020-12-05T12:23:49"/>
    <s v="Wholesale"/>
    <s v="Whatsapp"/>
    <d v="1899-12-31T00:54:13"/>
    <n v="4250"/>
    <d v="1899-12-30T11:29:36"/>
    <x v="112"/>
    <x v="1"/>
  </r>
  <r>
    <d v="2020-12-04T11:29:36"/>
    <s v="STU-2143269095"/>
    <s v="De Young Minimarts"/>
    <s v="Flour Mills of Nigeria"/>
    <s v="Golden Penny Spaghetti"/>
    <s v="Food"/>
    <s v="Processed Food"/>
    <s v="Golden Penny Spaghetti 500g x 20"/>
    <n v="2"/>
    <n v="4250"/>
    <x v="0"/>
    <x v="61"/>
    <d v="2020-12-05T12:23:49"/>
    <s v="Wholesale"/>
    <s v="Whatsapp"/>
    <d v="1899-12-31T00:54:13"/>
    <n v="8500"/>
    <d v="1899-12-30T11:29:36"/>
    <x v="112"/>
    <x v="1"/>
  </r>
  <r>
    <d v="2020-12-04T11:29:37"/>
    <s v="STU-2143269095"/>
    <s v="De Young Minimarts"/>
    <s v="Olam Group Nigeria"/>
    <s v="Tasty Tom Sachet"/>
    <s v="Food"/>
    <s v="Processed Food"/>
    <s v="Tasty Tom Sachet 65g x 50"/>
    <n v="2"/>
    <n v="4600"/>
    <x v="0"/>
    <x v="61"/>
    <d v="2020-12-05T12:23:49"/>
    <s v="Wholesale"/>
    <s v="Whatsapp"/>
    <d v="1899-12-31T00:54:12"/>
    <n v="9200"/>
    <d v="1899-12-30T11:29:37"/>
    <x v="112"/>
    <x v="1"/>
  </r>
  <r>
    <d v="2020-12-04T00:02:40"/>
    <s v="STU-2143268690"/>
    <s v="Twins Minimart"/>
    <s v="Olam Group Nigeria"/>
    <s v="Tasty Tom Sachet"/>
    <s v="Food"/>
    <s v="Processed Food"/>
    <s v="Tasty Tom Sachet 65g x 50"/>
    <n v="4"/>
    <n v="4600"/>
    <x v="0"/>
    <x v="7"/>
    <d v="2020-12-05T16:36:32"/>
    <s v="General Trade"/>
    <s v="Web App"/>
    <d v="1899-12-31T16:33:52"/>
    <n v="18400"/>
    <d v="1899-12-30T00:02:40"/>
    <x v="391"/>
    <x v="0"/>
  </r>
  <r>
    <d v="2020-12-04T11:31:48"/>
    <s v="STU-2143269092"/>
    <s v="Heritage Steve Super Minimarts"/>
    <s v="Flour Mills of Nigeria"/>
    <s v="Golden Penny Semovita"/>
    <s v="Food"/>
    <s v="Processed Food"/>
    <s v="Golden Penny Semovita 1kg"/>
    <n v="1"/>
    <n v="3930"/>
    <x v="0"/>
    <x v="5"/>
    <d v="2020-12-05T18:43:47"/>
    <s v="General Trade"/>
    <s v="Whatsapp"/>
    <d v="1899-12-31T07:11:59"/>
    <n v="3930"/>
    <d v="1899-12-30T11:31:48"/>
    <x v="8"/>
    <x v="1"/>
  </r>
  <r>
    <d v="2020-12-04T11:31:48"/>
    <s v="STU-2143269092"/>
    <s v="Heritage Steve Super Minimarts"/>
    <s v="Flour Mills of Nigeria"/>
    <s v="Golden Penny Semovita"/>
    <s v="Food"/>
    <s v="Processed Food"/>
    <s v="Golden Penny Semovita 2kg"/>
    <n v="1"/>
    <n v="3800"/>
    <x v="0"/>
    <x v="5"/>
    <d v="2020-12-05T18:43:47"/>
    <s v="General Trade"/>
    <s v="Whatsapp"/>
    <d v="1899-12-31T07:11:59"/>
    <n v="3800"/>
    <d v="1899-12-30T11:31:48"/>
    <x v="8"/>
    <x v="1"/>
  </r>
  <r>
    <d v="2020-12-04T09:45:19"/>
    <s v="STU-2143268874"/>
    <s v="Mama Dee's Minimarts"/>
    <s v="Sonia Foods Industries Ltd."/>
    <s v="Sonia Tomato Paste"/>
    <s v="Food"/>
    <s v="Culinary"/>
    <s v="Sonia Tomato Paste Mix Sachet 65g x 50"/>
    <n v="10"/>
    <n v="4100"/>
    <x v="0"/>
    <x v="89"/>
    <d v="2020-12-06T13:40:26"/>
    <s v="Wholesale"/>
    <s v="Web App"/>
    <d v="1900-01-01T03:55:07"/>
    <n v="41000"/>
    <d v="1899-12-30T09:45:19"/>
    <x v="392"/>
    <x v="0"/>
  </r>
  <r>
    <d v="2020-12-04T17:28:22"/>
    <s v="STU-2143269535"/>
    <s v="Simple N sweet foods"/>
    <s v="Sosaco Nigeria Limited"/>
    <s v="Gino Max Cube"/>
    <s v="Food"/>
    <s v="Culinary"/>
    <s v="GINO MAX Beef &amp; SPICE 40x25x5g NG"/>
    <n v="2"/>
    <n v="3750"/>
    <x v="0"/>
    <x v="3"/>
    <d v="2020-12-06T23:21:24"/>
    <s v="General Trade"/>
    <s v="Whatsapp"/>
    <d v="1900-01-01T05:53:02"/>
    <n v="7500"/>
    <d v="1899-12-30T17:28:22"/>
    <x v="9"/>
    <x v="1"/>
  </r>
  <r>
    <d v="2020-12-04T17:28:22"/>
    <s v="STU-2143269535"/>
    <s v="Simple N sweet foods"/>
    <s v="Sosaco Nigeria Limited"/>
    <s v="Gino Max Cube"/>
    <s v="Food"/>
    <s v="Culinary"/>
    <s v="Gino Max Beef 100g x 10"/>
    <n v="1"/>
    <n v="3750"/>
    <x v="0"/>
    <x v="3"/>
    <d v="2020-12-06T23:21:24"/>
    <s v="General Trade"/>
    <s v="Whatsapp"/>
    <d v="1900-01-01T05:53:02"/>
    <n v="3750"/>
    <d v="1899-12-30T17:28:22"/>
    <x v="9"/>
    <x v="1"/>
  </r>
  <r>
    <d v="2020-12-04T17:28:22"/>
    <s v="STU-2143269535"/>
    <s v="Simple N sweet foods"/>
    <s v="Sosaco Nigeria Limited"/>
    <s v="Gino Max Cube"/>
    <s v="Food"/>
    <s v="Culinary"/>
    <s v="GINO Max Beef 40x25x5g (SAC) NG"/>
    <n v="2"/>
    <n v="3750"/>
    <x v="0"/>
    <x v="3"/>
    <d v="2020-12-06T23:21:24"/>
    <s v="General Trade"/>
    <s v="Whatsapp"/>
    <d v="1900-01-01T05:53:02"/>
    <n v="7500"/>
    <d v="1899-12-30T17:28:22"/>
    <x v="9"/>
    <x v="1"/>
  </r>
  <r>
    <d v="2020-12-04T17:28:22"/>
    <s v="STU-2143269535"/>
    <s v="Simple N sweet foods"/>
    <s v="Sosaco Nigeria Limited"/>
    <s v="Gino Max Cube"/>
    <s v="Food"/>
    <s v="Culinary"/>
    <s v="GINO Max Chicken 40x25 PRM +2x5g (SAC) NG"/>
    <n v="3"/>
    <n v="3900"/>
    <x v="0"/>
    <x v="3"/>
    <d v="2020-12-06T23:21:24"/>
    <s v="General Trade"/>
    <s v="Whatsapp"/>
    <d v="1900-01-01T05:53:02"/>
    <n v="11700"/>
    <d v="1899-12-30T17:28:22"/>
    <x v="9"/>
    <x v="0"/>
  </r>
  <r>
    <d v="2020-12-04T17:28:22"/>
    <s v="STU-2143269535"/>
    <s v="Simple N sweet foods"/>
    <s v="Flour Mills of Nigeria"/>
    <s v="Golden Penny Semovita"/>
    <s v="Food"/>
    <s v="Processed Food"/>
    <s v="Golden Penny Semovita 1kg"/>
    <n v="10"/>
    <n v="3930"/>
    <x v="0"/>
    <x v="3"/>
    <d v="2020-12-06T23:21:24"/>
    <s v="General Trade"/>
    <s v="Whatsapp"/>
    <d v="1900-01-01T05:53:02"/>
    <n v="39300"/>
    <d v="1899-12-30T17:28:22"/>
    <x v="9"/>
    <x v="0"/>
  </r>
  <r>
    <d v="2020-12-04T17:28:22"/>
    <s v="STU-2143269535"/>
    <s v="Simple N sweet foods"/>
    <s v="Flour Mills of Nigeria"/>
    <s v="Golden Penny Semovita"/>
    <s v="Food"/>
    <s v="Processed Food"/>
    <s v="Golden Penny Semovita 2kg"/>
    <n v="10"/>
    <n v="3800"/>
    <x v="0"/>
    <x v="3"/>
    <d v="2020-12-06T23:21:24"/>
    <s v="General Trade"/>
    <s v="Whatsapp"/>
    <d v="1900-01-01T05:53:02"/>
    <n v="38000"/>
    <d v="1899-12-30T17:28:22"/>
    <x v="9"/>
    <x v="0"/>
  </r>
  <r>
    <d v="2020-12-04T17:28:22"/>
    <s v="STU-2143269535"/>
    <s v="Simple N sweet foods"/>
    <s v="Flour Mills of Nigeria"/>
    <s v="Golden Penny Spaghetti"/>
    <s v="Food"/>
    <s v="Processed Food"/>
    <s v="Golden Penny Spaghetti 500g x 20"/>
    <n v="10"/>
    <n v="4250"/>
    <x v="0"/>
    <x v="3"/>
    <d v="2020-12-06T23:21:24"/>
    <s v="General Trade"/>
    <s v="Whatsapp"/>
    <d v="1900-01-01T05:53:02"/>
    <n v="42500"/>
    <d v="1899-12-30T17:28:22"/>
    <x v="9"/>
    <x v="0"/>
  </r>
  <r>
    <d v="2020-12-04T17:28:23"/>
    <s v="STU-2143269535"/>
    <s v="Simple N sweet foods"/>
    <s v="Sonia Foods Industries Ltd."/>
    <s v="Sonia Tomato Tin"/>
    <s v="Food"/>
    <s v="Culinary"/>
    <s v="Sonia Tomato Tin 400g x 24"/>
    <n v="4"/>
    <n v="10200"/>
    <x v="0"/>
    <x v="3"/>
    <d v="2020-12-06T23:21:24"/>
    <s v="General Trade"/>
    <s v="Whatsapp"/>
    <d v="1900-01-01T05:53:01"/>
    <n v="40800"/>
    <d v="1899-12-30T17:28:23"/>
    <x v="9"/>
    <x v="0"/>
  </r>
  <r>
    <d v="2020-12-04T17:28:23"/>
    <s v="STU-2143269535"/>
    <s v="Simple N sweet foods"/>
    <s v="vital"/>
    <s v="Vitali Tomato Paste"/>
    <s v="Food"/>
    <s v="Processed Food"/>
    <s v="Vitali Gold Hot Pepper Tomato Paste 70g"/>
    <n v="1"/>
    <n v="4700"/>
    <x v="0"/>
    <x v="3"/>
    <d v="2020-12-06T23:21:24"/>
    <s v="General Trade"/>
    <s v="Whatsapp"/>
    <d v="1900-01-01T05:53:01"/>
    <n v="4700"/>
    <d v="1899-12-30T17:28:23"/>
    <x v="9"/>
    <x v="1"/>
  </r>
  <r>
    <d v="2020-12-04T17:28:23"/>
    <s v="STU-2143269535"/>
    <s v="Simple N sweet foods"/>
    <s v="vital"/>
    <s v="Vitali Tomato Paste"/>
    <s v="Food"/>
    <s v="Processed Food"/>
    <s v="Vitali Tomato Paste 70g x 50"/>
    <n v="5"/>
    <n v="4700"/>
    <x v="0"/>
    <x v="3"/>
    <d v="2020-12-06T23:21:24"/>
    <s v="General Trade"/>
    <s v="Whatsapp"/>
    <d v="1900-01-01T05:53:01"/>
    <n v="23500"/>
    <d v="1899-12-30T17:28:23"/>
    <x v="9"/>
    <x v="0"/>
  </r>
  <r>
    <d v="2020-12-05T11:00:22"/>
    <s v="STU-2143269860"/>
    <s v="Madam rahman Minimart"/>
    <s v="Flour Mills of Nigeria"/>
    <s v="Golden Penny Spaghetti"/>
    <s v="Food"/>
    <s v="Processed Food"/>
    <s v="Golden Penny Spaghetti 500g x 20"/>
    <n v="1"/>
    <n v="4250"/>
    <x v="0"/>
    <x v="15"/>
    <d v="2020-12-07T11:20:22"/>
    <s v="General Trade"/>
    <s v="Mobile App"/>
    <d v="1900-01-01T00:20:00"/>
    <n v="4250"/>
    <d v="1899-12-30T11:00:22"/>
    <x v="120"/>
    <x v="1"/>
  </r>
  <r>
    <d v="2020-12-05T11:00:22"/>
    <s v="STU-2143269860"/>
    <s v="Madam rahman Minimart"/>
    <s v="Flour Mills of Nigeria"/>
    <s v="Golden Penny Spaghetti"/>
    <s v="Food"/>
    <s v="Processed Food"/>
    <s v="Golden Penny Spaghettini 500g x 20"/>
    <n v="1"/>
    <n v="4250"/>
    <x v="0"/>
    <x v="15"/>
    <d v="2020-12-07T11:20:22"/>
    <s v="General Trade"/>
    <s v="Mobile App"/>
    <d v="1900-01-01T00:20:00"/>
    <n v="4250"/>
    <d v="1899-12-30T11:00:22"/>
    <x v="120"/>
    <x v="1"/>
  </r>
  <r>
    <d v="2020-12-05T14:42:53"/>
    <s v="STU-2143269982"/>
    <s v="Gods Favour Minimart"/>
    <s v="Sosaco Nigeria Limited"/>
    <s v="Gino Curry"/>
    <s v="Food"/>
    <s v="Culinary"/>
    <s v="Gino Herbs &amp; Spices Curry Powder Sachet 3.5g x 200"/>
    <n v="11"/>
    <n v="2840"/>
    <x v="0"/>
    <x v="64"/>
    <d v="2020-12-07T11:49:52"/>
    <s v="General Trade"/>
    <s v="Mobile App"/>
    <d v="1899-12-31T21:06:59"/>
    <n v="31240"/>
    <d v="1899-12-30T14:42:53"/>
    <x v="393"/>
    <x v="0"/>
  </r>
  <r>
    <d v="2020-12-04T13:04:49"/>
    <s v="STU-2143269198"/>
    <s v="Madam Mohammed Minimart"/>
    <s v="Flour Mills of Nigeria"/>
    <s v="Golden Penny Spaghetti"/>
    <s v="Food"/>
    <s v="Processed Food"/>
    <s v="Golden Penny Spaghettini 500g x 20"/>
    <n v="20"/>
    <n v="4250"/>
    <x v="0"/>
    <x v="29"/>
    <d v="2020-12-07T12:20:52"/>
    <s v="General Trade"/>
    <s v="Whatsapp"/>
    <d v="1900-01-01T23:16:03"/>
    <n v="85000"/>
    <d v="1899-12-30T13:04:49"/>
    <x v="394"/>
    <x v="0"/>
  </r>
  <r>
    <d v="2020-12-04T12:17:56"/>
    <s v="STU-2143269166"/>
    <s v="Glory Minimarts"/>
    <s v="Flour Mills of Nigeria"/>
    <s v="Golden Penny Spaghetti"/>
    <s v="Food"/>
    <s v="Processed Food"/>
    <s v="Golden Penny Spaghettini 500g x 20"/>
    <n v="2"/>
    <n v="4250"/>
    <x v="0"/>
    <x v="51"/>
    <d v="2020-12-07T12:47:20"/>
    <s v="General Trade"/>
    <s v="Whatsapp"/>
    <d v="1900-01-02T00:29:24"/>
    <n v="8500"/>
    <d v="1899-12-30T12:17:56"/>
    <x v="122"/>
    <x v="1"/>
  </r>
  <r>
    <d v="2020-12-04T12:17:56"/>
    <s v="STU-2143269166"/>
    <s v="Glory Minimarts"/>
    <s v="Flour Mills of Nigeria"/>
    <s v="Golden Penny Spaghetti"/>
    <s v="Food"/>
    <s v="Processed Food"/>
    <s v="Golden Penny Spaghettini 500g x 20"/>
    <n v="2"/>
    <n v="4250"/>
    <x v="0"/>
    <x v="51"/>
    <d v="2020-12-07T12:47:20"/>
    <s v="General Trade"/>
    <s v="Whatsapp"/>
    <d v="1900-01-02T00:29:24"/>
    <n v="8500"/>
    <d v="1899-12-30T12:17:56"/>
    <x v="122"/>
    <x v="1"/>
  </r>
  <r>
    <d v="2020-12-05T10:38:24"/>
    <s v="STU-2143269836"/>
    <s v="Chika Minimart"/>
    <s v="Flour Mills of Nigeria"/>
    <s v="Golden Penny Spaghetti"/>
    <s v="Food"/>
    <s v="Processed Food"/>
    <s v="Golden Penny Spaghetti 500g x 20"/>
    <n v="1"/>
    <n v="4250"/>
    <x v="0"/>
    <x v="65"/>
    <d v="2020-12-07T16:20:37"/>
    <s v="General Trade"/>
    <s v="Whatsapp"/>
    <d v="1900-01-01T05:42:13"/>
    <n v="4250"/>
    <d v="1899-12-30T10:38:24"/>
    <x v="123"/>
    <x v="1"/>
  </r>
  <r>
    <d v="2020-12-05T16:30:48"/>
    <s v="STU-2143270028"/>
    <s v="Isaac Minimarts"/>
    <s v="Flour Mills of Nigeria"/>
    <s v="Golden Penny Spaghetti"/>
    <s v="Food"/>
    <s v="Processed Food"/>
    <s v="Golden Penny Spaghettini 500g x 20"/>
    <n v="10"/>
    <n v="4250"/>
    <x v="0"/>
    <x v="6"/>
    <d v="2020-12-08T07:55:41"/>
    <s v="General Trade"/>
    <s v="Whatsapp"/>
    <d v="1900-01-01T15:24:53"/>
    <n v="42500"/>
    <d v="1899-12-30T16:30:48"/>
    <x v="10"/>
    <x v="0"/>
  </r>
  <r>
    <d v="2020-12-05T16:30:48"/>
    <s v="STU-2143270028"/>
    <s v="Isaac Minimarts"/>
    <s v="Flour Mills of Nigeria"/>
    <s v="Golden Penny Spaghetti"/>
    <s v="Food"/>
    <s v="Processed Food"/>
    <s v="Golden Penny Spaghetti 500g x 20"/>
    <n v="5"/>
    <n v="4250"/>
    <x v="0"/>
    <x v="6"/>
    <d v="2020-12-08T07:55:41"/>
    <s v="General Trade"/>
    <s v="Whatsapp"/>
    <d v="1900-01-01T15:24:53"/>
    <n v="21250"/>
    <d v="1899-12-30T16:30:48"/>
    <x v="10"/>
    <x v="0"/>
  </r>
  <r>
    <d v="2020-12-07T12:06:02"/>
    <s v="STU-2143270718"/>
    <s v="Bay-on Minimart"/>
    <s v="Flour Mills of Nigeria"/>
    <s v="Golden Penny Spaghetti"/>
    <s v="Food"/>
    <s v="Processed Food"/>
    <s v="Golden Penny Spaghetti 500g x 20"/>
    <n v="2"/>
    <n v="4250"/>
    <x v="0"/>
    <x v="67"/>
    <d v="2020-12-08T11:54:55"/>
    <s v="General Trade"/>
    <s v="Whatsapp"/>
    <d v="1899-12-30T23:48:53"/>
    <n v="8500"/>
    <d v="1899-12-30T12:06:02"/>
    <x v="126"/>
    <x v="1"/>
  </r>
  <r>
    <d v="2020-12-07T17:31:42"/>
    <s v="STU-2143271397"/>
    <s v="Champion Minimart"/>
    <s v="Olam Group Nigeria"/>
    <s v="Tasty Tom Sachet"/>
    <s v="Food"/>
    <s v="Processed Food"/>
    <s v="Tasty Tom Sachet 65g x 50"/>
    <n v="20"/>
    <n v="4600"/>
    <x v="0"/>
    <x v="42"/>
    <d v="2020-12-08T12:35:10"/>
    <s v="General Trade"/>
    <s v="Whatsapp"/>
    <d v="1899-12-30T19:03:28"/>
    <n v="92000"/>
    <d v="1899-12-30T17:31:42"/>
    <x v="129"/>
    <x v="0"/>
  </r>
  <r>
    <d v="2020-12-07T07:48:18"/>
    <s v="STU-2143270228"/>
    <s v="Him Minimarts"/>
    <s v="Flour Mills of Nigeria"/>
    <s v="Golden Penny Spaghetti"/>
    <s v="Food"/>
    <s v="Processed Food"/>
    <s v="Golden Penny Spaghettini 500g x 20"/>
    <n v="8"/>
    <n v="4250"/>
    <x v="0"/>
    <x v="64"/>
    <d v="2020-12-08T17:55:08"/>
    <s v="General Trade"/>
    <s v="Mobile App"/>
    <d v="1899-12-31T10:06:50"/>
    <n v="34000"/>
    <d v="1899-12-30T07:48:18"/>
    <x v="395"/>
    <x v="0"/>
  </r>
  <r>
    <d v="2020-12-04T14:09:45"/>
    <s v="STU-2143269289"/>
    <s v="Ona_ara Minimart"/>
    <s v="Olam Group Nigeria"/>
    <s v="Tasty Tom Sachet"/>
    <s v="Food"/>
    <s v="Processed Food"/>
    <s v="Tasty Tom Sachet 65g x 50"/>
    <n v="1"/>
    <n v="4600"/>
    <x v="0"/>
    <x v="45"/>
    <d v="2020-12-08T18:44:24"/>
    <s v="General Trade"/>
    <s v="Whatsapp"/>
    <d v="1900-01-03T04:34:39"/>
    <n v="4600"/>
    <d v="1899-12-30T14:09:45"/>
    <x v="63"/>
    <x v="1"/>
  </r>
  <r>
    <d v="2020-12-04T14:09:45"/>
    <s v="STU-2143269289"/>
    <s v="Ona_ara Minimart"/>
    <s v="Flour Mills of Nigeria"/>
    <s v="Golden Penny Spaghetti"/>
    <s v="Food"/>
    <s v="Processed Food"/>
    <s v="Golden Penny Spaghetti 500g x 20"/>
    <n v="1"/>
    <n v="4250"/>
    <x v="0"/>
    <x v="45"/>
    <d v="2020-12-08T18:44:24"/>
    <s v="General Trade"/>
    <s v="Whatsapp"/>
    <d v="1900-01-03T04:34:39"/>
    <n v="4250"/>
    <d v="1899-12-30T14:09:45"/>
    <x v="63"/>
    <x v="1"/>
  </r>
  <r>
    <d v="2020-12-04T14:09:45"/>
    <s v="STU-2143269289"/>
    <s v="Ona_ara Minimart"/>
    <s v="Flour Mills of Nigeria"/>
    <s v="Golden Penny Spaghetti"/>
    <s v="Food"/>
    <s v="Processed Food"/>
    <s v="Golden Penny Spaghettini 500g x 20"/>
    <n v="1"/>
    <n v="4250"/>
    <x v="0"/>
    <x v="45"/>
    <d v="2020-12-08T18:44:24"/>
    <s v="General Trade"/>
    <s v="Whatsapp"/>
    <d v="1900-01-03T04:34:39"/>
    <n v="4250"/>
    <d v="1899-12-30T14:09:45"/>
    <x v="63"/>
    <x v="1"/>
  </r>
  <r>
    <d v="2020-12-04T14:09:45"/>
    <s v="STU-2143269289"/>
    <s v="Ona_ara Minimart"/>
    <s v="Flour Mills of Nigeria"/>
    <s v="Golden Penny Semovita"/>
    <s v="Food"/>
    <s v="Processed Food"/>
    <s v="Golden Penny Semovita 2kg"/>
    <n v="1"/>
    <n v="3800"/>
    <x v="0"/>
    <x v="45"/>
    <d v="2020-12-08T18:44:24"/>
    <s v="General Trade"/>
    <s v="Whatsapp"/>
    <d v="1900-01-03T04:34:39"/>
    <n v="3800"/>
    <d v="1899-12-30T14:09:45"/>
    <x v="63"/>
    <x v="1"/>
  </r>
  <r>
    <d v="2020-12-04T14:09:45"/>
    <s v="STU-2143269289"/>
    <s v="Ona_ara Minimart"/>
    <s v="Sosaco Nigeria Limited"/>
    <s v="Gino Curry"/>
    <s v="Food"/>
    <s v="Culinary"/>
    <s v="Gino Herbs &amp; Spices Curry Powder Sachet 3.5g x 200"/>
    <n v="1"/>
    <n v="2840"/>
    <x v="0"/>
    <x v="45"/>
    <d v="2020-12-08T18:44:24"/>
    <s v="General Trade"/>
    <s v="Whatsapp"/>
    <d v="1900-01-03T04:34:39"/>
    <n v="2840"/>
    <d v="1899-12-30T14:09:45"/>
    <x v="63"/>
    <x v="1"/>
  </r>
  <r>
    <d v="2020-12-07T13:23:04"/>
    <s v="STU-2143270818"/>
    <s v="Grandy Minimarts"/>
    <s v="Olam Group Nigeria"/>
    <s v="Tasty Tom Sachet"/>
    <s v="Food"/>
    <s v="Processed Food"/>
    <s v="Tasty Tom Sachet 65g x 50"/>
    <n v="10"/>
    <n v="4600"/>
    <x v="0"/>
    <x v="5"/>
    <d v="2020-12-08T18:56:40"/>
    <s v="Wholesale"/>
    <s v="Mobile App"/>
    <d v="1899-12-31T05:33:36"/>
    <n v="46000"/>
    <d v="1899-12-30T13:23:04"/>
    <x v="396"/>
    <x v="0"/>
  </r>
  <r>
    <d v="2020-12-07T15:05:13"/>
    <s v="STU-2143271014"/>
    <s v="Than-all Minimart"/>
    <s v="Flour Mills of Nigeria"/>
    <s v="Golden Penny Semovita"/>
    <s v="Food"/>
    <s v="Processed Food"/>
    <s v="Golden Penny Semovita 1kg"/>
    <n v="1"/>
    <n v="3930"/>
    <x v="0"/>
    <x v="8"/>
    <d v="2020-12-08T19:01:59"/>
    <s v="General Trade"/>
    <s v="Whatsapp"/>
    <d v="1899-12-31T03:56:46"/>
    <n v="3930"/>
    <d v="1899-12-30T15:05:13"/>
    <x v="12"/>
    <x v="1"/>
  </r>
  <r>
    <d v="2020-12-08T11:59:17"/>
    <s v="STU-2143271997"/>
    <s v="Louiz Mart"/>
    <s v="Flour Mills of Nigeria"/>
    <s v="Golden Penny Spaghetti"/>
    <s v="Food"/>
    <s v="Processed Food"/>
    <s v="Golden Penny Spaghetti 500g x 20"/>
    <n v="1"/>
    <n v="4250"/>
    <x v="0"/>
    <x v="34"/>
    <d v="2020-12-09T11:59:29"/>
    <s v="General Trade"/>
    <s v="Mobile App"/>
    <d v="1899-12-31T00:00:12"/>
    <n v="4250"/>
    <d v="1899-12-30T11:59:17"/>
    <x v="135"/>
    <x v="1"/>
  </r>
  <r>
    <d v="2020-12-08T07:42:55"/>
    <s v="STU-2143271581"/>
    <s v="Zeehmamas Super Store"/>
    <s v="Flour Mills of Nigeria"/>
    <s v="Golden Penny Semovita"/>
    <s v="Food"/>
    <s v="Processed Food"/>
    <s v="Golden Penny Semovita 5kg"/>
    <n v="5"/>
    <n v="1830"/>
    <x v="0"/>
    <x v="56"/>
    <d v="2020-12-09T12:21:34"/>
    <s v="General Trade"/>
    <s v="Whatsapp"/>
    <d v="1899-12-31T04:38:39"/>
    <n v="9150"/>
    <d v="1899-12-30T07:42:55"/>
    <x v="397"/>
    <x v="1"/>
  </r>
  <r>
    <d v="2020-12-08T07:42:55"/>
    <s v="STU-2143271581"/>
    <s v="Zeehmamas Super Store"/>
    <s v="Flour Mills of Nigeria"/>
    <s v="Golden Penny Spaghetti"/>
    <s v="Food"/>
    <s v="Processed Food"/>
    <s v="Golden Penny Spaghetti 500g x 20"/>
    <n v="4"/>
    <n v="4250"/>
    <x v="0"/>
    <x v="56"/>
    <d v="2020-12-09T12:21:34"/>
    <s v="General Trade"/>
    <s v="Whatsapp"/>
    <d v="1899-12-31T04:38:39"/>
    <n v="17000"/>
    <d v="1899-12-30T07:42:55"/>
    <x v="397"/>
    <x v="0"/>
  </r>
  <r>
    <d v="2020-12-08T07:42:55"/>
    <s v="STU-2143271581"/>
    <s v="Zeehmamas Super Store"/>
    <s v="Olam Group Nigeria"/>
    <s v="Tasty Tom Sachet"/>
    <s v="Food"/>
    <s v="Processed Food"/>
    <s v="Tasty Tom Sachet 65g x 50"/>
    <n v="2"/>
    <n v="4600"/>
    <x v="0"/>
    <x v="56"/>
    <d v="2020-12-09T12:21:34"/>
    <s v="General Trade"/>
    <s v="Whatsapp"/>
    <d v="1899-12-31T04:38:39"/>
    <n v="9200"/>
    <d v="1899-12-30T07:42:55"/>
    <x v="397"/>
    <x v="1"/>
  </r>
  <r>
    <d v="2020-12-08T15:36:23"/>
    <s v="STU-2143272435"/>
    <s v="C B C Minimart"/>
    <s v="Flour Mills of Nigeria"/>
    <s v="Golden Penny Spaghetti"/>
    <s v="Food"/>
    <s v="Processed Food"/>
    <s v="Golden Penny Spaghetti 500g x 20"/>
    <n v="3"/>
    <n v="4250"/>
    <x v="0"/>
    <x v="55"/>
    <d v="2020-12-09T12:42:33"/>
    <s v="General Trade"/>
    <s v="Whatsapp"/>
    <d v="1899-12-30T21:06:10"/>
    <n v="12750"/>
    <d v="1899-12-30T15:36:23"/>
    <x v="136"/>
    <x v="0"/>
  </r>
  <r>
    <d v="2020-12-08T11:34:35"/>
    <s v="STU-2143271958"/>
    <s v="S.t.p Enterprise"/>
    <s v="Flour Mills of Nigeria"/>
    <s v="Golden Penny Spaghetti"/>
    <s v="Food"/>
    <s v="Processed Food"/>
    <s v="Golden Penny Spaghetti 500g x 20"/>
    <n v="1"/>
    <n v="4250"/>
    <x v="0"/>
    <x v="23"/>
    <d v="2020-12-09T19:23:40"/>
    <s v="General Trade"/>
    <s v="Whatsapp"/>
    <d v="1899-12-31T07:49:05"/>
    <n v="4250"/>
    <d v="1899-12-30T11:34:35"/>
    <x v="143"/>
    <x v="1"/>
  </r>
  <r>
    <d v="2020-12-08T11:26:35"/>
    <s v="STU-2143271946"/>
    <s v="Hajiya Minimart"/>
    <s v="Flour Mills of Nigeria"/>
    <s v="Golden Penny Spaghetti"/>
    <s v="Food"/>
    <s v="Processed Food"/>
    <s v="Golden Penny Spaghetti 500g x 20"/>
    <n v="10"/>
    <n v="4250"/>
    <x v="0"/>
    <x v="6"/>
    <d v="2020-12-10T07:17:49"/>
    <s v="General Trade"/>
    <s v="Whatsapp"/>
    <d v="1899-12-31T19:51:14"/>
    <n v="42500"/>
    <d v="1899-12-30T11:26:35"/>
    <x v="144"/>
    <x v="0"/>
  </r>
  <r>
    <d v="2020-12-08T11:26:35"/>
    <s v="STU-2143271946"/>
    <s v="Hajiya Minimart"/>
    <s v="Sosaco Nigeria Limited"/>
    <s v="Gino Curry"/>
    <s v="Food"/>
    <s v="Culinary"/>
    <s v="Gino Herbs &amp; Spices Curry Powder Sachet 3.5g x 200"/>
    <n v="3"/>
    <n v="2840"/>
    <x v="0"/>
    <x v="6"/>
    <d v="2020-12-10T07:17:49"/>
    <s v="General Trade"/>
    <s v="Whatsapp"/>
    <d v="1899-12-31T19:51:14"/>
    <n v="8520"/>
    <d v="1899-12-30T11:26:35"/>
    <x v="144"/>
    <x v="1"/>
  </r>
  <r>
    <d v="2020-12-09T12:05:09"/>
    <s v="STU-2143273333"/>
    <s v="C B C Minimart"/>
    <s v="Flour Mills of Nigeria"/>
    <s v="Golden Penny Spaghetti"/>
    <s v="Food"/>
    <s v="Processed Food"/>
    <s v="Golden Penny Spaghetti 500g x 20"/>
    <n v="5"/>
    <n v="4250"/>
    <x v="0"/>
    <x v="62"/>
    <d v="2020-12-10T09:24:16"/>
    <s v="General Trade"/>
    <s v="Whatsapp"/>
    <d v="1899-12-30T21:19:07"/>
    <n v="21250"/>
    <d v="1899-12-30T12:05:09"/>
    <x v="145"/>
    <x v="0"/>
  </r>
  <r>
    <d v="2020-12-09T17:00:21"/>
    <s v="STU-2143273804"/>
    <s v="Sis Glory"/>
    <s v="Sonia Foods Industries Ltd."/>
    <s v="Sonia Tomato Tin"/>
    <s v="Food"/>
    <s v="Culinary"/>
    <s v="Sonia Tomato Tin 400g x 24"/>
    <n v="1"/>
    <n v="10200"/>
    <x v="0"/>
    <x v="31"/>
    <d v="2020-12-10T11:36:41"/>
    <s v="General Trade"/>
    <s v="Whatsapp"/>
    <d v="1899-12-30T18:36:20"/>
    <n v="10200"/>
    <d v="1899-12-30T17:00:21"/>
    <x v="147"/>
    <x v="0"/>
  </r>
  <r>
    <d v="2020-12-09T17:00:21"/>
    <s v="STU-2143273804"/>
    <s v="Sis Glory"/>
    <s v="Olam Group Nigeria"/>
    <s v="Tasty Tom Sachet"/>
    <s v="Food"/>
    <s v="Processed Food"/>
    <s v="Tasty Tom Sachet 65g x 50"/>
    <n v="2"/>
    <n v="4600"/>
    <x v="0"/>
    <x v="31"/>
    <d v="2020-12-10T11:36:41"/>
    <s v="General Trade"/>
    <s v="Whatsapp"/>
    <d v="1899-12-30T18:36:20"/>
    <n v="9200"/>
    <d v="1899-12-30T17:00:21"/>
    <x v="147"/>
    <x v="1"/>
  </r>
  <r>
    <d v="2020-12-09T17:00:21"/>
    <s v="STU-2143273804"/>
    <s v="Sis Glory"/>
    <s v="Flour Mills of Nigeria"/>
    <s v="Golden Penny Spaghetti"/>
    <s v="Food"/>
    <s v="Processed Food"/>
    <s v="Golden Penny Spaghetti 500g x 20"/>
    <n v="2"/>
    <n v="4250"/>
    <x v="0"/>
    <x v="31"/>
    <d v="2020-12-10T11:36:41"/>
    <s v="General Trade"/>
    <s v="Whatsapp"/>
    <d v="1899-12-30T18:36:20"/>
    <n v="8500"/>
    <d v="1899-12-30T17:00:21"/>
    <x v="147"/>
    <x v="1"/>
  </r>
  <r>
    <d v="2020-12-09T17:20:45"/>
    <s v="STU-2143273837"/>
    <s v="Sis Glory"/>
    <s v="Unimer S.A"/>
    <s v="Titus Sardines"/>
    <s v="Food"/>
    <s v="Processed Food"/>
    <s v="Titus Sardines 125g x 50"/>
    <n v="1"/>
    <n v="14300"/>
    <x v="0"/>
    <x v="31"/>
    <d v="2020-12-10T11:36:41"/>
    <s v="General Trade"/>
    <s v="Whatsapp"/>
    <d v="1899-12-30T18:15:56"/>
    <n v="14300"/>
    <d v="1899-12-30T17:20:45"/>
    <x v="147"/>
    <x v="0"/>
  </r>
  <r>
    <d v="2020-12-09T15:17:14"/>
    <s v="STU-2143273688"/>
    <s v="Simeon Madam"/>
    <s v="DUFIL Prima foods Plc"/>
    <s v="Indomie Indomitable Pack"/>
    <s v="Food"/>
    <s v="Processed Food"/>
    <s v="Indomie Indomitable Chicken 70g x 40"/>
    <n v="5"/>
    <n v="2160"/>
    <x v="0"/>
    <x v="0"/>
    <d v="2020-12-10T12:13:19"/>
    <s v="Wholesale"/>
    <s v="Whatsapp"/>
    <d v="1899-12-30T20:56:05"/>
    <n v="10800"/>
    <d v="1899-12-30T15:17:14"/>
    <x v="149"/>
    <x v="0"/>
  </r>
  <r>
    <d v="2020-12-08T11:19:53"/>
    <s v="STU-2143271937"/>
    <s v="Mama Dee's Minimarts"/>
    <s v="Sonia Foods Industries Ltd."/>
    <s v="Sonia Tomato Tin"/>
    <s v="Food"/>
    <s v="Culinary"/>
    <s v="Sonia Tomato Tin 400g x 24"/>
    <n v="10"/>
    <n v="10200"/>
    <x v="0"/>
    <x v="91"/>
    <d v="2020-12-10T12:15:05"/>
    <s v="Wholesale"/>
    <s v="Web App"/>
    <d v="1900-01-01T00:55:12"/>
    <n v="102000"/>
    <d v="1899-12-30T11:19:53"/>
    <x v="398"/>
    <x v="0"/>
  </r>
  <r>
    <d v="2020-12-08T18:01:05"/>
    <s v="STU-2143272687"/>
    <s v="Gods own Minimarts"/>
    <s v="DUFIL Prima foods Plc"/>
    <s v="Indomie Indomitable Pack"/>
    <s v="Food"/>
    <s v="Processed Food"/>
    <s v="Indomie Indomitable Chicken 70g x 40"/>
    <n v="13"/>
    <n v="2160"/>
    <x v="0"/>
    <x v="0"/>
    <d v="2020-12-10T13:09:33"/>
    <s v="General Trade"/>
    <s v="Mobile App"/>
    <d v="1899-12-31T19:08:28"/>
    <n v="28080"/>
    <d v="1899-12-30T18:01:05"/>
    <x v="399"/>
    <x v="0"/>
  </r>
  <r>
    <d v="2020-12-08T18:01:05"/>
    <s v="STU-2143272687"/>
    <s v="Gods own Minimarts"/>
    <s v="Flour Mills of Nigeria"/>
    <s v="Golden Penny Spaghetti"/>
    <s v="Food"/>
    <s v="Processed Food"/>
    <s v="Golden Penny Spaghetti 500g x 20"/>
    <n v="5"/>
    <n v="4250"/>
    <x v="0"/>
    <x v="0"/>
    <d v="2020-12-10T13:09:33"/>
    <s v="General Trade"/>
    <s v="Mobile App"/>
    <d v="1899-12-31T19:08:28"/>
    <n v="21250"/>
    <d v="1899-12-30T18:01:05"/>
    <x v="399"/>
    <x v="0"/>
  </r>
  <r>
    <d v="2020-12-08T20:51:01"/>
    <s v="STU-2143272764"/>
    <s v="Free Man Minimarts"/>
    <s v="Flour Mills of Nigeria"/>
    <s v="Golden Penny Spaghetti"/>
    <s v="Food"/>
    <s v="Processed Food"/>
    <s v="Golden Penny Spaghetti 500g x 20"/>
    <n v="2"/>
    <n v="4250"/>
    <x v="0"/>
    <x v="26"/>
    <d v="2020-12-10T16:29:36"/>
    <s v="General Trade"/>
    <s v="Mobile App"/>
    <d v="1899-12-31T19:38:35"/>
    <n v="8500"/>
    <d v="1899-12-30T20:51:01"/>
    <x v="154"/>
    <x v="1"/>
  </r>
  <r>
    <d v="2020-12-10T13:50:31"/>
    <s v="STU-2143274793"/>
    <s v="Mavelouse Minimart"/>
    <s v="Olam Group Nigeria"/>
    <s v="Tasty Tom Sachet"/>
    <s v="Food"/>
    <s v="Processed Food"/>
    <s v="Tasty Tom Sachet 65g x 50"/>
    <n v="0.5"/>
    <n v="4600"/>
    <x v="0"/>
    <x v="78"/>
    <d v="2020-12-11T12:48:41"/>
    <s v="General Trade"/>
    <s v="Whatsapp"/>
    <d v="1899-12-30T22:58:10"/>
    <n v="2300"/>
    <d v="1899-12-30T13:50:31"/>
    <x v="164"/>
    <x v="1"/>
  </r>
  <r>
    <d v="2020-12-10T13:50:32"/>
    <s v="STU-2143274793"/>
    <s v="Mavelouse Minimart"/>
    <s v="vital"/>
    <s v="Vitali Tomato Paste"/>
    <s v="Food"/>
    <s v="Processed Food"/>
    <s v="Vitali Tomato Paste 70g x 50"/>
    <n v="0.5"/>
    <n v="4700"/>
    <x v="0"/>
    <x v="78"/>
    <d v="2020-12-11T12:48:41"/>
    <s v="General Trade"/>
    <s v="Whatsapp"/>
    <d v="1899-12-30T22:58:09"/>
    <n v="2350"/>
    <d v="1899-12-30T13:50:32"/>
    <x v="164"/>
    <x v="1"/>
  </r>
  <r>
    <d v="2020-12-11T15:26:24"/>
    <s v="STU-2143276328"/>
    <s v="Him Minimarts"/>
    <s v="Flour Mills of Nigeria"/>
    <s v="Golden Penny Semovita"/>
    <s v="Food"/>
    <s v="Processed Food"/>
    <s v="Golden Penny Semovita 10kg"/>
    <n v="15"/>
    <n v="3340"/>
    <x v="0"/>
    <x v="47"/>
    <d v="2020-12-12T10:54:05"/>
    <s v="General Trade"/>
    <s v="Mobile App"/>
    <d v="1899-12-30T19:27:41"/>
    <n v="50100"/>
    <d v="1899-12-30T15:26:24"/>
    <x v="400"/>
    <x v="0"/>
  </r>
  <r>
    <d v="2020-12-11T16:04:50"/>
    <s v="STU-2143276390"/>
    <s v="Labort Minimarts"/>
    <s v="Flour Mills of Nigeria"/>
    <s v="Golden Penny Spaghetti"/>
    <s v="Food"/>
    <s v="Processed Food"/>
    <s v="Golden Penny Spaghetti 500g x 20"/>
    <n v="1"/>
    <n v="4250"/>
    <x v="0"/>
    <x v="72"/>
    <d v="2020-12-12T11:09:16"/>
    <s v="General Trade"/>
    <s v="Whatsapp"/>
    <d v="1899-12-30T19:04:26"/>
    <n v="4250"/>
    <d v="1899-12-30T16:04:50"/>
    <x v="401"/>
    <x v="1"/>
  </r>
  <r>
    <d v="2020-12-11T16:04:50"/>
    <s v="STU-2143276390"/>
    <s v="Labort Minimarts"/>
    <s v="Flour Mills of Nigeria"/>
    <s v="Golden Penny Semovita"/>
    <s v="Food"/>
    <s v="Processed Food"/>
    <s v="Golden Penny Semovita 1kg"/>
    <n v="1"/>
    <n v="3930"/>
    <x v="0"/>
    <x v="72"/>
    <d v="2020-12-12T11:09:16"/>
    <s v="General Trade"/>
    <s v="Whatsapp"/>
    <d v="1899-12-30T19:04:26"/>
    <n v="3930"/>
    <d v="1899-12-30T16:04:50"/>
    <x v="401"/>
    <x v="1"/>
  </r>
  <r>
    <d v="2020-12-11T16:04:50"/>
    <s v="STU-2143276390"/>
    <s v="Labort Minimarts"/>
    <s v="Flour Mills of Nigeria"/>
    <s v="Golden Penny Semovita"/>
    <s v="Food"/>
    <s v="Processed Food"/>
    <s v="Golden Penny Semovita 5kg"/>
    <n v="2"/>
    <n v="1830"/>
    <x v="0"/>
    <x v="72"/>
    <d v="2020-12-12T11:09:16"/>
    <s v="General Trade"/>
    <s v="Whatsapp"/>
    <d v="1899-12-30T19:04:26"/>
    <n v="3660"/>
    <d v="1899-12-30T16:04:50"/>
    <x v="401"/>
    <x v="1"/>
  </r>
  <r>
    <d v="2020-12-11T10:26:18"/>
    <s v="STU-2143275855"/>
    <s v="smine me Minimart"/>
    <s v="Sosaco Nigeria Limited"/>
    <s v="Gino Max Cube"/>
    <s v="Food"/>
    <s v="Culinary"/>
    <s v="GINO Max Chicken 40x25 PRM +2x5g (SAC) NG"/>
    <n v="1"/>
    <n v="3980"/>
    <x v="0"/>
    <x v="46"/>
    <d v="2020-12-12T12:01:17"/>
    <s v="General Trade"/>
    <s v="Mobile App"/>
    <d v="1899-12-31T01:34:59"/>
    <n v="3980"/>
    <d v="1899-12-30T10:26:18"/>
    <x v="174"/>
    <x v="1"/>
  </r>
  <r>
    <d v="2020-12-11T10:26:18"/>
    <s v="STU-2143275855"/>
    <s v="smine me Minimart"/>
    <s v="Flour Mills of Nigeria"/>
    <s v="Golden Penny Semovita"/>
    <s v="Food"/>
    <s v="Processed Food"/>
    <s v="Golden Penny Semovita 5kg"/>
    <n v="1"/>
    <n v="1830"/>
    <x v="0"/>
    <x v="46"/>
    <d v="2020-12-12T12:01:17"/>
    <s v="General Trade"/>
    <s v="Mobile App"/>
    <d v="1899-12-31T01:34:59"/>
    <n v="1830"/>
    <d v="1899-12-30T10:26:18"/>
    <x v="174"/>
    <x v="1"/>
  </r>
  <r>
    <d v="2020-12-11T10:26:18"/>
    <s v="STU-2143275855"/>
    <s v="smine me Minimart"/>
    <s v="Olam Group Nigeria"/>
    <s v="Tasty Tom Sachet"/>
    <s v="Food"/>
    <s v="Processed Food"/>
    <s v="Tasty Tom Sachet 65g x 50"/>
    <n v="1"/>
    <n v="4600"/>
    <x v="0"/>
    <x v="46"/>
    <d v="2020-12-12T12:01:17"/>
    <s v="General Trade"/>
    <s v="Mobile App"/>
    <d v="1899-12-31T01:34:59"/>
    <n v="4600"/>
    <d v="1899-12-30T10:26:18"/>
    <x v="174"/>
    <x v="1"/>
  </r>
  <r>
    <d v="2020-12-11T10:26:18"/>
    <s v="STU-2143275855"/>
    <s v="smine me Minimart"/>
    <s v="Sonia Foods Industries Ltd."/>
    <s v="Sonia Tomato Paste"/>
    <s v="Food"/>
    <s v="Culinary"/>
    <s v="Sonia Tomato Paste Mix Sachet 65g x 50"/>
    <n v="1"/>
    <n v="4100"/>
    <x v="0"/>
    <x v="46"/>
    <d v="2020-12-12T12:01:17"/>
    <s v="General Trade"/>
    <s v="Mobile App"/>
    <d v="1899-12-31T01:34:59"/>
    <n v="4100"/>
    <d v="1899-12-30T10:26:18"/>
    <x v="174"/>
    <x v="1"/>
  </r>
  <r>
    <d v="2020-12-11T10:26:18"/>
    <s v="STU-2143275855"/>
    <s v="smine me Minimart"/>
    <s v="DUFIL Prima foods Plc"/>
    <s v="Indomie Indomitable Pack"/>
    <s v="Food"/>
    <s v="Processed Food"/>
    <s v="Indomie Indomitable Chicken 70g x 40"/>
    <n v="2"/>
    <n v="2160"/>
    <x v="0"/>
    <x v="46"/>
    <d v="2020-12-12T12:01:17"/>
    <s v="General Trade"/>
    <s v="Mobile App"/>
    <d v="1899-12-31T01:34:59"/>
    <n v="4320"/>
    <d v="1899-12-30T10:26:18"/>
    <x v="174"/>
    <x v="1"/>
  </r>
  <r>
    <d v="2020-12-11T17:54:04"/>
    <s v="STU-2143276530"/>
    <s v="Mz Good Rich Supermarket"/>
    <s v="DUFIL Prima foods Plc"/>
    <s v="Power Vegetable Oil"/>
    <s v="Food"/>
    <s v="Culinary"/>
    <s v="Power Vegetable Oil 2.6Ltrs x 8"/>
    <n v="1"/>
    <n v="19500"/>
    <x v="0"/>
    <x v="13"/>
    <d v="2020-12-12T12:54:39"/>
    <s v="Modern Trade"/>
    <s v="Whatsapp"/>
    <d v="1899-12-30T19:00:35"/>
    <n v="19500"/>
    <d v="1899-12-30T17:54:04"/>
    <x v="177"/>
    <x v="0"/>
  </r>
  <r>
    <d v="2020-12-11T11:39:21"/>
    <s v="STU-2143276000"/>
    <s v="Madam Joshua Minimart"/>
    <s v="Nestle Nigeria Plc"/>
    <s v="Maggi Seasoning"/>
    <s v="Food"/>
    <s v="Spices"/>
    <s v="Maggi Naija Pot 4g x 24 x 40"/>
    <n v="5"/>
    <n v="6300"/>
    <x v="0"/>
    <x v="4"/>
    <d v="2020-12-12T16:03:50"/>
    <s v="General Trade"/>
    <s v="Whatsapp"/>
    <d v="1899-12-31T04:24:29"/>
    <n v="31500"/>
    <d v="1899-12-30T11:39:21"/>
    <x v="402"/>
    <x v="0"/>
  </r>
  <r>
    <d v="2020-12-11T13:47:48"/>
    <s v="STU-2143276205"/>
    <s v="Alhaja"/>
    <s v="Unimer S.A"/>
    <s v="Titus Sardines"/>
    <s v="Food"/>
    <s v="Processed Food"/>
    <s v="Titus Sardines 125g x 50"/>
    <n v="10"/>
    <n v="14300"/>
    <x v="0"/>
    <x v="10"/>
    <d v="2020-12-12T16:15:50"/>
    <s v="General Trade"/>
    <s v="Whatsapp"/>
    <d v="1899-12-31T02:28:02"/>
    <n v="143000"/>
    <d v="1899-12-30T13:47:48"/>
    <x v="182"/>
    <x v="0"/>
  </r>
  <r>
    <d v="2020-12-11T15:36:45"/>
    <s v="STU-2143276352"/>
    <s v="experts Super Store"/>
    <s v="DUFIL Prima foods Plc"/>
    <s v="Indomie Indomitable Pack"/>
    <s v="Food"/>
    <s v="Processed Food"/>
    <s v="Indomie Indomitable Chicken 70g x 40"/>
    <n v="5"/>
    <n v="2160"/>
    <x v="0"/>
    <x v="102"/>
    <d v="2020-12-13T13:40:44"/>
    <s v="General Trade"/>
    <s v="Mobile App"/>
    <d v="1899-12-31T22:03:59"/>
    <n v="10800"/>
    <d v="1899-12-30T15:36:45"/>
    <x v="403"/>
    <x v="0"/>
  </r>
  <r>
    <d v="2020-12-11T15:36:45"/>
    <s v="STU-2143276352"/>
    <s v="experts Super Store"/>
    <s v="Flour Mills of Nigeria"/>
    <s v="Golden Penny Semovita"/>
    <s v="Food"/>
    <s v="Processed Food"/>
    <s v="Golden Penny Semovita 1kg"/>
    <n v="2.75"/>
    <n v="3930"/>
    <x v="0"/>
    <x v="102"/>
    <d v="2020-12-13T13:40:44"/>
    <s v="General Trade"/>
    <s v="Mobile App"/>
    <d v="1899-12-31T22:03:59"/>
    <n v="10807.5"/>
    <d v="1899-12-30T15:36:45"/>
    <x v="403"/>
    <x v="0"/>
  </r>
  <r>
    <d v="2020-12-12T12:42:31"/>
    <s v="STU-2143277102"/>
    <s v="Sariki Minimart"/>
    <s v="Flour Mills of Nigeria"/>
    <s v="Golden Penny Spaghetti"/>
    <s v="Food"/>
    <s v="Processed Food"/>
    <s v="Golden Penny Spaghetti 500g x 20"/>
    <n v="2"/>
    <n v="4250"/>
    <x v="0"/>
    <x v="46"/>
    <d v="2020-12-14T10:24:31"/>
    <s v="Wholesale"/>
    <s v="Whatsapp"/>
    <d v="1899-12-31T21:42:00"/>
    <n v="8500"/>
    <d v="1899-12-30T12:42:31"/>
    <x v="65"/>
    <x v="1"/>
  </r>
  <r>
    <d v="2020-12-13T17:24:54"/>
    <s v="STU-2143277520"/>
    <s v="Opashola Minimarts"/>
    <s v="Olam Group Nigeria"/>
    <s v="Tasty Tom Sachet"/>
    <s v="Food"/>
    <s v="Processed Food"/>
    <s v="Tasty Tom Sachet 65g x 50"/>
    <n v="5"/>
    <n v="4600"/>
    <x v="0"/>
    <x v="27"/>
    <d v="2020-12-14T10:41:04"/>
    <s v="General Trade"/>
    <s v="Whatsapp"/>
    <d v="1899-12-30T17:16:10"/>
    <n v="23000"/>
    <d v="1899-12-30T17:24:54"/>
    <x v="66"/>
    <x v="0"/>
  </r>
  <r>
    <d v="2020-12-12T09:30:11"/>
    <s v="STU-2143276767"/>
    <s v="Madam Claire"/>
    <s v="Unimer S.A"/>
    <s v="Titus Sardines"/>
    <s v="Food"/>
    <s v="Processed Food"/>
    <s v="Titus Sardines 125g x 50"/>
    <n v="1"/>
    <n v="14300"/>
    <x v="0"/>
    <x v="74"/>
    <d v="2020-12-14T12:48:55"/>
    <s v="General Trade"/>
    <s v="Whatsapp"/>
    <d v="1900-01-01T03:18:44"/>
    <n v="14300"/>
    <d v="1899-12-30T09:30:11"/>
    <x v="192"/>
    <x v="0"/>
  </r>
  <r>
    <d v="2020-12-13T17:54:19"/>
    <s v="STU-2143277529"/>
    <s v="K &amp; P Provision Minimarts"/>
    <s v="Flour Mills of Nigeria"/>
    <s v="Golden Penny Spaghetti"/>
    <s v="Food"/>
    <s v="Processed Food"/>
    <s v="Golden Penny Spaghetti 500g x 20"/>
    <n v="1"/>
    <n v="4250"/>
    <x v="0"/>
    <x v="15"/>
    <d v="2020-12-14T15:50:04"/>
    <s v="General Trade"/>
    <s v="Whatsapp"/>
    <d v="1899-12-30T21:55:45"/>
    <n v="4250"/>
    <d v="1899-12-30T17:54:19"/>
    <x v="19"/>
    <x v="1"/>
  </r>
  <r>
    <d v="2020-12-12T09:59:32"/>
    <s v="STU-2143276895"/>
    <s v="Mavelouse Minimart"/>
    <s v="Flour Mills of Nigeria"/>
    <s v="Golden Penny Semovita"/>
    <s v="Food"/>
    <s v="Processed Food"/>
    <s v="Golden Penny Semovita 1kg"/>
    <n v="1"/>
    <n v="3930"/>
    <x v="0"/>
    <x v="68"/>
    <d v="2020-12-14T16:28:56"/>
    <s v="General Trade"/>
    <s v="Whatsapp"/>
    <d v="1900-01-01T06:29:24"/>
    <n v="3930"/>
    <d v="1899-12-30T09:59:32"/>
    <x v="196"/>
    <x v="1"/>
  </r>
  <r>
    <d v="2020-12-12T09:59:33"/>
    <s v="STU-2143276895"/>
    <s v="Mavelouse Minimart"/>
    <s v="Olam Group Nigeria"/>
    <s v="Tasty Tom Sachet"/>
    <s v="Food"/>
    <s v="Processed Food"/>
    <s v="Tasty Tom Sachet 65g x 50"/>
    <n v="1"/>
    <n v="4600"/>
    <x v="0"/>
    <x v="68"/>
    <d v="2020-12-14T16:28:56"/>
    <s v="General Trade"/>
    <s v="Whatsapp"/>
    <d v="1900-01-01T06:29:23"/>
    <n v="4600"/>
    <d v="1899-12-30T09:59:33"/>
    <x v="196"/>
    <x v="1"/>
  </r>
  <r>
    <d v="2020-12-13T14:59:12"/>
    <s v="STU-2143277478"/>
    <s v="Bukky Minimarts"/>
    <s v="Flour Mills of Nigeria"/>
    <s v="Golden Penny Semovita"/>
    <s v="Food"/>
    <s v="Processed Food"/>
    <s v="Golden Penny Semovita 10kg"/>
    <n v="9"/>
    <n v="3340"/>
    <x v="0"/>
    <x v="60"/>
    <d v="2020-12-14T16:37:25"/>
    <s v="General Trade"/>
    <s v="Web App"/>
    <d v="1899-12-31T01:38:13"/>
    <n v="30060"/>
    <d v="1899-12-30T14:59:12"/>
    <x v="404"/>
    <x v="0"/>
  </r>
  <r>
    <d v="2020-12-12T11:18:52"/>
    <s v="STU-2143277011"/>
    <s v="Metro Minimart"/>
    <s v="Flour Mills of Nigeria"/>
    <s v="Golden Penny Spaghetti"/>
    <s v="Food"/>
    <s v="Processed Food"/>
    <s v="Golden Penny Spaghetti 500g x 20"/>
    <n v="1"/>
    <n v="4250"/>
    <x v="0"/>
    <x v="19"/>
    <d v="2020-12-14T17:43:10"/>
    <s v="General Trade"/>
    <s v="Mobile App"/>
    <d v="1900-01-01T06:24:18"/>
    <n v="4250"/>
    <d v="1899-12-30T11:18:52"/>
    <x v="199"/>
    <x v="1"/>
  </r>
  <r>
    <d v="2020-12-12T10:45:40"/>
    <s v="STU-2143276965"/>
    <s v="God Grace Minimart"/>
    <s v="Flour Mills of Nigeria"/>
    <s v="Golden Penny Semovita"/>
    <s v="Food"/>
    <s v="Processed Food"/>
    <s v="Golden Penny Semovita 10kg"/>
    <n v="3"/>
    <n v="3340"/>
    <x v="0"/>
    <x v="67"/>
    <d v="2020-12-14T18:05:30"/>
    <s v="General Trade"/>
    <s v="Whatsapp"/>
    <d v="1900-01-01T07:19:50"/>
    <n v="10020"/>
    <d v="1899-12-30T10:45:40"/>
    <x v="200"/>
    <x v="0"/>
  </r>
  <r>
    <d v="2020-12-12T10:45:40"/>
    <s v="STU-2143276965"/>
    <s v="God Grace Minimart"/>
    <s v="Flour Mills of Nigeria"/>
    <s v="Golden Penny Semovita"/>
    <s v="Food"/>
    <s v="Processed Food"/>
    <s v="Golden Penny Semovita 500g x 20"/>
    <n v="1"/>
    <n v="4000"/>
    <x v="0"/>
    <x v="67"/>
    <d v="2020-12-14T18:05:30"/>
    <s v="General Trade"/>
    <s v="Whatsapp"/>
    <d v="1900-01-01T07:19:50"/>
    <n v="4000"/>
    <d v="1899-12-30T10:45:40"/>
    <x v="200"/>
    <x v="1"/>
  </r>
  <r>
    <d v="2020-12-14T08:29:33"/>
    <s v="STU-2143277623"/>
    <s v="Kane Parker 2"/>
    <s v="Flour Mills of Nigeria"/>
    <s v="Golden Penny Semovita"/>
    <s v="Food"/>
    <s v="Processed Food"/>
    <s v="Golden Penny Semovita 10kg"/>
    <n v="3"/>
    <n v="3340"/>
    <x v="0"/>
    <x v="52"/>
    <d v="2020-12-15T09:02:45"/>
    <s v="General Trade"/>
    <s v="Whatsapp"/>
    <d v="1899-12-31T00:33:12"/>
    <n v="10020"/>
    <d v="1899-12-30T08:29:33"/>
    <x v="204"/>
    <x v="0"/>
  </r>
  <r>
    <d v="2020-12-14T08:29:33"/>
    <s v="STU-2143277623"/>
    <s v="Kane Parker 2"/>
    <s v="DUFIL Prima foods Plc"/>
    <s v="Indomie Indomitable Pack"/>
    <s v="Food"/>
    <s v="Processed Food"/>
    <s v="Indomie Indomitable Chicken 70g x 40"/>
    <n v="3"/>
    <n v="2160"/>
    <x v="0"/>
    <x v="52"/>
    <d v="2020-12-15T09:02:45"/>
    <s v="General Trade"/>
    <s v="Whatsapp"/>
    <d v="1899-12-31T00:33:12"/>
    <n v="6480"/>
    <d v="1899-12-30T08:29:33"/>
    <x v="204"/>
    <x v="1"/>
  </r>
  <r>
    <d v="2020-12-14T08:29:33"/>
    <s v="STU-2143277623"/>
    <s v="Kane Parker 2"/>
    <s v="DUFIL Prima foods Plc"/>
    <s v="Power Vegetable Oil"/>
    <s v="Food"/>
    <s v="Culinary"/>
    <s v="Power Vegetable Oil 2.6Ltrs x 8"/>
    <n v="1"/>
    <n v="19500"/>
    <x v="0"/>
    <x v="52"/>
    <d v="2020-12-15T09:02:45"/>
    <s v="General Trade"/>
    <s v="Whatsapp"/>
    <d v="1899-12-31T00:33:12"/>
    <n v="19500"/>
    <d v="1899-12-30T08:29:33"/>
    <x v="204"/>
    <x v="0"/>
  </r>
  <r>
    <d v="2020-12-14T16:04:30"/>
    <s v="STU-2143278690"/>
    <s v="Kane Parker 2"/>
    <s v="Flour Mills of Nigeria"/>
    <s v="Golden Penny Spaghetti"/>
    <s v="Food"/>
    <s v="Processed Food"/>
    <s v="Golden Penny Spaghetti 500g x 20"/>
    <n v="1"/>
    <n v="4250"/>
    <x v="0"/>
    <x v="52"/>
    <d v="2020-12-15T09:02:45"/>
    <s v="General Trade"/>
    <s v="Whatsapp"/>
    <d v="1899-12-30T16:58:15"/>
    <n v="4250"/>
    <d v="1899-12-30T16:04:30"/>
    <x v="204"/>
    <x v="1"/>
  </r>
  <r>
    <d v="2020-12-11T18:26:18"/>
    <s v="STU-2143276576"/>
    <s v="Ekeson Minimart"/>
    <s v="Flour Mills of Nigeria"/>
    <s v="Golden Penny Spaghetti"/>
    <s v="Food"/>
    <s v="Processed Food"/>
    <s v="Golden Penny Spaghetti 500g x 20"/>
    <n v="1"/>
    <n v="4250"/>
    <x v="0"/>
    <x v="18"/>
    <d v="2020-12-15T12:26:50"/>
    <s v="General Trade"/>
    <s v="USSD"/>
    <d v="1900-01-02T18:00:32"/>
    <n v="4250"/>
    <d v="1899-12-30T18:26:18"/>
    <x v="206"/>
    <x v="1"/>
  </r>
  <r>
    <d v="2020-12-11T18:26:18"/>
    <s v="STU-2143276576"/>
    <s v="Ekeson Minimart"/>
    <s v="Olam Group Nigeria"/>
    <s v="Tasty Tom Sachet"/>
    <s v="Food"/>
    <s v="Processed Food"/>
    <s v="Tasty Tom Sachet 65g x 50"/>
    <n v="1"/>
    <n v="4600"/>
    <x v="0"/>
    <x v="18"/>
    <d v="2020-12-15T12:26:50"/>
    <s v="General Trade"/>
    <s v="USSD"/>
    <d v="1900-01-02T18:00:32"/>
    <n v="4600"/>
    <d v="1899-12-30T18:26:18"/>
    <x v="206"/>
    <x v="1"/>
  </r>
  <r>
    <d v="2020-12-11T18:26:18"/>
    <s v="STU-2143276576"/>
    <s v="Ekeson Minimart"/>
    <s v="Sonia Foods Industries Ltd."/>
    <s v="Sonia Tomato Tin"/>
    <s v="Food"/>
    <s v="Culinary"/>
    <s v="Sonia Tomato Tin 400g x 24"/>
    <n v="1"/>
    <n v="10200"/>
    <x v="0"/>
    <x v="18"/>
    <d v="2020-12-15T12:26:50"/>
    <s v="General Trade"/>
    <s v="USSD"/>
    <d v="1900-01-02T18:00:32"/>
    <n v="10200"/>
    <d v="1899-12-30T18:26:18"/>
    <x v="206"/>
    <x v="0"/>
  </r>
  <r>
    <d v="2020-12-11T18:26:18"/>
    <s v="STU-2143276576"/>
    <s v="Ekeson Minimart"/>
    <s v="DUFIL Prima foods Plc"/>
    <s v="Indomie Indomitable Pack"/>
    <s v="Food"/>
    <s v="Processed Food"/>
    <s v="Indomie Indomitable Chicken 70g x 40"/>
    <n v="5"/>
    <n v="2160"/>
    <x v="0"/>
    <x v="18"/>
    <d v="2020-12-15T12:26:50"/>
    <s v="General Trade"/>
    <s v="USSD"/>
    <d v="1900-01-02T18:00:32"/>
    <n v="10800"/>
    <d v="1899-12-30T18:26:18"/>
    <x v="206"/>
    <x v="0"/>
  </r>
  <r>
    <d v="2020-12-14T15:08:09"/>
    <s v="STU-2143278597"/>
    <s v="Nk Minimarts"/>
    <s v="Sonia Foods Industries Ltd."/>
    <s v="Sonia Tomato Tin"/>
    <s v="Food"/>
    <s v="Culinary"/>
    <s v="Sonia Tomato Tin 400g x 24"/>
    <n v="1"/>
    <n v="10200"/>
    <x v="0"/>
    <x v="56"/>
    <d v="2020-12-15T13:20:50"/>
    <s v="General Trade"/>
    <s v="Whatsapp"/>
    <d v="1899-12-30T22:12:41"/>
    <n v="10200"/>
    <d v="1899-12-30T15:08:09"/>
    <x v="207"/>
    <x v="0"/>
  </r>
  <r>
    <d v="2020-12-14T15:08:09"/>
    <s v="STU-2143278597"/>
    <s v="Nk Minimarts"/>
    <s v="Sonia Foods Industries Ltd."/>
    <s v="Sonia Tomato Paste"/>
    <s v="Food"/>
    <s v="Culinary"/>
    <s v="Sonia Tomato Paste Mix Sachet 65g x 50"/>
    <n v="2"/>
    <n v="4100"/>
    <x v="0"/>
    <x v="56"/>
    <d v="2020-12-15T13:20:50"/>
    <s v="General Trade"/>
    <s v="Whatsapp"/>
    <d v="1899-12-30T22:12:41"/>
    <n v="8200"/>
    <d v="1899-12-30T15:08:09"/>
    <x v="207"/>
    <x v="1"/>
  </r>
  <r>
    <d v="2020-12-14T08:42:34"/>
    <s v="STU-2143277652"/>
    <s v="Gods  prosper"/>
    <s v="Flour Mills of Nigeria"/>
    <s v="Golden Penny Spaghetti"/>
    <s v="Food"/>
    <s v="Processed Food"/>
    <s v="Golden Penny Spaghetti 500g x 20"/>
    <n v="7"/>
    <n v="4250"/>
    <x v="0"/>
    <x v="16"/>
    <d v="2020-12-15T13:47:58"/>
    <s v="General Trade"/>
    <s v="Mobile App"/>
    <d v="1899-12-31T05:05:24"/>
    <n v="29750"/>
    <d v="1899-12-30T08:42:34"/>
    <x v="22"/>
    <x v="0"/>
  </r>
  <r>
    <d v="2020-12-14T08:51:29"/>
    <s v="STU-2143277727"/>
    <s v="Gods  prosper"/>
    <s v="Flour Mills of Nigeria"/>
    <s v="Golden Penny Semovita"/>
    <s v="Food"/>
    <s v="Processed Food"/>
    <s v="Golden Penny Semovita 2kg"/>
    <n v="2"/>
    <n v="3800"/>
    <x v="0"/>
    <x v="16"/>
    <d v="2020-12-15T13:47:58"/>
    <s v="General Trade"/>
    <s v="Mobile App"/>
    <d v="1899-12-31T04:56:29"/>
    <n v="7600"/>
    <d v="1899-12-30T08:51:29"/>
    <x v="22"/>
    <x v="1"/>
  </r>
  <r>
    <d v="2020-12-14T13:22:13"/>
    <s v="STU-2143278391"/>
    <s v="Madam Precious Minimart"/>
    <s v="Flour Mills of Nigeria"/>
    <s v="Golden Penny Semovita"/>
    <s v="Food"/>
    <s v="Processed Food"/>
    <s v="Golden Penny Semovita 5kg"/>
    <n v="1"/>
    <n v="1830"/>
    <x v="0"/>
    <x v="48"/>
    <d v="2020-12-15T14:55:35"/>
    <s v="General Trade"/>
    <s v="Whatsapp"/>
    <d v="1899-12-31T01:33:22"/>
    <n v="1830"/>
    <d v="1899-12-30T13:22:13"/>
    <x v="405"/>
    <x v="1"/>
  </r>
  <r>
    <d v="2020-12-13T19:17:31"/>
    <s v="STU-2143277533"/>
    <s v="Grandy Minimarts"/>
    <s v="Flour Mills of Nigeria"/>
    <s v="Golden Penny Semovita"/>
    <s v="Food"/>
    <s v="Processed Food"/>
    <s v="Golden Penny Semovita 10kg"/>
    <n v="10"/>
    <n v="3340"/>
    <x v="0"/>
    <x v="15"/>
    <d v="2020-12-15T18:44:22"/>
    <s v="Wholesale"/>
    <s v="Mobile App"/>
    <d v="1899-12-31T23:26:51"/>
    <n v="33400"/>
    <d v="1899-12-30T19:17:31"/>
    <x v="24"/>
    <x v="0"/>
  </r>
  <r>
    <d v="2020-12-13T19:17:31"/>
    <s v="STU-2143277533"/>
    <s v="Grandy Minimarts"/>
    <s v="Flour Mills of Nigeria"/>
    <s v="Golden Penny Semovita"/>
    <s v="Food"/>
    <s v="Processed Food"/>
    <s v="Golden Penny Semovita 1kg"/>
    <n v="10"/>
    <n v="3930"/>
    <x v="0"/>
    <x v="15"/>
    <d v="2020-12-15T18:44:22"/>
    <s v="Wholesale"/>
    <s v="Mobile App"/>
    <d v="1899-12-31T23:26:51"/>
    <n v="39300"/>
    <d v="1899-12-30T19:17:31"/>
    <x v="24"/>
    <x v="0"/>
  </r>
  <r>
    <d v="2020-12-13T19:17:31"/>
    <s v="STU-2143277533"/>
    <s v="Grandy Minimarts"/>
    <s v="Flour Mills of Nigeria"/>
    <s v="Golden Penny Semovita"/>
    <s v="Food"/>
    <s v="Processed Food"/>
    <s v="Golden Penny Semovita 5kg"/>
    <n v="5"/>
    <n v="1830"/>
    <x v="0"/>
    <x v="15"/>
    <d v="2020-12-15T18:44:22"/>
    <s v="Wholesale"/>
    <s v="Mobile App"/>
    <d v="1899-12-31T23:26:51"/>
    <n v="9150"/>
    <d v="1899-12-30T19:17:31"/>
    <x v="24"/>
    <x v="1"/>
  </r>
  <r>
    <d v="2020-12-14T15:29:25"/>
    <s v="STU-2143278621"/>
    <s v="gbemisola Minimart"/>
    <s v="Flour Mills of Nigeria"/>
    <s v="Golden Penny Semovita"/>
    <s v="Food"/>
    <s v="Processed Food"/>
    <s v="Golden Penny Semovita 2kg"/>
    <n v="1"/>
    <n v="3800"/>
    <x v="0"/>
    <x v="50"/>
    <d v="2020-12-15T22:29:11"/>
    <s v="General Trade"/>
    <s v="Mobile App"/>
    <d v="1899-12-31T06:59:46"/>
    <n v="3800"/>
    <d v="1899-12-30T15:29:25"/>
    <x v="73"/>
    <x v="1"/>
  </r>
  <r>
    <d v="2020-12-14T15:29:25"/>
    <s v="STU-2143278621"/>
    <s v="gbemisola Minimart"/>
    <s v="Flour Mills of Nigeria"/>
    <s v="Golden Penny Spaghetti"/>
    <s v="Food"/>
    <s v="Processed Food"/>
    <s v="Golden Penny Spaghetti 500g x 20"/>
    <n v="2"/>
    <n v="4250"/>
    <x v="0"/>
    <x v="50"/>
    <d v="2020-12-15T22:29:11"/>
    <s v="General Trade"/>
    <s v="Mobile App"/>
    <d v="1899-12-31T06:59:46"/>
    <n v="8500"/>
    <d v="1899-12-30T15:29:25"/>
    <x v="73"/>
    <x v="1"/>
  </r>
  <r>
    <d v="2020-12-14T15:29:25"/>
    <s v="STU-2143278621"/>
    <s v="gbemisola Minimart"/>
    <s v="Flour Mills of Nigeria"/>
    <s v="Golden Penny Semovita"/>
    <s v="Food"/>
    <s v="Processed Food"/>
    <s v="Golden Penny Semovita 1kg"/>
    <n v="1"/>
    <n v="3930"/>
    <x v="0"/>
    <x v="50"/>
    <d v="2020-12-15T22:29:11"/>
    <s v="General Trade"/>
    <s v="Mobile App"/>
    <d v="1899-12-31T06:59:46"/>
    <n v="3930"/>
    <d v="1899-12-30T15:29:25"/>
    <x v="73"/>
    <x v="1"/>
  </r>
  <r>
    <d v="2020-12-14T15:29:26"/>
    <s v="STU-2143278621"/>
    <s v="gbemisola Minimart"/>
    <s v="Unimer S.A"/>
    <s v="Titus Sardines"/>
    <s v="Food"/>
    <s v="Processed Food"/>
    <s v="Titus Sardines 125g x 50"/>
    <n v="1"/>
    <n v="14300"/>
    <x v="0"/>
    <x v="50"/>
    <d v="2020-12-15T22:29:11"/>
    <s v="General Trade"/>
    <s v="Mobile App"/>
    <d v="1899-12-31T06:59:45"/>
    <n v="14300"/>
    <d v="1899-12-30T15:29:26"/>
    <x v="73"/>
    <x v="0"/>
  </r>
  <r>
    <d v="2020-12-15T15:10:42"/>
    <s v="STU-2143279690"/>
    <s v="Glory Minimarts"/>
    <s v="Flour Mills of Nigeria"/>
    <s v="Golden Penny Spaghetti"/>
    <s v="Food"/>
    <s v="Processed Food"/>
    <s v="Golden Penny Spaghetti 500g x 20"/>
    <n v="2"/>
    <n v="4250"/>
    <x v="0"/>
    <x v="51"/>
    <d v="2020-12-16T14:53:27"/>
    <s v="General Trade"/>
    <s v="Whatsapp"/>
    <d v="1899-12-30T23:42:45"/>
    <n v="8500"/>
    <d v="1899-12-30T15:10:42"/>
    <x v="74"/>
    <x v="1"/>
  </r>
  <r>
    <d v="2020-12-12T16:29:25"/>
    <s v="STU-2143277301"/>
    <s v="Hi Mart Minimart"/>
    <s v="DUFIL Prima foods Plc"/>
    <s v="Indomie Indomitable Pack"/>
    <s v="Food"/>
    <s v="Processed Food"/>
    <s v="Indomie Indomitable Chicken 70g x 40"/>
    <n v="20"/>
    <n v="2160"/>
    <x v="0"/>
    <x v="58"/>
    <d v="2020-12-16T16:27:44"/>
    <s v="General Trade"/>
    <s v="Whatsapp"/>
    <d v="1900-01-02T23:58:19"/>
    <n v="43200"/>
    <d v="1899-12-30T16:29:25"/>
    <x v="222"/>
    <x v="0"/>
  </r>
  <r>
    <d v="2020-12-12T16:29:25"/>
    <s v="STU-2143277301"/>
    <s v="Hi Mart Minimart"/>
    <s v="Unimer S.A"/>
    <s v="Titus Sardines"/>
    <s v="Food"/>
    <s v="Processed Food"/>
    <s v="Titus Sardines 125g x 50"/>
    <n v="3"/>
    <n v="14300"/>
    <x v="0"/>
    <x v="58"/>
    <d v="2020-12-16T16:27:44"/>
    <s v="General Trade"/>
    <s v="Whatsapp"/>
    <d v="1900-01-02T23:58:19"/>
    <n v="42900"/>
    <d v="1899-12-30T16:29:25"/>
    <x v="222"/>
    <x v="0"/>
  </r>
  <r>
    <d v="2020-12-16T09:07:49"/>
    <s v="STU-2143280107"/>
    <s v="Rodam Enterprises"/>
    <s v="Flour Mills of Nigeria"/>
    <s v="Golden Penny Noodles"/>
    <s v="Food"/>
    <s v="Processed Food"/>
    <s v="Golden Penny Noodles 70g x 40"/>
    <n v="40"/>
    <n v="1850"/>
    <x v="0"/>
    <x v="0"/>
    <d v="2020-12-17T12:47:37"/>
    <s v="General Trade"/>
    <s v="Mobile App"/>
    <d v="1899-12-31T03:39:48"/>
    <n v="74000"/>
    <d v="1899-12-30T09:07:49"/>
    <x v="229"/>
    <x v="0"/>
  </r>
  <r>
    <d v="2020-12-16T12:09:21"/>
    <s v="STU-2143280461"/>
    <s v="Rodam Enterprises"/>
    <s v="Flour Mills of Nigeria"/>
    <s v="Golden Penny Noodles"/>
    <s v="Food"/>
    <s v="Processed Food"/>
    <s v="Golden Penny Noodles 70g x 40"/>
    <n v="30"/>
    <n v="1850"/>
    <x v="0"/>
    <x v="0"/>
    <d v="2020-12-17T12:47:37"/>
    <s v="General Trade"/>
    <s v="Mobile App"/>
    <d v="1899-12-31T00:38:16"/>
    <n v="55500"/>
    <d v="1899-12-30T12:09:21"/>
    <x v="229"/>
    <x v="0"/>
  </r>
  <r>
    <d v="2020-12-16T12:41:32"/>
    <s v="STU-2143280533"/>
    <s v="Pepe Supermarket"/>
    <s v="Flour Mills of Nigeria"/>
    <s v="Golden Penny Spaghetti"/>
    <s v="Food"/>
    <s v="Processed Food"/>
    <s v="Golden Penny Spaghettini 500g x 20"/>
    <n v="12"/>
    <n v="4250"/>
    <x v="0"/>
    <x v="90"/>
    <d v="2020-12-17T13:37:59"/>
    <s v="General Trade"/>
    <s v="Whatsapp"/>
    <d v="1899-12-31T00:56:27"/>
    <n v="51000"/>
    <d v="1899-12-30T12:41:32"/>
    <x v="230"/>
    <x v="0"/>
  </r>
  <r>
    <d v="2020-12-16T14:23:05"/>
    <s v="STU-2143280727"/>
    <s v="Pepe Supermarket"/>
    <s v="Flour Mills of Nigeria"/>
    <s v="Golden Penny Spaghetti"/>
    <s v="Food"/>
    <s v="Processed Food"/>
    <s v="Golden Penny Spaghetti 500g x 20"/>
    <n v="2"/>
    <n v="4250"/>
    <x v="0"/>
    <x v="90"/>
    <d v="2020-12-17T13:37:59"/>
    <s v="General Trade"/>
    <s v="Whatsapp"/>
    <d v="1899-12-30T23:14:54"/>
    <n v="8500"/>
    <d v="1899-12-30T14:23:05"/>
    <x v="230"/>
    <x v="1"/>
  </r>
  <r>
    <d v="2020-12-16T14:23:05"/>
    <s v="STU-2143280727"/>
    <s v="Pepe Supermarket"/>
    <s v="Nestle Nigeria Plc"/>
    <s v="Maggi Seasoning"/>
    <s v="Food"/>
    <s v="Spices"/>
    <s v="Maggi Star 4g x 20 x 100"/>
    <n v="2"/>
    <n v="8200"/>
    <x v="0"/>
    <x v="90"/>
    <d v="2020-12-17T13:37:59"/>
    <s v="General Trade"/>
    <s v="Whatsapp"/>
    <d v="1899-12-30T23:14:54"/>
    <n v="16400"/>
    <d v="1899-12-30T14:23:05"/>
    <x v="230"/>
    <x v="0"/>
  </r>
  <r>
    <d v="2020-12-16T16:23:46"/>
    <s v="STU-2143280880"/>
    <s v="Kuchys Place 2"/>
    <s v="Flour Mills of Nigeria"/>
    <s v="Golden Penny Semovita"/>
    <s v="Food"/>
    <s v="Processed Food"/>
    <s v="Golden Penny Semovita 1kg"/>
    <n v="3"/>
    <n v="3930"/>
    <x v="0"/>
    <x v="21"/>
    <d v="2020-12-17T14:56:05"/>
    <s v="General Trade"/>
    <s v="Whatsapp"/>
    <d v="1899-12-30T22:32:19"/>
    <n v="11790"/>
    <d v="1899-12-30T16:23:46"/>
    <x v="28"/>
    <x v="0"/>
  </r>
  <r>
    <d v="2020-12-16T16:23:46"/>
    <s v="STU-2143280880"/>
    <s v="Kuchys Place 2"/>
    <s v="Flour Mills of Nigeria"/>
    <s v="Golden Penny Spaghetti"/>
    <s v="Food"/>
    <s v="Processed Food"/>
    <s v="Golden Penny Spaghetti 500g x 20"/>
    <n v="4"/>
    <n v="4250"/>
    <x v="0"/>
    <x v="21"/>
    <d v="2020-12-17T14:56:05"/>
    <s v="General Trade"/>
    <s v="Whatsapp"/>
    <d v="1899-12-30T22:32:19"/>
    <n v="17000"/>
    <d v="1899-12-30T16:23:46"/>
    <x v="28"/>
    <x v="0"/>
  </r>
  <r>
    <d v="2020-12-16T16:23:46"/>
    <s v="STU-2143280880"/>
    <s v="Kuchys Place 2"/>
    <s v="Sonia Foods Industries Ltd."/>
    <s v="Sonia Tomato Paste"/>
    <s v="Food"/>
    <s v="Culinary"/>
    <s v="Sonia Tomato Paste Mix Sachet 65g x 50"/>
    <n v="4"/>
    <n v="4100"/>
    <x v="0"/>
    <x v="21"/>
    <d v="2020-12-17T14:56:05"/>
    <s v="General Trade"/>
    <s v="Whatsapp"/>
    <d v="1899-12-30T22:32:19"/>
    <n v="16400"/>
    <d v="1899-12-30T16:23:46"/>
    <x v="28"/>
    <x v="0"/>
  </r>
  <r>
    <d v="2020-12-16T16:23:46"/>
    <s v="STU-2143280880"/>
    <s v="Kuchys Place 2"/>
    <s v="Unimer S.A"/>
    <s v="Titus Sardines"/>
    <s v="Food"/>
    <s v="Processed Food"/>
    <s v="Titus Sardines 125g x 50"/>
    <n v="1"/>
    <n v="14300"/>
    <x v="0"/>
    <x v="21"/>
    <d v="2020-12-17T14:56:05"/>
    <s v="General Trade"/>
    <s v="Whatsapp"/>
    <d v="1899-12-30T22:32:19"/>
    <n v="14300"/>
    <d v="1899-12-30T16:23:46"/>
    <x v="28"/>
    <x v="0"/>
  </r>
  <r>
    <d v="2020-12-14T09:30:13"/>
    <s v="STU-2143277864"/>
    <s v="Madam Wisdom Minimart"/>
    <s v="Flour Mills of Nigeria"/>
    <s v="Golden Penny Noodles"/>
    <s v="Food"/>
    <s v="Processed Food"/>
    <s v="Golden Penny Noodles 70g x 40"/>
    <n v="3"/>
    <n v="1900"/>
    <x v="0"/>
    <x v="19"/>
    <d v="2020-12-17T18:38:45"/>
    <s v="General Trade"/>
    <s v="Whatsapp"/>
    <d v="1900-01-02T09:08:32"/>
    <n v="5700"/>
    <d v="1899-12-30T09:30:13"/>
    <x v="238"/>
    <x v="1"/>
  </r>
  <r>
    <d v="2020-12-17T16:09:26"/>
    <s v="STU-2143281855"/>
    <s v="DD Discount supermarket"/>
    <s v="Flour Mills of Nigeria"/>
    <s v="Golden Penny Semovita"/>
    <s v="Food"/>
    <s v="Processed Food"/>
    <s v="Golden Penny Semovita 1kg"/>
    <n v="1"/>
    <n v="3930"/>
    <x v="0"/>
    <x v="92"/>
    <d v="2020-12-18T08:34:39"/>
    <s v="Modern Trade"/>
    <s v="Whatsapp"/>
    <d v="1899-12-30T16:25:13"/>
    <n v="3930"/>
    <d v="1899-12-30T16:09:26"/>
    <x v="240"/>
    <x v="1"/>
  </r>
  <r>
    <d v="2020-12-17T16:23:34"/>
    <s v="STU-2143281879"/>
    <s v="Metro Minimart"/>
    <s v="DUFIL Prima foods Plc"/>
    <s v="Indomie Indomitable Pack"/>
    <s v="Food"/>
    <s v="Processed Food"/>
    <s v="Indomie Indomitable Chicken 70g x 40"/>
    <n v="2"/>
    <n v="2240"/>
    <x v="0"/>
    <x v="74"/>
    <d v="2020-12-18T09:27:44"/>
    <s v="General Trade"/>
    <s v="Mobile App"/>
    <d v="1899-12-30T17:04:10"/>
    <n v="4480"/>
    <d v="1899-12-30T16:23:34"/>
    <x v="241"/>
    <x v="1"/>
  </r>
  <r>
    <d v="2020-12-17T14:42:25"/>
    <s v="STU-2143281724"/>
    <s v="Iyawo Minimart"/>
    <s v="DUFIL Prima foods Plc"/>
    <s v="Indomie Indomitable Pack"/>
    <s v="Food"/>
    <s v="Processed Food"/>
    <s v="Indomie Indomitable Chicken 70g x 40"/>
    <n v="5"/>
    <n v="2240"/>
    <x v="0"/>
    <x v="93"/>
    <d v="2020-12-18T12:19:01"/>
    <s v="General Trade"/>
    <s v="Whatsapp"/>
    <d v="1899-12-30T21:36:36"/>
    <n v="11200"/>
    <d v="1899-12-30T14:42:25"/>
    <x v="247"/>
    <x v="0"/>
  </r>
  <r>
    <d v="2020-12-17T11:26:08"/>
    <s v="STU-2143281496"/>
    <s v="Dopemu outlet"/>
    <s v="Olam Group Nigeria"/>
    <s v="Tasty Tom Sachet"/>
    <s v="Food"/>
    <s v="Processed Food"/>
    <s v="Tasty Tom Sachet 65g x 50"/>
    <n v="2"/>
    <n v="4600"/>
    <x v="0"/>
    <x v="94"/>
    <d v="2020-12-18T12:40:08"/>
    <s v="Modern Trade"/>
    <s v="Whatsapp"/>
    <d v="1899-12-31T01:14:00"/>
    <n v="9200"/>
    <d v="1899-12-30T11:26:08"/>
    <x v="248"/>
    <x v="1"/>
  </r>
  <r>
    <d v="2020-12-17T11:26:08"/>
    <s v="STU-2143281496"/>
    <s v="Dopemu outlet"/>
    <s v="Flour Mills of Nigeria"/>
    <s v="Golden Penny Spaghetti"/>
    <s v="Food"/>
    <s v="Processed Food"/>
    <s v="Golden Penny Spaghetti 500g x 20"/>
    <n v="2"/>
    <n v="4250"/>
    <x v="0"/>
    <x v="94"/>
    <d v="2020-12-18T12:40:08"/>
    <s v="Modern Trade"/>
    <s v="Whatsapp"/>
    <d v="1899-12-31T01:14:00"/>
    <n v="8500"/>
    <d v="1899-12-30T11:26:08"/>
    <x v="248"/>
    <x v="1"/>
  </r>
  <r>
    <d v="2020-12-17T11:26:08"/>
    <s v="STU-2143281496"/>
    <s v="Dopemu outlet"/>
    <s v="vital"/>
    <s v="Vitali Tomato Paste"/>
    <s v="Food"/>
    <s v="Processed Food"/>
    <s v="Vitali Gold Hot Pepper Tomato Paste 70g"/>
    <n v="1"/>
    <n v="4700"/>
    <x v="0"/>
    <x v="94"/>
    <d v="2020-12-18T12:40:08"/>
    <s v="Modern Trade"/>
    <s v="Whatsapp"/>
    <d v="1899-12-31T01:14:00"/>
    <n v="4700"/>
    <d v="1899-12-30T11:26:08"/>
    <x v="248"/>
    <x v="1"/>
  </r>
  <r>
    <d v="2020-12-17T09:21:51"/>
    <s v="STU-2143281254"/>
    <s v="Winsolight"/>
    <s v="Flour Mills of Nigeria"/>
    <s v="Golden Penny Spaghetti"/>
    <s v="Food"/>
    <s v="Processed Food"/>
    <s v="Golden Penny Spaghetti 500g x 20"/>
    <n v="10"/>
    <n v="4250"/>
    <x v="0"/>
    <x v="24"/>
    <d v="2020-12-18T12:41:28"/>
    <s v="Wholesale"/>
    <s v="Whatsapp"/>
    <d v="1899-12-31T03:19:37"/>
    <n v="42500"/>
    <d v="1899-12-30T09:21:51"/>
    <x v="31"/>
    <x v="0"/>
  </r>
  <r>
    <d v="2020-12-17T13:27:58"/>
    <s v="STU-2143281631"/>
    <s v="Udapaul Nig"/>
    <s v="Flour Mills of Nigeria"/>
    <s v="Golden Penny Spaghetti"/>
    <s v="Food"/>
    <s v="Processed Food"/>
    <s v="Golden Penny Spaghetti 500g x 20"/>
    <n v="5"/>
    <n v="4250"/>
    <x v="0"/>
    <x v="20"/>
    <d v="2020-12-18T13:17:36"/>
    <s v="General Trade"/>
    <s v="Mobile App"/>
    <d v="1899-12-30T23:49:38"/>
    <n v="21250"/>
    <d v="1899-12-30T13:27:58"/>
    <x v="250"/>
    <x v="0"/>
  </r>
  <r>
    <d v="2020-12-17T11:45:05"/>
    <s v="STU-2143281508"/>
    <s v="AJ Minimart"/>
    <s v="Flour Mills of Nigeria"/>
    <s v="Golden Penny Spaghetti"/>
    <s v="Food"/>
    <s v="Processed Food"/>
    <s v="Golden Penny Spaghetti 500g x 20"/>
    <n v="5"/>
    <n v="4250"/>
    <x v="0"/>
    <x v="90"/>
    <d v="2020-12-18T20:32:55"/>
    <s v="Wholesale"/>
    <s v="Whatsapp"/>
    <d v="1899-12-31T08:47:50"/>
    <n v="21250"/>
    <d v="1899-12-30T11:45:05"/>
    <x v="406"/>
    <x v="0"/>
  </r>
  <r>
    <d v="2020-12-18T16:15:26"/>
    <s v="STU-2143282677"/>
    <s v="Dunnaks Minimarts"/>
    <s v="Sosaco Nigeria Limited"/>
    <s v="Gino Max Cube"/>
    <s v="Food"/>
    <s v="Culinary"/>
    <s v="Gino Max Chicken 100g x 10"/>
    <n v="1"/>
    <n v="4000"/>
    <x v="0"/>
    <x v="95"/>
    <d v="2020-12-19T10:42:44"/>
    <s v="General Trade"/>
    <s v="Whatsapp"/>
    <d v="1899-12-30T18:27:18"/>
    <n v="4000"/>
    <d v="1899-12-30T16:15:26"/>
    <x v="257"/>
    <x v="1"/>
  </r>
  <r>
    <d v="2020-12-18T10:53:06"/>
    <s v="STU-2143282349"/>
    <s v="Grandy Minimarts"/>
    <s v="Flour Mills of Nigeria"/>
    <s v="Golden Penny Semovita"/>
    <s v="Food"/>
    <s v="Processed Food"/>
    <s v="Golden Penny Semovita 1kg"/>
    <n v="5"/>
    <n v="3930"/>
    <x v="0"/>
    <x v="63"/>
    <d v="2020-12-19T11:21:42"/>
    <s v="Wholesale"/>
    <s v="Mobile App"/>
    <d v="1899-12-31T00:28:36"/>
    <n v="19650"/>
    <d v="1899-12-30T10:53:06"/>
    <x v="258"/>
    <x v="0"/>
  </r>
  <r>
    <d v="2020-12-18T15:14:46"/>
    <s v="STU-2143282612"/>
    <s v="Jemila Minimarts"/>
    <s v="Unimer S.A"/>
    <s v="Titus Sardines"/>
    <s v="Food"/>
    <s v="Processed Food"/>
    <s v="Titus Sardines 125g x 50"/>
    <n v="1"/>
    <n v="14300"/>
    <x v="0"/>
    <x v="49"/>
    <d v="2020-12-19T15:54:19"/>
    <s v="General Trade"/>
    <s v="Whatsapp"/>
    <d v="1899-12-31T00:39:33"/>
    <n v="14300"/>
    <d v="1899-12-30T15:14:46"/>
    <x v="264"/>
    <x v="0"/>
  </r>
  <r>
    <d v="2020-12-18T15:14:46"/>
    <s v="STU-2143282612"/>
    <s v="Jemila Minimarts"/>
    <s v="vital"/>
    <s v="Vitali Tomato Paste"/>
    <s v="Food"/>
    <s v="Processed Food"/>
    <s v="Vitali Gold Hot Pepper Tomato Paste 70g"/>
    <n v="1"/>
    <n v="4700"/>
    <x v="0"/>
    <x v="49"/>
    <d v="2020-12-19T15:54:19"/>
    <s v="General Trade"/>
    <s v="Whatsapp"/>
    <d v="1899-12-31T00:39:33"/>
    <n v="4700"/>
    <d v="1899-12-30T15:14:46"/>
    <x v="264"/>
    <x v="1"/>
  </r>
  <r>
    <d v="2020-12-18T15:14:46"/>
    <s v="STU-2143282612"/>
    <s v="Jemila Minimarts"/>
    <s v="Olam Group Nigeria"/>
    <s v="Tasty Tom Sachet"/>
    <s v="Food"/>
    <s v="Processed Food"/>
    <s v="Tasty Tom Sachet 65g x 50"/>
    <n v="1"/>
    <n v="4600"/>
    <x v="0"/>
    <x v="49"/>
    <d v="2020-12-19T15:54:19"/>
    <s v="General Trade"/>
    <s v="Whatsapp"/>
    <d v="1899-12-31T00:39:33"/>
    <n v="4600"/>
    <d v="1899-12-30T15:14:46"/>
    <x v="264"/>
    <x v="1"/>
  </r>
  <r>
    <d v="2020-12-18T10:34:25"/>
    <s v="STU-2143282323"/>
    <s v="Madam Akindele Minimart"/>
    <s v="Sonia Foods Industries Ltd."/>
    <s v="Sonia Tomato Paste"/>
    <s v="Food"/>
    <s v="Culinary"/>
    <s v="Sonia Tomato Paste Mix Sachet 65g x 50"/>
    <n v="1"/>
    <n v="4100"/>
    <x v="0"/>
    <x v="41"/>
    <d v="2020-12-19T17:06:09"/>
    <s v="General Trade"/>
    <s v="Whatsapp"/>
    <d v="1899-12-31T06:31:44"/>
    <n v="4100"/>
    <d v="1899-12-30T10:34:25"/>
    <x v="266"/>
    <x v="1"/>
  </r>
  <r>
    <d v="2020-12-20T15:29:41"/>
    <s v="STU-2143283393"/>
    <s v="Sweet  Gift  Shop"/>
    <s v="Flour Mills of Nigeria"/>
    <s v="Golden Penny Spaghetti"/>
    <s v="Food"/>
    <s v="Processed Food"/>
    <s v="Golden Penny Spaghettini 500g x 20"/>
    <n v="1"/>
    <n v="4250"/>
    <x v="0"/>
    <x v="9"/>
    <d v="2020-12-21T09:41:39"/>
    <s v="General Trade"/>
    <s v="Whatsapp"/>
    <d v="1899-12-30T18:11:58"/>
    <n v="4250"/>
    <d v="1899-12-30T15:29:41"/>
    <x v="34"/>
    <x v="1"/>
  </r>
  <r>
    <d v="2020-12-20T13:51:55"/>
    <s v="STU-2143283380"/>
    <s v="Kings Supermarket"/>
    <s v="DUFIL Prima foods Plc"/>
    <s v="Indomie Indomitable Pack"/>
    <s v="Food"/>
    <s v="Processed Food"/>
    <s v="Indomie Indomitable Chicken 70g x 40"/>
    <n v="10"/>
    <n v="2240"/>
    <x v="0"/>
    <x v="61"/>
    <d v="2020-12-21T10:13:55"/>
    <s v="General Trade"/>
    <s v="Web App"/>
    <d v="1899-12-30T20:22:00"/>
    <n v="22400"/>
    <d v="1899-12-30T13:51:55"/>
    <x v="270"/>
    <x v="0"/>
  </r>
  <r>
    <d v="2020-12-20T13:51:55"/>
    <s v="STU-2143283380"/>
    <s v="Kings Supermarket"/>
    <s v="Flour Mills of Nigeria"/>
    <s v="Golden Penny Spaghetti"/>
    <s v="Food"/>
    <s v="Processed Food"/>
    <s v="Golden Penny Spaghetti 500g x 20"/>
    <n v="2"/>
    <n v="4250"/>
    <x v="0"/>
    <x v="61"/>
    <d v="2020-12-21T10:13:55"/>
    <s v="General Trade"/>
    <s v="Web App"/>
    <d v="1899-12-30T20:22:00"/>
    <n v="8500"/>
    <d v="1899-12-30T13:51:55"/>
    <x v="270"/>
    <x v="1"/>
  </r>
  <r>
    <d v="2020-12-20T13:51:55"/>
    <s v="STU-2143283380"/>
    <s v="Kings Supermarket"/>
    <s v="Flour Mills of Nigeria"/>
    <s v="Golden Penny Spaghetti"/>
    <s v="Food"/>
    <s v="Processed Food"/>
    <s v="Golden Penny Spaghettini 500g x 20"/>
    <n v="2"/>
    <n v="4250"/>
    <x v="0"/>
    <x v="61"/>
    <d v="2020-12-21T10:13:55"/>
    <s v="General Trade"/>
    <s v="Web App"/>
    <d v="1899-12-30T20:22:00"/>
    <n v="8500"/>
    <d v="1899-12-30T13:51:55"/>
    <x v="270"/>
    <x v="1"/>
  </r>
  <r>
    <d v="2020-12-19T16:50:26"/>
    <s v="STU-2143283246"/>
    <s v="Chopsytop Minimarts"/>
    <s v="GB Foods"/>
    <s v="Gino Tomato Paste"/>
    <s v="Food"/>
    <s v="Condiments"/>
    <s v="Gino Tomato Paste Sachet 65g x 50"/>
    <n v="2"/>
    <n v="4450"/>
    <x v="0"/>
    <x v="26"/>
    <d v="2020-12-21T10:51:15"/>
    <s v="General Trade"/>
    <s v="Whatsapp"/>
    <d v="1899-12-31T18:00:49"/>
    <n v="8900"/>
    <d v="1899-12-30T16:50:26"/>
    <x v="35"/>
    <x v="1"/>
  </r>
  <r>
    <d v="2020-12-19T17:06:40"/>
    <s v="STU-2143283259"/>
    <s v="Mama Dee's Minimarts"/>
    <s v="Flour Mills of Nigeria"/>
    <s v="Golden Penny Semovita"/>
    <s v="Food"/>
    <s v="Processed Food"/>
    <s v="Golden Penny Semovita 2kg"/>
    <n v="5"/>
    <n v="3800"/>
    <x v="0"/>
    <x v="29"/>
    <d v="2020-12-21T11:09:03"/>
    <s v="Wholesale"/>
    <s v="Web App"/>
    <d v="1899-12-31T18:02:23"/>
    <n v="19000"/>
    <d v="1899-12-30T17:06:40"/>
    <x v="273"/>
    <x v="0"/>
  </r>
  <r>
    <d v="2020-12-19T12:40:27"/>
    <s v="STU-2143283144"/>
    <s v="Gods Favour Minimart"/>
    <s v="Sosaco Nigeria Limited"/>
    <s v="Gino Max Cube"/>
    <s v="Food"/>
    <s v="Culinary"/>
    <s v="Gino Max Chicken 100g x 10"/>
    <n v="5"/>
    <n v="4000"/>
    <x v="0"/>
    <x v="64"/>
    <d v="2020-12-21T12:34:57"/>
    <s v="General Trade"/>
    <s v="Mobile App"/>
    <d v="1899-12-31T23:54:30"/>
    <n v="20000"/>
    <d v="1899-12-30T12:40:27"/>
    <x v="407"/>
    <x v="0"/>
  </r>
  <r>
    <d v="2020-12-19T00:10:36"/>
    <s v="STU-2143282866"/>
    <s v="Metro Minimart"/>
    <s v="Unimer S.A"/>
    <s v="Titus Sardines"/>
    <s v="Food"/>
    <s v="Processed Food"/>
    <s v="Titus Sardines 125g x 50"/>
    <n v="1"/>
    <n v="14300"/>
    <x v="0"/>
    <x v="19"/>
    <d v="2020-12-21T13:12:24"/>
    <s v="General Trade"/>
    <s v="Mobile App"/>
    <d v="1900-01-01T13:01:48"/>
    <n v="14300"/>
    <d v="1899-12-30T00:10:36"/>
    <x v="276"/>
    <x v="0"/>
  </r>
  <r>
    <d v="2020-12-20T15:21:31"/>
    <s v="STU-2143283389"/>
    <s v="Madam Wisdom Minimart"/>
    <s v="Flour Mills of Nigeria"/>
    <s v="Golden Penny Spaghetti"/>
    <s v="Food"/>
    <s v="Processed Food"/>
    <s v="Golden Penny Spaghetti 500g x 20"/>
    <n v="2"/>
    <n v="4250"/>
    <x v="0"/>
    <x v="19"/>
    <d v="2020-12-21T13:42:21"/>
    <s v="General Trade"/>
    <s v="Whatsapp"/>
    <d v="1899-12-30T22:20:50"/>
    <n v="8500"/>
    <d v="1899-12-30T15:21:31"/>
    <x v="36"/>
    <x v="1"/>
  </r>
  <r>
    <d v="2020-12-20T17:03:18"/>
    <s v="STU-2143283410"/>
    <s v="Madam Wisdom Minimart"/>
    <s v="GB Foods"/>
    <s v="Gino Tomato Paste"/>
    <s v="Food"/>
    <s v="Condiments"/>
    <s v="Gino Tomato Paste Sachet 65g x 50"/>
    <n v="1"/>
    <n v="4450"/>
    <x v="0"/>
    <x v="19"/>
    <d v="2020-12-21T13:42:21"/>
    <s v="General Trade"/>
    <s v="Whatsapp"/>
    <d v="1899-12-30T20:39:03"/>
    <n v="4450"/>
    <d v="1899-12-30T17:03:18"/>
    <x v="36"/>
    <x v="1"/>
  </r>
  <r>
    <d v="2020-12-18T21:55:42"/>
    <s v="STU-2143282865"/>
    <s v="Grandy Minimarts"/>
    <s v="Unimer S.A"/>
    <s v="Titus Sardines"/>
    <s v="Food"/>
    <s v="Processed Food"/>
    <s v="Titus Sardines 125g x 50"/>
    <n v="5"/>
    <n v="14300"/>
    <x v="0"/>
    <x v="32"/>
    <d v="2020-12-21T13:52:07"/>
    <s v="Wholesale"/>
    <s v="Mobile App"/>
    <d v="1900-01-01T15:56:25"/>
    <n v="71500"/>
    <d v="1899-12-30T21:55:42"/>
    <x v="76"/>
    <x v="0"/>
  </r>
  <r>
    <d v="2020-12-19T22:55:24"/>
    <s v="STU-2143283339"/>
    <s v="Grandy Minimarts"/>
    <s v="Olam Group Nigeria"/>
    <s v="Tasty Tom Sachet"/>
    <s v="Food"/>
    <s v="Processed Food"/>
    <s v="Tasty Tom Sachet 65g x 50"/>
    <n v="5"/>
    <n v="4600"/>
    <x v="0"/>
    <x v="32"/>
    <d v="2020-12-21T13:52:07"/>
    <s v="Wholesale"/>
    <s v="Mobile App"/>
    <d v="1899-12-31T14:56:43"/>
    <n v="23000"/>
    <d v="1899-12-30T22:55:24"/>
    <x v="76"/>
    <x v="0"/>
  </r>
  <r>
    <d v="2020-12-19T22:55:25"/>
    <s v="STU-2143283339"/>
    <s v="Grandy Minimarts"/>
    <s v="DUFIL Prima foods Plc"/>
    <s v="Indomie Indomitable Pack"/>
    <s v="Food"/>
    <s v="Processed Food"/>
    <s v="Indomie Indomitable Chicken 70g x 40"/>
    <n v="10"/>
    <n v="2240"/>
    <x v="0"/>
    <x v="32"/>
    <d v="2020-12-21T13:52:07"/>
    <s v="Wholesale"/>
    <s v="Mobile App"/>
    <d v="1899-12-31T14:56:42"/>
    <n v="22400"/>
    <d v="1899-12-30T22:55:25"/>
    <x v="76"/>
    <x v="0"/>
  </r>
  <r>
    <d v="2020-12-21T18:02:03"/>
    <s v="STU-2143284702"/>
    <s v="Sweet  Gift  Shop"/>
    <s v="Sonia Foods Industries Ltd."/>
    <s v="Sonia Tomato Paste"/>
    <s v="Food"/>
    <s v="Culinary"/>
    <s v="Sonia Tomato Paste Mix Sachet 65g x 50"/>
    <n v="1"/>
    <n v="4100"/>
    <x v="0"/>
    <x v="46"/>
    <d v="2020-12-22T11:35:15"/>
    <s v="General Trade"/>
    <s v="Whatsapp"/>
    <d v="1899-12-30T17:33:12"/>
    <n v="4100"/>
    <d v="1899-12-30T18:02:03"/>
    <x v="283"/>
    <x v="1"/>
  </r>
  <r>
    <d v="2020-12-21T18:02:04"/>
    <s v="STU-2143284702"/>
    <s v="Sweet  Gift  Shop"/>
    <s v="Flour Mills of Nigeria"/>
    <s v="Golden Penny Spaghetti"/>
    <s v="Food"/>
    <s v="Processed Food"/>
    <s v="Golden Penny Spaghetti 500g x 20"/>
    <n v="1"/>
    <n v="4250"/>
    <x v="0"/>
    <x v="46"/>
    <d v="2020-12-22T11:35:15"/>
    <s v="General Trade"/>
    <s v="Whatsapp"/>
    <d v="1899-12-30T17:33:11"/>
    <n v="4250"/>
    <d v="1899-12-30T18:02:04"/>
    <x v="283"/>
    <x v="1"/>
  </r>
  <r>
    <d v="2020-12-21T11:04:34"/>
    <s v="STU-2143283948"/>
    <s v="Twins Minimart"/>
    <s v="Flour Mills of Nigeria"/>
    <s v="Golden Penny Spaghetti"/>
    <s v="Food"/>
    <s v="Processed Food"/>
    <s v="Golden Penny Spaghetti 500g x 20"/>
    <n v="2"/>
    <n v="4250"/>
    <x v="0"/>
    <x v="53"/>
    <d v="2020-12-22T11:41:01"/>
    <s v="General Trade"/>
    <s v="Web App"/>
    <d v="1899-12-31T00:36:27"/>
    <n v="8500"/>
    <d v="1899-12-30T11:04:34"/>
    <x v="408"/>
    <x v="1"/>
  </r>
  <r>
    <d v="2020-12-21T11:04:34"/>
    <s v="STU-2143283948"/>
    <s v="Twins Minimart"/>
    <s v="Flour Mills of Nigeria"/>
    <s v="Golden Penny Spaghetti"/>
    <s v="Food"/>
    <s v="Processed Food"/>
    <s v="Golden Penny Spaghettini 500g x 20"/>
    <n v="2"/>
    <n v="4250"/>
    <x v="0"/>
    <x v="53"/>
    <d v="2020-12-22T11:41:01"/>
    <s v="General Trade"/>
    <s v="Web App"/>
    <d v="1899-12-31T00:36:27"/>
    <n v="8500"/>
    <d v="1899-12-30T11:04:34"/>
    <x v="408"/>
    <x v="1"/>
  </r>
  <r>
    <d v="2020-12-21T12:20:20"/>
    <s v="STU-2143284098"/>
    <s v="Kuchys Place 2"/>
    <s v="GB Foods"/>
    <s v="Gino Tomato Paste"/>
    <s v="Food"/>
    <s v="Condiments"/>
    <s v="Gino Tomato Paste Sachet 65g x 50"/>
    <n v="2"/>
    <n v="4450"/>
    <x v="0"/>
    <x v="68"/>
    <d v="2020-12-22T12:47:10"/>
    <s v="General Trade"/>
    <s v="Whatsapp"/>
    <d v="1899-12-31T00:26:50"/>
    <n v="8900"/>
    <d v="1899-12-30T12:20:20"/>
    <x v="285"/>
    <x v="1"/>
  </r>
  <r>
    <d v="2020-12-21T14:48:36"/>
    <s v="STU-2143284377"/>
    <s v="KC Minimart"/>
    <s v="Flour Mills of Nigeria"/>
    <s v="Golden Penny Semovita"/>
    <s v="Food"/>
    <s v="Processed Food"/>
    <s v="Golden Penny Semovita 2kg"/>
    <n v="3"/>
    <n v="3800"/>
    <x v="0"/>
    <x v="33"/>
    <d v="2020-12-22T13:20:59"/>
    <s v="General Trade"/>
    <s v="Whatsapp"/>
    <d v="1899-12-30T22:32:23"/>
    <n v="11400"/>
    <d v="1899-12-30T14:48:36"/>
    <x v="289"/>
    <x v="0"/>
  </r>
  <r>
    <d v="2020-12-21T06:45:27"/>
    <s v="STU-2143283445"/>
    <s v="C Way"/>
    <s v="Flour Mills of Nigeria"/>
    <s v="Golden Penny Spaghetti"/>
    <s v="Food"/>
    <s v="Processed Food"/>
    <s v="Golden Penny Spaghetti 500g x 20"/>
    <n v="2"/>
    <n v="4250"/>
    <x v="0"/>
    <x v="6"/>
    <d v="2020-12-22T14:15:07"/>
    <s v="General Trade"/>
    <s v="Whatsapp"/>
    <d v="1899-12-31T07:29:40"/>
    <n v="8500"/>
    <d v="1899-12-30T06:45:27"/>
    <x v="78"/>
    <x v="1"/>
  </r>
  <r>
    <d v="2020-12-21T13:04:30"/>
    <s v="STU-2143284157"/>
    <s v="Madam Oladare Minimart"/>
    <s v="Flour Mills of Nigeria"/>
    <s v="Golden Penny Spaghetti"/>
    <s v="Food"/>
    <s v="Processed Food"/>
    <s v="Golden Penny Spaghetti 500g x 20"/>
    <n v="2"/>
    <n v="4250"/>
    <x v="0"/>
    <x v="28"/>
    <d v="2020-12-22T14:30:35"/>
    <s v="General Trade"/>
    <s v="Whatsapp"/>
    <d v="1899-12-31T01:26:05"/>
    <n v="8500"/>
    <d v="1899-12-30T13:04:30"/>
    <x v="292"/>
    <x v="1"/>
  </r>
  <r>
    <d v="2020-12-21T13:04:30"/>
    <s v="STU-2143284157"/>
    <s v="Madam Oladare Minimart"/>
    <s v="Sonia Foods Industries Ltd."/>
    <s v="Sonia Tomato Paste"/>
    <s v="Food"/>
    <s v="Culinary"/>
    <s v="Sonia Tomato Paste Mix Sachet 65g x 50"/>
    <n v="2"/>
    <n v="4100"/>
    <x v="0"/>
    <x v="28"/>
    <d v="2020-12-22T14:30:35"/>
    <s v="General Trade"/>
    <s v="Whatsapp"/>
    <d v="1899-12-31T01:26:05"/>
    <n v="8200"/>
    <d v="1899-12-30T13:04:30"/>
    <x v="292"/>
    <x v="1"/>
  </r>
  <r>
    <d v="2020-12-21T13:04:30"/>
    <s v="STU-2143284157"/>
    <s v="Madam Oladare Minimart"/>
    <s v="Sonia Foods Industries Ltd."/>
    <s v="Sonia Tomato Tin"/>
    <s v="Food"/>
    <s v="Culinary"/>
    <s v="Sonia Tomato Tin 400g x 24"/>
    <n v="1"/>
    <n v="10200"/>
    <x v="0"/>
    <x v="28"/>
    <d v="2020-12-22T14:30:35"/>
    <s v="General Trade"/>
    <s v="Whatsapp"/>
    <d v="1899-12-31T01:26:05"/>
    <n v="10200"/>
    <d v="1899-12-30T13:04:30"/>
    <x v="292"/>
    <x v="0"/>
  </r>
  <r>
    <d v="2020-12-21T13:04:31"/>
    <s v="STU-2143284157"/>
    <s v="Madam Oladare Minimart"/>
    <s v="GB Foods"/>
    <s v="Gino Tomato Paste"/>
    <s v="Food"/>
    <s v="Condiments"/>
    <s v="Gino Tomato Paste Sachet 65g x 50"/>
    <n v="2"/>
    <n v="4450"/>
    <x v="0"/>
    <x v="28"/>
    <d v="2020-12-22T14:30:35"/>
    <s v="General Trade"/>
    <s v="Whatsapp"/>
    <d v="1899-12-31T01:26:04"/>
    <n v="8900"/>
    <d v="1899-12-30T13:04:31"/>
    <x v="292"/>
    <x v="1"/>
  </r>
  <r>
    <d v="2020-12-21T09:20:05"/>
    <s v="STU-2143283688"/>
    <s v="AJ Minimart"/>
    <s v="Sonia Foods Industries Ltd."/>
    <s v="Sonia Tomato Tin"/>
    <s v="Food"/>
    <s v="Culinary"/>
    <s v="Sonia Tomato Tin 400g x 24"/>
    <n v="1"/>
    <n v="10200"/>
    <x v="0"/>
    <x v="6"/>
    <d v="2020-12-22T14:45:06"/>
    <s v="Wholesale"/>
    <s v="Whatsapp"/>
    <d v="1899-12-31T05:25:01"/>
    <n v="10200"/>
    <d v="1899-12-30T09:20:05"/>
    <x v="409"/>
    <x v="0"/>
  </r>
  <r>
    <d v="2020-12-21T15:14:32"/>
    <s v="STU-2143284426"/>
    <s v="Daves Supermarket"/>
    <s v="Flour Mills of Nigeria"/>
    <s v="Golden Penny Spaghetti"/>
    <s v="Food"/>
    <s v="Processed Food"/>
    <s v="Golden Penny Spaghettini 500g x 20"/>
    <n v="1"/>
    <n v="4250"/>
    <x v="0"/>
    <x v="97"/>
    <d v="2020-12-22T14:58:45"/>
    <s v="General Trade"/>
    <s v="Whatsapp"/>
    <d v="1899-12-30T23:44:13"/>
    <n v="4250"/>
    <d v="1899-12-30T15:14:32"/>
    <x v="293"/>
    <x v="1"/>
  </r>
  <r>
    <d v="2020-12-21T10:55:02"/>
    <s v="STU-2143283929"/>
    <s v="Ty Minimart"/>
    <s v="GB Foods"/>
    <s v="Gino Tomato Paste"/>
    <s v="Food"/>
    <s v="Condiments"/>
    <s v="Gino Tomato Paste Sachet 65g x 50"/>
    <n v="5"/>
    <n v="4450"/>
    <x v="0"/>
    <x v="15"/>
    <d v="2020-12-22T16:43:52"/>
    <s v="General Trade"/>
    <s v="Whatsapp"/>
    <d v="1899-12-31T05:48:50"/>
    <n v="22250"/>
    <d v="1899-12-30T10:55:02"/>
    <x v="79"/>
    <x v="0"/>
  </r>
  <r>
    <d v="2020-12-21T14:35:49"/>
    <s v="STU-2143284360"/>
    <s v="Zeehmamas Super Store"/>
    <s v="Flour Mills of Nigeria"/>
    <s v="Golden Penny Spaghetti"/>
    <s v="Food"/>
    <s v="Processed Food"/>
    <s v="Golden Penny Spaghettini 500g x 20"/>
    <n v="4"/>
    <n v="4250"/>
    <x v="0"/>
    <x v="56"/>
    <d v="2020-12-22T16:54:20"/>
    <s v="General Trade"/>
    <s v="Whatsapp"/>
    <d v="1899-12-31T02:18:31"/>
    <n v="17000"/>
    <d v="1899-12-30T14:35:49"/>
    <x v="410"/>
    <x v="0"/>
  </r>
  <r>
    <d v="2020-12-21T14:35:49"/>
    <s v="STU-2143284360"/>
    <s v="Zeehmamas Super Store"/>
    <s v="Flour Mills of Nigeria"/>
    <s v="Golden Penny Semovita"/>
    <s v="Food"/>
    <s v="Processed Food"/>
    <s v="Golden Penny Semovita 5kg"/>
    <n v="5"/>
    <n v="1830"/>
    <x v="0"/>
    <x v="56"/>
    <d v="2020-12-22T16:54:20"/>
    <s v="General Trade"/>
    <s v="Whatsapp"/>
    <d v="1899-12-31T02:18:31"/>
    <n v="9150"/>
    <d v="1899-12-30T14:35:49"/>
    <x v="410"/>
    <x v="1"/>
  </r>
  <r>
    <d v="2020-12-21T14:35:49"/>
    <s v="STU-2143284360"/>
    <s v="Zeehmamas Super Store"/>
    <s v="Flour Mills of Nigeria"/>
    <s v="Golden Penny Semovita"/>
    <s v="Food"/>
    <s v="Processed Food"/>
    <s v="Golden Penny Semovita 1kg"/>
    <n v="2"/>
    <n v="3930"/>
    <x v="0"/>
    <x v="56"/>
    <d v="2020-12-22T16:54:20"/>
    <s v="General Trade"/>
    <s v="Whatsapp"/>
    <d v="1899-12-31T02:18:31"/>
    <n v="7860"/>
    <d v="1899-12-30T14:35:49"/>
    <x v="410"/>
    <x v="1"/>
  </r>
  <r>
    <d v="2020-12-20T21:00:39"/>
    <s v="STU-2143283429"/>
    <s v="PASCA MinimartS"/>
    <s v="DUFIL Prima foods Plc"/>
    <s v="Indomie Hungryman"/>
    <s v="Food"/>
    <s v="Processed Food"/>
    <s v="Indomie Hungryman Chicken 180g x 24"/>
    <n v="1"/>
    <n v="3640"/>
    <x v="0"/>
    <x v="34"/>
    <d v="2020-12-22T17:40:25"/>
    <s v="General Trade"/>
    <s v="Mobile App"/>
    <d v="1899-12-31T20:39:46"/>
    <n v="3640"/>
    <d v="1899-12-30T21:00:39"/>
    <x v="298"/>
    <x v="1"/>
  </r>
  <r>
    <d v="2020-12-20T21:00:39"/>
    <s v="STU-2143283429"/>
    <s v="PASCA MinimartS"/>
    <s v="Flour Mills of Nigeria"/>
    <s v="Golden Penny Spaghetti"/>
    <s v="Food"/>
    <s v="Processed Food"/>
    <s v="Golden Penny Spaghetti 500g x 20"/>
    <n v="1"/>
    <n v="4250"/>
    <x v="0"/>
    <x v="34"/>
    <d v="2020-12-22T17:40:25"/>
    <s v="General Trade"/>
    <s v="Mobile App"/>
    <d v="1899-12-31T20:39:46"/>
    <n v="4250"/>
    <d v="1899-12-30T21:00:39"/>
    <x v="298"/>
    <x v="1"/>
  </r>
  <r>
    <d v="2020-12-21T09:46:12"/>
    <s v="STU-2143283762"/>
    <s v="fabulous foods"/>
    <s v="Flour Mills of Nigeria"/>
    <s v="Golden Penny Spaghetti"/>
    <s v="Food"/>
    <s v="Processed Food"/>
    <s v="Golden Penny Spaghettini 500g x 20"/>
    <n v="4"/>
    <n v="4250"/>
    <x v="0"/>
    <x v="23"/>
    <d v="2020-12-22T21:42:23"/>
    <s v="Wholesale"/>
    <s v="Whatsapp"/>
    <d v="1899-12-31T11:56:11"/>
    <n v="17000"/>
    <d v="1899-12-30T09:46:12"/>
    <x v="300"/>
    <x v="0"/>
  </r>
  <r>
    <d v="2020-12-22T17:36:13"/>
    <s v="STU-2143285606"/>
    <s v="Kane Parker 2"/>
    <s v="Flour Mills of Nigeria"/>
    <s v="Golden Penny Spaghetti"/>
    <s v="Food"/>
    <s v="Processed Food"/>
    <s v="Golden Penny Spaghetti 500g x 20"/>
    <n v="2"/>
    <n v="4250"/>
    <x v="0"/>
    <x v="52"/>
    <d v="2020-12-23T08:22:17"/>
    <s v="General Trade"/>
    <s v="Whatsapp"/>
    <d v="1899-12-30T14:46:04"/>
    <n v="8500"/>
    <d v="1899-12-30T17:36:13"/>
    <x v="301"/>
    <x v="1"/>
  </r>
  <r>
    <d v="2020-12-22T17:36:13"/>
    <s v="STU-2143285606"/>
    <s v="Kane Parker 2"/>
    <s v="DUFIL Prima foods Plc"/>
    <s v="Indomie Indomitable Pack"/>
    <s v="Food"/>
    <s v="Processed Food"/>
    <s v="Indomie Indomitable Chicken 70g x 40"/>
    <n v="3"/>
    <n v="2240"/>
    <x v="0"/>
    <x v="52"/>
    <d v="2020-12-23T08:22:17"/>
    <s v="General Trade"/>
    <s v="Whatsapp"/>
    <d v="1899-12-30T14:46:04"/>
    <n v="6720"/>
    <d v="1899-12-30T17:36:13"/>
    <x v="301"/>
    <x v="1"/>
  </r>
  <r>
    <d v="2020-12-22T17:36:13"/>
    <s v="STU-2143285606"/>
    <s v="Kane Parker 2"/>
    <s v="DUFIL Prima foods Plc"/>
    <s v="Power Vegetable Oil"/>
    <s v="Food"/>
    <s v="Culinary"/>
    <s v="Power Vegetable Oil 2.6Ltrs x 8"/>
    <n v="1"/>
    <n v="19500"/>
    <x v="0"/>
    <x v="52"/>
    <d v="2020-12-23T08:22:17"/>
    <s v="General Trade"/>
    <s v="Whatsapp"/>
    <d v="1899-12-30T14:46:04"/>
    <n v="19500"/>
    <d v="1899-12-30T17:36:13"/>
    <x v="301"/>
    <x v="0"/>
  </r>
  <r>
    <d v="2020-12-21T19:49:34"/>
    <s v="STU-2143284761"/>
    <s v="Oludayo Minimarts"/>
    <s v="Flour Mills of Nigeria"/>
    <s v="Golden Penny Semovita"/>
    <s v="Food"/>
    <s v="Processed Food"/>
    <s v="Golden Penny Semovita 5kg"/>
    <n v="1"/>
    <n v="1830"/>
    <x v="0"/>
    <x v="70"/>
    <d v="2020-12-23T09:05:29"/>
    <s v="General Trade"/>
    <s v="Mobile App"/>
    <d v="1899-12-31T13:15:55"/>
    <n v="1830"/>
    <d v="1899-12-30T19:49:34"/>
    <x v="302"/>
    <x v="1"/>
  </r>
  <r>
    <d v="2020-12-22T12:29:20"/>
    <s v="STU-2143285277"/>
    <s v="Iya Adura"/>
    <s v="Flour Mills of Nigeria"/>
    <s v="Golden Penny Spaghetti"/>
    <s v="Food"/>
    <s v="Processed Food"/>
    <s v="Golden Penny Spaghetti 500g x 20"/>
    <n v="10"/>
    <n v="4250"/>
    <x v="0"/>
    <x v="51"/>
    <d v="2020-12-23T11:33:38"/>
    <s v="General Trade"/>
    <s v="Mobile App"/>
    <d v="1899-12-30T23:04:18"/>
    <n v="42500"/>
    <d v="1899-12-30T12:29:20"/>
    <x v="307"/>
    <x v="0"/>
  </r>
  <r>
    <d v="2020-12-22T13:47:46"/>
    <s v="STU-2143285359"/>
    <s v="Iya Adura"/>
    <s v="Olam Group Nigeria"/>
    <s v="Tasty Tom Sachet"/>
    <s v="Food"/>
    <s v="Processed Food"/>
    <s v="Tasty Tom Jollof Mix Sachet 70g x 50"/>
    <n v="2"/>
    <n v="4600"/>
    <x v="0"/>
    <x v="51"/>
    <d v="2020-12-23T11:33:38"/>
    <s v="General Trade"/>
    <s v="Mobile App"/>
    <d v="1899-12-30T21:45:52"/>
    <n v="9200"/>
    <d v="1899-12-30T13:47:46"/>
    <x v="307"/>
    <x v="1"/>
  </r>
  <r>
    <d v="2020-12-22T08:09:28"/>
    <s v="STU-2143284835"/>
    <s v="aktit farm supermarket"/>
    <s v="Flour Mills of Nigeria"/>
    <s v="Golden Penny Semovita"/>
    <s v="Food"/>
    <s v="Processed Food"/>
    <s v="Golden Penny Semovita 2kg"/>
    <n v="8"/>
    <n v="3800"/>
    <x v="0"/>
    <x v="44"/>
    <d v="2020-12-23T14:12:34"/>
    <s v="General Trade"/>
    <s v="Mobile App"/>
    <d v="1899-12-31T06:03:06"/>
    <n v="30400"/>
    <d v="1899-12-30T08:09:28"/>
    <x v="411"/>
    <x v="0"/>
  </r>
  <r>
    <d v="2020-12-22T14:32:45"/>
    <s v="STU-2143285399"/>
    <s v="Winsolight"/>
    <s v="vital"/>
    <s v="Vitali Tomato Paste"/>
    <s v="Food"/>
    <s v="Processed Food"/>
    <s v="Vitali Gold Hot Pepper Tomato Paste 70g"/>
    <n v="2"/>
    <n v="4700"/>
    <x v="0"/>
    <x v="5"/>
    <d v="2020-12-23T16:42:39"/>
    <s v="Wholesale"/>
    <s v="Whatsapp"/>
    <d v="1899-12-31T02:09:54"/>
    <n v="9400"/>
    <d v="1899-12-30T14:32:45"/>
    <x v="316"/>
    <x v="1"/>
  </r>
  <r>
    <d v="2020-12-22T14:32:45"/>
    <s v="STU-2143285399"/>
    <s v="Winsolight"/>
    <s v="vital"/>
    <s v="Vitali Tomato Paste"/>
    <s v="Food"/>
    <s v="Processed Food"/>
    <s v="Vitali Tomato Paste 70g x 50"/>
    <n v="2"/>
    <n v="4700"/>
    <x v="0"/>
    <x v="5"/>
    <d v="2020-12-23T16:42:39"/>
    <s v="Wholesale"/>
    <s v="Whatsapp"/>
    <d v="1899-12-31T02:09:54"/>
    <n v="9400"/>
    <d v="1899-12-30T14:32:45"/>
    <x v="316"/>
    <x v="1"/>
  </r>
  <r>
    <d v="2020-12-23T10:51:24"/>
    <s v="STU-2143286013"/>
    <s v="Miracle God Minimart"/>
    <s v="Flour Mills of Nigeria"/>
    <s v="Golden Penny Spaghetti"/>
    <s v="Food"/>
    <s v="Processed Food"/>
    <s v="Golden Penny Spaghetti 500g x 20"/>
    <n v="1"/>
    <n v="4250"/>
    <x v="0"/>
    <x v="74"/>
    <d v="2020-12-24T10:36:30"/>
    <s v="General Trade"/>
    <s v="Whatsapp"/>
    <d v="1899-12-30T23:45:06"/>
    <n v="4250"/>
    <d v="1899-12-30T10:51:24"/>
    <x v="318"/>
    <x v="1"/>
  </r>
  <r>
    <d v="2020-12-23T17:31:52"/>
    <s v="STU-2143286543"/>
    <s v="Ronksey Minimart"/>
    <s v="Flour Mills of Nigeria"/>
    <s v="Golden Penny Semovita"/>
    <s v="Food"/>
    <s v="Processed Food"/>
    <s v="Golden Penny Semovita 1kg"/>
    <n v="1"/>
    <n v="3930"/>
    <x v="0"/>
    <x v="74"/>
    <d v="2020-12-24T12:35:38"/>
    <s v="General Trade"/>
    <s v="Whatsapp"/>
    <d v="1899-12-30T19:03:46"/>
    <n v="3930"/>
    <d v="1899-12-30T17:31:52"/>
    <x v="319"/>
    <x v="1"/>
  </r>
  <r>
    <d v="2020-12-21T14:09:30"/>
    <s v="STU-2143284313"/>
    <s v="summy Super Store"/>
    <s v="Sonia Foods Industries Ltd."/>
    <s v="Sonia Tomato Paste"/>
    <s v="Food"/>
    <s v="Culinary"/>
    <s v="Sonia Tomato Paste Mix Sachet 65g x 50"/>
    <n v="1"/>
    <n v="4100"/>
    <x v="0"/>
    <x v="30"/>
    <d v="2020-12-24T16:45:05"/>
    <s v="General Trade"/>
    <s v="Whatsapp"/>
    <d v="1900-01-02T02:35:35"/>
    <n v="4100"/>
    <d v="1899-12-30T14:09:30"/>
    <x v="42"/>
    <x v="1"/>
  </r>
  <r>
    <d v="2020-12-21T18:04:22"/>
    <s v="STU-2143284715"/>
    <s v="Grandy Minimarts"/>
    <s v="Flour Mills of Nigeria"/>
    <s v="Golden Penny Semovita"/>
    <s v="Food"/>
    <s v="Processed Food"/>
    <s v="Golden Penny Semovita 5kg"/>
    <n v="7"/>
    <n v="1830"/>
    <x v="0"/>
    <x v="32"/>
    <d v="2020-12-24T17:13:12"/>
    <s v="Wholesale"/>
    <s v="Mobile App"/>
    <d v="1900-01-01T23:08:50"/>
    <n v="12810"/>
    <d v="1899-12-30T18:04:22"/>
    <x v="325"/>
    <x v="0"/>
  </r>
  <r>
    <d v="2020-12-21T18:04:22"/>
    <s v="STU-2143284715"/>
    <s v="Grandy Minimarts"/>
    <s v="Sonia Foods Industries Ltd."/>
    <s v="Sonia Tomato Tin"/>
    <s v="Food"/>
    <s v="Culinary"/>
    <s v="Sonia Tomato Tin 400g x 24"/>
    <n v="2"/>
    <n v="10200"/>
    <x v="0"/>
    <x v="32"/>
    <d v="2020-12-24T17:13:12"/>
    <s v="Wholesale"/>
    <s v="Mobile App"/>
    <d v="1900-01-01T23:08:50"/>
    <n v="20400"/>
    <d v="1899-12-30T18:04:22"/>
    <x v="325"/>
    <x v="0"/>
  </r>
  <r>
    <d v="2020-12-22T12:20:12"/>
    <s v="STU-2143285266"/>
    <s v="Grandy Minimarts"/>
    <s v="Flour Mills of Nigeria"/>
    <s v="Golden Penny Spaghetti"/>
    <s v="Food"/>
    <s v="Processed Food"/>
    <s v="Golden Penny Spaghettini 500g x 20"/>
    <n v="20"/>
    <n v="4250"/>
    <x v="0"/>
    <x v="32"/>
    <d v="2020-12-24T17:13:12"/>
    <s v="Wholesale"/>
    <s v="Web App"/>
    <d v="1900-01-01T04:53:00"/>
    <n v="85000"/>
    <d v="1899-12-30T12:20:12"/>
    <x v="325"/>
    <x v="0"/>
  </r>
  <r>
    <d v="2020-12-23T14:41:45"/>
    <s v="STU-2143286294"/>
    <s v="Promise Me Peace Minimart"/>
    <s v="Flour Mills of Nigeria"/>
    <s v="Golden Penny Spaghetti"/>
    <s v="Food"/>
    <s v="Processed Food"/>
    <s v="Golden Penny Spaghetti 500g x 20"/>
    <n v="2"/>
    <n v="4250"/>
    <x v="0"/>
    <x v="26"/>
    <d v="2020-12-24T17:53:31"/>
    <s v="General Trade"/>
    <s v="Whatsapp"/>
    <d v="1899-12-31T03:11:46"/>
    <n v="8500"/>
    <d v="1899-12-30T14:41:45"/>
    <x v="326"/>
    <x v="1"/>
  </r>
  <r>
    <d v="2020-12-23T16:14:51"/>
    <s v="STU-2143286438"/>
    <s v="Triple A Trading Minimart"/>
    <s v="Flour Mills of Nigeria"/>
    <s v="Golden Penny Spaghetti"/>
    <s v="Food"/>
    <s v="Processed Food"/>
    <s v="Golden Penny Spaghetti 500g x 20"/>
    <n v="10"/>
    <n v="4250"/>
    <x v="0"/>
    <x v="82"/>
    <d v="2020-12-24T20:10:12"/>
    <s v="General Trade"/>
    <s v="Mobile App"/>
    <d v="1899-12-31T03:55:21"/>
    <n v="42500"/>
    <d v="1899-12-30T16:14:51"/>
    <x v="412"/>
    <x v="0"/>
  </r>
  <r>
    <d v="2020-12-23T17:27:16"/>
    <s v="STU-2143286533"/>
    <s v="Madam Wisdom Minimart"/>
    <s v="Sosaco Nigeria Limited"/>
    <s v="Gino Curry"/>
    <s v="Food"/>
    <s v="Culinary"/>
    <s v="Gino Herbs &amp; Spices Curry Powder Sachet 3.5g x 200"/>
    <n v="1"/>
    <n v="2840"/>
    <x v="0"/>
    <x v="19"/>
    <d v="2020-12-25T07:22:12"/>
    <s v="General Trade"/>
    <s v="Whatsapp"/>
    <d v="1899-12-31T13:54:56"/>
    <n v="2840"/>
    <d v="1899-12-30T17:27:16"/>
    <x v="413"/>
    <x v="1"/>
  </r>
  <r>
    <d v="2020-12-24T22:26:55"/>
    <s v="STU-2143286929"/>
    <s v="Gods Favour Minimart"/>
    <s v="Olam Group Nigeria"/>
    <s v="Tasty Tom Sachet"/>
    <s v="Food"/>
    <s v="Processed Food"/>
    <s v="Tasty Tom Sachet 65g x 50"/>
    <n v="10"/>
    <n v="4300"/>
    <x v="0"/>
    <x v="64"/>
    <d v="2020-12-28T11:07:46"/>
    <s v="General Trade"/>
    <s v="Mobile App"/>
    <d v="1900-01-02T12:40:51"/>
    <n v="43000"/>
    <d v="1899-12-30T22:26:55"/>
    <x v="414"/>
    <x v="0"/>
  </r>
  <r>
    <d v="2020-12-25T22:25:57"/>
    <s v="STU-2143286952"/>
    <s v="Metro Minimart"/>
    <s v="DUFIL Prima foods Plc"/>
    <s v="Indomie Indomitable Pack"/>
    <s v="Food"/>
    <s v="Processed Food"/>
    <s v="Indomie Indomitable Chicken 70g x 40"/>
    <n v="2"/>
    <n v="2240"/>
    <x v="0"/>
    <x v="19"/>
    <d v="2020-12-28T12:37:59"/>
    <s v="General Trade"/>
    <s v="Mobile App"/>
    <d v="1900-01-01T14:12:02"/>
    <n v="4480"/>
    <d v="1899-12-30T22:25:57"/>
    <x v="336"/>
    <x v="1"/>
  </r>
  <r>
    <d v="2020-12-27T11:19:55"/>
    <s v="STU-2143287063"/>
    <s v="smine me Minimart"/>
    <s v="DUFIL Prima foods Plc"/>
    <s v="Indomie Indomitable Pack"/>
    <s v="Food"/>
    <s v="Processed Food"/>
    <s v="Indomie Indomitable Chicken 70g x 40"/>
    <n v="1"/>
    <n v="2240"/>
    <x v="0"/>
    <x v="46"/>
    <d v="2020-12-28T13:06:47"/>
    <s v="General Trade"/>
    <s v="Mobile App"/>
    <d v="1899-12-31T01:46:52"/>
    <n v="2240"/>
    <d v="1899-12-30T11:19:55"/>
    <x v="339"/>
    <x v="1"/>
  </r>
  <r>
    <d v="2020-12-27T11:19:55"/>
    <s v="STU-2143287063"/>
    <s v="smine me Minimart"/>
    <s v="Olam Group Nigeria"/>
    <s v="Tasty Tom Sachet"/>
    <s v="Food"/>
    <s v="Processed Food"/>
    <s v="Tasty Tom Jollof Mix Sachet 70g x 50"/>
    <n v="2"/>
    <n v="4600"/>
    <x v="0"/>
    <x v="46"/>
    <d v="2020-12-28T13:06:47"/>
    <s v="General Trade"/>
    <s v="Mobile App"/>
    <d v="1899-12-31T01:46:52"/>
    <n v="9200"/>
    <d v="1899-12-30T11:19:55"/>
    <x v="339"/>
    <x v="1"/>
  </r>
  <r>
    <d v="2020-12-28T17:10:17"/>
    <s v="STU-2143287933"/>
    <s v="Triple J"/>
    <s v="DUFIL Prima foods Plc"/>
    <s v="Indomie Indomitable Pack"/>
    <s v="Food"/>
    <s v="Processed Food"/>
    <s v="Indomie Indomitable Chicken 70g x 40"/>
    <n v="6"/>
    <n v="2240"/>
    <x v="0"/>
    <x v="55"/>
    <d v="2020-12-29T10:17:36"/>
    <s v="General Trade"/>
    <s v="Whatsapp"/>
    <d v="1899-12-30T17:07:19"/>
    <n v="13440"/>
    <d v="1899-12-30T17:10:17"/>
    <x v="344"/>
    <x v="0"/>
  </r>
  <r>
    <d v="2020-12-28T08:16:06"/>
    <s v="STU-2143287180"/>
    <s v="ogba"/>
    <s v="DUFIL Prima foods Plc"/>
    <s v="Indomie Indomitable Pack"/>
    <s v="Food"/>
    <s v="Processed Food"/>
    <s v="Indomie Indomitable Chicken 70g x 40"/>
    <n v="5"/>
    <n v="2240"/>
    <x v="0"/>
    <x v="44"/>
    <d v="2020-12-29T11:06:37"/>
    <s v="General Trade"/>
    <s v="Whatsapp"/>
    <d v="1899-12-31T02:50:31"/>
    <n v="11200"/>
    <d v="1899-12-30T08:16:06"/>
    <x v="345"/>
    <x v="0"/>
  </r>
  <r>
    <d v="2020-12-28T17:17:15"/>
    <s v="STU-2143287864"/>
    <s v="Peace Minimarts"/>
    <s v="Flour Mills of Nigeria"/>
    <s v="Golden Penny Semovita"/>
    <s v="Food"/>
    <s v="Processed Food"/>
    <s v="Golden Penny Semovita 1kg"/>
    <n v="40"/>
    <n v="3930"/>
    <x v="0"/>
    <x v="38"/>
    <d v="2020-12-29T11:29:20"/>
    <s v="Wholesale"/>
    <s v="Whatsapp"/>
    <d v="1899-12-30T18:12:05"/>
    <n v="157200"/>
    <d v="1899-12-30T17:17:15"/>
    <x v="347"/>
    <x v="0"/>
  </r>
  <r>
    <d v="2020-12-28T12:02:39"/>
    <s v="STU-2143287542"/>
    <s v="Iyawo Minimart"/>
    <s v="Olam Group Nigeria"/>
    <s v="Tasty Tom Sachet"/>
    <s v="Food"/>
    <s v="Processed Food"/>
    <s v="Tasty Tom Sachet 65g x 50"/>
    <n v="1"/>
    <n v="4300"/>
    <x v="0"/>
    <x v="20"/>
    <d v="2020-12-29T13:05:51"/>
    <s v="General Trade"/>
    <s v="Whatsapp"/>
    <d v="1899-12-31T01:03:12"/>
    <n v="4300"/>
    <d v="1899-12-30T12:02:39"/>
    <x v="46"/>
    <x v="1"/>
  </r>
  <r>
    <d v="2020-12-28T12:02:39"/>
    <s v="STU-2143287542"/>
    <s v="Iyawo Minimart"/>
    <s v="DUFIL Prima foods Plc"/>
    <s v="Indomie Indomitable Pack"/>
    <s v="Food"/>
    <s v="Processed Food"/>
    <s v="Indomie Indomitable Chicken 70g x 40"/>
    <n v="2"/>
    <n v="2240"/>
    <x v="0"/>
    <x v="20"/>
    <d v="2020-12-29T13:05:51"/>
    <s v="General Trade"/>
    <s v="Whatsapp"/>
    <d v="1899-12-31T01:03:12"/>
    <n v="4480"/>
    <d v="1899-12-30T12:02:39"/>
    <x v="46"/>
    <x v="1"/>
  </r>
  <r>
    <d v="2020-12-28T12:11:45"/>
    <s v="STU-2143287545"/>
    <s v="Sariki Minimart"/>
    <s v="Olam Group Nigeria"/>
    <s v="Tasty Tom Sachet"/>
    <s v="Food"/>
    <s v="Processed Food"/>
    <s v="Tasty Tom Sachet 65g x 50"/>
    <n v="1"/>
    <n v="4300"/>
    <x v="0"/>
    <x v="1"/>
    <d v="2020-12-29T13:24:13"/>
    <s v="Wholesale"/>
    <s v="Whatsapp"/>
    <d v="1899-12-31T01:12:28"/>
    <n v="4300"/>
    <d v="1899-12-30T12:11:45"/>
    <x v="351"/>
    <x v="1"/>
  </r>
  <r>
    <d v="2020-12-28T08:11:27"/>
    <s v="STU-2143287177"/>
    <s v="Hi Mart Minimart"/>
    <s v="Sonia Foods Industries Ltd."/>
    <s v="Sonia Tomato Paste"/>
    <s v="Food"/>
    <s v="Culinary"/>
    <s v="Sonia Tomato Paste Mix Sachet 65g x 50"/>
    <n v="10"/>
    <n v="4100"/>
    <x v="0"/>
    <x v="58"/>
    <d v="2020-12-29T15:49:57"/>
    <s v="General Trade"/>
    <s v="Whatsapp"/>
    <d v="1899-12-31T07:38:30"/>
    <n v="41000"/>
    <d v="1899-12-30T08:11:27"/>
    <x v="355"/>
    <x v="0"/>
  </r>
  <r>
    <d v="2020-12-28T14:55:32"/>
    <s v="STU-2143287730"/>
    <s v="Idish Global"/>
    <s v="Olam Group Nigeria"/>
    <s v="Tasty Tom Sachet"/>
    <s v="Food"/>
    <s v="Processed Food"/>
    <s v="Tasty Tom Jollof Mix Sachet 70g x 50"/>
    <n v="2"/>
    <n v="4600"/>
    <x v="0"/>
    <x v="13"/>
    <d v="2020-12-29T16:08:54"/>
    <s v="General Trade"/>
    <s v="Whatsapp"/>
    <d v="1899-12-31T01:13:22"/>
    <n v="9200"/>
    <d v="1899-12-30T14:55:32"/>
    <x v="48"/>
    <x v="1"/>
  </r>
  <r>
    <d v="2020-12-29T15:29:59"/>
    <s v="STU-2143288898"/>
    <s v="Alh. Aliyu Provision Minimart"/>
    <s v="DUFIL Prima foods Plc"/>
    <s v="Indomie Indomitable Pack"/>
    <s v="Food"/>
    <s v="Processed Food"/>
    <s v="Indomie Indomitable Chicken 70g x 40"/>
    <n v="1"/>
    <n v="2240"/>
    <x v="0"/>
    <x v="24"/>
    <d v="2020-12-30T09:51:12"/>
    <s v="General Trade"/>
    <s v="Whatsapp"/>
    <d v="1899-12-30T18:21:13"/>
    <n v="2240"/>
    <d v="1899-12-30T15:29:59"/>
    <x v="360"/>
    <x v="1"/>
  </r>
  <r>
    <d v="2020-12-29T20:07:21"/>
    <s v="STU-2143289139"/>
    <s v="Ronksey Minimart"/>
    <s v="DUFIL Prima foods Plc"/>
    <s v="Indomie Hungryman"/>
    <s v="Food"/>
    <s v="Processed Food"/>
    <s v="Indomie Hungryman Chicken 180g x 24"/>
    <n v="1"/>
    <n v="3640"/>
    <x v="0"/>
    <x v="74"/>
    <d v="2020-12-31T10:15:29"/>
    <s v="General Trade"/>
    <s v="Mobile App"/>
    <d v="1899-12-31T14:08:08"/>
    <n v="3640"/>
    <d v="1899-12-30T20:07:21"/>
    <x v="160"/>
    <x v="1"/>
  </r>
  <r>
    <d v="2020-12-29T20:07:21"/>
    <s v="STU-2143289139"/>
    <s v="Ronksey Minimart"/>
    <s v="DUFIL Prima foods Plc"/>
    <s v="Indomie Indomitable Pack"/>
    <s v="Food"/>
    <s v="Processed Food"/>
    <s v="Indomie Indomitable Chicken 70g x 40"/>
    <n v="4"/>
    <n v="2240"/>
    <x v="0"/>
    <x v="74"/>
    <d v="2020-12-31T10:15:29"/>
    <s v="General Trade"/>
    <s v="Mobile App"/>
    <d v="1899-12-31T14:08:08"/>
    <n v="8960"/>
    <d v="1899-12-30T20:07:21"/>
    <x v="160"/>
    <x v="1"/>
  </r>
  <r>
    <d v="2020-12-30T07:36:32"/>
    <s v="STU-2143289179"/>
    <s v="aktit farm supermarket"/>
    <s v="DUFIL Prima foods Plc"/>
    <s v="Indomie Indomitable Pack"/>
    <s v="Food"/>
    <s v="Processed Food"/>
    <s v="Indomie Indomitable Chicken 70g x 40"/>
    <n v="14"/>
    <n v="2240"/>
    <x v="0"/>
    <x v="44"/>
    <d v="2020-12-31T10:29:21"/>
    <s v="General Trade"/>
    <s v="Mobile App"/>
    <d v="1899-12-31T02:52:49"/>
    <n v="31360"/>
    <d v="1899-12-30T07:36:32"/>
    <x v="415"/>
    <x v="0"/>
  </r>
  <r>
    <d v="2020-12-29T20:25:01"/>
    <s v="STU-2143289141"/>
    <s v="Jummy Minimart"/>
    <s v="Olam Group Nigeria"/>
    <s v="Tasty Tom Sachet"/>
    <s v="Food"/>
    <s v="Processed Food"/>
    <s v="Tasty Tom Jollof Mix Sachet 70g x 50"/>
    <n v="1"/>
    <n v="4600"/>
    <x v="0"/>
    <x v="93"/>
    <d v="2020-12-31T10:57:01"/>
    <s v="General Trade"/>
    <s v="Whatsapp"/>
    <d v="1899-12-31T14:32:00"/>
    <n v="4600"/>
    <d v="1899-12-30T20:25:01"/>
    <x v="371"/>
    <x v="1"/>
  </r>
  <r>
    <d v="2020-12-30T15:48:16"/>
    <s v="STU-2143289903"/>
    <s v="Madam Wisdom Minimart"/>
    <s v="Sonia Foods Industries Ltd."/>
    <s v="Sonia Tomato Tin"/>
    <s v="Food"/>
    <s v="Culinary"/>
    <s v="Sonia Tomato Tin 400g x 24"/>
    <n v="1"/>
    <n v="10200"/>
    <x v="0"/>
    <x v="19"/>
    <d v="2020-12-31T16:51:39"/>
    <s v="General Trade"/>
    <s v="Whatsapp"/>
    <d v="1899-12-31T01:03:23"/>
    <n v="10200"/>
    <d v="1899-12-30T15:48:16"/>
    <x v="50"/>
    <x v="0"/>
  </r>
  <r>
    <d v="2020-12-30T17:37:39"/>
    <s v="STU-2143290000"/>
    <s v="Madam Wisdom Minimart"/>
    <s v="Olam Group Nigeria"/>
    <s v="Tasty Tom Sachet"/>
    <s v="Food"/>
    <s v="Processed Food"/>
    <s v="Tasty Tom Jollof Mix Sachet 70g x 50"/>
    <n v="2"/>
    <n v="4600"/>
    <x v="0"/>
    <x v="19"/>
    <d v="2020-12-31T16:51:39"/>
    <s v="General Trade"/>
    <s v="Whatsapp"/>
    <d v="1899-12-30T23:14:00"/>
    <n v="9200"/>
    <d v="1899-12-30T17:37:39"/>
    <x v="50"/>
    <x v="1"/>
  </r>
  <r>
    <d v="2020-12-31T12:48:02"/>
    <s v="STU-2143290421"/>
    <s v="Rodam Enterprises"/>
    <s v="Flour Mills of Nigeria"/>
    <s v="Golden Penny Spaghetti"/>
    <s v="Food"/>
    <s v="Processed Food"/>
    <s v="Golden Penny Spaghetti 500g x 20"/>
    <n v="30"/>
    <n v="4250"/>
    <x v="0"/>
    <x v="0"/>
    <d v="2021-01-04T10:03:42"/>
    <s v="General Trade"/>
    <s v="Mobile App"/>
    <d v="1900-01-02T21:15:40"/>
    <n v="127500"/>
    <d v="1899-12-30T12:48:02"/>
    <x v="379"/>
    <x v="0"/>
  </r>
  <r>
    <d v="2020-12-31T14:11:47"/>
    <s v="STU-2143290459"/>
    <s v="Udapaul Nig"/>
    <s v="Flour Mills of Nigeria"/>
    <s v="Golden Penny Spaghetti"/>
    <s v="Food"/>
    <s v="Processed Food"/>
    <s v="Golden Penny Spaghetti 500g x 20"/>
    <n v="6"/>
    <n v="4250"/>
    <x v="0"/>
    <x v="55"/>
    <d v="2021-01-04T10:39:18"/>
    <s v="General Trade"/>
    <s v="Mobile App"/>
    <d v="1900-01-02T20:27:31"/>
    <n v="25500"/>
    <d v="1899-12-30T14:11:47"/>
    <x v="380"/>
    <x v="0"/>
  </r>
  <r>
    <d v="2020-12-18T11:27:38"/>
    <s v="STU-2143282393"/>
    <s v="Morfas Minimart"/>
    <s v="Sosaco Nigeria Limited"/>
    <s v="Gino Max Cube"/>
    <s v="Food"/>
    <s v="Culinary"/>
    <s v="Gino Max Chicken 100g x 10"/>
    <n v="10"/>
    <n v="4030"/>
    <x v="1"/>
    <x v="4"/>
    <m/>
    <s v="General Trade"/>
    <s v="Mobile App"/>
    <s v="00:00:00"/>
    <n v="40300"/>
    <d v="1899-12-30T11:27:38"/>
    <x v="54"/>
    <x v="0"/>
  </r>
  <r>
    <d v="2020-12-17T08:45:27"/>
    <s v="STU-2143281181"/>
    <s v="Buba"/>
    <s v="Flour Mills of Nigeria"/>
    <s v="Golden Penny Spaghetti"/>
    <s v="Food"/>
    <s v="Processed Food"/>
    <s v="Golden Penny Spaghetti 500g x 20"/>
    <n v="1"/>
    <n v="4250"/>
    <x v="1"/>
    <x v="43"/>
    <m/>
    <s v="General Trade"/>
    <s v="Whatsapp"/>
    <s v="00:00:00"/>
    <n v="4250"/>
    <d v="1899-12-30T08:45:27"/>
    <x v="54"/>
    <x v="1"/>
  </r>
  <r>
    <d v="2020-12-18T17:15:11"/>
    <s v="STU-2143282815"/>
    <s v="Hi Mart Minimart"/>
    <s v="Sonia Foods Industries Ltd."/>
    <s v="Sonia Tomato Paste"/>
    <s v="Food"/>
    <s v="Culinary"/>
    <s v="Sonia Tomato Paste Mix Sachet 65g x 50"/>
    <n v="20"/>
    <n v="4100"/>
    <x v="1"/>
    <x v="58"/>
    <m/>
    <s v="General Trade"/>
    <s v="Whatsapp"/>
    <s v="00:00:00"/>
    <n v="82000"/>
    <d v="1899-12-30T17:15:11"/>
    <x v="54"/>
    <x v="0"/>
  </r>
  <r>
    <d v="2020-12-04T08:40:48"/>
    <s v="STU-2143268792"/>
    <s v="Topraf"/>
    <s v="Flour Mills of Nigeria"/>
    <s v="Golden Penny Semovita"/>
    <s v="Food"/>
    <s v="Processed Food"/>
    <s v="Golden Penny Semovita 2kg"/>
    <n v="3"/>
    <n v="3800"/>
    <x v="1"/>
    <x v="18"/>
    <m/>
    <s v="Modern Trade"/>
    <s v="Mobile App"/>
    <s v="00:00:00"/>
    <n v="11400"/>
    <d v="1899-12-30T08:40:48"/>
    <x v="54"/>
    <x v="0"/>
  </r>
  <r>
    <d v="2020-12-12T10:16:55"/>
    <s v="STU-2143276922"/>
    <s v="Chopsytop Minimarts"/>
    <s v="Olam Group Nigeria"/>
    <s v="Tasty Tom Sachet"/>
    <s v="Food"/>
    <s v="Processed Food"/>
    <s v="Tasty Tom Sachet 65g x 50"/>
    <n v="2"/>
    <n v="4600"/>
    <x v="1"/>
    <x v="6"/>
    <m/>
    <s v="General Trade"/>
    <s v="Whatsapp"/>
    <s v="00:00:00"/>
    <n v="9200"/>
    <d v="1899-12-30T10:16:55"/>
    <x v="54"/>
    <x v="1"/>
  </r>
  <r>
    <d v="2020-12-01T15:41:08"/>
    <s v="STU-2143265924"/>
    <s v="Happy  Minimart&amp; Provision"/>
    <s v="Flour Mills of Nigeria"/>
    <s v="Golden Penny Spaghetti"/>
    <s v="Food"/>
    <s v="Processed Food"/>
    <s v="Golden Penny Spaghetti 500g x 20"/>
    <n v="2"/>
    <n v="4250"/>
    <x v="1"/>
    <x v="35"/>
    <m/>
    <s v="Modern Trade"/>
    <s v="Mobile App"/>
    <s v="00:00:00"/>
    <n v="8500"/>
    <d v="1899-12-30T15:41:08"/>
    <x v="54"/>
    <x v="1"/>
  </r>
  <r>
    <d v="2020-12-14T10:41:18"/>
    <s v="STU-2143278040"/>
    <s v="Mosturah Olasina"/>
    <s v="Flour Mills of Nigeria"/>
    <s v="Golden Penny Semovita"/>
    <s v="Food"/>
    <s v="Processed Food"/>
    <s v="Golden Penny Semovita 2kg"/>
    <n v="0.5"/>
    <n v="3800"/>
    <x v="1"/>
    <x v="36"/>
    <m/>
    <s v="Modern Trade"/>
    <s v="Mobile App"/>
    <s v="00:00:00"/>
    <n v="1900"/>
    <d v="1899-12-30T10:41:18"/>
    <x v="54"/>
    <x v="1"/>
  </r>
  <r>
    <d v="2020-12-14T10:41:18"/>
    <s v="STU-2143278040"/>
    <s v="Mosturah Olasina"/>
    <s v="Flour Mills of Nigeria"/>
    <s v="Golden Penny Spaghetti"/>
    <s v="Food"/>
    <s v="Processed Food"/>
    <s v="Golden Penny Spaghetti 500g x 20"/>
    <n v="1"/>
    <n v="4250"/>
    <x v="1"/>
    <x v="36"/>
    <m/>
    <s v="Modern Trade"/>
    <s v="Mobile App"/>
    <s v="00:00:00"/>
    <n v="4250"/>
    <d v="1899-12-30T10:41:18"/>
    <x v="54"/>
    <x v="1"/>
  </r>
  <r>
    <d v="2020-12-14T13:22:13"/>
    <s v="STU-2143278391"/>
    <s v="Madam Precious Minimart"/>
    <s v="Unimer S.A"/>
    <s v="Titus Sardines"/>
    <s v="Food"/>
    <s v="Processed Food"/>
    <s v="Titus Sardines 125g x 50"/>
    <n v="1"/>
    <n v="14300"/>
    <x v="1"/>
    <x v="15"/>
    <m/>
    <s v="General Trade"/>
    <s v="Whatsapp"/>
    <s v="00:00:00"/>
    <n v="14300"/>
    <d v="1899-12-30T13:22:13"/>
    <x v="54"/>
    <x v="0"/>
  </r>
  <r>
    <d v="2020-12-14T13:40:37"/>
    <s v="STU-2143278413"/>
    <s v="Mum Wisdom Minimart"/>
    <s v="Olam Group Nigeria"/>
    <s v="Tasty Tom Sachet"/>
    <s v="Food"/>
    <s v="Processed Food"/>
    <s v="Tasty Tom Sachet 65g x 50"/>
    <n v="4"/>
    <n v="4600"/>
    <x v="1"/>
    <x v="15"/>
    <m/>
    <s v="General Trade"/>
    <s v="Whatsapp"/>
    <s v="00:00:00"/>
    <n v="18400"/>
    <d v="1899-12-30T13:40:37"/>
    <x v="54"/>
    <x v="0"/>
  </r>
  <r>
    <d v="2020-12-01T12:59:15"/>
    <s v="STU-2143265585"/>
    <s v="Grandy Minimarts"/>
    <s v="Flour Mills of Nigeria"/>
    <s v="Golden Penny Semovita"/>
    <s v="Food"/>
    <s v="Processed Food"/>
    <s v="Golden Penny Semovita 10kg"/>
    <n v="28"/>
    <n v="3340"/>
    <x v="1"/>
    <x v="70"/>
    <m/>
    <s v="Wholesale"/>
    <s v="Mobile App"/>
    <s v="00:00:00"/>
    <n v="93520"/>
    <d v="1899-12-30T12:59:15"/>
    <x v="54"/>
    <x v="0"/>
  </r>
  <r>
    <d v="2020-12-01T12:59:15"/>
    <s v="STU-2143265585"/>
    <s v="Grandy Minimarts"/>
    <s v="Flour Mills of Nigeria"/>
    <s v="Golden Penny Spaghetti"/>
    <s v="Food"/>
    <s v="Processed Food"/>
    <s v="Golden Penny Spaghettini 500g x 20"/>
    <n v="5"/>
    <n v="4250"/>
    <x v="1"/>
    <x v="70"/>
    <m/>
    <s v="Wholesale"/>
    <s v="Mobile App"/>
    <s v="00:00:00"/>
    <n v="21250"/>
    <d v="1899-12-30T12:59:15"/>
    <x v="54"/>
    <x v="0"/>
  </r>
  <r>
    <d v="2020-12-01T12:59:15"/>
    <s v="STU-2143265585"/>
    <s v="Grandy Minimarts"/>
    <s v="Flour Mills of Nigeria"/>
    <s v="Golden Penny Semovita"/>
    <s v="Food"/>
    <s v="Processed Food"/>
    <s v="Golden Penny Semovita 5kg"/>
    <n v="9.5"/>
    <n v="1830"/>
    <x v="1"/>
    <x v="70"/>
    <m/>
    <s v="Wholesale"/>
    <s v="Mobile App"/>
    <s v="00:00:00"/>
    <n v="17385"/>
    <d v="1899-12-30T12:59:15"/>
    <x v="54"/>
    <x v="0"/>
  </r>
  <r>
    <d v="2020-12-20T21:00:02"/>
    <s v="STU-2143283430"/>
    <s v="Him Minimarts"/>
    <s v="GB Foods"/>
    <s v="Gino Tomato Paste"/>
    <s v="Food"/>
    <s v="Condiments"/>
    <s v="Gino Tomato Paste Sachet 65g x 50"/>
    <n v="5"/>
    <n v="4450"/>
    <x v="1"/>
    <x v="64"/>
    <m/>
    <s v="General Trade"/>
    <s v="Mobile App"/>
    <s v="00:00:00"/>
    <n v="22250"/>
    <d v="1899-12-30T21:00:02"/>
    <x v="54"/>
    <x v="0"/>
  </r>
  <r>
    <d v="2020-12-20T21:00:02"/>
    <s v="STU-2143283430"/>
    <s v="Him Minimarts"/>
    <s v="Sonia Foods Industries Ltd."/>
    <s v="Sonia Tomato Paste"/>
    <s v="Food"/>
    <s v="Culinary"/>
    <s v="Sonia Tomato Paste Mix Sachet 65g x 50"/>
    <n v="3"/>
    <n v="4100"/>
    <x v="1"/>
    <x v="64"/>
    <m/>
    <s v="General Trade"/>
    <s v="Mobile App"/>
    <s v="00:00:00"/>
    <n v="12300"/>
    <d v="1899-12-30T21:00:02"/>
    <x v="54"/>
    <x v="0"/>
  </r>
  <r>
    <d v="2020-12-08T21:40:05"/>
    <s v="STU-2143272770"/>
    <s v="David Minimart"/>
    <s v="Unimer S.A"/>
    <s v="Titus Sardines"/>
    <s v="Food"/>
    <s v="Processed Food"/>
    <s v="Titus Sardines 125g x 50"/>
    <n v="5"/>
    <n v="14300"/>
    <x v="1"/>
    <x v="22"/>
    <m/>
    <s v="Wholesale"/>
    <s v="Mobile App"/>
    <s v="00:00:00"/>
    <n v="71500"/>
    <d v="1899-12-30T21:40:05"/>
    <x v="54"/>
    <x v="0"/>
  </r>
  <r>
    <d v="2020-12-08T18:52:46"/>
    <s v="STU-2143272735"/>
    <s v="smine me Minimart"/>
    <s v="Olam Group Nigeria"/>
    <s v="Tasty Tom Sachet"/>
    <s v="Food"/>
    <s v="Processed Food"/>
    <s v="Tasty Tom Sachet 65g x 50"/>
    <n v="2"/>
    <n v="4600"/>
    <x v="1"/>
    <x v="46"/>
    <m/>
    <s v="General Trade"/>
    <s v="Mobile App"/>
    <s v="00:00:00"/>
    <n v="9200"/>
    <d v="1899-12-30T18:52:46"/>
    <x v="54"/>
    <x v="1"/>
  </r>
  <r>
    <d v="2020-12-08T18:52:46"/>
    <s v="STU-2143272735"/>
    <s v="smine me Minimart"/>
    <s v="Sonia Foods Industries Ltd."/>
    <s v="Sonia Tomato Paste"/>
    <s v="Food"/>
    <s v="Culinary"/>
    <s v="Sonia Tomato Paste Mix Sachet 65g x 50"/>
    <n v="2"/>
    <n v="4100"/>
    <x v="1"/>
    <x v="46"/>
    <m/>
    <s v="General Trade"/>
    <s v="Mobile App"/>
    <s v="00:00:00"/>
    <n v="8200"/>
    <d v="1899-12-30T18:52:46"/>
    <x v="54"/>
    <x v="1"/>
  </r>
  <r>
    <d v="2020-12-08T18:52:46"/>
    <s v="STU-2143272735"/>
    <s v="smine me Minimart"/>
    <s v="Flour Mills of Nigeria"/>
    <s v="Golden Penny Spaghetti"/>
    <s v="Food"/>
    <s v="Processed Food"/>
    <s v="Golden Penny Spaghetti 500g x 20"/>
    <n v="1"/>
    <n v="4250"/>
    <x v="1"/>
    <x v="46"/>
    <m/>
    <s v="General Trade"/>
    <s v="Mobile App"/>
    <s v="00:00:00"/>
    <n v="4250"/>
    <d v="1899-12-30T18:52:46"/>
    <x v="54"/>
    <x v="1"/>
  </r>
  <r>
    <d v="2020-12-17T11:40:02"/>
    <s v="STU-2143281505"/>
    <s v="smine me Minimart"/>
    <s v="Flour Mills of Nigeria"/>
    <s v="Golden Penny Spaghetti"/>
    <s v="Food"/>
    <s v="Processed Food"/>
    <s v="Golden Penny Spaghetti 500g x 20"/>
    <n v="2"/>
    <n v="4250"/>
    <x v="1"/>
    <x v="46"/>
    <m/>
    <s v="General Trade"/>
    <s v="Mobile App"/>
    <s v="00:00:00"/>
    <n v="8500"/>
    <d v="1899-12-30T11:40:02"/>
    <x v="54"/>
    <x v="1"/>
  </r>
  <r>
    <d v="2020-12-17T11:40:02"/>
    <s v="STU-2143281505"/>
    <s v="smine me Minimart"/>
    <s v="Flour Mills of Nigeria"/>
    <s v="Golden Penny Spaghetti"/>
    <s v="Food"/>
    <s v="Processed Food"/>
    <s v="Golden Penny Spaghettini 500g x 20"/>
    <n v="2"/>
    <n v="4250"/>
    <x v="1"/>
    <x v="46"/>
    <m/>
    <s v="General Trade"/>
    <s v="Mobile App"/>
    <s v="00:00:00"/>
    <n v="8500"/>
    <d v="1899-12-30T11:40:02"/>
    <x v="54"/>
    <x v="1"/>
  </r>
  <r>
    <d v="2020-12-17T11:40:02"/>
    <s v="STU-2143281505"/>
    <s v="smine me Minimart"/>
    <s v="Unimer S.A"/>
    <s v="Titus Sardines"/>
    <s v="Food"/>
    <s v="Processed Food"/>
    <s v="Titus Sardines 125g x 50"/>
    <n v="0.5"/>
    <n v="14300"/>
    <x v="1"/>
    <x v="46"/>
    <m/>
    <s v="General Trade"/>
    <s v="Mobile App"/>
    <s v="00:00:00"/>
    <n v="7150"/>
    <d v="1899-12-30T11:40:02"/>
    <x v="54"/>
    <x v="1"/>
  </r>
  <r>
    <d v="2020-12-14T14:54:14"/>
    <s v="STU-2143278569"/>
    <s v="Oge Mini Mart"/>
    <s v="Flour Mills of Nigeria"/>
    <s v="Golden Penny Noodles"/>
    <s v="Food"/>
    <s v="Processed Food"/>
    <s v="Golden Penny Noodles 70g x 40"/>
    <n v="3"/>
    <n v="1850"/>
    <x v="1"/>
    <x v="74"/>
    <m/>
    <s v="General Trade"/>
    <s v="Whatsapp"/>
    <s v="00:00:00"/>
    <n v="5550"/>
    <d v="1899-12-30T14:54:14"/>
    <x v="54"/>
    <x v="1"/>
  </r>
  <r>
    <d v="2020-12-14T14:54:14"/>
    <s v="STU-2143278569"/>
    <s v="Oge Mini Mart"/>
    <s v="Flour Mills of Nigeria"/>
    <s v="Golden Penny Semovita"/>
    <s v="Food"/>
    <s v="Processed Food"/>
    <s v="Golden Penny Semovita 1kg"/>
    <n v="1"/>
    <n v="3930"/>
    <x v="1"/>
    <x v="74"/>
    <m/>
    <s v="General Trade"/>
    <s v="Whatsapp"/>
    <s v="00:00:00"/>
    <n v="3930"/>
    <d v="1899-12-30T14:54:14"/>
    <x v="54"/>
    <x v="1"/>
  </r>
  <r>
    <d v="2020-12-16T09:52:33"/>
    <s v="STU-2143280180"/>
    <s v="Grandy Minimarts"/>
    <s v="Flour Mills of Nigeria"/>
    <s v="Golden Penny Noodles"/>
    <s v="Food"/>
    <s v="Processed Food"/>
    <s v="Golden Penny Noodles 70g x 40"/>
    <n v="100"/>
    <n v="1850"/>
    <x v="1"/>
    <x v="40"/>
    <m/>
    <s v="Wholesale"/>
    <s v="Mobile App"/>
    <s v="00:00:00"/>
    <n v="185000"/>
    <d v="1899-12-30T09:52:33"/>
    <x v="54"/>
    <x v="0"/>
  </r>
  <r>
    <d v="2020-12-06T18:53:57"/>
    <s v="STU-2143270161"/>
    <s v="okiki varieties Minimart"/>
    <s v="Flour Mills of Nigeria"/>
    <s v="Golden Penny Semovita"/>
    <s v="Food"/>
    <s v="Processed Food"/>
    <s v="Golden Penny Semovita 5kg"/>
    <n v="2"/>
    <n v="1830"/>
    <x v="1"/>
    <x v="40"/>
    <m/>
    <s v="General Trade"/>
    <s v="Mobile App"/>
    <s v="00:00:00"/>
    <n v="3660"/>
    <d v="1899-12-30T18:53:57"/>
    <x v="54"/>
    <x v="1"/>
  </r>
  <r>
    <d v="2020-12-06T18:53:57"/>
    <s v="STU-2143270161"/>
    <s v="okiki varieties Minimart"/>
    <s v="Flour Mills of Nigeria"/>
    <s v="Golden Penny Semovita"/>
    <s v="Food"/>
    <s v="Processed Food"/>
    <s v="Golden Penny Semovita 2kg"/>
    <n v="2"/>
    <n v="3800"/>
    <x v="1"/>
    <x v="40"/>
    <m/>
    <s v="General Trade"/>
    <s v="Mobile App"/>
    <s v="00:00:00"/>
    <n v="7600"/>
    <d v="1899-12-30T18:53:57"/>
    <x v="54"/>
    <x v="1"/>
  </r>
  <r>
    <d v="2020-12-06T18:53:57"/>
    <s v="STU-2143270161"/>
    <s v="okiki varieties Minimart"/>
    <s v="Flour Mills of Nigeria"/>
    <s v="Golden Penny Semovita"/>
    <s v="Food"/>
    <s v="Processed Food"/>
    <s v="Golden Penny Semovita 1kg"/>
    <n v="2"/>
    <n v="3930"/>
    <x v="1"/>
    <x v="40"/>
    <m/>
    <s v="General Trade"/>
    <s v="Mobile App"/>
    <s v="00:00:00"/>
    <n v="7860"/>
    <d v="1899-12-30T18:53:57"/>
    <x v="54"/>
    <x v="1"/>
  </r>
  <r>
    <d v="2020-12-06T18:53:57"/>
    <s v="STU-2143270161"/>
    <s v="okiki varieties Minimart"/>
    <s v="Flour Mills of Nigeria"/>
    <s v="Golden Penny Spaghetti"/>
    <s v="Food"/>
    <s v="Processed Food"/>
    <s v="Golden Penny Spaghettini 500g x 20"/>
    <n v="1"/>
    <n v="4250"/>
    <x v="1"/>
    <x v="40"/>
    <m/>
    <s v="General Trade"/>
    <s v="Mobile App"/>
    <s v="00:00:00"/>
    <n v="4250"/>
    <d v="1899-12-30T18:53:57"/>
    <x v="54"/>
    <x v="1"/>
  </r>
  <r>
    <d v="2020-12-06T18:53:57"/>
    <s v="STU-2143270161"/>
    <s v="okiki varieties Minimart"/>
    <s v="Flour Mills of Nigeria"/>
    <s v="Golden Penny Spaghetti"/>
    <s v="Food"/>
    <s v="Processed Food"/>
    <s v="Golden Penny Spaghetti 500g x 20"/>
    <n v="1"/>
    <n v="4250"/>
    <x v="1"/>
    <x v="40"/>
    <m/>
    <s v="General Trade"/>
    <s v="Mobile App"/>
    <s v="00:00:00"/>
    <n v="4250"/>
    <d v="1899-12-30T18:53:57"/>
    <x v="54"/>
    <x v="1"/>
  </r>
  <r>
    <d v="2020-12-06T18:53:57"/>
    <s v="STU-2143270161"/>
    <s v="okiki varieties Minimart"/>
    <s v="Olam Group Nigeria"/>
    <s v="Tasty Tom Sachet"/>
    <s v="Food"/>
    <s v="Processed Food"/>
    <s v="Tasty Tom Sachet 65g x 50"/>
    <n v="1"/>
    <n v="4600"/>
    <x v="1"/>
    <x v="40"/>
    <m/>
    <s v="General Trade"/>
    <s v="Mobile App"/>
    <s v="00:00:00"/>
    <n v="4600"/>
    <d v="1899-12-30T18:53:57"/>
    <x v="54"/>
    <x v="1"/>
  </r>
  <r>
    <d v="2020-12-06T18:53:57"/>
    <s v="STU-2143270161"/>
    <s v="okiki varieties Minimart"/>
    <s v="Sonia Foods Industries Ltd."/>
    <s v="Sonia Tomato Paste"/>
    <s v="Food"/>
    <s v="Culinary"/>
    <s v="Sonia Tomato Paste Mix Sachet 65g x 50"/>
    <n v="1"/>
    <n v="4100"/>
    <x v="1"/>
    <x v="40"/>
    <m/>
    <s v="General Trade"/>
    <s v="Mobile App"/>
    <s v="00:00:00"/>
    <n v="4100"/>
    <d v="1899-12-30T18:53:57"/>
    <x v="54"/>
    <x v="1"/>
  </r>
  <r>
    <d v="2020-12-07T07:36:34"/>
    <s v="STU-2143270221"/>
    <s v="Madam rahman Minimart"/>
    <s v="Sosaco Nigeria Limited"/>
    <s v="Gino Max Cube"/>
    <s v="Food"/>
    <s v="Culinary"/>
    <s v="GINO Max Chicken 40x25 PRM +2x5g (SAC) NG"/>
    <n v="1"/>
    <n v="3900"/>
    <x v="1"/>
    <x v="40"/>
    <m/>
    <s v="General Trade"/>
    <s v="Mobile App"/>
    <s v="00:00:00"/>
    <n v="3900"/>
    <d v="1899-12-30T07:36:34"/>
    <x v="54"/>
    <x v="1"/>
  </r>
  <r>
    <d v="2020-12-07T07:36:34"/>
    <s v="STU-2143270221"/>
    <s v="Madam rahman Minimart"/>
    <s v="Olam Group Nigeria"/>
    <s v="Tasty Tom Sachet"/>
    <s v="Food"/>
    <s v="Processed Food"/>
    <s v="Tasty Tom Sachet 65g x 50"/>
    <n v="1"/>
    <n v="4600"/>
    <x v="1"/>
    <x v="40"/>
    <m/>
    <s v="General Trade"/>
    <s v="Mobile App"/>
    <s v="00:00:00"/>
    <n v="4600"/>
    <d v="1899-12-30T07:36:34"/>
    <x v="54"/>
    <x v="1"/>
  </r>
  <r>
    <d v="2020-12-07T07:36:34"/>
    <s v="STU-2143270221"/>
    <s v="Madam rahman Minimart"/>
    <s v="Flour Mills of Nigeria"/>
    <s v="Golden Penny Spaghetti"/>
    <s v="Food"/>
    <s v="Processed Food"/>
    <s v="Golden Penny Spaghettini 500g x 20"/>
    <n v="1"/>
    <n v="4250"/>
    <x v="1"/>
    <x v="40"/>
    <m/>
    <s v="General Trade"/>
    <s v="Mobile App"/>
    <s v="00:00:00"/>
    <n v="4250"/>
    <d v="1899-12-30T07:36:34"/>
    <x v="54"/>
    <x v="1"/>
  </r>
  <r>
    <d v="2020-12-07T07:36:34"/>
    <s v="STU-2143270221"/>
    <s v="Madam rahman Minimart"/>
    <s v="Flour Mills of Nigeria"/>
    <s v="Golden Penny Spaghetti"/>
    <s v="Food"/>
    <s v="Processed Food"/>
    <s v="Golden Penny Spaghetti 500g x 20"/>
    <n v="1"/>
    <n v="4250"/>
    <x v="1"/>
    <x v="40"/>
    <m/>
    <s v="General Trade"/>
    <s v="Mobile App"/>
    <s v="00:00:00"/>
    <n v="4250"/>
    <d v="1899-12-30T07:36:34"/>
    <x v="54"/>
    <x v="1"/>
  </r>
  <r>
    <d v="2020-12-08T07:20:09"/>
    <s v="STU-2143271567"/>
    <s v="Olubami"/>
    <s v="Sosaco Nigeria Limited"/>
    <s v="Gino Max Cube"/>
    <s v="Food"/>
    <s v="Culinary"/>
    <s v="GINO Max Beef 40x25x5g (SAC) NG"/>
    <n v="16"/>
    <n v="3750"/>
    <x v="1"/>
    <x v="40"/>
    <m/>
    <s v="General Trade"/>
    <s v="Mobile App"/>
    <s v="00:00:00"/>
    <n v="60000"/>
    <d v="1899-12-30T07:20:09"/>
    <x v="54"/>
    <x v="0"/>
  </r>
  <r>
    <d v="2020-12-09T11:40:59"/>
    <s v="STU-2143273238"/>
    <s v="Madam ik"/>
    <s v="Flour Mills of Nigeria"/>
    <s v="Golden Penny Semovita"/>
    <s v="Food"/>
    <s v="Processed Food"/>
    <s v="Golden Penny Semovita 2kg"/>
    <n v="1"/>
    <n v="3800"/>
    <x v="1"/>
    <x v="40"/>
    <m/>
    <s v="General Trade"/>
    <s v="Mobile App"/>
    <s v="00:00:00"/>
    <n v="3800"/>
    <d v="1899-12-30T11:40:59"/>
    <x v="54"/>
    <x v="1"/>
  </r>
  <r>
    <d v="2020-12-09T19:27:54"/>
    <s v="STU-2143273983"/>
    <s v="Eban Minimarts"/>
    <s v="Sonia Foods Industries Ltd."/>
    <s v="Sonia Tomato Tin"/>
    <s v="Food"/>
    <s v="Culinary"/>
    <s v="Sonia Tomato Tin 2.2kg x 6"/>
    <n v="1"/>
    <n v="11900"/>
    <x v="1"/>
    <x v="40"/>
    <m/>
    <s v="General Trade"/>
    <s v="Mobile App"/>
    <s v="00:00:00"/>
    <n v="11900"/>
    <d v="1899-12-30T19:27:54"/>
    <x v="54"/>
    <x v="0"/>
  </r>
  <r>
    <d v="2020-12-09T19:27:54"/>
    <s v="STU-2143273983"/>
    <s v="Eban Minimarts"/>
    <s v="Sonia Foods Industries Ltd."/>
    <s v="Sonia Tomato Tin"/>
    <s v="Food"/>
    <s v="Culinary"/>
    <s v="Sonia Tomato Tin 400g x 24"/>
    <n v="1"/>
    <n v="10200"/>
    <x v="1"/>
    <x v="40"/>
    <m/>
    <s v="General Trade"/>
    <s v="Mobile App"/>
    <s v="00:00:00"/>
    <n v="10200"/>
    <d v="1899-12-30T19:27:54"/>
    <x v="54"/>
    <x v="0"/>
  </r>
  <r>
    <d v="2020-12-09T19:27:54"/>
    <s v="STU-2143273983"/>
    <s v="Eban Minimarts"/>
    <s v="Sonia Foods Industries Ltd."/>
    <s v="Sonia Tomato Paste"/>
    <s v="Food"/>
    <s v="Culinary"/>
    <s v="Sonia Tomato Paste Mix Sachet 65g x 50"/>
    <n v="1"/>
    <n v="4100"/>
    <x v="1"/>
    <x v="40"/>
    <m/>
    <s v="General Trade"/>
    <s v="Mobile App"/>
    <s v="00:00:00"/>
    <n v="4100"/>
    <d v="1899-12-30T19:27:54"/>
    <x v="54"/>
    <x v="1"/>
  </r>
  <r>
    <d v="2020-12-09T19:27:54"/>
    <s v="STU-2143273983"/>
    <s v="Eban Minimarts"/>
    <s v="Flour Mills of Nigeria"/>
    <s v="Golden Penny Semovita"/>
    <s v="Food"/>
    <s v="Processed Food"/>
    <s v="Golden Penny Semovita 1kg"/>
    <n v="1"/>
    <n v="3930"/>
    <x v="1"/>
    <x v="40"/>
    <m/>
    <s v="General Trade"/>
    <s v="Mobile App"/>
    <s v="00:00:00"/>
    <n v="3930"/>
    <d v="1899-12-30T19:27:54"/>
    <x v="54"/>
    <x v="1"/>
  </r>
  <r>
    <d v="2020-12-15T09:21:29"/>
    <s v="STU-2143279258"/>
    <s v="Temiloluwa Minimart"/>
    <s v="Unimer S.A"/>
    <s v="Titus Sardines"/>
    <s v="Food"/>
    <s v="Processed Food"/>
    <s v="Titus Sardines 125g x 50"/>
    <n v="1"/>
    <n v="14300"/>
    <x v="1"/>
    <x v="40"/>
    <m/>
    <s v="Wholesale"/>
    <s v="Whatsapp"/>
    <s v="00:00:00"/>
    <n v="14300"/>
    <d v="1899-12-30T09:21:29"/>
    <x v="54"/>
    <x v="0"/>
  </r>
  <r>
    <d v="2020-12-01T15:15:20"/>
    <s v="STU-2143265879"/>
    <s v="Mj Minimart"/>
    <s v="Flour Mills of Nigeria"/>
    <s v="Golden Penny Spaghetti"/>
    <s v="Food"/>
    <s v="Processed Food"/>
    <s v="Golden Penny Spaghetti 500g x 20"/>
    <n v="1"/>
    <n v="4250"/>
    <x v="1"/>
    <x v="40"/>
    <m/>
    <s v="General Trade"/>
    <s v="Whatsapp"/>
    <s v="00:00:00"/>
    <n v="4250"/>
    <d v="1899-12-30T15:15:20"/>
    <x v="54"/>
    <x v="1"/>
  </r>
  <r>
    <d v="2020-12-01T15:15:20"/>
    <s v="STU-2143265879"/>
    <s v="Mj Minimart"/>
    <s v="Olam Group Nigeria"/>
    <s v="Tasty Tom Sachet"/>
    <s v="Food"/>
    <s v="Processed Food"/>
    <s v="Tasty Tom Sachet 65g x 50"/>
    <n v="1"/>
    <n v="4600"/>
    <x v="1"/>
    <x v="40"/>
    <m/>
    <s v="General Trade"/>
    <s v="Whatsapp"/>
    <s v="00:00:00"/>
    <n v="4600"/>
    <d v="1899-12-30T15:15:20"/>
    <x v="54"/>
    <x v="1"/>
  </r>
  <r>
    <d v="2020-12-01T15:15:20"/>
    <s v="STU-2143265879"/>
    <s v="Mj Minimart"/>
    <s v="vital"/>
    <s v="Vitali Tomato Paste"/>
    <s v="Food"/>
    <s v="Processed Food"/>
    <s v="Vitali Gold Hot Pepper Tomato Paste 70g"/>
    <n v="1"/>
    <n v="4700"/>
    <x v="1"/>
    <x v="40"/>
    <m/>
    <s v="General Trade"/>
    <s v="Whatsapp"/>
    <s v="00:00:00"/>
    <n v="4700"/>
    <d v="1899-12-30T15:15:20"/>
    <x v="54"/>
    <x v="1"/>
  </r>
  <r>
    <d v="2020-12-03T08:58:40"/>
    <s v="STU-2143267796"/>
    <s v="Opashola Minimarts"/>
    <s v="Olam Group Nigeria"/>
    <s v="Tasty Tom Sachet"/>
    <s v="Food"/>
    <s v="Processed Food"/>
    <s v="Tasty Tom Sachet 65g x 50"/>
    <n v="3"/>
    <n v="4600"/>
    <x v="1"/>
    <x v="40"/>
    <m/>
    <s v="General Trade"/>
    <s v="Whatsapp"/>
    <s v="00:00:00"/>
    <n v="13800"/>
    <d v="1899-12-30T08:58:40"/>
    <x v="54"/>
    <x v="0"/>
  </r>
  <r>
    <d v="2020-12-03T08:58:40"/>
    <s v="STU-2143267796"/>
    <s v="Opashola Minimarts"/>
    <s v="Flour Mills of Nigeria"/>
    <s v="Golden Penny Spaghetti"/>
    <s v="Food"/>
    <s v="Processed Food"/>
    <s v="Golden Penny Spaghetti 500g x 20"/>
    <n v="2"/>
    <n v="4250"/>
    <x v="1"/>
    <x v="40"/>
    <m/>
    <s v="General Trade"/>
    <s v="Whatsapp"/>
    <s v="00:00:00"/>
    <n v="8500"/>
    <d v="1899-12-30T08:58:40"/>
    <x v="54"/>
    <x v="1"/>
  </r>
  <r>
    <d v="2020-12-03T10:11:08"/>
    <s v="STU-2143267951"/>
    <s v="Babkem Minimart"/>
    <s v="Sonia Foods Industries Ltd."/>
    <s v="Sonia Tomato Paste"/>
    <s v="Food"/>
    <s v="Culinary"/>
    <s v="Sonia Tomato Paste Mix Sachet 65g x 50"/>
    <n v="2"/>
    <n v="4100"/>
    <x v="1"/>
    <x v="40"/>
    <m/>
    <s v="General Trade"/>
    <s v="Whatsapp"/>
    <s v="00:00:00"/>
    <n v="8200"/>
    <d v="1899-12-30T10:11:08"/>
    <x v="54"/>
    <x v="1"/>
  </r>
  <r>
    <d v="2020-12-03T10:11:08"/>
    <s v="STU-2143267951"/>
    <s v="Babkem Minimart"/>
    <s v="Olam Group Nigeria"/>
    <s v="Tasty Tom Sachet"/>
    <s v="Food"/>
    <s v="Processed Food"/>
    <s v="Tasty Tom Sachet 65g x 50"/>
    <n v="2"/>
    <n v="4600"/>
    <x v="1"/>
    <x v="40"/>
    <m/>
    <s v="General Trade"/>
    <s v="Whatsapp"/>
    <s v="00:00:00"/>
    <n v="9200"/>
    <d v="1899-12-30T10:11:08"/>
    <x v="54"/>
    <x v="1"/>
  </r>
  <r>
    <d v="2020-12-04T12:02:12"/>
    <s v="STU-2143269133"/>
    <s v="Hajiya Minimart"/>
    <s v="Flour Mills of Nigeria"/>
    <s v="Golden Penny Spaghetti"/>
    <s v="Food"/>
    <s v="Processed Food"/>
    <s v="Golden Penny Spaghetti 500g x 20"/>
    <n v="10"/>
    <n v="4250"/>
    <x v="1"/>
    <x v="40"/>
    <m/>
    <s v="General Trade"/>
    <s v="Whatsapp"/>
    <s v="00:00:00"/>
    <n v="42500"/>
    <d v="1899-12-30T12:02:12"/>
    <x v="54"/>
    <x v="0"/>
  </r>
  <r>
    <d v="2020-12-04T12:02:12"/>
    <s v="STU-2143269133"/>
    <s v="Hajiya Minimart"/>
    <s v="Flour Mills of Nigeria"/>
    <s v="Golden Penny Spaghetti"/>
    <s v="Food"/>
    <s v="Processed Food"/>
    <s v="Golden Penny Spaghettini 500g x 20"/>
    <n v="3"/>
    <n v="4250"/>
    <x v="1"/>
    <x v="40"/>
    <m/>
    <s v="General Trade"/>
    <s v="Whatsapp"/>
    <s v="00:00:00"/>
    <n v="12750"/>
    <d v="1899-12-30T12:02:12"/>
    <x v="54"/>
    <x v="0"/>
  </r>
  <r>
    <d v="2020-12-04T12:02:12"/>
    <s v="STU-2143269133"/>
    <s v="Hajiya Minimart"/>
    <s v="Sonia Foods Industries Ltd."/>
    <s v="Sonia Tomato Paste"/>
    <s v="Food"/>
    <s v="Culinary"/>
    <s v="Sonia Tomato Paste Mix Sachet 65g x 50"/>
    <n v="4"/>
    <n v="4100"/>
    <x v="1"/>
    <x v="40"/>
    <m/>
    <s v="General Trade"/>
    <s v="Whatsapp"/>
    <s v="00:00:00"/>
    <n v="16400"/>
    <d v="1899-12-30T12:02:12"/>
    <x v="54"/>
    <x v="0"/>
  </r>
  <r>
    <d v="2020-12-04T17:35:04"/>
    <s v="STU-2143269549"/>
    <s v="Madam Ekene Minimart"/>
    <s v="Sonia Foods Industries Ltd."/>
    <s v="Sonia Tomato Tin"/>
    <s v="Food"/>
    <s v="Culinary"/>
    <s v="Sonia Tomato Tin 400g x 24"/>
    <n v="1"/>
    <n v="10200"/>
    <x v="1"/>
    <x v="40"/>
    <m/>
    <s v="General Trade"/>
    <s v="Whatsapp"/>
    <s v="00:00:00"/>
    <n v="10200"/>
    <d v="1899-12-30T17:35:04"/>
    <x v="54"/>
    <x v="0"/>
  </r>
  <r>
    <d v="2020-12-04T17:35:04"/>
    <s v="STU-2143269549"/>
    <s v="Madam Ekene Minimart"/>
    <s v="Flour Mills of Nigeria"/>
    <s v="Golden Penny Semovita"/>
    <s v="Food"/>
    <s v="Processed Food"/>
    <s v="Golden Penny Semovita 1kg"/>
    <n v="1"/>
    <n v="3930"/>
    <x v="1"/>
    <x v="40"/>
    <m/>
    <s v="General Trade"/>
    <s v="Whatsapp"/>
    <s v="00:00:00"/>
    <n v="3930"/>
    <d v="1899-12-30T17:35:04"/>
    <x v="54"/>
    <x v="1"/>
  </r>
  <r>
    <d v="2020-12-11T13:39:52"/>
    <s v="STU-2143276200"/>
    <s v="Ceeford Minimart"/>
    <s v="Unimer S.A"/>
    <s v="Titus Sardines"/>
    <s v="Food"/>
    <s v="Processed Food"/>
    <s v="Titus Sardines 125g x 50"/>
    <n v="10"/>
    <n v="14300"/>
    <x v="1"/>
    <x v="40"/>
    <m/>
    <s v="General Trade"/>
    <s v="Whatsapp"/>
    <s v="00:00:00"/>
    <n v="143000"/>
    <d v="1899-12-30T13:39:52"/>
    <x v="54"/>
    <x v="0"/>
  </r>
  <r>
    <d v="2020-12-11T13:44:13"/>
    <s v="STU-2143276204"/>
    <s v="Olufayo Minimart"/>
    <s v="Unimer S.A"/>
    <s v="Titus Sardines"/>
    <s v="Food"/>
    <s v="Processed Food"/>
    <s v="Titus Sardines 125g x 50"/>
    <n v="7"/>
    <n v="14300"/>
    <x v="1"/>
    <x v="40"/>
    <m/>
    <s v="General Trade"/>
    <s v="Whatsapp"/>
    <s v="00:00:00"/>
    <n v="100100"/>
    <d v="1899-12-30T13:44:13"/>
    <x v="54"/>
    <x v="0"/>
  </r>
  <r>
    <d v="2020-12-12T09:46:15"/>
    <s v="STU-2143276875"/>
    <s v="Daves Supermarket"/>
    <s v="Unimer S.A"/>
    <s v="Titus Sardines"/>
    <s v="Food"/>
    <s v="Processed Food"/>
    <s v="Titus Sardines 125g x 50"/>
    <n v="1"/>
    <n v="14300"/>
    <x v="1"/>
    <x v="40"/>
    <m/>
    <s v="General Trade"/>
    <s v="Whatsapp"/>
    <s v="00:00:00"/>
    <n v="14300"/>
    <d v="1899-12-30T09:46:15"/>
    <x v="54"/>
    <x v="0"/>
  </r>
  <r>
    <d v="2020-12-14T08:29:33"/>
    <s v="STU-2143277623"/>
    <s v="Kane Parker 2"/>
    <s v="Nestle Nigeria Plc"/>
    <s v="Maggi Seasoning"/>
    <s v="Food"/>
    <s v="Spices"/>
    <s v="Maggi Naija Pot 4g x 24 x 40"/>
    <n v="2"/>
    <n v="6300"/>
    <x v="1"/>
    <x v="40"/>
    <m/>
    <s v="General Trade"/>
    <s v="Whatsapp"/>
    <s v="00:00:00"/>
    <n v="12600"/>
    <d v="1899-12-30T08:29:33"/>
    <x v="54"/>
    <x v="0"/>
  </r>
  <r>
    <d v="2020-12-14T16:27:09"/>
    <s v="STU-2143278727"/>
    <s v="Nk Minimarts"/>
    <s v="Sonia Foods Industries Ltd."/>
    <s v="Sonia Tomato Tin"/>
    <s v="Food"/>
    <s v="Culinary"/>
    <s v="Sonia Tomato Tin 400g x 24"/>
    <n v="1"/>
    <n v="10200"/>
    <x v="1"/>
    <x v="40"/>
    <m/>
    <s v="General Trade"/>
    <s v="Whatsapp"/>
    <s v="00:00:00"/>
    <n v="10200"/>
    <d v="1899-12-30T16:27:09"/>
    <x v="54"/>
    <x v="0"/>
  </r>
  <r>
    <d v="2020-12-04T09:50:23"/>
    <s v="STU-2143268882"/>
    <s v="Mama Dee's Minimarts"/>
    <s v="Sonia Foods Industries Ltd."/>
    <s v="Sonia Tomato Paste"/>
    <s v="Food"/>
    <s v="Culinary"/>
    <s v="Sonia Tomato Paste Mix Sachet 65g x 50"/>
    <n v="20"/>
    <n v="4100"/>
    <x v="1"/>
    <x v="40"/>
    <m/>
    <s v="Wholesale"/>
    <s v="Web App"/>
    <s v="00:00:00"/>
    <n v="82000"/>
    <d v="1899-12-30T09:50:23"/>
    <x v="54"/>
    <x v="0"/>
  </r>
  <r>
    <d v="2020-12-01T17:30:20"/>
    <s v="STU-2143266166"/>
    <s v="New Life Minimarts"/>
    <s v="Henkel Expand Global"/>
    <s v="WAW Detergent"/>
    <s v="Home Care"/>
    <s v="Household Clean"/>
    <s v="WAW Multi Purpose Powder Detergent 180g x 26"/>
    <n v="3"/>
    <n v="2450"/>
    <x v="0"/>
    <x v="31"/>
    <d v="2020-12-02T10:06:11"/>
    <s v="Wholesale"/>
    <s v="Whatsapp"/>
    <d v="1899-12-30T16:35:51"/>
    <n v="7350"/>
    <d v="1899-12-30T17:30:20"/>
    <x v="416"/>
    <x v="1"/>
  </r>
  <r>
    <d v="2020-12-01T11:21:08"/>
    <s v="STU-2143265387"/>
    <s v="Madam Wisdom Minimart"/>
    <s v="Limited"/>
    <s v="Supreme Tasty Chicken Instant Noodles"/>
    <s v="Home Care"/>
    <s v="Kitchen Supplies"/>
    <s v="Supreme Tasty Chicken Instant Noodles 100g"/>
    <n v="2"/>
    <n v="3000"/>
    <x v="0"/>
    <x v="19"/>
    <d v="2020-12-02T11:01:25"/>
    <s v="General Trade"/>
    <s v="Whatsapp"/>
    <d v="1899-12-30T23:40:17"/>
    <n v="6000"/>
    <d v="1899-12-30T11:21:08"/>
    <x v="88"/>
    <x v="1"/>
  </r>
  <r>
    <d v="2020-12-01T16:20:59"/>
    <s v="STU-2143266042"/>
    <s v="O And K Super Store"/>
    <s v="Eko Supreme Ltd"/>
    <s v="Good Mama Cleaning Detergent"/>
    <s v="Home Care"/>
    <s v="Household Clean"/>
    <s v="Good Mama Cleaning Detergent Floral 80g x 50"/>
    <n v="3"/>
    <n v="2150"/>
    <x v="0"/>
    <x v="1"/>
    <d v="2020-12-02T12:08:02"/>
    <s v="General Trade"/>
    <s v="Whatsapp"/>
    <d v="1899-12-30T19:47:03"/>
    <n v="6450"/>
    <d v="1899-12-30T16:20:59"/>
    <x v="1"/>
    <x v="1"/>
  </r>
  <r>
    <d v="2020-12-01T16:20:59"/>
    <s v="STU-2143266042"/>
    <s v="O And K Super Store"/>
    <s v="Eko Supreme Ltd"/>
    <s v="Good Mama Cleaning Detergent"/>
    <s v="Home Care"/>
    <s v="Household Clean"/>
    <s v="Good Mama Cleaning Detergent 170g x 26 Floral"/>
    <n v="3"/>
    <n v="2250"/>
    <x v="0"/>
    <x v="1"/>
    <d v="2020-12-02T12:08:02"/>
    <s v="General Trade"/>
    <s v="Whatsapp"/>
    <d v="1899-12-30T19:47:03"/>
    <n v="6750"/>
    <d v="1899-12-30T16:20:59"/>
    <x v="1"/>
    <x v="1"/>
  </r>
  <r>
    <d v="2020-12-01T16:20:59"/>
    <s v="STU-2143266042"/>
    <s v="O And K Super Store"/>
    <s v="Eko Supreme Ltd"/>
    <s v="Good Mama Cleaning Detergent"/>
    <s v="Home Care"/>
    <s v="Household Clean"/>
    <s v="Good Mama Cleaning Detergent Lemon 170g x 26"/>
    <n v="1"/>
    <n v="2250"/>
    <x v="0"/>
    <x v="1"/>
    <d v="2020-12-02T12:08:02"/>
    <s v="General Trade"/>
    <s v="Whatsapp"/>
    <d v="1899-12-30T19:47:03"/>
    <n v="2250"/>
    <d v="1899-12-30T16:20:59"/>
    <x v="1"/>
    <x v="1"/>
  </r>
  <r>
    <d v="2020-12-01T17:18:11"/>
    <s v="STU-2143266149"/>
    <s v="Morfas Minimart"/>
    <s v="Eko Supreme Ltd"/>
    <s v="Good Mama Cleaning Detergent"/>
    <s v="Home Care"/>
    <s v="Household Clean"/>
    <s v="Good Mama Cleaning Detergent Floral 80g x 50"/>
    <n v="20"/>
    <n v="2150"/>
    <x v="0"/>
    <x v="53"/>
    <d v="2020-12-02T12:56:06"/>
    <s v="General Trade"/>
    <s v="Mobile App"/>
    <d v="1899-12-30T19:37:55"/>
    <n v="43000"/>
    <d v="1899-12-30T17:18:11"/>
    <x v="89"/>
    <x v="0"/>
  </r>
  <r>
    <d v="2020-12-01T17:15:48"/>
    <s v="STU-2143266143"/>
    <s v="Chucks nvestment"/>
    <s v="Extreme Manufacturing Nig Ltd"/>
    <s v="So Easy Detergent"/>
    <s v="Home Care"/>
    <s v="Fabric Clean"/>
    <s v="So Easy 80g x 51"/>
    <n v="1"/>
    <n v="2200"/>
    <x v="0"/>
    <x v="54"/>
    <d v="2020-12-02T16:08:30"/>
    <s v="General Trade"/>
    <s v="Whatsapp"/>
    <d v="1899-12-30T22:52:42"/>
    <n v="2200"/>
    <d v="1899-12-30T17:15:48"/>
    <x v="91"/>
    <x v="1"/>
  </r>
  <r>
    <d v="2020-12-01T14:12:18"/>
    <s v="STU-2143265773"/>
    <s v="Madam Akindele Minimart"/>
    <s v="Extreme Manufacturing Nig Ltd"/>
    <s v="So Easy Detergent"/>
    <s v="Home Care"/>
    <s v="Fabric Clean"/>
    <s v="So Easy 170g x 26"/>
    <n v="1"/>
    <n v="2300"/>
    <x v="0"/>
    <x v="41"/>
    <d v="2020-12-02T18:14:07"/>
    <s v="General Trade"/>
    <s v="Whatsapp"/>
    <d v="1899-12-31T04:01:49"/>
    <n v="2300"/>
    <d v="1899-12-30T14:12:18"/>
    <x v="55"/>
    <x v="1"/>
  </r>
  <r>
    <d v="2020-12-01T14:12:18"/>
    <s v="STU-2143265773"/>
    <s v="Madam Akindele Minimart"/>
    <s v="Eko Supreme Ltd"/>
    <s v="So Klin Concentrated Detergent"/>
    <s v="Home Care"/>
    <s v="Household Clean"/>
    <s v="So Klin Detergent 65g x 48 + 3 free"/>
    <n v="1"/>
    <n v="2040"/>
    <x v="0"/>
    <x v="41"/>
    <d v="2020-12-02T18:14:07"/>
    <s v="General Trade"/>
    <s v="Whatsapp"/>
    <d v="1899-12-31T04:01:49"/>
    <n v="2040"/>
    <d v="1899-12-30T14:12:18"/>
    <x v="55"/>
    <x v="1"/>
  </r>
  <r>
    <d v="2020-12-01T14:12:18"/>
    <s v="STU-2143265773"/>
    <s v="Madam Akindele Minimart"/>
    <s v="Eko Supreme Ltd"/>
    <s v="Good Mama Cleaning Detergent"/>
    <s v="Home Care"/>
    <s v="Household Clean"/>
    <s v="Good Mama Cleaning Detergent Floral 80g x 50"/>
    <n v="2"/>
    <n v="2150"/>
    <x v="0"/>
    <x v="41"/>
    <d v="2020-12-02T18:14:07"/>
    <s v="General Trade"/>
    <s v="Whatsapp"/>
    <d v="1899-12-31T04:01:49"/>
    <n v="4300"/>
    <d v="1899-12-30T14:12:18"/>
    <x v="55"/>
    <x v="1"/>
  </r>
  <r>
    <d v="2020-12-01T17:25:32"/>
    <s v="STU-2143266167"/>
    <s v="Mj Minimart"/>
    <s v="Eko Supreme Ltd"/>
    <s v="Good Mama Cleaning Detergent"/>
    <s v="Home Care"/>
    <s v="Household Clean"/>
    <s v="Good Mama Cleaning Detergent Floral 80g x 50"/>
    <n v="1"/>
    <n v="2150"/>
    <x v="0"/>
    <x v="23"/>
    <d v="2020-12-02T18:51:04"/>
    <s v="General Trade"/>
    <s v="Whatsapp"/>
    <d v="1899-12-31T01:25:32"/>
    <n v="2150"/>
    <d v="1899-12-30T17:25:32"/>
    <x v="92"/>
    <x v="1"/>
  </r>
  <r>
    <d v="2020-12-01T17:25:32"/>
    <s v="STU-2143266167"/>
    <s v="Mj Minimart"/>
    <s v="Unilever Nigeria Plc"/>
    <s v="Sunlight Washing Powder (Spc.)"/>
    <s v="Home Care"/>
    <s v="Fabric Clean"/>
    <s v="Sunlight Destiny Powder Yellow 72x80g"/>
    <n v="1"/>
    <n v="3100"/>
    <x v="0"/>
    <x v="23"/>
    <d v="2020-12-02T18:51:04"/>
    <s v="General Trade"/>
    <s v="Whatsapp"/>
    <d v="1899-12-31T01:25:32"/>
    <n v="3100"/>
    <d v="1899-12-30T17:25:32"/>
    <x v="92"/>
    <x v="1"/>
  </r>
  <r>
    <d v="2020-12-01T17:09:29"/>
    <s v="STU-2143266133"/>
    <s v="Iya Amaka"/>
    <s v="Henkel Expand Global"/>
    <s v="WAW Detergent"/>
    <s v="Home Care"/>
    <s v="Household Clean"/>
    <s v="WAW Multi Purpose Powder Detergent 90g x 48"/>
    <n v="3"/>
    <n v="2200"/>
    <x v="0"/>
    <x v="103"/>
    <d v="2020-12-02T22:42:09"/>
    <s v="General Trade"/>
    <s v="Whatsapp"/>
    <d v="1899-12-31T05:32:40"/>
    <n v="6600"/>
    <d v="1899-12-30T17:09:29"/>
    <x v="417"/>
    <x v="1"/>
  </r>
  <r>
    <d v="2020-12-02T15:54:51"/>
    <s v="STU-2143267278"/>
    <s v="Lotage Minimarts"/>
    <s v="Eko Supreme Ltd"/>
    <s v="Good Mama Cleaning Detergent"/>
    <s v="Home Care"/>
    <s v="Household Clean"/>
    <s v="Good Mama Cleaning Detergent Floral 80g x 50"/>
    <n v="1"/>
    <n v="2150"/>
    <x v="0"/>
    <x v="44"/>
    <d v="2020-12-03T11:19:29"/>
    <s v="Wholesale"/>
    <s v="Whatsapp"/>
    <d v="1899-12-30T19:24:38"/>
    <n v="2150"/>
    <d v="1899-12-30T15:54:51"/>
    <x v="94"/>
    <x v="1"/>
  </r>
  <r>
    <d v="2020-12-02T15:54:51"/>
    <s v="STU-2143267278"/>
    <s v="Lotage Minimarts"/>
    <s v="Extreme Manufacturing Nig Ltd"/>
    <s v="So Easy Detergent"/>
    <s v="Home Care"/>
    <s v="Fabric Clean"/>
    <s v="So Easy 80g x 51"/>
    <n v="1"/>
    <n v="2200"/>
    <x v="0"/>
    <x v="44"/>
    <d v="2020-12-03T11:19:29"/>
    <s v="Wholesale"/>
    <s v="Whatsapp"/>
    <d v="1899-12-30T19:24:38"/>
    <n v="2200"/>
    <d v="1899-12-30T15:54:51"/>
    <x v="94"/>
    <x v="1"/>
  </r>
  <r>
    <d v="2020-12-02T14:06:44"/>
    <s v="STU-2143267224"/>
    <s v="Omolara Minimart"/>
    <s v="Eko Supreme Ltd"/>
    <s v="Good Mama Cleaning Detergent"/>
    <s v="Home Care"/>
    <s v="Household Clean"/>
    <s v="Good Mama Cleaning Detergent 170g x 26 Floral"/>
    <n v="1"/>
    <n v="2250"/>
    <x v="0"/>
    <x v="21"/>
    <d v="2020-12-03T11:58:35"/>
    <s v="General Trade"/>
    <s v="Whatsapp"/>
    <d v="1899-12-30T21:51:51"/>
    <n v="2250"/>
    <d v="1899-12-30T14:06:44"/>
    <x v="95"/>
    <x v="1"/>
  </r>
  <r>
    <d v="2020-12-02T14:06:44"/>
    <s v="STU-2143267224"/>
    <s v="Omolara Minimart"/>
    <s v="Eko Supreme Ltd"/>
    <s v="Good Mama Cleaning Detergent"/>
    <s v="Home Care"/>
    <s v="Household Clean"/>
    <s v="Good Mama Cleaning Detergent Floral 80g x 50"/>
    <n v="1"/>
    <n v="2150"/>
    <x v="0"/>
    <x v="21"/>
    <d v="2020-12-03T11:58:35"/>
    <s v="General Trade"/>
    <s v="Whatsapp"/>
    <d v="1899-12-30T21:51:51"/>
    <n v="2150"/>
    <d v="1899-12-30T14:06:44"/>
    <x v="95"/>
    <x v="1"/>
  </r>
  <r>
    <d v="2020-12-02T14:06:44"/>
    <s v="STU-2143267224"/>
    <s v="Omolara Minimart"/>
    <s v="Eko Supreme Ltd"/>
    <s v="So Klin Concentrated Detergent"/>
    <s v="Home Care"/>
    <s v="Household Clean"/>
    <s v="So Klin Ultra detergent 160g x 24"/>
    <n v="1"/>
    <n v="2240"/>
    <x v="0"/>
    <x v="21"/>
    <d v="2020-12-03T11:58:35"/>
    <s v="General Trade"/>
    <s v="Whatsapp"/>
    <d v="1899-12-30T21:51:51"/>
    <n v="2240"/>
    <d v="1899-12-30T14:06:44"/>
    <x v="95"/>
    <x v="1"/>
  </r>
  <r>
    <d v="2020-12-02T17:28:40"/>
    <s v="STU-2143267490"/>
    <s v="C B C Minimart"/>
    <s v="Extreme Manufacturing Nig Ltd"/>
    <s v="So Easy Detergent"/>
    <s v="Home Care"/>
    <s v="Fabric Clean"/>
    <s v="So Easy 80g x 51"/>
    <n v="3"/>
    <n v="2200"/>
    <x v="0"/>
    <x v="55"/>
    <d v="2020-12-03T12:23:42"/>
    <s v="General Trade"/>
    <s v="Whatsapp"/>
    <d v="1899-12-30T18:55:02"/>
    <n v="6600"/>
    <d v="1899-12-30T17:28:40"/>
    <x v="96"/>
    <x v="1"/>
  </r>
  <r>
    <d v="2020-12-02T16:34:08"/>
    <s v="STU-2143267313"/>
    <s v="Sweet  Gift  Shop"/>
    <s v="Eko Supreme Ltd"/>
    <s v="Good Mama Cleaning Detergent"/>
    <s v="Home Care"/>
    <s v="Household Clean"/>
    <s v="Good Mama Cleaning Detergent 80g x 50 Lemon"/>
    <n v="2"/>
    <n v="2150"/>
    <x v="0"/>
    <x v="1"/>
    <d v="2020-12-03T12:41:33"/>
    <s v="General Trade"/>
    <s v="Whatsapp"/>
    <d v="1899-12-30T20:07:25"/>
    <n v="4300"/>
    <d v="1899-12-30T16:34:08"/>
    <x v="3"/>
    <x v="1"/>
  </r>
  <r>
    <d v="2020-12-02T16:34:08"/>
    <s v="STU-2143267313"/>
    <s v="Sweet  Gift  Shop"/>
    <s v="Eko Supreme Ltd"/>
    <s v="Good Mama Cleaning Detergent"/>
    <s v="Home Care"/>
    <s v="Household Clean"/>
    <s v="Good Mama Cleaning Detergent Floral 850g x 6"/>
    <n v="1"/>
    <n v="2350"/>
    <x v="0"/>
    <x v="1"/>
    <d v="2020-12-03T12:41:33"/>
    <s v="General Trade"/>
    <s v="Whatsapp"/>
    <d v="1899-12-30T20:07:25"/>
    <n v="2350"/>
    <d v="1899-12-30T16:34:08"/>
    <x v="3"/>
    <x v="1"/>
  </r>
  <r>
    <d v="2020-12-01T21:46:50"/>
    <s v="STU-2143266303"/>
    <s v="Ismaila Minimarts"/>
    <s v="Eko Supreme Ltd"/>
    <s v="Good Mama Cleaning Detergent"/>
    <s v="Home Care"/>
    <s v="Household Clean"/>
    <s v="Good Mama Cleaning Detergent 170g x 26 Floral"/>
    <n v="1"/>
    <n v="2250"/>
    <x v="0"/>
    <x v="14"/>
    <d v="2020-12-03T15:59:25"/>
    <s v="General Trade"/>
    <s v="Mobile App"/>
    <d v="1899-12-31T18:12:35"/>
    <n v="2250"/>
    <d v="1899-12-30T21:46:50"/>
    <x v="388"/>
    <x v="1"/>
  </r>
  <r>
    <d v="2020-12-02T13:12:13"/>
    <s v="STU-2143267094"/>
    <s v="Kuchys Place 2"/>
    <s v="Eko Supreme Ltd"/>
    <s v="So Klin Concentrated Detergent"/>
    <s v="Home Care"/>
    <s v="Household Clean"/>
    <s v="So Klin Ultra detergent 160g x 24"/>
    <n v="1"/>
    <n v="2240"/>
    <x v="0"/>
    <x v="41"/>
    <d v="2020-12-03T16:19:02"/>
    <s v="General Trade"/>
    <s v="Whatsapp"/>
    <d v="1899-12-31T03:06:49"/>
    <n v="2240"/>
    <d v="1899-12-30T13:12:13"/>
    <x v="389"/>
    <x v="1"/>
  </r>
  <r>
    <d v="2020-12-02T13:12:13"/>
    <s v="STU-2143267094"/>
    <s v="Kuchys Place 2"/>
    <s v="Eko Supreme Ltd"/>
    <s v="So Klin Concentrated Detergent"/>
    <s v="Home Care"/>
    <s v="Household Clean"/>
    <s v="So Klin Multi x 140g x 48"/>
    <n v="1"/>
    <n v="3280"/>
    <x v="0"/>
    <x v="41"/>
    <d v="2020-12-03T16:19:02"/>
    <s v="General Trade"/>
    <s v="Whatsapp"/>
    <d v="1899-12-31T03:06:49"/>
    <n v="3280"/>
    <d v="1899-12-30T13:12:13"/>
    <x v="389"/>
    <x v="1"/>
  </r>
  <r>
    <d v="2020-12-02T16:16:03"/>
    <s v="STU-2143267289"/>
    <s v="Morfas Minimart"/>
    <s v="Eko Supreme Ltd"/>
    <s v="Good Mama Cleaning Detergent"/>
    <s v="Home Care"/>
    <s v="Household Clean"/>
    <s v="Good Mama Cleaning Detergent Floral 80g x 50"/>
    <n v="30"/>
    <n v="2150"/>
    <x v="0"/>
    <x v="4"/>
    <d v="2020-12-03T17:30:41"/>
    <s v="General Trade"/>
    <s v="Mobile App"/>
    <d v="1899-12-31T01:14:38"/>
    <n v="64500"/>
    <d v="1899-12-30T16:16:03"/>
    <x v="98"/>
    <x v="0"/>
  </r>
  <r>
    <d v="2020-12-02T16:17:10"/>
    <s v="STU-2143267291"/>
    <s v="Morfas Minimart"/>
    <s v="Eko Supreme Ltd"/>
    <s v="Good Mama Cleaning Detergent"/>
    <s v="Home Care"/>
    <s v="Household Clean"/>
    <s v="Good Mama Cleaning Detergent 170g x 26 Floral"/>
    <n v="15"/>
    <n v="2250"/>
    <x v="0"/>
    <x v="4"/>
    <d v="2020-12-03T17:30:41"/>
    <s v="General Trade"/>
    <s v="Mobile App"/>
    <d v="1899-12-31T01:13:31"/>
    <n v="33750"/>
    <d v="1899-12-30T16:17:10"/>
    <x v="98"/>
    <x v="0"/>
  </r>
  <r>
    <d v="2020-12-03T10:44:15"/>
    <s v="STU-2143268023"/>
    <s v="Samson Super Store"/>
    <s v="Procter and Gamble"/>
    <s v="Ariel Detergent"/>
    <s v="Home Care"/>
    <s v="Fabric Clean"/>
    <s v="Ariel Ankara &amp; Colour 800g x 8"/>
    <n v="1"/>
    <n v="4150"/>
    <x v="0"/>
    <x v="28"/>
    <d v="2020-12-04T11:05:32"/>
    <s v="General Trade"/>
    <s v="Whatsapp"/>
    <d v="1899-12-31T00:21:17"/>
    <n v="4150"/>
    <d v="1899-12-30T10:44:15"/>
    <x v="102"/>
    <x v="1"/>
  </r>
  <r>
    <d v="2020-12-03T10:44:15"/>
    <s v="STU-2143268023"/>
    <s v="Samson Super Store"/>
    <s v="Henkel Expand Global"/>
    <s v="WAW Detergent"/>
    <s v="Home Care"/>
    <s v="Household Clean"/>
    <s v="WAW Multi Purpose Powder Detergent 180g x 26"/>
    <n v="1"/>
    <n v="2450"/>
    <x v="0"/>
    <x v="28"/>
    <d v="2020-12-04T11:05:32"/>
    <s v="General Trade"/>
    <s v="Whatsapp"/>
    <d v="1899-12-31T00:21:17"/>
    <n v="2450"/>
    <d v="1899-12-30T10:44:15"/>
    <x v="102"/>
    <x v="1"/>
  </r>
  <r>
    <d v="2020-12-03T14:42:40"/>
    <s v="STU-2143268392"/>
    <s v="Abusiedumare Minimart"/>
    <s v="Henkel Expand Global"/>
    <s v="WAW Detergent"/>
    <s v="Home Care"/>
    <s v="Household Clean"/>
    <s v="WAW Multi Purpose Powder Detergent 90g x 48"/>
    <n v="3"/>
    <n v="2200"/>
    <x v="0"/>
    <x v="44"/>
    <d v="2020-12-04T11:18:06"/>
    <s v="General Trade"/>
    <s v="Whatsapp"/>
    <d v="1899-12-30T20:35:26"/>
    <n v="6600"/>
    <d v="1899-12-30T14:42:40"/>
    <x v="104"/>
    <x v="1"/>
  </r>
  <r>
    <d v="2020-12-02T18:13:39"/>
    <s v="STU-2143267617"/>
    <s v="Afam Nkechi"/>
    <s v="Eko Supreme Ltd"/>
    <s v="Good Mama Cleaning Detergent"/>
    <s v="Home Care"/>
    <s v="Household Clean"/>
    <s v="Good Mama Cleaning Detergent 170g x 26 Floral"/>
    <n v="1"/>
    <n v="2250"/>
    <x v="0"/>
    <x v="42"/>
    <d v="2020-12-04T11:43:06"/>
    <s v="General Trade"/>
    <s v="Mobile App"/>
    <d v="1899-12-31T17:29:27"/>
    <n v="2250"/>
    <d v="1899-12-30T18:13:39"/>
    <x v="57"/>
    <x v="1"/>
  </r>
  <r>
    <d v="2020-12-02T18:13:39"/>
    <s v="STU-2143267617"/>
    <s v="Afam Nkechi"/>
    <s v="Eko Supreme Ltd"/>
    <s v="Good Mama Cleaning Detergent"/>
    <s v="Home Care"/>
    <s v="Household Clean"/>
    <s v="Good Mama Cleaning Detergent 80g x 50 Lemon"/>
    <n v="1"/>
    <n v="2150"/>
    <x v="0"/>
    <x v="42"/>
    <d v="2020-12-04T11:43:06"/>
    <s v="General Trade"/>
    <s v="Mobile App"/>
    <d v="1899-12-31T17:29:27"/>
    <n v="2150"/>
    <d v="1899-12-30T18:13:39"/>
    <x v="57"/>
    <x v="1"/>
  </r>
  <r>
    <d v="2020-12-02T18:13:39"/>
    <s v="STU-2143267617"/>
    <s v="Afam Nkechi"/>
    <s v="Extreme Manufacturing Nig Ltd"/>
    <s v="So Easy Detergent"/>
    <s v="Home Care"/>
    <s v="Fabric Clean"/>
    <s v="So Easy 170g x 26"/>
    <n v="1"/>
    <n v="2300"/>
    <x v="0"/>
    <x v="42"/>
    <d v="2020-12-04T11:43:06"/>
    <s v="General Trade"/>
    <s v="Mobile App"/>
    <d v="1899-12-31T17:29:27"/>
    <n v="2300"/>
    <d v="1899-12-30T18:13:39"/>
    <x v="57"/>
    <x v="1"/>
  </r>
  <r>
    <d v="2020-12-02T18:13:39"/>
    <s v="STU-2143267617"/>
    <s v="Afam Nkechi"/>
    <s v="Extreme Manufacturing Nig Ltd"/>
    <s v="So Easy Detergent"/>
    <s v="Home Care"/>
    <s v="Fabric Clean"/>
    <s v="So Easy 80g x 51"/>
    <n v="1"/>
    <n v="2200"/>
    <x v="0"/>
    <x v="42"/>
    <d v="2020-12-04T11:43:06"/>
    <s v="General Trade"/>
    <s v="Mobile App"/>
    <d v="1899-12-31T17:29:27"/>
    <n v="2200"/>
    <d v="1899-12-30T18:13:39"/>
    <x v="57"/>
    <x v="1"/>
  </r>
  <r>
    <d v="2020-12-03T13:53:12"/>
    <s v="STU-2143268364"/>
    <s v="Nk Minimarts"/>
    <s v="Procter and Gamble"/>
    <s v="Ariel Detergent"/>
    <s v="Home Care"/>
    <s v="Fabric Clean"/>
    <s v="Ariel Ankara &amp; Colour 800g x 8"/>
    <n v="1"/>
    <n v="4150"/>
    <x v="0"/>
    <x v="15"/>
    <d v="2020-12-04T13:27:02"/>
    <s v="General Trade"/>
    <s v="Whatsapp"/>
    <d v="1899-12-30T23:33:50"/>
    <n v="4150"/>
    <d v="1899-12-30T13:53:12"/>
    <x v="105"/>
    <x v="1"/>
  </r>
  <r>
    <d v="2020-12-03T13:53:12"/>
    <s v="STU-2143268364"/>
    <s v="Nk Minimarts"/>
    <s v="Procter and Gamble"/>
    <s v="Ariel Detergent"/>
    <s v="Home Care"/>
    <s v="Fabric Clean"/>
    <s v="Ariel Hs 2Kg x 4"/>
    <n v="1"/>
    <n v="5700"/>
    <x v="0"/>
    <x v="15"/>
    <d v="2020-12-04T13:27:02"/>
    <s v="General Trade"/>
    <s v="Whatsapp"/>
    <d v="1899-12-30T23:33:50"/>
    <n v="5700"/>
    <d v="1899-12-30T13:53:12"/>
    <x v="105"/>
    <x v="1"/>
  </r>
  <r>
    <d v="2020-12-03T17:54:02"/>
    <s v="STU-2143268607"/>
    <s v="Nk Minimarts"/>
    <s v="Unilever Nigeria Plc"/>
    <s v="Sunlight Washing Powder (Spc.)"/>
    <s v="Home Care"/>
    <s v="Fabric Clean"/>
    <s v="Sunlight Destiny Powder Yellow 72x80g"/>
    <n v="1"/>
    <n v="3100"/>
    <x v="0"/>
    <x v="15"/>
    <d v="2020-12-04T13:27:02"/>
    <s v="General Trade"/>
    <s v="Whatsapp"/>
    <d v="1899-12-30T19:33:00"/>
    <n v="3100"/>
    <d v="1899-12-30T17:54:02"/>
    <x v="105"/>
    <x v="1"/>
  </r>
  <r>
    <d v="2020-12-03T17:54:02"/>
    <s v="STU-2143268607"/>
    <s v="Nk Minimarts"/>
    <s v="Henkel Expand Global"/>
    <s v="Nittol Antibacterial Powder Detergent"/>
    <s v="Home Care"/>
    <s v="Household Clean"/>
    <s v="Nittol Antibacterial Powder Detergent 90g x 48"/>
    <n v="1"/>
    <n v="2250"/>
    <x v="0"/>
    <x v="15"/>
    <d v="2020-12-04T13:27:02"/>
    <s v="General Trade"/>
    <s v="Whatsapp"/>
    <d v="1899-12-30T19:33:00"/>
    <n v="2250"/>
    <d v="1899-12-30T17:54:02"/>
    <x v="105"/>
    <x v="1"/>
  </r>
  <r>
    <d v="2020-12-03T17:54:02"/>
    <s v="STU-2143268607"/>
    <s v="Nk Minimarts"/>
    <s v="Henkel Expand Global"/>
    <s v="Nittol Antibacterial Powder Detergent"/>
    <s v="Home Care"/>
    <s v="Household Clean"/>
    <s v="Nittol Antibacterial Powder Detergent 180g x 26"/>
    <n v="1"/>
    <n v="2450"/>
    <x v="0"/>
    <x v="15"/>
    <d v="2020-12-04T13:27:02"/>
    <s v="General Trade"/>
    <s v="Whatsapp"/>
    <d v="1899-12-30T19:33:00"/>
    <n v="2450"/>
    <d v="1899-12-30T17:54:02"/>
    <x v="105"/>
    <x v="1"/>
  </r>
  <r>
    <d v="2020-12-03T17:09:02"/>
    <s v="STU-2143268536"/>
    <s v="Grandy Minimarts"/>
    <s v="Eko Supreme Ltd"/>
    <s v="Good Mama Cleaning Detergent"/>
    <s v="Home Care"/>
    <s v="Household Clean"/>
    <s v="Good Mama Cleaning Detergent 170g x 26 Floral"/>
    <n v="50"/>
    <n v="2250"/>
    <x v="0"/>
    <x v="57"/>
    <d v="2020-12-04T16:40:42"/>
    <s v="Wholesale"/>
    <s v="Whatsapp"/>
    <d v="1899-12-30T23:31:40"/>
    <n v="112500"/>
    <d v="1899-12-30T17:09:02"/>
    <x v="107"/>
    <x v="0"/>
  </r>
  <r>
    <d v="2020-12-03T17:09:03"/>
    <s v="STU-2143268536"/>
    <s v="Grandy Minimarts"/>
    <s v="Extreme Manufacturing Nig Ltd"/>
    <s v="So Easy Detergent"/>
    <s v="Home Care"/>
    <s v="Fabric Clean"/>
    <s v="So Easy 900g"/>
    <n v="2"/>
    <n v="2700"/>
    <x v="0"/>
    <x v="57"/>
    <d v="2020-12-04T16:40:42"/>
    <s v="Wholesale"/>
    <s v="Whatsapp"/>
    <d v="1899-12-30T23:31:39"/>
    <n v="5400"/>
    <d v="1899-12-30T17:09:03"/>
    <x v="107"/>
    <x v="1"/>
  </r>
  <r>
    <d v="2020-12-03T15:21:36"/>
    <s v="STU-2143268417"/>
    <s v="Francisco"/>
    <s v="Eko Supreme Ltd"/>
    <s v="Good Mama Cleaning Detergent"/>
    <s v="Home Care"/>
    <s v="Household Clean"/>
    <s v="Good Mama Cleaning Detergent 170g x 26 Floral"/>
    <n v="1"/>
    <n v="2250"/>
    <x v="0"/>
    <x v="3"/>
    <d v="2020-12-04T20:31:48"/>
    <s v="General Trade"/>
    <s v="Whatsapp"/>
    <d v="1899-12-31T05:10:12"/>
    <n v="2250"/>
    <d v="1899-12-30T15:21:36"/>
    <x v="6"/>
    <x v="1"/>
  </r>
  <r>
    <d v="2020-12-03T15:21:36"/>
    <s v="STU-2143268417"/>
    <s v="Francisco"/>
    <s v="Extreme Manufacturing Nig Ltd"/>
    <s v="So Easy Detergent"/>
    <s v="Home Care"/>
    <s v="Fabric Clean"/>
    <s v="So Easy 170g x 26"/>
    <n v="1"/>
    <n v="2300"/>
    <x v="0"/>
    <x v="3"/>
    <d v="2020-12-04T20:31:48"/>
    <s v="General Trade"/>
    <s v="Whatsapp"/>
    <d v="1899-12-31T05:10:12"/>
    <n v="2300"/>
    <d v="1899-12-30T15:21:36"/>
    <x v="6"/>
    <x v="1"/>
  </r>
  <r>
    <d v="2020-12-04T16:37:50"/>
    <s v="STU-2143269483"/>
    <s v="Rafat Minimart"/>
    <s v="Henkel Expand Global"/>
    <s v="WAW Detergent"/>
    <s v="Home Care"/>
    <s v="Household Clean"/>
    <s v="WAW Multi Purpose Powder Detergent 180g x 26"/>
    <n v="2"/>
    <n v="2450"/>
    <x v="0"/>
    <x v="60"/>
    <d v="2020-12-05T10:37:59"/>
    <s v="General Trade"/>
    <s v="Whatsapp"/>
    <d v="1899-12-30T18:00:09"/>
    <n v="4900"/>
    <d v="1899-12-30T16:37:50"/>
    <x v="110"/>
    <x v="1"/>
  </r>
  <r>
    <d v="2020-12-04T16:37:50"/>
    <s v="STU-2143269483"/>
    <s v="Rafat Minimart"/>
    <s v="Henkel Expand Global"/>
    <s v="WAW Detergent"/>
    <s v="Home Care"/>
    <s v="Household Clean"/>
    <s v="WAW Multi Purpose Powder Detergent 90g x 48"/>
    <n v="1"/>
    <n v="2200"/>
    <x v="0"/>
    <x v="60"/>
    <d v="2020-12-05T10:37:59"/>
    <s v="General Trade"/>
    <s v="Whatsapp"/>
    <d v="1899-12-30T18:00:09"/>
    <n v="2200"/>
    <d v="1899-12-30T16:37:50"/>
    <x v="110"/>
    <x v="1"/>
  </r>
  <r>
    <d v="2020-12-04T11:29:36"/>
    <s v="STU-2143269095"/>
    <s v="De Young Minimarts"/>
    <s v="Henkel Expand Global"/>
    <s v="Nittol Antibacterial Powder Detergent"/>
    <s v="Home Care"/>
    <s v="Household Clean"/>
    <s v="Nittol Antibacterial Powder Detergent 180g x 26"/>
    <n v="2"/>
    <n v="2450"/>
    <x v="0"/>
    <x v="61"/>
    <d v="2020-12-05T12:23:49"/>
    <s v="Wholesale"/>
    <s v="Whatsapp"/>
    <d v="1899-12-31T00:54:13"/>
    <n v="4900"/>
    <d v="1899-12-30T11:29:36"/>
    <x v="112"/>
    <x v="1"/>
  </r>
  <r>
    <d v="2020-12-04T11:29:36"/>
    <s v="STU-2143269095"/>
    <s v="De Young Minimarts"/>
    <s v="Henkel Expand Global"/>
    <s v="Nittol Antibacterial Powder Detergent"/>
    <s v="Home Care"/>
    <s v="Household Clean"/>
    <s v="Nittol Antibacterial Powder Detergent 90g x 48"/>
    <n v="2"/>
    <n v="2250"/>
    <x v="0"/>
    <x v="61"/>
    <d v="2020-12-05T12:23:49"/>
    <s v="Wholesale"/>
    <s v="Whatsapp"/>
    <d v="1899-12-31T00:54:13"/>
    <n v="4500"/>
    <d v="1899-12-30T11:29:36"/>
    <x v="112"/>
    <x v="1"/>
  </r>
  <r>
    <d v="2020-12-04T11:29:36"/>
    <s v="STU-2143269095"/>
    <s v="De Young Minimarts"/>
    <s v="Henkel Expand Global"/>
    <s v="WAW Detergent"/>
    <s v="Home Care"/>
    <s v="Household Clean"/>
    <s v="WAW Multi Purpose Powder Detergent 90g x 48"/>
    <n v="2"/>
    <n v="2200"/>
    <x v="0"/>
    <x v="61"/>
    <d v="2020-12-05T12:23:49"/>
    <s v="Wholesale"/>
    <s v="Whatsapp"/>
    <d v="1899-12-31T00:54:13"/>
    <n v="4400"/>
    <d v="1899-12-30T11:29:36"/>
    <x v="112"/>
    <x v="1"/>
  </r>
  <r>
    <d v="2020-12-04T11:29:36"/>
    <s v="STU-2143269095"/>
    <s v="De Young Minimarts"/>
    <s v="Henkel Expand Global"/>
    <s v="WAW Detergent"/>
    <s v="Home Care"/>
    <s v="Household Clean"/>
    <s v="WAW Multi Purpose Powder Detergent 180g x 26"/>
    <n v="2"/>
    <n v="2450"/>
    <x v="0"/>
    <x v="61"/>
    <d v="2020-12-05T12:23:49"/>
    <s v="Wholesale"/>
    <s v="Whatsapp"/>
    <d v="1899-12-31T00:54:13"/>
    <n v="4900"/>
    <d v="1899-12-30T11:29:36"/>
    <x v="112"/>
    <x v="1"/>
  </r>
  <r>
    <d v="2020-12-04T11:29:36"/>
    <s v="STU-2143269095"/>
    <s v="De Young Minimarts"/>
    <s v="Henkel Expand Global"/>
    <s v="WAW Colour Powder Detergent"/>
    <s v="Home Care"/>
    <s v="Fabric Clean"/>
    <s v="Two free rolls of WAW 170g Color"/>
    <n v="1"/>
    <n v="0"/>
    <x v="0"/>
    <x v="61"/>
    <d v="2020-12-05T12:23:49"/>
    <s v="Wholesale"/>
    <s v="Whatsapp"/>
    <d v="1899-12-31T00:54:13"/>
    <n v="0"/>
    <d v="1899-12-30T11:29:36"/>
    <x v="112"/>
    <x v="1"/>
  </r>
  <r>
    <d v="2020-12-04T11:29:37"/>
    <s v="STU-2143269095"/>
    <s v="De Young Minimarts"/>
    <s v="Eko Supreme Ltd"/>
    <s v="Good Mama Cleaning Detergent"/>
    <s v="Home Care"/>
    <s v="Household Clean"/>
    <s v="Good Mama Cleaning Detergent 170g x 26 Floral"/>
    <n v="2"/>
    <n v="2250"/>
    <x v="0"/>
    <x v="61"/>
    <d v="2020-12-05T12:23:49"/>
    <s v="Wholesale"/>
    <s v="Whatsapp"/>
    <d v="1899-12-31T00:54:12"/>
    <n v="4500"/>
    <d v="1899-12-30T11:29:37"/>
    <x v="112"/>
    <x v="1"/>
  </r>
  <r>
    <d v="2020-12-04T11:49:12"/>
    <s v="STU-2143269118"/>
    <s v="De Young Minimarts"/>
    <s v="Eko Supreme Ltd"/>
    <s v="Good Mama Cleaning Detergent"/>
    <s v="Home Care"/>
    <s v="Household Clean"/>
    <s v="Good Mama Cleaning Detergent Floral 80g x 50"/>
    <n v="2"/>
    <n v="2150"/>
    <x v="0"/>
    <x v="61"/>
    <d v="2020-12-05T12:23:49"/>
    <s v="Wholesale"/>
    <s v="Whatsapp"/>
    <d v="1899-12-31T00:34:37"/>
    <n v="4300"/>
    <d v="1899-12-30T11:49:12"/>
    <x v="112"/>
    <x v="1"/>
  </r>
  <r>
    <d v="2020-12-04T11:51:59"/>
    <s v="STU-2143269141"/>
    <s v="AbolOla Minimarts"/>
    <s v="PZ Cussons Nigeria Plc"/>
    <s v="Canoe Bar Soap"/>
    <s v="Home Care"/>
    <s v="Fabric Clean"/>
    <s v="Canoe Extra Care Laundry Bar Pure 230Gx24 (Brown)"/>
    <n v="2"/>
    <n v="3150"/>
    <x v="0"/>
    <x v="62"/>
    <d v="2020-12-05T12:36:52"/>
    <s v="Wholesale"/>
    <s v="Whatsapp"/>
    <d v="1899-12-31T00:44:53"/>
    <n v="6300"/>
    <d v="1899-12-30T11:51:59"/>
    <x v="113"/>
    <x v="1"/>
  </r>
  <r>
    <d v="2020-12-04T11:51:59"/>
    <s v="STU-2143269141"/>
    <s v="AbolOla Minimarts"/>
    <s v="Eko Supreme Ltd"/>
    <s v="Good Mama Cleaning Detergent"/>
    <s v="Home Care"/>
    <s v="Household Clean"/>
    <s v="Good Mama Cleaning Detergent Floral 850g x 6"/>
    <n v="2"/>
    <n v="2350"/>
    <x v="0"/>
    <x v="62"/>
    <d v="2020-12-05T12:36:52"/>
    <s v="Wholesale"/>
    <s v="Whatsapp"/>
    <d v="1899-12-31T00:44:53"/>
    <n v="4700"/>
    <d v="1899-12-30T11:51:59"/>
    <x v="113"/>
    <x v="1"/>
  </r>
  <r>
    <d v="2020-12-03T18:07:41"/>
    <s v="STU-2143268627"/>
    <s v="Fortune Supermarket"/>
    <s v="Henkel Expand Global"/>
    <s v="Nittol Antibacterial Powder Detergent"/>
    <s v="Home Care"/>
    <s v="Household Clean"/>
    <s v="Nittol Antibacterial Powder Detergent 180g x 26"/>
    <n v="5"/>
    <n v="2450"/>
    <x v="0"/>
    <x v="9"/>
    <d v="2020-12-05T12:52:47"/>
    <s v="Wholesale"/>
    <s v="Whatsapp"/>
    <d v="1899-12-31T18:45:06"/>
    <n v="12250"/>
    <d v="1899-12-30T18:07:41"/>
    <x v="115"/>
    <x v="0"/>
  </r>
  <r>
    <d v="2020-12-03T18:07:41"/>
    <s v="STU-2143268627"/>
    <s v="Fortune Supermarket"/>
    <s v="Henkel Expand Global"/>
    <s v="Nittol Antibacterial Powder Detergent"/>
    <s v="Home Care"/>
    <s v="Household Clean"/>
    <s v="Nittol Antibacterial Powder Detergent 800g x 7"/>
    <n v="2"/>
    <n v="3500"/>
    <x v="0"/>
    <x v="9"/>
    <d v="2020-12-05T12:52:47"/>
    <s v="Wholesale"/>
    <s v="Whatsapp"/>
    <d v="1899-12-31T18:45:06"/>
    <n v="7000"/>
    <d v="1899-12-30T18:07:41"/>
    <x v="115"/>
    <x v="1"/>
  </r>
  <r>
    <d v="2020-12-03T18:07:41"/>
    <s v="STU-2143268627"/>
    <s v="Fortune Supermarket"/>
    <s v="Henkel Expand Global"/>
    <s v="WAW Detergent"/>
    <s v="Home Care"/>
    <s v="Household Clean"/>
    <s v="WAW Multi Purpose Powder Detergent 90g x 48"/>
    <n v="2"/>
    <n v="2200"/>
    <x v="0"/>
    <x v="9"/>
    <d v="2020-12-05T12:52:47"/>
    <s v="Wholesale"/>
    <s v="Whatsapp"/>
    <d v="1899-12-31T18:45:06"/>
    <n v="4400"/>
    <d v="1899-12-30T18:07:41"/>
    <x v="115"/>
    <x v="1"/>
  </r>
  <r>
    <d v="2020-12-03T18:07:41"/>
    <s v="STU-2143268627"/>
    <s v="Fortune Supermarket"/>
    <s v="Henkel Expand Global"/>
    <s v="WAW Detergent"/>
    <s v="Home Care"/>
    <s v="Household Clean"/>
    <s v="WAW Multi Purpose Powder Detergent 180g x 26"/>
    <n v="2"/>
    <n v="2450"/>
    <x v="0"/>
    <x v="9"/>
    <d v="2020-12-05T12:52:47"/>
    <s v="Wholesale"/>
    <s v="Whatsapp"/>
    <d v="1899-12-31T18:45:06"/>
    <n v="4900"/>
    <d v="1899-12-30T18:07:41"/>
    <x v="115"/>
    <x v="1"/>
  </r>
  <r>
    <d v="2020-12-03T18:07:41"/>
    <s v="STU-2143268627"/>
    <s v="Fortune Supermarket"/>
    <s v="Henkel Expand Global"/>
    <s v="WAW Colour Powder Detergent"/>
    <s v="Home Care"/>
    <s v="Fabric Clean"/>
    <s v="Two free rolls of WAW 170g Color"/>
    <n v="1"/>
    <n v="0"/>
    <x v="0"/>
    <x v="9"/>
    <d v="2020-12-05T12:52:47"/>
    <s v="Wholesale"/>
    <s v="Whatsapp"/>
    <d v="1899-12-31T18:45:06"/>
    <n v="0"/>
    <d v="1899-12-30T18:07:41"/>
    <x v="115"/>
    <x v="1"/>
  </r>
  <r>
    <d v="2020-12-04T17:58:04"/>
    <s v="STU-2143269622"/>
    <s v="Ecoben Minimart"/>
    <s v="Procter and Gamble"/>
    <s v="Ariel Detergent"/>
    <s v="Home Care"/>
    <s v="Fabric Clean"/>
    <s v="Ariel Detergent 75g x 72"/>
    <n v="1"/>
    <n v="3200"/>
    <x v="0"/>
    <x v="34"/>
    <d v="2020-12-05T15:00:37"/>
    <s v="Wholesale"/>
    <s v="Whatsapp"/>
    <d v="1899-12-30T21:02:33"/>
    <n v="3200"/>
    <d v="1899-12-30T17:58:04"/>
    <x v="60"/>
    <x v="1"/>
  </r>
  <r>
    <d v="2020-12-04T17:58:04"/>
    <s v="STU-2143269622"/>
    <s v="Ecoben Minimart"/>
    <s v="Procter and Gamble"/>
    <s v="Ariel Detergent"/>
    <s v="Home Care"/>
    <s v="Fabric Clean"/>
    <s v="Ariel Original 170g x 24"/>
    <n v="1"/>
    <n v="3200"/>
    <x v="0"/>
    <x v="34"/>
    <d v="2020-12-05T15:00:37"/>
    <s v="Wholesale"/>
    <s v="Whatsapp"/>
    <d v="1899-12-30T21:02:33"/>
    <n v="3200"/>
    <d v="1899-12-30T17:58:04"/>
    <x v="60"/>
    <x v="1"/>
  </r>
  <r>
    <d v="2020-12-04T17:58:04"/>
    <s v="STU-2143269622"/>
    <s v="Ecoben Minimart"/>
    <s v="PZ Cussons Nigeria Plc"/>
    <s v="Canoe Bar Soap"/>
    <s v="Home Care"/>
    <s v="Fabric Clean"/>
    <s v="Canoe Extra Care Laundry Bar Pure 230Gx24 (Brown)"/>
    <n v="1"/>
    <n v="3150"/>
    <x v="0"/>
    <x v="34"/>
    <d v="2020-12-05T15:00:37"/>
    <s v="Wholesale"/>
    <s v="Whatsapp"/>
    <d v="1899-12-30T21:02:33"/>
    <n v="3150"/>
    <d v="1899-12-30T17:58:04"/>
    <x v="60"/>
    <x v="1"/>
  </r>
  <r>
    <d v="2020-12-04T11:31:48"/>
    <s v="STU-2143269092"/>
    <s v="Heritage Steve Super Minimarts"/>
    <s v="Eko Supreme Ltd"/>
    <s v="Good Mama Cleaning Detergent"/>
    <s v="Home Care"/>
    <s v="Household Clean"/>
    <s v="Good Mama Cleaning Detergent 170g x 26 Floral"/>
    <n v="2"/>
    <n v="2250"/>
    <x v="0"/>
    <x v="5"/>
    <d v="2020-12-05T18:43:47"/>
    <s v="General Trade"/>
    <s v="Whatsapp"/>
    <d v="1899-12-31T07:11:59"/>
    <n v="4500"/>
    <d v="1899-12-30T11:31:48"/>
    <x v="8"/>
    <x v="1"/>
  </r>
  <r>
    <d v="2020-12-04T11:31:48"/>
    <s v="STU-2143269092"/>
    <s v="Heritage Steve Super Minimarts"/>
    <s v="Eko Supreme Ltd"/>
    <s v="Good Mama Cleaning Detergent"/>
    <s v="Home Care"/>
    <s v="Household Clean"/>
    <s v="Good Mama Cleaning Detergent Floral 850g x 6"/>
    <n v="1"/>
    <n v="2350"/>
    <x v="0"/>
    <x v="5"/>
    <d v="2020-12-05T18:43:47"/>
    <s v="General Trade"/>
    <s v="Whatsapp"/>
    <d v="1899-12-31T07:11:59"/>
    <n v="2350"/>
    <d v="1899-12-30T11:31:48"/>
    <x v="8"/>
    <x v="1"/>
  </r>
  <r>
    <d v="2020-12-04T11:31:48"/>
    <s v="STU-2143269092"/>
    <s v="Heritage Steve Super Minimarts"/>
    <s v="Limited"/>
    <s v="Supreme Tasty Chicken Instant Noodles"/>
    <s v="Home Care"/>
    <s v="Kitchen Supplies"/>
    <s v="Supreme Tasty Chicken Instant Noodles 70g"/>
    <n v="10"/>
    <n v="1900"/>
    <x v="0"/>
    <x v="5"/>
    <d v="2020-12-05T18:43:47"/>
    <s v="General Trade"/>
    <s v="Whatsapp"/>
    <d v="1899-12-31T07:11:59"/>
    <n v="19000"/>
    <d v="1899-12-30T11:31:48"/>
    <x v="8"/>
    <x v="0"/>
  </r>
  <r>
    <d v="2020-12-04T11:31:48"/>
    <s v="STU-2143269092"/>
    <s v="Heritage Steve Super Minimarts"/>
    <s v="PZ Cussons Nigeria Plc"/>
    <s v="Canoe Bar Soap"/>
    <s v="Home Care"/>
    <s v="Fabric Clean"/>
    <s v="Canoe Extra Care Laundry Bar Pure 230Gx24 (Brown)"/>
    <n v="1"/>
    <n v="3150"/>
    <x v="0"/>
    <x v="5"/>
    <d v="2020-12-05T18:43:47"/>
    <s v="General Trade"/>
    <s v="Whatsapp"/>
    <d v="1899-12-31T07:11:59"/>
    <n v="3150"/>
    <d v="1899-12-30T11:31:48"/>
    <x v="8"/>
    <x v="1"/>
  </r>
  <r>
    <d v="2020-12-04T17:28:21"/>
    <s v="STU-2143269535"/>
    <s v="Simple N sweet foods"/>
    <s v="Procter and Gamble"/>
    <s v="Ariel Detergent"/>
    <s v="Home Care"/>
    <s v="Fabric Clean"/>
    <s v="Ariel Ankara &amp; Colour 800g x 8"/>
    <n v="5"/>
    <n v="4150"/>
    <x v="0"/>
    <x v="3"/>
    <d v="2020-12-06T23:21:24"/>
    <s v="General Trade"/>
    <s v="Whatsapp"/>
    <d v="1900-01-01T05:53:03"/>
    <n v="20750"/>
    <d v="1899-12-30T17:28:21"/>
    <x v="9"/>
    <x v="0"/>
  </r>
  <r>
    <d v="2020-12-04T17:28:21"/>
    <s v="STU-2143269535"/>
    <s v="Simple N sweet foods"/>
    <s v="Procter and Gamble"/>
    <s v="Ariel Detergent"/>
    <s v="Home Care"/>
    <s v="Fabric Clean"/>
    <s v="Ariel Hs 2Kg x 4"/>
    <n v="5"/>
    <n v="5700"/>
    <x v="0"/>
    <x v="3"/>
    <d v="2020-12-06T23:21:24"/>
    <s v="General Trade"/>
    <s v="Whatsapp"/>
    <d v="1900-01-01T05:53:03"/>
    <n v="28500"/>
    <d v="1899-12-30T17:28:21"/>
    <x v="9"/>
    <x v="0"/>
  </r>
  <r>
    <d v="2020-12-04T17:28:22"/>
    <s v="STU-2143269535"/>
    <s v="Simple N sweet foods"/>
    <s v="PZ Cussons Nigeria Plc"/>
    <s v="Canoe Bar Soap"/>
    <s v="Home Care"/>
    <s v="Fabric Clean"/>
    <s v="Canoe Extra Care Laundry Bar Pure 230Gx24 (Brown)"/>
    <n v="5"/>
    <n v="3150"/>
    <x v="0"/>
    <x v="3"/>
    <d v="2020-12-06T23:21:24"/>
    <s v="General Trade"/>
    <s v="Whatsapp"/>
    <d v="1900-01-01T05:53:02"/>
    <n v="15750"/>
    <d v="1899-12-30T17:28:22"/>
    <x v="9"/>
    <x v="0"/>
  </r>
  <r>
    <d v="2020-12-04T17:28:22"/>
    <s v="STU-2143269535"/>
    <s v="Simple N sweet foods"/>
    <s v="Unilever Nigeria Plc"/>
    <s v="Radiant Detergent Powder"/>
    <s v="Home Care"/>
    <s v="Fabric Clean"/>
    <s v="Radiant Detergent Powder (200g+20g) x 24"/>
    <n v="2"/>
    <n v="1895"/>
    <x v="0"/>
    <x v="3"/>
    <d v="2020-12-06T23:21:24"/>
    <s v="General Trade"/>
    <s v="Whatsapp"/>
    <d v="1900-01-01T05:53:02"/>
    <n v="3790"/>
    <d v="1899-12-30T17:28:22"/>
    <x v="9"/>
    <x v="1"/>
  </r>
  <r>
    <d v="2020-12-04T17:28:22"/>
    <s v="STU-2143269535"/>
    <s v="Simple N sweet foods"/>
    <s v="Unilever Nigeria Plc"/>
    <s v="Radiant Detergent Powder"/>
    <s v="Home Care"/>
    <s v="Fabric Clean"/>
    <s v="Radiant Detergent Powder 800g x 6"/>
    <n v="2"/>
    <n v="2210"/>
    <x v="0"/>
    <x v="3"/>
    <d v="2020-12-06T23:21:24"/>
    <s v="General Trade"/>
    <s v="Whatsapp"/>
    <d v="1900-01-01T05:53:02"/>
    <n v="4420"/>
    <d v="1899-12-30T17:28:22"/>
    <x v="9"/>
    <x v="1"/>
  </r>
  <r>
    <d v="2020-12-04T17:28:22"/>
    <s v="STU-2143269535"/>
    <s v="Simple N sweet foods"/>
    <s v="Unilever Nigeria Plc"/>
    <s v="Radiant Detergent Powder"/>
    <s v="Home Care"/>
    <s v="Fabric Clean"/>
    <s v="Radiant Detergent Powder (90g+10g) x 48"/>
    <n v="1"/>
    <n v="1945"/>
    <x v="0"/>
    <x v="3"/>
    <d v="2020-12-06T23:21:24"/>
    <s v="General Trade"/>
    <s v="Whatsapp"/>
    <d v="1900-01-01T05:53:02"/>
    <n v="1945"/>
    <d v="1899-12-30T17:28:22"/>
    <x v="9"/>
    <x v="1"/>
  </r>
  <r>
    <d v="2020-12-04T17:28:22"/>
    <s v="STU-2143269535"/>
    <s v="Simple N sweet foods"/>
    <s v="Eko Supreme Ltd"/>
    <s v="Good Mama Cleaning Detergent"/>
    <s v="Home Care"/>
    <s v="Household Clean"/>
    <s v="Good Mama Cleaning Detergent Lemon 170g x 26"/>
    <n v="10"/>
    <n v="2250"/>
    <x v="0"/>
    <x v="3"/>
    <d v="2020-12-06T23:21:24"/>
    <s v="General Trade"/>
    <s v="Whatsapp"/>
    <d v="1900-01-01T05:53:02"/>
    <n v="22500"/>
    <d v="1899-12-30T17:28:22"/>
    <x v="9"/>
    <x v="0"/>
  </r>
  <r>
    <d v="2020-12-04T17:28:22"/>
    <s v="STU-2143269535"/>
    <s v="Simple N sweet foods"/>
    <s v="Eko Supreme Ltd"/>
    <s v="Good Mama Cleaning Detergent"/>
    <s v="Home Care"/>
    <s v="Household Clean"/>
    <s v="Good Mama Cleaning Detergent Floral 80g x 50"/>
    <n v="5"/>
    <n v="2150"/>
    <x v="0"/>
    <x v="3"/>
    <d v="2020-12-06T23:21:24"/>
    <s v="General Trade"/>
    <s v="Whatsapp"/>
    <d v="1900-01-01T05:53:02"/>
    <n v="10750"/>
    <d v="1899-12-30T17:28:22"/>
    <x v="9"/>
    <x v="0"/>
  </r>
  <r>
    <d v="2020-12-04T17:28:22"/>
    <s v="STU-2143269535"/>
    <s v="Simple N sweet foods"/>
    <s v="Eko Supreme Ltd"/>
    <s v="Good Mama Cleaning Detergent"/>
    <s v="Home Care"/>
    <s v="Household Clean"/>
    <s v="Good Mama Cleaning Detergent Floral 850g x 6"/>
    <n v="5"/>
    <n v="2350"/>
    <x v="0"/>
    <x v="3"/>
    <d v="2020-12-06T23:21:24"/>
    <s v="General Trade"/>
    <s v="Whatsapp"/>
    <d v="1900-01-01T05:53:02"/>
    <n v="11750"/>
    <d v="1899-12-30T17:28:22"/>
    <x v="9"/>
    <x v="0"/>
  </r>
  <r>
    <d v="2020-12-04T17:28:22"/>
    <s v="STU-2143269535"/>
    <s v="Simple N sweet foods"/>
    <s v="Eko Supreme Ltd"/>
    <s v="So Klin Concentrated Detergent"/>
    <s v="Home Care"/>
    <s v="Household Clean"/>
    <s v="So Klin Detergent 500g x 12"/>
    <n v="5"/>
    <n v="3640"/>
    <x v="0"/>
    <x v="3"/>
    <d v="2020-12-06T23:21:24"/>
    <s v="General Trade"/>
    <s v="Whatsapp"/>
    <d v="1900-01-01T05:53:02"/>
    <n v="18200"/>
    <d v="1899-12-30T17:28:22"/>
    <x v="9"/>
    <x v="0"/>
  </r>
  <r>
    <d v="2020-12-04T17:28:22"/>
    <s v="STU-2143269535"/>
    <s v="Simple N sweet foods"/>
    <s v="Eko Supreme Ltd"/>
    <s v="So Klin Concentrated Detergent"/>
    <s v="Home Care"/>
    <s v="Household Clean"/>
    <s v="So Klin Concentrated Detergent 935g x 6"/>
    <n v="5"/>
    <n v="3580"/>
    <x v="0"/>
    <x v="3"/>
    <d v="2020-12-06T23:21:24"/>
    <s v="General Trade"/>
    <s v="Whatsapp"/>
    <d v="1900-01-01T05:53:02"/>
    <n v="17900"/>
    <d v="1899-12-30T17:28:22"/>
    <x v="9"/>
    <x v="0"/>
  </r>
  <r>
    <d v="2020-12-04T17:28:22"/>
    <s v="STU-2143269535"/>
    <s v="Simple N sweet foods"/>
    <s v="Eko Supreme Ltd"/>
    <s v="So Klin Concentrated Detergent"/>
    <s v="Home Care"/>
    <s v="Household Clean"/>
    <s v="So Klin Multi x 140g x 48"/>
    <n v="1"/>
    <n v="3280"/>
    <x v="0"/>
    <x v="3"/>
    <d v="2020-12-06T23:21:24"/>
    <s v="General Trade"/>
    <s v="Whatsapp"/>
    <d v="1900-01-01T05:53:02"/>
    <n v="3280"/>
    <d v="1899-12-30T17:28:22"/>
    <x v="9"/>
    <x v="1"/>
  </r>
  <r>
    <d v="2020-12-04T17:28:22"/>
    <s v="STU-2143269535"/>
    <s v="Simple N sweet foods"/>
    <s v="Eko Supreme Ltd"/>
    <s v="So Klin Concentrated Detergent"/>
    <s v="Home Care"/>
    <s v="Household Clean"/>
    <s v="So Klin Ultra detergent 160g x 24"/>
    <n v="2"/>
    <n v="2240"/>
    <x v="0"/>
    <x v="3"/>
    <d v="2020-12-06T23:21:24"/>
    <s v="General Trade"/>
    <s v="Whatsapp"/>
    <d v="1900-01-01T05:53:02"/>
    <n v="4480"/>
    <d v="1899-12-30T17:28:22"/>
    <x v="9"/>
    <x v="1"/>
  </r>
  <r>
    <d v="2020-12-04T17:28:23"/>
    <s v="STU-2143269535"/>
    <s v="Simple N sweet foods"/>
    <s v="Henkel Expand Global"/>
    <s v="Nittol Antibacterial Powder Detergent"/>
    <s v="Home Care"/>
    <s v="Household Clean"/>
    <s v="Nittol Antibacterial Powder Detergent 90g x 48"/>
    <n v="3"/>
    <n v="2250"/>
    <x v="0"/>
    <x v="3"/>
    <d v="2020-12-06T23:21:24"/>
    <s v="General Trade"/>
    <s v="Whatsapp"/>
    <d v="1900-01-01T05:53:01"/>
    <n v="6750"/>
    <d v="1899-12-30T17:28:23"/>
    <x v="9"/>
    <x v="1"/>
  </r>
  <r>
    <d v="2020-12-04T17:28:23"/>
    <s v="STU-2143269535"/>
    <s v="Simple N sweet foods"/>
    <s v="Henkel Expand Global"/>
    <s v="Nittol Antibacterial Powder Detergent"/>
    <s v="Home Care"/>
    <s v="Household Clean"/>
    <s v="Nittol Antibacterial Powder Detergent 180g x 26"/>
    <n v="3"/>
    <n v="2450"/>
    <x v="0"/>
    <x v="3"/>
    <d v="2020-12-06T23:21:24"/>
    <s v="General Trade"/>
    <s v="Whatsapp"/>
    <d v="1900-01-01T05:53:01"/>
    <n v="7350"/>
    <d v="1899-12-30T17:28:23"/>
    <x v="9"/>
    <x v="1"/>
  </r>
  <r>
    <d v="2020-12-04T17:28:23"/>
    <s v="STU-2143269535"/>
    <s v="Simple N sweet foods"/>
    <s v="Henkel Expand Global"/>
    <s v="WAW Detergent"/>
    <s v="Home Care"/>
    <s v="Household Clean"/>
    <s v="WAW Multi Purpose Powder Detergent 90g x 48"/>
    <n v="2"/>
    <n v="2200"/>
    <x v="0"/>
    <x v="3"/>
    <d v="2020-12-06T23:21:24"/>
    <s v="General Trade"/>
    <s v="Whatsapp"/>
    <d v="1900-01-01T05:53:01"/>
    <n v="4400"/>
    <d v="1899-12-30T17:28:23"/>
    <x v="9"/>
    <x v="1"/>
  </r>
  <r>
    <d v="2020-12-04T17:28:23"/>
    <s v="STU-2143269535"/>
    <s v="Simple N sweet foods"/>
    <s v="Henkel Expand Global"/>
    <s v="WAW Colour Powder Detergent"/>
    <s v="Home Care"/>
    <s v="Fabric Clean"/>
    <s v="WAW Colour 170g X 28"/>
    <n v="2"/>
    <n v="2400"/>
    <x v="0"/>
    <x v="3"/>
    <d v="2020-12-06T23:21:24"/>
    <s v="General Trade"/>
    <s v="Whatsapp"/>
    <d v="1900-01-01T05:53:01"/>
    <n v="4800"/>
    <d v="1899-12-30T17:28:23"/>
    <x v="9"/>
    <x v="1"/>
  </r>
  <r>
    <d v="2020-12-04T17:28:23"/>
    <s v="STU-2143269535"/>
    <s v="Simple N sweet foods"/>
    <s v="Henkel Expand Global"/>
    <s v="WAW Detergent"/>
    <s v="Home Care"/>
    <s v="Household Clean"/>
    <s v="WAW Multi Purpose Powder Detergent 180g x 26"/>
    <n v="2"/>
    <n v="2450"/>
    <x v="0"/>
    <x v="3"/>
    <d v="2020-12-06T23:21:24"/>
    <s v="General Trade"/>
    <s v="Whatsapp"/>
    <d v="1900-01-01T05:53:01"/>
    <n v="4900"/>
    <d v="1899-12-30T17:28:23"/>
    <x v="9"/>
    <x v="1"/>
  </r>
  <r>
    <d v="2020-12-04T17:28:23"/>
    <s v="STU-2143269535"/>
    <s v="Simple N sweet foods"/>
    <s v="Henkel Expand Global"/>
    <s v="WAW Colour Powder Detergent"/>
    <s v="Home Care"/>
    <s v="Fabric Clean"/>
    <s v="Two free rolls of WAW 170g Color"/>
    <n v="1"/>
    <n v="0"/>
    <x v="0"/>
    <x v="3"/>
    <d v="2020-12-06T23:21:24"/>
    <s v="General Trade"/>
    <s v="Whatsapp"/>
    <d v="1900-01-01T05:53:01"/>
    <n v="0"/>
    <d v="1899-12-30T17:28:23"/>
    <x v="9"/>
    <x v="1"/>
  </r>
  <r>
    <d v="2020-12-04T17:28:23"/>
    <s v="STU-2143269535"/>
    <s v="Simple N sweet foods"/>
    <s v="Extreme Manufacturing Nig Ltd"/>
    <s v="So Easy Detergent"/>
    <s v="Home Care"/>
    <s v="Fabric Clean"/>
    <s v="So Easy 170g x 26"/>
    <n v="1"/>
    <n v="2300"/>
    <x v="0"/>
    <x v="3"/>
    <d v="2020-12-06T23:21:24"/>
    <s v="General Trade"/>
    <s v="Whatsapp"/>
    <d v="1900-01-01T05:53:01"/>
    <n v="2300"/>
    <d v="1899-12-30T17:28:23"/>
    <x v="9"/>
    <x v="1"/>
  </r>
  <r>
    <d v="2020-12-04T17:28:23"/>
    <s v="STU-2143269535"/>
    <s v="Simple N sweet foods"/>
    <s v="Extreme Manufacturing Nig Ltd"/>
    <s v="So Easy Detergent"/>
    <s v="Home Care"/>
    <s v="Fabric Clean"/>
    <s v="So Easy 80g x 51"/>
    <n v="1"/>
    <n v="2200"/>
    <x v="0"/>
    <x v="3"/>
    <d v="2020-12-06T23:21:24"/>
    <s v="General Trade"/>
    <s v="Whatsapp"/>
    <d v="1900-01-01T05:53:01"/>
    <n v="2200"/>
    <d v="1899-12-30T17:28:23"/>
    <x v="9"/>
    <x v="1"/>
  </r>
  <r>
    <d v="2020-12-04T17:28:23"/>
    <s v="STU-2143269535"/>
    <s v="Simple N sweet foods"/>
    <s v="Extreme Manufacturing Nig Ltd"/>
    <s v="So Easy Detergent"/>
    <s v="Home Care"/>
    <s v="Fabric Clean"/>
    <s v="So Easy 900g"/>
    <n v="1"/>
    <n v="2700"/>
    <x v="0"/>
    <x v="3"/>
    <d v="2020-12-06T23:21:24"/>
    <s v="General Trade"/>
    <s v="Whatsapp"/>
    <d v="1900-01-01T05:53:01"/>
    <n v="2700"/>
    <d v="1899-12-30T17:28:23"/>
    <x v="9"/>
    <x v="1"/>
  </r>
  <r>
    <d v="2020-12-05T11:17:24"/>
    <s v="STU-2143269874"/>
    <s v="Metro Minimart"/>
    <s v="Eko Supreme Ltd"/>
    <s v="Good Mama Cleaning Detergent"/>
    <s v="Home Care"/>
    <s v="Household Clean"/>
    <s v="Good Mama Cleaning Detergent 170g x 26 Floral"/>
    <n v="2"/>
    <n v="2250"/>
    <x v="0"/>
    <x v="63"/>
    <d v="2020-12-07T08:52:55"/>
    <s v="General Trade"/>
    <s v="Mobile App"/>
    <d v="1899-12-31T21:35:31"/>
    <n v="4500"/>
    <d v="1899-12-30T11:17:24"/>
    <x v="117"/>
    <x v="1"/>
  </r>
  <r>
    <d v="2020-12-05T11:17:24"/>
    <s v="STU-2143269874"/>
    <s v="Metro Minimart"/>
    <s v="Extreme Manufacturing Nig Ltd"/>
    <s v="So Easy Detergent"/>
    <s v="Home Care"/>
    <s v="Fabric Clean"/>
    <s v="So Easy 80g x 51"/>
    <n v="1"/>
    <n v="2200"/>
    <x v="0"/>
    <x v="63"/>
    <d v="2020-12-07T08:52:55"/>
    <s v="General Trade"/>
    <s v="Mobile App"/>
    <d v="1899-12-31T21:35:31"/>
    <n v="2200"/>
    <d v="1899-12-30T11:17:24"/>
    <x v="117"/>
    <x v="1"/>
  </r>
  <r>
    <d v="2020-12-06T13:39:18"/>
    <s v="STU-2143270110"/>
    <s v="Brasq"/>
    <s v="Eko Supreme Ltd"/>
    <s v="So Klin Concentrated Detergent"/>
    <s v="Home Care"/>
    <s v="Household Clean"/>
    <s v="So Klin Ultra detergent 160g x 24"/>
    <n v="5"/>
    <n v="2240"/>
    <x v="0"/>
    <x v="36"/>
    <d v="2020-12-07T12:06:04"/>
    <s v="General Trade"/>
    <s v="Mobile App"/>
    <d v="1899-12-30T22:26:46"/>
    <n v="11200"/>
    <d v="1899-12-30T13:39:18"/>
    <x v="121"/>
    <x v="0"/>
  </r>
  <r>
    <d v="2020-12-06T14:45:06"/>
    <s v="STU-2143270113"/>
    <s v="Mutay Super Store"/>
    <s v="Henkel Expand Global"/>
    <s v="WAW Detergent"/>
    <s v="Home Care"/>
    <s v="Household Clean"/>
    <s v="WAW Multi Purpose Powder Detergent 180g x 26"/>
    <n v="3"/>
    <n v="2450"/>
    <x v="0"/>
    <x v="1"/>
    <d v="2020-12-07T13:59:19"/>
    <s v="Wholesale"/>
    <s v="Mobile App"/>
    <d v="1899-12-30T23:14:13"/>
    <n v="7350"/>
    <d v="1899-12-30T14:45:06"/>
    <x v="61"/>
    <x v="1"/>
  </r>
  <r>
    <d v="2020-12-06T14:45:06"/>
    <s v="STU-2143270113"/>
    <s v="Mutay Super Store"/>
    <s v="Henkel Expand Global"/>
    <s v="Nittol Antibacterial Powder Detergent"/>
    <s v="Home Care"/>
    <s v="Household Clean"/>
    <s v="Nittol Antibacterial Powder Detergent 180g x 26"/>
    <n v="2"/>
    <n v="2450"/>
    <x v="0"/>
    <x v="1"/>
    <d v="2020-12-07T13:59:19"/>
    <s v="Wholesale"/>
    <s v="Mobile App"/>
    <d v="1899-12-30T23:14:13"/>
    <n v="4900"/>
    <d v="1899-12-30T14:45:06"/>
    <x v="61"/>
    <x v="1"/>
  </r>
  <r>
    <d v="2020-12-05T10:38:24"/>
    <s v="STU-2143269836"/>
    <s v="Chika Minimart"/>
    <s v="Eko Supreme Ltd"/>
    <s v="Good Mama Cleaning Detergent"/>
    <s v="Home Care"/>
    <s v="Household Clean"/>
    <s v="Good Mama Cleaning Detergent Floral 80g x 50"/>
    <n v="2"/>
    <n v="2150"/>
    <x v="0"/>
    <x v="65"/>
    <d v="2020-12-07T16:20:37"/>
    <s v="General Trade"/>
    <s v="Whatsapp"/>
    <d v="1900-01-01T05:42:13"/>
    <n v="4300"/>
    <d v="1899-12-30T10:38:24"/>
    <x v="123"/>
    <x v="1"/>
  </r>
  <r>
    <d v="2020-12-05T10:38:24"/>
    <s v="STU-2143269836"/>
    <s v="Chika Minimart"/>
    <s v="Eko Supreme Ltd"/>
    <s v="Good Mama Cleaning Detergent"/>
    <s v="Home Care"/>
    <s v="Household Clean"/>
    <s v="Good Mama Cleaning Detergent 170g x 26 Floral"/>
    <n v="1"/>
    <n v="2250"/>
    <x v="0"/>
    <x v="65"/>
    <d v="2020-12-07T16:20:37"/>
    <s v="General Trade"/>
    <s v="Whatsapp"/>
    <d v="1900-01-01T05:42:13"/>
    <n v="2250"/>
    <d v="1899-12-30T10:38:24"/>
    <x v="123"/>
    <x v="1"/>
  </r>
  <r>
    <d v="2020-12-05T16:30:48"/>
    <s v="STU-2143270028"/>
    <s v="Isaac Minimarts"/>
    <s v="Eko Supreme Ltd"/>
    <s v="Good Mama Cleaning Detergent"/>
    <s v="Home Care"/>
    <s v="Household Clean"/>
    <s v="Good Mama Cleaning Detergent Floral 80g x 50"/>
    <n v="5"/>
    <n v="2150"/>
    <x v="0"/>
    <x v="6"/>
    <d v="2020-12-08T07:55:41"/>
    <s v="General Trade"/>
    <s v="Whatsapp"/>
    <d v="1900-01-01T15:24:53"/>
    <n v="10750"/>
    <d v="1899-12-30T16:30:48"/>
    <x v="10"/>
    <x v="0"/>
  </r>
  <r>
    <d v="2020-12-07T16:19:38"/>
    <s v="STU-2143271251"/>
    <s v="P D Super Store"/>
    <s v="Extreme Manufacturing Nig Ltd"/>
    <s v="So Easy Detergent"/>
    <s v="Home Care"/>
    <s v="Fabric Clean"/>
    <s v="So Easy 80g x 51"/>
    <n v="1"/>
    <n v="2200"/>
    <x v="0"/>
    <x v="44"/>
    <d v="2020-12-08T10:37:31"/>
    <s v="General Trade"/>
    <s v="Whatsapp"/>
    <d v="1899-12-30T18:17:53"/>
    <n v="2200"/>
    <d v="1899-12-30T16:19:38"/>
    <x v="62"/>
    <x v="1"/>
  </r>
  <r>
    <d v="2020-12-07T12:06:02"/>
    <s v="STU-2143270718"/>
    <s v="Bay-on Minimart"/>
    <s v="Extreme Manufacturing Nig Ltd"/>
    <s v="So Easy Detergent"/>
    <s v="Home Care"/>
    <s v="Fabric Clean"/>
    <s v="So Easy 80g x 51"/>
    <n v="1"/>
    <n v="2200"/>
    <x v="0"/>
    <x v="67"/>
    <d v="2020-12-08T11:54:55"/>
    <s v="General Trade"/>
    <s v="Whatsapp"/>
    <d v="1899-12-30T23:48:53"/>
    <n v="2200"/>
    <d v="1899-12-30T12:06:02"/>
    <x v="126"/>
    <x v="1"/>
  </r>
  <r>
    <d v="2020-12-07T12:06:02"/>
    <s v="STU-2143270718"/>
    <s v="Bay-on Minimart"/>
    <s v="Procter and Gamble"/>
    <s v="Ariel Detergent"/>
    <s v="Home Care"/>
    <s v="Fabric Clean"/>
    <s v="Ariel Original 170g x 24"/>
    <n v="1"/>
    <n v="3200"/>
    <x v="0"/>
    <x v="67"/>
    <d v="2020-12-08T11:54:55"/>
    <s v="General Trade"/>
    <s v="Whatsapp"/>
    <d v="1899-12-30T23:48:53"/>
    <n v="3200"/>
    <d v="1899-12-30T12:06:02"/>
    <x v="126"/>
    <x v="1"/>
  </r>
  <r>
    <d v="2020-12-07T12:06:02"/>
    <s v="STU-2143270718"/>
    <s v="Bay-on Minimart"/>
    <s v="Procter and Gamble"/>
    <s v="Ariel Detergent"/>
    <s v="Home Care"/>
    <s v="Fabric Clean"/>
    <s v="Ariel Detergent 75g x 72"/>
    <n v="1"/>
    <n v="3200"/>
    <x v="0"/>
    <x v="67"/>
    <d v="2020-12-08T11:54:55"/>
    <s v="General Trade"/>
    <s v="Whatsapp"/>
    <d v="1899-12-30T23:48:53"/>
    <n v="3200"/>
    <d v="1899-12-30T12:06:02"/>
    <x v="126"/>
    <x v="1"/>
  </r>
  <r>
    <d v="2020-12-07T12:06:02"/>
    <s v="STU-2143270718"/>
    <s v="Bay-on Minimart"/>
    <s v="Eko Supreme Ltd"/>
    <s v="So Klin Concentrated Detergent"/>
    <s v="Home Care"/>
    <s v="Household Clean"/>
    <s v="So Klin Ultra detergent 160g x 24"/>
    <n v="1"/>
    <n v="2240"/>
    <x v="0"/>
    <x v="67"/>
    <d v="2020-12-08T11:54:55"/>
    <s v="General Trade"/>
    <s v="Whatsapp"/>
    <d v="1899-12-30T23:48:53"/>
    <n v="2240"/>
    <d v="1899-12-30T12:06:02"/>
    <x v="126"/>
    <x v="1"/>
  </r>
  <r>
    <d v="2020-12-07T12:06:02"/>
    <s v="STU-2143270718"/>
    <s v="Bay-on Minimart"/>
    <s v="PZ Cussons Nigeria Plc"/>
    <s v="Canoe Bar Soap"/>
    <s v="Home Care"/>
    <s v="Fabric Clean"/>
    <s v="Canoe Extra Care Laundry Bar Pure 230Gx24 (Brown)"/>
    <n v="1"/>
    <n v="3150"/>
    <x v="0"/>
    <x v="67"/>
    <d v="2020-12-08T11:54:55"/>
    <s v="General Trade"/>
    <s v="Whatsapp"/>
    <d v="1899-12-30T23:48:53"/>
    <n v="3150"/>
    <d v="1899-12-30T12:06:02"/>
    <x v="126"/>
    <x v="1"/>
  </r>
  <r>
    <d v="2020-12-07T12:06:02"/>
    <s v="STU-2143270718"/>
    <s v="Bay-on Minimart"/>
    <s v="Unilever Nigeria Plc"/>
    <s v="Sunlight Washing Powder (Spc.)"/>
    <s v="Home Care"/>
    <s v="Fabric Clean"/>
    <s v="Sunlight Destiny Powder Yellow 72x80g"/>
    <n v="1"/>
    <n v="3100"/>
    <x v="0"/>
    <x v="67"/>
    <d v="2020-12-08T11:54:55"/>
    <s v="General Trade"/>
    <s v="Whatsapp"/>
    <d v="1899-12-30T23:48:53"/>
    <n v="3100"/>
    <d v="1899-12-30T12:06:02"/>
    <x v="126"/>
    <x v="1"/>
  </r>
  <r>
    <d v="2020-12-07T17:03:03"/>
    <s v="STU-2143271357"/>
    <s v="Madam Wisdom Minimart"/>
    <s v="Extreme Manufacturing Nig Ltd"/>
    <s v="So Easy Detergent"/>
    <s v="Home Care"/>
    <s v="Fabric Clean"/>
    <s v="So Easy 80g x 51"/>
    <n v="1"/>
    <n v="2200"/>
    <x v="0"/>
    <x v="71"/>
    <d v="2020-12-08T17:31:23"/>
    <s v="General Trade"/>
    <s v="Whatsapp"/>
    <d v="1899-12-31T00:28:20"/>
    <n v="2200"/>
    <d v="1899-12-30T17:03:03"/>
    <x v="134"/>
    <x v="1"/>
  </r>
  <r>
    <d v="2020-12-07T17:03:03"/>
    <s v="STU-2143271357"/>
    <s v="Madam Wisdom Minimart"/>
    <s v="Henkel Expand Global"/>
    <s v="Nittol Antibacterial Powder Detergent"/>
    <s v="Home Care"/>
    <s v="Household Clean"/>
    <s v="Nittol Antibacterial Powder Detergent 90g x 48"/>
    <n v="1"/>
    <n v="2250"/>
    <x v="0"/>
    <x v="71"/>
    <d v="2020-12-08T17:31:23"/>
    <s v="General Trade"/>
    <s v="Whatsapp"/>
    <d v="1899-12-31T00:28:20"/>
    <n v="2250"/>
    <d v="1899-12-30T17:03:03"/>
    <x v="134"/>
    <x v="1"/>
  </r>
  <r>
    <d v="2020-12-04T14:09:45"/>
    <s v="STU-2143269289"/>
    <s v="Ona_ara Minimart"/>
    <s v="Extreme Manufacturing Nig Ltd"/>
    <s v="So Easy Detergent"/>
    <s v="Home Care"/>
    <s v="Fabric Clean"/>
    <s v="So Easy 80g x 51"/>
    <n v="1"/>
    <n v="2200"/>
    <x v="0"/>
    <x v="45"/>
    <d v="2020-12-08T18:44:24"/>
    <s v="General Trade"/>
    <s v="Whatsapp"/>
    <d v="1900-01-03T04:34:39"/>
    <n v="2200"/>
    <d v="1899-12-30T14:09:45"/>
    <x v="63"/>
    <x v="1"/>
  </r>
  <r>
    <d v="2020-12-04T14:09:45"/>
    <s v="STU-2143269289"/>
    <s v="Ona_ara Minimart"/>
    <s v="Procter and Gamble"/>
    <s v="Ariel Detergent"/>
    <s v="Home Care"/>
    <s v="Fabric Clean"/>
    <s v="Ariel Ankara &amp; Colour 800g x 8"/>
    <n v="1"/>
    <n v="4150"/>
    <x v="0"/>
    <x v="45"/>
    <d v="2020-12-08T18:44:24"/>
    <s v="General Trade"/>
    <s v="Whatsapp"/>
    <d v="1900-01-03T04:34:39"/>
    <n v="4150"/>
    <d v="1899-12-30T14:09:45"/>
    <x v="63"/>
    <x v="1"/>
  </r>
  <r>
    <d v="2020-12-07T13:23:04"/>
    <s v="STU-2143270818"/>
    <s v="Grandy Minimarts"/>
    <s v="Extreme Manufacturing Nig Ltd"/>
    <s v="So Easy Detergent"/>
    <s v="Home Care"/>
    <s v="Fabric Clean"/>
    <s v="So Easy 80g x 51"/>
    <n v="40"/>
    <n v="2200"/>
    <x v="0"/>
    <x v="5"/>
    <d v="2020-12-08T18:56:40"/>
    <s v="Wholesale"/>
    <s v="Mobile App"/>
    <d v="1899-12-31T05:33:36"/>
    <n v="88000"/>
    <d v="1899-12-30T13:23:04"/>
    <x v="396"/>
    <x v="0"/>
  </r>
  <r>
    <d v="2020-12-08T11:59:17"/>
    <s v="STU-2143271997"/>
    <s v="Louiz Mart"/>
    <s v="PZ Cussons Nigeria Plc"/>
    <s v="Canoe Bar Soap"/>
    <s v="Home Care"/>
    <s v="Fabric Clean"/>
    <s v="Canoe 130g x 48 Extra care (White)"/>
    <n v="1"/>
    <n v="3550"/>
    <x v="0"/>
    <x v="34"/>
    <d v="2020-12-09T11:59:29"/>
    <s v="General Trade"/>
    <s v="Mobile App"/>
    <d v="1899-12-31T00:00:12"/>
    <n v="3550"/>
    <d v="1899-12-30T11:59:17"/>
    <x v="135"/>
    <x v="1"/>
  </r>
  <r>
    <d v="2020-12-08T14:12:20"/>
    <s v="STU-2143272279"/>
    <s v="Olufayo Minimart"/>
    <s v="PZ Cussons Nigeria Plc"/>
    <s v="Canoe Bar Soap"/>
    <s v="Home Care"/>
    <s v="Fabric Clean"/>
    <s v="Canoe 130g x 48 Extra care (White)"/>
    <n v="10"/>
    <n v="3550"/>
    <x v="0"/>
    <x v="62"/>
    <d v="2020-12-09T13:06:11"/>
    <s v="General Trade"/>
    <s v="Whatsapp"/>
    <d v="1899-12-30T22:53:51"/>
    <n v="35500"/>
    <d v="1899-12-30T14:12:20"/>
    <x v="137"/>
    <x v="0"/>
  </r>
  <r>
    <d v="2020-12-08T15:46:55"/>
    <s v="STU-2143272437"/>
    <s v="Morfas Minimart"/>
    <s v="Eko Supreme Ltd"/>
    <s v="Good Mama Cleaning Detergent"/>
    <s v="Home Care"/>
    <s v="Household Clean"/>
    <s v="Good Mama Cleaning Detergent 170g x 26 Floral"/>
    <n v="20"/>
    <n v="2250"/>
    <x v="0"/>
    <x v="4"/>
    <d v="2020-12-09T16:03:59"/>
    <s v="General Trade"/>
    <s v="Mobile App"/>
    <d v="1899-12-31T00:17:04"/>
    <n v="45000"/>
    <d v="1899-12-30T15:46:55"/>
    <x v="418"/>
    <x v="0"/>
  </r>
  <r>
    <d v="2020-12-08T08:29:48"/>
    <s v="STU-2143271675"/>
    <s v="Grandy Minimarts"/>
    <s v="PZ Cussons Nigeria Plc"/>
    <s v="Canoe Bar Soap"/>
    <s v="Home Care"/>
    <s v="Fabric Clean"/>
    <s v="Canoe 130g x 48 Extra care (White)"/>
    <n v="5"/>
    <n v="3550"/>
    <x v="0"/>
    <x v="7"/>
    <d v="2020-12-09T16:37:53"/>
    <s v="Wholesale"/>
    <s v="Mobile App"/>
    <d v="1899-12-31T08:08:05"/>
    <n v="17750"/>
    <d v="1899-12-30T08:29:48"/>
    <x v="64"/>
    <x v="0"/>
  </r>
  <r>
    <d v="2020-12-08T08:29:48"/>
    <s v="STU-2143271675"/>
    <s v="Grandy Minimarts"/>
    <s v="PZ Cussons Nigeria Plc"/>
    <s v="Canoe Bar Soap"/>
    <s v="Home Care"/>
    <s v="Fabric Clean"/>
    <s v="Canoe Extra Care Laundry Bar Pure 230Gx24 (Brown)"/>
    <n v="3"/>
    <n v="3150"/>
    <x v="0"/>
    <x v="7"/>
    <d v="2020-12-09T16:37:53"/>
    <s v="Wholesale"/>
    <s v="Mobile App"/>
    <d v="1899-12-31T08:08:05"/>
    <n v="9450"/>
    <d v="1899-12-30T08:29:48"/>
    <x v="64"/>
    <x v="1"/>
  </r>
  <r>
    <d v="2020-12-09T12:05:09"/>
    <s v="STU-2143273333"/>
    <s v="C B C Minimart"/>
    <s v="PZ Cussons Nigeria Plc"/>
    <s v="Canoe Bar Soap"/>
    <s v="Home Care"/>
    <s v="Fabric Clean"/>
    <s v="Canoe 130g x 48 Extra care (White)"/>
    <n v="1"/>
    <n v="3550"/>
    <x v="0"/>
    <x v="62"/>
    <d v="2020-12-10T09:24:16"/>
    <s v="General Trade"/>
    <s v="Whatsapp"/>
    <d v="1899-12-30T21:19:07"/>
    <n v="3550"/>
    <d v="1899-12-30T12:05:09"/>
    <x v="145"/>
    <x v="1"/>
  </r>
  <r>
    <d v="2020-12-09T12:05:09"/>
    <s v="STU-2143273333"/>
    <s v="C B C Minimart"/>
    <s v="Eko Supreme Ltd"/>
    <s v="Good Mama Cleaning Detergent"/>
    <s v="Home Care"/>
    <s v="Household Clean"/>
    <s v="Good Mama Cleaning Detergent 170g x 26 Floral"/>
    <n v="1"/>
    <n v="2250"/>
    <x v="0"/>
    <x v="62"/>
    <d v="2020-12-10T09:24:16"/>
    <s v="General Trade"/>
    <s v="Whatsapp"/>
    <d v="1899-12-30T21:19:07"/>
    <n v="2250"/>
    <d v="1899-12-30T12:05:09"/>
    <x v="145"/>
    <x v="1"/>
  </r>
  <r>
    <d v="2020-12-09T12:05:09"/>
    <s v="STU-2143273333"/>
    <s v="C B C Minimart"/>
    <s v="Eko Supreme Ltd"/>
    <s v="Good Mama Cleaning Detergent"/>
    <s v="Home Care"/>
    <s v="Household Clean"/>
    <s v="Good Mama Cleaning Detergent Floral 80g x 50"/>
    <n v="4"/>
    <n v="2150"/>
    <x v="0"/>
    <x v="62"/>
    <d v="2020-12-10T09:24:16"/>
    <s v="General Trade"/>
    <s v="Whatsapp"/>
    <d v="1899-12-30T21:19:07"/>
    <n v="8600"/>
    <d v="1899-12-30T12:05:09"/>
    <x v="145"/>
    <x v="1"/>
  </r>
  <r>
    <d v="2020-12-09T12:05:09"/>
    <s v="STU-2143273333"/>
    <s v="C B C Minimart"/>
    <s v="Extreme Manufacturing Nig Ltd"/>
    <s v="So Easy Detergent"/>
    <s v="Home Care"/>
    <s v="Fabric Clean"/>
    <s v="So Easy 900g"/>
    <n v="1"/>
    <n v="2700"/>
    <x v="0"/>
    <x v="62"/>
    <d v="2020-12-10T09:24:16"/>
    <s v="General Trade"/>
    <s v="Whatsapp"/>
    <d v="1899-12-30T21:19:07"/>
    <n v="2700"/>
    <d v="1899-12-30T12:05:09"/>
    <x v="145"/>
    <x v="1"/>
  </r>
  <r>
    <d v="2020-12-09T17:00:21"/>
    <s v="STU-2143273804"/>
    <s v="Sis Glory"/>
    <s v="Extreme Manufacturing Nig Ltd"/>
    <s v="So Easy Detergent"/>
    <s v="Home Care"/>
    <s v="Fabric Clean"/>
    <s v="So Easy 80g x 51"/>
    <n v="1"/>
    <n v="2200"/>
    <x v="0"/>
    <x v="31"/>
    <d v="2020-12-10T11:36:41"/>
    <s v="General Trade"/>
    <s v="Whatsapp"/>
    <d v="1899-12-30T18:36:20"/>
    <n v="2200"/>
    <d v="1899-12-30T17:00:21"/>
    <x v="147"/>
    <x v="1"/>
  </r>
  <r>
    <d v="2020-12-09T14:54:40"/>
    <s v="STU-2143273655"/>
    <s v="Aboki wife's shop"/>
    <s v="Eko Supreme Ltd"/>
    <s v="Good Mama Cleaning Detergent"/>
    <s v="Home Care"/>
    <s v="Household Clean"/>
    <s v="Good Mama Cleaning Detergent Floral 80g x 50"/>
    <n v="2"/>
    <n v="2150"/>
    <x v="0"/>
    <x v="74"/>
    <d v="2020-12-10T12:09:18"/>
    <s v="General Trade"/>
    <s v="Whatsapp"/>
    <d v="1899-12-30T21:14:38"/>
    <n v="4300"/>
    <d v="1899-12-30T14:54:40"/>
    <x v="148"/>
    <x v="1"/>
  </r>
  <r>
    <d v="2020-12-09T14:54:40"/>
    <s v="STU-2143273655"/>
    <s v="Aboki wife's shop"/>
    <s v="Eko Supreme Ltd"/>
    <s v="Good Mama Cleaning Detergent"/>
    <s v="Home Care"/>
    <s v="Household Clean"/>
    <s v="Good Mama Cleaning Detergent 170g x 26 Floral"/>
    <n v="2"/>
    <n v="2250"/>
    <x v="0"/>
    <x v="74"/>
    <d v="2020-12-10T12:09:18"/>
    <s v="General Trade"/>
    <s v="Whatsapp"/>
    <d v="1899-12-30T21:14:38"/>
    <n v="4500"/>
    <d v="1899-12-30T14:54:40"/>
    <x v="148"/>
    <x v="1"/>
  </r>
  <r>
    <d v="2020-12-09T15:17:14"/>
    <s v="STU-2143273688"/>
    <s v="Simeon Madam"/>
    <s v="Eko Supreme Ltd"/>
    <s v="Good Mama Cleaning Detergent"/>
    <s v="Home Care"/>
    <s v="Household Clean"/>
    <s v="Good Mama Cleaning Detergent Floral 80g x 50"/>
    <n v="3"/>
    <n v="2150"/>
    <x v="0"/>
    <x v="0"/>
    <d v="2020-12-10T12:13:19"/>
    <s v="Wholesale"/>
    <s v="Whatsapp"/>
    <d v="1899-12-30T20:56:05"/>
    <n v="6450"/>
    <d v="1899-12-30T15:17:14"/>
    <x v="149"/>
    <x v="1"/>
  </r>
  <r>
    <d v="2020-12-09T15:17:14"/>
    <s v="STU-2143273688"/>
    <s v="Simeon Madam"/>
    <s v="Eko Supreme Ltd"/>
    <s v="Good Mama Cleaning Detergent"/>
    <s v="Home Care"/>
    <s v="Household Clean"/>
    <s v="Good Mama Cleaning Detergent 170g x 26 Floral"/>
    <n v="2"/>
    <n v="2250"/>
    <x v="0"/>
    <x v="0"/>
    <d v="2020-12-10T12:13:19"/>
    <s v="Wholesale"/>
    <s v="Whatsapp"/>
    <d v="1899-12-30T20:56:05"/>
    <n v="4500"/>
    <d v="1899-12-30T15:17:14"/>
    <x v="149"/>
    <x v="1"/>
  </r>
  <r>
    <d v="2020-12-09T15:17:14"/>
    <s v="STU-2143273688"/>
    <s v="Simeon Madam"/>
    <s v="Extreme Manufacturing Nig Ltd"/>
    <s v="So Easy Detergent"/>
    <s v="Home Care"/>
    <s v="Fabric Clean"/>
    <s v="So Easy 80g x 51"/>
    <n v="5"/>
    <n v="2200"/>
    <x v="0"/>
    <x v="0"/>
    <d v="2020-12-10T12:13:19"/>
    <s v="Wholesale"/>
    <s v="Whatsapp"/>
    <d v="1899-12-30T20:56:05"/>
    <n v="11000"/>
    <d v="1899-12-30T15:17:14"/>
    <x v="149"/>
    <x v="0"/>
  </r>
  <r>
    <d v="2020-12-09T13:26:32"/>
    <s v="STU-2143273474"/>
    <s v="Than-all Minimart"/>
    <s v="Eko Supreme Ltd"/>
    <s v="Good Mama Cleaning Detergent"/>
    <s v="Home Care"/>
    <s v="Household Clean"/>
    <s v="Good Mama Cleaning Detergent 170g x 26 Floral"/>
    <n v="1"/>
    <n v="2250"/>
    <x v="0"/>
    <x v="10"/>
    <d v="2020-12-10T13:31:43"/>
    <s v="General Trade"/>
    <s v="Whatsapp"/>
    <d v="1899-12-31T00:05:11"/>
    <n v="2250"/>
    <d v="1899-12-30T13:26:32"/>
    <x v="14"/>
    <x v="1"/>
  </r>
  <r>
    <d v="2020-12-09T03:53:59"/>
    <s v="STU-2143272778"/>
    <s v="Gods Minimart"/>
    <s v="Eko Supreme Ltd"/>
    <s v="Good Mama Cleaning Detergent"/>
    <s v="Home Care"/>
    <s v="Household Clean"/>
    <s v="Good Mama Cleaning Detergent 170g x 26 Floral"/>
    <n v="30"/>
    <n v="2250"/>
    <x v="0"/>
    <x v="4"/>
    <d v="2020-12-10T15:34:30"/>
    <s v="General Trade"/>
    <s v="Mobile App"/>
    <d v="1899-12-31T11:40:31"/>
    <n v="67500"/>
    <d v="1899-12-30T03:53:59"/>
    <x v="419"/>
    <x v="0"/>
  </r>
  <r>
    <d v="2020-12-09T03:53:59"/>
    <s v="STU-2143272778"/>
    <s v="Gods Minimart"/>
    <s v="PZ Cussons Nigeria Plc"/>
    <s v="Canoe Bar Soap"/>
    <s v="Home Care"/>
    <s v="Fabric Clean"/>
    <s v="Canoe 130g x 48 Extra care (White)"/>
    <n v="5"/>
    <n v="3550"/>
    <x v="0"/>
    <x v="4"/>
    <d v="2020-12-10T15:34:30"/>
    <s v="General Trade"/>
    <s v="Mobile App"/>
    <d v="1899-12-31T11:40:31"/>
    <n v="17750"/>
    <d v="1899-12-30T03:53:59"/>
    <x v="419"/>
    <x v="0"/>
  </r>
  <r>
    <d v="2020-12-10T13:40:50"/>
    <s v="STU-2143274741"/>
    <s v="Than-all Minimart"/>
    <s v="Eko Supreme Ltd"/>
    <s v="Good Mama Cleaning Detergent"/>
    <s v="Home Care"/>
    <s v="Household Clean"/>
    <s v="Good Mama Cleaning Detergent 170g x 26 Floral"/>
    <n v="1"/>
    <n v="2250"/>
    <x v="0"/>
    <x v="13"/>
    <d v="2020-12-11T08:58:43"/>
    <s v="General Trade"/>
    <s v="Whatsapp"/>
    <d v="1899-12-30T19:17:53"/>
    <n v="2250"/>
    <d v="1899-12-30T13:40:50"/>
    <x v="158"/>
    <x v="1"/>
  </r>
  <r>
    <d v="2020-12-10T15:09:17"/>
    <s v="STU-2143274937"/>
    <s v="Ac Godson"/>
    <s v="Eko Supreme Ltd"/>
    <s v="Good Mama Cleaning Detergent"/>
    <s v="Home Care"/>
    <s v="Household Clean"/>
    <s v="Good Mama Cleaning Detergent 170g x 26 Floral"/>
    <n v="1"/>
    <n v="2250"/>
    <x v="0"/>
    <x v="11"/>
    <d v="2020-12-11T12:37:08"/>
    <s v="General Trade"/>
    <s v="Whatsapp"/>
    <d v="1899-12-30T21:27:51"/>
    <n v="2250"/>
    <d v="1899-12-30T15:09:17"/>
    <x v="15"/>
    <x v="1"/>
  </r>
  <r>
    <d v="2020-12-10T15:09:18"/>
    <s v="STU-2143274937"/>
    <s v="Ac Godson"/>
    <s v="Extreme Manufacturing Nig Ltd"/>
    <s v="So Easy Detergent"/>
    <s v="Home Care"/>
    <s v="Fabric Clean"/>
    <s v="So Easy 170g x 26"/>
    <n v="1"/>
    <n v="2300"/>
    <x v="0"/>
    <x v="11"/>
    <d v="2020-12-11T12:37:08"/>
    <s v="General Trade"/>
    <s v="Whatsapp"/>
    <d v="1899-12-30T21:27:50"/>
    <n v="2300"/>
    <d v="1899-12-30T15:09:18"/>
    <x v="15"/>
    <x v="1"/>
  </r>
  <r>
    <d v="2020-12-10T15:09:18"/>
    <s v="STU-2143274937"/>
    <s v="Ac Godson"/>
    <s v="Extreme Manufacturing Nig Ltd"/>
    <s v="So Easy Detergent"/>
    <s v="Home Care"/>
    <s v="Fabric Clean"/>
    <s v="So Easy 80g x 51"/>
    <n v="1"/>
    <n v="2200"/>
    <x v="0"/>
    <x v="11"/>
    <d v="2020-12-11T12:37:08"/>
    <s v="General Trade"/>
    <s v="Whatsapp"/>
    <d v="1899-12-30T21:27:50"/>
    <n v="2200"/>
    <d v="1899-12-30T15:09:18"/>
    <x v="15"/>
    <x v="1"/>
  </r>
  <r>
    <d v="2020-12-10T13:50:30"/>
    <s v="STU-2143274793"/>
    <s v="Mavelouse Minimart"/>
    <s v="Eko Supreme Ltd"/>
    <s v="Good Mama Cleaning Detergent"/>
    <s v="Home Care"/>
    <s v="Household Clean"/>
    <s v="Good Mama Cleaning Detergent Lemon 170g x 26"/>
    <n v="1"/>
    <n v="2250"/>
    <x v="0"/>
    <x v="78"/>
    <d v="2020-12-11T12:48:41"/>
    <s v="General Trade"/>
    <s v="Whatsapp"/>
    <d v="1899-12-30T22:58:11"/>
    <n v="2250"/>
    <d v="1899-12-30T13:50:30"/>
    <x v="164"/>
    <x v="1"/>
  </r>
  <r>
    <d v="2020-12-10T13:50:30"/>
    <s v="STU-2143274793"/>
    <s v="Mavelouse Minimart"/>
    <s v="Eko Supreme Ltd"/>
    <s v="Good Mama Cleaning Detergent"/>
    <s v="Home Care"/>
    <s v="Household Clean"/>
    <s v="good Mama Cleaning Detergent Lemon 850g x 6"/>
    <n v="1"/>
    <n v="2350"/>
    <x v="0"/>
    <x v="78"/>
    <d v="2020-12-11T12:48:41"/>
    <s v="General Trade"/>
    <s v="Whatsapp"/>
    <d v="1899-12-30T22:58:11"/>
    <n v="2350"/>
    <d v="1899-12-30T13:50:30"/>
    <x v="164"/>
    <x v="1"/>
  </r>
  <r>
    <d v="2020-12-10T13:50:31"/>
    <s v="STU-2143274793"/>
    <s v="Mavelouse Minimart"/>
    <s v="Extreme Manufacturing Nig Ltd"/>
    <s v="So Easy Detergent"/>
    <s v="Home Care"/>
    <s v="Fabric Clean"/>
    <s v="So Easy 80g x 51"/>
    <n v="1"/>
    <n v="2200"/>
    <x v="0"/>
    <x v="78"/>
    <d v="2020-12-11T12:48:41"/>
    <s v="General Trade"/>
    <s v="Whatsapp"/>
    <d v="1899-12-30T22:58:10"/>
    <n v="2200"/>
    <d v="1899-12-30T13:50:31"/>
    <x v="164"/>
    <x v="1"/>
  </r>
  <r>
    <d v="2020-12-10T16:59:24"/>
    <s v="STU-2143275105"/>
    <s v="Gods Minimart"/>
    <s v="Eko Supreme Ltd"/>
    <s v="Good Mama Cleaning Detergent"/>
    <s v="Home Care"/>
    <s v="Household Clean"/>
    <s v="Good Mama Cleaning Detergent 80g x 50 Lemon"/>
    <n v="25"/>
    <n v="2150"/>
    <x v="0"/>
    <x v="4"/>
    <d v="2020-12-11T15:04:33"/>
    <s v="General Trade"/>
    <s v="Mobile App"/>
    <d v="1899-12-30T22:05:09"/>
    <n v="53750"/>
    <d v="1899-12-30T16:59:24"/>
    <x v="167"/>
    <x v="0"/>
  </r>
  <r>
    <d v="2020-12-10T17:07:54"/>
    <s v="STU-2143275130"/>
    <s v="Gods Minimart"/>
    <s v="Eko Supreme Ltd"/>
    <s v="Good Mama Cleaning Detergent"/>
    <s v="Home Care"/>
    <s v="Household Clean"/>
    <s v="Good Mama Cleaning Detergent 170g x 26 Floral"/>
    <n v="50"/>
    <n v="2250"/>
    <x v="0"/>
    <x v="4"/>
    <d v="2020-12-11T15:04:33"/>
    <s v="General Trade"/>
    <s v="Mobile App"/>
    <d v="1899-12-30T21:56:39"/>
    <n v="112500"/>
    <d v="1899-12-30T17:07:54"/>
    <x v="167"/>
    <x v="0"/>
  </r>
  <r>
    <d v="2020-12-10T17:49:20"/>
    <s v="STU-2143275169"/>
    <s v="Anawu Minimart"/>
    <s v="Eko Supreme Ltd"/>
    <s v="Good Mama Cleaning Detergent"/>
    <s v="Home Care"/>
    <s v="Household Clean"/>
    <s v="Good Mama Cleaning Detergent Floral 850g x 6"/>
    <n v="2"/>
    <n v="2350"/>
    <x v="0"/>
    <x v="81"/>
    <d v="2020-12-12T08:25:47"/>
    <s v="General Trade"/>
    <s v="Whatsapp"/>
    <d v="1899-12-31T14:36:27"/>
    <n v="4700"/>
    <d v="1899-12-30T17:49:20"/>
    <x v="172"/>
    <x v="1"/>
  </r>
  <r>
    <d v="2020-12-10T17:49:21"/>
    <s v="STU-2143275169"/>
    <s v="Anawu Minimart"/>
    <s v="Extreme Manufacturing Nig Ltd"/>
    <s v="So Easy Detergent"/>
    <s v="Home Care"/>
    <s v="Fabric Clean"/>
    <s v="So Easy 900g"/>
    <n v="2"/>
    <n v="2700"/>
    <x v="0"/>
    <x v="81"/>
    <d v="2020-12-12T08:25:47"/>
    <s v="General Trade"/>
    <s v="Whatsapp"/>
    <d v="1899-12-31T14:36:26"/>
    <n v="5400"/>
    <d v="1899-12-30T17:49:21"/>
    <x v="172"/>
    <x v="1"/>
  </r>
  <r>
    <d v="2020-12-11T10:26:18"/>
    <s v="STU-2143275855"/>
    <s v="smine me Minimart"/>
    <s v="Extreme Manufacturing Nig Ltd"/>
    <s v="So Easy Detergent"/>
    <s v="Home Care"/>
    <s v="Fabric Clean"/>
    <s v="So Easy 170g x 26"/>
    <n v="1"/>
    <n v="2300"/>
    <x v="0"/>
    <x v="46"/>
    <d v="2020-12-12T12:01:17"/>
    <s v="General Trade"/>
    <s v="Mobile App"/>
    <d v="1899-12-31T01:34:59"/>
    <n v="2300"/>
    <d v="1899-12-30T10:26:18"/>
    <x v="174"/>
    <x v="1"/>
  </r>
  <r>
    <d v="2020-12-11T10:26:18"/>
    <s v="STU-2143275855"/>
    <s v="smine me Minimart"/>
    <s v="Extreme Manufacturing Nig Ltd"/>
    <s v="So Easy Detergent"/>
    <s v="Home Care"/>
    <s v="Fabric Clean"/>
    <s v="So Easy 80g x 51"/>
    <n v="1"/>
    <n v="2200"/>
    <x v="0"/>
    <x v="46"/>
    <d v="2020-12-12T12:01:17"/>
    <s v="General Trade"/>
    <s v="Mobile App"/>
    <d v="1899-12-31T01:34:59"/>
    <n v="2200"/>
    <d v="1899-12-30T10:26:18"/>
    <x v="174"/>
    <x v="1"/>
  </r>
  <r>
    <d v="2020-12-11T10:26:18"/>
    <s v="STU-2143275855"/>
    <s v="smine me Minimart"/>
    <s v="Nourdm Global"/>
    <s v="Magik Multipurpose Detergent"/>
    <s v="Home Care"/>
    <s v="Fabric Clean"/>
    <s v="Magik 170g x 26"/>
    <n v="1"/>
    <n v="2190"/>
    <x v="0"/>
    <x v="46"/>
    <d v="2020-12-12T12:01:17"/>
    <s v="General Trade"/>
    <s v="Mobile App"/>
    <d v="1899-12-31T01:34:59"/>
    <n v="2190"/>
    <d v="1899-12-30T10:26:18"/>
    <x v="174"/>
    <x v="1"/>
  </r>
  <r>
    <d v="2020-12-11T17:54:03"/>
    <s v="STU-2143276530"/>
    <s v="Mz Good Rich Supermarket"/>
    <s v="Procter and Gamble"/>
    <s v="Ariel Detergent"/>
    <s v="Home Care"/>
    <s v="Fabric Clean"/>
    <s v="Ariel Hs 2Kg x 4"/>
    <n v="1"/>
    <n v="5700"/>
    <x v="0"/>
    <x v="13"/>
    <d v="2020-12-12T12:54:39"/>
    <s v="Modern Trade"/>
    <s v="Whatsapp"/>
    <d v="1899-12-30T19:00:36"/>
    <n v="5700"/>
    <d v="1899-12-30T17:54:03"/>
    <x v="177"/>
    <x v="1"/>
  </r>
  <r>
    <d v="2020-12-11T17:54:03"/>
    <s v="STU-2143276530"/>
    <s v="Mz Good Rich Supermarket"/>
    <s v="Procter and Gamble"/>
    <s v="Ariel Detergent"/>
    <s v="Home Care"/>
    <s v="Fabric Clean"/>
    <s v="Ariel Ankara &amp; Colour 800g x 8"/>
    <n v="1"/>
    <n v="4150"/>
    <x v="0"/>
    <x v="13"/>
    <d v="2020-12-12T12:54:39"/>
    <s v="Modern Trade"/>
    <s v="Whatsapp"/>
    <d v="1899-12-30T19:00:36"/>
    <n v="4150"/>
    <d v="1899-12-30T17:54:03"/>
    <x v="177"/>
    <x v="1"/>
  </r>
  <r>
    <d v="2020-12-11T17:54:04"/>
    <s v="STU-2143276530"/>
    <s v="Mz Good Rich Supermarket"/>
    <s v="Eko Supreme Ltd"/>
    <s v="Good Mama Cleaning Detergent"/>
    <s v="Home Care"/>
    <s v="Household Clean"/>
    <s v="Good Mama Cleaning Detergent Floral 850g x 6"/>
    <n v="2"/>
    <n v="2350"/>
    <x v="0"/>
    <x v="13"/>
    <d v="2020-12-12T12:54:39"/>
    <s v="Modern Trade"/>
    <s v="Whatsapp"/>
    <d v="1899-12-30T19:00:35"/>
    <n v="4700"/>
    <d v="1899-12-30T17:54:04"/>
    <x v="177"/>
    <x v="1"/>
  </r>
  <r>
    <d v="2020-12-11T17:54:04"/>
    <s v="STU-2143276530"/>
    <s v="Mz Good Rich Supermarket"/>
    <s v="Eko Supreme Ltd"/>
    <s v="Good Mama Cleaning Detergent"/>
    <s v="Home Care"/>
    <s v="Household Clean"/>
    <s v="Good Mama Cleaning Detergent 170g x 26 Floral"/>
    <n v="1"/>
    <n v="2250"/>
    <x v="0"/>
    <x v="13"/>
    <d v="2020-12-12T12:54:39"/>
    <s v="Modern Trade"/>
    <s v="Whatsapp"/>
    <d v="1899-12-30T19:00:35"/>
    <n v="2250"/>
    <d v="1899-12-30T17:54:04"/>
    <x v="177"/>
    <x v="1"/>
  </r>
  <r>
    <d v="2020-12-11T16:44:51"/>
    <s v="STU-2143276423"/>
    <s v="Nk Minimarts"/>
    <s v="Procter and Gamble"/>
    <s v="Ariel Detergent"/>
    <s v="Home Care"/>
    <s v="Fabric Clean"/>
    <s v="Ariel Ankara &amp; Colour 800g x 8"/>
    <n v="1"/>
    <n v="4150"/>
    <x v="0"/>
    <x v="56"/>
    <d v="2020-12-12T13:11:58"/>
    <s v="General Trade"/>
    <s v="Whatsapp"/>
    <d v="1899-12-30T20:27:07"/>
    <n v="4150"/>
    <d v="1899-12-30T16:44:51"/>
    <x v="178"/>
    <x v="1"/>
  </r>
  <r>
    <d v="2020-12-11T17:46:16"/>
    <s v="STU-2143276520"/>
    <s v="Madam Wisdom Minimart"/>
    <s v="PZ Cussons Nigeria Plc"/>
    <s v="Canoe Bar Soap"/>
    <s v="Home Care"/>
    <s v="Fabric Clean"/>
    <s v="Canoe 130g x 48 Extra care (White)"/>
    <n v="1"/>
    <n v="3550"/>
    <x v="0"/>
    <x v="19"/>
    <d v="2020-12-12T15:10:35"/>
    <s v="General Trade"/>
    <s v="Whatsapp"/>
    <d v="1899-12-30T21:24:19"/>
    <n v="3550"/>
    <d v="1899-12-30T17:46:16"/>
    <x v="181"/>
    <x v="1"/>
  </r>
  <r>
    <d v="2020-12-11T12:45:48"/>
    <s v="STU-2143276114"/>
    <s v="Morfas Minimart"/>
    <s v="PZ Cussons Nigeria Plc"/>
    <s v="Canoe Bar Soap"/>
    <s v="Home Care"/>
    <s v="Fabric Clean"/>
    <s v="Canoe 130g x 48 Extra care (White)"/>
    <n v="7"/>
    <n v="3550"/>
    <x v="0"/>
    <x v="4"/>
    <d v="2020-12-12T16:29:42"/>
    <s v="General Trade"/>
    <s v="Mobile App"/>
    <d v="1899-12-31T03:43:54"/>
    <n v="24850"/>
    <d v="1899-12-30T12:45:48"/>
    <x v="183"/>
    <x v="0"/>
  </r>
  <r>
    <d v="2020-12-11T12:45:48"/>
    <s v="STU-2143276114"/>
    <s v="Morfas Minimart"/>
    <s v="Eko Supreme Ltd"/>
    <s v="Good Mama Cleaning Detergent"/>
    <s v="Home Care"/>
    <s v="Household Clean"/>
    <s v="Good Mama Cleaning Detergent Floral 80g x 50"/>
    <n v="16"/>
    <n v="2150"/>
    <x v="0"/>
    <x v="4"/>
    <d v="2020-12-12T16:29:42"/>
    <s v="General Trade"/>
    <s v="Mobile App"/>
    <d v="1899-12-31T03:43:54"/>
    <n v="34400"/>
    <d v="1899-12-30T12:45:48"/>
    <x v="183"/>
    <x v="0"/>
  </r>
  <r>
    <d v="2020-12-11T12:47:14"/>
    <s v="STU-2143276117"/>
    <s v="Morfas Minimart"/>
    <s v="Eko Supreme Ltd"/>
    <s v="Good Mama Cleaning Detergent"/>
    <s v="Home Care"/>
    <s v="Household Clean"/>
    <s v="Good Mama Cleaning Detergent 170g x 26 Floral"/>
    <n v="15"/>
    <n v="2250"/>
    <x v="0"/>
    <x v="4"/>
    <d v="2020-12-12T16:29:42"/>
    <s v="General Trade"/>
    <s v="Mobile App"/>
    <d v="1899-12-31T03:42:28"/>
    <n v="33750"/>
    <d v="1899-12-30T12:47:14"/>
    <x v="183"/>
    <x v="0"/>
  </r>
  <r>
    <d v="2020-12-11T17:57:39"/>
    <s v="STU-2143276543"/>
    <s v="Silver Destiny"/>
    <s v="Eko Supreme Ltd"/>
    <s v="Good Mama Cleaning Detergent"/>
    <s v="Home Care"/>
    <s v="Household Clean"/>
    <s v="Good Mama Cleaning Detergent 170g x 26 Floral"/>
    <n v="1"/>
    <n v="2250"/>
    <x v="0"/>
    <x v="14"/>
    <d v="2020-12-12T19:54:45"/>
    <s v="General Trade"/>
    <s v="Whatsapp"/>
    <d v="1899-12-31T01:57:06"/>
    <n v="2250"/>
    <d v="1899-12-30T17:57:39"/>
    <x v="18"/>
    <x v="1"/>
  </r>
  <r>
    <d v="2020-12-11T17:57:39"/>
    <s v="STU-2143276543"/>
    <s v="Silver Destiny"/>
    <s v="Eko Supreme Ltd"/>
    <s v="Good Mama Cleaning Detergent"/>
    <s v="Home Care"/>
    <s v="Household Clean"/>
    <s v="Good Mama Cleaning Detergent Floral 80g x 50"/>
    <n v="1"/>
    <n v="2150"/>
    <x v="0"/>
    <x v="14"/>
    <d v="2020-12-12T19:54:45"/>
    <s v="General Trade"/>
    <s v="Whatsapp"/>
    <d v="1899-12-31T01:57:06"/>
    <n v="2150"/>
    <d v="1899-12-30T17:57:39"/>
    <x v="18"/>
    <x v="1"/>
  </r>
  <r>
    <d v="2020-12-10T20:09:56"/>
    <s v="STU-2143275271"/>
    <s v="David Minimart"/>
    <s v="Nourdm Global"/>
    <s v="Magik Multipurpose Detergent"/>
    <s v="Home Care"/>
    <s v="Fabric Clean"/>
    <s v="Magik 170g x 26"/>
    <n v="5"/>
    <n v="2190"/>
    <x v="0"/>
    <x v="94"/>
    <d v="2020-12-14T00:01:15"/>
    <s v="Wholesale"/>
    <s v="Mobile App"/>
    <d v="1900-01-02T03:51:19"/>
    <n v="10950"/>
    <d v="1899-12-30T20:09:56"/>
    <x v="420"/>
    <x v="0"/>
  </r>
  <r>
    <d v="2020-12-10T20:09:56"/>
    <s v="STU-2143275271"/>
    <s v="David Minimart"/>
    <s v="Nourdm Global"/>
    <s v="Magik Multipurpose Detergent"/>
    <s v="Home Care"/>
    <s v="Fabric Clean"/>
    <s v="Magik 80g x 51"/>
    <n v="10"/>
    <n v="2120"/>
    <x v="0"/>
    <x v="94"/>
    <d v="2020-12-14T00:01:15"/>
    <s v="Wholesale"/>
    <s v="Mobile App"/>
    <d v="1900-01-02T03:51:19"/>
    <n v="21200"/>
    <d v="1899-12-30T20:09:56"/>
    <x v="420"/>
    <x v="0"/>
  </r>
  <r>
    <d v="2020-12-10T20:09:56"/>
    <s v="STU-2143275271"/>
    <s v="David Minimart"/>
    <s v="Procter and Gamble"/>
    <s v="Ariel Detergent"/>
    <s v="Home Care"/>
    <s v="Fabric Clean"/>
    <s v="Ariel Ankara &amp; Colour 150g x 24"/>
    <n v="5"/>
    <n v="2100"/>
    <x v="0"/>
    <x v="94"/>
    <d v="2020-12-14T00:01:15"/>
    <s v="Wholesale"/>
    <s v="Mobile App"/>
    <d v="1900-01-02T03:51:19"/>
    <n v="10500"/>
    <d v="1899-12-30T20:09:56"/>
    <x v="420"/>
    <x v="0"/>
  </r>
  <r>
    <d v="2020-12-10T20:09:56"/>
    <s v="STU-2143275271"/>
    <s v="David Minimart"/>
    <s v="Eko Supreme Ltd"/>
    <s v="Good Mama Cleaning Detergent"/>
    <s v="Home Care"/>
    <s v="Household Clean"/>
    <s v="Good Mama Cleaning Detergent Lemon 170g x 26"/>
    <n v="10"/>
    <n v="2250"/>
    <x v="0"/>
    <x v="94"/>
    <d v="2020-12-14T00:01:15"/>
    <s v="Wholesale"/>
    <s v="Mobile App"/>
    <d v="1900-01-02T03:51:19"/>
    <n v="22500"/>
    <d v="1899-12-30T20:09:56"/>
    <x v="420"/>
    <x v="0"/>
  </r>
  <r>
    <d v="2020-12-13T17:29:12"/>
    <s v="STU-2143277522"/>
    <s v="Ronksey Minimart"/>
    <s v="Eko Supreme Ltd"/>
    <s v="Good Mama Cleaning Detergent"/>
    <s v="Home Care"/>
    <s v="Household Clean"/>
    <s v="Good Mama Cleaning Detergent 170g x 26 Floral"/>
    <n v="1"/>
    <n v="2250"/>
    <x v="0"/>
    <x v="63"/>
    <d v="2020-12-14T09:22:16"/>
    <s v="General Trade"/>
    <s v="Whatsapp"/>
    <d v="1899-12-30T15:53:04"/>
    <n v="2250"/>
    <d v="1899-12-30T17:29:12"/>
    <x v="187"/>
    <x v="1"/>
  </r>
  <r>
    <d v="2020-12-13T17:29:12"/>
    <s v="STU-2143277522"/>
    <s v="Ronksey Minimart"/>
    <s v="Eko Supreme Ltd"/>
    <s v="Good Mama Cleaning Detergent"/>
    <s v="Home Care"/>
    <s v="Household Clean"/>
    <s v="Good Mama Cleaning Detergent Lemon 170g x 26"/>
    <n v="1"/>
    <n v="2250"/>
    <x v="0"/>
    <x v="63"/>
    <d v="2020-12-14T09:22:16"/>
    <s v="General Trade"/>
    <s v="Whatsapp"/>
    <d v="1899-12-30T15:53:04"/>
    <n v="2250"/>
    <d v="1899-12-30T17:29:12"/>
    <x v="187"/>
    <x v="1"/>
  </r>
  <r>
    <d v="2020-12-13T17:29:12"/>
    <s v="STU-2143277522"/>
    <s v="Ronksey Minimart"/>
    <s v="Eko Supreme Ltd"/>
    <s v="Good Mama Cleaning Detergent"/>
    <s v="Home Care"/>
    <s v="Household Clean"/>
    <s v="Good Mama Cleaning Detergent 80g x 50 Lemon"/>
    <n v="1"/>
    <n v="2150"/>
    <x v="0"/>
    <x v="63"/>
    <d v="2020-12-14T09:22:16"/>
    <s v="General Trade"/>
    <s v="Whatsapp"/>
    <d v="1899-12-30T15:53:04"/>
    <n v="2150"/>
    <d v="1899-12-30T17:29:12"/>
    <x v="187"/>
    <x v="1"/>
  </r>
  <r>
    <d v="2020-12-13T17:29:12"/>
    <s v="STU-2143277522"/>
    <s v="Ronksey Minimart"/>
    <s v="Eko Supreme Ltd"/>
    <s v="Good Mama Cleaning Detergent"/>
    <s v="Home Care"/>
    <s v="Household Clean"/>
    <s v="Good Mama Cleaning Detergent Floral 80g x 50"/>
    <n v="1"/>
    <n v="2150"/>
    <x v="0"/>
    <x v="63"/>
    <d v="2020-12-14T09:22:16"/>
    <s v="General Trade"/>
    <s v="Whatsapp"/>
    <d v="1899-12-30T15:53:04"/>
    <n v="2150"/>
    <d v="1899-12-30T17:29:12"/>
    <x v="187"/>
    <x v="1"/>
  </r>
  <r>
    <d v="2020-12-12T12:42:31"/>
    <s v="STU-2143277102"/>
    <s v="Sariki Minimart"/>
    <s v="Limited"/>
    <s v="Supreme Tasty Chicken Instant Noodles"/>
    <s v="Home Care"/>
    <s v="Kitchen Supplies"/>
    <s v="Supreme Tasty Chicken Instant Noodles 70g"/>
    <n v="5"/>
    <n v="1900"/>
    <x v="0"/>
    <x v="46"/>
    <d v="2020-12-14T10:24:31"/>
    <s v="Wholesale"/>
    <s v="Whatsapp"/>
    <d v="1899-12-31T21:42:00"/>
    <n v="9500"/>
    <d v="1899-12-30T12:42:31"/>
    <x v="65"/>
    <x v="1"/>
  </r>
  <r>
    <d v="2020-12-12T14:17:20"/>
    <s v="STU-2143277191"/>
    <s v="Oge Mini Mart"/>
    <s v="Extreme Manufacturing Nig Ltd"/>
    <s v="So Easy Detergent"/>
    <s v="Home Care"/>
    <s v="Fabric Clean"/>
    <s v="So Easy 900g"/>
    <n v="1"/>
    <n v="2700"/>
    <x v="0"/>
    <x v="18"/>
    <d v="2020-12-14T11:52:44"/>
    <s v="General Trade"/>
    <s v="Whatsapp"/>
    <d v="1899-12-31T21:35:24"/>
    <n v="2700"/>
    <d v="1899-12-30T14:17:20"/>
    <x v="67"/>
    <x v="1"/>
  </r>
  <r>
    <d v="2020-12-12T14:17:20"/>
    <s v="STU-2143277191"/>
    <s v="Oge Mini Mart"/>
    <s v="Extreme Manufacturing Nig Ltd"/>
    <s v="So Easy Detergent"/>
    <s v="Home Care"/>
    <s v="Fabric Clean"/>
    <s v="So Easy 170g x 26"/>
    <n v="2"/>
    <n v="2300"/>
    <x v="0"/>
    <x v="18"/>
    <d v="2020-12-14T11:52:44"/>
    <s v="General Trade"/>
    <s v="Whatsapp"/>
    <d v="1899-12-31T21:35:24"/>
    <n v="4600"/>
    <d v="1899-12-30T14:17:20"/>
    <x v="67"/>
    <x v="1"/>
  </r>
  <r>
    <d v="2020-12-12T14:17:20"/>
    <s v="STU-2143277191"/>
    <s v="Oge Mini Mart"/>
    <s v="Extreme Manufacturing Nig Ltd"/>
    <s v="So Easy Detergent"/>
    <s v="Home Care"/>
    <s v="Fabric Clean"/>
    <s v="So Easy 80g x 51"/>
    <n v="2"/>
    <n v="2200"/>
    <x v="0"/>
    <x v="18"/>
    <d v="2020-12-14T11:52:44"/>
    <s v="General Trade"/>
    <s v="Whatsapp"/>
    <d v="1899-12-31T21:35:24"/>
    <n v="4400"/>
    <d v="1899-12-30T14:17:20"/>
    <x v="67"/>
    <x v="1"/>
  </r>
  <r>
    <d v="2020-12-12T09:30:11"/>
    <s v="STU-2143276767"/>
    <s v="Madam Claire"/>
    <s v="Extreme Manufacturing Nig Ltd"/>
    <s v="So Easy Detergent"/>
    <s v="Home Care"/>
    <s v="Fabric Clean"/>
    <s v="So Easy 80g x 51"/>
    <n v="2"/>
    <n v="2200"/>
    <x v="0"/>
    <x v="74"/>
    <d v="2020-12-14T12:48:55"/>
    <s v="General Trade"/>
    <s v="Whatsapp"/>
    <d v="1900-01-01T03:18:44"/>
    <n v="4400"/>
    <d v="1899-12-30T09:30:11"/>
    <x v="192"/>
    <x v="1"/>
  </r>
  <r>
    <d v="2020-12-12T09:30:11"/>
    <s v="STU-2143276767"/>
    <s v="Madam Claire"/>
    <s v="Extreme Manufacturing Nig Ltd"/>
    <s v="So Easy Detergent"/>
    <s v="Home Care"/>
    <s v="Fabric Clean"/>
    <s v="So Easy 900g"/>
    <n v="1"/>
    <n v="2700"/>
    <x v="0"/>
    <x v="74"/>
    <d v="2020-12-14T12:48:55"/>
    <s v="General Trade"/>
    <s v="Whatsapp"/>
    <d v="1900-01-01T03:18:44"/>
    <n v="2700"/>
    <d v="1899-12-30T09:30:11"/>
    <x v="192"/>
    <x v="1"/>
  </r>
  <r>
    <d v="2020-12-12T09:30:11"/>
    <s v="STU-2143276767"/>
    <s v="Madam Claire"/>
    <s v="Eko Supreme Ltd"/>
    <s v="Good Mama Cleaning Detergent"/>
    <s v="Home Care"/>
    <s v="Household Clean"/>
    <s v="Good Mama Cleaning Detergent Floral 80g x 50"/>
    <n v="2"/>
    <n v="2150"/>
    <x v="0"/>
    <x v="74"/>
    <d v="2020-12-14T12:48:55"/>
    <s v="General Trade"/>
    <s v="Whatsapp"/>
    <d v="1900-01-01T03:18:44"/>
    <n v="4300"/>
    <d v="1899-12-30T09:30:11"/>
    <x v="192"/>
    <x v="1"/>
  </r>
  <r>
    <d v="2020-12-11T20:59:24"/>
    <s v="STU-2143276617"/>
    <s v="Rodam Enterprises"/>
    <s v="Eko Supreme Ltd"/>
    <s v="Good Mama Cleaning Detergent"/>
    <s v="Home Care"/>
    <s v="Household Clean"/>
    <s v="Good Mama Cleaning Detergent Floral 80g x 50"/>
    <n v="20"/>
    <n v="2150"/>
    <x v="0"/>
    <x v="0"/>
    <d v="2020-12-14T14:29:55"/>
    <s v="General Trade"/>
    <s v="Mobile App"/>
    <d v="1900-01-01T17:30:31"/>
    <n v="43000"/>
    <d v="1899-12-30T20:59:24"/>
    <x v="69"/>
    <x v="0"/>
  </r>
  <r>
    <d v="2020-12-11T20:59:24"/>
    <s v="STU-2143276617"/>
    <s v="Rodam Enterprises"/>
    <s v="Eko Supreme Ltd"/>
    <s v="Good Mama Cleaning Detergent"/>
    <s v="Home Care"/>
    <s v="Household Clean"/>
    <s v="Good Mama Cleaning Detergent Floral 850g x 6"/>
    <n v="5"/>
    <n v="2350"/>
    <x v="0"/>
    <x v="0"/>
    <d v="2020-12-14T14:29:55"/>
    <s v="General Trade"/>
    <s v="Mobile App"/>
    <d v="1900-01-01T17:30:31"/>
    <n v="11750"/>
    <d v="1899-12-30T20:59:24"/>
    <x v="69"/>
    <x v="0"/>
  </r>
  <r>
    <d v="2020-12-11T20:59:24"/>
    <s v="STU-2143276617"/>
    <s v="Rodam Enterprises"/>
    <s v="Eko Supreme Ltd"/>
    <s v="Good Mama Cleaning Detergent"/>
    <s v="Home Care"/>
    <s v="Household Clean"/>
    <s v="Good Mama Cleaning Detergent 170g x 26 Floral"/>
    <n v="20"/>
    <n v="2250"/>
    <x v="0"/>
    <x v="0"/>
    <d v="2020-12-14T14:29:55"/>
    <s v="General Trade"/>
    <s v="Mobile App"/>
    <d v="1900-01-01T17:30:31"/>
    <n v="45000"/>
    <d v="1899-12-30T20:59:24"/>
    <x v="69"/>
    <x v="0"/>
  </r>
  <r>
    <d v="2020-12-13T17:54:19"/>
    <s v="STU-2143277529"/>
    <s v="K &amp; P Provision Minimarts"/>
    <s v="Extreme Manufacturing Nig Ltd"/>
    <s v="So Easy Detergent"/>
    <s v="Home Care"/>
    <s v="Fabric Clean"/>
    <s v="So Easy 80g x 51"/>
    <n v="1"/>
    <n v="2200"/>
    <x v="0"/>
    <x v="15"/>
    <d v="2020-12-14T15:50:04"/>
    <s v="General Trade"/>
    <s v="Whatsapp"/>
    <d v="1899-12-30T21:55:45"/>
    <n v="2200"/>
    <d v="1899-12-30T17:54:19"/>
    <x v="19"/>
    <x v="1"/>
  </r>
  <r>
    <d v="2020-12-13T17:54:19"/>
    <s v="STU-2143277529"/>
    <s v="K &amp; P Provision Minimarts"/>
    <s v="Extreme Manufacturing Nig Ltd"/>
    <s v="So Easy Detergent"/>
    <s v="Home Care"/>
    <s v="Fabric Clean"/>
    <s v="So Easy 170g x 26"/>
    <n v="1"/>
    <n v="2300"/>
    <x v="0"/>
    <x v="15"/>
    <d v="2020-12-14T15:50:04"/>
    <s v="General Trade"/>
    <s v="Whatsapp"/>
    <d v="1899-12-30T21:55:45"/>
    <n v="2300"/>
    <d v="1899-12-30T17:54:19"/>
    <x v="19"/>
    <x v="1"/>
  </r>
  <r>
    <d v="2020-12-13T17:54:19"/>
    <s v="STU-2143277529"/>
    <s v="K &amp; P Provision Minimarts"/>
    <s v="Unilever Nigeria Plc"/>
    <s v="Sunlight Washing Powder (Spc.)"/>
    <s v="Home Care"/>
    <s v="Fabric Clean"/>
    <s v="Sunlight Destiny Powder Yellow 72x80g"/>
    <n v="1"/>
    <n v="3000"/>
    <x v="0"/>
    <x v="15"/>
    <d v="2020-12-14T15:50:04"/>
    <s v="General Trade"/>
    <s v="Whatsapp"/>
    <d v="1899-12-30T21:55:45"/>
    <n v="3000"/>
    <d v="1899-12-30T17:54:19"/>
    <x v="19"/>
    <x v="1"/>
  </r>
  <r>
    <d v="2020-12-12T09:59:33"/>
    <s v="STU-2143276895"/>
    <s v="Mavelouse Minimart"/>
    <s v="Procter and Gamble"/>
    <s v="Ariel Detergent"/>
    <s v="Home Care"/>
    <s v="Fabric Clean"/>
    <s v="Ariel Ankara &amp; Colour 150g x 24"/>
    <n v="1"/>
    <n v="2100"/>
    <x v="0"/>
    <x v="68"/>
    <d v="2020-12-14T16:28:56"/>
    <s v="General Trade"/>
    <s v="Whatsapp"/>
    <d v="1900-01-01T06:29:23"/>
    <n v="2100"/>
    <d v="1899-12-30T09:59:33"/>
    <x v="196"/>
    <x v="1"/>
  </r>
  <r>
    <d v="2020-12-12T11:24:24"/>
    <s v="STU-2143277017"/>
    <s v="David Minimart"/>
    <s v="Eko Supreme Ltd"/>
    <s v="Good Mama Cleaning Detergent"/>
    <s v="Home Care"/>
    <s v="Household Clean"/>
    <s v="Good Mama Cleaning Detergent 80g x 50 Lemon"/>
    <n v="2"/>
    <n v="2150"/>
    <x v="0"/>
    <x v="8"/>
    <d v="2020-12-14T17:22:45"/>
    <s v="Wholesale"/>
    <s v="Mobile App"/>
    <d v="1900-01-01T05:58:21"/>
    <n v="4300"/>
    <d v="1899-12-30T11:24:24"/>
    <x v="20"/>
    <x v="1"/>
  </r>
  <r>
    <d v="2020-12-12T11:24:24"/>
    <s v="STU-2143277017"/>
    <s v="David Minimart"/>
    <s v="Eko Supreme Ltd"/>
    <s v="Good Mama Cleaning Detergent"/>
    <s v="Home Care"/>
    <s v="Household Clean"/>
    <s v="Good Mama Cleaning Detergent Floral 80g x 50"/>
    <n v="3"/>
    <n v="2150"/>
    <x v="0"/>
    <x v="8"/>
    <d v="2020-12-14T17:22:45"/>
    <s v="Wholesale"/>
    <s v="Mobile App"/>
    <d v="1900-01-01T05:58:21"/>
    <n v="6450"/>
    <d v="1899-12-30T11:24:24"/>
    <x v="20"/>
    <x v="1"/>
  </r>
  <r>
    <d v="2020-12-13T16:52:26"/>
    <s v="STU-2143277513"/>
    <s v="Alhaja"/>
    <s v="Eko Supreme Ltd"/>
    <s v="Good Mama Cleaning Detergent"/>
    <s v="Home Care"/>
    <s v="Household Clean"/>
    <s v="Good Mama Cleaning Detergent 80g x 50 Lemon"/>
    <n v="10"/>
    <n v="2150"/>
    <x v="0"/>
    <x v="13"/>
    <d v="2020-12-14T22:21:05"/>
    <s v="General Trade"/>
    <s v="Whatsapp"/>
    <d v="1899-12-31T05:28:39"/>
    <n v="21500"/>
    <d v="1899-12-30T16:52:26"/>
    <x v="202"/>
    <x v="0"/>
  </r>
  <r>
    <d v="2020-12-13T16:52:26"/>
    <s v="STU-2143277513"/>
    <s v="Alhaja"/>
    <s v="Eko Supreme Ltd"/>
    <s v="Good Mama Cleaning Detergent"/>
    <s v="Home Care"/>
    <s v="Household Clean"/>
    <s v="Good Mama Cleaning Detergent Floral 80g x 50"/>
    <n v="10"/>
    <n v="2150"/>
    <x v="0"/>
    <x v="13"/>
    <d v="2020-12-14T22:21:05"/>
    <s v="General Trade"/>
    <s v="Whatsapp"/>
    <d v="1899-12-31T05:28:39"/>
    <n v="21500"/>
    <d v="1899-12-30T16:52:26"/>
    <x v="202"/>
    <x v="0"/>
  </r>
  <r>
    <d v="2020-12-14T08:29:33"/>
    <s v="STU-2143277623"/>
    <s v="Kane Parker 2"/>
    <s v="Procter and Gamble"/>
    <s v="Ariel Detergent"/>
    <s v="Home Care"/>
    <s v="Fabric Clean"/>
    <s v="Ariel Ankara &amp; Colour 150g x 24"/>
    <n v="1"/>
    <n v="2100"/>
    <x v="0"/>
    <x v="52"/>
    <d v="2020-12-15T09:02:45"/>
    <s v="General Trade"/>
    <s v="Whatsapp"/>
    <d v="1899-12-31T00:33:12"/>
    <n v="2100"/>
    <d v="1899-12-30T08:29:33"/>
    <x v="204"/>
    <x v="1"/>
  </r>
  <r>
    <d v="2020-12-14T07:17:53"/>
    <s v="STU-2143277585"/>
    <s v="Zee Venture"/>
    <s v="Eko Supreme Ltd"/>
    <s v="Good Mama Cleaning Detergent"/>
    <s v="Home Care"/>
    <s v="Household Clean"/>
    <s v="Good Mama Cleaning Detergent 170g x 26 Floral"/>
    <n v="1"/>
    <n v="2250"/>
    <x v="0"/>
    <x v="74"/>
    <d v="2020-12-15T11:35:10"/>
    <s v="General Trade"/>
    <s v="Whatsapp"/>
    <d v="1899-12-31T04:17:17"/>
    <n v="2250"/>
    <d v="1899-12-30T07:17:53"/>
    <x v="205"/>
    <x v="1"/>
  </r>
  <r>
    <d v="2020-12-14T16:39:02"/>
    <s v="STU-2143278760"/>
    <s v="Iyawo Minimart"/>
    <s v="Extreme Manufacturing Nig Ltd"/>
    <s v="So Easy Detergent"/>
    <s v="Home Care"/>
    <s v="Fabric Clean"/>
    <s v="So Easy 170g x 26"/>
    <n v="1"/>
    <n v="2300"/>
    <x v="0"/>
    <x v="20"/>
    <d v="2020-12-15T13:47:37"/>
    <s v="General Trade"/>
    <s v="Whatsapp"/>
    <d v="1899-12-30T21:08:35"/>
    <n v="2300"/>
    <d v="1899-12-30T16:39:02"/>
    <x v="208"/>
    <x v="1"/>
  </r>
  <r>
    <d v="2020-12-14T00:20:40"/>
    <s v="STU-2143277555"/>
    <s v="A- SUPERMART"/>
    <s v="Unilever Nigeria Plc"/>
    <s v="Radiant Detergent Powder"/>
    <s v="Home Care"/>
    <s v="Fabric Clean"/>
    <s v="Radiant Detergent Powder 800g x 6"/>
    <n v="1"/>
    <n v="2210"/>
    <x v="0"/>
    <x v="48"/>
    <d v="2020-12-15T14:42:33"/>
    <s v="Modern Trade"/>
    <s v="Mobile App"/>
    <d v="1899-12-31T14:21:53"/>
    <n v="2210"/>
    <d v="1899-12-30T00:20:40"/>
    <x v="70"/>
    <x v="1"/>
  </r>
  <r>
    <d v="2020-12-14T00:20:40"/>
    <s v="STU-2143277555"/>
    <s v="A- SUPERMART"/>
    <s v="Henkel Expand Global"/>
    <s v="Nittol Antibacterial Powder Detergent"/>
    <s v="Home Care"/>
    <s v="Household Clean"/>
    <s v="Nittol Antibacterial Powder Detergent 800g x 7"/>
    <n v="1"/>
    <n v="3500"/>
    <x v="0"/>
    <x v="48"/>
    <d v="2020-12-15T14:42:33"/>
    <s v="Modern Trade"/>
    <s v="Mobile App"/>
    <d v="1899-12-31T14:21:53"/>
    <n v="3500"/>
    <d v="1899-12-30T00:20:40"/>
    <x v="70"/>
    <x v="1"/>
  </r>
  <r>
    <d v="2020-12-14T16:42:11"/>
    <s v="STU-2143278761"/>
    <s v="Opashola Minimarts"/>
    <s v="PZ Cussons Nigeria Plc"/>
    <s v="Canoe Bar Soap"/>
    <s v="Home Care"/>
    <s v="Fabric Clean"/>
    <s v="Canoe 130g x 48 Extra care (White)"/>
    <n v="3"/>
    <n v="3550"/>
    <x v="0"/>
    <x v="27"/>
    <d v="2020-12-15T14:55:16"/>
    <s v="General Trade"/>
    <s v="Whatsapp"/>
    <d v="1899-12-30T22:13:05"/>
    <n v="10650"/>
    <d v="1899-12-30T16:42:11"/>
    <x v="71"/>
    <x v="0"/>
  </r>
  <r>
    <d v="2020-12-13T19:14:20"/>
    <s v="STU-2143277532"/>
    <s v="Gods Minimart"/>
    <s v="Eko Supreme Ltd"/>
    <s v="Good Mama Cleaning Detergent"/>
    <s v="Home Care"/>
    <s v="Household Clean"/>
    <s v="Good Mama Cleaning Detergent Floral 80g x 50"/>
    <n v="20"/>
    <n v="2150"/>
    <x v="0"/>
    <x v="4"/>
    <d v="2020-12-15T15:49:10"/>
    <s v="General Trade"/>
    <s v="Mobile App"/>
    <d v="1899-12-31T20:34:50"/>
    <n v="43000"/>
    <d v="1899-12-30T19:14:20"/>
    <x v="211"/>
    <x v="0"/>
  </r>
  <r>
    <d v="2020-12-12T09:38:41"/>
    <s v="STU-2143276825"/>
    <s v="Suncomm Minimarts"/>
    <s v="Unilever Nigeria Plc"/>
    <s v="Sunlight Washing Powder (Spc.)"/>
    <s v="Home Care"/>
    <s v="Fabric Clean"/>
    <s v="Sunlight Destiny Powder Yellow 72x80g"/>
    <n v="1"/>
    <n v="3000"/>
    <x v="0"/>
    <x v="49"/>
    <d v="2020-12-15T17:18:22"/>
    <s v="General Trade"/>
    <s v="Whatsapp"/>
    <d v="1900-01-02T07:39:41"/>
    <n v="3000"/>
    <d v="1899-12-30T09:38:41"/>
    <x v="72"/>
    <x v="1"/>
  </r>
  <r>
    <d v="2020-12-14T15:29:25"/>
    <s v="STU-2143278621"/>
    <s v="gbemisola Minimart"/>
    <s v="Eko Supreme Ltd"/>
    <s v="Good Mama Cleaning Detergent"/>
    <s v="Home Care"/>
    <s v="Household Clean"/>
    <s v="Good Mama Cleaning Detergent 170g x 26 Floral"/>
    <n v="1"/>
    <n v="2250"/>
    <x v="0"/>
    <x v="50"/>
    <d v="2020-12-15T22:29:11"/>
    <s v="General Trade"/>
    <s v="Mobile App"/>
    <d v="1899-12-31T06:59:46"/>
    <n v="2250"/>
    <d v="1899-12-30T15:29:25"/>
    <x v="73"/>
    <x v="1"/>
  </r>
  <r>
    <d v="2020-12-14T15:29:25"/>
    <s v="STU-2143278621"/>
    <s v="gbemisola Minimart"/>
    <s v="Eko Supreme Ltd"/>
    <s v="Good Mama Cleaning Detergent"/>
    <s v="Home Care"/>
    <s v="Household Clean"/>
    <s v="Good Mama Cleaning Detergent Lemon 170g x 26"/>
    <n v="1"/>
    <n v="2250"/>
    <x v="0"/>
    <x v="50"/>
    <d v="2020-12-15T22:29:11"/>
    <s v="General Trade"/>
    <s v="Mobile App"/>
    <d v="1899-12-31T06:59:46"/>
    <n v="2250"/>
    <d v="1899-12-30T15:29:25"/>
    <x v="73"/>
    <x v="1"/>
  </r>
  <r>
    <d v="2020-12-14T15:29:25"/>
    <s v="STU-2143278621"/>
    <s v="gbemisola Minimart"/>
    <s v="Eko Supreme Ltd"/>
    <s v="Good Mama Cleaning Detergent"/>
    <s v="Home Care"/>
    <s v="Household Clean"/>
    <s v="Good Mama Cleaning Detergent Floral 850g x 6"/>
    <n v="1"/>
    <n v="2350"/>
    <x v="0"/>
    <x v="50"/>
    <d v="2020-12-15T22:29:11"/>
    <s v="General Trade"/>
    <s v="Mobile App"/>
    <d v="1899-12-31T06:59:46"/>
    <n v="2350"/>
    <d v="1899-12-30T15:29:25"/>
    <x v="73"/>
    <x v="1"/>
  </r>
  <r>
    <d v="2020-12-14T15:29:26"/>
    <s v="STU-2143278621"/>
    <s v="gbemisola Minimart"/>
    <s v="Henkel Expand Global"/>
    <s v="WAW Detergent"/>
    <s v="Home Care"/>
    <s v="Household Clean"/>
    <s v="WAW Multi Purpose Powder Detergent 90g x 48"/>
    <n v="2"/>
    <n v="2200"/>
    <x v="0"/>
    <x v="50"/>
    <d v="2020-12-15T22:29:11"/>
    <s v="General Trade"/>
    <s v="Mobile App"/>
    <d v="1899-12-31T06:59:45"/>
    <n v="4400"/>
    <d v="1899-12-30T15:29:26"/>
    <x v="73"/>
    <x v="1"/>
  </r>
  <r>
    <d v="2020-12-14T15:29:26"/>
    <s v="STU-2143278621"/>
    <s v="gbemisola Minimart"/>
    <s v="Henkel Expand Global"/>
    <s v="Nittol Antibacterial Powder Detergent"/>
    <s v="Home Care"/>
    <s v="Household Clean"/>
    <s v="Nittol Antibacterial Powder Detergent 90g x 48"/>
    <n v="1"/>
    <n v="2250"/>
    <x v="0"/>
    <x v="50"/>
    <d v="2020-12-15T22:29:11"/>
    <s v="General Trade"/>
    <s v="Mobile App"/>
    <d v="1899-12-31T06:59:45"/>
    <n v="2250"/>
    <d v="1899-12-30T15:29:26"/>
    <x v="73"/>
    <x v="1"/>
  </r>
  <r>
    <d v="2020-12-14T15:29:26"/>
    <s v="STU-2143278621"/>
    <s v="gbemisola Minimart"/>
    <s v="Henkel Expand Global"/>
    <s v="Nittol Antibacterial Powder Detergent"/>
    <s v="Home Care"/>
    <s v="Household Clean"/>
    <s v="Nittol Antibacterial Powder Detergent 180g x 26"/>
    <n v="1"/>
    <n v="2450"/>
    <x v="0"/>
    <x v="50"/>
    <d v="2020-12-15T22:29:11"/>
    <s v="General Trade"/>
    <s v="Mobile App"/>
    <d v="1899-12-31T06:59:45"/>
    <n v="2450"/>
    <d v="1899-12-30T15:29:26"/>
    <x v="73"/>
    <x v="1"/>
  </r>
  <r>
    <d v="2020-12-14T15:29:26"/>
    <s v="STU-2143278621"/>
    <s v="gbemisola Minimart"/>
    <s v="Henkel Expand Global"/>
    <s v="WAW Detergent"/>
    <s v="Home Care"/>
    <s v="Household Clean"/>
    <s v="WAW Multi Purpose Powder Detergent 180g x 26"/>
    <n v="2"/>
    <n v="2450"/>
    <x v="0"/>
    <x v="50"/>
    <d v="2020-12-15T22:29:11"/>
    <s v="General Trade"/>
    <s v="Mobile App"/>
    <d v="1899-12-31T06:59:45"/>
    <n v="4900"/>
    <d v="1899-12-30T15:29:26"/>
    <x v="73"/>
    <x v="1"/>
  </r>
  <r>
    <d v="2020-12-14T15:29:26"/>
    <s v="STU-2143278621"/>
    <s v="gbemisola Minimart"/>
    <s v="Henkel Expand Global"/>
    <s v="WAW Colour Powder Detergent"/>
    <s v="Home Care"/>
    <s v="Fabric Clean"/>
    <s v="WAW Colour 170g X 28"/>
    <n v="1"/>
    <n v="2400"/>
    <x v="0"/>
    <x v="50"/>
    <d v="2020-12-15T22:29:11"/>
    <s v="General Trade"/>
    <s v="Mobile App"/>
    <d v="1899-12-31T06:59:45"/>
    <n v="2400"/>
    <d v="1899-12-30T15:29:26"/>
    <x v="73"/>
    <x v="1"/>
  </r>
  <r>
    <d v="2020-12-14T15:29:26"/>
    <s v="STU-2143278621"/>
    <s v="gbemisola Minimart"/>
    <s v="Henkel Expand Global"/>
    <s v="WAW Colour Powder Detergent"/>
    <s v="Home Care"/>
    <s v="Fabric Clean"/>
    <s v="Two free rolls of WAW 170g Color"/>
    <n v="1"/>
    <n v="0"/>
    <x v="0"/>
    <x v="50"/>
    <d v="2020-12-15T22:29:11"/>
    <s v="General Trade"/>
    <s v="Mobile App"/>
    <d v="1899-12-31T06:59:45"/>
    <n v="0"/>
    <d v="1899-12-30T15:29:26"/>
    <x v="73"/>
    <x v="1"/>
  </r>
  <r>
    <d v="2020-12-14T15:29:26"/>
    <s v="STU-2143278621"/>
    <s v="gbemisola Minimart"/>
    <s v="Extreme Manufacturing Nig Ltd"/>
    <s v="So Easy Detergent"/>
    <s v="Home Care"/>
    <s v="Fabric Clean"/>
    <s v="So Easy 80g x 51"/>
    <n v="1"/>
    <n v="2200"/>
    <x v="0"/>
    <x v="50"/>
    <d v="2020-12-15T22:29:11"/>
    <s v="General Trade"/>
    <s v="Mobile App"/>
    <d v="1899-12-31T06:59:45"/>
    <n v="2200"/>
    <d v="1899-12-30T15:29:26"/>
    <x v="73"/>
    <x v="1"/>
  </r>
  <r>
    <d v="2020-12-14T15:29:26"/>
    <s v="STU-2143278621"/>
    <s v="gbemisola Minimart"/>
    <s v="Extreme Manufacturing Nig Ltd"/>
    <s v="So Easy Detergent"/>
    <s v="Home Care"/>
    <s v="Fabric Clean"/>
    <s v="So Easy 170g x 26"/>
    <n v="1"/>
    <n v="2300"/>
    <x v="0"/>
    <x v="50"/>
    <d v="2020-12-15T22:29:11"/>
    <s v="General Trade"/>
    <s v="Mobile App"/>
    <d v="1899-12-31T06:59:45"/>
    <n v="2300"/>
    <d v="1899-12-30T15:29:26"/>
    <x v="73"/>
    <x v="1"/>
  </r>
  <r>
    <d v="2020-12-15T17:51:08"/>
    <s v="STU-2143279921"/>
    <s v="Favour Minimart"/>
    <s v="Henkel Expand Global"/>
    <s v="Nittol Antibacterial Powder Detergent"/>
    <s v="Home Care"/>
    <s v="Household Clean"/>
    <s v="Nittol Antibacterial Powder Detergent 90g x 48"/>
    <n v="1"/>
    <n v="2250"/>
    <x v="0"/>
    <x v="16"/>
    <d v="2020-12-16T12:29:26"/>
    <s v="General Trade"/>
    <s v="Whatsapp"/>
    <d v="1899-12-30T18:38:18"/>
    <n v="2250"/>
    <d v="1899-12-30T17:51:08"/>
    <x v="421"/>
    <x v="1"/>
  </r>
  <r>
    <d v="2020-12-15T16:22:29"/>
    <s v="STU-2143279768"/>
    <s v="Yemtex Minimart"/>
    <s v="Henkel Expand Global"/>
    <s v="WAW Detergent"/>
    <s v="Home Care"/>
    <s v="Household Clean"/>
    <s v="WAW Multi Purpose Powder Detergent 90g x 48"/>
    <n v="3"/>
    <n v="2200"/>
    <x v="0"/>
    <x v="62"/>
    <d v="2020-12-16T14:23:06"/>
    <s v="General Trade"/>
    <s v="Whatsapp"/>
    <d v="1899-12-30T22:00:37"/>
    <n v="6600"/>
    <d v="1899-12-30T16:22:29"/>
    <x v="422"/>
    <x v="1"/>
  </r>
  <r>
    <d v="2020-12-15T16:22:29"/>
    <s v="STU-2143279768"/>
    <s v="Yemtex Minimart"/>
    <s v="Henkel Expand Global"/>
    <s v="WAW Colour Powder Detergent"/>
    <s v="Home Care"/>
    <s v="Fabric Clean"/>
    <s v="WAW Colour 170g X 28"/>
    <n v="1"/>
    <n v="2400"/>
    <x v="0"/>
    <x v="62"/>
    <d v="2020-12-16T14:23:06"/>
    <s v="General Trade"/>
    <s v="Whatsapp"/>
    <d v="1899-12-30T22:00:37"/>
    <n v="2400"/>
    <d v="1899-12-30T16:22:29"/>
    <x v="422"/>
    <x v="1"/>
  </r>
  <r>
    <d v="2020-12-15T16:05:30"/>
    <s v="STU-2143279759"/>
    <s v="Princess O. Minimart"/>
    <s v="Henkel Expand Global"/>
    <s v="WAW Detergent"/>
    <s v="Home Care"/>
    <s v="Household Clean"/>
    <s v="WAW Multi Purpose Powder Detergent 90g x 48"/>
    <n v="1"/>
    <n v="2200"/>
    <x v="0"/>
    <x v="76"/>
    <d v="2020-12-16T14:46:47"/>
    <s v="General Trade"/>
    <s v="Whatsapp"/>
    <d v="1899-12-30T22:41:17"/>
    <n v="2200"/>
    <d v="1899-12-30T16:05:30"/>
    <x v="423"/>
    <x v="1"/>
  </r>
  <r>
    <d v="2020-12-15T16:05:30"/>
    <s v="STU-2143279759"/>
    <s v="Princess O. Minimart"/>
    <s v="Henkel Expand Global"/>
    <s v="WAW Colour Powder Detergent"/>
    <s v="Home Care"/>
    <s v="Fabric Clean"/>
    <s v="WAW Colour 170g X 28"/>
    <n v="1"/>
    <n v="2400"/>
    <x v="0"/>
    <x v="76"/>
    <d v="2020-12-16T14:46:47"/>
    <s v="General Trade"/>
    <s v="Whatsapp"/>
    <d v="1899-12-30T22:41:17"/>
    <n v="2400"/>
    <d v="1899-12-30T16:05:30"/>
    <x v="423"/>
    <x v="1"/>
  </r>
  <r>
    <d v="2020-12-15T16:49:18"/>
    <s v="STU-2143279818"/>
    <s v="Timifavic Venture"/>
    <s v="Henkel Expand Global"/>
    <s v="WAW Detergent"/>
    <s v="Home Care"/>
    <s v="Household Clean"/>
    <s v="WAW Multi Purpose Powder Detergent 90g x 48"/>
    <n v="1"/>
    <n v="2200"/>
    <x v="0"/>
    <x v="22"/>
    <d v="2020-12-16T15:02:12"/>
    <s v="General Trade"/>
    <s v="Whatsapp"/>
    <d v="1899-12-30T22:12:54"/>
    <n v="2200"/>
    <d v="1899-12-30T16:49:18"/>
    <x v="424"/>
    <x v="1"/>
  </r>
  <r>
    <d v="2020-12-15T16:49:18"/>
    <s v="STU-2143279818"/>
    <s v="Timifavic Venture"/>
    <s v="Henkel Expand Global"/>
    <s v="WAW Colour Powder Detergent"/>
    <s v="Home Care"/>
    <s v="Fabric Clean"/>
    <s v="WAW Colour 170g X 28"/>
    <n v="1"/>
    <n v="2400"/>
    <x v="0"/>
    <x v="22"/>
    <d v="2020-12-16T15:02:12"/>
    <s v="General Trade"/>
    <s v="Whatsapp"/>
    <d v="1899-12-30T22:12:54"/>
    <n v="2400"/>
    <d v="1899-12-30T16:49:18"/>
    <x v="424"/>
    <x v="1"/>
  </r>
  <r>
    <d v="2020-12-15T16:49:18"/>
    <s v="STU-2143279818"/>
    <s v="Timifavic Venture"/>
    <s v="Henkel Expand Global"/>
    <s v="Nittol Antibacterial Powder Detergent"/>
    <s v="Home Care"/>
    <s v="Household Clean"/>
    <s v="Nittol Antibacterial Powder Detergent 90g x 48"/>
    <n v="1"/>
    <n v="2250"/>
    <x v="0"/>
    <x v="22"/>
    <d v="2020-12-16T15:02:12"/>
    <s v="General Trade"/>
    <s v="Whatsapp"/>
    <d v="1899-12-30T22:12:54"/>
    <n v="2250"/>
    <d v="1899-12-30T16:49:18"/>
    <x v="424"/>
    <x v="1"/>
  </r>
  <r>
    <d v="2020-12-15T16:49:18"/>
    <s v="STU-2143279818"/>
    <s v="Timifavic Venture"/>
    <s v="Henkel Expand Global"/>
    <s v="Nittol Antibacterial Powder Detergent"/>
    <s v="Home Care"/>
    <s v="Household Clean"/>
    <s v="Nittol Antibacterial Powder Detergent 800g x 7"/>
    <n v="1"/>
    <n v="3500"/>
    <x v="0"/>
    <x v="22"/>
    <d v="2020-12-16T15:02:12"/>
    <s v="General Trade"/>
    <s v="Whatsapp"/>
    <d v="1899-12-30T22:12:54"/>
    <n v="3500"/>
    <d v="1899-12-30T16:49:18"/>
    <x v="424"/>
    <x v="1"/>
  </r>
  <r>
    <d v="2020-12-15T15:43:59"/>
    <s v="STU-2143279737"/>
    <s v="Aklat Minimart"/>
    <s v="Henkel Expand Global"/>
    <s v="WAW Detergent"/>
    <s v="Home Care"/>
    <s v="Household Clean"/>
    <s v="WAW Multi Purpose Powder Detergent 90g x 48"/>
    <n v="1"/>
    <n v="2200"/>
    <x v="0"/>
    <x v="12"/>
    <d v="2020-12-16T15:22:45"/>
    <s v="General Trade"/>
    <s v="Whatsapp"/>
    <d v="1899-12-30T23:38:46"/>
    <n v="2200"/>
    <d v="1899-12-30T15:43:59"/>
    <x v="425"/>
    <x v="1"/>
  </r>
  <r>
    <d v="2020-12-12T16:29:25"/>
    <s v="STU-2143277301"/>
    <s v="Hi Mart Minimart"/>
    <s v="PZ Cussons Nigeria Plc"/>
    <s v="Canoe Bar Soap"/>
    <s v="Home Care"/>
    <s v="Fabric Clean"/>
    <s v="Canoe 130g x 48 Extra care (White)"/>
    <n v="5"/>
    <n v="3550"/>
    <x v="0"/>
    <x v="58"/>
    <d v="2020-12-16T16:27:44"/>
    <s v="General Trade"/>
    <s v="Whatsapp"/>
    <d v="1900-01-02T23:58:19"/>
    <n v="17750"/>
    <d v="1899-12-30T16:29:25"/>
    <x v="222"/>
    <x v="0"/>
  </r>
  <r>
    <d v="2020-12-15T17:28:15"/>
    <s v="STU-2143279892"/>
    <s v="Temiloluwa Minimart"/>
    <s v="Eko Supreme Ltd"/>
    <s v="Good Mama Cleaning Detergent"/>
    <s v="Home Care"/>
    <s v="Household Clean"/>
    <s v="Good Mama Cleaning Detergent 170g x 26 Floral"/>
    <n v="3"/>
    <n v="2250"/>
    <x v="0"/>
    <x v="19"/>
    <d v="2020-12-16T21:31:30"/>
    <s v="Wholesale"/>
    <s v="Whatsapp"/>
    <d v="1899-12-31T04:03:15"/>
    <n v="6750"/>
    <d v="1899-12-30T17:28:15"/>
    <x v="26"/>
    <x v="1"/>
  </r>
  <r>
    <d v="2020-12-14T20:09:20"/>
    <s v="STU-2143279033"/>
    <s v="olubukola Minimart"/>
    <s v="Procter and Gamble"/>
    <s v="Ariel Detergent"/>
    <s v="Home Care"/>
    <s v="Fabric Clean"/>
    <s v="Ariel Detergent 75g x 72"/>
    <n v="1"/>
    <n v="3200"/>
    <x v="0"/>
    <x v="104"/>
    <d v="2020-12-16T21:54:12"/>
    <s v="General Trade"/>
    <s v="Mobile App"/>
    <d v="1900-01-01T01:44:52"/>
    <n v="3200"/>
    <d v="1899-12-30T20:09:20"/>
    <x v="426"/>
    <x v="1"/>
  </r>
  <r>
    <d v="2020-12-14T20:09:20"/>
    <s v="STU-2143279033"/>
    <s v="olubukola Minimart"/>
    <s v="Limited"/>
    <s v="Supreme Tasty Chicken Instant Noodles"/>
    <s v="Home Care"/>
    <s v="Kitchen Supplies"/>
    <s v="Supreme Tasty Chicken Instant Noodles 70g"/>
    <n v="1"/>
    <n v="1900"/>
    <x v="0"/>
    <x v="104"/>
    <d v="2020-12-16T21:54:12"/>
    <s v="General Trade"/>
    <s v="Mobile App"/>
    <d v="1900-01-01T01:44:52"/>
    <n v="1900"/>
    <d v="1899-12-30T20:09:20"/>
    <x v="426"/>
    <x v="1"/>
  </r>
  <r>
    <d v="2020-12-16T09:44:48"/>
    <s v="STU-2143280166"/>
    <s v="Madam Akindele Minimart"/>
    <s v="PZ Cussons Nigeria Plc"/>
    <s v="Canoe Bar Soap"/>
    <s v="Home Care"/>
    <s v="Fabric Clean"/>
    <s v="Canoe 130g x 48 Extra care (White)"/>
    <n v="1"/>
    <n v="3550"/>
    <x v="0"/>
    <x v="41"/>
    <d v="2020-12-17T07:41:12"/>
    <s v="General Trade"/>
    <s v="Whatsapp"/>
    <d v="1899-12-30T21:56:24"/>
    <n v="3550"/>
    <d v="1899-12-30T09:44:48"/>
    <x v="226"/>
    <x v="1"/>
  </r>
  <r>
    <d v="2020-12-16T09:44:48"/>
    <s v="STU-2143280166"/>
    <s v="Madam Akindele Minimart"/>
    <s v="Unilever Nigeria Plc"/>
    <s v="Sunlight Washing Powder (Spc.)"/>
    <s v="Home Care"/>
    <s v="Fabric Clean"/>
    <s v="Sunlight Destiny Powder Yellow 72x80g"/>
    <n v="1"/>
    <n v="3000"/>
    <x v="0"/>
    <x v="41"/>
    <d v="2020-12-17T07:41:12"/>
    <s v="General Trade"/>
    <s v="Whatsapp"/>
    <d v="1899-12-30T21:56:24"/>
    <n v="3000"/>
    <d v="1899-12-30T09:44:48"/>
    <x v="226"/>
    <x v="1"/>
  </r>
  <r>
    <d v="2020-12-16T16:37:38"/>
    <s v="STU-2143280904"/>
    <s v="New Life Minimarts"/>
    <s v="Henkel Expand Global"/>
    <s v="WAW Detergent"/>
    <s v="Home Care"/>
    <s v="Household Clean"/>
    <s v="WAW Multi Purpose Powder Detergent 90g x 48"/>
    <n v="1"/>
    <n v="2200"/>
    <x v="0"/>
    <x v="31"/>
    <d v="2020-12-17T12:04:43"/>
    <s v="Wholesale"/>
    <s v="Whatsapp"/>
    <d v="1899-12-30T19:27:05"/>
    <n v="2200"/>
    <d v="1899-12-30T16:37:38"/>
    <x v="427"/>
    <x v="1"/>
  </r>
  <r>
    <d v="2020-12-16T16:37:38"/>
    <s v="STU-2143280904"/>
    <s v="New Life Minimarts"/>
    <s v="Henkel Expand Global"/>
    <s v="Nittol Antibacterial Powder Detergent"/>
    <s v="Home Care"/>
    <s v="Household Clean"/>
    <s v="Nittol Antibacterial Powder Detergent 90g x 48"/>
    <n v="2"/>
    <n v="2250"/>
    <x v="0"/>
    <x v="31"/>
    <d v="2020-12-17T12:04:43"/>
    <s v="Wholesale"/>
    <s v="Whatsapp"/>
    <d v="1899-12-30T19:27:05"/>
    <n v="4500"/>
    <d v="1899-12-30T16:37:38"/>
    <x v="427"/>
    <x v="1"/>
  </r>
  <r>
    <d v="2020-12-16T16:37:38"/>
    <s v="STU-2143280904"/>
    <s v="New Life Minimarts"/>
    <s v="Henkel Expand Global"/>
    <s v="WAW Colour Powder Detergent"/>
    <s v="Home Care"/>
    <s v="Fabric Clean"/>
    <s v="WAW Colour 170g X 28"/>
    <n v="1"/>
    <n v="2400"/>
    <x v="0"/>
    <x v="31"/>
    <d v="2020-12-17T12:04:43"/>
    <s v="Wholesale"/>
    <s v="Whatsapp"/>
    <d v="1899-12-30T19:27:05"/>
    <n v="2400"/>
    <d v="1899-12-30T16:37:38"/>
    <x v="427"/>
    <x v="1"/>
  </r>
  <r>
    <d v="2020-12-16T16:37:38"/>
    <s v="STU-2143280904"/>
    <s v="New Life Minimarts"/>
    <s v="Henkel Expand Global"/>
    <s v="Nittol Antibacterial Powder Detergent"/>
    <s v="Home Care"/>
    <s v="Household Clean"/>
    <s v="Nittol Antibacterial Powder Detergent 180g x 26"/>
    <n v="2"/>
    <n v="2450"/>
    <x v="0"/>
    <x v="31"/>
    <d v="2020-12-17T12:04:43"/>
    <s v="Wholesale"/>
    <s v="Whatsapp"/>
    <d v="1899-12-30T19:27:05"/>
    <n v="4900"/>
    <d v="1899-12-30T16:37:38"/>
    <x v="427"/>
    <x v="1"/>
  </r>
  <r>
    <d v="2020-12-16T12:33:15"/>
    <s v="STU-2143280518"/>
    <s v="Iyawo Minimart"/>
    <s v="Eko Supreme Ltd"/>
    <s v="Good Mama Cleaning Detergent"/>
    <s v="Home Care"/>
    <s v="Household Clean"/>
    <s v="Good Mama Cleaning Detergent Floral 850g x 6"/>
    <n v="1"/>
    <n v="2350"/>
    <x v="0"/>
    <x v="20"/>
    <d v="2020-12-17T12:07:35"/>
    <s v="General Trade"/>
    <s v="Mobile App"/>
    <d v="1899-12-30T23:34:20"/>
    <n v="2350"/>
    <d v="1899-12-30T12:33:15"/>
    <x v="27"/>
    <x v="1"/>
  </r>
  <r>
    <d v="2020-12-15T22:49:13"/>
    <s v="STU-2143279997"/>
    <s v="David Minimart"/>
    <s v="Eko Supreme Ltd"/>
    <s v="Good Mama Cleaning Detergent"/>
    <s v="Home Care"/>
    <s v="Household Clean"/>
    <s v="Good Mama Cleaning Detergent Lemon 170g x 26"/>
    <n v="5"/>
    <n v="2250"/>
    <x v="0"/>
    <x v="2"/>
    <d v="2020-12-17T12:10:06"/>
    <s v="Wholesale"/>
    <s v="Mobile App"/>
    <d v="1899-12-31T13:20:53"/>
    <n v="11250"/>
    <d v="1899-12-30T22:49:13"/>
    <x v="228"/>
    <x v="0"/>
  </r>
  <r>
    <d v="2020-12-15T22:49:13"/>
    <s v="STU-2143279997"/>
    <s v="David Minimart"/>
    <s v="Eko Supreme Ltd"/>
    <s v="Good Mama Cleaning Detergent"/>
    <s v="Home Care"/>
    <s v="Household Clean"/>
    <s v="Good Mama Cleaning Detergent 80g x 50 Lemon"/>
    <n v="3"/>
    <n v="2150"/>
    <x v="0"/>
    <x v="2"/>
    <d v="2020-12-17T12:10:06"/>
    <s v="Wholesale"/>
    <s v="Mobile App"/>
    <d v="1899-12-31T13:20:53"/>
    <n v="6450"/>
    <d v="1899-12-30T22:49:13"/>
    <x v="228"/>
    <x v="1"/>
  </r>
  <r>
    <d v="2020-12-15T22:49:13"/>
    <s v="STU-2143279997"/>
    <s v="David Minimart"/>
    <s v="Eko Supreme Ltd"/>
    <s v="Good Mama Cleaning Detergent"/>
    <s v="Home Care"/>
    <s v="Household Clean"/>
    <s v="Good Mama Cleaning Detergent Floral 80g x 50"/>
    <n v="3"/>
    <n v="2150"/>
    <x v="0"/>
    <x v="2"/>
    <d v="2020-12-17T12:10:06"/>
    <s v="Wholesale"/>
    <s v="Mobile App"/>
    <d v="1899-12-31T13:20:53"/>
    <n v="6450"/>
    <d v="1899-12-30T22:49:13"/>
    <x v="228"/>
    <x v="1"/>
  </r>
  <r>
    <d v="2020-12-15T22:49:13"/>
    <s v="STU-2143279997"/>
    <s v="David Minimart"/>
    <s v="Eko Supreme Ltd"/>
    <s v="Good Mama Cleaning Detergent"/>
    <s v="Home Care"/>
    <s v="Household Clean"/>
    <s v="Good Mama Cleaning Detergent Floral 850g x 6"/>
    <n v="1"/>
    <n v="2350"/>
    <x v="0"/>
    <x v="2"/>
    <d v="2020-12-17T12:10:06"/>
    <s v="Wholesale"/>
    <s v="Mobile App"/>
    <d v="1899-12-31T13:20:53"/>
    <n v="2350"/>
    <d v="1899-12-30T22:49:13"/>
    <x v="228"/>
    <x v="1"/>
  </r>
  <r>
    <d v="2020-12-15T22:49:13"/>
    <s v="STU-2143279997"/>
    <s v="David Minimart"/>
    <s v="Eko Supreme Ltd"/>
    <s v="Good Mama Cleaning Detergent"/>
    <s v="Home Care"/>
    <s v="Household Clean"/>
    <s v="good Mama Cleaning Detergent Lemon 850g x 6"/>
    <n v="1"/>
    <n v="2350"/>
    <x v="0"/>
    <x v="2"/>
    <d v="2020-12-17T12:10:06"/>
    <s v="Wholesale"/>
    <s v="Mobile App"/>
    <d v="1899-12-31T13:20:53"/>
    <n v="2350"/>
    <d v="1899-12-30T22:49:13"/>
    <x v="228"/>
    <x v="1"/>
  </r>
  <r>
    <d v="2020-12-15T22:49:13"/>
    <s v="STU-2143279997"/>
    <s v="David Minimart"/>
    <s v="Extreme Manufacturing Nig Ltd"/>
    <s v="So Easy Detergent"/>
    <s v="Home Care"/>
    <s v="Fabric Clean"/>
    <s v="So Easy 80g x 51"/>
    <n v="5"/>
    <n v="2200"/>
    <x v="0"/>
    <x v="2"/>
    <d v="2020-12-17T12:10:06"/>
    <s v="Wholesale"/>
    <s v="Mobile App"/>
    <d v="1899-12-31T13:20:53"/>
    <n v="11000"/>
    <d v="1899-12-30T22:49:13"/>
    <x v="228"/>
    <x v="0"/>
  </r>
  <r>
    <d v="2020-12-16T17:25:26"/>
    <s v="STU-2143280978"/>
    <s v="Oluwadara Minimart"/>
    <s v="PZ Cussons Nigeria Plc"/>
    <s v="Canoe Bar Soap"/>
    <s v="Home Care"/>
    <s v="Fabric Clean"/>
    <s v="Canoe 130g x 48 Extra care (White)"/>
    <n v="5"/>
    <n v="3550"/>
    <x v="0"/>
    <x v="70"/>
    <d v="2020-12-17T13:56:30"/>
    <s v="Wholesale"/>
    <s v="Whatsapp"/>
    <d v="1899-12-30T20:31:04"/>
    <n v="17750"/>
    <d v="1899-12-30T17:25:26"/>
    <x v="232"/>
    <x v="0"/>
  </r>
  <r>
    <d v="2020-12-16T17:25:26"/>
    <s v="STU-2143280978"/>
    <s v="Oluwadara Minimart"/>
    <s v="Eko Supreme Ltd"/>
    <s v="Good Mama Cleaning Detergent"/>
    <s v="Home Care"/>
    <s v="Household Clean"/>
    <s v="Good Mama Cleaning Detergent Floral 850g x 6"/>
    <n v="4"/>
    <n v="2350"/>
    <x v="0"/>
    <x v="70"/>
    <d v="2020-12-17T13:56:30"/>
    <s v="Wholesale"/>
    <s v="Whatsapp"/>
    <d v="1899-12-30T20:31:04"/>
    <n v="9400"/>
    <d v="1899-12-30T17:25:26"/>
    <x v="232"/>
    <x v="1"/>
  </r>
  <r>
    <d v="2020-12-16T16:23:46"/>
    <s v="STU-2143280880"/>
    <s v="Kuchys Place 2"/>
    <s v="PZ Cussons Nigeria Plc"/>
    <s v="Canoe Bar Soap"/>
    <s v="Home Care"/>
    <s v="Fabric Clean"/>
    <s v="Canoe 130g x 48 Extra care (White)"/>
    <n v="1"/>
    <n v="3550"/>
    <x v="0"/>
    <x v="21"/>
    <d v="2020-12-17T14:56:05"/>
    <s v="General Trade"/>
    <s v="Whatsapp"/>
    <d v="1899-12-30T22:32:19"/>
    <n v="3550"/>
    <d v="1899-12-30T16:23:46"/>
    <x v="28"/>
    <x v="1"/>
  </r>
  <r>
    <d v="2020-12-16T16:23:46"/>
    <s v="STU-2143280880"/>
    <s v="Kuchys Place 2"/>
    <s v="Eko Supreme Ltd"/>
    <s v="Good Mama Cleaning Detergent"/>
    <s v="Home Care"/>
    <s v="Household Clean"/>
    <s v="Good Mama Cleaning Detergent 170g x 26 Floral"/>
    <n v="4"/>
    <n v="2250"/>
    <x v="0"/>
    <x v="21"/>
    <d v="2020-12-17T14:56:05"/>
    <s v="General Trade"/>
    <s v="Whatsapp"/>
    <d v="1899-12-30T22:32:19"/>
    <n v="9000"/>
    <d v="1899-12-30T16:23:46"/>
    <x v="28"/>
    <x v="1"/>
  </r>
  <r>
    <d v="2020-12-16T16:23:46"/>
    <s v="STU-2143280880"/>
    <s v="Kuchys Place 2"/>
    <s v="Extreme Manufacturing Nig Ltd"/>
    <s v="So Easy Detergent"/>
    <s v="Home Care"/>
    <s v="Fabric Clean"/>
    <s v="So Easy 170g x 26"/>
    <n v="4"/>
    <n v="2300"/>
    <x v="0"/>
    <x v="21"/>
    <d v="2020-12-17T14:56:05"/>
    <s v="General Trade"/>
    <s v="Whatsapp"/>
    <d v="1899-12-30T22:32:19"/>
    <n v="9200"/>
    <d v="1899-12-30T16:23:46"/>
    <x v="28"/>
    <x v="1"/>
  </r>
  <r>
    <d v="2020-12-16T16:23:46"/>
    <s v="STU-2143280880"/>
    <s v="Kuchys Place 2"/>
    <s v="Extreme Manufacturing Nig Ltd"/>
    <s v="So Easy Detergent"/>
    <s v="Home Care"/>
    <s v="Fabric Clean"/>
    <s v="So Easy 80g x 51"/>
    <n v="4"/>
    <n v="2200"/>
    <x v="0"/>
    <x v="21"/>
    <d v="2020-12-17T14:56:05"/>
    <s v="General Trade"/>
    <s v="Whatsapp"/>
    <d v="1899-12-30T22:32:19"/>
    <n v="8800"/>
    <d v="1899-12-30T16:23:46"/>
    <x v="28"/>
    <x v="1"/>
  </r>
  <r>
    <d v="2020-12-16T15:30:08"/>
    <s v="STU-2143280861"/>
    <s v="Funky Minimart"/>
    <s v="Eko Supreme Ltd"/>
    <s v="Good Mama Cleaning Detergent"/>
    <s v="Home Care"/>
    <s v="Household Clean"/>
    <s v="Good Mama Cleaning Detergent Floral 80g x 50"/>
    <n v="2"/>
    <n v="2150"/>
    <x v="0"/>
    <x v="21"/>
    <d v="2020-12-17T17:26:44"/>
    <s v="General Trade"/>
    <s v="Whatsapp"/>
    <d v="1899-12-31T01:56:36"/>
    <n v="4300"/>
    <d v="1899-12-30T15:30:08"/>
    <x v="237"/>
    <x v="1"/>
  </r>
  <r>
    <d v="2020-12-14T09:30:13"/>
    <s v="STU-2143277864"/>
    <s v="Madam Wisdom Minimart"/>
    <s v="PZ Cussons Nigeria Plc"/>
    <s v="Canoe Bar Soap"/>
    <s v="Home Care"/>
    <s v="Fabric Clean"/>
    <s v="Canoe 130g x 48 Extra care (White)"/>
    <n v="2"/>
    <n v="3550"/>
    <x v="0"/>
    <x v="19"/>
    <d v="2020-12-17T18:38:45"/>
    <s v="General Trade"/>
    <s v="Whatsapp"/>
    <d v="1900-01-02T09:08:32"/>
    <n v="7100"/>
    <d v="1899-12-30T09:30:13"/>
    <x v="238"/>
    <x v="1"/>
  </r>
  <r>
    <d v="2020-12-15T09:33:41"/>
    <s v="STU-2143279260"/>
    <s v="Madam Wisdom Minimart"/>
    <s v="Limited"/>
    <s v="Supreme Tasty Chicken Instant Noodles"/>
    <s v="Home Care"/>
    <s v="Kitchen Supplies"/>
    <s v="Supreme Tasty Chicken Instant Noodles 70g"/>
    <n v="2"/>
    <n v="1900"/>
    <x v="0"/>
    <x v="19"/>
    <d v="2020-12-17T18:38:45"/>
    <s v="General Trade"/>
    <s v="Whatsapp"/>
    <d v="1900-01-01T09:05:04"/>
    <n v="3800"/>
    <d v="1899-12-30T09:33:41"/>
    <x v="238"/>
    <x v="1"/>
  </r>
  <r>
    <d v="2020-12-17T16:09:25"/>
    <s v="STU-2143281855"/>
    <s v="DD Discount supermarket"/>
    <s v="Procter and Gamble"/>
    <s v="Ariel Detergent"/>
    <s v="Home Care"/>
    <s v="Fabric Clean"/>
    <s v="Ariel Ankara &amp; Colour 800g x 8"/>
    <n v="1"/>
    <n v="4150"/>
    <x v="0"/>
    <x v="92"/>
    <d v="2020-12-18T08:34:39"/>
    <s v="Modern Trade"/>
    <s v="Whatsapp"/>
    <d v="1899-12-30T16:25:14"/>
    <n v="4150"/>
    <d v="1899-12-30T16:09:25"/>
    <x v="240"/>
    <x v="1"/>
  </r>
  <r>
    <d v="2020-12-17T16:09:26"/>
    <s v="STU-2143281855"/>
    <s v="DD Discount supermarket"/>
    <s v="Eko Supreme Ltd"/>
    <s v="Good Mama Cleaning Detergent"/>
    <s v="Home Care"/>
    <s v="Household Clean"/>
    <s v="Good Mama Cleaning Detergent 170g x 26 Floral"/>
    <n v="1"/>
    <n v="2250"/>
    <x v="0"/>
    <x v="92"/>
    <d v="2020-12-18T08:34:39"/>
    <s v="Modern Trade"/>
    <s v="Whatsapp"/>
    <d v="1899-12-30T16:25:13"/>
    <n v="2250"/>
    <d v="1899-12-30T16:09:26"/>
    <x v="240"/>
    <x v="1"/>
  </r>
  <r>
    <d v="2020-12-17T16:09:26"/>
    <s v="STU-2143281855"/>
    <s v="DD Discount supermarket"/>
    <s v="Eko Supreme Ltd"/>
    <s v="Good Mama Cleaning Detergent"/>
    <s v="Home Care"/>
    <s v="Household Clean"/>
    <s v="Good Mama Cleaning Detergent Lemon 170g x 26"/>
    <n v="1"/>
    <n v="2250"/>
    <x v="0"/>
    <x v="92"/>
    <d v="2020-12-18T08:34:39"/>
    <s v="Modern Trade"/>
    <s v="Whatsapp"/>
    <d v="1899-12-30T16:25:13"/>
    <n v="2250"/>
    <d v="1899-12-30T16:09:26"/>
    <x v="240"/>
    <x v="1"/>
  </r>
  <r>
    <d v="2020-12-17T16:09:26"/>
    <s v="STU-2143281855"/>
    <s v="DD Discount supermarket"/>
    <s v="Eko Supreme Ltd"/>
    <s v="Good Mama Cleaning Detergent"/>
    <s v="Home Care"/>
    <s v="Household Clean"/>
    <s v="Good Mama Cleaning Detergent 80g x 50 Lemon"/>
    <n v="1"/>
    <n v="2150"/>
    <x v="0"/>
    <x v="92"/>
    <d v="2020-12-18T08:34:39"/>
    <s v="Modern Trade"/>
    <s v="Whatsapp"/>
    <d v="1899-12-30T16:25:13"/>
    <n v="2150"/>
    <d v="1899-12-30T16:09:26"/>
    <x v="240"/>
    <x v="1"/>
  </r>
  <r>
    <d v="2020-12-17T16:09:26"/>
    <s v="STU-2143281855"/>
    <s v="DD Discount supermarket"/>
    <s v="Eko Supreme Ltd"/>
    <s v="So Klin Concentrated Detergent"/>
    <s v="Home Care"/>
    <s v="Household Clean"/>
    <s v="So Klin Ultra detergent 160g x 24"/>
    <n v="1"/>
    <n v="2240"/>
    <x v="0"/>
    <x v="92"/>
    <d v="2020-12-18T08:34:39"/>
    <s v="Modern Trade"/>
    <s v="Whatsapp"/>
    <d v="1899-12-30T16:25:13"/>
    <n v="2240"/>
    <d v="1899-12-30T16:09:26"/>
    <x v="240"/>
    <x v="1"/>
  </r>
  <r>
    <d v="2020-12-17T16:09:26"/>
    <s v="STU-2143281855"/>
    <s v="DD Discount supermarket"/>
    <s v="Henkel Expand Global"/>
    <s v="Nittol Antibacterial Powder Detergent"/>
    <s v="Home Care"/>
    <s v="Household Clean"/>
    <s v="Nittol Antibacterial Powder Detergent 90g x 48"/>
    <n v="1"/>
    <n v="2250"/>
    <x v="0"/>
    <x v="92"/>
    <d v="2020-12-18T08:34:39"/>
    <s v="Modern Trade"/>
    <s v="Whatsapp"/>
    <d v="1899-12-30T16:25:13"/>
    <n v="2250"/>
    <d v="1899-12-30T16:09:26"/>
    <x v="240"/>
    <x v="1"/>
  </r>
  <r>
    <d v="2020-12-17T16:09:26"/>
    <s v="STU-2143281855"/>
    <s v="DD Discount supermarket"/>
    <s v="Henkel Expand Global"/>
    <s v="Nittol Antibacterial Powder Detergent"/>
    <s v="Home Care"/>
    <s v="Household Clean"/>
    <s v="Nittol Antibacterial Powder Detergent 180g x 26"/>
    <n v="1"/>
    <n v="2450"/>
    <x v="0"/>
    <x v="92"/>
    <d v="2020-12-18T08:34:39"/>
    <s v="Modern Trade"/>
    <s v="Whatsapp"/>
    <d v="1899-12-30T16:25:13"/>
    <n v="2450"/>
    <d v="1899-12-30T16:09:26"/>
    <x v="240"/>
    <x v="1"/>
  </r>
  <r>
    <d v="2020-12-17T16:09:26"/>
    <s v="STU-2143281855"/>
    <s v="DD Discount supermarket"/>
    <s v="Unilever Nigeria Plc"/>
    <s v="Radiant Detergent Powder"/>
    <s v="Home Care"/>
    <s v="Fabric Clean"/>
    <s v="Radiant Detergent Powder 800g x 6"/>
    <n v="1"/>
    <n v="2210"/>
    <x v="0"/>
    <x v="92"/>
    <d v="2020-12-18T08:34:39"/>
    <s v="Modern Trade"/>
    <s v="Whatsapp"/>
    <d v="1899-12-30T16:25:13"/>
    <n v="2210"/>
    <d v="1899-12-30T16:09:26"/>
    <x v="240"/>
    <x v="1"/>
  </r>
  <r>
    <d v="2020-12-17T16:09:26"/>
    <s v="STU-2143281855"/>
    <s v="DD Discount supermarket"/>
    <s v="Extreme Manufacturing Nig Ltd"/>
    <s v="So Easy Detergent"/>
    <s v="Home Care"/>
    <s v="Fabric Clean"/>
    <s v="So Easy 170g x 26"/>
    <n v="1"/>
    <n v="2300"/>
    <x v="0"/>
    <x v="92"/>
    <d v="2020-12-18T08:34:39"/>
    <s v="Modern Trade"/>
    <s v="Whatsapp"/>
    <d v="1899-12-30T16:25:13"/>
    <n v="2300"/>
    <d v="1899-12-30T16:09:26"/>
    <x v="240"/>
    <x v="1"/>
  </r>
  <r>
    <d v="2020-12-17T16:09:26"/>
    <s v="STU-2143281855"/>
    <s v="DD Discount supermarket"/>
    <s v="Extreme Manufacturing Nig Ltd"/>
    <s v="So Easy Detergent"/>
    <s v="Home Care"/>
    <s v="Fabric Clean"/>
    <s v="So Easy 900g"/>
    <n v="1"/>
    <n v="2700"/>
    <x v="0"/>
    <x v="92"/>
    <d v="2020-12-18T08:34:39"/>
    <s v="Modern Trade"/>
    <s v="Whatsapp"/>
    <d v="1899-12-30T16:25:13"/>
    <n v="2700"/>
    <d v="1899-12-30T16:09:26"/>
    <x v="240"/>
    <x v="1"/>
  </r>
  <r>
    <d v="2020-12-17T16:09:26"/>
    <s v="STU-2143281855"/>
    <s v="DD Discount supermarket"/>
    <s v="Extreme Manufacturing Nig Ltd"/>
    <s v="So Easy Detergent"/>
    <s v="Home Care"/>
    <s v="Fabric Clean"/>
    <s v="So Easy 80g x 51"/>
    <n v="1"/>
    <n v="2200"/>
    <x v="0"/>
    <x v="92"/>
    <d v="2020-12-18T08:34:39"/>
    <s v="Modern Trade"/>
    <s v="Whatsapp"/>
    <d v="1899-12-30T16:25:13"/>
    <n v="2200"/>
    <d v="1899-12-30T16:09:26"/>
    <x v="240"/>
    <x v="1"/>
  </r>
  <r>
    <d v="2020-12-17T16:33:04"/>
    <s v="STU-2143281908"/>
    <s v="O And K Super Store"/>
    <s v="Henkel Expand Global"/>
    <s v="WAW Colour Powder Detergent"/>
    <s v="Home Care"/>
    <s v="Fabric Clean"/>
    <s v="WAW Colour 170g X 28"/>
    <n v="1"/>
    <n v="2400"/>
    <x v="0"/>
    <x v="44"/>
    <d v="2020-12-18T09:13:37"/>
    <s v="General Trade"/>
    <s v="Whatsapp"/>
    <d v="1899-12-30T16:40:33"/>
    <n v="2400"/>
    <d v="1899-12-30T16:33:04"/>
    <x v="428"/>
    <x v="1"/>
  </r>
  <r>
    <d v="2020-12-17T16:33:04"/>
    <s v="STU-2143281908"/>
    <s v="O And K Super Store"/>
    <s v="Henkel Expand Global"/>
    <s v="Nittol Antibacterial Powder Detergent"/>
    <s v="Home Care"/>
    <s v="Household Clean"/>
    <s v="Nittol Antibacterial Powder Detergent 180g x 26"/>
    <n v="1"/>
    <n v="2450"/>
    <x v="0"/>
    <x v="44"/>
    <d v="2020-12-18T09:13:37"/>
    <s v="General Trade"/>
    <s v="Whatsapp"/>
    <d v="1899-12-30T16:40:33"/>
    <n v="2450"/>
    <d v="1899-12-30T16:33:04"/>
    <x v="428"/>
    <x v="1"/>
  </r>
  <r>
    <d v="2020-12-17T09:04:34"/>
    <s v="STU-2143281220"/>
    <s v="Aboki wife's shop"/>
    <s v="Unilever Nigeria Plc"/>
    <s v="Sunlight Washing Powder (Spc.)"/>
    <s v="Home Care"/>
    <s v="Fabric Clean"/>
    <s v="Sunlight Destiny Powder Yellow 72x80g"/>
    <n v="1"/>
    <n v="3000"/>
    <x v="0"/>
    <x v="74"/>
    <d v="2020-12-18T10:03:18"/>
    <s v="General Trade"/>
    <s v="Whatsapp"/>
    <d v="1899-12-31T00:58:44"/>
    <n v="3000"/>
    <d v="1899-12-30T09:04:34"/>
    <x v="242"/>
    <x v="1"/>
  </r>
  <r>
    <d v="2020-12-17T14:42:25"/>
    <s v="STU-2143281724"/>
    <s v="Iyawo Minimart"/>
    <s v="Extreme Manufacturing Nig Ltd"/>
    <s v="So Easy Detergent"/>
    <s v="Home Care"/>
    <s v="Fabric Clean"/>
    <s v="So Easy 80g x 51"/>
    <n v="1"/>
    <n v="2200"/>
    <x v="0"/>
    <x v="93"/>
    <d v="2020-12-18T12:19:01"/>
    <s v="General Trade"/>
    <s v="Whatsapp"/>
    <d v="1899-12-30T21:36:36"/>
    <n v="2200"/>
    <d v="1899-12-30T14:42:25"/>
    <x v="247"/>
    <x v="1"/>
  </r>
  <r>
    <d v="2020-12-17T11:26:08"/>
    <s v="STU-2143281496"/>
    <s v="Dopemu outlet"/>
    <s v="Eko Supreme Ltd"/>
    <s v="Good Mama Cleaning Detergent"/>
    <s v="Home Care"/>
    <s v="Household Clean"/>
    <s v="Good Mama Cleaning Detergent 170g x 26 Floral"/>
    <n v="1"/>
    <n v="2250"/>
    <x v="0"/>
    <x v="94"/>
    <d v="2020-12-18T12:40:08"/>
    <s v="Modern Trade"/>
    <s v="Whatsapp"/>
    <d v="1899-12-31T01:14:00"/>
    <n v="2250"/>
    <d v="1899-12-30T11:26:08"/>
    <x v="248"/>
    <x v="1"/>
  </r>
  <r>
    <d v="2020-12-17T11:26:08"/>
    <s v="STU-2143281496"/>
    <s v="Dopemu outlet"/>
    <s v="Eko Supreme Ltd"/>
    <s v="Good Mama Cleaning Detergent"/>
    <s v="Home Care"/>
    <s v="Household Clean"/>
    <s v="Good Mama Cleaning Detergent Floral 80g x 50"/>
    <n v="1"/>
    <n v="2150"/>
    <x v="0"/>
    <x v="94"/>
    <d v="2020-12-18T12:40:08"/>
    <s v="Modern Trade"/>
    <s v="Whatsapp"/>
    <d v="1899-12-31T01:14:00"/>
    <n v="2150"/>
    <d v="1899-12-30T11:26:08"/>
    <x v="248"/>
    <x v="1"/>
  </r>
  <r>
    <d v="2020-12-17T11:26:08"/>
    <s v="STU-2143281496"/>
    <s v="Dopemu outlet"/>
    <s v="Extreme Manufacturing Nig Ltd"/>
    <s v="So Easy Detergent"/>
    <s v="Home Care"/>
    <s v="Fabric Clean"/>
    <s v="So Easy 80g x 51"/>
    <n v="1"/>
    <n v="2200"/>
    <x v="0"/>
    <x v="94"/>
    <d v="2020-12-18T12:40:08"/>
    <s v="Modern Trade"/>
    <s v="Whatsapp"/>
    <d v="1899-12-31T01:14:00"/>
    <n v="2200"/>
    <d v="1899-12-30T11:26:08"/>
    <x v="248"/>
    <x v="1"/>
  </r>
  <r>
    <d v="2020-12-17T17:26:17"/>
    <s v="STU-2143282022"/>
    <s v="Than-all Minimart"/>
    <s v="Eko Supreme Ltd"/>
    <s v="Good Mama Cleaning Detergent"/>
    <s v="Home Care"/>
    <s v="Household Clean"/>
    <s v="Good Mama Cleaning Detergent Floral 80g x 50"/>
    <n v="1"/>
    <n v="2150"/>
    <x v="0"/>
    <x v="24"/>
    <d v="2020-12-18T14:10:39"/>
    <s v="General Trade"/>
    <s v="Whatsapp"/>
    <d v="1899-12-30T20:44:22"/>
    <n v="2150"/>
    <d v="1899-12-30T17:26:17"/>
    <x v="251"/>
    <x v="1"/>
  </r>
  <r>
    <d v="2020-12-17T17:26:17"/>
    <s v="STU-2143282022"/>
    <s v="Than-all Minimart"/>
    <s v="Eko Supreme Ltd"/>
    <s v="Good Mama Cleaning Detergent"/>
    <s v="Home Care"/>
    <s v="Household Clean"/>
    <s v="Good Mama Cleaning Detergent 170g x 26 Floral"/>
    <n v="1"/>
    <n v="2250"/>
    <x v="0"/>
    <x v="24"/>
    <d v="2020-12-18T14:10:39"/>
    <s v="General Trade"/>
    <s v="Whatsapp"/>
    <d v="1899-12-30T20:44:22"/>
    <n v="2250"/>
    <d v="1899-12-30T17:26:17"/>
    <x v="251"/>
    <x v="1"/>
  </r>
  <r>
    <d v="2020-12-17T17:26:17"/>
    <s v="STU-2143282022"/>
    <s v="Than-all Minimart"/>
    <s v="Eko Supreme Ltd"/>
    <s v="Good Mama Cleaning Detergent"/>
    <s v="Home Care"/>
    <s v="Household Clean"/>
    <s v="Good Mama Cleaning Detergent 80g x 50 Lemon"/>
    <n v="1"/>
    <n v="2150"/>
    <x v="0"/>
    <x v="24"/>
    <d v="2020-12-18T14:10:39"/>
    <s v="General Trade"/>
    <s v="Whatsapp"/>
    <d v="1899-12-30T20:44:22"/>
    <n v="2150"/>
    <d v="1899-12-30T17:26:17"/>
    <x v="251"/>
    <x v="1"/>
  </r>
  <r>
    <d v="2020-12-17T17:07:53"/>
    <s v="STU-2143281992"/>
    <s v="Harmony Minimart"/>
    <s v="Henkel Expand Global"/>
    <s v="WAW Detergent"/>
    <s v="Home Care"/>
    <s v="Household Clean"/>
    <s v="WAW Multi Purpose Powder Detergent 90g x 48"/>
    <n v="1"/>
    <n v="2200"/>
    <x v="0"/>
    <x v="85"/>
    <d v="2020-12-18T16:02:34"/>
    <s v="General Trade"/>
    <s v="Whatsapp"/>
    <d v="1899-12-30T22:54:41"/>
    <n v="2200"/>
    <d v="1899-12-30T17:07:53"/>
    <x v="429"/>
    <x v="1"/>
  </r>
  <r>
    <d v="2020-12-17T17:07:53"/>
    <s v="STU-2143281992"/>
    <s v="Harmony Minimart"/>
    <s v="Henkel Expand Global"/>
    <s v="WAW Colour Powder Detergent"/>
    <s v="Home Care"/>
    <s v="Fabric Clean"/>
    <s v="WAW Colour 170g X 28"/>
    <n v="1"/>
    <n v="2400"/>
    <x v="0"/>
    <x v="85"/>
    <d v="2020-12-18T16:02:34"/>
    <s v="General Trade"/>
    <s v="Whatsapp"/>
    <d v="1899-12-30T22:54:41"/>
    <n v="2400"/>
    <d v="1899-12-30T17:07:53"/>
    <x v="429"/>
    <x v="1"/>
  </r>
  <r>
    <d v="2020-12-17T17:07:53"/>
    <s v="STU-2143281992"/>
    <s v="Harmony Minimart"/>
    <s v="Henkel Expand Global"/>
    <s v="Nittol Antibacterial Powder Detergent"/>
    <s v="Home Care"/>
    <s v="Household Clean"/>
    <s v="Nittol Antibacterial Powder Detergent 90g x 48"/>
    <n v="1"/>
    <n v="2250"/>
    <x v="0"/>
    <x v="85"/>
    <d v="2020-12-18T16:02:34"/>
    <s v="General Trade"/>
    <s v="Whatsapp"/>
    <d v="1899-12-30T22:54:41"/>
    <n v="2250"/>
    <d v="1899-12-30T17:07:53"/>
    <x v="429"/>
    <x v="1"/>
  </r>
  <r>
    <d v="2020-12-17T17:07:53"/>
    <s v="STU-2143281992"/>
    <s v="Harmony Minimart"/>
    <s v="Henkel Expand Global"/>
    <s v="Nittol Antibacterial Powder Detergent"/>
    <s v="Home Care"/>
    <s v="Household Clean"/>
    <s v="Nittol Antibacterial Powder Detergent 180g x 26"/>
    <n v="1"/>
    <n v="2450"/>
    <x v="0"/>
    <x v="85"/>
    <d v="2020-12-18T16:02:34"/>
    <s v="General Trade"/>
    <s v="Whatsapp"/>
    <d v="1899-12-30T22:54:41"/>
    <n v="2450"/>
    <d v="1899-12-30T17:07:53"/>
    <x v="429"/>
    <x v="1"/>
  </r>
  <r>
    <d v="2020-12-16T10:58:28"/>
    <s v="STU-2143280285"/>
    <s v="Rich Bon  Minimart"/>
    <s v="Eko Supreme Ltd"/>
    <s v="So Klin Concentrated Detergent"/>
    <s v="Home Care"/>
    <s v="Household Clean"/>
    <s v="So Klin Multi x 140g x 48"/>
    <n v="1"/>
    <n v="3280"/>
    <x v="0"/>
    <x v="1"/>
    <d v="2020-12-18T17:32:28"/>
    <s v="General Trade"/>
    <s v="Whatsapp"/>
    <d v="1900-01-01T06:34:00"/>
    <n v="3280"/>
    <d v="1899-12-30T10:58:28"/>
    <x v="33"/>
    <x v="1"/>
  </r>
  <r>
    <d v="2020-12-17T11:33:06"/>
    <s v="STU-2143281500"/>
    <s v="Emybest Minimart"/>
    <s v="Henkel Expand Global"/>
    <s v="WAW Detergent"/>
    <s v="Home Care"/>
    <s v="Household Clean"/>
    <s v="WAW Multi Purpose Powder Detergent 90g x 48"/>
    <n v="1"/>
    <n v="2200"/>
    <x v="0"/>
    <x v="21"/>
    <d v="2020-12-18T18:11:52"/>
    <s v="General Trade"/>
    <s v="Whatsapp"/>
    <d v="1899-12-31T06:38:46"/>
    <n v="2200"/>
    <d v="1899-12-30T11:33:06"/>
    <x v="254"/>
    <x v="1"/>
  </r>
  <r>
    <d v="2020-12-17T11:33:06"/>
    <s v="STU-2143281500"/>
    <s v="Emybest Minimart"/>
    <s v="Henkel Expand Global"/>
    <s v="Nittol Antibacterial Powder Detergent"/>
    <s v="Home Care"/>
    <s v="Household Clean"/>
    <s v="Nittol Antibacterial Powder Detergent 180g x 26"/>
    <n v="1"/>
    <n v="2450"/>
    <x v="0"/>
    <x v="21"/>
    <d v="2020-12-18T18:11:52"/>
    <s v="General Trade"/>
    <s v="Whatsapp"/>
    <d v="1899-12-31T06:38:46"/>
    <n v="2450"/>
    <d v="1899-12-30T11:33:06"/>
    <x v="254"/>
    <x v="1"/>
  </r>
  <r>
    <d v="2020-12-17T11:45:05"/>
    <s v="STU-2143281508"/>
    <s v="AJ Minimart"/>
    <s v="PZ Cussons Nigeria Plc"/>
    <s v="Canoe Bar Soap"/>
    <s v="Home Care"/>
    <s v="Fabric Clean"/>
    <s v="Canoe 130g x 48 Extra care (White)"/>
    <n v="3"/>
    <n v="3550"/>
    <x v="0"/>
    <x v="90"/>
    <d v="2020-12-18T20:32:55"/>
    <s v="Wholesale"/>
    <s v="Whatsapp"/>
    <d v="1899-12-31T08:47:50"/>
    <n v="10650"/>
    <d v="1899-12-30T11:45:05"/>
    <x v="406"/>
    <x v="0"/>
  </r>
  <r>
    <d v="2020-12-18T17:31:04"/>
    <s v="STU-2143282745"/>
    <s v="Payless Minimart"/>
    <s v="Eko Supreme Ltd"/>
    <s v="Good Mama Cleaning Detergent"/>
    <s v="Home Care"/>
    <s v="Household Clean"/>
    <s v="Good Mama Cleaning Detergent 170g x 26 Floral"/>
    <n v="5"/>
    <n v="2250"/>
    <x v="0"/>
    <x v="72"/>
    <d v="2020-12-19T14:39:03"/>
    <s v="General Trade"/>
    <s v="Whatsapp"/>
    <d v="1899-12-30T21:07:59"/>
    <n v="11250"/>
    <d v="1899-12-30T17:31:04"/>
    <x v="263"/>
    <x v="0"/>
  </r>
  <r>
    <d v="2020-12-18T17:31:04"/>
    <s v="STU-2143282745"/>
    <s v="Payless Minimart"/>
    <s v="Extreme Manufacturing Nig Ltd"/>
    <s v="So Easy Detergent"/>
    <s v="Home Care"/>
    <s v="Fabric Clean"/>
    <s v="So Easy 170g x 26"/>
    <n v="2"/>
    <n v="2300"/>
    <x v="0"/>
    <x v="72"/>
    <d v="2020-12-19T14:39:03"/>
    <s v="General Trade"/>
    <s v="Whatsapp"/>
    <d v="1899-12-30T21:07:59"/>
    <n v="4600"/>
    <d v="1899-12-30T17:31:04"/>
    <x v="263"/>
    <x v="1"/>
  </r>
  <r>
    <d v="2020-12-18T17:31:04"/>
    <s v="STU-2143282745"/>
    <s v="Payless Minimart"/>
    <s v="Extreme Manufacturing Nig Ltd"/>
    <s v="So Easy Detergent"/>
    <s v="Home Care"/>
    <s v="Fabric Clean"/>
    <s v="So Easy 80g x 51"/>
    <n v="3"/>
    <n v="2200"/>
    <x v="0"/>
    <x v="72"/>
    <d v="2020-12-19T14:39:03"/>
    <s v="General Trade"/>
    <s v="Whatsapp"/>
    <d v="1899-12-30T21:07:59"/>
    <n v="6600"/>
    <d v="1899-12-30T17:31:04"/>
    <x v="263"/>
    <x v="1"/>
  </r>
  <r>
    <d v="2020-12-18T15:14:45"/>
    <s v="STU-2143282612"/>
    <s v="Jemila Minimarts"/>
    <s v="Procter and Gamble"/>
    <s v="Ariel Detergent"/>
    <s v="Home Care"/>
    <s v="Fabric Clean"/>
    <s v="Ariel Hs 75g x 36"/>
    <n v="2"/>
    <n v="2930"/>
    <x v="0"/>
    <x v="49"/>
    <d v="2020-12-19T15:54:19"/>
    <s v="General Trade"/>
    <s v="Whatsapp"/>
    <d v="1899-12-31T00:39:34"/>
    <n v="5860"/>
    <d v="1899-12-30T15:14:45"/>
    <x v="264"/>
    <x v="1"/>
  </r>
  <r>
    <d v="2020-12-18T15:14:46"/>
    <s v="STU-2143282612"/>
    <s v="Jemila Minimarts"/>
    <s v="Extreme Manufacturing Nig Ltd"/>
    <s v="So Easy Detergent"/>
    <s v="Home Care"/>
    <s v="Fabric Clean"/>
    <s v="So Easy 170g x 26"/>
    <n v="1"/>
    <n v="2300"/>
    <x v="0"/>
    <x v="49"/>
    <d v="2020-12-19T15:54:19"/>
    <s v="General Trade"/>
    <s v="Whatsapp"/>
    <d v="1899-12-31T00:39:33"/>
    <n v="2300"/>
    <d v="1899-12-30T15:14:46"/>
    <x v="264"/>
    <x v="1"/>
  </r>
  <r>
    <d v="2020-12-18T10:34:25"/>
    <s v="STU-2143282323"/>
    <s v="Madam Akindele Minimart"/>
    <s v="Eko Supreme Ltd"/>
    <s v="Good Mama Cleaning Detergent"/>
    <s v="Home Care"/>
    <s v="Household Clean"/>
    <s v="Good Mama Cleaning Detergent Lemon 170g x 26"/>
    <n v="1"/>
    <n v="2250"/>
    <x v="0"/>
    <x v="41"/>
    <d v="2020-12-19T17:06:09"/>
    <s v="General Trade"/>
    <s v="Whatsapp"/>
    <d v="1899-12-31T06:31:44"/>
    <n v="2250"/>
    <d v="1899-12-30T10:34:25"/>
    <x v="266"/>
    <x v="1"/>
  </r>
  <r>
    <d v="2020-12-17T19:01:37"/>
    <s v="STU-2143282109"/>
    <s v="David Minimart"/>
    <s v="Eko Supreme Ltd"/>
    <s v="Good Mama Cleaning Detergent"/>
    <s v="Home Care"/>
    <s v="Household Clean"/>
    <s v="Good Mama Cleaning Detergent Lemon 170g x 26"/>
    <n v="5"/>
    <n v="2250"/>
    <x v="0"/>
    <x v="2"/>
    <d v="2020-12-19T21:18:08"/>
    <s v="Wholesale"/>
    <s v="Mobile App"/>
    <d v="1900-01-01T02:16:31"/>
    <n v="11250"/>
    <d v="1899-12-30T19:01:37"/>
    <x v="430"/>
    <x v="0"/>
  </r>
  <r>
    <d v="2020-12-17T19:01:37"/>
    <s v="STU-2143282109"/>
    <s v="David Minimart"/>
    <s v="Eko Supreme Ltd"/>
    <s v="Good Mama Cleaning Detergent"/>
    <s v="Home Care"/>
    <s v="Household Clean"/>
    <s v="Good Mama Cleaning Detergent 170g x 26 Floral"/>
    <n v="5"/>
    <n v="2250"/>
    <x v="0"/>
    <x v="2"/>
    <d v="2020-12-19T21:18:08"/>
    <s v="Wholesale"/>
    <s v="Mobile App"/>
    <d v="1900-01-01T02:16:31"/>
    <n v="11250"/>
    <d v="1899-12-30T19:01:37"/>
    <x v="430"/>
    <x v="0"/>
  </r>
  <r>
    <d v="2020-12-17T19:01:37"/>
    <s v="STU-2143282109"/>
    <s v="David Minimart"/>
    <s v="Procter and Gamble"/>
    <s v="Ariel Detergent"/>
    <s v="Home Care"/>
    <s v="Fabric Clean"/>
    <s v="Ariel Original 170g x 24"/>
    <n v="1"/>
    <n v="3200"/>
    <x v="0"/>
    <x v="2"/>
    <d v="2020-12-19T21:18:08"/>
    <s v="Wholesale"/>
    <s v="Mobile App"/>
    <d v="1900-01-01T02:16:31"/>
    <n v="3200"/>
    <d v="1899-12-30T19:01:37"/>
    <x v="430"/>
    <x v="1"/>
  </r>
  <r>
    <d v="2020-12-17T19:01:37"/>
    <s v="STU-2143282109"/>
    <s v="David Minimart"/>
    <s v="Procter and Gamble"/>
    <s v="Ariel Detergent"/>
    <s v="Home Care"/>
    <s v="Fabric Clean"/>
    <s v="Ariel Detergent 75g x 72"/>
    <n v="1"/>
    <n v="3200"/>
    <x v="0"/>
    <x v="2"/>
    <d v="2020-12-19T21:18:08"/>
    <s v="Wholesale"/>
    <s v="Mobile App"/>
    <d v="1900-01-01T02:16:31"/>
    <n v="3200"/>
    <d v="1899-12-30T19:01:37"/>
    <x v="430"/>
    <x v="1"/>
  </r>
  <r>
    <d v="2020-12-17T19:01:37"/>
    <s v="STU-2143282109"/>
    <s v="David Minimart"/>
    <s v="Procter and Gamble"/>
    <s v="Ariel Detergent"/>
    <s v="Home Care"/>
    <s v="Fabric Clean"/>
    <s v="Ariel Hs 75g x 36"/>
    <n v="1"/>
    <n v="2930"/>
    <x v="0"/>
    <x v="2"/>
    <d v="2020-12-19T21:18:08"/>
    <s v="Wholesale"/>
    <s v="Mobile App"/>
    <d v="1900-01-01T02:16:31"/>
    <n v="2930"/>
    <d v="1899-12-30T19:01:37"/>
    <x v="430"/>
    <x v="1"/>
  </r>
  <r>
    <d v="2020-12-17T19:01:37"/>
    <s v="STU-2143282109"/>
    <s v="David Minimart"/>
    <s v="Procter and Gamble"/>
    <s v="Ariel Detergent"/>
    <s v="Home Care"/>
    <s v="Fabric Clean"/>
    <s v="Ariel Ankara &amp; Colour 800g x 8"/>
    <n v="1"/>
    <n v="4150"/>
    <x v="0"/>
    <x v="2"/>
    <d v="2020-12-19T21:18:08"/>
    <s v="Wholesale"/>
    <s v="Mobile App"/>
    <d v="1900-01-01T02:16:31"/>
    <n v="4150"/>
    <d v="1899-12-30T19:01:37"/>
    <x v="430"/>
    <x v="1"/>
  </r>
  <r>
    <d v="2020-12-18T09:27:42"/>
    <s v="STU-2143282251"/>
    <s v="P D Super Store"/>
    <s v="PZ Cussons Nigeria Plc"/>
    <s v="Canoe Bar Soap"/>
    <s v="Home Care"/>
    <s v="Fabric Clean"/>
    <s v="Canoe 130g x 48 Extra care (White)"/>
    <n v="2"/>
    <n v="3550"/>
    <x v="0"/>
    <x v="23"/>
    <d v="2020-12-20T13:30:23"/>
    <s v="General Trade"/>
    <s v="Whatsapp"/>
    <d v="1900-01-01T04:02:41"/>
    <n v="7100"/>
    <d v="1899-12-30T09:27:42"/>
    <x v="269"/>
    <x v="1"/>
  </r>
  <r>
    <d v="2020-12-18T09:27:42"/>
    <s v="STU-2143282251"/>
    <s v="P D Super Store"/>
    <s v="Eko Supreme Ltd"/>
    <s v="Good Mama Cleaning Detergent"/>
    <s v="Home Care"/>
    <s v="Household Clean"/>
    <s v="Good Mama Cleaning Detergent Floral 80g x 50"/>
    <n v="2"/>
    <n v="2150"/>
    <x v="0"/>
    <x v="23"/>
    <d v="2020-12-20T13:30:23"/>
    <s v="General Trade"/>
    <s v="Whatsapp"/>
    <d v="1900-01-01T04:02:41"/>
    <n v="4300"/>
    <d v="1899-12-30T09:27:42"/>
    <x v="269"/>
    <x v="1"/>
  </r>
  <r>
    <d v="2020-12-18T09:27:42"/>
    <s v="STU-2143282251"/>
    <s v="P D Super Store"/>
    <s v="Eko Supreme Ltd"/>
    <s v="Good Mama Cleaning Detergent"/>
    <s v="Home Care"/>
    <s v="Household Clean"/>
    <s v="Good Mama Cleaning Detergent 170g x 26 Floral"/>
    <n v="2"/>
    <n v="2250"/>
    <x v="0"/>
    <x v="23"/>
    <d v="2020-12-20T13:30:23"/>
    <s v="General Trade"/>
    <s v="Whatsapp"/>
    <d v="1900-01-01T04:02:41"/>
    <n v="4500"/>
    <d v="1899-12-30T09:27:42"/>
    <x v="269"/>
    <x v="1"/>
  </r>
  <r>
    <d v="2020-12-20T15:29:41"/>
    <s v="STU-2143283393"/>
    <s v="Sweet  Gift  Shop"/>
    <s v="Eko Supreme Ltd"/>
    <s v="Good Mama Cleaning Detergent"/>
    <s v="Home Care"/>
    <s v="Household Clean"/>
    <s v="Good Mama Cleaning Detergent Floral 850g x 6"/>
    <n v="2"/>
    <n v="2350"/>
    <x v="0"/>
    <x v="9"/>
    <d v="2020-12-21T09:41:39"/>
    <s v="General Trade"/>
    <s v="Whatsapp"/>
    <d v="1899-12-30T18:11:58"/>
    <n v="4700"/>
    <d v="1899-12-30T15:29:41"/>
    <x v="34"/>
    <x v="1"/>
  </r>
  <r>
    <d v="2020-12-20T15:29:41"/>
    <s v="STU-2143283393"/>
    <s v="Sweet  Gift  Shop"/>
    <s v="Procter and Gamble"/>
    <s v="Ariel Detergent"/>
    <s v="Home Care"/>
    <s v="Fabric Clean"/>
    <s v="Ariel Ankara &amp; Colour 800g x 8"/>
    <n v="1"/>
    <n v="4150"/>
    <x v="0"/>
    <x v="9"/>
    <d v="2020-12-21T09:41:39"/>
    <s v="General Trade"/>
    <s v="Whatsapp"/>
    <d v="1899-12-30T18:11:58"/>
    <n v="4150"/>
    <d v="1899-12-30T15:29:41"/>
    <x v="34"/>
    <x v="1"/>
  </r>
  <r>
    <d v="2020-12-20T13:51:56"/>
    <s v="STU-2143283380"/>
    <s v="Kings Supermarket"/>
    <s v="Procter and Gamble"/>
    <s v="Ariel Detergent"/>
    <s v="Home Care"/>
    <s v="Fabric Clean"/>
    <s v="Ariel Ankara &amp; Colour 800g x 8"/>
    <n v="1"/>
    <n v="4150"/>
    <x v="0"/>
    <x v="61"/>
    <d v="2020-12-21T10:13:55"/>
    <s v="General Trade"/>
    <s v="Web App"/>
    <d v="1899-12-30T20:21:59"/>
    <n v="4150"/>
    <d v="1899-12-30T13:51:56"/>
    <x v="270"/>
    <x v="1"/>
  </r>
  <r>
    <d v="2020-12-19T16:34:31"/>
    <s v="STU-2143283235"/>
    <s v="Sariki Minimart"/>
    <s v="Eko Supreme Ltd"/>
    <s v="Good Mama Cleaning Detergent"/>
    <s v="Home Care"/>
    <s v="Household Clean"/>
    <s v="Good Mama Cleaning Detergent 80g x 50 Lemon"/>
    <n v="5"/>
    <n v="2150"/>
    <x v="0"/>
    <x v="9"/>
    <d v="2020-12-21T10:45:25"/>
    <s v="Wholesale"/>
    <s v="Whatsapp"/>
    <d v="1899-12-31T18:10:54"/>
    <n v="10750"/>
    <d v="1899-12-30T16:34:31"/>
    <x v="271"/>
    <x v="0"/>
  </r>
  <r>
    <d v="2020-12-19T16:34:31"/>
    <s v="STU-2143283235"/>
    <s v="Sariki Minimart"/>
    <s v="Eko Supreme Ltd"/>
    <s v="Good Mama Cleaning Detergent"/>
    <s v="Home Care"/>
    <s v="Household Clean"/>
    <s v="Good Mama Cleaning Detergent 170g x 26 Floral"/>
    <n v="5"/>
    <n v="2250"/>
    <x v="0"/>
    <x v="9"/>
    <d v="2020-12-21T10:45:25"/>
    <s v="Wholesale"/>
    <s v="Whatsapp"/>
    <d v="1899-12-31T18:10:54"/>
    <n v="11250"/>
    <d v="1899-12-30T16:34:31"/>
    <x v="271"/>
    <x v="0"/>
  </r>
  <r>
    <d v="2020-12-19T16:34:31"/>
    <s v="STU-2143283235"/>
    <s v="Sariki Minimart"/>
    <s v="Extreme Manufacturing Nig Ltd"/>
    <s v="So Easy Detergent"/>
    <s v="Home Care"/>
    <s v="Fabric Clean"/>
    <s v="So Easy 900g"/>
    <n v="2"/>
    <n v="2700"/>
    <x v="0"/>
    <x v="9"/>
    <d v="2020-12-21T10:45:25"/>
    <s v="Wholesale"/>
    <s v="Whatsapp"/>
    <d v="1899-12-31T18:10:54"/>
    <n v="5400"/>
    <d v="1899-12-30T16:34:31"/>
    <x v="271"/>
    <x v="1"/>
  </r>
  <r>
    <d v="2020-12-19T00:10:36"/>
    <s v="STU-2143282866"/>
    <s v="Metro Minimart"/>
    <s v="PZ Cussons Nigeria Plc"/>
    <s v="Canoe Bar Soap"/>
    <s v="Home Care"/>
    <s v="Fabric Clean"/>
    <s v="Canoe Extra Care Laundry Bar Pure 230Gx24 (Brown)"/>
    <n v="1"/>
    <n v="3500"/>
    <x v="0"/>
    <x v="19"/>
    <d v="2020-12-21T13:12:24"/>
    <s v="General Trade"/>
    <s v="Mobile App"/>
    <d v="1900-01-01T13:01:48"/>
    <n v="3500"/>
    <d v="1899-12-30T00:10:36"/>
    <x v="276"/>
    <x v="1"/>
  </r>
  <r>
    <d v="2020-12-20T15:21:31"/>
    <s v="STU-2143283389"/>
    <s v="Madam Wisdom Minimart"/>
    <s v="Limited"/>
    <s v="Supreme Tasty Chicken Instant Noodles"/>
    <s v="Home Care"/>
    <s v="Kitchen Supplies"/>
    <s v="Supreme Tasty Chicken Instant Noodles 70g"/>
    <n v="2"/>
    <n v="1920"/>
    <x v="0"/>
    <x v="19"/>
    <d v="2020-12-21T13:42:21"/>
    <s v="General Trade"/>
    <s v="Whatsapp"/>
    <d v="1899-12-30T22:20:50"/>
    <n v="3840"/>
    <d v="1899-12-30T15:21:31"/>
    <x v="36"/>
    <x v="1"/>
  </r>
  <r>
    <d v="2020-12-20T17:03:18"/>
    <s v="STU-2143283410"/>
    <s v="Madam Wisdom Minimart"/>
    <s v="Henkel Expand Global"/>
    <s v="WAW Detergent"/>
    <s v="Home Care"/>
    <s v="Household Clean"/>
    <s v="WAW Multi Purpose Powder Detergent 90g x 48"/>
    <n v="1"/>
    <n v="2200"/>
    <x v="0"/>
    <x v="19"/>
    <d v="2020-12-21T13:42:21"/>
    <s v="General Trade"/>
    <s v="Whatsapp"/>
    <d v="1899-12-30T20:39:03"/>
    <n v="2200"/>
    <d v="1899-12-30T17:03:18"/>
    <x v="36"/>
    <x v="1"/>
  </r>
  <r>
    <d v="2020-12-20T17:03:18"/>
    <s v="STU-2143283410"/>
    <s v="Madam Wisdom Minimart"/>
    <s v="Henkel Expand Global"/>
    <s v="WAW Detergent"/>
    <s v="Home Care"/>
    <s v="Household Clean"/>
    <s v="WAW Multi Purpose Powder Detergent 180g x 26"/>
    <n v="1"/>
    <n v="2450"/>
    <x v="0"/>
    <x v="19"/>
    <d v="2020-12-21T13:42:21"/>
    <s v="General Trade"/>
    <s v="Whatsapp"/>
    <d v="1899-12-30T20:39:03"/>
    <n v="2450"/>
    <d v="1899-12-30T17:03:18"/>
    <x v="36"/>
    <x v="1"/>
  </r>
  <r>
    <d v="2020-12-20T17:03:18"/>
    <s v="STU-2143283410"/>
    <s v="Madam Wisdom Minimart"/>
    <s v="Eko Supreme Ltd"/>
    <s v="So Klin Concentrated Detergent"/>
    <s v="Home Care"/>
    <s v="Household Clean"/>
    <s v="So Klin Ultra detergent 160g x 24"/>
    <n v="1"/>
    <n v="2240"/>
    <x v="0"/>
    <x v="19"/>
    <d v="2020-12-21T13:42:21"/>
    <s v="General Trade"/>
    <s v="Whatsapp"/>
    <d v="1899-12-30T20:39:03"/>
    <n v="2240"/>
    <d v="1899-12-30T17:03:18"/>
    <x v="36"/>
    <x v="1"/>
  </r>
  <r>
    <d v="2020-12-20T17:03:18"/>
    <s v="STU-2143283410"/>
    <s v="Madam Wisdom Minimart"/>
    <s v="Eko Supreme Ltd"/>
    <s v="Good Mama Cleaning Detergent"/>
    <s v="Home Care"/>
    <s v="Household Clean"/>
    <s v="Good Mama Cleaning Detergent 80g x 50 Lemon"/>
    <n v="2"/>
    <n v="2150"/>
    <x v="0"/>
    <x v="19"/>
    <d v="2020-12-21T13:42:21"/>
    <s v="General Trade"/>
    <s v="Whatsapp"/>
    <d v="1899-12-30T20:39:03"/>
    <n v="4300"/>
    <d v="1899-12-30T17:03:18"/>
    <x v="36"/>
    <x v="1"/>
  </r>
  <r>
    <d v="2020-12-19T16:46:36"/>
    <s v="STU-2143283240"/>
    <s v="Rodam Enterprises"/>
    <s v="Eko Supreme Ltd"/>
    <s v="Good Mama Cleaning Detergent"/>
    <s v="Home Care"/>
    <s v="Household Clean"/>
    <s v="Good Mama Cleaning Detergent 170g x 26 Floral"/>
    <n v="24"/>
    <n v="2250"/>
    <x v="0"/>
    <x v="96"/>
    <d v="2020-12-21T15:16:22"/>
    <s v="General Trade"/>
    <s v="Mobile App"/>
    <d v="1899-12-31T22:29:46"/>
    <n v="54000"/>
    <d v="1899-12-30T16:46:36"/>
    <x v="278"/>
    <x v="0"/>
  </r>
  <r>
    <d v="2020-12-19T16:46:36"/>
    <s v="STU-2143283240"/>
    <s v="Rodam Enterprises"/>
    <s v="Eko Supreme Ltd"/>
    <s v="Good Mama Cleaning Detergent"/>
    <s v="Home Care"/>
    <s v="Household Clean"/>
    <s v="Good Mama Cleaning Detergent Floral 80g x 50"/>
    <n v="30"/>
    <n v="2150"/>
    <x v="0"/>
    <x v="96"/>
    <d v="2020-12-21T15:16:22"/>
    <s v="General Trade"/>
    <s v="Mobile App"/>
    <d v="1899-12-31T22:29:46"/>
    <n v="64500"/>
    <d v="1899-12-30T16:46:36"/>
    <x v="278"/>
    <x v="0"/>
  </r>
  <r>
    <d v="2020-12-20T12:44:34"/>
    <s v="STU-2143283369"/>
    <s v="David Minimart"/>
    <s v="Eko Supreme Ltd"/>
    <s v="Good Mama Cleaning Detergent"/>
    <s v="Home Care"/>
    <s v="Household Clean"/>
    <s v="Good Mama Cleaning Detergent Floral 80g x 50"/>
    <n v="1"/>
    <n v="2150"/>
    <x v="0"/>
    <x v="2"/>
    <d v="2020-12-21T16:10:42"/>
    <s v="Wholesale"/>
    <s v="Mobile App"/>
    <d v="1899-12-31T03:26:08"/>
    <n v="2150"/>
    <d v="1899-12-30T12:44:34"/>
    <x v="279"/>
    <x v="1"/>
  </r>
  <r>
    <d v="2020-12-21T13:58:49"/>
    <s v="STU-2143284299"/>
    <s v="Francisco"/>
    <s v="Procter and Gamble"/>
    <s v="Ariel Detergent"/>
    <s v="Home Care"/>
    <s v="Fabric Clean"/>
    <s v="Ariel Hs 75g x 36"/>
    <n v="1"/>
    <n v="2930"/>
    <x v="0"/>
    <x v="21"/>
    <d v="2020-12-22T09:23:42"/>
    <s v="General Trade"/>
    <s v="Whatsapp"/>
    <d v="1899-12-30T19:24:53"/>
    <n v="2930"/>
    <d v="1899-12-30T13:58:49"/>
    <x v="38"/>
    <x v="1"/>
  </r>
  <r>
    <d v="2020-12-21T14:17:37"/>
    <s v="STU-2143284329"/>
    <s v="Omolara Minimart"/>
    <s v="Eko Supreme Ltd"/>
    <s v="Good Mama Cleaning Detergent"/>
    <s v="Home Care"/>
    <s v="Household Clean"/>
    <s v="Good Mama Cleaning Detergent 170g x 26 Floral"/>
    <n v="2"/>
    <n v="2250"/>
    <x v="0"/>
    <x v="29"/>
    <d v="2020-12-22T09:34:48"/>
    <s v="General Trade"/>
    <s v="Whatsapp"/>
    <d v="1899-12-30T19:17:11"/>
    <n v="4500"/>
    <d v="1899-12-30T14:17:37"/>
    <x v="281"/>
    <x v="1"/>
  </r>
  <r>
    <d v="2020-12-21T14:23:12"/>
    <s v="STU-2143284338"/>
    <s v="Pankrose Minimart"/>
    <s v="Extreme Manufacturing Nig Ltd"/>
    <s v="So Easy Detergent"/>
    <s v="Home Care"/>
    <s v="Fabric Clean"/>
    <s v="So Easy 80g x 51"/>
    <n v="2"/>
    <n v="2200"/>
    <x v="0"/>
    <x v="52"/>
    <d v="2020-12-22T10:40:37"/>
    <s v="General Trade"/>
    <s v="Whatsapp"/>
    <d v="1899-12-30T20:17:25"/>
    <n v="4400"/>
    <d v="1899-12-30T14:23:12"/>
    <x v="282"/>
    <x v="1"/>
  </r>
  <r>
    <d v="2020-12-21T14:23:12"/>
    <s v="STU-2143284338"/>
    <s v="Pankrose Minimart"/>
    <s v="Extreme Manufacturing Nig Ltd"/>
    <s v="So Easy Detergent"/>
    <s v="Home Care"/>
    <s v="Fabric Clean"/>
    <s v="So Easy 170g x 26"/>
    <n v="2"/>
    <n v="2300"/>
    <x v="0"/>
    <x v="52"/>
    <d v="2020-12-22T10:40:37"/>
    <s v="General Trade"/>
    <s v="Whatsapp"/>
    <d v="1899-12-30T20:17:25"/>
    <n v="4600"/>
    <d v="1899-12-30T14:23:12"/>
    <x v="282"/>
    <x v="1"/>
  </r>
  <r>
    <d v="2020-12-21T18:02:03"/>
    <s v="STU-2143284702"/>
    <s v="Sweet  Gift  Shop"/>
    <s v="PZ Cussons Nigeria Plc"/>
    <s v="Canoe Bar Soap"/>
    <s v="Home Care"/>
    <s v="Fabric Clean"/>
    <s v="Canoe 130g x 48 Extra care (White)"/>
    <n v="1"/>
    <n v="3550"/>
    <x v="0"/>
    <x v="46"/>
    <d v="2020-12-22T11:35:15"/>
    <s v="General Trade"/>
    <s v="Whatsapp"/>
    <d v="1899-12-30T17:33:12"/>
    <n v="3550"/>
    <d v="1899-12-30T18:02:03"/>
    <x v="283"/>
    <x v="1"/>
  </r>
  <r>
    <d v="2020-12-21T18:02:03"/>
    <s v="STU-2143284702"/>
    <s v="Sweet  Gift  Shop"/>
    <s v="PZ Cussons Nigeria Plc"/>
    <s v="Canoe Bar Soap"/>
    <s v="Home Care"/>
    <s v="Fabric Clean"/>
    <s v="Canoe Extra Care Laundry Bar Pure 230Gx24 (Brown)"/>
    <n v="1"/>
    <n v="3500"/>
    <x v="0"/>
    <x v="46"/>
    <d v="2020-12-22T11:35:15"/>
    <s v="General Trade"/>
    <s v="Whatsapp"/>
    <d v="1899-12-30T17:33:12"/>
    <n v="3500"/>
    <d v="1899-12-30T18:02:03"/>
    <x v="283"/>
    <x v="1"/>
  </r>
  <r>
    <d v="2020-12-21T11:04:34"/>
    <s v="STU-2143283948"/>
    <s v="Twins Minimart"/>
    <s v="PZ Cussons Nigeria Plc"/>
    <s v="Canoe Bar Soap"/>
    <s v="Home Care"/>
    <s v="Fabric Clean"/>
    <s v="Canoe Extra Care Laundry Bar Pure 230Gx24 (Brown)"/>
    <n v="1"/>
    <n v="3500"/>
    <x v="0"/>
    <x v="53"/>
    <d v="2020-12-22T11:41:01"/>
    <s v="General Trade"/>
    <s v="Web App"/>
    <d v="1899-12-31T00:36:27"/>
    <n v="3500"/>
    <d v="1899-12-30T11:04:34"/>
    <x v="408"/>
    <x v="1"/>
  </r>
  <r>
    <d v="2020-12-21T11:04:34"/>
    <s v="STU-2143283948"/>
    <s v="Twins Minimart"/>
    <s v="PZ Cussons Nigeria Plc"/>
    <s v="Canoe Bar Soap"/>
    <s v="Home Care"/>
    <s v="Fabric Clean"/>
    <s v="Canoe 130g x 48 Extra care (White)"/>
    <n v="3"/>
    <n v="3550"/>
    <x v="0"/>
    <x v="53"/>
    <d v="2020-12-22T11:41:01"/>
    <s v="General Trade"/>
    <s v="Web App"/>
    <d v="1899-12-31T00:36:27"/>
    <n v="10650"/>
    <d v="1899-12-30T11:04:34"/>
    <x v="408"/>
    <x v="0"/>
  </r>
  <r>
    <d v="2020-12-21T16:36:09"/>
    <s v="STU-2143284551"/>
    <s v="Uche Best Minimart"/>
    <s v="Henkel Expand Global"/>
    <s v="WAW Detergent"/>
    <s v="Home Care"/>
    <s v="Household Clean"/>
    <s v="WAW Multi Purpose Powder Detergent 180g x 26"/>
    <n v="5"/>
    <n v="2450"/>
    <x v="0"/>
    <x v="38"/>
    <d v="2020-12-22T13:08:42"/>
    <s v="General Trade"/>
    <s v="Whatsapp"/>
    <d v="1899-12-30T20:32:33"/>
    <n v="12250"/>
    <d v="1899-12-30T16:36:09"/>
    <x v="431"/>
    <x v="0"/>
  </r>
  <r>
    <d v="2020-12-21T16:36:09"/>
    <s v="STU-2143284551"/>
    <s v="Uche Best Minimart"/>
    <s v="Henkel Expand Global"/>
    <s v="Nittol Antibacterial Powder Detergent"/>
    <s v="Home Care"/>
    <s v="Household Clean"/>
    <s v="Nittol Antibacterial Powder Detergent 90g x 48"/>
    <n v="5"/>
    <n v="2250"/>
    <x v="0"/>
    <x v="38"/>
    <d v="2020-12-22T13:08:42"/>
    <s v="General Trade"/>
    <s v="Whatsapp"/>
    <d v="1899-12-30T20:32:33"/>
    <n v="11250"/>
    <d v="1899-12-30T16:36:09"/>
    <x v="431"/>
    <x v="0"/>
  </r>
  <r>
    <d v="2020-12-21T16:36:09"/>
    <s v="STU-2143284551"/>
    <s v="Uche Best Minimart"/>
    <s v="Henkel Expand Global"/>
    <s v="Nittol Antibacterial Powder Detergent"/>
    <s v="Home Care"/>
    <s v="Household Clean"/>
    <s v="Nittol Antibacterial Powder Detergent 180g x 26"/>
    <n v="5"/>
    <n v="2450"/>
    <x v="0"/>
    <x v="38"/>
    <d v="2020-12-22T13:08:42"/>
    <s v="General Trade"/>
    <s v="Whatsapp"/>
    <d v="1899-12-30T20:32:33"/>
    <n v="12250"/>
    <d v="1899-12-30T16:36:09"/>
    <x v="431"/>
    <x v="0"/>
  </r>
  <r>
    <d v="2020-12-21T16:36:09"/>
    <s v="STU-2143284551"/>
    <s v="Uche Best Minimart"/>
    <s v="Henkel Expand Global"/>
    <s v="WAW Colour Powder Detergent"/>
    <s v="Home Care"/>
    <s v="Fabric Clean"/>
    <s v="Two free rolls of WAW 170g Color"/>
    <n v="1"/>
    <n v="0"/>
    <x v="0"/>
    <x v="38"/>
    <d v="2020-12-22T13:08:42"/>
    <s v="General Trade"/>
    <s v="Whatsapp"/>
    <d v="1899-12-30T20:32:33"/>
    <n v="0"/>
    <d v="1899-12-30T16:36:09"/>
    <x v="431"/>
    <x v="1"/>
  </r>
  <r>
    <d v="2020-12-21T14:13:14"/>
    <s v="STU-2143284322"/>
    <s v="Bukted Minimarts"/>
    <s v="PZ Cussons Nigeria Plc"/>
    <s v="Canoe Bar Soap"/>
    <s v="Home Care"/>
    <s v="Fabric Clean"/>
    <s v="Canoe 130g x 48 Extra care (White)"/>
    <n v="10"/>
    <n v="3550"/>
    <x v="0"/>
    <x v="36"/>
    <d v="2020-12-22T13:10:55"/>
    <s v="General Trade"/>
    <s v="Whatsapp"/>
    <d v="1899-12-30T22:57:41"/>
    <n v="35500"/>
    <d v="1899-12-30T14:13:14"/>
    <x v="77"/>
    <x v="0"/>
  </r>
  <r>
    <d v="2020-12-21T14:48:35"/>
    <s v="STU-2143284377"/>
    <s v="KC Minimart"/>
    <s v="Eko Supreme Ltd"/>
    <s v="Good Mama Cleaning Detergent"/>
    <s v="Home Care"/>
    <s v="Household Clean"/>
    <s v="Good Mama Cleaning Detergent 170g x 26 Floral"/>
    <n v="10"/>
    <n v="2250"/>
    <x v="0"/>
    <x v="33"/>
    <d v="2020-12-22T13:20:59"/>
    <s v="General Trade"/>
    <s v="Whatsapp"/>
    <d v="1899-12-30T22:32:24"/>
    <n v="22500"/>
    <d v="1899-12-30T14:48:35"/>
    <x v="289"/>
    <x v="0"/>
  </r>
  <r>
    <d v="2020-12-21T14:48:36"/>
    <s v="STU-2143284377"/>
    <s v="KC Minimart"/>
    <s v="Henkel Expand Global"/>
    <s v="Nittol Antibacterial Powder Detergent"/>
    <s v="Home Care"/>
    <s v="Household Clean"/>
    <s v="Nittol Antibacterial Powder Detergent 90g x 48"/>
    <n v="1"/>
    <n v="2250"/>
    <x v="0"/>
    <x v="33"/>
    <d v="2020-12-22T13:20:59"/>
    <s v="General Trade"/>
    <s v="Whatsapp"/>
    <d v="1899-12-30T22:32:23"/>
    <n v="2250"/>
    <d v="1899-12-30T14:48:36"/>
    <x v="289"/>
    <x v="1"/>
  </r>
  <r>
    <d v="2020-12-21T14:48:36"/>
    <s v="STU-2143284377"/>
    <s v="KC Minimart"/>
    <s v="Henkel Expand Global"/>
    <s v="WAW Detergent"/>
    <s v="Home Care"/>
    <s v="Household Clean"/>
    <s v="WAW Multi Purpose Powder Detergent 90g x 48"/>
    <n v="1"/>
    <n v="2200"/>
    <x v="0"/>
    <x v="33"/>
    <d v="2020-12-22T13:20:59"/>
    <s v="General Trade"/>
    <s v="Whatsapp"/>
    <d v="1899-12-30T22:32:23"/>
    <n v="2200"/>
    <d v="1899-12-30T14:48:36"/>
    <x v="289"/>
    <x v="1"/>
  </r>
  <r>
    <d v="2020-12-21T14:48:36"/>
    <s v="STU-2143284377"/>
    <s v="KC Minimart"/>
    <s v="Henkel Expand Global"/>
    <s v="WAW Colour Powder Detergent"/>
    <s v="Home Care"/>
    <s v="Fabric Clean"/>
    <s v="WAW Colour 170g X 28"/>
    <n v="2"/>
    <n v="2400"/>
    <x v="0"/>
    <x v="33"/>
    <d v="2020-12-22T13:20:59"/>
    <s v="General Trade"/>
    <s v="Whatsapp"/>
    <d v="1899-12-30T22:32:23"/>
    <n v="4800"/>
    <d v="1899-12-30T14:48:36"/>
    <x v="289"/>
    <x v="1"/>
  </r>
  <r>
    <d v="2020-12-21T09:27:39"/>
    <s v="STU-2143283707"/>
    <s v="Mama  Ema Minimarts"/>
    <s v="Eko Supreme Ltd"/>
    <s v="Good Mama Cleaning Detergent"/>
    <s v="Home Care"/>
    <s v="Household Clean"/>
    <s v="Good Mama Cleaning Detergent 170g x 26 Floral"/>
    <n v="30"/>
    <n v="2250"/>
    <x v="0"/>
    <x v="96"/>
    <d v="2020-12-22T13:26:16"/>
    <s v="General Trade"/>
    <s v="Whatsapp"/>
    <d v="1899-12-31T03:58:37"/>
    <n v="67500"/>
    <d v="1899-12-30T09:27:39"/>
    <x v="290"/>
    <x v="0"/>
  </r>
  <r>
    <d v="2020-12-21T06:45:26"/>
    <s v="STU-2143283445"/>
    <s v="C Way"/>
    <s v="Eko Supreme Ltd"/>
    <s v="Good Mama Cleaning Detergent"/>
    <s v="Home Care"/>
    <s v="Household Clean"/>
    <s v="Good Mama Cleaning Detergent Floral 850g x 6"/>
    <n v="6"/>
    <n v="2350"/>
    <x v="0"/>
    <x v="6"/>
    <d v="2020-12-22T14:15:07"/>
    <s v="General Trade"/>
    <s v="Whatsapp"/>
    <d v="1899-12-31T07:29:41"/>
    <n v="14100"/>
    <d v="1899-12-30T06:45:26"/>
    <x v="78"/>
    <x v="0"/>
  </r>
  <r>
    <d v="2020-12-21T13:04:31"/>
    <s v="STU-2143284157"/>
    <s v="Madam Oladare Minimart"/>
    <s v="PZ Cussons Nigeria Plc"/>
    <s v="Canoe Bar Soap"/>
    <s v="Home Care"/>
    <s v="Fabric Clean"/>
    <s v="Canoe Extra Care Laundry Bar Pure 230Gx24 (Brown)"/>
    <n v="2"/>
    <n v="3500"/>
    <x v="0"/>
    <x v="28"/>
    <d v="2020-12-22T14:30:35"/>
    <s v="General Trade"/>
    <s v="Whatsapp"/>
    <d v="1899-12-31T01:26:04"/>
    <n v="7000"/>
    <d v="1899-12-30T13:04:31"/>
    <x v="292"/>
    <x v="1"/>
  </r>
  <r>
    <d v="2020-12-21T13:04:31"/>
    <s v="STU-2143284157"/>
    <s v="Madam Oladare Minimart"/>
    <s v="PZ Cussons Nigeria Plc"/>
    <s v="Canoe Bar Soap"/>
    <s v="Home Care"/>
    <s v="Fabric Clean"/>
    <s v="Canoe 130g x 48 Extra care (White)"/>
    <n v="2"/>
    <n v="3550"/>
    <x v="0"/>
    <x v="28"/>
    <d v="2020-12-22T14:30:35"/>
    <s v="General Trade"/>
    <s v="Whatsapp"/>
    <d v="1899-12-31T01:26:04"/>
    <n v="7100"/>
    <d v="1899-12-30T13:04:31"/>
    <x v="292"/>
    <x v="1"/>
  </r>
  <r>
    <d v="2020-12-21T17:52:24"/>
    <s v="STU-2143284680"/>
    <s v="Morfas Minimart"/>
    <s v="PZ Cussons Nigeria Plc"/>
    <s v="Canoe Bar Soap"/>
    <s v="Home Care"/>
    <s v="Fabric Clean"/>
    <s v="Canoe 130g x 48 Extra care (White)"/>
    <n v="5"/>
    <n v="3550"/>
    <x v="0"/>
    <x v="4"/>
    <d v="2020-12-22T15:08:19"/>
    <s v="General Trade"/>
    <s v="Mobile App"/>
    <d v="1899-12-30T21:15:55"/>
    <n v="17750"/>
    <d v="1899-12-30T17:52:24"/>
    <x v="294"/>
    <x v="0"/>
  </r>
  <r>
    <d v="2020-12-21T17:49:53"/>
    <s v="STU-2143284678"/>
    <s v="Suncomm Minimarts"/>
    <s v="Eko Supreme Ltd"/>
    <s v="Good Mama Cleaning Detergent"/>
    <s v="Home Care"/>
    <s v="Household Clean"/>
    <s v="Good Mama Cleaning Detergent Floral 80g x 50"/>
    <n v="2"/>
    <n v="2150"/>
    <x v="0"/>
    <x v="14"/>
    <d v="2020-12-22T17:30:20"/>
    <s v="General Trade"/>
    <s v="Whatsapp"/>
    <d v="1899-12-30T23:40:27"/>
    <n v="4300"/>
    <d v="1899-12-30T17:49:53"/>
    <x v="80"/>
    <x v="1"/>
  </r>
  <r>
    <d v="2020-12-21T17:49:53"/>
    <s v="STU-2143284678"/>
    <s v="Suncomm Minimarts"/>
    <s v="Eko Supreme Ltd"/>
    <s v="Good Mama Cleaning Detergent"/>
    <s v="Home Care"/>
    <s v="Household Clean"/>
    <s v="Good Mama Cleaning Detergent Floral 850g x 6"/>
    <n v="2"/>
    <n v="2350"/>
    <x v="0"/>
    <x v="14"/>
    <d v="2020-12-22T17:30:20"/>
    <s v="General Trade"/>
    <s v="Whatsapp"/>
    <d v="1899-12-30T23:40:27"/>
    <n v="4700"/>
    <d v="1899-12-30T17:49:53"/>
    <x v="80"/>
    <x v="1"/>
  </r>
  <r>
    <d v="2020-12-21T17:49:53"/>
    <s v="STU-2143284678"/>
    <s v="Suncomm Minimarts"/>
    <s v="Eko Supreme Ltd"/>
    <s v="So Klin Concentrated Detergent"/>
    <s v="Home Care"/>
    <s v="Household Clean"/>
    <s v="So Klin Multi x 140g x 48"/>
    <n v="1"/>
    <n v="3280"/>
    <x v="0"/>
    <x v="14"/>
    <d v="2020-12-22T17:30:20"/>
    <s v="General Trade"/>
    <s v="Whatsapp"/>
    <d v="1899-12-30T23:40:27"/>
    <n v="3280"/>
    <d v="1899-12-30T17:49:53"/>
    <x v="80"/>
    <x v="1"/>
  </r>
  <r>
    <d v="2020-12-21T17:49:54"/>
    <s v="STU-2143284678"/>
    <s v="Suncomm Minimarts"/>
    <s v="Extreme Manufacturing Nig Ltd"/>
    <s v="So Easy Detergent"/>
    <s v="Home Care"/>
    <s v="Fabric Clean"/>
    <s v="So Easy 80g x 51"/>
    <n v="1"/>
    <n v="2200"/>
    <x v="0"/>
    <x v="14"/>
    <d v="2020-12-22T17:30:20"/>
    <s v="General Trade"/>
    <s v="Whatsapp"/>
    <d v="1899-12-30T23:40:26"/>
    <n v="2200"/>
    <d v="1899-12-30T17:49:54"/>
    <x v="80"/>
    <x v="1"/>
  </r>
  <r>
    <d v="2020-12-21T09:46:12"/>
    <s v="STU-2143283762"/>
    <s v="fabulous foods"/>
    <s v="Eko Supreme Ltd"/>
    <s v="Good Mama Cleaning Detergent"/>
    <s v="Home Care"/>
    <s v="Household Clean"/>
    <s v="Good Mama Cleaning Detergent Floral 80g x 50"/>
    <n v="1"/>
    <n v="2150"/>
    <x v="0"/>
    <x v="23"/>
    <d v="2020-12-22T21:42:23"/>
    <s v="Wholesale"/>
    <s v="Whatsapp"/>
    <d v="1899-12-31T11:56:11"/>
    <n v="2150"/>
    <d v="1899-12-30T09:46:12"/>
    <x v="300"/>
    <x v="1"/>
  </r>
  <r>
    <d v="2020-12-21T19:49:34"/>
    <s v="STU-2143284761"/>
    <s v="Oludayo Minimarts"/>
    <s v="Extreme Manufacturing Nig Ltd"/>
    <s v="So Easy Detergent"/>
    <s v="Home Care"/>
    <s v="Fabric Clean"/>
    <s v="So Easy 80g x 51"/>
    <n v="2"/>
    <n v="2200"/>
    <x v="0"/>
    <x v="70"/>
    <d v="2020-12-23T09:05:29"/>
    <s v="General Trade"/>
    <s v="Mobile App"/>
    <d v="1899-12-31T13:15:55"/>
    <n v="4400"/>
    <d v="1899-12-30T19:49:34"/>
    <x v="302"/>
    <x v="1"/>
  </r>
  <r>
    <d v="2020-12-21T19:49:34"/>
    <s v="STU-2143284761"/>
    <s v="Oludayo Minimarts"/>
    <s v="Eko Supreme Ltd"/>
    <s v="Good Mama Cleaning Detergent"/>
    <s v="Home Care"/>
    <s v="Household Clean"/>
    <s v="Good Mama Cleaning Detergent 80g x 50 Lemon"/>
    <n v="1"/>
    <n v="2150"/>
    <x v="0"/>
    <x v="70"/>
    <d v="2020-12-23T09:05:29"/>
    <s v="General Trade"/>
    <s v="Mobile App"/>
    <d v="1899-12-31T13:15:55"/>
    <n v="2150"/>
    <d v="1899-12-30T19:49:34"/>
    <x v="302"/>
    <x v="1"/>
  </r>
  <r>
    <d v="2020-12-22T16:20:10"/>
    <s v="STU-2143285502"/>
    <s v="Winning Minimart"/>
    <s v="Henkel Expand Global"/>
    <s v="WAW Detergent"/>
    <s v="Home Care"/>
    <s v="Household Clean"/>
    <s v="WAW Multi Purpose Powder Detergent 90g x 48"/>
    <n v="1"/>
    <n v="2200"/>
    <x v="0"/>
    <x v="18"/>
    <d v="2020-12-23T10:19:15"/>
    <s v="General Trade"/>
    <s v="Whatsapp"/>
    <d v="1899-12-30T17:59:05"/>
    <n v="2200"/>
    <d v="1899-12-30T16:20:10"/>
    <x v="432"/>
    <x v="1"/>
  </r>
  <r>
    <d v="2020-12-22T16:20:10"/>
    <s v="STU-2143285502"/>
    <s v="Winning Minimart"/>
    <s v="Henkel Expand Global"/>
    <s v="Nittol Antibacterial Powder Detergent"/>
    <s v="Home Care"/>
    <s v="Household Clean"/>
    <s v="Nittol Antibacterial Powder Detergent 90g x 48"/>
    <n v="1"/>
    <n v="2250"/>
    <x v="0"/>
    <x v="18"/>
    <d v="2020-12-23T10:19:15"/>
    <s v="General Trade"/>
    <s v="Whatsapp"/>
    <d v="1899-12-30T17:59:05"/>
    <n v="2250"/>
    <d v="1899-12-30T16:20:10"/>
    <x v="432"/>
    <x v="1"/>
  </r>
  <r>
    <d v="2020-12-22T16:18:14"/>
    <s v="STU-2143285498"/>
    <s v="Ezzybest Minimarts"/>
    <s v="Henkel Expand Global"/>
    <s v="WAW Detergent"/>
    <s v="Home Care"/>
    <s v="Household Clean"/>
    <s v="WAW Multi Purpose Powder Detergent 180g x 26"/>
    <n v="1"/>
    <n v="2450"/>
    <x v="0"/>
    <x v="77"/>
    <d v="2020-12-23T10:30:10"/>
    <s v="General Trade"/>
    <s v="Whatsapp"/>
    <d v="1899-12-30T18:11:56"/>
    <n v="2450"/>
    <d v="1899-12-30T16:18:14"/>
    <x v="433"/>
    <x v="1"/>
  </r>
  <r>
    <d v="2020-12-22T16:18:14"/>
    <s v="STU-2143285498"/>
    <s v="Ezzybest Minimarts"/>
    <s v="Henkel Expand Global"/>
    <s v="Nittol Antibacterial Powder Detergent"/>
    <s v="Home Care"/>
    <s v="Household Clean"/>
    <s v="Nittol Antibacterial Powder Detergent 180g x 26"/>
    <n v="1"/>
    <n v="2450"/>
    <x v="0"/>
    <x v="77"/>
    <d v="2020-12-23T10:30:10"/>
    <s v="General Trade"/>
    <s v="Whatsapp"/>
    <d v="1899-12-30T18:11:56"/>
    <n v="2450"/>
    <d v="1899-12-30T16:18:14"/>
    <x v="433"/>
    <x v="1"/>
  </r>
  <r>
    <d v="2020-12-21T18:38:04"/>
    <s v="STU-2143284734"/>
    <s v="Morfas Minimart"/>
    <s v="Eko Supreme Ltd"/>
    <s v="Good Mama Cleaning Detergent"/>
    <s v="Home Care"/>
    <s v="Household Clean"/>
    <s v="Good Mama Cleaning Detergent 170g x 26 Floral"/>
    <n v="20"/>
    <n v="2250"/>
    <x v="0"/>
    <x v="4"/>
    <d v="2020-12-23T11:31:54"/>
    <s v="General Trade"/>
    <s v="Mobile App"/>
    <d v="1899-12-31T16:53:50"/>
    <n v="45000"/>
    <d v="1899-12-30T18:38:04"/>
    <x v="306"/>
    <x v="0"/>
  </r>
  <r>
    <d v="2020-12-22T15:47:30"/>
    <s v="STU-2143285462"/>
    <s v="Gods Minimart"/>
    <s v="Eko Supreme Ltd"/>
    <s v="Good Mama Cleaning Detergent"/>
    <s v="Home Care"/>
    <s v="Household Clean"/>
    <s v="Good Mama Cleaning Detergent 80g x 50 Lemon"/>
    <n v="20"/>
    <n v="2150"/>
    <x v="0"/>
    <x v="6"/>
    <d v="2020-12-23T13:04:35"/>
    <s v="General Trade"/>
    <s v="Mobile App"/>
    <d v="1899-12-30T21:17:05"/>
    <n v="43000"/>
    <d v="1899-12-30T15:47:30"/>
    <x v="434"/>
    <x v="0"/>
  </r>
  <r>
    <d v="2020-12-22T15:55:54"/>
    <s v="STU-2143285473"/>
    <s v="Gods Minimart"/>
    <s v="Eko Supreme Ltd"/>
    <s v="Good Mama Cleaning Detergent"/>
    <s v="Home Care"/>
    <s v="Household Clean"/>
    <s v="Good Mama Cleaning Detergent Floral 80g x 50"/>
    <n v="50"/>
    <n v="2150"/>
    <x v="0"/>
    <x v="6"/>
    <d v="2020-12-23T13:04:35"/>
    <s v="General Trade"/>
    <s v="Mobile App"/>
    <d v="1899-12-30T21:08:41"/>
    <n v="107500"/>
    <d v="1899-12-30T15:55:54"/>
    <x v="434"/>
    <x v="0"/>
  </r>
  <r>
    <d v="2020-12-22T15:55:54"/>
    <s v="STU-2143285473"/>
    <s v="Gods Minimart"/>
    <s v="Eko Supreme Ltd"/>
    <s v="Good Mama Cleaning Detergent"/>
    <s v="Home Care"/>
    <s v="Household Clean"/>
    <s v="Good Mama Cleaning Detergent 170g x 26 Floral"/>
    <n v="70"/>
    <n v="2250"/>
    <x v="0"/>
    <x v="6"/>
    <d v="2020-12-23T13:04:35"/>
    <s v="General Trade"/>
    <s v="Mobile App"/>
    <d v="1899-12-30T21:08:41"/>
    <n v="157500"/>
    <d v="1899-12-30T15:55:54"/>
    <x v="434"/>
    <x v="0"/>
  </r>
  <r>
    <d v="2020-12-22T12:32:23"/>
    <s v="STU-2143285282"/>
    <s v="Judek Minimarts"/>
    <s v="Eko Supreme Ltd"/>
    <s v="Good Mama Cleaning Detergent"/>
    <s v="Home Care"/>
    <s v="Household Clean"/>
    <s v="Good Mama Cleaning Detergent 170g x 26 Floral"/>
    <n v="1"/>
    <n v="2250"/>
    <x v="0"/>
    <x v="98"/>
    <d v="2020-12-23T15:03:59"/>
    <s v="General Trade"/>
    <s v="Whatsapp"/>
    <d v="1899-12-31T02:31:36"/>
    <n v="2250"/>
    <d v="1899-12-30T12:32:23"/>
    <x v="312"/>
    <x v="1"/>
  </r>
  <r>
    <d v="2020-12-22T12:32:23"/>
    <s v="STU-2143285282"/>
    <s v="Judek Minimarts"/>
    <s v="Eko Supreme Ltd"/>
    <s v="Good Mama Cleaning Detergent"/>
    <s v="Home Care"/>
    <s v="Household Clean"/>
    <s v="Good Mama Cleaning Detergent 80g x 50 Lemon"/>
    <n v="1"/>
    <n v="2150"/>
    <x v="0"/>
    <x v="98"/>
    <d v="2020-12-23T15:03:59"/>
    <s v="General Trade"/>
    <s v="Whatsapp"/>
    <d v="1899-12-31T02:31:36"/>
    <n v="2150"/>
    <d v="1899-12-30T12:32:23"/>
    <x v="312"/>
    <x v="1"/>
  </r>
  <r>
    <d v="2020-12-22T12:32:23"/>
    <s v="STU-2143285282"/>
    <s v="Judek Minimarts"/>
    <s v="Eko Supreme Ltd"/>
    <s v="So Klin Concentrated Detergent"/>
    <s v="Home Care"/>
    <s v="Household Clean"/>
    <s v="So Klin Multi x 140g x 48"/>
    <n v="1"/>
    <n v="3280"/>
    <x v="0"/>
    <x v="98"/>
    <d v="2020-12-23T15:03:59"/>
    <s v="General Trade"/>
    <s v="Whatsapp"/>
    <d v="1899-12-31T02:31:36"/>
    <n v="3280"/>
    <d v="1899-12-30T12:32:23"/>
    <x v="312"/>
    <x v="1"/>
  </r>
  <r>
    <d v="2020-12-22T12:32:23"/>
    <s v="STU-2143285282"/>
    <s v="Judek Minimarts"/>
    <s v="Eko Supreme Ltd"/>
    <s v="So Klin Concentrated Detergent"/>
    <s v="Home Care"/>
    <s v="Household Clean"/>
    <s v="So Klin Ultra detergent 160g x 24"/>
    <n v="1"/>
    <n v="2240"/>
    <x v="0"/>
    <x v="98"/>
    <d v="2020-12-23T15:03:59"/>
    <s v="General Trade"/>
    <s v="Whatsapp"/>
    <d v="1899-12-31T02:31:36"/>
    <n v="2240"/>
    <d v="1899-12-30T12:32:23"/>
    <x v="312"/>
    <x v="1"/>
  </r>
  <r>
    <d v="2020-12-22T17:49:05"/>
    <s v="STU-2143285623"/>
    <s v="Brasq"/>
    <s v="Eko Supreme Ltd"/>
    <s v="Good Mama Cleaning Detergent"/>
    <s v="Home Care"/>
    <s v="Household Clean"/>
    <s v="Good Mama Cleaning Detergent Floral 850g x 6"/>
    <n v="2"/>
    <n v="2350"/>
    <x v="0"/>
    <x v="36"/>
    <d v="2020-12-23T15:47:28"/>
    <s v="General Trade"/>
    <s v="Mobile App"/>
    <d v="1899-12-30T21:58:23"/>
    <n v="4700"/>
    <d v="1899-12-30T17:49:05"/>
    <x v="314"/>
    <x v="1"/>
  </r>
  <r>
    <d v="2020-12-22T08:10:32"/>
    <s v="STU-2143284837"/>
    <s v="Golden Era Minimart"/>
    <s v="Eko Supreme Ltd"/>
    <s v="Good Mama Cleaning Detergent"/>
    <s v="Home Care"/>
    <s v="Household Clean"/>
    <s v="Good Mama Cleaning Detergent Floral 80g x 50"/>
    <n v="2"/>
    <n v="2150"/>
    <x v="0"/>
    <x v="27"/>
    <d v="2020-12-23T15:59:48"/>
    <s v="General Trade"/>
    <s v="Whatsapp"/>
    <d v="1899-12-31T07:49:16"/>
    <n v="4300"/>
    <d v="1899-12-30T08:10:32"/>
    <x v="315"/>
    <x v="1"/>
  </r>
  <r>
    <d v="2020-12-22T08:10:32"/>
    <s v="STU-2143284837"/>
    <s v="Golden Era Minimart"/>
    <s v="Eko Supreme Ltd"/>
    <s v="Good Mama Cleaning Detergent"/>
    <s v="Home Care"/>
    <s v="Household Clean"/>
    <s v="Good Mama Cleaning Detergent 170g x 26 Floral"/>
    <n v="1"/>
    <n v="2250"/>
    <x v="0"/>
    <x v="27"/>
    <d v="2020-12-23T15:59:48"/>
    <s v="General Trade"/>
    <s v="Whatsapp"/>
    <d v="1899-12-31T07:49:16"/>
    <n v="2250"/>
    <d v="1899-12-30T08:10:32"/>
    <x v="315"/>
    <x v="1"/>
  </r>
  <r>
    <d v="2020-12-22T17:53:41"/>
    <s v="STU-2143285648"/>
    <s v="Madam Basit Minimart"/>
    <s v="Henkel Expand Global"/>
    <s v="Nittol Antibacterial Powder Detergent"/>
    <s v="Home Care"/>
    <s v="Household Clean"/>
    <s v="Nittol Antibacterial Powder Detergent 90g x 48"/>
    <n v="2"/>
    <n v="2250"/>
    <x v="0"/>
    <x v="18"/>
    <d v="2020-12-23T17:00:00"/>
    <s v="General Trade"/>
    <s v="Whatsapp"/>
    <d v="1899-12-30T23:06:19"/>
    <n v="4500"/>
    <d v="1899-12-30T17:53:41"/>
    <x v="435"/>
    <x v="1"/>
  </r>
  <r>
    <d v="2020-12-22T17:53:41"/>
    <s v="STU-2143285648"/>
    <s v="Madam Basit Minimart"/>
    <s v="Henkel Expand Global"/>
    <s v="WAW Detergent"/>
    <s v="Home Care"/>
    <s v="Household Clean"/>
    <s v="WAW Multi Purpose Powder Detergent 90g x 48"/>
    <n v="1"/>
    <n v="2200"/>
    <x v="0"/>
    <x v="18"/>
    <d v="2020-12-23T17:00:00"/>
    <s v="General Trade"/>
    <s v="Whatsapp"/>
    <d v="1899-12-30T23:06:19"/>
    <n v="2200"/>
    <d v="1899-12-30T17:53:41"/>
    <x v="435"/>
    <x v="1"/>
  </r>
  <r>
    <d v="2020-12-22T16:41:28"/>
    <s v="STU-2143285532"/>
    <s v="Rodam Enterprises"/>
    <s v="Eko Supreme Ltd"/>
    <s v="Good Mama Cleaning Detergent"/>
    <s v="Home Care"/>
    <s v="Household Clean"/>
    <s v="Good Mama Cleaning Detergent 170g x 26 Floral"/>
    <n v="50"/>
    <n v="2250"/>
    <x v="0"/>
    <x v="100"/>
    <d v="2020-12-23T21:04:27"/>
    <s v="General Trade"/>
    <s v="Mobile App"/>
    <d v="1899-12-31T04:22:59"/>
    <n v="112500"/>
    <d v="1899-12-30T16:41:28"/>
    <x v="317"/>
    <x v="0"/>
  </r>
  <r>
    <d v="2020-12-22T16:42:39"/>
    <s v="STU-2143285536"/>
    <s v="Rodam Enterprises"/>
    <s v="Eko Supreme Ltd"/>
    <s v="Good Mama Cleaning Detergent"/>
    <s v="Home Care"/>
    <s v="Household Clean"/>
    <s v="Good Mama Cleaning Detergent Floral 80g x 50"/>
    <n v="50"/>
    <n v="2150"/>
    <x v="0"/>
    <x v="100"/>
    <d v="2020-12-23T21:04:27"/>
    <s v="General Trade"/>
    <s v="Mobile App"/>
    <d v="1899-12-31T04:21:48"/>
    <n v="107500"/>
    <d v="1899-12-30T16:42:39"/>
    <x v="317"/>
    <x v="0"/>
  </r>
  <r>
    <d v="2020-12-23T10:51:24"/>
    <s v="STU-2143286013"/>
    <s v="Miracle God Minimart"/>
    <s v="Henkel Expand Global"/>
    <s v="WAW Colour Powder Detergent"/>
    <s v="Home Care"/>
    <s v="Fabric Clean"/>
    <s v="WAW Colour 170g X 28"/>
    <n v="2"/>
    <n v="2400"/>
    <x v="0"/>
    <x v="74"/>
    <d v="2020-12-24T10:36:30"/>
    <s v="General Trade"/>
    <s v="Whatsapp"/>
    <d v="1899-12-30T23:45:06"/>
    <n v="4800"/>
    <d v="1899-12-30T10:51:24"/>
    <x v="318"/>
    <x v="1"/>
  </r>
  <r>
    <d v="2020-12-23T10:51:24"/>
    <s v="STU-2143286013"/>
    <s v="Miracle God Minimart"/>
    <s v="Henkel Expand Global"/>
    <s v="WAW Detergent"/>
    <s v="Home Care"/>
    <s v="Household Clean"/>
    <s v="WAW Multi Purpose Powder Detergent 90g x 48"/>
    <n v="2"/>
    <n v="2200"/>
    <x v="0"/>
    <x v="74"/>
    <d v="2020-12-24T10:36:30"/>
    <s v="General Trade"/>
    <s v="Whatsapp"/>
    <d v="1899-12-30T23:45:06"/>
    <n v="4400"/>
    <d v="1899-12-30T10:51:24"/>
    <x v="318"/>
    <x v="1"/>
  </r>
  <r>
    <d v="2020-12-23T16:28:52"/>
    <s v="STU-2143286451"/>
    <s v="Twins Minimart"/>
    <s v="PZ Cussons Nigeria Plc"/>
    <s v="Canoe Bar Soap"/>
    <s v="Home Care"/>
    <s v="Fabric Clean"/>
    <s v="Canoe Extra Care Laundry Bar Pure 230Gx24 (Brown)"/>
    <n v="2"/>
    <n v="3500"/>
    <x v="0"/>
    <x v="52"/>
    <d v="2020-12-24T11:01:08"/>
    <s v="General Trade"/>
    <s v="Web App"/>
    <d v="1899-12-30T18:32:16"/>
    <n v="7000"/>
    <d v="1899-12-30T16:28:52"/>
    <x v="81"/>
    <x v="1"/>
  </r>
  <r>
    <d v="2020-12-23T16:28:52"/>
    <s v="STU-2143286451"/>
    <s v="Twins Minimart"/>
    <s v="PZ Cussons Nigeria Plc"/>
    <s v="Canoe Bar Soap"/>
    <s v="Home Care"/>
    <s v="Fabric Clean"/>
    <s v="Canoe 130g x 48 Extra care (White)"/>
    <n v="1"/>
    <n v="3550"/>
    <x v="0"/>
    <x v="52"/>
    <d v="2020-12-24T11:01:08"/>
    <s v="General Trade"/>
    <s v="Web App"/>
    <d v="1899-12-30T18:32:16"/>
    <n v="3550"/>
    <d v="1899-12-30T16:28:52"/>
    <x v="81"/>
    <x v="1"/>
  </r>
  <r>
    <d v="2020-12-23T17:52:53"/>
    <s v="STU-2143286580"/>
    <s v="K.c Minimart"/>
    <s v="PZ Cussons Nigeria Plc"/>
    <s v="Canoe Bar Soap"/>
    <s v="Home Care"/>
    <s v="Fabric Clean"/>
    <s v="Canoe 130g x 48 Extra care (White)"/>
    <n v="1"/>
    <n v="3550"/>
    <x v="0"/>
    <x v="31"/>
    <d v="2020-12-24T11:14:18"/>
    <s v="Wholesale"/>
    <s v="Whatsapp"/>
    <d v="1899-12-30T17:21:25"/>
    <n v="3550"/>
    <d v="1899-12-30T17:52:53"/>
    <x v="82"/>
    <x v="1"/>
  </r>
  <r>
    <d v="2020-12-23T15:25:11"/>
    <s v="STU-2143286338"/>
    <s v="Josu Minimart"/>
    <s v="Henkel Expand Global"/>
    <s v="WAW Detergent"/>
    <s v="Home Care"/>
    <s v="Household Clean"/>
    <s v="WAW Multi Purpose Powder Detergent 90g x 48"/>
    <n v="1"/>
    <n v="2200"/>
    <x v="0"/>
    <x v="63"/>
    <d v="2020-12-24T11:19:26"/>
    <s v="General Trade"/>
    <s v="Whatsapp"/>
    <d v="1899-12-30T19:54:15"/>
    <n v="2200"/>
    <d v="1899-12-30T15:25:11"/>
    <x v="436"/>
    <x v="1"/>
  </r>
  <r>
    <d v="2020-12-23T17:43:21"/>
    <s v="STU-2143286567"/>
    <s v="Morfas Minimart"/>
    <s v="PZ Cussons Nigeria Plc"/>
    <s v="Canoe Bar Soap"/>
    <s v="Home Care"/>
    <s v="Fabric Clean"/>
    <s v="Canoe 130g x 48 Extra care (White)"/>
    <n v="5"/>
    <n v="3550"/>
    <x v="0"/>
    <x v="4"/>
    <d v="2020-12-24T12:01:57"/>
    <s v="General Trade"/>
    <s v="Mobile App"/>
    <d v="1899-12-30T18:18:36"/>
    <n v="17750"/>
    <d v="1899-12-30T17:43:21"/>
    <x v="83"/>
    <x v="0"/>
  </r>
  <r>
    <d v="2020-12-23T17:56:03"/>
    <s v="STU-2143286584"/>
    <s v="Madam Adunni Minimart"/>
    <s v="Henkel Expand Global"/>
    <s v="WAW Detergent"/>
    <s v="Home Care"/>
    <s v="Household Clean"/>
    <s v="WAW Multi Purpose Powder Detergent 90g x 48"/>
    <n v="2"/>
    <n v="2200"/>
    <x v="0"/>
    <x v="29"/>
    <d v="2020-12-24T12:36:06"/>
    <s v="General Trade"/>
    <s v="Whatsapp"/>
    <d v="1899-12-30T18:40:03"/>
    <n v="4400"/>
    <d v="1899-12-30T17:56:03"/>
    <x v="437"/>
    <x v="1"/>
  </r>
  <r>
    <d v="2020-12-21T14:09:30"/>
    <s v="STU-2143284313"/>
    <s v="summy Super Store"/>
    <s v="PZ Cussons Nigeria Plc"/>
    <s v="Canoe Bar Soap"/>
    <s v="Home Care"/>
    <s v="Fabric Clean"/>
    <s v="Canoe 130g x 48 Extra care (White)"/>
    <n v="1"/>
    <n v="3550"/>
    <x v="0"/>
    <x v="30"/>
    <d v="2020-12-24T16:45:05"/>
    <s v="General Trade"/>
    <s v="Whatsapp"/>
    <d v="1900-01-02T02:35:35"/>
    <n v="3550"/>
    <d v="1899-12-30T14:09:30"/>
    <x v="42"/>
    <x v="1"/>
  </r>
  <r>
    <d v="2020-12-21T14:09:30"/>
    <s v="STU-2143284313"/>
    <s v="summy Super Store"/>
    <s v="Eko Supreme Ltd"/>
    <s v="Good Mama Cleaning Detergent"/>
    <s v="Home Care"/>
    <s v="Household Clean"/>
    <s v="Good Mama Cleaning Detergent 80g x 50 Lemon"/>
    <n v="1"/>
    <n v="2150"/>
    <x v="0"/>
    <x v="30"/>
    <d v="2020-12-24T16:45:05"/>
    <s v="General Trade"/>
    <s v="Whatsapp"/>
    <d v="1900-01-02T02:35:35"/>
    <n v="2150"/>
    <d v="1899-12-30T14:09:30"/>
    <x v="42"/>
    <x v="1"/>
  </r>
  <r>
    <d v="2020-12-21T14:09:30"/>
    <s v="STU-2143284313"/>
    <s v="summy Super Store"/>
    <s v="Extreme Manufacturing Nig Ltd"/>
    <s v="So Easy Detergent"/>
    <s v="Home Care"/>
    <s v="Fabric Clean"/>
    <s v="So Easy 80g x 51"/>
    <n v="1"/>
    <n v="2200"/>
    <x v="0"/>
    <x v="30"/>
    <d v="2020-12-24T16:45:05"/>
    <s v="General Trade"/>
    <s v="Whatsapp"/>
    <d v="1900-01-02T02:35:35"/>
    <n v="2200"/>
    <d v="1899-12-30T14:09:30"/>
    <x v="42"/>
    <x v="1"/>
  </r>
  <r>
    <d v="2020-12-21T14:09:30"/>
    <s v="STU-2143284313"/>
    <s v="summy Super Store"/>
    <s v="Limited"/>
    <s v="Supreme Tasty Chicken Instant Noodles"/>
    <s v="Home Care"/>
    <s v="Kitchen Supplies"/>
    <s v="Supreme Tasty Chicken Instant Noodles 70g"/>
    <n v="1"/>
    <n v="1920"/>
    <x v="0"/>
    <x v="30"/>
    <d v="2020-12-24T16:45:05"/>
    <s v="General Trade"/>
    <s v="Whatsapp"/>
    <d v="1900-01-02T02:35:35"/>
    <n v="1920"/>
    <d v="1899-12-30T14:09:30"/>
    <x v="42"/>
    <x v="1"/>
  </r>
  <r>
    <d v="2020-12-21T14:09:30"/>
    <s v="STU-2143284313"/>
    <s v="summy Super Store"/>
    <s v="Henkel Expand Global"/>
    <s v="WAW Detergent"/>
    <s v="Home Care"/>
    <s v="Household Clean"/>
    <s v="WAW Multi Purpose Powder Detergent 90g x 48"/>
    <n v="1"/>
    <n v="2200"/>
    <x v="0"/>
    <x v="30"/>
    <d v="2020-12-24T16:45:05"/>
    <s v="General Trade"/>
    <s v="Whatsapp"/>
    <d v="1900-01-02T02:35:35"/>
    <n v="2200"/>
    <d v="1899-12-30T14:09:30"/>
    <x v="42"/>
    <x v="1"/>
  </r>
  <r>
    <d v="2020-12-21T18:04:22"/>
    <s v="STU-2143284715"/>
    <s v="Grandy Minimarts"/>
    <s v="PZ Cussons Nigeria Plc"/>
    <s v="Canoe Bar Soap"/>
    <s v="Home Care"/>
    <s v="Fabric Clean"/>
    <s v="Canoe 130g x 48 Extra care (White)"/>
    <n v="3"/>
    <n v="3550"/>
    <x v="0"/>
    <x v="32"/>
    <d v="2020-12-24T17:13:12"/>
    <s v="Wholesale"/>
    <s v="Mobile App"/>
    <d v="1900-01-01T23:08:50"/>
    <n v="10650"/>
    <d v="1899-12-30T18:04:22"/>
    <x v="325"/>
    <x v="0"/>
  </r>
  <r>
    <d v="2020-12-21T18:04:22"/>
    <s v="STU-2143284715"/>
    <s v="Grandy Minimarts"/>
    <s v="PZ Cussons Nigeria Plc"/>
    <s v="Canoe Bar Soap"/>
    <s v="Home Care"/>
    <s v="Fabric Clean"/>
    <s v="Canoe Extra Care Laundry Bar Pure 230Gx24 (Brown)"/>
    <n v="5"/>
    <n v="3500"/>
    <x v="0"/>
    <x v="32"/>
    <d v="2020-12-24T17:13:12"/>
    <s v="Wholesale"/>
    <s v="Mobile App"/>
    <d v="1900-01-01T23:08:50"/>
    <n v="17500"/>
    <d v="1899-12-30T18:04:22"/>
    <x v="325"/>
    <x v="0"/>
  </r>
  <r>
    <d v="2020-12-23T14:41:45"/>
    <s v="STU-2143286294"/>
    <s v="Promise Me Peace Minimart"/>
    <s v="Eko Supreme Ltd"/>
    <s v="Good Mama Cleaning Detergent"/>
    <s v="Home Care"/>
    <s v="Household Clean"/>
    <s v="Good Mama Cleaning Detergent Floral 850g x 6"/>
    <n v="2"/>
    <n v="2350"/>
    <x v="0"/>
    <x v="26"/>
    <d v="2020-12-24T17:53:31"/>
    <s v="General Trade"/>
    <s v="Whatsapp"/>
    <d v="1899-12-31T03:11:46"/>
    <n v="4700"/>
    <d v="1899-12-30T14:41:45"/>
    <x v="326"/>
    <x v="1"/>
  </r>
  <r>
    <d v="2020-12-24T20:36:34"/>
    <s v="STU-2143286926"/>
    <s v="Grandy Minimarts"/>
    <s v="Extreme Manufacturing Nig Ltd"/>
    <s v="So Easy Detergent"/>
    <s v="Home Care"/>
    <s v="Fabric Clean"/>
    <s v="So Easy 80g x 51"/>
    <n v="25"/>
    <n v="2200"/>
    <x v="0"/>
    <x v="26"/>
    <d v="2020-12-28T09:36:04"/>
    <s v="Wholesale"/>
    <s v="Mobile App"/>
    <d v="1900-01-02T12:59:30"/>
    <n v="55000"/>
    <d v="1899-12-30T20:36:34"/>
    <x v="330"/>
    <x v="0"/>
  </r>
  <r>
    <d v="2020-12-25T19:51:35"/>
    <s v="STU-2143286945"/>
    <s v="Grandy Minimarts"/>
    <s v="Extreme Manufacturing Nig Ltd"/>
    <s v="So Easy Detergent"/>
    <s v="Home Care"/>
    <s v="Fabric Clean"/>
    <s v="So Easy 170g x 26"/>
    <n v="20"/>
    <n v="2300"/>
    <x v="0"/>
    <x v="26"/>
    <d v="2020-12-28T09:36:04"/>
    <s v="Wholesale"/>
    <s v="Mobile App"/>
    <d v="1900-01-01T13:44:29"/>
    <n v="46000"/>
    <d v="1899-12-30T19:51:35"/>
    <x v="330"/>
    <x v="0"/>
  </r>
  <r>
    <d v="2020-12-24T12:57:23"/>
    <s v="STU-2143286859"/>
    <s v="O. Isaiah Minimart"/>
    <s v="PZ Cussons Nigeria Plc"/>
    <s v="Canoe Bar Soap"/>
    <s v="Home Care"/>
    <s v="Fabric Clean"/>
    <s v="Canoe Extra Care Laundry Bar Pure 230Gx24 (Brown)"/>
    <n v="1"/>
    <n v="3500"/>
    <x v="0"/>
    <x v="52"/>
    <d v="2020-12-28T09:47:49"/>
    <s v="Wholesale"/>
    <s v="Whatsapp"/>
    <d v="1900-01-02T20:50:26"/>
    <n v="3500"/>
    <d v="1899-12-30T12:57:23"/>
    <x v="331"/>
    <x v="1"/>
  </r>
  <r>
    <d v="2020-12-24T12:57:23"/>
    <s v="STU-2143286859"/>
    <s v="O. Isaiah Minimart"/>
    <s v="PZ Cussons Nigeria Plc"/>
    <s v="Canoe Bar Soap"/>
    <s v="Home Care"/>
    <s v="Fabric Clean"/>
    <s v="Canoe 130g x 48 Extra care (White)"/>
    <n v="1"/>
    <n v="3550"/>
    <x v="0"/>
    <x v="52"/>
    <d v="2020-12-28T09:47:49"/>
    <s v="Wholesale"/>
    <s v="Whatsapp"/>
    <d v="1900-01-02T20:50:26"/>
    <n v="3550"/>
    <d v="1899-12-30T12:57:23"/>
    <x v="331"/>
    <x v="1"/>
  </r>
  <r>
    <d v="2020-12-24T12:57:23"/>
    <s v="STU-2143286859"/>
    <s v="O. Isaiah Minimart"/>
    <s v="Henkel Expand Global"/>
    <s v="WAW Detergent"/>
    <s v="Home Care"/>
    <s v="Household Clean"/>
    <s v="WAW Multi Purpose Powder Detergent 180g x 26"/>
    <n v="1"/>
    <n v="2450"/>
    <x v="0"/>
    <x v="52"/>
    <d v="2020-12-28T09:47:49"/>
    <s v="Wholesale"/>
    <s v="Whatsapp"/>
    <d v="1900-01-02T20:50:26"/>
    <n v="2450"/>
    <d v="1899-12-30T12:57:23"/>
    <x v="331"/>
    <x v="1"/>
  </r>
  <r>
    <d v="2020-12-24T12:57:23"/>
    <s v="STU-2143286859"/>
    <s v="O. Isaiah Minimart"/>
    <s v="Henkel Expand Global"/>
    <s v="WAW Detergent"/>
    <s v="Home Care"/>
    <s v="Household Clean"/>
    <s v="WAW Multi Purpose Powder Detergent 90g x 48"/>
    <n v="2"/>
    <n v="2200"/>
    <x v="0"/>
    <x v="52"/>
    <d v="2020-12-28T09:47:49"/>
    <s v="Wholesale"/>
    <s v="Whatsapp"/>
    <d v="1900-01-02T20:50:26"/>
    <n v="4400"/>
    <d v="1899-12-30T12:57:23"/>
    <x v="331"/>
    <x v="1"/>
  </r>
  <r>
    <d v="2020-12-24T12:57:23"/>
    <s v="STU-2143286859"/>
    <s v="O. Isaiah Minimart"/>
    <s v="Henkel Expand Global"/>
    <s v="Nittol Antibacterial Powder Detergent"/>
    <s v="Home Care"/>
    <s v="Household Clean"/>
    <s v="Nittol Antibacterial Powder Detergent 90g x 48"/>
    <n v="2"/>
    <n v="2250"/>
    <x v="0"/>
    <x v="52"/>
    <d v="2020-12-28T09:47:49"/>
    <s v="Wholesale"/>
    <s v="Whatsapp"/>
    <d v="1900-01-02T20:50:26"/>
    <n v="4500"/>
    <d v="1899-12-30T12:57:23"/>
    <x v="331"/>
    <x v="1"/>
  </r>
  <r>
    <d v="2020-12-24T12:57:23"/>
    <s v="STU-2143286859"/>
    <s v="O. Isaiah Minimart"/>
    <s v="Henkel Expand Global"/>
    <s v="Nittol Antibacterial Powder Detergent"/>
    <s v="Home Care"/>
    <s v="Household Clean"/>
    <s v="Nittol Antibacterial Powder Detergent 180g x 26"/>
    <n v="1"/>
    <n v="2450"/>
    <x v="0"/>
    <x v="52"/>
    <d v="2020-12-28T09:47:49"/>
    <s v="Wholesale"/>
    <s v="Whatsapp"/>
    <d v="1900-01-02T20:50:26"/>
    <n v="2450"/>
    <d v="1899-12-30T12:57:23"/>
    <x v="331"/>
    <x v="1"/>
  </r>
  <r>
    <d v="2020-12-24T15:32:35"/>
    <s v="STU-2143286898"/>
    <s v="Udapaul Nig"/>
    <s v="Eko Supreme Ltd"/>
    <s v="Good Mama Cleaning Detergent"/>
    <s v="Home Care"/>
    <s v="Household Clean"/>
    <s v="Good Mama Cleaning Detergent Floral 850g x 6"/>
    <n v="2"/>
    <n v="2350"/>
    <x v="0"/>
    <x v="20"/>
    <d v="2020-12-28T11:41:15"/>
    <s v="General Trade"/>
    <s v="Mobile App"/>
    <d v="1900-01-02T20:08:40"/>
    <n v="4700"/>
    <d v="1899-12-30T15:32:35"/>
    <x v="333"/>
    <x v="1"/>
  </r>
  <r>
    <d v="2020-12-25T22:34:13"/>
    <s v="STU-2143286953"/>
    <s v="Abass Minimart"/>
    <s v="PZ Cussons Nigeria Plc"/>
    <s v="Canoe Bar Soap"/>
    <s v="Home Care"/>
    <s v="Fabric Clean"/>
    <s v="Canoe 130g x 48 Extra care (White)"/>
    <n v="2"/>
    <n v="3550"/>
    <x v="0"/>
    <x v="0"/>
    <d v="2020-12-28T11:46:11"/>
    <s v="General Trade"/>
    <s v="Mobile App"/>
    <d v="1900-01-01T13:11:58"/>
    <n v="7100"/>
    <d v="1899-12-30T22:34:13"/>
    <x v="84"/>
    <x v="1"/>
  </r>
  <r>
    <d v="2020-12-25T22:34:13"/>
    <s v="STU-2143286953"/>
    <s v="Abass Minimart"/>
    <s v="Henkel Expand Global"/>
    <s v="WAW Detergent"/>
    <s v="Home Care"/>
    <s v="Household Clean"/>
    <s v="WAW Multi Purpose Powder Detergent 90g x 48"/>
    <n v="2"/>
    <n v="2200"/>
    <x v="0"/>
    <x v="0"/>
    <d v="2020-12-28T11:46:11"/>
    <s v="General Trade"/>
    <s v="Mobile App"/>
    <d v="1900-01-01T13:11:58"/>
    <n v="4400"/>
    <d v="1899-12-30T22:34:13"/>
    <x v="84"/>
    <x v="1"/>
  </r>
  <r>
    <d v="2020-12-27T11:19:55"/>
    <s v="STU-2143287063"/>
    <s v="smine me Minimart"/>
    <s v="PZ Cussons Nigeria Plc"/>
    <s v="Canoe Bar Soap"/>
    <s v="Home Care"/>
    <s v="Fabric Clean"/>
    <s v="Canoe Extra Care Laundry Bar Pure 230Gx24 (Brown)"/>
    <n v="0.5"/>
    <n v="3500"/>
    <x v="0"/>
    <x v="46"/>
    <d v="2020-12-28T13:06:47"/>
    <s v="General Trade"/>
    <s v="Mobile App"/>
    <d v="1899-12-31T01:46:52"/>
    <n v="1750"/>
    <d v="1899-12-30T11:19:55"/>
    <x v="339"/>
    <x v="1"/>
  </r>
  <r>
    <d v="2020-12-27T15:57:01"/>
    <s v="STU-2143287093"/>
    <s v="Brasq"/>
    <s v="Procter and Gamble"/>
    <s v="Ariel Detergent"/>
    <s v="Home Care"/>
    <s v="Fabric Clean"/>
    <s v="Ariel Ankara &amp; Colour 150g x 24"/>
    <n v="5"/>
    <n v="2100"/>
    <x v="0"/>
    <x v="78"/>
    <d v="2020-12-28T15:49:43"/>
    <s v="General Trade"/>
    <s v="Mobile App"/>
    <d v="1899-12-30T23:52:42"/>
    <n v="10500"/>
    <d v="1899-12-30T15:57:01"/>
    <x v="340"/>
    <x v="0"/>
  </r>
  <r>
    <d v="2020-12-27T15:57:01"/>
    <s v="STU-2143287093"/>
    <s v="Brasq"/>
    <s v="Eko Supreme Ltd"/>
    <s v="Good Mama Cleaning Detergent"/>
    <s v="Home Care"/>
    <s v="Household Clean"/>
    <s v="Good Mama Cleaning Detergent 170g x 26 Floral"/>
    <n v="5"/>
    <n v="2250"/>
    <x v="0"/>
    <x v="78"/>
    <d v="2020-12-28T15:49:43"/>
    <s v="General Trade"/>
    <s v="Mobile App"/>
    <d v="1899-12-30T23:52:42"/>
    <n v="11250"/>
    <d v="1899-12-30T15:57:01"/>
    <x v="340"/>
    <x v="0"/>
  </r>
  <r>
    <d v="2020-12-27T15:57:01"/>
    <s v="STU-2143287093"/>
    <s v="Brasq"/>
    <s v="Eko Supreme Ltd"/>
    <s v="Good Mama Cleaning Detergent"/>
    <s v="Home Care"/>
    <s v="Household Clean"/>
    <s v="Good Mama Cleaning Detergent Floral 80g x 50"/>
    <n v="5"/>
    <n v="2150"/>
    <x v="0"/>
    <x v="78"/>
    <d v="2020-12-28T15:49:43"/>
    <s v="General Trade"/>
    <s v="Mobile App"/>
    <d v="1899-12-30T23:52:42"/>
    <n v="10750"/>
    <d v="1899-12-30T15:57:01"/>
    <x v="340"/>
    <x v="0"/>
  </r>
  <r>
    <d v="2020-12-28T13:47:18"/>
    <s v="STU-2143287674"/>
    <s v="AJ Minimart"/>
    <s v="PZ Cussons Nigeria Plc"/>
    <s v="Canoe Bar Soap"/>
    <s v="Home Care"/>
    <s v="Fabric Clean"/>
    <s v="Canoe 130g x 48 Extra care (White)"/>
    <n v="3"/>
    <n v="3550"/>
    <x v="0"/>
    <x v="31"/>
    <d v="2020-12-29T07:59:17"/>
    <s v="Wholesale"/>
    <s v="Whatsapp"/>
    <d v="1899-12-30T18:11:59"/>
    <n v="10650"/>
    <d v="1899-12-30T13:47:18"/>
    <x v="44"/>
    <x v="0"/>
  </r>
  <r>
    <d v="2020-12-28T13:47:18"/>
    <s v="STU-2143287674"/>
    <s v="AJ Minimart"/>
    <s v="Extreme Manufacturing Nig Ltd"/>
    <s v="So Easy Detergent"/>
    <s v="Home Care"/>
    <s v="Fabric Clean"/>
    <s v="So Easy 80g x 51"/>
    <n v="2"/>
    <n v="2200"/>
    <x v="0"/>
    <x v="31"/>
    <d v="2020-12-29T07:59:17"/>
    <s v="Wholesale"/>
    <s v="Whatsapp"/>
    <d v="1899-12-30T18:11:59"/>
    <n v="4400"/>
    <d v="1899-12-30T13:47:18"/>
    <x v="44"/>
    <x v="1"/>
  </r>
  <r>
    <d v="2020-12-28T15:10:37"/>
    <s v="STU-2143287738"/>
    <s v="Brasq"/>
    <s v="Henkel Expand Global"/>
    <s v="Nittol Antibacterial Powder Detergent"/>
    <s v="Home Care"/>
    <s v="Household Clean"/>
    <s v="Nittol Antibacterial Powder Detergent 180g x 26"/>
    <n v="5"/>
    <n v="2450"/>
    <x v="0"/>
    <x v="36"/>
    <d v="2020-12-29T09:30:26"/>
    <s v="General Trade"/>
    <s v="Whatsapp"/>
    <d v="1899-12-30T18:19:49"/>
    <n v="12250"/>
    <d v="1899-12-30T15:10:37"/>
    <x v="438"/>
    <x v="0"/>
  </r>
  <r>
    <d v="2020-12-28T15:10:37"/>
    <s v="STU-2143287738"/>
    <s v="Brasq"/>
    <s v="Henkel Expand Global"/>
    <s v="WAW Detergent"/>
    <s v="Home Care"/>
    <s v="Household Clean"/>
    <s v="WAW Multi Purpose Powder Detergent 90g x 48"/>
    <n v="5"/>
    <n v="2200"/>
    <x v="0"/>
    <x v="36"/>
    <d v="2020-12-29T09:30:26"/>
    <s v="General Trade"/>
    <s v="Whatsapp"/>
    <d v="1899-12-30T18:19:49"/>
    <n v="11000"/>
    <d v="1899-12-30T15:10:37"/>
    <x v="438"/>
    <x v="0"/>
  </r>
  <r>
    <d v="2020-12-28T15:10:37"/>
    <s v="STU-2143287738"/>
    <s v="Brasq"/>
    <s v="PZ Cussons Nigeria Plc"/>
    <s v="Canoe Bar Soap"/>
    <s v="Home Care"/>
    <s v="Fabric Clean"/>
    <s v="Canoe 130g x 48 Extra care (White)"/>
    <n v="2"/>
    <n v="3550"/>
    <x v="0"/>
    <x v="36"/>
    <d v="2020-12-29T09:30:26"/>
    <s v="General Trade"/>
    <s v="Whatsapp"/>
    <d v="1899-12-30T18:19:49"/>
    <n v="7100"/>
    <d v="1899-12-30T15:10:37"/>
    <x v="438"/>
    <x v="1"/>
  </r>
  <r>
    <d v="2020-12-28T10:46:19"/>
    <s v="STU-2143287331"/>
    <s v="oloruntosin Minimart"/>
    <s v="Extreme Manufacturing Nig Ltd"/>
    <s v="So Easy Detergent"/>
    <s v="Home Care"/>
    <s v="Fabric Clean"/>
    <s v="So Easy 170g x 26"/>
    <n v="10"/>
    <n v="2300"/>
    <x v="0"/>
    <x v="0"/>
    <d v="2020-12-29T09:39:25"/>
    <s v="General Trade"/>
    <s v="Whatsapp"/>
    <d v="1899-12-30T22:53:06"/>
    <n v="23000"/>
    <d v="1899-12-30T10:46:19"/>
    <x v="439"/>
    <x v="0"/>
  </r>
  <r>
    <d v="2020-12-28T10:46:19"/>
    <s v="STU-2143287331"/>
    <s v="oloruntosin Minimart"/>
    <s v="PZ Cussons Nigeria Plc"/>
    <s v="Canoe Bar Soap"/>
    <s v="Home Care"/>
    <s v="Fabric Clean"/>
    <s v="Canoe 130g x 48 Extra care (White)"/>
    <n v="2"/>
    <n v="3550"/>
    <x v="0"/>
    <x v="0"/>
    <d v="2020-12-29T09:39:25"/>
    <s v="General Trade"/>
    <s v="Whatsapp"/>
    <d v="1899-12-30T22:53:06"/>
    <n v="7100"/>
    <d v="1899-12-30T10:46:19"/>
    <x v="439"/>
    <x v="1"/>
  </r>
  <r>
    <d v="2020-12-28T10:46:19"/>
    <s v="STU-2143287331"/>
    <s v="oloruntosin Minimart"/>
    <s v="Eko Supreme Ltd"/>
    <s v="Good Mama Cleaning Detergent"/>
    <s v="Home Care"/>
    <s v="Household Clean"/>
    <s v="Good Mama Cleaning Detergent Floral 80g x 50"/>
    <n v="5"/>
    <n v="2150"/>
    <x v="0"/>
    <x v="0"/>
    <d v="2020-12-29T09:39:25"/>
    <s v="General Trade"/>
    <s v="Whatsapp"/>
    <d v="1899-12-30T22:53:06"/>
    <n v="10750"/>
    <d v="1899-12-30T10:46:19"/>
    <x v="439"/>
    <x v="0"/>
  </r>
  <r>
    <d v="2020-12-28T15:41:50"/>
    <s v="STU-2143287759"/>
    <s v="Abdul rahamon Minimart"/>
    <s v="Henkel Expand Global"/>
    <s v="WAW Detergent"/>
    <s v="Home Care"/>
    <s v="Household Clean"/>
    <s v="WAW Multi Purpose Powder Detergent 180g x 26"/>
    <n v="2"/>
    <n v="2450"/>
    <x v="0"/>
    <x v="14"/>
    <d v="2020-12-29T09:42:18"/>
    <s v="Modern Trade"/>
    <s v="Whatsapp"/>
    <d v="1899-12-30T18:00:28"/>
    <n v="4900"/>
    <d v="1899-12-30T15:41:50"/>
    <x v="343"/>
    <x v="1"/>
  </r>
  <r>
    <d v="2020-12-28T15:41:50"/>
    <s v="STU-2143287759"/>
    <s v="Abdul rahamon Minimart"/>
    <s v="Henkel Expand Global"/>
    <s v="WAW Detergent"/>
    <s v="Home Care"/>
    <s v="Household Clean"/>
    <s v="WAW Multi Purpose Powder Detergent 90g x 48"/>
    <n v="1"/>
    <n v="2200"/>
    <x v="0"/>
    <x v="14"/>
    <d v="2020-12-29T09:42:18"/>
    <s v="Modern Trade"/>
    <s v="Whatsapp"/>
    <d v="1899-12-30T18:00:28"/>
    <n v="2200"/>
    <d v="1899-12-30T15:41:50"/>
    <x v="343"/>
    <x v="1"/>
  </r>
  <r>
    <d v="2020-12-28T15:41:50"/>
    <s v="STU-2143287759"/>
    <s v="Abdul rahamon Minimart"/>
    <s v="Henkel Expand Global"/>
    <s v="Nittol Antibacterial Powder Detergent"/>
    <s v="Home Care"/>
    <s v="Household Clean"/>
    <s v="Nittol Antibacterial Powder Detergent 90g x 48"/>
    <n v="1"/>
    <n v="2250"/>
    <x v="0"/>
    <x v="14"/>
    <d v="2020-12-29T09:42:18"/>
    <s v="Modern Trade"/>
    <s v="Whatsapp"/>
    <d v="1899-12-30T18:00:28"/>
    <n v="2250"/>
    <d v="1899-12-30T15:41:50"/>
    <x v="343"/>
    <x v="1"/>
  </r>
  <r>
    <d v="2020-12-28T15:41:50"/>
    <s v="STU-2143287759"/>
    <s v="Abdul rahamon Minimart"/>
    <s v="Henkel Expand Global"/>
    <s v="Nittol Antibacterial Powder Detergent"/>
    <s v="Home Care"/>
    <s v="Household Clean"/>
    <s v="Nittol Antibacterial Powder Detergent 800g x 7"/>
    <n v="1"/>
    <n v="3500"/>
    <x v="0"/>
    <x v="14"/>
    <d v="2020-12-29T09:42:18"/>
    <s v="Modern Trade"/>
    <s v="Whatsapp"/>
    <d v="1899-12-30T18:00:28"/>
    <n v="3500"/>
    <d v="1899-12-30T15:41:50"/>
    <x v="343"/>
    <x v="1"/>
  </r>
  <r>
    <d v="2020-12-28T15:41:50"/>
    <s v="STU-2143287759"/>
    <s v="Abdul rahamon Minimart"/>
    <s v="Henkel Expand Global"/>
    <s v="Nittol Antibacterial Powder Detergent"/>
    <s v="Home Care"/>
    <s v="Household Clean"/>
    <s v="Nittol Antibacterial Powder Detergent 180g x 26"/>
    <n v="2"/>
    <n v="2450"/>
    <x v="0"/>
    <x v="14"/>
    <d v="2020-12-29T09:42:18"/>
    <s v="Modern Trade"/>
    <s v="Whatsapp"/>
    <d v="1899-12-30T18:00:28"/>
    <n v="4900"/>
    <d v="1899-12-30T15:41:50"/>
    <x v="343"/>
    <x v="1"/>
  </r>
  <r>
    <d v="2020-12-28T15:41:50"/>
    <s v="STU-2143287759"/>
    <s v="Abdul rahamon Minimart"/>
    <s v="PZ Cussons Nigeria Plc"/>
    <s v="Canoe Bar Soap"/>
    <s v="Home Care"/>
    <s v="Fabric Clean"/>
    <s v="Canoe 130g x 48 Extra care (White)"/>
    <n v="1"/>
    <n v="3550"/>
    <x v="0"/>
    <x v="14"/>
    <d v="2020-12-29T09:42:18"/>
    <s v="Modern Trade"/>
    <s v="Whatsapp"/>
    <d v="1899-12-30T18:00:28"/>
    <n v="3550"/>
    <d v="1899-12-30T15:41:50"/>
    <x v="343"/>
    <x v="1"/>
  </r>
  <r>
    <d v="2020-12-28T15:41:50"/>
    <s v="STU-2143287759"/>
    <s v="Abdul rahamon Minimart"/>
    <s v="PZ Cussons Nigeria Plc"/>
    <s v="Canoe Bar Soap"/>
    <s v="Home Care"/>
    <s v="Fabric Clean"/>
    <s v="Canoe Extra Care Laundry Bar Pure 230Gx24 (Brown)"/>
    <n v="1"/>
    <n v="3500"/>
    <x v="0"/>
    <x v="14"/>
    <d v="2020-12-29T09:42:18"/>
    <s v="Modern Trade"/>
    <s v="Whatsapp"/>
    <d v="1899-12-30T18:00:28"/>
    <n v="3500"/>
    <d v="1899-12-30T15:41:50"/>
    <x v="343"/>
    <x v="1"/>
  </r>
  <r>
    <d v="2020-12-28T14:31:14"/>
    <s v="STU-2143287708"/>
    <s v="ALPHAMART SUPERMARKETKET"/>
    <s v="Henkel Expand Global"/>
    <s v="WAW Detergent"/>
    <s v="Home Care"/>
    <s v="Household Clean"/>
    <s v="WAW Multi Purpose Powder Detergent 90g x 48"/>
    <n v="2"/>
    <n v="2200"/>
    <x v="0"/>
    <x v="96"/>
    <d v="2020-12-29T10:11:15"/>
    <s v="Modern Trade"/>
    <s v="Whatsapp"/>
    <d v="1899-12-30T19:40:01"/>
    <n v="4400"/>
    <d v="1899-12-30T14:31:14"/>
    <x v="440"/>
    <x v="1"/>
  </r>
  <r>
    <d v="2020-12-28T14:31:14"/>
    <s v="STU-2143287708"/>
    <s v="ALPHAMART SUPERMARKETKET"/>
    <s v="Henkel Expand Global"/>
    <s v="WAW Colour Powder Detergent"/>
    <s v="Home Care"/>
    <s v="Fabric Clean"/>
    <s v="WAW Colour 170g X 28"/>
    <n v="2"/>
    <n v="2400"/>
    <x v="0"/>
    <x v="96"/>
    <d v="2020-12-29T10:11:15"/>
    <s v="Modern Trade"/>
    <s v="Whatsapp"/>
    <d v="1899-12-30T19:40:01"/>
    <n v="4800"/>
    <d v="1899-12-30T14:31:14"/>
    <x v="440"/>
    <x v="1"/>
  </r>
  <r>
    <d v="2020-12-28T14:31:14"/>
    <s v="STU-2143287708"/>
    <s v="ALPHAMART SUPERMARKETKET"/>
    <s v="Henkel Expand Global"/>
    <s v="WAW Detergent"/>
    <s v="Home Care"/>
    <s v="Household Clean"/>
    <s v="WAW Multi Purpose Powder Detergent 180g x 26"/>
    <n v="2"/>
    <n v="2450"/>
    <x v="0"/>
    <x v="96"/>
    <d v="2020-12-29T10:11:15"/>
    <s v="Modern Trade"/>
    <s v="Whatsapp"/>
    <d v="1899-12-30T19:40:01"/>
    <n v="4900"/>
    <d v="1899-12-30T14:31:14"/>
    <x v="440"/>
    <x v="1"/>
  </r>
  <r>
    <d v="2020-12-28T08:20:11"/>
    <s v="STU-2143287184"/>
    <s v="Than-all Minimart"/>
    <s v="PZ Cussons Nigeria Plc"/>
    <s v="Canoe Bar Soap"/>
    <s v="Home Care"/>
    <s v="Fabric Clean"/>
    <s v="Canoe 130g x 48 Extra care (White)"/>
    <n v="1"/>
    <n v="3550"/>
    <x v="0"/>
    <x v="13"/>
    <d v="2020-12-29T11:52:32"/>
    <s v="General Trade"/>
    <s v="Whatsapp"/>
    <d v="1899-12-31T03:32:21"/>
    <n v="3550"/>
    <d v="1899-12-30T08:20:11"/>
    <x v="45"/>
    <x v="1"/>
  </r>
  <r>
    <d v="2020-12-28T13:11:14"/>
    <s v="STU-2143287617"/>
    <s v="Mustapha Minimart 2"/>
    <s v="Henkel Expand Global"/>
    <s v="WAW Detergent"/>
    <s v="Home Care"/>
    <s v="Household Clean"/>
    <s v="WAW Multi Purpose Powder Detergent 90g x 48"/>
    <n v="1"/>
    <n v="2200"/>
    <x v="0"/>
    <x v="17"/>
    <d v="2020-12-29T12:17:53"/>
    <s v="Wholesale"/>
    <s v="Whatsapp"/>
    <d v="1899-12-30T23:06:39"/>
    <n v="2200"/>
    <d v="1899-12-30T13:11:14"/>
    <x v="441"/>
    <x v="1"/>
  </r>
  <r>
    <d v="2020-12-28T11:47:20"/>
    <s v="STU-2143287529"/>
    <s v="Josu Minimart"/>
    <s v="PZ Cussons Nigeria Plc"/>
    <s v="Canoe Bar Soap"/>
    <s v="Home Care"/>
    <s v="Fabric Clean"/>
    <s v="Canoe 130g x 48 Extra care (White)"/>
    <n v="3"/>
    <n v="3550"/>
    <x v="0"/>
    <x v="74"/>
    <d v="2020-12-29T12:21:53"/>
    <s v="General Trade"/>
    <s v="Whatsapp"/>
    <d v="1899-12-31T00:34:33"/>
    <n v="10650"/>
    <d v="1899-12-30T11:47:20"/>
    <x v="350"/>
    <x v="0"/>
  </r>
  <r>
    <d v="2020-12-28T12:11:45"/>
    <s v="STU-2143287545"/>
    <s v="Sariki Minimart"/>
    <s v="Eko Supreme Ltd"/>
    <s v="Good Mama Cleaning Detergent"/>
    <s v="Home Care"/>
    <s v="Household Clean"/>
    <s v="Good Mama Cleaning Detergent Floral 80g x 50"/>
    <n v="5"/>
    <n v="2150"/>
    <x v="0"/>
    <x v="1"/>
    <d v="2020-12-29T13:24:13"/>
    <s v="Wholesale"/>
    <s v="Whatsapp"/>
    <d v="1899-12-31T01:12:28"/>
    <n v="10750"/>
    <d v="1899-12-30T12:11:45"/>
    <x v="351"/>
    <x v="0"/>
  </r>
  <r>
    <d v="2020-12-28T12:30:54"/>
    <s v="STU-2143287554"/>
    <s v="Sariki Minimart"/>
    <s v="Henkel Expand Global"/>
    <s v="WAW Detergent"/>
    <s v="Home Care"/>
    <s v="Household Clean"/>
    <s v="WAW Multi Purpose Powder Detergent 90g x 48"/>
    <n v="1"/>
    <n v="2200"/>
    <x v="0"/>
    <x v="1"/>
    <d v="2020-12-29T13:24:13"/>
    <s v="Wholesale"/>
    <s v="Whatsapp"/>
    <d v="1899-12-31T00:53:19"/>
    <n v="2200"/>
    <d v="1899-12-30T12:30:54"/>
    <x v="351"/>
    <x v="1"/>
  </r>
  <r>
    <d v="2020-12-25T19:56:25"/>
    <s v="STU-2143286946"/>
    <s v="Ty Minimart"/>
    <s v="Eko Supreme Ltd"/>
    <s v="Good Mama Cleaning Detergent"/>
    <s v="Home Care"/>
    <s v="Household Clean"/>
    <s v="Good Mama Cleaning Detergent Floral 80g x 50"/>
    <n v="5"/>
    <n v="2150"/>
    <x v="0"/>
    <x v="53"/>
    <d v="2020-12-29T14:07:22"/>
    <s v="General Trade"/>
    <s v="Whatsapp"/>
    <d v="1900-01-02T18:10:57"/>
    <n v="10750"/>
    <d v="1899-12-30T19:56:25"/>
    <x v="352"/>
    <x v="0"/>
  </r>
  <r>
    <d v="2020-12-25T19:56:25"/>
    <s v="STU-2143286946"/>
    <s v="Ty Minimart"/>
    <s v="PZ Cussons Nigeria Plc"/>
    <s v="Canoe Bar Soap"/>
    <s v="Home Care"/>
    <s v="Fabric Clean"/>
    <s v="Canoe 130g x 48 Extra care (White)"/>
    <n v="3"/>
    <n v="3550"/>
    <x v="0"/>
    <x v="53"/>
    <d v="2020-12-29T14:07:22"/>
    <s v="General Trade"/>
    <s v="Whatsapp"/>
    <d v="1900-01-02T18:10:57"/>
    <n v="10650"/>
    <d v="1899-12-30T19:56:25"/>
    <x v="352"/>
    <x v="0"/>
  </r>
  <r>
    <d v="2020-12-28T08:36:39"/>
    <s v="STU-2143287207"/>
    <s v="olafaz Minimart"/>
    <s v="Eko Supreme Ltd"/>
    <s v="Good Mama Cleaning Detergent"/>
    <s v="Home Care"/>
    <s v="Household Clean"/>
    <s v="Good Mama Cleaning Detergent Floral 80g x 50"/>
    <n v="5"/>
    <n v="2150"/>
    <x v="0"/>
    <x v="27"/>
    <d v="2020-12-29T14:14:54"/>
    <s v="General Trade"/>
    <s v="Whatsapp"/>
    <d v="1899-12-31T05:38:15"/>
    <n v="10750"/>
    <d v="1899-12-30T08:36:39"/>
    <x v="47"/>
    <x v="0"/>
  </r>
  <r>
    <d v="2020-12-28T12:51:50"/>
    <s v="STU-2143287573"/>
    <s v="Majemu Oluwa Minimarts"/>
    <s v="Extreme Manufacturing Nig Ltd"/>
    <s v="So Easy Detergent"/>
    <s v="Home Care"/>
    <s v="Fabric Clean"/>
    <s v="So Easy 80g x 51"/>
    <n v="2"/>
    <n v="2200"/>
    <x v="0"/>
    <x v="17"/>
    <d v="2020-12-29T14:15:18"/>
    <s v="General Trade"/>
    <s v="Whatsapp"/>
    <d v="1899-12-31T01:23:28"/>
    <n v="4400"/>
    <d v="1899-12-30T12:51:50"/>
    <x v="353"/>
    <x v="1"/>
  </r>
  <r>
    <d v="2020-12-28T12:51:50"/>
    <s v="STU-2143287573"/>
    <s v="Majemu Oluwa Minimarts"/>
    <s v="Extreme Manufacturing Nig Ltd"/>
    <s v="So Easy Detergent"/>
    <s v="Home Care"/>
    <s v="Fabric Clean"/>
    <s v="So Easy 170g x 26"/>
    <n v="2"/>
    <n v="2300"/>
    <x v="0"/>
    <x v="17"/>
    <d v="2020-12-29T14:15:18"/>
    <s v="General Trade"/>
    <s v="Whatsapp"/>
    <d v="1899-12-31T01:23:28"/>
    <n v="4600"/>
    <d v="1899-12-30T12:51:50"/>
    <x v="353"/>
    <x v="1"/>
  </r>
  <r>
    <d v="2020-12-28T12:51:50"/>
    <s v="STU-2143287573"/>
    <s v="Majemu Oluwa Minimarts"/>
    <s v="Extreme Manufacturing Nig Ltd"/>
    <s v="So Easy Detergent"/>
    <s v="Home Care"/>
    <s v="Fabric Clean"/>
    <s v="So Easy 900g"/>
    <n v="2"/>
    <n v="2700"/>
    <x v="0"/>
    <x v="17"/>
    <d v="2020-12-29T14:15:18"/>
    <s v="General Trade"/>
    <s v="Whatsapp"/>
    <d v="1899-12-31T01:23:28"/>
    <n v="5400"/>
    <d v="1899-12-30T12:51:50"/>
    <x v="353"/>
    <x v="1"/>
  </r>
  <r>
    <d v="2020-12-28T12:51:50"/>
    <s v="STU-2143287573"/>
    <s v="Majemu Oluwa Minimarts"/>
    <s v="PZ Cussons Nigeria Plc"/>
    <s v="Canoe Bar Soap"/>
    <s v="Home Care"/>
    <s v="Fabric Clean"/>
    <s v="Canoe 130g x 48 Extra care (White)"/>
    <n v="2"/>
    <n v="3550"/>
    <x v="0"/>
    <x v="17"/>
    <d v="2020-12-29T14:15:18"/>
    <s v="General Trade"/>
    <s v="Whatsapp"/>
    <d v="1899-12-31T01:23:28"/>
    <n v="7100"/>
    <d v="1899-12-30T12:51:50"/>
    <x v="353"/>
    <x v="1"/>
  </r>
  <r>
    <d v="2020-12-28T12:51:50"/>
    <s v="STU-2143287573"/>
    <s v="Majemu Oluwa Minimarts"/>
    <s v="PZ Cussons Nigeria Plc"/>
    <s v="Canoe Bar Soap"/>
    <s v="Home Care"/>
    <s v="Fabric Clean"/>
    <s v="Canoe Extra Care Laundry Bar Pure 230Gx24 (Brown)"/>
    <n v="2"/>
    <n v="3500"/>
    <x v="0"/>
    <x v="17"/>
    <d v="2020-12-29T14:15:18"/>
    <s v="General Trade"/>
    <s v="Whatsapp"/>
    <d v="1899-12-31T01:23:28"/>
    <n v="7000"/>
    <d v="1899-12-30T12:51:50"/>
    <x v="353"/>
    <x v="1"/>
  </r>
  <r>
    <d v="2020-12-28T12:51:50"/>
    <s v="STU-2143287573"/>
    <s v="Majemu Oluwa Minimarts"/>
    <s v="Unilever Nigeria Plc"/>
    <s v="Radiant Detergent Powder"/>
    <s v="Home Care"/>
    <s v="Fabric Clean"/>
    <s v="Radiant Detergent Powder 800g x 6"/>
    <n v="1"/>
    <n v="2210"/>
    <x v="0"/>
    <x v="17"/>
    <d v="2020-12-29T14:15:18"/>
    <s v="General Trade"/>
    <s v="Whatsapp"/>
    <d v="1899-12-31T01:23:28"/>
    <n v="2210"/>
    <d v="1899-12-30T12:51:50"/>
    <x v="353"/>
    <x v="1"/>
  </r>
  <r>
    <d v="2020-12-28T16:13:29"/>
    <s v="STU-2143287784"/>
    <s v="Guideright SuperMinimart"/>
    <s v="Eko Supreme Ltd"/>
    <s v="So Klin Concentrated Detergent"/>
    <s v="Home Care"/>
    <s v="Household Clean"/>
    <s v="So Klin Detergent 500g x 12"/>
    <n v="1"/>
    <n v="3640"/>
    <x v="0"/>
    <x v="27"/>
    <d v="2020-12-29T18:00:31"/>
    <s v="General Trade"/>
    <s v="Whatsapp"/>
    <d v="1899-12-31T01:47:02"/>
    <n v="3640"/>
    <d v="1899-12-30T16:13:29"/>
    <x v="356"/>
    <x v="1"/>
  </r>
  <r>
    <d v="2020-12-29T15:29:59"/>
    <s v="STU-2143288898"/>
    <s v="Alh. Aliyu Provision Minimart"/>
    <s v="Extreme Manufacturing Nig Ltd"/>
    <s v="So Easy Detergent"/>
    <s v="Home Care"/>
    <s v="Fabric Clean"/>
    <s v="So Easy 170g x 26"/>
    <n v="2"/>
    <n v="2300"/>
    <x v="0"/>
    <x v="24"/>
    <d v="2020-12-30T09:51:12"/>
    <s v="General Trade"/>
    <s v="Whatsapp"/>
    <d v="1899-12-30T18:21:13"/>
    <n v="4600"/>
    <d v="1899-12-30T15:29:59"/>
    <x v="360"/>
    <x v="1"/>
  </r>
  <r>
    <d v="2020-12-29T15:29:59"/>
    <s v="STU-2143288898"/>
    <s v="Alh. Aliyu Provision Minimart"/>
    <s v="PZ Cussons Nigeria Plc"/>
    <s v="Canoe Bar Soap"/>
    <s v="Home Care"/>
    <s v="Fabric Clean"/>
    <s v="Canoe 130g x 48 Extra care (White)"/>
    <n v="1"/>
    <n v="3550"/>
    <x v="0"/>
    <x v="24"/>
    <d v="2020-12-30T09:51:12"/>
    <s v="General Trade"/>
    <s v="Whatsapp"/>
    <d v="1899-12-30T18:21:13"/>
    <n v="3550"/>
    <d v="1899-12-30T15:29:59"/>
    <x v="360"/>
    <x v="1"/>
  </r>
  <r>
    <d v="2020-12-29T15:29:59"/>
    <s v="STU-2143288898"/>
    <s v="Alh. Aliyu Provision Minimart"/>
    <s v="Limited"/>
    <s v="Supreme Tasty Chicken Instant Noodles"/>
    <s v="Home Care"/>
    <s v="Kitchen Supplies"/>
    <s v="Supreme Tasty Chicken Instant Noodles 70g"/>
    <n v="1"/>
    <n v="1920"/>
    <x v="0"/>
    <x v="24"/>
    <d v="2020-12-30T09:51:12"/>
    <s v="General Trade"/>
    <s v="Whatsapp"/>
    <d v="1899-12-30T18:21:13"/>
    <n v="1920"/>
    <d v="1899-12-30T15:29:59"/>
    <x v="360"/>
    <x v="1"/>
  </r>
  <r>
    <d v="2020-12-29T16:41:47"/>
    <s v="STU-2143289012"/>
    <s v="Madam Baki Minimarts"/>
    <s v="PZ Cussons Nigeria Plc"/>
    <s v="Canoe Bar Soap"/>
    <s v="Home Care"/>
    <s v="Fabric Clean"/>
    <s v="Canoe 130g x 48 Extra care (White)"/>
    <n v="1"/>
    <n v="3550"/>
    <x v="0"/>
    <x v="38"/>
    <d v="2020-12-30T11:29:50"/>
    <s v="General Trade"/>
    <s v="Whatsapp"/>
    <d v="1899-12-30T18:48:03"/>
    <n v="3550"/>
    <d v="1899-12-30T16:41:47"/>
    <x v="363"/>
    <x v="1"/>
  </r>
  <r>
    <d v="2020-12-29T16:41:47"/>
    <s v="STU-2143289012"/>
    <s v="Madam Baki Minimarts"/>
    <s v="Extreme Manufacturing Nig Ltd"/>
    <s v="So Easy Detergent"/>
    <s v="Home Care"/>
    <s v="Fabric Clean"/>
    <s v="So Easy 80g x 51"/>
    <n v="2"/>
    <n v="2200"/>
    <x v="0"/>
    <x v="38"/>
    <d v="2020-12-30T11:29:50"/>
    <s v="General Trade"/>
    <s v="Whatsapp"/>
    <d v="1899-12-30T18:48:03"/>
    <n v="4400"/>
    <d v="1899-12-30T16:41:47"/>
    <x v="363"/>
    <x v="1"/>
  </r>
  <r>
    <d v="2020-12-29T17:18:52"/>
    <s v="STU-2143289062"/>
    <s v="Gods Minimart"/>
    <s v="Eko Supreme Ltd"/>
    <s v="Good Mama Cleaning Detergent"/>
    <s v="Home Care"/>
    <s v="Household Clean"/>
    <s v="Good Mama Cleaning Detergent Floral 80g x 50"/>
    <n v="35"/>
    <n v="2150"/>
    <x v="0"/>
    <x v="0"/>
    <d v="2020-12-30T12:32:40"/>
    <s v="General Trade"/>
    <s v="Mobile App"/>
    <d v="1899-12-30T19:13:48"/>
    <n v="75250"/>
    <d v="1899-12-30T17:18:52"/>
    <x v="442"/>
    <x v="0"/>
  </r>
  <r>
    <d v="2020-12-29T17:23:10"/>
    <s v="STU-2143289067"/>
    <s v="Gods Minimart"/>
    <s v="PZ Cussons Nigeria Plc"/>
    <s v="Canoe Bar Soap"/>
    <s v="Home Care"/>
    <s v="Fabric Clean"/>
    <s v="Canoe 130g x 48 Extra care (White)"/>
    <n v="5"/>
    <n v="3550"/>
    <x v="0"/>
    <x v="0"/>
    <d v="2020-12-30T12:32:40"/>
    <s v="General Trade"/>
    <s v="Mobile App"/>
    <d v="1899-12-30T19:09:30"/>
    <n v="17750"/>
    <d v="1899-12-30T17:23:10"/>
    <x v="442"/>
    <x v="0"/>
  </r>
  <r>
    <d v="2020-12-29T17:23:10"/>
    <s v="STU-2143289067"/>
    <s v="Gods Minimart"/>
    <s v="PZ Cussons Nigeria Plc"/>
    <s v="Canoe Bar Soap"/>
    <s v="Home Care"/>
    <s v="Fabric Clean"/>
    <s v="Canoe Extra Care Laundry Bar Pure 230Gx24 (Brown)"/>
    <n v="5"/>
    <n v="3500"/>
    <x v="0"/>
    <x v="0"/>
    <d v="2020-12-30T12:32:40"/>
    <s v="General Trade"/>
    <s v="Mobile App"/>
    <d v="1899-12-30T19:09:30"/>
    <n v="17500"/>
    <d v="1899-12-30T17:23:10"/>
    <x v="442"/>
    <x v="0"/>
  </r>
  <r>
    <d v="2020-12-28T11:02:35"/>
    <s v="STU-2143287347"/>
    <s v="Grandy Minimarts"/>
    <s v="Limited"/>
    <s v="Supreme Tasty Chicken Instant Noodles"/>
    <s v="Home Care"/>
    <s v="Kitchen Supplies"/>
    <s v="Supreme Tasty Chicken Instant Noodles 70g"/>
    <n v="5"/>
    <n v="1920"/>
    <x v="0"/>
    <x v="32"/>
    <d v="2020-12-30T15:43:12"/>
    <s v="Wholesale"/>
    <s v="Mobile App"/>
    <d v="1900-01-01T04:40:37"/>
    <n v="9600"/>
    <d v="1899-12-30T11:02:35"/>
    <x v="49"/>
    <x v="1"/>
  </r>
  <r>
    <d v="2020-12-28T11:02:35"/>
    <s v="STU-2143287347"/>
    <s v="Grandy Minimarts"/>
    <s v="Eko Supreme Ltd"/>
    <s v="Good Mama Cleaning Detergent"/>
    <s v="Home Care"/>
    <s v="Household Clean"/>
    <s v="Good Mama Cleaning Detergent Floral 80g x 50"/>
    <n v="25"/>
    <n v="2150"/>
    <x v="0"/>
    <x v="32"/>
    <d v="2020-12-30T15:43:12"/>
    <s v="Wholesale"/>
    <s v="Mobile App"/>
    <d v="1900-01-01T04:40:37"/>
    <n v="53750"/>
    <d v="1899-12-30T11:02:35"/>
    <x v="49"/>
    <x v="0"/>
  </r>
  <r>
    <d v="2020-12-29T08:32:49"/>
    <s v="STU-2143288089"/>
    <s v="Chopsytop Minimarts"/>
    <s v="PZ Cussons Nigeria Plc"/>
    <s v="Canoe Bar Soap"/>
    <s v="Home Care"/>
    <s v="Fabric Clean"/>
    <s v="Canoe 130g x 48 Extra care (White)"/>
    <n v="1"/>
    <n v="3550"/>
    <x v="0"/>
    <x v="26"/>
    <d v="2020-12-30T17:09:18"/>
    <s v="General Trade"/>
    <s v="Whatsapp"/>
    <d v="1899-12-31T08:36:29"/>
    <n v="3550"/>
    <d v="1899-12-30T08:32:49"/>
    <x v="368"/>
    <x v="1"/>
  </r>
  <r>
    <d v="2020-12-29T08:32:49"/>
    <s v="STU-2143288089"/>
    <s v="Chopsytop Minimarts"/>
    <s v="Eko Supreme Ltd"/>
    <s v="Good Mama Cleaning Detergent"/>
    <s v="Home Care"/>
    <s v="Household Clean"/>
    <s v="Good Mama Cleaning Detergent 80g x 50 Lemon"/>
    <n v="5"/>
    <n v="2150"/>
    <x v="0"/>
    <x v="26"/>
    <d v="2020-12-30T17:09:18"/>
    <s v="General Trade"/>
    <s v="Whatsapp"/>
    <d v="1899-12-31T08:36:29"/>
    <n v="10750"/>
    <d v="1899-12-30T08:32:49"/>
    <x v="368"/>
    <x v="0"/>
  </r>
  <r>
    <d v="2020-12-29T07:39:03"/>
    <s v="STU-2143288035"/>
    <s v="David Minimart"/>
    <s v="Eko Supreme Ltd"/>
    <s v="Good Mama Cleaning Detergent"/>
    <s v="Home Care"/>
    <s v="Household Clean"/>
    <s v="Good Mama Cleaning Detergent Lemon 170g x 26"/>
    <n v="5"/>
    <n v="2250"/>
    <x v="0"/>
    <x v="26"/>
    <d v="2020-12-30T18:44:43"/>
    <s v="Wholesale"/>
    <s v="Mobile App"/>
    <d v="1899-12-31T11:05:40"/>
    <n v="11250"/>
    <d v="1899-12-30T07:39:03"/>
    <x v="369"/>
    <x v="0"/>
  </r>
  <r>
    <d v="2020-12-29T07:39:03"/>
    <s v="STU-2143288035"/>
    <s v="David Minimart"/>
    <s v="Eko Supreme Ltd"/>
    <s v="Good Mama Cleaning Detergent"/>
    <s v="Home Care"/>
    <s v="Household Clean"/>
    <s v="Good Mama Cleaning Detergent 80g x 50 Lemon"/>
    <n v="10"/>
    <n v="2150"/>
    <x v="0"/>
    <x v="26"/>
    <d v="2020-12-30T18:44:43"/>
    <s v="Wholesale"/>
    <s v="Mobile App"/>
    <d v="1899-12-31T11:05:40"/>
    <n v="21500"/>
    <d v="1899-12-30T07:39:03"/>
    <x v="369"/>
    <x v="0"/>
  </r>
  <r>
    <d v="2020-12-29T09:48:26"/>
    <s v="STU-2143288228"/>
    <s v="David Minimart"/>
    <s v="Eko Supreme Ltd"/>
    <s v="Good Mama Cleaning Detergent"/>
    <s v="Home Care"/>
    <s v="Household Clean"/>
    <s v="Good Mama Cleaning Detergent 80g x 50 Lemon"/>
    <n v="20"/>
    <n v="2150"/>
    <x v="0"/>
    <x v="26"/>
    <d v="2020-12-30T18:44:43"/>
    <s v="Wholesale"/>
    <s v="Mobile App"/>
    <d v="1899-12-31T08:56:17"/>
    <n v="43000"/>
    <d v="1899-12-30T09:48:26"/>
    <x v="369"/>
    <x v="0"/>
  </r>
  <r>
    <d v="2020-12-30T05:55:18"/>
    <s v="STU-2143289163"/>
    <s v="Dedora Minimart"/>
    <s v="Eko Supreme Ltd"/>
    <s v="Good Mama Cleaning Detergent"/>
    <s v="Home Care"/>
    <s v="Household Clean"/>
    <s v="Good Mama Cleaning Detergent Floral 80g x 50"/>
    <n v="15"/>
    <n v="2150"/>
    <x v="0"/>
    <x v="0"/>
    <d v="2020-12-31T08:03:14"/>
    <s v="General Trade"/>
    <s v="Mobile App"/>
    <d v="1899-12-31T02:07:56"/>
    <n v="32250"/>
    <d v="1899-12-30T05:55:18"/>
    <x v="87"/>
    <x v="0"/>
  </r>
  <r>
    <d v="2020-12-30T05:55:18"/>
    <s v="STU-2143289163"/>
    <s v="Dedora Minimart"/>
    <s v="Extreme Manufacturing Nig Ltd"/>
    <s v="So Easy Detergent"/>
    <s v="Home Care"/>
    <s v="Fabric Clean"/>
    <s v="So Easy 80g x 51"/>
    <n v="7"/>
    <n v="2200"/>
    <x v="0"/>
    <x v="0"/>
    <d v="2020-12-31T08:03:14"/>
    <s v="General Trade"/>
    <s v="Mobile App"/>
    <d v="1899-12-31T02:07:56"/>
    <n v="15400"/>
    <d v="1899-12-30T05:55:18"/>
    <x v="87"/>
    <x v="0"/>
  </r>
  <r>
    <d v="2020-12-29T20:07:21"/>
    <s v="STU-2143289139"/>
    <s v="Ronksey Minimart"/>
    <s v="Extreme Manufacturing Nig Ltd"/>
    <s v="So Easy Detergent"/>
    <s v="Home Care"/>
    <s v="Fabric Clean"/>
    <s v="So Easy 80g x 51"/>
    <n v="2"/>
    <n v="2200"/>
    <x v="0"/>
    <x v="74"/>
    <d v="2020-12-31T10:15:29"/>
    <s v="General Trade"/>
    <s v="Mobile App"/>
    <d v="1899-12-31T14:08:08"/>
    <n v="4400"/>
    <d v="1899-12-30T20:07:21"/>
    <x v="160"/>
    <x v="1"/>
  </r>
  <r>
    <d v="2020-12-30T17:16:33"/>
    <s v="STU-2143289980"/>
    <s v="Brasq"/>
    <s v="Eko Supreme Ltd"/>
    <s v="So Klin Concentrated Detergent"/>
    <s v="Home Care"/>
    <s v="Household Clean"/>
    <s v="So Klin Ultra detergent 160g x 24"/>
    <n v="5"/>
    <n v="2240"/>
    <x v="0"/>
    <x v="36"/>
    <d v="2020-12-31T10:55:15"/>
    <s v="General Trade"/>
    <s v="Mobile App"/>
    <d v="1899-12-30T17:38:42"/>
    <n v="11200"/>
    <d v="1899-12-30T17:16:33"/>
    <x v="370"/>
    <x v="0"/>
  </r>
  <r>
    <d v="2020-12-30T17:16:33"/>
    <s v="STU-2143289980"/>
    <s v="Brasq"/>
    <s v="PZ Cussons Nigeria Plc"/>
    <s v="Canoe Bar Soap"/>
    <s v="Home Care"/>
    <s v="Fabric Clean"/>
    <s v="Canoe 130g x 48 Extra care (White)"/>
    <n v="2"/>
    <n v="3550"/>
    <x v="0"/>
    <x v="36"/>
    <d v="2020-12-31T10:55:15"/>
    <s v="General Trade"/>
    <s v="Mobile App"/>
    <d v="1899-12-30T17:38:42"/>
    <n v="7100"/>
    <d v="1899-12-30T17:16:33"/>
    <x v="370"/>
    <x v="1"/>
  </r>
  <r>
    <d v="2020-12-29T20:25:01"/>
    <s v="STU-2143289141"/>
    <s v="Jummy Minimart"/>
    <s v="PZ Cussons Nigeria Plc"/>
    <s v="Canoe Bar Soap"/>
    <s v="Home Care"/>
    <s v="Fabric Clean"/>
    <s v="Canoe 130g x 48 Extra care (White)"/>
    <n v="2"/>
    <n v="3550"/>
    <x v="0"/>
    <x v="93"/>
    <d v="2020-12-31T10:57:01"/>
    <s v="General Trade"/>
    <s v="Whatsapp"/>
    <d v="1899-12-31T14:32:00"/>
    <n v="7100"/>
    <d v="1899-12-30T20:25:01"/>
    <x v="371"/>
    <x v="1"/>
  </r>
  <r>
    <d v="2020-12-29T20:25:01"/>
    <s v="STU-2143289141"/>
    <s v="Jummy Minimart"/>
    <s v="Eko Supreme Ltd"/>
    <s v="Good Mama Cleaning Detergent"/>
    <s v="Home Care"/>
    <s v="Household Clean"/>
    <s v="Good Mama Cleaning Detergent 80g x 50 Lemon"/>
    <n v="2"/>
    <n v="2150"/>
    <x v="0"/>
    <x v="93"/>
    <d v="2020-12-31T10:57:01"/>
    <s v="General Trade"/>
    <s v="Whatsapp"/>
    <d v="1899-12-31T14:32:00"/>
    <n v="4300"/>
    <d v="1899-12-30T20:25:01"/>
    <x v="371"/>
    <x v="1"/>
  </r>
  <r>
    <d v="2020-12-29T20:25:01"/>
    <s v="STU-2143289141"/>
    <s v="Jummy Minimart"/>
    <s v="Eko Supreme Ltd"/>
    <s v="So Klin Concentrated Detergent"/>
    <s v="Home Care"/>
    <s v="Household Clean"/>
    <s v="So Klin Ultra detergent 160g x 24"/>
    <n v="1"/>
    <n v="2240"/>
    <x v="0"/>
    <x v="93"/>
    <d v="2020-12-31T10:57:01"/>
    <s v="General Trade"/>
    <s v="Whatsapp"/>
    <d v="1899-12-31T14:32:00"/>
    <n v="2240"/>
    <d v="1899-12-30T20:25:01"/>
    <x v="371"/>
    <x v="1"/>
  </r>
  <r>
    <d v="2020-12-29T20:25:01"/>
    <s v="STU-2143289141"/>
    <s v="Jummy Minimart"/>
    <s v="Extreme Manufacturing Nig Ltd"/>
    <s v="So Easy Detergent"/>
    <s v="Home Care"/>
    <s v="Fabric Clean"/>
    <s v="So Easy 170g x 26"/>
    <n v="2"/>
    <n v="2300"/>
    <x v="0"/>
    <x v="93"/>
    <d v="2020-12-31T10:57:01"/>
    <s v="General Trade"/>
    <s v="Whatsapp"/>
    <d v="1899-12-31T14:32:00"/>
    <n v="4600"/>
    <d v="1899-12-30T20:25:01"/>
    <x v="371"/>
    <x v="1"/>
  </r>
  <r>
    <d v="2020-12-29T20:25:01"/>
    <s v="STU-2143289141"/>
    <s v="Jummy Minimart"/>
    <s v="Extreme Manufacturing Nig Ltd"/>
    <s v="So Easy Detergent"/>
    <s v="Home Care"/>
    <s v="Fabric Clean"/>
    <s v="So Easy 80g x 51"/>
    <n v="2"/>
    <n v="2200"/>
    <x v="0"/>
    <x v="93"/>
    <d v="2020-12-31T10:57:01"/>
    <s v="General Trade"/>
    <s v="Whatsapp"/>
    <d v="1899-12-31T14:32:00"/>
    <n v="4400"/>
    <d v="1899-12-30T20:25:01"/>
    <x v="371"/>
    <x v="1"/>
  </r>
  <r>
    <d v="2020-12-30T11:28:33"/>
    <s v="STU-2143289555"/>
    <s v="Guideright SuperMinimart"/>
    <s v="Eko Supreme Ltd"/>
    <s v="So Klin Concentrated Detergent"/>
    <s v="Home Care"/>
    <s v="Household Clean"/>
    <s v="So Klin Detergent 500g x 12"/>
    <n v="1"/>
    <n v="3640"/>
    <x v="0"/>
    <x v="27"/>
    <d v="2020-12-31T12:01:55"/>
    <s v="General Trade"/>
    <s v="Whatsapp"/>
    <d v="1899-12-31T00:33:22"/>
    <n v="3640"/>
    <d v="1899-12-30T11:28:33"/>
    <x v="372"/>
    <x v="1"/>
  </r>
  <r>
    <d v="2020-12-30T14:40:56"/>
    <s v="STU-2143289828"/>
    <s v="Richie Minimarts"/>
    <s v="PZ Cussons Nigeria Plc"/>
    <s v="Canoe Bar Soap"/>
    <s v="Home Care"/>
    <s v="Fabric Clean"/>
    <s v="Canoe 130g x 48 Extra care (White)"/>
    <n v="1"/>
    <n v="3550"/>
    <x v="0"/>
    <x v="19"/>
    <d v="2020-12-31T14:38:04"/>
    <s v="General Trade"/>
    <s v="Whatsapp"/>
    <d v="1899-12-30T23:57:08"/>
    <n v="3550"/>
    <d v="1899-12-30T14:40:56"/>
    <x v="374"/>
    <x v="1"/>
  </r>
  <r>
    <d v="2020-12-30T14:40:56"/>
    <s v="STU-2143289828"/>
    <s v="Richie Minimarts"/>
    <s v="Eko Supreme Ltd"/>
    <s v="Good Mama Cleaning Detergent"/>
    <s v="Home Care"/>
    <s v="Household Clean"/>
    <s v="Good Mama Cleaning Detergent 80g x 50 Lemon"/>
    <n v="1"/>
    <n v="2150"/>
    <x v="0"/>
    <x v="19"/>
    <d v="2020-12-31T14:38:04"/>
    <s v="General Trade"/>
    <s v="Whatsapp"/>
    <d v="1899-12-30T23:57:08"/>
    <n v="2150"/>
    <d v="1899-12-30T14:40:56"/>
    <x v="374"/>
    <x v="1"/>
  </r>
  <r>
    <d v="2020-12-30T15:24:39"/>
    <s v="STU-2143289886"/>
    <s v="Madam Wisdom Minimart"/>
    <s v="Procter and Gamble"/>
    <s v="Ariel Detergent"/>
    <s v="Home Care"/>
    <s v="Fabric Clean"/>
    <s v="Ariel Hs 400g x 12"/>
    <n v="1"/>
    <n v="4350"/>
    <x v="0"/>
    <x v="19"/>
    <d v="2020-12-31T16:51:39"/>
    <s v="General Trade"/>
    <s v="Whatsapp"/>
    <d v="1899-12-31T01:27:00"/>
    <n v="4350"/>
    <d v="1899-12-30T15:24:39"/>
    <x v="50"/>
    <x v="1"/>
  </r>
  <r>
    <d v="2020-12-29T20:01:51"/>
    <s v="STU-2143289136"/>
    <s v="David Minimart"/>
    <s v="Eko Supreme Ltd"/>
    <s v="Good Mama Cleaning Detergent"/>
    <s v="Home Care"/>
    <s v="Household Clean"/>
    <s v="Good Mama Cleaning Detergent Floral 80g x 50"/>
    <n v="20"/>
    <n v="2150"/>
    <x v="0"/>
    <x v="2"/>
    <d v="2020-12-31T20:15:24"/>
    <s v="Wholesale"/>
    <s v="Mobile App"/>
    <d v="1900-01-01T00:13:33"/>
    <n v="43000"/>
    <d v="1899-12-30T20:01:51"/>
    <x v="376"/>
    <x v="0"/>
  </r>
  <r>
    <d v="2020-12-31T14:10:27"/>
    <s v="STU-2143290457"/>
    <s v="God's mercy Minimart"/>
    <s v="Procter and Gamble"/>
    <s v="Ariel Detergent"/>
    <s v="Home Care"/>
    <s v="Fabric Clean"/>
    <s v="Ariel Ankara &amp; Colour 150g x 24"/>
    <n v="6"/>
    <n v="2100"/>
    <x v="0"/>
    <x v="33"/>
    <d v="2021-01-04T08:49:06"/>
    <s v="General Trade"/>
    <s v="Whatsapp"/>
    <d v="1900-01-02T18:38:39"/>
    <n v="12600"/>
    <d v="1899-12-30T14:10:27"/>
    <x v="51"/>
    <x v="0"/>
  </r>
  <r>
    <d v="2020-12-31T14:10:27"/>
    <s v="STU-2143290457"/>
    <s v="God's mercy Minimart"/>
    <s v="Eko Supreme Ltd"/>
    <s v="Good Mama Cleaning Detergent"/>
    <s v="Home Care"/>
    <s v="Household Clean"/>
    <s v="Good Mama Cleaning Detergent 170g x 26 Floral"/>
    <n v="4"/>
    <n v="2250"/>
    <x v="0"/>
    <x v="33"/>
    <d v="2021-01-04T08:49:06"/>
    <s v="General Trade"/>
    <s v="Whatsapp"/>
    <d v="1900-01-02T18:38:39"/>
    <n v="9000"/>
    <d v="1899-12-30T14:10:27"/>
    <x v="51"/>
    <x v="1"/>
  </r>
  <r>
    <d v="2020-12-31T17:16:19"/>
    <s v="STU-2143290538"/>
    <s v="Morfas Minimart"/>
    <s v="Extreme Manufacturing Nig Ltd"/>
    <s v="So Easy Detergent"/>
    <s v="Home Care"/>
    <s v="Fabric Clean"/>
    <s v="So Easy 80g x 51"/>
    <n v="30"/>
    <n v="2200"/>
    <x v="0"/>
    <x v="4"/>
    <d v="2021-01-04T13:38:08"/>
    <s v="General Trade"/>
    <s v="Mobile App"/>
    <d v="1900-01-02T20:21:49"/>
    <n v="66000"/>
    <d v="1899-12-30T17:16:19"/>
    <x v="383"/>
    <x v="0"/>
  </r>
  <r>
    <d v="2020-12-31T17:21:20"/>
    <s v="STU-2143290539"/>
    <s v="Morfas Minimart"/>
    <s v="Eko Supreme Ltd"/>
    <s v="Good Mama Cleaning Detergent"/>
    <s v="Home Care"/>
    <s v="Household Clean"/>
    <s v="Good Mama Cleaning Detergent Floral 80g x 50"/>
    <n v="30"/>
    <n v="2150"/>
    <x v="0"/>
    <x v="4"/>
    <d v="2021-01-04T13:38:08"/>
    <s v="General Trade"/>
    <s v="Mobile App"/>
    <d v="1900-01-02T20:16:48"/>
    <n v="64500"/>
    <d v="1899-12-30T17:21:20"/>
    <x v="383"/>
    <x v="0"/>
  </r>
  <r>
    <d v="2020-12-31T09:12:09"/>
    <s v="STU-2143290224"/>
    <s v="Gods Minimart"/>
    <s v="Eko Supreme Ltd"/>
    <s v="Good Mama Cleaning Detergent"/>
    <s v="Home Care"/>
    <s v="Household Clean"/>
    <s v="Good Mama Cleaning Detergent Floral 80g x 50"/>
    <n v="35"/>
    <n v="2150"/>
    <x v="0"/>
    <x v="4"/>
    <d v="2021-01-04T15:02:13"/>
    <s v="General Trade"/>
    <s v="Whatsapp"/>
    <d v="1900-01-03T05:50:04"/>
    <n v="75250"/>
    <d v="1899-12-30T09:12:09"/>
    <x v="384"/>
    <x v="0"/>
  </r>
  <r>
    <d v="2020-12-31T10:01:09"/>
    <s v="STU-2143290279"/>
    <s v="Sandra Super Store"/>
    <s v="Eko Supreme Ltd"/>
    <s v="Good Mama Cleaning Detergent"/>
    <s v="Home Care"/>
    <s v="Household Clean"/>
    <s v="Good Mama Cleaning Detergent Lemon 170g x 26"/>
    <n v="5"/>
    <n v="2250"/>
    <x v="0"/>
    <x v="101"/>
    <d v="2021-01-04T18:38:11"/>
    <s v="General Trade"/>
    <s v="Whatsapp"/>
    <d v="1900-01-03T08:37:02"/>
    <n v="11250"/>
    <d v="1899-12-30T10:01:09"/>
    <x v="385"/>
    <x v="0"/>
  </r>
  <r>
    <d v="2020-12-31T10:01:09"/>
    <s v="STU-2143290279"/>
    <s v="Sandra Super Store"/>
    <s v="Eko Supreme Ltd"/>
    <s v="Good Mama Cleaning Detergent"/>
    <s v="Home Care"/>
    <s v="Household Clean"/>
    <s v="Good Mama Cleaning Detergent Floral 80g x 50"/>
    <n v="5"/>
    <n v="2150"/>
    <x v="0"/>
    <x v="101"/>
    <d v="2021-01-04T18:38:11"/>
    <s v="General Trade"/>
    <s v="Whatsapp"/>
    <d v="1900-01-03T08:37:02"/>
    <n v="10750"/>
    <d v="1899-12-30T10:01:09"/>
    <x v="385"/>
    <x v="0"/>
  </r>
  <r>
    <d v="2020-12-31T10:01:09"/>
    <s v="STU-2143290279"/>
    <s v="Sandra Super Store"/>
    <s v="Eko Supreme Ltd"/>
    <s v="So Klin Concentrated Detergent"/>
    <s v="Home Care"/>
    <s v="Household Clean"/>
    <s v="So Klin Multi x 140g x 48"/>
    <n v="5"/>
    <n v="3280"/>
    <x v="0"/>
    <x v="101"/>
    <d v="2021-01-04T18:38:11"/>
    <s v="General Trade"/>
    <s v="Whatsapp"/>
    <d v="1900-01-03T08:37:02"/>
    <n v="16400"/>
    <d v="1899-12-30T10:01:09"/>
    <x v="385"/>
    <x v="0"/>
  </r>
  <r>
    <d v="2020-12-31T10:01:09"/>
    <s v="STU-2143290279"/>
    <s v="Sandra Super Store"/>
    <s v="Eko Supreme Ltd"/>
    <s v="So Klin Concentrated Detergent"/>
    <s v="Home Care"/>
    <s v="Household Clean"/>
    <s v="So Klin Ultra detergent 160g x 24"/>
    <n v="5"/>
    <n v="2240"/>
    <x v="0"/>
    <x v="101"/>
    <d v="2021-01-04T18:38:11"/>
    <s v="General Trade"/>
    <s v="Whatsapp"/>
    <d v="1900-01-03T08:37:02"/>
    <n v="11200"/>
    <d v="1899-12-30T10:01:09"/>
    <x v="385"/>
    <x v="0"/>
  </r>
  <r>
    <d v="2020-12-31T10:01:09"/>
    <s v="STU-2143290279"/>
    <s v="Sandra Super Store"/>
    <s v="Henkel Expand Global"/>
    <s v="WAW Detergent"/>
    <s v="Home Care"/>
    <s v="Household Clean"/>
    <s v="WAW Multi Purpose Powder Detergent 180g x 26"/>
    <n v="5"/>
    <n v="2450"/>
    <x v="0"/>
    <x v="101"/>
    <d v="2021-01-04T18:38:11"/>
    <s v="General Trade"/>
    <s v="Whatsapp"/>
    <d v="1900-01-03T08:37:02"/>
    <n v="12250"/>
    <d v="1899-12-30T10:01:09"/>
    <x v="385"/>
    <x v="0"/>
  </r>
  <r>
    <d v="2020-12-31T10:01:09"/>
    <s v="STU-2143290279"/>
    <s v="Sandra Super Store"/>
    <s v="Henkel Expand Global"/>
    <s v="WAW Detergent"/>
    <s v="Home Care"/>
    <s v="Household Clean"/>
    <s v="WAW Multi Purpose Powder Detergent 90g x 48"/>
    <n v="5"/>
    <n v="2200"/>
    <x v="0"/>
    <x v="101"/>
    <d v="2021-01-04T18:38:11"/>
    <s v="General Trade"/>
    <s v="Whatsapp"/>
    <d v="1900-01-03T08:37:02"/>
    <n v="11000"/>
    <d v="1899-12-30T10:01:09"/>
    <x v="385"/>
    <x v="0"/>
  </r>
  <r>
    <d v="2020-12-17T08:45:27"/>
    <s v="STU-2143281181"/>
    <s v="Buba"/>
    <s v="Eko Supreme Ltd"/>
    <s v="Good Mama Cleaning Detergent"/>
    <s v="Home Care"/>
    <s v="Household Clean"/>
    <s v="Good Mama Cleaning Detergent 170g x 26 Floral"/>
    <n v="1"/>
    <n v="2250"/>
    <x v="1"/>
    <x v="43"/>
    <m/>
    <s v="General Trade"/>
    <s v="Whatsapp"/>
    <s v="00:00:00"/>
    <n v="2250"/>
    <d v="1899-12-30T08:45:27"/>
    <x v="54"/>
    <x v="1"/>
  </r>
  <r>
    <d v="2020-12-17T08:45:27"/>
    <s v="STU-2143281181"/>
    <s v="Buba"/>
    <s v="Eko Supreme Ltd"/>
    <s v="Good Mama Cleaning Detergent"/>
    <s v="Home Care"/>
    <s v="Household Clean"/>
    <s v="Good Mama Cleaning Detergent 80g x 50 Lemon"/>
    <n v="1"/>
    <n v="2150"/>
    <x v="1"/>
    <x v="43"/>
    <m/>
    <s v="General Trade"/>
    <s v="Whatsapp"/>
    <s v="00:00:00"/>
    <n v="2150"/>
    <d v="1899-12-30T08:45:27"/>
    <x v="54"/>
    <x v="1"/>
  </r>
  <r>
    <d v="2020-12-17T08:45:27"/>
    <s v="STU-2143281181"/>
    <s v="Buba"/>
    <s v="Eko Supreme Ltd"/>
    <s v="Good Mama Cleaning Detergent"/>
    <s v="Home Care"/>
    <s v="Household Clean"/>
    <s v="good Mama Cleaning Detergent Lemon 850g x 6"/>
    <n v="1"/>
    <n v="2350"/>
    <x v="1"/>
    <x v="43"/>
    <m/>
    <s v="General Trade"/>
    <s v="Whatsapp"/>
    <s v="00:00:00"/>
    <n v="2350"/>
    <d v="1899-12-30T08:45:27"/>
    <x v="54"/>
    <x v="1"/>
  </r>
  <r>
    <d v="2020-12-17T08:45:27"/>
    <s v="STU-2143281181"/>
    <s v="Buba"/>
    <s v="Eko Supreme Ltd"/>
    <s v="So Klin Concentrated Detergent"/>
    <s v="Home Care"/>
    <s v="Household Clean"/>
    <s v="So Klin Ultra detergent 160g x 24"/>
    <n v="3"/>
    <n v="2240"/>
    <x v="1"/>
    <x v="43"/>
    <m/>
    <s v="General Trade"/>
    <s v="Whatsapp"/>
    <s v="00:00:00"/>
    <n v="6720"/>
    <d v="1899-12-30T08:45:27"/>
    <x v="54"/>
    <x v="1"/>
  </r>
  <r>
    <d v="2020-12-17T08:45:27"/>
    <s v="STU-2143281181"/>
    <s v="Buba"/>
    <s v="Extreme Manufacturing Nig Ltd"/>
    <s v="So Easy Detergent"/>
    <s v="Home Care"/>
    <s v="Fabric Clean"/>
    <s v="So Easy 170g x 26"/>
    <n v="1"/>
    <n v="2300"/>
    <x v="1"/>
    <x v="43"/>
    <m/>
    <s v="General Trade"/>
    <s v="Whatsapp"/>
    <s v="00:00:00"/>
    <n v="2300"/>
    <d v="1899-12-30T08:45:27"/>
    <x v="54"/>
    <x v="1"/>
  </r>
  <r>
    <d v="2020-12-17T08:45:27"/>
    <s v="STU-2143281181"/>
    <s v="Buba"/>
    <s v="Extreme Manufacturing Nig Ltd"/>
    <s v="So Easy Detergent"/>
    <s v="Home Care"/>
    <s v="Fabric Clean"/>
    <s v="So Easy 80g x 51"/>
    <n v="1"/>
    <n v="2200"/>
    <x v="1"/>
    <x v="43"/>
    <m/>
    <s v="General Trade"/>
    <s v="Whatsapp"/>
    <s v="00:00:00"/>
    <n v="2200"/>
    <d v="1899-12-30T08:45:27"/>
    <x v="54"/>
    <x v="1"/>
  </r>
  <r>
    <d v="2020-12-15T16:04:08"/>
    <s v="STU-2143279758"/>
    <s v="Madam Oyin"/>
    <s v="Henkel Expand Global"/>
    <s v="WAW Detergent"/>
    <s v="Home Care"/>
    <s v="Household Clean"/>
    <s v="WAW Multi Purpose Powder Detergent 90g x 48"/>
    <n v="1"/>
    <n v="2200"/>
    <x v="1"/>
    <x v="23"/>
    <m/>
    <s v="Wholesale"/>
    <s v="Whatsapp"/>
    <s v="00:00:00"/>
    <n v="2200"/>
    <d v="1899-12-30T16:04:08"/>
    <x v="54"/>
    <x v="1"/>
  </r>
  <r>
    <d v="2020-12-15T16:04:08"/>
    <s v="STU-2143279758"/>
    <s v="Madam Oyin"/>
    <s v="Henkel Expand Global"/>
    <s v="WAW Colour Powder Detergent"/>
    <s v="Home Care"/>
    <s v="Fabric Clean"/>
    <s v="WAW Colour 170g X 28"/>
    <n v="1"/>
    <n v="2400"/>
    <x v="1"/>
    <x v="23"/>
    <m/>
    <s v="Wholesale"/>
    <s v="Whatsapp"/>
    <s v="00:00:00"/>
    <n v="2400"/>
    <d v="1899-12-30T16:04:08"/>
    <x v="54"/>
    <x v="1"/>
  </r>
  <r>
    <d v="2020-12-04T08:40:48"/>
    <s v="STU-2143268792"/>
    <s v="Topraf"/>
    <s v="Eko Supreme Ltd"/>
    <s v="Good Mama Cleaning Detergent"/>
    <s v="Home Care"/>
    <s v="Household Clean"/>
    <s v="Good Mama Cleaning Detergent Lemon 170g x 26"/>
    <n v="2"/>
    <n v="2250"/>
    <x v="1"/>
    <x v="18"/>
    <m/>
    <s v="Modern Trade"/>
    <s v="Mobile App"/>
    <s v="00:00:00"/>
    <n v="4500"/>
    <d v="1899-12-30T08:40:48"/>
    <x v="54"/>
    <x v="1"/>
  </r>
  <r>
    <d v="2020-12-04T08:40:48"/>
    <s v="STU-2143268792"/>
    <s v="Topraf"/>
    <s v="Henkel Expand Global"/>
    <s v="WAW Colour Powder Detergent"/>
    <s v="Home Care"/>
    <s v="Fabric Clean"/>
    <s v="WAW Colour 170g X 28"/>
    <n v="1"/>
    <n v="2400"/>
    <x v="1"/>
    <x v="18"/>
    <m/>
    <s v="Modern Trade"/>
    <s v="Mobile App"/>
    <s v="00:00:00"/>
    <n v="2400"/>
    <d v="1899-12-30T08:40:48"/>
    <x v="54"/>
    <x v="1"/>
  </r>
  <r>
    <d v="2020-12-04T08:40:48"/>
    <s v="STU-2143268792"/>
    <s v="Topraf"/>
    <s v="Extreme Manufacturing Nig Ltd"/>
    <s v="So Easy Detergent"/>
    <s v="Home Care"/>
    <s v="Fabric Clean"/>
    <s v="So Easy 170g x 26"/>
    <n v="5"/>
    <n v="2300"/>
    <x v="1"/>
    <x v="18"/>
    <m/>
    <s v="Modern Trade"/>
    <s v="Mobile App"/>
    <s v="00:00:00"/>
    <n v="11500"/>
    <d v="1899-12-30T08:40:48"/>
    <x v="54"/>
    <x v="0"/>
  </r>
  <r>
    <d v="2020-12-01T16:06:55"/>
    <s v="STU-2143265992"/>
    <s v="Happy  Minimart&amp; Provision"/>
    <s v="Procter and Gamble"/>
    <s v="Ariel Detergent"/>
    <s v="Home Care"/>
    <s v="Fabric Clean"/>
    <s v="Ariel Original Laundry Detergent Powder 800g x 8"/>
    <n v="1"/>
    <n v="5100"/>
    <x v="1"/>
    <x v="35"/>
    <m/>
    <s v="Modern Trade"/>
    <s v="Mobile App"/>
    <s v="00:00:00"/>
    <n v="5100"/>
    <d v="1899-12-30T16:06:55"/>
    <x v="54"/>
    <x v="1"/>
  </r>
  <r>
    <d v="2020-12-01T16:06:55"/>
    <s v="STU-2143265992"/>
    <s v="Happy  Minimart&amp; Provision"/>
    <s v="Procter and Gamble"/>
    <s v="Ariel Detergent"/>
    <s v="Home Care"/>
    <s v="Fabric Clean"/>
    <s v="Ariel Original 170g x 24"/>
    <n v="1"/>
    <n v="3200"/>
    <x v="1"/>
    <x v="35"/>
    <m/>
    <s v="Modern Trade"/>
    <s v="Mobile App"/>
    <s v="00:00:00"/>
    <n v="3200"/>
    <d v="1899-12-30T16:06:55"/>
    <x v="54"/>
    <x v="1"/>
  </r>
  <r>
    <d v="2020-12-01T16:06:55"/>
    <s v="STU-2143265992"/>
    <s v="Happy  Minimart&amp; Provision"/>
    <s v="Procter and Gamble"/>
    <s v="Ariel Detergent"/>
    <s v="Home Care"/>
    <s v="Fabric Clean"/>
    <s v="Ariel Hs 2Kg x 4"/>
    <n v="1"/>
    <n v="5700"/>
    <x v="1"/>
    <x v="35"/>
    <m/>
    <s v="Modern Trade"/>
    <s v="Mobile App"/>
    <s v="00:00:00"/>
    <n v="5700"/>
    <d v="1899-12-30T16:06:55"/>
    <x v="54"/>
    <x v="1"/>
  </r>
  <r>
    <d v="2020-12-28T10:34:25"/>
    <s v="STU-2143287320"/>
    <s v="CollJenny Minimart"/>
    <s v="Henkel Expand Global"/>
    <s v="WAW Detergent"/>
    <s v="Home Care"/>
    <s v="Household Clean"/>
    <s v="WAW Multi Purpose Powder Detergent 90g x 48"/>
    <n v="1"/>
    <n v="2200"/>
    <x v="1"/>
    <x v="14"/>
    <m/>
    <s v="General Trade"/>
    <s v="Whatsapp"/>
    <s v="00:00:00"/>
    <n v="2200"/>
    <d v="1899-12-30T10:34:25"/>
    <x v="54"/>
    <x v="1"/>
  </r>
  <r>
    <d v="2020-12-28T10:34:25"/>
    <s v="STU-2143287320"/>
    <s v="CollJenny Minimart"/>
    <s v="Henkel Expand Global"/>
    <s v="Nittol Antibacterial Powder Detergent"/>
    <s v="Home Care"/>
    <s v="Household Clean"/>
    <s v="Nittol Antibacterial Powder Detergent 90g x 48"/>
    <n v="1"/>
    <n v="2250"/>
    <x v="1"/>
    <x v="14"/>
    <m/>
    <s v="General Trade"/>
    <s v="Whatsapp"/>
    <s v="00:00:00"/>
    <n v="2250"/>
    <d v="1899-12-30T10:34:25"/>
    <x v="54"/>
    <x v="1"/>
  </r>
  <r>
    <d v="2020-12-28T10:34:25"/>
    <s v="STU-2143287320"/>
    <s v="CollJenny Minimart"/>
    <s v="Henkel Expand Global"/>
    <s v="Nittol Antibacterial Powder Detergent"/>
    <s v="Home Care"/>
    <s v="Household Clean"/>
    <s v="Nittol Antibacterial Powder Detergent 180g x 26"/>
    <n v="1"/>
    <n v="2450"/>
    <x v="1"/>
    <x v="14"/>
    <m/>
    <s v="General Trade"/>
    <s v="Whatsapp"/>
    <s v="00:00:00"/>
    <n v="2450"/>
    <d v="1899-12-30T10:34:25"/>
    <x v="54"/>
    <x v="1"/>
  </r>
  <r>
    <d v="2020-12-30T16:12:25"/>
    <s v="STU-2143289923"/>
    <s v="Sandra Super Store"/>
    <s v="Henkel Expand Global"/>
    <s v="Nittol Antibacterial Powder Detergent"/>
    <s v="Home Care"/>
    <s v="Household Clean"/>
    <s v="Nittol Antibacterial Powder Detergent 90g x 48"/>
    <n v="10"/>
    <n v="2250"/>
    <x v="1"/>
    <x v="38"/>
    <m/>
    <s v="General Trade"/>
    <s v="Whatsapp"/>
    <s v="00:00:00"/>
    <n v="22500"/>
    <d v="1899-12-30T16:12:25"/>
    <x v="54"/>
    <x v="0"/>
  </r>
  <r>
    <d v="2020-12-30T16:12:25"/>
    <s v="STU-2143289923"/>
    <s v="Sandra Super Store"/>
    <s v="Henkel Expand Global"/>
    <s v="Nittol Antibacterial Powder Detergent"/>
    <s v="Home Care"/>
    <s v="Household Clean"/>
    <s v="Nittol Antibacterial Powder Detergent 180g x 26"/>
    <n v="5"/>
    <n v="2450"/>
    <x v="1"/>
    <x v="38"/>
    <m/>
    <s v="General Trade"/>
    <s v="Whatsapp"/>
    <s v="00:00:00"/>
    <n v="12250"/>
    <d v="1899-12-30T16:12:25"/>
    <x v="54"/>
    <x v="0"/>
  </r>
  <r>
    <d v="2020-12-30T16:12:25"/>
    <s v="STU-2143289923"/>
    <s v="Sandra Super Store"/>
    <s v="Eko Supreme Ltd"/>
    <s v="So Klin Concentrated Detergent"/>
    <s v="Home Care"/>
    <s v="Household Clean"/>
    <s v="So Klin Multi x 140g x 48"/>
    <n v="2"/>
    <n v="3280"/>
    <x v="1"/>
    <x v="38"/>
    <m/>
    <s v="General Trade"/>
    <s v="Whatsapp"/>
    <s v="00:00:00"/>
    <n v="6560"/>
    <d v="1899-12-30T16:12:25"/>
    <x v="54"/>
    <x v="1"/>
  </r>
  <r>
    <d v="2020-12-30T16:12:25"/>
    <s v="STU-2143289923"/>
    <s v="Sandra Super Store"/>
    <s v="Eko Supreme Ltd"/>
    <s v="So Klin Concentrated Detergent"/>
    <s v="Home Care"/>
    <s v="Household Clean"/>
    <s v="So Klin Ultra detergent 160g x 24"/>
    <n v="2"/>
    <n v="2240"/>
    <x v="1"/>
    <x v="38"/>
    <m/>
    <s v="General Trade"/>
    <s v="Whatsapp"/>
    <s v="00:00:00"/>
    <n v="4480"/>
    <d v="1899-12-30T16:12:25"/>
    <x v="54"/>
    <x v="1"/>
  </r>
  <r>
    <d v="2020-12-30T16:12:26"/>
    <s v="STU-2143289923"/>
    <s v="Sandra Super Store"/>
    <s v="Extreme Manufacturing Nig Ltd"/>
    <s v="So Easy Detergent"/>
    <s v="Home Care"/>
    <s v="Fabric Clean"/>
    <s v="So Easy 80g x 51"/>
    <n v="5"/>
    <n v="2200"/>
    <x v="1"/>
    <x v="38"/>
    <m/>
    <s v="General Trade"/>
    <s v="Whatsapp"/>
    <s v="00:00:00"/>
    <n v="11000"/>
    <d v="1899-12-30T16:12:26"/>
    <x v="54"/>
    <x v="0"/>
  </r>
  <r>
    <d v="2020-12-30T16:12:26"/>
    <s v="STU-2143289923"/>
    <s v="Sandra Super Store"/>
    <s v="Extreme Manufacturing Nig Ltd"/>
    <s v="So Easy Detergent"/>
    <s v="Home Care"/>
    <s v="Fabric Clean"/>
    <s v="So Easy 170g x 26"/>
    <n v="5"/>
    <n v="2300"/>
    <x v="1"/>
    <x v="38"/>
    <m/>
    <s v="General Trade"/>
    <s v="Whatsapp"/>
    <s v="00:00:00"/>
    <n v="11500"/>
    <d v="1899-12-30T16:12:26"/>
    <x v="54"/>
    <x v="0"/>
  </r>
  <r>
    <d v="2020-12-30T16:12:26"/>
    <s v="STU-2143289923"/>
    <s v="Sandra Super Store"/>
    <s v="PZ Cussons Nigeria Plc"/>
    <s v="Canoe Bar Soap"/>
    <s v="Home Care"/>
    <s v="Fabric Clean"/>
    <s v="Canoe Extra Care Laundry Bar Pure 230Gx24 (Brown)"/>
    <n v="2"/>
    <n v="3500"/>
    <x v="1"/>
    <x v="38"/>
    <m/>
    <s v="General Trade"/>
    <s v="Whatsapp"/>
    <s v="00:00:00"/>
    <n v="7000"/>
    <d v="1899-12-30T16:12:26"/>
    <x v="54"/>
    <x v="1"/>
  </r>
  <r>
    <d v="2020-12-30T16:12:26"/>
    <s v="STU-2143289923"/>
    <s v="Sandra Super Store"/>
    <s v="PZ Cussons Nigeria Plc"/>
    <s v="Canoe Bar Soap"/>
    <s v="Home Care"/>
    <s v="Fabric Clean"/>
    <s v="Canoe 130g x 48 Extra care (White)"/>
    <n v="5"/>
    <n v="3550"/>
    <x v="1"/>
    <x v="38"/>
    <m/>
    <s v="General Trade"/>
    <s v="Whatsapp"/>
    <s v="00:00:00"/>
    <n v="17750"/>
    <d v="1899-12-30T16:12:26"/>
    <x v="54"/>
    <x v="0"/>
  </r>
  <r>
    <d v="2020-12-30T16:12:26"/>
    <s v="STU-2143289923"/>
    <s v="Sandra Super Store"/>
    <s v="Limited"/>
    <s v="Supreme Tasty Chicken Instant Noodles"/>
    <s v="Home Care"/>
    <s v="Kitchen Supplies"/>
    <s v="Supreme Tasty Chicken Instant Noodles 70g"/>
    <n v="10"/>
    <n v="1920"/>
    <x v="1"/>
    <x v="38"/>
    <m/>
    <s v="General Trade"/>
    <s v="Whatsapp"/>
    <s v="00:00:00"/>
    <n v="19200"/>
    <d v="1899-12-30T16:12:26"/>
    <x v="54"/>
    <x v="0"/>
  </r>
  <r>
    <d v="2020-12-02T13:33:33"/>
    <s v="STU-2143267113"/>
    <s v="Olaboy Minimart"/>
    <s v="Procter and Gamble"/>
    <s v="Ariel Detergent"/>
    <s v="Home Care"/>
    <s v="Fabric Clean"/>
    <s v="Ariel Ankara &amp; Colour 150g x 24"/>
    <n v="15"/>
    <n v="2100"/>
    <x v="1"/>
    <x v="64"/>
    <m/>
    <s v="General Trade"/>
    <s v="Mobile App"/>
    <s v="00:00:00"/>
    <n v="31500"/>
    <d v="1899-12-30T13:33:33"/>
    <x v="54"/>
    <x v="0"/>
  </r>
  <r>
    <d v="2020-12-08T18:52:46"/>
    <s v="STU-2143272735"/>
    <s v="smine me Minimart"/>
    <s v="Nourdm Global"/>
    <s v="Magik Multipurpose Detergent"/>
    <s v="Home Care"/>
    <s v="Fabric Clean"/>
    <s v="Magik 170g x 26"/>
    <n v="1"/>
    <n v="2190"/>
    <x v="1"/>
    <x v="46"/>
    <m/>
    <s v="General Trade"/>
    <s v="Mobile App"/>
    <s v="00:00:00"/>
    <n v="2190"/>
    <d v="1899-12-30T18:52:46"/>
    <x v="54"/>
    <x v="1"/>
  </r>
  <r>
    <d v="2020-12-08T18:52:46"/>
    <s v="STU-2143272735"/>
    <s v="smine me Minimart"/>
    <s v="Nourdm Global"/>
    <s v="Magik Multipurpose Detergent"/>
    <s v="Home Care"/>
    <s v="Fabric Clean"/>
    <s v="Magik 80g x 51"/>
    <n v="1"/>
    <n v="2120"/>
    <x v="1"/>
    <x v="46"/>
    <m/>
    <s v="General Trade"/>
    <s v="Mobile App"/>
    <s v="00:00:00"/>
    <n v="2120"/>
    <d v="1899-12-30T18:52:46"/>
    <x v="54"/>
    <x v="1"/>
  </r>
  <r>
    <d v="2020-12-08T18:52:46"/>
    <s v="STU-2143272735"/>
    <s v="smine me Minimart"/>
    <s v="Extreme Manufacturing Nig Ltd"/>
    <s v="So Easy Detergent"/>
    <s v="Home Care"/>
    <s v="Fabric Clean"/>
    <s v="So Easy 80g x 51"/>
    <n v="1"/>
    <n v="2200"/>
    <x v="1"/>
    <x v="46"/>
    <m/>
    <s v="General Trade"/>
    <s v="Mobile App"/>
    <s v="00:00:00"/>
    <n v="2200"/>
    <d v="1899-12-30T18:52:46"/>
    <x v="54"/>
    <x v="1"/>
  </r>
  <r>
    <d v="2020-12-14T14:54:14"/>
    <s v="STU-2143278569"/>
    <s v="Oge Mini Mart"/>
    <s v="Eko Supreme Ltd"/>
    <s v="Good Mama Cleaning Detergent"/>
    <s v="Home Care"/>
    <s v="Household Clean"/>
    <s v="Good Mama Cleaning Detergent Lemon 170g x 26"/>
    <n v="2"/>
    <n v="2250"/>
    <x v="1"/>
    <x v="74"/>
    <m/>
    <s v="General Trade"/>
    <s v="Whatsapp"/>
    <s v="00:00:00"/>
    <n v="4500"/>
    <d v="1899-12-30T14:54:14"/>
    <x v="54"/>
    <x v="1"/>
  </r>
  <r>
    <d v="2020-12-14T14:54:14"/>
    <s v="STU-2143278569"/>
    <s v="Oge Mini Mart"/>
    <s v="Limited"/>
    <s v="Supreme Tasty Chicken Instant Noodles"/>
    <s v="Home Care"/>
    <s v="Kitchen Supplies"/>
    <s v="Supreme Tasty Chicken Instant Noodles 70g"/>
    <n v="3"/>
    <n v="1900"/>
    <x v="1"/>
    <x v="74"/>
    <m/>
    <s v="General Trade"/>
    <s v="Whatsapp"/>
    <s v="00:00:00"/>
    <n v="5700"/>
    <d v="1899-12-30T14:54:14"/>
    <x v="54"/>
    <x v="1"/>
  </r>
  <r>
    <d v="2020-12-15T22:41:02"/>
    <s v="STU-2143279995"/>
    <s v="Grandy Minimarts"/>
    <s v="PZ Cussons Nigeria Plc"/>
    <s v="Canoe Bar Soap"/>
    <s v="Home Care"/>
    <s v="Fabric Clean"/>
    <s v="Canoe 130g x 48 Extra care (White)"/>
    <n v="10"/>
    <n v="3550"/>
    <x v="1"/>
    <x v="40"/>
    <m/>
    <s v="Wholesale"/>
    <s v="Mobile App"/>
    <s v="00:00:00"/>
    <n v="35500"/>
    <d v="1899-12-30T22:41:02"/>
    <x v="54"/>
    <x v="0"/>
  </r>
  <r>
    <d v="2020-12-15T22:41:02"/>
    <s v="STU-2143279995"/>
    <s v="Grandy Minimarts"/>
    <s v="Extreme Manufacturing Nig Ltd"/>
    <s v="So Easy Detergent"/>
    <s v="Home Care"/>
    <s v="Fabric Clean"/>
    <s v="So Easy 170g x 26"/>
    <n v="20"/>
    <n v="2300"/>
    <x v="1"/>
    <x v="40"/>
    <m/>
    <s v="Wholesale"/>
    <s v="Mobile App"/>
    <s v="00:00:00"/>
    <n v="46000"/>
    <d v="1899-12-30T22:41:02"/>
    <x v="54"/>
    <x v="0"/>
  </r>
  <r>
    <d v="2020-12-07T07:36:34"/>
    <s v="STU-2143270221"/>
    <s v="Madam rahman Minimart"/>
    <s v="Limited"/>
    <s v="Supreme Tasty Chicken Instant Noodles"/>
    <s v="Home Care"/>
    <s v="Kitchen Supplies"/>
    <s v="Supreme Tasty Chicken Instant Noodles 70g"/>
    <n v="1"/>
    <n v="1900"/>
    <x v="1"/>
    <x v="40"/>
    <m/>
    <s v="General Trade"/>
    <s v="Mobile App"/>
    <s v="00:00:00"/>
    <n v="1900"/>
    <d v="1899-12-30T07:36:34"/>
    <x v="54"/>
    <x v="1"/>
  </r>
  <r>
    <d v="2020-12-07T07:36:34"/>
    <s v="STU-2143270221"/>
    <s v="Madam rahman Minimart"/>
    <s v="Henkel Expand Global"/>
    <s v="WAW Detergent"/>
    <s v="Home Care"/>
    <s v="Household Clean"/>
    <s v="WAW Multi Purpose Powder Detergent 90g x 48"/>
    <n v="1"/>
    <n v="2200"/>
    <x v="1"/>
    <x v="40"/>
    <m/>
    <s v="General Trade"/>
    <s v="Mobile App"/>
    <s v="00:00:00"/>
    <n v="2200"/>
    <d v="1899-12-30T07:36:34"/>
    <x v="54"/>
    <x v="1"/>
  </r>
  <r>
    <d v="2020-12-07T07:36:35"/>
    <s v="STU-2143270221"/>
    <s v="Madam rahman Minimart"/>
    <s v="Extreme Manufacturing Nig Ltd"/>
    <s v="So Easy Detergent"/>
    <s v="Home Care"/>
    <s v="Fabric Clean"/>
    <s v="So Easy 170g x 26"/>
    <n v="1"/>
    <n v="2300"/>
    <x v="1"/>
    <x v="40"/>
    <m/>
    <s v="General Trade"/>
    <s v="Mobile App"/>
    <s v="00:00:00"/>
    <n v="2300"/>
    <d v="1899-12-30T07:36:35"/>
    <x v="54"/>
    <x v="1"/>
  </r>
  <r>
    <d v="2020-12-14T18:58:14"/>
    <s v="STU-2143279013"/>
    <s v="bolly Super Store"/>
    <s v="Henkel Expand Global"/>
    <s v="WAW Colour Powder Detergent"/>
    <s v="Home Care"/>
    <s v="Fabric Clean"/>
    <s v="WAW Colour 170g X 28"/>
    <n v="1"/>
    <n v="2400"/>
    <x v="1"/>
    <x v="40"/>
    <m/>
    <s v="General Trade"/>
    <s v="Mobile App"/>
    <s v="00:00:00"/>
    <n v="2400"/>
    <d v="1899-12-30T18:58:14"/>
    <x v="54"/>
    <x v="1"/>
  </r>
  <r>
    <d v="2020-12-14T18:58:14"/>
    <s v="STU-2143279013"/>
    <s v="bolly Super Store"/>
    <s v="Henkel Expand Global"/>
    <s v="Nittol Antibacterial Powder Detergent"/>
    <s v="Home Care"/>
    <s v="Household Clean"/>
    <s v="Nittol Antibacterial Powder Detergent 90g x 48"/>
    <n v="1"/>
    <n v="2250"/>
    <x v="1"/>
    <x v="40"/>
    <m/>
    <s v="General Trade"/>
    <s v="Mobile App"/>
    <s v="00:00:00"/>
    <n v="2250"/>
    <d v="1899-12-30T18:58:14"/>
    <x v="54"/>
    <x v="1"/>
  </r>
  <r>
    <d v="2020-12-14T18:58:14"/>
    <s v="STU-2143279013"/>
    <s v="bolly Super Store"/>
    <s v="Henkel Expand Global"/>
    <s v="WAW Detergent"/>
    <s v="Home Care"/>
    <s v="Household Clean"/>
    <s v="WAW Multi Purpose Powder Detergent 90g x 48"/>
    <n v="1"/>
    <n v="2200"/>
    <x v="1"/>
    <x v="40"/>
    <m/>
    <s v="General Trade"/>
    <s v="Mobile App"/>
    <s v="00:00:00"/>
    <n v="2200"/>
    <d v="1899-12-30T18:58:14"/>
    <x v="54"/>
    <x v="1"/>
  </r>
  <r>
    <d v="2020-12-14T18:58:14"/>
    <s v="STU-2143279013"/>
    <s v="bolly Super Store"/>
    <s v="Eko Supreme Ltd"/>
    <s v="Good Mama Cleaning Detergent"/>
    <s v="Home Care"/>
    <s v="Household Clean"/>
    <s v="Good Mama Cleaning Detergent Floral 80g x 50"/>
    <n v="1"/>
    <n v="2150"/>
    <x v="1"/>
    <x v="40"/>
    <m/>
    <s v="General Trade"/>
    <s v="Mobile App"/>
    <s v="00:00:00"/>
    <n v="2150"/>
    <d v="1899-12-30T18:58:14"/>
    <x v="54"/>
    <x v="1"/>
  </r>
  <r>
    <d v="2020-12-14T18:58:14"/>
    <s v="STU-2143279013"/>
    <s v="bolly Super Store"/>
    <s v="Eko Supreme Ltd"/>
    <s v="Good Mama Cleaning Detergent"/>
    <s v="Home Care"/>
    <s v="Household Clean"/>
    <s v="Good Mama Cleaning Detergent 170g x 26 Floral"/>
    <n v="1"/>
    <n v="2250"/>
    <x v="1"/>
    <x v="40"/>
    <m/>
    <s v="General Trade"/>
    <s v="Mobile App"/>
    <s v="00:00:00"/>
    <n v="2250"/>
    <d v="1899-12-30T18:58:14"/>
    <x v="54"/>
    <x v="1"/>
  </r>
  <r>
    <d v="2020-12-16T17:12:13"/>
    <s v="STU-2143280953"/>
    <s v="Oluwadara Minimart"/>
    <s v="PZ Cussons Nigeria Plc"/>
    <s v="Canoe Bar Soap"/>
    <s v="Home Care"/>
    <s v="Fabric Clean"/>
    <s v="Canoe 130g x 48 Extra care (White)"/>
    <n v="5"/>
    <n v="3550"/>
    <x v="1"/>
    <x v="40"/>
    <m/>
    <s v="Wholesale"/>
    <s v="Whatsapp"/>
    <s v="00:00:00"/>
    <n v="17750"/>
    <d v="1899-12-30T17:12:13"/>
    <x v="54"/>
    <x v="0"/>
  </r>
  <r>
    <d v="2020-12-16T17:12:13"/>
    <s v="STU-2143280953"/>
    <s v="Oluwadara Minimart"/>
    <s v="PZ Cussons Nigeria Plc"/>
    <s v="Canoe Bar Soap"/>
    <s v="Home Care"/>
    <s v="Fabric Clean"/>
    <s v="Canoe Extra Care Laundry Bar Pure 230Gx24 (Brown)"/>
    <n v="2"/>
    <n v="3500"/>
    <x v="1"/>
    <x v="40"/>
    <m/>
    <s v="Wholesale"/>
    <s v="Whatsapp"/>
    <s v="00:00:00"/>
    <n v="7000"/>
    <d v="1899-12-30T17:12:13"/>
    <x v="54"/>
    <x v="1"/>
  </r>
  <r>
    <d v="2020-12-16T17:12:13"/>
    <s v="STU-2143280953"/>
    <s v="Oluwadara Minimart"/>
    <s v="Eko Supreme Ltd"/>
    <s v="Good Mama Cleaning Detergent"/>
    <s v="Home Care"/>
    <s v="Household Clean"/>
    <s v="Good Mama Cleaning Detergent Floral 850g x 6"/>
    <n v="4"/>
    <n v="2350"/>
    <x v="1"/>
    <x v="40"/>
    <m/>
    <s v="Wholesale"/>
    <s v="Whatsapp"/>
    <s v="00:00:00"/>
    <n v="9400"/>
    <d v="1899-12-30T17:12:13"/>
    <x v="54"/>
    <x v="1"/>
  </r>
  <r>
    <d v="2020-12-01T16:59:06"/>
    <s v="STU-2143266108"/>
    <s v="Chucks nvestment"/>
    <s v="Extreme Manufacturing Nig Ltd"/>
    <s v="So Easy Detergent"/>
    <s v="Home Care"/>
    <s v="Fabric Clean"/>
    <s v="So Easy 170g x 26"/>
    <n v="1"/>
    <n v="2300"/>
    <x v="1"/>
    <x v="40"/>
    <m/>
    <s v="General Trade"/>
    <s v="Whatsapp"/>
    <s v="00:00:00"/>
    <n v="2300"/>
    <d v="1899-12-30T16:59:06"/>
    <x v="54"/>
    <x v="1"/>
  </r>
  <r>
    <d v="2020-12-04T17:35:03"/>
    <s v="STU-2143269549"/>
    <s v="Madam Ekene Minimart"/>
    <s v="Henkel Expand Global"/>
    <s v="Nittol Antibacterial Powder Detergent"/>
    <s v="Home Care"/>
    <s v="Household Clean"/>
    <s v="Nittol Antibacterial Powder Detergent 90g x 48"/>
    <n v="2"/>
    <n v="2250"/>
    <x v="1"/>
    <x v="40"/>
    <m/>
    <s v="General Trade"/>
    <s v="Whatsapp"/>
    <s v="00:00:00"/>
    <n v="4500"/>
    <d v="1899-12-30T17:35:03"/>
    <x v="54"/>
    <x v="1"/>
  </r>
  <r>
    <d v="2020-12-04T17:35:03"/>
    <s v="STU-2143269549"/>
    <s v="Madam Ekene Minimart"/>
    <s v="Henkel Expand Global"/>
    <s v="Nittol Antibacterial Powder Detergent"/>
    <s v="Home Care"/>
    <s v="Household Clean"/>
    <s v="Nittol Antibacterial Powder Detergent 180g x 26"/>
    <n v="1"/>
    <n v="2450"/>
    <x v="1"/>
    <x v="40"/>
    <m/>
    <s v="General Trade"/>
    <s v="Whatsapp"/>
    <s v="00:00:00"/>
    <n v="2450"/>
    <d v="1899-12-30T17:35:03"/>
    <x v="54"/>
    <x v="1"/>
  </r>
  <r>
    <d v="2020-12-04T17:35:03"/>
    <s v="STU-2143269549"/>
    <s v="Madam Ekene Minimart"/>
    <s v="Extreme Manufacturing Nig Ltd"/>
    <s v="So Easy Detergent"/>
    <s v="Home Care"/>
    <s v="Fabric Clean"/>
    <s v="So Easy 80g x 51"/>
    <n v="3"/>
    <n v="2200"/>
    <x v="1"/>
    <x v="40"/>
    <m/>
    <s v="General Trade"/>
    <s v="Whatsapp"/>
    <s v="00:00:00"/>
    <n v="6600"/>
    <d v="1899-12-30T17:35:03"/>
    <x v="54"/>
    <x v="1"/>
  </r>
  <r>
    <d v="2020-12-04T17:35:03"/>
    <s v="STU-2143269549"/>
    <s v="Madam Ekene Minimart"/>
    <s v="Extreme Manufacturing Nig Ltd"/>
    <s v="So Easy Detergent"/>
    <s v="Home Care"/>
    <s v="Fabric Clean"/>
    <s v="So Easy 170g x 26"/>
    <n v="1"/>
    <n v="2300"/>
    <x v="1"/>
    <x v="40"/>
    <m/>
    <s v="General Trade"/>
    <s v="Whatsapp"/>
    <s v="00:00:00"/>
    <n v="2300"/>
    <d v="1899-12-30T17:35:03"/>
    <x v="54"/>
    <x v="1"/>
  </r>
  <r>
    <d v="2020-12-04T17:35:03"/>
    <s v="STU-2143269549"/>
    <s v="Madam Ekene Minimart"/>
    <s v="Unilever Nigeria Plc"/>
    <s v="Sunlight Washing Powder (Spc.)"/>
    <s v="Home Care"/>
    <s v="Fabric Clean"/>
    <s v="Sunlight Destiny Powder Pink 72x80g"/>
    <n v="1"/>
    <n v="3100"/>
    <x v="1"/>
    <x v="40"/>
    <m/>
    <s v="General Trade"/>
    <s v="Whatsapp"/>
    <s v="00:00:00"/>
    <n v="3100"/>
    <d v="1899-12-30T17:35:03"/>
    <x v="54"/>
    <x v="1"/>
  </r>
  <r>
    <d v="2020-12-04T17:35:03"/>
    <s v="STU-2143269549"/>
    <s v="Madam Ekene Minimart"/>
    <s v="PZ Cussons Nigeria Plc"/>
    <s v="Canoe Bar Soap"/>
    <s v="Home Care"/>
    <s v="Fabric Clean"/>
    <s v="Canoe Extra Care Laundry Bar Pure 230Gx24 (Brown)"/>
    <n v="1"/>
    <n v="3150"/>
    <x v="1"/>
    <x v="40"/>
    <m/>
    <s v="General Trade"/>
    <s v="Whatsapp"/>
    <s v="00:00:00"/>
    <n v="3150"/>
    <d v="1899-12-30T17:35:03"/>
    <x v="54"/>
    <x v="1"/>
  </r>
  <r>
    <d v="2020-12-17T11:31:11"/>
    <s v="STU-2143281499"/>
    <s v="Emybest Minimart"/>
    <s v="Henkel Expand Global"/>
    <s v="WAW Detergent"/>
    <s v="Home Care"/>
    <s v="Household Clean"/>
    <s v="WAW Multi Purpose Powder Detergent 90g x 48"/>
    <n v="1"/>
    <n v="2200"/>
    <x v="1"/>
    <x v="40"/>
    <m/>
    <s v="General Trade"/>
    <s v="Whatsapp"/>
    <s v="00:00:00"/>
    <n v="2200"/>
    <d v="1899-12-30T11:31:11"/>
    <x v="54"/>
    <x v="1"/>
  </r>
  <r>
    <d v="2020-12-17T11:31:11"/>
    <s v="STU-2143281499"/>
    <s v="Emybest Minimart"/>
    <s v="Henkel Expand Global"/>
    <s v="Nittol Antibacterial Powder Detergent"/>
    <s v="Home Care"/>
    <s v="Household Clean"/>
    <s v="Nittol Antibacterial Powder Detergent 180g x 26"/>
    <n v="1"/>
    <n v="2450"/>
    <x v="1"/>
    <x v="40"/>
    <m/>
    <s v="General Trade"/>
    <s v="Whatsapp"/>
    <s v="00:00:00"/>
    <n v="2450"/>
    <d v="1899-12-30T11:31:11"/>
    <x v="54"/>
    <x v="1"/>
  </r>
  <r>
    <d v="2020-12-22T14:30:38"/>
    <s v="STU-2143285392"/>
    <s v="Ezzybest Minimarts"/>
    <s v="PZ Cussons Nigeria Plc"/>
    <s v="Canoe Bar Soap"/>
    <s v="Home Care"/>
    <s v="Fabric Clean"/>
    <s v="Canoe 130g x 48 Extra care (White)"/>
    <n v="1"/>
    <n v="3550"/>
    <x v="1"/>
    <x v="40"/>
    <m/>
    <s v="General Trade"/>
    <s v="Whatsapp"/>
    <s v="00:00:00"/>
    <n v="3550"/>
    <d v="1899-12-30T14:30:38"/>
    <x v="54"/>
    <x v="1"/>
  </r>
  <r>
    <d v="2020-12-22T14:30:38"/>
    <s v="STU-2143285392"/>
    <s v="Ezzybest Minimarts"/>
    <s v="Eko Supreme Ltd"/>
    <s v="Good Mama Cleaning Detergent"/>
    <s v="Home Care"/>
    <s v="Household Clean"/>
    <s v="Good Mama Cleaning Detergent 170g x 26 Floral"/>
    <n v="1"/>
    <n v="2250"/>
    <x v="1"/>
    <x v="40"/>
    <m/>
    <s v="General Trade"/>
    <s v="Whatsapp"/>
    <s v="00:00:00"/>
    <n v="2250"/>
    <d v="1899-12-30T14:30:38"/>
    <x v="54"/>
    <x v="1"/>
  </r>
  <r>
    <d v="2020-12-22T14:30:38"/>
    <s v="STU-2143285392"/>
    <s v="Ezzybest Minimarts"/>
    <s v="Extreme Manufacturing Nig Ltd"/>
    <s v="So Easy Detergent"/>
    <s v="Home Care"/>
    <s v="Fabric Clean"/>
    <s v="So Easy 170g x 26"/>
    <n v="1"/>
    <n v="2300"/>
    <x v="1"/>
    <x v="40"/>
    <m/>
    <s v="General Trade"/>
    <s v="Whatsapp"/>
    <s v="00:00:00"/>
    <n v="2300"/>
    <d v="1899-12-30T14:30:38"/>
    <x v="54"/>
    <x v="1"/>
  </r>
  <r>
    <m/>
    <m/>
    <m/>
    <m/>
    <m/>
    <m/>
    <m/>
    <m/>
    <m/>
    <m/>
    <x v="2"/>
    <x v="105"/>
    <m/>
    <m/>
    <m/>
    <m/>
    <n v="32655577"/>
    <m/>
    <x v="44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AFC711-47AD-4B57-94B1-9D33FFBB4812}" name="PivotTable38"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1:D32"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07">
        <item x="105"/>
        <item x="57"/>
        <item x="73"/>
        <item x="18"/>
        <item x="30"/>
        <item x="85"/>
        <item x="104"/>
        <item x="41"/>
        <item x="39"/>
        <item x="88"/>
        <item x="56"/>
        <item x="10"/>
        <item x="50"/>
        <item x="8"/>
        <item x="59"/>
        <item x="47"/>
        <item x="72"/>
        <item x="91"/>
        <item x="24"/>
        <item x="6"/>
        <item x="5"/>
        <item x="66"/>
        <item x="67"/>
        <item x="61"/>
        <item x="31"/>
        <item x="1"/>
        <item x="90"/>
        <item x="53"/>
        <item x="92"/>
        <item x="103"/>
        <item x="78"/>
        <item x="38"/>
        <item x="68"/>
        <item x="99"/>
        <item x="54"/>
        <item x="22"/>
        <item x="77"/>
        <item x="75"/>
        <item x="81"/>
        <item x="63"/>
        <item x="7"/>
        <item x="100"/>
        <item x="37"/>
        <item x="12"/>
        <item x="82"/>
        <item x="27"/>
        <item x="52"/>
        <item x="45"/>
        <item x="0"/>
        <item x="3"/>
        <item x="13"/>
        <item x="74"/>
        <item x="87"/>
        <item x="96"/>
        <item x="60"/>
        <item x="62"/>
        <item x="89"/>
        <item x="93"/>
        <item x="36"/>
        <item x="26"/>
        <item x="95"/>
        <item x="98"/>
        <item x="43"/>
        <item x="71"/>
        <item x="101"/>
        <item x="46"/>
        <item x="20"/>
        <item x="58"/>
        <item x="32"/>
        <item x="83"/>
        <item x="35"/>
        <item x="79"/>
        <item x="4"/>
        <item x="34"/>
        <item x="94"/>
        <item x="48"/>
        <item x="14"/>
        <item x="80"/>
        <item x="16"/>
        <item x="29"/>
        <item x="97"/>
        <item x="11"/>
        <item x="25"/>
        <item x="55"/>
        <item x="44"/>
        <item x="69"/>
        <item x="23"/>
        <item x="21"/>
        <item x="28"/>
        <item x="76"/>
        <item x="19"/>
        <item x="15"/>
        <item x="102"/>
        <item x="49"/>
        <item x="9"/>
        <item x="51"/>
        <item x="86"/>
        <item x="64"/>
        <item x="17"/>
        <item x="65"/>
        <item x="42"/>
        <item x="33"/>
        <item x="2"/>
        <item x="84"/>
        <item x="70"/>
        <item x="4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445">
        <item x="54"/>
        <item x="420"/>
        <item x="203"/>
        <item x="342"/>
        <item x="144"/>
        <item x="413"/>
        <item x="226"/>
        <item x="386"/>
        <item x="10"/>
        <item x="44"/>
        <item x="87"/>
        <item x="377"/>
        <item x="301"/>
        <item x="172"/>
        <item x="378"/>
        <item x="240"/>
        <item x="329"/>
        <item x="255"/>
        <item x="99"/>
        <item x="51"/>
        <item x="117"/>
        <item x="158"/>
        <item x="204"/>
        <item x="227"/>
        <item x="328"/>
        <item x="302"/>
        <item x="428"/>
        <item x="358"/>
        <item x="303"/>
        <item x="187"/>
        <item x="38"/>
        <item x="145"/>
        <item x="241"/>
        <item x="438"/>
        <item x="43"/>
        <item x="359"/>
        <item x="281"/>
        <item x="216"/>
        <item x="330"/>
        <item x="439"/>
        <item x="34"/>
        <item x="343"/>
        <item x="25"/>
        <item x="331"/>
        <item x="159"/>
        <item x="360"/>
        <item x="118"/>
        <item x="242"/>
        <item x="379"/>
        <item x="13"/>
        <item x="416"/>
        <item x="39"/>
        <item x="440"/>
        <item x="40"/>
        <item x="270"/>
        <item x="160"/>
        <item x="344"/>
        <item x="432"/>
        <item x="100"/>
        <item x="173"/>
        <item x="65"/>
        <item x="415"/>
        <item x="433"/>
        <item x="188"/>
        <item x="256"/>
        <item x="125"/>
        <item x="318"/>
        <item x="101"/>
        <item x="332"/>
        <item x="62"/>
        <item x="110"/>
        <item x="380"/>
        <item x="282"/>
        <item x="146"/>
        <item x="66"/>
        <item x="85"/>
        <item x="257"/>
        <item x="304"/>
        <item x="271"/>
        <item x="35"/>
        <item x="111"/>
        <item x="400"/>
        <item x="370"/>
        <item x="361"/>
        <item x="371"/>
        <item x="305"/>
        <item x="56"/>
        <item x="119"/>
        <item x="81"/>
        <item x="88"/>
        <item x="272"/>
        <item x="102"/>
        <item x="345"/>
        <item x="414"/>
        <item x="273"/>
        <item x="30"/>
        <item x="401"/>
        <item x="274"/>
        <item x="58"/>
        <item x="82"/>
        <item x="189"/>
        <item x="103"/>
        <item x="104"/>
        <item x="7"/>
        <item x="390"/>
        <item x="346"/>
        <item x="436"/>
        <item x="94"/>
        <item x="120"/>
        <item x="362"/>
        <item x="258"/>
        <item x="259"/>
        <item x="260"/>
        <item x="243"/>
        <item x="347"/>
        <item x="363"/>
        <item x="306"/>
        <item x="307"/>
        <item x="205"/>
        <item x="283"/>
        <item x="244"/>
        <item x="147"/>
        <item x="408"/>
        <item x="333"/>
        <item x="381"/>
        <item x="57"/>
        <item x="284"/>
        <item x="348"/>
        <item x="84"/>
        <item x="261"/>
        <item x="393"/>
        <item x="17"/>
        <item x="45"/>
        <item x="67"/>
        <item x="126"/>
        <item x="95"/>
        <item x="135"/>
        <item x="308"/>
        <item x="174"/>
        <item x="0"/>
        <item x="372"/>
        <item x="83"/>
        <item x="427"/>
        <item x="161"/>
        <item x="121"/>
        <item x="27"/>
        <item x="1"/>
        <item x="127"/>
        <item x="245"/>
        <item x="148"/>
        <item x="162"/>
        <item x="228"/>
        <item x="68"/>
        <item x="275"/>
        <item x="334"/>
        <item x="149"/>
        <item x="398"/>
        <item x="349"/>
        <item x="246"/>
        <item x="190"/>
        <item x="175"/>
        <item x="441"/>
        <item x="176"/>
        <item x="247"/>
        <item x="335"/>
        <item x="394"/>
        <item x="128"/>
        <item x="397"/>
        <item x="350"/>
        <item x="96"/>
        <item x="163"/>
        <item x="112"/>
        <item x="206"/>
        <item x="421"/>
        <item x="21"/>
        <item x="442"/>
        <item x="407"/>
        <item x="129"/>
        <item x="319"/>
        <item x="309"/>
        <item x="437"/>
        <item x="191"/>
        <item x="113"/>
        <item x="15"/>
        <item x="336"/>
        <item x="248"/>
        <item x="373"/>
        <item x="31"/>
        <item x="3"/>
        <item x="337"/>
        <item x="136"/>
        <item x="114"/>
        <item x="364"/>
        <item x="285"/>
        <item x="122"/>
        <item x="229"/>
        <item x="164"/>
        <item x="192"/>
        <item x="286"/>
        <item x="115"/>
        <item x="338"/>
        <item x="177"/>
        <item x="249"/>
        <item x="89"/>
        <item x="165"/>
        <item x="365"/>
        <item x="130"/>
        <item x="193"/>
        <item x="150"/>
        <item x="434"/>
        <item x="46"/>
        <item x="137"/>
        <item x="339"/>
        <item x="217"/>
        <item x="431"/>
        <item x="399"/>
        <item x="77"/>
        <item x="178"/>
        <item x="320"/>
        <item x="276"/>
        <item x="287"/>
        <item x="218"/>
        <item x="310"/>
        <item x="288"/>
        <item x="131"/>
        <item x="250"/>
        <item x="90"/>
        <item x="194"/>
        <item x="366"/>
        <item x="207"/>
        <item x="289"/>
        <item x="138"/>
        <item x="382"/>
        <item x="351"/>
        <item x="290"/>
        <item x="321"/>
        <item x="105"/>
        <item x="311"/>
        <item x="139"/>
        <item x="140"/>
        <item x="269"/>
        <item x="14"/>
        <item x="262"/>
        <item x="230"/>
        <item x="383"/>
        <item x="231"/>
        <item x="392"/>
        <item x="403"/>
        <item x="179"/>
        <item x="36"/>
        <item x="132"/>
        <item x="208"/>
        <item x="22"/>
        <item x="76"/>
        <item x="180"/>
        <item x="219"/>
        <item x="141"/>
        <item x="232"/>
        <item x="151"/>
        <item x="11"/>
        <item x="61"/>
        <item x="106"/>
        <item x="387"/>
        <item x="16"/>
        <item x="277"/>
        <item x="352"/>
        <item x="291"/>
        <item x="367"/>
        <item x="251"/>
        <item x="411"/>
        <item x="47"/>
        <item x="233"/>
        <item x="78"/>
        <item x="353"/>
        <item x="354"/>
        <item x="234"/>
        <item x="116"/>
        <item x="422"/>
        <item x="209"/>
        <item x="152"/>
        <item x="153"/>
        <item x="59"/>
        <item x="69"/>
        <item x="292"/>
        <item x="374"/>
        <item x="263"/>
        <item x="166"/>
        <item x="70"/>
        <item x="409"/>
        <item x="423"/>
        <item x="41"/>
        <item x="133"/>
        <item x="220"/>
        <item x="74"/>
        <item x="71"/>
        <item x="405"/>
        <item x="28"/>
        <item x="293"/>
        <item x="60"/>
        <item x="424"/>
        <item x="384"/>
        <item x="210"/>
        <item x="312"/>
        <item x="167"/>
        <item x="29"/>
        <item x="195"/>
        <item x="294"/>
        <item x="295"/>
        <item x="181"/>
        <item x="278"/>
        <item x="235"/>
        <item x="52"/>
        <item x="425"/>
        <item x="313"/>
        <item x="32"/>
        <item x="75"/>
        <item x="419"/>
        <item x="49"/>
        <item x="314"/>
        <item x="211"/>
        <item x="340"/>
        <item x="355"/>
        <item x="19"/>
        <item x="264"/>
        <item x="221"/>
        <item x="388"/>
        <item x="315"/>
        <item x="429"/>
        <item x="402"/>
        <item x="418"/>
        <item x="37"/>
        <item x="91"/>
        <item x="48"/>
        <item x="279"/>
        <item x="182"/>
        <item x="322"/>
        <item x="389"/>
        <item x="123"/>
        <item x="97"/>
        <item x="168"/>
        <item x="222"/>
        <item x="265"/>
        <item x="196"/>
        <item x="142"/>
        <item x="154"/>
        <item x="183"/>
        <item x="341"/>
        <item x="391"/>
        <item x="404"/>
        <item x="64"/>
        <item x="197"/>
        <item x="107"/>
        <item x="316"/>
        <item x="323"/>
        <item x="169"/>
        <item x="79"/>
        <item x="42"/>
        <item x="23"/>
        <item x="50"/>
        <item x="410"/>
        <item x="324"/>
        <item x="435"/>
        <item x="252"/>
        <item x="266"/>
        <item x="4"/>
        <item x="368"/>
        <item x="124"/>
        <item x="325"/>
        <item x="296"/>
        <item x="212"/>
        <item x="198"/>
        <item x="155"/>
        <item x="72"/>
        <item x="267"/>
        <item x="236"/>
        <item x="375"/>
        <item x="213"/>
        <item x="20"/>
        <item x="237"/>
        <item x="108"/>
        <item x="297"/>
        <item x="80"/>
        <item x="98"/>
        <item x="170"/>
        <item x="134"/>
        <item x="33"/>
        <item x="253"/>
        <item x="298"/>
        <item x="199"/>
        <item x="326"/>
        <item x="395"/>
        <item x="280"/>
        <item x="171"/>
        <item x="5"/>
        <item x="356"/>
        <item x="327"/>
        <item x="200"/>
        <item x="156"/>
        <item x="254"/>
        <item x="55"/>
        <item x="223"/>
        <item x="268"/>
        <item x="214"/>
        <item x="357"/>
        <item x="184"/>
        <item x="215"/>
        <item x="385"/>
        <item x="238"/>
        <item x="8"/>
        <item x="24"/>
        <item x="63"/>
        <item x="369"/>
        <item x="92"/>
        <item x="396"/>
        <item x="12"/>
        <item x="201"/>
        <item x="143"/>
        <item x="185"/>
        <item x="2"/>
        <item x="93"/>
        <item x="239"/>
        <item x="18"/>
        <item x="53"/>
        <item x="224"/>
        <item x="412"/>
        <item x="376"/>
        <item x="299"/>
        <item x="6"/>
        <item x="406"/>
        <item x="86"/>
        <item x="225"/>
        <item x="317"/>
        <item x="186"/>
        <item x="430"/>
        <item x="26"/>
        <item x="300"/>
        <item x="109"/>
        <item x="426"/>
        <item x="202"/>
        <item x="73"/>
        <item x="417"/>
        <item x="157"/>
        <item x="9"/>
        <item x="443"/>
        <item t="default"/>
      </items>
    </pivotField>
    <pivotField showAll="0"/>
  </pivotFields>
  <rowFields count="1">
    <field x="11"/>
  </rowFields>
  <rowItems count="11">
    <i>
      <x v="13"/>
    </i>
    <i>
      <x v="64"/>
    </i>
    <i>
      <x v="47"/>
    </i>
    <i>
      <x v="96"/>
    </i>
    <i>
      <x v="41"/>
    </i>
    <i>
      <x v="12"/>
    </i>
    <i>
      <x v="14"/>
    </i>
    <i>
      <x v="6"/>
    </i>
    <i>
      <x v="49"/>
    </i>
    <i>
      <x v="29"/>
    </i>
    <i t="grand">
      <x/>
    </i>
  </rowItems>
  <colItems count="1">
    <i/>
  </colItems>
  <dataFields count="1">
    <dataField name="Average Delivery time" fld="18" subtotal="average" baseField="11" baseItem="0"/>
  </dataFields>
  <formats count="9">
    <format dxfId="34">
      <pivotArea collapsedLevelsAreSubtotals="1" fieldPosition="0">
        <references count="1">
          <reference field="11" count="105">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33">
      <pivotArea grandRow="1" outline="0" collapsedLevelsAreSubtotals="1" fieldPosition="0"/>
    </format>
    <format dxfId="32">
      <pivotArea type="all" dataOnly="0" outline="0" fieldPosition="0"/>
    </format>
    <format dxfId="31">
      <pivotArea outline="0" collapsedLevelsAreSubtotals="1" fieldPosition="0"/>
    </format>
    <format dxfId="30">
      <pivotArea field="11" type="button" dataOnly="0" labelOnly="1" outline="0" axis="axisRow" fieldPosition="0"/>
    </format>
    <format dxfId="29">
      <pivotArea dataOnly="0" labelOnly="1" fieldPosition="0">
        <references count="1">
          <reference field="11" count="10">
            <x v="6"/>
            <x v="12"/>
            <x v="13"/>
            <x v="14"/>
            <x v="29"/>
            <x v="41"/>
            <x v="47"/>
            <x v="49"/>
            <x v="64"/>
            <x v="96"/>
          </reference>
        </references>
      </pivotArea>
    </format>
    <format dxfId="28">
      <pivotArea dataOnly="0" labelOnly="1" grandRow="1" outline="0" fieldPosition="0"/>
    </format>
    <format dxfId="27">
      <pivotArea dataOnly="0" labelOnly="1" outline="0" axis="axisValues" fieldPosition="0"/>
    </format>
    <format dxfId="26">
      <pivotArea dataOnly="0" labelOnly="1" fieldPosition="0">
        <references count="1">
          <reference field="11" count="10">
            <x v="6"/>
            <x v="12"/>
            <x v="13"/>
            <x v="14"/>
            <x v="29"/>
            <x v="41"/>
            <x v="47"/>
            <x v="49"/>
            <x v="64"/>
            <x v="96"/>
          </reference>
        </references>
      </pivotArea>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80AD41-A582-4685-8AF2-A58F572D8C56}" name="PivotTable30"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9:R12" firstHeaderRow="1" firstDataRow="1" firstDataCol="1"/>
  <pivotFields count="19">
    <pivotField numFmtId="22" showAll="0"/>
    <pivotField showAll="0">
      <items count="622">
        <item x="485"/>
        <item x="124"/>
        <item x="120"/>
        <item x="118"/>
        <item x="121"/>
        <item x="552"/>
        <item x="507"/>
        <item x="80"/>
        <item x="2"/>
        <item x="494"/>
        <item x="508"/>
        <item x="113"/>
        <item x="58"/>
        <item x="1"/>
        <item x="122"/>
        <item x="565"/>
        <item x="564"/>
        <item x="563"/>
        <item x="562"/>
        <item x="123"/>
        <item x="119"/>
        <item x="0"/>
        <item x="128"/>
        <item x="129"/>
        <item x="6"/>
        <item x="136"/>
        <item x="509"/>
        <item x="133"/>
        <item x="130"/>
        <item x="4"/>
        <item x="5"/>
        <item x="510"/>
        <item x="618"/>
        <item x="126"/>
        <item x="125"/>
        <item x="134"/>
        <item x="566"/>
        <item x="567"/>
        <item x="3"/>
        <item x="131"/>
        <item x="132"/>
        <item x="127"/>
        <item x="135"/>
        <item x="81"/>
        <item x="82"/>
        <item x="511"/>
        <item x="489"/>
        <item x="71"/>
        <item x="138"/>
        <item x="137"/>
        <item x="116"/>
        <item x="139"/>
        <item x="140"/>
        <item x="151"/>
        <item x="142"/>
        <item x="141"/>
        <item x="7"/>
        <item x="512"/>
        <item x="149"/>
        <item x="145"/>
        <item x="143"/>
        <item x="146"/>
        <item x="495"/>
        <item x="144"/>
        <item x="150"/>
        <item x="147"/>
        <item x="148"/>
        <item x="158"/>
        <item x="513"/>
        <item x="514"/>
        <item x="477"/>
        <item x="515"/>
        <item x="561"/>
        <item x="84"/>
        <item x="9"/>
        <item x="154"/>
        <item x="568"/>
        <item x="558"/>
        <item x="155"/>
        <item x="166"/>
        <item x="517"/>
        <item x="8"/>
        <item x="88"/>
        <item x="153"/>
        <item x="156"/>
        <item x="157"/>
        <item x="490"/>
        <item x="159"/>
        <item x="152"/>
        <item x="170"/>
        <item x="10"/>
        <item x="496"/>
        <item x="483"/>
        <item x="85"/>
        <item x="83"/>
        <item x="59"/>
        <item x="243"/>
        <item x="244"/>
        <item x="162"/>
        <item x="164"/>
        <item x="169"/>
        <item x="163"/>
        <item x="160"/>
        <item x="161"/>
        <item x="482"/>
        <item x="516"/>
        <item x="11"/>
        <item x="12"/>
        <item x="167"/>
        <item x="165"/>
        <item x="168"/>
        <item x="86"/>
        <item x="66"/>
        <item x="64"/>
        <item x="491"/>
        <item x="518"/>
        <item x="179"/>
        <item x="173"/>
        <item x="176"/>
        <item x="497"/>
        <item x="519"/>
        <item x="171"/>
        <item x="178"/>
        <item x="172"/>
        <item x="14"/>
        <item x="177"/>
        <item x="87"/>
        <item x="72"/>
        <item x="180"/>
        <item x="13"/>
        <item x="175"/>
        <item x="65"/>
        <item x="174"/>
        <item x="187"/>
        <item x="190"/>
        <item x="556"/>
        <item x="520"/>
        <item x="185"/>
        <item x="89"/>
        <item x="191"/>
        <item x="186"/>
        <item x="189"/>
        <item x="522"/>
        <item x="193"/>
        <item x="192"/>
        <item x="181"/>
        <item x="188"/>
        <item x="183"/>
        <item x="182"/>
        <item x="569"/>
        <item x="184"/>
        <item x="523"/>
        <item x="486"/>
        <item x="203"/>
        <item x="554"/>
        <item x="570"/>
        <item x="206"/>
        <item x="200"/>
        <item x="195"/>
        <item x="115"/>
        <item x="194"/>
        <item x="199"/>
        <item x="16"/>
        <item x="197"/>
        <item x="15"/>
        <item x="198"/>
        <item x="478"/>
        <item x="201"/>
        <item x="205"/>
        <item x="204"/>
        <item x="521"/>
        <item x="196"/>
        <item x="202"/>
        <item x="212"/>
        <item x="557"/>
        <item x="219"/>
        <item x="220"/>
        <item x="211"/>
        <item x="214"/>
        <item x="210"/>
        <item x="215"/>
        <item x="208"/>
        <item x="209"/>
        <item x="207"/>
        <item x="213"/>
        <item x="17"/>
        <item x="221"/>
        <item x="217"/>
        <item x="498"/>
        <item x="18"/>
        <item x="571"/>
        <item x="216"/>
        <item x="572"/>
        <item x="218"/>
        <item x="222"/>
        <item x="575"/>
        <item x="224"/>
        <item x="225"/>
        <item x="230"/>
        <item x="526"/>
        <item x="233"/>
        <item x="573"/>
        <item x="574"/>
        <item x="229"/>
        <item x="559"/>
        <item x="234"/>
        <item x="560"/>
        <item x="232"/>
        <item x="19"/>
        <item x="238"/>
        <item x="237"/>
        <item x="524"/>
        <item x="235"/>
        <item x="527"/>
        <item x="525"/>
        <item x="228"/>
        <item x="236"/>
        <item x="231"/>
        <item x="227"/>
        <item x="226"/>
        <item x="223"/>
        <item x="20"/>
        <item x="242"/>
        <item x="264"/>
        <item x="252"/>
        <item x="576"/>
        <item x="94"/>
        <item x="248"/>
        <item x="245"/>
        <item x="97"/>
        <item x="246"/>
        <item x="499"/>
        <item x="256"/>
        <item x="117"/>
        <item x="479"/>
        <item x="241"/>
        <item x="255"/>
        <item x="259"/>
        <item x="260"/>
        <item x="254"/>
        <item x="253"/>
        <item x="22"/>
        <item x="90"/>
        <item x="277"/>
        <item x="92"/>
        <item x="261"/>
        <item x="250"/>
        <item x="240"/>
        <item x="284"/>
        <item x="249"/>
        <item x="276"/>
        <item x="93"/>
        <item x="57"/>
        <item x="26"/>
        <item x="247"/>
        <item x="528"/>
        <item x="257"/>
        <item x="258"/>
        <item x="500"/>
        <item x="501"/>
        <item x="91"/>
        <item x="239"/>
        <item x="251"/>
        <item x="21"/>
        <item x="577"/>
        <item x="530"/>
        <item x="95"/>
        <item x="272"/>
        <item x="263"/>
        <item x="529"/>
        <item x="267"/>
        <item x="24"/>
        <item x="304"/>
        <item x="60"/>
        <item x="23"/>
        <item x="502"/>
        <item x="62"/>
        <item x="551"/>
        <item x="25"/>
        <item x="488"/>
        <item x="269"/>
        <item x="270"/>
        <item x="73"/>
        <item x="275"/>
        <item x="98"/>
        <item x="268"/>
        <item x="271"/>
        <item x="262"/>
        <item x="274"/>
        <item x="288"/>
        <item x="265"/>
        <item x="266"/>
        <item x="96"/>
        <item x="273"/>
        <item x="492"/>
        <item x="481"/>
        <item x="583"/>
        <item x="61"/>
        <item x="285"/>
        <item x="281"/>
        <item x="283"/>
        <item x="282"/>
        <item x="28"/>
        <item x="305"/>
        <item x="279"/>
        <item x="278"/>
        <item x="286"/>
        <item x="100"/>
        <item x="99"/>
        <item x="287"/>
        <item x="582"/>
        <item x="280"/>
        <item x="616"/>
        <item x="580"/>
        <item x="579"/>
        <item x="581"/>
        <item x="289"/>
        <item x="578"/>
        <item x="27"/>
        <item x="476"/>
        <item x="292"/>
        <item x="293"/>
        <item x="300"/>
        <item x="291"/>
        <item x="531"/>
        <item x="290"/>
        <item x="555"/>
        <item x="35"/>
        <item x="31"/>
        <item x="302"/>
        <item x="317"/>
        <item x="301"/>
        <item x="532"/>
        <item x="294"/>
        <item x="29"/>
        <item x="533"/>
        <item x="295"/>
        <item x="296"/>
        <item x="299"/>
        <item x="303"/>
        <item x="30"/>
        <item x="584"/>
        <item x="619"/>
        <item x="298"/>
        <item x="306"/>
        <item x="297"/>
        <item x="503"/>
        <item x="331"/>
        <item x="310"/>
        <item x="475"/>
        <item x="309"/>
        <item x="33"/>
        <item x="335"/>
        <item x="314"/>
        <item x="620"/>
        <item x="586"/>
        <item x="487"/>
        <item x="534"/>
        <item x="319"/>
        <item x="315"/>
        <item x="313"/>
        <item x="307"/>
        <item x="74"/>
        <item x="67"/>
        <item x="308"/>
        <item x="69"/>
        <item x="75"/>
        <item x="318"/>
        <item x="32"/>
        <item x="504"/>
        <item x="34"/>
        <item x="585"/>
        <item x="316"/>
        <item x="312"/>
        <item x="311"/>
        <item x="587"/>
        <item x="327"/>
        <item x="332"/>
        <item x="336"/>
        <item x="320"/>
        <item x="328"/>
        <item x="333"/>
        <item x="323"/>
        <item x="324"/>
        <item x="549"/>
        <item x="330"/>
        <item x="326"/>
        <item x="325"/>
        <item x="321"/>
        <item x="322"/>
        <item x="329"/>
        <item x="334"/>
        <item x="550"/>
        <item x="101"/>
        <item x="344"/>
        <item x="339"/>
        <item x="535"/>
        <item x="341"/>
        <item x="338"/>
        <item x="588"/>
        <item x="348"/>
        <item x="37"/>
        <item x="340"/>
        <item x="349"/>
        <item x="350"/>
        <item x="343"/>
        <item x="39"/>
        <item x="536"/>
        <item x="355"/>
        <item x="351"/>
        <item x="352"/>
        <item x="353"/>
        <item x="354"/>
        <item x="346"/>
        <item x="337"/>
        <item x="347"/>
        <item x="345"/>
        <item x="36"/>
        <item x="342"/>
        <item x="38"/>
        <item x="371"/>
        <item x="553"/>
        <item x="359"/>
        <item x="370"/>
        <item x="103"/>
        <item x="538"/>
        <item x="365"/>
        <item x="372"/>
        <item x="104"/>
        <item x="537"/>
        <item x="362"/>
        <item x="366"/>
        <item x="40"/>
        <item x="44"/>
        <item x="102"/>
        <item x="356"/>
        <item x="357"/>
        <item x="539"/>
        <item x="369"/>
        <item x="364"/>
        <item x="367"/>
        <item x="363"/>
        <item x="76"/>
        <item x="68"/>
        <item x="360"/>
        <item x="361"/>
        <item x="589"/>
        <item x="77"/>
        <item x="78"/>
        <item x="79"/>
        <item x="105"/>
        <item x="368"/>
        <item x="41"/>
        <item x="358"/>
        <item x="405"/>
        <item x="378"/>
        <item x="592"/>
        <item x="374"/>
        <item x="383"/>
        <item x="386"/>
        <item x="377"/>
        <item x="541"/>
        <item x="389"/>
        <item x="387"/>
        <item x="384"/>
        <item x="408"/>
        <item x="375"/>
        <item x="542"/>
        <item x="540"/>
        <item x="385"/>
        <item x="379"/>
        <item x="505"/>
        <item x="390"/>
        <item x="391"/>
        <item x="593"/>
        <item x="594"/>
        <item x="381"/>
        <item x="591"/>
        <item x="590"/>
        <item x="392"/>
        <item x="596"/>
        <item x="382"/>
        <item x="597"/>
        <item x="380"/>
        <item x="373"/>
        <item x="388"/>
        <item x="595"/>
        <item x="376"/>
        <item x="43"/>
        <item x="484"/>
        <item x="404"/>
        <item x="42"/>
        <item x="393"/>
        <item x="398"/>
        <item x="400"/>
        <item x="401"/>
        <item x="406"/>
        <item x="399"/>
        <item x="402"/>
        <item x="598"/>
        <item x="407"/>
        <item x="543"/>
        <item x="106"/>
        <item x="403"/>
        <item x="544"/>
        <item x="395"/>
        <item x="396"/>
        <item x="108"/>
        <item x="394"/>
        <item x="107"/>
        <item x="599"/>
        <item x="397"/>
        <item x="409"/>
        <item x="417"/>
        <item x="421"/>
        <item x="424"/>
        <item x="425"/>
        <item x="420"/>
        <item x="415"/>
        <item x="114"/>
        <item x="412"/>
        <item x="545"/>
        <item x="600"/>
        <item x="437"/>
        <item x="416"/>
        <item x="413"/>
        <item x="414"/>
        <item x="419"/>
        <item x="109"/>
        <item x="418"/>
        <item x="410"/>
        <item x="45"/>
        <item x="411"/>
        <item x="422"/>
        <item x="423"/>
        <item x="601"/>
        <item x="70"/>
        <item x="434"/>
        <item x="111"/>
        <item x="440"/>
        <item x="430"/>
        <item x="47"/>
        <item x="49"/>
        <item x="617"/>
        <item x="603"/>
        <item x="431"/>
        <item x="480"/>
        <item x="433"/>
        <item x="435"/>
        <item x="506"/>
        <item x="48"/>
        <item x="436"/>
        <item x="606"/>
        <item x="438"/>
        <item x="51"/>
        <item x="605"/>
        <item x="46"/>
        <item x="604"/>
        <item x="50"/>
        <item x="602"/>
        <item x="426"/>
        <item x="439"/>
        <item x="441"/>
        <item x="432"/>
        <item x="442"/>
        <item x="428"/>
        <item x="427"/>
        <item x="429"/>
        <item x="110"/>
        <item x="455"/>
        <item x="453"/>
        <item x="447"/>
        <item x="443"/>
        <item x="609"/>
        <item x="454"/>
        <item x="450"/>
        <item x="610"/>
        <item x="446"/>
        <item x="444"/>
        <item x="452"/>
        <item x="445"/>
        <item x="448"/>
        <item x="449"/>
        <item x="451"/>
        <item x="607"/>
        <item x="608"/>
        <item x="612"/>
        <item x="456"/>
        <item x="458"/>
        <item x="112"/>
        <item x="611"/>
        <item x="546"/>
        <item x="463"/>
        <item x="464"/>
        <item x="460"/>
        <item x="459"/>
        <item x="465"/>
        <item x="462"/>
        <item x="461"/>
        <item x="52"/>
        <item x="547"/>
        <item x="63"/>
        <item x="457"/>
        <item x="53"/>
        <item x="493"/>
        <item x="469"/>
        <item x="466"/>
        <item x="615"/>
        <item x="474"/>
        <item x="473"/>
        <item x="548"/>
        <item x="56"/>
        <item x="467"/>
        <item x="54"/>
        <item x="468"/>
        <item x="55"/>
        <item x="470"/>
        <item x="471"/>
        <item x="613"/>
        <item x="614"/>
        <item x="472"/>
        <item t="default"/>
      </items>
    </pivotField>
    <pivotField showAll="0">
      <items count="244">
        <item x="154"/>
        <item x="145"/>
        <item x="72"/>
        <item x="81"/>
        <item x="196"/>
        <item x="126"/>
        <item x="119"/>
        <item x="100"/>
        <item x="96"/>
        <item x="13"/>
        <item x="172"/>
        <item x="188"/>
        <item x="62"/>
        <item x="35"/>
        <item x="4"/>
        <item x="233"/>
        <item x="127"/>
        <item x="201"/>
        <item x="123"/>
        <item x="53"/>
        <item x="33"/>
        <item x="239"/>
        <item x="187"/>
        <item x="135"/>
        <item x="177"/>
        <item x="85"/>
        <item x="57"/>
        <item x="131"/>
        <item x="107"/>
        <item x="193"/>
        <item x="138"/>
        <item x="104"/>
        <item x="206"/>
        <item x="224"/>
        <item x="76"/>
        <item x="90"/>
        <item x="77"/>
        <item x="140"/>
        <item x="108"/>
        <item x="105"/>
        <item x="30"/>
        <item x="87"/>
        <item x="242"/>
        <item x="168"/>
        <item x="40"/>
        <item x="20"/>
        <item x="18"/>
        <item x="161"/>
        <item x="99"/>
        <item x="82"/>
        <item x="49"/>
        <item x="6"/>
        <item x="164"/>
        <item x="195"/>
        <item x="167"/>
        <item x="211"/>
        <item x="227"/>
        <item x="65"/>
        <item x="133"/>
        <item x="22"/>
        <item x="51"/>
        <item x="28"/>
        <item x="165"/>
        <item x="223"/>
        <item x="213"/>
        <item x="184"/>
        <item x="110"/>
        <item x="229"/>
        <item x="27"/>
        <item x="101"/>
        <item x="5"/>
        <item x="125"/>
        <item x="106"/>
        <item x="73"/>
        <item x="55"/>
        <item x="74"/>
        <item x="147"/>
        <item x="166"/>
        <item x="19"/>
        <item x="218"/>
        <item x="92"/>
        <item x="38"/>
        <item x="75"/>
        <item x="130"/>
        <item x="220"/>
        <item x="148"/>
        <item x="212"/>
        <item x="189"/>
        <item x="21"/>
        <item x="200"/>
        <item x="117"/>
        <item x="41"/>
        <item x="234"/>
        <item x="163"/>
        <item x="7"/>
        <item x="97"/>
        <item x="217"/>
        <item x="139"/>
        <item x="37"/>
        <item x="9"/>
        <item x="216"/>
        <item x="186"/>
        <item x="228"/>
        <item x="56"/>
        <item x="109"/>
        <item x="134"/>
        <item x="160"/>
        <item x="24"/>
        <item x="157"/>
        <item x="171"/>
        <item x="122"/>
        <item x="2"/>
        <item x="155"/>
        <item x="39"/>
        <item x="194"/>
        <item x="203"/>
        <item x="17"/>
        <item x="61"/>
        <item x="150"/>
        <item x="50"/>
        <item x="178"/>
        <item x="182"/>
        <item x="173"/>
        <item x="208"/>
        <item x="25"/>
        <item x="214"/>
        <item x="221"/>
        <item x="12"/>
        <item x="111"/>
        <item x="237"/>
        <item x="60"/>
        <item x="58"/>
        <item x="202"/>
        <item x="236"/>
        <item x="10"/>
        <item x="144"/>
        <item x="209"/>
        <item x="26"/>
        <item x="84"/>
        <item x="222"/>
        <item x="215"/>
        <item x="162"/>
        <item x="219"/>
        <item x="180"/>
        <item x="32"/>
        <item x="241"/>
        <item x="45"/>
        <item x="103"/>
        <item x="31"/>
        <item x="152"/>
        <item x="199"/>
        <item x="179"/>
        <item x="149"/>
        <item x="42"/>
        <item x="86"/>
        <item x="102"/>
        <item x="190"/>
        <item x="88"/>
        <item x="80"/>
        <item x="43"/>
        <item x="115"/>
        <item x="59"/>
        <item x="129"/>
        <item x="240"/>
        <item x="66"/>
        <item x="137"/>
        <item x="181"/>
        <item x="48"/>
        <item x="54"/>
        <item x="1"/>
        <item x="192"/>
        <item x="128"/>
        <item x="70"/>
        <item x="47"/>
        <item x="71"/>
        <item x="114"/>
        <item x="36"/>
        <item x="14"/>
        <item x="44"/>
        <item x="238"/>
        <item x="226"/>
        <item x="169"/>
        <item x="174"/>
        <item x="112"/>
        <item x="159"/>
        <item x="89"/>
        <item x="68"/>
        <item x="52"/>
        <item x="113"/>
        <item x="67"/>
        <item x="176"/>
        <item x="183"/>
        <item x="170"/>
        <item x="132"/>
        <item x="158"/>
        <item x="231"/>
        <item x="191"/>
        <item x="98"/>
        <item x="205"/>
        <item x="29"/>
        <item x="204"/>
        <item x="0"/>
        <item x="141"/>
        <item x="116"/>
        <item x="94"/>
        <item x="95"/>
        <item x="46"/>
        <item x="121"/>
        <item x="69"/>
        <item x="16"/>
        <item x="120"/>
        <item x="8"/>
        <item x="118"/>
        <item x="136"/>
        <item x="185"/>
        <item x="124"/>
        <item x="143"/>
        <item x="34"/>
        <item x="63"/>
        <item x="3"/>
        <item x="142"/>
        <item x="64"/>
        <item x="175"/>
        <item x="23"/>
        <item x="11"/>
        <item x="232"/>
        <item x="146"/>
        <item x="153"/>
        <item x="207"/>
        <item x="225"/>
        <item x="197"/>
        <item x="79"/>
        <item x="156"/>
        <item x="78"/>
        <item x="198"/>
        <item x="83"/>
        <item x="91"/>
        <item x="210"/>
        <item x="235"/>
        <item x="15"/>
        <item x="230"/>
        <item x="151"/>
        <item x="93"/>
        <item t="default"/>
      </items>
    </pivotField>
    <pivotField showAll="0"/>
    <pivotField showAll="0"/>
    <pivotField showAll="0">
      <items count="6">
        <item x="0"/>
        <item x="1"/>
        <item x="2"/>
        <item x="3"/>
        <item x="4"/>
        <item t="default"/>
      </items>
    </pivotField>
    <pivotField showAll="0">
      <items count="22">
        <item x="1"/>
        <item x="10"/>
        <item x="12"/>
        <item x="6"/>
        <item x="5"/>
        <item x="11"/>
        <item x="17"/>
        <item x="7"/>
        <item x="16"/>
        <item x="20"/>
        <item x="18"/>
        <item x="0"/>
        <item x="19"/>
        <item x="4"/>
        <item x="3"/>
        <item x="14"/>
        <item x="15"/>
        <item x="9"/>
        <item x="13"/>
        <item x="2"/>
        <item x="8"/>
        <item t="default"/>
      </items>
    </pivotField>
    <pivotField axis="axisRow" dataField="1" showAll="0" measureFilter="1" sortType="descending">
      <items count="158">
        <item x="26"/>
        <item x="21"/>
        <item x="17"/>
        <item x="152"/>
        <item x="131"/>
        <item x="139"/>
        <item x="132"/>
        <item x="154"/>
        <item x="153"/>
        <item x="140"/>
        <item x="155"/>
        <item x="52"/>
        <item x="49"/>
        <item x="74"/>
        <item x="83"/>
        <item x="82"/>
        <item x="51"/>
        <item x="40"/>
        <item x="148"/>
        <item x="137"/>
        <item x="13"/>
        <item x="62"/>
        <item x="19"/>
        <item x="32"/>
        <item x="45"/>
        <item x="48"/>
        <item x="75"/>
        <item x="77"/>
        <item x="42"/>
        <item x="46"/>
        <item x="57"/>
        <item x="44"/>
        <item x="63"/>
        <item x="64"/>
        <item x="58"/>
        <item x="25"/>
        <item x="105"/>
        <item x="100"/>
        <item x="101"/>
        <item x="102"/>
        <item x="112"/>
        <item x="103"/>
        <item x="113"/>
        <item x="50"/>
        <item x="110"/>
        <item x="96"/>
        <item x="92"/>
        <item x="89"/>
        <item x="109"/>
        <item x="97"/>
        <item x="86"/>
        <item x="88"/>
        <item x="120"/>
        <item x="128"/>
        <item x="119"/>
        <item x="129"/>
        <item x="121"/>
        <item x="149"/>
        <item x="47"/>
        <item x="56"/>
        <item x="68"/>
        <item x="70"/>
        <item x="114"/>
        <item x="87"/>
        <item x="95"/>
        <item x="76"/>
        <item x="41"/>
        <item x="27"/>
        <item x="65"/>
        <item x="66"/>
        <item x="99"/>
        <item x="108"/>
        <item x="98"/>
        <item x="111"/>
        <item x="150"/>
        <item x="151"/>
        <item x="54"/>
        <item x="53"/>
        <item x="39"/>
        <item x="29"/>
        <item x="38"/>
        <item x="30"/>
        <item x="72"/>
        <item x="5"/>
        <item x="9"/>
        <item x="12"/>
        <item x="11"/>
        <item x="7"/>
        <item x="8"/>
        <item x="2"/>
        <item x="0"/>
        <item x="1"/>
        <item x="3"/>
        <item x="4"/>
        <item x="6"/>
        <item x="60"/>
        <item x="35"/>
        <item x="61"/>
        <item x="69"/>
        <item x="55"/>
        <item x="59"/>
        <item x="31"/>
        <item x="71"/>
        <item x="33"/>
        <item x="36"/>
        <item x="134"/>
        <item x="138"/>
        <item x="133"/>
        <item x="73"/>
        <item x="22"/>
        <item x="80"/>
        <item x="43"/>
        <item x="81"/>
        <item x="78"/>
        <item x="37"/>
        <item x="67"/>
        <item x="34"/>
        <item x="107"/>
        <item x="23"/>
        <item x="20"/>
        <item x="14"/>
        <item x="16"/>
        <item x="18"/>
        <item x="24"/>
        <item x="15"/>
        <item x="142"/>
        <item x="144"/>
        <item x="143"/>
        <item x="10"/>
        <item x="123"/>
        <item x="122"/>
        <item x="135"/>
        <item x="146"/>
        <item x="145"/>
        <item x="124"/>
        <item x="130"/>
        <item x="127"/>
        <item x="93"/>
        <item x="116"/>
        <item x="91"/>
        <item x="156"/>
        <item x="125"/>
        <item x="118"/>
        <item x="141"/>
        <item x="85"/>
        <item x="94"/>
        <item x="115"/>
        <item x="84"/>
        <item x="79"/>
        <item x="28"/>
        <item x="106"/>
        <item x="136"/>
        <item x="90"/>
        <item x="104"/>
        <item x="147"/>
        <item x="117"/>
        <item x="126"/>
        <item t="default"/>
      </items>
      <autoSortScope>
        <pivotArea dataOnly="0" outline="0" fieldPosition="0">
          <references count="1">
            <reference field="4294967294" count="1" selected="0">
              <x v="0"/>
            </reference>
          </references>
        </pivotArea>
      </autoSortScope>
    </pivotField>
    <pivotField numFmtId="4" showAll="0"/>
    <pivotField numFmtId="4" showAll="0"/>
    <pivotField showAll="0">
      <items count="3">
        <item x="1"/>
        <item h="1" x="0"/>
        <item t="default"/>
      </items>
    </pivotField>
    <pivotField showAll="0"/>
    <pivotField showAll="0"/>
    <pivotField showAll="0"/>
    <pivotField showAll="0"/>
    <pivotField showAll="0"/>
    <pivotField showAll="0"/>
    <pivotField numFmtId="19" showAll="0"/>
    <pivotField showAll="0"/>
  </pivotFields>
  <rowFields count="1">
    <field x="7"/>
  </rowFields>
  <rowItems count="3">
    <i>
      <x v="31"/>
    </i>
    <i>
      <x v="81"/>
    </i>
    <i t="grand">
      <x/>
    </i>
  </rowItems>
  <colItems count="1">
    <i/>
  </colItems>
  <dataFields count="1">
    <dataField name="Count of Variant" fld="7" subtotal="count" baseField="0" baseItem="0"/>
  </dataFields>
  <formats count="6">
    <format dxfId="25">
      <pivotArea type="all" dataOnly="0" outline="0" fieldPosition="0"/>
    </format>
    <format dxfId="18">
      <pivotArea outline="0" collapsedLevelsAreSubtotals="1" fieldPosition="0"/>
    </format>
    <format dxfId="17">
      <pivotArea field="7" type="button" dataOnly="0" labelOnly="1" outline="0" axis="axisRow" fieldPosition="0"/>
    </format>
    <format dxfId="16">
      <pivotArea dataOnly="0" labelOnly="1" fieldPosition="0">
        <references count="1">
          <reference field="7" count="2">
            <x v="31"/>
            <x v="81"/>
          </reference>
        </references>
      </pivotArea>
    </format>
    <format dxfId="15">
      <pivotArea dataOnly="0" labelOnly="1" grandRow="1" outline="0" fieldPosition="0"/>
    </format>
    <format dxfId="14">
      <pivotArea dataOnly="0" labelOnly="1" outline="0" axis="axisValues" fieldPosition="0"/>
    </format>
  </formats>
  <pivotTableStyleInfo name="PivotStyleLight16" showRowHeaders="1" showColHeaders="1" showRowStripes="0" showColStripes="0" showLastColumn="1"/>
  <filters count="1">
    <filter fld="7"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06A90E-1368-4F26-AEF4-277076CF0D49}" name="PivotTable28"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op 3 Variants">
  <location ref="N8:O12" firstHeaderRow="1" firstDataRow="1" firstDataCol="1"/>
  <pivotFields count="19">
    <pivotField numFmtId="22" showAll="0"/>
    <pivotField showAll="0"/>
    <pivotField showAll="0"/>
    <pivotField showAll="0"/>
    <pivotField showAll="0"/>
    <pivotField showAll="0">
      <items count="6">
        <item x="0"/>
        <item x="1"/>
        <item x="2"/>
        <item x="3"/>
        <item x="4"/>
        <item t="default"/>
      </items>
    </pivotField>
    <pivotField showAll="0">
      <items count="22">
        <item x="1"/>
        <item x="10"/>
        <item x="12"/>
        <item x="6"/>
        <item x="5"/>
        <item x="11"/>
        <item x="17"/>
        <item x="7"/>
        <item x="16"/>
        <item x="20"/>
        <item x="18"/>
        <item x="0"/>
        <item x="19"/>
        <item x="4"/>
        <item x="3"/>
        <item x="14"/>
        <item x="15"/>
        <item x="9"/>
        <item x="13"/>
        <item x="2"/>
        <item x="8"/>
        <item t="default"/>
      </items>
    </pivotField>
    <pivotField axis="axisRow" dataField="1" showAll="0" measureFilter="1">
      <items count="158">
        <item x="26"/>
        <item x="21"/>
        <item x="17"/>
        <item x="152"/>
        <item x="131"/>
        <item x="139"/>
        <item x="132"/>
        <item x="154"/>
        <item x="153"/>
        <item x="140"/>
        <item x="155"/>
        <item x="52"/>
        <item x="49"/>
        <item x="74"/>
        <item x="83"/>
        <item x="82"/>
        <item x="51"/>
        <item x="40"/>
        <item x="148"/>
        <item x="137"/>
        <item x="13"/>
        <item x="62"/>
        <item x="19"/>
        <item x="32"/>
        <item x="45"/>
        <item x="48"/>
        <item x="75"/>
        <item x="77"/>
        <item x="42"/>
        <item x="46"/>
        <item x="57"/>
        <item x="44"/>
        <item x="63"/>
        <item x="64"/>
        <item x="58"/>
        <item x="25"/>
        <item x="105"/>
        <item x="100"/>
        <item x="101"/>
        <item x="102"/>
        <item x="112"/>
        <item x="103"/>
        <item x="113"/>
        <item x="50"/>
        <item x="110"/>
        <item x="96"/>
        <item x="92"/>
        <item x="89"/>
        <item x="109"/>
        <item x="97"/>
        <item x="86"/>
        <item x="88"/>
        <item x="120"/>
        <item x="128"/>
        <item x="119"/>
        <item x="129"/>
        <item x="121"/>
        <item x="149"/>
        <item x="47"/>
        <item x="56"/>
        <item x="68"/>
        <item x="70"/>
        <item x="114"/>
        <item x="87"/>
        <item x="95"/>
        <item x="76"/>
        <item x="41"/>
        <item x="27"/>
        <item x="65"/>
        <item x="66"/>
        <item x="99"/>
        <item x="108"/>
        <item x="98"/>
        <item x="111"/>
        <item x="150"/>
        <item x="151"/>
        <item x="54"/>
        <item x="53"/>
        <item x="39"/>
        <item x="29"/>
        <item x="38"/>
        <item x="30"/>
        <item x="72"/>
        <item x="5"/>
        <item x="9"/>
        <item x="12"/>
        <item x="11"/>
        <item x="7"/>
        <item x="8"/>
        <item x="2"/>
        <item x="0"/>
        <item x="1"/>
        <item x="3"/>
        <item x="4"/>
        <item x="6"/>
        <item x="60"/>
        <item x="35"/>
        <item x="61"/>
        <item x="69"/>
        <item x="55"/>
        <item x="59"/>
        <item x="31"/>
        <item x="71"/>
        <item x="33"/>
        <item x="36"/>
        <item x="134"/>
        <item x="138"/>
        <item x="133"/>
        <item x="73"/>
        <item x="22"/>
        <item x="80"/>
        <item x="43"/>
        <item x="81"/>
        <item x="78"/>
        <item x="37"/>
        <item x="67"/>
        <item x="34"/>
        <item x="107"/>
        <item x="23"/>
        <item x="20"/>
        <item x="14"/>
        <item x="16"/>
        <item x="18"/>
        <item x="24"/>
        <item x="15"/>
        <item x="142"/>
        <item x="144"/>
        <item x="143"/>
        <item x="10"/>
        <item x="123"/>
        <item x="122"/>
        <item x="135"/>
        <item x="146"/>
        <item x="145"/>
        <item x="124"/>
        <item x="130"/>
        <item x="127"/>
        <item x="93"/>
        <item x="116"/>
        <item x="91"/>
        <item x="156"/>
        <item x="125"/>
        <item x="118"/>
        <item x="141"/>
        <item x="85"/>
        <item x="94"/>
        <item x="115"/>
        <item x="84"/>
        <item x="79"/>
        <item x="28"/>
        <item x="106"/>
        <item x="136"/>
        <item x="90"/>
        <item x="104"/>
        <item x="147"/>
        <item x="117"/>
        <item x="126"/>
        <item t="default"/>
      </items>
    </pivotField>
    <pivotField numFmtId="4" showAll="0"/>
    <pivotField numFmtId="4" showAll="0"/>
    <pivotField showAll="0">
      <items count="3">
        <item x="1"/>
        <item h="1" x="0"/>
        <item t="default"/>
      </items>
    </pivotField>
    <pivotField showAll="0"/>
    <pivotField showAll="0"/>
    <pivotField showAll="0"/>
    <pivotField showAll="0"/>
    <pivotField showAll="0"/>
    <pivotField showAll="0"/>
    <pivotField numFmtId="19" showAll="0"/>
    <pivotField showAll="0"/>
  </pivotFields>
  <rowFields count="1">
    <field x="7"/>
  </rowFields>
  <rowItems count="4">
    <i>
      <x v="31"/>
    </i>
    <i>
      <x v="50"/>
    </i>
    <i>
      <x v="81"/>
    </i>
    <i t="grand">
      <x/>
    </i>
  </rowItems>
  <colItems count="1">
    <i/>
  </colItems>
  <dataFields count="1">
    <dataField name="Highest Frequency" fld="7" subtotal="count" baseField="0" baseItem="0"/>
  </dataFields>
  <formats count="6">
    <format dxfId="12">
      <pivotArea type="all" dataOnly="0" outline="0" fieldPosition="0"/>
    </format>
    <format dxfId="5">
      <pivotArea outline="0" collapsedLevelsAreSubtotals="1" fieldPosition="0"/>
    </format>
    <format dxfId="4">
      <pivotArea field="7" type="button" dataOnly="0" labelOnly="1" outline="0" axis="axisRow" fieldPosition="0"/>
    </format>
    <format dxfId="3">
      <pivotArea dataOnly="0" labelOnly="1" fieldPosition="0">
        <references count="1">
          <reference field="7" count="3">
            <x v="31"/>
            <x v="50"/>
            <x v="81"/>
          </reference>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filters count="1">
    <filter fld="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5B3F82-B351-4F41-8665-CB8AE26F85BE}" name="PivotTable1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4:AB15" firstHeaderRow="1" firstDataRow="1" firstDataCol="1" rowPageCount="2" colPageCount="1"/>
  <pivotFields count="19">
    <pivotField numFmtId="22" showAll="0"/>
    <pivotField showAll="0"/>
    <pivotField showAll="0"/>
    <pivotField showAll="0"/>
    <pivotField showAll="0"/>
    <pivotField axis="axisPage" showAll="0">
      <items count="6">
        <item x="0"/>
        <item x="1"/>
        <item x="2"/>
        <item x="3"/>
        <item x="4"/>
        <item t="default"/>
      </items>
    </pivotField>
    <pivotField axis="axisRow" showAll="0" sortType="ascending">
      <items count="22">
        <item x="1"/>
        <item x="10"/>
        <item x="12"/>
        <item x="6"/>
        <item x="5"/>
        <item x="11"/>
        <item x="17"/>
        <item x="7"/>
        <item x="16"/>
        <item x="20"/>
        <item x="18"/>
        <item x="0"/>
        <item x="19"/>
        <item x="4"/>
        <item x="3"/>
        <item x="14"/>
        <item x="15"/>
        <item x="9"/>
        <item x="13"/>
        <item x="2"/>
        <item x="8"/>
        <item t="default"/>
      </items>
      <autoSortScope>
        <pivotArea dataOnly="0" outline="0" fieldPosition="0">
          <references count="1">
            <reference field="4294967294" count="1" selected="0">
              <x v="0"/>
            </reference>
          </references>
        </pivotArea>
      </autoSortScope>
    </pivotField>
    <pivotField showAll="0"/>
    <pivotField numFmtId="4" showAll="0"/>
    <pivotField numFmtId="4" showAll="0"/>
    <pivotField axis="axisPage" showAll="0">
      <items count="3">
        <item x="1"/>
        <item x="0"/>
        <item t="default"/>
      </items>
    </pivotField>
    <pivotField showAll="0"/>
    <pivotField showAll="0"/>
    <pivotField showAll="0"/>
    <pivotField showAll="0"/>
    <pivotField showAll="0"/>
    <pivotField dataField="1" showAll="0"/>
    <pivotField numFmtId="19" showAll="0"/>
    <pivotField showAll="0"/>
  </pivotFields>
  <rowFields count="1">
    <field x="6"/>
  </rowFields>
  <rowItems count="11">
    <i>
      <x v="5"/>
    </i>
    <i>
      <x v="1"/>
    </i>
    <i>
      <x v="2"/>
    </i>
    <i>
      <x v="17"/>
    </i>
    <i>
      <x v="18"/>
    </i>
    <i>
      <x v="7"/>
    </i>
    <i>
      <x v="20"/>
    </i>
    <i>
      <x v="3"/>
    </i>
    <i>
      <x v="4"/>
    </i>
    <i>
      <x v="13"/>
    </i>
    <i t="grand">
      <x/>
    </i>
  </rowItems>
  <colItems count="1">
    <i/>
  </colItems>
  <pageFields count="2">
    <pageField fld="5" item="2" hier="-1"/>
    <pageField fld="10" item="1" hier="-1"/>
  </pageFields>
  <dataFields count="1">
    <dataField name="Sum of Price" fld="16" baseField="0" baseItem="0" numFmtId="4"/>
  </dataFields>
  <formats count="1">
    <format dxfId="35">
      <pivotArea outline="0" collapsedLevelsAreSubtotals="1"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6" count="1" selected="0">
            <x v="5"/>
          </reference>
        </references>
      </pivotArea>
    </chartFormat>
    <chartFormat chart="2" format="24">
      <pivotArea type="data" outline="0" fieldPosition="0">
        <references count="2">
          <reference field="4294967294" count="1" selected="0">
            <x v="0"/>
          </reference>
          <reference field="6" count="1" selected="0">
            <x v="1"/>
          </reference>
        </references>
      </pivotArea>
    </chartFormat>
    <chartFormat chart="2" format="25">
      <pivotArea type="data" outline="0" fieldPosition="0">
        <references count="2">
          <reference field="4294967294" count="1" selected="0">
            <x v="0"/>
          </reference>
          <reference field="6" count="1" selected="0">
            <x v="2"/>
          </reference>
        </references>
      </pivotArea>
    </chartFormat>
    <chartFormat chart="2" format="26">
      <pivotArea type="data" outline="0" fieldPosition="0">
        <references count="2">
          <reference field="4294967294" count="1" selected="0">
            <x v="0"/>
          </reference>
          <reference field="6" count="1" selected="0">
            <x v="17"/>
          </reference>
        </references>
      </pivotArea>
    </chartFormat>
    <chartFormat chart="2" format="27">
      <pivotArea type="data" outline="0" fieldPosition="0">
        <references count="2">
          <reference field="4294967294" count="1" selected="0">
            <x v="0"/>
          </reference>
          <reference field="6" count="1" selected="0">
            <x v="18"/>
          </reference>
        </references>
      </pivotArea>
    </chartFormat>
    <chartFormat chart="2" format="28">
      <pivotArea type="data" outline="0" fieldPosition="0">
        <references count="2">
          <reference field="4294967294" count="1" selected="0">
            <x v="0"/>
          </reference>
          <reference field="6" count="1" selected="0">
            <x v="7"/>
          </reference>
        </references>
      </pivotArea>
    </chartFormat>
    <chartFormat chart="2" format="29">
      <pivotArea type="data" outline="0" fieldPosition="0">
        <references count="2">
          <reference field="4294967294" count="1" selected="0">
            <x v="0"/>
          </reference>
          <reference field="6" count="1" selected="0">
            <x v="20"/>
          </reference>
        </references>
      </pivotArea>
    </chartFormat>
    <chartFormat chart="2" format="30">
      <pivotArea type="data" outline="0" fieldPosition="0">
        <references count="2">
          <reference field="4294967294" count="1" selected="0">
            <x v="0"/>
          </reference>
          <reference field="6" count="1" selected="0">
            <x v="3"/>
          </reference>
        </references>
      </pivotArea>
    </chartFormat>
    <chartFormat chart="2" format="31">
      <pivotArea type="data" outline="0" fieldPosition="0">
        <references count="2">
          <reference field="4294967294" count="1" selected="0">
            <x v="0"/>
          </reference>
          <reference field="6" count="1" selected="0">
            <x v="4"/>
          </reference>
        </references>
      </pivotArea>
    </chartFormat>
    <chartFormat chart="2" format="32">
      <pivotArea type="data" outline="0" fieldPosition="0">
        <references count="2">
          <reference field="4294967294" count="1" selected="0">
            <x v="0"/>
          </reference>
          <reference field="6"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C4540-A328-4235-9FBF-A236F93A8485}" name="PivotTable1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X4:Y15" firstHeaderRow="1" firstDataRow="1" firstDataCol="1" rowPageCount="1" colPageCount="1"/>
  <pivotFields count="19">
    <pivotField numFmtId="22" showAll="0"/>
    <pivotField showAll="0"/>
    <pivotField showAll="0"/>
    <pivotField showAll="0"/>
    <pivotField showAll="0"/>
    <pivotField axis="axisPage" showAll="0">
      <items count="6">
        <item x="0"/>
        <item x="1"/>
        <item x="2"/>
        <item x="3"/>
        <item x="4"/>
        <item t="default"/>
      </items>
    </pivotField>
    <pivotField axis="axisRow" dataField="1" showAll="0" sortType="ascending">
      <items count="22">
        <item x="1"/>
        <item x="10"/>
        <item x="12"/>
        <item x="6"/>
        <item x="5"/>
        <item x="11"/>
        <item x="17"/>
        <item x="7"/>
        <item x="16"/>
        <item x="20"/>
        <item x="18"/>
        <item x="0"/>
        <item x="19"/>
        <item x="4"/>
        <item x="3"/>
        <item x="14"/>
        <item x="15"/>
        <item x="9"/>
        <item x="13"/>
        <item x="2"/>
        <item x="8"/>
        <item t="default"/>
      </items>
      <autoSortScope>
        <pivotArea dataOnly="0" outline="0" fieldPosition="0">
          <references count="1">
            <reference field="4294967294" count="1" selected="0">
              <x v="0"/>
            </reference>
          </references>
        </pivotArea>
      </autoSortScope>
    </pivotField>
    <pivotField showAll="0"/>
    <pivotField numFmtId="4" showAll="0"/>
    <pivotField numFmtId="4" showAll="0"/>
    <pivotField showAll="0">
      <items count="3">
        <item x="1"/>
        <item h="1" x="0"/>
        <item t="default"/>
      </items>
    </pivotField>
    <pivotField showAll="0"/>
    <pivotField showAll="0"/>
    <pivotField showAll="0"/>
    <pivotField showAll="0"/>
    <pivotField showAll="0"/>
    <pivotField showAll="0"/>
    <pivotField numFmtId="19" showAll="0"/>
    <pivotField showAll="0"/>
  </pivotFields>
  <rowFields count="1">
    <field x="6"/>
  </rowFields>
  <rowItems count="11">
    <i>
      <x v="5"/>
    </i>
    <i>
      <x v="2"/>
    </i>
    <i>
      <x v="1"/>
    </i>
    <i>
      <x v="18"/>
    </i>
    <i>
      <x v="7"/>
    </i>
    <i>
      <x v="20"/>
    </i>
    <i>
      <x v="17"/>
    </i>
    <i>
      <x v="3"/>
    </i>
    <i>
      <x v="4"/>
    </i>
    <i>
      <x v="13"/>
    </i>
    <i t="grand">
      <x/>
    </i>
  </rowItems>
  <colItems count="1">
    <i/>
  </colItems>
  <pageFields count="1">
    <pageField fld="5" item="2" hier="-1"/>
  </pageFields>
  <dataFields count="1">
    <dataField name="Count of Category" fld="6" subtotal="count" baseField="0" baseItem="0"/>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6.xml"/><Relationship Id="rId4"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
  <sheetViews>
    <sheetView showGridLines="0" topLeftCell="A7" workbookViewId="0">
      <selection activeCell="B11" sqref="B11:K11"/>
    </sheetView>
  </sheetViews>
  <sheetFormatPr defaultColWidth="14.44140625" defaultRowHeight="15" customHeight="1"/>
  <cols>
    <col min="1" max="1" width="3" customWidth="1"/>
    <col min="2" max="4" width="10.33203125" customWidth="1"/>
    <col min="5" max="11" width="16.88671875" customWidth="1"/>
    <col min="12" max="12" width="17" customWidth="1"/>
  </cols>
  <sheetData>
    <row r="1" spans="1:13" ht="54.75" customHeight="1">
      <c r="A1" s="1"/>
      <c r="B1" s="1"/>
      <c r="C1" s="1"/>
      <c r="D1" s="2"/>
      <c r="E1" s="3" t="s">
        <v>0</v>
      </c>
      <c r="F1" s="1"/>
      <c r="G1" s="1"/>
      <c r="H1" s="1"/>
      <c r="I1" s="1"/>
      <c r="J1" s="1"/>
      <c r="K1" s="1"/>
    </row>
    <row r="2" spans="1:13" ht="14.4">
      <c r="A2" s="4"/>
      <c r="B2" s="4"/>
      <c r="C2" s="4"/>
      <c r="D2" s="4"/>
      <c r="E2" s="4"/>
      <c r="F2" s="4"/>
      <c r="G2" s="4"/>
      <c r="H2" s="4"/>
      <c r="I2" s="4"/>
      <c r="J2" s="4"/>
      <c r="K2" s="4"/>
      <c r="L2" s="5"/>
    </row>
    <row r="3" spans="1:13" ht="14.4">
      <c r="A3" s="2"/>
      <c r="B3" s="2"/>
      <c r="C3" s="2"/>
      <c r="D3" s="2"/>
      <c r="E3" s="2"/>
      <c r="F3" s="2"/>
      <c r="G3" s="2"/>
      <c r="H3" s="2"/>
      <c r="I3" s="2"/>
      <c r="J3" s="2"/>
      <c r="K3" s="2"/>
    </row>
    <row r="4" spans="1:13" ht="33.6">
      <c r="A4" s="2"/>
      <c r="B4" s="6" t="s">
        <v>1</v>
      </c>
      <c r="C4" s="7"/>
      <c r="D4" s="7"/>
      <c r="E4" s="7"/>
      <c r="F4" s="7"/>
      <c r="G4" s="7"/>
      <c r="H4" s="7"/>
      <c r="I4" s="7"/>
      <c r="J4" s="7"/>
      <c r="K4" s="7"/>
    </row>
    <row r="5" spans="1:13" ht="15.6">
      <c r="A5" s="2"/>
      <c r="B5" s="7"/>
      <c r="C5" s="7"/>
      <c r="D5" s="8"/>
      <c r="E5" s="7"/>
      <c r="F5" s="7"/>
      <c r="G5" s="7"/>
      <c r="H5" s="7"/>
      <c r="I5" s="7"/>
      <c r="J5" s="7"/>
      <c r="K5" s="7"/>
    </row>
    <row r="6" spans="1:13" ht="45" customHeight="1">
      <c r="A6" s="2"/>
      <c r="B6" s="80" t="s">
        <v>2</v>
      </c>
      <c r="C6" s="78"/>
      <c r="D6" s="78"/>
      <c r="E6" s="78"/>
      <c r="F6" s="78"/>
      <c r="G6" s="78"/>
      <c r="H6" s="78"/>
      <c r="I6" s="78"/>
      <c r="J6" s="78"/>
      <c r="K6" s="78"/>
      <c r="L6" s="9"/>
      <c r="M6" s="9"/>
    </row>
    <row r="7" spans="1:13" ht="45" customHeight="1">
      <c r="A7" s="2"/>
      <c r="B7" s="80" t="s">
        <v>3</v>
      </c>
      <c r="C7" s="78"/>
      <c r="D7" s="78"/>
      <c r="E7" s="78"/>
      <c r="F7" s="78"/>
      <c r="G7" s="78"/>
      <c r="H7" s="78"/>
      <c r="I7" s="78"/>
      <c r="J7" s="78"/>
      <c r="K7" s="78"/>
      <c r="L7" s="9"/>
      <c r="M7" s="9"/>
    </row>
    <row r="8" spans="1:13" ht="14.4">
      <c r="A8" s="2"/>
      <c r="B8" s="10"/>
      <c r="C8" s="10"/>
      <c r="D8" s="10"/>
      <c r="E8" s="10"/>
      <c r="F8" s="10"/>
      <c r="G8" s="10"/>
      <c r="H8" s="10"/>
      <c r="I8" s="10"/>
      <c r="J8" s="10"/>
      <c r="K8" s="10"/>
      <c r="L8" s="9"/>
      <c r="M8" s="9"/>
    </row>
    <row r="9" spans="1:13" ht="14.4">
      <c r="A9" s="2"/>
      <c r="B9" s="11"/>
      <c r="C9" s="11"/>
      <c r="D9" s="11"/>
      <c r="E9" s="11"/>
      <c r="F9" s="11"/>
      <c r="G9" s="11"/>
      <c r="H9" s="11"/>
      <c r="I9" s="11"/>
      <c r="J9" s="11"/>
      <c r="K9" s="11"/>
      <c r="L9" s="9"/>
      <c r="M9" s="9"/>
    </row>
    <row r="10" spans="1:13" ht="14.4">
      <c r="A10" s="2"/>
      <c r="B10" s="12" t="s">
        <v>4</v>
      </c>
      <c r="C10" s="10"/>
      <c r="D10" s="10"/>
      <c r="E10" s="10"/>
      <c r="F10" s="10"/>
      <c r="G10" s="10"/>
      <c r="H10" s="10"/>
      <c r="I10" s="10"/>
      <c r="J10" s="10"/>
      <c r="K10" s="10"/>
      <c r="L10" s="9"/>
      <c r="M10" s="9"/>
    </row>
    <row r="11" spans="1:13" ht="45" customHeight="1">
      <c r="A11" s="2"/>
      <c r="B11" s="80" t="s">
        <v>5</v>
      </c>
      <c r="C11" s="78"/>
      <c r="D11" s="78"/>
      <c r="E11" s="78"/>
      <c r="F11" s="78"/>
      <c r="G11" s="78"/>
      <c r="H11" s="78"/>
      <c r="I11" s="78"/>
      <c r="J11" s="78"/>
      <c r="K11" s="78"/>
      <c r="L11" s="13"/>
      <c r="M11" s="9"/>
    </row>
    <row r="12" spans="1:13" ht="45" customHeight="1">
      <c r="A12" s="2"/>
      <c r="B12" s="81" t="s">
        <v>1320</v>
      </c>
      <c r="C12" s="82"/>
      <c r="D12" s="82"/>
      <c r="E12" s="82"/>
      <c r="F12" s="82"/>
      <c r="G12" s="82"/>
      <c r="H12" s="82"/>
      <c r="I12" s="82"/>
      <c r="J12" s="82"/>
      <c r="K12" s="82"/>
      <c r="L12" s="14"/>
      <c r="M12" s="9"/>
    </row>
    <row r="13" spans="1:13" ht="45" customHeight="1">
      <c r="A13" s="2"/>
      <c r="B13" s="83" t="s">
        <v>6</v>
      </c>
      <c r="C13" s="84"/>
      <c r="D13" s="84"/>
      <c r="E13" s="84"/>
      <c r="F13" s="84"/>
      <c r="G13" s="84"/>
      <c r="H13" s="84"/>
      <c r="I13" s="84"/>
      <c r="J13" s="84"/>
      <c r="K13" s="84"/>
      <c r="L13" s="14"/>
      <c r="M13" s="9"/>
    </row>
    <row r="14" spans="1:13" ht="45" customHeight="1">
      <c r="A14" s="2"/>
      <c r="B14" s="15"/>
      <c r="C14" s="15"/>
      <c r="D14" s="15"/>
      <c r="E14" s="15"/>
      <c r="F14" s="15"/>
      <c r="G14" s="15"/>
      <c r="H14" s="15"/>
      <c r="I14" s="15"/>
      <c r="J14" s="15"/>
      <c r="K14" s="15"/>
      <c r="L14" s="14"/>
      <c r="M14" s="9"/>
    </row>
    <row r="15" spans="1:13" ht="45" customHeight="1">
      <c r="B15" s="77"/>
      <c r="C15" s="78"/>
      <c r="D15" s="78"/>
      <c r="E15" s="78"/>
      <c r="F15" s="78"/>
      <c r="G15" s="78"/>
      <c r="H15" s="78"/>
      <c r="I15" s="78"/>
      <c r="J15" s="78"/>
      <c r="K15" s="78"/>
      <c r="L15" s="9"/>
      <c r="M15" s="9"/>
    </row>
    <row r="16" spans="1:13" ht="45" customHeight="1">
      <c r="B16" s="79"/>
      <c r="C16" s="78"/>
      <c r="D16" s="78"/>
      <c r="E16" s="78"/>
      <c r="F16" s="78"/>
      <c r="G16" s="78"/>
      <c r="H16" s="78"/>
      <c r="I16" s="78"/>
      <c r="J16" s="78"/>
      <c r="K16" s="78"/>
      <c r="L16" s="8"/>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15:K15"/>
    <mergeCell ref="B16:K16"/>
    <mergeCell ref="B6:K6"/>
    <mergeCell ref="B7:K7"/>
    <mergeCell ref="B11:K11"/>
    <mergeCell ref="B12:K12"/>
    <mergeCell ref="B13:K13"/>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7"/>
  <sheetViews>
    <sheetView showGridLines="0" topLeftCell="A10" workbookViewId="0">
      <selection activeCell="B20" sqref="B20"/>
    </sheetView>
  </sheetViews>
  <sheetFormatPr defaultColWidth="14.44140625" defaultRowHeight="15" customHeight="1"/>
  <cols>
    <col min="1" max="1" width="3.44140625" customWidth="1"/>
    <col min="2" max="2" width="19.88671875" customWidth="1"/>
    <col min="3" max="11" width="9.109375" customWidth="1"/>
    <col min="12" max="12" width="8" customWidth="1"/>
    <col min="13" max="13" width="14.44140625" customWidth="1"/>
  </cols>
  <sheetData>
    <row r="1" spans="1:14" ht="54.75" customHeight="1">
      <c r="A1" s="10"/>
      <c r="B1" s="16"/>
      <c r="C1" s="16"/>
      <c r="D1" s="10"/>
      <c r="E1" s="3" t="s">
        <v>0</v>
      </c>
      <c r="F1" s="16"/>
      <c r="G1" s="16"/>
      <c r="H1" s="16"/>
      <c r="I1" s="16"/>
      <c r="J1" s="16"/>
      <c r="K1" s="16"/>
      <c r="L1" s="10"/>
      <c r="M1" s="10"/>
      <c r="N1" s="15"/>
    </row>
    <row r="2" spans="1:14" ht="14.4">
      <c r="A2" s="17"/>
      <c r="B2" s="17"/>
      <c r="C2" s="17"/>
      <c r="D2" s="17"/>
      <c r="E2" s="17"/>
      <c r="F2" s="17"/>
      <c r="G2" s="17"/>
      <c r="H2" s="17"/>
      <c r="I2" s="17"/>
      <c r="J2" s="17"/>
      <c r="K2" s="17"/>
      <c r="L2" s="17"/>
      <c r="M2" s="17"/>
      <c r="N2" s="18"/>
    </row>
    <row r="3" spans="1:14" ht="14.4">
      <c r="A3" s="10"/>
      <c r="B3" s="10"/>
      <c r="C3" s="10"/>
      <c r="D3" s="10"/>
      <c r="E3" s="10"/>
      <c r="F3" s="10"/>
      <c r="G3" s="10"/>
      <c r="H3" s="10"/>
      <c r="I3" s="10"/>
      <c r="J3" s="10"/>
      <c r="K3" s="10"/>
      <c r="L3" s="10"/>
      <c r="M3" s="10"/>
      <c r="N3" s="15"/>
    </row>
    <row r="4" spans="1:14" ht="14.4">
      <c r="A4" s="10"/>
      <c r="B4" s="10" t="s">
        <v>1311</v>
      </c>
      <c r="C4" s="10"/>
      <c r="D4" s="10"/>
      <c r="E4" s="10"/>
      <c r="F4" s="10"/>
      <c r="G4" s="10"/>
      <c r="H4" s="10"/>
      <c r="I4" s="10"/>
      <c r="J4" s="10"/>
      <c r="K4" s="10"/>
      <c r="L4" s="10"/>
      <c r="M4" s="10"/>
      <c r="N4" s="15"/>
    </row>
    <row r="5" spans="1:14" ht="14.4">
      <c r="A5" s="10"/>
      <c r="B5" s="10"/>
      <c r="C5" s="10"/>
      <c r="D5" s="10"/>
      <c r="E5" s="10"/>
      <c r="F5" s="10"/>
      <c r="G5" s="10"/>
      <c r="H5" s="10"/>
      <c r="I5" s="10"/>
      <c r="J5" s="10"/>
      <c r="K5" s="10"/>
      <c r="L5" s="10"/>
      <c r="M5" s="10"/>
      <c r="N5" s="15"/>
    </row>
    <row r="6" spans="1:14" ht="45" customHeight="1">
      <c r="A6" s="10"/>
      <c r="B6" s="80" t="s">
        <v>1312</v>
      </c>
      <c r="C6" s="78"/>
      <c r="D6" s="78"/>
      <c r="E6" s="78"/>
      <c r="F6" s="78"/>
      <c r="G6" s="78"/>
      <c r="H6" s="78"/>
      <c r="I6" s="78"/>
      <c r="J6" s="78"/>
      <c r="K6" s="78"/>
      <c r="L6" s="10"/>
      <c r="M6" s="10"/>
      <c r="N6" s="15"/>
    </row>
    <row r="7" spans="1:14" ht="14.4">
      <c r="A7" s="10"/>
      <c r="B7" s="12"/>
      <c r="C7" s="10"/>
      <c r="D7" s="10"/>
      <c r="E7" s="10"/>
      <c r="F7" s="10"/>
      <c r="G7" s="10"/>
      <c r="H7" s="10"/>
      <c r="I7" s="10"/>
      <c r="J7" s="10"/>
      <c r="K7" s="10"/>
      <c r="L7" s="10"/>
      <c r="M7" s="10"/>
      <c r="N7" s="15"/>
    </row>
    <row r="8" spans="1:14" ht="14.4">
      <c r="A8" s="10"/>
      <c r="B8" s="12" t="s">
        <v>7</v>
      </c>
      <c r="C8" s="12" t="s">
        <v>8</v>
      </c>
      <c r="D8" s="10"/>
      <c r="E8" s="10"/>
      <c r="F8" s="10"/>
      <c r="G8" s="10"/>
      <c r="H8" s="10"/>
      <c r="I8" s="10"/>
      <c r="J8" s="10"/>
      <c r="K8" s="10"/>
      <c r="L8" s="12"/>
      <c r="M8" s="10"/>
      <c r="N8" s="15"/>
    </row>
    <row r="9" spans="1:14" ht="24.75" customHeight="1">
      <c r="A9" s="10"/>
      <c r="B9" s="19" t="s">
        <v>9</v>
      </c>
      <c r="C9" s="20" t="s">
        <v>10</v>
      </c>
      <c r="D9" s="19"/>
      <c r="E9" s="19"/>
      <c r="F9" s="19"/>
      <c r="G9" s="19"/>
      <c r="H9" s="21"/>
      <c r="I9" s="10"/>
      <c r="J9" s="10"/>
      <c r="K9" s="10"/>
      <c r="L9" s="10"/>
      <c r="M9" s="10"/>
      <c r="N9" s="10"/>
    </row>
    <row r="10" spans="1:14" ht="24.75" customHeight="1">
      <c r="A10" s="10"/>
      <c r="B10" s="19" t="s">
        <v>11</v>
      </c>
      <c r="C10" s="22" t="s">
        <v>12</v>
      </c>
      <c r="D10" s="19"/>
      <c r="E10" s="19"/>
      <c r="F10" s="19"/>
      <c r="G10" s="19"/>
      <c r="H10" s="21"/>
      <c r="I10" s="10"/>
      <c r="J10" s="10"/>
      <c r="K10" s="10"/>
      <c r="L10" s="12"/>
      <c r="M10" s="10"/>
      <c r="N10" s="15"/>
    </row>
    <row r="11" spans="1:14" ht="24.75" customHeight="1">
      <c r="A11" s="10"/>
      <c r="B11" s="19" t="s">
        <v>13</v>
      </c>
      <c r="C11" s="22" t="s">
        <v>14</v>
      </c>
      <c r="D11" s="19"/>
      <c r="E11" s="19"/>
      <c r="F11" s="19"/>
      <c r="G11" s="19"/>
      <c r="H11" s="21"/>
      <c r="I11" s="10"/>
      <c r="J11" s="10"/>
      <c r="K11" s="10"/>
      <c r="L11" s="23"/>
      <c r="M11" s="24"/>
      <c r="N11" s="15"/>
    </row>
    <row r="12" spans="1:14" ht="24.75" customHeight="1">
      <c r="A12" s="10"/>
      <c r="B12" s="19" t="s">
        <v>15</v>
      </c>
      <c r="C12" s="22" t="s">
        <v>16</v>
      </c>
      <c r="D12" s="19"/>
      <c r="E12" s="19"/>
      <c r="F12" s="19"/>
      <c r="G12" s="19"/>
      <c r="H12" s="21"/>
      <c r="I12" s="10"/>
      <c r="J12" s="10"/>
      <c r="K12" s="10"/>
      <c r="L12" s="23"/>
      <c r="M12" s="10"/>
      <c r="N12" s="15"/>
    </row>
    <row r="13" spans="1:14" ht="24.75" customHeight="1">
      <c r="A13" s="10"/>
      <c r="B13" s="19" t="s">
        <v>17</v>
      </c>
      <c r="C13" s="22" t="s">
        <v>18</v>
      </c>
      <c r="D13" s="19"/>
      <c r="E13" s="19"/>
      <c r="F13" s="19"/>
      <c r="G13" s="19"/>
      <c r="H13" s="21"/>
      <c r="I13" s="10"/>
      <c r="J13" s="10"/>
      <c r="K13" s="10"/>
      <c r="L13" s="10"/>
      <c r="M13" s="10"/>
      <c r="N13" s="10"/>
    </row>
    <row r="14" spans="1:14" ht="24.75" customHeight="1">
      <c r="A14" s="10"/>
      <c r="B14" s="19" t="s">
        <v>19</v>
      </c>
      <c r="C14" s="22" t="s">
        <v>20</v>
      </c>
      <c r="D14" s="19"/>
      <c r="E14" s="19"/>
      <c r="F14" s="19"/>
      <c r="G14" s="19"/>
      <c r="H14" s="21"/>
      <c r="I14" s="10"/>
      <c r="J14" s="10"/>
      <c r="K14" s="10"/>
      <c r="L14" s="10"/>
      <c r="M14" s="10"/>
      <c r="N14" s="10"/>
    </row>
    <row r="15" spans="1:14" ht="24.75" customHeight="1">
      <c r="A15" s="10"/>
      <c r="B15" s="19" t="s">
        <v>21</v>
      </c>
      <c r="C15" s="22" t="s">
        <v>22</v>
      </c>
      <c r="D15" s="19"/>
      <c r="E15" s="19"/>
      <c r="F15" s="19"/>
      <c r="G15" s="19"/>
      <c r="H15" s="21"/>
      <c r="I15" s="10"/>
      <c r="J15" s="10"/>
      <c r="K15" s="10"/>
      <c r="L15" s="10"/>
      <c r="M15" s="10"/>
      <c r="N15" s="10"/>
    </row>
    <row r="16" spans="1:14" ht="24.75" customHeight="1">
      <c r="A16" s="10"/>
      <c r="B16" s="19" t="s">
        <v>1310</v>
      </c>
      <c r="C16" s="22" t="s">
        <v>23</v>
      </c>
      <c r="D16" s="19"/>
      <c r="E16" s="19"/>
      <c r="F16" s="19"/>
      <c r="G16" s="19"/>
      <c r="H16" s="21"/>
      <c r="I16" s="10"/>
      <c r="J16" s="10"/>
      <c r="K16" s="10"/>
      <c r="L16" s="10"/>
      <c r="M16" s="10"/>
      <c r="N16" s="10"/>
    </row>
    <row r="17" spans="1:14" ht="24.75" customHeight="1">
      <c r="A17" s="10"/>
      <c r="B17" s="19" t="s">
        <v>24</v>
      </c>
      <c r="C17" s="22" t="s">
        <v>25</v>
      </c>
      <c r="D17" s="19"/>
      <c r="E17" s="19"/>
      <c r="F17" s="19"/>
      <c r="G17" s="19"/>
      <c r="H17" s="19"/>
      <c r="I17" s="10"/>
      <c r="J17" s="10"/>
      <c r="K17" s="10"/>
      <c r="L17" s="10"/>
      <c r="M17" s="10"/>
      <c r="N17" s="10"/>
    </row>
    <row r="18" spans="1:14" ht="24.75" customHeight="1">
      <c r="A18" s="10"/>
      <c r="B18" s="19" t="s">
        <v>26</v>
      </c>
      <c r="C18" s="22" t="s">
        <v>27</v>
      </c>
      <c r="D18" s="19"/>
      <c r="E18" s="19"/>
      <c r="F18" s="19"/>
      <c r="G18" s="19"/>
      <c r="H18" s="19"/>
      <c r="I18" s="10"/>
      <c r="J18" s="10"/>
      <c r="K18" s="10"/>
      <c r="L18" s="10"/>
      <c r="M18" s="10"/>
      <c r="N18" s="10"/>
    </row>
    <row r="19" spans="1:14" ht="24.75" customHeight="1">
      <c r="A19" s="10"/>
      <c r="B19" s="19" t="s">
        <v>28</v>
      </c>
      <c r="C19" s="22" t="s">
        <v>29</v>
      </c>
      <c r="D19" s="19"/>
      <c r="E19" s="19"/>
      <c r="F19" s="19"/>
      <c r="G19" s="19"/>
      <c r="H19" s="19"/>
      <c r="I19" s="10"/>
      <c r="J19" s="10"/>
      <c r="K19" s="10"/>
      <c r="L19" s="10"/>
      <c r="M19" s="10"/>
      <c r="N19" s="10"/>
    </row>
    <row r="20" spans="1:14" ht="24.75" customHeight="1">
      <c r="A20" s="10"/>
      <c r="B20" s="19" t="s">
        <v>30</v>
      </c>
      <c r="C20" s="22" t="s">
        <v>31</v>
      </c>
      <c r="D20" s="19"/>
      <c r="E20" s="19"/>
      <c r="F20" s="19"/>
      <c r="G20" s="19"/>
      <c r="H20" s="19"/>
      <c r="I20" s="10"/>
      <c r="J20" s="10"/>
      <c r="K20" s="10"/>
      <c r="L20" s="10"/>
      <c r="M20" s="10"/>
      <c r="N20" s="10"/>
    </row>
    <row r="21" spans="1:14" ht="24.75" customHeight="1">
      <c r="A21" s="10"/>
      <c r="B21" s="19" t="s">
        <v>32</v>
      </c>
      <c r="C21" s="22" t="s">
        <v>33</v>
      </c>
      <c r="D21" s="19"/>
      <c r="E21" s="19"/>
      <c r="F21" s="19"/>
      <c r="G21" s="19"/>
      <c r="H21" s="19"/>
      <c r="I21" s="10"/>
      <c r="J21" s="10"/>
      <c r="K21" s="10"/>
      <c r="L21" s="10"/>
      <c r="M21" s="10"/>
      <c r="N21" s="10"/>
    </row>
    <row r="22" spans="1:14" ht="24.75" customHeight="1">
      <c r="A22" s="10"/>
      <c r="B22" s="19" t="s">
        <v>137</v>
      </c>
      <c r="C22" s="40" t="s">
        <v>1314</v>
      </c>
      <c r="D22" s="19"/>
      <c r="E22" s="19"/>
      <c r="F22" s="19"/>
      <c r="G22" s="19"/>
      <c r="H22" s="19"/>
      <c r="I22" s="10"/>
      <c r="J22" s="10"/>
      <c r="K22" s="10"/>
      <c r="L22" s="10"/>
      <c r="M22" s="10"/>
      <c r="N22" s="10"/>
    </row>
    <row r="23" spans="1:14" ht="24.75" customHeight="1">
      <c r="A23" s="10"/>
      <c r="B23" s="19" t="s">
        <v>1313</v>
      </c>
      <c r="C23" s="22" t="s">
        <v>34</v>
      </c>
      <c r="D23" s="21"/>
      <c r="E23" s="21"/>
      <c r="F23" s="21"/>
      <c r="G23" s="21"/>
      <c r="H23" s="21"/>
      <c r="I23" s="10"/>
      <c r="J23" s="10"/>
      <c r="K23" s="10"/>
      <c r="L23" s="10"/>
      <c r="M23" s="10"/>
      <c r="N23" s="15"/>
    </row>
    <row r="24" spans="1:14" ht="24.75" customHeight="1">
      <c r="A24" s="10"/>
      <c r="B24" s="10"/>
      <c r="C24" s="10"/>
      <c r="D24" s="10"/>
      <c r="E24" s="10"/>
      <c r="F24" s="10"/>
      <c r="G24" s="10"/>
      <c r="H24" s="10"/>
      <c r="I24" s="10"/>
      <c r="J24" s="10"/>
      <c r="K24" s="10"/>
      <c r="L24" s="10"/>
      <c r="M24" s="10"/>
      <c r="N24" s="15"/>
    </row>
    <row r="25" spans="1:14" ht="24.75" customHeight="1">
      <c r="A25" s="10"/>
      <c r="B25" s="10"/>
      <c r="C25" s="10"/>
      <c r="D25" s="10"/>
      <c r="E25" s="10"/>
      <c r="F25" s="10"/>
      <c r="G25" s="10"/>
      <c r="H25" s="10"/>
      <c r="I25" s="10"/>
      <c r="J25" s="10"/>
      <c r="K25" s="10"/>
      <c r="L25" s="10"/>
      <c r="M25" s="10"/>
      <c r="N25" s="15"/>
    </row>
    <row r="26" spans="1:14" ht="24.75" customHeight="1">
      <c r="A26" s="10"/>
      <c r="B26" s="10"/>
      <c r="C26" s="10"/>
      <c r="D26" s="10"/>
      <c r="E26" s="10"/>
      <c r="F26" s="10"/>
      <c r="G26" s="10"/>
      <c r="H26" s="10"/>
      <c r="I26" s="10"/>
      <c r="J26" s="10"/>
      <c r="K26" s="10"/>
      <c r="L26" s="10"/>
      <c r="M26" s="10"/>
      <c r="N26" s="15"/>
    </row>
    <row r="27" spans="1:14" ht="24.75" customHeight="1">
      <c r="A27" s="10"/>
      <c r="B27" s="10"/>
      <c r="C27" s="10"/>
      <c r="D27" s="10"/>
      <c r="E27" s="10"/>
      <c r="F27" s="10"/>
      <c r="G27" s="10"/>
      <c r="H27" s="10"/>
      <c r="I27" s="10"/>
      <c r="J27" s="10"/>
      <c r="K27" s="10"/>
      <c r="L27" s="10"/>
      <c r="M27" s="10"/>
      <c r="N27" s="15"/>
    </row>
    <row r="28" spans="1:14" ht="24.75" customHeight="1">
      <c r="A28" s="10"/>
      <c r="B28" s="10"/>
      <c r="C28" s="10"/>
      <c r="D28" s="10"/>
      <c r="E28" s="10"/>
      <c r="F28" s="10"/>
      <c r="G28" s="10"/>
      <c r="H28" s="10"/>
      <c r="I28" s="10"/>
      <c r="J28" s="10"/>
      <c r="K28" s="10"/>
      <c r="L28" s="10"/>
      <c r="M28" s="10"/>
      <c r="N28" s="15"/>
    </row>
    <row r="29" spans="1:14" ht="15.75" customHeight="1">
      <c r="A29" s="10"/>
      <c r="B29" s="10"/>
      <c r="C29" s="10"/>
      <c r="D29" s="10"/>
      <c r="E29" s="10"/>
      <c r="F29" s="10"/>
      <c r="G29" s="10"/>
      <c r="H29" s="10"/>
      <c r="I29" s="10"/>
      <c r="J29" s="10"/>
      <c r="K29" s="10"/>
      <c r="L29" s="10"/>
      <c r="M29" s="10"/>
      <c r="N29" s="15"/>
    </row>
    <row r="30" spans="1:14" ht="15.75" customHeight="1">
      <c r="A30" s="10"/>
      <c r="B30" s="10"/>
      <c r="C30" s="10"/>
      <c r="D30" s="10"/>
      <c r="E30" s="10"/>
      <c r="F30" s="10"/>
      <c r="G30" s="10"/>
      <c r="H30" s="10"/>
      <c r="I30" s="10"/>
      <c r="J30" s="10"/>
      <c r="K30" s="10"/>
      <c r="L30" s="10"/>
      <c r="M30" s="10"/>
      <c r="N30" s="15"/>
    </row>
    <row r="31" spans="1:14" ht="15.75" customHeight="1">
      <c r="A31" s="10"/>
      <c r="B31" s="10"/>
      <c r="C31" s="10"/>
      <c r="D31" s="10"/>
      <c r="E31" s="10"/>
      <c r="F31" s="10"/>
      <c r="G31" s="10"/>
      <c r="H31" s="10"/>
      <c r="I31" s="10"/>
      <c r="J31" s="10"/>
      <c r="K31" s="10"/>
      <c r="L31" s="10"/>
      <c r="M31" s="10"/>
      <c r="N31" s="15"/>
    </row>
    <row r="32" spans="1:14" ht="15.75" customHeight="1">
      <c r="A32" s="10"/>
      <c r="B32" s="10"/>
      <c r="C32" s="10"/>
      <c r="D32" s="10"/>
      <c r="E32" s="10"/>
      <c r="F32" s="10"/>
      <c r="G32" s="10"/>
      <c r="H32" s="10"/>
      <c r="I32" s="10"/>
      <c r="J32" s="10"/>
      <c r="K32" s="10"/>
      <c r="L32" s="10"/>
      <c r="M32" s="10"/>
      <c r="N32" s="15"/>
    </row>
    <row r="33" spans="1:14" ht="15.75" customHeight="1">
      <c r="A33" s="10"/>
      <c r="B33" s="10"/>
      <c r="C33" s="10"/>
      <c r="D33" s="10"/>
      <c r="E33" s="10"/>
      <c r="F33" s="10"/>
      <c r="G33" s="10"/>
      <c r="H33" s="10"/>
      <c r="I33" s="10"/>
      <c r="J33" s="10"/>
      <c r="K33" s="10"/>
      <c r="L33" s="10"/>
      <c r="M33" s="10"/>
      <c r="N33" s="15"/>
    </row>
    <row r="34" spans="1:14" ht="15.75" customHeight="1">
      <c r="A34" s="10"/>
      <c r="B34" s="10"/>
      <c r="C34" s="10"/>
      <c r="D34" s="10"/>
      <c r="E34" s="10"/>
      <c r="F34" s="10"/>
      <c r="G34" s="10"/>
      <c r="H34" s="10"/>
      <c r="I34" s="10"/>
      <c r="J34" s="10"/>
      <c r="K34" s="10"/>
      <c r="L34" s="10"/>
      <c r="M34" s="10"/>
      <c r="N34" s="15"/>
    </row>
    <row r="35" spans="1:14" ht="15.75" customHeight="1">
      <c r="A35" s="10"/>
      <c r="B35" s="10"/>
      <c r="C35" s="10"/>
      <c r="D35" s="10"/>
      <c r="E35" s="10"/>
      <c r="F35" s="10"/>
      <c r="G35" s="10"/>
      <c r="H35" s="10"/>
      <c r="I35" s="10"/>
      <c r="J35" s="10"/>
      <c r="K35" s="10"/>
      <c r="L35" s="10"/>
      <c r="M35" s="10"/>
      <c r="N35" s="15"/>
    </row>
    <row r="36" spans="1:14" ht="15.75" customHeight="1">
      <c r="A36" s="10"/>
      <c r="B36" s="10"/>
      <c r="C36" s="10"/>
      <c r="D36" s="10"/>
      <c r="E36" s="10"/>
      <c r="F36" s="10"/>
      <c r="G36" s="10"/>
      <c r="H36" s="10"/>
      <c r="I36" s="10"/>
      <c r="J36" s="10"/>
      <c r="K36" s="10"/>
      <c r="L36" s="10"/>
      <c r="M36" s="10"/>
      <c r="N36" s="15"/>
    </row>
    <row r="37" spans="1:14" ht="15.75" customHeight="1"/>
    <row r="38" spans="1:14" ht="15.75" customHeight="1"/>
    <row r="39" spans="1:14" ht="15.75" customHeight="1"/>
    <row r="40" spans="1:14" ht="15.75" customHeight="1"/>
    <row r="41" spans="1:14" ht="15.75" customHeight="1"/>
    <row r="42" spans="1:14" ht="15.75" customHeight="1"/>
    <row r="43" spans="1:14" ht="15.75" customHeight="1"/>
    <row r="44" spans="1:14" ht="15.75" customHeight="1"/>
    <row r="45" spans="1:14" ht="15.75" customHeight="1"/>
    <row r="46" spans="1:14" ht="15.75" customHeight="1"/>
    <row r="47" spans="1:14" ht="15.75" customHeight="1"/>
    <row r="48" spans="1: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
    <mergeCell ref="B6:K6"/>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0B53-0D91-441E-8625-2B1D0014AC6F}">
  <dimension ref="A1:A2"/>
  <sheetViews>
    <sheetView showGridLines="0" tabSelected="1" zoomScale="90" zoomScaleNormal="90" workbookViewId="0">
      <selection activeCell="B5" sqref="B5"/>
    </sheetView>
  </sheetViews>
  <sheetFormatPr defaultRowHeight="14.4"/>
  <cols>
    <col min="1" max="1" width="8.88671875" customWidth="1"/>
    <col min="3" max="3" width="7.109375" customWidth="1"/>
    <col min="19" max="19" width="5.5546875" customWidth="1"/>
  </cols>
  <sheetData>
    <row r="1" ht="7.8" customHeight="1"/>
    <row r="2" ht="7.2"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9BB4-16FE-4D04-B02B-D80AD87CD3DD}">
  <dimension ref="C1:L332"/>
  <sheetViews>
    <sheetView showGridLines="0" topLeftCell="B1" workbookViewId="0">
      <selection activeCell="C4" sqref="C4"/>
    </sheetView>
  </sheetViews>
  <sheetFormatPr defaultRowHeight="14.4"/>
  <cols>
    <col min="1" max="1" width="5.44140625" customWidth="1"/>
    <col min="2" max="2" width="8.109375" customWidth="1"/>
    <col min="3" max="3" width="18.6640625" bestFit="1" customWidth="1"/>
    <col min="4" max="4" width="21.44140625" bestFit="1" customWidth="1"/>
    <col min="5" max="5" width="8.77734375" bestFit="1" customWidth="1"/>
    <col min="6" max="6" width="23.6640625" bestFit="1" customWidth="1"/>
    <col min="7" max="7" width="20" bestFit="1" customWidth="1"/>
    <col min="8" max="8" width="23.6640625" bestFit="1" customWidth="1"/>
    <col min="9" max="9" width="15.5546875" bestFit="1" customWidth="1"/>
    <col min="10" max="10" width="15.21875" bestFit="1" customWidth="1"/>
    <col min="11" max="11" width="16.77734375" bestFit="1" customWidth="1"/>
    <col min="12" max="12" width="20.109375" bestFit="1" customWidth="1"/>
    <col min="13" max="13" width="42.77734375" bestFit="1" customWidth="1"/>
    <col min="14" max="14" width="37" bestFit="1" customWidth="1"/>
    <col min="15" max="15" width="39" bestFit="1" customWidth="1"/>
    <col min="16" max="16" width="33" bestFit="1" customWidth="1"/>
    <col min="17" max="17" width="29.109375" bestFit="1" customWidth="1"/>
    <col min="18" max="18" width="32.6640625" bestFit="1" customWidth="1"/>
    <col min="19" max="19" width="30.109375" bestFit="1" customWidth="1"/>
    <col min="20" max="20" width="31.6640625" bestFit="1" customWidth="1"/>
    <col min="21" max="21" width="30.5546875" bestFit="1" customWidth="1"/>
    <col min="22" max="22" width="45.77734375" bestFit="1" customWidth="1"/>
    <col min="23" max="23" width="19.5546875" bestFit="1" customWidth="1"/>
    <col min="24" max="24" width="45" bestFit="1" customWidth="1"/>
    <col min="25" max="25" width="27.88671875" bestFit="1" customWidth="1"/>
    <col min="26" max="26" width="34.33203125" bestFit="1" customWidth="1"/>
    <col min="27" max="27" width="28.44140625" bestFit="1" customWidth="1"/>
    <col min="28" max="28" width="22.33203125" bestFit="1" customWidth="1"/>
    <col min="29" max="30" width="28" bestFit="1" customWidth="1"/>
    <col min="31" max="31" width="34.5546875" bestFit="1" customWidth="1"/>
    <col min="32" max="33" width="27" bestFit="1" customWidth="1"/>
    <col min="34" max="34" width="43" bestFit="1" customWidth="1"/>
    <col min="35" max="35" width="28.5546875" bestFit="1" customWidth="1"/>
    <col min="36" max="37" width="26.33203125" bestFit="1" customWidth="1"/>
    <col min="38" max="38" width="25.44140625" bestFit="1" customWidth="1"/>
    <col min="39" max="39" width="45.33203125" bestFit="1" customWidth="1"/>
    <col min="40" max="40" width="33.109375" bestFit="1" customWidth="1"/>
    <col min="41" max="41" width="21.77734375" bestFit="1" customWidth="1"/>
    <col min="42" max="42" width="30.6640625" bestFit="1" customWidth="1"/>
    <col min="43" max="43" width="24.6640625" bestFit="1" customWidth="1"/>
    <col min="44" max="44" width="40.6640625" bestFit="1" customWidth="1"/>
    <col min="45" max="45" width="30.77734375" bestFit="1" customWidth="1"/>
    <col min="46" max="46" width="20.109375" bestFit="1" customWidth="1"/>
    <col min="47" max="47" width="27.77734375" bestFit="1" customWidth="1"/>
    <col min="48" max="48" width="26" bestFit="1" customWidth="1"/>
    <col min="49" max="50" width="24.88671875" bestFit="1" customWidth="1"/>
    <col min="51" max="51" width="29.88671875" bestFit="1" customWidth="1"/>
    <col min="52" max="52" width="24.88671875" bestFit="1" customWidth="1"/>
    <col min="53" max="53" width="30" bestFit="1" customWidth="1"/>
    <col min="54" max="54" width="31.5546875" bestFit="1" customWidth="1"/>
    <col min="55" max="55" width="42" bestFit="1" customWidth="1"/>
    <col min="56" max="56" width="42.21875" bestFit="1" customWidth="1"/>
    <col min="57" max="58" width="40.88671875" bestFit="1" customWidth="1"/>
    <col min="59" max="59" width="43.21875" bestFit="1" customWidth="1"/>
    <col min="60" max="60" width="42" bestFit="1" customWidth="1"/>
    <col min="61" max="61" width="29.6640625" bestFit="1" customWidth="1"/>
    <col min="62" max="62" width="30.109375" bestFit="1" customWidth="1"/>
    <col min="63" max="64" width="26.109375" bestFit="1" customWidth="1"/>
    <col min="65" max="65" width="34.33203125" bestFit="1" customWidth="1"/>
    <col min="66" max="66" width="32.6640625" bestFit="1" customWidth="1"/>
    <col min="67" max="67" width="33.6640625" bestFit="1" customWidth="1"/>
    <col min="68" max="68" width="30.21875" bestFit="1" customWidth="1"/>
    <col min="69" max="69" width="18" bestFit="1" customWidth="1"/>
    <col min="70" max="70" width="21.33203125" bestFit="1" customWidth="1"/>
    <col min="71" max="71" width="41" bestFit="1" customWidth="1"/>
    <col min="72" max="72" width="29.109375" bestFit="1" customWidth="1"/>
    <col min="73" max="73" width="31.5546875" bestFit="1" customWidth="1"/>
    <col min="74" max="74" width="24.6640625" bestFit="1" customWidth="1"/>
    <col min="75" max="75" width="30.109375" bestFit="1" customWidth="1"/>
    <col min="76" max="76" width="21.33203125" bestFit="1" customWidth="1"/>
    <col min="77" max="77" width="14.5546875" bestFit="1" customWidth="1"/>
    <col min="78" max="78" width="13.5546875" bestFit="1" customWidth="1"/>
    <col min="79" max="79" width="16.109375" bestFit="1" customWidth="1"/>
    <col min="80" max="80" width="14.109375" bestFit="1" customWidth="1"/>
    <col min="81" max="81" width="37.77734375" bestFit="1" customWidth="1"/>
    <col min="82" max="82" width="41.5546875" bestFit="1" customWidth="1"/>
    <col min="83" max="83" width="17.77734375" bestFit="1" customWidth="1"/>
    <col min="84" max="84" width="19.33203125" bestFit="1" customWidth="1"/>
    <col min="85" max="85" width="42.77734375" bestFit="1" customWidth="1"/>
    <col min="86" max="86" width="30" bestFit="1" customWidth="1"/>
    <col min="87" max="88" width="30.33203125" bestFit="1" customWidth="1"/>
    <col min="89" max="89" width="37.77734375" bestFit="1" customWidth="1"/>
    <col min="90" max="90" width="36.33203125" bestFit="1" customWidth="1"/>
    <col min="91" max="91" width="37.33203125" bestFit="1" customWidth="1"/>
    <col min="92" max="92" width="37.109375" bestFit="1" customWidth="1"/>
    <col min="93" max="93" width="28.5546875" bestFit="1" customWidth="1"/>
    <col min="94" max="94" width="35.77734375" bestFit="1" customWidth="1"/>
    <col min="95" max="95" width="35.5546875" bestFit="1" customWidth="1"/>
    <col min="96" max="96" width="20" bestFit="1" customWidth="1"/>
    <col min="97" max="97" width="19.5546875" bestFit="1" customWidth="1"/>
    <col min="98" max="98" width="22.88671875" bestFit="1" customWidth="1"/>
    <col min="99" max="99" width="36.33203125" bestFit="1" customWidth="1"/>
    <col min="100" max="100" width="31.109375" bestFit="1" customWidth="1"/>
    <col min="101" max="101" width="30.109375" bestFit="1" customWidth="1"/>
    <col min="102" max="102" width="24" bestFit="1" customWidth="1"/>
    <col min="103" max="103" width="31.44140625" bestFit="1" customWidth="1"/>
    <col min="104" max="104" width="26.44140625" bestFit="1" customWidth="1"/>
    <col min="105" max="105" width="22.5546875" bestFit="1" customWidth="1"/>
    <col min="106" max="106" width="39.33203125" bestFit="1" customWidth="1"/>
    <col min="107" max="107" width="35.44140625" bestFit="1" customWidth="1"/>
    <col min="108" max="108" width="41.44140625" bestFit="1" customWidth="1"/>
    <col min="109" max="110" width="40.44140625" bestFit="1" customWidth="1"/>
    <col min="111" max="111" width="28" bestFit="1" customWidth="1"/>
    <col min="112" max="112" width="26.109375" bestFit="1" customWidth="1"/>
    <col min="113" max="113" width="28.33203125" bestFit="1" customWidth="1"/>
    <col min="114" max="114" width="23" bestFit="1" customWidth="1"/>
    <col min="115" max="115" width="31" bestFit="1" customWidth="1"/>
    <col min="116" max="116" width="20.6640625" bestFit="1" customWidth="1"/>
    <col min="117" max="118" width="20.88671875" bestFit="1" customWidth="1"/>
    <col min="119" max="119" width="24.6640625" bestFit="1" customWidth="1"/>
    <col min="120" max="120" width="27.109375" bestFit="1" customWidth="1"/>
    <col min="121" max="121" width="38.88671875" bestFit="1" customWidth="1"/>
    <col min="122" max="122" width="31.21875" bestFit="1" customWidth="1"/>
    <col min="123" max="124" width="43.109375" bestFit="1" customWidth="1"/>
    <col min="125" max="125" width="27.109375" bestFit="1" customWidth="1"/>
    <col min="126" max="127" width="25.5546875" bestFit="1" customWidth="1"/>
    <col min="128" max="128" width="37.33203125" bestFit="1" customWidth="1"/>
    <col min="129" max="129" width="36.33203125" bestFit="1" customWidth="1"/>
    <col min="130" max="130" width="30.88671875" bestFit="1" customWidth="1"/>
    <col min="131" max="131" width="39.44140625" bestFit="1" customWidth="1"/>
    <col min="132" max="132" width="15.6640625" bestFit="1" customWidth="1"/>
    <col min="133" max="133" width="14.6640625" bestFit="1" customWidth="1"/>
    <col min="134" max="134" width="11.77734375" bestFit="1" customWidth="1"/>
    <col min="135" max="135" width="35.21875" bestFit="1" customWidth="1"/>
    <col min="136" max="136" width="24" bestFit="1" customWidth="1"/>
    <col min="137" max="137" width="29.88671875" bestFit="1" customWidth="1"/>
    <col min="138" max="138" width="21.44140625" bestFit="1" customWidth="1"/>
    <col min="139" max="139" width="28.5546875" bestFit="1" customWidth="1"/>
    <col min="140" max="140" width="35.21875" bestFit="1" customWidth="1"/>
    <col min="141" max="141" width="23.77734375" bestFit="1" customWidth="1"/>
    <col min="142" max="142" width="24.21875" bestFit="1" customWidth="1"/>
    <col min="143" max="143" width="32.44140625" bestFit="1" customWidth="1"/>
    <col min="144" max="144" width="34.33203125" bestFit="1" customWidth="1"/>
    <col min="145" max="145" width="39.44140625" bestFit="1" customWidth="1"/>
    <col min="146" max="146" width="38.44140625" bestFit="1" customWidth="1"/>
    <col min="147" max="148" width="33.6640625" bestFit="1" customWidth="1"/>
    <col min="149" max="149" width="32" bestFit="1" customWidth="1"/>
    <col min="150" max="150" width="23.33203125" bestFit="1" customWidth="1"/>
    <col min="151" max="151" width="32.44140625" bestFit="1" customWidth="1"/>
    <col min="152" max="152" width="49.88671875" bestFit="1" customWidth="1"/>
    <col min="153" max="153" width="21" bestFit="1" customWidth="1"/>
    <col min="154" max="154" width="29.5546875" bestFit="1" customWidth="1"/>
    <col min="155" max="155" width="35.5546875" bestFit="1" customWidth="1"/>
    <col min="156" max="156" width="24.77734375" bestFit="1" customWidth="1"/>
    <col min="157" max="157" width="20.44140625" bestFit="1" customWidth="1"/>
    <col min="158" max="158" width="42.77734375" bestFit="1" customWidth="1"/>
    <col min="159" max="159" width="41.6640625" bestFit="1" customWidth="1"/>
    <col min="160" max="160" width="7" bestFit="1" customWidth="1"/>
    <col min="161" max="161" width="10.77734375" bestFit="1" customWidth="1"/>
    <col min="162" max="178" width="14.88671875" bestFit="1" customWidth="1"/>
    <col min="179" max="180" width="13.88671875" bestFit="1" customWidth="1"/>
    <col min="181" max="200" width="14.88671875" bestFit="1" customWidth="1"/>
    <col min="201" max="258" width="15.88671875" bestFit="1" customWidth="1"/>
    <col min="259" max="264" width="14.88671875" bestFit="1" customWidth="1"/>
    <col min="265" max="283" width="15.88671875" bestFit="1" customWidth="1"/>
    <col min="284" max="285" width="14.88671875" bestFit="1" customWidth="1"/>
    <col min="286" max="299" width="15.88671875" bestFit="1" customWidth="1"/>
    <col min="300" max="307" width="14.88671875" bestFit="1" customWidth="1"/>
    <col min="308" max="338" width="15.88671875" bestFit="1" customWidth="1"/>
    <col min="339" max="344" width="14.88671875" bestFit="1" customWidth="1"/>
    <col min="345" max="362" width="15.88671875" bestFit="1" customWidth="1"/>
    <col min="363" max="369" width="14.88671875" bestFit="1" customWidth="1"/>
    <col min="370" max="388" width="15.88671875" bestFit="1" customWidth="1"/>
    <col min="389" max="393" width="14.88671875" bestFit="1" customWidth="1"/>
    <col min="394" max="419" width="15.88671875" bestFit="1" customWidth="1"/>
    <col min="420" max="422" width="14.88671875" bestFit="1" customWidth="1"/>
    <col min="423" max="438" width="15.88671875" bestFit="1" customWidth="1"/>
    <col min="439" max="439" width="14.88671875" bestFit="1" customWidth="1"/>
    <col min="440" max="471" width="15.88671875" bestFit="1" customWidth="1"/>
    <col min="472" max="476" width="14.88671875" bestFit="1" customWidth="1"/>
    <col min="477" max="513" width="15.88671875" bestFit="1" customWidth="1"/>
    <col min="514" max="520" width="14.88671875" bestFit="1" customWidth="1"/>
    <col min="521" max="544" width="15.88671875" bestFit="1" customWidth="1"/>
    <col min="545" max="548" width="14.88671875" bestFit="1" customWidth="1"/>
    <col min="549" max="571" width="15.88671875" bestFit="1" customWidth="1"/>
    <col min="572" max="573" width="14.88671875" bestFit="1" customWidth="1"/>
    <col min="574" max="599" width="15.88671875" bestFit="1" customWidth="1"/>
    <col min="600" max="605" width="14.88671875" bestFit="1" customWidth="1"/>
    <col min="606" max="637" width="15.88671875" bestFit="1" customWidth="1"/>
    <col min="638" max="641" width="14.88671875" bestFit="1" customWidth="1"/>
    <col min="642" max="656" width="15.88671875" bestFit="1" customWidth="1"/>
    <col min="657" max="663" width="14.88671875" bestFit="1" customWidth="1"/>
    <col min="664" max="676" width="15.88671875" bestFit="1" customWidth="1"/>
    <col min="677" max="678" width="14.88671875" bestFit="1" customWidth="1"/>
    <col min="679" max="691" width="15.88671875" bestFit="1" customWidth="1"/>
    <col min="692" max="692" width="7" bestFit="1" customWidth="1"/>
    <col min="693" max="693" width="10.77734375" bestFit="1" customWidth="1"/>
  </cols>
  <sheetData>
    <row r="1" spans="3:7" ht="15" thickTop="1">
      <c r="C1" s="191" t="s">
        <v>1407</v>
      </c>
      <c r="D1" s="192"/>
      <c r="E1" s="192"/>
      <c r="F1" s="192"/>
      <c r="G1" s="193"/>
    </row>
    <row r="2" spans="3:7" ht="15" thickBot="1">
      <c r="C2" s="194"/>
      <c r="D2" s="195"/>
      <c r="E2" s="195"/>
      <c r="F2" s="195"/>
      <c r="G2" s="196"/>
    </row>
    <row r="3" spans="3:7" ht="15.6" thickTop="1" thickBot="1"/>
    <row r="4" spans="3:7">
      <c r="C4" s="96" t="s">
        <v>1400</v>
      </c>
      <c r="D4" s="98" t="s">
        <v>1399</v>
      </c>
      <c r="F4" s="143" t="s">
        <v>1404</v>
      </c>
      <c r="G4" s="144"/>
    </row>
    <row r="5" spans="3:7">
      <c r="C5" s="75" t="s">
        <v>170</v>
      </c>
      <c r="D5" s="139">
        <v>87</v>
      </c>
      <c r="F5" s="94" t="s">
        <v>1365</v>
      </c>
      <c r="G5" s="94" t="s">
        <v>1405</v>
      </c>
    </row>
    <row r="6" spans="3:7">
      <c r="C6" s="75" t="s">
        <v>88</v>
      </c>
      <c r="D6" s="139">
        <v>66</v>
      </c>
      <c r="F6" s="94" t="s">
        <v>170</v>
      </c>
      <c r="G6" s="95">
        <v>87</v>
      </c>
    </row>
    <row r="7" spans="3:7" ht="15" thickBot="1">
      <c r="C7" s="76" t="s">
        <v>199</v>
      </c>
      <c r="D7" s="147">
        <v>82</v>
      </c>
      <c r="F7" s="94" t="s">
        <v>199</v>
      </c>
      <c r="G7" s="95">
        <v>82</v>
      </c>
    </row>
    <row r="8" spans="3:7" ht="15" thickBot="1">
      <c r="C8" s="72" t="s">
        <v>1366</v>
      </c>
      <c r="D8" s="148">
        <v>235</v>
      </c>
    </row>
    <row r="9" spans="3:7" ht="15" thickBot="1"/>
    <row r="10" spans="3:7">
      <c r="C10" s="105"/>
      <c r="D10" s="186" t="s">
        <v>1397</v>
      </c>
      <c r="E10" s="186" t="s">
        <v>1396</v>
      </c>
      <c r="F10" s="187" t="s">
        <v>1398</v>
      </c>
    </row>
    <row r="11" spans="3:7">
      <c r="C11" s="75" t="s">
        <v>1394</v>
      </c>
      <c r="D11" s="182">
        <v>31943.367103694876</v>
      </c>
      <c r="E11" s="149">
        <v>839</v>
      </c>
      <c r="F11" s="183">
        <v>0.41006842619745848</v>
      </c>
    </row>
    <row r="12" spans="3:7" ht="15" thickBot="1">
      <c r="C12" s="76" t="s">
        <v>1395</v>
      </c>
      <c r="D12" s="185">
        <v>4850.9461474730733</v>
      </c>
      <c r="E12" s="150">
        <v>1207</v>
      </c>
      <c r="F12" s="188">
        <v>0.58993157380254158</v>
      </c>
    </row>
    <row r="13" spans="3:7" ht="15" thickBot="1">
      <c r="C13" s="155" t="s">
        <v>1351</v>
      </c>
      <c r="D13" s="157"/>
      <c r="E13" s="189">
        <v>2046</v>
      </c>
      <c r="F13" s="190"/>
    </row>
    <row r="16" spans="3:7" ht="15" thickBot="1"/>
    <row r="17" spans="3:12" ht="15" customHeight="1" thickTop="1">
      <c r="C17" s="213" t="s">
        <v>1406</v>
      </c>
      <c r="D17" s="214"/>
      <c r="E17" s="214"/>
      <c r="F17" s="214"/>
      <c r="G17" s="214"/>
      <c r="H17" s="214"/>
      <c r="I17" s="214"/>
      <c r="J17" s="214"/>
      <c r="K17" s="214"/>
      <c r="L17" s="215"/>
    </row>
    <row r="18" spans="3:12" ht="15" customHeight="1" thickBot="1">
      <c r="C18" s="205"/>
      <c r="D18" s="216"/>
      <c r="E18" s="216"/>
      <c r="F18" s="216"/>
      <c r="G18" s="216"/>
      <c r="H18" s="216"/>
      <c r="I18" s="216"/>
      <c r="J18" s="216"/>
      <c r="K18" s="216"/>
      <c r="L18" s="217"/>
    </row>
    <row r="19" spans="3:12" ht="15.6" thickTop="1" thickBot="1">
      <c r="C19" s="219" t="s">
        <v>1415</v>
      </c>
      <c r="F19" s="220" t="s">
        <v>1416</v>
      </c>
    </row>
    <row r="20" spans="3:12" ht="15.6" thickTop="1" thickBot="1">
      <c r="C20" s="218" t="s">
        <v>1411</v>
      </c>
      <c r="D20" s="204"/>
      <c r="F20" s="96" t="s">
        <v>1410</v>
      </c>
      <c r="G20" s="97" t="s">
        <v>1394</v>
      </c>
      <c r="H20" s="97" t="s">
        <v>1413</v>
      </c>
      <c r="I20" s="97" t="s">
        <v>1398</v>
      </c>
      <c r="J20" s="97" t="s">
        <v>1395</v>
      </c>
      <c r="K20" s="97" t="s">
        <v>1414</v>
      </c>
      <c r="L20" s="98" t="s">
        <v>1398</v>
      </c>
    </row>
    <row r="21" spans="3:12">
      <c r="C21" s="202" t="s">
        <v>1365</v>
      </c>
      <c r="D21" s="140" t="s">
        <v>1412</v>
      </c>
      <c r="F21" s="99" t="str" cm="1">
        <f t="array" ref="F21:F124">_xlfn.UNIQUE(_xlfn._xlws.FILTER('Orders - December 2020'!L2:L2047, ('Orders - December 2020'!L2:L2047&lt;&gt;"-") * ('Orders - December 2020'!L2:L2047&lt;&gt;"")))</f>
        <v>Maryjane Joel</v>
      </c>
      <c r="G21" s="100" cm="1">
        <f t="array" ref="G21:G124">SUMIFS('Orders - December 2020'!$Q$2:$Q$2047,'Orders - December 2020'!$T$2:$T$2047,Insights!$G$20,'Orders - December 2020'!$L$2:$L$2047,_xlfn.ANCHORARRAY(Insights!$F$21))</f>
        <v>3159040</v>
      </c>
      <c r="H21" s="100" cm="1">
        <f t="array" ref="H21:H124">SUMIFS('Orders - December 2020'!$Q$2:$Q$2047,'Orders - December 2020'!$T$2:$T$2047,Insights!G20,'Orders - December 2020'!$L$2:$L$2047,_xlfn.ANCHORARRAY(Insights!$F$21),'Orders - December 2020'!$K$2:$K$2047,'Orders - December 2020'!$K$2)</f>
        <v>2972840</v>
      </c>
      <c r="I21" s="206">
        <f>IFERROR(H21/G21,"-")</f>
        <v>0.94105804294975692</v>
      </c>
      <c r="J21" s="100" cm="1">
        <f t="array" ref="J21:J124">SUMIFS('Orders - December 2020'!$Q$2:$Q$2047,'Orders - December 2020'!$T$2:$T$2047,Insights!$J$20,'Orders - December 2020'!$L$2:$L$2047,_xlfn.ANCHORARRAY(Insights!$F$21))</f>
        <v>71851</v>
      </c>
      <c r="K21" s="100" cm="1">
        <f t="array" ref="K21:K124">SUMIFS('Orders - December 2020'!$Q$2:$Q$2047,'Orders - December 2020'!$T$2:$T$2047,Insights!J20,'Orders - December 2020'!$L$2:$L$2047,_xlfn.ANCHORARRAY(Insights!$F$21),'Orders - December 2020'!$K$2:$K$2047,'Orders - December 2020'!$K$2)</f>
        <v>71851</v>
      </c>
      <c r="L21" s="207">
        <f>IFERROR(K21/J21,"-")</f>
        <v>1</v>
      </c>
    </row>
    <row r="22" spans="3:12">
      <c r="C22" s="152" t="s">
        <v>1219</v>
      </c>
      <c r="D22" s="200">
        <v>0.75858796296296294</v>
      </c>
      <c r="F22" s="99" t="str">
        <v>Ralia Okwuchukwu</v>
      </c>
      <c r="G22" s="100">
        <v>146290</v>
      </c>
      <c r="H22" s="100">
        <v>146290</v>
      </c>
      <c r="I22" s="206">
        <f t="shared" ref="I22:I85" si="0">IFERROR(H22/G22,"-")</f>
        <v>1</v>
      </c>
      <c r="J22" s="100">
        <v>164190</v>
      </c>
      <c r="K22" s="100">
        <v>164190</v>
      </c>
      <c r="L22" s="207">
        <f t="shared" ref="L22:L85" si="1">IFERROR(K22/J22,"-")</f>
        <v>1</v>
      </c>
    </row>
    <row r="23" spans="3:12">
      <c r="C23" s="152" t="s">
        <v>842</v>
      </c>
      <c r="D23" s="200">
        <v>0.77651620370370367</v>
      </c>
      <c r="F23" s="99" t="str">
        <v>Adaeze gabriel</v>
      </c>
      <c r="G23" s="100">
        <v>877400</v>
      </c>
      <c r="H23" s="100">
        <v>877400</v>
      </c>
      <c r="I23" s="206">
        <f t="shared" si="0"/>
        <v>1</v>
      </c>
      <c r="J23" s="100">
        <v>78881</v>
      </c>
      <c r="K23" s="100">
        <v>78881</v>
      </c>
      <c r="L23" s="207">
        <f t="shared" si="1"/>
        <v>1</v>
      </c>
    </row>
    <row r="24" spans="3:12">
      <c r="C24" s="152" t="s">
        <v>280</v>
      </c>
      <c r="D24" s="200">
        <v>0.78083333333333338</v>
      </c>
      <c r="F24" s="99" t="str">
        <v>Mary paul</v>
      </c>
      <c r="G24" s="100">
        <v>2092050</v>
      </c>
      <c r="H24" s="100">
        <v>2092050</v>
      </c>
      <c r="I24" s="206">
        <f t="shared" si="0"/>
        <v>1</v>
      </c>
      <c r="J24" s="100">
        <v>138435</v>
      </c>
      <c r="K24" s="100">
        <v>138435</v>
      </c>
      <c r="L24" s="207">
        <f t="shared" si="1"/>
        <v>1</v>
      </c>
    </row>
    <row r="25" spans="3:12">
      <c r="C25" s="152" t="s">
        <v>277</v>
      </c>
      <c r="D25" s="200">
        <v>0.79618055555555556</v>
      </c>
      <c r="F25" s="99" t="str">
        <v>Esther Victor</v>
      </c>
      <c r="G25" s="100">
        <v>2063750</v>
      </c>
      <c r="H25" s="100">
        <v>2023450</v>
      </c>
      <c r="I25" s="206">
        <f t="shared" si="0"/>
        <v>0.98047244094488184</v>
      </c>
      <c r="J25" s="100">
        <v>17850</v>
      </c>
      <c r="K25" s="100">
        <v>17850</v>
      </c>
      <c r="L25" s="207">
        <f t="shared" si="1"/>
        <v>1</v>
      </c>
    </row>
    <row r="26" spans="3:12">
      <c r="C26" s="152" t="s">
        <v>1176</v>
      </c>
      <c r="D26" s="200">
        <v>0.87809027777777782</v>
      </c>
      <c r="F26" s="99" t="str">
        <v>Shainaan Buchi</v>
      </c>
      <c r="G26" s="100">
        <v>299700</v>
      </c>
      <c r="H26" s="100">
        <v>299700</v>
      </c>
      <c r="I26" s="206">
        <f t="shared" si="0"/>
        <v>1</v>
      </c>
      <c r="J26" s="100">
        <v>87710</v>
      </c>
      <c r="K26" s="100">
        <v>87710</v>
      </c>
      <c r="L26" s="207">
        <f t="shared" si="1"/>
        <v>1</v>
      </c>
    </row>
    <row r="27" spans="3:12">
      <c r="C27" s="152" t="s">
        <v>1214</v>
      </c>
      <c r="D27" s="200">
        <v>0.88372740299823627</v>
      </c>
      <c r="F27" s="99" t="str">
        <v>sharon Walter</v>
      </c>
      <c r="G27" s="100">
        <v>579300</v>
      </c>
      <c r="H27" s="100">
        <v>557450</v>
      </c>
      <c r="I27" s="206">
        <f t="shared" si="0"/>
        <v>0.96228206456067666</v>
      </c>
      <c r="J27" s="100">
        <v>69580</v>
      </c>
      <c r="K27" s="100">
        <v>54550</v>
      </c>
      <c r="L27" s="207">
        <f t="shared" si="1"/>
        <v>0.7839896521989077</v>
      </c>
    </row>
    <row r="28" spans="3:12">
      <c r="C28" s="152" t="s">
        <v>392</v>
      </c>
      <c r="D28" s="200">
        <v>0.91165509259259259</v>
      </c>
      <c r="F28" s="99" t="str">
        <v>Nwando Godwin</v>
      </c>
      <c r="G28" s="100">
        <v>243910</v>
      </c>
      <c r="H28" s="100">
        <v>243910</v>
      </c>
      <c r="I28" s="206">
        <f t="shared" si="0"/>
        <v>1</v>
      </c>
      <c r="J28" s="100">
        <v>25400</v>
      </c>
      <c r="K28" s="100">
        <v>25400</v>
      </c>
      <c r="L28" s="207">
        <f t="shared" si="1"/>
        <v>1</v>
      </c>
    </row>
    <row r="29" spans="3:12">
      <c r="C29" s="152" t="s">
        <v>520</v>
      </c>
      <c r="D29" s="200">
        <v>0.91263888888888889</v>
      </c>
      <c r="F29" s="99" t="str">
        <v>Stephen Progress</v>
      </c>
      <c r="G29" s="100">
        <v>146250</v>
      </c>
      <c r="H29" s="100">
        <v>146250</v>
      </c>
      <c r="I29" s="206">
        <f t="shared" si="0"/>
        <v>1</v>
      </c>
      <c r="J29" s="100">
        <v>43700</v>
      </c>
      <c r="K29" s="100">
        <v>43700</v>
      </c>
      <c r="L29" s="207">
        <f t="shared" si="1"/>
        <v>1</v>
      </c>
    </row>
    <row r="30" spans="3:12">
      <c r="C30" s="152" t="s">
        <v>319</v>
      </c>
      <c r="D30" s="200">
        <v>0.93798933427098041</v>
      </c>
      <c r="F30" s="99" t="str">
        <v>Ayomide Charles</v>
      </c>
      <c r="G30" s="100">
        <v>112850</v>
      </c>
      <c r="H30" s="100">
        <v>112850</v>
      </c>
      <c r="I30" s="206">
        <f t="shared" si="0"/>
        <v>1</v>
      </c>
      <c r="J30" s="100">
        <v>83131</v>
      </c>
      <c r="K30" s="100">
        <v>83131</v>
      </c>
      <c r="L30" s="207">
        <f t="shared" si="1"/>
        <v>1</v>
      </c>
    </row>
    <row r="31" spans="3:12">
      <c r="C31" s="152" t="s">
        <v>263</v>
      </c>
      <c r="D31" s="200">
        <v>0.94593749999999999</v>
      </c>
      <c r="F31" s="99" t="str">
        <v>Tife Chibunnam</v>
      </c>
      <c r="G31" s="100">
        <v>490750</v>
      </c>
      <c r="H31" s="100">
        <v>490750</v>
      </c>
      <c r="I31" s="206">
        <f t="shared" si="0"/>
        <v>1</v>
      </c>
      <c r="J31" s="100">
        <v>23250</v>
      </c>
      <c r="K31" s="100">
        <v>23250</v>
      </c>
      <c r="L31" s="207">
        <f t="shared" si="1"/>
        <v>1</v>
      </c>
    </row>
    <row r="32" spans="3:12" ht="15" thickBot="1">
      <c r="C32" s="168" t="s">
        <v>1366</v>
      </c>
      <c r="D32" s="201">
        <v>0.88850355883094068</v>
      </c>
      <c r="F32" s="99" t="str">
        <v>Christy Umar</v>
      </c>
      <c r="G32" s="100">
        <v>94880</v>
      </c>
      <c r="H32" s="100">
        <v>94880</v>
      </c>
      <c r="I32" s="206">
        <f t="shared" si="0"/>
        <v>1</v>
      </c>
      <c r="J32" s="100">
        <v>27780</v>
      </c>
      <c r="K32" s="100">
        <v>27780</v>
      </c>
      <c r="L32" s="207">
        <f t="shared" si="1"/>
        <v>1</v>
      </c>
    </row>
    <row r="33" spans="3:12" ht="15" thickBot="1">
      <c r="F33" s="99" t="str">
        <v>milcah Smart</v>
      </c>
      <c r="G33" s="100">
        <v>161160</v>
      </c>
      <c r="H33" s="100">
        <v>121200</v>
      </c>
      <c r="I33" s="206">
        <f t="shared" si="0"/>
        <v>0.7520476545048399</v>
      </c>
      <c r="J33" s="100">
        <v>25551</v>
      </c>
      <c r="K33" s="100">
        <v>12101</v>
      </c>
      <c r="L33" s="207">
        <f t="shared" si="1"/>
        <v>0.47360181597589135</v>
      </c>
    </row>
    <row r="34" spans="3:12" ht="15" thickBot="1">
      <c r="C34" s="151"/>
      <c r="D34" s="148"/>
      <c r="F34" s="99" t="str">
        <v>Martins oyekunle</v>
      </c>
      <c r="G34" s="100">
        <v>589000</v>
      </c>
      <c r="H34" s="100">
        <v>589000</v>
      </c>
      <c r="I34" s="206">
        <f t="shared" si="0"/>
        <v>1</v>
      </c>
      <c r="J34" s="100">
        <v>69151</v>
      </c>
      <c r="K34" s="100">
        <v>69151</v>
      </c>
      <c r="L34" s="207">
        <f t="shared" si="1"/>
        <v>1</v>
      </c>
    </row>
    <row r="35" spans="3:12">
      <c r="F35" s="99" t="str">
        <v>Dolly yanju</v>
      </c>
      <c r="G35" s="100">
        <v>119440</v>
      </c>
      <c r="H35" s="100">
        <v>108140</v>
      </c>
      <c r="I35" s="206">
        <f t="shared" si="0"/>
        <v>0.9053918285331547</v>
      </c>
      <c r="J35" s="100">
        <v>138625</v>
      </c>
      <c r="K35" s="100">
        <v>103165</v>
      </c>
      <c r="L35" s="207">
        <f t="shared" si="1"/>
        <v>0.74420198376916136</v>
      </c>
    </row>
    <row r="36" spans="3:12">
      <c r="F36" s="99" t="str">
        <v>benita Alvin</v>
      </c>
      <c r="G36" s="100">
        <v>322360</v>
      </c>
      <c r="H36" s="100">
        <v>289660</v>
      </c>
      <c r="I36" s="206">
        <f t="shared" si="0"/>
        <v>0.89856061546097532</v>
      </c>
      <c r="J36" s="100">
        <v>176401</v>
      </c>
      <c r="K36" s="100">
        <v>162171</v>
      </c>
      <c r="L36" s="207">
        <f t="shared" si="1"/>
        <v>0.91933152306392818</v>
      </c>
    </row>
    <row r="37" spans="3:12">
      <c r="F37" s="99" t="str">
        <v>Diana John</v>
      </c>
      <c r="G37" s="100">
        <v>184450</v>
      </c>
      <c r="H37" s="100">
        <v>184450</v>
      </c>
      <c r="I37" s="206">
        <f t="shared" si="0"/>
        <v>1</v>
      </c>
      <c r="J37" s="100">
        <v>30870</v>
      </c>
      <c r="K37" s="100">
        <v>30870</v>
      </c>
      <c r="L37" s="207">
        <f t="shared" si="1"/>
        <v>1</v>
      </c>
    </row>
    <row r="38" spans="3:12">
      <c r="F38" s="99" t="str">
        <v>AMANDA Jonathan</v>
      </c>
      <c r="G38" s="100">
        <v>57660</v>
      </c>
      <c r="H38" s="100">
        <v>57660</v>
      </c>
      <c r="I38" s="206">
        <f t="shared" si="0"/>
        <v>1</v>
      </c>
      <c r="J38" s="100">
        <v>73070</v>
      </c>
      <c r="K38" s="100">
        <v>73070</v>
      </c>
      <c r="L38" s="207">
        <f t="shared" si="1"/>
        <v>1</v>
      </c>
    </row>
    <row r="39" spans="3:12">
      <c r="F39" s="99" t="str">
        <v>Waajidah vincent</v>
      </c>
      <c r="G39" s="100">
        <v>279350</v>
      </c>
      <c r="H39" s="100">
        <v>204050</v>
      </c>
      <c r="I39" s="206">
        <f t="shared" si="0"/>
        <v>0.73044567746554501</v>
      </c>
      <c r="J39" s="100">
        <v>91570</v>
      </c>
      <c r="K39" s="100">
        <v>84670</v>
      </c>
      <c r="L39" s="207">
        <f t="shared" si="1"/>
        <v>0.92464781041825927</v>
      </c>
    </row>
    <row r="40" spans="3:12">
      <c r="F40" s="99" t="str">
        <v>Bernice Segs</v>
      </c>
      <c r="G40" s="100">
        <v>229160</v>
      </c>
      <c r="H40" s="100">
        <v>229160</v>
      </c>
      <c r="I40" s="206">
        <f t="shared" si="0"/>
        <v>1</v>
      </c>
      <c r="J40" s="100">
        <v>302680</v>
      </c>
      <c r="K40" s="100">
        <v>302680</v>
      </c>
      <c r="L40" s="207">
        <f t="shared" si="1"/>
        <v>1</v>
      </c>
    </row>
    <row r="41" spans="3:12">
      <c r="F41" s="99" t="str">
        <v>Ibukun Patrick</v>
      </c>
      <c r="G41" s="100">
        <v>180270</v>
      </c>
      <c r="H41" s="100">
        <v>180270</v>
      </c>
      <c r="I41" s="206">
        <f t="shared" si="0"/>
        <v>1</v>
      </c>
      <c r="J41" s="100">
        <v>113292.5</v>
      </c>
      <c r="K41" s="100">
        <v>109117.5</v>
      </c>
      <c r="L41" s="207">
        <f t="shared" si="1"/>
        <v>0.96314848732263836</v>
      </c>
    </row>
    <row r="42" spans="3:12">
      <c r="F42" s="99" t="str">
        <v>Bola Abiodun</v>
      </c>
      <c r="G42" s="100">
        <v>301660</v>
      </c>
      <c r="H42" s="100">
        <v>301660</v>
      </c>
      <c r="I42" s="206">
        <f t="shared" si="0"/>
        <v>1</v>
      </c>
      <c r="J42" s="100">
        <v>183521</v>
      </c>
      <c r="K42" s="100">
        <v>183521</v>
      </c>
      <c r="L42" s="207">
        <f t="shared" si="1"/>
        <v>1</v>
      </c>
    </row>
    <row r="43" spans="3:12">
      <c r="F43" s="99" t="str">
        <v>Oputa Sammie</v>
      </c>
      <c r="G43" s="100">
        <v>546900</v>
      </c>
      <c r="H43" s="100">
        <v>475400</v>
      </c>
      <c r="I43" s="206">
        <f t="shared" si="0"/>
        <v>0.86926311940025602</v>
      </c>
      <c r="J43" s="100">
        <v>26500</v>
      </c>
      <c r="K43" s="100">
        <v>26500</v>
      </c>
      <c r="L43" s="207">
        <f t="shared" si="1"/>
        <v>1</v>
      </c>
    </row>
    <row r="44" spans="3:12">
      <c r="F44" s="99" t="str">
        <v>Chiamaka Richard</v>
      </c>
      <c r="G44" s="100">
        <v>92700</v>
      </c>
      <c r="H44" s="100">
        <v>92700</v>
      </c>
      <c r="I44" s="206">
        <f t="shared" si="0"/>
        <v>1</v>
      </c>
      <c r="J44" s="100">
        <v>87166</v>
      </c>
      <c r="K44" s="100">
        <v>82566</v>
      </c>
      <c r="L44" s="207">
        <f t="shared" si="1"/>
        <v>0.94722712984420532</v>
      </c>
    </row>
    <row r="45" spans="3:12">
      <c r="F45" s="99" t="str">
        <v>Sofia UWEM</v>
      </c>
      <c r="G45" s="100">
        <v>137300</v>
      </c>
      <c r="H45" s="100">
        <v>137300</v>
      </c>
      <c r="I45" s="206">
        <f t="shared" si="0"/>
        <v>1</v>
      </c>
      <c r="J45" s="100">
        <v>71150</v>
      </c>
      <c r="K45" s="100">
        <v>71150</v>
      </c>
      <c r="L45" s="207">
        <f t="shared" si="1"/>
        <v>1</v>
      </c>
    </row>
    <row r="46" spans="3:12">
      <c r="F46" s="99" t="str">
        <v>Chinwe Emmy</v>
      </c>
      <c r="G46" s="100">
        <v>26200</v>
      </c>
      <c r="H46" s="100">
        <v>26200</v>
      </c>
      <c r="I46" s="206">
        <f t="shared" si="0"/>
        <v>1</v>
      </c>
      <c r="J46" s="100">
        <v>31202</v>
      </c>
      <c r="K46" s="100">
        <v>31202</v>
      </c>
      <c r="L46" s="207">
        <f t="shared" si="1"/>
        <v>1</v>
      </c>
    </row>
    <row r="47" spans="3:12">
      <c r="F47" s="99" t="str">
        <v>kebe Joseph</v>
      </c>
      <c r="G47" s="100">
        <v>556900</v>
      </c>
      <c r="H47" s="100">
        <v>556900</v>
      </c>
      <c r="I47" s="206">
        <f t="shared" si="0"/>
        <v>1</v>
      </c>
      <c r="J47" s="100">
        <v>69630</v>
      </c>
      <c r="K47" s="100">
        <v>69630</v>
      </c>
      <c r="L47" s="207">
        <f t="shared" si="1"/>
        <v>1</v>
      </c>
    </row>
    <row r="48" spans="3:12">
      <c r="F48" s="99" t="str">
        <v>Michelle Olusegun</v>
      </c>
      <c r="G48" s="100">
        <v>387000</v>
      </c>
      <c r="H48" s="100">
        <v>309700</v>
      </c>
      <c r="I48" s="206">
        <f t="shared" si="0"/>
        <v>0.8002583979328165</v>
      </c>
      <c r="J48" s="100">
        <v>121750</v>
      </c>
      <c r="K48" s="100">
        <v>121750</v>
      </c>
      <c r="L48" s="207">
        <f t="shared" si="1"/>
        <v>1</v>
      </c>
    </row>
    <row r="49" spans="6:12">
      <c r="F49" s="99" t="str">
        <v>Blessing michael</v>
      </c>
      <c r="G49" s="100">
        <v>77350</v>
      </c>
      <c r="H49" s="100">
        <v>77350</v>
      </c>
      <c r="I49" s="206">
        <f t="shared" si="0"/>
        <v>1</v>
      </c>
      <c r="J49" s="100">
        <v>91040</v>
      </c>
      <c r="K49" s="100">
        <v>91040</v>
      </c>
      <c r="L49" s="207">
        <f t="shared" si="1"/>
        <v>1</v>
      </c>
    </row>
    <row r="50" spans="6:12">
      <c r="F50" s="99" t="str">
        <v>Cynthia ejike james</v>
      </c>
      <c r="G50" s="100">
        <v>237530</v>
      </c>
      <c r="H50" s="100">
        <v>237530</v>
      </c>
      <c r="I50" s="206">
        <f t="shared" si="0"/>
        <v>1</v>
      </c>
      <c r="J50" s="100">
        <v>78131</v>
      </c>
      <c r="K50" s="100">
        <v>73630</v>
      </c>
      <c r="L50" s="207">
        <f t="shared" si="1"/>
        <v>0.94239162432325196</v>
      </c>
    </row>
    <row r="51" spans="6:12">
      <c r="F51" s="99" t="str">
        <v>Vivian Harrison</v>
      </c>
      <c r="G51" s="100">
        <v>13100</v>
      </c>
      <c r="H51" s="100">
        <v>13100</v>
      </c>
      <c r="I51" s="206">
        <f t="shared" si="0"/>
        <v>1</v>
      </c>
      <c r="J51" s="100">
        <v>16120</v>
      </c>
      <c r="K51" s="100">
        <v>16120</v>
      </c>
      <c r="L51" s="207">
        <f t="shared" si="1"/>
        <v>1</v>
      </c>
    </row>
    <row r="52" spans="6:12">
      <c r="F52" s="99" t="str">
        <v>Rayo Enoch</v>
      </c>
      <c r="G52" s="100">
        <v>115750</v>
      </c>
      <c r="H52" s="100">
        <v>115750</v>
      </c>
      <c r="I52" s="206">
        <f t="shared" si="0"/>
        <v>1</v>
      </c>
      <c r="J52" s="100">
        <v>144052</v>
      </c>
      <c r="K52" s="100">
        <v>144052</v>
      </c>
      <c r="L52" s="207">
        <f t="shared" si="1"/>
        <v>1</v>
      </c>
    </row>
    <row r="53" spans="6:12">
      <c r="F53" s="99" t="str">
        <v>Grace George</v>
      </c>
      <c r="G53" s="100">
        <v>461360</v>
      </c>
      <c r="H53" s="100">
        <v>461360</v>
      </c>
      <c r="I53" s="206">
        <f t="shared" si="0"/>
        <v>1</v>
      </c>
      <c r="J53" s="100">
        <v>11101</v>
      </c>
      <c r="K53" s="100">
        <v>11101</v>
      </c>
      <c r="L53" s="207">
        <f t="shared" si="1"/>
        <v>1</v>
      </c>
    </row>
    <row r="54" spans="6:12">
      <c r="F54" s="99" t="str">
        <v>Akon wisdom</v>
      </c>
      <c r="G54" s="100">
        <v>209040</v>
      </c>
      <c r="H54" s="100">
        <v>209040</v>
      </c>
      <c r="I54" s="206">
        <f t="shared" si="0"/>
        <v>1</v>
      </c>
      <c r="J54" s="100">
        <v>53851</v>
      </c>
      <c r="K54" s="100">
        <v>53851</v>
      </c>
      <c r="L54" s="207">
        <f t="shared" si="1"/>
        <v>1</v>
      </c>
    </row>
    <row r="55" spans="6:12">
      <c r="F55" s="99" t="str">
        <v>Enny Muktar</v>
      </c>
      <c r="G55" s="100">
        <v>69300</v>
      </c>
      <c r="H55" s="100">
        <v>69300</v>
      </c>
      <c r="I55" s="206">
        <f t="shared" si="0"/>
        <v>1</v>
      </c>
      <c r="J55" s="100">
        <v>103030</v>
      </c>
      <c r="K55" s="100">
        <v>103030</v>
      </c>
      <c r="L55" s="207">
        <f t="shared" si="1"/>
        <v>1</v>
      </c>
    </row>
    <row r="56" spans="6:12">
      <c r="F56" s="99" t="str">
        <v>Gabriel sodiq</v>
      </c>
      <c r="G56" s="100">
        <v>27950</v>
      </c>
      <c r="H56" s="100">
        <v>0</v>
      </c>
      <c r="I56" s="206">
        <f t="shared" si="0"/>
        <v>0</v>
      </c>
      <c r="J56" s="100">
        <v>48520</v>
      </c>
      <c r="K56" s="100">
        <v>0</v>
      </c>
      <c r="L56" s="207">
        <f t="shared" si="1"/>
        <v>0</v>
      </c>
    </row>
    <row r="57" spans="6:12">
      <c r="F57" s="99" t="str">
        <v>Kenny Akinola</v>
      </c>
      <c r="G57" s="100">
        <v>409270</v>
      </c>
      <c r="H57" s="100">
        <v>396170</v>
      </c>
      <c r="I57" s="206">
        <f t="shared" si="0"/>
        <v>0.96799179026070814</v>
      </c>
      <c r="J57" s="100">
        <v>51380</v>
      </c>
      <c r="K57" s="100">
        <v>35700</v>
      </c>
      <c r="L57" s="207">
        <f t="shared" si="1"/>
        <v>0.69482288828337879</v>
      </c>
    </row>
    <row r="58" spans="6:12">
      <c r="F58" s="99" t="str">
        <v>MinRee Michael stein</v>
      </c>
      <c r="G58" s="100">
        <v>190712.5</v>
      </c>
      <c r="H58" s="100">
        <v>124050</v>
      </c>
      <c r="I58" s="206">
        <f t="shared" si="0"/>
        <v>0.65045552860981848</v>
      </c>
      <c r="J58" s="100">
        <v>0</v>
      </c>
      <c r="K58" s="100">
        <v>0</v>
      </c>
      <c r="L58" s="207" t="str">
        <f t="shared" si="1"/>
        <v>-</v>
      </c>
    </row>
    <row r="59" spans="6:12">
      <c r="F59" s="99" t="str">
        <v>pink August</v>
      </c>
      <c r="G59" s="100">
        <v>558260</v>
      </c>
      <c r="H59" s="100">
        <v>381200</v>
      </c>
      <c r="I59" s="206">
        <f t="shared" si="0"/>
        <v>0.68283595457313795</v>
      </c>
      <c r="J59" s="100">
        <v>58690</v>
      </c>
      <c r="K59" s="100">
        <v>31250</v>
      </c>
      <c r="L59" s="207">
        <f t="shared" si="1"/>
        <v>0.53245868120633844</v>
      </c>
    </row>
    <row r="60" spans="6:12">
      <c r="F60" s="99" t="str">
        <v>ubong Hassan</v>
      </c>
      <c r="G60" s="100">
        <v>26200</v>
      </c>
      <c r="H60" s="100">
        <v>0</v>
      </c>
      <c r="I60" s="206">
        <f t="shared" si="0"/>
        <v>0</v>
      </c>
      <c r="J60" s="100">
        <v>25560</v>
      </c>
      <c r="K60" s="100">
        <v>0</v>
      </c>
      <c r="L60" s="207">
        <f t="shared" si="1"/>
        <v>0</v>
      </c>
    </row>
    <row r="61" spans="6:12">
      <c r="F61" s="99" t="str">
        <v>vanessa Jude</v>
      </c>
      <c r="G61" s="100">
        <v>52480</v>
      </c>
      <c r="H61" s="100">
        <v>52480</v>
      </c>
      <c r="I61" s="206">
        <f t="shared" si="0"/>
        <v>1</v>
      </c>
      <c r="J61" s="100">
        <v>100631</v>
      </c>
      <c r="K61" s="100">
        <v>100631</v>
      </c>
      <c r="L61" s="207">
        <f t="shared" si="1"/>
        <v>1</v>
      </c>
    </row>
    <row r="62" spans="6:12">
      <c r="F62" s="99" t="str">
        <v>Alma Aliyu</v>
      </c>
      <c r="G62" s="100">
        <v>104750</v>
      </c>
      <c r="H62" s="100">
        <v>104750</v>
      </c>
      <c r="I62" s="206">
        <f t="shared" si="0"/>
        <v>1</v>
      </c>
      <c r="J62" s="100">
        <v>24900</v>
      </c>
      <c r="K62" s="100">
        <v>24900</v>
      </c>
      <c r="L62" s="207">
        <f t="shared" si="1"/>
        <v>1</v>
      </c>
    </row>
    <row r="63" spans="6:12">
      <c r="F63" s="99" t="str">
        <v>Jessica Williams</v>
      </c>
      <c r="G63" s="100">
        <v>65700</v>
      </c>
      <c r="H63" s="100">
        <v>65700</v>
      </c>
      <c r="I63" s="206">
        <f t="shared" si="0"/>
        <v>1</v>
      </c>
      <c r="J63" s="100">
        <v>62440</v>
      </c>
      <c r="K63" s="100">
        <v>27350</v>
      </c>
      <c r="L63" s="207">
        <f t="shared" si="1"/>
        <v>0.43802049967969253</v>
      </c>
    </row>
    <row r="64" spans="6:12">
      <c r="F64" s="99" t="str">
        <v>chinelo Isaac</v>
      </c>
      <c r="G64" s="100">
        <v>264470</v>
      </c>
      <c r="H64" s="100">
        <v>264470</v>
      </c>
      <c r="I64" s="206">
        <f t="shared" si="0"/>
        <v>1</v>
      </c>
      <c r="J64" s="100">
        <v>118190</v>
      </c>
      <c r="K64" s="100">
        <v>118190</v>
      </c>
      <c r="L64" s="207">
        <f t="shared" si="1"/>
        <v>1</v>
      </c>
    </row>
    <row r="65" spans="6:12">
      <c r="F65" s="99" t="str">
        <v>mercy Peter</v>
      </c>
      <c r="G65" s="100">
        <v>0</v>
      </c>
      <c r="H65" s="100">
        <v>0</v>
      </c>
      <c r="I65" s="206" t="str">
        <f t="shared" si="0"/>
        <v>-</v>
      </c>
      <c r="J65" s="100">
        <v>45240</v>
      </c>
      <c r="K65" s="100">
        <v>45240</v>
      </c>
      <c r="L65" s="207">
        <f t="shared" si="1"/>
        <v>1</v>
      </c>
    </row>
    <row r="66" spans="6:12">
      <c r="F66" s="99" t="str">
        <v>Imegwa Philomena</v>
      </c>
      <c r="G66" s="100">
        <v>11250</v>
      </c>
      <c r="H66" s="100">
        <v>11250</v>
      </c>
      <c r="I66" s="206">
        <f t="shared" si="0"/>
        <v>1</v>
      </c>
      <c r="J66" s="100">
        <v>228059.5</v>
      </c>
      <c r="K66" s="100">
        <v>153099.5</v>
      </c>
      <c r="L66" s="207">
        <f t="shared" si="1"/>
        <v>0.67131384572885588</v>
      </c>
    </row>
    <row r="67" spans="6:12">
      <c r="F67" s="99" t="str">
        <v>stella Raphael</v>
      </c>
      <c r="G67" s="100">
        <v>112400</v>
      </c>
      <c r="H67" s="100">
        <v>112400</v>
      </c>
      <c r="I67" s="206">
        <f t="shared" si="0"/>
        <v>1</v>
      </c>
      <c r="J67" s="100">
        <v>1501</v>
      </c>
      <c r="K67" s="100">
        <v>1501</v>
      </c>
      <c r="L67" s="207">
        <f t="shared" si="1"/>
        <v>1</v>
      </c>
    </row>
    <row r="68" spans="6:12">
      <c r="F68" s="99" t="str">
        <v>dorcas Adewale</v>
      </c>
      <c r="G68" s="100">
        <v>99920</v>
      </c>
      <c r="H68" s="100">
        <v>99920</v>
      </c>
      <c r="I68" s="206">
        <f t="shared" si="0"/>
        <v>1</v>
      </c>
      <c r="J68" s="100">
        <v>63291</v>
      </c>
      <c r="K68" s="100">
        <v>63291</v>
      </c>
      <c r="L68" s="207">
        <f t="shared" si="1"/>
        <v>1</v>
      </c>
    </row>
    <row r="69" spans="6:12">
      <c r="F69" s="99" t="str">
        <v>Balogun a Amineet James</v>
      </c>
      <c r="G69" s="100">
        <v>24950</v>
      </c>
      <c r="H69" s="100">
        <v>24950</v>
      </c>
      <c r="I69" s="206">
        <f t="shared" si="0"/>
        <v>1</v>
      </c>
      <c r="J69" s="100">
        <v>31410</v>
      </c>
      <c r="K69" s="100">
        <v>31410</v>
      </c>
      <c r="L69" s="207">
        <f t="shared" si="1"/>
        <v>1</v>
      </c>
    </row>
    <row r="70" spans="6:12">
      <c r="F70" s="99" t="str">
        <v>sussan victory</v>
      </c>
      <c r="G70" s="100">
        <v>88550</v>
      </c>
      <c r="H70" s="100">
        <v>88550</v>
      </c>
      <c r="I70" s="206">
        <f t="shared" si="0"/>
        <v>1</v>
      </c>
      <c r="J70" s="100">
        <v>59580</v>
      </c>
      <c r="K70" s="100">
        <v>59580</v>
      </c>
      <c r="L70" s="207">
        <f t="shared" si="1"/>
        <v>1</v>
      </c>
    </row>
    <row r="71" spans="6:12">
      <c r="F71" s="99" t="str">
        <v>Ashimedua Godson</v>
      </c>
      <c r="G71" s="100">
        <v>89600</v>
      </c>
      <c r="H71" s="100">
        <v>89600</v>
      </c>
      <c r="I71" s="206">
        <f t="shared" si="0"/>
        <v>1</v>
      </c>
      <c r="J71" s="100">
        <v>85030</v>
      </c>
      <c r="K71" s="100">
        <v>85030</v>
      </c>
      <c r="L71" s="207">
        <f t="shared" si="1"/>
        <v>1</v>
      </c>
    </row>
    <row r="72" spans="6:12">
      <c r="F72" s="99" t="str">
        <v>Merit zion</v>
      </c>
      <c r="G72" s="100">
        <v>135880</v>
      </c>
      <c r="H72" s="100">
        <v>135880</v>
      </c>
      <c r="I72" s="206">
        <f t="shared" si="0"/>
        <v>1</v>
      </c>
      <c r="J72" s="100">
        <v>134480</v>
      </c>
      <c r="K72" s="100">
        <v>134480</v>
      </c>
      <c r="L72" s="207">
        <f t="shared" si="1"/>
        <v>1</v>
      </c>
    </row>
    <row r="73" spans="6:12">
      <c r="F73" s="99" t="str">
        <v>Queen Alex</v>
      </c>
      <c r="G73" s="100">
        <v>154400</v>
      </c>
      <c r="H73" s="100">
        <v>154400</v>
      </c>
      <c r="I73" s="206">
        <f t="shared" si="0"/>
        <v>1</v>
      </c>
      <c r="J73" s="100">
        <v>20500</v>
      </c>
      <c r="K73" s="100">
        <v>20500</v>
      </c>
      <c r="L73" s="207">
        <f t="shared" si="1"/>
        <v>1</v>
      </c>
    </row>
    <row r="74" spans="6:12">
      <c r="F74" s="99" t="str">
        <v>oreoluwa chidi</v>
      </c>
      <c r="G74" s="100">
        <v>0</v>
      </c>
      <c r="H74" s="100">
        <v>0</v>
      </c>
      <c r="I74" s="206" t="str">
        <f t="shared" si="0"/>
        <v>-</v>
      </c>
      <c r="J74" s="100">
        <v>58152</v>
      </c>
      <c r="K74" s="100">
        <v>58152</v>
      </c>
      <c r="L74" s="207">
        <f t="shared" si="1"/>
        <v>1</v>
      </c>
    </row>
    <row r="75" spans="6:12">
      <c r="F75" s="99" t="str">
        <v>Chinonso Micheal</v>
      </c>
      <c r="G75" s="100">
        <v>182410</v>
      </c>
      <c r="H75" s="100">
        <v>182410</v>
      </c>
      <c r="I75" s="206">
        <f t="shared" si="0"/>
        <v>1</v>
      </c>
      <c r="J75" s="100">
        <v>92380</v>
      </c>
      <c r="K75" s="100">
        <v>92380</v>
      </c>
      <c r="L75" s="207">
        <f t="shared" si="1"/>
        <v>1</v>
      </c>
    </row>
    <row r="76" spans="6:12">
      <c r="F76" s="99" t="str">
        <v>Titi Bishop</v>
      </c>
      <c r="G76" s="100">
        <v>128200</v>
      </c>
      <c r="H76" s="100">
        <v>128200</v>
      </c>
      <c r="I76" s="206">
        <f t="shared" si="0"/>
        <v>1</v>
      </c>
      <c r="J76" s="100">
        <v>90011</v>
      </c>
      <c r="K76" s="100">
        <v>90011</v>
      </c>
      <c r="L76" s="207">
        <f t="shared" si="1"/>
        <v>1</v>
      </c>
    </row>
    <row r="77" spans="6:12">
      <c r="F77" s="99" t="str">
        <v>zainab Pascal</v>
      </c>
      <c r="G77" s="100">
        <v>299535</v>
      </c>
      <c r="H77" s="100">
        <v>299535</v>
      </c>
      <c r="I77" s="206">
        <f t="shared" si="0"/>
        <v>1</v>
      </c>
      <c r="J77" s="100">
        <v>11400</v>
      </c>
      <c r="K77" s="100">
        <v>11400</v>
      </c>
      <c r="L77" s="207">
        <f t="shared" si="1"/>
        <v>1</v>
      </c>
    </row>
    <row r="78" spans="6:12">
      <c r="F78" s="99" t="str">
        <v>Hellen Prince</v>
      </c>
      <c r="G78" s="100">
        <v>1106585</v>
      </c>
      <c r="H78" s="100">
        <v>1024585</v>
      </c>
      <c r="I78" s="206">
        <f t="shared" si="0"/>
        <v>0.9258981460981307</v>
      </c>
      <c r="J78" s="100">
        <v>21801</v>
      </c>
      <c r="K78" s="100">
        <v>21801</v>
      </c>
      <c r="L78" s="207">
        <f t="shared" si="1"/>
        <v>1</v>
      </c>
    </row>
    <row r="79" spans="6:12">
      <c r="F79" s="99" t="str">
        <v>stephanie azeez</v>
      </c>
      <c r="G79" s="100">
        <v>12750</v>
      </c>
      <c r="H79" s="100">
        <v>12750</v>
      </c>
      <c r="I79" s="206">
        <f t="shared" si="0"/>
        <v>1</v>
      </c>
      <c r="J79" s="100">
        <v>24150</v>
      </c>
      <c r="K79" s="100">
        <v>24150</v>
      </c>
      <c r="L79" s="207">
        <f t="shared" si="1"/>
        <v>1</v>
      </c>
    </row>
    <row r="80" spans="6:12">
      <c r="F80" s="99" t="str">
        <v>Margaret Muhammed</v>
      </c>
      <c r="G80" s="100">
        <v>42810</v>
      </c>
      <c r="H80" s="100">
        <v>42810</v>
      </c>
      <c r="I80" s="206">
        <f t="shared" si="0"/>
        <v>1</v>
      </c>
      <c r="J80" s="100">
        <v>20150</v>
      </c>
      <c r="K80" s="100">
        <v>20150</v>
      </c>
      <c r="L80" s="207">
        <f t="shared" si="1"/>
        <v>1</v>
      </c>
    </row>
    <row r="81" spans="6:12">
      <c r="F81" s="99" t="str">
        <v>Rita uche</v>
      </c>
      <c r="G81" s="100">
        <v>85140</v>
      </c>
      <c r="H81" s="100">
        <v>85140</v>
      </c>
      <c r="I81" s="206">
        <f t="shared" si="0"/>
        <v>1</v>
      </c>
      <c r="J81" s="100">
        <v>85500</v>
      </c>
      <c r="K81" s="100">
        <v>85500</v>
      </c>
      <c r="L81" s="207">
        <f t="shared" si="1"/>
        <v>1</v>
      </c>
    </row>
    <row r="82" spans="6:12">
      <c r="F82" s="99" t="str">
        <v>Loveth Adesoji</v>
      </c>
      <c r="G82" s="100">
        <v>251950</v>
      </c>
      <c r="H82" s="100">
        <v>251950</v>
      </c>
      <c r="I82" s="206">
        <f t="shared" si="0"/>
        <v>1</v>
      </c>
      <c r="J82" s="100">
        <v>62200</v>
      </c>
      <c r="K82" s="100">
        <v>62200</v>
      </c>
      <c r="L82" s="207">
        <f t="shared" si="1"/>
        <v>1</v>
      </c>
    </row>
    <row r="83" spans="6:12">
      <c r="F83" s="99" t="str">
        <v>Ofegha Toluwalase</v>
      </c>
      <c r="G83" s="100">
        <v>251230</v>
      </c>
      <c r="H83" s="100">
        <v>225730</v>
      </c>
      <c r="I83" s="206">
        <f t="shared" si="0"/>
        <v>0.8984993830354655</v>
      </c>
      <c r="J83" s="100">
        <v>39901</v>
      </c>
      <c r="K83" s="100">
        <v>39901</v>
      </c>
      <c r="L83" s="207">
        <f t="shared" si="1"/>
        <v>1</v>
      </c>
    </row>
    <row r="84" spans="6:12">
      <c r="F84" s="99" t="str">
        <v>Ameerah Utibeabasi</v>
      </c>
      <c r="G84" s="100">
        <v>428660</v>
      </c>
      <c r="H84" s="100">
        <v>362610</v>
      </c>
      <c r="I84" s="206">
        <f t="shared" si="0"/>
        <v>0.84591517752997714</v>
      </c>
      <c r="J84" s="100">
        <v>7420</v>
      </c>
      <c r="K84" s="100">
        <v>7420</v>
      </c>
      <c r="L84" s="207">
        <f t="shared" si="1"/>
        <v>1</v>
      </c>
    </row>
    <row r="85" spans="6:12">
      <c r="F85" s="99" t="str">
        <v>Amala AMAECHI</v>
      </c>
      <c r="G85" s="100">
        <v>40250</v>
      </c>
      <c r="H85" s="100">
        <v>40250</v>
      </c>
      <c r="I85" s="206">
        <f t="shared" si="0"/>
        <v>1</v>
      </c>
      <c r="J85" s="100">
        <v>25601</v>
      </c>
      <c r="K85" s="100">
        <v>25601</v>
      </c>
      <c r="L85" s="207">
        <f t="shared" si="1"/>
        <v>1</v>
      </c>
    </row>
    <row r="86" spans="6:12">
      <c r="F86" s="99" t="str">
        <v>rosemary Goodluck</v>
      </c>
      <c r="G86" s="100">
        <v>331110</v>
      </c>
      <c r="H86" s="100">
        <v>331110</v>
      </c>
      <c r="I86" s="206">
        <f t="shared" ref="I86:I124" si="2">IFERROR(H86/G86,"-")</f>
        <v>1</v>
      </c>
      <c r="J86" s="100">
        <v>0</v>
      </c>
      <c r="K86" s="100">
        <v>0</v>
      </c>
      <c r="L86" s="207" t="str">
        <f t="shared" ref="L86:L124" si="3">IFERROR(K86/J86,"-")</f>
        <v>-</v>
      </c>
    </row>
    <row r="87" spans="6:12">
      <c r="F87" s="99" t="str">
        <v>Rose kelvin</v>
      </c>
      <c r="G87" s="100">
        <v>126220</v>
      </c>
      <c r="H87" s="100">
        <v>126220</v>
      </c>
      <c r="I87" s="206">
        <f t="shared" si="2"/>
        <v>1</v>
      </c>
      <c r="J87" s="100">
        <v>74742</v>
      </c>
      <c r="K87" s="100">
        <v>73241</v>
      </c>
      <c r="L87" s="207">
        <f t="shared" si="3"/>
        <v>0.97991758315271205</v>
      </c>
    </row>
    <row r="88" spans="6:12">
      <c r="F88" s="99" t="str">
        <v>Perfect MASTER LIGHT</v>
      </c>
      <c r="G88" s="100">
        <v>0</v>
      </c>
      <c r="H88" s="100">
        <v>0</v>
      </c>
      <c r="I88" s="206" t="str">
        <f t="shared" si="2"/>
        <v>-</v>
      </c>
      <c r="J88" s="100">
        <v>52260</v>
      </c>
      <c r="K88" s="100">
        <v>52260</v>
      </c>
      <c r="L88" s="207">
        <f t="shared" si="3"/>
        <v>1</v>
      </c>
    </row>
    <row r="89" spans="6:12">
      <c r="F89" s="99" t="str">
        <v>Chidera Aye</v>
      </c>
      <c r="G89" s="100">
        <v>0</v>
      </c>
      <c r="H89" s="100">
        <v>0</v>
      </c>
      <c r="I89" s="206" t="str">
        <f t="shared" si="2"/>
        <v>-</v>
      </c>
      <c r="J89" s="100">
        <v>10450</v>
      </c>
      <c r="K89" s="100">
        <v>10450</v>
      </c>
      <c r="L89" s="207">
        <f t="shared" si="3"/>
        <v>1</v>
      </c>
    </row>
    <row r="90" spans="6:12">
      <c r="F90" s="99" t="str">
        <v>Abisoye Simon</v>
      </c>
      <c r="G90" s="100">
        <v>210555</v>
      </c>
      <c r="H90" s="100">
        <v>78400</v>
      </c>
      <c r="I90" s="206">
        <f t="shared" si="2"/>
        <v>0.37234926741231505</v>
      </c>
      <c r="J90" s="100">
        <v>43260</v>
      </c>
      <c r="K90" s="100">
        <v>43260</v>
      </c>
      <c r="L90" s="207">
        <f t="shared" si="3"/>
        <v>1</v>
      </c>
    </row>
    <row r="91" spans="6:12">
      <c r="F91" s="99" t="str">
        <v>Jennifer stephen</v>
      </c>
      <c r="G91" s="100">
        <v>10050</v>
      </c>
      <c r="H91" s="100">
        <v>10050</v>
      </c>
      <c r="I91" s="206">
        <f t="shared" si="2"/>
        <v>1</v>
      </c>
      <c r="J91" s="100">
        <v>28081</v>
      </c>
      <c r="K91" s="100">
        <v>28081</v>
      </c>
      <c r="L91" s="207">
        <f t="shared" si="3"/>
        <v>1</v>
      </c>
    </row>
    <row r="92" spans="6:12">
      <c r="F92" s="99" t="str">
        <v>sophia Tanitoluwa</v>
      </c>
      <c r="G92" s="100">
        <v>80250</v>
      </c>
      <c r="H92" s="100">
        <v>80250</v>
      </c>
      <c r="I92" s="206">
        <f t="shared" si="2"/>
        <v>1</v>
      </c>
      <c r="J92" s="100">
        <v>40541</v>
      </c>
      <c r="K92" s="100">
        <v>40541</v>
      </c>
      <c r="L92" s="207">
        <f t="shared" si="3"/>
        <v>1</v>
      </c>
    </row>
    <row r="93" spans="6:12">
      <c r="F93" s="99" t="str">
        <v>William Henry</v>
      </c>
      <c r="G93" s="100">
        <v>192180</v>
      </c>
      <c r="H93" s="100">
        <v>192180</v>
      </c>
      <c r="I93" s="206">
        <f t="shared" si="2"/>
        <v>1</v>
      </c>
      <c r="J93" s="100">
        <v>8400</v>
      </c>
      <c r="K93" s="100">
        <v>8400</v>
      </c>
      <c r="L93" s="207">
        <f t="shared" si="3"/>
        <v>1</v>
      </c>
    </row>
    <row r="94" spans="6:12">
      <c r="F94" s="99" t="str">
        <v>Martins Obafemi</v>
      </c>
      <c r="G94" s="100">
        <v>233150</v>
      </c>
      <c r="H94" s="100">
        <v>233150</v>
      </c>
      <c r="I94" s="206">
        <f t="shared" si="2"/>
        <v>1</v>
      </c>
      <c r="J94" s="100">
        <v>213691</v>
      </c>
      <c r="K94" s="100">
        <v>176631</v>
      </c>
      <c r="L94" s="207">
        <f t="shared" si="3"/>
        <v>0.82657201285968995</v>
      </c>
    </row>
    <row r="95" spans="6:12">
      <c r="F95" s="99" t="str">
        <v>Olive joy</v>
      </c>
      <c r="G95" s="100">
        <v>27450</v>
      </c>
      <c r="H95" s="100">
        <v>27450</v>
      </c>
      <c r="I95" s="206">
        <f t="shared" si="2"/>
        <v>1</v>
      </c>
      <c r="J95" s="100">
        <v>13952</v>
      </c>
      <c r="K95" s="100">
        <v>13952</v>
      </c>
      <c r="L95" s="207">
        <f t="shared" si="3"/>
        <v>1</v>
      </c>
    </row>
    <row r="96" spans="6:12">
      <c r="F96" s="99" t="str">
        <v>Bethel Rasak Faruk</v>
      </c>
      <c r="G96" s="100">
        <v>0</v>
      </c>
      <c r="H96" s="100">
        <v>0</v>
      </c>
      <c r="I96" s="206" t="str">
        <f t="shared" si="2"/>
        <v>-</v>
      </c>
      <c r="J96" s="100">
        <v>6101</v>
      </c>
      <c r="K96" s="100">
        <v>6101</v>
      </c>
      <c r="L96" s="207">
        <f t="shared" si="3"/>
        <v>1</v>
      </c>
    </row>
    <row r="97" spans="6:12">
      <c r="F97" s="99" t="str">
        <v>Oluchi monday</v>
      </c>
      <c r="G97" s="100">
        <v>74400</v>
      </c>
      <c r="H97" s="100">
        <v>74400</v>
      </c>
      <c r="I97" s="206">
        <f t="shared" si="2"/>
        <v>1</v>
      </c>
      <c r="J97" s="100">
        <v>7902</v>
      </c>
      <c r="K97" s="100">
        <v>7902</v>
      </c>
      <c r="L97" s="207">
        <f t="shared" si="3"/>
        <v>1</v>
      </c>
    </row>
    <row r="98" spans="6:12">
      <c r="F98" s="99" t="str">
        <v>Pollyanna SOLOMON</v>
      </c>
      <c r="G98" s="100">
        <v>162200</v>
      </c>
      <c r="H98" s="100">
        <v>162200</v>
      </c>
      <c r="I98" s="206">
        <f t="shared" si="2"/>
        <v>1</v>
      </c>
      <c r="J98" s="100">
        <v>61096</v>
      </c>
      <c r="K98" s="100">
        <v>61096</v>
      </c>
      <c r="L98" s="207">
        <f t="shared" si="3"/>
        <v>1</v>
      </c>
    </row>
    <row r="99" spans="6:12">
      <c r="F99" s="99" t="str">
        <v>Fidelia Martins</v>
      </c>
      <c r="G99" s="100">
        <v>87250</v>
      </c>
      <c r="H99" s="100">
        <v>87250</v>
      </c>
      <c r="I99" s="206">
        <f t="shared" si="2"/>
        <v>1</v>
      </c>
      <c r="J99" s="100">
        <v>0</v>
      </c>
      <c r="K99" s="100">
        <v>0</v>
      </c>
      <c r="L99" s="207" t="str">
        <f t="shared" si="3"/>
        <v>-</v>
      </c>
    </row>
    <row r="100" spans="6:12">
      <c r="F100" s="99" t="str">
        <v>DIVINE IDRIS</v>
      </c>
      <c r="G100" s="100">
        <v>44600</v>
      </c>
      <c r="H100" s="100">
        <v>44600</v>
      </c>
      <c r="I100" s="206">
        <f t="shared" si="2"/>
        <v>1</v>
      </c>
      <c r="J100" s="100">
        <v>1501</v>
      </c>
      <c r="K100" s="100">
        <v>1501</v>
      </c>
      <c r="L100" s="207">
        <f t="shared" si="3"/>
        <v>1</v>
      </c>
    </row>
    <row r="101" spans="6:12">
      <c r="F101" s="99" t="str">
        <v>olabisi Kingsley</v>
      </c>
      <c r="G101" s="100">
        <v>165840</v>
      </c>
      <c r="H101" s="100">
        <v>38490</v>
      </c>
      <c r="I101" s="206">
        <f t="shared" si="2"/>
        <v>0.23209117221418235</v>
      </c>
      <c r="J101" s="100">
        <v>17550</v>
      </c>
      <c r="K101" s="100">
        <v>17550</v>
      </c>
      <c r="L101" s="207">
        <f t="shared" si="3"/>
        <v>1</v>
      </c>
    </row>
    <row r="102" spans="6:12">
      <c r="F102" s="99" t="str">
        <v>Mietra Azubuike</v>
      </c>
      <c r="G102" s="100">
        <v>91070</v>
      </c>
      <c r="H102" s="100">
        <v>91070</v>
      </c>
      <c r="I102" s="206">
        <f t="shared" si="2"/>
        <v>1</v>
      </c>
      <c r="J102" s="100">
        <v>8300</v>
      </c>
      <c r="K102" s="100">
        <v>8300</v>
      </c>
      <c r="L102" s="207">
        <f t="shared" si="3"/>
        <v>1</v>
      </c>
    </row>
    <row r="103" spans="6:12">
      <c r="F103" s="99" t="str">
        <v>Gem ABRAHAM</v>
      </c>
      <c r="G103" s="100">
        <v>114600</v>
      </c>
      <c r="H103" s="100">
        <v>114600</v>
      </c>
      <c r="I103" s="206">
        <f t="shared" si="2"/>
        <v>1</v>
      </c>
      <c r="J103" s="100">
        <v>0</v>
      </c>
      <c r="K103" s="100">
        <v>0</v>
      </c>
      <c r="L103" s="207" t="str">
        <f t="shared" si="3"/>
        <v>-</v>
      </c>
    </row>
    <row r="104" spans="6:12">
      <c r="F104" s="99" t="str">
        <v>Ada Misan</v>
      </c>
      <c r="G104" s="100">
        <v>58150</v>
      </c>
      <c r="H104" s="100">
        <v>58150</v>
      </c>
      <c r="I104" s="206">
        <f t="shared" si="2"/>
        <v>1</v>
      </c>
      <c r="J104" s="100">
        <v>12050</v>
      </c>
      <c r="K104" s="100">
        <v>12050</v>
      </c>
      <c r="L104" s="207">
        <f t="shared" si="3"/>
        <v>1</v>
      </c>
    </row>
    <row r="105" spans="6:12">
      <c r="F105" s="99" t="str">
        <v>Vika moussa</v>
      </c>
      <c r="G105" s="100">
        <v>0</v>
      </c>
      <c r="H105" s="100">
        <v>0</v>
      </c>
      <c r="I105" s="206" t="str">
        <f t="shared" si="2"/>
        <v>-</v>
      </c>
      <c r="J105" s="100">
        <v>10801</v>
      </c>
      <c r="K105" s="100">
        <v>10801</v>
      </c>
      <c r="L105" s="207">
        <f t="shared" si="3"/>
        <v>1</v>
      </c>
    </row>
    <row r="106" spans="6:12">
      <c r="F106" s="99" t="str">
        <v>Anu Daniel</v>
      </c>
      <c r="G106" s="100">
        <v>39350</v>
      </c>
      <c r="H106" s="100">
        <v>39350</v>
      </c>
      <c r="I106" s="206">
        <f t="shared" si="2"/>
        <v>1</v>
      </c>
      <c r="J106" s="100">
        <v>7501</v>
      </c>
      <c r="K106" s="100">
        <v>7501</v>
      </c>
      <c r="L106" s="207">
        <f t="shared" si="3"/>
        <v>1</v>
      </c>
    </row>
    <row r="107" spans="6:12">
      <c r="F107" s="99" t="str">
        <v>Marie Francis</v>
      </c>
      <c r="G107" s="100">
        <v>207100</v>
      </c>
      <c r="H107" s="100">
        <v>207100</v>
      </c>
      <c r="I107" s="206">
        <f t="shared" si="2"/>
        <v>1</v>
      </c>
      <c r="J107" s="100">
        <v>1501</v>
      </c>
      <c r="K107" s="100">
        <v>1501</v>
      </c>
      <c r="L107" s="207">
        <f t="shared" si="3"/>
        <v>1</v>
      </c>
    </row>
    <row r="108" spans="6:12">
      <c r="F108" s="99" t="str">
        <v>Tomilola Ilerioluwa</v>
      </c>
      <c r="G108" s="100">
        <v>14900</v>
      </c>
      <c r="H108" s="100">
        <v>14900</v>
      </c>
      <c r="I108" s="206">
        <f t="shared" si="2"/>
        <v>1</v>
      </c>
      <c r="J108" s="100">
        <v>15550</v>
      </c>
      <c r="K108" s="100">
        <v>15550</v>
      </c>
      <c r="L108" s="207">
        <f t="shared" si="3"/>
        <v>1</v>
      </c>
    </row>
    <row r="109" spans="6:12">
      <c r="F109" s="99" t="str">
        <v>Lillie Dean</v>
      </c>
      <c r="G109" s="100">
        <v>71000</v>
      </c>
      <c r="H109" s="100">
        <v>71000</v>
      </c>
      <c r="I109" s="206">
        <f t="shared" si="2"/>
        <v>1</v>
      </c>
      <c r="J109" s="100">
        <v>0</v>
      </c>
      <c r="K109" s="100">
        <v>0</v>
      </c>
      <c r="L109" s="207" t="str">
        <f t="shared" si="3"/>
        <v>-</v>
      </c>
    </row>
    <row r="110" spans="6:12">
      <c r="F110" s="99" t="str">
        <v>Rachael Israel</v>
      </c>
      <c r="G110" s="100">
        <v>99300</v>
      </c>
      <c r="H110" s="100">
        <v>99300</v>
      </c>
      <c r="I110" s="206">
        <f t="shared" si="2"/>
        <v>1</v>
      </c>
      <c r="J110" s="100">
        <v>17061</v>
      </c>
      <c r="K110" s="100">
        <v>17061</v>
      </c>
      <c r="L110" s="207">
        <f t="shared" si="3"/>
        <v>1</v>
      </c>
    </row>
    <row r="111" spans="6:12">
      <c r="F111" s="99" t="str">
        <v>Sonia emmanuel Henry jack</v>
      </c>
      <c r="G111" s="100">
        <v>172500</v>
      </c>
      <c r="H111" s="100">
        <v>172500</v>
      </c>
      <c r="I111" s="206">
        <f t="shared" si="2"/>
        <v>1</v>
      </c>
      <c r="J111" s="100">
        <v>0</v>
      </c>
      <c r="K111" s="100">
        <v>0</v>
      </c>
      <c r="L111" s="207" t="str">
        <f t="shared" si="3"/>
        <v>-</v>
      </c>
    </row>
    <row r="112" spans="6:12">
      <c r="F112" s="99" t="str">
        <v>prudent denny</v>
      </c>
      <c r="G112" s="100">
        <v>0</v>
      </c>
      <c r="H112" s="100">
        <v>0</v>
      </c>
      <c r="I112" s="206" t="str">
        <f t="shared" si="2"/>
        <v>-</v>
      </c>
      <c r="J112" s="100">
        <v>38520</v>
      </c>
      <c r="K112" s="100">
        <v>38520</v>
      </c>
      <c r="L112" s="207">
        <f t="shared" si="3"/>
        <v>1</v>
      </c>
    </row>
    <row r="113" spans="6:12">
      <c r="F113" s="99" t="str">
        <v>kiara Oluwabukola</v>
      </c>
      <c r="G113" s="100">
        <v>46550</v>
      </c>
      <c r="H113" s="100">
        <v>46550</v>
      </c>
      <c r="I113" s="206">
        <f t="shared" si="2"/>
        <v>1</v>
      </c>
      <c r="J113" s="100">
        <v>55840</v>
      </c>
      <c r="K113" s="100">
        <v>55840</v>
      </c>
      <c r="L113" s="207">
        <f t="shared" si="3"/>
        <v>1</v>
      </c>
    </row>
    <row r="114" spans="6:12">
      <c r="F114" s="99" t="str">
        <v>Emmanuel Deborah chimee</v>
      </c>
      <c r="G114" s="100">
        <v>65150</v>
      </c>
      <c r="H114" s="100">
        <v>65150</v>
      </c>
      <c r="I114" s="206">
        <f t="shared" si="2"/>
        <v>1</v>
      </c>
      <c r="J114" s="100">
        <v>31780</v>
      </c>
      <c r="K114" s="100">
        <v>31780</v>
      </c>
      <c r="L114" s="207">
        <f t="shared" si="3"/>
        <v>1</v>
      </c>
    </row>
    <row r="115" spans="6:12">
      <c r="F115" s="99" t="str">
        <v>Justina Mavis</v>
      </c>
      <c r="G115" s="100">
        <v>24150</v>
      </c>
      <c r="H115" s="100">
        <v>24150</v>
      </c>
      <c r="I115" s="206">
        <f t="shared" si="2"/>
        <v>1</v>
      </c>
      <c r="J115" s="100">
        <v>7750</v>
      </c>
      <c r="K115" s="100">
        <v>7750</v>
      </c>
      <c r="L115" s="207">
        <f t="shared" si="3"/>
        <v>1</v>
      </c>
    </row>
    <row r="116" spans="6:12">
      <c r="F116" s="99" t="str">
        <v>Mariam Sheun</v>
      </c>
      <c r="G116" s="100">
        <v>643800</v>
      </c>
      <c r="H116" s="100">
        <v>643800</v>
      </c>
      <c r="I116" s="206">
        <f t="shared" si="2"/>
        <v>1</v>
      </c>
      <c r="J116" s="100">
        <v>14100</v>
      </c>
      <c r="K116" s="100">
        <v>14100</v>
      </c>
      <c r="L116" s="207">
        <f t="shared" si="3"/>
        <v>1</v>
      </c>
    </row>
    <row r="117" spans="6:12">
      <c r="F117" s="99" t="str">
        <v>ChuChu kizito</v>
      </c>
      <c r="G117" s="100">
        <v>42600</v>
      </c>
      <c r="H117" s="100">
        <v>42600</v>
      </c>
      <c r="I117" s="206">
        <f t="shared" si="2"/>
        <v>1</v>
      </c>
      <c r="J117" s="100">
        <v>31685</v>
      </c>
      <c r="K117" s="100">
        <v>31685</v>
      </c>
      <c r="L117" s="207">
        <f t="shared" si="3"/>
        <v>1</v>
      </c>
    </row>
    <row r="118" spans="6:12">
      <c r="F118" s="99" t="str">
        <v>Joy David</v>
      </c>
      <c r="G118" s="100">
        <v>22240</v>
      </c>
      <c r="H118" s="100">
        <v>22240</v>
      </c>
      <c r="I118" s="206">
        <f t="shared" si="2"/>
        <v>1</v>
      </c>
      <c r="J118" s="100">
        <v>18171</v>
      </c>
      <c r="K118" s="100">
        <v>18171</v>
      </c>
      <c r="L118" s="207">
        <f t="shared" si="3"/>
        <v>1</v>
      </c>
    </row>
    <row r="119" spans="6:12">
      <c r="F119" s="99" t="str">
        <v>osas Spiff</v>
      </c>
      <c r="G119" s="100">
        <v>0</v>
      </c>
      <c r="H119" s="100">
        <v>0</v>
      </c>
      <c r="I119" s="206" t="str">
        <f t="shared" si="2"/>
        <v>-</v>
      </c>
      <c r="J119" s="100">
        <v>17700</v>
      </c>
      <c r="K119" s="100">
        <v>17700</v>
      </c>
      <c r="L119" s="207">
        <f t="shared" si="3"/>
        <v>1</v>
      </c>
    </row>
    <row r="120" spans="6:12">
      <c r="F120" s="99" t="str">
        <v>Molly Muhammad</v>
      </c>
      <c r="G120" s="100">
        <v>500420</v>
      </c>
      <c r="H120" s="100">
        <v>500420</v>
      </c>
      <c r="I120" s="206">
        <f t="shared" si="2"/>
        <v>1</v>
      </c>
      <c r="J120" s="100">
        <v>0</v>
      </c>
      <c r="K120" s="100">
        <v>0</v>
      </c>
      <c r="L120" s="207" t="str">
        <f t="shared" si="3"/>
        <v>-</v>
      </c>
    </row>
    <row r="121" spans="6:12">
      <c r="F121" s="99" t="str">
        <v>jannybliss Daniel Scott</v>
      </c>
      <c r="G121" s="100">
        <v>126100</v>
      </c>
      <c r="H121" s="100">
        <v>126100</v>
      </c>
      <c r="I121" s="206">
        <f t="shared" si="2"/>
        <v>1</v>
      </c>
      <c r="J121" s="100">
        <v>0</v>
      </c>
      <c r="K121" s="100">
        <v>0</v>
      </c>
      <c r="L121" s="207" t="str">
        <f t="shared" si="3"/>
        <v>-</v>
      </c>
    </row>
    <row r="122" spans="6:12">
      <c r="F122" s="99" t="str">
        <v>bello Promise</v>
      </c>
      <c r="G122" s="100">
        <v>21607.5</v>
      </c>
      <c r="H122" s="100">
        <v>21607.5</v>
      </c>
      <c r="I122" s="206">
        <f t="shared" si="2"/>
        <v>1</v>
      </c>
      <c r="J122" s="100">
        <v>0</v>
      </c>
      <c r="K122" s="100">
        <v>0</v>
      </c>
      <c r="L122" s="207" t="str">
        <f t="shared" si="3"/>
        <v>-</v>
      </c>
    </row>
    <row r="123" spans="6:12">
      <c r="F123" s="99" t="str">
        <v>precious samuel</v>
      </c>
      <c r="G123" s="100">
        <v>0</v>
      </c>
      <c r="H123" s="100">
        <v>0</v>
      </c>
      <c r="I123" s="206" t="str">
        <f t="shared" si="2"/>
        <v>-</v>
      </c>
      <c r="J123" s="100">
        <v>6600</v>
      </c>
      <c r="K123" s="100">
        <v>6600</v>
      </c>
      <c r="L123" s="207">
        <f t="shared" si="3"/>
        <v>1</v>
      </c>
    </row>
    <row r="124" spans="6:12" ht="15" thickBot="1">
      <c r="F124" s="184" t="str">
        <v>Victoria Sam</v>
      </c>
      <c r="G124" s="146">
        <v>0</v>
      </c>
      <c r="H124" s="146">
        <v>0</v>
      </c>
      <c r="I124" s="208" t="str">
        <f t="shared" si="2"/>
        <v>-</v>
      </c>
      <c r="J124" s="146">
        <v>5100</v>
      </c>
      <c r="K124" s="146">
        <v>5100</v>
      </c>
      <c r="L124" s="209">
        <f t="shared" si="3"/>
        <v>1</v>
      </c>
    </row>
    <row r="125" spans="6:12" ht="15" thickBot="1">
      <c r="F125" s="72" t="s">
        <v>1351</v>
      </c>
      <c r="G125" s="210">
        <f>SUM(_xlfn.ANCHORARRAY(G21))</f>
        <v>25013215</v>
      </c>
      <c r="H125" s="210">
        <f>SUM(_xlfn.ANCHORARRAY(H21))</f>
        <v>23712777.5</v>
      </c>
      <c r="I125" s="211">
        <f>H125/G125</f>
        <v>0.94800998192355523</v>
      </c>
      <c r="J125" s="210">
        <f>SUM(_xlfn.ANCHORARRAY(J21))</f>
        <v>5518818</v>
      </c>
      <c r="K125" s="210">
        <f>SUM(_xlfn.ANCHORARRAY(K21))</f>
        <v>5154661</v>
      </c>
      <c r="L125" s="212">
        <f>K125/J125</f>
        <v>0.93401539967435054</v>
      </c>
    </row>
    <row r="132" ht="15" thickBot="1"/>
    <row r="133" ht="15" thickBot="1"/>
    <row r="142" ht="15" thickBot="1"/>
    <row r="143" ht="15" thickBot="1"/>
    <row r="145" ht="15" thickBot="1"/>
    <row r="146" ht="15" thickBot="1"/>
    <row r="178" ht="15" thickBot="1"/>
    <row r="179" ht="15" thickBot="1"/>
    <row r="250" ht="15" thickBot="1"/>
    <row r="251" ht="15" thickBot="1"/>
    <row r="273" ht="15" thickBot="1"/>
    <row r="274" ht="15" thickBot="1"/>
    <row r="331" ht="15" thickBot="1"/>
    <row r="332" ht="15" thickBot="1"/>
  </sheetData>
  <mergeCells count="6">
    <mergeCell ref="C17:L18"/>
    <mergeCell ref="F4:G4"/>
    <mergeCell ref="C13:D13"/>
    <mergeCell ref="E13:F13"/>
    <mergeCell ref="C1:G2"/>
    <mergeCell ref="C20:D2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78144-4515-426E-8CC3-2552F0C0E72F}">
  <dimension ref="A1:W2051"/>
  <sheetViews>
    <sheetView topLeftCell="G1" zoomScale="80" zoomScaleNormal="80" workbookViewId="0">
      <pane ySplit="1" topLeftCell="A2" activePane="bottomLeft" state="frozen"/>
      <selection pane="bottomLeft" activeCell="O2" sqref="O2"/>
    </sheetView>
  </sheetViews>
  <sheetFormatPr defaultColWidth="9.33203125" defaultRowHeight="14.4"/>
  <cols>
    <col min="1" max="1" width="15.44140625" style="34" bestFit="1" customWidth="1"/>
    <col min="2" max="2" width="14.6640625" style="34" bestFit="1" customWidth="1"/>
    <col min="3" max="3" width="29.5546875" style="34" bestFit="1" customWidth="1"/>
    <col min="4" max="4" width="31.88671875" style="34" bestFit="1" customWidth="1"/>
    <col min="5" max="5" width="33.88671875" style="34" bestFit="1" customWidth="1"/>
    <col min="6" max="6" width="20.109375" style="34" bestFit="1" customWidth="1"/>
    <col min="7" max="7" width="17.33203125" style="34" bestFit="1" customWidth="1"/>
    <col min="8" max="8" width="48.88671875" style="34" bestFit="1" customWidth="1"/>
    <col min="9" max="9" width="9.33203125" style="34" bestFit="1" customWidth="1"/>
    <col min="10" max="10" width="16" style="34" customWidth="1"/>
    <col min="11" max="11" width="17.109375" style="34" bestFit="1" customWidth="1"/>
    <col min="12" max="12" width="27.44140625" style="34" bestFit="1" customWidth="1"/>
    <col min="13" max="13" width="17.88671875" style="39" bestFit="1" customWidth="1"/>
    <col min="14" max="15" width="19" style="34" customWidth="1"/>
    <col min="16" max="16" width="11.33203125" style="34" bestFit="1" customWidth="1"/>
    <col min="17" max="17" width="9.33203125" style="34"/>
    <col min="18" max="18" width="11.33203125" style="34" bestFit="1" customWidth="1"/>
    <col min="19" max="19" width="11.21875" style="34" bestFit="1" customWidth="1"/>
    <col min="20" max="20" width="11.33203125" style="34" bestFit="1" customWidth="1"/>
    <col min="21" max="21" width="10.6640625" style="34" bestFit="1" customWidth="1"/>
    <col min="22" max="16384" width="9.33203125" style="34"/>
  </cols>
  <sheetData>
    <row r="1" spans="1:23">
      <c r="A1" s="32" t="s">
        <v>9</v>
      </c>
      <c r="B1" s="32" t="s">
        <v>11</v>
      </c>
      <c r="C1" s="32" t="s">
        <v>13</v>
      </c>
      <c r="D1" s="32" t="s">
        <v>15</v>
      </c>
      <c r="E1" s="32" t="s">
        <v>17</v>
      </c>
      <c r="F1" s="32" t="s">
        <v>19</v>
      </c>
      <c r="G1" s="32" t="s">
        <v>35</v>
      </c>
      <c r="H1" s="32" t="s">
        <v>1310</v>
      </c>
      <c r="I1" s="33" t="s">
        <v>24</v>
      </c>
      <c r="J1" s="33" t="s">
        <v>26</v>
      </c>
      <c r="K1" s="32" t="s">
        <v>36</v>
      </c>
      <c r="L1" s="32" t="s">
        <v>38</v>
      </c>
      <c r="M1" s="32" t="s">
        <v>37</v>
      </c>
      <c r="N1" s="32" t="s">
        <v>137</v>
      </c>
      <c r="O1" s="32" t="s">
        <v>1313</v>
      </c>
      <c r="P1" s="32" t="s">
        <v>1346</v>
      </c>
      <c r="Q1" s="32" t="s">
        <v>1359</v>
      </c>
      <c r="R1" s="32" t="s">
        <v>1402</v>
      </c>
      <c r="S1" s="32" t="s">
        <v>1373</v>
      </c>
      <c r="T1" s="32" t="s">
        <v>1401</v>
      </c>
    </row>
    <row r="2" spans="1:23">
      <c r="A2" s="35">
        <v>44166.734629629631</v>
      </c>
      <c r="B2" s="36" t="s">
        <v>942</v>
      </c>
      <c r="C2" s="37" t="s">
        <v>246</v>
      </c>
      <c r="D2" s="37" t="s">
        <v>63</v>
      </c>
      <c r="E2" s="37" t="s">
        <v>78</v>
      </c>
      <c r="F2" s="37" t="s">
        <v>65</v>
      </c>
      <c r="G2" s="37" t="s">
        <v>66</v>
      </c>
      <c r="H2" s="37" t="s">
        <v>102</v>
      </c>
      <c r="I2" s="38">
        <v>2</v>
      </c>
      <c r="J2" s="38">
        <v>7000</v>
      </c>
      <c r="K2" s="37" t="s">
        <v>42</v>
      </c>
      <c r="L2" s="36" t="s">
        <v>941</v>
      </c>
      <c r="M2" s="35">
        <v>44167.50099537037</v>
      </c>
      <c r="N2" s="37" t="s">
        <v>146</v>
      </c>
      <c r="O2" s="37" t="s">
        <v>54</v>
      </c>
      <c r="P2" s="145">
        <f>IF(M2="","00:00:00",M2-A2)</f>
        <v>0.76636574073927477</v>
      </c>
      <c r="Q2" s="34">
        <f t="shared" ref="Q2:Q65" si="0">J2*I2</f>
        <v>14000</v>
      </c>
      <c r="R2" s="145">
        <f>TIMEVALUE(TEXT(A2,"HH:MM:SS"))</f>
        <v>0.73462962962962963</v>
      </c>
      <c r="S2" s="145">
        <f>IF(M2="","-",TIMEVALUE(TEXT(M2,"HH:MM:SS")))</f>
        <v>0.50099537037037034</v>
      </c>
      <c r="T2" s="172" t="str">
        <f>IF(Q2 &gt; 10000, "High Valued", "Lower Valued")</f>
        <v>High Valued</v>
      </c>
      <c r="W2" s="172"/>
    </row>
    <row r="3" spans="1:23">
      <c r="A3" s="35">
        <v>44166.734629629631</v>
      </c>
      <c r="B3" s="36" t="s">
        <v>942</v>
      </c>
      <c r="C3" s="37" t="s">
        <v>246</v>
      </c>
      <c r="D3" s="37" t="s">
        <v>63</v>
      </c>
      <c r="E3" s="37" t="s">
        <v>78</v>
      </c>
      <c r="F3" s="37" t="s">
        <v>65</v>
      </c>
      <c r="G3" s="37" t="s">
        <v>66</v>
      </c>
      <c r="H3" s="37" t="s">
        <v>81</v>
      </c>
      <c r="I3" s="38">
        <v>1</v>
      </c>
      <c r="J3" s="38">
        <v>7000</v>
      </c>
      <c r="K3" s="37" t="s">
        <v>42</v>
      </c>
      <c r="L3" s="36" t="s">
        <v>941</v>
      </c>
      <c r="M3" s="35">
        <v>44167.50099537037</v>
      </c>
      <c r="N3" s="37" t="s">
        <v>146</v>
      </c>
      <c r="O3" s="37" t="s">
        <v>54</v>
      </c>
      <c r="P3" s="145">
        <f t="shared" ref="P3:P66" si="1">IF(M3="","00:00:00",M3-A3)</f>
        <v>0.76636574073927477</v>
      </c>
      <c r="Q3" s="34">
        <f t="shared" si="0"/>
        <v>7000</v>
      </c>
      <c r="R3" s="145">
        <f t="shared" ref="R3:R66" si="2">TIMEVALUE(TEXT(A3,"HH:MM:SS"))</f>
        <v>0.73462962962962963</v>
      </c>
      <c r="S3" s="145">
        <f t="shared" ref="S3:S66" si="3">IF(M3="","-",TIMEVALUE(TEXT(M3,"HH:MM:SS")))</f>
        <v>0.50099537037037034</v>
      </c>
      <c r="T3" s="172" t="str">
        <f t="shared" ref="T3:T66" si="4">IF(Q3 &gt; 10000, "High Valued", "Lower Valued")</f>
        <v>Lower Valued</v>
      </c>
    </row>
    <row r="4" spans="1:23">
      <c r="A4" s="35">
        <v>44166.734629629631</v>
      </c>
      <c r="B4" s="36" t="s">
        <v>942</v>
      </c>
      <c r="C4" s="37" t="s">
        <v>246</v>
      </c>
      <c r="D4" s="37" t="s">
        <v>63</v>
      </c>
      <c r="E4" s="37" t="s">
        <v>78</v>
      </c>
      <c r="F4" s="37" t="s">
        <v>65</v>
      </c>
      <c r="G4" s="37" t="s">
        <v>66</v>
      </c>
      <c r="H4" s="37" t="s">
        <v>79</v>
      </c>
      <c r="I4" s="38">
        <v>1</v>
      </c>
      <c r="J4" s="38">
        <v>7000</v>
      </c>
      <c r="K4" s="37" t="s">
        <v>42</v>
      </c>
      <c r="L4" s="36" t="s">
        <v>941</v>
      </c>
      <c r="M4" s="35">
        <v>44167.50099537037</v>
      </c>
      <c r="N4" s="37" t="s">
        <v>146</v>
      </c>
      <c r="O4" s="37" t="s">
        <v>54</v>
      </c>
      <c r="P4" s="145">
        <f t="shared" si="1"/>
        <v>0.76636574073927477</v>
      </c>
      <c r="Q4" s="34">
        <f t="shared" si="0"/>
        <v>7000</v>
      </c>
      <c r="R4" s="145">
        <f t="shared" si="2"/>
        <v>0.73462962962962963</v>
      </c>
      <c r="S4" s="145">
        <f t="shared" si="3"/>
        <v>0.50099537037037034</v>
      </c>
      <c r="T4" s="172" t="str">
        <f t="shared" si="4"/>
        <v>Lower Valued</v>
      </c>
    </row>
    <row r="5" spans="1:23">
      <c r="A5" s="35">
        <v>44166.681238425925</v>
      </c>
      <c r="B5" s="36" t="s">
        <v>697</v>
      </c>
      <c r="C5" s="37" t="s">
        <v>385</v>
      </c>
      <c r="D5" s="37" t="s">
        <v>63</v>
      </c>
      <c r="E5" s="37" t="s">
        <v>78</v>
      </c>
      <c r="F5" s="37" t="s">
        <v>65</v>
      </c>
      <c r="G5" s="37" t="s">
        <v>66</v>
      </c>
      <c r="H5" s="37" t="s">
        <v>102</v>
      </c>
      <c r="I5" s="38">
        <v>1</v>
      </c>
      <c r="J5" s="38">
        <v>7000</v>
      </c>
      <c r="K5" s="37" t="s">
        <v>42</v>
      </c>
      <c r="L5" s="36" t="s">
        <v>691</v>
      </c>
      <c r="M5" s="35">
        <v>44167.505578703705</v>
      </c>
      <c r="N5" s="37" t="s">
        <v>146</v>
      </c>
      <c r="O5" s="37" t="s">
        <v>147</v>
      </c>
      <c r="P5" s="145">
        <f t="shared" si="1"/>
        <v>0.8243402777807205</v>
      </c>
      <c r="Q5" s="34">
        <f t="shared" si="0"/>
        <v>7000</v>
      </c>
      <c r="R5" s="145">
        <f t="shared" si="2"/>
        <v>0.68123842592592598</v>
      </c>
      <c r="S5" s="145">
        <f t="shared" si="3"/>
        <v>0.50557870370370372</v>
      </c>
      <c r="T5" s="172" t="str">
        <f t="shared" si="4"/>
        <v>Lower Valued</v>
      </c>
    </row>
    <row r="6" spans="1:23">
      <c r="A6" s="35">
        <v>44166.681238425925</v>
      </c>
      <c r="B6" s="36" t="s">
        <v>697</v>
      </c>
      <c r="C6" s="37" t="s">
        <v>385</v>
      </c>
      <c r="D6" s="37" t="s">
        <v>63</v>
      </c>
      <c r="E6" s="37" t="s">
        <v>78</v>
      </c>
      <c r="F6" s="37" t="s">
        <v>65</v>
      </c>
      <c r="G6" s="37" t="s">
        <v>66</v>
      </c>
      <c r="H6" s="37" t="s">
        <v>79</v>
      </c>
      <c r="I6" s="38">
        <v>1</v>
      </c>
      <c r="J6" s="38">
        <v>7000</v>
      </c>
      <c r="K6" s="37" t="s">
        <v>42</v>
      </c>
      <c r="L6" s="36" t="s">
        <v>691</v>
      </c>
      <c r="M6" s="35">
        <v>44167.505578703705</v>
      </c>
      <c r="N6" s="37" t="s">
        <v>146</v>
      </c>
      <c r="O6" s="37" t="s">
        <v>147</v>
      </c>
      <c r="P6" s="145">
        <f t="shared" si="1"/>
        <v>0.8243402777807205</v>
      </c>
      <c r="Q6" s="34">
        <f t="shared" si="0"/>
        <v>7000</v>
      </c>
      <c r="R6" s="145">
        <f t="shared" si="2"/>
        <v>0.68123842592592598</v>
      </c>
      <c r="S6" s="145">
        <f t="shared" si="3"/>
        <v>0.50557870370370372</v>
      </c>
      <c r="T6" s="172" t="str">
        <f t="shared" si="4"/>
        <v>Lower Valued</v>
      </c>
    </row>
    <row r="7" spans="1:23">
      <c r="A7" s="35">
        <v>44166.624803240738</v>
      </c>
      <c r="B7" s="36" t="s">
        <v>434</v>
      </c>
      <c r="C7" s="37" t="s">
        <v>435</v>
      </c>
      <c r="D7" s="37" t="s">
        <v>164</v>
      </c>
      <c r="E7" s="37" t="s">
        <v>182</v>
      </c>
      <c r="F7" s="37" t="s">
        <v>65</v>
      </c>
      <c r="G7" s="37" t="s">
        <v>183</v>
      </c>
      <c r="H7" s="37" t="s">
        <v>184</v>
      </c>
      <c r="I7" s="38">
        <v>1</v>
      </c>
      <c r="J7" s="38">
        <v>16800</v>
      </c>
      <c r="K7" s="37" t="s">
        <v>42</v>
      </c>
      <c r="L7" s="36" t="s">
        <v>414</v>
      </c>
      <c r="M7" s="35">
        <v>44167.814247685186</v>
      </c>
      <c r="N7" s="37" t="s">
        <v>146</v>
      </c>
      <c r="O7" s="37" t="s">
        <v>54</v>
      </c>
      <c r="P7" s="145">
        <f t="shared" si="1"/>
        <v>1.1894444444478722</v>
      </c>
      <c r="Q7" s="34">
        <f t="shared" si="0"/>
        <v>16800</v>
      </c>
      <c r="R7" s="145">
        <f t="shared" si="2"/>
        <v>0.62480324074074078</v>
      </c>
      <c r="S7" s="145">
        <f t="shared" si="3"/>
        <v>0.81424768518518509</v>
      </c>
      <c r="T7" s="172" t="str">
        <f t="shared" si="4"/>
        <v>High Valued</v>
      </c>
    </row>
    <row r="8" spans="1:23">
      <c r="A8" s="35">
        <v>44166.624803240738</v>
      </c>
      <c r="B8" s="36" t="s">
        <v>434</v>
      </c>
      <c r="C8" s="37" t="s">
        <v>435</v>
      </c>
      <c r="D8" s="37" t="s">
        <v>140</v>
      </c>
      <c r="E8" s="37" t="s">
        <v>356</v>
      </c>
      <c r="F8" s="37" t="s">
        <v>65</v>
      </c>
      <c r="G8" s="37" t="s">
        <v>183</v>
      </c>
      <c r="H8" s="37" t="s">
        <v>437</v>
      </c>
      <c r="I8" s="38">
        <v>1</v>
      </c>
      <c r="J8" s="38">
        <v>24350</v>
      </c>
      <c r="K8" s="37" t="s">
        <v>42</v>
      </c>
      <c r="L8" s="36" t="s">
        <v>414</v>
      </c>
      <c r="M8" s="35">
        <v>44167.814247685186</v>
      </c>
      <c r="N8" s="37" t="s">
        <v>146</v>
      </c>
      <c r="O8" s="37" t="s">
        <v>54</v>
      </c>
      <c r="P8" s="145">
        <f t="shared" si="1"/>
        <v>1.1894444444478722</v>
      </c>
      <c r="Q8" s="34">
        <f t="shared" si="0"/>
        <v>24350</v>
      </c>
      <c r="R8" s="145">
        <f t="shared" si="2"/>
        <v>0.62480324074074078</v>
      </c>
      <c r="S8" s="145">
        <f t="shared" si="3"/>
        <v>0.81424768518518509</v>
      </c>
      <c r="T8" s="172" t="str">
        <f t="shared" si="4"/>
        <v>High Valued</v>
      </c>
    </row>
    <row r="9" spans="1:23">
      <c r="A9" s="35">
        <v>44167.690370370372</v>
      </c>
      <c r="B9" s="36" t="s">
        <v>698</v>
      </c>
      <c r="C9" s="37" t="s">
        <v>304</v>
      </c>
      <c r="D9" s="37" t="s">
        <v>63</v>
      </c>
      <c r="E9" s="37" t="s">
        <v>71</v>
      </c>
      <c r="F9" s="37" t="s">
        <v>65</v>
      </c>
      <c r="G9" s="37" t="s">
        <v>66</v>
      </c>
      <c r="H9" s="37" t="s">
        <v>101</v>
      </c>
      <c r="I9" s="38">
        <v>1</v>
      </c>
      <c r="J9" s="38">
        <v>12200</v>
      </c>
      <c r="K9" s="37" t="s">
        <v>42</v>
      </c>
      <c r="L9" s="36" t="s">
        <v>691</v>
      </c>
      <c r="M9" s="35">
        <v>44168.528854166667</v>
      </c>
      <c r="N9" s="37" t="s">
        <v>146</v>
      </c>
      <c r="O9" s="37" t="s">
        <v>147</v>
      </c>
      <c r="P9" s="145">
        <f t="shared" si="1"/>
        <v>0.838483796294895</v>
      </c>
      <c r="Q9" s="34">
        <f t="shared" si="0"/>
        <v>12200</v>
      </c>
      <c r="R9" s="145">
        <f t="shared" si="2"/>
        <v>0.69037037037037041</v>
      </c>
      <c r="S9" s="145">
        <f t="shared" si="3"/>
        <v>0.52885416666666674</v>
      </c>
      <c r="T9" s="172" t="str">
        <f t="shared" si="4"/>
        <v>High Valued</v>
      </c>
    </row>
    <row r="10" spans="1:23">
      <c r="A10" s="35">
        <v>44167.690370370372</v>
      </c>
      <c r="B10" s="36" t="s">
        <v>698</v>
      </c>
      <c r="C10" s="37" t="s">
        <v>304</v>
      </c>
      <c r="D10" s="37" t="s">
        <v>63</v>
      </c>
      <c r="E10" s="37" t="s">
        <v>78</v>
      </c>
      <c r="F10" s="37" t="s">
        <v>65</v>
      </c>
      <c r="G10" s="37" t="s">
        <v>66</v>
      </c>
      <c r="H10" s="37" t="s">
        <v>79</v>
      </c>
      <c r="I10" s="38">
        <v>1</v>
      </c>
      <c r="J10" s="38">
        <v>7000</v>
      </c>
      <c r="K10" s="37" t="s">
        <v>42</v>
      </c>
      <c r="L10" s="36" t="s">
        <v>691</v>
      </c>
      <c r="M10" s="35">
        <v>44168.528854166667</v>
      </c>
      <c r="N10" s="37" t="s">
        <v>146</v>
      </c>
      <c r="O10" s="37" t="s">
        <v>147</v>
      </c>
      <c r="P10" s="145">
        <f t="shared" si="1"/>
        <v>0.838483796294895</v>
      </c>
      <c r="Q10" s="34">
        <f t="shared" si="0"/>
        <v>7000</v>
      </c>
      <c r="R10" s="145">
        <f t="shared" si="2"/>
        <v>0.69037037037037041</v>
      </c>
      <c r="S10" s="145">
        <f t="shared" si="3"/>
        <v>0.52885416666666674</v>
      </c>
      <c r="T10" s="172" t="str">
        <f t="shared" si="4"/>
        <v>Lower Valued</v>
      </c>
    </row>
    <row r="11" spans="1:23">
      <c r="A11" s="35">
        <v>44167.49690972222</v>
      </c>
      <c r="B11" s="36" t="s">
        <v>321</v>
      </c>
      <c r="C11" s="37" t="s">
        <v>246</v>
      </c>
      <c r="D11" s="37" t="s">
        <v>63</v>
      </c>
      <c r="E11" s="37" t="s">
        <v>78</v>
      </c>
      <c r="F11" s="37" t="s">
        <v>65</v>
      </c>
      <c r="G11" s="37" t="s">
        <v>66</v>
      </c>
      <c r="H11" s="37" t="s">
        <v>102</v>
      </c>
      <c r="I11" s="38">
        <v>5</v>
      </c>
      <c r="J11" s="38">
        <v>7000</v>
      </c>
      <c r="K11" s="37" t="s">
        <v>42</v>
      </c>
      <c r="L11" s="36" t="s">
        <v>319</v>
      </c>
      <c r="M11" s="35">
        <v>44168.713877314818</v>
      </c>
      <c r="N11" s="37" t="s">
        <v>146</v>
      </c>
      <c r="O11" s="37" t="s">
        <v>54</v>
      </c>
      <c r="P11" s="145">
        <f t="shared" si="1"/>
        <v>1.2169675925979391</v>
      </c>
      <c r="Q11" s="34">
        <f t="shared" si="0"/>
        <v>35000</v>
      </c>
      <c r="R11" s="145">
        <f t="shared" si="2"/>
        <v>0.49690972222222224</v>
      </c>
      <c r="S11" s="145">
        <f t="shared" si="3"/>
        <v>0.71387731481481476</v>
      </c>
      <c r="T11" s="172" t="str">
        <f t="shared" si="4"/>
        <v>High Valued</v>
      </c>
    </row>
    <row r="12" spans="1:23">
      <c r="A12" s="35">
        <v>44167.49690972222</v>
      </c>
      <c r="B12" s="36" t="s">
        <v>321</v>
      </c>
      <c r="C12" s="37" t="s">
        <v>246</v>
      </c>
      <c r="D12" s="37" t="s">
        <v>63</v>
      </c>
      <c r="E12" s="37" t="s">
        <v>78</v>
      </c>
      <c r="F12" s="37" t="s">
        <v>65</v>
      </c>
      <c r="G12" s="37" t="s">
        <v>66</v>
      </c>
      <c r="H12" s="37" t="s">
        <v>81</v>
      </c>
      <c r="I12" s="38">
        <v>5</v>
      </c>
      <c r="J12" s="38">
        <v>7000</v>
      </c>
      <c r="K12" s="37" t="s">
        <v>42</v>
      </c>
      <c r="L12" s="36" t="s">
        <v>319</v>
      </c>
      <c r="M12" s="35">
        <v>44168.713877314818</v>
      </c>
      <c r="N12" s="37" t="s">
        <v>146</v>
      </c>
      <c r="O12" s="37" t="s">
        <v>54</v>
      </c>
      <c r="P12" s="145">
        <f t="shared" si="1"/>
        <v>1.2169675925979391</v>
      </c>
      <c r="Q12" s="34">
        <f t="shared" si="0"/>
        <v>35000</v>
      </c>
      <c r="R12" s="145">
        <f t="shared" si="2"/>
        <v>0.49690972222222224</v>
      </c>
      <c r="S12" s="145">
        <f t="shared" si="3"/>
        <v>0.71387731481481476</v>
      </c>
      <c r="T12" s="172" t="str">
        <f t="shared" si="4"/>
        <v>High Valued</v>
      </c>
    </row>
    <row r="13" spans="1:23">
      <c r="A13" s="35">
        <v>44167.49690972222</v>
      </c>
      <c r="B13" s="36" t="s">
        <v>321</v>
      </c>
      <c r="C13" s="37" t="s">
        <v>246</v>
      </c>
      <c r="D13" s="37" t="s">
        <v>63</v>
      </c>
      <c r="E13" s="37" t="s">
        <v>78</v>
      </c>
      <c r="F13" s="37" t="s">
        <v>65</v>
      </c>
      <c r="G13" s="37" t="s">
        <v>66</v>
      </c>
      <c r="H13" s="37" t="s">
        <v>79</v>
      </c>
      <c r="I13" s="38">
        <v>5</v>
      </c>
      <c r="J13" s="38">
        <v>7000</v>
      </c>
      <c r="K13" s="37" t="s">
        <v>42</v>
      </c>
      <c r="L13" s="36" t="s">
        <v>319</v>
      </c>
      <c r="M13" s="35">
        <v>44168.713877314818</v>
      </c>
      <c r="N13" s="37" t="s">
        <v>146</v>
      </c>
      <c r="O13" s="37" t="s">
        <v>54</v>
      </c>
      <c r="P13" s="145">
        <f t="shared" si="1"/>
        <v>1.2169675925979391</v>
      </c>
      <c r="Q13" s="34">
        <f t="shared" si="0"/>
        <v>35000</v>
      </c>
      <c r="R13" s="145">
        <f t="shared" si="2"/>
        <v>0.49690972222222224</v>
      </c>
      <c r="S13" s="145">
        <f t="shared" si="3"/>
        <v>0.71387731481481476</v>
      </c>
      <c r="T13" s="172" t="str">
        <f t="shared" si="4"/>
        <v>High Valued</v>
      </c>
    </row>
    <row r="14" spans="1:23">
      <c r="A14" s="35">
        <v>44167.497430555559</v>
      </c>
      <c r="B14" s="36" t="s">
        <v>322</v>
      </c>
      <c r="C14" s="37" t="s">
        <v>246</v>
      </c>
      <c r="D14" s="37" t="s">
        <v>63</v>
      </c>
      <c r="E14" s="37" t="s">
        <v>78</v>
      </c>
      <c r="F14" s="37" t="s">
        <v>65</v>
      </c>
      <c r="G14" s="37" t="s">
        <v>66</v>
      </c>
      <c r="H14" s="37" t="s">
        <v>102</v>
      </c>
      <c r="I14" s="38">
        <v>5</v>
      </c>
      <c r="J14" s="38">
        <v>7000</v>
      </c>
      <c r="K14" s="37" t="s">
        <v>42</v>
      </c>
      <c r="L14" s="36" t="s">
        <v>319</v>
      </c>
      <c r="M14" s="35">
        <v>44168.713877314818</v>
      </c>
      <c r="N14" s="37" t="s">
        <v>146</v>
      </c>
      <c r="O14" s="37" t="s">
        <v>54</v>
      </c>
      <c r="P14" s="145">
        <f t="shared" si="1"/>
        <v>1.21644675925927</v>
      </c>
      <c r="Q14" s="34">
        <f t="shared" si="0"/>
        <v>35000</v>
      </c>
      <c r="R14" s="145">
        <f t="shared" si="2"/>
        <v>0.49743055555555554</v>
      </c>
      <c r="S14" s="145">
        <f t="shared" si="3"/>
        <v>0.71387731481481476</v>
      </c>
      <c r="T14" s="172" t="str">
        <f t="shared" si="4"/>
        <v>High Valued</v>
      </c>
    </row>
    <row r="15" spans="1:23">
      <c r="A15" s="35">
        <v>44166.843738425923</v>
      </c>
      <c r="B15" s="36" t="s">
        <v>432</v>
      </c>
      <c r="C15" s="37" t="s">
        <v>430</v>
      </c>
      <c r="D15" s="37" t="s">
        <v>164</v>
      </c>
      <c r="E15" s="37" t="s">
        <v>182</v>
      </c>
      <c r="F15" s="37" t="s">
        <v>65</v>
      </c>
      <c r="G15" s="37" t="s">
        <v>183</v>
      </c>
      <c r="H15" s="37" t="s">
        <v>184</v>
      </c>
      <c r="I15" s="38">
        <v>1</v>
      </c>
      <c r="J15" s="38">
        <v>16800</v>
      </c>
      <c r="K15" s="37" t="s">
        <v>42</v>
      </c>
      <c r="L15" s="36" t="s">
        <v>414</v>
      </c>
      <c r="M15" s="35">
        <v>44168.749791666669</v>
      </c>
      <c r="N15" s="37" t="s">
        <v>431</v>
      </c>
      <c r="O15" s="37" t="s">
        <v>54</v>
      </c>
      <c r="P15" s="145">
        <f t="shared" si="1"/>
        <v>1.9060532407456776</v>
      </c>
      <c r="Q15" s="34">
        <f t="shared" si="0"/>
        <v>16800</v>
      </c>
      <c r="R15" s="145">
        <f t="shared" si="2"/>
        <v>0.84373842592592585</v>
      </c>
      <c r="S15" s="145">
        <f t="shared" si="3"/>
        <v>0.74979166666666675</v>
      </c>
      <c r="T15" s="172" t="str">
        <f t="shared" si="4"/>
        <v>High Valued</v>
      </c>
    </row>
    <row r="16" spans="1:23">
      <c r="A16" s="35">
        <v>44168.640011574076</v>
      </c>
      <c r="B16" s="36" t="s">
        <v>325</v>
      </c>
      <c r="C16" s="37" t="s">
        <v>326</v>
      </c>
      <c r="D16" s="37" t="s">
        <v>63</v>
      </c>
      <c r="E16" s="37" t="s">
        <v>78</v>
      </c>
      <c r="F16" s="37" t="s">
        <v>65</v>
      </c>
      <c r="G16" s="37" t="s">
        <v>66</v>
      </c>
      <c r="H16" s="37" t="s">
        <v>79</v>
      </c>
      <c r="I16" s="38">
        <v>1</v>
      </c>
      <c r="J16" s="38">
        <v>7480</v>
      </c>
      <c r="K16" s="37" t="s">
        <v>42</v>
      </c>
      <c r="L16" s="36" t="s">
        <v>319</v>
      </c>
      <c r="M16" s="35">
        <v>44169.855416666665</v>
      </c>
      <c r="N16" s="37" t="s">
        <v>146</v>
      </c>
      <c r="O16" s="37" t="s">
        <v>147</v>
      </c>
      <c r="P16" s="145">
        <f t="shared" si="1"/>
        <v>1.2154050925892079</v>
      </c>
      <c r="Q16" s="34">
        <f t="shared" si="0"/>
        <v>7480</v>
      </c>
      <c r="R16" s="145">
        <f t="shared" si="2"/>
        <v>0.64001157407407405</v>
      </c>
      <c r="S16" s="145">
        <f t="shared" si="3"/>
        <v>0.85541666666666671</v>
      </c>
      <c r="T16" s="172" t="str">
        <f t="shared" si="4"/>
        <v>Lower Valued</v>
      </c>
    </row>
    <row r="17" spans="1:20">
      <c r="A17" s="35">
        <v>44169.572974537034</v>
      </c>
      <c r="B17" s="36" t="s">
        <v>200</v>
      </c>
      <c r="C17" s="37" t="s">
        <v>201</v>
      </c>
      <c r="D17" s="37" t="s">
        <v>164</v>
      </c>
      <c r="E17" s="37" t="s">
        <v>182</v>
      </c>
      <c r="F17" s="37" t="s">
        <v>65</v>
      </c>
      <c r="G17" s="37" t="s">
        <v>183</v>
      </c>
      <c r="H17" s="37" t="s">
        <v>184</v>
      </c>
      <c r="I17" s="38">
        <v>1</v>
      </c>
      <c r="J17" s="38">
        <v>16800</v>
      </c>
      <c r="K17" s="37" t="s">
        <v>42</v>
      </c>
      <c r="L17" s="36" t="s">
        <v>190</v>
      </c>
      <c r="M17" s="35">
        <v>44170.471226851849</v>
      </c>
      <c r="N17" s="37" t="s">
        <v>146</v>
      </c>
      <c r="O17" s="37" t="s">
        <v>54</v>
      </c>
      <c r="P17" s="145">
        <f t="shared" si="1"/>
        <v>0.89825231481518131</v>
      </c>
      <c r="Q17" s="34">
        <f t="shared" si="0"/>
        <v>16800</v>
      </c>
      <c r="R17" s="145">
        <f t="shared" si="2"/>
        <v>0.57297453703703705</v>
      </c>
      <c r="S17" s="145">
        <f t="shared" si="3"/>
        <v>0.47122685185185187</v>
      </c>
      <c r="T17" s="172" t="str">
        <f t="shared" si="4"/>
        <v>High Valued</v>
      </c>
    </row>
    <row r="18" spans="1:20">
      <c r="A18" s="35">
        <v>44169.480416666665</v>
      </c>
      <c r="B18" s="36" t="s">
        <v>1142</v>
      </c>
      <c r="C18" s="37" t="s">
        <v>1143</v>
      </c>
      <c r="D18" s="37" t="s">
        <v>63</v>
      </c>
      <c r="E18" s="37" t="s">
        <v>71</v>
      </c>
      <c r="F18" s="37" t="s">
        <v>65</v>
      </c>
      <c r="G18" s="37" t="s">
        <v>66</v>
      </c>
      <c r="H18" s="37" t="s">
        <v>101</v>
      </c>
      <c r="I18" s="38">
        <v>1</v>
      </c>
      <c r="J18" s="38">
        <v>13100</v>
      </c>
      <c r="K18" s="37" t="s">
        <v>42</v>
      </c>
      <c r="L18" s="36" t="s">
        <v>1139</v>
      </c>
      <c r="M18" s="35">
        <v>44170.780405092592</v>
      </c>
      <c r="N18" s="37" t="s">
        <v>146</v>
      </c>
      <c r="O18" s="37" t="s">
        <v>147</v>
      </c>
      <c r="P18" s="145">
        <f t="shared" si="1"/>
        <v>1.2999884259261307</v>
      </c>
      <c r="Q18" s="34">
        <f t="shared" si="0"/>
        <v>13100</v>
      </c>
      <c r="R18" s="145">
        <f t="shared" si="2"/>
        <v>0.48041666666666666</v>
      </c>
      <c r="S18" s="145">
        <f t="shared" si="3"/>
        <v>0.78040509259259261</v>
      </c>
      <c r="T18" s="172" t="str">
        <f t="shared" si="4"/>
        <v>High Valued</v>
      </c>
    </row>
    <row r="19" spans="1:20">
      <c r="A19" s="35">
        <v>44169.728032407409</v>
      </c>
      <c r="B19" s="36" t="s">
        <v>328</v>
      </c>
      <c r="C19" s="37" t="s">
        <v>329</v>
      </c>
      <c r="D19" s="37" t="s">
        <v>140</v>
      </c>
      <c r="E19" s="37" t="s">
        <v>356</v>
      </c>
      <c r="F19" s="37" t="s">
        <v>65</v>
      </c>
      <c r="G19" s="37" t="s">
        <v>183</v>
      </c>
      <c r="H19" s="37" t="s">
        <v>357</v>
      </c>
      <c r="I19" s="38">
        <v>1</v>
      </c>
      <c r="J19" s="38">
        <v>24350</v>
      </c>
      <c r="K19" s="37" t="s">
        <v>42</v>
      </c>
      <c r="L19" s="36" t="s">
        <v>319</v>
      </c>
      <c r="M19" s="35">
        <v>44171.973194444443</v>
      </c>
      <c r="N19" s="37" t="s">
        <v>146</v>
      </c>
      <c r="O19" s="37" t="s">
        <v>147</v>
      </c>
      <c r="P19" s="145">
        <f t="shared" si="1"/>
        <v>2.2451620370338787</v>
      </c>
      <c r="Q19" s="34">
        <f t="shared" si="0"/>
        <v>24350</v>
      </c>
      <c r="R19" s="145">
        <f t="shared" si="2"/>
        <v>0.72803240740740749</v>
      </c>
      <c r="S19" s="145">
        <f t="shared" si="3"/>
        <v>0.97319444444444436</v>
      </c>
      <c r="T19" s="172" t="str">
        <f t="shared" si="4"/>
        <v>High Valued</v>
      </c>
    </row>
    <row r="20" spans="1:20">
      <c r="A20" s="35">
        <v>44169.728032407409</v>
      </c>
      <c r="B20" s="36" t="s">
        <v>328</v>
      </c>
      <c r="C20" s="37" t="s">
        <v>329</v>
      </c>
      <c r="D20" s="37" t="s">
        <v>63</v>
      </c>
      <c r="E20" s="37" t="s">
        <v>71</v>
      </c>
      <c r="F20" s="37" t="s">
        <v>65</v>
      </c>
      <c r="G20" s="37" t="s">
        <v>66</v>
      </c>
      <c r="H20" s="37" t="s">
        <v>101</v>
      </c>
      <c r="I20" s="38">
        <v>2</v>
      </c>
      <c r="J20" s="38">
        <v>13100</v>
      </c>
      <c r="K20" s="37" t="s">
        <v>42</v>
      </c>
      <c r="L20" s="36" t="s">
        <v>319</v>
      </c>
      <c r="M20" s="35">
        <v>44171.973194444443</v>
      </c>
      <c r="N20" s="37" t="s">
        <v>146</v>
      </c>
      <c r="O20" s="37" t="s">
        <v>147</v>
      </c>
      <c r="P20" s="145">
        <f t="shared" si="1"/>
        <v>2.2451620370338787</v>
      </c>
      <c r="Q20" s="34">
        <f t="shared" si="0"/>
        <v>26200</v>
      </c>
      <c r="R20" s="145">
        <f t="shared" si="2"/>
        <v>0.72803240740740749</v>
      </c>
      <c r="S20" s="145">
        <f t="shared" si="3"/>
        <v>0.97319444444444436</v>
      </c>
      <c r="T20" s="172" t="str">
        <f t="shared" si="4"/>
        <v>High Valued</v>
      </c>
    </row>
    <row r="21" spans="1:20">
      <c r="A21" s="35">
        <v>44169.728032407409</v>
      </c>
      <c r="B21" s="36" t="s">
        <v>328</v>
      </c>
      <c r="C21" s="37" t="s">
        <v>329</v>
      </c>
      <c r="D21" s="37" t="s">
        <v>63</v>
      </c>
      <c r="E21" s="37" t="s">
        <v>64</v>
      </c>
      <c r="F21" s="37" t="s">
        <v>65</v>
      </c>
      <c r="G21" s="37" t="s">
        <v>66</v>
      </c>
      <c r="H21" s="37" t="s">
        <v>358</v>
      </c>
      <c r="I21" s="38">
        <v>5</v>
      </c>
      <c r="J21" s="38">
        <v>4700</v>
      </c>
      <c r="K21" s="37" t="s">
        <v>42</v>
      </c>
      <c r="L21" s="36" t="s">
        <v>319</v>
      </c>
      <c r="M21" s="35">
        <v>44171.973194444443</v>
      </c>
      <c r="N21" s="37" t="s">
        <v>146</v>
      </c>
      <c r="O21" s="37" t="s">
        <v>147</v>
      </c>
      <c r="P21" s="145">
        <f t="shared" si="1"/>
        <v>2.2451620370338787</v>
      </c>
      <c r="Q21" s="34">
        <f t="shared" si="0"/>
        <v>23500</v>
      </c>
      <c r="R21" s="145">
        <f t="shared" si="2"/>
        <v>0.72803240740740749</v>
      </c>
      <c r="S21" s="145">
        <f t="shared" si="3"/>
        <v>0.97319444444444436</v>
      </c>
      <c r="T21" s="172" t="str">
        <f t="shared" si="4"/>
        <v>High Valued</v>
      </c>
    </row>
    <row r="22" spans="1:20">
      <c r="A22" s="35">
        <v>44169.728032407409</v>
      </c>
      <c r="B22" s="36" t="s">
        <v>328</v>
      </c>
      <c r="C22" s="37" t="s">
        <v>329</v>
      </c>
      <c r="D22" s="37" t="s">
        <v>63</v>
      </c>
      <c r="E22" s="37" t="s">
        <v>78</v>
      </c>
      <c r="F22" s="37" t="s">
        <v>65</v>
      </c>
      <c r="G22" s="37" t="s">
        <v>66</v>
      </c>
      <c r="H22" s="37" t="s">
        <v>79</v>
      </c>
      <c r="I22" s="38">
        <v>3</v>
      </c>
      <c r="J22" s="38">
        <v>7480</v>
      </c>
      <c r="K22" s="37" t="s">
        <v>42</v>
      </c>
      <c r="L22" s="36" t="s">
        <v>319</v>
      </c>
      <c r="M22" s="35">
        <v>44171.973194444443</v>
      </c>
      <c r="N22" s="37" t="s">
        <v>146</v>
      </c>
      <c r="O22" s="37" t="s">
        <v>147</v>
      </c>
      <c r="P22" s="145">
        <f t="shared" si="1"/>
        <v>2.2451620370338787</v>
      </c>
      <c r="Q22" s="34">
        <f t="shared" si="0"/>
        <v>22440</v>
      </c>
      <c r="R22" s="145">
        <f t="shared" si="2"/>
        <v>0.72803240740740749</v>
      </c>
      <c r="S22" s="145">
        <f t="shared" si="3"/>
        <v>0.97319444444444436</v>
      </c>
      <c r="T22" s="172" t="str">
        <f t="shared" si="4"/>
        <v>High Valued</v>
      </c>
    </row>
    <row r="23" spans="1:20">
      <c r="A23" s="35">
        <v>44169.728032407409</v>
      </c>
      <c r="B23" s="36" t="s">
        <v>328</v>
      </c>
      <c r="C23" s="37" t="s">
        <v>329</v>
      </c>
      <c r="D23" s="37" t="s">
        <v>63</v>
      </c>
      <c r="E23" s="37" t="s">
        <v>78</v>
      </c>
      <c r="F23" s="37" t="s">
        <v>65</v>
      </c>
      <c r="G23" s="37" t="s">
        <v>66</v>
      </c>
      <c r="H23" s="37" t="s">
        <v>102</v>
      </c>
      <c r="I23" s="38">
        <v>3</v>
      </c>
      <c r="J23" s="38">
        <v>7480</v>
      </c>
      <c r="K23" s="37" t="s">
        <v>42</v>
      </c>
      <c r="L23" s="36" t="s">
        <v>319</v>
      </c>
      <c r="M23" s="35">
        <v>44171.973194444443</v>
      </c>
      <c r="N23" s="37" t="s">
        <v>146</v>
      </c>
      <c r="O23" s="37" t="s">
        <v>147</v>
      </c>
      <c r="P23" s="145">
        <f t="shared" si="1"/>
        <v>2.2451620370338787</v>
      </c>
      <c r="Q23" s="34">
        <f t="shared" si="0"/>
        <v>22440</v>
      </c>
      <c r="R23" s="145">
        <f t="shared" si="2"/>
        <v>0.72803240740740749</v>
      </c>
      <c r="S23" s="145">
        <f t="shared" si="3"/>
        <v>0.97319444444444436</v>
      </c>
      <c r="T23" s="172" t="str">
        <f t="shared" si="4"/>
        <v>High Valued</v>
      </c>
    </row>
    <row r="24" spans="1:20">
      <c r="A24" s="35">
        <v>44169.728032407409</v>
      </c>
      <c r="B24" s="36" t="s">
        <v>328</v>
      </c>
      <c r="C24" s="37" t="s">
        <v>329</v>
      </c>
      <c r="D24" s="37" t="s">
        <v>63</v>
      </c>
      <c r="E24" s="37" t="s">
        <v>78</v>
      </c>
      <c r="F24" s="37" t="s">
        <v>65</v>
      </c>
      <c r="G24" s="37" t="s">
        <v>66</v>
      </c>
      <c r="H24" s="37" t="s">
        <v>81</v>
      </c>
      <c r="I24" s="38">
        <v>2</v>
      </c>
      <c r="J24" s="38">
        <v>7480</v>
      </c>
      <c r="K24" s="37" t="s">
        <v>42</v>
      </c>
      <c r="L24" s="36" t="s">
        <v>319</v>
      </c>
      <c r="M24" s="35">
        <v>44171.973194444443</v>
      </c>
      <c r="N24" s="37" t="s">
        <v>146</v>
      </c>
      <c r="O24" s="37" t="s">
        <v>147</v>
      </c>
      <c r="P24" s="145">
        <f t="shared" si="1"/>
        <v>2.2451620370338787</v>
      </c>
      <c r="Q24" s="34">
        <f t="shared" si="0"/>
        <v>14960</v>
      </c>
      <c r="R24" s="145">
        <f t="shared" si="2"/>
        <v>0.72803240740740749</v>
      </c>
      <c r="S24" s="145">
        <f t="shared" si="3"/>
        <v>0.97319444444444436</v>
      </c>
      <c r="T24" s="172" t="str">
        <f t="shared" si="4"/>
        <v>High Valued</v>
      </c>
    </row>
    <row r="25" spans="1:20">
      <c r="A25" s="35">
        <v>44169.728032407409</v>
      </c>
      <c r="B25" s="36" t="s">
        <v>328</v>
      </c>
      <c r="C25" s="37" t="s">
        <v>329</v>
      </c>
      <c r="D25" s="37" t="s">
        <v>164</v>
      </c>
      <c r="E25" s="37" t="s">
        <v>182</v>
      </c>
      <c r="F25" s="37" t="s">
        <v>65</v>
      </c>
      <c r="G25" s="37" t="s">
        <v>183</v>
      </c>
      <c r="H25" s="37" t="s">
        <v>184</v>
      </c>
      <c r="I25" s="38">
        <v>1</v>
      </c>
      <c r="J25" s="38">
        <v>16800</v>
      </c>
      <c r="K25" s="37" t="s">
        <v>42</v>
      </c>
      <c r="L25" s="36" t="s">
        <v>319</v>
      </c>
      <c r="M25" s="35">
        <v>44171.973194444443</v>
      </c>
      <c r="N25" s="37" t="s">
        <v>146</v>
      </c>
      <c r="O25" s="37" t="s">
        <v>147</v>
      </c>
      <c r="P25" s="145">
        <f t="shared" si="1"/>
        <v>2.2451620370338787</v>
      </c>
      <c r="Q25" s="34">
        <f t="shared" si="0"/>
        <v>16800</v>
      </c>
      <c r="R25" s="145">
        <f t="shared" si="2"/>
        <v>0.72803240740740749</v>
      </c>
      <c r="S25" s="145">
        <f t="shared" si="3"/>
        <v>0.97319444444444436</v>
      </c>
      <c r="T25" s="172" t="str">
        <f t="shared" si="4"/>
        <v>High Valued</v>
      </c>
    </row>
    <row r="26" spans="1:20">
      <c r="A26" s="35">
        <v>44170.688055555554</v>
      </c>
      <c r="B26" s="36" t="s">
        <v>643</v>
      </c>
      <c r="C26" s="37" t="s">
        <v>644</v>
      </c>
      <c r="D26" s="37" t="s">
        <v>164</v>
      </c>
      <c r="E26" s="37" t="s">
        <v>182</v>
      </c>
      <c r="F26" s="37" t="s">
        <v>65</v>
      </c>
      <c r="G26" s="37" t="s">
        <v>183</v>
      </c>
      <c r="H26" s="37" t="s">
        <v>184</v>
      </c>
      <c r="I26" s="38">
        <v>1</v>
      </c>
      <c r="J26" s="38">
        <v>16800</v>
      </c>
      <c r="K26" s="37" t="s">
        <v>42</v>
      </c>
      <c r="L26" s="36" t="s">
        <v>638</v>
      </c>
      <c r="M26" s="35">
        <v>44173.330335648148</v>
      </c>
      <c r="N26" s="37" t="s">
        <v>146</v>
      </c>
      <c r="O26" s="37" t="s">
        <v>147</v>
      </c>
      <c r="P26" s="145">
        <f t="shared" si="1"/>
        <v>2.6422800925938645</v>
      </c>
      <c r="Q26" s="34">
        <f t="shared" si="0"/>
        <v>16800</v>
      </c>
      <c r="R26" s="145">
        <f t="shared" si="2"/>
        <v>0.68805555555555553</v>
      </c>
      <c r="S26" s="145">
        <f t="shared" si="3"/>
        <v>0.33033564814814814</v>
      </c>
      <c r="T26" s="172" t="str">
        <f t="shared" si="4"/>
        <v>High Valued</v>
      </c>
    </row>
    <row r="27" spans="1:20">
      <c r="A27" s="35">
        <v>44170.764930555553</v>
      </c>
      <c r="B27" s="36" t="s">
        <v>645</v>
      </c>
      <c r="C27" s="37" t="s">
        <v>644</v>
      </c>
      <c r="D27" s="37" t="s">
        <v>164</v>
      </c>
      <c r="E27" s="37" t="s">
        <v>182</v>
      </c>
      <c r="F27" s="37" t="s">
        <v>65</v>
      </c>
      <c r="G27" s="37" t="s">
        <v>183</v>
      </c>
      <c r="H27" s="37" t="s">
        <v>184</v>
      </c>
      <c r="I27" s="38">
        <v>1</v>
      </c>
      <c r="J27" s="38">
        <v>16800</v>
      </c>
      <c r="K27" s="37" t="s">
        <v>42</v>
      </c>
      <c r="L27" s="36" t="s">
        <v>638</v>
      </c>
      <c r="M27" s="35">
        <v>44173.330335648148</v>
      </c>
      <c r="N27" s="37" t="s">
        <v>146</v>
      </c>
      <c r="O27" s="37" t="s">
        <v>147</v>
      </c>
      <c r="P27" s="145">
        <f t="shared" si="1"/>
        <v>2.5654050925950287</v>
      </c>
      <c r="Q27" s="34">
        <f t="shared" si="0"/>
        <v>16800</v>
      </c>
      <c r="R27" s="145">
        <f t="shared" si="2"/>
        <v>0.76493055555555556</v>
      </c>
      <c r="S27" s="145">
        <f t="shared" si="3"/>
        <v>0.33033564814814814</v>
      </c>
      <c r="T27" s="172" t="str">
        <f t="shared" si="4"/>
        <v>High Valued</v>
      </c>
    </row>
    <row r="28" spans="1:20">
      <c r="A28" s="35">
        <v>44172.722673611112</v>
      </c>
      <c r="B28" s="36" t="s">
        <v>708</v>
      </c>
      <c r="C28" s="37" t="s">
        <v>709</v>
      </c>
      <c r="D28" s="37" t="s">
        <v>63</v>
      </c>
      <c r="E28" s="37" t="s">
        <v>64</v>
      </c>
      <c r="F28" s="37" t="s">
        <v>65</v>
      </c>
      <c r="G28" s="37" t="s">
        <v>66</v>
      </c>
      <c r="H28" s="37" t="s">
        <v>358</v>
      </c>
      <c r="I28" s="38">
        <v>1</v>
      </c>
      <c r="J28" s="38">
        <v>4700</v>
      </c>
      <c r="K28" s="37" t="s">
        <v>42</v>
      </c>
      <c r="L28" s="36" t="s">
        <v>704</v>
      </c>
      <c r="M28" s="35">
        <v>44173.581446759257</v>
      </c>
      <c r="N28" s="37" t="s">
        <v>146</v>
      </c>
      <c r="O28" s="37" t="s">
        <v>54</v>
      </c>
      <c r="P28" s="145">
        <f t="shared" si="1"/>
        <v>0.85877314814570127</v>
      </c>
      <c r="Q28" s="34">
        <f t="shared" si="0"/>
        <v>4700</v>
      </c>
      <c r="R28" s="145">
        <f t="shared" si="2"/>
        <v>0.72267361111111106</v>
      </c>
      <c r="S28" s="145">
        <f t="shared" si="3"/>
        <v>0.58144675925925926</v>
      </c>
      <c r="T28" s="172" t="str">
        <f t="shared" si="4"/>
        <v>Lower Valued</v>
      </c>
    </row>
    <row r="29" spans="1:20">
      <c r="A29" s="35">
        <v>44172.628622685188</v>
      </c>
      <c r="B29" s="36" t="s">
        <v>1222</v>
      </c>
      <c r="C29" s="37" t="s">
        <v>1058</v>
      </c>
      <c r="D29" s="37" t="s">
        <v>63</v>
      </c>
      <c r="E29" s="37" t="s">
        <v>64</v>
      </c>
      <c r="F29" s="37" t="s">
        <v>65</v>
      </c>
      <c r="G29" s="37" t="s">
        <v>66</v>
      </c>
      <c r="H29" s="37" t="s">
        <v>67</v>
      </c>
      <c r="I29" s="38">
        <v>1</v>
      </c>
      <c r="J29" s="38">
        <v>4700</v>
      </c>
      <c r="K29" s="37" t="s">
        <v>42</v>
      </c>
      <c r="L29" s="36" t="s">
        <v>1219</v>
      </c>
      <c r="M29" s="35">
        <v>44173.793043981481</v>
      </c>
      <c r="N29" s="37" t="s">
        <v>146</v>
      </c>
      <c r="O29" s="37" t="s">
        <v>147</v>
      </c>
      <c r="P29" s="145">
        <f t="shared" si="1"/>
        <v>1.1644212962928577</v>
      </c>
      <c r="Q29" s="34">
        <f t="shared" si="0"/>
        <v>4700</v>
      </c>
      <c r="R29" s="145">
        <f t="shared" si="2"/>
        <v>0.62862268518518516</v>
      </c>
      <c r="S29" s="145">
        <f t="shared" si="3"/>
        <v>0.79304398148148147</v>
      </c>
      <c r="T29" s="172" t="str">
        <f t="shared" si="4"/>
        <v>Lower Valued</v>
      </c>
    </row>
    <row r="30" spans="1:20">
      <c r="A30" s="35">
        <v>44172.628622685188</v>
      </c>
      <c r="B30" s="36" t="s">
        <v>1222</v>
      </c>
      <c r="C30" s="37" t="s">
        <v>1058</v>
      </c>
      <c r="D30" s="37" t="s">
        <v>63</v>
      </c>
      <c r="E30" s="37" t="s">
        <v>64</v>
      </c>
      <c r="F30" s="37" t="s">
        <v>65</v>
      </c>
      <c r="G30" s="37" t="s">
        <v>66</v>
      </c>
      <c r="H30" s="37" t="s">
        <v>358</v>
      </c>
      <c r="I30" s="38">
        <v>1</v>
      </c>
      <c r="J30" s="38">
        <v>4700</v>
      </c>
      <c r="K30" s="37" t="s">
        <v>42</v>
      </c>
      <c r="L30" s="36" t="s">
        <v>1219</v>
      </c>
      <c r="M30" s="35">
        <v>44173.793043981481</v>
      </c>
      <c r="N30" s="37" t="s">
        <v>146</v>
      </c>
      <c r="O30" s="37" t="s">
        <v>147</v>
      </c>
      <c r="P30" s="145">
        <f t="shared" si="1"/>
        <v>1.1644212962928577</v>
      </c>
      <c r="Q30" s="34">
        <f t="shared" si="0"/>
        <v>4700</v>
      </c>
      <c r="R30" s="145">
        <f t="shared" si="2"/>
        <v>0.62862268518518516</v>
      </c>
      <c r="S30" s="145">
        <f t="shared" si="3"/>
        <v>0.79304398148148147</v>
      </c>
      <c r="T30" s="172" t="str">
        <f t="shared" si="4"/>
        <v>Lower Valued</v>
      </c>
    </row>
    <row r="31" spans="1:20">
      <c r="A31" s="35">
        <v>44174.630879629629</v>
      </c>
      <c r="B31" s="36" t="s">
        <v>299</v>
      </c>
      <c r="C31" s="37" t="s">
        <v>300</v>
      </c>
      <c r="D31" s="37" t="s">
        <v>164</v>
      </c>
      <c r="E31" s="37" t="s">
        <v>182</v>
      </c>
      <c r="F31" s="37" t="s">
        <v>65</v>
      </c>
      <c r="G31" s="37" t="s">
        <v>183</v>
      </c>
      <c r="H31" s="37" t="s">
        <v>184</v>
      </c>
      <c r="I31" s="38">
        <v>2</v>
      </c>
      <c r="J31" s="38">
        <v>16800</v>
      </c>
      <c r="K31" s="37" t="s">
        <v>42</v>
      </c>
      <c r="L31" s="36" t="s">
        <v>294</v>
      </c>
      <c r="M31" s="35">
        <v>44175.419398148151</v>
      </c>
      <c r="N31" s="37" t="s">
        <v>295</v>
      </c>
      <c r="O31" s="37" t="s">
        <v>147</v>
      </c>
      <c r="P31" s="145">
        <f t="shared" si="1"/>
        <v>0.78851851852232357</v>
      </c>
      <c r="Q31" s="34">
        <f t="shared" si="0"/>
        <v>33600</v>
      </c>
      <c r="R31" s="145">
        <f t="shared" si="2"/>
        <v>0.63087962962962962</v>
      </c>
      <c r="S31" s="145">
        <f t="shared" si="3"/>
        <v>0.41939814814814813</v>
      </c>
      <c r="T31" s="172" t="str">
        <f t="shared" si="4"/>
        <v>High Valued</v>
      </c>
    </row>
    <row r="32" spans="1:20">
      <c r="A32" s="35">
        <v>44174.56009259259</v>
      </c>
      <c r="B32" s="36" t="s">
        <v>1131</v>
      </c>
      <c r="C32" s="37" t="s">
        <v>1058</v>
      </c>
      <c r="D32" s="37" t="s">
        <v>63</v>
      </c>
      <c r="E32" s="37" t="s">
        <v>64</v>
      </c>
      <c r="F32" s="37" t="s">
        <v>65</v>
      </c>
      <c r="G32" s="37" t="s">
        <v>66</v>
      </c>
      <c r="H32" s="37" t="s">
        <v>67</v>
      </c>
      <c r="I32" s="38">
        <v>1</v>
      </c>
      <c r="J32" s="38">
        <v>4700</v>
      </c>
      <c r="K32" s="37" t="s">
        <v>42</v>
      </c>
      <c r="L32" s="36" t="s">
        <v>1132</v>
      </c>
      <c r="M32" s="35">
        <v>44175.563692129632</v>
      </c>
      <c r="N32" s="37" t="s">
        <v>146</v>
      </c>
      <c r="O32" s="37" t="s">
        <v>147</v>
      </c>
      <c r="P32" s="145">
        <f t="shared" si="1"/>
        <v>1.0035995370417368</v>
      </c>
      <c r="Q32" s="34">
        <f t="shared" si="0"/>
        <v>4700</v>
      </c>
      <c r="R32" s="145">
        <f t="shared" si="2"/>
        <v>0.56009259259259259</v>
      </c>
      <c r="S32" s="145">
        <f t="shared" si="3"/>
        <v>0.56369212962962967</v>
      </c>
      <c r="T32" s="172" t="str">
        <f t="shared" si="4"/>
        <v>Lower Valued</v>
      </c>
    </row>
    <row r="33" spans="1:20">
      <c r="A33" s="35">
        <v>44175.631458333337</v>
      </c>
      <c r="B33" s="36" t="s">
        <v>1108</v>
      </c>
      <c r="C33" s="37" t="s">
        <v>1109</v>
      </c>
      <c r="D33" s="37" t="s">
        <v>63</v>
      </c>
      <c r="E33" s="37" t="s">
        <v>71</v>
      </c>
      <c r="F33" s="37" t="s">
        <v>65</v>
      </c>
      <c r="G33" s="37" t="s">
        <v>66</v>
      </c>
      <c r="H33" s="37" t="s">
        <v>101</v>
      </c>
      <c r="I33" s="38">
        <v>1</v>
      </c>
      <c r="J33" s="38">
        <v>13100</v>
      </c>
      <c r="K33" s="37" t="s">
        <v>42</v>
      </c>
      <c r="L33" s="36" t="s">
        <v>1107</v>
      </c>
      <c r="M33" s="35">
        <v>44176.525787037041</v>
      </c>
      <c r="N33" s="37" t="s">
        <v>146</v>
      </c>
      <c r="O33" s="37" t="s">
        <v>147</v>
      </c>
      <c r="P33" s="145">
        <f t="shared" si="1"/>
        <v>0.89432870370364981</v>
      </c>
      <c r="Q33" s="34">
        <f t="shared" si="0"/>
        <v>13100</v>
      </c>
      <c r="R33" s="145">
        <f t="shared" si="2"/>
        <v>0.63145833333333334</v>
      </c>
      <c r="S33" s="145">
        <f t="shared" si="3"/>
        <v>0.52578703703703711</v>
      </c>
      <c r="T33" s="172" t="str">
        <f t="shared" si="4"/>
        <v>High Valued</v>
      </c>
    </row>
    <row r="34" spans="1:20">
      <c r="A34" s="35">
        <v>44175.631458333337</v>
      </c>
      <c r="B34" s="36" t="s">
        <v>1108</v>
      </c>
      <c r="C34" s="37" t="s">
        <v>1109</v>
      </c>
      <c r="D34" s="37" t="s">
        <v>63</v>
      </c>
      <c r="E34" s="37" t="s">
        <v>71</v>
      </c>
      <c r="F34" s="37" t="s">
        <v>65</v>
      </c>
      <c r="G34" s="37" t="s">
        <v>66</v>
      </c>
      <c r="H34" s="37" t="s">
        <v>72</v>
      </c>
      <c r="I34" s="38">
        <v>1</v>
      </c>
      <c r="J34" s="38">
        <v>13100</v>
      </c>
      <c r="K34" s="37" t="s">
        <v>42</v>
      </c>
      <c r="L34" s="36" t="s">
        <v>1107</v>
      </c>
      <c r="M34" s="35">
        <v>44176.525787037041</v>
      </c>
      <c r="N34" s="37" t="s">
        <v>146</v>
      </c>
      <c r="O34" s="37" t="s">
        <v>147</v>
      </c>
      <c r="P34" s="145">
        <f t="shared" si="1"/>
        <v>0.89432870370364981</v>
      </c>
      <c r="Q34" s="34">
        <f t="shared" si="0"/>
        <v>13100</v>
      </c>
      <c r="R34" s="145">
        <f t="shared" si="2"/>
        <v>0.63145833333333334</v>
      </c>
      <c r="S34" s="145">
        <f t="shared" si="3"/>
        <v>0.52578703703703711</v>
      </c>
      <c r="T34" s="172" t="str">
        <f t="shared" si="4"/>
        <v>High Valued</v>
      </c>
    </row>
    <row r="35" spans="1:20">
      <c r="A35" s="35">
        <v>44175.631458333337</v>
      </c>
      <c r="B35" s="36" t="s">
        <v>1108</v>
      </c>
      <c r="C35" s="37" t="s">
        <v>1109</v>
      </c>
      <c r="D35" s="37" t="s">
        <v>63</v>
      </c>
      <c r="E35" s="37" t="s">
        <v>78</v>
      </c>
      <c r="F35" s="37" t="s">
        <v>65</v>
      </c>
      <c r="G35" s="37" t="s">
        <v>66</v>
      </c>
      <c r="H35" s="37" t="s">
        <v>79</v>
      </c>
      <c r="I35" s="38">
        <v>1</v>
      </c>
      <c r="J35" s="38">
        <v>7480</v>
      </c>
      <c r="K35" s="37" t="s">
        <v>42</v>
      </c>
      <c r="L35" s="36" t="s">
        <v>1107</v>
      </c>
      <c r="M35" s="35">
        <v>44176.525787037041</v>
      </c>
      <c r="N35" s="37" t="s">
        <v>146</v>
      </c>
      <c r="O35" s="37" t="s">
        <v>147</v>
      </c>
      <c r="P35" s="145">
        <f t="shared" si="1"/>
        <v>0.89432870370364981</v>
      </c>
      <c r="Q35" s="34">
        <f t="shared" si="0"/>
        <v>7480</v>
      </c>
      <c r="R35" s="145">
        <f t="shared" si="2"/>
        <v>0.63145833333333334</v>
      </c>
      <c r="S35" s="145">
        <f t="shared" si="3"/>
        <v>0.52578703703703711</v>
      </c>
      <c r="T35" s="172" t="str">
        <f t="shared" si="4"/>
        <v>Lower Valued</v>
      </c>
    </row>
    <row r="36" spans="1:20">
      <c r="A36" s="35">
        <v>44175.631458333337</v>
      </c>
      <c r="B36" s="36" t="s">
        <v>1108</v>
      </c>
      <c r="C36" s="37" t="s">
        <v>1109</v>
      </c>
      <c r="D36" s="37" t="s">
        <v>164</v>
      </c>
      <c r="E36" s="37" t="s">
        <v>182</v>
      </c>
      <c r="F36" s="37" t="s">
        <v>65</v>
      </c>
      <c r="G36" s="37" t="s">
        <v>183</v>
      </c>
      <c r="H36" s="37" t="s">
        <v>184</v>
      </c>
      <c r="I36" s="38">
        <v>1</v>
      </c>
      <c r="J36" s="38">
        <v>16800</v>
      </c>
      <c r="K36" s="37" t="s">
        <v>42</v>
      </c>
      <c r="L36" s="36" t="s">
        <v>1107</v>
      </c>
      <c r="M36" s="35">
        <v>44176.525787037041</v>
      </c>
      <c r="N36" s="37" t="s">
        <v>146</v>
      </c>
      <c r="O36" s="37" t="s">
        <v>147</v>
      </c>
      <c r="P36" s="145">
        <f t="shared" si="1"/>
        <v>0.89432870370364981</v>
      </c>
      <c r="Q36" s="34">
        <f t="shared" si="0"/>
        <v>16800</v>
      </c>
      <c r="R36" s="145">
        <f t="shared" si="2"/>
        <v>0.63145833333333334</v>
      </c>
      <c r="S36" s="145">
        <f t="shared" si="3"/>
        <v>0.52578703703703711</v>
      </c>
      <c r="T36" s="172" t="str">
        <f t="shared" si="4"/>
        <v>High Valued</v>
      </c>
    </row>
    <row r="37" spans="1:20">
      <c r="A37" s="35">
        <v>44175.670300925929</v>
      </c>
      <c r="B37" s="36" t="s">
        <v>1180</v>
      </c>
      <c r="C37" s="37" t="s">
        <v>1181</v>
      </c>
      <c r="D37" s="37" t="s">
        <v>164</v>
      </c>
      <c r="E37" s="37" t="s">
        <v>182</v>
      </c>
      <c r="F37" s="37" t="s">
        <v>65</v>
      </c>
      <c r="G37" s="37" t="s">
        <v>183</v>
      </c>
      <c r="H37" s="37" t="s">
        <v>184</v>
      </c>
      <c r="I37" s="38">
        <v>2</v>
      </c>
      <c r="J37" s="38">
        <v>16800</v>
      </c>
      <c r="K37" s="37" t="s">
        <v>42</v>
      </c>
      <c r="L37" s="36" t="s">
        <v>1182</v>
      </c>
      <c r="M37" s="35">
        <v>44176.585868055554</v>
      </c>
      <c r="N37" s="37" t="s">
        <v>146</v>
      </c>
      <c r="O37" s="37" t="s">
        <v>54</v>
      </c>
      <c r="P37" s="145">
        <f t="shared" si="1"/>
        <v>0.91556712962483289</v>
      </c>
      <c r="Q37" s="34">
        <f t="shared" si="0"/>
        <v>33600</v>
      </c>
      <c r="R37" s="145">
        <f t="shared" si="2"/>
        <v>0.67030092592592594</v>
      </c>
      <c r="S37" s="145">
        <f t="shared" si="3"/>
        <v>0.58586805555555554</v>
      </c>
      <c r="T37" s="172" t="str">
        <f t="shared" si="4"/>
        <v>High Valued</v>
      </c>
    </row>
    <row r="38" spans="1:20">
      <c r="A38" s="35">
        <v>44176.582025462965</v>
      </c>
      <c r="B38" s="36" t="s">
        <v>1199</v>
      </c>
      <c r="C38" s="37" t="s">
        <v>1141</v>
      </c>
      <c r="D38" s="37" t="s">
        <v>164</v>
      </c>
      <c r="E38" s="37" t="s">
        <v>182</v>
      </c>
      <c r="F38" s="37" t="s">
        <v>65</v>
      </c>
      <c r="G38" s="37" t="s">
        <v>183</v>
      </c>
      <c r="H38" s="37" t="s">
        <v>184</v>
      </c>
      <c r="I38" s="38">
        <v>1</v>
      </c>
      <c r="J38" s="38">
        <v>16800</v>
      </c>
      <c r="K38" s="37" t="s">
        <v>42</v>
      </c>
      <c r="L38" s="36" t="s">
        <v>1200</v>
      </c>
      <c r="M38" s="35">
        <v>44177.493946759256</v>
      </c>
      <c r="N38" s="37" t="s">
        <v>295</v>
      </c>
      <c r="O38" s="37" t="s">
        <v>147</v>
      </c>
      <c r="P38" s="145">
        <f t="shared" si="1"/>
        <v>0.91192129629052943</v>
      </c>
      <c r="Q38" s="34">
        <f t="shared" si="0"/>
        <v>16800</v>
      </c>
      <c r="R38" s="145">
        <f t="shared" si="2"/>
        <v>0.58202546296296298</v>
      </c>
      <c r="S38" s="145">
        <f t="shared" si="3"/>
        <v>0.49394675925925924</v>
      </c>
      <c r="T38" s="172" t="str">
        <f t="shared" si="4"/>
        <v>High Valued</v>
      </c>
    </row>
    <row r="39" spans="1:20">
      <c r="A39" s="35">
        <v>44176.748368055552</v>
      </c>
      <c r="B39" s="36" t="s">
        <v>719</v>
      </c>
      <c r="C39" s="37" t="s">
        <v>720</v>
      </c>
      <c r="D39" s="37" t="s">
        <v>140</v>
      </c>
      <c r="E39" s="37" t="s">
        <v>721</v>
      </c>
      <c r="F39" s="37" t="s">
        <v>65</v>
      </c>
      <c r="G39" s="37" t="s">
        <v>183</v>
      </c>
      <c r="H39" s="37" t="s">
        <v>722</v>
      </c>
      <c r="I39" s="38">
        <v>0.5</v>
      </c>
      <c r="J39" s="38">
        <v>35000</v>
      </c>
      <c r="K39" s="37" t="s">
        <v>42</v>
      </c>
      <c r="L39" s="36" t="s">
        <v>713</v>
      </c>
      <c r="M39" s="35">
        <v>44177.829687500001</v>
      </c>
      <c r="N39" s="37" t="s">
        <v>146</v>
      </c>
      <c r="O39" s="37" t="s">
        <v>147</v>
      </c>
      <c r="P39" s="145">
        <f t="shared" si="1"/>
        <v>1.0813194444490364</v>
      </c>
      <c r="Q39" s="34">
        <f t="shared" si="0"/>
        <v>17500</v>
      </c>
      <c r="R39" s="145">
        <f t="shared" si="2"/>
        <v>0.74836805555555552</v>
      </c>
      <c r="S39" s="145">
        <f t="shared" si="3"/>
        <v>0.82968750000000002</v>
      </c>
      <c r="T39" s="172" t="str">
        <f t="shared" si="4"/>
        <v>High Valued</v>
      </c>
    </row>
    <row r="40" spans="1:20">
      <c r="A40" s="35">
        <v>44178.746053240742</v>
      </c>
      <c r="B40" s="36" t="s">
        <v>892</v>
      </c>
      <c r="C40" s="37" t="s">
        <v>893</v>
      </c>
      <c r="D40" s="37" t="s">
        <v>63</v>
      </c>
      <c r="E40" s="37" t="s">
        <v>64</v>
      </c>
      <c r="F40" s="37" t="s">
        <v>65</v>
      </c>
      <c r="G40" s="37" t="s">
        <v>66</v>
      </c>
      <c r="H40" s="37" t="s">
        <v>746</v>
      </c>
      <c r="I40" s="38">
        <v>1</v>
      </c>
      <c r="J40" s="38">
        <v>4700</v>
      </c>
      <c r="K40" s="37" t="s">
        <v>42</v>
      </c>
      <c r="L40" s="36" t="s">
        <v>882</v>
      </c>
      <c r="M40" s="35">
        <v>44179.659768518519</v>
      </c>
      <c r="N40" s="37" t="s">
        <v>146</v>
      </c>
      <c r="O40" s="37" t="s">
        <v>147</v>
      </c>
      <c r="P40" s="145">
        <f t="shared" si="1"/>
        <v>0.91371527777664596</v>
      </c>
      <c r="Q40" s="34">
        <f t="shared" si="0"/>
        <v>4700</v>
      </c>
      <c r="R40" s="145">
        <f t="shared" si="2"/>
        <v>0.74605324074074064</v>
      </c>
      <c r="S40" s="145">
        <f t="shared" si="3"/>
        <v>0.65976851851851859</v>
      </c>
      <c r="T40" s="172" t="str">
        <f t="shared" si="4"/>
        <v>Lower Valued</v>
      </c>
    </row>
    <row r="41" spans="1:20">
      <c r="A41" s="35">
        <v>44178.746053240742</v>
      </c>
      <c r="B41" s="36" t="s">
        <v>892</v>
      </c>
      <c r="C41" s="37" t="s">
        <v>893</v>
      </c>
      <c r="D41" s="37" t="s">
        <v>63</v>
      </c>
      <c r="E41" s="37" t="s">
        <v>64</v>
      </c>
      <c r="F41" s="37" t="s">
        <v>65</v>
      </c>
      <c r="G41" s="37" t="s">
        <v>66</v>
      </c>
      <c r="H41" s="37" t="s">
        <v>358</v>
      </c>
      <c r="I41" s="38">
        <v>1</v>
      </c>
      <c r="J41" s="38">
        <v>4700</v>
      </c>
      <c r="K41" s="37" t="s">
        <v>42</v>
      </c>
      <c r="L41" s="36" t="s">
        <v>882</v>
      </c>
      <c r="M41" s="35">
        <v>44179.659768518519</v>
      </c>
      <c r="N41" s="37" t="s">
        <v>146</v>
      </c>
      <c r="O41" s="37" t="s">
        <v>147</v>
      </c>
      <c r="P41" s="145">
        <f t="shared" si="1"/>
        <v>0.91371527777664596</v>
      </c>
      <c r="Q41" s="34">
        <f t="shared" si="0"/>
        <v>4700</v>
      </c>
      <c r="R41" s="145">
        <f t="shared" si="2"/>
        <v>0.74605324074074064</v>
      </c>
      <c r="S41" s="145">
        <f t="shared" si="3"/>
        <v>0.65976851851851859</v>
      </c>
      <c r="T41" s="172" t="str">
        <f t="shared" si="4"/>
        <v>Lower Valued</v>
      </c>
    </row>
    <row r="42" spans="1:20">
      <c r="A42" s="35">
        <v>44177.476736111108</v>
      </c>
      <c r="B42" s="36" t="s">
        <v>1221</v>
      </c>
      <c r="C42" s="37" t="s">
        <v>413</v>
      </c>
      <c r="D42" s="37" t="s">
        <v>140</v>
      </c>
      <c r="E42" s="37" t="s">
        <v>721</v>
      </c>
      <c r="F42" s="37" t="s">
        <v>65</v>
      </c>
      <c r="G42" s="37" t="s">
        <v>183</v>
      </c>
      <c r="H42" s="37" t="s">
        <v>722</v>
      </c>
      <c r="I42" s="38">
        <v>1</v>
      </c>
      <c r="J42" s="38">
        <v>35000</v>
      </c>
      <c r="K42" s="37" t="s">
        <v>42</v>
      </c>
      <c r="L42" s="36" t="s">
        <v>1219</v>
      </c>
      <c r="M42" s="35">
        <v>44179.724131944444</v>
      </c>
      <c r="N42" s="37" t="s">
        <v>295</v>
      </c>
      <c r="O42" s="37" t="s">
        <v>54</v>
      </c>
      <c r="P42" s="145">
        <f t="shared" si="1"/>
        <v>2.2473958333357587</v>
      </c>
      <c r="Q42" s="34">
        <f t="shared" si="0"/>
        <v>35000</v>
      </c>
      <c r="R42" s="145">
        <f t="shared" si="2"/>
        <v>0.47673611111111108</v>
      </c>
      <c r="S42" s="145">
        <f t="shared" si="3"/>
        <v>0.7241319444444444</v>
      </c>
      <c r="T42" s="172" t="str">
        <f t="shared" si="4"/>
        <v>High Valued</v>
      </c>
    </row>
    <row r="43" spans="1:20">
      <c r="A43" s="35">
        <v>44179.495196759257</v>
      </c>
      <c r="B43" s="36" t="s">
        <v>960</v>
      </c>
      <c r="C43" s="37" t="s">
        <v>246</v>
      </c>
      <c r="D43" s="37" t="s">
        <v>63</v>
      </c>
      <c r="E43" s="37" t="s">
        <v>64</v>
      </c>
      <c r="F43" s="37" t="s">
        <v>65</v>
      </c>
      <c r="G43" s="37" t="s">
        <v>66</v>
      </c>
      <c r="H43" s="37" t="s">
        <v>358</v>
      </c>
      <c r="I43" s="38">
        <v>10</v>
      </c>
      <c r="J43" s="38">
        <v>4700</v>
      </c>
      <c r="K43" s="37" t="s">
        <v>42</v>
      </c>
      <c r="L43" s="36" t="s">
        <v>941</v>
      </c>
      <c r="M43" s="35">
        <v>44180.520682870374</v>
      </c>
      <c r="N43" s="37" t="s">
        <v>146</v>
      </c>
      <c r="O43" s="37" t="s">
        <v>54</v>
      </c>
      <c r="P43" s="145">
        <f t="shared" si="1"/>
        <v>1.0254861111170612</v>
      </c>
      <c r="Q43" s="34">
        <f t="shared" si="0"/>
        <v>47000</v>
      </c>
      <c r="R43" s="145">
        <f t="shared" si="2"/>
        <v>0.49519675925925927</v>
      </c>
      <c r="S43" s="145">
        <f t="shared" si="3"/>
        <v>0.52068287037037042</v>
      </c>
      <c r="T43" s="172" t="str">
        <f t="shared" si="4"/>
        <v>High Valued</v>
      </c>
    </row>
    <row r="44" spans="1:20">
      <c r="A44" s="35">
        <v>44179.495196759257</v>
      </c>
      <c r="B44" s="36" t="s">
        <v>960</v>
      </c>
      <c r="C44" s="37" t="s">
        <v>246</v>
      </c>
      <c r="D44" s="37" t="s">
        <v>63</v>
      </c>
      <c r="E44" s="37" t="s">
        <v>64</v>
      </c>
      <c r="F44" s="37" t="s">
        <v>65</v>
      </c>
      <c r="G44" s="37" t="s">
        <v>66</v>
      </c>
      <c r="H44" s="37" t="s">
        <v>746</v>
      </c>
      <c r="I44" s="38">
        <v>3</v>
      </c>
      <c r="J44" s="38">
        <v>4700</v>
      </c>
      <c r="K44" s="37" t="s">
        <v>42</v>
      </c>
      <c r="L44" s="36" t="s">
        <v>941</v>
      </c>
      <c r="M44" s="35">
        <v>44180.520682870374</v>
      </c>
      <c r="N44" s="37" t="s">
        <v>146</v>
      </c>
      <c r="O44" s="37" t="s">
        <v>54</v>
      </c>
      <c r="P44" s="145">
        <f t="shared" si="1"/>
        <v>1.0254861111170612</v>
      </c>
      <c r="Q44" s="34">
        <f t="shared" si="0"/>
        <v>14100</v>
      </c>
      <c r="R44" s="145">
        <f t="shared" si="2"/>
        <v>0.49519675925925927</v>
      </c>
      <c r="S44" s="145">
        <f t="shared" si="3"/>
        <v>0.52068287037037042</v>
      </c>
      <c r="T44" s="172" t="str">
        <f t="shared" si="4"/>
        <v>High Valued</v>
      </c>
    </row>
    <row r="45" spans="1:20">
      <c r="A45" s="35">
        <v>44179.369085648148</v>
      </c>
      <c r="B45" s="36" t="s">
        <v>468</v>
      </c>
      <c r="C45" s="37" t="s">
        <v>466</v>
      </c>
      <c r="D45" s="37" t="s">
        <v>63</v>
      </c>
      <c r="E45" s="37" t="s">
        <v>64</v>
      </c>
      <c r="F45" s="37" t="s">
        <v>65</v>
      </c>
      <c r="G45" s="37" t="s">
        <v>66</v>
      </c>
      <c r="H45" s="37" t="s">
        <v>67</v>
      </c>
      <c r="I45" s="38">
        <v>2</v>
      </c>
      <c r="J45" s="38">
        <v>4700</v>
      </c>
      <c r="K45" s="37" t="s">
        <v>42</v>
      </c>
      <c r="L45" s="36" t="s">
        <v>467</v>
      </c>
      <c r="M45" s="35">
        <v>44180.574976851851</v>
      </c>
      <c r="N45" s="37" t="s">
        <v>146</v>
      </c>
      <c r="O45" s="37" t="s">
        <v>54</v>
      </c>
      <c r="P45" s="145">
        <f t="shared" si="1"/>
        <v>1.2058912037027767</v>
      </c>
      <c r="Q45" s="34">
        <f t="shared" si="0"/>
        <v>9400</v>
      </c>
      <c r="R45" s="145">
        <f t="shared" si="2"/>
        <v>0.36908564814814815</v>
      </c>
      <c r="S45" s="145">
        <f t="shared" si="3"/>
        <v>0.57497685185185188</v>
      </c>
      <c r="T45" s="172" t="str">
        <f t="shared" si="4"/>
        <v>Lower Valued</v>
      </c>
    </row>
    <row r="46" spans="1:20">
      <c r="A46" s="35">
        <v>44179.369085648148</v>
      </c>
      <c r="B46" s="36" t="s">
        <v>468</v>
      </c>
      <c r="C46" s="37" t="s">
        <v>466</v>
      </c>
      <c r="D46" s="37" t="s">
        <v>63</v>
      </c>
      <c r="E46" s="37" t="s">
        <v>71</v>
      </c>
      <c r="F46" s="37" t="s">
        <v>65</v>
      </c>
      <c r="G46" s="37" t="s">
        <v>66</v>
      </c>
      <c r="H46" s="37" t="s">
        <v>101</v>
      </c>
      <c r="I46" s="38">
        <v>1</v>
      </c>
      <c r="J46" s="38">
        <v>13100</v>
      </c>
      <c r="K46" s="37" t="s">
        <v>42</v>
      </c>
      <c r="L46" s="36" t="s">
        <v>467</v>
      </c>
      <c r="M46" s="35">
        <v>44180.574976851851</v>
      </c>
      <c r="N46" s="37" t="s">
        <v>146</v>
      </c>
      <c r="O46" s="37" t="s">
        <v>54</v>
      </c>
      <c r="P46" s="145">
        <f t="shared" si="1"/>
        <v>1.2058912037027767</v>
      </c>
      <c r="Q46" s="34">
        <f t="shared" si="0"/>
        <v>13100</v>
      </c>
      <c r="R46" s="145">
        <f t="shared" si="2"/>
        <v>0.36908564814814815</v>
      </c>
      <c r="S46" s="145">
        <f t="shared" si="3"/>
        <v>0.57497685185185188</v>
      </c>
      <c r="T46" s="172" t="str">
        <f t="shared" si="4"/>
        <v>High Valued</v>
      </c>
    </row>
    <row r="47" spans="1:20">
      <c r="A47" s="35">
        <v>44179.603680555556</v>
      </c>
      <c r="B47" s="36" t="s">
        <v>835</v>
      </c>
      <c r="C47" s="37" t="s">
        <v>831</v>
      </c>
      <c r="D47" s="37" t="s">
        <v>63</v>
      </c>
      <c r="E47" s="37" t="s">
        <v>78</v>
      </c>
      <c r="F47" s="37" t="s">
        <v>65</v>
      </c>
      <c r="G47" s="37" t="s">
        <v>66</v>
      </c>
      <c r="H47" s="37" t="s">
        <v>81</v>
      </c>
      <c r="I47" s="38">
        <v>2</v>
      </c>
      <c r="J47" s="38">
        <v>7480</v>
      </c>
      <c r="K47" s="37" t="s">
        <v>42</v>
      </c>
      <c r="L47" s="36" t="s">
        <v>834</v>
      </c>
      <c r="M47" s="35">
        <v>44180.702476851853</v>
      </c>
      <c r="N47" s="37" t="s">
        <v>146</v>
      </c>
      <c r="O47" s="37" t="s">
        <v>147</v>
      </c>
      <c r="P47" s="145">
        <f t="shared" si="1"/>
        <v>1.0987962962972233</v>
      </c>
      <c r="Q47" s="34">
        <f t="shared" si="0"/>
        <v>14960</v>
      </c>
      <c r="R47" s="145">
        <f t="shared" si="2"/>
        <v>0.60368055555555555</v>
      </c>
      <c r="S47" s="145">
        <f t="shared" si="3"/>
        <v>0.70247685185185194</v>
      </c>
      <c r="T47" s="172" t="str">
        <f t="shared" si="4"/>
        <v>High Valued</v>
      </c>
    </row>
    <row r="48" spans="1:20">
      <c r="A48" s="35">
        <v>44179.603680555556</v>
      </c>
      <c r="B48" s="36" t="s">
        <v>835</v>
      </c>
      <c r="C48" s="37" t="s">
        <v>831</v>
      </c>
      <c r="D48" s="37" t="s">
        <v>63</v>
      </c>
      <c r="E48" s="37" t="s">
        <v>64</v>
      </c>
      <c r="F48" s="37" t="s">
        <v>65</v>
      </c>
      <c r="G48" s="37" t="s">
        <v>66</v>
      </c>
      <c r="H48" s="37" t="s">
        <v>746</v>
      </c>
      <c r="I48" s="38">
        <v>1</v>
      </c>
      <c r="J48" s="38">
        <v>4700</v>
      </c>
      <c r="K48" s="37" t="s">
        <v>42</v>
      </c>
      <c r="L48" s="36" t="s">
        <v>834</v>
      </c>
      <c r="M48" s="35">
        <v>44180.702476851853</v>
      </c>
      <c r="N48" s="37" t="s">
        <v>146</v>
      </c>
      <c r="O48" s="37" t="s">
        <v>147</v>
      </c>
      <c r="P48" s="145">
        <f t="shared" si="1"/>
        <v>1.0987962962972233</v>
      </c>
      <c r="Q48" s="34">
        <f t="shared" si="0"/>
        <v>4700</v>
      </c>
      <c r="R48" s="145">
        <f t="shared" si="2"/>
        <v>0.60368055555555555</v>
      </c>
      <c r="S48" s="145">
        <f t="shared" si="3"/>
        <v>0.70247685185185194</v>
      </c>
      <c r="T48" s="172" t="str">
        <f t="shared" si="4"/>
        <v>Lower Valued</v>
      </c>
    </row>
    <row r="49" spans="1:20">
      <c r="A49" s="35">
        <v>44179.603680555556</v>
      </c>
      <c r="B49" s="36" t="s">
        <v>835</v>
      </c>
      <c r="C49" s="37" t="s">
        <v>831</v>
      </c>
      <c r="D49" s="37" t="s">
        <v>63</v>
      </c>
      <c r="E49" s="37" t="s">
        <v>64</v>
      </c>
      <c r="F49" s="37" t="s">
        <v>65</v>
      </c>
      <c r="G49" s="37" t="s">
        <v>66</v>
      </c>
      <c r="H49" s="37" t="s">
        <v>358</v>
      </c>
      <c r="I49" s="38">
        <v>1</v>
      </c>
      <c r="J49" s="38">
        <v>4700</v>
      </c>
      <c r="K49" s="37" t="s">
        <v>42</v>
      </c>
      <c r="L49" s="36" t="s">
        <v>834</v>
      </c>
      <c r="M49" s="35">
        <v>44180.702476851853</v>
      </c>
      <c r="N49" s="37" t="s">
        <v>146</v>
      </c>
      <c r="O49" s="37" t="s">
        <v>147</v>
      </c>
      <c r="P49" s="145">
        <f t="shared" si="1"/>
        <v>1.0987962962972233</v>
      </c>
      <c r="Q49" s="34">
        <f t="shared" si="0"/>
        <v>4700</v>
      </c>
      <c r="R49" s="145">
        <f t="shared" si="2"/>
        <v>0.60368055555555555</v>
      </c>
      <c r="S49" s="145">
        <f t="shared" si="3"/>
        <v>0.70247685185185194</v>
      </c>
      <c r="T49" s="172" t="str">
        <f t="shared" si="4"/>
        <v>Lower Valued</v>
      </c>
    </row>
    <row r="50" spans="1:20">
      <c r="A50" s="35">
        <v>44179.603680555556</v>
      </c>
      <c r="B50" s="36" t="s">
        <v>835</v>
      </c>
      <c r="C50" s="37" t="s">
        <v>831</v>
      </c>
      <c r="D50" s="37" t="s">
        <v>63</v>
      </c>
      <c r="E50" s="37" t="s">
        <v>71</v>
      </c>
      <c r="F50" s="37" t="s">
        <v>65</v>
      </c>
      <c r="G50" s="37" t="s">
        <v>66</v>
      </c>
      <c r="H50" s="37" t="s">
        <v>101</v>
      </c>
      <c r="I50" s="38">
        <v>1</v>
      </c>
      <c r="J50" s="38">
        <v>13100</v>
      </c>
      <c r="K50" s="37" t="s">
        <v>42</v>
      </c>
      <c r="L50" s="36" t="s">
        <v>834</v>
      </c>
      <c r="M50" s="35">
        <v>44180.702476851853</v>
      </c>
      <c r="N50" s="37" t="s">
        <v>146</v>
      </c>
      <c r="O50" s="37" t="s">
        <v>147</v>
      </c>
      <c r="P50" s="145">
        <f t="shared" si="1"/>
        <v>1.0987962962972233</v>
      </c>
      <c r="Q50" s="34">
        <f t="shared" si="0"/>
        <v>13100</v>
      </c>
      <c r="R50" s="145">
        <f t="shared" si="2"/>
        <v>0.60368055555555555</v>
      </c>
      <c r="S50" s="145">
        <f t="shared" si="3"/>
        <v>0.70247685185185194</v>
      </c>
      <c r="T50" s="172" t="str">
        <f t="shared" si="4"/>
        <v>High Valued</v>
      </c>
    </row>
    <row r="51" spans="1:20">
      <c r="A51" s="35">
        <v>44178.469988425924</v>
      </c>
      <c r="B51" s="36" t="s">
        <v>883</v>
      </c>
      <c r="C51" s="37" t="s">
        <v>368</v>
      </c>
      <c r="D51" s="37" t="s">
        <v>63</v>
      </c>
      <c r="E51" s="37" t="s">
        <v>71</v>
      </c>
      <c r="F51" s="37" t="s">
        <v>65</v>
      </c>
      <c r="G51" s="37" t="s">
        <v>66</v>
      </c>
      <c r="H51" s="37" t="s">
        <v>72</v>
      </c>
      <c r="I51" s="38">
        <v>1</v>
      </c>
      <c r="J51" s="38">
        <v>13100</v>
      </c>
      <c r="K51" s="37" t="s">
        <v>42</v>
      </c>
      <c r="L51" s="36" t="s">
        <v>882</v>
      </c>
      <c r="M51" s="35">
        <v>44180.780810185184</v>
      </c>
      <c r="N51" s="37" t="s">
        <v>295</v>
      </c>
      <c r="O51" s="37" t="s">
        <v>54</v>
      </c>
      <c r="P51" s="145">
        <f t="shared" si="1"/>
        <v>2.3108217592598521</v>
      </c>
      <c r="Q51" s="34">
        <f t="shared" si="0"/>
        <v>13100</v>
      </c>
      <c r="R51" s="145">
        <f t="shared" si="2"/>
        <v>0.46998842592592593</v>
      </c>
      <c r="S51" s="145">
        <f t="shared" si="3"/>
        <v>0.78081018518518519</v>
      </c>
      <c r="T51" s="172" t="str">
        <f t="shared" si="4"/>
        <v>High Valued</v>
      </c>
    </row>
    <row r="52" spans="1:20">
      <c r="A52" s="35">
        <v>44180.747395833336</v>
      </c>
      <c r="B52" s="36" t="s">
        <v>510</v>
      </c>
      <c r="C52" s="37" t="s">
        <v>511</v>
      </c>
      <c r="D52" s="37" t="s">
        <v>164</v>
      </c>
      <c r="E52" s="37" t="s">
        <v>182</v>
      </c>
      <c r="F52" s="37" t="s">
        <v>65</v>
      </c>
      <c r="G52" s="37" t="s">
        <v>183</v>
      </c>
      <c r="H52" s="37" t="s">
        <v>184</v>
      </c>
      <c r="I52" s="38">
        <v>1</v>
      </c>
      <c r="J52" s="38">
        <v>16800</v>
      </c>
      <c r="K52" s="37" t="s">
        <v>42</v>
      </c>
      <c r="L52" s="36" t="s">
        <v>499</v>
      </c>
      <c r="M52" s="35">
        <v>44181.404618055552</v>
      </c>
      <c r="N52" s="37" t="s">
        <v>146</v>
      </c>
      <c r="O52" s="37" t="s">
        <v>147</v>
      </c>
      <c r="P52" s="145">
        <f t="shared" si="1"/>
        <v>0.65722222221666016</v>
      </c>
      <c r="Q52" s="34">
        <f t="shared" si="0"/>
        <v>16800</v>
      </c>
      <c r="R52" s="145">
        <f t="shared" si="2"/>
        <v>0.74739583333333337</v>
      </c>
      <c r="S52" s="145">
        <f t="shared" si="3"/>
        <v>0.40461805555555558</v>
      </c>
      <c r="T52" s="172" t="str">
        <f t="shared" si="4"/>
        <v>High Valued</v>
      </c>
    </row>
    <row r="53" spans="1:20">
      <c r="A53" s="35">
        <v>44180.389918981484</v>
      </c>
      <c r="B53" s="36" t="s">
        <v>798</v>
      </c>
      <c r="C53" s="37" t="s">
        <v>799</v>
      </c>
      <c r="D53" s="37" t="s">
        <v>63</v>
      </c>
      <c r="E53" s="37" t="s">
        <v>64</v>
      </c>
      <c r="F53" s="37" t="s">
        <v>65</v>
      </c>
      <c r="G53" s="37" t="s">
        <v>66</v>
      </c>
      <c r="H53" s="37" t="s">
        <v>67</v>
      </c>
      <c r="I53" s="38">
        <v>1</v>
      </c>
      <c r="J53" s="38">
        <v>4700</v>
      </c>
      <c r="K53" s="37" t="s">
        <v>42</v>
      </c>
      <c r="L53" s="36" t="s">
        <v>795</v>
      </c>
      <c r="M53" s="35">
        <v>44181.896874999999</v>
      </c>
      <c r="N53" s="37" t="s">
        <v>295</v>
      </c>
      <c r="O53" s="37" t="s">
        <v>147</v>
      </c>
      <c r="P53" s="145">
        <f t="shared" si="1"/>
        <v>1.5069560185147566</v>
      </c>
      <c r="Q53" s="34">
        <f t="shared" si="0"/>
        <v>4700</v>
      </c>
      <c r="R53" s="145">
        <f t="shared" si="2"/>
        <v>0.38991898148148146</v>
      </c>
      <c r="S53" s="145">
        <f t="shared" si="3"/>
        <v>0.89687499999999998</v>
      </c>
      <c r="T53" s="172" t="str">
        <f t="shared" si="4"/>
        <v>Lower Valued</v>
      </c>
    </row>
    <row r="54" spans="1:20">
      <c r="A54" s="35">
        <v>44180.389918981484</v>
      </c>
      <c r="B54" s="36" t="s">
        <v>798</v>
      </c>
      <c r="C54" s="37" t="s">
        <v>799</v>
      </c>
      <c r="D54" s="37" t="s">
        <v>63</v>
      </c>
      <c r="E54" s="37" t="s">
        <v>64</v>
      </c>
      <c r="F54" s="37" t="s">
        <v>65</v>
      </c>
      <c r="G54" s="37" t="s">
        <v>66</v>
      </c>
      <c r="H54" s="37" t="s">
        <v>358</v>
      </c>
      <c r="I54" s="38">
        <v>1</v>
      </c>
      <c r="J54" s="38">
        <v>4700</v>
      </c>
      <c r="K54" s="37" t="s">
        <v>42</v>
      </c>
      <c r="L54" s="36" t="s">
        <v>795</v>
      </c>
      <c r="M54" s="35">
        <v>44181.896874999999</v>
      </c>
      <c r="N54" s="37" t="s">
        <v>295</v>
      </c>
      <c r="O54" s="37" t="s">
        <v>147</v>
      </c>
      <c r="P54" s="145">
        <f t="shared" si="1"/>
        <v>1.5069560185147566</v>
      </c>
      <c r="Q54" s="34">
        <f t="shared" si="0"/>
        <v>4700</v>
      </c>
      <c r="R54" s="145">
        <f t="shared" si="2"/>
        <v>0.38991898148148146</v>
      </c>
      <c r="S54" s="145">
        <f t="shared" si="3"/>
        <v>0.89687499999999998</v>
      </c>
      <c r="T54" s="172" t="str">
        <f t="shared" si="4"/>
        <v>Lower Valued</v>
      </c>
    </row>
    <row r="55" spans="1:20">
      <c r="A55" s="35">
        <v>44181.523090277777</v>
      </c>
      <c r="B55" s="36" t="s">
        <v>1010</v>
      </c>
      <c r="C55" s="37" t="s">
        <v>1011</v>
      </c>
      <c r="D55" s="37" t="s">
        <v>164</v>
      </c>
      <c r="E55" s="37" t="s">
        <v>182</v>
      </c>
      <c r="F55" s="37" t="s">
        <v>65</v>
      </c>
      <c r="G55" s="37" t="s">
        <v>183</v>
      </c>
      <c r="H55" s="37" t="s">
        <v>184</v>
      </c>
      <c r="I55" s="38">
        <v>0.5</v>
      </c>
      <c r="J55" s="38">
        <v>16800</v>
      </c>
      <c r="K55" s="37" t="s">
        <v>42</v>
      </c>
      <c r="L55" s="36" t="s">
        <v>1012</v>
      </c>
      <c r="M55" s="35">
        <v>44182.505266203705</v>
      </c>
      <c r="N55" s="37" t="s">
        <v>146</v>
      </c>
      <c r="O55" s="37" t="s">
        <v>54</v>
      </c>
      <c r="P55" s="145">
        <f t="shared" si="1"/>
        <v>0.98217592592845904</v>
      </c>
      <c r="Q55" s="34">
        <f t="shared" si="0"/>
        <v>8400</v>
      </c>
      <c r="R55" s="145">
        <f t="shared" si="2"/>
        <v>0.52309027777777783</v>
      </c>
      <c r="S55" s="145">
        <f t="shared" si="3"/>
        <v>0.50526620370370368</v>
      </c>
      <c r="T55" s="172" t="str">
        <f t="shared" si="4"/>
        <v>Lower Valued</v>
      </c>
    </row>
    <row r="56" spans="1:20">
      <c r="A56" s="35">
        <v>44181.683171296296</v>
      </c>
      <c r="B56" s="36" t="s">
        <v>1050</v>
      </c>
      <c r="C56" s="37" t="s">
        <v>658</v>
      </c>
      <c r="D56" s="37" t="s">
        <v>63</v>
      </c>
      <c r="E56" s="37" t="s">
        <v>71</v>
      </c>
      <c r="F56" s="37" t="s">
        <v>65</v>
      </c>
      <c r="G56" s="37" t="s">
        <v>66</v>
      </c>
      <c r="H56" s="37" t="s">
        <v>101</v>
      </c>
      <c r="I56" s="38">
        <v>1</v>
      </c>
      <c r="J56" s="38">
        <v>13100</v>
      </c>
      <c r="K56" s="37" t="s">
        <v>42</v>
      </c>
      <c r="L56" s="36" t="s">
        <v>1046</v>
      </c>
      <c r="M56" s="35">
        <v>44182.62228009259</v>
      </c>
      <c r="N56" s="37" t="s">
        <v>146</v>
      </c>
      <c r="O56" s="37" t="s">
        <v>147</v>
      </c>
      <c r="P56" s="145">
        <f t="shared" si="1"/>
        <v>0.93910879629402189</v>
      </c>
      <c r="Q56" s="34">
        <f t="shared" si="0"/>
        <v>13100</v>
      </c>
      <c r="R56" s="145">
        <f t="shared" si="2"/>
        <v>0.68317129629629625</v>
      </c>
      <c r="S56" s="145">
        <f t="shared" si="3"/>
        <v>0.62228009259259254</v>
      </c>
      <c r="T56" s="172" t="str">
        <f t="shared" si="4"/>
        <v>High Valued</v>
      </c>
    </row>
    <row r="57" spans="1:20">
      <c r="A57" s="35">
        <v>44181.683171296296</v>
      </c>
      <c r="B57" s="36" t="s">
        <v>1050</v>
      </c>
      <c r="C57" s="37" t="s">
        <v>658</v>
      </c>
      <c r="D57" s="37" t="s">
        <v>63</v>
      </c>
      <c r="E57" s="37" t="s">
        <v>71</v>
      </c>
      <c r="F57" s="37" t="s">
        <v>65</v>
      </c>
      <c r="G57" s="37" t="s">
        <v>66</v>
      </c>
      <c r="H57" s="37" t="s">
        <v>72</v>
      </c>
      <c r="I57" s="38">
        <v>1</v>
      </c>
      <c r="J57" s="38">
        <v>13100</v>
      </c>
      <c r="K57" s="37" t="s">
        <v>42</v>
      </c>
      <c r="L57" s="36" t="s">
        <v>1046</v>
      </c>
      <c r="M57" s="35">
        <v>44182.62228009259</v>
      </c>
      <c r="N57" s="37" t="s">
        <v>146</v>
      </c>
      <c r="O57" s="37" t="s">
        <v>147</v>
      </c>
      <c r="P57" s="145">
        <f t="shared" si="1"/>
        <v>0.93910879629402189</v>
      </c>
      <c r="Q57" s="34">
        <f t="shared" si="0"/>
        <v>13100</v>
      </c>
      <c r="R57" s="145">
        <f t="shared" si="2"/>
        <v>0.68317129629629625</v>
      </c>
      <c r="S57" s="145">
        <f t="shared" si="3"/>
        <v>0.62228009259259254</v>
      </c>
      <c r="T57" s="172" t="str">
        <f t="shared" si="4"/>
        <v>High Valued</v>
      </c>
    </row>
    <row r="58" spans="1:20">
      <c r="A58" s="35">
        <v>44181.415138888886</v>
      </c>
      <c r="B58" s="36" t="s">
        <v>1128</v>
      </c>
      <c r="C58" s="37" t="s">
        <v>1129</v>
      </c>
      <c r="D58" s="37" t="s">
        <v>63</v>
      </c>
      <c r="E58" s="37" t="s">
        <v>64</v>
      </c>
      <c r="F58" s="37" t="s">
        <v>65</v>
      </c>
      <c r="G58" s="37" t="s">
        <v>66</v>
      </c>
      <c r="H58" s="37" t="s">
        <v>67</v>
      </c>
      <c r="I58" s="38">
        <v>2</v>
      </c>
      <c r="J58" s="38">
        <v>4700</v>
      </c>
      <c r="K58" s="37" t="s">
        <v>42</v>
      </c>
      <c r="L58" s="36" t="s">
        <v>1123</v>
      </c>
      <c r="M58" s="35">
        <v>44182.629953703705</v>
      </c>
      <c r="N58" s="37" t="s">
        <v>146</v>
      </c>
      <c r="O58" s="37" t="s">
        <v>147</v>
      </c>
      <c r="P58" s="145">
        <f t="shared" si="1"/>
        <v>1.2148148148189648</v>
      </c>
      <c r="Q58" s="34">
        <f t="shared" si="0"/>
        <v>9400</v>
      </c>
      <c r="R58" s="145">
        <f t="shared" si="2"/>
        <v>0.41513888888888889</v>
      </c>
      <c r="S58" s="145">
        <f t="shared" si="3"/>
        <v>0.62995370370370374</v>
      </c>
      <c r="T58" s="172" t="str">
        <f t="shared" si="4"/>
        <v>Lower Valued</v>
      </c>
    </row>
    <row r="59" spans="1:20">
      <c r="A59" s="35">
        <v>44182.678368055553</v>
      </c>
      <c r="B59" s="36" t="s">
        <v>399</v>
      </c>
      <c r="C59" s="37" t="s">
        <v>400</v>
      </c>
      <c r="D59" s="37" t="s">
        <v>63</v>
      </c>
      <c r="E59" s="37" t="s">
        <v>71</v>
      </c>
      <c r="F59" s="37" t="s">
        <v>65</v>
      </c>
      <c r="G59" s="37" t="s">
        <v>66</v>
      </c>
      <c r="H59" s="37" t="s">
        <v>106</v>
      </c>
      <c r="I59" s="38">
        <v>1</v>
      </c>
      <c r="J59" s="38">
        <v>13100</v>
      </c>
      <c r="K59" s="37" t="s">
        <v>42</v>
      </c>
      <c r="L59" s="36" t="s">
        <v>398</v>
      </c>
      <c r="M59" s="35">
        <v>44183.464687500003</v>
      </c>
      <c r="N59" s="37" t="s">
        <v>295</v>
      </c>
      <c r="O59" s="37" t="s">
        <v>147</v>
      </c>
      <c r="P59" s="145">
        <f t="shared" si="1"/>
        <v>0.78631944445078261</v>
      </c>
      <c r="Q59" s="34">
        <f t="shared" si="0"/>
        <v>13100</v>
      </c>
      <c r="R59" s="145">
        <f t="shared" si="2"/>
        <v>0.67836805555555557</v>
      </c>
      <c r="S59" s="145">
        <f t="shared" si="3"/>
        <v>0.46468749999999998</v>
      </c>
      <c r="T59" s="172" t="str">
        <f t="shared" si="4"/>
        <v>High Valued</v>
      </c>
    </row>
    <row r="60" spans="1:20">
      <c r="A60" s="35">
        <v>44182.678368055553</v>
      </c>
      <c r="B60" s="36" t="s">
        <v>399</v>
      </c>
      <c r="C60" s="37" t="s">
        <v>400</v>
      </c>
      <c r="D60" s="37" t="s">
        <v>63</v>
      </c>
      <c r="E60" s="37" t="s">
        <v>78</v>
      </c>
      <c r="F60" s="37" t="s">
        <v>65</v>
      </c>
      <c r="G60" s="37" t="s">
        <v>66</v>
      </c>
      <c r="H60" s="37" t="s">
        <v>102</v>
      </c>
      <c r="I60" s="38">
        <v>1</v>
      </c>
      <c r="J60" s="38">
        <v>7480</v>
      </c>
      <c r="K60" s="37" t="s">
        <v>42</v>
      </c>
      <c r="L60" s="36" t="s">
        <v>398</v>
      </c>
      <c r="M60" s="35">
        <v>44183.464687500003</v>
      </c>
      <c r="N60" s="37" t="s">
        <v>295</v>
      </c>
      <c r="O60" s="37" t="s">
        <v>147</v>
      </c>
      <c r="P60" s="145">
        <f t="shared" si="1"/>
        <v>0.78631944445078261</v>
      </c>
      <c r="Q60" s="34">
        <f t="shared" si="0"/>
        <v>7480</v>
      </c>
      <c r="R60" s="145">
        <f t="shared" si="2"/>
        <v>0.67836805555555557</v>
      </c>
      <c r="S60" s="145">
        <f t="shared" si="3"/>
        <v>0.46468749999999998</v>
      </c>
      <c r="T60" s="172" t="str">
        <f t="shared" si="4"/>
        <v>Lower Valued</v>
      </c>
    </row>
    <row r="61" spans="1:20">
      <c r="A61" s="35">
        <v>44182.678368055553</v>
      </c>
      <c r="B61" s="36" t="s">
        <v>399</v>
      </c>
      <c r="C61" s="37" t="s">
        <v>400</v>
      </c>
      <c r="D61" s="37" t="s">
        <v>63</v>
      </c>
      <c r="E61" s="37" t="s">
        <v>78</v>
      </c>
      <c r="F61" s="37" t="s">
        <v>65</v>
      </c>
      <c r="G61" s="37" t="s">
        <v>66</v>
      </c>
      <c r="H61" s="37" t="s">
        <v>79</v>
      </c>
      <c r="I61" s="38">
        <v>1</v>
      </c>
      <c r="J61" s="38">
        <v>7480</v>
      </c>
      <c r="K61" s="37" t="s">
        <v>42</v>
      </c>
      <c r="L61" s="36" t="s">
        <v>398</v>
      </c>
      <c r="M61" s="35">
        <v>44183.464687500003</v>
      </c>
      <c r="N61" s="37" t="s">
        <v>295</v>
      </c>
      <c r="O61" s="37" t="s">
        <v>147</v>
      </c>
      <c r="P61" s="145">
        <f t="shared" si="1"/>
        <v>0.78631944445078261</v>
      </c>
      <c r="Q61" s="34">
        <f t="shared" si="0"/>
        <v>7480</v>
      </c>
      <c r="R61" s="145">
        <f t="shared" si="2"/>
        <v>0.67836805555555557</v>
      </c>
      <c r="S61" s="145">
        <f t="shared" si="3"/>
        <v>0.46468749999999998</v>
      </c>
      <c r="T61" s="172" t="str">
        <f t="shared" si="4"/>
        <v>Lower Valued</v>
      </c>
    </row>
    <row r="62" spans="1:20">
      <c r="A62" s="35">
        <v>44182.678368055553</v>
      </c>
      <c r="B62" s="36" t="s">
        <v>399</v>
      </c>
      <c r="C62" s="37" t="s">
        <v>400</v>
      </c>
      <c r="D62" s="37" t="s">
        <v>63</v>
      </c>
      <c r="E62" s="37" t="s">
        <v>78</v>
      </c>
      <c r="F62" s="37" t="s">
        <v>65</v>
      </c>
      <c r="G62" s="37" t="s">
        <v>66</v>
      </c>
      <c r="H62" s="37" t="s">
        <v>81</v>
      </c>
      <c r="I62" s="38">
        <v>1</v>
      </c>
      <c r="J62" s="38">
        <v>7480</v>
      </c>
      <c r="K62" s="37" t="s">
        <v>42</v>
      </c>
      <c r="L62" s="36" t="s">
        <v>398</v>
      </c>
      <c r="M62" s="35">
        <v>44183.464687500003</v>
      </c>
      <c r="N62" s="37" t="s">
        <v>295</v>
      </c>
      <c r="O62" s="37" t="s">
        <v>147</v>
      </c>
      <c r="P62" s="145">
        <f t="shared" si="1"/>
        <v>0.78631944445078261</v>
      </c>
      <c r="Q62" s="34">
        <f t="shared" si="0"/>
        <v>7480</v>
      </c>
      <c r="R62" s="145">
        <f t="shared" si="2"/>
        <v>0.67836805555555557</v>
      </c>
      <c r="S62" s="145">
        <f t="shared" si="3"/>
        <v>0.46468749999999998</v>
      </c>
      <c r="T62" s="172" t="str">
        <f t="shared" si="4"/>
        <v>Lower Valued</v>
      </c>
    </row>
    <row r="63" spans="1:20">
      <c r="A63" s="35">
        <v>44182.390173611115</v>
      </c>
      <c r="B63" s="36" t="s">
        <v>1154</v>
      </c>
      <c r="C63" s="37" t="s">
        <v>1141</v>
      </c>
      <c r="D63" s="37" t="s">
        <v>63</v>
      </c>
      <c r="E63" s="37" t="s">
        <v>71</v>
      </c>
      <c r="F63" s="37" t="s">
        <v>65</v>
      </c>
      <c r="G63" s="37" t="s">
        <v>66</v>
      </c>
      <c r="H63" s="37" t="s">
        <v>101</v>
      </c>
      <c r="I63" s="38">
        <v>1</v>
      </c>
      <c r="J63" s="38">
        <v>13100</v>
      </c>
      <c r="K63" s="37" t="s">
        <v>42</v>
      </c>
      <c r="L63" s="36" t="s">
        <v>1155</v>
      </c>
      <c r="M63" s="35">
        <v>44183.528796296298</v>
      </c>
      <c r="N63" s="37" t="s">
        <v>295</v>
      </c>
      <c r="O63" s="37" t="s">
        <v>147</v>
      </c>
      <c r="P63" s="145">
        <f t="shared" si="1"/>
        <v>1.1386226851827814</v>
      </c>
      <c r="Q63" s="34">
        <f t="shared" si="0"/>
        <v>13100</v>
      </c>
      <c r="R63" s="145">
        <f t="shared" si="2"/>
        <v>0.3901736111111111</v>
      </c>
      <c r="S63" s="145">
        <f t="shared" si="3"/>
        <v>0.52879629629629632</v>
      </c>
      <c r="T63" s="172" t="str">
        <f t="shared" si="4"/>
        <v>High Valued</v>
      </c>
    </row>
    <row r="64" spans="1:20">
      <c r="A64" s="35">
        <v>44182.390173611115</v>
      </c>
      <c r="B64" s="36" t="s">
        <v>1154</v>
      </c>
      <c r="C64" s="37" t="s">
        <v>1141</v>
      </c>
      <c r="D64" s="37" t="s">
        <v>63</v>
      </c>
      <c r="E64" s="37" t="s">
        <v>78</v>
      </c>
      <c r="F64" s="37" t="s">
        <v>65</v>
      </c>
      <c r="G64" s="37" t="s">
        <v>66</v>
      </c>
      <c r="H64" s="37" t="s">
        <v>79</v>
      </c>
      <c r="I64" s="38">
        <v>1</v>
      </c>
      <c r="J64" s="38">
        <v>7480</v>
      </c>
      <c r="K64" s="37" t="s">
        <v>42</v>
      </c>
      <c r="L64" s="36" t="s">
        <v>1155</v>
      </c>
      <c r="M64" s="35">
        <v>44183.528796296298</v>
      </c>
      <c r="N64" s="37" t="s">
        <v>295</v>
      </c>
      <c r="O64" s="37" t="s">
        <v>147</v>
      </c>
      <c r="P64" s="145">
        <f t="shared" si="1"/>
        <v>1.1386226851827814</v>
      </c>
      <c r="Q64" s="34">
        <f t="shared" si="0"/>
        <v>7480</v>
      </c>
      <c r="R64" s="145">
        <f t="shared" si="2"/>
        <v>0.3901736111111111</v>
      </c>
      <c r="S64" s="145">
        <f t="shared" si="3"/>
        <v>0.52879629629629632</v>
      </c>
      <c r="T64" s="172" t="str">
        <f t="shared" si="4"/>
        <v>Lower Valued</v>
      </c>
    </row>
    <row r="65" spans="1:20">
      <c r="A65" s="35">
        <v>44182.699745370373</v>
      </c>
      <c r="B65" s="36" t="s">
        <v>745</v>
      </c>
      <c r="C65" s="37" t="s">
        <v>741</v>
      </c>
      <c r="D65" s="37" t="s">
        <v>63</v>
      </c>
      <c r="E65" s="37" t="s">
        <v>64</v>
      </c>
      <c r="F65" s="37" t="s">
        <v>65</v>
      </c>
      <c r="G65" s="37" t="s">
        <v>66</v>
      </c>
      <c r="H65" s="37" t="s">
        <v>67</v>
      </c>
      <c r="I65" s="38">
        <v>2</v>
      </c>
      <c r="J65" s="38">
        <v>4700</v>
      </c>
      <c r="K65" s="37" t="s">
        <v>42</v>
      </c>
      <c r="L65" s="36" t="s">
        <v>742</v>
      </c>
      <c r="M65" s="35">
        <v>44183.645219907405</v>
      </c>
      <c r="N65" s="37" t="s">
        <v>146</v>
      </c>
      <c r="O65" s="37" t="s">
        <v>147</v>
      </c>
      <c r="P65" s="145">
        <f t="shared" si="1"/>
        <v>0.94547453703125939</v>
      </c>
      <c r="Q65" s="34">
        <f t="shared" si="0"/>
        <v>9400</v>
      </c>
      <c r="R65" s="145">
        <f t="shared" si="2"/>
        <v>0.69974537037037043</v>
      </c>
      <c r="S65" s="145">
        <f t="shared" si="3"/>
        <v>0.64521990740740742</v>
      </c>
      <c r="T65" s="172" t="str">
        <f t="shared" si="4"/>
        <v>Lower Valued</v>
      </c>
    </row>
    <row r="66" spans="1:20">
      <c r="A66" s="35">
        <v>44182.699745370373</v>
      </c>
      <c r="B66" s="36" t="s">
        <v>745</v>
      </c>
      <c r="C66" s="37" t="s">
        <v>741</v>
      </c>
      <c r="D66" s="37" t="s">
        <v>63</v>
      </c>
      <c r="E66" s="37" t="s">
        <v>64</v>
      </c>
      <c r="F66" s="37" t="s">
        <v>65</v>
      </c>
      <c r="G66" s="37" t="s">
        <v>66</v>
      </c>
      <c r="H66" s="37" t="s">
        <v>358</v>
      </c>
      <c r="I66" s="38">
        <v>2</v>
      </c>
      <c r="J66" s="38">
        <v>4700</v>
      </c>
      <c r="K66" s="37" t="s">
        <v>42</v>
      </c>
      <c r="L66" s="36" t="s">
        <v>742</v>
      </c>
      <c r="M66" s="35">
        <v>44183.645219907405</v>
      </c>
      <c r="N66" s="37" t="s">
        <v>146</v>
      </c>
      <c r="O66" s="37" t="s">
        <v>147</v>
      </c>
      <c r="P66" s="145">
        <f t="shared" si="1"/>
        <v>0.94547453703125939</v>
      </c>
      <c r="Q66" s="34">
        <f t="shared" ref="Q66:Q129" si="5">J66*I66</f>
        <v>9400</v>
      </c>
      <c r="R66" s="145">
        <f t="shared" si="2"/>
        <v>0.69974537037037043</v>
      </c>
      <c r="S66" s="145">
        <f t="shared" si="3"/>
        <v>0.64521990740740742</v>
      </c>
      <c r="T66" s="172" t="str">
        <f t="shared" si="4"/>
        <v>Lower Valued</v>
      </c>
    </row>
    <row r="67" spans="1:20">
      <c r="A67" s="35">
        <v>44182.699745370373</v>
      </c>
      <c r="B67" s="36" t="s">
        <v>745</v>
      </c>
      <c r="C67" s="37" t="s">
        <v>741</v>
      </c>
      <c r="D67" s="37" t="s">
        <v>63</v>
      </c>
      <c r="E67" s="37" t="s">
        <v>64</v>
      </c>
      <c r="F67" s="37" t="s">
        <v>65</v>
      </c>
      <c r="G67" s="37" t="s">
        <v>66</v>
      </c>
      <c r="H67" s="37" t="s">
        <v>746</v>
      </c>
      <c r="I67" s="38">
        <v>2</v>
      </c>
      <c r="J67" s="38">
        <v>4700</v>
      </c>
      <c r="K67" s="37" t="s">
        <v>42</v>
      </c>
      <c r="L67" s="36" t="s">
        <v>742</v>
      </c>
      <c r="M67" s="35">
        <v>44183.645219907405</v>
      </c>
      <c r="N67" s="37" t="s">
        <v>146</v>
      </c>
      <c r="O67" s="37" t="s">
        <v>147</v>
      </c>
      <c r="P67" s="145">
        <f t="shared" ref="P67:P130" si="6">IF(M67="","00:00:00",M67-A67)</f>
        <v>0.94547453703125939</v>
      </c>
      <c r="Q67" s="34">
        <f t="shared" si="5"/>
        <v>9400</v>
      </c>
      <c r="R67" s="145">
        <f t="shared" ref="R67:R130" si="7">TIMEVALUE(TEXT(A67,"HH:MM:SS"))</f>
        <v>0.69974537037037043</v>
      </c>
      <c r="S67" s="145">
        <f t="shared" ref="S67:S130" si="8">IF(M67="","-",TIMEVALUE(TEXT(M67,"HH:MM:SS")))</f>
        <v>0.64521990740740742</v>
      </c>
      <c r="T67" s="172" t="str">
        <f t="shared" ref="T67:T130" si="9">IF(Q67 &gt; 10000, "High Valued", "Lower Valued")</f>
        <v>Lower Valued</v>
      </c>
    </row>
    <row r="68" spans="1:20">
      <c r="A68" s="35">
        <v>44182.699745370373</v>
      </c>
      <c r="B68" s="36" t="s">
        <v>745</v>
      </c>
      <c r="C68" s="37" t="s">
        <v>741</v>
      </c>
      <c r="D68" s="37" t="s">
        <v>63</v>
      </c>
      <c r="E68" s="37" t="s">
        <v>71</v>
      </c>
      <c r="F68" s="37" t="s">
        <v>65</v>
      </c>
      <c r="G68" s="37" t="s">
        <v>66</v>
      </c>
      <c r="H68" s="37" t="s">
        <v>101</v>
      </c>
      <c r="I68" s="38">
        <v>1</v>
      </c>
      <c r="J68" s="38">
        <v>13100</v>
      </c>
      <c r="K68" s="37" t="s">
        <v>42</v>
      </c>
      <c r="L68" s="36" t="s">
        <v>742</v>
      </c>
      <c r="M68" s="35">
        <v>44183.645219907405</v>
      </c>
      <c r="N68" s="37" t="s">
        <v>146</v>
      </c>
      <c r="O68" s="37" t="s">
        <v>147</v>
      </c>
      <c r="P68" s="145">
        <f t="shared" si="6"/>
        <v>0.94547453703125939</v>
      </c>
      <c r="Q68" s="34">
        <f t="shared" si="5"/>
        <v>13100</v>
      </c>
      <c r="R68" s="145">
        <f t="shared" si="7"/>
        <v>0.69974537037037043</v>
      </c>
      <c r="S68" s="145">
        <f t="shared" si="8"/>
        <v>0.64521990740740742</v>
      </c>
      <c r="T68" s="172" t="str">
        <f t="shared" si="9"/>
        <v>High Valued</v>
      </c>
    </row>
    <row r="69" spans="1:20">
      <c r="A69" s="35">
        <v>44182.699745370373</v>
      </c>
      <c r="B69" s="36" t="s">
        <v>745</v>
      </c>
      <c r="C69" s="37" t="s">
        <v>741</v>
      </c>
      <c r="D69" s="37" t="s">
        <v>63</v>
      </c>
      <c r="E69" s="37" t="s">
        <v>71</v>
      </c>
      <c r="F69" s="37" t="s">
        <v>65</v>
      </c>
      <c r="G69" s="37" t="s">
        <v>66</v>
      </c>
      <c r="H69" s="37" t="s">
        <v>106</v>
      </c>
      <c r="I69" s="38">
        <v>1</v>
      </c>
      <c r="J69" s="38">
        <v>13100</v>
      </c>
      <c r="K69" s="37" t="s">
        <v>42</v>
      </c>
      <c r="L69" s="36" t="s">
        <v>742</v>
      </c>
      <c r="M69" s="35">
        <v>44183.645219907405</v>
      </c>
      <c r="N69" s="37" t="s">
        <v>146</v>
      </c>
      <c r="O69" s="37" t="s">
        <v>147</v>
      </c>
      <c r="P69" s="145">
        <f t="shared" si="6"/>
        <v>0.94547453703125939</v>
      </c>
      <c r="Q69" s="34">
        <f t="shared" si="5"/>
        <v>13100</v>
      </c>
      <c r="R69" s="145">
        <f t="shared" si="7"/>
        <v>0.69974537037037043</v>
      </c>
      <c r="S69" s="145">
        <f t="shared" si="8"/>
        <v>0.64521990740740742</v>
      </c>
      <c r="T69" s="172" t="str">
        <f t="shared" si="9"/>
        <v>High Valued</v>
      </c>
    </row>
    <row r="70" spans="1:20">
      <c r="A70" s="35">
        <v>44181.409837962965</v>
      </c>
      <c r="B70" s="36" t="s">
        <v>700</v>
      </c>
      <c r="C70" s="37" t="s">
        <v>696</v>
      </c>
      <c r="D70" s="37" t="s">
        <v>63</v>
      </c>
      <c r="E70" s="37" t="s">
        <v>71</v>
      </c>
      <c r="F70" s="37" t="s">
        <v>65</v>
      </c>
      <c r="G70" s="37" t="s">
        <v>66</v>
      </c>
      <c r="H70" s="37" t="s">
        <v>101</v>
      </c>
      <c r="I70" s="38">
        <v>1</v>
      </c>
      <c r="J70" s="38">
        <v>13100</v>
      </c>
      <c r="K70" s="37" t="s">
        <v>42</v>
      </c>
      <c r="L70" s="36" t="s">
        <v>691</v>
      </c>
      <c r="M70" s="35">
        <v>44183.730879629627</v>
      </c>
      <c r="N70" s="37" t="s">
        <v>146</v>
      </c>
      <c r="O70" s="37" t="s">
        <v>147</v>
      </c>
      <c r="P70" s="145">
        <f t="shared" si="6"/>
        <v>2.3210416666624951</v>
      </c>
      <c r="Q70" s="34">
        <f t="shared" si="5"/>
        <v>13100</v>
      </c>
      <c r="R70" s="145">
        <f t="shared" si="7"/>
        <v>0.40983796296296293</v>
      </c>
      <c r="S70" s="145">
        <f t="shared" si="8"/>
        <v>0.7308796296296296</v>
      </c>
      <c r="T70" s="172" t="str">
        <f t="shared" si="9"/>
        <v>High Valued</v>
      </c>
    </row>
    <row r="71" spans="1:20">
      <c r="A71" s="35">
        <v>44181.409837962965</v>
      </c>
      <c r="B71" s="36" t="s">
        <v>700</v>
      </c>
      <c r="C71" s="37" t="s">
        <v>696</v>
      </c>
      <c r="D71" s="37" t="s">
        <v>63</v>
      </c>
      <c r="E71" s="37" t="s">
        <v>64</v>
      </c>
      <c r="F71" s="37" t="s">
        <v>65</v>
      </c>
      <c r="G71" s="37" t="s">
        <v>66</v>
      </c>
      <c r="H71" s="37" t="s">
        <v>358</v>
      </c>
      <c r="I71" s="38">
        <v>1</v>
      </c>
      <c r="J71" s="38">
        <v>4700</v>
      </c>
      <c r="K71" s="37" t="s">
        <v>42</v>
      </c>
      <c r="L71" s="36" t="s">
        <v>691</v>
      </c>
      <c r="M71" s="35">
        <v>44183.730879629627</v>
      </c>
      <c r="N71" s="37" t="s">
        <v>146</v>
      </c>
      <c r="O71" s="37" t="s">
        <v>147</v>
      </c>
      <c r="P71" s="145">
        <f t="shared" si="6"/>
        <v>2.3210416666624951</v>
      </c>
      <c r="Q71" s="34">
        <f t="shared" si="5"/>
        <v>4700</v>
      </c>
      <c r="R71" s="145">
        <f t="shared" si="7"/>
        <v>0.40983796296296293</v>
      </c>
      <c r="S71" s="145">
        <f t="shared" si="8"/>
        <v>0.7308796296296296</v>
      </c>
      <c r="T71" s="172" t="str">
        <f t="shared" si="9"/>
        <v>Lower Valued</v>
      </c>
    </row>
    <row r="72" spans="1:20">
      <c r="A72" s="35">
        <v>44181.409837962965</v>
      </c>
      <c r="B72" s="36" t="s">
        <v>700</v>
      </c>
      <c r="C72" s="37" t="s">
        <v>696</v>
      </c>
      <c r="D72" s="37" t="s">
        <v>63</v>
      </c>
      <c r="E72" s="37" t="s">
        <v>64</v>
      </c>
      <c r="F72" s="37" t="s">
        <v>65</v>
      </c>
      <c r="G72" s="37" t="s">
        <v>66</v>
      </c>
      <c r="H72" s="37" t="s">
        <v>67</v>
      </c>
      <c r="I72" s="38">
        <v>1</v>
      </c>
      <c r="J72" s="38">
        <v>4700</v>
      </c>
      <c r="K72" s="37" t="s">
        <v>42</v>
      </c>
      <c r="L72" s="36" t="s">
        <v>691</v>
      </c>
      <c r="M72" s="35">
        <v>44183.730879629627</v>
      </c>
      <c r="N72" s="37" t="s">
        <v>146</v>
      </c>
      <c r="O72" s="37" t="s">
        <v>147</v>
      </c>
      <c r="P72" s="145">
        <f t="shared" si="6"/>
        <v>2.3210416666624951</v>
      </c>
      <c r="Q72" s="34">
        <f t="shared" si="5"/>
        <v>4700</v>
      </c>
      <c r="R72" s="145">
        <f t="shared" si="7"/>
        <v>0.40983796296296293</v>
      </c>
      <c r="S72" s="145">
        <f t="shared" si="8"/>
        <v>0.7308796296296296</v>
      </c>
      <c r="T72" s="172" t="str">
        <f t="shared" si="9"/>
        <v>Lower Valued</v>
      </c>
    </row>
    <row r="73" spans="1:20">
      <c r="A73" s="35">
        <v>44185.645613425928</v>
      </c>
      <c r="B73" s="36" t="s">
        <v>303</v>
      </c>
      <c r="C73" s="37" t="s">
        <v>304</v>
      </c>
      <c r="D73" s="37" t="s">
        <v>63</v>
      </c>
      <c r="E73" s="37" t="s">
        <v>78</v>
      </c>
      <c r="F73" s="37" t="s">
        <v>65</v>
      </c>
      <c r="G73" s="37" t="s">
        <v>66</v>
      </c>
      <c r="H73" s="37" t="s">
        <v>102</v>
      </c>
      <c r="I73" s="38">
        <v>1</v>
      </c>
      <c r="J73" s="38">
        <v>7480</v>
      </c>
      <c r="K73" s="37" t="s">
        <v>42</v>
      </c>
      <c r="L73" s="36" t="s">
        <v>294</v>
      </c>
      <c r="M73" s="35">
        <v>44186.403923611113</v>
      </c>
      <c r="N73" s="37" t="s">
        <v>146</v>
      </c>
      <c r="O73" s="37" t="s">
        <v>147</v>
      </c>
      <c r="P73" s="145">
        <f t="shared" si="6"/>
        <v>0.75831018518510973</v>
      </c>
      <c r="Q73" s="34">
        <f t="shared" si="5"/>
        <v>7480</v>
      </c>
      <c r="R73" s="145">
        <f t="shared" si="7"/>
        <v>0.64561342592592597</v>
      </c>
      <c r="S73" s="145">
        <f t="shared" si="8"/>
        <v>0.40392361111111108</v>
      </c>
      <c r="T73" s="172" t="str">
        <f t="shared" si="9"/>
        <v>Lower Valued</v>
      </c>
    </row>
    <row r="74" spans="1:20">
      <c r="A74" s="35">
        <v>44184.701689814814</v>
      </c>
      <c r="B74" s="36" t="s">
        <v>550</v>
      </c>
      <c r="C74" s="37" t="s">
        <v>551</v>
      </c>
      <c r="D74" s="37" t="s">
        <v>63</v>
      </c>
      <c r="E74" s="37" t="s">
        <v>78</v>
      </c>
      <c r="F74" s="37" t="s">
        <v>65</v>
      </c>
      <c r="G74" s="37" t="s">
        <v>66</v>
      </c>
      <c r="H74" s="37" t="s">
        <v>102</v>
      </c>
      <c r="I74" s="38">
        <v>1</v>
      </c>
      <c r="J74" s="38">
        <v>7480</v>
      </c>
      <c r="K74" s="37" t="s">
        <v>42</v>
      </c>
      <c r="L74" s="36" t="s">
        <v>539</v>
      </c>
      <c r="M74" s="35">
        <v>44186.452256944445</v>
      </c>
      <c r="N74" s="37" t="s">
        <v>146</v>
      </c>
      <c r="O74" s="37" t="s">
        <v>147</v>
      </c>
      <c r="P74" s="145">
        <f t="shared" si="6"/>
        <v>1.7505671296312357</v>
      </c>
      <c r="Q74" s="34">
        <f t="shared" si="5"/>
        <v>7480</v>
      </c>
      <c r="R74" s="145">
        <f t="shared" si="7"/>
        <v>0.70168981481481474</v>
      </c>
      <c r="S74" s="145">
        <f t="shared" si="8"/>
        <v>0.45225694444444442</v>
      </c>
      <c r="T74" s="172" t="str">
        <f t="shared" si="9"/>
        <v>Lower Valued</v>
      </c>
    </row>
    <row r="75" spans="1:20">
      <c r="A75" s="35">
        <v>44185.710625</v>
      </c>
      <c r="B75" s="36" t="s">
        <v>808</v>
      </c>
      <c r="C75" s="37" t="s">
        <v>390</v>
      </c>
      <c r="D75" s="37" t="s">
        <v>63</v>
      </c>
      <c r="E75" s="37" t="s">
        <v>64</v>
      </c>
      <c r="F75" s="37" t="s">
        <v>65</v>
      </c>
      <c r="G75" s="37" t="s">
        <v>66</v>
      </c>
      <c r="H75" s="37" t="s">
        <v>746</v>
      </c>
      <c r="I75" s="38">
        <v>1</v>
      </c>
      <c r="J75" s="38">
        <v>4700</v>
      </c>
      <c r="K75" s="37" t="s">
        <v>42</v>
      </c>
      <c r="L75" s="36" t="s">
        <v>795</v>
      </c>
      <c r="M75" s="35">
        <v>44186.571076388886</v>
      </c>
      <c r="N75" s="37" t="s">
        <v>146</v>
      </c>
      <c r="O75" s="37" t="s">
        <v>147</v>
      </c>
      <c r="P75" s="145">
        <f t="shared" si="6"/>
        <v>0.86045138888584916</v>
      </c>
      <c r="Q75" s="34">
        <f t="shared" si="5"/>
        <v>4700</v>
      </c>
      <c r="R75" s="145">
        <f t="shared" si="7"/>
        <v>0.71062499999999995</v>
      </c>
      <c r="S75" s="145">
        <f t="shared" si="8"/>
        <v>0.5710763888888889</v>
      </c>
      <c r="T75" s="172" t="str">
        <f t="shared" si="9"/>
        <v>Lower Valued</v>
      </c>
    </row>
    <row r="76" spans="1:20">
      <c r="A76" s="35">
        <v>44185.710625</v>
      </c>
      <c r="B76" s="36" t="s">
        <v>808</v>
      </c>
      <c r="C76" s="37" t="s">
        <v>390</v>
      </c>
      <c r="D76" s="37" t="s">
        <v>63</v>
      </c>
      <c r="E76" s="37" t="s">
        <v>64</v>
      </c>
      <c r="F76" s="37" t="s">
        <v>65</v>
      </c>
      <c r="G76" s="37" t="s">
        <v>66</v>
      </c>
      <c r="H76" s="37" t="s">
        <v>358</v>
      </c>
      <c r="I76" s="38">
        <v>1</v>
      </c>
      <c r="J76" s="38">
        <v>4700</v>
      </c>
      <c r="K76" s="37" t="s">
        <v>42</v>
      </c>
      <c r="L76" s="36" t="s">
        <v>795</v>
      </c>
      <c r="M76" s="35">
        <v>44186.571076388886</v>
      </c>
      <c r="N76" s="37" t="s">
        <v>146</v>
      </c>
      <c r="O76" s="37" t="s">
        <v>147</v>
      </c>
      <c r="P76" s="145">
        <f t="shared" si="6"/>
        <v>0.86045138888584916</v>
      </c>
      <c r="Q76" s="34">
        <f t="shared" si="5"/>
        <v>4700</v>
      </c>
      <c r="R76" s="145">
        <f t="shared" si="7"/>
        <v>0.71062499999999995</v>
      </c>
      <c r="S76" s="145">
        <f t="shared" si="8"/>
        <v>0.5710763888888889</v>
      </c>
      <c r="T76" s="172" t="str">
        <f t="shared" si="9"/>
        <v>Lower Valued</v>
      </c>
    </row>
    <row r="77" spans="1:20">
      <c r="A77" s="35">
        <v>44185.710625</v>
      </c>
      <c r="B77" s="36" t="s">
        <v>808</v>
      </c>
      <c r="C77" s="37" t="s">
        <v>390</v>
      </c>
      <c r="D77" s="37" t="s">
        <v>63</v>
      </c>
      <c r="E77" s="37" t="s">
        <v>64</v>
      </c>
      <c r="F77" s="37" t="s">
        <v>65</v>
      </c>
      <c r="G77" s="37" t="s">
        <v>66</v>
      </c>
      <c r="H77" s="37" t="s">
        <v>67</v>
      </c>
      <c r="I77" s="38">
        <v>1</v>
      </c>
      <c r="J77" s="38">
        <v>4700</v>
      </c>
      <c r="K77" s="37" t="s">
        <v>42</v>
      </c>
      <c r="L77" s="36" t="s">
        <v>795</v>
      </c>
      <c r="M77" s="35">
        <v>44186.571076388886</v>
      </c>
      <c r="N77" s="37" t="s">
        <v>146</v>
      </c>
      <c r="O77" s="37" t="s">
        <v>147</v>
      </c>
      <c r="P77" s="145">
        <f t="shared" si="6"/>
        <v>0.86045138888584916</v>
      </c>
      <c r="Q77" s="34">
        <f t="shared" si="5"/>
        <v>4700</v>
      </c>
      <c r="R77" s="145">
        <f t="shared" si="7"/>
        <v>0.71062499999999995</v>
      </c>
      <c r="S77" s="145">
        <f t="shared" si="8"/>
        <v>0.5710763888888889</v>
      </c>
      <c r="T77" s="172" t="str">
        <f t="shared" si="9"/>
        <v>Lower Valued</v>
      </c>
    </row>
    <row r="78" spans="1:20">
      <c r="A78" s="35">
        <v>44184.92559027778</v>
      </c>
      <c r="B78" s="36" t="s">
        <v>1022</v>
      </c>
      <c r="C78" s="37" t="s">
        <v>1023</v>
      </c>
      <c r="D78" s="37" t="s">
        <v>63</v>
      </c>
      <c r="E78" s="37" t="s">
        <v>71</v>
      </c>
      <c r="F78" s="37" t="s">
        <v>65</v>
      </c>
      <c r="G78" s="37" t="s">
        <v>66</v>
      </c>
      <c r="H78" s="37" t="s">
        <v>72</v>
      </c>
      <c r="I78" s="38">
        <v>2</v>
      </c>
      <c r="J78" s="38">
        <v>13100</v>
      </c>
      <c r="K78" s="37" t="s">
        <v>42</v>
      </c>
      <c r="L78" s="36" t="s">
        <v>1024</v>
      </c>
      <c r="M78" s="35">
        <v>44186.67150462963</v>
      </c>
      <c r="N78" s="37" t="s">
        <v>146</v>
      </c>
      <c r="O78" s="37" t="s">
        <v>54</v>
      </c>
      <c r="P78" s="145">
        <f t="shared" si="6"/>
        <v>1.7459143518499332</v>
      </c>
      <c r="Q78" s="34">
        <f t="shared" si="5"/>
        <v>26200</v>
      </c>
      <c r="R78" s="145">
        <f t="shared" si="7"/>
        <v>0.9255902777777778</v>
      </c>
      <c r="S78" s="145">
        <f t="shared" si="8"/>
        <v>0.67150462962962953</v>
      </c>
      <c r="T78" s="172" t="str">
        <f t="shared" si="9"/>
        <v>High Valued</v>
      </c>
    </row>
    <row r="79" spans="1:20">
      <c r="A79" s="35">
        <v>44184.92559027778</v>
      </c>
      <c r="B79" s="36" t="s">
        <v>1022</v>
      </c>
      <c r="C79" s="37" t="s">
        <v>1023</v>
      </c>
      <c r="D79" s="37" t="s">
        <v>63</v>
      </c>
      <c r="E79" s="37" t="s">
        <v>78</v>
      </c>
      <c r="F79" s="37" t="s">
        <v>65</v>
      </c>
      <c r="G79" s="37" t="s">
        <v>66</v>
      </c>
      <c r="H79" s="37" t="s">
        <v>102</v>
      </c>
      <c r="I79" s="38">
        <v>1</v>
      </c>
      <c r="J79" s="38">
        <v>7480</v>
      </c>
      <c r="K79" s="37" t="s">
        <v>42</v>
      </c>
      <c r="L79" s="36" t="s">
        <v>1024</v>
      </c>
      <c r="M79" s="35">
        <v>44186.67150462963</v>
      </c>
      <c r="N79" s="37" t="s">
        <v>146</v>
      </c>
      <c r="O79" s="37" t="s">
        <v>54</v>
      </c>
      <c r="P79" s="145">
        <f t="shared" si="6"/>
        <v>1.7459143518499332</v>
      </c>
      <c r="Q79" s="34">
        <f t="shared" si="5"/>
        <v>7480</v>
      </c>
      <c r="R79" s="145">
        <f t="shared" si="7"/>
        <v>0.9255902777777778</v>
      </c>
      <c r="S79" s="145">
        <f t="shared" si="8"/>
        <v>0.67150462962962953</v>
      </c>
      <c r="T79" s="172" t="str">
        <f t="shared" si="9"/>
        <v>Lower Valued</v>
      </c>
    </row>
    <row r="80" spans="1:20">
      <c r="A80" s="35">
        <v>44184.92559027778</v>
      </c>
      <c r="B80" s="36" t="s">
        <v>1022</v>
      </c>
      <c r="C80" s="37" t="s">
        <v>1023</v>
      </c>
      <c r="D80" s="37" t="s">
        <v>140</v>
      </c>
      <c r="E80" s="37" t="s">
        <v>1025</v>
      </c>
      <c r="F80" s="37" t="s">
        <v>65</v>
      </c>
      <c r="G80" s="37" t="s">
        <v>183</v>
      </c>
      <c r="H80" s="37" t="s">
        <v>1026</v>
      </c>
      <c r="I80" s="38">
        <v>0.5</v>
      </c>
      <c r="J80" s="38">
        <v>13000</v>
      </c>
      <c r="K80" s="37" t="s">
        <v>42</v>
      </c>
      <c r="L80" s="36" t="s">
        <v>1024</v>
      </c>
      <c r="M80" s="35">
        <v>44186.67150462963</v>
      </c>
      <c r="N80" s="37" t="s">
        <v>146</v>
      </c>
      <c r="O80" s="37" t="s">
        <v>54</v>
      </c>
      <c r="P80" s="145">
        <f t="shared" si="6"/>
        <v>1.7459143518499332</v>
      </c>
      <c r="Q80" s="34">
        <f t="shared" si="5"/>
        <v>6500</v>
      </c>
      <c r="R80" s="145">
        <f t="shared" si="7"/>
        <v>0.9255902777777778</v>
      </c>
      <c r="S80" s="145">
        <f t="shared" si="8"/>
        <v>0.67150462962962953</v>
      </c>
      <c r="T80" s="172" t="str">
        <f t="shared" si="9"/>
        <v>Lower Valued</v>
      </c>
    </row>
    <row r="81" spans="1:20">
      <c r="A81" s="35">
        <v>44186.582511574074</v>
      </c>
      <c r="B81" s="36" t="s">
        <v>1053</v>
      </c>
      <c r="C81" s="37" t="s">
        <v>326</v>
      </c>
      <c r="D81" s="37" t="s">
        <v>63</v>
      </c>
      <c r="E81" s="37" t="s">
        <v>78</v>
      </c>
      <c r="F81" s="37" t="s">
        <v>65</v>
      </c>
      <c r="G81" s="37" t="s">
        <v>66</v>
      </c>
      <c r="H81" s="37" t="s">
        <v>79</v>
      </c>
      <c r="I81" s="38">
        <v>1</v>
      </c>
      <c r="J81" s="38">
        <v>7480</v>
      </c>
      <c r="K81" s="37" t="s">
        <v>42</v>
      </c>
      <c r="L81" s="36" t="s">
        <v>1046</v>
      </c>
      <c r="M81" s="35">
        <v>44187.391458333332</v>
      </c>
      <c r="N81" s="37" t="s">
        <v>146</v>
      </c>
      <c r="O81" s="37" t="s">
        <v>147</v>
      </c>
      <c r="P81" s="145">
        <f t="shared" si="6"/>
        <v>0.80894675925810589</v>
      </c>
      <c r="Q81" s="34">
        <f t="shared" si="5"/>
        <v>7480</v>
      </c>
      <c r="R81" s="145">
        <f t="shared" si="7"/>
        <v>0.58251157407407406</v>
      </c>
      <c r="S81" s="145">
        <f t="shared" si="8"/>
        <v>0.3914583333333333</v>
      </c>
      <c r="T81" s="172" t="str">
        <f t="shared" si="9"/>
        <v>Lower Valued</v>
      </c>
    </row>
    <row r="82" spans="1:20">
      <c r="A82" s="35">
        <v>44186.582511574074</v>
      </c>
      <c r="B82" s="36" t="s">
        <v>1053</v>
      </c>
      <c r="C82" s="37" t="s">
        <v>326</v>
      </c>
      <c r="D82" s="37" t="s">
        <v>63</v>
      </c>
      <c r="E82" s="37" t="s">
        <v>64</v>
      </c>
      <c r="F82" s="37" t="s">
        <v>65</v>
      </c>
      <c r="G82" s="37" t="s">
        <v>66</v>
      </c>
      <c r="H82" s="37" t="s">
        <v>358</v>
      </c>
      <c r="I82" s="38">
        <v>1</v>
      </c>
      <c r="J82" s="38">
        <v>4700</v>
      </c>
      <c r="K82" s="37" t="s">
        <v>42</v>
      </c>
      <c r="L82" s="36" t="s">
        <v>1046</v>
      </c>
      <c r="M82" s="35">
        <v>44187.391458333332</v>
      </c>
      <c r="N82" s="37" t="s">
        <v>146</v>
      </c>
      <c r="O82" s="37" t="s">
        <v>147</v>
      </c>
      <c r="P82" s="145">
        <f t="shared" si="6"/>
        <v>0.80894675925810589</v>
      </c>
      <c r="Q82" s="34">
        <f t="shared" si="5"/>
        <v>4700</v>
      </c>
      <c r="R82" s="145">
        <f t="shared" si="7"/>
        <v>0.58251157407407406</v>
      </c>
      <c r="S82" s="145">
        <f t="shared" si="8"/>
        <v>0.3914583333333333</v>
      </c>
      <c r="T82" s="172" t="str">
        <f t="shared" si="9"/>
        <v>Lower Valued</v>
      </c>
    </row>
    <row r="83" spans="1:20">
      <c r="A83" s="35">
        <v>44186.744467592594</v>
      </c>
      <c r="B83" s="36" t="s">
        <v>180</v>
      </c>
      <c r="C83" s="37" t="s">
        <v>181</v>
      </c>
      <c r="D83" s="37" t="s">
        <v>164</v>
      </c>
      <c r="E83" s="37" t="s">
        <v>182</v>
      </c>
      <c r="F83" s="37" t="s">
        <v>65</v>
      </c>
      <c r="G83" s="37" t="s">
        <v>183</v>
      </c>
      <c r="H83" s="37" t="s">
        <v>184</v>
      </c>
      <c r="I83" s="38">
        <v>1</v>
      </c>
      <c r="J83" s="38">
        <v>16800</v>
      </c>
      <c r="K83" s="37" t="s">
        <v>42</v>
      </c>
      <c r="L83" s="36" t="s">
        <v>145</v>
      </c>
      <c r="M83" s="35">
        <v>44187.422361111108</v>
      </c>
      <c r="N83" s="37" t="s">
        <v>146</v>
      </c>
      <c r="O83" s="37" t="s">
        <v>147</v>
      </c>
      <c r="P83" s="145">
        <f t="shared" si="6"/>
        <v>0.67789351851388346</v>
      </c>
      <c r="Q83" s="34">
        <f t="shared" si="5"/>
        <v>16800</v>
      </c>
      <c r="R83" s="145">
        <f t="shared" si="7"/>
        <v>0.74446759259259254</v>
      </c>
      <c r="S83" s="145">
        <f t="shared" si="8"/>
        <v>0.42236111111111113</v>
      </c>
      <c r="T83" s="172" t="str">
        <f t="shared" si="9"/>
        <v>High Valued</v>
      </c>
    </row>
    <row r="84" spans="1:20">
      <c r="A84" s="35">
        <v>44188.381041666667</v>
      </c>
      <c r="B84" s="36" t="s">
        <v>1085</v>
      </c>
      <c r="C84" s="37" t="s">
        <v>326</v>
      </c>
      <c r="D84" s="37" t="s">
        <v>63</v>
      </c>
      <c r="E84" s="37" t="s">
        <v>64</v>
      </c>
      <c r="F84" s="37" t="s">
        <v>65</v>
      </c>
      <c r="G84" s="37" t="s">
        <v>66</v>
      </c>
      <c r="H84" s="37" t="s">
        <v>67</v>
      </c>
      <c r="I84" s="38">
        <v>1</v>
      </c>
      <c r="J84" s="38">
        <v>4700</v>
      </c>
      <c r="K84" s="37" t="s">
        <v>42</v>
      </c>
      <c r="L84" s="36" t="s">
        <v>1080</v>
      </c>
      <c r="M84" s="35">
        <v>44189.425567129627</v>
      </c>
      <c r="N84" s="37" t="s">
        <v>146</v>
      </c>
      <c r="O84" s="37" t="s">
        <v>147</v>
      </c>
      <c r="P84" s="145">
        <f t="shared" si="6"/>
        <v>1.0445254629594274</v>
      </c>
      <c r="Q84" s="34">
        <f t="shared" si="5"/>
        <v>4700</v>
      </c>
      <c r="R84" s="145">
        <f t="shared" si="7"/>
        <v>0.38104166666666667</v>
      </c>
      <c r="S84" s="145">
        <f t="shared" si="8"/>
        <v>0.42556712962962967</v>
      </c>
      <c r="T84" s="172" t="str">
        <f t="shared" si="9"/>
        <v>Lower Valued</v>
      </c>
    </row>
    <row r="85" spans="1:20">
      <c r="A85" s="35">
        <v>44187.883344907408</v>
      </c>
      <c r="B85" s="36" t="s">
        <v>1183</v>
      </c>
      <c r="C85" s="37" t="s">
        <v>1181</v>
      </c>
      <c r="D85" s="37" t="s">
        <v>164</v>
      </c>
      <c r="E85" s="37" t="s">
        <v>182</v>
      </c>
      <c r="F85" s="37" t="s">
        <v>65</v>
      </c>
      <c r="G85" s="37" t="s">
        <v>183</v>
      </c>
      <c r="H85" s="37" t="s">
        <v>184</v>
      </c>
      <c r="I85" s="38">
        <v>2</v>
      </c>
      <c r="J85" s="38">
        <v>16800</v>
      </c>
      <c r="K85" s="37" t="s">
        <v>42</v>
      </c>
      <c r="L85" s="36" t="s">
        <v>1182</v>
      </c>
      <c r="M85" s="35">
        <v>44189.618090277778</v>
      </c>
      <c r="N85" s="37" t="s">
        <v>146</v>
      </c>
      <c r="O85" s="37" t="s">
        <v>54</v>
      </c>
      <c r="P85" s="145">
        <f t="shared" si="6"/>
        <v>1.7347453703696374</v>
      </c>
      <c r="Q85" s="34">
        <f t="shared" si="5"/>
        <v>33600</v>
      </c>
      <c r="R85" s="145">
        <f t="shared" si="7"/>
        <v>0.88334490740740745</v>
      </c>
      <c r="S85" s="145">
        <f t="shared" si="8"/>
        <v>0.61809027777777781</v>
      </c>
      <c r="T85" s="172" t="str">
        <f t="shared" si="9"/>
        <v>High Valued</v>
      </c>
    </row>
    <row r="86" spans="1:20">
      <c r="A86" s="35">
        <v>44186.589930555558</v>
      </c>
      <c r="B86" s="36" t="s">
        <v>1103</v>
      </c>
      <c r="C86" s="37" t="s">
        <v>1104</v>
      </c>
      <c r="D86" s="37" t="s">
        <v>63</v>
      </c>
      <c r="E86" s="37" t="s">
        <v>71</v>
      </c>
      <c r="F86" s="37" t="s">
        <v>65</v>
      </c>
      <c r="G86" s="37" t="s">
        <v>66</v>
      </c>
      <c r="H86" s="37" t="s">
        <v>101</v>
      </c>
      <c r="I86" s="38">
        <v>1</v>
      </c>
      <c r="J86" s="38">
        <v>13100</v>
      </c>
      <c r="K86" s="37" t="s">
        <v>42</v>
      </c>
      <c r="L86" s="36" t="s">
        <v>1105</v>
      </c>
      <c r="M86" s="35">
        <v>44189.697974537034</v>
      </c>
      <c r="N86" s="37" t="s">
        <v>146</v>
      </c>
      <c r="O86" s="37" t="s">
        <v>147</v>
      </c>
      <c r="P86" s="145">
        <f t="shared" si="6"/>
        <v>3.1080439814759302</v>
      </c>
      <c r="Q86" s="34">
        <f t="shared" si="5"/>
        <v>13100</v>
      </c>
      <c r="R86" s="145">
        <f t="shared" si="7"/>
        <v>0.58993055555555551</v>
      </c>
      <c r="S86" s="145">
        <f t="shared" si="8"/>
        <v>0.69797453703703705</v>
      </c>
      <c r="T86" s="172" t="str">
        <f t="shared" si="9"/>
        <v>High Valued</v>
      </c>
    </row>
    <row r="87" spans="1:20">
      <c r="A87" s="35">
        <v>44191.901087962964</v>
      </c>
      <c r="B87" s="36" t="s">
        <v>500</v>
      </c>
      <c r="C87" s="37" t="s">
        <v>413</v>
      </c>
      <c r="D87" s="37" t="s">
        <v>164</v>
      </c>
      <c r="E87" s="37" t="s">
        <v>182</v>
      </c>
      <c r="F87" s="37" t="s">
        <v>65</v>
      </c>
      <c r="G87" s="37" t="s">
        <v>183</v>
      </c>
      <c r="H87" s="37" t="s">
        <v>184</v>
      </c>
      <c r="I87" s="38">
        <v>2</v>
      </c>
      <c r="J87" s="38">
        <v>16800</v>
      </c>
      <c r="K87" s="37" t="s">
        <v>42</v>
      </c>
      <c r="L87" s="36" t="s">
        <v>499</v>
      </c>
      <c r="M87" s="35">
        <v>44193.396898148145</v>
      </c>
      <c r="N87" s="37" t="s">
        <v>295</v>
      </c>
      <c r="O87" s="37" t="s">
        <v>54</v>
      </c>
      <c r="P87" s="145">
        <f t="shared" si="6"/>
        <v>1.4958101851807442</v>
      </c>
      <c r="Q87" s="34">
        <f t="shared" si="5"/>
        <v>33600</v>
      </c>
      <c r="R87" s="145">
        <f t="shared" si="7"/>
        <v>0.90108796296296301</v>
      </c>
      <c r="S87" s="145">
        <f t="shared" si="8"/>
        <v>0.39689814814814817</v>
      </c>
      <c r="T87" s="172" t="str">
        <f t="shared" si="9"/>
        <v>High Valued</v>
      </c>
    </row>
    <row r="88" spans="1:20">
      <c r="A88" s="35">
        <v>44193.574513888889</v>
      </c>
      <c r="B88" s="36" t="s">
        <v>788</v>
      </c>
      <c r="C88" s="37" t="s">
        <v>491</v>
      </c>
      <c r="D88" s="37" t="s">
        <v>63</v>
      </c>
      <c r="E88" s="37" t="s">
        <v>71</v>
      </c>
      <c r="F88" s="37" t="s">
        <v>65</v>
      </c>
      <c r="G88" s="37" t="s">
        <v>66</v>
      </c>
      <c r="H88" s="37" t="s">
        <v>101</v>
      </c>
      <c r="I88" s="38">
        <v>1</v>
      </c>
      <c r="J88" s="38">
        <v>13100</v>
      </c>
      <c r="K88" s="37" t="s">
        <v>42</v>
      </c>
      <c r="L88" s="36" t="s">
        <v>780</v>
      </c>
      <c r="M88" s="35">
        <v>44194.332835648151</v>
      </c>
      <c r="N88" s="37" t="s">
        <v>295</v>
      </c>
      <c r="O88" s="37" t="s">
        <v>147</v>
      </c>
      <c r="P88" s="145">
        <f t="shared" si="6"/>
        <v>0.75832175926188938</v>
      </c>
      <c r="Q88" s="34">
        <f t="shared" si="5"/>
        <v>13100</v>
      </c>
      <c r="R88" s="145">
        <f t="shared" si="7"/>
        <v>0.57451388888888888</v>
      </c>
      <c r="S88" s="145">
        <f t="shared" si="8"/>
        <v>0.33283564814814814</v>
      </c>
      <c r="T88" s="172" t="str">
        <f t="shared" si="9"/>
        <v>High Valued</v>
      </c>
    </row>
    <row r="89" spans="1:20">
      <c r="A89" s="35">
        <v>44193.347349537034</v>
      </c>
      <c r="B89" s="36" t="s">
        <v>1211</v>
      </c>
      <c r="C89" s="37" t="s">
        <v>1058</v>
      </c>
      <c r="D89" s="37" t="s">
        <v>63</v>
      </c>
      <c r="E89" s="37" t="s">
        <v>64</v>
      </c>
      <c r="F89" s="37" t="s">
        <v>65</v>
      </c>
      <c r="G89" s="37" t="s">
        <v>66</v>
      </c>
      <c r="H89" s="37" t="s">
        <v>358</v>
      </c>
      <c r="I89" s="38">
        <v>1</v>
      </c>
      <c r="J89" s="38">
        <v>4700</v>
      </c>
      <c r="K89" s="37" t="s">
        <v>42</v>
      </c>
      <c r="L89" s="36" t="s">
        <v>1200</v>
      </c>
      <c r="M89" s="35">
        <v>44194.494814814818</v>
      </c>
      <c r="N89" s="37" t="s">
        <v>146</v>
      </c>
      <c r="O89" s="37" t="s">
        <v>147</v>
      </c>
      <c r="P89" s="145">
        <f t="shared" si="6"/>
        <v>1.1474652777833398</v>
      </c>
      <c r="Q89" s="34">
        <f t="shared" si="5"/>
        <v>4700</v>
      </c>
      <c r="R89" s="145">
        <f t="shared" si="7"/>
        <v>0.34734953703703703</v>
      </c>
      <c r="S89" s="145">
        <f t="shared" si="8"/>
        <v>0.49481481481481482</v>
      </c>
      <c r="T89" s="172" t="str">
        <f t="shared" si="9"/>
        <v>Lower Valued</v>
      </c>
    </row>
    <row r="90" spans="1:20">
      <c r="A90" s="35">
        <v>44193.501840277779</v>
      </c>
      <c r="B90" s="36" t="s">
        <v>1021</v>
      </c>
      <c r="C90" s="37" t="s">
        <v>1011</v>
      </c>
      <c r="D90" s="37" t="s">
        <v>164</v>
      </c>
      <c r="E90" s="37" t="s">
        <v>182</v>
      </c>
      <c r="F90" s="37" t="s">
        <v>65</v>
      </c>
      <c r="G90" s="37" t="s">
        <v>183</v>
      </c>
      <c r="H90" s="37" t="s">
        <v>184</v>
      </c>
      <c r="I90" s="38">
        <v>1</v>
      </c>
      <c r="J90" s="38">
        <v>16800</v>
      </c>
      <c r="K90" s="37" t="s">
        <v>42</v>
      </c>
      <c r="L90" s="36" t="s">
        <v>1012</v>
      </c>
      <c r="M90" s="35">
        <v>44194.545729166668</v>
      </c>
      <c r="N90" s="37" t="s">
        <v>146</v>
      </c>
      <c r="O90" s="37" t="s">
        <v>147</v>
      </c>
      <c r="P90" s="145">
        <f t="shared" si="6"/>
        <v>1.0438888888893416</v>
      </c>
      <c r="Q90" s="34">
        <f t="shared" si="5"/>
        <v>16800</v>
      </c>
      <c r="R90" s="145">
        <f t="shared" si="7"/>
        <v>0.50184027777777784</v>
      </c>
      <c r="S90" s="145">
        <f t="shared" si="8"/>
        <v>0.54572916666666671</v>
      </c>
      <c r="T90" s="172" t="str">
        <f t="shared" si="9"/>
        <v>High Valued</v>
      </c>
    </row>
    <row r="91" spans="1:20">
      <c r="A91" s="35">
        <v>44193.358784722222</v>
      </c>
      <c r="B91" s="36" t="s">
        <v>1038</v>
      </c>
      <c r="C91" s="37" t="s">
        <v>1039</v>
      </c>
      <c r="D91" s="37" t="s">
        <v>63</v>
      </c>
      <c r="E91" s="37" t="s">
        <v>64</v>
      </c>
      <c r="F91" s="37" t="s">
        <v>65</v>
      </c>
      <c r="G91" s="37" t="s">
        <v>66</v>
      </c>
      <c r="H91" s="37" t="s">
        <v>746</v>
      </c>
      <c r="I91" s="38">
        <v>1</v>
      </c>
      <c r="J91" s="38">
        <v>4700</v>
      </c>
      <c r="K91" s="37" t="s">
        <v>42</v>
      </c>
      <c r="L91" s="36" t="s">
        <v>1024</v>
      </c>
      <c r="M91" s="35">
        <v>44194.593680555554</v>
      </c>
      <c r="N91" s="37" t="s">
        <v>146</v>
      </c>
      <c r="O91" s="37" t="s">
        <v>147</v>
      </c>
      <c r="P91" s="145">
        <f t="shared" si="6"/>
        <v>1.2348958333313931</v>
      </c>
      <c r="Q91" s="34">
        <f t="shared" si="5"/>
        <v>4700</v>
      </c>
      <c r="R91" s="145">
        <f t="shared" si="7"/>
        <v>0.35878472222222224</v>
      </c>
      <c r="S91" s="145">
        <f t="shared" si="8"/>
        <v>0.59368055555555554</v>
      </c>
      <c r="T91" s="172" t="str">
        <f t="shared" si="9"/>
        <v>Lower Valued</v>
      </c>
    </row>
    <row r="92" spans="1:20">
      <c r="A92" s="35">
        <v>44193.621898148151</v>
      </c>
      <c r="B92" s="36" t="s">
        <v>1212</v>
      </c>
      <c r="C92" s="37" t="s">
        <v>110</v>
      </c>
      <c r="D92" s="37" t="s">
        <v>63</v>
      </c>
      <c r="E92" s="37" t="s">
        <v>71</v>
      </c>
      <c r="F92" s="37" t="s">
        <v>65</v>
      </c>
      <c r="G92" s="37" t="s">
        <v>66</v>
      </c>
      <c r="H92" s="37" t="s">
        <v>101</v>
      </c>
      <c r="I92" s="38">
        <v>1</v>
      </c>
      <c r="J92" s="38">
        <v>13100</v>
      </c>
      <c r="K92" s="37" t="s">
        <v>42</v>
      </c>
      <c r="L92" s="36" t="s">
        <v>1200</v>
      </c>
      <c r="M92" s="35">
        <v>44194.672847222224</v>
      </c>
      <c r="N92" s="37" t="s">
        <v>146</v>
      </c>
      <c r="O92" s="37" t="s">
        <v>147</v>
      </c>
      <c r="P92" s="145">
        <f t="shared" si="6"/>
        <v>1.0509490740732872</v>
      </c>
      <c r="Q92" s="34">
        <f t="shared" si="5"/>
        <v>13100</v>
      </c>
      <c r="R92" s="145">
        <f t="shared" si="7"/>
        <v>0.62189814814814814</v>
      </c>
      <c r="S92" s="145">
        <f t="shared" si="8"/>
        <v>0.67284722222222226</v>
      </c>
      <c r="T92" s="172" t="str">
        <f t="shared" si="9"/>
        <v>High Valued</v>
      </c>
    </row>
    <row r="93" spans="1:20">
      <c r="A93" s="35">
        <v>44193.621898148151</v>
      </c>
      <c r="B93" s="36" t="s">
        <v>1212</v>
      </c>
      <c r="C93" s="37" t="s">
        <v>110</v>
      </c>
      <c r="D93" s="37" t="s">
        <v>63</v>
      </c>
      <c r="E93" s="37" t="s">
        <v>71</v>
      </c>
      <c r="F93" s="37" t="s">
        <v>65</v>
      </c>
      <c r="G93" s="37" t="s">
        <v>66</v>
      </c>
      <c r="H93" s="37" t="s">
        <v>72</v>
      </c>
      <c r="I93" s="38">
        <v>1</v>
      </c>
      <c r="J93" s="38">
        <v>13100</v>
      </c>
      <c r="K93" s="37" t="s">
        <v>42</v>
      </c>
      <c r="L93" s="36" t="s">
        <v>1200</v>
      </c>
      <c r="M93" s="35">
        <v>44194.672847222224</v>
      </c>
      <c r="N93" s="37" t="s">
        <v>146</v>
      </c>
      <c r="O93" s="37" t="s">
        <v>147</v>
      </c>
      <c r="P93" s="145">
        <f t="shared" si="6"/>
        <v>1.0509490740732872</v>
      </c>
      <c r="Q93" s="34">
        <f t="shared" si="5"/>
        <v>13100</v>
      </c>
      <c r="R93" s="145">
        <f t="shared" si="7"/>
        <v>0.62189814814814814</v>
      </c>
      <c r="S93" s="145">
        <f t="shared" si="8"/>
        <v>0.67284722222222226</v>
      </c>
      <c r="T93" s="172" t="str">
        <f t="shared" si="9"/>
        <v>High Valued</v>
      </c>
    </row>
    <row r="94" spans="1:20">
      <c r="A94" s="35">
        <v>44193.540509259263</v>
      </c>
      <c r="B94" s="36" t="s">
        <v>459</v>
      </c>
      <c r="C94" s="37" t="s">
        <v>368</v>
      </c>
      <c r="D94" s="37" t="s">
        <v>63</v>
      </c>
      <c r="E94" s="37" t="s">
        <v>71</v>
      </c>
      <c r="F94" s="37" t="s">
        <v>65</v>
      </c>
      <c r="G94" s="37" t="s">
        <v>66</v>
      </c>
      <c r="H94" s="37" t="s">
        <v>72</v>
      </c>
      <c r="I94" s="38">
        <v>2</v>
      </c>
      <c r="J94" s="38">
        <v>13100</v>
      </c>
      <c r="K94" s="37" t="s">
        <v>42</v>
      </c>
      <c r="L94" s="36" t="s">
        <v>450</v>
      </c>
      <c r="M94" s="35">
        <v>44195.654999999999</v>
      </c>
      <c r="N94" s="37" t="s">
        <v>295</v>
      </c>
      <c r="O94" s="37" t="s">
        <v>54</v>
      </c>
      <c r="P94" s="145">
        <f t="shared" si="6"/>
        <v>2.1144907407360733</v>
      </c>
      <c r="Q94" s="34">
        <f t="shared" si="5"/>
        <v>26200</v>
      </c>
      <c r="R94" s="145">
        <f t="shared" si="7"/>
        <v>0.54050925925925919</v>
      </c>
      <c r="S94" s="145">
        <f t="shared" si="8"/>
        <v>0.65500000000000003</v>
      </c>
      <c r="T94" s="172" t="str">
        <f t="shared" si="9"/>
        <v>High Valued</v>
      </c>
    </row>
    <row r="95" spans="1:20">
      <c r="A95" s="35">
        <v>44193.540509259263</v>
      </c>
      <c r="B95" s="36" t="s">
        <v>459</v>
      </c>
      <c r="C95" s="37" t="s">
        <v>368</v>
      </c>
      <c r="D95" s="37" t="s">
        <v>63</v>
      </c>
      <c r="E95" s="37" t="s">
        <v>71</v>
      </c>
      <c r="F95" s="37" t="s">
        <v>65</v>
      </c>
      <c r="G95" s="37" t="s">
        <v>66</v>
      </c>
      <c r="H95" s="37" t="s">
        <v>101</v>
      </c>
      <c r="I95" s="38">
        <v>2</v>
      </c>
      <c r="J95" s="38">
        <v>13100</v>
      </c>
      <c r="K95" s="37" t="s">
        <v>42</v>
      </c>
      <c r="L95" s="36" t="s">
        <v>450</v>
      </c>
      <c r="M95" s="35">
        <v>44195.654999999999</v>
      </c>
      <c r="N95" s="37" t="s">
        <v>295</v>
      </c>
      <c r="O95" s="37" t="s">
        <v>54</v>
      </c>
      <c r="P95" s="145">
        <f t="shared" si="6"/>
        <v>2.1144907407360733</v>
      </c>
      <c r="Q95" s="34">
        <f t="shared" si="5"/>
        <v>26200</v>
      </c>
      <c r="R95" s="145">
        <f t="shared" si="7"/>
        <v>0.54050925925925919</v>
      </c>
      <c r="S95" s="145">
        <f t="shared" si="8"/>
        <v>0.65500000000000003</v>
      </c>
      <c r="T95" s="172" t="str">
        <f t="shared" si="9"/>
        <v>High Valued</v>
      </c>
    </row>
    <row r="96" spans="1:20">
      <c r="A96" s="35">
        <v>44195.642118055555</v>
      </c>
      <c r="B96" s="36" t="s">
        <v>813</v>
      </c>
      <c r="C96" s="37" t="s">
        <v>390</v>
      </c>
      <c r="D96" s="37" t="s">
        <v>63</v>
      </c>
      <c r="E96" s="37" t="s">
        <v>64</v>
      </c>
      <c r="F96" s="37" t="s">
        <v>65</v>
      </c>
      <c r="G96" s="37" t="s">
        <v>66</v>
      </c>
      <c r="H96" s="37" t="s">
        <v>746</v>
      </c>
      <c r="I96" s="38">
        <v>1</v>
      </c>
      <c r="J96" s="38">
        <v>4700</v>
      </c>
      <c r="K96" s="37" t="s">
        <v>42</v>
      </c>
      <c r="L96" s="36" t="s">
        <v>795</v>
      </c>
      <c r="M96" s="35">
        <v>44196.702534722222</v>
      </c>
      <c r="N96" s="37" t="s">
        <v>146</v>
      </c>
      <c r="O96" s="37" t="s">
        <v>147</v>
      </c>
      <c r="P96" s="145">
        <f t="shared" si="6"/>
        <v>1.0604166666671517</v>
      </c>
      <c r="Q96" s="34">
        <f t="shared" si="5"/>
        <v>4700</v>
      </c>
      <c r="R96" s="145">
        <f t="shared" si="7"/>
        <v>0.64211805555555557</v>
      </c>
      <c r="S96" s="145">
        <f t="shared" si="8"/>
        <v>0.70253472222222213</v>
      </c>
      <c r="T96" s="172" t="str">
        <f t="shared" si="9"/>
        <v>Lower Valued</v>
      </c>
    </row>
    <row r="97" spans="1:20">
      <c r="A97" s="35">
        <v>44195.734479166669</v>
      </c>
      <c r="B97" s="36" t="s">
        <v>816</v>
      </c>
      <c r="C97" s="37" t="s">
        <v>390</v>
      </c>
      <c r="D97" s="37" t="s">
        <v>63</v>
      </c>
      <c r="E97" s="37" t="s">
        <v>64</v>
      </c>
      <c r="F97" s="37" t="s">
        <v>65</v>
      </c>
      <c r="G97" s="37" t="s">
        <v>66</v>
      </c>
      <c r="H97" s="37" t="s">
        <v>358</v>
      </c>
      <c r="I97" s="38">
        <v>1</v>
      </c>
      <c r="J97" s="38">
        <v>4700</v>
      </c>
      <c r="K97" s="37" t="s">
        <v>42</v>
      </c>
      <c r="L97" s="36" t="s">
        <v>795</v>
      </c>
      <c r="M97" s="35">
        <v>44196.702534722222</v>
      </c>
      <c r="N97" s="37" t="s">
        <v>146</v>
      </c>
      <c r="O97" s="37" t="s">
        <v>147</v>
      </c>
      <c r="P97" s="145">
        <f t="shared" si="6"/>
        <v>0.96805555555329192</v>
      </c>
      <c r="Q97" s="34">
        <f t="shared" si="5"/>
        <v>4700</v>
      </c>
      <c r="R97" s="145">
        <f t="shared" si="7"/>
        <v>0.73447916666666668</v>
      </c>
      <c r="S97" s="145">
        <f t="shared" si="8"/>
        <v>0.70253472222222213</v>
      </c>
      <c r="T97" s="172" t="str">
        <f t="shared" si="9"/>
        <v>Lower Valued</v>
      </c>
    </row>
    <row r="98" spans="1:20">
      <c r="A98" s="35">
        <v>44195.734479166669</v>
      </c>
      <c r="B98" s="36" t="s">
        <v>816</v>
      </c>
      <c r="C98" s="37" t="s">
        <v>390</v>
      </c>
      <c r="D98" s="37" t="s">
        <v>63</v>
      </c>
      <c r="E98" s="37" t="s">
        <v>64</v>
      </c>
      <c r="F98" s="37" t="s">
        <v>65</v>
      </c>
      <c r="G98" s="37" t="s">
        <v>66</v>
      </c>
      <c r="H98" s="37" t="s">
        <v>746</v>
      </c>
      <c r="I98" s="38">
        <v>1</v>
      </c>
      <c r="J98" s="38">
        <v>4700</v>
      </c>
      <c r="K98" s="37" t="s">
        <v>42</v>
      </c>
      <c r="L98" s="36" t="s">
        <v>795</v>
      </c>
      <c r="M98" s="35">
        <v>44196.702534722222</v>
      </c>
      <c r="N98" s="37" t="s">
        <v>146</v>
      </c>
      <c r="O98" s="37" t="s">
        <v>147</v>
      </c>
      <c r="P98" s="145">
        <f t="shared" si="6"/>
        <v>0.96805555555329192</v>
      </c>
      <c r="Q98" s="34">
        <f t="shared" si="5"/>
        <v>4700</v>
      </c>
      <c r="R98" s="145">
        <f t="shared" si="7"/>
        <v>0.73447916666666668</v>
      </c>
      <c r="S98" s="145">
        <f t="shared" si="8"/>
        <v>0.70253472222222213</v>
      </c>
      <c r="T98" s="172" t="str">
        <f t="shared" si="9"/>
        <v>Lower Valued</v>
      </c>
    </row>
    <row r="99" spans="1:20">
      <c r="A99" s="35">
        <v>44196.590590277781</v>
      </c>
      <c r="B99" s="36" t="s">
        <v>1076</v>
      </c>
      <c r="C99" s="37" t="s">
        <v>1077</v>
      </c>
      <c r="D99" s="37" t="s">
        <v>63</v>
      </c>
      <c r="E99" s="37" t="s">
        <v>64</v>
      </c>
      <c r="F99" s="37" t="s">
        <v>65</v>
      </c>
      <c r="G99" s="37" t="s">
        <v>66</v>
      </c>
      <c r="H99" s="37" t="s">
        <v>358</v>
      </c>
      <c r="I99" s="38">
        <v>2</v>
      </c>
      <c r="J99" s="38">
        <v>4700</v>
      </c>
      <c r="K99" s="37" t="s">
        <v>42</v>
      </c>
      <c r="L99" s="36" t="s">
        <v>1071</v>
      </c>
      <c r="M99" s="35">
        <v>44200.367430555554</v>
      </c>
      <c r="N99" s="37" t="s">
        <v>146</v>
      </c>
      <c r="O99" s="37" t="s">
        <v>147</v>
      </c>
      <c r="P99" s="145">
        <f t="shared" si="6"/>
        <v>3.7768402777728625</v>
      </c>
      <c r="Q99" s="34">
        <f t="shared" si="5"/>
        <v>9400</v>
      </c>
      <c r="R99" s="145">
        <f t="shared" si="7"/>
        <v>0.59059027777777773</v>
      </c>
      <c r="S99" s="145">
        <f t="shared" si="8"/>
        <v>0.36743055555555554</v>
      </c>
      <c r="T99" s="172" t="str">
        <f t="shared" si="9"/>
        <v>Lower Valued</v>
      </c>
    </row>
    <row r="100" spans="1:20">
      <c r="A100" s="35">
        <v>44196.608703703707</v>
      </c>
      <c r="B100" s="36" t="s">
        <v>1130</v>
      </c>
      <c r="C100" s="37" t="s">
        <v>511</v>
      </c>
      <c r="D100" s="37" t="s">
        <v>164</v>
      </c>
      <c r="E100" s="37" t="s">
        <v>182</v>
      </c>
      <c r="F100" s="37" t="s">
        <v>65</v>
      </c>
      <c r="G100" s="37" t="s">
        <v>183</v>
      </c>
      <c r="H100" s="37" t="s">
        <v>184</v>
      </c>
      <c r="I100" s="38">
        <v>4</v>
      </c>
      <c r="J100" s="38">
        <v>16800</v>
      </c>
      <c r="K100" s="37" t="s">
        <v>42</v>
      </c>
      <c r="L100" s="36" t="s">
        <v>1123</v>
      </c>
      <c r="M100" s="35">
        <v>44200.639988425923</v>
      </c>
      <c r="N100" s="37" t="s">
        <v>146</v>
      </c>
      <c r="O100" s="37" t="s">
        <v>147</v>
      </c>
      <c r="P100" s="145">
        <f t="shared" si="6"/>
        <v>4.031284722215787</v>
      </c>
      <c r="Q100" s="34">
        <f t="shared" si="5"/>
        <v>67200</v>
      </c>
      <c r="R100" s="145">
        <f t="shared" si="7"/>
        <v>0.60870370370370364</v>
      </c>
      <c r="S100" s="145">
        <f t="shared" si="8"/>
        <v>0.63998842592592597</v>
      </c>
      <c r="T100" s="172" t="str">
        <f t="shared" si="9"/>
        <v>High Valued</v>
      </c>
    </row>
    <row r="101" spans="1:20">
      <c r="A101" s="35">
        <v>44196.543680555558</v>
      </c>
      <c r="B101" s="36" t="s">
        <v>1121</v>
      </c>
      <c r="C101" s="37" t="s">
        <v>265</v>
      </c>
      <c r="D101" s="37" t="s">
        <v>63</v>
      </c>
      <c r="E101" s="37" t="s">
        <v>64</v>
      </c>
      <c r="F101" s="37" t="s">
        <v>65</v>
      </c>
      <c r="G101" s="37" t="s">
        <v>66</v>
      </c>
      <c r="H101" s="37" t="s">
        <v>746</v>
      </c>
      <c r="I101" s="38">
        <v>1</v>
      </c>
      <c r="J101" s="38">
        <v>4700</v>
      </c>
      <c r="K101" s="37" t="s">
        <v>42</v>
      </c>
      <c r="L101" s="36" t="s">
        <v>1115</v>
      </c>
      <c r="M101" s="35">
        <v>44200.832060185188</v>
      </c>
      <c r="N101" s="37" t="s">
        <v>146</v>
      </c>
      <c r="O101" s="37" t="s">
        <v>147</v>
      </c>
      <c r="P101" s="145">
        <f t="shared" si="6"/>
        <v>4.2883796296300716</v>
      </c>
      <c r="Q101" s="34">
        <f t="shared" si="5"/>
        <v>4700</v>
      </c>
      <c r="R101" s="145">
        <f t="shared" si="7"/>
        <v>0.54368055555555561</v>
      </c>
      <c r="S101" s="145">
        <f t="shared" si="8"/>
        <v>0.83206018518518521</v>
      </c>
      <c r="T101" s="172" t="str">
        <f t="shared" si="9"/>
        <v>Lower Valued</v>
      </c>
    </row>
    <row r="102" spans="1:20">
      <c r="A102" s="35">
        <v>44196.543680555558</v>
      </c>
      <c r="B102" s="36" t="s">
        <v>1121</v>
      </c>
      <c r="C102" s="37" t="s">
        <v>265</v>
      </c>
      <c r="D102" s="37" t="s">
        <v>63</v>
      </c>
      <c r="E102" s="37" t="s">
        <v>64</v>
      </c>
      <c r="F102" s="37" t="s">
        <v>65</v>
      </c>
      <c r="G102" s="37" t="s">
        <v>66</v>
      </c>
      <c r="H102" s="37" t="s">
        <v>358</v>
      </c>
      <c r="I102" s="38">
        <v>1</v>
      </c>
      <c r="J102" s="38">
        <v>4700</v>
      </c>
      <c r="K102" s="37" t="s">
        <v>42</v>
      </c>
      <c r="L102" s="36" t="s">
        <v>1115</v>
      </c>
      <c r="M102" s="35">
        <v>44200.832060185188</v>
      </c>
      <c r="N102" s="37" t="s">
        <v>146</v>
      </c>
      <c r="O102" s="37" t="s">
        <v>147</v>
      </c>
      <c r="P102" s="145">
        <f t="shared" si="6"/>
        <v>4.2883796296300716</v>
      </c>
      <c r="Q102" s="34">
        <f t="shared" si="5"/>
        <v>4700</v>
      </c>
      <c r="R102" s="145">
        <f t="shared" si="7"/>
        <v>0.54368055555555561</v>
      </c>
      <c r="S102" s="145">
        <f t="shared" si="8"/>
        <v>0.83206018518518521</v>
      </c>
      <c r="T102" s="172" t="str">
        <f t="shared" si="9"/>
        <v>Lower Valued</v>
      </c>
    </row>
    <row r="103" spans="1:20">
      <c r="A103" s="35">
        <v>44196.543680555558</v>
      </c>
      <c r="B103" s="36" t="s">
        <v>1121</v>
      </c>
      <c r="C103" s="37" t="s">
        <v>265</v>
      </c>
      <c r="D103" s="37" t="s">
        <v>63</v>
      </c>
      <c r="E103" s="37" t="s">
        <v>71</v>
      </c>
      <c r="F103" s="37" t="s">
        <v>65</v>
      </c>
      <c r="G103" s="37" t="s">
        <v>66</v>
      </c>
      <c r="H103" s="37" t="s">
        <v>101</v>
      </c>
      <c r="I103" s="38">
        <v>1</v>
      </c>
      <c r="J103" s="38">
        <v>13100</v>
      </c>
      <c r="K103" s="37" t="s">
        <v>42</v>
      </c>
      <c r="L103" s="36" t="s">
        <v>1115</v>
      </c>
      <c r="M103" s="35">
        <v>44200.832060185188</v>
      </c>
      <c r="N103" s="37" t="s">
        <v>146</v>
      </c>
      <c r="O103" s="37" t="s">
        <v>147</v>
      </c>
      <c r="P103" s="145">
        <f t="shared" si="6"/>
        <v>4.2883796296300716</v>
      </c>
      <c r="Q103" s="34">
        <f t="shared" si="5"/>
        <v>13100</v>
      </c>
      <c r="R103" s="145">
        <f t="shared" si="7"/>
        <v>0.54368055555555561</v>
      </c>
      <c r="S103" s="145">
        <f t="shared" si="8"/>
        <v>0.83206018518518521</v>
      </c>
      <c r="T103" s="172" t="str">
        <f t="shared" si="9"/>
        <v>High Valued</v>
      </c>
    </row>
    <row r="104" spans="1:20">
      <c r="A104" s="35">
        <v>44196.543680555558</v>
      </c>
      <c r="B104" s="36" t="s">
        <v>1121</v>
      </c>
      <c r="C104" s="37" t="s">
        <v>265</v>
      </c>
      <c r="D104" s="37" t="s">
        <v>164</v>
      </c>
      <c r="E104" s="37" t="s">
        <v>182</v>
      </c>
      <c r="F104" s="37" t="s">
        <v>65</v>
      </c>
      <c r="G104" s="37" t="s">
        <v>183</v>
      </c>
      <c r="H104" s="37" t="s">
        <v>184</v>
      </c>
      <c r="I104" s="38">
        <v>1</v>
      </c>
      <c r="J104" s="38">
        <v>16800</v>
      </c>
      <c r="K104" s="37" t="s">
        <v>42</v>
      </c>
      <c r="L104" s="36" t="s">
        <v>1115</v>
      </c>
      <c r="M104" s="35">
        <v>44200.832060185188</v>
      </c>
      <c r="N104" s="37" t="s">
        <v>146</v>
      </c>
      <c r="O104" s="37" t="s">
        <v>147</v>
      </c>
      <c r="P104" s="145">
        <f t="shared" si="6"/>
        <v>4.2883796296300716</v>
      </c>
      <c r="Q104" s="34">
        <f t="shared" si="5"/>
        <v>16800</v>
      </c>
      <c r="R104" s="145">
        <f t="shared" si="7"/>
        <v>0.54368055555555561</v>
      </c>
      <c r="S104" s="145">
        <f t="shared" si="8"/>
        <v>0.83206018518518521</v>
      </c>
      <c r="T104" s="172" t="str">
        <f t="shared" si="9"/>
        <v>High Valued</v>
      </c>
    </row>
    <row r="105" spans="1:20">
      <c r="A105" s="35">
        <v>44178.305590277778</v>
      </c>
      <c r="B105" s="36" t="s">
        <v>506</v>
      </c>
      <c r="C105" s="37" t="s">
        <v>507</v>
      </c>
      <c r="D105" s="37" t="s">
        <v>63</v>
      </c>
      <c r="E105" s="37" t="s">
        <v>71</v>
      </c>
      <c r="F105" s="37" t="s">
        <v>65</v>
      </c>
      <c r="G105" s="37" t="s">
        <v>66</v>
      </c>
      <c r="H105" s="37" t="s">
        <v>101</v>
      </c>
      <c r="I105" s="38">
        <v>1</v>
      </c>
      <c r="J105" s="38">
        <v>13100</v>
      </c>
      <c r="K105" s="37" t="s">
        <v>45</v>
      </c>
      <c r="L105" s="36" t="s">
        <v>499</v>
      </c>
      <c r="M105" s="35"/>
      <c r="N105" s="37" t="s">
        <v>146</v>
      </c>
      <c r="O105" s="37" t="s">
        <v>54</v>
      </c>
      <c r="P105" s="145" t="str">
        <f t="shared" si="6"/>
        <v>00:00:00</v>
      </c>
      <c r="Q105" s="34">
        <f t="shared" si="5"/>
        <v>13100</v>
      </c>
      <c r="R105" s="145">
        <f t="shared" si="7"/>
        <v>0.30559027777777775</v>
      </c>
      <c r="S105" s="145" t="str">
        <f t="shared" si="8"/>
        <v>-</v>
      </c>
      <c r="T105" s="172" t="str">
        <f t="shared" si="9"/>
        <v>High Valued</v>
      </c>
    </row>
    <row r="106" spans="1:20">
      <c r="A106" s="35">
        <v>44178.305590277778</v>
      </c>
      <c r="B106" s="36" t="s">
        <v>506</v>
      </c>
      <c r="C106" s="37" t="s">
        <v>507</v>
      </c>
      <c r="D106" s="37" t="s">
        <v>164</v>
      </c>
      <c r="E106" s="37" t="s">
        <v>182</v>
      </c>
      <c r="F106" s="37" t="s">
        <v>65</v>
      </c>
      <c r="G106" s="37" t="s">
        <v>183</v>
      </c>
      <c r="H106" s="37" t="s">
        <v>184</v>
      </c>
      <c r="I106" s="38">
        <v>1</v>
      </c>
      <c r="J106" s="38">
        <v>16800</v>
      </c>
      <c r="K106" s="37" t="s">
        <v>45</v>
      </c>
      <c r="L106" s="36" t="s">
        <v>499</v>
      </c>
      <c r="M106" s="35"/>
      <c r="N106" s="37" t="s">
        <v>146</v>
      </c>
      <c r="O106" s="37" t="s">
        <v>54</v>
      </c>
      <c r="P106" s="145" t="str">
        <f t="shared" si="6"/>
        <v>00:00:00</v>
      </c>
      <c r="Q106" s="34">
        <f t="shared" si="5"/>
        <v>16800</v>
      </c>
      <c r="R106" s="145">
        <f t="shared" si="7"/>
        <v>0.30559027777777775</v>
      </c>
      <c r="S106" s="145" t="str">
        <f t="shared" si="8"/>
        <v>-</v>
      </c>
      <c r="T106" s="172" t="str">
        <f t="shared" si="9"/>
        <v>High Valued</v>
      </c>
    </row>
    <row r="107" spans="1:20">
      <c r="A107" s="35">
        <v>44166.671469907407</v>
      </c>
      <c r="B107" s="36" t="s">
        <v>685</v>
      </c>
      <c r="C107" s="37" t="s">
        <v>680</v>
      </c>
      <c r="D107" s="37" t="s">
        <v>164</v>
      </c>
      <c r="E107" s="37" t="s">
        <v>182</v>
      </c>
      <c r="F107" s="37" t="s">
        <v>65</v>
      </c>
      <c r="G107" s="37" t="s">
        <v>183</v>
      </c>
      <c r="H107" s="37" t="s">
        <v>184</v>
      </c>
      <c r="I107" s="38">
        <v>1</v>
      </c>
      <c r="J107" s="38">
        <v>16800</v>
      </c>
      <c r="K107" s="37" t="s">
        <v>45</v>
      </c>
      <c r="L107" s="36" t="s">
        <v>681</v>
      </c>
      <c r="M107" s="35"/>
      <c r="N107" s="37" t="s">
        <v>431</v>
      </c>
      <c r="O107" s="37" t="s">
        <v>54</v>
      </c>
      <c r="P107" s="145" t="str">
        <f t="shared" si="6"/>
        <v>00:00:00</v>
      </c>
      <c r="Q107" s="34">
        <f t="shared" si="5"/>
        <v>16800</v>
      </c>
      <c r="R107" s="145">
        <f t="shared" si="7"/>
        <v>0.67146990740740742</v>
      </c>
      <c r="S107" s="145" t="str">
        <f t="shared" si="8"/>
        <v>-</v>
      </c>
      <c r="T107" s="172" t="str">
        <f t="shared" si="9"/>
        <v>High Valued</v>
      </c>
    </row>
    <row r="108" spans="1:20">
      <c r="A108" s="35">
        <v>44169.763657407406</v>
      </c>
      <c r="B108" s="36" t="s">
        <v>714</v>
      </c>
      <c r="C108" s="37" t="s">
        <v>715</v>
      </c>
      <c r="D108" s="37" t="s">
        <v>63</v>
      </c>
      <c r="E108" s="37" t="s">
        <v>64</v>
      </c>
      <c r="F108" s="37" t="s">
        <v>65</v>
      </c>
      <c r="G108" s="37" t="s">
        <v>66</v>
      </c>
      <c r="H108" s="37" t="s">
        <v>67</v>
      </c>
      <c r="I108" s="38">
        <v>0.5</v>
      </c>
      <c r="J108" s="38">
        <v>4700</v>
      </c>
      <c r="K108" s="37" t="s">
        <v>45</v>
      </c>
      <c r="L108" s="36" t="s">
        <v>713</v>
      </c>
      <c r="M108" s="35"/>
      <c r="N108" s="37" t="s">
        <v>146</v>
      </c>
      <c r="O108" s="37" t="s">
        <v>54</v>
      </c>
      <c r="P108" s="145" t="str">
        <f t="shared" si="6"/>
        <v>00:00:00</v>
      </c>
      <c r="Q108" s="34">
        <f t="shared" si="5"/>
        <v>2350</v>
      </c>
      <c r="R108" s="145">
        <f t="shared" si="7"/>
        <v>0.76365740740740751</v>
      </c>
      <c r="S108" s="145" t="str">
        <f t="shared" si="8"/>
        <v>-</v>
      </c>
      <c r="T108" s="172" t="str">
        <f t="shared" si="9"/>
        <v>Lower Valued</v>
      </c>
    </row>
    <row r="109" spans="1:20">
      <c r="A109" s="35">
        <v>44169.763657407406</v>
      </c>
      <c r="B109" s="36" t="s">
        <v>714</v>
      </c>
      <c r="C109" s="37" t="s">
        <v>715</v>
      </c>
      <c r="D109" s="37" t="s">
        <v>63</v>
      </c>
      <c r="E109" s="37" t="s">
        <v>71</v>
      </c>
      <c r="F109" s="37" t="s">
        <v>65</v>
      </c>
      <c r="G109" s="37" t="s">
        <v>66</v>
      </c>
      <c r="H109" s="37" t="s">
        <v>101</v>
      </c>
      <c r="I109" s="38">
        <v>0.5</v>
      </c>
      <c r="J109" s="38">
        <v>13100</v>
      </c>
      <c r="K109" s="37" t="s">
        <v>45</v>
      </c>
      <c r="L109" s="36" t="s">
        <v>713</v>
      </c>
      <c r="M109" s="35"/>
      <c r="N109" s="37" t="s">
        <v>146</v>
      </c>
      <c r="O109" s="37" t="s">
        <v>54</v>
      </c>
      <c r="P109" s="145" t="str">
        <f t="shared" si="6"/>
        <v>00:00:00</v>
      </c>
      <c r="Q109" s="34">
        <f t="shared" si="5"/>
        <v>6550</v>
      </c>
      <c r="R109" s="145">
        <f t="shared" si="7"/>
        <v>0.76365740740740751</v>
      </c>
      <c r="S109" s="145" t="str">
        <f t="shared" si="8"/>
        <v>-</v>
      </c>
      <c r="T109" s="172" t="str">
        <f t="shared" si="9"/>
        <v>Lower Valued</v>
      </c>
    </row>
    <row r="110" spans="1:20">
      <c r="A110" s="35">
        <v>44179.4453587963</v>
      </c>
      <c r="B110" s="36" t="s">
        <v>727</v>
      </c>
      <c r="C110" s="37" t="s">
        <v>728</v>
      </c>
      <c r="D110" s="37" t="s">
        <v>63</v>
      </c>
      <c r="E110" s="37" t="s">
        <v>71</v>
      </c>
      <c r="F110" s="37" t="s">
        <v>65</v>
      </c>
      <c r="G110" s="37" t="s">
        <v>66</v>
      </c>
      <c r="H110" s="37" t="s">
        <v>72</v>
      </c>
      <c r="I110" s="38">
        <v>1</v>
      </c>
      <c r="J110" s="38">
        <v>13100</v>
      </c>
      <c r="K110" s="37" t="s">
        <v>45</v>
      </c>
      <c r="L110" s="36" t="s">
        <v>729</v>
      </c>
      <c r="M110" s="35"/>
      <c r="N110" s="37" t="s">
        <v>431</v>
      </c>
      <c r="O110" s="37" t="s">
        <v>54</v>
      </c>
      <c r="P110" s="145" t="str">
        <f t="shared" si="6"/>
        <v>00:00:00</v>
      </c>
      <c r="Q110" s="34">
        <f t="shared" si="5"/>
        <v>13100</v>
      </c>
      <c r="R110" s="145">
        <f t="shared" si="7"/>
        <v>0.44535879629629632</v>
      </c>
      <c r="S110" s="145" t="str">
        <f t="shared" si="8"/>
        <v>-</v>
      </c>
      <c r="T110" s="172" t="str">
        <f t="shared" si="9"/>
        <v>High Valued</v>
      </c>
    </row>
    <row r="111" spans="1:20">
      <c r="A111" s="35">
        <v>44179.945787037039</v>
      </c>
      <c r="B111" s="36" t="s">
        <v>867</v>
      </c>
      <c r="C111" s="37" t="s">
        <v>866</v>
      </c>
      <c r="D111" s="37" t="s">
        <v>140</v>
      </c>
      <c r="E111" s="37" t="s">
        <v>721</v>
      </c>
      <c r="F111" s="37" t="s">
        <v>65</v>
      </c>
      <c r="G111" s="37" t="s">
        <v>183</v>
      </c>
      <c r="H111" s="37" t="s">
        <v>722</v>
      </c>
      <c r="I111" s="38">
        <v>1</v>
      </c>
      <c r="J111" s="38">
        <v>35000</v>
      </c>
      <c r="K111" s="37" t="s">
        <v>45</v>
      </c>
      <c r="L111" s="36" t="s">
        <v>864</v>
      </c>
      <c r="M111" s="35"/>
      <c r="N111" s="37" t="s">
        <v>146</v>
      </c>
      <c r="O111" s="37" t="s">
        <v>54</v>
      </c>
      <c r="P111" s="145" t="str">
        <f t="shared" si="6"/>
        <v>00:00:00</v>
      </c>
      <c r="Q111" s="34">
        <f t="shared" si="5"/>
        <v>35000</v>
      </c>
      <c r="R111" s="145">
        <f t="shared" si="7"/>
        <v>0.94578703703703704</v>
      </c>
      <c r="S111" s="145" t="str">
        <f t="shared" si="8"/>
        <v>-</v>
      </c>
      <c r="T111" s="172" t="str">
        <f t="shared" si="9"/>
        <v>High Valued</v>
      </c>
    </row>
    <row r="112" spans="1:20">
      <c r="A112" s="35">
        <v>44179.55709490741</v>
      </c>
      <c r="B112" s="36" t="s">
        <v>590</v>
      </c>
      <c r="C112" s="37" t="s">
        <v>591</v>
      </c>
      <c r="D112" s="37" t="s">
        <v>63</v>
      </c>
      <c r="E112" s="37" t="s">
        <v>78</v>
      </c>
      <c r="F112" s="37" t="s">
        <v>65</v>
      </c>
      <c r="G112" s="37" t="s">
        <v>66</v>
      </c>
      <c r="H112" s="37" t="s">
        <v>79</v>
      </c>
      <c r="I112" s="38">
        <v>1</v>
      </c>
      <c r="J112" s="38">
        <v>7480</v>
      </c>
      <c r="K112" s="37" t="s">
        <v>45</v>
      </c>
      <c r="L112" s="36" t="s">
        <v>882</v>
      </c>
      <c r="M112" s="35"/>
      <c r="N112" s="37" t="s">
        <v>146</v>
      </c>
      <c r="O112" s="37" t="s">
        <v>147</v>
      </c>
      <c r="P112" s="145" t="str">
        <f t="shared" si="6"/>
        <v>00:00:00</v>
      </c>
      <c r="Q112" s="34">
        <f t="shared" si="5"/>
        <v>7480</v>
      </c>
      <c r="R112" s="145">
        <f t="shared" si="7"/>
        <v>0.55709490740740741</v>
      </c>
      <c r="S112" s="145" t="str">
        <f t="shared" si="8"/>
        <v>-</v>
      </c>
      <c r="T112" s="172" t="str">
        <f t="shared" si="9"/>
        <v>Lower Valued</v>
      </c>
    </row>
    <row r="113" spans="1:20">
      <c r="A113" s="35">
        <v>44195.675300925926</v>
      </c>
      <c r="B113" s="36" t="s">
        <v>905</v>
      </c>
      <c r="C113" s="37" t="s">
        <v>841</v>
      </c>
      <c r="D113" s="37" t="s">
        <v>63</v>
      </c>
      <c r="E113" s="37" t="s">
        <v>64</v>
      </c>
      <c r="F113" s="37" t="s">
        <v>65</v>
      </c>
      <c r="G113" s="37" t="s">
        <v>66</v>
      </c>
      <c r="H113" s="37" t="s">
        <v>67</v>
      </c>
      <c r="I113" s="38">
        <v>2</v>
      </c>
      <c r="J113" s="38">
        <v>4700</v>
      </c>
      <c r="K113" s="37" t="s">
        <v>45</v>
      </c>
      <c r="L113" s="36" t="s">
        <v>900</v>
      </c>
      <c r="M113" s="35"/>
      <c r="N113" s="37" t="s">
        <v>146</v>
      </c>
      <c r="O113" s="37" t="s">
        <v>147</v>
      </c>
      <c r="P113" s="145" t="str">
        <f t="shared" si="6"/>
        <v>00:00:00</v>
      </c>
      <c r="Q113" s="34">
        <f t="shared" si="5"/>
        <v>9400</v>
      </c>
      <c r="R113" s="145">
        <f t="shared" si="7"/>
        <v>0.67530092592592583</v>
      </c>
      <c r="S113" s="145" t="str">
        <f t="shared" si="8"/>
        <v>-</v>
      </c>
      <c r="T113" s="172" t="str">
        <f t="shared" si="9"/>
        <v>Lower Valued</v>
      </c>
    </row>
    <row r="114" spans="1:20">
      <c r="A114" s="35">
        <v>44195.675300925926</v>
      </c>
      <c r="B114" s="36" t="s">
        <v>905</v>
      </c>
      <c r="C114" s="37" t="s">
        <v>841</v>
      </c>
      <c r="D114" s="37" t="s">
        <v>63</v>
      </c>
      <c r="E114" s="37" t="s">
        <v>78</v>
      </c>
      <c r="F114" s="37" t="s">
        <v>65</v>
      </c>
      <c r="G114" s="37" t="s">
        <v>66</v>
      </c>
      <c r="H114" s="37" t="s">
        <v>81</v>
      </c>
      <c r="I114" s="38">
        <v>2</v>
      </c>
      <c r="J114" s="38">
        <v>7480</v>
      </c>
      <c r="K114" s="37" t="s">
        <v>45</v>
      </c>
      <c r="L114" s="36" t="s">
        <v>900</v>
      </c>
      <c r="M114" s="35"/>
      <c r="N114" s="37" t="s">
        <v>146</v>
      </c>
      <c r="O114" s="37" t="s">
        <v>147</v>
      </c>
      <c r="P114" s="145" t="str">
        <f t="shared" si="6"/>
        <v>00:00:00</v>
      </c>
      <c r="Q114" s="34">
        <f t="shared" si="5"/>
        <v>14960</v>
      </c>
      <c r="R114" s="145">
        <f t="shared" si="7"/>
        <v>0.67530092592592583</v>
      </c>
      <c r="S114" s="145" t="str">
        <f t="shared" si="8"/>
        <v>-</v>
      </c>
      <c r="T114" s="172" t="str">
        <f t="shared" si="9"/>
        <v>High Valued</v>
      </c>
    </row>
    <row r="115" spans="1:20">
      <c r="A115" s="35">
        <v>44171.937199074076</v>
      </c>
      <c r="B115" s="36" t="s">
        <v>952</v>
      </c>
      <c r="C115" s="37" t="s">
        <v>246</v>
      </c>
      <c r="D115" s="37" t="s">
        <v>63</v>
      </c>
      <c r="E115" s="37" t="s">
        <v>71</v>
      </c>
      <c r="F115" s="37" t="s">
        <v>65</v>
      </c>
      <c r="G115" s="37" t="s">
        <v>66</v>
      </c>
      <c r="H115" s="37" t="s">
        <v>106</v>
      </c>
      <c r="I115" s="38">
        <v>5</v>
      </c>
      <c r="J115" s="38">
        <v>13100</v>
      </c>
      <c r="K115" s="37" t="s">
        <v>45</v>
      </c>
      <c r="L115" s="36" t="s">
        <v>941</v>
      </c>
      <c r="M115" s="35"/>
      <c r="N115" s="37" t="s">
        <v>146</v>
      </c>
      <c r="O115" s="37" t="s">
        <v>54</v>
      </c>
      <c r="P115" s="145" t="str">
        <f t="shared" si="6"/>
        <v>00:00:00</v>
      </c>
      <c r="Q115" s="34">
        <f t="shared" si="5"/>
        <v>65500</v>
      </c>
      <c r="R115" s="145">
        <f t="shared" si="7"/>
        <v>0.9371990740740741</v>
      </c>
      <c r="S115" s="145" t="str">
        <f t="shared" si="8"/>
        <v>-</v>
      </c>
      <c r="T115" s="172" t="str">
        <f t="shared" si="9"/>
        <v>High Valued</v>
      </c>
    </row>
    <row r="116" spans="1:20">
      <c r="A116" s="35">
        <v>44172.71402777778</v>
      </c>
      <c r="B116" s="36" t="s">
        <v>1197</v>
      </c>
      <c r="C116" s="37" t="s">
        <v>799</v>
      </c>
      <c r="D116" s="37" t="s">
        <v>63</v>
      </c>
      <c r="E116" s="37" t="s">
        <v>71</v>
      </c>
      <c r="F116" s="37" t="s">
        <v>65</v>
      </c>
      <c r="G116" s="37" t="s">
        <v>66</v>
      </c>
      <c r="H116" s="37" t="s">
        <v>101</v>
      </c>
      <c r="I116" s="38">
        <v>1</v>
      </c>
      <c r="J116" s="38">
        <v>13100</v>
      </c>
      <c r="K116" s="37" t="s">
        <v>45</v>
      </c>
      <c r="L116" s="36" t="s">
        <v>1198</v>
      </c>
      <c r="M116" s="35"/>
      <c r="N116" s="37" t="s">
        <v>295</v>
      </c>
      <c r="O116" s="37" t="s">
        <v>147</v>
      </c>
      <c r="P116" s="145" t="str">
        <f t="shared" si="6"/>
        <v>00:00:00</v>
      </c>
      <c r="Q116" s="34">
        <f t="shared" si="5"/>
        <v>13100</v>
      </c>
      <c r="R116" s="145">
        <f t="shared" si="7"/>
        <v>0.71402777777777782</v>
      </c>
      <c r="S116" s="145" t="str">
        <f t="shared" si="8"/>
        <v>-</v>
      </c>
      <c r="T116" s="172" t="str">
        <f t="shared" si="9"/>
        <v>High Valued</v>
      </c>
    </row>
    <row r="117" spans="1:20">
      <c r="A117" s="35">
        <v>44172.71402777778</v>
      </c>
      <c r="B117" s="36" t="s">
        <v>1197</v>
      </c>
      <c r="C117" s="37" t="s">
        <v>799</v>
      </c>
      <c r="D117" s="37" t="s">
        <v>63</v>
      </c>
      <c r="E117" s="37" t="s">
        <v>71</v>
      </c>
      <c r="F117" s="37" t="s">
        <v>65</v>
      </c>
      <c r="G117" s="37" t="s">
        <v>66</v>
      </c>
      <c r="H117" s="37" t="s">
        <v>72</v>
      </c>
      <c r="I117" s="38">
        <v>1</v>
      </c>
      <c r="J117" s="38">
        <v>13100</v>
      </c>
      <c r="K117" s="37" t="s">
        <v>45</v>
      </c>
      <c r="L117" s="36" t="s">
        <v>1198</v>
      </c>
      <c r="M117" s="35"/>
      <c r="N117" s="37" t="s">
        <v>295</v>
      </c>
      <c r="O117" s="37" t="s">
        <v>147</v>
      </c>
      <c r="P117" s="145" t="str">
        <f t="shared" si="6"/>
        <v>00:00:00</v>
      </c>
      <c r="Q117" s="34">
        <f t="shared" si="5"/>
        <v>13100</v>
      </c>
      <c r="R117" s="145">
        <f t="shared" si="7"/>
        <v>0.71402777777777782</v>
      </c>
      <c r="S117" s="145" t="str">
        <f t="shared" si="8"/>
        <v>-</v>
      </c>
      <c r="T117" s="172" t="str">
        <f t="shared" si="9"/>
        <v>High Valued</v>
      </c>
    </row>
    <row r="118" spans="1:20">
      <c r="A118" s="35">
        <v>44172.71402777778</v>
      </c>
      <c r="B118" s="36" t="s">
        <v>1197</v>
      </c>
      <c r="C118" s="37" t="s">
        <v>799</v>
      </c>
      <c r="D118" s="37" t="s">
        <v>63</v>
      </c>
      <c r="E118" s="37" t="s">
        <v>78</v>
      </c>
      <c r="F118" s="37" t="s">
        <v>65</v>
      </c>
      <c r="G118" s="37" t="s">
        <v>66</v>
      </c>
      <c r="H118" s="37" t="s">
        <v>102</v>
      </c>
      <c r="I118" s="38">
        <v>1</v>
      </c>
      <c r="J118" s="38">
        <v>7480</v>
      </c>
      <c r="K118" s="37" t="s">
        <v>45</v>
      </c>
      <c r="L118" s="36" t="s">
        <v>1198</v>
      </c>
      <c r="M118" s="35"/>
      <c r="N118" s="37" t="s">
        <v>295</v>
      </c>
      <c r="O118" s="37" t="s">
        <v>147</v>
      </c>
      <c r="P118" s="145" t="str">
        <f t="shared" si="6"/>
        <v>00:00:00</v>
      </c>
      <c r="Q118" s="34">
        <f t="shared" si="5"/>
        <v>7480</v>
      </c>
      <c r="R118" s="145">
        <f t="shared" si="7"/>
        <v>0.71402777777777782</v>
      </c>
      <c r="S118" s="145" t="str">
        <f t="shared" si="8"/>
        <v>-</v>
      </c>
      <c r="T118" s="172" t="str">
        <f t="shared" si="9"/>
        <v>Lower Valued</v>
      </c>
    </row>
    <row r="119" spans="1:20">
      <c r="A119" s="35">
        <v>44172.71402777778</v>
      </c>
      <c r="B119" s="36" t="s">
        <v>1197</v>
      </c>
      <c r="C119" s="37" t="s">
        <v>799</v>
      </c>
      <c r="D119" s="37" t="s">
        <v>63</v>
      </c>
      <c r="E119" s="37" t="s">
        <v>78</v>
      </c>
      <c r="F119" s="37" t="s">
        <v>65</v>
      </c>
      <c r="G119" s="37" t="s">
        <v>66</v>
      </c>
      <c r="H119" s="37" t="s">
        <v>79</v>
      </c>
      <c r="I119" s="38">
        <v>1</v>
      </c>
      <c r="J119" s="38">
        <v>7480</v>
      </c>
      <c r="K119" s="37" t="s">
        <v>45</v>
      </c>
      <c r="L119" s="36" t="s">
        <v>1198</v>
      </c>
      <c r="M119" s="35"/>
      <c r="N119" s="37" t="s">
        <v>295</v>
      </c>
      <c r="O119" s="37" t="s">
        <v>147</v>
      </c>
      <c r="P119" s="145" t="str">
        <f t="shared" si="6"/>
        <v>00:00:00</v>
      </c>
      <c r="Q119" s="34">
        <f t="shared" si="5"/>
        <v>7480</v>
      </c>
      <c r="R119" s="145">
        <f t="shared" si="7"/>
        <v>0.71402777777777782</v>
      </c>
      <c r="S119" s="145" t="str">
        <f t="shared" si="8"/>
        <v>-</v>
      </c>
      <c r="T119" s="172" t="str">
        <f t="shared" si="9"/>
        <v>Lower Valued</v>
      </c>
    </row>
    <row r="120" spans="1:20">
      <c r="A120" s="35">
        <v>44172.71402777778</v>
      </c>
      <c r="B120" s="36" t="s">
        <v>1197</v>
      </c>
      <c r="C120" s="37" t="s">
        <v>799</v>
      </c>
      <c r="D120" s="37" t="s">
        <v>63</v>
      </c>
      <c r="E120" s="37" t="s">
        <v>64</v>
      </c>
      <c r="F120" s="37" t="s">
        <v>65</v>
      </c>
      <c r="G120" s="37" t="s">
        <v>66</v>
      </c>
      <c r="H120" s="37" t="s">
        <v>67</v>
      </c>
      <c r="I120" s="38">
        <v>1</v>
      </c>
      <c r="J120" s="38">
        <v>4700</v>
      </c>
      <c r="K120" s="37" t="s">
        <v>45</v>
      </c>
      <c r="L120" s="36" t="s">
        <v>1198</v>
      </c>
      <c r="M120" s="35"/>
      <c r="N120" s="37" t="s">
        <v>295</v>
      </c>
      <c r="O120" s="37" t="s">
        <v>147</v>
      </c>
      <c r="P120" s="145" t="str">
        <f t="shared" si="6"/>
        <v>00:00:00</v>
      </c>
      <c r="Q120" s="34">
        <f t="shared" si="5"/>
        <v>4700</v>
      </c>
      <c r="R120" s="145">
        <f t="shared" si="7"/>
        <v>0.71402777777777782</v>
      </c>
      <c r="S120" s="145" t="str">
        <f t="shared" si="8"/>
        <v>-</v>
      </c>
      <c r="T120" s="172" t="str">
        <f t="shared" si="9"/>
        <v>Lower Valued</v>
      </c>
    </row>
    <row r="121" spans="1:20">
      <c r="A121" s="35">
        <v>44171.787465277775</v>
      </c>
      <c r="B121" s="36" t="s">
        <v>1268</v>
      </c>
      <c r="C121" s="37" t="s">
        <v>1269</v>
      </c>
      <c r="D121" s="37" t="s">
        <v>63</v>
      </c>
      <c r="E121" s="37" t="s">
        <v>64</v>
      </c>
      <c r="F121" s="37" t="s">
        <v>65</v>
      </c>
      <c r="G121" s="37" t="s">
        <v>66</v>
      </c>
      <c r="H121" s="37" t="s">
        <v>67</v>
      </c>
      <c r="I121" s="38">
        <v>1</v>
      </c>
      <c r="J121" s="38">
        <v>4700</v>
      </c>
      <c r="K121" s="37" t="s">
        <v>45</v>
      </c>
      <c r="L121" s="36" t="s">
        <v>1378</v>
      </c>
      <c r="M121" s="35"/>
      <c r="N121" s="37" t="s">
        <v>146</v>
      </c>
      <c r="O121" s="37" t="s">
        <v>54</v>
      </c>
      <c r="P121" s="145" t="str">
        <f t="shared" si="6"/>
        <v>00:00:00</v>
      </c>
      <c r="Q121" s="34">
        <f t="shared" si="5"/>
        <v>4700</v>
      </c>
      <c r="R121" s="145">
        <f t="shared" si="7"/>
        <v>0.78746527777777775</v>
      </c>
      <c r="S121" s="145" t="str">
        <f t="shared" si="8"/>
        <v>-</v>
      </c>
      <c r="T121" s="172" t="str">
        <f t="shared" si="9"/>
        <v>Lower Valued</v>
      </c>
    </row>
    <row r="122" spans="1:20">
      <c r="A122" s="35">
        <v>44182.682800925926</v>
      </c>
      <c r="B122" s="36" t="s">
        <v>493</v>
      </c>
      <c r="C122" s="37" t="s">
        <v>494</v>
      </c>
      <c r="D122" s="37" t="s">
        <v>164</v>
      </c>
      <c r="E122" s="37" t="s">
        <v>182</v>
      </c>
      <c r="F122" s="37" t="s">
        <v>65</v>
      </c>
      <c r="G122" s="37" t="s">
        <v>183</v>
      </c>
      <c r="H122" s="37" t="s">
        <v>184</v>
      </c>
      <c r="I122" s="38">
        <v>2</v>
      </c>
      <c r="J122" s="38">
        <v>16800</v>
      </c>
      <c r="K122" s="37" t="s">
        <v>45</v>
      </c>
      <c r="L122" s="36" t="s">
        <v>1378</v>
      </c>
      <c r="M122" s="35"/>
      <c r="N122" s="37" t="s">
        <v>295</v>
      </c>
      <c r="O122" s="37" t="s">
        <v>147</v>
      </c>
      <c r="P122" s="145" t="str">
        <f t="shared" si="6"/>
        <v>00:00:00</v>
      </c>
      <c r="Q122" s="34">
        <f t="shared" si="5"/>
        <v>33600</v>
      </c>
      <c r="R122" s="145">
        <f t="shared" si="7"/>
        <v>0.68280092592592589</v>
      </c>
      <c r="S122" s="145" t="str">
        <f t="shared" si="8"/>
        <v>-</v>
      </c>
      <c r="T122" s="172" t="str">
        <f t="shared" si="9"/>
        <v>High Valued</v>
      </c>
    </row>
    <row r="123" spans="1:20">
      <c r="A123" s="35">
        <v>44186.682812500003</v>
      </c>
      <c r="B123" s="36" t="s">
        <v>612</v>
      </c>
      <c r="C123" s="37" t="s">
        <v>613</v>
      </c>
      <c r="D123" s="37" t="s">
        <v>164</v>
      </c>
      <c r="E123" s="37" t="s">
        <v>182</v>
      </c>
      <c r="F123" s="37" t="s">
        <v>65</v>
      </c>
      <c r="G123" s="37" t="s">
        <v>183</v>
      </c>
      <c r="H123" s="37" t="s">
        <v>184</v>
      </c>
      <c r="I123" s="38">
        <v>2</v>
      </c>
      <c r="J123" s="38">
        <v>16800</v>
      </c>
      <c r="K123" s="37" t="s">
        <v>45</v>
      </c>
      <c r="L123" s="36" t="s">
        <v>1378</v>
      </c>
      <c r="M123" s="35"/>
      <c r="N123" s="37" t="s">
        <v>295</v>
      </c>
      <c r="O123" s="37" t="s">
        <v>147</v>
      </c>
      <c r="P123" s="145" t="str">
        <f t="shared" si="6"/>
        <v>00:00:00</v>
      </c>
      <c r="Q123" s="34">
        <f t="shared" si="5"/>
        <v>33600</v>
      </c>
      <c r="R123" s="145">
        <f t="shared" si="7"/>
        <v>0.68281249999999993</v>
      </c>
      <c r="S123" s="145" t="str">
        <f t="shared" si="8"/>
        <v>-</v>
      </c>
      <c r="T123" s="172" t="str">
        <f t="shared" si="9"/>
        <v>High Valued</v>
      </c>
    </row>
    <row r="124" spans="1:20">
      <c r="A124" s="35">
        <v>44182.68372685185</v>
      </c>
      <c r="B124" s="36" t="s">
        <v>983</v>
      </c>
      <c r="C124" s="37" t="s">
        <v>984</v>
      </c>
      <c r="D124" s="37" t="s">
        <v>164</v>
      </c>
      <c r="E124" s="37" t="s">
        <v>182</v>
      </c>
      <c r="F124" s="37" t="s">
        <v>65</v>
      </c>
      <c r="G124" s="37" t="s">
        <v>183</v>
      </c>
      <c r="H124" s="37" t="s">
        <v>184</v>
      </c>
      <c r="I124" s="38">
        <v>2</v>
      </c>
      <c r="J124" s="38">
        <v>16800</v>
      </c>
      <c r="K124" s="37" t="s">
        <v>45</v>
      </c>
      <c r="L124" s="36" t="s">
        <v>1378</v>
      </c>
      <c r="M124" s="35"/>
      <c r="N124" s="37" t="s">
        <v>431</v>
      </c>
      <c r="O124" s="37" t="s">
        <v>147</v>
      </c>
      <c r="P124" s="145" t="str">
        <f t="shared" si="6"/>
        <v>00:00:00</v>
      </c>
      <c r="Q124" s="34">
        <f t="shared" si="5"/>
        <v>33600</v>
      </c>
      <c r="R124" s="145">
        <f t="shared" si="7"/>
        <v>0.68372685185185178</v>
      </c>
      <c r="S124" s="145" t="str">
        <f t="shared" si="8"/>
        <v>-</v>
      </c>
      <c r="T124" s="172" t="str">
        <f t="shared" si="9"/>
        <v>High Valued</v>
      </c>
    </row>
    <row r="125" spans="1:20">
      <c r="A125" s="35">
        <v>44192.93677083333</v>
      </c>
      <c r="B125" s="36" t="s">
        <v>1281</v>
      </c>
      <c r="C125" s="37" t="s">
        <v>1282</v>
      </c>
      <c r="D125" s="37" t="s">
        <v>164</v>
      </c>
      <c r="E125" s="37" t="s">
        <v>182</v>
      </c>
      <c r="F125" s="37" t="s">
        <v>65</v>
      </c>
      <c r="G125" s="37" t="s">
        <v>183</v>
      </c>
      <c r="H125" s="37" t="s">
        <v>184</v>
      </c>
      <c r="I125" s="38">
        <v>1</v>
      </c>
      <c r="J125" s="38">
        <v>16800</v>
      </c>
      <c r="K125" s="37" t="s">
        <v>45</v>
      </c>
      <c r="L125" s="36" t="s">
        <v>1378</v>
      </c>
      <c r="M125" s="35"/>
      <c r="N125" s="37" t="s">
        <v>431</v>
      </c>
      <c r="O125" s="37" t="s">
        <v>147</v>
      </c>
      <c r="P125" s="145" t="str">
        <f t="shared" si="6"/>
        <v>00:00:00</v>
      </c>
      <c r="Q125" s="34">
        <f t="shared" si="5"/>
        <v>16800</v>
      </c>
      <c r="R125" s="145">
        <f t="shared" si="7"/>
        <v>0.93677083333333344</v>
      </c>
      <c r="S125" s="145" t="str">
        <f t="shared" si="8"/>
        <v>-</v>
      </c>
      <c r="T125" s="172" t="str">
        <f t="shared" si="9"/>
        <v>High Valued</v>
      </c>
    </row>
    <row r="126" spans="1:20">
      <c r="A126" s="35">
        <v>44168.374074074076</v>
      </c>
      <c r="B126" s="36" t="s">
        <v>1284</v>
      </c>
      <c r="C126" s="37" t="s">
        <v>1033</v>
      </c>
      <c r="D126" s="37" t="s">
        <v>63</v>
      </c>
      <c r="E126" s="37" t="s">
        <v>71</v>
      </c>
      <c r="F126" s="37" t="s">
        <v>65</v>
      </c>
      <c r="G126" s="37" t="s">
        <v>66</v>
      </c>
      <c r="H126" s="37" t="s">
        <v>101</v>
      </c>
      <c r="I126" s="38">
        <v>1</v>
      </c>
      <c r="J126" s="38">
        <v>13100</v>
      </c>
      <c r="K126" s="37" t="s">
        <v>45</v>
      </c>
      <c r="L126" s="36" t="s">
        <v>1378</v>
      </c>
      <c r="M126" s="35"/>
      <c r="N126" s="37" t="s">
        <v>146</v>
      </c>
      <c r="O126" s="37" t="s">
        <v>147</v>
      </c>
      <c r="P126" s="145" t="str">
        <f t="shared" si="6"/>
        <v>00:00:00</v>
      </c>
      <c r="Q126" s="34">
        <f t="shared" si="5"/>
        <v>13100</v>
      </c>
      <c r="R126" s="145">
        <f t="shared" si="7"/>
        <v>0.37407407407407406</v>
      </c>
      <c r="S126" s="145" t="str">
        <f t="shared" si="8"/>
        <v>-</v>
      </c>
      <c r="T126" s="172" t="str">
        <f t="shared" si="9"/>
        <v>High Valued</v>
      </c>
    </row>
    <row r="127" spans="1:20">
      <c r="A127" s="35">
        <v>44168.374074074076</v>
      </c>
      <c r="B127" s="36" t="s">
        <v>1284</v>
      </c>
      <c r="C127" s="37" t="s">
        <v>1033</v>
      </c>
      <c r="D127" s="37" t="s">
        <v>63</v>
      </c>
      <c r="E127" s="37" t="s">
        <v>64</v>
      </c>
      <c r="F127" s="37" t="s">
        <v>65</v>
      </c>
      <c r="G127" s="37" t="s">
        <v>66</v>
      </c>
      <c r="H127" s="37" t="s">
        <v>358</v>
      </c>
      <c r="I127" s="38">
        <v>1</v>
      </c>
      <c r="J127" s="38">
        <v>4700</v>
      </c>
      <c r="K127" s="37" t="s">
        <v>45</v>
      </c>
      <c r="L127" s="36" t="s">
        <v>1378</v>
      </c>
      <c r="M127" s="35"/>
      <c r="N127" s="37" t="s">
        <v>146</v>
      </c>
      <c r="O127" s="37" t="s">
        <v>147</v>
      </c>
      <c r="P127" s="145" t="str">
        <f t="shared" si="6"/>
        <v>00:00:00</v>
      </c>
      <c r="Q127" s="34">
        <f t="shared" si="5"/>
        <v>4700</v>
      </c>
      <c r="R127" s="145">
        <f t="shared" si="7"/>
        <v>0.37407407407407406</v>
      </c>
      <c r="S127" s="145" t="str">
        <f t="shared" si="8"/>
        <v>-</v>
      </c>
      <c r="T127" s="172" t="str">
        <f t="shared" si="9"/>
        <v>Lower Valued</v>
      </c>
    </row>
    <row r="128" spans="1:20">
      <c r="A128" s="35">
        <v>44172.708587962959</v>
      </c>
      <c r="B128" s="36" t="s">
        <v>1100</v>
      </c>
      <c r="C128" s="37" t="s">
        <v>105</v>
      </c>
      <c r="D128" s="37" t="s">
        <v>63</v>
      </c>
      <c r="E128" s="37" t="s">
        <v>71</v>
      </c>
      <c r="F128" s="37" t="s">
        <v>65</v>
      </c>
      <c r="G128" s="37" t="s">
        <v>66</v>
      </c>
      <c r="H128" s="37" t="s">
        <v>101</v>
      </c>
      <c r="I128" s="38">
        <v>1</v>
      </c>
      <c r="J128" s="38">
        <v>13100</v>
      </c>
      <c r="K128" s="37" t="s">
        <v>45</v>
      </c>
      <c r="L128" s="36" t="s">
        <v>1378</v>
      </c>
      <c r="M128" s="35"/>
      <c r="N128" s="37" t="s">
        <v>146</v>
      </c>
      <c r="O128" s="37" t="s">
        <v>147</v>
      </c>
      <c r="P128" s="145" t="str">
        <f t="shared" si="6"/>
        <v>00:00:00</v>
      </c>
      <c r="Q128" s="34">
        <f t="shared" si="5"/>
        <v>13100</v>
      </c>
      <c r="R128" s="145">
        <f t="shared" si="7"/>
        <v>0.70858796296296289</v>
      </c>
      <c r="S128" s="145" t="str">
        <f t="shared" si="8"/>
        <v>-</v>
      </c>
      <c r="T128" s="172" t="str">
        <f t="shared" si="9"/>
        <v>High Valued</v>
      </c>
    </row>
    <row r="129" spans="1:20">
      <c r="A129" s="35">
        <v>44172.708587962959</v>
      </c>
      <c r="B129" s="36" t="s">
        <v>1100</v>
      </c>
      <c r="C129" s="37" t="s">
        <v>105</v>
      </c>
      <c r="D129" s="37" t="s">
        <v>63</v>
      </c>
      <c r="E129" s="37" t="s">
        <v>71</v>
      </c>
      <c r="F129" s="37" t="s">
        <v>65</v>
      </c>
      <c r="G129" s="37" t="s">
        <v>66</v>
      </c>
      <c r="H129" s="37" t="s">
        <v>72</v>
      </c>
      <c r="I129" s="38">
        <v>1</v>
      </c>
      <c r="J129" s="38">
        <v>13100</v>
      </c>
      <c r="K129" s="37" t="s">
        <v>45</v>
      </c>
      <c r="L129" s="36" t="s">
        <v>1378</v>
      </c>
      <c r="M129" s="35"/>
      <c r="N129" s="37" t="s">
        <v>146</v>
      </c>
      <c r="O129" s="37" t="s">
        <v>147</v>
      </c>
      <c r="P129" s="145" t="str">
        <f t="shared" si="6"/>
        <v>00:00:00</v>
      </c>
      <c r="Q129" s="34">
        <f t="shared" si="5"/>
        <v>13100</v>
      </c>
      <c r="R129" s="145">
        <f t="shared" si="7"/>
        <v>0.70858796296296289</v>
      </c>
      <c r="S129" s="145" t="str">
        <f t="shared" si="8"/>
        <v>-</v>
      </c>
      <c r="T129" s="172" t="str">
        <f t="shared" si="9"/>
        <v>High Valued</v>
      </c>
    </row>
    <row r="130" spans="1:20">
      <c r="A130" s="35">
        <v>44179.630659722221</v>
      </c>
      <c r="B130" s="36" t="s">
        <v>1231</v>
      </c>
      <c r="C130" s="37" t="s">
        <v>889</v>
      </c>
      <c r="D130" s="37" t="s">
        <v>63</v>
      </c>
      <c r="E130" s="37" t="s">
        <v>71</v>
      </c>
      <c r="F130" s="37" t="s">
        <v>65</v>
      </c>
      <c r="G130" s="37" t="s">
        <v>66</v>
      </c>
      <c r="H130" s="37" t="s">
        <v>101</v>
      </c>
      <c r="I130" s="38">
        <v>1</v>
      </c>
      <c r="J130" s="38">
        <v>13100</v>
      </c>
      <c r="K130" s="37" t="s">
        <v>45</v>
      </c>
      <c r="L130" s="36" t="s">
        <v>1378</v>
      </c>
      <c r="M130" s="35"/>
      <c r="N130" s="37" t="s">
        <v>146</v>
      </c>
      <c r="O130" s="37" t="s">
        <v>147</v>
      </c>
      <c r="P130" s="145" t="str">
        <f t="shared" si="6"/>
        <v>00:00:00</v>
      </c>
      <c r="Q130" s="34">
        <f t="shared" ref="Q130:Q193" si="10">J130*I130</f>
        <v>13100</v>
      </c>
      <c r="R130" s="145">
        <f t="shared" si="7"/>
        <v>0.63065972222222222</v>
      </c>
      <c r="S130" s="145" t="str">
        <f t="shared" si="8"/>
        <v>-</v>
      </c>
      <c r="T130" s="172" t="str">
        <f t="shared" si="9"/>
        <v>High Valued</v>
      </c>
    </row>
    <row r="131" spans="1:20">
      <c r="A131" s="35">
        <v>44182.682256944441</v>
      </c>
      <c r="B131" s="36" t="s">
        <v>1082</v>
      </c>
      <c r="C131" s="37" t="s">
        <v>1083</v>
      </c>
      <c r="D131" s="37" t="s">
        <v>164</v>
      </c>
      <c r="E131" s="37" t="s">
        <v>182</v>
      </c>
      <c r="F131" s="37" t="s">
        <v>65</v>
      </c>
      <c r="G131" s="37" t="s">
        <v>183</v>
      </c>
      <c r="H131" s="37" t="s">
        <v>184</v>
      </c>
      <c r="I131" s="38">
        <v>2</v>
      </c>
      <c r="J131" s="38">
        <v>16800</v>
      </c>
      <c r="K131" s="37" t="s">
        <v>45</v>
      </c>
      <c r="L131" s="36" t="s">
        <v>1378</v>
      </c>
      <c r="M131" s="35"/>
      <c r="N131" s="37" t="s">
        <v>146</v>
      </c>
      <c r="O131" s="37" t="s">
        <v>147</v>
      </c>
      <c r="P131" s="145" t="str">
        <f t="shared" ref="P131:P194" si="11">IF(M131="","00:00:00",M131-A131)</f>
        <v>00:00:00</v>
      </c>
      <c r="Q131" s="34">
        <f t="shared" si="10"/>
        <v>33600</v>
      </c>
      <c r="R131" s="145">
        <f t="shared" ref="R131:R194" si="12">TIMEVALUE(TEXT(A131,"HH:MM:SS"))</f>
        <v>0.68225694444444451</v>
      </c>
      <c r="S131" s="145" t="str">
        <f t="shared" ref="S131:S194" si="13">IF(M131="","-",TIMEVALUE(TEXT(M131,"HH:MM:SS")))</f>
        <v>-</v>
      </c>
      <c r="T131" s="172" t="str">
        <f t="shared" ref="T131:T194" si="14">IF(Q131 &gt; 10000, "High Valued", "Lower Valued")</f>
        <v>High Valued</v>
      </c>
    </row>
    <row r="132" spans="1:20">
      <c r="A132" s="35">
        <v>44182.684965277775</v>
      </c>
      <c r="B132" s="36" t="s">
        <v>410</v>
      </c>
      <c r="C132" s="37" t="s">
        <v>329</v>
      </c>
      <c r="D132" s="37" t="s">
        <v>164</v>
      </c>
      <c r="E132" s="37" t="s">
        <v>182</v>
      </c>
      <c r="F132" s="37" t="s">
        <v>65</v>
      </c>
      <c r="G132" s="37" t="s">
        <v>183</v>
      </c>
      <c r="H132" s="37" t="s">
        <v>184</v>
      </c>
      <c r="I132" s="38">
        <v>2</v>
      </c>
      <c r="J132" s="38">
        <v>16800</v>
      </c>
      <c r="K132" s="37" t="s">
        <v>45</v>
      </c>
      <c r="L132" s="36" t="s">
        <v>1378</v>
      </c>
      <c r="M132" s="35"/>
      <c r="N132" s="37" t="s">
        <v>146</v>
      </c>
      <c r="O132" s="37" t="s">
        <v>147</v>
      </c>
      <c r="P132" s="145" t="str">
        <f t="shared" si="11"/>
        <v>00:00:00</v>
      </c>
      <c r="Q132" s="34">
        <f t="shared" si="10"/>
        <v>33600</v>
      </c>
      <c r="R132" s="145">
        <f t="shared" si="12"/>
        <v>0.68496527777777771</v>
      </c>
      <c r="S132" s="145" t="str">
        <f t="shared" si="13"/>
        <v>-</v>
      </c>
      <c r="T132" s="172" t="str">
        <f t="shared" si="14"/>
        <v>High Valued</v>
      </c>
    </row>
    <row r="133" spans="1:20">
      <c r="A133" s="35">
        <v>44186.682858796295</v>
      </c>
      <c r="B133" s="36" t="s">
        <v>1243</v>
      </c>
      <c r="C133" s="37" t="s">
        <v>1244</v>
      </c>
      <c r="D133" s="37" t="s">
        <v>164</v>
      </c>
      <c r="E133" s="37" t="s">
        <v>182</v>
      </c>
      <c r="F133" s="37" t="s">
        <v>65</v>
      </c>
      <c r="G133" s="37" t="s">
        <v>183</v>
      </c>
      <c r="H133" s="37" t="s">
        <v>184</v>
      </c>
      <c r="I133" s="38">
        <v>2</v>
      </c>
      <c r="J133" s="38">
        <v>16800</v>
      </c>
      <c r="K133" s="37" t="s">
        <v>45</v>
      </c>
      <c r="L133" s="36" t="s">
        <v>1378</v>
      </c>
      <c r="M133" s="35"/>
      <c r="N133" s="37" t="s">
        <v>146</v>
      </c>
      <c r="O133" s="37" t="s">
        <v>147</v>
      </c>
      <c r="P133" s="145" t="str">
        <f t="shared" si="11"/>
        <v>00:00:00</v>
      </c>
      <c r="Q133" s="34">
        <f t="shared" si="10"/>
        <v>33600</v>
      </c>
      <c r="R133" s="145">
        <f t="shared" si="12"/>
        <v>0.68285879629629631</v>
      </c>
      <c r="S133" s="145" t="str">
        <f t="shared" si="13"/>
        <v>-</v>
      </c>
      <c r="T133" s="172" t="str">
        <f t="shared" si="14"/>
        <v>High Valued</v>
      </c>
    </row>
    <row r="134" spans="1:20">
      <c r="A134" s="35">
        <v>44186.696921296294</v>
      </c>
      <c r="B134" s="36" t="s">
        <v>534</v>
      </c>
      <c r="C134" s="37" t="s">
        <v>535</v>
      </c>
      <c r="D134" s="37" t="s">
        <v>164</v>
      </c>
      <c r="E134" s="37" t="s">
        <v>182</v>
      </c>
      <c r="F134" s="37" t="s">
        <v>65</v>
      </c>
      <c r="G134" s="37" t="s">
        <v>183</v>
      </c>
      <c r="H134" s="37" t="s">
        <v>184</v>
      </c>
      <c r="I134" s="38">
        <v>2</v>
      </c>
      <c r="J134" s="38">
        <v>16800</v>
      </c>
      <c r="K134" s="37" t="s">
        <v>45</v>
      </c>
      <c r="L134" s="36" t="s">
        <v>1378</v>
      </c>
      <c r="M134" s="35"/>
      <c r="N134" s="37" t="s">
        <v>146</v>
      </c>
      <c r="O134" s="37" t="s">
        <v>147</v>
      </c>
      <c r="P134" s="145" t="str">
        <f t="shared" si="11"/>
        <v>00:00:00</v>
      </c>
      <c r="Q134" s="34">
        <f t="shared" si="10"/>
        <v>33600</v>
      </c>
      <c r="R134" s="145">
        <f t="shared" si="12"/>
        <v>0.6969212962962964</v>
      </c>
      <c r="S134" s="145" t="str">
        <f t="shared" si="13"/>
        <v>-</v>
      </c>
      <c r="T134" s="172" t="str">
        <f t="shared" si="14"/>
        <v>High Valued</v>
      </c>
    </row>
    <row r="135" spans="1:20">
      <c r="A135" s="35">
        <v>44186.724942129629</v>
      </c>
      <c r="B135" s="36" t="s">
        <v>1059</v>
      </c>
      <c r="C135" s="37" t="s">
        <v>1060</v>
      </c>
      <c r="D135" s="37" t="s">
        <v>164</v>
      </c>
      <c r="E135" s="37" t="s">
        <v>182</v>
      </c>
      <c r="F135" s="37" t="s">
        <v>65</v>
      </c>
      <c r="G135" s="37" t="s">
        <v>183</v>
      </c>
      <c r="H135" s="37" t="s">
        <v>184</v>
      </c>
      <c r="I135" s="38">
        <v>2</v>
      </c>
      <c r="J135" s="38">
        <v>16800</v>
      </c>
      <c r="K135" s="37" t="s">
        <v>45</v>
      </c>
      <c r="L135" s="36" t="s">
        <v>1378</v>
      </c>
      <c r="M135" s="35"/>
      <c r="N135" s="37" t="s">
        <v>146</v>
      </c>
      <c r="O135" s="37" t="s">
        <v>147</v>
      </c>
      <c r="P135" s="145" t="str">
        <f t="shared" si="11"/>
        <v>00:00:00</v>
      </c>
      <c r="Q135" s="34">
        <f t="shared" si="10"/>
        <v>33600</v>
      </c>
      <c r="R135" s="145">
        <f t="shared" si="12"/>
        <v>0.72494212962962967</v>
      </c>
      <c r="S135" s="145" t="str">
        <f t="shared" si="13"/>
        <v>-</v>
      </c>
      <c r="T135" s="172" t="str">
        <f t="shared" si="14"/>
        <v>High Valued</v>
      </c>
    </row>
    <row r="136" spans="1:20">
      <c r="A136" s="35">
        <v>44186.742060185185</v>
      </c>
      <c r="B136" s="36" t="s">
        <v>896</v>
      </c>
      <c r="C136" s="37" t="s">
        <v>897</v>
      </c>
      <c r="D136" s="37" t="s">
        <v>164</v>
      </c>
      <c r="E136" s="37" t="s">
        <v>182</v>
      </c>
      <c r="F136" s="37" t="s">
        <v>65</v>
      </c>
      <c r="G136" s="37" t="s">
        <v>183</v>
      </c>
      <c r="H136" s="37" t="s">
        <v>184</v>
      </c>
      <c r="I136" s="38">
        <v>2</v>
      </c>
      <c r="J136" s="38">
        <v>16800</v>
      </c>
      <c r="K136" s="37" t="s">
        <v>45</v>
      </c>
      <c r="L136" s="36" t="s">
        <v>1378</v>
      </c>
      <c r="M136" s="35"/>
      <c r="N136" s="37" t="s">
        <v>146</v>
      </c>
      <c r="O136" s="37" t="s">
        <v>147</v>
      </c>
      <c r="P136" s="145" t="str">
        <f t="shared" si="11"/>
        <v>00:00:00</v>
      </c>
      <c r="Q136" s="34">
        <f t="shared" si="10"/>
        <v>33600</v>
      </c>
      <c r="R136" s="145">
        <f t="shared" si="12"/>
        <v>0.74206018518518524</v>
      </c>
      <c r="S136" s="145" t="str">
        <f t="shared" si="13"/>
        <v>-</v>
      </c>
      <c r="T136" s="172" t="str">
        <f t="shared" si="14"/>
        <v>High Valued</v>
      </c>
    </row>
    <row r="137" spans="1:20">
      <c r="A137" s="35">
        <v>44166.591874999998</v>
      </c>
      <c r="B137" s="36" t="s">
        <v>652</v>
      </c>
      <c r="C137" s="37" t="s">
        <v>653</v>
      </c>
      <c r="D137" s="37" t="s">
        <v>60</v>
      </c>
      <c r="E137" s="37" t="s">
        <v>227</v>
      </c>
      <c r="F137" s="37" t="s">
        <v>228</v>
      </c>
      <c r="G137" s="37" t="s">
        <v>59</v>
      </c>
      <c r="H137" s="37" t="s">
        <v>281</v>
      </c>
      <c r="I137" s="38">
        <v>1</v>
      </c>
      <c r="J137" s="38">
        <v>4200</v>
      </c>
      <c r="K137" s="37" t="s">
        <v>42</v>
      </c>
      <c r="L137" s="36" t="s">
        <v>654</v>
      </c>
      <c r="M137" s="35">
        <v>44167.75980324074</v>
      </c>
      <c r="N137" s="37" t="s">
        <v>146</v>
      </c>
      <c r="O137" s="37" t="s">
        <v>147</v>
      </c>
      <c r="P137" s="145">
        <f t="shared" si="11"/>
        <v>1.1679282407421852</v>
      </c>
      <c r="Q137" s="34">
        <f t="shared" si="10"/>
        <v>4200</v>
      </c>
      <c r="R137" s="145">
        <f t="shared" si="12"/>
        <v>0.59187500000000004</v>
      </c>
      <c r="S137" s="145">
        <f t="shared" si="13"/>
        <v>0.75980324074074079</v>
      </c>
      <c r="T137" s="172" t="str">
        <f t="shared" si="14"/>
        <v>Lower Valued</v>
      </c>
    </row>
    <row r="138" spans="1:20">
      <c r="A138" s="35">
        <v>44167.743055555555</v>
      </c>
      <c r="B138" s="36" t="s">
        <v>782</v>
      </c>
      <c r="C138" s="37" t="s">
        <v>783</v>
      </c>
      <c r="D138" s="37" t="s">
        <v>60</v>
      </c>
      <c r="E138" s="37" t="s">
        <v>227</v>
      </c>
      <c r="F138" s="37" t="s">
        <v>228</v>
      </c>
      <c r="G138" s="37" t="s">
        <v>59</v>
      </c>
      <c r="H138" s="37" t="s">
        <v>80</v>
      </c>
      <c r="I138" s="38">
        <v>1</v>
      </c>
      <c r="J138" s="38">
        <v>5200</v>
      </c>
      <c r="K138" s="37" t="s">
        <v>42</v>
      </c>
      <c r="L138" s="36" t="s">
        <v>780</v>
      </c>
      <c r="M138" s="35">
        <v>44168.457372685189</v>
      </c>
      <c r="N138" s="37" t="s">
        <v>295</v>
      </c>
      <c r="O138" s="37" t="s">
        <v>147</v>
      </c>
      <c r="P138" s="145">
        <f t="shared" si="11"/>
        <v>0.71431712963385507</v>
      </c>
      <c r="Q138" s="34">
        <f t="shared" si="10"/>
        <v>5200</v>
      </c>
      <c r="R138" s="145">
        <f t="shared" si="12"/>
        <v>0.74305555555555547</v>
      </c>
      <c r="S138" s="145">
        <f t="shared" si="13"/>
        <v>0.4573726851851852</v>
      </c>
      <c r="T138" s="172" t="str">
        <f t="shared" si="14"/>
        <v>Lower Valued</v>
      </c>
    </row>
    <row r="139" spans="1:20">
      <c r="A139" s="35">
        <v>44167.743055555555</v>
      </c>
      <c r="B139" s="36" t="s">
        <v>782</v>
      </c>
      <c r="C139" s="37" t="s">
        <v>783</v>
      </c>
      <c r="D139" s="37" t="s">
        <v>60</v>
      </c>
      <c r="E139" s="37" t="s">
        <v>227</v>
      </c>
      <c r="F139" s="37" t="s">
        <v>228</v>
      </c>
      <c r="G139" s="37" t="s">
        <v>59</v>
      </c>
      <c r="H139" s="37" t="s">
        <v>784</v>
      </c>
      <c r="I139" s="38">
        <v>1</v>
      </c>
      <c r="J139" s="38">
        <v>5200</v>
      </c>
      <c r="K139" s="37" t="s">
        <v>42</v>
      </c>
      <c r="L139" s="36" t="s">
        <v>780</v>
      </c>
      <c r="M139" s="35">
        <v>44168.457372685189</v>
      </c>
      <c r="N139" s="37" t="s">
        <v>295</v>
      </c>
      <c r="O139" s="37" t="s">
        <v>147</v>
      </c>
      <c r="P139" s="145">
        <f t="shared" si="11"/>
        <v>0.71431712963385507</v>
      </c>
      <c r="Q139" s="34">
        <f t="shared" si="10"/>
        <v>5200</v>
      </c>
      <c r="R139" s="145">
        <f t="shared" si="12"/>
        <v>0.74305555555555547</v>
      </c>
      <c r="S139" s="145">
        <f t="shared" si="13"/>
        <v>0.4573726851851852</v>
      </c>
      <c r="T139" s="172" t="str">
        <f t="shared" si="14"/>
        <v>Lower Valued</v>
      </c>
    </row>
    <row r="140" spans="1:20">
      <c r="A140" s="35">
        <v>44167.743055555555</v>
      </c>
      <c r="B140" s="36" t="s">
        <v>782</v>
      </c>
      <c r="C140" s="37" t="s">
        <v>783</v>
      </c>
      <c r="D140" s="37" t="s">
        <v>60</v>
      </c>
      <c r="E140" s="37" t="s">
        <v>227</v>
      </c>
      <c r="F140" s="37" t="s">
        <v>228</v>
      </c>
      <c r="G140" s="37" t="s">
        <v>59</v>
      </c>
      <c r="H140" s="37" t="s">
        <v>281</v>
      </c>
      <c r="I140" s="38">
        <v>1</v>
      </c>
      <c r="J140" s="38">
        <v>4200</v>
      </c>
      <c r="K140" s="37" t="s">
        <v>42</v>
      </c>
      <c r="L140" s="36" t="s">
        <v>780</v>
      </c>
      <c r="M140" s="35">
        <v>44168.457372685189</v>
      </c>
      <c r="N140" s="37" t="s">
        <v>295</v>
      </c>
      <c r="O140" s="37" t="s">
        <v>147</v>
      </c>
      <c r="P140" s="145">
        <f t="shared" si="11"/>
        <v>0.71431712963385507</v>
      </c>
      <c r="Q140" s="34">
        <f t="shared" si="10"/>
        <v>4200</v>
      </c>
      <c r="R140" s="145">
        <f t="shared" si="12"/>
        <v>0.74305555555555547</v>
      </c>
      <c r="S140" s="145">
        <f t="shared" si="13"/>
        <v>0.4573726851851852</v>
      </c>
      <c r="T140" s="172" t="str">
        <f t="shared" si="14"/>
        <v>Lower Valued</v>
      </c>
    </row>
    <row r="141" spans="1:20">
      <c r="A141" s="35">
        <v>44167.690370370372</v>
      </c>
      <c r="B141" s="36" t="s">
        <v>698</v>
      </c>
      <c r="C141" s="37" t="s">
        <v>304</v>
      </c>
      <c r="D141" s="37" t="s">
        <v>148</v>
      </c>
      <c r="E141" s="37" t="s">
        <v>687</v>
      </c>
      <c r="F141" s="37" t="s">
        <v>228</v>
      </c>
      <c r="G141" s="37" t="s">
        <v>59</v>
      </c>
      <c r="H141" s="37" t="s">
        <v>699</v>
      </c>
      <c r="I141" s="38">
        <v>1</v>
      </c>
      <c r="J141" s="38">
        <v>5700</v>
      </c>
      <c r="K141" s="37" t="s">
        <v>42</v>
      </c>
      <c r="L141" s="36" t="s">
        <v>691</v>
      </c>
      <c r="M141" s="35">
        <v>44168.528854166667</v>
      </c>
      <c r="N141" s="37" t="s">
        <v>146</v>
      </c>
      <c r="O141" s="37" t="s">
        <v>147</v>
      </c>
      <c r="P141" s="145">
        <f t="shared" si="11"/>
        <v>0.838483796294895</v>
      </c>
      <c r="Q141" s="34">
        <f t="shared" si="10"/>
        <v>5700</v>
      </c>
      <c r="R141" s="145">
        <f t="shared" si="12"/>
        <v>0.69037037037037041</v>
      </c>
      <c r="S141" s="145">
        <f t="shared" si="13"/>
        <v>0.52885416666666674</v>
      </c>
      <c r="T141" s="172" t="str">
        <f t="shared" si="14"/>
        <v>Lower Valued</v>
      </c>
    </row>
    <row r="142" spans="1:20">
      <c r="A142" s="35">
        <v>44167.759479166663</v>
      </c>
      <c r="B142" s="36" t="s">
        <v>1159</v>
      </c>
      <c r="C142" s="37" t="s">
        <v>1160</v>
      </c>
      <c r="D142" s="37" t="s">
        <v>148</v>
      </c>
      <c r="E142" s="37" t="s">
        <v>687</v>
      </c>
      <c r="F142" s="37" t="s">
        <v>228</v>
      </c>
      <c r="G142" s="37" t="s">
        <v>59</v>
      </c>
      <c r="H142" s="37" t="s">
        <v>699</v>
      </c>
      <c r="I142" s="38">
        <v>1</v>
      </c>
      <c r="J142" s="38">
        <v>5700</v>
      </c>
      <c r="K142" s="37" t="s">
        <v>42</v>
      </c>
      <c r="L142" s="36" t="s">
        <v>1161</v>
      </c>
      <c r="M142" s="35">
        <v>44169.488263888888</v>
      </c>
      <c r="N142" s="37" t="s">
        <v>146</v>
      </c>
      <c r="O142" s="37" t="s">
        <v>54</v>
      </c>
      <c r="P142" s="145">
        <f t="shared" si="11"/>
        <v>1.7287847222251003</v>
      </c>
      <c r="Q142" s="34">
        <f t="shared" si="10"/>
        <v>5700</v>
      </c>
      <c r="R142" s="145">
        <f t="shared" si="12"/>
        <v>0.75947916666666659</v>
      </c>
      <c r="S142" s="145">
        <f t="shared" si="13"/>
        <v>0.48826388888888889</v>
      </c>
      <c r="T142" s="172" t="str">
        <f t="shared" si="14"/>
        <v>Lower Valued</v>
      </c>
    </row>
    <row r="143" spans="1:20">
      <c r="A143" s="35">
        <v>44167.75949074074</v>
      </c>
      <c r="B143" s="36" t="s">
        <v>1159</v>
      </c>
      <c r="C143" s="37" t="s">
        <v>1160</v>
      </c>
      <c r="D143" s="37" t="s">
        <v>60</v>
      </c>
      <c r="E143" s="37" t="s">
        <v>227</v>
      </c>
      <c r="F143" s="37" t="s">
        <v>228</v>
      </c>
      <c r="G143" s="37" t="s">
        <v>59</v>
      </c>
      <c r="H143" s="37" t="s">
        <v>281</v>
      </c>
      <c r="I143" s="38">
        <v>1</v>
      </c>
      <c r="J143" s="38">
        <v>4200</v>
      </c>
      <c r="K143" s="37" t="s">
        <v>42</v>
      </c>
      <c r="L143" s="36" t="s">
        <v>1161</v>
      </c>
      <c r="M143" s="35">
        <v>44169.488263888888</v>
      </c>
      <c r="N143" s="37" t="s">
        <v>146</v>
      </c>
      <c r="O143" s="37" t="s">
        <v>54</v>
      </c>
      <c r="P143" s="145">
        <f t="shared" si="11"/>
        <v>1.7287731481483206</v>
      </c>
      <c r="Q143" s="34">
        <f t="shared" si="10"/>
        <v>4200</v>
      </c>
      <c r="R143" s="145">
        <f t="shared" si="12"/>
        <v>0.75949074074074074</v>
      </c>
      <c r="S143" s="145">
        <f t="shared" si="13"/>
        <v>0.48826388888888889</v>
      </c>
      <c r="T143" s="172" t="str">
        <f t="shared" si="14"/>
        <v>Lower Valued</v>
      </c>
    </row>
    <row r="144" spans="1:20">
      <c r="A144" s="35">
        <v>44169.749849537038</v>
      </c>
      <c r="B144" s="36" t="s">
        <v>1146</v>
      </c>
      <c r="C144" s="37" t="s">
        <v>668</v>
      </c>
      <c r="D144" s="37" t="s">
        <v>60</v>
      </c>
      <c r="E144" s="37" t="s">
        <v>227</v>
      </c>
      <c r="F144" s="37" t="s">
        <v>228</v>
      </c>
      <c r="G144" s="37" t="s">
        <v>59</v>
      </c>
      <c r="H144" s="37" t="s">
        <v>281</v>
      </c>
      <c r="I144" s="38">
        <v>1</v>
      </c>
      <c r="J144" s="38">
        <v>4200</v>
      </c>
      <c r="K144" s="37" t="s">
        <v>42</v>
      </c>
      <c r="L144" s="36" t="s">
        <v>1139</v>
      </c>
      <c r="M144" s="35">
        <v>44170.467847222222</v>
      </c>
      <c r="N144" s="37" t="s">
        <v>146</v>
      </c>
      <c r="O144" s="37" t="s">
        <v>147</v>
      </c>
      <c r="P144" s="145">
        <f t="shared" si="11"/>
        <v>0.71799768518394558</v>
      </c>
      <c r="Q144" s="34">
        <f t="shared" si="10"/>
        <v>4200</v>
      </c>
      <c r="R144" s="145">
        <f t="shared" si="12"/>
        <v>0.74984953703703694</v>
      </c>
      <c r="S144" s="145">
        <f t="shared" si="13"/>
        <v>0.46784722222222225</v>
      </c>
      <c r="T144" s="172" t="str">
        <f t="shared" si="14"/>
        <v>Lower Valued</v>
      </c>
    </row>
    <row r="145" spans="1:20">
      <c r="A145" s="35">
        <v>44169.432303240741</v>
      </c>
      <c r="B145" s="36" t="s">
        <v>306</v>
      </c>
      <c r="C145" s="37" t="s">
        <v>307</v>
      </c>
      <c r="D145" s="37" t="s">
        <v>60</v>
      </c>
      <c r="E145" s="37" t="s">
        <v>227</v>
      </c>
      <c r="F145" s="37" t="s">
        <v>228</v>
      </c>
      <c r="G145" s="37" t="s">
        <v>59</v>
      </c>
      <c r="H145" s="37" t="s">
        <v>281</v>
      </c>
      <c r="I145" s="38">
        <v>2</v>
      </c>
      <c r="J145" s="38">
        <v>4200</v>
      </c>
      <c r="K145" s="37" t="s">
        <v>42</v>
      </c>
      <c r="L145" s="36" t="s">
        <v>310</v>
      </c>
      <c r="M145" s="35">
        <v>44170.60260416667</v>
      </c>
      <c r="N145" s="37" t="s">
        <v>146</v>
      </c>
      <c r="O145" s="37" t="s">
        <v>54</v>
      </c>
      <c r="P145" s="145">
        <f t="shared" si="11"/>
        <v>1.1703009259290411</v>
      </c>
      <c r="Q145" s="34">
        <f t="shared" si="10"/>
        <v>8400</v>
      </c>
      <c r="R145" s="145">
        <f t="shared" si="12"/>
        <v>0.43230324074074072</v>
      </c>
      <c r="S145" s="145">
        <f t="shared" si="13"/>
        <v>0.60260416666666672</v>
      </c>
      <c r="T145" s="172" t="str">
        <f t="shared" si="14"/>
        <v>Lower Valued</v>
      </c>
    </row>
    <row r="146" spans="1:20">
      <c r="A146" s="35">
        <v>44169.748657407406</v>
      </c>
      <c r="B146" s="36" t="s">
        <v>1119</v>
      </c>
      <c r="C146" s="37" t="s">
        <v>1120</v>
      </c>
      <c r="D146" s="37" t="s">
        <v>60</v>
      </c>
      <c r="E146" s="37" t="s">
        <v>227</v>
      </c>
      <c r="F146" s="37" t="s">
        <v>228</v>
      </c>
      <c r="G146" s="37" t="s">
        <v>59</v>
      </c>
      <c r="H146" s="37" t="s">
        <v>281</v>
      </c>
      <c r="I146" s="38">
        <v>1</v>
      </c>
      <c r="J146" s="38">
        <v>4200</v>
      </c>
      <c r="K146" s="37" t="s">
        <v>42</v>
      </c>
      <c r="L146" s="36" t="s">
        <v>1115</v>
      </c>
      <c r="M146" s="35">
        <v>44170.625428240739</v>
      </c>
      <c r="N146" s="37" t="s">
        <v>295</v>
      </c>
      <c r="O146" s="37" t="s">
        <v>147</v>
      </c>
      <c r="P146" s="145">
        <f t="shared" si="11"/>
        <v>0.87677083333255723</v>
      </c>
      <c r="Q146" s="34">
        <f t="shared" si="10"/>
        <v>4200</v>
      </c>
      <c r="R146" s="145">
        <f t="shared" si="12"/>
        <v>0.74865740740740738</v>
      </c>
      <c r="S146" s="145">
        <f t="shared" si="13"/>
        <v>0.62542824074074077</v>
      </c>
      <c r="T146" s="172" t="str">
        <f t="shared" si="14"/>
        <v>Lower Valued</v>
      </c>
    </row>
    <row r="147" spans="1:20">
      <c r="A147" s="35">
        <v>44169.728032407409</v>
      </c>
      <c r="B147" s="36" t="s">
        <v>328</v>
      </c>
      <c r="C147" s="37" t="s">
        <v>329</v>
      </c>
      <c r="D147" s="37" t="s">
        <v>60</v>
      </c>
      <c r="E147" s="37" t="s">
        <v>227</v>
      </c>
      <c r="F147" s="37" t="s">
        <v>228</v>
      </c>
      <c r="G147" s="37" t="s">
        <v>59</v>
      </c>
      <c r="H147" s="37" t="s">
        <v>333</v>
      </c>
      <c r="I147" s="38">
        <v>1</v>
      </c>
      <c r="J147" s="38">
        <v>5200</v>
      </c>
      <c r="K147" s="37" t="s">
        <v>42</v>
      </c>
      <c r="L147" s="36" t="s">
        <v>319</v>
      </c>
      <c r="M147" s="35">
        <v>44171.973194444443</v>
      </c>
      <c r="N147" s="37" t="s">
        <v>146</v>
      </c>
      <c r="O147" s="37" t="s">
        <v>147</v>
      </c>
      <c r="P147" s="145">
        <f t="shared" si="11"/>
        <v>2.2451620370338787</v>
      </c>
      <c r="Q147" s="34">
        <f t="shared" si="10"/>
        <v>5200</v>
      </c>
      <c r="R147" s="145">
        <f t="shared" si="12"/>
        <v>0.72803240740740749</v>
      </c>
      <c r="S147" s="145">
        <f t="shared" si="13"/>
        <v>0.97319444444444436</v>
      </c>
      <c r="T147" s="172" t="str">
        <f t="shared" si="14"/>
        <v>Lower Valued</v>
      </c>
    </row>
    <row r="148" spans="1:20">
      <c r="A148" s="35">
        <v>44169.728032407409</v>
      </c>
      <c r="B148" s="36" t="s">
        <v>328</v>
      </c>
      <c r="C148" s="37" t="s">
        <v>329</v>
      </c>
      <c r="D148" s="37" t="s">
        <v>60</v>
      </c>
      <c r="E148" s="37" t="s">
        <v>227</v>
      </c>
      <c r="F148" s="37" t="s">
        <v>228</v>
      </c>
      <c r="G148" s="37" t="s">
        <v>59</v>
      </c>
      <c r="H148" s="37" t="s">
        <v>80</v>
      </c>
      <c r="I148" s="38">
        <v>2</v>
      </c>
      <c r="J148" s="38">
        <v>5200</v>
      </c>
      <c r="K148" s="37" t="s">
        <v>42</v>
      </c>
      <c r="L148" s="36" t="s">
        <v>319</v>
      </c>
      <c r="M148" s="35">
        <v>44171.973194444443</v>
      </c>
      <c r="N148" s="37" t="s">
        <v>146</v>
      </c>
      <c r="O148" s="37" t="s">
        <v>147</v>
      </c>
      <c r="P148" s="145">
        <f t="shared" si="11"/>
        <v>2.2451620370338787</v>
      </c>
      <c r="Q148" s="34">
        <f t="shared" si="10"/>
        <v>10400</v>
      </c>
      <c r="R148" s="145">
        <f t="shared" si="12"/>
        <v>0.72803240740740749</v>
      </c>
      <c r="S148" s="145">
        <f t="shared" si="13"/>
        <v>0.97319444444444436</v>
      </c>
      <c r="T148" s="172" t="str">
        <f t="shared" si="14"/>
        <v>High Valued</v>
      </c>
    </row>
    <row r="149" spans="1:20">
      <c r="A149" s="35">
        <v>44169.728032407409</v>
      </c>
      <c r="B149" s="36" t="s">
        <v>328</v>
      </c>
      <c r="C149" s="37" t="s">
        <v>329</v>
      </c>
      <c r="D149" s="37" t="s">
        <v>43</v>
      </c>
      <c r="E149" s="37" t="s">
        <v>334</v>
      </c>
      <c r="F149" s="37" t="s">
        <v>228</v>
      </c>
      <c r="G149" s="37" t="s">
        <v>51</v>
      </c>
      <c r="H149" s="37" t="s">
        <v>335</v>
      </c>
      <c r="I149" s="38">
        <v>2</v>
      </c>
      <c r="J149" s="38">
        <v>12300</v>
      </c>
      <c r="K149" s="37" t="s">
        <v>42</v>
      </c>
      <c r="L149" s="36" t="s">
        <v>319</v>
      </c>
      <c r="M149" s="35">
        <v>44171.973194444443</v>
      </c>
      <c r="N149" s="37" t="s">
        <v>146</v>
      </c>
      <c r="O149" s="37" t="s">
        <v>147</v>
      </c>
      <c r="P149" s="145">
        <f t="shared" si="11"/>
        <v>2.2451620370338787</v>
      </c>
      <c r="Q149" s="34">
        <f t="shared" si="10"/>
        <v>24600</v>
      </c>
      <c r="R149" s="145">
        <f t="shared" si="12"/>
        <v>0.72803240740740749</v>
      </c>
      <c r="S149" s="145">
        <f t="shared" si="13"/>
        <v>0.97319444444444436</v>
      </c>
      <c r="T149" s="172" t="str">
        <f t="shared" si="14"/>
        <v>High Valued</v>
      </c>
    </row>
    <row r="150" spans="1:20">
      <c r="A150" s="35">
        <v>44171.677523148152</v>
      </c>
      <c r="B150" s="36" t="s">
        <v>692</v>
      </c>
      <c r="C150" s="37" t="s">
        <v>690</v>
      </c>
      <c r="D150" s="37" t="s">
        <v>60</v>
      </c>
      <c r="E150" s="37" t="s">
        <v>227</v>
      </c>
      <c r="F150" s="37" t="s">
        <v>228</v>
      </c>
      <c r="G150" s="37" t="s">
        <v>59</v>
      </c>
      <c r="H150" s="37" t="s">
        <v>333</v>
      </c>
      <c r="I150" s="38">
        <v>1</v>
      </c>
      <c r="J150" s="38">
        <v>5200</v>
      </c>
      <c r="K150" s="37" t="s">
        <v>42</v>
      </c>
      <c r="L150" s="36" t="s">
        <v>691</v>
      </c>
      <c r="M150" s="35">
        <v>44172.582858796297</v>
      </c>
      <c r="N150" s="37" t="s">
        <v>295</v>
      </c>
      <c r="O150" s="37" t="s">
        <v>54</v>
      </c>
      <c r="P150" s="145">
        <f t="shared" si="11"/>
        <v>0.90533564814541023</v>
      </c>
      <c r="Q150" s="34">
        <f t="shared" si="10"/>
        <v>5200</v>
      </c>
      <c r="R150" s="145">
        <f t="shared" si="12"/>
        <v>0.67752314814814818</v>
      </c>
      <c r="S150" s="145">
        <f t="shared" si="13"/>
        <v>0.58285879629629633</v>
      </c>
      <c r="T150" s="172" t="str">
        <f t="shared" si="14"/>
        <v>Lower Valued</v>
      </c>
    </row>
    <row r="151" spans="1:20">
      <c r="A151" s="35">
        <v>44172.680300925924</v>
      </c>
      <c r="B151" s="36" t="s">
        <v>380</v>
      </c>
      <c r="C151" s="37" t="s">
        <v>381</v>
      </c>
      <c r="D151" s="37" t="s">
        <v>60</v>
      </c>
      <c r="E151" s="37" t="s">
        <v>227</v>
      </c>
      <c r="F151" s="37" t="s">
        <v>228</v>
      </c>
      <c r="G151" s="37" t="s">
        <v>59</v>
      </c>
      <c r="H151" s="37" t="s">
        <v>281</v>
      </c>
      <c r="I151" s="38">
        <v>1</v>
      </c>
      <c r="J151" s="38">
        <v>4200</v>
      </c>
      <c r="K151" s="37" t="s">
        <v>42</v>
      </c>
      <c r="L151" s="36" t="s">
        <v>374</v>
      </c>
      <c r="M151" s="35">
        <v>44173.442719907405</v>
      </c>
      <c r="N151" s="37" t="s">
        <v>146</v>
      </c>
      <c r="O151" s="37" t="s">
        <v>147</v>
      </c>
      <c r="P151" s="145">
        <f t="shared" si="11"/>
        <v>0.76241898148145992</v>
      </c>
      <c r="Q151" s="34">
        <f t="shared" si="10"/>
        <v>4200</v>
      </c>
      <c r="R151" s="145">
        <f t="shared" si="12"/>
        <v>0.68030092592592595</v>
      </c>
      <c r="S151" s="145">
        <f t="shared" si="13"/>
        <v>0.44271990740740735</v>
      </c>
      <c r="T151" s="172" t="str">
        <f t="shared" si="14"/>
        <v>Lower Valued</v>
      </c>
    </row>
    <row r="152" spans="1:20">
      <c r="A152" s="35">
        <v>44169.590104166666</v>
      </c>
      <c r="B152" s="36" t="s">
        <v>278</v>
      </c>
      <c r="C152" s="37" t="s">
        <v>279</v>
      </c>
      <c r="D152" s="37" t="s">
        <v>60</v>
      </c>
      <c r="E152" s="37" t="s">
        <v>227</v>
      </c>
      <c r="F152" s="37" t="s">
        <v>228</v>
      </c>
      <c r="G152" s="37" t="s">
        <v>59</v>
      </c>
      <c r="H152" s="37" t="s">
        <v>281</v>
      </c>
      <c r="I152" s="38">
        <v>1</v>
      </c>
      <c r="J152" s="38">
        <v>4200</v>
      </c>
      <c r="K152" s="37" t="s">
        <v>42</v>
      </c>
      <c r="L152" s="36" t="s">
        <v>280</v>
      </c>
      <c r="M152" s="35">
        <v>44173.780833333331</v>
      </c>
      <c r="N152" s="37" t="s">
        <v>146</v>
      </c>
      <c r="O152" s="37" t="s">
        <v>147</v>
      </c>
      <c r="P152" s="145">
        <f t="shared" si="11"/>
        <v>4.1907291666648234</v>
      </c>
      <c r="Q152" s="34">
        <f t="shared" si="10"/>
        <v>4200</v>
      </c>
      <c r="R152" s="145">
        <f t="shared" si="12"/>
        <v>0.59010416666666665</v>
      </c>
      <c r="S152" s="145">
        <f t="shared" si="13"/>
        <v>0.78083333333333327</v>
      </c>
      <c r="T152" s="172" t="str">
        <f t="shared" si="14"/>
        <v>Lower Valued</v>
      </c>
    </row>
    <row r="153" spans="1:20">
      <c r="A153" s="35">
        <v>44169.590104166666</v>
      </c>
      <c r="B153" s="36" t="s">
        <v>278</v>
      </c>
      <c r="C153" s="37" t="s">
        <v>279</v>
      </c>
      <c r="D153" s="37" t="s">
        <v>60</v>
      </c>
      <c r="E153" s="37" t="s">
        <v>227</v>
      </c>
      <c r="F153" s="37" t="s">
        <v>228</v>
      </c>
      <c r="G153" s="37" t="s">
        <v>59</v>
      </c>
      <c r="H153" s="37" t="s">
        <v>229</v>
      </c>
      <c r="I153" s="38">
        <v>1</v>
      </c>
      <c r="J153" s="38">
        <v>6850</v>
      </c>
      <c r="K153" s="37" t="s">
        <v>42</v>
      </c>
      <c r="L153" s="36" t="s">
        <v>280</v>
      </c>
      <c r="M153" s="35">
        <v>44173.780833333331</v>
      </c>
      <c r="N153" s="37" t="s">
        <v>146</v>
      </c>
      <c r="O153" s="37" t="s">
        <v>147</v>
      </c>
      <c r="P153" s="145">
        <f t="shared" si="11"/>
        <v>4.1907291666648234</v>
      </c>
      <c r="Q153" s="34">
        <f t="shared" si="10"/>
        <v>6850</v>
      </c>
      <c r="R153" s="145">
        <f t="shared" si="12"/>
        <v>0.59010416666666665</v>
      </c>
      <c r="S153" s="145">
        <f t="shared" si="13"/>
        <v>0.78083333333333327</v>
      </c>
      <c r="T153" s="172" t="str">
        <f t="shared" si="14"/>
        <v>Lower Valued</v>
      </c>
    </row>
    <row r="154" spans="1:20">
      <c r="A154" s="35">
        <v>44173.354027777779</v>
      </c>
      <c r="B154" s="36" t="s">
        <v>705</v>
      </c>
      <c r="C154" s="37" t="s">
        <v>368</v>
      </c>
      <c r="D154" s="37" t="s">
        <v>60</v>
      </c>
      <c r="E154" s="37" t="s">
        <v>227</v>
      </c>
      <c r="F154" s="37" t="s">
        <v>228</v>
      </c>
      <c r="G154" s="37" t="s">
        <v>59</v>
      </c>
      <c r="H154" s="37" t="s">
        <v>281</v>
      </c>
      <c r="I154" s="38">
        <v>3</v>
      </c>
      <c r="J154" s="38">
        <v>4200</v>
      </c>
      <c r="K154" s="37" t="s">
        <v>42</v>
      </c>
      <c r="L154" s="36" t="s">
        <v>704</v>
      </c>
      <c r="M154" s="35">
        <v>44174.692974537036</v>
      </c>
      <c r="N154" s="37" t="s">
        <v>295</v>
      </c>
      <c r="O154" s="37" t="s">
        <v>54</v>
      </c>
      <c r="P154" s="145">
        <f t="shared" si="11"/>
        <v>1.3389467592569417</v>
      </c>
      <c r="Q154" s="34">
        <f t="shared" si="10"/>
        <v>12600</v>
      </c>
      <c r="R154" s="145">
        <f t="shared" si="12"/>
        <v>0.35402777777777777</v>
      </c>
      <c r="S154" s="145">
        <f t="shared" si="13"/>
        <v>0.69297453703703704</v>
      </c>
      <c r="T154" s="172" t="str">
        <f t="shared" si="14"/>
        <v>High Valued</v>
      </c>
    </row>
    <row r="155" spans="1:20">
      <c r="A155" s="35">
        <v>44177.52952546296</v>
      </c>
      <c r="B155" s="36" t="s">
        <v>1242</v>
      </c>
      <c r="C155" s="37" t="s">
        <v>302</v>
      </c>
      <c r="D155" s="37" t="s">
        <v>60</v>
      </c>
      <c r="E155" s="37" t="s">
        <v>227</v>
      </c>
      <c r="F155" s="37" t="s">
        <v>228</v>
      </c>
      <c r="G155" s="37" t="s">
        <v>59</v>
      </c>
      <c r="H155" s="37" t="s">
        <v>281</v>
      </c>
      <c r="I155" s="38">
        <v>2</v>
      </c>
      <c r="J155" s="38">
        <v>4200</v>
      </c>
      <c r="K155" s="37" t="s">
        <v>42</v>
      </c>
      <c r="L155" s="36" t="s">
        <v>1238</v>
      </c>
      <c r="M155" s="35">
        <v>44179.433692129627</v>
      </c>
      <c r="N155" s="37" t="s">
        <v>295</v>
      </c>
      <c r="O155" s="37" t="s">
        <v>147</v>
      </c>
      <c r="P155" s="145">
        <f t="shared" si="11"/>
        <v>1.9041666666671517</v>
      </c>
      <c r="Q155" s="34">
        <f t="shared" si="10"/>
        <v>8400</v>
      </c>
      <c r="R155" s="145">
        <f t="shared" si="12"/>
        <v>0.52952546296296299</v>
      </c>
      <c r="S155" s="145">
        <f t="shared" si="13"/>
        <v>0.43369212962962966</v>
      </c>
      <c r="T155" s="172" t="str">
        <f t="shared" si="14"/>
        <v>Lower Valued</v>
      </c>
    </row>
    <row r="156" spans="1:20">
      <c r="A156" s="35">
        <v>44178.725636574076</v>
      </c>
      <c r="B156" s="36" t="s">
        <v>1032</v>
      </c>
      <c r="C156" s="37" t="s">
        <v>1033</v>
      </c>
      <c r="D156" s="37" t="s">
        <v>148</v>
      </c>
      <c r="E156" s="37" t="s">
        <v>687</v>
      </c>
      <c r="F156" s="37" t="s">
        <v>228</v>
      </c>
      <c r="G156" s="37" t="s">
        <v>59</v>
      </c>
      <c r="H156" s="37" t="s">
        <v>1034</v>
      </c>
      <c r="I156" s="38">
        <v>2</v>
      </c>
      <c r="J156" s="38">
        <v>5500</v>
      </c>
      <c r="K156" s="37" t="s">
        <v>42</v>
      </c>
      <c r="L156" s="36" t="s">
        <v>1024</v>
      </c>
      <c r="M156" s="35">
        <v>44179.445185185185</v>
      </c>
      <c r="N156" s="37" t="s">
        <v>146</v>
      </c>
      <c r="O156" s="37" t="s">
        <v>147</v>
      </c>
      <c r="P156" s="145">
        <f t="shared" si="11"/>
        <v>0.71954861110862112</v>
      </c>
      <c r="Q156" s="34">
        <f t="shared" si="10"/>
        <v>11000</v>
      </c>
      <c r="R156" s="145">
        <f t="shared" si="12"/>
        <v>0.72563657407407411</v>
      </c>
      <c r="S156" s="145">
        <f t="shared" si="13"/>
        <v>0.44518518518518518</v>
      </c>
      <c r="T156" s="172" t="str">
        <f t="shared" si="14"/>
        <v>High Valued</v>
      </c>
    </row>
    <row r="157" spans="1:20">
      <c r="A157" s="35">
        <v>44177.595370370371</v>
      </c>
      <c r="B157" s="36" t="s">
        <v>508</v>
      </c>
      <c r="C157" s="37" t="s">
        <v>509</v>
      </c>
      <c r="D157" s="37" t="s">
        <v>60</v>
      </c>
      <c r="E157" s="37" t="s">
        <v>227</v>
      </c>
      <c r="F157" s="37" t="s">
        <v>228</v>
      </c>
      <c r="G157" s="37" t="s">
        <v>59</v>
      </c>
      <c r="H157" s="37" t="s">
        <v>281</v>
      </c>
      <c r="I157" s="38">
        <v>1</v>
      </c>
      <c r="J157" s="38">
        <v>4200</v>
      </c>
      <c r="K157" s="37" t="s">
        <v>42</v>
      </c>
      <c r="L157" s="36" t="s">
        <v>499</v>
      </c>
      <c r="M157" s="35">
        <v>44179.494953703703</v>
      </c>
      <c r="N157" s="37" t="s">
        <v>146</v>
      </c>
      <c r="O157" s="37" t="s">
        <v>147</v>
      </c>
      <c r="P157" s="145">
        <f t="shared" si="11"/>
        <v>1.8995833333319752</v>
      </c>
      <c r="Q157" s="34">
        <f t="shared" si="10"/>
        <v>4200</v>
      </c>
      <c r="R157" s="145">
        <f t="shared" si="12"/>
        <v>0.59537037037037044</v>
      </c>
      <c r="S157" s="145">
        <f t="shared" si="13"/>
        <v>0.49495370370370373</v>
      </c>
      <c r="T157" s="172" t="str">
        <f t="shared" si="14"/>
        <v>Lower Valued</v>
      </c>
    </row>
    <row r="158" spans="1:20">
      <c r="A158" s="35">
        <v>44178.043854166666</v>
      </c>
      <c r="B158" s="36" t="s">
        <v>603</v>
      </c>
      <c r="C158" s="37" t="s">
        <v>604</v>
      </c>
      <c r="D158" s="37" t="s">
        <v>148</v>
      </c>
      <c r="E158" s="37" t="s">
        <v>605</v>
      </c>
      <c r="F158" s="37" t="s">
        <v>228</v>
      </c>
      <c r="G158" s="37" t="s">
        <v>51</v>
      </c>
      <c r="H158" s="37" t="s">
        <v>606</v>
      </c>
      <c r="I158" s="38">
        <v>5</v>
      </c>
      <c r="J158" s="38">
        <v>12460</v>
      </c>
      <c r="K158" s="37" t="s">
        <v>42</v>
      </c>
      <c r="L158" s="36" t="s">
        <v>602</v>
      </c>
      <c r="M158" s="35">
        <v>44179.507569444446</v>
      </c>
      <c r="N158" s="37" t="s">
        <v>146</v>
      </c>
      <c r="O158" s="37" t="s">
        <v>54</v>
      </c>
      <c r="P158" s="145">
        <f t="shared" si="11"/>
        <v>1.4637152777795563</v>
      </c>
      <c r="Q158" s="34">
        <f t="shared" si="10"/>
        <v>62300</v>
      </c>
      <c r="R158" s="145">
        <f t="shared" si="12"/>
        <v>4.3854166666666666E-2</v>
      </c>
      <c r="S158" s="145">
        <f t="shared" si="13"/>
        <v>0.50756944444444441</v>
      </c>
      <c r="T158" s="172" t="str">
        <f t="shared" si="14"/>
        <v>High Valued</v>
      </c>
    </row>
    <row r="159" spans="1:20">
      <c r="A159" s="35">
        <v>44176.884710648148</v>
      </c>
      <c r="B159" s="36" t="s">
        <v>957</v>
      </c>
      <c r="C159" s="37" t="s">
        <v>246</v>
      </c>
      <c r="D159" s="37" t="s">
        <v>60</v>
      </c>
      <c r="E159" s="37" t="s">
        <v>227</v>
      </c>
      <c r="F159" s="37" t="s">
        <v>228</v>
      </c>
      <c r="G159" s="37" t="s">
        <v>59</v>
      </c>
      <c r="H159" s="37" t="s">
        <v>229</v>
      </c>
      <c r="I159" s="38">
        <v>3</v>
      </c>
      <c r="J159" s="38">
        <v>6850</v>
      </c>
      <c r="K159" s="37" t="s">
        <v>42</v>
      </c>
      <c r="L159" s="36" t="s">
        <v>941</v>
      </c>
      <c r="M159" s="35">
        <v>44179.604108796295</v>
      </c>
      <c r="N159" s="37" t="s">
        <v>146</v>
      </c>
      <c r="O159" s="37" t="s">
        <v>54</v>
      </c>
      <c r="P159" s="145">
        <f t="shared" si="11"/>
        <v>2.7193981481468654</v>
      </c>
      <c r="Q159" s="34">
        <f t="shared" si="10"/>
        <v>20550</v>
      </c>
      <c r="R159" s="145">
        <f t="shared" si="12"/>
        <v>0.88471064814814815</v>
      </c>
      <c r="S159" s="145">
        <f t="shared" si="13"/>
        <v>0.60410879629629632</v>
      </c>
      <c r="T159" s="172" t="str">
        <f t="shared" si="14"/>
        <v>High Valued</v>
      </c>
    </row>
    <row r="160" spans="1:20">
      <c r="A160" s="35">
        <v>44176.884710648148</v>
      </c>
      <c r="B160" s="36" t="s">
        <v>957</v>
      </c>
      <c r="C160" s="37" t="s">
        <v>246</v>
      </c>
      <c r="D160" s="37" t="s">
        <v>60</v>
      </c>
      <c r="E160" s="37" t="s">
        <v>227</v>
      </c>
      <c r="F160" s="37" t="s">
        <v>228</v>
      </c>
      <c r="G160" s="37" t="s">
        <v>59</v>
      </c>
      <c r="H160" s="37" t="s">
        <v>281</v>
      </c>
      <c r="I160" s="38">
        <v>2</v>
      </c>
      <c r="J160" s="38">
        <v>4200</v>
      </c>
      <c r="K160" s="37" t="s">
        <v>42</v>
      </c>
      <c r="L160" s="36" t="s">
        <v>941</v>
      </c>
      <c r="M160" s="35">
        <v>44179.604108796295</v>
      </c>
      <c r="N160" s="37" t="s">
        <v>146</v>
      </c>
      <c r="O160" s="37" t="s">
        <v>54</v>
      </c>
      <c r="P160" s="145">
        <f t="shared" si="11"/>
        <v>2.7193981481468654</v>
      </c>
      <c r="Q160" s="34">
        <f t="shared" si="10"/>
        <v>8400</v>
      </c>
      <c r="R160" s="145">
        <f t="shared" si="12"/>
        <v>0.88471064814814815</v>
      </c>
      <c r="S160" s="145">
        <f t="shared" si="13"/>
        <v>0.60410879629629632</v>
      </c>
      <c r="T160" s="172" t="str">
        <f t="shared" si="14"/>
        <v>Lower Valued</v>
      </c>
    </row>
    <row r="161" spans="1:20">
      <c r="A161" s="35">
        <v>44179.369085648148</v>
      </c>
      <c r="B161" s="36" t="s">
        <v>468</v>
      </c>
      <c r="C161" s="37" t="s">
        <v>466</v>
      </c>
      <c r="D161" s="37" t="s">
        <v>60</v>
      </c>
      <c r="E161" s="37" t="s">
        <v>227</v>
      </c>
      <c r="F161" s="37" t="s">
        <v>228</v>
      </c>
      <c r="G161" s="37" t="s">
        <v>59</v>
      </c>
      <c r="H161" s="37" t="s">
        <v>281</v>
      </c>
      <c r="I161" s="38">
        <v>1</v>
      </c>
      <c r="J161" s="38">
        <v>4200</v>
      </c>
      <c r="K161" s="37" t="s">
        <v>42</v>
      </c>
      <c r="L161" s="36" t="s">
        <v>467</v>
      </c>
      <c r="M161" s="35">
        <v>44180.574976851851</v>
      </c>
      <c r="N161" s="37" t="s">
        <v>146</v>
      </c>
      <c r="O161" s="37" t="s">
        <v>54</v>
      </c>
      <c r="P161" s="145">
        <f t="shared" si="11"/>
        <v>1.2058912037027767</v>
      </c>
      <c r="Q161" s="34">
        <f t="shared" si="10"/>
        <v>4200</v>
      </c>
      <c r="R161" s="145">
        <f t="shared" si="12"/>
        <v>0.36908564814814815</v>
      </c>
      <c r="S161" s="145">
        <f t="shared" si="13"/>
        <v>0.57497685185185188</v>
      </c>
      <c r="T161" s="172" t="str">
        <f t="shared" si="14"/>
        <v>Lower Valued</v>
      </c>
    </row>
    <row r="162" spans="1:20">
      <c r="A162" s="35">
        <v>44179.014351851853</v>
      </c>
      <c r="B162" s="36" t="s">
        <v>584</v>
      </c>
      <c r="C162" s="37" t="s">
        <v>585</v>
      </c>
      <c r="D162" s="37" t="s">
        <v>60</v>
      </c>
      <c r="E162" s="37" t="s">
        <v>227</v>
      </c>
      <c r="F162" s="37" t="s">
        <v>228</v>
      </c>
      <c r="G162" s="37" t="s">
        <v>59</v>
      </c>
      <c r="H162" s="37" t="s">
        <v>80</v>
      </c>
      <c r="I162" s="38">
        <v>1</v>
      </c>
      <c r="J162" s="38">
        <v>5200</v>
      </c>
      <c r="K162" s="37" t="s">
        <v>42</v>
      </c>
      <c r="L162" s="36" t="s">
        <v>586</v>
      </c>
      <c r="M162" s="35">
        <v>44180.612881944442</v>
      </c>
      <c r="N162" s="37" t="s">
        <v>431</v>
      </c>
      <c r="O162" s="37" t="s">
        <v>54</v>
      </c>
      <c r="P162" s="145">
        <f t="shared" si="11"/>
        <v>1.598530092589499</v>
      </c>
      <c r="Q162" s="34">
        <f t="shared" si="10"/>
        <v>5200</v>
      </c>
      <c r="R162" s="145">
        <f t="shared" si="12"/>
        <v>1.4351851851851852E-2</v>
      </c>
      <c r="S162" s="145">
        <f t="shared" si="13"/>
        <v>0.61288194444444444</v>
      </c>
      <c r="T162" s="172" t="str">
        <f t="shared" si="14"/>
        <v>Lower Valued</v>
      </c>
    </row>
    <row r="163" spans="1:20">
      <c r="A163" s="35">
        <v>44179.695960648147</v>
      </c>
      <c r="B163" s="36" t="s">
        <v>1035</v>
      </c>
      <c r="C163" s="37" t="s">
        <v>1033</v>
      </c>
      <c r="D163" s="37" t="s">
        <v>148</v>
      </c>
      <c r="E163" s="37" t="s">
        <v>687</v>
      </c>
      <c r="F163" s="37" t="s">
        <v>228</v>
      </c>
      <c r="G163" s="37" t="s">
        <v>59</v>
      </c>
      <c r="H163" s="37" t="s">
        <v>1034</v>
      </c>
      <c r="I163" s="38">
        <v>3</v>
      </c>
      <c r="J163" s="38">
        <v>5500</v>
      </c>
      <c r="K163" s="37" t="s">
        <v>42</v>
      </c>
      <c r="L163" s="36" t="s">
        <v>1024</v>
      </c>
      <c r="M163" s="35">
        <v>44180.621712962966</v>
      </c>
      <c r="N163" s="37" t="s">
        <v>146</v>
      </c>
      <c r="O163" s="37" t="s">
        <v>147</v>
      </c>
      <c r="P163" s="145">
        <f t="shared" si="11"/>
        <v>0.92575231481896481</v>
      </c>
      <c r="Q163" s="34">
        <f t="shared" si="10"/>
        <v>16500</v>
      </c>
      <c r="R163" s="145">
        <f t="shared" si="12"/>
        <v>0.69596064814814806</v>
      </c>
      <c r="S163" s="145">
        <f t="shared" si="13"/>
        <v>0.62171296296296297</v>
      </c>
      <c r="T163" s="172" t="str">
        <f t="shared" si="14"/>
        <v>High Valued</v>
      </c>
    </row>
    <row r="164" spans="1:20">
      <c r="A164" s="35">
        <v>44177.401863425926</v>
      </c>
      <c r="B164" s="36" t="s">
        <v>667</v>
      </c>
      <c r="C164" s="37" t="s">
        <v>668</v>
      </c>
      <c r="D164" s="37" t="s">
        <v>60</v>
      </c>
      <c r="E164" s="37" t="s">
        <v>227</v>
      </c>
      <c r="F164" s="37" t="s">
        <v>228</v>
      </c>
      <c r="G164" s="37" t="s">
        <v>59</v>
      </c>
      <c r="H164" s="37" t="s">
        <v>281</v>
      </c>
      <c r="I164" s="38">
        <v>1</v>
      </c>
      <c r="J164" s="38">
        <v>4200</v>
      </c>
      <c r="K164" s="37" t="s">
        <v>42</v>
      </c>
      <c r="L164" s="36" t="s">
        <v>669</v>
      </c>
      <c r="M164" s="35">
        <v>44180.721087962964</v>
      </c>
      <c r="N164" s="37" t="s">
        <v>146</v>
      </c>
      <c r="O164" s="37" t="s">
        <v>147</v>
      </c>
      <c r="P164" s="145">
        <f t="shared" si="11"/>
        <v>3.3192245370373712</v>
      </c>
      <c r="Q164" s="34">
        <f t="shared" si="10"/>
        <v>4200</v>
      </c>
      <c r="R164" s="145">
        <f t="shared" si="12"/>
        <v>0.40186342592592594</v>
      </c>
      <c r="S164" s="145">
        <f t="shared" si="13"/>
        <v>0.72108796296296296</v>
      </c>
      <c r="T164" s="172" t="str">
        <f t="shared" si="14"/>
        <v>Lower Valued</v>
      </c>
    </row>
    <row r="165" spans="1:20">
      <c r="A165" s="35">
        <v>44179.645439814813</v>
      </c>
      <c r="B165" s="36" t="s">
        <v>1215</v>
      </c>
      <c r="C165" s="37" t="s">
        <v>1216</v>
      </c>
      <c r="D165" s="37" t="s">
        <v>60</v>
      </c>
      <c r="E165" s="37" t="s">
        <v>227</v>
      </c>
      <c r="F165" s="37" t="s">
        <v>228</v>
      </c>
      <c r="G165" s="37" t="s">
        <v>59</v>
      </c>
      <c r="H165" s="37" t="s">
        <v>229</v>
      </c>
      <c r="I165" s="38">
        <v>1</v>
      </c>
      <c r="J165" s="38">
        <v>6850</v>
      </c>
      <c r="K165" s="37" t="s">
        <v>42</v>
      </c>
      <c r="L165" s="36" t="s">
        <v>1214</v>
      </c>
      <c r="M165" s="35">
        <v>44180.936932870369</v>
      </c>
      <c r="N165" s="37" t="s">
        <v>146</v>
      </c>
      <c r="O165" s="37" t="s">
        <v>54</v>
      </c>
      <c r="P165" s="145">
        <f t="shared" si="11"/>
        <v>1.2914930555562023</v>
      </c>
      <c r="Q165" s="34">
        <f t="shared" si="10"/>
        <v>6850</v>
      </c>
      <c r="R165" s="145">
        <f t="shared" si="12"/>
        <v>0.64543981481481483</v>
      </c>
      <c r="S165" s="145">
        <f t="shared" si="13"/>
        <v>0.93693287037037043</v>
      </c>
      <c r="T165" s="172" t="str">
        <f t="shared" si="14"/>
        <v>Lower Valued</v>
      </c>
    </row>
    <row r="166" spans="1:20">
      <c r="A166" s="35">
        <v>44180.632430555554</v>
      </c>
      <c r="B166" s="36" t="s">
        <v>861</v>
      </c>
      <c r="C166" s="37" t="s">
        <v>860</v>
      </c>
      <c r="D166" s="37" t="s">
        <v>148</v>
      </c>
      <c r="E166" s="37" t="s">
        <v>687</v>
      </c>
      <c r="F166" s="37" t="s">
        <v>228</v>
      </c>
      <c r="G166" s="37" t="s">
        <v>59</v>
      </c>
      <c r="H166" s="37" t="s">
        <v>699</v>
      </c>
      <c r="I166" s="38">
        <v>1</v>
      </c>
      <c r="J166" s="38">
        <v>5700</v>
      </c>
      <c r="K166" s="37" t="s">
        <v>42</v>
      </c>
      <c r="L166" s="36" t="s">
        <v>855</v>
      </c>
      <c r="M166" s="35">
        <v>44181.620451388888</v>
      </c>
      <c r="N166" s="37" t="s">
        <v>146</v>
      </c>
      <c r="O166" s="37" t="s">
        <v>147</v>
      </c>
      <c r="P166" s="145">
        <f t="shared" si="11"/>
        <v>0.98802083333430346</v>
      </c>
      <c r="Q166" s="34">
        <f t="shared" si="10"/>
        <v>5700</v>
      </c>
      <c r="R166" s="145">
        <f t="shared" si="12"/>
        <v>0.6324305555555555</v>
      </c>
      <c r="S166" s="145">
        <f t="shared" si="13"/>
        <v>0.62045138888888884</v>
      </c>
      <c r="T166" s="172" t="str">
        <f t="shared" si="14"/>
        <v>Lower Valued</v>
      </c>
    </row>
    <row r="167" spans="1:20">
      <c r="A167" s="35">
        <v>44180.62572916667</v>
      </c>
      <c r="B167" s="36" t="s">
        <v>226</v>
      </c>
      <c r="C167" s="37" t="s">
        <v>212</v>
      </c>
      <c r="D167" s="37" t="s">
        <v>60</v>
      </c>
      <c r="E167" s="37" t="s">
        <v>227</v>
      </c>
      <c r="F167" s="37" t="s">
        <v>228</v>
      </c>
      <c r="G167" s="37" t="s">
        <v>59</v>
      </c>
      <c r="H167" s="37" t="s">
        <v>229</v>
      </c>
      <c r="I167" s="38">
        <v>6</v>
      </c>
      <c r="J167" s="38">
        <v>6850</v>
      </c>
      <c r="K167" s="37" t="s">
        <v>42</v>
      </c>
      <c r="L167" s="36" t="s">
        <v>190</v>
      </c>
      <c r="M167" s="35">
        <v>44181.648576388892</v>
      </c>
      <c r="N167" s="37" t="s">
        <v>146</v>
      </c>
      <c r="O167" s="37" t="s">
        <v>54</v>
      </c>
      <c r="P167" s="145">
        <f t="shared" si="11"/>
        <v>1.0228472222224809</v>
      </c>
      <c r="Q167" s="34">
        <f t="shared" si="10"/>
        <v>41100</v>
      </c>
      <c r="R167" s="145">
        <f t="shared" si="12"/>
        <v>0.62572916666666667</v>
      </c>
      <c r="S167" s="145">
        <f t="shared" si="13"/>
        <v>0.64857638888888891</v>
      </c>
      <c r="T167" s="172" t="str">
        <f t="shared" si="14"/>
        <v>High Valued</v>
      </c>
    </row>
    <row r="168" spans="1:20">
      <c r="A168" s="35">
        <v>44183.913680555554</v>
      </c>
      <c r="B168" s="36" t="s">
        <v>446</v>
      </c>
      <c r="C168" s="37" t="s">
        <v>368</v>
      </c>
      <c r="D168" s="37" t="s">
        <v>60</v>
      </c>
      <c r="E168" s="37" t="s">
        <v>227</v>
      </c>
      <c r="F168" s="37" t="s">
        <v>228</v>
      </c>
      <c r="G168" s="37" t="s">
        <v>59</v>
      </c>
      <c r="H168" s="37" t="s">
        <v>281</v>
      </c>
      <c r="I168" s="38">
        <v>5</v>
      </c>
      <c r="J168" s="38">
        <v>4200</v>
      </c>
      <c r="K168" s="37" t="s">
        <v>42</v>
      </c>
      <c r="L168" s="36" t="s">
        <v>450</v>
      </c>
      <c r="M168" s="35">
        <v>44186.5778587963</v>
      </c>
      <c r="N168" s="37" t="s">
        <v>295</v>
      </c>
      <c r="O168" s="37" t="s">
        <v>54</v>
      </c>
      <c r="P168" s="145">
        <f t="shared" si="11"/>
        <v>2.6641782407459687</v>
      </c>
      <c r="Q168" s="34">
        <f t="shared" si="10"/>
        <v>21000</v>
      </c>
      <c r="R168" s="145">
        <f t="shared" si="12"/>
        <v>0.91368055555555561</v>
      </c>
      <c r="S168" s="145">
        <f t="shared" si="13"/>
        <v>0.57785879629629633</v>
      </c>
      <c r="T168" s="172" t="str">
        <f t="shared" si="14"/>
        <v>High Valued</v>
      </c>
    </row>
    <row r="169" spans="1:20">
      <c r="A169" s="35">
        <v>44186.592523148145</v>
      </c>
      <c r="B169" s="36" t="s">
        <v>737</v>
      </c>
      <c r="C169" s="37" t="s">
        <v>738</v>
      </c>
      <c r="D169" s="37" t="s">
        <v>60</v>
      </c>
      <c r="E169" s="37" t="s">
        <v>227</v>
      </c>
      <c r="F169" s="37" t="s">
        <v>228</v>
      </c>
      <c r="G169" s="37" t="s">
        <v>59</v>
      </c>
      <c r="H169" s="37" t="s">
        <v>229</v>
      </c>
      <c r="I169" s="38">
        <v>5</v>
      </c>
      <c r="J169" s="38">
        <v>6850</v>
      </c>
      <c r="K169" s="37" t="s">
        <v>42</v>
      </c>
      <c r="L169" s="36" t="s">
        <v>729</v>
      </c>
      <c r="M169" s="35">
        <v>44187.549247685187</v>
      </c>
      <c r="N169" s="37" t="s">
        <v>146</v>
      </c>
      <c r="O169" s="37" t="s">
        <v>147</v>
      </c>
      <c r="P169" s="145">
        <f t="shared" si="11"/>
        <v>0.95672453704173677</v>
      </c>
      <c r="Q169" s="34">
        <f t="shared" si="10"/>
        <v>34250</v>
      </c>
      <c r="R169" s="145">
        <f t="shared" si="12"/>
        <v>0.59252314814814822</v>
      </c>
      <c r="S169" s="145">
        <f t="shared" si="13"/>
        <v>0.54924768518518519</v>
      </c>
      <c r="T169" s="172" t="str">
        <f t="shared" si="14"/>
        <v>High Valued</v>
      </c>
    </row>
    <row r="170" spans="1:20">
      <c r="A170" s="35">
        <v>44186.281550925924</v>
      </c>
      <c r="B170" s="36" t="s">
        <v>649</v>
      </c>
      <c r="C170" s="37" t="s">
        <v>650</v>
      </c>
      <c r="D170" s="37" t="s">
        <v>60</v>
      </c>
      <c r="E170" s="37" t="s">
        <v>227</v>
      </c>
      <c r="F170" s="37" t="s">
        <v>228</v>
      </c>
      <c r="G170" s="37" t="s">
        <v>59</v>
      </c>
      <c r="H170" s="37" t="s">
        <v>229</v>
      </c>
      <c r="I170" s="38">
        <v>1</v>
      </c>
      <c r="J170" s="38">
        <v>6850</v>
      </c>
      <c r="K170" s="37" t="s">
        <v>42</v>
      </c>
      <c r="L170" s="36" t="s">
        <v>638</v>
      </c>
      <c r="M170" s="35">
        <v>44187.593831018516</v>
      </c>
      <c r="N170" s="37" t="s">
        <v>146</v>
      </c>
      <c r="O170" s="37" t="s">
        <v>147</v>
      </c>
      <c r="P170" s="145">
        <f t="shared" si="11"/>
        <v>1.3122800925921183</v>
      </c>
      <c r="Q170" s="34">
        <f t="shared" si="10"/>
        <v>6850</v>
      </c>
      <c r="R170" s="145">
        <f t="shared" si="12"/>
        <v>0.28155092592592595</v>
      </c>
      <c r="S170" s="145">
        <f t="shared" si="13"/>
        <v>0.59383101851851849</v>
      </c>
      <c r="T170" s="172" t="str">
        <f t="shared" si="14"/>
        <v>Lower Valued</v>
      </c>
    </row>
    <row r="171" spans="1:20">
      <c r="A171" s="35">
        <v>44186.454895833333</v>
      </c>
      <c r="B171" s="36" t="s">
        <v>895</v>
      </c>
      <c r="C171" s="37" t="s">
        <v>537</v>
      </c>
      <c r="D171" s="37" t="s">
        <v>60</v>
      </c>
      <c r="E171" s="37" t="s">
        <v>227</v>
      </c>
      <c r="F171" s="37" t="s">
        <v>228</v>
      </c>
      <c r="G171" s="37" t="s">
        <v>59</v>
      </c>
      <c r="H171" s="37" t="s">
        <v>229</v>
      </c>
      <c r="I171" s="38">
        <v>1</v>
      </c>
      <c r="J171" s="38">
        <v>6850</v>
      </c>
      <c r="K171" s="37" t="s">
        <v>42</v>
      </c>
      <c r="L171" s="36" t="s">
        <v>882</v>
      </c>
      <c r="M171" s="35">
        <v>44187.697129629632</v>
      </c>
      <c r="N171" s="37" t="s">
        <v>146</v>
      </c>
      <c r="O171" s="37" t="s">
        <v>147</v>
      </c>
      <c r="P171" s="145">
        <f t="shared" si="11"/>
        <v>1.2422337962998427</v>
      </c>
      <c r="Q171" s="34">
        <f t="shared" si="10"/>
        <v>6850</v>
      </c>
      <c r="R171" s="145">
        <f t="shared" si="12"/>
        <v>0.45489583333333333</v>
      </c>
      <c r="S171" s="145">
        <f t="shared" si="13"/>
        <v>0.69712962962962965</v>
      </c>
      <c r="T171" s="172" t="str">
        <f t="shared" si="14"/>
        <v>Lower Valued</v>
      </c>
    </row>
    <row r="172" spans="1:20">
      <c r="A172" s="35">
        <v>44186.742986111109</v>
      </c>
      <c r="B172" s="36" t="s">
        <v>724</v>
      </c>
      <c r="C172" s="37" t="s">
        <v>668</v>
      </c>
      <c r="D172" s="37" t="s">
        <v>60</v>
      </c>
      <c r="E172" s="37" t="s">
        <v>227</v>
      </c>
      <c r="F172" s="37" t="s">
        <v>228</v>
      </c>
      <c r="G172" s="37" t="s">
        <v>59</v>
      </c>
      <c r="H172" s="37" t="s">
        <v>229</v>
      </c>
      <c r="I172" s="38">
        <v>1</v>
      </c>
      <c r="J172" s="38">
        <v>6850</v>
      </c>
      <c r="K172" s="37" t="s">
        <v>42</v>
      </c>
      <c r="L172" s="36" t="s">
        <v>713</v>
      </c>
      <c r="M172" s="35">
        <v>44187.729398148149</v>
      </c>
      <c r="N172" s="37" t="s">
        <v>146</v>
      </c>
      <c r="O172" s="37" t="s">
        <v>147</v>
      </c>
      <c r="P172" s="145">
        <f t="shared" si="11"/>
        <v>0.98641203704028158</v>
      </c>
      <c r="Q172" s="34">
        <f t="shared" si="10"/>
        <v>6850</v>
      </c>
      <c r="R172" s="145">
        <f t="shared" si="12"/>
        <v>0.74298611111111112</v>
      </c>
      <c r="S172" s="145">
        <f t="shared" si="13"/>
        <v>0.72939814814814818</v>
      </c>
      <c r="T172" s="172" t="str">
        <f t="shared" si="14"/>
        <v>Lower Valued</v>
      </c>
    </row>
    <row r="173" spans="1:20">
      <c r="A173" s="35">
        <v>44188.686712962961</v>
      </c>
      <c r="B173" s="36" t="s">
        <v>775</v>
      </c>
      <c r="C173" s="37" t="s">
        <v>599</v>
      </c>
      <c r="D173" s="37" t="s">
        <v>60</v>
      </c>
      <c r="E173" s="37" t="s">
        <v>227</v>
      </c>
      <c r="F173" s="37" t="s">
        <v>228</v>
      </c>
      <c r="G173" s="37" t="s">
        <v>59</v>
      </c>
      <c r="H173" s="37" t="s">
        <v>776</v>
      </c>
      <c r="I173" s="38">
        <v>1</v>
      </c>
      <c r="J173" s="38">
        <v>4200</v>
      </c>
      <c r="K173" s="37" t="s">
        <v>42</v>
      </c>
      <c r="L173" s="36" t="s">
        <v>764</v>
      </c>
      <c r="M173" s="35">
        <v>44189.459120370368</v>
      </c>
      <c r="N173" s="37" t="s">
        <v>146</v>
      </c>
      <c r="O173" s="37" t="s">
        <v>464</v>
      </c>
      <c r="P173" s="145">
        <f t="shared" si="11"/>
        <v>0.77240740740671754</v>
      </c>
      <c r="Q173" s="34">
        <f t="shared" si="10"/>
        <v>4200</v>
      </c>
      <c r="R173" s="145">
        <f t="shared" si="12"/>
        <v>0.68671296296296302</v>
      </c>
      <c r="S173" s="145">
        <f t="shared" si="13"/>
        <v>0.45912037037037035</v>
      </c>
      <c r="T173" s="172" t="str">
        <f t="shared" si="14"/>
        <v>Lower Valued</v>
      </c>
    </row>
    <row r="174" spans="1:20">
      <c r="A174" s="35">
        <v>44188.686712962961</v>
      </c>
      <c r="B174" s="36" t="s">
        <v>775</v>
      </c>
      <c r="C174" s="37" t="s">
        <v>599</v>
      </c>
      <c r="D174" s="37" t="s">
        <v>60</v>
      </c>
      <c r="E174" s="37" t="s">
        <v>227</v>
      </c>
      <c r="F174" s="37" t="s">
        <v>228</v>
      </c>
      <c r="G174" s="37" t="s">
        <v>59</v>
      </c>
      <c r="H174" s="37" t="s">
        <v>777</v>
      </c>
      <c r="I174" s="38">
        <v>1</v>
      </c>
      <c r="J174" s="38">
        <v>4200</v>
      </c>
      <c r="K174" s="37" t="s">
        <v>42</v>
      </c>
      <c r="L174" s="36" t="s">
        <v>764</v>
      </c>
      <c r="M174" s="35">
        <v>44189.459120370368</v>
      </c>
      <c r="N174" s="37" t="s">
        <v>146</v>
      </c>
      <c r="O174" s="37" t="s">
        <v>464</v>
      </c>
      <c r="P174" s="145">
        <f t="shared" si="11"/>
        <v>0.77240740740671754</v>
      </c>
      <c r="Q174" s="34">
        <f t="shared" si="10"/>
        <v>4200</v>
      </c>
      <c r="R174" s="145">
        <f t="shared" si="12"/>
        <v>0.68671296296296302</v>
      </c>
      <c r="S174" s="145">
        <f t="shared" si="13"/>
        <v>0.45912037037037035</v>
      </c>
      <c r="T174" s="172" t="str">
        <f t="shared" si="14"/>
        <v>Lower Valued</v>
      </c>
    </row>
    <row r="175" spans="1:20">
      <c r="A175" s="35">
        <v>44188.686712962961</v>
      </c>
      <c r="B175" s="36" t="s">
        <v>775</v>
      </c>
      <c r="C175" s="37" t="s">
        <v>599</v>
      </c>
      <c r="D175" s="37" t="s">
        <v>60</v>
      </c>
      <c r="E175" s="37" t="s">
        <v>227</v>
      </c>
      <c r="F175" s="37" t="s">
        <v>228</v>
      </c>
      <c r="G175" s="37" t="s">
        <v>59</v>
      </c>
      <c r="H175" s="37" t="s">
        <v>80</v>
      </c>
      <c r="I175" s="38">
        <v>1</v>
      </c>
      <c r="J175" s="38">
        <v>5200</v>
      </c>
      <c r="K175" s="37" t="s">
        <v>42</v>
      </c>
      <c r="L175" s="36" t="s">
        <v>764</v>
      </c>
      <c r="M175" s="35">
        <v>44189.459120370368</v>
      </c>
      <c r="N175" s="37" t="s">
        <v>146</v>
      </c>
      <c r="O175" s="37" t="s">
        <v>464</v>
      </c>
      <c r="P175" s="145">
        <f t="shared" si="11"/>
        <v>0.77240740740671754</v>
      </c>
      <c r="Q175" s="34">
        <f t="shared" si="10"/>
        <v>5200</v>
      </c>
      <c r="R175" s="145">
        <f t="shared" si="12"/>
        <v>0.68671296296296302</v>
      </c>
      <c r="S175" s="145">
        <f t="shared" si="13"/>
        <v>0.45912037037037035</v>
      </c>
      <c r="T175" s="172" t="str">
        <f t="shared" si="14"/>
        <v>Lower Valued</v>
      </c>
    </row>
    <row r="176" spans="1:20">
      <c r="A176" s="35">
        <v>44188.686712962961</v>
      </c>
      <c r="B176" s="36" t="s">
        <v>775</v>
      </c>
      <c r="C176" s="37" t="s">
        <v>599</v>
      </c>
      <c r="D176" s="37" t="s">
        <v>60</v>
      </c>
      <c r="E176" s="37" t="s">
        <v>227</v>
      </c>
      <c r="F176" s="37" t="s">
        <v>228</v>
      </c>
      <c r="G176" s="37" t="s">
        <v>59</v>
      </c>
      <c r="H176" s="37" t="s">
        <v>229</v>
      </c>
      <c r="I176" s="38">
        <v>1</v>
      </c>
      <c r="J176" s="38">
        <v>6850</v>
      </c>
      <c r="K176" s="37" t="s">
        <v>42</v>
      </c>
      <c r="L176" s="36" t="s">
        <v>764</v>
      </c>
      <c r="M176" s="35">
        <v>44189.459120370368</v>
      </c>
      <c r="N176" s="37" t="s">
        <v>146</v>
      </c>
      <c r="O176" s="37" t="s">
        <v>464</v>
      </c>
      <c r="P176" s="145">
        <f t="shared" si="11"/>
        <v>0.77240740740671754</v>
      </c>
      <c r="Q176" s="34">
        <f t="shared" si="10"/>
        <v>6850</v>
      </c>
      <c r="R176" s="145">
        <f t="shared" si="12"/>
        <v>0.68671296296296302</v>
      </c>
      <c r="S176" s="145">
        <f t="shared" si="13"/>
        <v>0.45912037037037035</v>
      </c>
      <c r="T176" s="172" t="str">
        <f t="shared" si="14"/>
        <v>Lower Valued</v>
      </c>
    </row>
    <row r="177" spans="1:20">
      <c r="A177" s="35">
        <v>44188.745057870372</v>
      </c>
      <c r="B177" s="36" t="s">
        <v>787</v>
      </c>
      <c r="C177" s="37" t="s">
        <v>783</v>
      </c>
      <c r="D177" s="37" t="s">
        <v>60</v>
      </c>
      <c r="E177" s="37" t="s">
        <v>227</v>
      </c>
      <c r="F177" s="37" t="s">
        <v>228</v>
      </c>
      <c r="G177" s="37" t="s">
        <v>59</v>
      </c>
      <c r="H177" s="37" t="s">
        <v>229</v>
      </c>
      <c r="I177" s="38">
        <v>1</v>
      </c>
      <c r="J177" s="38">
        <v>6850</v>
      </c>
      <c r="K177" s="37" t="s">
        <v>42</v>
      </c>
      <c r="L177" s="36" t="s">
        <v>780</v>
      </c>
      <c r="M177" s="35">
        <v>44189.468263888892</v>
      </c>
      <c r="N177" s="37" t="s">
        <v>295</v>
      </c>
      <c r="O177" s="37" t="s">
        <v>147</v>
      </c>
      <c r="P177" s="145">
        <f t="shared" si="11"/>
        <v>0.72320601851970423</v>
      </c>
      <c r="Q177" s="34">
        <f t="shared" si="10"/>
        <v>6850</v>
      </c>
      <c r="R177" s="145">
        <f t="shared" si="12"/>
        <v>0.74505787037037041</v>
      </c>
      <c r="S177" s="145">
        <f t="shared" si="13"/>
        <v>0.46826388888888887</v>
      </c>
      <c r="T177" s="172" t="str">
        <f t="shared" si="14"/>
        <v>Lower Valued</v>
      </c>
    </row>
    <row r="178" spans="1:20">
      <c r="A178" s="35">
        <v>44188.734942129631</v>
      </c>
      <c r="B178" s="36" t="s">
        <v>238</v>
      </c>
      <c r="C178" s="37" t="s">
        <v>186</v>
      </c>
      <c r="D178" s="37" t="s">
        <v>60</v>
      </c>
      <c r="E178" s="37" t="s">
        <v>227</v>
      </c>
      <c r="F178" s="37" t="s">
        <v>228</v>
      </c>
      <c r="G178" s="37" t="s">
        <v>59</v>
      </c>
      <c r="H178" s="37" t="s">
        <v>229</v>
      </c>
      <c r="I178" s="38">
        <v>5</v>
      </c>
      <c r="J178" s="38">
        <v>6850</v>
      </c>
      <c r="K178" s="37" t="s">
        <v>42</v>
      </c>
      <c r="L178" s="36" t="s">
        <v>190</v>
      </c>
      <c r="M178" s="35">
        <v>44189.501354166663</v>
      </c>
      <c r="N178" s="37" t="s">
        <v>146</v>
      </c>
      <c r="O178" s="37" t="s">
        <v>54</v>
      </c>
      <c r="P178" s="145">
        <f t="shared" si="11"/>
        <v>0.76641203703184146</v>
      </c>
      <c r="Q178" s="34">
        <f t="shared" si="10"/>
        <v>34250</v>
      </c>
      <c r="R178" s="145">
        <f t="shared" si="12"/>
        <v>0.73494212962962957</v>
      </c>
      <c r="S178" s="145">
        <f t="shared" si="13"/>
        <v>0.50135416666666666</v>
      </c>
      <c r="T178" s="172" t="str">
        <f t="shared" si="14"/>
        <v>High Valued</v>
      </c>
    </row>
    <row r="179" spans="1:20">
      <c r="A179" s="35">
        <v>44190.940428240741</v>
      </c>
      <c r="B179" s="36" t="s">
        <v>970</v>
      </c>
      <c r="C179" s="37" t="s">
        <v>971</v>
      </c>
      <c r="D179" s="37" t="s">
        <v>60</v>
      </c>
      <c r="E179" s="37" t="s">
        <v>227</v>
      </c>
      <c r="F179" s="37" t="s">
        <v>228</v>
      </c>
      <c r="G179" s="37" t="s">
        <v>59</v>
      </c>
      <c r="H179" s="37" t="s">
        <v>281</v>
      </c>
      <c r="I179" s="38">
        <v>3</v>
      </c>
      <c r="J179" s="38">
        <v>4200</v>
      </c>
      <c r="K179" s="37" t="s">
        <v>42</v>
      </c>
      <c r="L179" s="36" t="s">
        <v>941</v>
      </c>
      <c r="M179" s="35">
        <v>44193.490405092591</v>
      </c>
      <c r="N179" s="37" t="s">
        <v>146</v>
      </c>
      <c r="O179" s="37" t="s">
        <v>54</v>
      </c>
      <c r="P179" s="145">
        <f t="shared" si="11"/>
        <v>2.5499768518493511</v>
      </c>
      <c r="Q179" s="34">
        <f t="shared" si="10"/>
        <v>12600</v>
      </c>
      <c r="R179" s="145">
        <f t="shared" si="12"/>
        <v>0.94042824074074083</v>
      </c>
      <c r="S179" s="145">
        <f t="shared" si="13"/>
        <v>0.49040509259259263</v>
      </c>
      <c r="T179" s="172" t="str">
        <f t="shared" si="14"/>
        <v>High Valued</v>
      </c>
    </row>
    <row r="180" spans="1:20">
      <c r="A180" s="35">
        <v>44193.750254629631</v>
      </c>
      <c r="B180" s="36" t="s">
        <v>974</v>
      </c>
      <c r="C180" s="37" t="s">
        <v>246</v>
      </c>
      <c r="D180" s="37" t="s">
        <v>60</v>
      </c>
      <c r="E180" s="37" t="s">
        <v>227</v>
      </c>
      <c r="F180" s="37" t="s">
        <v>228</v>
      </c>
      <c r="G180" s="37" t="s">
        <v>59</v>
      </c>
      <c r="H180" s="37" t="s">
        <v>229</v>
      </c>
      <c r="I180" s="38">
        <v>5</v>
      </c>
      <c r="J180" s="38">
        <v>6850</v>
      </c>
      <c r="K180" s="37" t="s">
        <v>42</v>
      </c>
      <c r="L180" s="36" t="s">
        <v>941</v>
      </c>
      <c r="M180" s="35">
        <v>44194.445659722223</v>
      </c>
      <c r="N180" s="37" t="s">
        <v>146</v>
      </c>
      <c r="O180" s="37" t="s">
        <v>54</v>
      </c>
      <c r="P180" s="145">
        <f t="shared" si="11"/>
        <v>0.69540509259240935</v>
      </c>
      <c r="Q180" s="34">
        <f t="shared" si="10"/>
        <v>34250</v>
      </c>
      <c r="R180" s="145">
        <f t="shared" si="12"/>
        <v>0.75025462962962963</v>
      </c>
      <c r="S180" s="145">
        <f t="shared" si="13"/>
        <v>0.44565972222222222</v>
      </c>
      <c r="T180" s="172" t="str">
        <f t="shared" si="14"/>
        <v>High Valued</v>
      </c>
    </row>
    <row r="181" spans="1:20">
      <c r="A181" s="35">
        <v>44193.330578703702</v>
      </c>
      <c r="B181" s="36" t="s">
        <v>593</v>
      </c>
      <c r="C181" s="37" t="s">
        <v>537</v>
      </c>
      <c r="D181" s="37" t="s">
        <v>60</v>
      </c>
      <c r="E181" s="37" t="s">
        <v>227</v>
      </c>
      <c r="F181" s="37" t="s">
        <v>228</v>
      </c>
      <c r="G181" s="37" t="s">
        <v>59</v>
      </c>
      <c r="H181" s="37" t="s">
        <v>229</v>
      </c>
      <c r="I181" s="38">
        <v>1</v>
      </c>
      <c r="J181" s="38">
        <v>6850</v>
      </c>
      <c r="K181" s="37" t="s">
        <v>42</v>
      </c>
      <c r="L181" s="36" t="s">
        <v>586</v>
      </c>
      <c r="M181" s="35">
        <v>44194.871157407404</v>
      </c>
      <c r="N181" s="37" t="s">
        <v>146</v>
      </c>
      <c r="O181" s="37" t="s">
        <v>147</v>
      </c>
      <c r="P181" s="145">
        <f t="shared" si="11"/>
        <v>1.5405787037016125</v>
      </c>
      <c r="Q181" s="34">
        <f t="shared" si="10"/>
        <v>6850</v>
      </c>
      <c r="R181" s="145">
        <f t="shared" si="12"/>
        <v>0.33057870370370374</v>
      </c>
      <c r="S181" s="145">
        <f t="shared" si="13"/>
        <v>0.87115740740740744</v>
      </c>
      <c r="T181" s="172" t="str">
        <f t="shared" si="14"/>
        <v>Lower Valued</v>
      </c>
    </row>
    <row r="182" spans="1:20">
      <c r="A182" s="35">
        <v>44195.026817129627</v>
      </c>
      <c r="B182" s="36" t="s">
        <v>977</v>
      </c>
      <c r="C182" s="37" t="s">
        <v>243</v>
      </c>
      <c r="D182" s="37" t="s">
        <v>60</v>
      </c>
      <c r="E182" s="37" t="s">
        <v>227</v>
      </c>
      <c r="F182" s="37" t="s">
        <v>228</v>
      </c>
      <c r="G182" s="37" t="s">
        <v>59</v>
      </c>
      <c r="H182" s="37" t="s">
        <v>281</v>
      </c>
      <c r="I182" s="38">
        <v>5</v>
      </c>
      <c r="J182" s="38">
        <v>4200</v>
      </c>
      <c r="K182" s="37" t="s">
        <v>42</v>
      </c>
      <c r="L182" s="36" t="s">
        <v>941</v>
      </c>
      <c r="M182" s="35">
        <v>44196.335578703707</v>
      </c>
      <c r="N182" s="37" t="s">
        <v>146</v>
      </c>
      <c r="O182" s="37" t="s">
        <v>54</v>
      </c>
      <c r="P182" s="145">
        <f t="shared" si="11"/>
        <v>1.3087615740805632</v>
      </c>
      <c r="Q182" s="34">
        <f t="shared" si="10"/>
        <v>21000</v>
      </c>
      <c r="R182" s="145">
        <f t="shared" si="12"/>
        <v>2.6817129629629632E-2</v>
      </c>
      <c r="S182" s="145">
        <f t="shared" si="13"/>
        <v>0.33557870370370368</v>
      </c>
      <c r="T182" s="172" t="str">
        <f t="shared" si="14"/>
        <v>High Valued</v>
      </c>
    </row>
    <row r="183" spans="1:20">
      <c r="A183" s="35">
        <v>44166.653564814813</v>
      </c>
      <c r="B183" s="36" t="s">
        <v>679</v>
      </c>
      <c r="C183" s="37" t="s">
        <v>680</v>
      </c>
      <c r="D183" s="37" t="s">
        <v>682</v>
      </c>
      <c r="E183" s="37" t="s">
        <v>683</v>
      </c>
      <c r="F183" s="37" t="s">
        <v>228</v>
      </c>
      <c r="G183" s="37" t="s">
        <v>59</v>
      </c>
      <c r="H183" s="37" t="s">
        <v>684</v>
      </c>
      <c r="I183" s="38">
        <v>0.5</v>
      </c>
      <c r="J183" s="38">
        <v>7200</v>
      </c>
      <c r="K183" s="37" t="s">
        <v>45</v>
      </c>
      <c r="L183" s="36" t="s">
        <v>681</v>
      </c>
      <c r="M183" s="35"/>
      <c r="N183" s="37" t="s">
        <v>431</v>
      </c>
      <c r="O183" s="37" t="s">
        <v>54</v>
      </c>
      <c r="P183" s="145" t="str">
        <f t="shared" si="11"/>
        <v>00:00:00</v>
      </c>
      <c r="Q183" s="34">
        <f t="shared" si="10"/>
        <v>3600</v>
      </c>
      <c r="R183" s="145">
        <f t="shared" si="12"/>
        <v>0.65356481481481488</v>
      </c>
      <c r="S183" s="145" t="str">
        <f t="shared" si="13"/>
        <v>-</v>
      </c>
      <c r="T183" s="172" t="str">
        <f t="shared" si="14"/>
        <v>Lower Valued</v>
      </c>
    </row>
    <row r="184" spans="1:20">
      <c r="A184" s="35">
        <v>44166.671469907407</v>
      </c>
      <c r="B184" s="36" t="s">
        <v>685</v>
      </c>
      <c r="C184" s="37" t="s">
        <v>680</v>
      </c>
      <c r="D184" s="37" t="s">
        <v>148</v>
      </c>
      <c r="E184" s="37" t="s">
        <v>687</v>
      </c>
      <c r="F184" s="37" t="s">
        <v>228</v>
      </c>
      <c r="G184" s="37" t="s">
        <v>59</v>
      </c>
      <c r="H184" s="37" t="s">
        <v>688</v>
      </c>
      <c r="I184" s="38">
        <v>1</v>
      </c>
      <c r="J184" s="38">
        <v>5500</v>
      </c>
      <c r="K184" s="37" t="s">
        <v>45</v>
      </c>
      <c r="L184" s="36" t="s">
        <v>681</v>
      </c>
      <c r="M184" s="35"/>
      <c r="N184" s="37" t="s">
        <v>431</v>
      </c>
      <c r="O184" s="37" t="s">
        <v>54</v>
      </c>
      <c r="P184" s="145" t="str">
        <f t="shared" si="11"/>
        <v>00:00:00</v>
      </c>
      <c r="Q184" s="34">
        <f t="shared" si="10"/>
        <v>5500</v>
      </c>
      <c r="R184" s="145">
        <f t="shared" si="12"/>
        <v>0.67146990740740742</v>
      </c>
      <c r="S184" s="145" t="str">
        <f t="shared" si="13"/>
        <v>-</v>
      </c>
      <c r="T184" s="172" t="str">
        <f t="shared" si="14"/>
        <v>Lower Valued</v>
      </c>
    </row>
    <row r="185" spans="1:20">
      <c r="A185" s="35">
        <v>44169.763645833336</v>
      </c>
      <c r="B185" s="36" t="s">
        <v>714</v>
      </c>
      <c r="C185" s="37" t="s">
        <v>715</v>
      </c>
      <c r="D185" s="37" t="s">
        <v>43</v>
      </c>
      <c r="E185" s="37" t="s">
        <v>334</v>
      </c>
      <c r="F185" s="37" t="s">
        <v>228</v>
      </c>
      <c r="G185" s="37" t="s">
        <v>51</v>
      </c>
      <c r="H185" s="37" t="s">
        <v>335</v>
      </c>
      <c r="I185" s="38">
        <v>0.5</v>
      </c>
      <c r="J185" s="38">
        <v>12300</v>
      </c>
      <c r="K185" s="37" t="s">
        <v>45</v>
      </c>
      <c r="L185" s="36" t="s">
        <v>713</v>
      </c>
      <c r="M185" s="35"/>
      <c r="N185" s="37" t="s">
        <v>146</v>
      </c>
      <c r="O185" s="37" t="s">
        <v>54</v>
      </c>
      <c r="P185" s="145" t="str">
        <f t="shared" si="11"/>
        <v>00:00:00</v>
      </c>
      <c r="Q185" s="34">
        <f t="shared" si="10"/>
        <v>6150</v>
      </c>
      <c r="R185" s="145">
        <f t="shared" si="12"/>
        <v>0.76364583333333336</v>
      </c>
      <c r="S185" s="145" t="str">
        <f t="shared" si="13"/>
        <v>-</v>
      </c>
      <c r="T185" s="172" t="str">
        <f t="shared" si="14"/>
        <v>Lower Valued</v>
      </c>
    </row>
    <row r="186" spans="1:20">
      <c r="A186" s="35">
        <v>44169.763657407406</v>
      </c>
      <c r="B186" s="36" t="s">
        <v>714</v>
      </c>
      <c r="C186" s="37" t="s">
        <v>715</v>
      </c>
      <c r="D186" s="37" t="s">
        <v>60</v>
      </c>
      <c r="E186" s="37" t="s">
        <v>227</v>
      </c>
      <c r="F186" s="37" t="s">
        <v>228</v>
      </c>
      <c r="G186" s="37" t="s">
        <v>59</v>
      </c>
      <c r="H186" s="37" t="s">
        <v>281</v>
      </c>
      <c r="I186" s="38">
        <v>1</v>
      </c>
      <c r="J186" s="38">
        <v>4200</v>
      </c>
      <c r="K186" s="37" t="s">
        <v>45</v>
      </c>
      <c r="L186" s="36" t="s">
        <v>713</v>
      </c>
      <c r="M186" s="35"/>
      <c r="N186" s="37" t="s">
        <v>146</v>
      </c>
      <c r="O186" s="37" t="s">
        <v>54</v>
      </c>
      <c r="P186" s="145" t="str">
        <f t="shared" si="11"/>
        <v>00:00:00</v>
      </c>
      <c r="Q186" s="34">
        <f t="shared" si="10"/>
        <v>4200</v>
      </c>
      <c r="R186" s="145">
        <f t="shared" si="12"/>
        <v>0.76365740740740751</v>
      </c>
      <c r="S186" s="145" t="str">
        <f t="shared" si="13"/>
        <v>-</v>
      </c>
      <c r="T186" s="172" t="str">
        <f t="shared" si="14"/>
        <v>Lower Valued</v>
      </c>
    </row>
    <row r="187" spans="1:20">
      <c r="A187" s="35">
        <v>44176.884710648148</v>
      </c>
      <c r="B187" s="36" t="s">
        <v>957</v>
      </c>
      <c r="C187" s="37" t="s">
        <v>246</v>
      </c>
      <c r="D187" s="37" t="s">
        <v>43</v>
      </c>
      <c r="E187" s="37" t="s">
        <v>82</v>
      </c>
      <c r="F187" s="37" t="s">
        <v>228</v>
      </c>
      <c r="G187" s="37" t="s">
        <v>59</v>
      </c>
      <c r="H187" s="37" t="s">
        <v>958</v>
      </c>
      <c r="I187" s="38">
        <v>2</v>
      </c>
      <c r="J187" s="38">
        <v>8350</v>
      </c>
      <c r="K187" s="37" t="s">
        <v>45</v>
      </c>
      <c r="L187" s="36" t="s">
        <v>941</v>
      </c>
      <c r="M187" s="35"/>
      <c r="N187" s="37" t="s">
        <v>146</v>
      </c>
      <c r="O187" s="37" t="s">
        <v>54</v>
      </c>
      <c r="P187" s="145" t="str">
        <f t="shared" si="11"/>
        <v>00:00:00</v>
      </c>
      <c r="Q187" s="34">
        <f t="shared" si="10"/>
        <v>16700</v>
      </c>
      <c r="R187" s="145">
        <f t="shared" si="12"/>
        <v>0.88471064814814815</v>
      </c>
      <c r="S187" s="145" t="str">
        <f t="shared" si="13"/>
        <v>-</v>
      </c>
      <c r="T187" s="172" t="str">
        <f t="shared" si="14"/>
        <v>High Valued</v>
      </c>
    </row>
    <row r="188" spans="1:20">
      <c r="A188" s="35">
        <v>44189.647638888891</v>
      </c>
      <c r="B188" s="36" t="s">
        <v>1016</v>
      </c>
      <c r="C188" s="37" t="s">
        <v>623</v>
      </c>
      <c r="D188" s="37" t="s">
        <v>43</v>
      </c>
      <c r="E188" s="37" t="s">
        <v>82</v>
      </c>
      <c r="F188" s="37" t="s">
        <v>228</v>
      </c>
      <c r="G188" s="37" t="s">
        <v>59</v>
      </c>
      <c r="H188" s="37" t="s">
        <v>958</v>
      </c>
      <c r="I188" s="38">
        <v>0.5</v>
      </c>
      <c r="J188" s="38">
        <v>8350</v>
      </c>
      <c r="K188" s="37" t="s">
        <v>45</v>
      </c>
      <c r="L188" s="36" t="s">
        <v>1012</v>
      </c>
      <c r="M188" s="35"/>
      <c r="N188" s="37" t="s">
        <v>146</v>
      </c>
      <c r="O188" s="37" t="s">
        <v>54</v>
      </c>
      <c r="P188" s="145" t="str">
        <f t="shared" si="11"/>
        <v>00:00:00</v>
      </c>
      <c r="Q188" s="34">
        <f t="shared" si="10"/>
        <v>4175</v>
      </c>
      <c r="R188" s="145">
        <f t="shared" si="12"/>
        <v>0.64763888888888888</v>
      </c>
      <c r="S188" s="145" t="str">
        <f t="shared" si="13"/>
        <v>-</v>
      </c>
      <c r="T188" s="172" t="str">
        <f t="shared" si="14"/>
        <v>Lower Valued</v>
      </c>
    </row>
    <row r="189" spans="1:20">
      <c r="A189" s="35">
        <v>44174.486793981479</v>
      </c>
      <c r="B189" s="36" t="s">
        <v>1273</v>
      </c>
      <c r="C189" s="37" t="s">
        <v>1274</v>
      </c>
      <c r="D189" s="37" t="s">
        <v>43</v>
      </c>
      <c r="E189" s="37" t="s">
        <v>334</v>
      </c>
      <c r="F189" s="37" t="s">
        <v>228</v>
      </c>
      <c r="G189" s="37" t="s">
        <v>51</v>
      </c>
      <c r="H189" s="37" t="s">
        <v>335</v>
      </c>
      <c r="I189" s="38">
        <v>3</v>
      </c>
      <c r="J189" s="38">
        <v>12300</v>
      </c>
      <c r="K189" s="37" t="s">
        <v>45</v>
      </c>
      <c r="L189" s="36" t="s">
        <v>1378</v>
      </c>
      <c r="M189" s="35"/>
      <c r="N189" s="37" t="s">
        <v>146</v>
      </c>
      <c r="O189" s="37" t="s">
        <v>54</v>
      </c>
      <c r="P189" s="145" t="str">
        <f t="shared" si="11"/>
        <v>00:00:00</v>
      </c>
      <c r="Q189" s="34">
        <f t="shared" si="10"/>
        <v>36900</v>
      </c>
      <c r="R189" s="145">
        <f t="shared" si="12"/>
        <v>0.48679398148148145</v>
      </c>
      <c r="S189" s="145" t="str">
        <f t="shared" si="13"/>
        <v>-</v>
      </c>
      <c r="T189" s="172" t="str">
        <f t="shared" si="14"/>
        <v>High Valued</v>
      </c>
    </row>
    <row r="190" spans="1:20">
      <c r="A190" s="35">
        <v>44174.486793981479</v>
      </c>
      <c r="B190" s="36" t="s">
        <v>1273</v>
      </c>
      <c r="C190" s="37" t="s">
        <v>1274</v>
      </c>
      <c r="D190" s="37" t="s">
        <v>60</v>
      </c>
      <c r="E190" s="37" t="s">
        <v>227</v>
      </c>
      <c r="F190" s="37" t="s">
        <v>228</v>
      </c>
      <c r="G190" s="37" t="s">
        <v>59</v>
      </c>
      <c r="H190" s="37" t="s">
        <v>281</v>
      </c>
      <c r="I190" s="38">
        <v>4</v>
      </c>
      <c r="J190" s="38">
        <v>4200</v>
      </c>
      <c r="K190" s="37" t="s">
        <v>45</v>
      </c>
      <c r="L190" s="36" t="s">
        <v>1378</v>
      </c>
      <c r="M190" s="35"/>
      <c r="N190" s="37" t="s">
        <v>146</v>
      </c>
      <c r="O190" s="37" t="s">
        <v>54</v>
      </c>
      <c r="P190" s="145" t="str">
        <f t="shared" si="11"/>
        <v>00:00:00</v>
      </c>
      <c r="Q190" s="34">
        <f t="shared" si="10"/>
        <v>16800</v>
      </c>
      <c r="R190" s="145">
        <f t="shared" si="12"/>
        <v>0.48679398148148145</v>
      </c>
      <c r="S190" s="145" t="str">
        <f t="shared" si="13"/>
        <v>-</v>
      </c>
      <c r="T190" s="172" t="str">
        <f t="shared" si="14"/>
        <v>High Valued</v>
      </c>
    </row>
    <row r="191" spans="1:20">
      <c r="A191" s="35">
        <v>44174.486793981479</v>
      </c>
      <c r="B191" s="36" t="s">
        <v>1273</v>
      </c>
      <c r="C191" s="37" t="s">
        <v>1274</v>
      </c>
      <c r="D191" s="37" t="s">
        <v>60</v>
      </c>
      <c r="E191" s="37" t="s">
        <v>227</v>
      </c>
      <c r="F191" s="37" t="s">
        <v>228</v>
      </c>
      <c r="G191" s="37" t="s">
        <v>59</v>
      </c>
      <c r="H191" s="37" t="s">
        <v>229</v>
      </c>
      <c r="I191" s="38">
        <v>3</v>
      </c>
      <c r="J191" s="38">
        <v>6850</v>
      </c>
      <c r="K191" s="37" t="s">
        <v>45</v>
      </c>
      <c r="L191" s="36" t="s">
        <v>1378</v>
      </c>
      <c r="M191" s="35"/>
      <c r="N191" s="37" t="s">
        <v>146</v>
      </c>
      <c r="O191" s="37" t="s">
        <v>54</v>
      </c>
      <c r="P191" s="145" t="str">
        <f t="shared" si="11"/>
        <v>00:00:00</v>
      </c>
      <c r="Q191" s="34">
        <f t="shared" si="10"/>
        <v>20550</v>
      </c>
      <c r="R191" s="145">
        <f t="shared" si="12"/>
        <v>0.48679398148148145</v>
      </c>
      <c r="S191" s="145" t="str">
        <f t="shared" si="13"/>
        <v>-</v>
      </c>
      <c r="T191" s="172" t="str">
        <f t="shared" si="14"/>
        <v>High Valued</v>
      </c>
    </row>
    <row r="192" spans="1:20">
      <c r="A192" s="35">
        <v>44168.424398148149</v>
      </c>
      <c r="B192" s="36" t="s">
        <v>1285</v>
      </c>
      <c r="C192" s="37" t="s">
        <v>1286</v>
      </c>
      <c r="D192" s="37" t="s">
        <v>60</v>
      </c>
      <c r="E192" s="37" t="s">
        <v>227</v>
      </c>
      <c r="F192" s="37" t="s">
        <v>228</v>
      </c>
      <c r="G192" s="37" t="s">
        <v>59</v>
      </c>
      <c r="H192" s="37" t="s">
        <v>281</v>
      </c>
      <c r="I192" s="38">
        <v>1</v>
      </c>
      <c r="J192" s="38">
        <v>4200</v>
      </c>
      <c r="K192" s="37" t="s">
        <v>45</v>
      </c>
      <c r="L192" s="36" t="s">
        <v>1378</v>
      </c>
      <c r="M192" s="35"/>
      <c r="N192" s="37" t="s">
        <v>146</v>
      </c>
      <c r="O192" s="37" t="s">
        <v>147</v>
      </c>
      <c r="P192" s="145" t="str">
        <f t="shared" si="11"/>
        <v>00:00:00</v>
      </c>
      <c r="Q192" s="34">
        <f t="shared" si="10"/>
        <v>4200</v>
      </c>
      <c r="R192" s="145">
        <f t="shared" si="12"/>
        <v>0.42439814814814819</v>
      </c>
      <c r="S192" s="145" t="str">
        <f t="shared" si="13"/>
        <v>-</v>
      </c>
      <c r="T192" s="172" t="str">
        <f t="shared" si="14"/>
        <v>Lower Valued</v>
      </c>
    </row>
    <row r="193" spans="1:20">
      <c r="A193" s="35">
        <v>44177.416342592594</v>
      </c>
      <c r="B193" s="36" t="s">
        <v>1195</v>
      </c>
      <c r="C193" s="37" t="s">
        <v>529</v>
      </c>
      <c r="D193" s="37" t="s">
        <v>60</v>
      </c>
      <c r="E193" s="37" t="s">
        <v>227</v>
      </c>
      <c r="F193" s="37" t="s">
        <v>228</v>
      </c>
      <c r="G193" s="37" t="s">
        <v>59</v>
      </c>
      <c r="H193" s="37" t="s">
        <v>229</v>
      </c>
      <c r="I193" s="38">
        <v>1</v>
      </c>
      <c r="J193" s="38">
        <v>6850</v>
      </c>
      <c r="K193" s="37" t="s">
        <v>45</v>
      </c>
      <c r="L193" s="36" t="s">
        <v>1378</v>
      </c>
      <c r="M193" s="35"/>
      <c r="N193" s="37" t="s">
        <v>146</v>
      </c>
      <c r="O193" s="37" t="s">
        <v>147</v>
      </c>
      <c r="P193" s="145" t="str">
        <f t="shared" si="11"/>
        <v>00:00:00</v>
      </c>
      <c r="Q193" s="34">
        <f t="shared" si="10"/>
        <v>6850</v>
      </c>
      <c r="R193" s="145">
        <f t="shared" si="12"/>
        <v>0.4163425925925926</v>
      </c>
      <c r="S193" s="145" t="str">
        <f t="shared" si="13"/>
        <v>-</v>
      </c>
      <c r="T193" s="172" t="str">
        <f t="shared" si="14"/>
        <v>Lower Valued</v>
      </c>
    </row>
    <row r="194" spans="1:20">
      <c r="A194" s="35">
        <v>44166.473009259258</v>
      </c>
      <c r="B194" s="36" t="s">
        <v>801</v>
      </c>
      <c r="C194" s="37" t="s">
        <v>390</v>
      </c>
      <c r="D194" s="37" t="s">
        <v>164</v>
      </c>
      <c r="E194" s="37" t="s">
        <v>165</v>
      </c>
      <c r="F194" s="37" t="s">
        <v>142</v>
      </c>
      <c r="G194" s="37" t="s">
        <v>96</v>
      </c>
      <c r="H194" s="37" t="s">
        <v>204</v>
      </c>
      <c r="I194" s="38">
        <v>1</v>
      </c>
      <c r="J194" s="38">
        <v>8800</v>
      </c>
      <c r="K194" s="37" t="s">
        <v>42</v>
      </c>
      <c r="L194" s="36" t="s">
        <v>795</v>
      </c>
      <c r="M194" s="35">
        <v>44167.459317129629</v>
      </c>
      <c r="N194" s="37" t="s">
        <v>146</v>
      </c>
      <c r="O194" s="37" t="s">
        <v>147</v>
      </c>
      <c r="P194" s="145">
        <f t="shared" si="11"/>
        <v>0.98630787037109258</v>
      </c>
      <c r="Q194" s="34">
        <f t="shared" ref="Q194:Q257" si="15">J194*I194</f>
        <v>8800</v>
      </c>
      <c r="R194" s="145">
        <f t="shared" si="12"/>
        <v>0.47300925925925924</v>
      </c>
      <c r="S194" s="145">
        <f t="shared" si="13"/>
        <v>0.45931712962962962</v>
      </c>
      <c r="T194" s="172" t="str">
        <f t="shared" si="14"/>
        <v>Lower Valued</v>
      </c>
    </row>
    <row r="195" spans="1:20">
      <c r="A195" s="35">
        <v>44166.473009259258</v>
      </c>
      <c r="B195" s="36" t="s">
        <v>801</v>
      </c>
      <c r="C195" s="37" t="s">
        <v>390</v>
      </c>
      <c r="D195" s="37" t="s">
        <v>140</v>
      </c>
      <c r="E195" s="37" t="s">
        <v>141</v>
      </c>
      <c r="F195" s="37" t="s">
        <v>142</v>
      </c>
      <c r="G195" s="37" t="s">
        <v>143</v>
      </c>
      <c r="H195" s="37" t="s">
        <v>144</v>
      </c>
      <c r="I195" s="38">
        <v>1</v>
      </c>
      <c r="J195" s="38">
        <v>11200</v>
      </c>
      <c r="K195" s="37" t="s">
        <v>42</v>
      </c>
      <c r="L195" s="36" t="s">
        <v>795</v>
      </c>
      <c r="M195" s="35">
        <v>44167.459317129629</v>
      </c>
      <c r="N195" s="37" t="s">
        <v>146</v>
      </c>
      <c r="O195" s="37" t="s">
        <v>147</v>
      </c>
      <c r="P195" s="145">
        <f t="shared" ref="P195:P258" si="16">IF(M195="","00:00:00",M195-A195)</f>
        <v>0.98630787037109258</v>
      </c>
      <c r="Q195" s="34">
        <f t="shared" si="15"/>
        <v>11200</v>
      </c>
      <c r="R195" s="145">
        <f t="shared" ref="R195:R258" si="17">TIMEVALUE(TEXT(A195,"HH:MM:SS"))</f>
        <v>0.47300925925925924</v>
      </c>
      <c r="S195" s="145">
        <f t="shared" ref="S195:S258" si="18">IF(M195="","-",TIMEVALUE(TEXT(M195,"HH:MM:SS")))</f>
        <v>0.45931712962962962</v>
      </c>
      <c r="T195" s="172" t="str">
        <f t="shared" ref="T195:T258" si="19">IF(Q195 &gt; 10000, "High Valued", "Lower Valued")</f>
        <v>High Valued</v>
      </c>
    </row>
    <row r="196" spans="1:20">
      <c r="A196" s="35">
        <v>44166.731458333335</v>
      </c>
      <c r="B196" s="36" t="s">
        <v>940</v>
      </c>
      <c r="C196" s="37" t="s">
        <v>246</v>
      </c>
      <c r="D196" s="37" t="s">
        <v>140</v>
      </c>
      <c r="E196" s="37" t="s">
        <v>141</v>
      </c>
      <c r="F196" s="37" t="s">
        <v>142</v>
      </c>
      <c r="G196" s="37" t="s">
        <v>143</v>
      </c>
      <c r="H196" s="37" t="s">
        <v>199</v>
      </c>
      <c r="I196" s="38">
        <v>15</v>
      </c>
      <c r="J196" s="38">
        <v>9120</v>
      </c>
      <c r="K196" s="37" t="s">
        <v>42</v>
      </c>
      <c r="L196" s="36" t="s">
        <v>941</v>
      </c>
      <c r="M196" s="35">
        <v>44167.50099537037</v>
      </c>
      <c r="N196" s="37" t="s">
        <v>146</v>
      </c>
      <c r="O196" s="37" t="s">
        <v>54</v>
      </c>
      <c r="P196" s="145">
        <f t="shared" si="16"/>
        <v>0.76953703703475185</v>
      </c>
      <c r="Q196" s="34">
        <f t="shared" si="15"/>
        <v>136800</v>
      </c>
      <c r="R196" s="145">
        <f t="shared" si="17"/>
        <v>0.73145833333333332</v>
      </c>
      <c r="S196" s="145">
        <f t="shared" si="18"/>
        <v>0.50099537037037034</v>
      </c>
      <c r="T196" s="172" t="str">
        <f t="shared" si="19"/>
        <v>High Valued</v>
      </c>
    </row>
    <row r="197" spans="1:20">
      <c r="A197" s="35">
        <v>44166.734629629631</v>
      </c>
      <c r="B197" s="36" t="s">
        <v>942</v>
      </c>
      <c r="C197" s="37" t="s">
        <v>246</v>
      </c>
      <c r="D197" s="37" t="s">
        <v>140</v>
      </c>
      <c r="E197" s="37" t="s">
        <v>214</v>
      </c>
      <c r="F197" s="37" t="s">
        <v>142</v>
      </c>
      <c r="G197" s="37" t="s">
        <v>114</v>
      </c>
      <c r="H197" s="37" t="s">
        <v>215</v>
      </c>
      <c r="I197" s="38">
        <v>3</v>
      </c>
      <c r="J197" s="38">
        <v>7450</v>
      </c>
      <c r="K197" s="37" t="s">
        <v>42</v>
      </c>
      <c r="L197" s="36" t="s">
        <v>941</v>
      </c>
      <c r="M197" s="35">
        <v>44167.50099537037</v>
      </c>
      <c r="N197" s="37" t="s">
        <v>146</v>
      </c>
      <c r="O197" s="37" t="s">
        <v>54</v>
      </c>
      <c r="P197" s="145">
        <f t="shared" si="16"/>
        <v>0.76636574073927477</v>
      </c>
      <c r="Q197" s="34">
        <f t="shared" si="15"/>
        <v>22350</v>
      </c>
      <c r="R197" s="145">
        <f t="shared" si="17"/>
        <v>0.73462962962962963</v>
      </c>
      <c r="S197" s="145">
        <f t="shared" si="18"/>
        <v>0.50099537037037034</v>
      </c>
      <c r="T197" s="172" t="str">
        <f t="shared" si="19"/>
        <v>High Valued</v>
      </c>
    </row>
    <row r="198" spans="1:20">
      <c r="A198" s="35">
        <v>44166.734629629631</v>
      </c>
      <c r="B198" s="36" t="s">
        <v>942</v>
      </c>
      <c r="C198" s="37" t="s">
        <v>246</v>
      </c>
      <c r="D198" s="37" t="s">
        <v>140</v>
      </c>
      <c r="E198" s="37" t="s">
        <v>141</v>
      </c>
      <c r="F198" s="37" t="s">
        <v>142</v>
      </c>
      <c r="G198" s="37" t="s">
        <v>143</v>
      </c>
      <c r="H198" s="37" t="s">
        <v>144</v>
      </c>
      <c r="I198" s="38">
        <v>2</v>
      </c>
      <c r="J198" s="38">
        <v>11200</v>
      </c>
      <c r="K198" s="37" t="s">
        <v>42</v>
      </c>
      <c r="L198" s="36" t="s">
        <v>941</v>
      </c>
      <c r="M198" s="35">
        <v>44167.50099537037</v>
      </c>
      <c r="N198" s="37" t="s">
        <v>146</v>
      </c>
      <c r="O198" s="37" t="s">
        <v>54</v>
      </c>
      <c r="P198" s="145">
        <f t="shared" si="16"/>
        <v>0.76636574073927477</v>
      </c>
      <c r="Q198" s="34">
        <f t="shared" si="15"/>
        <v>22400</v>
      </c>
      <c r="R198" s="145">
        <f t="shared" si="17"/>
        <v>0.73462962962962963</v>
      </c>
      <c r="S198" s="145">
        <f t="shared" si="18"/>
        <v>0.50099537037037034</v>
      </c>
      <c r="T198" s="172" t="str">
        <f t="shared" si="19"/>
        <v>High Valued</v>
      </c>
    </row>
    <row r="199" spans="1:20">
      <c r="A199" s="35">
        <v>44166.43953703704</v>
      </c>
      <c r="B199" s="36" t="s">
        <v>594</v>
      </c>
      <c r="C199" s="37" t="s">
        <v>186</v>
      </c>
      <c r="D199" s="37" t="s">
        <v>140</v>
      </c>
      <c r="E199" s="37" t="s">
        <v>141</v>
      </c>
      <c r="F199" s="37" t="s">
        <v>142</v>
      </c>
      <c r="G199" s="37" t="s">
        <v>143</v>
      </c>
      <c r="H199" s="37" t="s">
        <v>199</v>
      </c>
      <c r="I199" s="38">
        <v>5</v>
      </c>
      <c r="J199" s="38">
        <v>9120</v>
      </c>
      <c r="K199" s="37" t="s">
        <v>42</v>
      </c>
      <c r="L199" s="36" t="s">
        <v>595</v>
      </c>
      <c r="M199" s="35">
        <v>44167.538958333331</v>
      </c>
      <c r="N199" s="37" t="s">
        <v>146</v>
      </c>
      <c r="O199" s="37" t="s">
        <v>54</v>
      </c>
      <c r="P199" s="145">
        <f t="shared" si="16"/>
        <v>1.0994212962905294</v>
      </c>
      <c r="Q199" s="34">
        <f t="shared" si="15"/>
        <v>45600</v>
      </c>
      <c r="R199" s="145">
        <f t="shared" si="17"/>
        <v>0.43953703703703706</v>
      </c>
      <c r="S199" s="145">
        <f t="shared" si="18"/>
        <v>0.53895833333333332</v>
      </c>
      <c r="T199" s="172" t="str">
        <f t="shared" si="19"/>
        <v>High Valued</v>
      </c>
    </row>
    <row r="200" spans="1:20">
      <c r="A200" s="35">
        <v>44166.500937500001</v>
      </c>
      <c r="B200" s="36" t="s">
        <v>695</v>
      </c>
      <c r="C200" s="37" t="s">
        <v>696</v>
      </c>
      <c r="D200" s="37" t="s">
        <v>171</v>
      </c>
      <c r="E200" s="37" t="s">
        <v>172</v>
      </c>
      <c r="F200" s="37" t="s">
        <v>142</v>
      </c>
      <c r="G200" s="37" t="s">
        <v>96</v>
      </c>
      <c r="H200" s="37" t="s">
        <v>174</v>
      </c>
      <c r="I200" s="38">
        <v>1</v>
      </c>
      <c r="J200" s="38">
        <v>7800</v>
      </c>
      <c r="K200" s="37" t="s">
        <v>42</v>
      </c>
      <c r="L200" s="36" t="s">
        <v>691</v>
      </c>
      <c r="M200" s="35">
        <v>44167.554328703707</v>
      </c>
      <c r="N200" s="37" t="s">
        <v>146</v>
      </c>
      <c r="O200" s="37" t="s">
        <v>147</v>
      </c>
      <c r="P200" s="145">
        <f t="shared" si="16"/>
        <v>1.0533912037062692</v>
      </c>
      <c r="Q200" s="34">
        <f t="shared" si="15"/>
        <v>7800</v>
      </c>
      <c r="R200" s="145">
        <f t="shared" si="17"/>
        <v>0.50093750000000004</v>
      </c>
      <c r="S200" s="145">
        <f t="shared" si="18"/>
        <v>0.55432870370370368</v>
      </c>
      <c r="T200" s="172" t="str">
        <f t="shared" si="19"/>
        <v>Lower Valued</v>
      </c>
    </row>
    <row r="201" spans="1:20">
      <c r="A201" s="35">
        <v>44166.500937500001</v>
      </c>
      <c r="B201" s="36" t="s">
        <v>695</v>
      </c>
      <c r="C201" s="37" t="s">
        <v>696</v>
      </c>
      <c r="D201" s="37" t="s">
        <v>140</v>
      </c>
      <c r="E201" s="37" t="s">
        <v>141</v>
      </c>
      <c r="F201" s="37" t="s">
        <v>142</v>
      </c>
      <c r="G201" s="37" t="s">
        <v>143</v>
      </c>
      <c r="H201" s="37" t="s">
        <v>199</v>
      </c>
      <c r="I201" s="38">
        <v>1</v>
      </c>
      <c r="J201" s="38">
        <v>9120</v>
      </c>
      <c r="K201" s="37" t="s">
        <v>42</v>
      </c>
      <c r="L201" s="36" t="s">
        <v>691</v>
      </c>
      <c r="M201" s="35">
        <v>44167.554328703707</v>
      </c>
      <c r="N201" s="37" t="s">
        <v>146</v>
      </c>
      <c r="O201" s="37" t="s">
        <v>147</v>
      </c>
      <c r="P201" s="145">
        <f t="shared" si="16"/>
        <v>1.0533912037062692</v>
      </c>
      <c r="Q201" s="34">
        <f t="shared" si="15"/>
        <v>9120</v>
      </c>
      <c r="R201" s="145">
        <f t="shared" si="17"/>
        <v>0.50093750000000004</v>
      </c>
      <c r="S201" s="145">
        <f t="shared" si="18"/>
        <v>0.55432870370370368</v>
      </c>
      <c r="T201" s="172" t="str">
        <f t="shared" si="19"/>
        <v>Lower Valued</v>
      </c>
    </row>
    <row r="202" spans="1:20">
      <c r="A202" s="35">
        <v>44166.500949074078</v>
      </c>
      <c r="B202" s="36" t="s">
        <v>695</v>
      </c>
      <c r="C202" s="37" t="s">
        <v>696</v>
      </c>
      <c r="D202" s="37" t="s">
        <v>284</v>
      </c>
      <c r="E202" s="37" t="s">
        <v>285</v>
      </c>
      <c r="F202" s="37" t="s">
        <v>142</v>
      </c>
      <c r="G202" s="37" t="s">
        <v>70</v>
      </c>
      <c r="H202" s="37" t="s">
        <v>360</v>
      </c>
      <c r="I202" s="38">
        <v>1</v>
      </c>
      <c r="J202" s="38">
        <v>3000</v>
      </c>
      <c r="K202" s="37" t="s">
        <v>42</v>
      </c>
      <c r="L202" s="36" t="s">
        <v>691</v>
      </c>
      <c r="M202" s="35">
        <v>44167.554328703707</v>
      </c>
      <c r="N202" s="37" t="s">
        <v>146</v>
      </c>
      <c r="O202" s="37" t="s">
        <v>147</v>
      </c>
      <c r="P202" s="145">
        <f t="shared" si="16"/>
        <v>1.0533796296294895</v>
      </c>
      <c r="Q202" s="34">
        <f t="shared" si="15"/>
        <v>3000</v>
      </c>
      <c r="R202" s="145">
        <f t="shared" si="17"/>
        <v>0.50094907407407407</v>
      </c>
      <c r="S202" s="145">
        <f t="shared" si="18"/>
        <v>0.55432870370370368</v>
      </c>
      <c r="T202" s="172" t="str">
        <f t="shared" si="19"/>
        <v>Lower Valued</v>
      </c>
    </row>
    <row r="203" spans="1:20">
      <c r="A203" s="35">
        <v>44166.500949074078</v>
      </c>
      <c r="B203" s="36" t="s">
        <v>695</v>
      </c>
      <c r="C203" s="37" t="s">
        <v>696</v>
      </c>
      <c r="D203" s="37" t="s">
        <v>164</v>
      </c>
      <c r="E203" s="37" t="s">
        <v>167</v>
      </c>
      <c r="F203" s="37" t="s">
        <v>142</v>
      </c>
      <c r="G203" s="37" t="s">
        <v>96</v>
      </c>
      <c r="H203" s="37" t="s">
        <v>315</v>
      </c>
      <c r="I203" s="38">
        <v>1</v>
      </c>
      <c r="J203" s="38">
        <v>1860</v>
      </c>
      <c r="K203" s="37" t="s">
        <v>42</v>
      </c>
      <c r="L203" s="36" t="s">
        <v>691</v>
      </c>
      <c r="M203" s="35">
        <v>44167.554328703707</v>
      </c>
      <c r="N203" s="37" t="s">
        <v>146</v>
      </c>
      <c r="O203" s="37" t="s">
        <v>147</v>
      </c>
      <c r="P203" s="145">
        <f t="shared" si="16"/>
        <v>1.0533796296294895</v>
      </c>
      <c r="Q203" s="34">
        <f t="shared" si="15"/>
        <v>1860</v>
      </c>
      <c r="R203" s="145">
        <f t="shared" si="17"/>
        <v>0.50094907407407407</v>
      </c>
      <c r="S203" s="145">
        <f t="shared" si="18"/>
        <v>0.55432870370370368</v>
      </c>
      <c r="T203" s="172" t="str">
        <f t="shared" si="19"/>
        <v>Lower Valued</v>
      </c>
    </row>
    <row r="204" spans="1:20">
      <c r="A204" s="35">
        <v>44166.707708333335</v>
      </c>
      <c r="B204" s="36" t="s">
        <v>614</v>
      </c>
      <c r="C204" s="37" t="s">
        <v>615</v>
      </c>
      <c r="D204" s="37" t="s">
        <v>68</v>
      </c>
      <c r="E204" s="37" t="s">
        <v>113</v>
      </c>
      <c r="F204" s="37" t="s">
        <v>142</v>
      </c>
      <c r="G204" s="37" t="s">
        <v>114</v>
      </c>
      <c r="H204" s="37" t="s">
        <v>206</v>
      </c>
      <c r="I204" s="38">
        <v>1</v>
      </c>
      <c r="J204" s="38">
        <v>2000</v>
      </c>
      <c r="K204" s="37" t="s">
        <v>42</v>
      </c>
      <c r="L204" s="36" t="s">
        <v>611</v>
      </c>
      <c r="M204" s="35">
        <v>44167.672569444447</v>
      </c>
      <c r="N204" s="37" t="s">
        <v>146</v>
      </c>
      <c r="O204" s="37" t="s">
        <v>147</v>
      </c>
      <c r="P204" s="145">
        <f t="shared" si="16"/>
        <v>0.9648611111115315</v>
      </c>
      <c r="Q204" s="34">
        <f t="shared" si="15"/>
        <v>2000</v>
      </c>
      <c r="R204" s="145">
        <f t="shared" si="17"/>
        <v>0.70770833333333327</v>
      </c>
      <c r="S204" s="145">
        <f t="shared" si="18"/>
        <v>0.67256944444444444</v>
      </c>
      <c r="T204" s="172" t="str">
        <f t="shared" si="19"/>
        <v>Lower Valued</v>
      </c>
    </row>
    <row r="205" spans="1:20">
      <c r="A205" s="35">
        <v>44166.707708333335</v>
      </c>
      <c r="B205" s="36" t="s">
        <v>614</v>
      </c>
      <c r="C205" s="37" t="s">
        <v>615</v>
      </c>
      <c r="D205" s="37" t="s">
        <v>140</v>
      </c>
      <c r="E205" s="37" t="s">
        <v>141</v>
      </c>
      <c r="F205" s="37" t="s">
        <v>142</v>
      </c>
      <c r="G205" s="37" t="s">
        <v>143</v>
      </c>
      <c r="H205" s="37" t="s">
        <v>199</v>
      </c>
      <c r="I205" s="38">
        <v>1</v>
      </c>
      <c r="J205" s="38">
        <v>9120</v>
      </c>
      <c r="K205" s="37" t="s">
        <v>42</v>
      </c>
      <c r="L205" s="36" t="s">
        <v>611</v>
      </c>
      <c r="M205" s="35">
        <v>44167.672569444447</v>
      </c>
      <c r="N205" s="37" t="s">
        <v>146</v>
      </c>
      <c r="O205" s="37" t="s">
        <v>147</v>
      </c>
      <c r="P205" s="145">
        <f t="shared" si="16"/>
        <v>0.9648611111115315</v>
      </c>
      <c r="Q205" s="34">
        <f t="shared" si="15"/>
        <v>9120</v>
      </c>
      <c r="R205" s="145">
        <f t="shared" si="17"/>
        <v>0.70770833333333327</v>
      </c>
      <c r="S205" s="145">
        <f t="shared" si="18"/>
        <v>0.67256944444444444</v>
      </c>
      <c r="T205" s="172" t="str">
        <f t="shared" si="19"/>
        <v>Lower Valued</v>
      </c>
    </row>
    <row r="206" spans="1:20">
      <c r="A206" s="35">
        <v>44166.591874999998</v>
      </c>
      <c r="B206" s="36" t="s">
        <v>652</v>
      </c>
      <c r="C206" s="37" t="s">
        <v>653</v>
      </c>
      <c r="D206" s="37" t="s">
        <v>140</v>
      </c>
      <c r="E206" s="37" t="s">
        <v>141</v>
      </c>
      <c r="F206" s="37" t="s">
        <v>142</v>
      </c>
      <c r="G206" s="37" t="s">
        <v>143</v>
      </c>
      <c r="H206" s="37" t="s">
        <v>199</v>
      </c>
      <c r="I206" s="38">
        <v>2</v>
      </c>
      <c r="J206" s="38">
        <v>9120</v>
      </c>
      <c r="K206" s="37" t="s">
        <v>42</v>
      </c>
      <c r="L206" s="36" t="s">
        <v>654</v>
      </c>
      <c r="M206" s="35">
        <v>44167.75980324074</v>
      </c>
      <c r="N206" s="37" t="s">
        <v>146</v>
      </c>
      <c r="O206" s="37" t="s">
        <v>147</v>
      </c>
      <c r="P206" s="145">
        <f t="shared" si="16"/>
        <v>1.1679282407421852</v>
      </c>
      <c r="Q206" s="34">
        <f t="shared" si="15"/>
        <v>18240</v>
      </c>
      <c r="R206" s="145">
        <f t="shared" si="17"/>
        <v>0.59187500000000004</v>
      </c>
      <c r="S206" s="145">
        <f t="shared" si="18"/>
        <v>0.75980324074074079</v>
      </c>
      <c r="T206" s="172" t="str">
        <f t="shared" si="19"/>
        <v>High Valued</v>
      </c>
    </row>
    <row r="207" spans="1:20">
      <c r="A207" s="35">
        <v>44166.726064814815</v>
      </c>
      <c r="B207" s="36" t="s">
        <v>404</v>
      </c>
      <c r="C207" s="37" t="s">
        <v>405</v>
      </c>
      <c r="D207" s="37" t="s">
        <v>284</v>
      </c>
      <c r="E207" s="37" t="s">
        <v>285</v>
      </c>
      <c r="F207" s="37" t="s">
        <v>142</v>
      </c>
      <c r="G207" s="37" t="s">
        <v>70</v>
      </c>
      <c r="H207" s="37" t="s">
        <v>286</v>
      </c>
      <c r="I207" s="38">
        <v>1</v>
      </c>
      <c r="J207" s="38">
        <v>3000</v>
      </c>
      <c r="K207" s="37" t="s">
        <v>42</v>
      </c>
      <c r="L207" s="36" t="s">
        <v>398</v>
      </c>
      <c r="M207" s="35">
        <v>44167.785462962966</v>
      </c>
      <c r="N207" s="37" t="s">
        <v>146</v>
      </c>
      <c r="O207" s="37" t="s">
        <v>147</v>
      </c>
      <c r="P207" s="145">
        <f t="shared" si="16"/>
        <v>1.0593981481506489</v>
      </c>
      <c r="Q207" s="34">
        <f t="shared" si="15"/>
        <v>3000</v>
      </c>
      <c r="R207" s="145">
        <f t="shared" si="17"/>
        <v>0.72606481481481477</v>
      </c>
      <c r="S207" s="145">
        <f t="shared" si="18"/>
        <v>0.78546296296296303</v>
      </c>
      <c r="T207" s="172" t="str">
        <f t="shared" si="19"/>
        <v>Lower Valued</v>
      </c>
    </row>
    <row r="208" spans="1:20">
      <c r="A208" s="35">
        <v>44166.726064814815</v>
      </c>
      <c r="B208" s="36" t="s">
        <v>404</v>
      </c>
      <c r="C208" s="37" t="s">
        <v>405</v>
      </c>
      <c r="D208" s="37" t="s">
        <v>164</v>
      </c>
      <c r="E208" s="37" t="s">
        <v>167</v>
      </c>
      <c r="F208" s="37" t="s">
        <v>142</v>
      </c>
      <c r="G208" s="37" t="s">
        <v>96</v>
      </c>
      <c r="H208" s="37" t="s">
        <v>244</v>
      </c>
      <c r="I208" s="38">
        <v>1</v>
      </c>
      <c r="J208" s="38">
        <v>4400</v>
      </c>
      <c r="K208" s="37" t="s">
        <v>42</v>
      </c>
      <c r="L208" s="36" t="s">
        <v>398</v>
      </c>
      <c r="M208" s="35">
        <v>44167.785462962966</v>
      </c>
      <c r="N208" s="37" t="s">
        <v>146</v>
      </c>
      <c r="O208" s="37" t="s">
        <v>147</v>
      </c>
      <c r="P208" s="145">
        <f t="shared" si="16"/>
        <v>1.0593981481506489</v>
      </c>
      <c r="Q208" s="34">
        <f t="shared" si="15"/>
        <v>4400</v>
      </c>
      <c r="R208" s="145">
        <f t="shared" si="17"/>
        <v>0.72606481481481477</v>
      </c>
      <c r="S208" s="145">
        <f t="shared" si="18"/>
        <v>0.78546296296296303</v>
      </c>
      <c r="T208" s="172" t="str">
        <f t="shared" si="19"/>
        <v>Lower Valued</v>
      </c>
    </row>
    <row r="209" spans="1:20">
      <c r="A209" s="35">
        <v>44166.624803240738</v>
      </c>
      <c r="B209" s="36" t="s">
        <v>434</v>
      </c>
      <c r="C209" s="37" t="s">
        <v>435</v>
      </c>
      <c r="D209" s="37" t="s">
        <v>140</v>
      </c>
      <c r="E209" s="37" t="s">
        <v>141</v>
      </c>
      <c r="F209" s="37" t="s">
        <v>142</v>
      </c>
      <c r="G209" s="37" t="s">
        <v>143</v>
      </c>
      <c r="H209" s="37" t="s">
        <v>436</v>
      </c>
      <c r="I209" s="38">
        <v>1</v>
      </c>
      <c r="J209" s="38">
        <v>9350</v>
      </c>
      <c r="K209" s="37" t="s">
        <v>42</v>
      </c>
      <c r="L209" s="36" t="s">
        <v>414</v>
      </c>
      <c r="M209" s="35">
        <v>44167.814247685186</v>
      </c>
      <c r="N209" s="37" t="s">
        <v>146</v>
      </c>
      <c r="O209" s="37" t="s">
        <v>54</v>
      </c>
      <c r="P209" s="145">
        <f t="shared" si="16"/>
        <v>1.1894444444478722</v>
      </c>
      <c r="Q209" s="34">
        <f t="shared" si="15"/>
        <v>9350</v>
      </c>
      <c r="R209" s="145">
        <f t="shared" si="17"/>
        <v>0.62480324074074078</v>
      </c>
      <c r="S209" s="145">
        <f t="shared" si="18"/>
        <v>0.81424768518518509</v>
      </c>
      <c r="T209" s="172" t="str">
        <f t="shared" si="19"/>
        <v>Lower Valued</v>
      </c>
    </row>
    <row r="210" spans="1:20">
      <c r="A210" s="35">
        <v>44166.401458333334</v>
      </c>
      <c r="B210" s="36" t="s">
        <v>429</v>
      </c>
      <c r="C210" s="37" t="s">
        <v>430</v>
      </c>
      <c r="D210" s="37" t="s">
        <v>140</v>
      </c>
      <c r="E210" s="37" t="s">
        <v>141</v>
      </c>
      <c r="F210" s="37" t="s">
        <v>142</v>
      </c>
      <c r="G210" s="37" t="s">
        <v>143</v>
      </c>
      <c r="H210" s="37" t="s">
        <v>313</v>
      </c>
      <c r="I210" s="38">
        <v>5</v>
      </c>
      <c r="J210" s="38">
        <v>10050</v>
      </c>
      <c r="K210" s="37" t="s">
        <v>42</v>
      </c>
      <c r="L210" s="36" t="s">
        <v>414</v>
      </c>
      <c r="M210" s="35">
        <v>44167.815625000003</v>
      </c>
      <c r="N210" s="37" t="s">
        <v>431</v>
      </c>
      <c r="O210" s="37" t="s">
        <v>54</v>
      </c>
      <c r="P210" s="145">
        <f t="shared" si="16"/>
        <v>1.414166666669189</v>
      </c>
      <c r="Q210" s="34">
        <f t="shared" si="15"/>
        <v>50250</v>
      </c>
      <c r="R210" s="145">
        <f t="shared" si="17"/>
        <v>0.40145833333333331</v>
      </c>
      <c r="S210" s="145">
        <f t="shared" si="18"/>
        <v>0.81562499999999993</v>
      </c>
      <c r="T210" s="172" t="str">
        <f t="shared" si="19"/>
        <v>High Valued</v>
      </c>
    </row>
    <row r="211" spans="1:20">
      <c r="A211" s="35">
        <v>44166.401458333334</v>
      </c>
      <c r="B211" s="36" t="s">
        <v>429</v>
      </c>
      <c r="C211" s="37" t="s">
        <v>430</v>
      </c>
      <c r="D211" s="37" t="s">
        <v>140</v>
      </c>
      <c r="E211" s="37" t="s">
        <v>214</v>
      </c>
      <c r="F211" s="37" t="s">
        <v>142</v>
      </c>
      <c r="G211" s="37" t="s">
        <v>114</v>
      </c>
      <c r="H211" s="37" t="s">
        <v>215</v>
      </c>
      <c r="I211" s="38">
        <v>2</v>
      </c>
      <c r="J211" s="38">
        <v>7450</v>
      </c>
      <c r="K211" s="37" t="s">
        <v>42</v>
      </c>
      <c r="L211" s="36" t="s">
        <v>414</v>
      </c>
      <c r="M211" s="35">
        <v>44167.815625000003</v>
      </c>
      <c r="N211" s="37" t="s">
        <v>431</v>
      </c>
      <c r="O211" s="37" t="s">
        <v>54</v>
      </c>
      <c r="P211" s="145">
        <f t="shared" si="16"/>
        <v>1.414166666669189</v>
      </c>
      <c r="Q211" s="34">
        <f t="shared" si="15"/>
        <v>14900</v>
      </c>
      <c r="R211" s="145">
        <f t="shared" si="17"/>
        <v>0.40145833333333331</v>
      </c>
      <c r="S211" s="145">
        <f t="shared" si="18"/>
        <v>0.81562499999999993</v>
      </c>
      <c r="T211" s="172" t="str">
        <f t="shared" si="19"/>
        <v>High Valued</v>
      </c>
    </row>
    <row r="212" spans="1:20">
      <c r="A212" s="35">
        <v>44166.401458333334</v>
      </c>
      <c r="B212" s="36" t="s">
        <v>429</v>
      </c>
      <c r="C212" s="37" t="s">
        <v>430</v>
      </c>
      <c r="D212" s="37" t="s">
        <v>140</v>
      </c>
      <c r="E212" s="37" t="s">
        <v>141</v>
      </c>
      <c r="F212" s="37" t="s">
        <v>142</v>
      </c>
      <c r="G212" s="37" t="s">
        <v>143</v>
      </c>
      <c r="H212" s="37" t="s">
        <v>199</v>
      </c>
      <c r="I212" s="38">
        <v>5</v>
      </c>
      <c r="J212" s="38">
        <v>9120</v>
      </c>
      <c r="K212" s="37" t="s">
        <v>42</v>
      </c>
      <c r="L212" s="36" t="s">
        <v>414</v>
      </c>
      <c r="M212" s="35">
        <v>44167.815625000003</v>
      </c>
      <c r="N212" s="37" t="s">
        <v>431</v>
      </c>
      <c r="O212" s="37" t="s">
        <v>54</v>
      </c>
      <c r="P212" s="145">
        <f t="shared" si="16"/>
        <v>1.414166666669189</v>
      </c>
      <c r="Q212" s="34">
        <f t="shared" si="15"/>
        <v>45600</v>
      </c>
      <c r="R212" s="145">
        <f t="shared" si="17"/>
        <v>0.40145833333333331</v>
      </c>
      <c r="S212" s="145">
        <f t="shared" si="18"/>
        <v>0.81562499999999993</v>
      </c>
      <c r="T212" s="172" t="str">
        <f t="shared" si="19"/>
        <v>High Valued</v>
      </c>
    </row>
    <row r="213" spans="1:20">
      <c r="A213" s="35">
        <v>44167.743055555555</v>
      </c>
      <c r="B213" s="36" t="s">
        <v>782</v>
      </c>
      <c r="C213" s="37" t="s">
        <v>783</v>
      </c>
      <c r="D213" s="37" t="s">
        <v>68</v>
      </c>
      <c r="E213" s="37" t="s">
        <v>113</v>
      </c>
      <c r="F213" s="37" t="s">
        <v>142</v>
      </c>
      <c r="G213" s="37" t="s">
        <v>114</v>
      </c>
      <c r="H213" s="37" t="s">
        <v>206</v>
      </c>
      <c r="I213" s="38">
        <v>3</v>
      </c>
      <c r="J213" s="38">
        <v>2000</v>
      </c>
      <c r="K213" s="37" t="s">
        <v>42</v>
      </c>
      <c r="L213" s="36" t="s">
        <v>780</v>
      </c>
      <c r="M213" s="35">
        <v>44168.457372685189</v>
      </c>
      <c r="N213" s="37" t="s">
        <v>295</v>
      </c>
      <c r="O213" s="37" t="s">
        <v>147</v>
      </c>
      <c r="P213" s="145">
        <f t="shared" si="16"/>
        <v>0.71431712963385507</v>
      </c>
      <c r="Q213" s="34">
        <f t="shared" si="15"/>
        <v>6000</v>
      </c>
      <c r="R213" s="145">
        <f t="shared" si="17"/>
        <v>0.74305555555555547</v>
      </c>
      <c r="S213" s="145">
        <f t="shared" si="18"/>
        <v>0.4573726851851852</v>
      </c>
      <c r="T213" s="172" t="str">
        <f t="shared" si="19"/>
        <v>Lower Valued</v>
      </c>
    </row>
    <row r="214" spans="1:20">
      <c r="A214" s="35">
        <v>44167.743055555555</v>
      </c>
      <c r="B214" s="36" t="s">
        <v>782</v>
      </c>
      <c r="C214" s="37" t="s">
        <v>783</v>
      </c>
      <c r="D214" s="37" t="s">
        <v>187</v>
      </c>
      <c r="E214" s="37" t="s">
        <v>188</v>
      </c>
      <c r="F214" s="37" t="s">
        <v>142</v>
      </c>
      <c r="G214" s="37" t="s">
        <v>143</v>
      </c>
      <c r="H214" s="37" t="s">
        <v>189</v>
      </c>
      <c r="I214" s="38">
        <v>1</v>
      </c>
      <c r="J214" s="38">
        <v>9050</v>
      </c>
      <c r="K214" s="37" t="s">
        <v>42</v>
      </c>
      <c r="L214" s="36" t="s">
        <v>780</v>
      </c>
      <c r="M214" s="35">
        <v>44168.457372685189</v>
      </c>
      <c r="N214" s="37" t="s">
        <v>295</v>
      </c>
      <c r="O214" s="37" t="s">
        <v>147</v>
      </c>
      <c r="P214" s="145">
        <f t="shared" si="16"/>
        <v>0.71431712963385507</v>
      </c>
      <c r="Q214" s="34">
        <f t="shared" si="15"/>
        <v>9050</v>
      </c>
      <c r="R214" s="145">
        <f t="shared" si="17"/>
        <v>0.74305555555555547</v>
      </c>
      <c r="S214" s="145">
        <f t="shared" si="18"/>
        <v>0.4573726851851852</v>
      </c>
      <c r="T214" s="172" t="str">
        <f t="shared" si="19"/>
        <v>Lower Valued</v>
      </c>
    </row>
    <row r="215" spans="1:20">
      <c r="A215" s="35">
        <v>44167.663090277776</v>
      </c>
      <c r="B215" s="36" t="s">
        <v>377</v>
      </c>
      <c r="C215" s="37" t="s">
        <v>300</v>
      </c>
      <c r="D215" s="37" t="s">
        <v>140</v>
      </c>
      <c r="E215" s="37" t="s">
        <v>141</v>
      </c>
      <c r="F215" s="37" t="s">
        <v>142</v>
      </c>
      <c r="G215" s="37" t="s">
        <v>143</v>
      </c>
      <c r="H215" s="37" t="s">
        <v>144</v>
      </c>
      <c r="I215" s="38">
        <v>1</v>
      </c>
      <c r="J215" s="38">
        <v>11200</v>
      </c>
      <c r="K215" s="37" t="s">
        <v>42</v>
      </c>
      <c r="L215" s="36" t="s">
        <v>374</v>
      </c>
      <c r="M215" s="35">
        <v>44168.471863425926</v>
      </c>
      <c r="N215" s="37" t="s">
        <v>295</v>
      </c>
      <c r="O215" s="37" t="s">
        <v>147</v>
      </c>
      <c r="P215" s="145">
        <f t="shared" si="16"/>
        <v>0.80877314815006685</v>
      </c>
      <c r="Q215" s="34">
        <f t="shared" si="15"/>
        <v>11200</v>
      </c>
      <c r="R215" s="145">
        <f t="shared" si="17"/>
        <v>0.66309027777777774</v>
      </c>
      <c r="S215" s="145">
        <f t="shared" si="18"/>
        <v>0.47186342592592595</v>
      </c>
      <c r="T215" s="172" t="str">
        <f t="shared" si="19"/>
        <v>High Valued</v>
      </c>
    </row>
    <row r="216" spans="1:20">
      <c r="A216" s="35">
        <v>44167.663090277776</v>
      </c>
      <c r="B216" s="36" t="s">
        <v>377</v>
      </c>
      <c r="C216" s="37" t="s">
        <v>300</v>
      </c>
      <c r="D216" s="37" t="s">
        <v>171</v>
      </c>
      <c r="E216" s="37" t="s">
        <v>343</v>
      </c>
      <c r="F216" s="37" t="s">
        <v>142</v>
      </c>
      <c r="G216" s="37" t="s">
        <v>96</v>
      </c>
      <c r="H216" s="37" t="s">
        <v>344</v>
      </c>
      <c r="I216" s="38">
        <v>1</v>
      </c>
      <c r="J216" s="38">
        <v>11000</v>
      </c>
      <c r="K216" s="37" t="s">
        <v>42</v>
      </c>
      <c r="L216" s="36" t="s">
        <v>374</v>
      </c>
      <c r="M216" s="35">
        <v>44168.471863425926</v>
      </c>
      <c r="N216" s="37" t="s">
        <v>295</v>
      </c>
      <c r="O216" s="37" t="s">
        <v>147</v>
      </c>
      <c r="P216" s="145">
        <f t="shared" si="16"/>
        <v>0.80877314815006685</v>
      </c>
      <c r="Q216" s="34">
        <f t="shared" si="15"/>
        <v>11000</v>
      </c>
      <c r="R216" s="145">
        <f t="shared" si="17"/>
        <v>0.66309027777777774</v>
      </c>
      <c r="S216" s="145">
        <f t="shared" si="18"/>
        <v>0.47186342592592595</v>
      </c>
      <c r="T216" s="172" t="str">
        <f t="shared" si="19"/>
        <v>High Valued</v>
      </c>
    </row>
    <row r="217" spans="1:20">
      <c r="A217" s="35">
        <v>44167.588009259256</v>
      </c>
      <c r="B217" s="36" t="s">
        <v>1047</v>
      </c>
      <c r="C217" s="37" t="s">
        <v>1048</v>
      </c>
      <c r="D217" s="37" t="s">
        <v>187</v>
      </c>
      <c r="E217" s="37" t="s">
        <v>188</v>
      </c>
      <c r="F217" s="37" t="s">
        <v>142</v>
      </c>
      <c r="G217" s="37" t="s">
        <v>143</v>
      </c>
      <c r="H217" s="37" t="s">
        <v>189</v>
      </c>
      <c r="I217" s="38">
        <v>1</v>
      </c>
      <c r="J217" s="38">
        <v>9050</v>
      </c>
      <c r="K217" s="37" t="s">
        <v>42</v>
      </c>
      <c r="L217" s="36" t="s">
        <v>1046</v>
      </c>
      <c r="M217" s="35">
        <v>44168.499016203707</v>
      </c>
      <c r="N217" s="37" t="s">
        <v>146</v>
      </c>
      <c r="O217" s="37" t="s">
        <v>147</v>
      </c>
      <c r="P217" s="145">
        <f t="shared" si="16"/>
        <v>0.91100694445049157</v>
      </c>
      <c r="Q217" s="34">
        <f t="shared" si="15"/>
        <v>9050</v>
      </c>
      <c r="R217" s="145">
        <f t="shared" si="17"/>
        <v>0.58800925925925929</v>
      </c>
      <c r="S217" s="145">
        <f t="shared" si="18"/>
        <v>0.49901620370370375</v>
      </c>
      <c r="T217" s="172" t="str">
        <f t="shared" si="19"/>
        <v>Lower Valued</v>
      </c>
    </row>
    <row r="218" spans="1:20">
      <c r="A218" s="35">
        <v>44167.588009259256</v>
      </c>
      <c r="B218" s="36" t="s">
        <v>1047</v>
      </c>
      <c r="C218" s="37" t="s">
        <v>1048</v>
      </c>
      <c r="D218" s="37" t="s">
        <v>94</v>
      </c>
      <c r="E218" s="37" t="s">
        <v>95</v>
      </c>
      <c r="F218" s="37" t="s">
        <v>142</v>
      </c>
      <c r="G218" s="37" t="s">
        <v>96</v>
      </c>
      <c r="H218" s="37" t="s">
        <v>341</v>
      </c>
      <c r="I218" s="38">
        <v>1</v>
      </c>
      <c r="J218" s="38">
        <v>7000</v>
      </c>
      <c r="K218" s="37" t="s">
        <v>42</v>
      </c>
      <c r="L218" s="36" t="s">
        <v>1046</v>
      </c>
      <c r="M218" s="35">
        <v>44168.499016203707</v>
      </c>
      <c r="N218" s="37" t="s">
        <v>146</v>
      </c>
      <c r="O218" s="37" t="s">
        <v>147</v>
      </c>
      <c r="P218" s="145">
        <f t="shared" si="16"/>
        <v>0.91100694445049157</v>
      </c>
      <c r="Q218" s="34">
        <f t="shared" si="15"/>
        <v>7000</v>
      </c>
      <c r="R218" s="145">
        <f t="shared" si="17"/>
        <v>0.58800925925925929</v>
      </c>
      <c r="S218" s="145">
        <f t="shared" si="18"/>
        <v>0.49901620370370375</v>
      </c>
      <c r="T218" s="172" t="str">
        <f t="shared" si="19"/>
        <v>Lower Valued</v>
      </c>
    </row>
    <row r="219" spans="1:20">
      <c r="A219" s="35">
        <v>44167.588009259256</v>
      </c>
      <c r="B219" s="36" t="s">
        <v>1047</v>
      </c>
      <c r="C219" s="37" t="s">
        <v>1048</v>
      </c>
      <c r="D219" s="37" t="s">
        <v>68</v>
      </c>
      <c r="E219" s="37" t="s">
        <v>113</v>
      </c>
      <c r="F219" s="37" t="s">
        <v>142</v>
      </c>
      <c r="G219" s="37" t="s">
        <v>114</v>
      </c>
      <c r="H219" s="37" t="s">
        <v>206</v>
      </c>
      <c r="I219" s="38">
        <v>2</v>
      </c>
      <c r="J219" s="38">
        <v>2000</v>
      </c>
      <c r="K219" s="37" t="s">
        <v>42</v>
      </c>
      <c r="L219" s="36" t="s">
        <v>1046</v>
      </c>
      <c r="M219" s="35">
        <v>44168.499016203707</v>
      </c>
      <c r="N219" s="37" t="s">
        <v>146</v>
      </c>
      <c r="O219" s="37" t="s">
        <v>147</v>
      </c>
      <c r="P219" s="145">
        <f t="shared" si="16"/>
        <v>0.91100694445049157</v>
      </c>
      <c r="Q219" s="34">
        <f t="shared" si="15"/>
        <v>4000</v>
      </c>
      <c r="R219" s="145">
        <f t="shared" si="17"/>
        <v>0.58800925925925929</v>
      </c>
      <c r="S219" s="145">
        <f t="shared" si="18"/>
        <v>0.49901620370370375</v>
      </c>
      <c r="T219" s="172" t="str">
        <f t="shared" si="19"/>
        <v>Lower Valued</v>
      </c>
    </row>
    <row r="220" spans="1:20">
      <c r="A220" s="35">
        <v>44167.588009259256</v>
      </c>
      <c r="B220" s="36" t="s">
        <v>1047</v>
      </c>
      <c r="C220" s="37" t="s">
        <v>1048</v>
      </c>
      <c r="D220" s="37" t="s">
        <v>164</v>
      </c>
      <c r="E220" s="37" t="s">
        <v>167</v>
      </c>
      <c r="F220" s="37" t="s">
        <v>142</v>
      </c>
      <c r="G220" s="37" t="s">
        <v>96</v>
      </c>
      <c r="H220" s="37" t="s">
        <v>209</v>
      </c>
      <c r="I220" s="38">
        <v>1</v>
      </c>
      <c r="J220" s="38">
        <v>3750</v>
      </c>
      <c r="K220" s="37" t="s">
        <v>42</v>
      </c>
      <c r="L220" s="36" t="s">
        <v>1046</v>
      </c>
      <c r="M220" s="35">
        <v>44168.499016203707</v>
      </c>
      <c r="N220" s="37" t="s">
        <v>146</v>
      </c>
      <c r="O220" s="37" t="s">
        <v>147</v>
      </c>
      <c r="P220" s="145">
        <f t="shared" si="16"/>
        <v>0.91100694445049157</v>
      </c>
      <c r="Q220" s="34">
        <f t="shared" si="15"/>
        <v>3750</v>
      </c>
      <c r="R220" s="145">
        <f t="shared" si="17"/>
        <v>0.58800925925925929</v>
      </c>
      <c r="S220" s="145">
        <f t="shared" si="18"/>
        <v>0.49901620370370375</v>
      </c>
      <c r="T220" s="172" t="str">
        <f t="shared" si="19"/>
        <v>Lower Valued</v>
      </c>
    </row>
    <row r="221" spans="1:20">
      <c r="A221" s="35">
        <v>44167.72824074074</v>
      </c>
      <c r="B221" s="36" t="s">
        <v>625</v>
      </c>
      <c r="C221" s="37" t="s">
        <v>626</v>
      </c>
      <c r="D221" s="37" t="s">
        <v>94</v>
      </c>
      <c r="E221" s="37" t="s">
        <v>95</v>
      </c>
      <c r="F221" s="37" t="s">
        <v>142</v>
      </c>
      <c r="G221" s="37" t="s">
        <v>96</v>
      </c>
      <c r="H221" s="37" t="s">
        <v>170</v>
      </c>
      <c r="I221" s="38">
        <v>1</v>
      </c>
      <c r="J221" s="38">
        <v>6750</v>
      </c>
      <c r="K221" s="37" t="s">
        <v>42</v>
      </c>
      <c r="L221" s="36" t="s">
        <v>621</v>
      </c>
      <c r="M221" s="35">
        <v>44168.516458333332</v>
      </c>
      <c r="N221" s="37" t="s">
        <v>146</v>
      </c>
      <c r="O221" s="37" t="s">
        <v>147</v>
      </c>
      <c r="P221" s="145">
        <f t="shared" si="16"/>
        <v>0.78821759259153623</v>
      </c>
      <c r="Q221" s="34">
        <f t="shared" si="15"/>
        <v>6750</v>
      </c>
      <c r="R221" s="145">
        <f t="shared" si="17"/>
        <v>0.72824074074074074</v>
      </c>
      <c r="S221" s="145">
        <f t="shared" si="18"/>
        <v>0.51645833333333335</v>
      </c>
      <c r="T221" s="172" t="str">
        <f t="shared" si="19"/>
        <v>Lower Valued</v>
      </c>
    </row>
    <row r="222" spans="1:20">
      <c r="A222" s="35">
        <v>44167.72824074074</v>
      </c>
      <c r="B222" s="36" t="s">
        <v>625</v>
      </c>
      <c r="C222" s="37" t="s">
        <v>626</v>
      </c>
      <c r="D222" s="37" t="s">
        <v>140</v>
      </c>
      <c r="E222" s="37" t="s">
        <v>141</v>
      </c>
      <c r="F222" s="37" t="s">
        <v>142</v>
      </c>
      <c r="G222" s="37" t="s">
        <v>143</v>
      </c>
      <c r="H222" s="37" t="s">
        <v>199</v>
      </c>
      <c r="I222" s="38">
        <v>1</v>
      </c>
      <c r="J222" s="38">
        <v>9120</v>
      </c>
      <c r="K222" s="37" t="s">
        <v>42</v>
      </c>
      <c r="L222" s="36" t="s">
        <v>621</v>
      </c>
      <c r="M222" s="35">
        <v>44168.516458333332</v>
      </c>
      <c r="N222" s="37" t="s">
        <v>146</v>
      </c>
      <c r="O222" s="37" t="s">
        <v>147</v>
      </c>
      <c r="P222" s="145">
        <f t="shared" si="16"/>
        <v>0.78821759259153623</v>
      </c>
      <c r="Q222" s="34">
        <f t="shared" si="15"/>
        <v>9120</v>
      </c>
      <c r="R222" s="145">
        <f t="shared" si="17"/>
        <v>0.72824074074074074</v>
      </c>
      <c r="S222" s="145">
        <f t="shared" si="18"/>
        <v>0.51645833333333335</v>
      </c>
      <c r="T222" s="172" t="str">
        <f t="shared" si="19"/>
        <v>Lower Valued</v>
      </c>
    </row>
    <row r="223" spans="1:20">
      <c r="A223" s="35">
        <v>44166.751307870371</v>
      </c>
      <c r="B223" s="36" t="s">
        <v>656</v>
      </c>
      <c r="C223" s="37" t="s">
        <v>574</v>
      </c>
      <c r="D223" s="37" t="s">
        <v>140</v>
      </c>
      <c r="E223" s="37" t="s">
        <v>141</v>
      </c>
      <c r="F223" s="37" t="s">
        <v>142</v>
      </c>
      <c r="G223" s="37" t="s">
        <v>143</v>
      </c>
      <c r="H223" s="37" t="s">
        <v>144</v>
      </c>
      <c r="I223" s="38">
        <v>1</v>
      </c>
      <c r="J223" s="38">
        <v>11200</v>
      </c>
      <c r="K223" s="37" t="s">
        <v>42</v>
      </c>
      <c r="L223" s="36" t="s">
        <v>654</v>
      </c>
      <c r="M223" s="35">
        <v>44168.681759259256</v>
      </c>
      <c r="N223" s="37" t="s">
        <v>146</v>
      </c>
      <c r="O223" s="37" t="s">
        <v>147</v>
      </c>
      <c r="P223" s="145">
        <f t="shared" si="16"/>
        <v>1.9304513888855581</v>
      </c>
      <c r="Q223" s="34">
        <f t="shared" si="15"/>
        <v>11200</v>
      </c>
      <c r="R223" s="145">
        <f t="shared" si="17"/>
        <v>0.75130787037037028</v>
      </c>
      <c r="S223" s="145">
        <f t="shared" si="18"/>
        <v>0.68175925925925929</v>
      </c>
      <c r="T223" s="172" t="str">
        <f t="shared" si="19"/>
        <v>High Valued</v>
      </c>
    </row>
    <row r="224" spans="1:20">
      <c r="A224" s="35">
        <v>44166.751307870371</v>
      </c>
      <c r="B224" s="36" t="s">
        <v>656</v>
      </c>
      <c r="C224" s="37" t="s">
        <v>574</v>
      </c>
      <c r="D224" s="37" t="s">
        <v>140</v>
      </c>
      <c r="E224" s="37" t="s">
        <v>141</v>
      </c>
      <c r="F224" s="37" t="s">
        <v>142</v>
      </c>
      <c r="G224" s="37" t="s">
        <v>143</v>
      </c>
      <c r="H224" s="37" t="s">
        <v>199</v>
      </c>
      <c r="I224" s="38">
        <v>1</v>
      </c>
      <c r="J224" s="38">
        <v>9120</v>
      </c>
      <c r="K224" s="37" t="s">
        <v>42</v>
      </c>
      <c r="L224" s="36" t="s">
        <v>654</v>
      </c>
      <c r="M224" s="35">
        <v>44168.681759259256</v>
      </c>
      <c r="N224" s="37" t="s">
        <v>146</v>
      </c>
      <c r="O224" s="37" t="s">
        <v>147</v>
      </c>
      <c r="P224" s="145">
        <f t="shared" si="16"/>
        <v>1.9304513888855581</v>
      </c>
      <c r="Q224" s="34">
        <f t="shared" si="15"/>
        <v>9120</v>
      </c>
      <c r="R224" s="145">
        <f t="shared" si="17"/>
        <v>0.75130787037037028</v>
      </c>
      <c r="S224" s="145">
        <f t="shared" si="18"/>
        <v>0.68175925925925929</v>
      </c>
      <c r="T224" s="172" t="str">
        <f t="shared" si="19"/>
        <v>Lower Valued</v>
      </c>
    </row>
    <row r="225" spans="1:20">
      <c r="A225" s="35">
        <v>44166.786296296297</v>
      </c>
      <c r="B225" s="36" t="s">
        <v>318</v>
      </c>
      <c r="C225" s="37" t="s">
        <v>246</v>
      </c>
      <c r="D225" s="37" t="s">
        <v>171</v>
      </c>
      <c r="E225" s="37" t="s">
        <v>172</v>
      </c>
      <c r="F225" s="37" t="s">
        <v>142</v>
      </c>
      <c r="G225" s="37" t="s">
        <v>96</v>
      </c>
      <c r="H225" s="37" t="s">
        <v>173</v>
      </c>
      <c r="I225" s="38">
        <v>15</v>
      </c>
      <c r="J225" s="38">
        <v>8500</v>
      </c>
      <c r="K225" s="37" t="s">
        <v>42</v>
      </c>
      <c r="L225" s="36" t="s">
        <v>319</v>
      </c>
      <c r="M225" s="35">
        <v>44168.713877314818</v>
      </c>
      <c r="N225" s="37" t="s">
        <v>146</v>
      </c>
      <c r="O225" s="37" t="s">
        <v>54</v>
      </c>
      <c r="P225" s="145">
        <f t="shared" si="16"/>
        <v>1.9275810185208684</v>
      </c>
      <c r="Q225" s="34">
        <f t="shared" si="15"/>
        <v>127500</v>
      </c>
      <c r="R225" s="145">
        <f t="shared" si="17"/>
        <v>0.78629629629629638</v>
      </c>
      <c r="S225" s="145">
        <f t="shared" si="18"/>
        <v>0.71387731481481476</v>
      </c>
      <c r="T225" s="172" t="str">
        <f t="shared" si="19"/>
        <v>High Valued</v>
      </c>
    </row>
    <row r="226" spans="1:20">
      <c r="A226" s="35">
        <v>44167.492245370369</v>
      </c>
      <c r="B226" s="36" t="s">
        <v>320</v>
      </c>
      <c r="C226" s="37" t="s">
        <v>246</v>
      </c>
      <c r="D226" s="37" t="s">
        <v>94</v>
      </c>
      <c r="E226" s="37" t="s">
        <v>95</v>
      </c>
      <c r="F226" s="37" t="s">
        <v>142</v>
      </c>
      <c r="G226" s="37" t="s">
        <v>96</v>
      </c>
      <c r="H226" s="37" t="s">
        <v>98</v>
      </c>
      <c r="I226" s="38">
        <v>10</v>
      </c>
      <c r="J226" s="38">
        <v>8500</v>
      </c>
      <c r="K226" s="37" t="s">
        <v>42</v>
      </c>
      <c r="L226" s="36" t="s">
        <v>319</v>
      </c>
      <c r="M226" s="35">
        <v>44168.713877314818</v>
      </c>
      <c r="N226" s="37" t="s">
        <v>146</v>
      </c>
      <c r="O226" s="37" t="s">
        <v>54</v>
      </c>
      <c r="P226" s="145">
        <f t="shared" si="16"/>
        <v>1.2216319444487453</v>
      </c>
      <c r="Q226" s="34">
        <f t="shared" si="15"/>
        <v>85000</v>
      </c>
      <c r="R226" s="145">
        <f t="shared" si="17"/>
        <v>0.49224537037037036</v>
      </c>
      <c r="S226" s="145">
        <f t="shared" si="18"/>
        <v>0.71387731481481476</v>
      </c>
      <c r="T226" s="172" t="str">
        <f t="shared" si="19"/>
        <v>High Valued</v>
      </c>
    </row>
    <row r="227" spans="1:20">
      <c r="A227" s="35">
        <v>44167.723796296297</v>
      </c>
      <c r="B227" s="36" t="s">
        <v>323</v>
      </c>
      <c r="C227" s="37" t="s">
        <v>246</v>
      </c>
      <c r="D227" s="37" t="s">
        <v>94</v>
      </c>
      <c r="E227" s="37" t="s">
        <v>95</v>
      </c>
      <c r="F227" s="37" t="s">
        <v>142</v>
      </c>
      <c r="G227" s="37" t="s">
        <v>96</v>
      </c>
      <c r="H227" s="37" t="s">
        <v>170</v>
      </c>
      <c r="I227" s="38">
        <v>50</v>
      </c>
      <c r="J227" s="38">
        <v>6750</v>
      </c>
      <c r="K227" s="37" t="s">
        <v>42</v>
      </c>
      <c r="L227" s="36" t="s">
        <v>319</v>
      </c>
      <c r="M227" s="35">
        <v>44168.713877314818</v>
      </c>
      <c r="N227" s="37" t="s">
        <v>146</v>
      </c>
      <c r="O227" s="37" t="s">
        <v>54</v>
      </c>
      <c r="P227" s="145">
        <f t="shared" si="16"/>
        <v>0.99008101852086838</v>
      </c>
      <c r="Q227" s="34">
        <f t="shared" si="15"/>
        <v>337500</v>
      </c>
      <c r="R227" s="145">
        <f t="shared" si="17"/>
        <v>0.72379629629629638</v>
      </c>
      <c r="S227" s="145">
        <f t="shared" si="18"/>
        <v>0.71387731481481476</v>
      </c>
      <c r="T227" s="172" t="str">
        <f t="shared" si="19"/>
        <v>High Valued</v>
      </c>
    </row>
    <row r="228" spans="1:20">
      <c r="A228" s="35">
        <v>44167.72451388889</v>
      </c>
      <c r="B228" s="36" t="s">
        <v>324</v>
      </c>
      <c r="C228" s="37" t="s">
        <v>246</v>
      </c>
      <c r="D228" s="37" t="s">
        <v>94</v>
      </c>
      <c r="E228" s="37" t="s">
        <v>95</v>
      </c>
      <c r="F228" s="37" t="s">
        <v>142</v>
      </c>
      <c r="G228" s="37" t="s">
        <v>96</v>
      </c>
      <c r="H228" s="37" t="s">
        <v>170</v>
      </c>
      <c r="I228" s="38">
        <v>60</v>
      </c>
      <c r="J228" s="38">
        <v>6750</v>
      </c>
      <c r="K228" s="37" t="s">
        <v>42</v>
      </c>
      <c r="L228" s="36" t="s">
        <v>319</v>
      </c>
      <c r="M228" s="35">
        <v>44168.713877314818</v>
      </c>
      <c r="N228" s="37" t="s">
        <v>146</v>
      </c>
      <c r="O228" s="37" t="s">
        <v>54</v>
      </c>
      <c r="P228" s="145">
        <f t="shared" si="16"/>
        <v>0.98936342592787696</v>
      </c>
      <c r="Q228" s="34">
        <f t="shared" si="15"/>
        <v>405000</v>
      </c>
      <c r="R228" s="145">
        <f t="shared" si="17"/>
        <v>0.72451388888888879</v>
      </c>
      <c r="S228" s="145">
        <f t="shared" si="18"/>
        <v>0.71387731481481476</v>
      </c>
      <c r="T228" s="172" t="str">
        <f t="shared" si="19"/>
        <v>High Valued</v>
      </c>
    </row>
    <row r="229" spans="1:20">
      <c r="A229" s="35">
        <v>44167.141250000001</v>
      </c>
      <c r="B229" s="36" t="s">
        <v>185</v>
      </c>
      <c r="C229" s="37" t="s">
        <v>186</v>
      </c>
      <c r="D229" s="37" t="s">
        <v>187</v>
      </c>
      <c r="E229" s="37" t="s">
        <v>188</v>
      </c>
      <c r="F229" s="37" t="s">
        <v>142</v>
      </c>
      <c r="G229" s="37" t="s">
        <v>143</v>
      </c>
      <c r="H229" s="37" t="s">
        <v>189</v>
      </c>
      <c r="I229" s="38">
        <v>5</v>
      </c>
      <c r="J229" s="38">
        <v>9050</v>
      </c>
      <c r="K229" s="37" t="s">
        <v>42</v>
      </c>
      <c r="L229" s="36" t="s">
        <v>190</v>
      </c>
      <c r="M229" s="35">
        <v>44168.729641203703</v>
      </c>
      <c r="N229" s="37" t="s">
        <v>146</v>
      </c>
      <c r="O229" s="37" t="s">
        <v>54</v>
      </c>
      <c r="P229" s="145">
        <f t="shared" si="16"/>
        <v>1.5883912037024857</v>
      </c>
      <c r="Q229" s="34">
        <f t="shared" si="15"/>
        <v>45250</v>
      </c>
      <c r="R229" s="145">
        <f t="shared" si="17"/>
        <v>0.14125000000000001</v>
      </c>
      <c r="S229" s="145">
        <f t="shared" si="18"/>
        <v>0.72964120370370367</v>
      </c>
      <c r="T229" s="172" t="str">
        <f t="shared" si="19"/>
        <v>High Valued</v>
      </c>
    </row>
    <row r="230" spans="1:20">
      <c r="A230" s="35">
        <v>44167.675243055557</v>
      </c>
      <c r="B230" s="36" t="s">
        <v>191</v>
      </c>
      <c r="C230" s="37" t="s">
        <v>186</v>
      </c>
      <c r="D230" s="37" t="s">
        <v>187</v>
      </c>
      <c r="E230" s="37" t="s">
        <v>188</v>
      </c>
      <c r="F230" s="37" t="s">
        <v>142</v>
      </c>
      <c r="G230" s="37" t="s">
        <v>143</v>
      </c>
      <c r="H230" s="37" t="s">
        <v>189</v>
      </c>
      <c r="I230" s="38">
        <v>5</v>
      </c>
      <c r="J230" s="38">
        <v>9050</v>
      </c>
      <c r="K230" s="37" t="s">
        <v>42</v>
      </c>
      <c r="L230" s="36" t="s">
        <v>190</v>
      </c>
      <c r="M230" s="35">
        <v>44168.729641203703</v>
      </c>
      <c r="N230" s="37" t="s">
        <v>146</v>
      </c>
      <c r="O230" s="37" t="s">
        <v>54</v>
      </c>
      <c r="P230" s="145">
        <f t="shared" si="16"/>
        <v>1.0543981481459923</v>
      </c>
      <c r="Q230" s="34">
        <f t="shared" si="15"/>
        <v>45250</v>
      </c>
      <c r="R230" s="145">
        <f t="shared" si="17"/>
        <v>0.67524305555555564</v>
      </c>
      <c r="S230" s="145">
        <f t="shared" si="18"/>
        <v>0.72964120370370367</v>
      </c>
      <c r="T230" s="172" t="str">
        <f t="shared" si="19"/>
        <v>High Valued</v>
      </c>
    </row>
    <row r="231" spans="1:20">
      <c r="A231" s="35">
        <v>44167.736597222225</v>
      </c>
      <c r="B231" s="36" t="s">
        <v>198</v>
      </c>
      <c r="C231" s="37" t="s">
        <v>186</v>
      </c>
      <c r="D231" s="37" t="s">
        <v>140</v>
      </c>
      <c r="E231" s="37" t="s">
        <v>141</v>
      </c>
      <c r="F231" s="37" t="s">
        <v>142</v>
      </c>
      <c r="G231" s="37" t="s">
        <v>143</v>
      </c>
      <c r="H231" s="37" t="s">
        <v>199</v>
      </c>
      <c r="I231" s="38">
        <v>15</v>
      </c>
      <c r="J231" s="38">
        <v>9120</v>
      </c>
      <c r="K231" s="37" t="s">
        <v>42</v>
      </c>
      <c r="L231" s="36" t="s">
        <v>190</v>
      </c>
      <c r="M231" s="35">
        <v>44168.729641203703</v>
      </c>
      <c r="N231" s="37" t="s">
        <v>146</v>
      </c>
      <c r="O231" s="37" t="s">
        <v>54</v>
      </c>
      <c r="P231" s="145">
        <f t="shared" si="16"/>
        <v>0.99304398147796746</v>
      </c>
      <c r="Q231" s="34">
        <f t="shared" si="15"/>
        <v>136800</v>
      </c>
      <c r="R231" s="145">
        <f t="shared" si="17"/>
        <v>0.73659722222222224</v>
      </c>
      <c r="S231" s="145">
        <f t="shared" si="18"/>
        <v>0.72964120370370367</v>
      </c>
      <c r="T231" s="172" t="str">
        <f t="shared" si="19"/>
        <v>High Valued</v>
      </c>
    </row>
    <row r="232" spans="1:20">
      <c r="A232" s="35">
        <v>44166.843738425923</v>
      </c>
      <c r="B232" s="36" t="s">
        <v>432</v>
      </c>
      <c r="C232" s="37" t="s">
        <v>430</v>
      </c>
      <c r="D232" s="37" t="s">
        <v>39</v>
      </c>
      <c r="E232" s="37" t="s">
        <v>40</v>
      </c>
      <c r="F232" s="37" t="s">
        <v>142</v>
      </c>
      <c r="G232" s="37" t="s">
        <v>41</v>
      </c>
      <c r="H232" s="37" t="s">
        <v>119</v>
      </c>
      <c r="I232" s="38">
        <v>5</v>
      </c>
      <c r="J232" s="38">
        <v>4200</v>
      </c>
      <c r="K232" s="37" t="s">
        <v>42</v>
      </c>
      <c r="L232" s="36" t="s">
        <v>414</v>
      </c>
      <c r="M232" s="35">
        <v>44168.749791666669</v>
      </c>
      <c r="N232" s="37" t="s">
        <v>431</v>
      </c>
      <c r="O232" s="37" t="s">
        <v>54</v>
      </c>
      <c r="P232" s="145">
        <f t="shared" si="16"/>
        <v>1.9060532407456776</v>
      </c>
      <c r="Q232" s="34">
        <f t="shared" si="15"/>
        <v>21000</v>
      </c>
      <c r="R232" s="145">
        <f t="shared" si="17"/>
        <v>0.84373842592592585</v>
      </c>
      <c r="S232" s="145">
        <f t="shared" si="18"/>
        <v>0.74979166666666675</v>
      </c>
      <c r="T232" s="172" t="str">
        <f t="shared" si="19"/>
        <v>High Valued</v>
      </c>
    </row>
    <row r="233" spans="1:20">
      <c r="A233" s="35">
        <v>44166.843738425923</v>
      </c>
      <c r="B233" s="36" t="s">
        <v>432</v>
      </c>
      <c r="C233" s="37" t="s">
        <v>430</v>
      </c>
      <c r="D233" s="37" t="s">
        <v>284</v>
      </c>
      <c r="E233" s="37" t="s">
        <v>285</v>
      </c>
      <c r="F233" s="37" t="s">
        <v>142</v>
      </c>
      <c r="G233" s="37" t="s">
        <v>70</v>
      </c>
      <c r="H233" s="37" t="s">
        <v>286</v>
      </c>
      <c r="I233" s="38">
        <v>3</v>
      </c>
      <c r="J233" s="38">
        <v>3000</v>
      </c>
      <c r="K233" s="37" t="s">
        <v>42</v>
      </c>
      <c r="L233" s="36" t="s">
        <v>414</v>
      </c>
      <c r="M233" s="35">
        <v>44168.749791666669</v>
      </c>
      <c r="N233" s="37" t="s">
        <v>431</v>
      </c>
      <c r="O233" s="37" t="s">
        <v>54</v>
      </c>
      <c r="P233" s="145">
        <f t="shared" si="16"/>
        <v>1.9060532407456776</v>
      </c>
      <c r="Q233" s="34">
        <f t="shared" si="15"/>
        <v>9000</v>
      </c>
      <c r="R233" s="145">
        <f t="shared" si="17"/>
        <v>0.84373842592592585</v>
      </c>
      <c r="S233" s="145">
        <f t="shared" si="18"/>
        <v>0.74979166666666675</v>
      </c>
      <c r="T233" s="172" t="str">
        <f t="shared" si="19"/>
        <v>Lower Valued</v>
      </c>
    </row>
    <row r="234" spans="1:20">
      <c r="A234" s="35">
        <v>44166.843738425923</v>
      </c>
      <c r="B234" s="36" t="s">
        <v>432</v>
      </c>
      <c r="C234" s="37" t="s">
        <v>430</v>
      </c>
      <c r="D234" s="37" t="s">
        <v>284</v>
      </c>
      <c r="E234" s="37" t="s">
        <v>285</v>
      </c>
      <c r="F234" s="37" t="s">
        <v>142</v>
      </c>
      <c r="G234" s="37" t="s">
        <v>70</v>
      </c>
      <c r="H234" s="37" t="s">
        <v>360</v>
      </c>
      <c r="I234" s="38">
        <v>3</v>
      </c>
      <c r="J234" s="38">
        <v>3000</v>
      </c>
      <c r="K234" s="37" t="s">
        <v>42</v>
      </c>
      <c r="L234" s="36" t="s">
        <v>414</v>
      </c>
      <c r="M234" s="35">
        <v>44168.749791666669</v>
      </c>
      <c r="N234" s="37" t="s">
        <v>431</v>
      </c>
      <c r="O234" s="37" t="s">
        <v>54</v>
      </c>
      <c r="P234" s="145">
        <f t="shared" si="16"/>
        <v>1.9060532407456776</v>
      </c>
      <c r="Q234" s="34">
        <f t="shared" si="15"/>
        <v>9000</v>
      </c>
      <c r="R234" s="145">
        <f t="shared" si="17"/>
        <v>0.84373842592592585</v>
      </c>
      <c r="S234" s="145">
        <f t="shared" si="18"/>
        <v>0.74979166666666675</v>
      </c>
      <c r="T234" s="172" t="str">
        <f t="shared" si="19"/>
        <v>Lower Valued</v>
      </c>
    </row>
    <row r="235" spans="1:20">
      <c r="A235" s="35">
        <v>44166.84611111111</v>
      </c>
      <c r="B235" s="36" t="s">
        <v>433</v>
      </c>
      <c r="C235" s="37" t="s">
        <v>430</v>
      </c>
      <c r="D235" s="37" t="s">
        <v>140</v>
      </c>
      <c r="E235" s="37" t="s">
        <v>141</v>
      </c>
      <c r="F235" s="37" t="s">
        <v>142</v>
      </c>
      <c r="G235" s="37" t="s">
        <v>143</v>
      </c>
      <c r="H235" s="37" t="s">
        <v>313</v>
      </c>
      <c r="I235" s="38">
        <v>5</v>
      </c>
      <c r="J235" s="38">
        <v>10050</v>
      </c>
      <c r="K235" s="37" t="s">
        <v>42</v>
      </c>
      <c r="L235" s="36" t="s">
        <v>414</v>
      </c>
      <c r="M235" s="35">
        <v>44168.749791666669</v>
      </c>
      <c r="N235" s="37" t="s">
        <v>431</v>
      </c>
      <c r="O235" s="37" t="s">
        <v>54</v>
      </c>
      <c r="P235" s="145">
        <f t="shared" si="16"/>
        <v>1.9036805555588217</v>
      </c>
      <c r="Q235" s="34">
        <f t="shared" si="15"/>
        <v>50250</v>
      </c>
      <c r="R235" s="145">
        <f t="shared" si="17"/>
        <v>0.84611111111111104</v>
      </c>
      <c r="S235" s="145">
        <f t="shared" si="18"/>
        <v>0.74979166666666675</v>
      </c>
      <c r="T235" s="172" t="str">
        <f t="shared" si="19"/>
        <v>High Valued</v>
      </c>
    </row>
    <row r="236" spans="1:20">
      <c r="A236" s="35">
        <v>44168.396157407406</v>
      </c>
      <c r="B236" s="36" t="s">
        <v>1186</v>
      </c>
      <c r="C236" s="37" t="s">
        <v>1187</v>
      </c>
      <c r="D236" s="37" t="s">
        <v>94</v>
      </c>
      <c r="E236" s="37" t="s">
        <v>95</v>
      </c>
      <c r="F236" s="37" t="s">
        <v>142</v>
      </c>
      <c r="G236" s="37" t="s">
        <v>96</v>
      </c>
      <c r="H236" s="37" t="s">
        <v>170</v>
      </c>
      <c r="I236" s="38">
        <v>5</v>
      </c>
      <c r="J236" s="38">
        <v>6750</v>
      </c>
      <c r="K236" s="37" t="s">
        <v>42</v>
      </c>
      <c r="L236" s="36" t="s">
        <v>1182</v>
      </c>
      <c r="M236" s="35">
        <v>44169.363333333335</v>
      </c>
      <c r="N236" s="37" t="s">
        <v>146</v>
      </c>
      <c r="O236" s="37" t="s">
        <v>147</v>
      </c>
      <c r="P236" s="145">
        <f t="shared" si="16"/>
        <v>0.96717592592904111</v>
      </c>
      <c r="Q236" s="34">
        <f t="shared" si="15"/>
        <v>33750</v>
      </c>
      <c r="R236" s="145">
        <f t="shared" si="17"/>
        <v>0.3961574074074074</v>
      </c>
      <c r="S236" s="145">
        <f t="shared" si="18"/>
        <v>0.36333333333333334</v>
      </c>
      <c r="T236" s="172" t="str">
        <f t="shared" si="19"/>
        <v>High Valued</v>
      </c>
    </row>
    <row r="237" spans="1:20">
      <c r="A237" s="35">
        <v>44168.378831018519</v>
      </c>
      <c r="B237" s="36" t="s">
        <v>1226</v>
      </c>
      <c r="C237" s="37" t="s">
        <v>1227</v>
      </c>
      <c r="D237" s="37" t="s">
        <v>171</v>
      </c>
      <c r="E237" s="37" t="s">
        <v>172</v>
      </c>
      <c r="F237" s="37" t="s">
        <v>142</v>
      </c>
      <c r="G237" s="37" t="s">
        <v>96</v>
      </c>
      <c r="H237" s="37" t="s">
        <v>174</v>
      </c>
      <c r="I237" s="38">
        <v>1</v>
      </c>
      <c r="J237" s="38">
        <v>7800</v>
      </c>
      <c r="K237" s="37" t="s">
        <v>42</v>
      </c>
      <c r="L237" s="36" t="s">
        <v>1228</v>
      </c>
      <c r="M237" s="35">
        <v>44169.432986111111</v>
      </c>
      <c r="N237" s="37" t="s">
        <v>146</v>
      </c>
      <c r="O237" s="37" t="s">
        <v>147</v>
      </c>
      <c r="P237" s="145">
        <f t="shared" si="16"/>
        <v>1.0541550925918273</v>
      </c>
      <c r="Q237" s="34">
        <f t="shared" si="15"/>
        <v>7800</v>
      </c>
      <c r="R237" s="145">
        <f t="shared" si="17"/>
        <v>0.37883101851851847</v>
      </c>
      <c r="S237" s="145">
        <f t="shared" si="18"/>
        <v>0.43298611111111113</v>
      </c>
      <c r="T237" s="172" t="str">
        <f t="shared" si="19"/>
        <v>Lower Valued</v>
      </c>
    </row>
    <row r="238" spans="1:20">
      <c r="A238" s="35">
        <v>44168.378831018519</v>
      </c>
      <c r="B238" s="36" t="s">
        <v>1226</v>
      </c>
      <c r="C238" s="37" t="s">
        <v>1227</v>
      </c>
      <c r="D238" s="37" t="s">
        <v>94</v>
      </c>
      <c r="E238" s="37" t="s">
        <v>95</v>
      </c>
      <c r="F238" s="37" t="s">
        <v>142</v>
      </c>
      <c r="G238" s="37" t="s">
        <v>96</v>
      </c>
      <c r="H238" s="37" t="s">
        <v>170</v>
      </c>
      <c r="I238" s="38">
        <v>1</v>
      </c>
      <c r="J238" s="38">
        <v>6750</v>
      </c>
      <c r="K238" s="37" t="s">
        <v>42</v>
      </c>
      <c r="L238" s="36" t="s">
        <v>1228</v>
      </c>
      <c r="M238" s="35">
        <v>44169.432986111111</v>
      </c>
      <c r="N238" s="37" t="s">
        <v>146</v>
      </c>
      <c r="O238" s="37" t="s">
        <v>147</v>
      </c>
      <c r="P238" s="145">
        <f t="shared" si="16"/>
        <v>1.0541550925918273</v>
      </c>
      <c r="Q238" s="34">
        <f t="shared" si="15"/>
        <v>6750</v>
      </c>
      <c r="R238" s="145">
        <f t="shared" si="17"/>
        <v>0.37883101851851847</v>
      </c>
      <c r="S238" s="145">
        <f t="shared" si="18"/>
        <v>0.43298611111111113</v>
      </c>
      <c r="T238" s="172" t="str">
        <f t="shared" si="19"/>
        <v>Lower Valued</v>
      </c>
    </row>
    <row r="239" spans="1:20">
      <c r="A239" s="35">
        <v>44168.437835648147</v>
      </c>
      <c r="B239" s="36" t="s">
        <v>619</v>
      </c>
      <c r="C239" s="37" t="s">
        <v>620</v>
      </c>
      <c r="D239" s="37" t="s">
        <v>94</v>
      </c>
      <c r="E239" s="37" t="s">
        <v>95</v>
      </c>
      <c r="F239" s="37" t="s">
        <v>142</v>
      </c>
      <c r="G239" s="37" t="s">
        <v>96</v>
      </c>
      <c r="H239" s="37" t="s">
        <v>170</v>
      </c>
      <c r="I239" s="38">
        <v>4</v>
      </c>
      <c r="J239" s="38">
        <v>6750</v>
      </c>
      <c r="K239" s="37" t="s">
        <v>42</v>
      </c>
      <c r="L239" s="36" t="s">
        <v>621</v>
      </c>
      <c r="M239" s="35">
        <v>44169.442407407405</v>
      </c>
      <c r="N239" s="37" t="s">
        <v>295</v>
      </c>
      <c r="O239" s="37" t="s">
        <v>54</v>
      </c>
      <c r="P239" s="145">
        <f t="shared" si="16"/>
        <v>1.0045717592583969</v>
      </c>
      <c r="Q239" s="34">
        <f t="shared" si="15"/>
        <v>27000</v>
      </c>
      <c r="R239" s="145">
        <f t="shared" si="17"/>
        <v>0.43783564814814818</v>
      </c>
      <c r="S239" s="145">
        <f t="shared" si="18"/>
        <v>0.44240740740740742</v>
      </c>
      <c r="T239" s="172" t="str">
        <f t="shared" si="19"/>
        <v>High Valued</v>
      </c>
    </row>
    <row r="240" spans="1:20">
      <c r="A240" s="35">
        <v>44168.437835648147</v>
      </c>
      <c r="B240" s="36" t="s">
        <v>619</v>
      </c>
      <c r="C240" s="37" t="s">
        <v>620</v>
      </c>
      <c r="D240" s="37" t="s">
        <v>187</v>
      </c>
      <c r="E240" s="37" t="s">
        <v>188</v>
      </c>
      <c r="F240" s="37" t="s">
        <v>142</v>
      </c>
      <c r="G240" s="37" t="s">
        <v>143</v>
      </c>
      <c r="H240" s="37" t="s">
        <v>189</v>
      </c>
      <c r="I240" s="38">
        <v>1</v>
      </c>
      <c r="J240" s="38">
        <v>9050</v>
      </c>
      <c r="K240" s="37" t="s">
        <v>42</v>
      </c>
      <c r="L240" s="36" t="s">
        <v>621</v>
      </c>
      <c r="M240" s="35">
        <v>44169.442407407405</v>
      </c>
      <c r="N240" s="37" t="s">
        <v>295</v>
      </c>
      <c r="O240" s="37" t="s">
        <v>54</v>
      </c>
      <c r="P240" s="145">
        <f t="shared" si="16"/>
        <v>1.0045717592583969</v>
      </c>
      <c r="Q240" s="34">
        <f t="shared" si="15"/>
        <v>9050</v>
      </c>
      <c r="R240" s="145">
        <f t="shared" si="17"/>
        <v>0.43783564814814818</v>
      </c>
      <c r="S240" s="145">
        <f t="shared" si="18"/>
        <v>0.44240740740740742</v>
      </c>
      <c r="T240" s="172" t="str">
        <f t="shared" si="19"/>
        <v>Lower Valued</v>
      </c>
    </row>
    <row r="241" spans="1:20">
      <c r="A241" s="35">
        <v>44168.447395833333</v>
      </c>
      <c r="B241" s="36" t="s">
        <v>138</v>
      </c>
      <c r="C241" s="37" t="s">
        <v>139</v>
      </c>
      <c r="D241" s="37" t="s">
        <v>140</v>
      </c>
      <c r="E241" s="37" t="s">
        <v>141</v>
      </c>
      <c r="F241" s="37" t="s">
        <v>142</v>
      </c>
      <c r="G241" s="37" t="s">
        <v>143</v>
      </c>
      <c r="H241" s="37" t="s">
        <v>144</v>
      </c>
      <c r="I241" s="38">
        <v>1</v>
      </c>
      <c r="J241" s="38">
        <v>11200</v>
      </c>
      <c r="K241" s="37" t="s">
        <v>42</v>
      </c>
      <c r="L241" s="36" t="s">
        <v>145</v>
      </c>
      <c r="M241" s="35">
        <v>44169.462175925924</v>
      </c>
      <c r="N241" s="37" t="s">
        <v>146</v>
      </c>
      <c r="O241" s="37" t="s">
        <v>147</v>
      </c>
      <c r="P241" s="145">
        <f t="shared" si="16"/>
        <v>1.0147800925915362</v>
      </c>
      <c r="Q241" s="34">
        <f t="shared" si="15"/>
        <v>11200</v>
      </c>
      <c r="R241" s="145">
        <f t="shared" si="17"/>
        <v>0.44739583333333338</v>
      </c>
      <c r="S241" s="145">
        <f t="shared" si="18"/>
        <v>0.46217592592592593</v>
      </c>
      <c r="T241" s="172" t="str">
        <f t="shared" si="19"/>
        <v>High Valued</v>
      </c>
    </row>
    <row r="242" spans="1:20">
      <c r="A242" s="35">
        <v>44168.447395833333</v>
      </c>
      <c r="B242" s="36" t="s">
        <v>138</v>
      </c>
      <c r="C242" s="37" t="s">
        <v>139</v>
      </c>
      <c r="D242" s="37" t="s">
        <v>94</v>
      </c>
      <c r="E242" s="37" t="s">
        <v>95</v>
      </c>
      <c r="F242" s="37" t="s">
        <v>142</v>
      </c>
      <c r="G242" s="37" t="s">
        <v>96</v>
      </c>
      <c r="H242" s="37" t="s">
        <v>98</v>
      </c>
      <c r="I242" s="38">
        <v>1</v>
      </c>
      <c r="J242" s="38">
        <v>8500</v>
      </c>
      <c r="K242" s="37" t="s">
        <v>42</v>
      </c>
      <c r="L242" s="36" t="s">
        <v>145</v>
      </c>
      <c r="M242" s="35">
        <v>44169.462175925924</v>
      </c>
      <c r="N242" s="37" t="s">
        <v>146</v>
      </c>
      <c r="O242" s="37" t="s">
        <v>147</v>
      </c>
      <c r="P242" s="145">
        <f t="shared" si="16"/>
        <v>1.0147800925915362</v>
      </c>
      <c r="Q242" s="34">
        <f t="shared" si="15"/>
        <v>8500</v>
      </c>
      <c r="R242" s="145">
        <f t="shared" si="17"/>
        <v>0.44739583333333338</v>
      </c>
      <c r="S242" s="145">
        <f t="shared" si="18"/>
        <v>0.46217592592592593</v>
      </c>
      <c r="T242" s="172" t="str">
        <f t="shared" si="19"/>
        <v>Lower Valued</v>
      </c>
    </row>
    <row r="243" spans="1:20">
      <c r="A243" s="35">
        <v>44168.612962962965</v>
      </c>
      <c r="B243" s="36" t="s">
        <v>378</v>
      </c>
      <c r="C243" s="37" t="s">
        <v>379</v>
      </c>
      <c r="D243" s="37" t="s">
        <v>140</v>
      </c>
      <c r="E243" s="37" t="s">
        <v>141</v>
      </c>
      <c r="F243" s="37" t="s">
        <v>142</v>
      </c>
      <c r="G243" s="37" t="s">
        <v>143</v>
      </c>
      <c r="H243" s="37" t="s">
        <v>144</v>
      </c>
      <c r="I243" s="38">
        <v>1</v>
      </c>
      <c r="J243" s="38">
        <v>11200</v>
      </c>
      <c r="K243" s="37" t="s">
        <v>42</v>
      </c>
      <c r="L243" s="36" t="s">
        <v>374</v>
      </c>
      <c r="M243" s="35">
        <v>44169.470891203702</v>
      </c>
      <c r="N243" s="37" t="s">
        <v>146</v>
      </c>
      <c r="O243" s="37" t="s">
        <v>147</v>
      </c>
      <c r="P243" s="145">
        <f t="shared" si="16"/>
        <v>0.8579282407372375</v>
      </c>
      <c r="Q243" s="34">
        <f t="shared" si="15"/>
        <v>11200</v>
      </c>
      <c r="R243" s="145">
        <f t="shared" si="17"/>
        <v>0.61296296296296293</v>
      </c>
      <c r="S243" s="145">
        <f t="shared" si="18"/>
        <v>0.47089120370370369</v>
      </c>
      <c r="T243" s="172" t="str">
        <f t="shared" si="19"/>
        <v>High Valued</v>
      </c>
    </row>
    <row r="244" spans="1:20">
      <c r="A244" s="35">
        <v>44168.612962962965</v>
      </c>
      <c r="B244" s="36" t="s">
        <v>378</v>
      </c>
      <c r="C244" s="37" t="s">
        <v>379</v>
      </c>
      <c r="D244" s="37" t="s">
        <v>171</v>
      </c>
      <c r="E244" s="37" t="s">
        <v>343</v>
      </c>
      <c r="F244" s="37" t="s">
        <v>142</v>
      </c>
      <c r="G244" s="37" t="s">
        <v>96</v>
      </c>
      <c r="H244" s="37" t="s">
        <v>344</v>
      </c>
      <c r="I244" s="38">
        <v>1</v>
      </c>
      <c r="J244" s="38">
        <v>11000</v>
      </c>
      <c r="K244" s="37" t="s">
        <v>42</v>
      </c>
      <c r="L244" s="36" t="s">
        <v>374</v>
      </c>
      <c r="M244" s="35">
        <v>44169.470891203702</v>
      </c>
      <c r="N244" s="37" t="s">
        <v>146</v>
      </c>
      <c r="O244" s="37" t="s">
        <v>147</v>
      </c>
      <c r="P244" s="145">
        <f t="shared" si="16"/>
        <v>0.8579282407372375</v>
      </c>
      <c r="Q244" s="34">
        <f t="shared" si="15"/>
        <v>11000</v>
      </c>
      <c r="R244" s="145">
        <f t="shared" si="17"/>
        <v>0.61296296296296293</v>
      </c>
      <c r="S244" s="145">
        <f t="shared" si="18"/>
        <v>0.47089120370370369</v>
      </c>
      <c r="T244" s="172" t="str">
        <f t="shared" si="19"/>
        <v>High Valued</v>
      </c>
    </row>
    <row r="245" spans="1:20">
      <c r="A245" s="35">
        <v>44168.612962962965</v>
      </c>
      <c r="B245" s="36" t="s">
        <v>378</v>
      </c>
      <c r="C245" s="37" t="s">
        <v>379</v>
      </c>
      <c r="D245" s="37" t="s">
        <v>94</v>
      </c>
      <c r="E245" s="37" t="s">
        <v>95</v>
      </c>
      <c r="F245" s="37" t="s">
        <v>142</v>
      </c>
      <c r="G245" s="37" t="s">
        <v>96</v>
      </c>
      <c r="H245" s="37" t="s">
        <v>98</v>
      </c>
      <c r="I245" s="38">
        <v>1</v>
      </c>
      <c r="J245" s="38">
        <v>8500</v>
      </c>
      <c r="K245" s="37" t="s">
        <v>42</v>
      </c>
      <c r="L245" s="36" t="s">
        <v>374</v>
      </c>
      <c r="M245" s="35">
        <v>44169.470902777779</v>
      </c>
      <c r="N245" s="37" t="s">
        <v>146</v>
      </c>
      <c r="O245" s="37" t="s">
        <v>147</v>
      </c>
      <c r="P245" s="145">
        <f t="shared" si="16"/>
        <v>0.85793981481401715</v>
      </c>
      <c r="Q245" s="34">
        <f t="shared" si="15"/>
        <v>8500</v>
      </c>
      <c r="R245" s="145">
        <f t="shared" si="17"/>
        <v>0.61296296296296293</v>
      </c>
      <c r="S245" s="145">
        <f t="shared" si="18"/>
        <v>0.47090277777777773</v>
      </c>
      <c r="T245" s="172" t="str">
        <f t="shared" si="19"/>
        <v>Lower Valued</v>
      </c>
    </row>
    <row r="246" spans="1:20">
      <c r="A246" s="35">
        <v>44168.578611111108</v>
      </c>
      <c r="B246" s="36" t="s">
        <v>888</v>
      </c>
      <c r="C246" s="37" t="s">
        <v>889</v>
      </c>
      <c r="D246" s="37" t="s">
        <v>94</v>
      </c>
      <c r="E246" s="37" t="s">
        <v>95</v>
      </c>
      <c r="F246" s="37" t="s">
        <v>142</v>
      </c>
      <c r="G246" s="37" t="s">
        <v>96</v>
      </c>
      <c r="H246" s="37" t="s">
        <v>98</v>
      </c>
      <c r="I246" s="38">
        <v>1</v>
      </c>
      <c r="J246" s="38">
        <v>8500</v>
      </c>
      <c r="K246" s="37" t="s">
        <v>42</v>
      </c>
      <c r="L246" s="36" t="s">
        <v>882</v>
      </c>
      <c r="M246" s="35">
        <v>44169.560439814813</v>
      </c>
      <c r="N246" s="37" t="s">
        <v>146</v>
      </c>
      <c r="O246" s="37" t="s">
        <v>147</v>
      </c>
      <c r="P246" s="145">
        <f t="shared" si="16"/>
        <v>0.981828703705105</v>
      </c>
      <c r="Q246" s="34">
        <f t="shared" si="15"/>
        <v>8500</v>
      </c>
      <c r="R246" s="145">
        <f t="shared" si="17"/>
        <v>0.57861111111111108</v>
      </c>
      <c r="S246" s="145">
        <f t="shared" si="18"/>
        <v>0.56043981481481475</v>
      </c>
      <c r="T246" s="172" t="str">
        <f t="shared" si="19"/>
        <v>Lower Valued</v>
      </c>
    </row>
    <row r="247" spans="1:20">
      <c r="A247" s="35">
        <v>44168.578611111108</v>
      </c>
      <c r="B247" s="36" t="s">
        <v>888</v>
      </c>
      <c r="C247" s="37" t="s">
        <v>889</v>
      </c>
      <c r="D247" s="37" t="s">
        <v>171</v>
      </c>
      <c r="E247" s="37" t="s">
        <v>172</v>
      </c>
      <c r="F247" s="37" t="s">
        <v>142</v>
      </c>
      <c r="G247" s="37" t="s">
        <v>96</v>
      </c>
      <c r="H247" s="37" t="s">
        <v>174</v>
      </c>
      <c r="I247" s="38">
        <v>1</v>
      </c>
      <c r="J247" s="38">
        <v>7800</v>
      </c>
      <c r="K247" s="37" t="s">
        <v>42</v>
      </c>
      <c r="L247" s="36" t="s">
        <v>882</v>
      </c>
      <c r="M247" s="35">
        <v>44169.560439814813</v>
      </c>
      <c r="N247" s="37" t="s">
        <v>146</v>
      </c>
      <c r="O247" s="37" t="s">
        <v>147</v>
      </c>
      <c r="P247" s="145">
        <f t="shared" si="16"/>
        <v>0.981828703705105</v>
      </c>
      <c r="Q247" s="34">
        <f t="shared" si="15"/>
        <v>7800</v>
      </c>
      <c r="R247" s="145">
        <f t="shared" si="17"/>
        <v>0.57861111111111108</v>
      </c>
      <c r="S247" s="145">
        <f t="shared" si="18"/>
        <v>0.56043981481481475</v>
      </c>
      <c r="T247" s="172" t="str">
        <f t="shared" si="19"/>
        <v>Lower Valued</v>
      </c>
    </row>
    <row r="248" spans="1:20">
      <c r="A248" s="35">
        <v>44168.578611111108</v>
      </c>
      <c r="B248" s="36" t="s">
        <v>888</v>
      </c>
      <c r="C248" s="37" t="s">
        <v>889</v>
      </c>
      <c r="D248" s="37" t="s">
        <v>171</v>
      </c>
      <c r="E248" s="37" t="s">
        <v>172</v>
      </c>
      <c r="F248" s="37" t="s">
        <v>142</v>
      </c>
      <c r="G248" s="37" t="s">
        <v>96</v>
      </c>
      <c r="H248" s="37" t="s">
        <v>342</v>
      </c>
      <c r="I248" s="38">
        <v>1</v>
      </c>
      <c r="J248" s="38">
        <v>6350</v>
      </c>
      <c r="K248" s="37" t="s">
        <v>42</v>
      </c>
      <c r="L248" s="36" t="s">
        <v>882</v>
      </c>
      <c r="M248" s="35">
        <v>44169.560439814813</v>
      </c>
      <c r="N248" s="37" t="s">
        <v>146</v>
      </c>
      <c r="O248" s="37" t="s">
        <v>147</v>
      </c>
      <c r="P248" s="145">
        <f t="shared" si="16"/>
        <v>0.981828703705105</v>
      </c>
      <c r="Q248" s="34">
        <f t="shared" si="15"/>
        <v>6350</v>
      </c>
      <c r="R248" s="145">
        <f t="shared" si="17"/>
        <v>0.57861111111111108</v>
      </c>
      <c r="S248" s="145">
        <f t="shared" si="18"/>
        <v>0.56043981481481475</v>
      </c>
      <c r="T248" s="172" t="str">
        <f t="shared" si="19"/>
        <v>Lower Valued</v>
      </c>
    </row>
    <row r="249" spans="1:20">
      <c r="A249" s="35">
        <v>44168.578622685185</v>
      </c>
      <c r="B249" s="36" t="s">
        <v>888</v>
      </c>
      <c r="C249" s="37" t="s">
        <v>889</v>
      </c>
      <c r="D249" s="37" t="s">
        <v>68</v>
      </c>
      <c r="E249" s="37" t="s">
        <v>113</v>
      </c>
      <c r="F249" s="37" t="s">
        <v>142</v>
      </c>
      <c r="G249" s="37" t="s">
        <v>114</v>
      </c>
      <c r="H249" s="37" t="s">
        <v>206</v>
      </c>
      <c r="I249" s="38">
        <v>1</v>
      </c>
      <c r="J249" s="38">
        <v>2000</v>
      </c>
      <c r="K249" s="37" t="s">
        <v>42</v>
      </c>
      <c r="L249" s="36" t="s">
        <v>882</v>
      </c>
      <c r="M249" s="35">
        <v>44169.560439814813</v>
      </c>
      <c r="N249" s="37" t="s">
        <v>146</v>
      </c>
      <c r="O249" s="37" t="s">
        <v>147</v>
      </c>
      <c r="P249" s="145">
        <f t="shared" si="16"/>
        <v>0.98181712962832535</v>
      </c>
      <c r="Q249" s="34">
        <f t="shared" si="15"/>
        <v>2000</v>
      </c>
      <c r="R249" s="145">
        <f t="shared" si="17"/>
        <v>0.57862268518518511</v>
      </c>
      <c r="S249" s="145">
        <f t="shared" si="18"/>
        <v>0.56043981481481475</v>
      </c>
      <c r="T249" s="172" t="str">
        <f t="shared" si="19"/>
        <v>Lower Valued</v>
      </c>
    </row>
    <row r="250" spans="1:20">
      <c r="A250" s="35">
        <v>44168.578622685185</v>
      </c>
      <c r="B250" s="36" t="s">
        <v>888</v>
      </c>
      <c r="C250" s="37" t="s">
        <v>889</v>
      </c>
      <c r="D250" s="37" t="s">
        <v>164</v>
      </c>
      <c r="E250" s="37" t="s">
        <v>167</v>
      </c>
      <c r="F250" s="37" t="s">
        <v>142</v>
      </c>
      <c r="G250" s="37" t="s">
        <v>96</v>
      </c>
      <c r="H250" s="37" t="s">
        <v>244</v>
      </c>
      <c r="I250" s="38">
        <v>2</v>
      </c>
      <c r="J250" s="38">
        <v>4550</v>
      </c>
      <c r="K250" s="37" t="s">
        <v>42</v>
      </c>
      <c r="L250" s="36" t="s">
        <v>882</v>
      </c>
      <c r="M250" s="35">
        <v>44169.560439814813</v>
      </c>
      <c r="N250" s="37" t="s">
        <v>146</v>
      </c>
      <c r="O250" s="37" t="s">
        <v>147</v>
      </c>
      <c r="P250" s="145">
        <f t="shared" si="16"/>
        <v>0.98181712962832535</v>
      </c>
      <c r="Q250" s="34">
        <f t="shared" si="15"/>
        <v>9100</v>
      </c>
      <c r="R250" s="145">
        <f t="shared" si="17"/>
        <v>0.57862268518518511</v>
      </c>
      <c r="S250" s="145">
        <f t="shared" si="18"/>
        <v>0.56043981481481475</v>
      </c>
      <c r="T250" s="172" t="str">
        <f t="shared" si="19"/>
        <v>Lower Valued</v>
      </c>
    </row>
    <row r="251" spans="1:20">
      <c r="A251" s="35">
        <v>44168.578622685185</v>
      </c>
      <c r="B251" s="36" t="s">
        <v>888</v>
      </c>
      <c r="C251" s="37" t="s">
        <v>889</v>
      </c>
      <c r="D251" s="37" t="s">
        <v>176</v>
      </c>
      <c r="E251" s="37" t="s">
        <v>331</v>
      </c>
      <c r="F251" s="37" t="s">
        <v>142</v>
      </c>
      <c r="G251" s="37" t="s">
        <v>272</v>
      </c>
      <c r="H251" s="37" t="s">
        <v>332</v>
      </c>
      <c r="I251" s="38">
        <v>1</v>
      </c>
      <c r="J251" s="38">
        <v>14900</v>
      </c>
      <c r="K251" s="37" t="s">
        <v>42</v>
      </c>
      <c r="L251" s="36" t="s">
        <v>882</v>
      </c>
      <c r="M251" s="35">
        <v>44169.560439814813</v>
      </c>
      <c r="N251" s="37" t="s">
        <v>146</v>
      </c>
      <c r="O251" s="37" t="s">
        <v>147</v>
      </c>
      <c r="P251" s="145">
        <f t="shared" si="16"/>
        <v>0.98181712962832535</v>
      </c>
      <c r="Q251" s="34">
        <f t="shared" si="15"/>
        <v>14900</v>
      </c>
      <c r="R251" s="145">
        <f t="shared" si="17"/>
        <v>0.57862268518518511</v>
      </c>
      <c r="S251" s="145">
        <f t="shared" si="18"/>
        <v>0.56043981481481475</v>
      </c>
      <c r="T251" s="172" t="str">
        <f t="shared" si="19"/>
        <v>High Valued</v>
      </c>
    </row>
    <row r="252" spans="1:20">
      <c r="A252" s="35">
        <v>44168.722129629627</v>
      </c>
      <c r="B252" s="36" t="s">
        <v>890</v>
      </c>
      <c r="C252" s="37" t="s">
        <v>889</v>
      </c>
      <c r="D252" s="37" t="s">
        <v>140</v>
      </c>
      <c r="E252" s="37" t="s">
        <v>141</v>
      </c>
      <c r="F252" s="37" t="s">
        <v>142</v>
      </c>
      <c r="G252" s="37" t="s">
        <v>143</v>
      </c>
      <c r="H252" s="37" t="s">
        <v>199</v>
      </c>
      <c r="I252" s="38">
        <v>3</v>
      </c>
      <c r="J252" s="38">
        <v>9120</v>
      </c>
      <c r="K252" s="37" t="s">
        <v>42</v>
      </c>
      <c r="L252" s="36" t="s">
        <v>882</v>
      </c>
      <c r="M252" s="35">
        <v>44169.560439814813</v>
      </c>
      <c r="N252" s="37" t="s">
        <v>146</v>
      </c>
      <c r="O252" s="37" t="s">
        <v>147</v>
      </c>
      <c r="P252" s="145">
        <f t="shared" si="16"/>
        <v>0.83831018518685596</v>
      </c>
      <c r="Q252" s="34">
        <f t="shared" si="15"/>
        <v>27360</v>
      </c>
      <c r="R252" s="145">
        <f t="shared" si="17"/>
        <v>0.72212962962962957</v>
      </c>
      <c r="S252" s="145">
        <f t="shared" si="18"/>
        <v>0.56043981481481475</v>
      </c>
      <c r="T252" s="172" t="str">
        <f t="shared" si="19"/>
        <v>High Valued</v>
      </c>
    </row>
    <row r="253" spans="1:20">
      <c r="A253" s="35">
        <v>44168.745856481481</v>
      </c>
      <c r="B253" s="36" t="s">
        <v>891</v>
      </c>
      <c r="C253" s="37" t="s">
        <v>889</v>
      </c>
      <c r="D253" s="37" t="s">
        <v>284</v>
      </c>
      <c r="E253" s="37" t="s">
        <v>285</v>
      </c>
      <c r="F253" s="37" t="s">
        <v>142</v>
      </c>
      <c r="G253" s="37" t="s">
        <v>70</v>
      </c>
      <c r="H253" s="37" t="s">
        <v>286</v>
      </c>
      <c r="I253" s="38">
        <v>1</v>
      </c>
      <c r="J253" s="38">
        <v>3000</v>
      </c>
      <c r="K253" s="37" t="s">
        <v>42</v>
      </c>
      <c r="L253" s="36" t="s">
        <v>882</v>
      </c>
      <c r="M253" s="35">
        <v>44169.560439814813</v>
      </c>
      <c r="N253" s="37" t="s">
        <v>146</v>
      </c>
      <c r="O253" s="37" t="s">
        <v>147</v>
      </c>
      <c r="P253" s="145">
        <f t="shared" si="16"/>
        <v>0.81458333333284827</v>
      </c>
      <c r="Q253" s="34">
        <f t="shared" si="15"/>
        <v>3000</v>
      </c>
      <c r="R253" s="145">
        <f t="shared" si="17"/>
        <v>0.74585648148148154</v>
      </c>
      <c r="S253" s="145">
        <f t="shared" si="18"/>
        <v>0.56043981481481475</v>
      </c>
      <c r="T253" s="172" t="str">
        <f t="shared" si="19"/>
        <v>Lower Valued</v>
      </c>
    </row>
    <row r="254" spans="1:20">
      <c r="A254" s="35">
        <v>44168.745856481481</v>
      </c>
      <c r="B254" s="36" t="s">
        <v>891</v>
      </c>
      <c r="C254" s="37" t="s">
        <v>889</v>
      </c>
      <c r="D254" s="37" t="s">
        <v>68</v>
      </c>
      <c r="E254" s="37" t="s">
        <v>113</v>
      </c>
      <c r="F254" s="37" t="s">
        <v>142</v>
      </c>
      <c r="G254" s="37" t="s">
        <v>114</v>
      </c>
      <c r="H254" s="37" t="s">
        <v>206</v>
      </c>
      <c r="I254" s="38">
        <v>1</v>
      </c>
      <c r="J254" s="38">
        <v>2000</v>
      </c>
      <c r="K254" s="37" t="s">
        <v>42</v>
      </c>
      <c r="L254" s="36" t="s">
        <v>882</v>
      </c>
      <c r="M254" s="35">
        <v>44169.560439814813</v>
      </c>
      <c r="N254" s="37" t="s">
        <v>146</v>
      </c>
      <c r="O254" s="37" t="s">
        <v>147</v>
      </c>
      <c r="P254" s="145">
        <f t="shared" si="16"/>
        <v>0.81458333333284827</v>
      </c>
      <c r="Q254" s="34">
        <f t="shared" si="15"/>
        <v>2000</v>
      </c>
      <c r="R254" s="145">
        <f t="shared" si="17"/>
        <v>0.74585648148148154</v>
      </c>
      <c r="S254" s="145">
        <f t="shared" si="18"/>
        <v>0.56043981481481475</v>
      </c>
      <c r="T254" s="172" t="str">
        <f t="shared" si="19"/>
        <v>Lower Valued</v>
      </c>
    </row>
    <row r="255" spans="1:20">
      <c r="A255" s="35">
        <v>44168.72215277778</v>
      </c>
      <c r="B255" s="36" t="s">
        <v>943</v>
      </c>
      <c r="C255" s="37" t="s">
        <v>246</v>
      </c>
      <c r="D255" s="37" t="s">
        <v>140</v>
      </c>
      <c r="E255" s="37" t="s">
        <v>214</v>
      </c>
      <c r="F255" s="37" t="s">
        <v>142</v>
      </c>
      <c r="G255" s="37" t="s">
        <v>114</v>
      </c>
      <c r="H255" s="37" t="s">
        <v>225</v>
      </c>
      <c r="I255" s="38">
        <v>10</v>
      </c>
      <c r="J255" s="38">
        <v>7050</v>
      </c>
      <c r="K255" s="37" t="s">
        <v>42</v>
      </c>
      <c r="L255" s="36" t="s">
        <v>941</v>
      </c>
      <c r="M255" s="35">
        <v>44169.583634259259</v>
      </c>
      <c r="N255" s="37" t="s">
        <v>146</v>
      </c>
      <c r="O255" s="37" t="s">
        <v>54</v>
      </c>
      <c r="P255" s="145">
        <f t="shared" si="16"/>
        <v>0.86148148147913162</v>
      </c>
      <c r="Q255" s="34">
        <f t="shared" si="15"/>
        <v>70500</v>
      </c>
      <c r="R255" s="145">
        <f t="shared" si="17"/>
        <v>0.72215277777777775</v>
      </c>
      <c r="S255" s="145">
        <f t="shared" si="18"/>
        <v>0.58363425925925927</v>
      </c>
      <c r="T255" s="172" t="str">
        <f t="shared" si="19"/>
        <v>High Valued</v>
      </c>
    </row>
    <row r="256" spans="1:20">
      <c r="A256" s="35">
        <v>44168.722916666666</v>
      </c>
      <c r="B256" s="36" t="s">
        <v>944</v>
      </c>
      <c r="C256" s="37" t="s">
        <v>246</v>
      </c>
      <c r="D256" s="37" t="s">
        <v>140</v>
      </c>
      <c r="E256" s="37" t="s">
        <v>141</v>
      </c>
      <c r="F256" s="37" t="s">
        <v>142</v>
      </c>
      <c r="G256" s="37" t="s">
        <v>143</v>
      </c>
      <c r="H256" s="37" t="s">
        <v>144</v>
      </c>
      <c r="I256" s="38">
        <v>5</v>
      </c>
      <c r="J256" s="38">
        <v>11200</v>
      </c>
      <c r="K256" s="37" t="s">
        <v>42</v>
      </c>
      <c r="L256" s="36" t="s">
        <v>941</v>
      </c>
      <c r="M256" s="35">
        <v>44169.583634259259</v>
      </c>
      <c r="N256" s="37" t="s">
        <v>146</v>
      </c>
      <c r="O256" s="37" t="s">
        <v>54</v>
      </c>
      <c r="P256" s="145">
        <f t="shared" si="16"/>
        <v>0.8607175925935735</v>
      </c>
      <c r="Q256" s="34">
        <f t="shared" si="15"/>
        <v>56000</v>
      </c>
      <c r="R256" s="145">
        <f t="shared" si="17"/>
        <v>0.72291666666666676</v>
      </c>
      <c r="S256" s="145">
        <f t="shared" si="18"/>
        <v>0.58363425925925927</v>
      </c>
      <c r="T256" s="172" t="str">
        <f t="shared" si="19"/>
        <v>High Valued</v>
      </c>
    </row>
    <row r="257" spans="1:20">
      <c r="A257" s="35">
        <v>44168.75</v>
      </c>
      <c r="B257" s="36" t="s">
        <v>945</v>
      </c>
      <c r="C257" s="37" t="s">
        <v>246</v>
      </c>
      <c r="D257" s="37" t="s">
        <v>140</v>
      </c>
      <c r="E257" s="37" t="s">
        <v>141</v>
      </c>
      <c r="F257" s="37" t="s">
        <v>142</v>
      </c>
      <c r="G257" s="37" t="s">
        <v>143</v>
      </c>
      <c r="H257" s="37" t="s">
        <v>144</v>
      </c>
      <c r="I257" s="38">
        <v>5</v>
      </c>
      <c r="J257" s="38">
        <v>11200</v>
      </c>
      <c r="K257" s="37" t="s">
        <v>42</v>
      </c>
      <c r="L257" s="36" t="s">
        <v>941</v>
      </c>
      <c r="M257" s="35">
        <v>44169.583634259259</v>
      </c>
      <c r="N257" s="37" t="s">
        <v>146</v>
      </c>
      <c r="O257" s="37" t="s">
        <v>54</v>
      </c>
      <c r="P257" s="145">
        <f t="shared" si="16"/>
        <v>0.83363425925927004</v>
      </c>
      <c r="Q257" s="34">
        <f t="shared" si="15"/>
        <v>56000</v>
      </c>
      <c r="R257" s="145">
        <f t="shared" si="17"/>
        <v>0.75</v>
      </c>
      <c r="S257" s="145">
        <f t="shared" si="18"/>
        <v>0.58363425925925927</v>
      </c>
      <c r="T257" s="172" t="str">
        <f t="shared" si="19"/>
        <v>High Valued</v>
      </c>
    </row>
    <row r="258" spans="1:20">
      <c r="A258" s="35">
        <v>44168.750844907408</v>
      </c>
      <c r="B258" s="36" t="s">
        <v>946</v>
      </c>
      <c r="C258" s="37" t="s">
        <v>246</v>
      </c>
      <c r="D258" s="37" t="s">
        <v>140</v>
      </c>
      <c r="E258" s="37" t="s">
        <v>214</v>
      </c>
      <c r="F258" s="37" t="s">
        <v>142</v>
      </c>
      <c r="G258" s="37" t="s">
        <v>114</v>
      </c>
      <c r="H258" s="37" t="s">
        <v>215</v>
      </c>
      <c r="I258" s="38">
        <v>5</v>
      </c>
      <c r="J258" s="38">
        <v>7450</v>
      </c>
      <c r="K258" s="37" t="s">
        <v>42</v>
      </c>
      <c r="L258" s="36" t="s">
        <v>941</v>
      </c>
      <c r="M258" s="35">
        <v>44169.583634259259</v>
      </c>
      <c r="N258" s="37" t="s">
        <v>146</v>
      </c>
      <c r="O258" s="37" t="s">
        <v>54</v>
      </c>
      <c r="P258" s="145">
        <f t="shared" si="16"/>
        <v>0.83278935185080627</v>
      </c>
      <c r="Q258" s="34">
        <f t="shared" ref="Q258:Q321" si="20">J258*I258</f>
        <v>37250</v>
      </c>
      <c r="R258" s="145">
        <f t="shared" si="17"/>
        <v>0.75084490740740739</v>
      </c>
      <c r="S258" s="145">
        <f t="shared" si="18"/>
        <v>0.58363425925925927</v>
      </c>
      <c r="T258" s="172" t="str">
        <f t="shared" si="19"/>
        <v>High Valued</v>
      </c>
    </row>
    <row r="259" spans="1:20">
      <c r="A259" s="35">
        <v>44168.714606481481</v>
      </c>
      <c r="B259" s="36" t="s">
        <v>558</v>
      </c>
      <c r="C259" s="37" t="s">
        <v>368</v>
      </c>
      <c r="D259" s="37" t="s">
        <v>284</v>
      </c>
      <c r="E259" s="37" t="s">
        <v>285</v>
      </c>
      <c r="F259" s="37" t="s">
        <v>142</v>
      </c>
      <c r="G259" s="37" t="s">
        <v>70</v>
      </c>
      <c r="H259" s="37" t="s">
        <v>286</v>
      </c>
      <c r="I259" s="38">
        <v>2</v>
      </c>
      <c r="J259" s="38">
        <v>3000</v>
      </c>
      <c r="K259" s="37" t="s">
        <v>42</v>
      </c>
      <c r="L259" s="36" t="s">
        <v>556</v>
      </c>
      <c r="M259" s="35">
        <v>44169.694930555554</v>
      </c>
      <c r="N259" s="37" t="s">
        <v>295</v>
      </c>
      <c r="O259" s="37" t="s">
        <v>147</v>
      </c>
      <c r="P259" s="145">
        <f t="shared" ref="P259:P322" si="21">IF(M259="","00:00:00",M259-A259)</f>
        <v>0.98032407407299615</v>
      </c>
      <c r="Q259" s="34">
        <f t="shared" si="20"/>
        <v>6000</v>
      </c>
      <c r="R259" s="145">
        <f t="shared" ref="R259:R322" si="22">TIMEVALUE(TEXT(A259,"HH:MM:SS"))</f>
        <v>0.71460648148148154</v>
      </c>
      <c r="S259" s="145">
        <f t="shared" ref="S259:S322" si="23">IF(M259="","-",TIMEVALUE(TEXT(M259,"HH:MM:SS")))</f>
        <v>0.69493055555555561</v>
      </c>
      <c r="T259" s="172" t="str">
        <f t="shared" ref="T259:T322" si="24">IF(Q259 &gt; 10000, "High Valued", "Lower Valued")</f>
        <v>Lower Valued</v>
      </c>
    </row>
    <row r="260" spans="1:20">
      <c r="A260" s="35">
        <v>44168.740636574075</v>
      </c>
      <c r="B260" s="36" t="s">
        <v>472</v>
      </c>
      <c r="C260" s="37" t="s">
        <v>473</v>
      </c>
      <c r="D260" s="37" t="s">
        <v>94</v>
      </c>
      <c r="E260" s="37" t="s">
        <v>95</v>
      </c>
      <c r="F260" s="37" t="s">
        <v>142</v>
      </c>
      <c r="G260" s="37" t="s">
        <v>96</v>
      </c>
      <c r="H260" s="37" t="s">
        <v>98</v>
      </c>
      <c r="I260" s="38">
        <v>5</v>
      </c>
      <c r="J260" s="38">
        <v>8500</v>
      </c>
      <c r="K260" s="37" t="s">
        <v>42</v>
      </c>
      <c r="L260" s="36" t="s">
        <v>474</v>
      </c>
      <c r="M260" s="35">
        <v>44169.727465277778</v>
      </c>
      <c r="N260" s="37" t="s">
        <v>146</v>
      </c>
      <c r="O260" s="37" t="s">
        <v>147</v>
      </c>
      <c r="P260" s="145">
        <f t="shared" si="21"/>
        <v>0.98682870370248565</v>
      </c>
      <c r="Q260" s="34">
        <f t="shared" si="20"/>
        <v>42500</v>
      </c>
      <c r="R260" s="145">
        <f t="shared" si="22"/>
        <v>0.74063657407407402</v>
      </c>
      <c r="S260" s="145">
        <f t="shared" si="23"/>
        <v>0.72746527777777781</v>
      </c>
      <c r="T260" s="172" t="str">
        <f t="shared" si="24"/>
        <v>High Valued</v>
      </c>
    </row>
    <row r="261" spans="1:20">
      <c r="A261" s="35">
        <v>44168.740636574075</v>
      </c>
      <c r="B261" s="36" t="s">
        <v>472</v>
      </c>
      <c r="C261" s="37" t="s">
        <v>473</v>
      </c>
      <c r="D261" s="37" t="s">
        <v>140</v>
      </c>
      <c r="E261" s="37" t="s">
        <v>214</v>
      </c>
      <c r="F261" s="37" t="s">
        <v>142</v>
      </c>
      <c r="G261" s="37" t="s">
        <v>114</v>
      </c>
      <c r="H261" s="37" t="s">
        <v>215</v>
      </c>
      <c r="I261" s="38">
        <v>3</v>
      </c>
      <c r="J261" s="38">
        <v>7450</v>
      </c>
      <c r="K261" s="37" t="s">
        <v>42</v>
      </c>
      <c r="L261" s="36" t="s">
        <v>474</v>
      </c>
      <c r="M261" s="35">
        <v>44169.727465277778</v>
      </c>
      <c r="N261" s="37" t="s">
        <v>146</v>
      </c>
      <c r="O261" s="37" t="s">
        <v>147</v>
      </c>
      <c r="P261" s="145">
        <f t="shared" si="21"/>
        <v>0.98682870370248565</v>
      </c>
      <c r="Q261" s="34">
        <f t="shared" si="20"/>
        <v>22350</v>
      </c>
      <c r="R261" s="145">
        <f t="shared" si="22"/>
        <v>0.74063657407407402</v>
      </c>
      <c r="S261" s="145">
        <f t="shared" si="23"/>
        <v>0.72746527777777781</v>
      </c>
      <c r="T261" s="172" t="str">
        <f t="shared" si="24"/>
        <v>High Valued</v>
      </c>
    </row>
    <row r="262" spans="1:20">
      <c r="A262" s="35">
        <v>44168.639999999999</v>
      </c>
      <c r="B262" s="36" t="s">
        <v>325</v>
      </c>
      <c r="C262" s="37" t="s">
        <v>326</v>
      </c>
      <c r="D262" s="37" t="s">
        <v>140</v>
      </c>
      <c r="E262" s="37" t="s">
        <v>141</v>
      </c>
      <c r="F262" s="37" t="s">
        <v>142</v>
      </c>
      <c r="G262" s="37" t="s">
        <v>143</v>
      </c>
      <c r="H262" s="37" t="s">
        <v>144</v>
      </c>
      <c r="I262" s="38">
        <v>1</v>
      </c>
      <c r="J262" s="38">
        <v>11200</v>
      </c>
      <c r="K262" s="37" t="s">
        <v>42</v>
      </c>
      <c r="L262" s="36" t="s">
        <v>319</v>
      </c>
      <c r="M262" s="35">
        <v>44169.855416666665</v>
      </c>
      <c r="N262" s="37" t="s">
        <v>146</v>
      </c>
      <c r="O262" s="37" t="s">
        <v>147</v>
      </c>
      <c r="P262" s="145">
        <f t="shared" si="21"/>
        <v>1.2154166666659876</v>
      </c>
      <c r="Q262" s="34">
        <f t="shared" si="20"/>
        <v>11200</v>
      </c>
      <c r="R262" s="145">
        <f t="shared" si="22"/>
        <v>0.64</v>
      </c>
      <c r="S262" s="145">
        <f t="shared" si="23"/>
        <v>0.85541666666666671</v>
      </c>
      <c r="T262" s="172" t="str">
        <f t="shared" si="24"/>
        <v>High Valued</v>
      </c>
    </row>
    <row r="263" spans="1:20">
      <c r="A263" s="35">
        <v>44168.640011574076</v>
      </c>
      <c r="B263" s="36" t="s">
        <v>325</v>
      </c>
      <c r="C263" s="37" t="s">
        <v>326</v>
      </c>
      <c r="D263" s="37" t="s">
        <v>187</v>
      </c>
      <c r="E263" s="37" t="s">
        <v>188</v>
      </c>
      <c r="F263" s="37" t="s">
        <v>142</v>
      </c>
      <c r="G263" s="37" t="s">
        <v>143</v>
      </c>
      <c r="H263" s="37" t="s">
        <v>327</v>
      </c>
      <c r="I263" s="38">
        <v>1</v>
      </c>
      <c r="J263" s="38">
        <v>11150</v>
      </c>
      <c r="K263" s="37" t="s">
        <v>42</v>
      </c>
      <c r="L263" s="36" t="s">
        <v>319</v>
      </c>
      <c r="M263" s="35">
        <v>44169.855416666665</v>
      </c>
      <c r="N263" s="37" t="s">
        <v>146</v>
      </c>
      <c r="O263" s="37" t="s">
        <v>147</v>
      </c>
      <c r="P263" s="145">
        <f t="shared" si="21"/>
        <v>1.2154050925892079</v>
      </c>
      <c r="Q263" s="34">
        <f t="shared" si="20"/>
        <v>11150</v>
      </c>
      <c r="R263" s="145">
        <f t="shared" si="22"/>
        <v>0.64001157407407405</v>
      </c>
      <c r="S263" s="145">
        <f t="shared" si="23"/>
        <v>0.85541666666666671</v>
      </c>
      <c r="T263" s="172" t="str">
        <f t="shared" si="24"/>
        <v>High Valued</v>
      </c>
    </row>
    <row r="264" spans="1:20">
      <c r="A264" s="35">
        <v>44168.479814814818</v>
      </c>
      <c r="B264" s="36" t="s">
        <v>389</v>
      </c>
      <c r="C264" s="37" t="s">
        <v>390</v>
      </c>
      <c r="D264" s="37" t="s">
        <v>176</v>
      </c>
      <c r="E264" s="37" t="s">
        <v>331</v>
      </c>
      <c r="F264" s="37" t="s">
        <v>142</v>
      </c>
      <c r="G264" s="37" t="s">
        <v>272</v>
      </c>
      <c r="H264" s="37" t="s">
        <v>391</v>
      </c>
      <c r="I264" s="38">
        <v>1</v>
      </c>
      <c r="J264" s="38">
        <v>5900</v>
      </c>
      <c r="K264" s="37" t="s">
        <v>42</v>
      </c>
      <c r="L264" s="36" t="s">
        <v>392</v>
      </c>
      <c r="M264" s="35">
        <v>44169.91165509259</v>
      </c>
      <c r="N264" s="37" t="s">
        <v>146</v>
      </c>
      <c r="O264" s="37" t="s">
        <v>147</v>
      </c>
      <c r="P264" s="145">
        <f t="shared" si="21"/>
        <v>1.4318402777716983</v>
      </c>
      <c r="Q264" s="34">
        <f t="shared" si="20"/>
        <v>5900</v>
      </c>
      <c r="R264" s="145">
        <f t="shared" si="22"/>
        <v>0.47981481481481486</v>
      </c>
      <c r="S264" s="145">
        <f t="shared" si="23"/>
        <v>0.9116550925925927</v>
      </c>
      <c r="T264" s="172" t="str">
        <f t="shared" si="24"/>
        <v>Lower Valued</v>
      </c>
    </row>
    <row r="265" spans="1:20">
      <c r="A265" s="35">
        <v>44168.479814814818</v>
      </c>
      <c r="B265" s="36" t="s">
        <v>389</v>
      </c>
      <c r="C265" s="37" t="s">
        <v>390</v>
      </c>
      <c r="D265" s="37" t="s">
        <v>164</v>
      </c>
      <c r="E265" s="37" t="s">
        <v>167</v>
      </c>
      <c r="F265" s="37" t="s">
        <v>142</v>
      </c>
      <c r="G265" s="37" t="s">
        <v>96</v>
      </c>
      <c r="H265" s="37" t="s">
        <v>244</v>
      </c>
      <c r="I265" s="38">
        <v>1</v>
      </c>
      <c r="J265" s="38">
        <v>4550</v>
      </c>
      <c r="K265" s="37" t="s">
        <v>42</v>
      </c>
      <c r="L265" s="36" t="s">
        <v>392</v>
      </c>
      <c r="M265" s="35">
        <v>44169.91165509259</v>
      </c>
      <c r="N265" s="37" t="s">
        <v>146</v>
      </c>
      <c r="O265" s="37" t="s">
        <v>147</v>
      </c>
      <c r="P265" s="145">
        <f t="shared" si="21"/>
        <v>1.4318402777716983</v>
      </c>
      <c r="Q265" s="34">
        <f t="shared" si="20"/>
        <v>4550</v>
      </c>
      <c r="R265" s="145">
        <f t="shared" si="22"/>
        <v>0.47981481481481486</v>
      </c>
      <c r="S265" s="145">
        <f t="shared" si="23"/>
        <v>0.9116550925925927</v>
      </c>
      <c r="T265" s="172" t="str">
        <f t="shared" si="24"/>
        <v>Lower Valued</v>
      </c>
    </row>
    <row r="266" spans="1:20">
      <c r="A266" s="35">
        <v>44169.69295138889</v>
      </c>
      <c r="B266" s="36" t="s">
        <v>632</v>
      </c>
      <c r="C266" s="37" t="s">
        <v>633</v>
      </c>
      <c r="D266" s="37" t="s">
        <v>140</v>
      </c>
      <c r="E266" s="37" t="s">
        <v>141</v>
      </c>
      <c r="F266" s="37" t="s">
        <v>142</v>
      </c>
      <c r="G266" s="37" t="s">
        <v>143</v>
      </c>
      <c r="H266" s="37" t="s">
        <v>199</v>
      </c>
      <c r="I266" s="38">
        <v>1</v>
      </c>
      <c r="J266" s="38">
        <v>9120</v>
      </c>
      <c r="K266" s="37" t="s">
        <v>42</v>
      </c>
      <c r="L266" s="36" t="s">
        <v>634</v>
      </c>
      <c r="M266" s="35">
        <v>44170.443043981482</v>
      </c>
      <c r="N266" s="37" t="s">
        <v>146</v>
      </c>
      <c r="O266" s="37" t="s">
        <v>147</v>
      </c>
      <c r="P266" s="145">
        <f t="shared" si="21"/>
        <v>0.75009259259240935</v>
      </c>
      <c r="Q266" s="34">
        <f t="shared" si="20"/>
        <v>9120</v>
      </c>
      <c r="R266" s="145">
        <f t="shared" si="22"/>
        <v>0.69295138888888896</v>
      </c>
      <c r="S266" s="145">
        <f t="shared" si="23"/>
        <v>0.4430439814814815</v>
      </c>
      <c r="T266" s="172" t="str">
        <f t="shared" si="24"/>
        <v>Lower Valued</v>
      </c>
    </row>
    <row r="267" spans="1:20">
      <c r="A267" s="35">
        <v>44169.598564814813</v>
      </c>
      <c r="B267" s="36" t="s">
        <v>1018</v>
      </c>
      <c r="C267" s="37" t="s">
        <v>1011</v>
      </c>
      <c r="D267" s="37" t="s">
        <v>140</v>
      </c>
      <c r="E267" s="37" t="s">
        <v>141</v>
      </c>
      <c r="F267" s="37" t="s">
        <v>142</v>
      </c>
      <c r="G267" s="37" t="s">
        <v>143</v>
      </c>
      <c r="H267" s="37" t="s">
        <v>144</v>
      </c>
      <c r="I267" s="38">
        <v>1</v>
      </c>
      <c r="J267" s="38">
        <v>11200</v>
      </c>
      <c r="K267" s="37" t="s">
        <v>42</v>
      </c>
      <c r="L267" s="36" t="s">
        <v>1012</v>
      </c>
      <c r="M267" s="35">
        <v>44170.45380787037</v>
      </c>
      <c r="N267" s="37" t="s">
        <v>146</v>
      </c>
      <c r="O267" s="37" t="s">
        <v>147</v>
      </c>
      <c r="P267" s="145">
        <f t="shared" si="21"/>
        <v>0.85524305555736646</v>
      </c>
      <c r="Q267" s="34">
        <f t="shared" si="20"/>
        <v>11200</v>
      </c>
      <c r="R267" s="145">
        <f t="shared" si="22"/>
        <v>0.59856481481481483</v>
      </c>
      <c r="S267" s="145">
        <f t="shared" si="23"/>
        <v>0.45380787037037035</v>
      </c>
      <c r="T267" s="172" t="str">
        <f t="shared" si="24"/>
        <v>High Valued</v>
      </c>
    </row>
    <row r="268" spans="1:20">
      <c r="A268" s="35">
        <v>44169.598564814813</v>
      </c>
      <c r="B268" s="36" t="s">
        <v>1018</v>
      </c>
      <c r="C268" s="37" t="s">
        <v>1011</v>
      </c>
      <c r="D268" s="37" t="s">
        <v>140</v>
      </c>
      <c r="E268" s="37" t="s">
        <v>214</v>
      </c>
      <c r="F268" s="37" t="s">
        <v>142</v>
      </c>
      <c r="G268" s="37" t="s">
        <v>114</v>
      </c>
      <c r="H268" s="37" t="s">
        <v>215</v>
      </c>
      <c r="I268" s="38">
        <v>1</v>
      </c>
      <c r="J268" s="38">
        <v>7450</v>
      </c>
      <c r="K268" s="37" t="s">
        <v>42</v>
      </c>
      <c r="L268" s="36" t="s">
        <v>1012</v>
      </c>
      <c r="M268" s="35">
        <v>44170.45380787037</v>
      </c>
      <c r="N268" s="37" t="s">
        <v>146</v>
      </c>
      <c r="O268" s="37" t="s">
        <v>147</v>
      </c>
      <c r="P268" s="145">
        <f t="shared" si="21"/>
        <v>0.85524305555736646</v>
      </c>
      <c r="Q268" s="34">
        <f t="shared" si="20"/>
        <v>7450</v>
      </c>
      <c r="R268" s="145">
        <f t="shared" si="22"/>
        <v>0.59856481481481483</v>
      </c>
      <c r="S268" s="145">
        <f t="shared" si="23"/>
        <v>0.45380787037037035</v>
      </c>
      <c r="T268" s="172" t="str">
        <f t="shared" si="24"/>
        <v>Lower Valued</v>
      </c>
    </row>
    <row r="269" spans="1:20">
      <c r="A269" s="35">
        <v>44169.598564814813</v>
      </c>
      <c r="B269" s="36" t="s">
        <v>1018</v>
      </c>
      <c r="C269" s="37" t="s">
        <v>1011</v>
      </c>
      <c r="D269" s="37" t="s">
        <v>187</v>
      </c>
      <c r="E269" s="37" t="s">
        <v>188</v>
      </c>
      <c r="F269" s="37" t="s">
        <v>142</v>
      </c>
      <c r="G269" s="37" t="s">
        <v>143</v>
      </c>
      <c r="H269" s="37" t="s">
        <v>189</v>
      </c>
      <c r="I269" s="38">
        <v>1</v>
      </c>
      <c r="J269" s="38">
        <v>9050</v>
      </c>
      <c r="K269" s="37" t="s">
        <v>42</v>
      </c>
      <c r="L269" s="36" t="s">
        <v>1012</v>
      </c>
      <c r="M269" s="35">
        <v>44170.45380787037</v>
      </c>
      <c r="N269" s="37" t="s">
        <v>146</v>
      </c>
      <c r="O269" s="37" t="s">
        <v>147</v>
      </c>
      <c r="P269" s="145">
        <f t="shared" si="21"/>
        <v>0.85524305555736646</v>
      </c>
      <c r="Q269" s="34">
        <f t="shared" si="20"/>
        <v>9050</v>
      </c>
      <c r="R269" s="145">
        <f t="shared" si="22"/>
        <v>0.59856481481481483</v>
      </c>
      <c r="S269" s="145">
        <f t="shared" si="23"/>
        <v>0.45380787037037035</v>
      </c>
      <c r="T269" s="172" t="str">
        <f t="shared" si="24"/>
        <v>Lower Valued</v>
      </c>
    </row>
    <row r="270" spans="1:20">
      <c r="A270" s="35">
        <v>44169.749849537038</v>
      </c>
      <c r="B270" s="36" t="s">
        <v>1146</v>
      </c>
      <c r="C270" s="37" t="s">
        <v>668</v>
      </c>
      <c r="D270" s="37" t="s">
        <v>171</v>
      </c>
      <c r="E270" s="37" t="s">
        <v>172</v>
      </c>
      <c r="F270" s="37" t="s">
        <v>142</v>
      </c>
      <c r="G270" s="37" t="s">
        <v>96</v>
      </c>
      <c r="H270" s="37" t="s">
        <v>173</v>
      </c>
      <c r="I270" s="38">
        <v>0.5</v>
      </c>
      <c r="J270" s="38">
        <v>8500</v>
      </c>
      <c r="K270" s="37" t="s">
        <v>42</v>
      </c>
      <c r="L270" s="36" t="s">
        <v>1139</v>
      </c>
      <c r="M270" s="35">
        <v>44170.467847222222</v>
      </c>
      <c r="N270" s="37" t="s">
        <v>146</v>
      </c>
      <c r="O270" s="37" t="s">
        <v>147</v>
      </c>
      <c r="P270" s="145">
        <f t="shared" si="21"/>
        <v>0.71799768518394558</v>
      </c>
      <c r="Q270" s="34">
        <f t="shared" si="20"/>
        <v>4250</v>
      </c>
      <c r="R270" s="145">
        <f t="shared" si="22"/>
        <v>0.74984953703703694</v>
      </c>
      <c r="S270" s="145">
        <f t="shared" si="23"/>
        <v>0.46784722222222225</v>
      </c>
      <c r="T270" s="172" t="str">
        <f t="shared" si="24"/>
        <v>Lower Valued</v>
      </c>
    </row>
    <row r="271" spans="1:20">
      <c r="A271" s="35">
        <v>44169.749849537038</v>
      </c>
      <c r="B271" s="36" t="s">
        <v>1146</v>
      </c>
      <c r="C271" s="37" t="s">
        <v>668</v>
      </c>
      <c r="D271" s="37" t="s">
        <v>171</v>
      </c>
      <c r="E271" s="37" t="s">
        <v>172</v>
      </c>
      <c r="F271" s="37" t="s">
        <v>142</v>
      </c>
      <c r="G271" s="37" t="s">
        <v>96</v>
      </c>
      <c r="H271" s="37" t="s">
        <v>174</v>
      </c>
      <c r="I271" s="38">
        <v>0.5</v>
      </c>
      <c r="J271" s="38">
        <v>7800</v>
      </c>
      <c r="K271" s="37" t="s">
        <v>42</v>
      </c>
      <c r="L271" s="36" t="s">
        <v>1139</v>
      </c>
      <c r="M271" s="35">
        <v>44170.467847222222</v>
      </c>
      <c r="N271" s="37" t="s">
        <v>146</v>
      </c>
      <c r="O271" s="37" t="s">
        <v>147</v>
      </c>
      <c r="P271" s="145">
        <f t="shared" si="21"/>
        <v>0.71799768518394558</v>
      </c>
      <c r="Q271" s="34">
        <f t="shared" si="20"/>
        <v>3900</v>
      </c>
      <c r="R271" s="145">
        <f t="shared" si="22"/>
        <v>0.74984953703703694</v>
      </c>
      <c r="S271" s="145">
        <f t="shared" si="23"/>
        <v>0.46784722222222225</v>
      </c>
      <c r="T271" s="172" t="str">
        <f t="shared" si="24"/>
        <v>Lower Valued</v>
      </c>
    </row>
    <row r="272" spans="1:20">
      <c r="A272" s="35">
        <v>44169.749849537038</v>
      </c>
      <c r="B272" s="36" t="s">
        <v>1146</v>
      </c>
      <c r="C272" s="37" t="s">
        <v>668</v>
      </c>
      <c r="D272" s="37" t="s">
        <v>284</v>
      </c>
      <c r="E272" s="37" t="s">
        <v>285</v>
      </c>
      <c r="F272" s="37" t="s">
        <v>142</v>
      </c>
      <c r="G272" s="37" t="s">
        <v>70</v>
      </c>
      <c r="H272" s="37" t="s">
        <v>286</v>
      </c>
      <c r="I272" s="38">
        <v>1</v>
      </c>
      <c r="J272" s="38">
        <v>3000</v>
      </c>
      <c r="K272" s="37" t="s">
        <v>42</v>
      </c>
      <c r="L272" s="36" t="s">
        <v>1139</v>
      </c>
      <c r="M272" s="35">
        <v>44170.467847222222</v>
      </c>
      <c r="N272" s="37" t="s">
        <v>146</v>
      </c>
      <c r="O272" s="37" t="s">
        <v>147</v>
      </c>
      <c r="P272" s="145">
        <f t="shared" si="21"/>
        <v>0.71799768518394558</v>
      </c>
      <c r="Q272" s="34">
        <f t="shared" si="20"/>
        <v>3000</v>
      </c>
      <c r="R272" s="145">
        <f t="shared" si="22"/>
        <v>0.74984953703703694</v>
      </c>
      <c r="S272" s="145">
        <f t="shared" si="23"/>
        <v>0.46784722222222225</v>
      </c>
      <c r="T272" s="172" t="str">
        <f t="shared" si="24"/>
        <v>Lower Valued</v>
      </c>
    </row>
    <row r="273" spans="1:20">
      <c r="A273" s="35">
        <v>44169.749849537038</v>
      </c>
      <c r="B273" s="36" t="s">
        <v>1146</v>
      </c>
      <c r="C273" s="37" t="s">
        <v>668</v>
      </c>
      <c r="D273" s="37" t="s">
        <v>284</v>
      </c>
      <c r="E273" s="37" t="s">
        <v>285</v>
      </c>
      <c r="F273" s="37" t="s">
        <v>142</v>
      </c>
      <c r="G273" s="37" t="s">
        <v>70</v>
      </c>
      <c r="H273" s="37" t="s">
        <v>360</v>
      </c>
      <c r="I273" s="38">
        <v>1</v>
      </c>
      <c r="J273" s="38">
        <v>3000</v>
      </c>
      <c r="K273" s="37" t="s">
        <v>42</v>
      </c>
      <c r="L273" s="36" t="s">
        <v>1139</v>
      </c>
      <c r="M273" s="35">
        <v>44170.467847222222</v>
      </c>
      <c r="N273" s="37" t="s">
        <v>146</v>
      </c>
      <c r="O273" s="37" t="s">
        <v>147</v>
      </c>
      <c r="P273" s="145">
        <f t="shared" si="21"/>
        <v>0.71799768518394558</v>
      </c>
      <c r="Q273" s="34">
        <f t="shared" si="20"/>
        <v>3000</v>
      </c>
      <c r="R273" s="145">
        <f t="shared" si="22"/>
        <v>0.74984953703703694</v>
      </c>
      <c r="S273" s="145">
        <f t="shared" si="23"/>
        <v>0.46784722222222225</v>
      </c>
      <c r="T273" s="172" t="str">
        <f t="shared" si="24"/>
        <v>Lower Valued</v>
      </c>
    </row>
    <row r="274" spans="1:20">
      <c r="A274" s="35">
        <v>44169.572974537034</v>
      </c>
      <c r="B274" s="36" t="s">
        <v>200</v>
      </c>
      <c r="C274" s="37" t="s">
        <v>201</v>
      </c>
      <c r="D274" s="37" t="s">
        <v>140</v>
      </c>
      <c r="E274" s="37" t="s">
        <v>141</v>
      </c>
      <c r="F274" s="37" t="s">
        <v>142</v>
      </c>
      <c r="G274" s="37" t="s">
        <v>143</v>
      </c>
      <c r="H274" s="37" t="s">
        <v>202</v>
      </c>
      <c r="I274" s="38">
        <v>1</v>
      </c>
      <c r="J274" s="38">
        <v>13600</v>
      </c>
      <c r="K274" s="37" t="s">
        <v>42</v>
      </c>
      <c r="L274" s="36" t="s">
        <v>190</v>
      </c>
      <c r="M274" s="35">
        <v>44170.471226851849</v>
      </c>
      <c r="N274" s="37" t="s">
        <v>146</v>
      </c>
      <c r="O274" s="37" t="s">
        <v>54</v>
      </c>
      <c r="P274" s="145">
        <f t="shared" si="21"/>
        <v>0.89825231481518131</v>
      </c>
      <c r="Q274" s="34">
        <f t="shared" si="20"/>
        <v>13600</v>
      </c>
      <c r="R274" s="145">
        <f t="shared" si="22"/>
        <v>0.57297453703703705</v>
      </c>
      <c r="S274" s="145">
        <f t="shared" si="23"/>
        <v>0.47122685185185187</v>
      </c>
      <c r="T274" s="172" t="str">
        <f t="shared" si="24"/>
        <v>High Valued</v>
      </c>
    </row>
    <row r="275" spans="1:20">
      <c r="A275" s="35">
        <v>44169.572974537034</v>
      </c>
      <c r="B275" s="36" t="s">
        <v>200</v>
      </c>
      <c r="C275" s="37" t="s">
        <v>201</v>
      </c>
      <c r="D275" s="37" t="s">
        <v>140</v>
      </c>
      <c r="E275" s="37" t="s">
        <v>141</v>
      </c>
      <c r="F275" s="37" t="s">
        <v>142</v>
      </c>
      <c r="G275" s="37" t="s">
        <v>143</v>
      </c>
      <c r="H275" s="37" t="s">
        <v>203</v>
      </c>
      <c r="I275" s="38">
        <v>1</v>
      </c>
      <c r="J275" s="38">
        <v>16500</v>
      </c>
      <c r="K275" s="37" t="s">
        <v>42</v>
      </c>
      <c r="L275" s="36" t="s">
        <v>190</v>
      </c>
      <c r="M275" s="35">
        <v>44170.471226851849</v>
      </c>
      <c r="N275" s="37" t="s">
        <v>146</v>
      </c>
      <c r="O275" s="37" t="s">
        <v>54</v>
      </c>
      <c r="P275" s="145">
        <f t="shared" si="21"/>
        <v>0.89825231481518131</v>
      </c>
      <c r="Q275" s="34">
        <f t="shared" si="20"/>
        <v>16500</v>
      </c>
      <c r="R275" s="145">
        <f t="shared" si="22"/>
        <v>0.57297453703703705</v>
      </c>
      <c r="S275" s="145">
        <f t="shared" si="23"/>
        <v>0.47122685185185187</v>
      </c>
      <c r="T275" s="172" t="str">
        <f t="shared" si="24"/>
        <v>High Valued</v>
      </c>
    </row>
    <row r="276" spans="1:20">
      <c r="A276" s="35">
        <v>44169.572974537034</v>
      </c>
      <c r="B276" s="36" t="s">
        <v>200</v>
      </c>
      <c r="C276" s="37" t="s">
        <v>201</v>
      </c>
      <c r="D276" s="37" t="s">
        <v>164</v>
      </c>
      <c r="E276" s="37" t="s">
        <v>165</v>
      </c>
      <c r="F276" s="37" t="s">
        <v>142</v>
      </c>
      <c r="G276" s="37" t="s">
        <v>96</v>
      </c>
      <c r="H276" s="37" t="s">
        <v>204</v>
      </c>
      <c r="I276" s="38">
        <v>1</v>
      </c>
      <c r="J276" s="38">
        <v>8800</v>
      </c>
      <c r="K276" s="37" t="s">
        <v>42</v>
      </c>
      <c r="L276" s="36" t="s">
        <v>190</v>
      </c>
      <c r="M276" s="35">
        <v>44170.471226851849</v>
      </c>
      <c r="N276" s="37" t="s">
        <v>146</v>
      </c>
      <c r="O276" s="37" t="s">
        <v>54</v>
      </c>
      <c r="P276" s="145">
        <f t="shared" si="21"/>
        <v>0.89825231481518131</v>
      </c>
      <c r="Q276" s="34">
        <f t="shared" si="20"/>
        <v>8800</v>
      </c>
      <c r="R276" s="145">
        <f t="shared" si="22"/>
        <v>0.57297453703703705</v>
      </c>
      <c r="S276" s="145">
        <f t="shared" si="23"/>
        <v>0.47122685185185187</v>
      </c>
      <c r="T276" s="172" t="str">
        <f t="shared" si="24"/>
        <v>Lower Valued</v>
      </c>
    </row>
    <row r="277" spans="1:20">
      <c r="A277" s="35">
        <v>44169.478888888887</v>
      </c>
      <c r="B277" s="36" t="s">
        <v>1096</v>
      </c>
      <c r="C277" s="37" t="s">
        <v>1097</v>
      </c>
      <c r="D277" s="37" t="s">
        <v>68</v>
      </c>
      <c r="E277" s="37" t="s">
        <v>113</v>
      </c>
      <c r="F277" s="37" t="s">
        <v>142</v>
      </c>
      <c r="G277" s="37" t="s">
        <v>114</v>
      </c>
      <c r="H277" s="37" t="s">
        <v>206</v>
      </c>
      <c r="I277" s="38">
        <v>3</v>
      </c>
      <c r="J277" s="38">
        <v>2000</v>
      </c>
      <c r="K277" s="37" t="s">
        <v>42</v>
      </c>
      <c r="L277" s="36" t="s">
        <v>1098</v>
      </c>
      <c r="M277" s="35">
        <v>44170.516539351855</v>
      </c>
      <c r="N277" s="37" t="s">
        <v>295</v>
      </c>
      <c r="O277" s="37" t="s">
        <v>147</v>
      </c>
      <c r="P277" s="145">
        <f t="shared" si="21"/>
        <v>1.0376504629675765</v>
      </c>
      <c r="Q277" s="34">
        <f t="shared" si="20"/>
        <v>6000</v>
      </c>
      <c r="R277" s="145">
        <f t="shared" si="22"/>
        <v>0.47888888888888892</v>
      </c>
      <c r="S277" s="145">
        <f t="shared" si="23"/>
        <v>0.51653935185185185</v>
      </c>
      <c r="T277" s="172" t="str">
        <f t="shared" si="24"/>
        <v>Lower Valued</v>
      </c>
    </row>
    <row r="278" spans="1:20">
      <c r="A278" s="35">
        <v>44169.494421296295</v>
      </c>
      <c r="B278" s="36" t="s">
        <v>871</v>
      </c>
      <c r="C278" s="37" t="s">
        <v>872</v>
      </c>
      <c r="D278" s="37" t="s">
        <v>171</v>
      </c>
      <c r="E278" s="37" t="s">
        <v>172</v>
      </c>
      <c r="F278" s="37" t="s">
        <v>142</v>
      </c>
      <c r="G278" s="37" t="s">
        <v>96</v>
      </c>
      <c r="H278" s="37" t="s">
        <v>174</v>
      </c>
      <c r="I278" s="38">
        <v>2</v>
      </c>
      <c r="J278" s="38">
        <v>7800</v>
      </c>
      <c r="K278" s="37" t="s">
        <v>42</v>
      </c>
      <c r="L278" s="36" t="s">
        <v>873</v>
      </c>
      <c r="M278" s="35">
        <v>44170.525601851848</v>
      </c>
      <c r="N278" s="37" t="s">
        <v>295</v>
      </c>
      <c r="O278" s="37" t="s">
        <v>147</v>
      </c>
      <c r="P278" s="145">
        <f t="shared" si="21"/>
        <v>1.031180555553874</v>
      </c>
      <c r="Q278" s="34">
        <f t="shared" si="20"/>
        <v>15600</v>
      </c>
      <c r="R278" s="145">
        <f t="shared" si="22"/>
        <v>0.49442129629629633</v>
      </c>
      <c r="S278" s="145">
        <f t="shared" si="23"/>
        <v>0.52560185185185182</v>
      </c>
      <c r="T278" s="172" t="str">
        <f t="shared" si="24"/>
        <v>High Valued</v>
      </c>
    </row>
    <row r="279" spans="1:20">
      <c r="A279" s="35">
        <v>44169.494421296295</v>
      </c>
      <c r="B279" s="36" t="s">
        <v>871</v>
      </c>
      <c r="C279" s="37" t="s">
        <v>872</v>
      </c>
      <c r="D279" s="37" t="s">
        <v>171</v>
      </c>
      <c r="E279" s="37" t="s">
        <v>172</v>
      </c>
      <c r="F279" s="37" t="s">
        <v>142</v>
      </c>
      <c r="G279" s="37" t="s">
        <v>96</v>
      </c>
      <c r="H279" s="37" t="s">
        <v>173</v>
      </c>
      <c r="I279" s="38">
        <v>2</v>
      </c>
      <c r="J279" s="38">
        <v>8500</v>
      </c>
      <c r="K279" s="37" t="s">
        <v>42</v>
      </c>
      <c r="L279" s="36" t="s">
        <v>873</v>
      </c>
      <c r="M279" s="35">
        <v>44170.525601851848</v>
      </c>
      <c r="N279" s="37" t="s">
        <v>295</v>
      </c>
      <c r="O279" s="37" t="s">
        <v>147</v>
      </c>
      <c r="P279" s="145">
        <f t="shared" si="21"/>
        <v>1.031180555553874</v>
      </c>
      <c r="Q279" s="34">
        <f t="shared" si="20"/>
        <v>17000</v>
      </c>
      <c r="R279" s="145">
        <f t="shared" si="22"/>
        <v>0.49442129629629633</v>
      </c>
      <c r="S279" s="145">
        <f t="shared" si="23"/>
        <v>0.52560185185185182</v>
      </c>
      <c r="T279" s="172" t="str">
        <f t="shared" si="24"/>
        <v>High Valued</v>
      </c>
    </row>
    <row r="280" spans="1:20">
      <c r="A280" s="35">
        <v>44169.494432870371</v>
      </c>
      <c r="B280" s="36" t="s">
        <v>871</v>
      </c>
      <c r="C280" s="37" t="s">
        <v>872</v>
      </c>
      <c r="D280" s="37" t="s">
        <v>68</v>
      </c>
      <c r="E280" s="37" t="s">
        <v>113</v>
      </c>
      <c r="F280" s="37" t="s">
        <v>142</v>
      </c>
      <c r="G280" s="37" t="s">
        <v>114</v>
      </c>
      <c r="H280" s="37" t="s">
        <v>206</v>
      </c>
      <c r="I280" s="38">
        <v>4</v>
      </c>
      <c r="J280" s="38">
        <v>2000</v>
      </c>
      <c r="K280" s="37" t="s">
        <v>42</v>
      </c>
      <c r="L280" s="36" t="s">
        <v>873</v>
      </c>
      <c r="M280" s="35">
        <v>44170.525601851848</v>
      </c>
      <c r="N280" s="37" t="s">
        <v>295</v>
      </c>
      <c r="O280" s="37" t="s">
        <v>147</v>
      </c>
      <c r="P280" s="145">
        <f t="shared" si="21"/>
        <v>1.0311689814770943</v>
      </c>
      <c r="Q280" s="34">
        <f t="shared" si="20"/>
        <v>8000</v>
      </c>
      <c r="R280" s="145">
        <f t="shared" si="22"/>
        <v>0.49443287037037037</v>
      </c>
      <c r="S280" s="145">
        <f t="shared" si="23"/>
        <v>0.52560185185185182</v>
      </c>
      <c r="T280" s="172" t="str">
        <f t="shared" si="24"/>
        <v>Lower Valued</v>
      </c>
    </row>
    <row r="281" spans="1:20">
      <c r="A281" s="35">
        <v>44169.683969907404</v>
      </c>
      <c r="B281" s="36" t="s">
        <v>947</v>
      </c>
      <c r="C281" s="37" t="s">
        <v>246</v>
      </c>
      <c r="D281" s="37" t="s">
        <v>140</v>
      </c>
      <c r="E281" s="37" t="s">
        <v>141</v>
      </c>
      <c r="F281" s="37" t="s">
        <v>142</v>
      </c>
      <c r="G281" s="37" t="s">
        <v>143</v>
      </c>
      <c r="H281" s="37" t="s">
        <v>199</v>
      </c>
      <c r="I281" s="38">
        <v>10</v>
      </c>
      <c r="J281" s="38">
        <v>9120</v>
      </c>
      <c r="K281" s="37" t="s">
        <v>42</v>
      </c>
      <c r="L281" s="36" t="s">
        <v>941</v>
      </c>
      <c r="M281" s="35">
        <v>44170.531747685185</v>
      </c>
      <c r="N281" s="37" t="s">
        <v>146</v>
      </c>
      <c r="O281" s="37" t="s">
        <v>54</v>
      </c>
      <c r="P281" s="145">
        <f t="shared" si="21"/>
        <v>0.8477777777807205</v>
      </c>
      <c r="Q281" s="34">
        <f t="shared" si="20"/>
        <v>91200</v>
      </c>
      <c r="R281" s="145">
        <f t="shared" si="22"/>
        <v>0.68396990740740737</v>
      </c>
      <c r="S281" s="145">
        <f t="shared" si="23"/>
        <v>0.53174768518518511</v>
      </c>
      <c r="T281" s="172" t="str">
        <f t="shared" si="24"/>
        <v>High Valued</v>
      </c>
    </row>
    <row r="282" spans="1:20">
      <c r="A282" s="35">
        <v>44169.686944444446</v>
      </c>
      <c r="B282" s="36" t="s">
        <v>948</v>
      </c>
      <c r="C282" s="37" t="s">
        <v>246</v>
      </c>
      <c r="D282" s="37" t="s">
        <v>140</v>
      </c>
      <c r="E282" s="37" t="s">
        <v>141</v>
      </c>
      <c r="F282" s="37" t="s">
        <v>142</v>
      </c>
      <c r="G282" s="37" t="s">
        <v>143</v>
      </c>
      <c r="H282" s="37" t="s">
        <v>199</v>
      </c>
      <c r="I282" s="38">
        <v>5</v>
      </c>
      <c r="J282" s="38">
        <v>9120</v>
      </c>
      <c r="K282" s="37" t="s">
        <v>42</v>
      </c>
      <c r="L282" s="36" t="s">
        <v>941</v>
      </c>
      <c r="M282" s="35">
        <v>44170.531747685185</v>
      </c>
      <c r="N282" s="37" t="s">
        <v>146</v>
      </c>
      <c r="O282" s="37" t="s">
        <v>54</v>
      </c>
      <c r="P282" s="145">
        <f t="shared" si="21"/>
        <v>0.84480324073956581</v>
      </c>
      <c r="Q282" s="34">
        <f t="shared" si="20"/>
        <v>45600</v>
      </c>
      <c r="R282" s="145">
        <f t="shared" si="22"/>
        <v>0.68694444444444447</v>
      </c>
      <c r="S282" s="145">
        <f t="shared" si="23"/>
        <v>0.53174768518518511</v>
      </c>
      <c r="T282" s="172" t="str">
        <f t="shared" si="24"/>
        <v>High Valued</v>
      </c>
    </row>
    <row r="283" spans="1:20">
      <c r="A283" s="35">
        <v>44168.755335648151</v>
      </c>
      <c r="B283" s="36" t="s">
        <v>290</v>
      </c>
      <c r="C283" s="37" t="s">
        <v>291</v>
      </c>
      <c r="D283" s="37" t="s">
        <v>164</v>
      </c>
      <c r="E283" s="37" t="s">
        <v>165</v>
      </c>
      <c r="F283" s="37" t="s">
        <v>142</v>
      </c>
      <c r="G283" s="37" t="s">
        <v>96</v>
      </c>
      <c r="H283" s="37" t="s">
        <v>204</v>
      </c>
      <c r="I283" s="38">
        <v>1</v>
      </c>
      <c r="J283" s="38">
        <v>8800</v>
      </c>
      <c r="K283" s="37" t="s">
        <v>42</v>
      </c>
      <c r="L283" s="36" t="s">
        <v>294</v>
      </c>
      <c r="M283" s="35">
        <v>44170.53665509259</v>
      </c>
      <c r="N283" s="37" t="s">
        <v>295</v>
      </c>
      <c r="O283" s="37" t="s">
        <v>147</v>
      </c>
      <c r="P283" s="145">
        <f t="shared" si="21"/>
        <v>1.78131944443885</v>
      </c>
      <c r="Q283" s="34">
        <f t="shared" si="20"/>
        <v>8800</v>
      </c>
      <c r="R283" s="145">
        <f t="shared" si="22"/>
        <v>0.75533564814814813</v>
      </c>
      <c r="S283" s="145">
        <f t="shared" si="23"/>
        <v>0.53665509259259259</v>
      </c>
      <c r="T283" s="172" t="str">
        <f t="shared" si="24"/>
        <v>Lower Valued</v>
      </c>
    </row>
    <row r="284" spans="1:20">
      <c r="A284" s="35">
        <v>44169.692256944443</v>
      </c>
      <c r="B284" s="36" t="s">
        <v>949</v>
      </c>
      <c r="C284" s="37" t="s">
        <v>186</v>
      </c>
      <c r="D284" s="37" t="s">
        <v>187</v>
      </c>
      <c r="E284" s="37" t="s">
        <v>188</v>
      </c>
      <c r="F284" s="37" t="s">
        <v>142</v>
      </c>
      <c r="G284" s="37" t="s">
        <v>143</v>
      </c>
      <c r="H284" s="37" t="s">
        <v>189</v>
      </c>
      <c r="I284" s="38">
        <v>5</v>
      </c>
      <c r="J284" s="38">
        <v>9050</v>
      </c>
      <c r="K284" s="37" t="s">
        <v>42</v>
      </c>
      <c r="L284" s="36" t="s">
        <v>941</v>
      </c>
      <c r="M284" s="35">
        <v>44170.598958333336</v>
      </c>
      <c r="N284" s="37" t="s">
        <v>146</v>
      </c>
      <c r="O284" s="37" t="s">
        <v>54</v>
      </c>
      <c r="P284" s="145">
        <f t="shared" si="21"/>
        <v>0.90670138889254304</v>
      </c>
      <c r="Q284" s="34">
        <f t="shared" si="20"/>
        <v>45250</v>
      </c>
      <c r="R284" s="145">
        <f t="shared" si="22"/>
        <v>0.69225694444444441</v>
      </c>
      <c r="S284" s="145">
        <f t="shared" si="23"/>
        <v>0.59895833333333337</v>
      </c>
      <c r="T284" s="172" t="str">
        <f t="shared" si="24"/>
        <v>High Valued</v>
      </c>
    </row>
    <row r="285" spans="1:20">
      <c r="A285" s="35">
        <v>44169.432303240741</v>
      </c>
      <c r="B285" s="36" t="s">
        <v>306</v>
      </c>
      <c r="C285" s="37" t="s">
        <v>307</v>
      </c>
      <c r="D285" s="37" t="s">
        <v>68</v>
      </c>
      <c r="E285" s="37" t="s">
        <v>69</v>
      </c>
      <c r="F285" s="37" t="s">
        <v>142</v>
      </c>
      <c r="G285" s="37" t="s">
        <v>308</v>
      </c>
      <c r="H285" s="37" t="s">
        <v>309</v>
      </c>
      <c r="I285" s="38">
        <v>3</v>
      </c>
      <c r="J285" s="38">
        <v>3300</v>
      </c>
      <c r="K285" s="37" t="s">
        <v>42</v>
      </c>
      <c r="L285" s="36" t="s">
        <v>310</v>
      </c>
      <c r="M285" s="35">
        <v>44170.60260416667</v>
      </c>
      <c r="N285" s="37" t="s">
        <v>146</v>
      </c>
      <c r="O285" s="37" t="s">
        <v>54</v>
      </c>
      <c r="P285" s="145">
        <f t="shared" si="21"/>
        <v>1.1703009259290411</v>
      </c>
      <c r="Q285" s="34">
        <f t="shared" si="20"/>
        <v>9900</v>
      </c>
      <c r="R285" s="145">
        <f t="shared" si="22"/>
        <v>0.43230324074074072</v>
      </c>
      <c r="S285" s="145">
        <f t="shared" si="23"/>
        <v>0.60260416666666672</v>
      </c>
      <c r="T285" s="172" t="str">
        <f t="shared" si="24"/>
        <v>Lower Valued</v>
      </c>
    </row>
    <row r="286" spans="1:20">
      <c r="A286" s="35">
        <v>44169.432303240741</v>
      </c>
      <c r="B286" s="36" t="s">
        <v>306</v>
      </c>
      <c r="C286" s="37" t="s">
        <v>307</v>
      </c>
      <c r="D286" s="37" t="s">
        <v>140</v>
      </c>
      <c r="E286" s="37" t="s">
        <v>141</v>
      </c>
      <c r="F286" s="37" t="s">
        <v>142</v>
      </c>
      <c r="G286" s="37" t="s">
        <v>143</v>
      </c>
      <c r="H286" s="37" t="s">
        <v>199</v>
      </c>
      <c r="I286" s="38">
        <v>3</v>
      </c>
      <c r="J286" s="38">
        <v>9120</v>
      </c>
      <c r="K286" s="37" t="s">
        <v>42</v>
      </c>
      <c r="L286" s="36" t="s">
        <v>310</v>
      </c>
      <c r="M286" s="35">
        <v>44170.60260416667</v>
      </c>
      <c r="N286" s="37" t="s">
        <v>146</v>
      </c>
      <c r="O286" s="37" t="s">
        <v>54</v>
      </c>
      <c r="P286" s="145">
        <f t="shared" si="21"/>
        <v>1.1703009259290411</v>
      </c>
      <c r="Q286" s="34">
        <f t="shared" si="20"/>
        <v>27360</v>
      </c>
      <c r="R286" s="145">
        <f t="shared" si="22"/>
        <v>0.43230324074074072</v>
      </c>
      <c r="S286" s="145">
        <f t="shared" si="23"/>
        <v>0.60260416666666672</v>
      </c>
      <c r="T286" s="172" t="str">
        <f t="shared" si="24"/>
        <v>High Valued</v>
      </c>
    </row>
    <row r="287" spans="1:20">
      <c r="A287" s="35">
        <v>44169.748657407406</v>
      </c>
      <c r="B287" s="36" t="s">
        <v>1119</v>
      </c>
      <c r="C287" s="37" t="s">
        <v>1120</v>
      </c>
      <c r="D287" s="37" t="s">
        <v>39</v>
      </c>
      <c r="E287" s="37" t="s">
        <v>40</v>
      </c>
      <c r="F287" s="37" t="s">
        <v>142</v>
      </c>
      <c r="G287" s="37" t="s">
        <v>41</v>
      </c>
      <c r="H287" s="37" t="s">
        <v>75</v>
      </c>
      <c r="I287" s="38">
        <v>1</v>
      </c>
      <c r="J287" s="38">
        <v>2780</v>
      </c>
      <c r="K287" s="37" t="s">
        <v>42</v>
      </c>
      <c r="L287" s="36" t="s">
        <v>1115</v>
      </c>
      <c r="M287" s="35">
        <v>44170.625428240739</v>
      </c>
      <c r="N287" s="37" t="s">
        <v>295</v>
      </c>
      <c r="O287" s="37" t="s">
        <v>147</v>
      </c>
      <c r="P287" s="145">
        <f t="shared" si="21"/>
        <v>0.87677083333255723</v>
      </c>
      <c r="Q287" s="34">
        <f t="shared" si="20"/>
        <v>2780</v>
      </c>
      <c r="R287" s="145">
        <f t="shared" si="22"/>
        <v>0.74865740740740738</v>
      </c>
      <c r="S287" s="145">
        <f t="shared" si="23"/>
        <v>0.62542824074074077</v>
      </c>
      <c r="T287" s="172" t="str">
        <f t="shared" si="24"/>
        <v>Lower Valued</v>
      </c>
    </row>
    <row r="288" spans="1:20">
      <c r="A288" s="35">
        <v>44169.748657407406</v>
      </c>
      <c r="B288" s="36" t="s">
        <v>1119</v>
      </c>
      <c r="C288" s="37" t="s">
        <v>1120</v>
      </c>
      <c r="D288" s="37" t="s">
        <v>140</v>
      </c>
      <c r="E288" s="37" t="s">
        <v>141</v>
      </c>
      <c r="F288" s="37" t="s">
        <v>142</v>
      </c>
      <c r="G288" s="37" t="s">
        <v>143</v>
      </c>
      <c r="H288" s="37" t="s">
        <v>144</v>
      </c>
      <c r="I288" s="38">
        <v>1</v>
      </c>
      <c r="J288" s="38">
        <v>11200</v>
      </c>
      <c r="K288" s="37" t="s">
        <v>42</v>
      </c>
      <c r="L288" s="36" t="s">
        <v>1115</v>
      </c>
      <c r="M288" s="35">
        <v>44170.625428240739</v>
      </c>
      <c r="N288" s="37" t="s">
        <v>295</v>
      </c>
      <c r="O288" s="37" t="s">
        <v>147</v>
      </c>
      <c r="P288" s="145">
        <f t="shared" si="21"/>
        <v>0.87677083333255723</v>
      </c>
      <c r="Q288" s="34">
        <f t="shared" si="20"/>
        <v>11200</v>
      </c>
      <c r="R288" s="145">
        <f t="shared" si="22"/>
        <v>0.74865740740740738</v>
      </c>
      <c r="S288" s="145">
        <f t="shared" si="23"/>
        <v>0.62542824074074077</v>
      </c>
      <c r="T288" s="172" t="str">
        <f t="shared" si="24"/>
        <v>High Valued</v>
      </c>
    </row>
    <row r="289" spans="1:20">
      <c r="A289" s="35">
        <v>44169.748657407406</v>
      </c>
      <c r="B289" s="36" t="s">
        <v>1119</v>
      </c>
      <c r="C289" s="37" t="s">
        <v>1120</v>
      </c>
      <c r="D289" s="37" t="s">
        <v>164</v>
      </c>
      <c r="E289" s="37" t="s">
        <v>167</v>
      </c>
      <c r="F289" s="37" t="s">
        <v>142</v>
      </c>
      <c r="G289" s="37" t="s">
        <v>96</v>
      </c>
      <c r="H289" s="37" t="s">
        <v>209</v>
      </c>
      <c r="I289" s="38">
        <v>1</v>
      </c>
      <c r="J289" s="38">
        <v>3750</v>
      </c>
      <c r="K289" s="37" t="s">
        <v>42</v>
      </c>
      <c r="L289" s="36" t="s">
        <v>1115</v>
      </c>
      <c r="M289" s="35">
        <v>44170.625428240739</v>
      </c>
      <c r="N289" s="37" t="s">
        <v>295</v>
      </c>
      <c r="O289" s="37" t="s">
        <v>147</v>
      </c>
      <c r="P289" s="145">
        <f t="shared" si="21"/>
        <v>0.87677083333255723</v>
      </c>
      <c r="Q289" s="34">
        <f t="shared" si="20"/>
        <v>3750</v>
      </c>
      <c r="R289" s="145">
        <f t="shared" si="22"/>
        <v>0.74865740740740738</v>
      </c>
      <c r="S289" s="145">
        <f t="shared" si="23"/>
        <v>0.62542824074074077</v>
      </c>
      <c r="T289" s="172" t="str">
        <f t="shared" si="24"/>
        <v>Lower Valued</v>
      </c>
    </row>
    <row r="290" spans="1:20">
      <c r="A290" s="35">
        <v>44169.480416666665</v>
      </c>
      <c r="B290" s="36" t="s">
        <v>1142</v>
      </c>
      <c r="C290" s="37" t="s">
        <v>1143</v>
      </c>
      <c r="D290" s="37" t="s">
        <v>187</v>
      </c>
      <c r="E290" s="37" t="s">
        <v>188</v>
      </c>
      <c r="F290" s="37" t="s">
        <v>142</v>
      </c>
      <c r="G290" s="37" t="s">
        <v>143</v>
      </c>
      <c r="H290" s="37" t="s">
        <v>327</v>
      </c>
      <c r="I290" s="38">
        <v>1</v>
      </c>
      <c r="J290" s="38">
        <v>11150</v>
      </c>
      <c r="K290" s="37" t="s">
        <v>42</v>
      </c>
      <c r="L290" s="36" t="s">
        <v>1139</v>
      </c>
      <c r="M290" s="35">
        <v>44170.780405092592</v>
      </c>
      <c r="N290" s="37" t="s">
        <v>146</v>
      </c>
      <c r="O290" s="37" t="s">
        <v>147</v>
      </c>
      <c r="P290" s="145">
        <f t="shared" si="21"/>
        <v>1.2999884259261307</v>
      </c>
      <c r="Q290" s="34">
        <f t="shared" si="20"/>
        <v>11150</v>
      </c>
      <c r="R290" s="145">
        <f t="shared" si="22"/>
        <v>0.48041666666666666</v>
      </c>
      <c r="S290" s="145">
        <f t="shared" si="23"/>
        <v>0.78040509259259261</v>
      </c>
      <c r="T290" s="172" t="str">
        <f t="shared" si="24"/>
        <v>High Valued</v>
      </c>
    </row>
    <row r="291" spans="1:20">
      <c r="A291" s="35">
        <v>44169.480416666665</v>
      </c>
      <c r="B291" s="36" t="s">
        <v>1142</v>
      </c>
      <c r="C291" s="37" t="s">
        <v>1143</v>
      </c>
      <c r="D291" s="37" t="s">
        <v>187</v>
      </c>
      <c r="E291" s="37" t="s">
        <v>188</v>
      </c>
      <c r="F291" s="37" t="s">
        <v>142</v>
      </c>
      <c r="G291" s="37" t="s">
        <v>143</v>
      </c>
      <c r="H291" s="37" t="s">
        <v>189</v>
      </c>
      <c r="I291" s="38">
        <v>1</v>
      </c>
      <c r="J291" s="38">
        <v>9050</v>
      </c>
      <c r="K291" s="37" t="s">
        <v>42</v>
      </c>
      <c r="L291" s="36" t="s">
        <v>1139</v>
      </c>
      <c r="M291" s="35">
        <v>44170.780405092592</v>
      </c>
      <c r="N291" s="37" t="s">
        <v>146</v>
      </c>
      <c r="O291" s="37" t="s">
        <v>147</v>
      </c>
      <c r="P291" s="145">
        <f t="shared" si="21"/>
        <v>1.2999884259261307</v>
      </c>
      <c r="Q291" s="34">
        <f t="shared" si="20"/>
        <v>9050</v>
      </c>
      <c r="R291" s="145">
        <f t="shared" si="22"/>
        <v>0.48041666666666666</v>
      </c>
      <c r="S291" s="145">
        <f t="shared" si="23"/>
        <v>0.78040509259259261</v>
      </c>
      <c r="T291" s="172" t="str">
        <f t="shared" si="24"/>
        <v>Lower Valued</v>
      </c>
    </row>
    <row r="292" spans="1:20">
      <c r="A292" s="35">
        <v>44169.480416666665</v>
      </c>
      <c r="B292" s="36" t="s">
        <v>1142</v>
      </c>
      <c r="C292" s="37" t="s">
        <v>1143</v>
      </c>
      <c r="D292" s="37" t="s">
        <v>94</v>
      </c>
      <c r="E292" s="37" t="s">
        <v>95</v>
      </c>
      <c r="F292" s="37" t="s">
        <v>142</v>
      </c>
      <c r="G292" s="37" t="s">
        <v>96</v>
      </c>
      <c r="H292" s="37" t="s">
        <v>97</v>
      </c>
      <c r="I292" s="38">
        <v>1</v>
      </c>
      <c r="J292" s="38">
        <v>19170</v>
      </c>
      <c r="K292" s="37" t="s">
        <v>42</v>
      </c>
      <c r="L292" s="36" t="s">
        <v>1139</v>
      </c>
      <c r="M292" s="35">
        <v>44170.780405092592</v>
      </c>
      <c r="N292" s="37" t="s">
        <v>146</v>
      </c>
      <c r="O292" s="37" t="s">
        <v>147</v>
      </c>
      <c r="P292" s="145">
        <f t="shared" si="21"/>
        <v>1.2999884259261307</v>
      </c>
      <c r="Q292" s="34">
        <f t="shared" si="20"/>
        <v>19170</v>
      </c>
      <c r="R292" s="145">
        <f t="shared" si="22"/>
        <v>0.48041666666666666</v>
      </c>
      <c r="S292" s="145">
        <f t="shared" si="23"/>
        <v>0.78040509259259261</v>
      </c>
      <c r="T292" s="172" t="str">
        <f t="shared" si="24"/>
        <v>High Valued</v>
      </c>
    </row>
    <row r="293" spans="1:20">
      <c r="A293" s="35">
        <v>44169.480416666665</v>
      </c>
      <c r="B293" s="36" t="s">
        <v>1142</v>
      </c>
      <c r="C293" s="37" t="s">
        <v>1143</v>
      </c>
      <c r="D293" s="37" t="s">
        <v>94</v>
      </c>
      <c r="E293" s="37" t="s">
        <v>107</v>
      </c>
      <c r="F293" s="37" t="s">
        <v>142</v>
      </c>
      <c r="G293" s="37" t="s">
        <v>96</v>
      </c>
      <c r="H293" s="37" t="s">
        <v>108</v>
      </c>
      <c r="I293" s="38">
        <v>1</v>
      </c>
      <c r="J293" s="38">
        <v>23680</v>
      </c>
      <c r="K293" s="37" t="s">
        <v>42</v>
      </c>
      <c r="L293" s="36" t="s">
        <v>1139</v>
      </c>
      <c r="M293" s="35">
        <v>44170.780405092592</v>
      </c>
      <c r="N293" s="37" t="s">
        <v>146</v>
      </c>
      <c r="O293" s="37" t="s">
        <v>147</v>
      </c>
      <c r="P293" s="145">
        <f t="shared" si="21"/>
        <v>1.2999884259261307</v>
      </c>
      <c r="Q293" s="34">
        <f t="shared" si="20"/>
        <v>23680</v>
      </c>
      <c r="R293" s="145">
        <f t="shared" si="22"/>
        <v>0.48041666666666666</v>
      </c>
      <c r="S293" s="145">
        <f t="shared" si="23"/>
        <v>0.78040509259259261</v>
      </c>
      <c r="T293" s="172" t="str">
        <f t="shared" si="24"/>
        <v>High Valued</v>
      </c>
    </row>
    <row r="294" spans="1:20">
      <c r="A294" s="35">
        <v>44169.480416666665</v>
      </c>
      <c r="B294" s="36" t="s">
        <v>1142</v>
      </c>
      <c r="C294" s="37" t="s">
        <v>1143</v>
      </c>
      <c r="D294" s="37" t="s">
        <v>140</v>
      </c>
      <c r="E294" s="37" t="s">
        <v>141</v>
      </c>
      <c r="F294" s="37" t="s">
        <v>142</v>
      </c>
      <c r="G294" s="37" t="s">
        <v>143</v>
      </c>
      <c r="H294" s="37" t="s">
        <v>144</v>
      </c>
      <c r="I294" s="38">
        <v>2</v>
      </c>
      <c r="J294" s="38">
        <v>11200</v>
      </c>
      <c r="K294" s="37" t="s">
        <v>42</v>
      </c>
      <c r="L294" s="36" t="s">
        <v>1139</v>
      </c>
      <c r="M294" s="35">
        <v>44170.780405092592</v>
      </c>
      <c r="N294" s="37" t="s">
        <v>146</v>
      </c>
      <c r="O294" s="37" t="s">
        <v>147</v>
      </c>
      <c r="P294" s="145">
        <f t="shared" si="21"/>
        <v>1.2999884259261307</v>
      </c>
      <c r="Q294" s="34">
        <f t="shared" si="20"/>
        <v>22400</v>
      </c>
      <c r="R294" s="145">
        <f t="shared" si="22"/>
        <v>0.48041666666666666</v>
      </c>
      <c r="S294" s="145">
        <f t="shared" si="23"/>
        <v>0.78040509259259261</v>
      </c>
      <c r="T294" s="172" t="str">
        <f t="shared" si="24"/>
        <v>High Valued</v>
      </c>
    </row>
    <row r="295" spans="1:20">
      <c r="A295" s="35">
        <v>44169.480416666665</v>
      </c>
      <c r="B295" s="36" t="s">
        <v>1142</v>
      </c>
      <c r="C295" s="37" t="s">
        <v>1143</v>
      </c>
      <c r="D295" s="37" t="s">
        <v>140</v>
      </c>
      <c r="E295" s="37" t="s">
        <v>214</v>
      </c>
      <c r="F295" s="37" t="s">
        <v>142</v>
      </c>
      <c r="G295" s="37" t="s">
        <v>114</v>
      </c>
      <c r="H295" s="37" t="s">
        <v>215</v>
      </c>
      <c r="I295" s="38">
        <v>1</v>
      </c>
      <c r="J295" s="38">
        <v>7450</v>
      </c>
      <c r="K295" s="37" t="s">
        <v>42</v>
      </c>
      <c r="L295" s="36" t="s">
        <v>1139</v>
      </c>
      <c r="M295" s="35">
        <v>44170.780405092592</v>
      </c>
      <c r="N295" s="37" t="s">
        <v>146</v>
      </c>
      <c r="O295" s="37" t="s">
        <v>147</v>
      </c>
      <c r="P295" s="145">
        <f t="shared" si="21"/>
        <v>1.2999884259261307</v>
      </c>
      <c r="Q295" s="34">
        <f t="shared" si="20"/>
        <v>7450</v>
      </c>
      <c r="R295" s="145">
        <f t="shared" si="22"/>
        <v>0.48041666666666666</v>
      </c>
      <c r="S295" s="145">
        <f t="shared" si="23"/>
        <v>0.78040509259259261</v>
      </c>
      <c r="T295" s="172" t="str">
        <f t="shared" si="24"/>
        <v>Lower Valued</v>
      </c>
    </row>
    <row r="296" spans="1:20">
      <c r="A296" s="35">
        <v>44169.480416666665</v>
      </c>
      <c r="B296" s="36" t="s">
        <v>1142</v>
      </c>
      <c r="C296" s="37" t="s">
        <v>1143</v>
      </c>
      <c r="D296" s="37" t="s">
        <v>140</v>
      </c>
      <c r="E296" s="37" t="s">
        <v>141</v>
      </c>
      <c r="F296" s="37" t="s">
        <v>142</v>
      </c>
      <c r="G296" s="37" t="s">
        <v>143</v>
      </c>
      <c r="H296" s="37" t="s">
        <v>202</v>
      </c>
      <c r="I296" s="38">
        <v>1</v>
      </c>
      <c r="J296" s="38">
        <v>13600</v>
      </c>
      <c r="K296" s="37" t="s">
        <v>42</v>
      </c>
      <c r="L296" s="36" t="s">
        <v>1139</v>
      </c>
      <c r="M296" s="35">
        <v>44170.780405092592</v>
      </c>
      <c r="N296" s="37" t="s">
        <v>146</v>
      </c>
      <c r="O296" s="37" t="s">
        <v>147</v>
      </c>
      <c r="P296" s="145">
        <f t="shared" si="21"/>
        <v>1.2999884259261307</v>
      </c>
      <c r="Q296" s="34">
        <f t="shared" si="20"/>
        <v>13600</v>
      </c>
      <c r="R296" s="145">
        <f t="shared" si="22"/>
        <v>0.48041666666666666</v>
      </c>
      <c r="S296" s="145">
        <f t="shared" si="23"/>
        <v>0.78040509259259261</v>
      </c>
      <c r="T296" s="172" t="str">
        <f t="shared" si="24"/>
        <v>High Valued</v>
      </c>
    </row>
    <row r="297" spans="1:20">
      <c r="A297" s="35">
        <v>44169.480416666665</v>
      </c>
      <c r="B297" s="36" t="s">
        <v>1142</v>
      </c>
      <c r="C297" s="37" t="s">
        <v>1143</v>
      </c>
      <c r="D297" s="37" t="s">
        <v>140</v>
      </c>
      <c r="E297" s="37" t="s">
        <v>1144</v>
      </c>
      <c r="F297" s="37" t="s">
        <v>142</v>
      </c>
      <c r="G297" s="37" t="s">
        <v>44</v>
      </c>
      <c r="H297" s="37" t="s">
        <v>1145</v>
      </c>
      <c r="I297" s="38">
        <v>1</v>
      </c>
      <c r="J297" s="38">
        <v>21200</v>
      </c>
      <c r="K297" s="37" t="s">
        <v>42</v>
      </c>
      <c r="L297" s="36" t="s">
        <v>1139</v>
      </c>
      <c r="M297" s="35">
        <v>44170.780405092592</v>
      </c>
      <c r="N297" s="37" t="s">
        <v>146</v>
      </c>
      <c r="O297" s="37" t="s">
        <v>147</v>
      </c>
      <c r="P297" s="145">
        <f t="shared" si="21"/>
        <v>1.2999884259261307</v>
      </c>
      <c r="Q297" s="34">
        <f t="shared" si="20"/>
        <v>21200</v>
      </c>
      <c r="R297" s="145">
        <f t="shared" si="22"/>
        <v>0.48041666666666666</v>
      </c>
      <c r="S297" s="145">
        <f t="shared" si="23"/>
        <v>0.78040509259259261</v>
      </c>
      <c r="T297" s="172" t="str">
        <f t="shared" si="24"/>
        <v>High Valued</v>
      </c>
    </row>
    <row r="298" spans="1:20">
      <c r="A298" s="35">
        <v>44169.480416666665</v>
      </c>
      <c r="B298" s="36" t="s">
        <v>1142</v>
      </c>
      <c r="C298" s="37" t="s">
        <v>1143</v>
      </c>
      <c r="D298" s="37" t="s">
        <v>68</v>
      </c>
      <c r="E298" s="37" t="s">
        <v>113</v>
      </c>
      <c r="F298" s="37" t="s">
        <v>142</v>
      </c>
      <c r="G298" s="37" t="s">
        <v>114</v>
      </c>
      <c r="H298" s="37" t="s">
        <v>359</v>
      </c>
      <c r="I298" s="38">
        <v>2</v>
      </c>
      <c r="J298" s="38">
        <v>700</v>
      </c>
      <c r="K298" s="37" t="s">
        <v>42</v>
      </c>
      <c r="L298" s="36" t="s">
        <v>1139</v>
      </c>
      <c r="M298" s="35">
        <v>44170.780405092592</v>
      </c>
      <c r="N298" s="37" t="s">
        <v>146</v>
      </c>
      <c r="O298" s="37" t="s">
        <v>147</v>
      </c>
      <c r="P298" s="145">
        <f t="shared" si="21"/>
        <v>1.2999884259261307</v>
      </c>
      <c r="Q298" s="34">
        <f t="shared" si="20"/>
        <v>1400</v>
      </c>
      <c r="R298" s="145">
        <f t="shared" si="22"/>
        <v>0.48041666666666666</v>
      </c>
      <c r="S298" s="145">
        <f t="shared" si="23"/>
        <v>0.78040509259259261</v>
      </c>
      <c r="T298" s="172" t="str">
        <f t="shared" si="24"/>
        <v>Lower Valued</v>
      </c>
    </row>
    <row r="299" spans="1:20">
      <c r="A299" s="35">
        <v>44169.480416666665</v>
      </c>
      <c r="B299" s="36" t="s">
        <v>1142</v>
      </c>
      <c r="C299" s="37" t="s">
        <v>1143</v>
      </c>
      <c r="D299" s="37" t="s">
        <v>68</v>
      </c>
      <c r="E299" s="37" t="s">
        <v>113</v>
      </c>
      <c r="F299" s="37" t="s">
        <v>142</v>
      </c>
      <c r="G299" s="37" t="s">
        <v>114</v>
      </c>
      <c r="H299" s="37" t="s">
        <v>207</v>
      </c>
      <c r="I299" s="38">
        <v>1</v>
      </c>
      <c r="J299" s="38">
        <v>5900</v>
      </c>
      <c r="K299" s="37" t="s">
        <v>42</v>
      </c>
      <c r="L299" s="36" t="s">
        <v>1139</v>
      </c>
      <c r="M299" s="35">
        <v>44170.780405092592</v>
      </c>
      <c r="N299" s="37" t="s">
        <v>146</v>
      </c>
      <c r="O299" s="37" t="s">
        <v>147</v>
      </c>
      <c r="P299" s="145">
        <f t="shared" si="21"/>
        <v>1.2999884259261307</v>
      </c>
      <c r="Q299" s="34">
        <f t="shared" si="20"/>
        <v>5900</v>
      </c>
      <c r="R299" s="145">
        <f t="shared" si="22"/>
        <v>0.48041666666666666</v>
      </c>
      <c r="S299" s="145">
        <f t="shared" si="23"/>
        <v>0.78040509259259261</v>
      </c>
      <c r="T299" s="172" t="str">
        <f t="shared" si="24"/>
        <v>Lower Valued</v>
      </c>
    </row>
    <row r="300" spans="1:20">
      <c r="A300" s="35">
        <v>44169.480416666665</v>
      </c>
      <c r="B300" s="36" t="s">
        <v>1142</v>
      </c>
      <c r="C300" s="37" t="s">
        <v>1143</v>
      </c>
      <c r="D300" s="37" t="s">
        <v>287</v>
      </c>
      <c r="E300" s="37" t="s">
        <v>288</v>
      </c>
      <c r="F300" s="37" t="s">
        <v>142</v>
      </c>
      <c r="G300" s="37" t="s">
        <v>114</v>
      </c>
      <c r="H300" s="37" t="s">
        <v>289</v>
      </c>
      <c r="I300" s="38">
        <v>1</v>
      </c>
      <c r="J300" s="38">
        <v>5100</v>
      </c>
      <c r="K300" s="37" t="s">
        <v>42</v>
      </c>
      <c r="L300" s="36" t="s">
        <v>1139</v>
      </c>
      <c r="M300" s="35">
        <v>44170.780405092592</v>
      </c>
      <c r="N300" s="37" t="s">
        <v>146</v>
      </c>
      <c r="O300" s="37" t="s">
        <v>147</v>
      </c>
      <c r="P300" s="145">
        <f t="shared" si="21"/>
        <v>1.2999884259261307</v>
      </c>
      <c r="Q300" s="34">
        <f t="shared" si="20"/>
        <v>5100</v>
      </c>
      <c r="R300" s="145">
        <f t="shared" si="22"/>
        <v>0.48041666666666666</v>
      </c>
      <c r="S300" s="145">
        <f t="shared" si="23"/>
        <v>0.78040509259259261</v>
      </c>
      <c r="T300" s="172" t="str">
        <f t="shared" si="24"/>
        <v>Lower Valued</v>
      </c>
    </row>
    <row r="301" spans="1:20">
      <c r="A301" s="35">
        <v>44169.728020833332</v>
      </c>
      <c r="B301" s="36" t="s">
        <v>328</v>
      </c>
      <c r="C301" s="37" t="s">
        <v>329</v>
      </c>
      <c r="D301" s="37" t="s">
        <v>176</v>
      </c>
      <c r="E301" s="37" t="s">
        <v>331</v>
      </c>
      <c r="F301" s="37" t="s">
        <v>142</v>
      </c>
      <c r="G301" s="37" t="s">
        <v>272</v>
      </c>
      <c r="H301" s="37" t="s">
        <v>332</v>
      </c>
      <c r="I301" s="38">
        <v>1</v>
      </c>
      <c r="J301" s="38">
        <v>14900</v>
      </c>
      <c r="K301" s="37" t="s">
        <v>42</v>
      </c>
      <c r="L301" s="36" t="s">
        <v>319</v>
      </c>
      <c r="M301" s="35">
        <v>44171.973194444443</v>
      </c>
      <c r="N301" s="37" t="s">
        <v>146</v>
      </c>
      <c r="O301" s="37" t="s">
        <v>147</v>
      </c>
      <c r="P301" s="145">
        <f t="shared" si="21"/>
        <v>2.2451736111106584</v>
      </c>
      <c r="Q301" s="34">
        <f t="shared" si="20"/>
        <v>14900</v>
      </c>
      <c r="R301" s="145">
        <f t="shared" si="22"/>
        <v>0.72802083333333334</v>
      </c>
      <c r="S301" s="145">
        <f t="shared" si="23"/>
        <v>0.97319444444444436</v>
      </c>
      <c r="T301" s="172" t="str">
        <f t="shared" si="24"/>
        <v>High Valued</v>
      </c>
    </row>
    <row r="302" spans="1:20">
      <c r="A302" s="35">
        <v>44169.728020833332</v>
      </c>
      <c r="B302" s="36" t="s">
        <v>328</v>
      </c>
      <c r="C302" s="37" t="s">
        <v>329</v>
      </c>
      <c r="D302" s="37" t="s">
        <v>187</v>
      </c>
      <c r="E302" s="37" t="s">
        <v>188</v>
      </c>
      <c r="F302" s="37" t="s">
        <v>142</v>
      </c>
      <c r="G302" s="37" t="s">
        <v>143</v>
      </c>
      <c r="H302" s="37" t="s">
        <v>327</v>
      </c>
      <c r="I302" s="38">
        <v>3</v>
      </c>
      <c r="J302" s="38">
        <v>11150</v>
      </c>
      <c r="K302" s="37" t="s">
        <v>42</v>
      </c>
      <c r="L302" s="36" t="s">
        <v>319</v>
      </c>
      <c r="M302" s="35">
        <v>44171.973194444443</v>
      </c>
      <c r="N302" s="37" t="s">
        <v>146</v>
      </c>
      <c r="O302" s="37" t="s">
        <v>147</v>
      </c>
      <c r="P302" s="145">
        <f t="shared" si="21"/>
        <v>2.2451736111106584</v>
      </c>
      <c r="Q302" s="34">
        <f t="shared" si="20"/>
        <v>33450</v>
      </c>
      <c r="R302" s="145">
        <f t="shared" si="22"/>
        <v>0.72802083333333334</v>
      </c>
      <c r="S302" s="145">
        <f t="shared" si="23"/>
        <v>0.97319444444444436</v>
      </c>
      <c r="T302" s="172" t="str">
        <f t="shared" si="24"/>
        <v>High Valued</v>
      </c>
    </row>
    <row r="303" spans="1:20">
      <c r="A303" s="35">
        <v>44169.728020833332</v>
      </c>
      <c r="B303" s="36" t="s">
        <v>328</v>
      </c>
      <c r="C303" s="37" t="s">
        <v>329</v>
      </c>
      <c r="D303" s="37" t="s">
        <v>187</v>
      </c>
      <c r="E303" s="37" t="s">
        <v>188</v>
      </c>
      <c r="F303" s="37" t="s">
        <v>142</v>
      </c>
      <c r="G303" s="37" t="s">
        <v>143</v>
      </c>
      <c r="H303" s="37" t="s">
        <v>189</v>
      </c>
      <c r="I303" s="38">
        <v>5</v>
      </c>
      <c r="J303" s="38">
        <v>9050</v>
      </c>
      <c r="K303" s="37" t="s">
        <v>42</v>
      </c>
      <c r="L303" s="36" t="s">
        <v>319</v>
      </c>
      <c r="M303" s="35">
        <v>44171.973194444443</v>
      </c>
      <c r="N303" s="37" t="s">
        <v>146</v>
      </c>
      <c r="O303" s="37" t="s">
        <v>147</v>
      </c>
      <c r="P303" s="145">
        <f t="shared" si="21"/>
        <v>2.2451736111106584</v>
      </c>
      <c r="Q303" s="34">
        <f t="shared" si="20"/>
        <v>45250</v>
      </c>
      <c r="R303" s="145">
        <f t="shared" si="22"/>
        <v>0.72802083333333334</v>
      </c>
      <c r="S303" s="145">
        <f t="shared" si="23"/>
        <v>0.97319444444444436</v>
      </c>
      <c r="T303" s="172" t="str">
        <f t="shared" si="24"/>
        <v>High Valued</v>
      </c>
    </row>
    <row r="304" spans="1:20">
      <c r="A304" s="35">
        <v>44169.728032407409</v>
      </c>
      <c r="B304" s="36" t="s">
        <v>328</v>
      </c>
      <c r="C304" s="37" t="s">
        <v>329</v>
      </c>
      <c r="D304" s="37" t="s">
        <v>287</v>
      </c>
      <c r="E304" s="37" t="s">
        <v>288</v>
      </c>
      <c r="F304" s="37" t="s">
        <v>142</v>
      </c>
      <c r="G304" s="37" t="s">
        <v>114</v>
      </c>
      <c r="H304" s="37" t="s">
        <v>289</v>
      </c>
      <c r="I304" s="38">
        <v>3</v>
      </c>
      <c r="J304" s="38">
        <v>5100</v>
      </c>
      <c r="K304" s="37" t="s">
        <v>42</v>
      </c>
      <c r="L304" s="36" t="s">
        <v>319</v>
      </c>
      <c r="M304" s="35">
        <v>44171.973194444443</v>
      </c>
      <c r="N304" s="37" t="s">
        <v>146</v>
      </c>
      <c r="O304" s="37" t="s">
        <v>147</v>
      </c>
      <c r="P304" s="145">
        <f t="shared" si="21"/>
        <v>2.2451620370338787</v>
      </c>
      <c r="Q304" s="34">
        <f t="shared" si="20"/>
        <v>15300</v>
      </c>
      <c r="R304" s="145">
        <f t="shared" si="22"/>
        <v>0.72803240740740749</v>
      </c>
      <c r="S304" s="145">
        <f t="shared" si="23"/>
        <v>0.97319444444444436</v>
      </c>
      <c r="T304" s="172" t="str">
        <f t="shared" si="24"/>
        <v>High Valued</v>
      </c>
    </row>
    <row r="305" spans="1:20">
      <c r="A305" s="35">
        <v>44169.728032407409</v>
      </c>
      <c r="B305" s="36" t="s">
        <v>328</v>
      </c>
      <c r="C305" s="37" t="s">
        <v>329</v>
      </c>
      <c r="D305" s="37" t="s">
        <v>94</v>
      </c>
      <c r="E305" s="37" t="s">
        <v>95</v>
      </c>
      <c r="F305" s="37" t="s">
        <v>142</v>
      </c>
      <c r="G305" s="37" t="s">
        <v>96</v>
      </c>
      <c r="H305" s="37" t="s">
        <v>340</v>
      </c>
      <c r="I305" s="38">
        <v>3</v>
      </c>
      <c r="J305" s="38">
        <v>11300</v>
      </c>
      <c r="K305" s="37" t="s">
        <v>42</v>
      </c>
      <c r="L305" s="36" t="s">
        <v>319</v>
      </c>
      <c r="M305" s="35">
        <v>44171.973194444443</v>
      </c>
      <c r="N305" s="37" t="s">
        <v>146</v>
      </c>
      <c r="O305" s="37" t="s">
        <v>147</v>
      </c>
      <c r="P305" s="145">
        <f t="shared" si="21"/>
        <v>2.2451620370338787</v>
      </c>
      <c r="Q305" s="34">
        <f t="shared" si="20"/>
        <v>33900</v>
      </c>
      <c r="R305" s="145">
        <f t="shared" si="22"/>
        <v>0.72803240740740749</v>
      </c>
      <c r="S305" s="145">
        <f t="shared" si="23"/>
        <v>0.97319444444444436</v>
      </c>
      <c r="T305" s="172" t="str">
        <f t="shared" si="24"/>
        <v>High Valued</v>
      </c>
    </row>
    <row r="306" spans="1:20">
      <c r="A306" s="35">
        <v>44169.728032407409</v>
      </c>
      <c r="B306" s="36" t="s">
        <v>328</v>
      </c>
      <c r="C306" s="37" t="s">
        <v>329</v>
      </c>
      <c r="D306" s="37" t="s">
        <v>94</v>
      </c>
      <c r="E306" s="37" t="s">
        <v>95</v>
      </c>
      <c r="F306" s="37" t="s">
        <v>142</v>
      </c>
      <c r="G306" s="37" t="s">
        <v>96</v>
      </c>
      <c r="H306" s="37" t="s">
        <v>341</v>
      </c>
      <c r="I306" s="38">
        <v>5</v>
      </c>
      <c r="J306" s="38">
        <v>6500</v>
      </c>
      <c r="K306" s="37" t="s">
        <v>42</v>
      </c>
      <c r="L306" s="36" t="s">
        <v>319</v>
      </c>
      <c r="M306" s="35">
        <v>44171.973194444443</v>
      </c>
      <c r="N306" s="37" t="s">
        <v>146</v>
      </c>
      <c r="O306" s="37" t="s">
        <v>147</v>
      </c>
      <c r="P306" s="145">
        <f t="shared" si="21"/>
        <v>2.2451620370338787</v>
      </c>
      <c r="Q306" s="34">
        <f t="shared" si="20"/>
        <v>32500</v>
      </c>
      <c r="R306" s="145">
        <f t="shared" si="22"/>
        <v>0.72803240740740749</v>
      </c>
      <c r="S306" s="145">
        <f t="shared" si="23"/>
        <v>0.97319444444444436</v>
      </c>
      <c r="T306" s="172" t="str">
        <f t="shared" si="24"/>
        <v>High Valued</v>
      </c>
    </row>
    <row r="307" spans="1:20">
      <c r="A307" s="35">
        <v>44169.728032407409</v>
      </c>
      <c r="B307" s="36" t="s">
        <v>328</v>
      </c>
      <c r="C307" s="37" t="s">
        <v>329</v>
      </c>
      <c r="D307" s="37" t="s">
        <v>94</v>
      </c>
      <c r="E307" s="37" t="s">
        <v>107</v>
      </c>
      <c r="F307" s="37" t="s">
        <v>142</v>
      </c>
      <c r="G307" s="37" t="s">
        <v>96</v>
      </c>
      <c r="H307" s="37" t="s">
        <v>109</v>
      </c>
      <c r="I307" s="38">
        <v>3</v>
      </c>
      <c r="J307" s="38">
        <v>11120</v>
      </c>
      <c r="K307" s="37" t="s">
        <v>42</v>
      </c>
      <c r="L307" s="36" t="s">
        <v>319</v>
      </c>
      <c r="M307" s="35">
        <v>44171.973194444443</v>
      </c>
      <c r="N307" s="37" t="s">
        <v>146</v>
      </c>
      <c r="O307" s="37" t="s">
        <v>147</v>
      </c>
      <c r="P307" s="145">
        <f t="shared" si="21"/>
        <v>2.2451620370338787</v>
      </c>
      <c r="Q307" s="34">
        <f t="shared" si="20"/>
        <v>33360</v>
      </c>
      <c r="R307" s="145">
        <f t="shared" si="22"/>
        <v>0.72803240740740749</v>
      </c>
      <c r="S307" s="145">
        <f t="shared" si="23"/>
        <v>0.97319444444444436</v>
      </c>
      <c r="T307" s="172" t="str">
        <f t="shared" si="24"/>
        <v>High Valued</v>
      </c>
    </row>
    <row r="308" spans="1:20">
      <c r="A308" s="35">
        <v>44169.728032407409</v>
      </c>
      <c r="B308" s="36" t="s">
        <v>328</v>
      </c>
      <c r="C308" s="37" t="s">
        <v>329</v>
      </c>
      <c r="D308" s="37" t="s">
        <v>171</v>
      </c>
      <c r="E308" s="37" t="s">
        <v>172</v>
      </c>
      <c r="F308" s="37" t="s">
        <v>142</v>
      </c>
      <c r="G308" s="37" t="s">
        <v>96</v>
      </c>
      <c r="H308" s="37" t="s">
        <v>174</v>
      </c>
      <c r="I308" s="38">
        <v>2</v>
      </c>
      <c r="J308" s="38">
        <v>7800</v>
      </c>
      <c r="K308" s="37" t="s">
        <v>42</v>
      </c>
      <c r="L308" s="36" t="s">
        <v>319</v>
      </c>
      <c r="M308" s="35">
        <v>44171.973194444443</v>
      </c>
      <c r="N308" s="37" t="s">
        <v>146</v>
      </c>
      <c r="O308" s="37" t="s">
        <v>147</v>
      </c>
      <c r="P308" s="145">
        <f t="shared" si="21"/>
        <v>2.2451620370338787</v>
      </c>
      <c r="Q308" s="34">
        <f t="shared" si="20"/>
        <v>15600</v>
      </c>
      <c r="R308" s="145">
        <f t="shared" si="22"/>
        <v>0.72803240740740749</v>
      </c>
      <c r="S308" s="145">
        <f t="shared" si="23"/>
        <v>0.97319444444444436</v>
      </c>
      <c r="T308" s="172" t="str">
        <f t="shared" si="24"/>
        <v>High Valued</v>
      </c>
    </row>
    <row r="309" spans="1:20">
      <c r="A309" s="35">
        <v>44169.728032407409</v>
      </c>
      <c r="B309" s="36" t="s">
        <v>328</v>
      </c>
      <c r="C309" s="37" t="s">
        <v>329</v>
      </c>
      <c r="D309" s="37" t="s">
        <v>171</v>
      </c>
      <c r="E309" s="37" t="s">
        <v>172</v>
      </c>
      <c r="F309" s="37" t="s">
        <v>142</v>
      </c>
      <c r="G309" s="37" t="s">
        <v>96</v>
      </c>
      <c r="H309" s="37" t="s">
        <v>173</v>
      </c>
      <c r="I309" s="38">
        <v>4</v>
      </c>
      <c r="J309" s="38">
        <v>8500</v>
      </c>
      <c r="K309" s="37" t="s">
        <v>42</v>
      </c>
      <c r="L309" s="36" t="s">
        <v>319</v>
      </c>
      <c r="M309" s="35">
        <v>44171.973194444443</v>
      </c>
      <c r="N309" s="37" t="s">
        <v>146</v>
      </c>
      <c r="O309" s="37" t="s">
        <v>147</v>
      </c>
      <c r="P309" s="145">
        <f t="shared" si="21"/>
        <v>2.2451620370338787</v>
      </c>
      <c r="Q309" s="34">
        <f t="shared" si="20"/>
        <v>34000</v>
      </c>
      <c r="R309" s="145">
        <f t="shared" si="22"/>
        <v>0.72803240740740749</v>
      </c>
      <c r="S309" s="145">
        <f t="shared" si="23"/>
        <v>0.97319444444444436</v>
      </c>
      <c r="T309" s="172" t="str">
        <f t="shared" si="24"/>
        <v>High Valued</v>
      </c>
    </row>
    <row r="310" spans="1:20">
      <c r="A310" s="35">
        <v>44169.728032407409</v>
      </c>
      <c r="B310" s="36" t="s">
        <v>328</v>
      </c>
      <c r="C310" s="37" t="s">
        <v>329</v>
      </c>
      <c r="D310" s="37" t="s">
        <v>171</v>
      </c>
      <c r="E310" s="37" t="s">
        <v>172</v>
      </c>
      <c r="F310" s="37" t="s">
        <v>142</v>
      </c>
      <c r="G310" s="37" t="s">
        <v>96</v>
      </c>
      <c r="H310" s="37" t="s">
        <v>342</v>
      </c>
      <c r="I310" s="38">
        <v>3</v>
      </c>
      <c r="J310" s="38">
        <v>6350</v>
      </c>
      <c r="K310" s="37" t="s">
        <v>42</v>
      </c>
      <c r="L310" s="36" t="s">
        <v>319</v>
      </c>
      <c r="M310" s="35">
        <v>44171.973194444443</v>
      </c>
      <c r="N310" s="37" t="s">
        <v>146</v>
      </c>
      <c r="O310" s="37" t="s">
        <v>147</v>
      </c>
      <c r="P310" s="145">
        <f t="shared" si="21"/>
        <v>2.2451620370338787</v>
      </c>
      <c r="Q310" s="34">
        <f t="shared" si="20"/>
        <v>19050</v>
      </c>
      <c r="R310" s="145">
        <f t="shared" si="22"/>
        <v>0.72803240740740749</v>
      </c>
      <c r="S310" s="145">
        <f t="shared" si="23"/>
        <v>0.97319444444444436</v>
      </c>
      <c r="T310" s="172" t="str">
        <f t="shared" si="24"/>
        <v>High Valued</v>
      </c>
    </row>
    <row r="311" spans="1:20">
      <c r="A311" s="35">
        <v>44169.728032407409</v>
      </c>
      <c r="B311" s="36" t="s">
        <v>328</v>
      </c>
      <c r="C311" s="37" t="s">
        <v>329</v>
      </c>
      <c r="D311" s="37" t="s">
        <v>171</v>
      </c>
      <c r="E311" s="37" t="s">
        <v>343</v>
      </c>
      <c r="F311" s="37" t="s">
        <v>142</v>
      </c>
      <c r="G311" s="37" t="s">
        <v>96</v>
      </c>
      <c r="H311" s="37" t="s">
        <v>344</v>
      </c>
      <c r="I311" s="38">
        <v>1</v>
      </c>
      <c r="J311" s="38">
        <v>11000</v>
      </c>
      <c r="K311" s="37" t="s">
        <v>42</v>
      </c>
      <c r="L311" s="36" t="s">
        <v>319</v>
      </c>
      <c r="M311" s="35">
        <v>44171.973194444443</v>
      </c>
      <c r="N311" s="37" t="s">
        <v>146</v>
      </c>
      <c r="O311" s="37" t="s">
        <v>147</v>
      </c>
      <c r="P311" s="145">
        <f t="shared" si="21"/>
        <v>2.2451620370338787</v>
      </c>
      <c r="Q311" s="34">
        <f t="shared" si="20"/>
        <v>11000</v>
      </c>
      <c r="R311" s="145">
        <f t="shared" si="22"/>
        <v>0.72803240740740749</v>
      </c>
      <c r="S311" s="145">
        <f t="shared" si="23"/>
        <v>0.97319444444444436</v>
      </c>
      <c r="T311" s="172" t="str">
        <f t="shared" si="24"/>
        <v>High Valued</v>
      </c>
    </row>
    <row r="312" spans="1:20">
      <c r="A312" s="35">
        <v>44169.728032407409</v>
      </c>
      <c r="B312" s="36" t="s">
        <v>328</v>
      </c>
      <c r="C312" s="37" t="s">
        <v>329</v>
      </c>
      <c r="D312" s="37" t="s">
        <v>352</v>
      </c>
      <c r="E312" s="37" t="s">
        <v>353</v>
      </c>
      <c r="F312" s="37" t="s">
        <v>142</v>
      </c>
      <c r="G312" s="37" t="s">
        <v>308</v>
      </c>
      <c r="H312" s="37" t="s">
        <v>354</v>
      </c>
      <c r="I312" s="38">
        <v>1</v>
      </c>
      <c r="J312" s="38">
        <v>3680</v>
      </c>
      <c r="K312" s="37" t="s">
        <v>42</v>
      </c>
      <c r="L312" s="36" t="s">
        <v>319</v>
      </c>
      <c r="M312" s="35">
        <v>44171.973194444443</v>
      </c>
      <c r="N312" s="37" t="s">
        <v>146</v>
      </c>
      <c r="O312" s="37" t="s">
        <v>147</v>
      </c>
      <c r="P312" s="145">
        <f t="shared" si="21"/>
        <v>2.2451620370338787</v>
      </c>
      <c r="Q312" s="34">
        <f t="shared" si="20"/>
        <v>3680</v>
      </c>
      <c r="R312" s="145">
        <f t="shared" si="22"/>
        <v>0.72803240740740749</v>
      </c>
      <c r="S312" s="145">
        <f t="shared" si="23"/>
        <v>0.97319444444444436</v>
      </c>
      <c r="T312" s="172" t="str">
        <f t="shared" si="24"/>
        <v>Lower Valued</v>
      </c>
    </row>
    <row r="313" spans="1:20">
      <c r="A313" s="35">
        <v>44169.728032407409</v>
      </c>
      <c r="B313" s="36" t="s">
        <v>328</v>
      </c>
      <c r="C313" s="37" t="s">
        <v>329</v>
      </c>
      <c r="D313" s="37" t="s">
        <v>352</v>
      </c>
      <c r="E313" s="37" t="s">
        <v>353</v>
      </c>
      <c r="F313" s="37" t="s">
        <v>142</v>
      </c>
      <c r="G313" s="37" t="s">
        <v>308</v>
      </c>
      <c r="H313" s="37" t="s">
        <v>355</v>
      </c>
      <c r="I313" s="38">
        <v>3</v>
      </c>
      <c r="J313" s="38">
        <v>1120</v>
      </c>
      <c r="K313" s="37" t="s">
        <v>42</v>
      </c>
      <c r="L313" s="36" t="s">
        <v>319</v>
      </c>
      <c r="M313" s="35">
        <v>44171.973194444443</v>
      </c>
      <c r="N313" s="37" t="s">
        <v>146</v>
      </c>
      <c r="O313" s="37" t="s">
        <v>147</v>
      </c>
      <c r="P313" s="145">
        <f t="shared" si="21"/>
        <v>2.2451620370338787</v>
      </c>
      <c r="Q313" s="34">
        <f t="shared" si="20"/>
        <v>3360</v>
      </c>
      <c r="R313" s="145">
        <f t="shared" si="22"/>
        <v>0.72803240740740749</v>
      </c>
      <c r="S313" s="145">
        <f t="shared" si="23"/>
        <v>0.97319444444444436</v>
      </c>
      <c r="T313" s="172" t="str">
        <f t="shared" si="24"/>
        <v>Lower Valued</v>
      </c>
    </row>
    <row r="314" spans="1:20">
      <c r="A314" s="35">
        <v>44169.728032407409</v>
      </c>
      <c r="B314" s="36" t="s">
        <v>328</v>
      </c>
      <c r="C314" s="37" t="s">
        <v>329</v>
      </c>
      <c r="D314" s="37" t="s">
        <v>140</v>
      </c>
      <c r="E314" s="37" t="s">
        <v>141</v>
      </c>
      <c r="F314" s="37" t="s">
        <v>142</v>
      </c>
      <c r="G314" s="37" t="s">
        <v>143</v>
      </c>
      <c r="H314" s="37" t="s">
        <v>202</v>
      </c>
      <c r="I314" s="38">
        <v>3</v>
      </c>
      <c r="J314" s="38">
        <v>13600</v>
      </c>
      <c r="K314" s="37" t="s">
        <v>42</v>
      </c>
      <c r="L314" s="36" t="s">
        <v>319</v>
      </c>
      <c r="M314" s="35">
        <v>44171.973194444443</v>
      </c>
      <c r="N314" s="37" t="s">
        <v>146</v>
      </c>
      <c r="O314" s="37" t="s">
        <v>147</v>
      </c>
      <c r="P314" s="145">
        <f t="shared" si="21"/>
        <v>2.2451620370338787</v>
      </c>
      <c r="Q314" s="34">
        <f t="shared" si="20"/>
        <v>40800</v>
      </c>
      <c r="R314" s="145">
        <f t="shared" si="22"/>
        <v>0.72803240740740749</v>
      </c>
      <c r="S314" s="145">
        <f t="shared" si="23"/>
        <v>0.97319444444444436</v>
      </c>
      <c r="T314" s="172" t="str">
        <f t="shared" si="24"/>
        <v>High Valued</v>
      </c>
    </row>
    <row r="315" spans="1:20">
      <c r="A315" s="35">
        <v>44169.728032407409</v>
      </c>
      <c r="B315" s="36" t="s">
        <v>328</v>
      </c>
      <c r="C315" s="37" t="s">
        <v>329</v>
      </c>
      <c r="D315" s="37" t="s">
        <v>140</v>
      </c>
      <c r="E315" s="37" t="s">
        <v>141</v>
      </c>
      <c r="F315" s="37" t="s">
        <v>142</v>
      </c>
      <c r="G315" s="37" t="s">
        <v>143</v>
      </c>
      <c r="H315" s="37" t="s">
        <v>144</v>
      </c>
      <c r="I315" s="38">
        <v>5</v>
      </c>
      <c r="J315" s="38">
        <v>11200</v>
      </c>
      <c r="K315" s="37" t="s">
        <v>42</v>
      </c>
      <c r="L315" s="36" t="s">
        <v>319</v>
      </c>
      <c r="M315" s="35">
        <v>44171.973194444443</v>
      </c>
      <c r="N315" s="37" t="s">
        <v>146</v>
      </c>
      <c r="O315" s="37" t="s">
        <v>147</v>
      </c>
      <c r="P315" s="145">
        <f t="shared" si="21"/>
        <v>2.2451620370338787</v>
      </c>
      <c r="Q315" s="34">
        <f t="shared" si="20"/>
        <v>56000</v>
      </c>
      <c r="R315" s="145">
        <f t="shared" si="22"/>
        <v>0.72803240740740749</v>
      </c>
      <c r="S315" s="145">
        <f t="shared" si="23"/>
        <v>0.97319444444444436</v>
      </c>
      <c r="T315" s="172" t="str">
        <f t="shared" si="24"/>
        <v>High Valued</v>
      </c>
    </row>
    <row r="316" spans="1:20">
      <c r="A316" s="35">
        <v>44169.728032407409</v>
      </c>
      <c r="B316" s="36" t="s">
        <v>328</v>
      </c>
      <c r="C316" s="37" t="s">
        <v>329</v>
      </c>
      <c r="D316" s="37" t="s">
        <v>164</v>
      </c>
      <c r="E316" s="37" t="s">
        <v>167</v>
      </c>
      <c r="F316" s="37" t="s">
        <v>142</v>
      </c>
      <c r="G316" s="37" t="s">
        <v>96</v>
      </c>
      <c r="H316" s="37" t="s">
        <v>209</v>
      </c>
      <c r="I316" s="38">
        <v>2</v>
      </c>
      <c r="J316" s="38">
        <v>3750</v>
      </c>
      <c r="K316" s="37" t="s">
        <v>42</v>
      </c>
      <c r="L316" s="36" t="s">
        <v>319</v>
      </c>
      <c r="M316" s="35">
        <v>44171.973194444443</v>
      </c>
      <c r="N316" s="37" t="s">
        <v>146</v>
      </c>
      <c r="O316" s="37" t="s">
        <v>147</v>
      </c>
      <c r="P316" s="145">
        <f t="shared" si="21"/>
        <v>2.2451620370338787</v>
      </c>
      <c r="Q316" s="34">
        <f t="shared" si="20"/>
        <v>7500</v>
      </c>
      <c r="R316" s="145">
        <f t="shared" si="22"/>
        <v>0.72803240740740749</v>
      </c>
      <c r="S316" s="145">
        <f t="shared" si="23"/>
        <v>0.97319444444444436</v>
      </c>
      <c r="T316" s="172" t="str">
        <f t="shared" si="24"/>
        <v>Lower Valued</v>
      </c>
    </row>
    <row r="317" spans="1:20">
      <c r="A317" s="35">
        <v>44169.728032407409</v>
      </c>
      <c r="B317" s="36" t="s">
        <v>328</v>
      </c>
      <c r="C317" s="37" t="s">
        <v>329</v>
      </c>
      <c r="D317" s="37" t="s">
        <v>164</v>
      </c>
      <c r="E317" s="37" t="s">
        <v>167</v>
      </c>
      <c r="F317" s="37" t="s">
        <v>142</v>
      </c>
      <c r="G317" s="37" t="s">
        <v>96</v>
      </c>
      <c r="H317" s="37" t="s">
        <v>168</v>
      </c>
      <c r="I317" s="38">
        <v>4</v>
      </c>
      <c r="J317" s="38">
        <v>8900</v>
      </c>
      <c r="K317" s="37" t="s">
        <v>42</v>
      </c>
      <c r="L317" s="36" t="s">
        <v>319</v>
      </c>
      <c r="M317" s="35">
        <v>44171.973194444443</v>
      </c>
      <c r="N317" s="37" t="s">
        <v>146</v>
      </c>
      <c r="O317" s="37" t="s">
        <v>147</v>
      </c>
      <c r="P317" s="145">
        <f t="shared" si="21"/>
        <v>2.2451620370338787</v>
      </c>
      <c r="Q317" s="34">
        <f t="shared" si="20"/>
        <v>35600</v>
      </c>
      <c r="R317" s="145">
        <f t="shared" si="22"/>
        <v>0.72803240740740749</v>
      </c>
      <c r="S317" s="145">
        <f t="shared" si="23"/>
        <v>0.97319444444444436</v>
      </c>
      <c r="T317" s="172" t="str">
        <f t="shared" si="24"/>
        <v>High Valued</v>
      </c>
    </row>
    <row r="318" spans="1:20">
      <c r="A318" s="35">
        <v>44169.728032407409</v>
      </c>
      <c r="B318" s="36" t="s">
        <v>328</v>
      </c>
      <c r="C318" s="37" t="s">
        <v>329</v>
      </c>
      <c r="D318" s="37" t="s">
        <v>164</v>
      </c>
      <c r="E318" s="37" t="s">
        <v>165</v>
      </c>
      <c r="F318" s="37" t="s">
        <v>142</v>
      </c>
      <c r="G318" s="37" t="s">
        <v>96</v>
      </c>
      <c r="H318" s="37" t="s">
        <v>204</v>
      </c>
      <c r="I318" s="38">
        <v>3</v>
      </c>
      <c r="J318" s="38">
        <v>8800</v>
      </c>
      <c r="K318" s="37" t="s">
        <v>42</v>
      </c>
      <c r="L318" s="36" t="s">
        <v>319</v>
      </c>
      <c r="M318" s="35">
        <v>44171.973194444443</v>
      </c>
      <c r="N318" s="37" t="s">
        <v>146</v>
      </c>
      <c r="O318" s="37" t="s">
        <v>147</v>
      </c>
      <c r="P318" s="145">
        <f t="shared" si="21"/>
        <v>2.2451620370338787</v>
      </c>
      <c r="Q318" s="34">
        <f t="shared" si="20"/>
        <v>26400</v>
      </c>
      <c r="R318" s="145">
        <f t="shared" si="22"/>
        <v>0.72803240740740749</v>
      </c>
      <c r="S318" s="145">
        <f t="shared" si="23"/>
        <v>0.97319444444444436</v>
      </c>
      <c r="T318" s="172" t="str">
        <f t="shared" si="24"/>
        <v>High Valued</v>
      </c>
    </row>
    <row r="319" spans="1:20">
      <c r="A319" s="35">
        <v>44169.728032407409</v>
      </c>
      <c r="B319" s="36" t="s">
        <v>328</v>
      </c>
      <c r="C319" s="37" t="s">
        <v>329</v>
      </c>
      <c r="D319" s="37" t="s">
        <v>68</v>
      </c>
      <c r="E319" s="37" t="s">
        <v>113</v>
      </c>
      <c r="F319" s="37" t="s">
        <v>142</v>
      </c>
      <c r="G319" s="37" t="s">
        <v>114</v>
      </c>
      <c r="H319" s="37" t="s">
        <v>359</v>
      </c>
      <c r="I319" s="38">
        <v>3</v>
      </c>
      <c r="J319" s="38">
        <v>700</v>
      </c>
      <c r="K319" s="37" t="s">
        <v>42</v>
      </c>
      <c r="L319" s="36" t="s">
        <v>319</v>
      </c>
      <c r="M319" s="35">
        <v>44171.973194444443</v>
      </c>
      <c r="N319" s="37" t="s">
        <v>146</v>
      </c>
      <c r="O319" s="37" t="s">
        <v>147</v>
      </c>
      <c r="P319" s="145">
        <f t="shared" si="21"/>
        <v>2.2451620370338787</v>
      </c>
      <c r="Q319" s="34">
        <f t="shared" si="20"/>
        <v>2100</v>
      </c>
      <c r="R319" s="145">
        <f t="shared" si="22"/>
        <v>0.72803240740740749</v>
      </c>
      <c r="S319" s="145">
        <f t="shared" si="23"/>
        <v>0.97319444444444436</v>
      </c>
      <c r="T319" s="172" t="str">
        <f t="shared" si="24"/>
        <v>Lower Valued</v>
      </c>
    </row>
    <row r="320" spans="1:20">
      <c r="A320" s="35">
        <v>44169.728032407409</v>
      </c>
      <c r="B320" s="36" t="s">
        <v>328</v>
      </c>
      <c r="C320" s="37" t="s">
        <v>329</v>
      </c>
      <c r="D320" s="37" t="s">
        <v>68</v>
      </c>
      <c r="E320" s="37" t="s">
        <v>113</v>
      </c>
      <c r="F320" s="37" t="s">
        <v>142</v>
      </c>
      <c r="G320" s="37" t="s">
        <v>114</v>
      </c>
      <c r="H320" s="37" t="s">
        <v>206</v>
      </c>
      <c r="I320" s="38">
        <v>5</v>
      </c>
      <c r="J320" s="38">
        <v>2000</v>
      </c>
      <c r="K320" s="37" t="s">
        <v>42</v>
      </c>
      <c r="L320" s="36" t="s">
        <v>319</v>
      </c>
      <c r="M320" s="35">
        <v>44171.973194444443</v>
      </c>
      <c r="N320" s="37" t="s">
        <v>146</v>
      </c>
      <c r="O320" s="37" t="s">
        <v>147</v>
      </c>
      <c r="P320" s="145">
        <f t="shared" si="21"/>
        <v>2.2451620370338787</v>
      </c>
      <c r="Q320" s="34">
        <f t="shared" si="20"/>
        <v>10000</v>
      </c>
      <c r="R320" s="145">
        <f t="shared" si="22"/>
        <v>0.72803240740740749</v>
      </c>
      <c r="S320" s="145">
        <f t="shared" si="23"/>
        <v>0.97319444444444436</v>
      </c>
      <c r="T320" s="172" t="str">
        <f t="shared" si="24"/>
        <v>Lower Valued</v>
      </c>
    </row>
    <row r="321" spans="1:20">
      <c r="A321" s="35">
        <v>44169.728032407409</v>
      </c>
      <c r="B321" s="36" t="s">
        <v>328</v>
      </c>
      <c r="C321" s="37" t="s">
        <v>329</v>
      </c>
      <c r="D321" s="37" t="s">
        <v>68</v>
      </c>
      <c r="E321" s="37" t="s">
        <v>69</v>
      </c>
      <c r="F321" s="37" t="s">
        <v>142</v>
      </c>
      <c r="G321" s="37" t="s">
        <v>308</v>
      </c>
      <c r="H321" s="37" t="s">
        <v>309</v>
      </c>
      <c r="I321" s="38">
        <v>1</v>
      </c>
      <c r="J321" s="38">
        <v>3300</v>
      </c>
      <c r="K321" s="37" t="s">
        <v>42</v>
      </c>
      <c r="L321" s="36" t="s">
        <v>319</v>
      </c>
      <c r="M321" s="35">
        <v>44171.973194444443</v>
      </c>
      <c r="N321" s="37" t="s">
        <v>146</v>
      </c>
      <c r="O321" s="37" t="s">
        <v>147</v>
      </c>
      <c r="P321" s="145">
        <f t="shared" si="21"/>
        <v>2.2451620370338787</v>
      </c>
      <c r="Q321" s="34">
        <f t="shared" si="20"/>
        <v>3300</v>
      </c>
      <c r="R321" s="145">
        <f t="shared" si="22"/>
        <v>0.72803240740740749</v>
      </c>
      <c r="S321" s="145">
        <f t="shared" si="23"/>
        <v>0.97319444444444436</v>
      </c>
      <c r="T321" s="172" t="str">
        <f t="shared" si="24"/>
        <v>Lower Valued</v>
      </c>
    </row>
    <row r="322" spans="1:20">
      <c r="A322" s="35">
        <v>44169.728032407409</v>
      </c>
      <c r="B322" s="36" t="s">
        <v>328</v>
      </c>
      <c r="C322" s="37" t="s">
        <v>329</v>
      </c>
      <c r="D322" s="37" t="s">
        <v>284</v>
      </c>
      <c r="E322" s="37" t="s">
        <v>285</v>
      </c>
      <c r="F322" s="37" t="s">
        <v>142</v>
      </c>
      <c r="G322" s="37" t="s">
        <v>70</v>
      </c>
      <c r="H322" s="37" t="s">
        <v>360</v>
      </c>
      <c r="I322" s="38">
        <v>1</v>
      </c>
      <c r="J322" s="38">
        <v>3000</v>
      </c>
      <c r="K322" s="37" t="s">
        <v>42</v>
      </c>
      <c r="L322" s="36" t="s">
        <v>319</v>
      </c>
      <c r="M322" s="35">
        <v>44171.973194444443</v>
      </c>
      <c r="N322" s="37" t="s">
        <v>146</v>
      </c>
      <c r="O322" s="37" t="s">
        <v>147</v>
      </c>
      <c r="P322" s="145">
        <f t="shared" si="21"/>
        <v>2.2451620370338787</v>
      </c>
      <c r="Q322" s="34">
        <f t="shared" ref="Q322:Q385" si="25">J322*I322</f>
        <v>3000</v>
      </c>
      <c r="R322" s="145">
        <f t="shared" si="22"/>
        <v>0.72803240740740749</v>
      </c>
      <c r="S322" s="145">
        <f t="shared" si="23"/>
        <v>0.97319444444444436</v>
      </c>
      <c r="T322" s="172" t="str">
        <f t="shared" si="24"/>
        <v>Lower Valued</v>
      </c>
    </row>
    <row r="323" spans="1:20">
      <c r="A323" s="35">
        <v>44169.728032407409</v>
      </c>
      <c r="B323" s="36" t="s">
        <v>328</v>
      </c>
      <c r="C323" s="37" t="s">
        <v>329</v>
      </c>
      <c r="D323" s="37" t="s">
        <v>284</v>
      </c>
      <c r="E323" s="37" t="s">
        <v>285</v>
      </c>
      <c r="F323" s="37" t="s">
        <v>142</v>
      </c>
      <c r="G323" s="37" t="s">
        <v>70</v>
      </c>
      <c r="H323" s="37" t="s">
        <v>286</v>
      </c>
      <c r="I323" s="38">
        <v>1</v>
      </c>
      <c r="J323" s="38">
        <v>3000</v>
      </c>
      <c r="K323" s="37" t="s">
        <v>42</v>
      </c>
      <c r="L323" s="36" t="s">
        <v>319</v>
      </c>
      <c r="M323" s="35">
        <v>44171.973194444443</v>
      </c>
      <c r="N323" s="37" t="s">
        <v>146</v>
      </c>
      <c r="O323" s="37" t="s">
        <v>147</v>
      </c>
      <c r="P323" s="145">
        <f t="shared" ref="P323:P386" si="26">IF(M323="","00:00:00",M323-A323)</f>
        <v>2.2451620370338787</v>
      </c>
      <c r="Q323" s="34">
        <f t="shared" si="25"/>
        <v>3000</v>
      </c>
      <c r="R323" s="145">
        <f t="shared" ref="R323:R386" si="27">TIMEVALUE(TEXT(A323,"HH:MM:SS"))</f>
        <v>0.72803240740740749</v>
      </c>
      <c r="S323" s="145">
        <f t="shared" ref="S323:S386" si="28">IF(M323="","-",TIMEVALUE(TEXT(M323,"HH:MM:SS")))</f>
        <v>0.97319444444444436</v>
      </c>
      <c r="T323" s="172" t="str">
        <f t="shared" ref="T323:T386" si="29">IF(Q323 &gt; 10000, "High Valued", "Lower Valued")</f>
        <v>Lower Valued</v>
      </c>
    </row>
    <row r="324" spans="1:20">
      <c r="A324" s="35">
        <v>44170.470416666663</v>
      </c>
      <c r="B324" s="36" t="s">
        <v>821</v>
      </c>
      <c r="C324" s="37" t="s">
        <v>794</v>
      </c>
      <c r="D324" s="37" t="s">
        <v>94</v>
      </c>
      <c r="E324" s="37" t="s">
        <v>107</v>
      </c>
      <c r="F324" s="37" t="s">
        <v>142</v>
      </c>
      <c r="G324" s="37" t="s">
        <v>96</v>
      </c>
      <c r="H324" s="37" t="s">
        <v>108</v>
      </c>
      <c r="I324" s="38">
        <v>1</v>
      </c>
      <c r="J324" s="38">
        <v>23680</v>
      </c>
      <c r="K324" s="37" t="s">
        <v>42</v>
      </c>
      <c r="L324" s="36" t="s">
        <v>819</v>
      </c>
      <c r="M324" s="35">
        <v>44172.370081018518</v>
      </c>
      <c r="N324" s="37" t="s">
        <v>146</v>
      </c>
      <c r="O324" s="37" t="s">
        <v>54</v>
      </c>
      <c r="P324" s="145">
        <f t="shared" si="26"/>
        <v>1.8996643518548808</v>
      </c>
      <c r="Q324" s="34">
        <f t="shared" si="25"/>
        <v>23680</v>
      </c>
      <c r="R324" s="145">
        <f t="shared" si="27"/>
        <v>0.47041666666666665</v>
      </c>
      <c r="S324" s="145">
        <f t="shared" si="28"/>
        <v>0.37008101851851855</v>
      </c>
      <c r="T324" s="172" t="str">
        <f t="shared" si="29"/>
        <v>High Valued</v>
      </c>
    </row>
    <row r="325" spans="1:20">
      <c r="A325" s="35">
        <v>44170.595138888886</v>
      </c>
      <c r="B325" s="36" t="s">
        <v>950</v>
      </c>
      <c r="C325" s="37" t="s">
        <v>246</v>
      </c>
      <c r="D325" s="37" t="s">
        <v>39</v>
      </c>
      <c r="E325" s="37" t="s">
        <v>40</v>
      </c>
      <c r="F325" s="37" t="s">
        <v>142</v>
      </c>
      <c r="G325" s="37" t="s">
        <v>41</v>
      </c>
      <c r="H325" s="37" t="s">
        <v>76</v>
      </c>
      <c r="I325" s="38">
        <v>50</v>
      </c>
      <c r="J325" s="38">
        <v>2080</v>
      </c>
      <c r="K325" s="37" t="s">
        <v>42</v>
      </c>
      <c r="L325" s="36" t="s">
        <v>941</v>
      </c>
      <c r="M325" s="35">
        <v>44172.416180555556</v>
      </c>
      <c r="N325" s="37" t="s">
        <v>146</v>
      </c>
      <c r="O325" s="37" t="s">
        <v>54</v>
      </c>
      <c r="P325" s="145">
        <f t="shared" si="26"/>
        <v>1.8210416666697711</v>
      </c>
      <c r="Q325" s="34">
        <f t="shared" si="25"/>
        <v>104000</v>
      </c>
      <c r="R325" s="145">
        <f t="shared" si="27"/>
        <v>0.59513888888888888</v>
      </c>
      <c r="S325" s="145">
        <f t="shared" si="28"/>
        <v>0.41618055555555555</v>
      </c>
      <c r="T325" s="172" t="str">
        <f t="shared" si="29"/>
        <v>High Valued</v>
      </c>
    </row>
    <row r="326" spans="1:20">
      <c r="A326" s="35">
        <v>44170.300081018519</v>
      </c>
      <c r="B326" s="36" t="s">
        <v>992</v>
      </c>
      <c r="C326" s="37" t="s">
        <v>604</v>
      </c>
      <c r="D326" s="37" t="s">
        <v>39</v>
      </c>
      <c r="E326" s="37" t="s">
        <v>40</v>
      </c>
      <c r="F326" s="37" t="s">
        <v>142</v>
      </c>
      <c r="G326" s="37" t="s">
        <v>41</v>
      </c>
      <c r="H326" s="37" t="s">
        <v>76</v>
      </c>
      <c r="I326" s="38">
        <v>15</v>
      </c>
      <c r="J326" s="38">
        <v>2080</v>
      </c>
      <c r="K326" s="37" t="s">
        <v>42</v>
      </c>
      <c r="L326" s="36" t="s">
        <v>988</v>
      </c>
      <c r="M326" s="35">
        <v>44172.457835648151</v>
      </c>
      <c r="N326" s="37" t="s">
        <v>146</v>
      </c>
      <c r="O326" s="37" t="s">
        <v>54</v>
      </c>
      <c r="P326" s="145">
        <f t="shared" si="26"/>
        <v>2.1577546296321088</v>
      </c>
      <c r="Q326" s="34">
        <f t="shared" si="25"/>
        <v>31200</v>
      </c>
      <c r="R326" s="145">
        <f t="shared" si="27"/>
        <v>0.30008101851851848</v>
      </c>
      <c r="S326" s="145">
        <f t="shared" si="28"/>
        <v>0.4578356481481482</v>
      </c>
      <c r="T326" s="172" t="str">
        <f t="shared" si="29"/>
        <v>High Valued</v>
      </c>
    </row>
    <row r="327" spans="1:20">
      <c r="A327" s="35">
        <v>44170.458587962959</v>
      </c>
      <c r="B327" s="36" t="s">
        <v>885</v>
      </c>
      <c r="C327" s="37" t="s">
        <v>886</v>
      </c>
      <c r="D327" s="37" t="s">
        <v>140</v>
      </c>
      <c r="E327" s="37" t="s">
        <v>141</v>
      </c>
      <c r="F327" s="37" t="s">
        <v>142</v>
      </c>
      <c r="G327" s="37" t="s">
        <v>143</v>
      </c>
      <c r="H327" s="37" t="s">
        <v>199</v>
      </c>
      <c r="I327" s="38">
        <v>1</v>
      </c>
      <c r="J327" s="38">
        <v>9120</v>
      </c>
      <c r="K327" s="37" t="s">
        <v>42</v>
      </c>
      <c r="L327" s="36" t="s">
        <v>882</v>
      </c>
      <c r="M327" s="35">
        <v>44172.47247685185</v>
      </c>
      <c r="N327" s="37" t="s">
        <v>146</v>
      </c>
      <c r="O327" s="37" t="s">
        <v>54</v>
      </c>
      <c r="P327" s="145">
        <f t="shared" si="26"/>
        <v>2.0138888888905058</v>
      </c>
      <c r="Q327" s="34">
        <f t="shared" si="25"/>
        <v>9120</v>
      </c>
      <c r="R327" s="145">
        <f t="shared" si="27"/>
        <v>0.45858796296296295</v>
      </c>
      <c r="S327" s="145">
        <f t="shared" si="28"/>
        <v>0.47247685185185184</v>
      </c>
      <c r="T327" s="172" t="str">
        <f t="shared" si="29"/>
        <v>Lower Valued</v>
      </c>
    </row>
    <row r="328" spans="1:20">
      <c r="A328" s="35">
        <v>44170.41777777778</v>
      </c>
      <c r="B328" s="36" t="s">
        <v>730</v>
      </c>
      <c r="C328" s="37" t="s">
        <v>115</v>
      </c>
      <c r="D328" s="37" t="s">
        <v>140</v>
      </c>
      <c r="E328" s="37" t="s">
        <v>141</v>
      </c>
      <c r="F328" s="37" t="s">
        <v>142</v>
      </c>
      <c r="G328" s="37" t="s">
        <v>143</v>
      </c>
      <c r="H328" s="37" t="s">
        <v>199</v>
      </c>
      <c r="I328" s="38">
        <v>10</v>
      </c>
      <c r="J328" s="38">
        <v>9120</v>
      </c>
      <c r="K328" s="37" t="s">
        <v>42</v>
      </c>
      <c r="L328" s="36" t="s">
        <v>729</v>
      </c>
      <c r="M328" s="35">
        <v>44172.504212962966</v>
      </c>
      <c r="N328" s="37" t="s">
        <v>146</v>
      </c>
      <c r="O328" s="37" t="s">
        <v>54</v>
      </c>
      <c r="P328" s="145">
        <f t="shared" si="26"/>
        <v>2.0864351851851097</v>
      </c>
      <c r="Q328" s="34">
        <f t="shared" si="25"/>
        <v>91200</v>
      </c>
      <c r="R328" s="145">
        <f t="shared" si="27"/>
        <v>0.4177777777777778</v>
      </c>
      <c r="S328" s="145">
        <f t="shared" si="28"/>
        <v>0.50421296296296292</v>
      </c>
      <c r="T328" s="172" t="str">
        <f t="shared" si="29"/>
        <v>High Valued</v>
      </c>
    </row>
    <row r="329" spans="1:20">
      <c r="A329" s="35">
        <v>44171.568958333337</v>
      </c>
      <c r="B329" s="36" t="s">
        <v>731</v>
      </c>
      <c r="C329" s="37" t="s">
        <v>115</v>
      </c>
      <c r="D329" s="37" t="s">
        <v>164</v>
      </c>
      <c r="E329" s="37" t="s">
        <v>167</v>
      </c>
      <c r="F329" s="37" t="s">
        <v>142</v>
      </c>
      <c r="G329" s="37" t="s">
        <v>96</v>
      </c>
      <c r="H329" s="37" t="s">
        <v>168</v>
      </c>
      <c r="I329" s="38">
        <v>4</v>
      </c>
      <c r="J329" s="38">
        <v>8900</v>
      </c>
      <c r="K329" s="37" t="s">
        <v>42</v>
      </c>
      <c r="L329" s="36" t="s">
        <v>729</v>
      </c>
      <c r="M329" s="35">
        <v>44172.504212962966</v>
      </c>
      <c r="N329" s="37" t="s">
        <v>146</v>
      </c>
      <c r="O329" s="37" t="s">
        <v>54</v>
      </c>
      <c r="P329" s="145">
        <f t="shared" si="26"/>
        <v>0.93525462962861639</v>
      </c>
      <c r="Q329" s="34">
        <f t="shared" si="25"/>
        <v>35600</v>
      </c>
      <c r="R329" s="145">
        <f t="shared" si="27"/>
        <v>0.56895833333333334</v>
      </c>
      <c r="S329" s="145">
        <f t="shared" si="28"/>
        <v>0.50421296296296292</v>
      </c>
      <c r="T329" s="172" t="str">
        <f t="shared" si="29"/>
        <v>High Valued</v>
      </c>
    </row>
    <row r="330" spans="1:20">
      <c r="A330" s="35">
        <v>44169.512442129628</v>
      </c>
      <c r="B330" s="36" t="s">
        <v>859</v>
      </c>
      <c r="C330" s="37" t="s">
        <v>860</v>
      </c>
      <c r="D330" s="37" t="s">
        <v>140</v>
      </c>
      <c r="E330" s="37" t="s">
        <v>214</v>
      </c>
      <c r="F330" s="37" t="s">
        <v>142</v>
      </c>
      <c r="G330" s="37" t="s">
        <v>114</v>
      </c>
      <c r="H330" s="37" t="s">
        <v>215</v>
      </c>
      <c r="I330" s="38">
        <v>1</v>
      </c>
      <c r="J330" s="38">
        <v>7450</v>
      </c>
      <c r="K330" s="37" t="s">
        <v>42</v>
      </c>
      <c r="L330" s="36" t="s">
        <v>855</v>
      </c>
      <c r="M330" s="35">
        <v>44172.532870370371</v>
      </c>
      <c r="N330" s="37" t="s">
        <v>146</v>
      </c>
      <c r="O330" s="37" t="s">
        <v>147</v>
      </c>
      <c r="P330" s="145">
        <f t="shared" si="26"/>
        <v>3.0204282407430583</v>
      </c>
      <c r="Q330" s="34">
        <f t="shared" si="25"/>
        <v>7450</v>
      </c>
      <c r="R330" s="145">
        <f t="shared" si="27"/>
        <v>0.51244212962962965</v>
      </c>
      <c r="S330" s="145">
        <f t="shared" si="28"/>
        <v>0.53287037037037044</v>
      </c>
      <c r="T330" s="172" t="str">
        <f t="shared" si="29"/>
        <v>Lower Valued</v>
      </c>
    </row>
    <row r="331" spans="1:20">
      <c r="A331" s="35">
        <v>44169.512442129628</v>
      </c>
      <c r="B331" s="36" t="s">
        <v>859</v>
      </c>
      <c r="C331" s="37" t="s">
        <v>860</v>
      </c>
      <c r="D331" s="37" t="s">
        <v>140</v>
      </c>
      <c r="E331" s="37" t="s">
        <v>141</v>
      </c>
      <c r="F331" s="37" t="s">
        <v>142</v>
      </c>
      <c r="G331" s="37" t="s">
        <v>143</v>
      </c>
      <c r="H331" s="37" t="s">
        <v>144</v>
      </c>
      <c r="I331" s="38">
        <v>1</v>
      </c>
      <c r="J331" s="38">
        <v>11200</v>
      </c>
      <c r="K331" s="37" t="s">
        <v>42</v>
      </c>
      <c r="L331" s="36" t="s">
        <v>855</v>
      </c>
      <c r="M331" s="35">
        <v>44172.532870370371</v>
      </c>
      <c r="N331" s="37" t="s">
        <v>146</v>
      </c>
      <c r="O331" s="37" t="s">
        <v>147</v>
      </c>
      <c r="P331" s="145">
        <f t="shared" si="26"/>
        <v>3.0204282407430583</v>
      </c>
      <c r="Q331" s="34">
        <f t="shared" si="25"/>
        <v>11200</v>
      </c>
      <c r="R331" s="145">
        <f t="shared" si="27"/>
        <v>0.51244212962962965</v>
      </c>
      <c r="S331" s="145">
        <f t="shared" si="28"/>
        <v>0.53287037037037044</v>
      </c>
      <c r="T331" s="172" t="str">
        <f t="shared" si="29"/>
        <v>High Valued</v>
      </c>
    </row>
    <row r="332" spans="1:20">
      <c r="A332" s="35">
        <v>44169.512453703705</v>
      </c>
      <c r="B332" s="36" t="s">
        <v>859</v>
      </c>
      <c r="C332" s="37" t="s">
        <v>860</v>
      </c>
      <c r="D332" s="37" t="s">
        <v>68</v>
      </c>
      <c r="E332" s="37" t="s">
        <v>113</v>
      </c>
      <c r="F332" s="37" t="s">
        <v>142</v>
      </c>
      <c r="G332" s="37" t="s">
        <v>114</v>
      </c>
      <c r="H332" s="37" t="s">
        <v>207</v>
      </c>
      <c r="I332" s="38">
        <v>1</v>
      </c>
      <c r="J332" s="38">
        <v>5900</v>
      </c>
      <c r="K332" s="37" t="s">
        <v>42</v>
      </c>
      <c r="L332" s="36" t="s">
        <v>855</v>
      </c>
      <c r="M332" s="35">
        <v>44172.532870370371</v>
      </c>
      <c r="N332" s="37" t="s">
        <v>146</v>
      </c>
      <c r="O332" s="37" t="s">
        <v>147</v>
      </c>
      <c r="P332" s="145">
        <f t="shared" si="26"/>
        <v>3.0204166666662786</v>
      </c>
      <c r="Q332" s="34">
        <f t="shared" si="25"/>
        <v>5900</v>
      </c>
      <c r="R332" s="145">
        <f t="shared" si="27"/>
        <v>0.51245370370370369</v>
      </c>
      <c r="S332" s="145">
        <f t="shared" si="28"/>
        <v>0.53287037037037044</v>
      </c>
      <c r="T332" s="172" t="str">
        <f t="shared" si="29"/>
        <v>Lower Valued</v>
      </c>
    </row>
    <row r="333" spans="1:20">
      <c r="A333" s="35">
        <v>44169.512453703705</v>
      </c>
      <c r="B333" s="36" t="s">
        <v>859</v>
      </c>
      <c r="C333" s="37" t="s">
        <v>860</v>
      </c>
      <c r="D333" s="37" t="s">
        <v>68</v>
      </c>
      <c r="E333" s="37" t="s">
        <v>113</v>
      </c>
      <c r="F333" s="37" t="s">
        <v>142</v>
      </c>
      <c r="G333" s="37" t="s">
        <v>114</v>
      </c>
      <c r="H333" s="37" t="s">
        <v>206</v>
      </c>
      <c r="I333" s="38">
        <v>1</v>
      </c>
      <c r="J333" s="38">
        <v>2000</v>
      </c>
      <c r="K333" s="37" t="s">
        <v>42</v>
      </c>
      <c r="L333" s="36" t="s">
        <v>855</v>
      </c>
      <c r="M333" s="35">
        <v>44172.532870370371</v>
      </c>
      <c r="N333" s="37" t="s">
        <v>146</v>
      </c>
      <c r="O333" s="37" t="s">
        <v>147</v>
      </c>
      <c r="P333" s="145">
        <f t="shared" si="26"/>
        <v>3.0204166666662786</v>
      </c>
      <c r="Q333" s="34">
        <f t="shared" si="25"/>
        <v>2000</v>
      </c>
      <c r="R333" s="145">
        <f t="shared" si="27"/>
        <v>0.51245370370370369</v>
      </c>
      <c r="S333" s="145">
        <f t="shared" si="28"/>
        <v>0.53287037037037044</v>
      </c>
      <c r="T333" s="172" t="str">
        <f t="shared" si="29"/>
        <v>Lower Valued</v>
      </c>
    </row>
    <row r="334" spans="1:20">
      <c r="A334" s="35">
        <v>44170.933275462965</v>
      </c>
      <c r="B334" s="36" t="s">
        <v>205</v>
      </c>
      <c r="C334" s="37" t="s">
        <v>186</v>
      </c>
      <c r="D334" s="37" t="s">
        <v>68</v>
      </c>
      <c r="E334" s="37" t="s">
        <v>113</v>
      </c>
      <c r="F334" s="37" t="s">
        <v>142</v>
      </c>
      <c r="G334" s="37" t="s">
        <v>114</v>
      </c>
      <c r="H334" s="37" t="s">
        <v>206</v>
      </c>
      <c r="I334" s="38">
        <v>10</v>
      </c>
      <c r="J334" s="38">
        <v>2000</v>
      </c>
      <c r="K334" s="37" t="s">
        <v>42</v>
      </c>
      <c r="L334" s="36" t="s">
        <v>190</v>
      </c>
      <c r="M334" s="35">
        <v>44172.5778587963</v>
      </c>
      <c r="N334" s="37" t="s">
        <v>146</v>
      </c>
      <c r="O334" s="37" t="s">
        <v>54</v>
      </c>
      <c r="P334" s="145">
        <f t="shared" si="26"/>
        <v>1.6445833333345945</v>
      </c>
      <c r="Q334" s="34">
        <f t="shared" si="25"/>
        <v>20000</v>
      </c>
      <c r="R334" s="145">
        <f t="shared" si="27"/>
        <v>0.93327546296296304</v>
      </c>
      <c r="S334" s="145">
        <f t="shared" si="28"/>
        <v>0.57785879629629633</v>
      </c>
      <c r="T334" s="172" t="str">
        <f t="shared" si="29"/>
        <v>High Valued</v>
      </c>
    </row>
    <row r="335" spans="1:20">
      <c r="A335" s="35">
        <v>44170.933275462965</v>
      </c>
      <c r="B335" s="36" t="s">
        <v>205</v>
      </c>
      <c r="C335" s="37" t="s">
        <v>186</v>
      </c>
      <c r="D335" s="37" t="s">
        <v>68</v>
      </c>
      <c r="E335" s="37" t="s">
        <v>113</v>
      </c>
      <c r="F335" s="37" t="s">
        <v>142</v>
      </c>
      <c r="G335" s="37" t="s">
        <v>114</v>
      </c>
      <c r="H335" s="37" t="s">
        <v>117</v>
      </c>
      <c r="I335" s="38">
        <v>2</v>
      </c>
      <c r="J335" s="38">
        <v>6100</v>
      </c>
      <c r="K335" s="37" t="s">
        <v>42</v>
      </c>
      <c r="L335" s="36" t="s">
        <v>190</v>
      </c>
      <c r="M335" s="35">
        <v>44172.5778587963</v>
      </c>
      <c r="N335" s="37" t="s">
        <v>146</v>
      </c>
      <c r="O335" s="37" t="s">
        <v>54</v>
      </c>
      <c r="P335" s="145">
        <f t="shared" si="26"/>
        <v>1.6445833333345945</v>
      </c>
      <c r="Q335" s="34">
        <f t="shared" si="25"/>
        <v>12200</v>
      </c>
      <c r="R335" s="145">
        <f t="shared" si="27"/>
        <v>0.93327546296296304</v>
      </c>
      <c r="S335" s="145">
        <f t="shared" si="28"/>
        <v>0.57785879629629633</v>
      </c>
      <c r="T335" s="172" t="str">
        <f t="shared" si="29"/>
        <v>High Valued</v>
      </c>
    </row>
    <row r="336" spans="1:20">
      <c r="A336" s="35">
        <v>44170.933275462965</v>
      </c>
      <c r="B336" s="36" t="s">
        <v>205</v>
      </c>
      <c r="C336" s="37" t="s">
        <v>186</v>
      </c>
      <c r="D336" s="37" t="s">
        <v>68</v>
      </c>
      <c r="E336" s="37" t="s">
        <v>113</v>
      </c>
      <c r="F336" s="37" t="s">
        <v>142</v>
      </c>
      <c r="G336" s="37" t="s">
        <v>114</v>
      </c>
      <c r="H336" s="37" t="s">
        <v>207</v>
      </c>
      <c r="I336" s="38">
        <v>3</v>
      </c>
      <c r="J336" s="38">
        <v>5900</v>
      </c>
      <c r="K336" s="37" t="s">
        <v>42</v>
      </c>
      <c r="L336" s="36" t="s">
        <v>190</v>
      </c>
      <c r="M336" s="35">
        <v>44172.5778587963</v>
      </c>
      <c r="N336" s="37" t="s">
        <v>146</v>
      </c>
      <c r="O336" s="37" t="s">
        <v>54</v>
      </c>
      <c r="P336" s="145">
        <f t="shared" si="26"/>
        <v>1.6445833333345945</v>
      </c>
      <c r="Q336" s="34">
        <f t="shared" si="25"/>
        <v>17700</v>
      </c>
      <c r="R336" s="145">
        <f t="shared" si="27"/>
        <v>0.93327546296296304</v>
      </c>
      <c r="S336" s="145">
        <f t="shared" si="28"/>
        <v>0.57785879629629633</v>
      </c>
      <c r="T336" s="172" t="str">
        <f t="shared" si="29"/>
        <v>High Valued</v>
      </c>
    </row>
    <row r="337" spans="1:20">
      <c r="A337" s="35">
        <v>44171.614652777775</v>
      </c>
      <c r="B337" s="36" t="s">
        <v>689</v>
      </c>
      <c r="C337" s="37" t="s">
        <v>690</v>
      </c>
      <c r="D337" s="37" t="s">
        <v>140</v>
      </c>
      <c r="E337" s="37" t="s">
        <v>141</v>
      </c>
      <c r="F337" s="37" t="s">
        <v>142</v>
      </c>
      <c r="G337" s="37" t="s">
        <v>143</v>
      </c>
      <c r="H337" s="37" t="s">
        <v>203</v>
      </c>
      <c r="I337" s="38">
        <v>1</v>
      </c>
      <c r="J337" s="38">
        <v>16500</v>
      </c>
      <c r="K337" s="37" t="s">
        <v>42</v>
      </c>
      <c r="L337" s="36" t="s">
        <v>691</v>
      </c>
      <c r="M337" s="35">
        <v>44172.582858796297</v>
      </c>
      <c r="N337" s="37" t="s">
        <v>295</v>
      </c>
      <c r="O337" s="37" t="s">
        <v>54</v>
      </c>
      <c r="P337" s="145">
        <f t="shared" si="26"/>
        <v>0.96820601852232357</v>
      </c>
      <c r="Q337" s="34">
        <f t="shared" si="25"/>
        <v>16500</v>
      </c>
      <c r="R337" s="145">
        <f t="shared" si="27"/>
        <v>0.61465277777777783</v>
      </c>
      <c r="S337" s="145">
        <f t="shared" si="28"/>
        <v>0.58285879629629633</v>
      </c>
      <c r="T337" s="172" t="str">
        <f t="shared" si="29"/>
        <v>High Valued</v>
      </c>
    </row>
    <row r="338" spans="1:20">
      <c r="A338" s="35">
        <v>44171.614652777775</v>
      </c>
      <c r="B338" s="36" t="s">
        <v>689</v>
      </c>
      <c r="C338" s="37" t="s">
        <v>690</v>
      </c>
      <c r="D338" s="37" t="s">
        <v>287</v>
      </c>
      <c r="E338" s="37" t="s">
        <v>288</v>
      </c>
      <c r="F338" s="37" t="s">
        <v>142</v>
      </c>
      <c r="G338" s="37" t="s">
        <v>114</v>
      </c>
      <c r="H338" s="37" t="s">
        <v>289</v>
      </c>
      <c r="I338" s="38">
        <v>1</v>
      </c>
      <c r="J338" s="38">
        <v>5100</v>
      </c>
      <c r="K338" s="37" t="s">
        <v>42</v>
      </c>
      <c r="L338" s="36" t="s">
        <v>691</v>
      </c>
      <c r="M338" s="35">
        <v>44172.582858796297</v>
      </c>
      <c r="N338" s="37" t="s">
        <v>295</v>
      </c>
      <c r="O338" s="37" t="s">
        <v>54</v>
      </c>
      <c r="P338" s="145">
        <f t="shared" si="26"/>
        <v>0.96820601852232357</v>
      </c>
      <c r="Q338" s="34">
        <f t="shared" si="25"/>
        <v>5100</v>
      </c>
      <c r="R338" s="145">
        <f t="shared" si="27"/>
        <v>0.61465277777777783</v>
      </c>
      <c r="S338" s="145">
        <f t="shared" si="28"/>
        <v>0.58285879629629633</v>
      </c>
      <c r="T338" s="172" t="str">
        <f t="shared" si="29"/>
        <v>Lower Valued</v>
      </c>
    </row>
    <row r="339" spans="1:20">
      <c r="A339" s="35">
        <v>44171.677523148152</v>
      </c>
      <c r="B339" s="36" t="s">
        <v>692</v>
      </c>
      <c r="C339" s="37" t="s">
        <v>690</v>
      </c>
      <c r="D339" s="37" t="s">
        <v>140</v>
      </c>
      <c r="E339" s="37" t="s">
        <v>141</v>
      </c>
      <c r="F339" s="37" t="s">
        <v>142</v>
      </c>
      <c r="G339" s="37" t="s">
        <v>143</v>
      </c>
      <c r="H339" s="37" t="s">
        <v>202</v>
      </c>
      <c r="I339" s="38">
        <v>1</v>
      </c>
      <c r="J339" s="38">
        <v>13600</v>
      </c>
      <c r="K339" s="37" t="s">
        <v>42</v>
      </c>
      <c r="L339" s="36" t="s">
        <v>691</v>
      </c>
      <c r="M339" s="35">
        <v>44172.582858796297</v>
      </c>
      <c r="N339" s="37" t="s">
        <v>295</v>
      </c>
      <c r="O339" s="37" t="s">
        <v>54</v>
      </c>
      <c r="P339" s="145">
        <f t="shared" si="26"/>
        <v>0.90533564814541023</v>
      </c>
      <c r="Q339" s="34">
        <f t="shared" si="25"/>
        <v>13600</v>
      </c>
      <c r="R339" s="145">
        <f t="shared" si="27"/>
        <v>0.67752314814814818</v>
      </c>
      <c r="S339" s="145">
        <f t="shared" si="28"/>
        <v>0.58285879629629633</v>
      </c>
      <c r="T339" s="172" t="str">
        <f t="shared" si="29"/>
        <v>High Valued</v>
      </c>
    </row>
    <row r="340" spans="1:20">
      <c r="A340" s="35">
        <v>44171.677523148152</v>
      </c>
      <c r="B340" s="36" t="s">
        <v>692</v>
      </c>
      <c r="C340" s="37" t="s">
        <v>690</v>
      </c>
      <c r="D340" s="37" t="s">
        <v>140</v>
      </c>
      <c r="E340" s="37" t="s">
        <v>141</v>
      </c>
      <c r="F340" s="37" t="s">
        <v>142</v>
      </c>
      <c r="G340" s="37" t="s">
        <v>143</v>
      </c>
      <c r="H340" s="37" t="s">
        <v>199</v>
      </c>
      <c r="I340" s="38">
        <v>2</v>
      </c>
      <c r="J340" s="38">
        <v>9120</v>
      </c>
      <c r="K340" s="37" t="s">
        <v>42</v>
      </c>
      <c r="L340" s="36" t="s">
        <v>691</v>
      </c>
      <c r="M340" s="35">
        <v>44172.582858796297</v>
      </c>
      <c r="N340" s="37" t="s">
        <v>295</v>
      </c>
      <c r="O340" s="37" t="s">
        <v>54</v>
      </c>
      <c r="P340" s="145">
        <f t="shared" si="26"/>
        <v>0.90533564814541023</v>
      </c>
      <c r="Q340" s="34">
        <f t="shared" si="25"/>
        <v>18240</v>
      </c>
      <c r="R340" s="145">
        <f t="shared" si="27"/>
        <v>0.67752314814814818</v>
      </c>
      <c r="S340" s="145">
        <f t="shared" si="28"/>
        <v>0.58285879629629633</v>
      </c>
      <c r="T340" s="172" t="str">
        <f t="shared" si="29"/>
        <v>High Valued</v>
      </c>
    </row>
    <row r="341" spans="1:20">
      <c r="A341" s="35">
        <v>44170.443333333336</v>
      </c>
      <c r="B341" s="36" t="s">
        <v>920</v>
      </c>
      <c r="C341" s="37" t="s">
        <v>921</v>
      </c>
      <c r="D341" s="37" t="s">
        <v>171</v>
      </c>
      <c r="E341" s="37" t="s">
        <v>172</v>
      </c>
      <c r="F341" s="37" t="s">
        <v>142</v>
      </c>
      <c r="G341" s="37" t="s">
        <v>96</v>
      </c>
      <c r="H341" s="37" t="s">
        <v>174</v>
      </c>
      <c r="I341" s="38">
        <v>1</v>
      </c>
      <c r="J341" s="38">
        <v>7800</v>
      </c>
      <c r="K341" s="37" t="s">
        <v>42</v>
      </c>
      <c r="L341" s="36" t="s">
        <v>922</v>
      </c>
      <c r="M341" s="35">
        <v>44172.680983796294</v>
      </c>
      <c r="N341" s="37" t="s">
        <v>146</v>
      </c>
      <c r="O341" s="37" t="s">
        <v>147</v>
      </c>
      <c r="P341" s="145">
        <f t="shared" si="26"/>
        <v>2.2376504629573901</v>
      </c>
      <c r="Q341" s="34">
        <f t="shared" si="25"/>
        <v>7800</v>
      </c>
      <c r="R341" s="145">
        <f t="shared" si="27"/>
        <v>0.44333333333333336</v>
      </c>
      <c r="S341" s="145">
        <f t="shared" si="28"/>
        <v>0.68098379629629635</v>
      </c>
      <c r="T341" s="172" t="str">
        <f t="shared" si="29"/>
        <v>Lower Valued</v>
      </c>
    </row>
    <row r="342" spans="1:20">
      <c r="A342" s="35">
        <v>44170.443333333336</v>
      </c>
      <c r="B342" s="36" t="s">
        <v>920</v>
      </c>
      <c r="C342" s="37" t="s">
        <v>921</v>
      </c>
      <c r="D342" s="37" t="s">
        <v>140</v>
      </c>
      <c r="E342" s="37" t="s">
        <v>141</v>
      </c>
      <c r="F342" s="37" t="s">
        <v>142</v>
      </c>
      <c r="G342" s="37" t="s">
        <v>143</v>
      </c>
      <c r="H342" s="37" t="s">
        <v>144</v>
      </c>
      <c r="I342" s="38">
        <v>1</v>
      </c>
      <c r="J342" s="38">
        <v>11200</v>
      </c>
      <c r="K342" s="37" t="s">
        <v>42</v>
      </c>
      <c r="L342" s="36" t="s">
        <v>922</v>
      </c>
      <c r="M342" s="35">
        <v>44172.680983796294</v>
      </c>
      <c r="N342" s="37" t="s">
        <v>146</v>
      </c>
      <c r="O342" s="37" t="s">
        <v>147</v>
      </c>
      <c r="P342" s="145">
        <f t="shared" si="26"/>
        <v>2.2376504629573901</v>
      </c>
      <c r="Q342" s="34">
        <f t="shared" si="25"/>
        <v>11200</v>
      </c>
      <c r="R342" s="145">
        <f t="shared" si="27"/>
        <v>0.44333333333333336</v>
      </c>
      <c r="S342" s="145">
        <f t="shared" si="28"/>
        <v>0.68098379629629635</v>
      </c>
      <c r="T342" s="172" t="str">
        <f t="shared" si="29"/>
        <v>High Valued</v>
      </c>
    </row>
    <row r="343" spans="1:20">
      <c r="A343" s="35">
        <v>44170.443333333336</v>
      </c>
      <c r="B343" s="36" t="s">
        <v>920</v>
      </c>
      <c r="C343" s="37" t="s">
        <v>921</v>
      </c>
      <c r="D343" s="37" t="s">
        <v>68</v>
      </c>
      <c r="E343" s="37" t="s">
        <v>113</v>
      </c>
      <c r="F343" s="37" t="s">
        <v>142</v>
      </c>
      <c r="G343" s="37" t="s">
        <v>114</v>
      </c>
      <c r="H343" s="37" t="s">
        <v>206</v>
      </c>
      <c r="I343" s="38">
        <v>2</v>
      </c>
      <c r="J343" s="38">
        <v>2000</v>
      </c>
      <c r="K343" s="37" t="s">
        <v>42</v>
      </c>
      <c r="L343" s="36" t="s">
        <v>922</v>
      </c>
      <c r="M343" s="35">
        <v>44172.680983796294</v>
      </c>
      <c r="N343" s="37" t="s">
        <v>146</v>
      </c>
      <c r="O343" s="37" t="s">
        <v>147</v>
      </c>
      <c r="P343" s="145">
        <f t="shared" si="26"/>
        <v>2.2376504629573901</v>
      </c>
      <c r="Q343" s="34">
        <f t="shared" si="25"/>
        <v>4000</v>
      </c>
      <c r="R343" s="145">
        <f t="shared" si="27"/>
        <v>0.44333333333333336</v>
      </c>
      <c r="S343" s="145">
        <f t="shared" si="28"/>
        <v>0.68098379629629635</v>
      </c>
      <c r="T343" s="172" t="str">
        <f t="shared" si="29"/>
        <v>Lower Valued</v>
      </c>
    </row>
    <row r="344" spans="1:20">
      <c r="A344" s="35">
        <v>44169.711041666669</v>
      </c>
      <c r="B344" s="36" t="s">
        <v>576</v>
      </c>
      <c r="C344" s="37" t="s">
        <v>368</v>
      </c>
      <c r="D344" s="37" t="s">
        <v>140</v>
      </c>
      <c r="E344" s="37" t="s">
        <v>141</v>
      </c>
      <c r="F344" s="37" t="s">
        <v>142</v>
      </c>
      <c r="G344" s="37" t="s">
        <v>143</v>
      </c>
      <c r="H344" s="37" t="s">
        <v>199</v>
      </c>
      <c r="I344" s="38">
        <v>10</v>
      </c>
      <c r="J344" s="38">
        <v>9120</v>
      </c>
      <c r="K344" s="37" t="s">
        <v>42</v>
      </c>
      <c r="L344" s="36" t="s">
        <v>577</v>
      </c>
      <c r="M344" s="35">
        <v>44172.715995370374</v>
      </c>
      <c r="N344" s="37" t="s">
        <v>295</v>
      </c>
      <c r="O344" s="37" t="s">
        <v>54</v>
      </c>
      <c r="P344" s="145">
        <f t="shared" si="26"/>
        <v>3.004953703704814</v>
      </c>
      <c r="Q344" s="34">
        <f t="shared" si="25"/>
        <v>91200</v>
      </c>
      <c r="R344" s="145">
        <f t="shared" si="27"/>
        <v>0.71104166666666668</v>
      </c>
      <c r="S344" s="145">
        <f t="shared" si="28"/>
        <v>0.71599537037037031</v>
      </c>
      <c r="T344" s="172" t="str">
        <f t="shared" si="29"/>
        <v>High Valued</v>
      </c>
    </row>
    <row r="345" spans="1:20">
      <c r="A345" s="35">
        <v>44170.688055555554</v>
      </c>
      <c r="B345" s="36" t="s">
        <v>643</v>
      </c>
      <c r="C345" s="37" t="s">
        <v>644</v>
      </c>
      <c r="D345" s="37" t="s">
        <v>39</v>
      </c>
      <c r="E345" s="37" t="s">
        <v>40</v>
      </c>
      <c r="F345" s="37" t="s">
        <v>142</v>
      </c>
      <c r="G345" s="37" t="s">
        <v>41</v>
      </c>
      <c r="H345" s="37" t="s">
        <v>89</v>
      </c>
      <c r="I345" s="38">
        <v>3</v>
      </c>
      <c r="J345" s="38">
        <v>3180</v>
      </c>
      <c r="K345" s="37" t="s">
        <v>42</v>
      </c>
      <c r="L345" s="36" t="s">
        <v>638</v>
      </c>
      <c r="M345" s="35">
        <v>44173.330335648148</v>
      </c>
      <c r="N345" s="37" t="s">
        <v>146</v>
      </c>
      <c r="O345" s="37" t="s">
        <v>147</v>
      </c>
      <c r="P345" s="145">
        <f t="shared" si="26"/>
        <v>2.6422800925938645</v>
      </c>
      <c r="Q345" s="34">
        <f t="shared" si="25"/>
        <v>9540</v>
      </c>
      <c r="R345" s="145">
        <f t="shared" si="27"/>
        <v>0.68805555555555553</v>
      </c>
      <c r="S345" s="145">
        <f t="shared" si="28"/>
        <v>0.33033564814814814</v>
      </c>
      <c r="T345" s="172" t="str">
        <f t="shared" si="29"/>
        <v>Lower Valued</v>
      </c>
    </row>
    <row r="346" spans="1:20">
      <c r="A346" s="35">
        <v>44170.688055555554</v>
      </c>
      <c r="B346" s="36" t="s">
        <v>643</v>
      </c>
      <c r="C346" s="37" t="s">
        <v>644</v>
      </c>
      <c r="D346" s="37" t="s">
        <v>94</v>
      </c>
      <c r="E346" s="37" t="s">
        <v>95</v>
      </c>
      <c r="F346" s="37" t="s">
        <v>142</v>
      </c>
      <c r="G346" s="37" t="s">
        <v>96</v>
      </c>
      <c r="H346" s="37" t="s">
        <v>341</v>
      </c>
      <c r="I346" s="38">
        <v>1</v>
      </c>
      <c r="J346" s="38">
        <v>6500</v>
      </c>
      <c r="K346" s="37" t="s">
        <v>42</v>
      </c>
      <c r="L346" s="36" t="s">
        <v>638</v>
      </c>
      <c r="M346" s="35">
        <v>44173.330335648148</v>
      </c>
      <c r="N346" s="37" t="s">
        <v>146</v>
      </c>
      <c r="O346" s="37" t="s">
        <v>147</v>
      </c>
      <c r="P346" s="145">
        <f t="shared" si="26"/>
        <v>2.6422800925938645</v>
      </c>
      <c r="Q346" s="34">
        <f t="shared" si="25"/>
        <v>6500</v>
      </c>
      <c r="R346" s="145">
        <f t="shared" si="27"/>
        <v>0.68805555555555553</v>
      </c>
      <c r="S346" s="145">
        <f t="shared" si="28"/>
        <v>0.33033564814814814</v>
      </c>
      <c r="T346" s="172" t="str">
        <f t="shared" si="29"/>
        <v>Lower Valued</v>
      </c>
    </row>
    <row r="347" spans="1:20">
      <c r="A347" s="35">
        <v>44172.57508101852</v>
      </c>
      <c r="B347" s="36" t="s">
        <v>565</v>
      </c>
      <c r="C347" s="37" t="s">
        <v>566</v>
      </c>
      <c r="D347" s="37" t="s">
        <v>140</v>
      </c>
      <c r="E347" s="37" t="s">
        <v>141</v>
      </c>
      <c r="F347" s="37" t="s">
        <v>142</v>
      </c>
      <c r="G347" s="37" t="s">
        <v>143</v>
      </c>
      <c r="H347" s="37" t="s">
        <v>199</v>
      </c>
      <c r="I347" s="38">
        <v>4</v>
      </c>
      <c r="J347" s="38">
        <v>9120</v>
      </c>
      <c r="K347" s="37" t="s">
        <v>42</v>
      </c>
      <c r="L347" s="36" t="s">
        <v>562</v>
      </c>
      <c r="M347" s="35">
        <v>44173.441678240742</v>
      </c>
      <c r="N347" s="37" t="s">
        <v>146</v>
      </c>
      <c r="O347" s="37" t="s">
        <v>147</v>
      </c>
      <c r="P347" s="145">
        <f t="shared" si="26"/>
        <v>0.86659722222248092</v>
      </c>
      <c r="Q347" s="34">
        <f t="shared" si="25"/>
        <v>36480</v>
      </c>
      <c r="R347" s="145">
        <f t="shared" si="27"/>
        <v>0.57508101851851856</v>
      </c>
      <c r="S347" s="145">
        <f t="shared" si="28"/>
        <v>0.44167824074074075</v>
      </c>
      <c r="T347" s="172" t="str">
        <f t="shared" si="29"/>
        <v>High Valued</v>
      </c>
    </row>
    <row r="348" spans="1:20">
      <c r="A348" s="35">
        <v>44172.627754629626</v>
      </c>
      <c r="B348" s="36" t="s">
        <v>567</v>
      </c>
      <c r="C348" s="37" t="s">
        <v>566</v>
      </c>
      <c r="D348" s="37" t="s">
        <v>94</v>
      </c>
      <c r="E348" s="37" t="s">
        <v>95</v>
      </c>
      <c r="F348" s="37" t="s">
        <v>142</v>
      </c>
      <c r="G348" s="37" t="s">
        <v>96</v>
      </c>
      <c r="H348" s="37" t="s">
        <v>170</v>
      </c>
      <c r="I348" s="38">
        <v>3</v>
      </c>
      <c r="J348" s="38">
        <v>6750</v>
      </c>
      <c r="K348" s="37" t="s">
        <v>42</v>
      </c>
      <c r="L348" s="36" t="s">
        <v>562</v>
      </c>
      <c r="M348" s="35">
        <v>44173.441678240742</v>
      </c>
      <c r="N348" s="37" t="s">
        <v>146</v>
      </c>
      <c r="O348" s="37" t="s">
        <v>147</v>
      </c>
      <c r="P348" s="145">
        <f t="shared" si="26"/>
        <v>0.81392361111647915</v>
      </c>
      <c r="Q348" s="34">
        <f t="shared" si="25"/>
        <v>20250</v>
      </c>
      <c r="R348" s="145">
        <f t="shared" si="27"/>
        <v>0.62775462962962958</v>
      </c>
      <c r="S348" s="145">
        <f t="shared" si="28"/>
        <v>0.44167824074074075</v>
      </c>
      <c r="T348" s="172" t="str">
        <f t="shared" si="29"/>
        <v>High Valued</v>
      </c>
    </row>
    <row r="349" spans="1:20">
      <c r="A349" s="35">
        <v>44172.680289351854</v>
      </c>
      <c r="B349" s="36" t="s">
        <v>380</v>
      </c>
      <c r="C349" s="37" t="s">
        <v>381</v>
      </c>
      <c r="D349" s="37" t="s">
        <v>171</v>
      </c>
      <c r="E349" s="37" t="s">
        <v>172</v>
      </c>
      <c r="F349" s="37" t="s">
        <v>142</v>
      </c>
      <c r="G349" s="37" t="s">
        <v>96</v>
      </c>
      <c r="H349" s="37" t="s">
        <v>174</v>
      </c>
      <c r="I349" s="38">
        <v>1</v>
      </c>
      <c r="J349" s="38">
        <v>7800</v>
      </c>
      <c r="K349" s="37" t="s">
        <v>42</v>
      </c>
      <c r="L349" s="36" t="s">
        <v>374</v>
      </c>
      <c r="M349" s="35">
        <v>44173.442719907405</v>
      </c>
      <c r="N349" s="37" t="s">
        <v>146</v>
      </c>
      <c r="O349" s="37" t="s">
        <v>147</v>
      </c>
      <c r="P349" s="145">
        <f t="shared" si="26"/>
        <v>0.76243055555096362</v>
      </c>
      <c r="Q349" s="34">
        <f t="shared" si="25"/>
        <v>7800</v>
      </c>
      <c r="R349" s="145">
        <f t="shared" si="27"/>
        <v>0.6802893518518518</v>
      </c>
      <c r="S349" s="145">
        <f t="shared" si="28"/>
        <v>0.44271990740740735</v>
      </c>
      <c r="T349" s="172" t="str">
        <f t="shared" si="29"/>
        <v>Lower Valued</v>
      </c>
    </row>
    <row r="350" spans="1:20">
      <c r="A350" s="35">
        <v>44172.680289351854</v>
      </c>
      <c r="B350" s="36" t="s">
        <v>380</v>
      </c>
      <c r="C350" s="37" t="s">
        <v>381</v>
      </c>
      <c r="D350" s="37" t="s">
        <v>171</v>
      </c>
      <c r="E350" s="37" t="s">
        <v>172</v>
      </c>
      <c r="F350" s="37" t="s">
        <v>142</v>
      </c>
      <c r="G350" s="37" t="s">
        <v>96</v>
      </c>
      <c r="H350" s="37" t="s">
        <v>173</v>
      </c>
      <c r="I350" s="38">
        <v>1</v>
      </c>
      <c r="J350" s="38">
        <v>8500</v>
      </c>
      <c r="K350" s="37" t="s">
        <v>42</v>
      </c>
      <c r="L350" s="36" t="s">
        <v>374</v>
      </c>
      <c r="M350" s="35">
        <v>44173.442719907405</v>
      </c>
      <c r="N350" s="37" t="s">
        <v>146</v>
      </c>
      <c r="O350" s="37" t="s">
        <v>147</v>
      </c>
      <c r="P350" s="145">
        <f t="shared" si="26"/>
        <v>0.76243055555096362</v>
      </c>
      <c r="Q350" s="34">
        <f t="shared" si="25"/>
        <v>8500</v>
      </c>
      <c r="R350" s="145">
        <f t="shared" si="27"/>
        <v>0.6802893518518518</v>
      </c>
      <c r="S350" s="145">
        <f t="shared" si="28"/>
        <v>0.44271990740740735</v>
      </c>
      <c r="T350" s="172" t="str">
        <f t="shared" si="29"/>
        <v>Lower Valued</v>
      </c>
    </row>
    <row r="351" spans="1:20">
      <c r="A351" s="35">
        <v>44172.680300925924</v>
      </c>
      <c r="B351" s="36" t="s">
        <v>380</v>
      </c>
      <c r="C351" s="37" t="s">
        <v>381</v>
      </c>
      <c r="D351" s="37" t="s">
        <v>140</v>
      </c>
      <c r="E351" s="37" t="s">
        <v>141</v>
      </c>
      <c r="F351" s="37" t="s">
        <v>142</v>
      </c>
      <c r="G351" s="37" t="s">
        <v>143</v>
      </c>
      <c r="H351" s="37" t="s">
        <v>199</v>
      </c>
      <c r="I351" s="38">
        <v>1</v>
      </c>
      <c r="J351" s="38">
        <v>9120</v>
      </c>
      <c r="K351" s="37" t="s">
        <v>42</v>
      </c>
      <c r="L351" s="36" t="s">
        <v>374</v>
      </c>
      <c r="M351" s="35">
        <v>44173.442719907405</v>
      </c>
      <c r="N351" s="37" t="s">
        <v>146</v>
      </c>
      <c r="O351" s="37" t="s">
        <v>147</v>
      </c>
      <c r="P351" s="145">
        <f t="shared" si="26"/>
        <v>0.76241898148145992</v>
      </c>
      <c r="Q351" s="34">
        <f t="shared" si="25"/>
        <v>9120</v>
      </c>
      <c r="R351" s="145">
        <f t="shared" si="27"/>
        <v>0.68030092592592595</v>
      </c>
      <c r="S351" s="145">
        <f t="shared" si="28"/>
        <v>0.44271990740740735</v>
      </c>
      <c r="T351" s="172" t="str">
        <f t="shared" si="29"/>
        <v>Lower Valued</v>
      </c>
    </row>
    <row r="352" spans="1:20">
      <c r="A352" s="35">
        <v>44172.504189814812</v>
      </c>
      <c r="B352" s="36" t="s">
        <v>563</v>
      </c>
      <c r="C352" s="37" t="s">
        <v>564</v>
      </c>
      <c r="D352" s="37" t="s">
        <v>140</v>
      </c>
      <c r="E352" s="37" t="s">
        <v>141</v>
      </c>
      <c r="F352" s="37" t="s">
        <v>142</v>
      </c>
      <c r="G352" s="37" t="s">
        <v>143</v>
      </c>
      <c r="H352" s="37" t="s">
        <v>199</v>
      </c>
      <c r="I352" s="38">
        <v>1</v>
      </c>
      <c r="J352" s="38">
        <v>9120</v>
      </c>
      <c r="K352" s="37" t="s">
        <v>42</v>
      </c>
      <c r="L352" s="36" t="s">
        <v>562</v>
      </c>
      <c r="M352" s="35">
        <v>44173.496469907404</v>
      </c>
      <c r="N352" s="37" t="s">
        <v>146</v>
      </c>
      <c r="O352" s="37" t="s">
        <v>147</v>
      </c>
      <c r="P352" s="145">
        <f t="shared" si="26"/>
        <v>0.99228009259240935</v>
      </c>
      <c r="Q352" s="34">
        <f t="shared" si="25"/>
        <v>9120</v>
      </c>
      <c r="R352" s="145">
        <f t="shared" si="27"/>
        <v>0.50418981481481484</v>
      </c>
      <c r="S352" s="145">
        <f t="shared" si="28"/>
        <v>0.49646990740740743</v>
      </c>
      <c r="T352" s="172" t="str">
        <f t="shared" si="29"/>
        <v>Lower Valued</v>
      </c>
    </row>
    <row r="353" spans="1:20">
      <c r="A353" s="35">
        <v>44172.708587962959</v>
      </c>
      <c r="B353" s="36" t="s">
        <v>1100</v>
      </c>
      <c r="C353" s="37" t="s">
        <v>105</v>
      </c>
      <c r="D353" s="37" t="s">
        <v>140</v>
      </c>
      <c r="E353" s="37" t="s">
        <v>214</v>
      </c>
      <c r="F353" s="37" t="s">
        <v>142</v>
      </c>
      <c r="G353" s="37" t="s">
        <v>114</v>
      </c>
      <c r="H353" s="37" t="s">
        <v>403</v>
      </c>
      <c r="I353" s="38">
        <v>2</v>
      </c>
      <c r="J353" s="38">
        <v>7450</v>
      </c>
      <c r="K353" s="37" t="s">
        <v>42</v>
      </c>
      <c r="L353" s="36" t="s">
        <v>1098</v>
      </c>
      <c r="M353" s="35">
        <v>44173.505914351852</v>
      </c>
      <c r="N353" s="37" t="s">
        <v>146</v>
      </c>
      <c r="O353" s="37" t="s">
        <v>147</v>
      </c>
      <c r="P353" s="145">
        <f t="shared" si="26"/>
        <v>0.79732638889254304</v>
      </c>
      <c r="Q353" s="34">
        <f t="shared" si="25"/>
        <v>14900</v>
      </c>
      <c r="R353" s="145">
        <f t="shared" si="27"/>
        <v>0.70858796296296289</v>
      </c>
      <c r="S353" s="145">
        <f t="shared" si="28"/>
        <v>0.50591435185185185</v>
      </c>
      <c r="T353" s="172" t="str">
        <f t="shared" si="29"/>
        <v>High Valued</v>
      </c>
    </row>
    <row r="354" spans="1:20">
      <c r="A354" s="35">
        <v>44172.708587962959</v>
      </c>
      <c r="B354" s="36" t="s">
        <v>1100</v>
      </c>
      <c r="C354" s="37" t="s">
        <v>105</v>
      </c>
      <c r="D354" s="37" t="s">
        <v>140</v>
      </c>
      <c r="E354" s="37" t="s">
        <v>214</v>
      </c>
      <c r="F354" s="37" t="s">
        <v>142</v>
      </c>
      <c r="G354" s="37" t="s">
        <v>114</v>
      </c>
      <c r="H354" s="37" t="s">
        <v>215</v>
      </c>
      <c r="I354" s="38">
        <v>2</v>
      </c>
      <c r="J354" s="38">
        <v>7450</v>
      </c>
      <c r="K354" s="37" t="s">
        <v>42</v>
      </c>
      <c r="L354" s="36" t="s">
        <v>1098</v>
      </c>
      <c r="M354" s="35">
        <v>44173.505914351852</v>
      </c>
      <c r="N354" s="37" t="s">
        <v>146</v>
      </c>
      <c r="O354" s="37" t="s">
        <v>147</v>
      </c>
      <c r="P354" s="145">
        <f t="shared" si="26"/>
        <v>0.79732638889254304</v>
      </c>
      <c r="Q354" s="34">
        <f t="shared" si="25"/>
        <v>14900</v>
      </c>
      <c r="R354" s="145">
        <f t="shared" si="27"/>
        <v>0.70858796296296289</v>
      </c>
      <c r="S354" s="145">
        <f t="shared" si="28"/>
        <v>0.50591435185185185</v>
      </c>
      <c r="T354" s="172" t="str">
        <f t="shared" si="29"/>
        <v>High Valued</v>
      </c>
    </row>
    <row r="355" spans="1:20">
      <c r="A355" s="35">
        <v>44172.708587962959</v>
      </c>
      <c r="B355" s="36" t="s">
        <v>1100</v>
      </c>
      <c r="C355" s="37" t="s">
        <v>105</v>
      </c>
      <c r="D355" s="37" t="s">
        <v>140</v>
      </c>
      <c r="E355" s="37" t="s">
        <v>141</v>
      </c>
      <c r="F355" s="37" t="s">
        <v>142</v>
      </c>
      <c r="G355" s="37" t="s">
        <v>143</v>
      </c>
      <c r="H355" s="37" t="s">
        <v>199</v>
      </c>
      <c r="I355" s="38">
        <v>2</v>
      </c>
      <c r="J355" s="38">
        <v>9120</v>
      </c>
      <c r="K355" s="37" t="s">
        <v>42</v>
      </c>
      <c r="L355" s="36" t="s">
        <v>1098</v>
      </c>
      <c r="M355" s="35">
        <v>44173.505914351852</v>
      </c>
      <c r="N355" s="37" t="s">
        <v>146</v>
      </c>
      <c r="O355" s="37" t="s">
        <v>147</v>
      </c>
      <c r="P355" s="145">
        <f t="shared" si="26"/>
        <v>0.79732638889254304</v>
      </c>
      <c r="Q355" s="34">
        <f t="shared" si="25"/>
        <v>18240</v>
      </c>
      <c r="R355" s="145">
        <f t="shared" si="27"/>
        <v>0.70858796296296289</v>
      </c>
      <c r="S355" s="145">
        <f t="shared" si="28"/>
        <v>0.50591435185185185</v>
      </c>
      <c r="T355" s="172" t="str">
        <f t="shared" si="29"/>
        <v>High Valued</v>
      </c>
    </row>
    <row r="356" spans="1:20">
      <c r="A356" s="35">
        <v>44172.708587962959</v>
      </c>
      <c r="B356" s="36" t="s">
        <v>1100</v>
      </c>
      <c r="C356" s="37" t="s">
        <v>105</v>
      </c>
      <c r="D356" s="37" t="s">
        <v>164</v>
      </c>
      <c r="E356" s="37" t="s">
        <v>167</v>
      </c>
      <c r="F356" s="37" t="s">
        <v>142</v>
      </c>
      <c r="G356" s="37" t="s">
        <v>96</v>
      </c>
      <c r="H356" s="37" t="s">
        <v>168</v>
      </c>
      <c r="I356" s="38">
        <v>1</v>
      </c>
      <c r="J356" s="38">
        <v>8900</v>
      </c>
      <c r="K356" s="37" t="s">
        <v>42</v>
      </c>
      <c r="L356" s="36" t="s">
        <v>1098</v>
      </c>
      <c r="M356" s="35">
        <v>44173.505914351852</v>
      </c>
      <c r="N356" s="37" t="s">
        <v>146</v>
      </c>
      <c r="O356" s="37" t="s">
        <v>147</v>
      </c>
      <c r="P356" s="145">
        <f t="shared" si="26"/>
        <v>0.79732638889254304</v>
      </c>
      <c r="Q356" s="34">
        <f t="shared" si="25"/>
        <v>8900</v>
      </c>
      <c r="R356" s="145">
        <f t="shared" si="27"/>
        <v>0.70858796296296289</v>
      </c>
      <c r="S356" s="145">
        <f t="shared" si="28"/>
        <v>0.50591435185185185</v>
      </c>
      <c r="T356" s="172" t="str">
        <f t="shared" si="29"/>
        <v>Lower Valued</v>
      </c>
    </row>
    <row r="357" spans="1:20">
      <c r="A357" s="35">
        <v>44172.744479166664</v>
      </c>
      <c r="B357" s="36" t="s">
        <v>740</v>
      </c>
      <c r="C357" s="37" t="s">
        <v>741</v>
      </c>
      <c r="D357" s="37" t="s">
        <v>270</v>
      </c>
      <c r="E357" s="37" t="s">
        <v>271</v>
      </c>
      <c r="F357" s="37" t="s">
        <v>142</v>
      </c>
      <c r="G357" s="37" t="s">
        <v>272</v>
      </c>
      <c r="H357" s="37" t="s">
        <v>273</v>
      </c>
      <c r="I357" s="38">
        <v>1</v>
      </c>
      <c r="J357" s="38">
        <v>1500</v>
      </c>
      <c r="K357" s="37" t="s">
        <v>42</v>
      </c>
      <c r="L357" s="36" t="s">
        <v>742</v>
      </c>
      <c r="M357" s="35">
        <v>44173.514502314814</v>
      </c>
      <c r="N357" s="37" t="s">
        <v>146</v>
      </c>
      <c r="O357" s="37" t="s">
        <v>147</v>
      </c>
      <c r="P357" s="145">
        <f t="shared" si="26"/>
        <v>0.77002314815035788</v>
      </c>
      <c r="Q357" s="34">
        <f t="shared" si="25"/>
        <v>1500</v>
      </c>
      <c r="R357" s="145">
        <f t="shared" si="27"/>
        <v>0.74447916666666669</v>
      </c>
      <c r="S357" s="145">
        <f t="shared" si="28"/>
        <v>0.51450231481481479</v>
      </c>
      <c r="T357" s="172" t="str">
        <f t="shared" si="29"/>
        <v>Lower Valued</v>
      </c>
    </row>
    <row r="358" spans="1:20">
      <c r="A358" s="35">
        <v>44172.744479166664</v>
      </c>
      <c r="B358" s="36" t="s">
        <v>740</v>
      </c>
      <c r="C358" s="37" t="s">
        <v>741</v>
      </c>
      <c r="D358" s="37" t="s">
        <v>270</v>
      </c>
      <c r="E358" s="37" t="s">
        <v>271</v>
      </c>
      <c r="F358" s="37" t="s">
        <v>142</v>
      </c>
      <c r="G358" s="37" t="s">
        <v>272</v>
      </c>
      <c r="H358" s="37" t="s">
        <v>274</v>
      </c>
      <c r="I358" s="38">
        <v>1</v>
      </c>
      <c r="J358" s="38">
        <v>1</v>
      </c>
      <c r="K358" s="37" t="s">
        <v>42</v>
      </c>
      <c r="L358" s="36" t="s">
        <v>742</v>
      </c>
      <c r="M358" s="35">
        <v>44173.514502314814</v>
      </c>
      <c r="N358" s="37" t="s">
        <v>146</v>
      </c>
      <c r="O358" s="37" t="s">
        <v>147</v>
      </c>
      <c r="P358" s="145">
        <f t="shared" si="26"/>
        <v>0.77002314815035788</v>
      </c>
      <c r="Q358" s="34">
        <f t="shared" si="25"/>
        <v>1</v>
      </c>
      <c r="R358" s="145">
        <f t="shared" si="27"/>
        <v>0.74447916666666669</v>
      </c>
      <c r="S358" s="145">
        <f t="shared" si="28"/>
        <v>0.51450231481481479</v>
      </c>
      <c r="T358" s="172" t="str">
        <f t="shared" si="29"/>
        <v>Lower Valued</v>
      </c>
    </row>
    <row r="359" spans="1:20">
      <c r="A359" s="35">
        <v>44172.730347222219</v>
      </c>
      <c r="B359" s="36" t="s">
        <v>1162</v>
      </c>
      <c r="C359" s="37" t="s">
        <v>1163</v>
      </c>
      <c r="D359" s="37" t="s">
        <v>270</v>
      </c>
      <c r="E359" s="37" t="s">
        <v>271</v>
      </c>
      <c r="F359" s="37" t="s">
        <v>142</v>
      </c>
      <c r="G359" s="37" t="s">
        <v>272</v>
      </c>
      <c r="H359" s="37" t="s">
        <v>273</v>
      </c>
      <c r="I359" s="38">
        <v>1</v>
      </c>
      <c r="J359" s="38">
        <v>1500</v>
      </c>
      <c r="K359" s="37" t="s">
        <v>42</v>
      </c>
      <c r="L359" s="36" t="s">
        <v>1161</v>
      </c>
      <c r="M359" s="35">
        <v>44173.524421296293</v>
      </c>
      <c r="N359" s="37" t="s">
        <v>146</v>
      </c>
      <c r="O359" s="37" t="s">
        <v>147</v>
      </c>
      <c r="P359" s="145">
        <f t="shared" si="26"/>
        <v>0.79407407407416031</v>
      </c>
      <c r="Q359" s="34">
        <f t="shared" si="25"/>
        <v>1500</v>
      </c>
      <c r="R359" s="145">
        <f t="shared" si="27"/>
        <v>0.73034722222222215</v>
      </c>
      <c r="S359" s="145">
        <f t="shared" si="28"/>
        <v>0.5244212962962963</v>
      </c>
      <c r="T359" s="172" t="str">
        <f t="shared" si="29"/>
        <v>Lower Valued</v>
      </c>
    </row>
    <row r="360" spans="1:20">
      <c r="A360" s="35">
        <v>44172.52920138889</v>
      </c>
      <c r="B360" s="36" t="s">
        <v>1192</v>
      </c>
      <c r="C360" s="37" t="s">
        <v>1193</v>
      </c>
      <c r="D360" s="37" t="s">
        <v>270</v>
      </c>
      <c r="E360" s="37" t="s">
        <v>271</v>
      </c>
      <c r="F360" s="37" t="s">
        <v>142</v>
      </c>
      <c r="G360" s="37" t="s">
        <v>272</v>
      </c>
      <c r="H360" s="37" t="s">
        <v>273</v>
      </c>
      <c r="I360" s="38">
        <v>1</v>
      </c>
      <c r="J360" s="38">
        <v>1500</v>
      </c>
      <c r="K360" s="37" t="s">
        <v>42</v>
      </c>
      <c r="L360" s="36" t="s">
        <v>1194</v>
      </c>
      <c r="M360" s="35">
        <v>44173.542141203703</v>
      </c>
      <c r="N360" s="37" t="s">
        <v>146</v>
      </c>
      <c r="O360" s="37" t="s">
        <v>147</v>
      </c>
      <c r="P360" s="145">
        <f t="shared" si="26"/>
        <v>1.012939814812853</v>
      </c>
      <c r="Q360" s="34">
        <f t="shared" si="25"/>
        <v>1500</v>
      </c>
      <c r="R360" s="145">
        <f t="shared" si="27"/>
        <v>0.5292013888888889</v>
      </c>
      <c r="S360" s="145">
        <f t="shared" si="28"/>
        <v>0.54214120370370367</v>
      </c>
      <c r="T360" s="172" t="str">
        <f t="shared" si="29"/>
        <v>Lower Valued</v>
      </c>
    </row>
    <row r="361" spans="1:20">
      <c r="A361" s="35">
        <v>44172.68304398148</v>
      </c>
      <c r="B361" s="36" t="s">
        <v>1167</v>
      </c>
      <c r="C361" s="37" t="s">
        <v>1168</v>
      </c>
      <c r="D361" s="37" t="s">
        <v>270</v>
      </c>
      <c r="E361" s="37" t="s">
        <v>271</v>
      </c>
      <c r="F361" s="37" t="s">
        <v>142</v>
      </c>
      <c r="G361" s="37" t="s">
        <v>272</v>
      </c>
      <c r="H361" s="37" t="s">
        <v>273</v>
      </c>
      <c r="I361" s="38">
        <v>1</v>
      </c>
      <c r="J361" s="38">
        <v>1500</v>
      </c>
      <c r="K361" s="37" t="s">
        <v>42</v>
      </c>
      <c r="L361" s="36" t="s">
        <v>1169</v>
      </c>
      <c r="M361" s="35">
        <v>44173.553553240738</v>
      </c>
      <c r="N361" s="37" t="s">
        <v>146</v>
      </c>
      <c r="O361" s="37" t="s">
        <v>147</v>
      </c>
      <c r="P361" s="145">
        <f t="shared" si="26"/>
        <v>0.87050925925723277</v>
      </c>
      <c r="Q361" s="34">
        <f t="shared" si="25"/>
        <v>1500</v>
      </c>
      <c r="R361" s="145">
        <f t="shared" si="27"/>
        <v>0.68304398148148149</v>
      </c>
      <c r="S361" s="145">
        <f t="shared" si="28"/>
        <v>0.55355324074074075</v>
      </c>
      <c r="T361" s="172" t="str">
        <f t="shared" si="29"/>
        <v>Lower Valued</v>
      </c>
    </row>
    <row r="362" spans="1:20">
      <c r="A362" s="35">
        <v>44172.621840277781</v>
      </c>
      <c r="B362" s="36" t="s">
        <v>912</v>
      </c>
      <c r="C362" s="37" t="s">
        <v>473</v>
      </c>
      <c r="D362" s="37" t="s">
        <v>140</v>
      </c>
      <c r="E362" s="37" t="s">
        <v>214</v>
      </c>
      <c r="F362" s="37" t="s">
        <v>142</v>
      </c>
      <c r="G362" s="37" t="s">
        <v>114</v>
      </c>
      <c r="H362" s="37" t="s">
        <v>215</v>
      </c>
      <c r="I362" s="38">
        <v>5</v>
      </c>
      <c r="J362" s="38">
        <v>7450</v>
      </c>
      <c r="K362" s="37" t="s">
        <v>42</v>
      </c>
      <c r="L362" s="36" t="s">
        <v>908</v>
      </c>
      <c r="M362" s="35">
        <v>44173.573495370372</v>
      </c>
      <c r="N362" s="37" t="s">
        <v>146</v>
      </c>
      <c r="O362" s="37" t="s">
        <v>147</v>
      </c>
      <c r="P362" s="145">
        <f t="shared" si="26"/>
        <v>0.95165509259095415</v>
      </c>
      <c r="Q362" s="34">
        <f t="shared" si="25"/>
        <v>37250</v>
      </c>
      <c r="R362" s="145">
        <f t="shared" si="27"/>
        <v>0.62184027777777773</v>
      </c>
      <c r="S362" s="145">
        <f t="shared" si="28"/>
        <v>0.57349537037037035</v>
      </c>
      <c r="T362" s="172" t="str">
        <f t="shared" si="29"/>
        <v>High Valued</v>
      </c>
    </row>
    <row r="363" spans="1:20">
      <c r="A363" s="35">
        <v>44172.621840277781</v>
      </c>
      <c r="B363" s="36" t="s">
        <v>912</v>
      </c>
      <c r="C363" s="37" t="s">
        <v>473</v>
      </c>
      <c r="D363" s="37" t="s">
        <v>171</v>
      </c>
      <c r="E363" s="37" t="s">
        <v>172</v>
      </c>
      <c r="F363" s="37" t="s">
        <v>142</v>
      </c>
      <c r="G363" s="37" t="s">
        <v>96</v>
      </c>
      <c r="H363" s="37" t="s">
        <v>174</v>
      </c>
      <c r="I363" s="38">
        <v>3</v>
      </c>
      <c r="J363" s="38">
        <v>7800</v>
      </c>
      <c r="K363" s="37" t="s">
        <v>42</v>
      </c>
      <c r="L363" s="36" t="s">
        <v>908</v>
      </c>
      <c r="M363" s="35">
        <v>44173.573495370372</v>
      </c>
      <c r="N363" s="37" t="s">
        <v>146</v>
      </c>
      <c r="O363" s="37" t="s">
        <v>147</v>
      </c>
      <c r="P363" s="145">
        <f t="shared" si="26"/>
        <v>0.95165509259095415</v>
      </c>
      <c r="Q363" s="34">
        <f t="shared" si="25"/>
        <v>23400</v>
      </c>
      <c r="R363" s="145">
        <f t="shared" si="27"/>
        <v>0.62184027777777773</v>
      </c>
      <c r="S363" s="145">
        <f t="shared" si="28"/>
        <v>0.57349537037037035</v>
      </c>
      <c r="T363" s="172" t="str">
        <f t="shared" si="29"/>
        <v>High Valued</v>
      </c>
    </row>
    <row r="364" spans="1:20">
      <c r="A364" s="35">
        <v>44172.722673611112</v>
      </c>
      <c r="B364" s="36" t="s">
        <v>708</v>
      </c>
      <c r="C364" s="37" t="s">
        <v>709</v>
      </c>
      <c r="D364" s="37" t="s">
        <v>140</v>
      </c>
      <c r="E364" s="37" t="s">
        <v>141</v>
      </c>
      <c r="F364" s="37" t="s">
        <v>142</v>
      </c>
      <c r="G364" s="37" t="s">
        <v>143</v>
      </c>
      <c r="H364" s="37" t="s">
        <v>313</v>
      </c>
      <c r="I364" s="38">
        <v>1</v>
      </c>
      <c r="J364" s="38">
        <v>10050</v>
      </c>
      <c r="K364" s="37" t="s">
        <v>42</v>
      </c>
      <c r="L364" s="36" t="s">
        <v>704</v>
      </c>
      <c r="M364" s="35">
        <v>44173.581446759257</v>
      </c>
      <c r="N364" s="37" t="s">
        <v>146</v>
      </c>
      <c r="O364" s="37" t="s">
        <v>54</v>
      </c>
      <c r="P364" s="145">
        <f t="shared" si="26"/>
        <v>0.85877314814570127</v>
      </c>
      <c r="Q364" s="34">
        <f t="shared" si="25"/>
        <v>10050</v>
      </c>
      <c r="R364" s="145">
        <f t="shared" si="27"/>
        <v>0.72267361111111106</v>
      </c>
      <c r="S364" s="145">
        <f t="shared" si="28"/>
        <v>0.58144675925925926</v>
      </c>
      <c r="T364" s="172" t="str">
        <f t="shared" si="29"/>
        <v>High Valued</v>
      </c>
    </row>
    <row r="365" spans="1:20">
      <c r="A365" s="35">
        <v>44172.722673611112</v>
      </c>
      <c r="B365" s="36" t="s">
        <v>708</v>
      </c>
      <c r="C365" s="37" t="s">
        <v>709</v>
      </c>
      <c r="D365" s="37" t="s">
        <v>140</v>
      </c>
      <c r="E365" s="37" t="s">
        <v>141</v>
      </c>
      <c r="F365" s="37" t="s">
        <v>142</v>
      </c>
      <c r="G365" s="37" t="s">
        <v>143</v>
      </c>
      <c r="H365" s="37" t="s">
        <v>199</v>
      </c>
      <c r="I365" s="38">
        <v>2</v>
      </c>
      <c r="J365" s="38">
        <v>9120</v>
      </c>
      <c r="K365" s="37" t="s">
        <v>42</v>
      </c>
      <c r="L365" s="36" t="s">
        <v>704</v>
      </c>
      <c r="M365" s="35">
        <v>44173.581446759257</v>
      </c>
      <c r="N365" s="37" t="s">
        <v>146</v>
      </c>
      <c r="O365" s="37" t="s">
        <v>54</v>
      </c>
      <c r="P365" s="145">
        <f t="shared" si="26"/>
        <v>0.85877314814570127</v>
      </c>
      <c r="Q365" s="34">
        <f t="shared" si="25"/>
        <v>18240</v>
      </c>
      <c r="R365" s="145">
        <f t="shared" si="27"/>
        <v>0.72267361111111106</v>
      </c>
      <c r="S365" s="145">
        <f t="shared" si="28"/>
        <v>0.58144675925925926</v>
      </c>
      <c r="T365" s="172" t="str">
        <f t="shared" si="29"/>
        <v>High Valued</v>
      </c>
    </row>
    <row r="366" spans="1:20">
      <c r="A366" s="35">
        <v>44172.722673611112</v>
      </c>
      <c r="B366" s="36" t="s">
        <v>708</v>
      </c>
      <c r="C366" s="37" t="s">
        <v>709</v>
      </c>
      <c r="D366" s="37" t="s">
        <v>94</v>
      </c>
      <c r="E366" s="37" t="s">
        <v>107</v>
      </c>
      <c r="F366" s="37" t="s">
        <v>142</v>
      </c>
      <c r="G366" s="37" t="s">
        <v>96</v>
      </c>
      <c r="H366" s="37" t="s">
        <v>109</v>
      </c>
      <c r="I366" s="38">
        <v>1</v>
      </c>
      <c r="J366" s="38">
        <v>11120</v>
      </c>
      <c r="K366" s="37" t="s">
        <v>42</v>
      </c>
      <c r="L366" s="36" t="s">
        <v>704</v>
      </c>
      <c r="M366" s="35">
        <v>44173.581446759257</v>
      </c>
      <c r="N366" s="37" t="s">
        <v>146</v>
      </c>
      <c r="O366" s="37" t="s">
        <v>54</v>
      </c>
      <c r="P366" s="145">
        <f t="shared" si="26"/>
        <v>0.85877314814570127</v>
      </c>
      <c r="Q366" s="34">
        <f t="shared" si="25"/>
        <v>11120</v>
      </c>
      <c r="R366" s="145">
        <f t="shared" si="27"/>
        <v>0.72267361111111106</v>
      </c>
      <c r="S366" s="145">
        <f t="shared" si="28"/>
        <v>0.58144675925925926</v>
      </c>
      <c r="T366" s="172" t="str">
        <f t="shared" si="29"/>
        <v>High Valued</v>
      </c>
    </row>
    <row r="367" spans="1:20">
      <c r="A367" s="35">
        <v>44172.722673611112</v>
      </c>
      <c r="B367" s="36" t="s">
        <v>708</v>
      </c>
      <c r="C367" s="37" t="s">
        <v>709</v>
      </c>
      <c r="D367" s="37" t="s">
        <v>164</v>
      </c>
      <c r="E367" s="37" t="s">
        <v>167</v>
      </c>
      <c r="F367" s="37" t="s">
        <v>142</v>
      </c>
      <c r="G367" s="37" t="s">
        <v>96</v>
      </c>
      <c r="H367" s="37" t="s">
        <v>209</v>
      </c>
      <c r="I367" s="38">
        <v>1</v>
      </c>
      <c r="J367" s="38">
        <v>3750</v>
      </c>
      <c r="K367" s="37" t="s">
        <v>42</v>
      </c>
      <c r="L367" s="36" t="s">
        <v>704</v>
      </c>
      <c r="M367" s="35">
        <v>44173.581446759257</v>
      </c>
      <c r="N367" s="37" t="s">
        <v>146</v>
      </c>
      <c r="O367" s="37" t="s">
        <v>54</v>
      </c>
      <c r="P367" s="145">
        <f t="shared" si="26"/>
        <v>0.85877314814570127</v>
      </c>
      <c r="Q367" s="34">
        <f t="shared" si="25"/>
        <v>3750</v>
      </c>
      <c r="R367" s="145">
        <f t="shared" si="27"/>
        <v>0.72267361111111106</v>
      </c>
      <c r="S367" s="145">
        <f t="shared" si="28"/>
        <v>0.58144675925925926</v>
      </c>
      <c r="T367" s="172" t="str">
        <f t="shared" si="29"/>
        <v>Lower Valued</v>
      </c>
    </row>
    <row r="368" spans="1:20">
      <c r="A368" s="35">
        <v>44172.722673611112</v>
      </c>
      <c r="B368" s="36" t="s">
        <v>708</v>
      </c>
      <c r="C368" s="37" t="s">
        <v>709</v>
      </c>
      <c r="D368" s="37" t="s">
        <v>43</v>
      </c>
      <c r="E368" s="37" t="s">
        <v>504</v>
      </c>
      <c r="F368" s="37" t="s">
        <v>142</v>
      </c>
      <c r="G368" s="37" t="s">
        <v>118</v>
      </c>
      <c r="H368" s="37" t="s">
        <v>631</v>
      </c>
      <c r="I368" s="38">
        <v>1</v>
      </c>
      <c r="J368" s="38">
        <v>7500</v>
      </c>
      <c r="K368" s="37" t="s">
        <v>42</v>
      </c>
      <c r="L368" s="36" t="s">
        <v>704</v>
      </c>
      <c r="M368" s="35">
        <v>44173.581446759257</v>
      </c>
      <c r="N368" s="37" t="s">
        <v>146</v>
      </c>
      <c r="O368" s="37" t="s">
        <v>54</v>
      </c>
      <c r="P368" s="145">
        <f t="shared" si="26"/>
        <v>0.85877314814570127</v>
      </c>
      <c r="Q368" s="34">
        <f t="shared" si="25"/>
        <v>7500</v>
      </c>
      <c r="R368" s="145">
        <f t="shared" si="27"/>
        <v>0.72267361111111106</v>
      </c>
      <c r="S368" s="145">
        <f t="shared" si="28"/>
        <v>0.58144675925925926</v>
      </c>
      <c r="T368" s="172" t="str">
        <f t="shared" si="29"/>
        <v>Lower Valued</v>
      </c>
    </row>
    <row r="369" spans="1:20">
      <c r="A369" s="35">
        <v>44172.348275462966</v>
      </c>
      <c r="B369" s="36" t="s">
        <v>208</v>
      </c>
      <c r="C369" s="37" t="s">
        <v>186</v>
      </c>
      <c r="D369" s="37" t="s">
        <v>164</v>
      </c>
      <c r="E369" s="37" t="s">
        <v>167</v>
      </c>
      <c r="F369" s="37" t="s">
        <v>142</v>
      </c>
      <c r="G369" s="37" t="s">
        <v>96</v>
      </c>
      <c r="H369" s="37" t="s">
        <v>209</v>
      </c>
      <c r="I369" s="38">
        <v>5</v>
      </c>
      <c r="J369" s="38">
        <v>3750</v>
      </c>
      <c r="K369" s="37" t="s">
        <v>42</v>
      </c>
      <c r="L369" s="36" t="s">
        <v>190</v>
      </c>
      <c r="M369" s="35">
        <v>44173.619722222225</v>
      </c>
      <c r="N369" s="37" t="s">
        <v>146</v>
      </c>
      <c r="O369" s="37" t="s">
        <v>54</v>
      </c>
      <c r="P369" s="145">
        <f t="shared" si="26"/>
        <v>1.2714467592595611</v>
      </c>
      <c r="Q369" s="34">
        <f t="shared" si="25"/>
        <v>18750</v>
      </c>
      <c r="R369" s="145">
        <f t="shared" si="27"/>
        <v>0.34827546296296297</v>
      </c>
      <c r="S369" s="145">
        <f t="shared" si="28"/>
        <v>0.61972222222222217</v>
      </c>
      <c r="T369" s="172" t="str">
        <f t="shared" si="29"/>
        <v>High Valued</v>
      </c>
    </row>
    <row r="370" spans="1:20">
      <c r="A370" s="35">
        <v>44172.348275462966</v>
      </c>
      <c r="B370" s="36" t="s">
        <v>208</v>
      </c>
      <c r="C370" s="37" t="s">
        <v>186</v>
      </c>
      <c r="D370" s="37" t="s">
        <v>39</v>
      </c>
      <c r="E370" s="37" t="s">
        <v>40</v>
      </c>
      <c r="F370" s="37" t="s">
        <v>142</v>
      </c>
      <c r="G370" s="37" t="s">
        <v>41</v>
      </c>
      <c r="H370" s="37" t="s">
        <v>89</v>
      </c>
      <c r="I370" s="38">
        <v>10</v>
      </c>
      <c r="J370" s="38">
        <v>3180</v>
      </c>
      <c r="K370" s="37" t="s">
        <v>42</v>
      </c>
      <c r="L370" s="36" t="s">
        <v>190</v>
      </c>
      <c r="M370" s="35">
        <v>44173.619722222225</v>
      </c>
      <c r="N370" s="37" t="s">
        <v>146</v>
      </c>
      <c r="O370" s="37" t="s">
        <v>54</v>
      </c>
      <c r="P370" s="145">
        <f t="shared" si="26"/>
        <v>1.2714467592595611</v>
      </c>
      <c r="Q370" s="34">
        <f t="shared" si="25"/>
        <v>31800</v>
      </c>
      <c r="R370" s="145">
        <f t="shared" si="27"/>
        <v>0.34827546296296297</v>
      </c>
      <c r="S370" s="145">
        <f t="shared" si="28"/>
        <v>0.61972222222222217</v>
      </c>
      <c r="T370" s="172" t="str">
        <f t="shared" si="29"/>
        <v>High Valued</v>
      </c>
    </row>
    <row r="371" spans="1:20">
      <c r="A371" s="35">
        <v>44172.710451388892</v>
      </c>
      <c r="B371" s="36" t="s">
        <v>583</v>
      </c>
      <c r="C371" s="37" t="s">
        <v>390</v>
      </c>
      <c r="D371" s="37" t="s">
        <v>140</v>
      </c>
      <c r="E371" s="37" t="s">
        <v>214</v>
      </c>
      <c r="F371" s="37" t="s">
        <v>142</v>
      </c>
      <c r="G371" s="37" t="s">
        <v>114</v>
      </c>
      <c r="H371" s="37" t="s">
        <v>403</v>
      </c>
      <c r="I371" s="38">
        <v>1</v>
      </c>
      <c r="J371" s="38">
        <v>7450</v>
      </c>
      <c r="K371" s="37" t="s">
        <v>42</v>
      </c>
      <c r="L371" s="36" t="s">
        <v>582</v>
      </c>
      <c r="M371" s="35">
        <v>44173.730127314811</v>
      </c>
      <c r="N371" s="37" t="s">
        <v>146</v>
      </c>
      <c r="O371" s="37" t="s">
        <v>147</v>
      </c>
      <c r="P371" s="145">
        <f t="shared" si="26"/>
        <v>1.0196759259197279</v>
      </c>
      <c r="Q371" s="34">
        <f t="shared" si="25"/>
        <v>7450</v>
      </c>
      <c r="R371" s="145">
        <f t="shared" si="27"/>
        <v>0.71045138888888892</v>
      </c>
      <c r="S371" s="145">
        <f t="shared" si="28"/>
        <v>0.73012731481481474</v>
      </c>
      <c r="T371" s="172" t="str">
        <f t="shared" si="29"/>
        <v>Lower Valued</v>
      </c>
    </row>
    <row r="372" spans="1:20">
      <c r="A372" s="35">
        <v>44172.710451388892</v>
      </c>
      <c r="B372" s="36" t="s">
        <v>583</v>
      </c>
      <c r="C372" s="37" t="s">
        <v>390</v>
      </c>
      <c r="D372" s="37" t="s">
        <v>140</v>
      </c>
      <c r="E372" s="37" t="s">
        <v>141</v>
      </c>
      <c r="F372" s="37" t="s">
        <v>142</v>
      </c>
      <c r="G372" s="37" t="s">
        <v>143</v>
      </c>
      <c r="H372" s="37" t="s">
        <v>313</v>
      </c>
      <c r="I372" s="38">
        <v>1</v>
      </c>
      <c r="J372" s="38">
        <v>10050</v>
      </c>
      <c r="K372" s="37" t="s">
        <v>42</v>
      </c>
      <c r="L372" s="36" t="s">
        <v>582</v>
      </c>
      <c r="M372" s="35">
        <v>44173.730127314811</v>
      </c>
      <c r="N372" s="37" t="s">
        <v>146</v>
      </c>
      <c r="O372" s="37" t="s">
        <v>147</v>
      </c>
      <c r="P372" s="145">
        <f t="shared" si="26"/>
        <v>1.0196759259197279</v>
      </c>
      <c r="Q372" s="34">
        <f t="shared" si="25"/>
        <v>10050</v>
      </c>
      <c r="R372" s="145">
        <f t="shared" si="27"/>
        <v>0.71045138888888892</v>
      </c>
      <c r="S372" s="145">
        <f t="shared" si="28"/>
        <v>0.73012731481481474</v>
      </c>
      <c r="T372" s="172" t="str">
        <f t="shared" si="29"/>
        <v>High Valued</v>
      </c>
    </row>
    <row r="373" spans="1:20">
      <c r="A373" s="35">
        <v>44172.710451388892</v>
      </c>
      <c r="B373" s="36" t="s">
        <v>583</v>
      </c>
      <c r="C373" s="37" t="s">
        <v>390</v>
      </c>
      <c r="D373" s="37" t="s">
        <v>140</v>
      </c>
      <c r="E373" s="37" t="s">
        <v>141</v>
      </c>
      <c r="F373" s="37" t="s">
        <v>142</v>
      </c>
      <c r="G373" s="37" t="s">
        <v>143</v>
      </c>
      <c r="H373" s="37" t="s">
        <v>199</v>
      </c>
      <c r="I373" s="38">
        <v>1</v>
      </c>
      <c r="J373" s="38">
        <v>9120</v>
      </c>
      <c r="K373" s="37" t="s">
        <v>42</v>
      </c>
      <c r="L373" s="36" t="s">
        <v>582</v>
      </c>
      <c r="M373" s="35">
        <v>44173.730127314811</v>
      </c>
      <c r="N373" s="37" t="s">
        <v>146</v>
      </c>
      <c r="O373" s="37" t="s">
        <v>147</v>
      </c>
      <c r="P373" s="145">
        <f t="shared" si="26"/>
        <v>1.0196759259197279</v>
      </c>
      <c r="Q373" s="34">
        <f t="shared" si="25"/>
        <v>9120</v>
      </c>
      <c r="R373" s="145">
        <f t="shared" si="27"/>
        <v>0.71045138888888892</v>
      </c>
      <c r="S373" s="145">
        <f t="shared" si="28"/>
        <v>0.73012731481481474</v>
      </c>
      <c r="T373" s="172" t="str">
        <f t="shared" si="29"/>
        <v>Lower Valued</v>
      </c>
    </row>
    <row r="374" spans="1:20">
      <c r="A374" s="35">
        <v>44172.710451388892</v>
      </c>
      <c r="B374" s="36" t="s">
        <v>583</v>
      </c>
      <c r="C374" s="37" t="s">
        <v>390</v>
      </c>
      <c r="D374" s="37" t="s">
        <v>39</v>
      </c>
      <c r="E374" s="37" t="s">
        <v>40</v>
      </c>
      <c r="F374" s="37" t="s">
        <v>142</v>
      </c>
      <c r="G374" s="37" t="s">
        <v>41</v>
      </c>
      <c r="H374" s="37" t="s">
        <v>75</v>
      </c>
      <c r="I374" s="38">
        <v>2</v>
      </c>
      <c r="J374" s="38">
        <v>2780</v>
      </c>
      <c r="K374" s="37" t="s">
        <v>42</v>
      </c>
      <c r="L374" s="36" t="s">
        <v>582</v>
      </c>
      <c r="M374" s="35">
        <v>44173.730127314811</v>
      </c>
      <c r="N374" s="37" t="s">
        <v>146</v>
      </c>
      <c r="O374" s="37" t="s">
        <v>147</v>
      </c>
      <c r="P374" s="145">
        <f t="shared" si="26"/>
        <v>1.0196759259197279</v>
      </c>
      <c r="Q374" s="34">
        <f t="shared" si="25"/>
        <v>5560</v>
      </c>
      <c r="R374" s="145">
        <f t="shared" si="27"/>
        <v>0.71045138888888892</v>
      </c>
      <c r="S374" s="145">
        <f t="shared" si="28"/>
        <v>0.73012731481481474</v>
      </c>
      <c r="T374" s="172" t="str">
        <f t="shared" si="29"/>
        <v>Lower Valued</v>
      </c>
    </row>
    <row r="375" spans="1:20">
      <c r="A375" s="35">
        <v>44169.590104166666</v>
      </c>
      <c r="B375" s="36" t="s">
        <v>278</v>
      </c>
      <c r="C375" s="37" t="s">
        <v>279</v>
      </c>
      <c r="D375" s="37" t="s">
        <v>284</v>
      </c>
      <c r="E375" s="37" t="s">
        <v>285</v>
      </c>
      <c r="F375" s="37" t="s">
        <v>142</v>
      </c>
      <c r="G375" s="37" t="s">
        <v>70</v>
      </c>
      <c r="H375" s="37" t="s">
        <v>286</v>
      </c>
      <c r="I375" s="38">
        <v>1</v>
      </c>
      <c r="J375" s="38">
        <v>3000</v>
      </c>
      <c r="K375" s="37" t="s">
        <v>42</v>
      </c>
      <c r="L375" s="36" t="s">
        <v>280</v>
      </c>
      <c r="M375" s="35">
        <v>44173.780833333331</v>
      </c>
      <c r="N375" s="37" t="s">
        <v>146</v>
      </c>
      <c r="O375" s="37" t="s">
        <v>147</v>
      </c>
      <c r="P375" s="145">
        <f t="shared" si="26"/>
        <v>4.1907291666648234</v>
      </c>
      <c r="Q375" s="34">
        <f t="shared" si="25"/>
        <v>3000</v>
      </c>
      <c r="R375" s="145">
        <f t="shared" si="27"/>
        <v>0.59010416666666665</v>
      </c>
      <c r="S375" s="145">
        <f t="shared" si="28"/>
        <v>0.78083333333333327</v>
      </c>
      <c r="T375" s="172" t="str">
        <f t="shared" si="29"/>
        <v>Lower Valued</v>
      </c>
    </row>
    <row r="376" spans="1:20">
      <c r="A376" s="35">
        <v>44169.590104166666</v>
      </c>
      <c r="B376" s="36" t="s">
        <v>278</v>
      </c>
      <c r="C376" s="37" t="s">
        <v>279</v>
      </c>
      <c r="D376" s="37" t="s">
        <v>287</v>
      </c>
      <c r="E376" s="37" t="s">
        <v>288</v>
      </c>
      <c r="F376" s="37" t="s">
        <v>142</v>
      </c>
      <c r="G376" s="37" t="s">
        <v>114</v>
      </c>
      <c r="H376" s="37" t="s">
        <v>289</v>
      </c>
      <c r="I376" s="38">
        <v>1</v>
      </c>
      <c r="J376" s="38">
        <v>5100</v>
      </c>
      <c r="K376" s="37" t="s">
        <v>42</v>
      </c>
      <c r="L376" s="36" t="s">
        <v>280</v>
      </c>
      <c r="M376" s="35">
        <v>44173.780833333331</v>
      </c>
      <c r="N376" s="37" t="s">
        <v>146</v>
      </c>
      <c r="O376" s="37" t="s">
        <v>147</v>
      </c>
      <c r="P376" s="145">
        <f t="shared" si="26"/>
        <v>4.1907291666648234</v>
      </c>
      <c r="Q376" s="34">
        <f t="shared" si="25"/>
        <v>5100</v>
      </c>
      <c r="R376" s="145">
        <f t="shared" si="27"/>
        <v>0.59010416666666665</v>
      </c>
      <c r="S376" s="145">
        <f t="shared" si="28"/>
        <v>0.78083333333333327</v>
      </c>
      <c r="T376" s="172" t="str">
        <f t="shared" si="29"/>
        <v>Lower Valued</v>
      </c>
    </row>
    <row r="377" spans="1:20">
      <c r="A377" s="35">
        <v>44172.628622685188</v>
      </c>
      <c r="B377" s="36" t="s">
        <v>1222</v>
      </c>
      <c r="C377" s="37" t="s">
        <v>1058</v>
      </c>
      <c r="D377" s="37" t="s">
        <v>140</v>
      </c>
      <c r="E377" s="37" t="s">
        <v>141</v>
      </c>
      <c r="F377" s="37" t="s">
        <v>142</v>
      </c>
      <c r="G377" s="37" t="s">
        <v>143</v>
      </c>
      <c r="H377" s="37" t="s">
        <v>199</v>
      </c>
      <c r="I377" s="38">
        <v>1</v>
      </c>
      <c r="J377" s="38">
        <v>9120</v>
      </c>
      <c r="K377" s="37" t="s">
        <v>42</v>
      </c>
      <c r="L377" s="36" t="s">
        <v>1219</v>
      </c>
      <c r="M377" s="35">
        <v>44173.793043981481</v>
      </c>
      <c r="N377" s="37" t="s">
        <v>146</v>
      </c>
      <c r="O377" s="37" t="s">
        <v>147</v>
      </c>
      <c r="P377" s="145">
        <f t="shared" si="26"/>
        <v>1.1644212962928577</v>
      </c>
      <c r="Q377" s="34">
        <f t="shared" si="25"/>
        <v>9120</v>
      </c>
      <c r="R377" s="145">
        <f t="shared" si="27"/>
        <v>0.62862268518518516</v>
      </c>
      <c r="S377" s="145">
        <f t="shared" si="28"/>
        <v>0.79304398148148147</v>
      </c>
      <c r="T377" s="172" t="str">
        <f t="shared" si="29"/>
        <v>Lower Valued</v>
      </c>
    </row>
    <row r="378" spans="1:20">
      <c r="A378" s="35">
        <v>44172.628622685188</v>
      </c>
      <c r="B378" s="36" t="s">
        <v>1222</v>
      </c>
      <c r="C378" s="37" t="s">
        <v>1058</v>
      </c>
      <c r="D378" s="37" t="s">
        <v>164</v>
      </c>
      <c r="E378" s="37" t="s">
        <v>167</v>
      </c>
      <c r="F378" s="37" t="s">
        <v>142</v>
      </c>
      <c r="G378" s="37" t="s">
        <v>96</v>
      </c>
      <c r="H378" s="37" t="s">
        <v>209</v>
      </c>
      <c r="I378" s="38">
        <v>1</v>
      </c>
      <c r="J378" s="38">
        <v>3750</v>
      </c>
      <c r="K378" s="37" t="s">
        <v>42</v>
      </c>
      <c r="L378" s="36" t="s">
        <v>1219</v>
      </c>
      <c r="M378" s="35">
        <v>44173.793043981481</v>
      </c>
      <c r="N378" s="37" t="s">
        <v>146</v>
      </c>
      <c r="O378" s="37" t="s">
        <v>147</v>
      </c>
      <c r="P378" s="145">
        <f t="shared" si="26"/>
        <v>1.1644212962928577</v>
      </c>
      <c r="Q378" s="34">
        <f t="shared" si="25"/>
        <v>3750</v>
      </c>
      <c r="R378" s="145">
        <f t="shared" si="27"/>
        <v>0.62862268518518516</v>
      </c>
      <c r="S378" s="145">
        <f t="shared" si="28"/>
        <v>0.79304398148148147</v>
      </c>
      <c r="T378" s="172" t="str">
        <f t="shared" si="29"/>
        <v>Lower Valued</v>
      </c>
    </row>
    <row r="379" spans="1:20">
      <c r="A379" s="35">
        <v>44172.628622685188</v>
      </c>
      <c r="B379" s="36" t="s">
        <v>1222</v>
      </c>
      <c r="C379" s="37" t="s">
        <v>1058</v>
      </c>
      <c r="D379" s="37" t="s">
        <v>94</v>
      </c>
      <c r="E379" s="37" t="s">
        <v>95</v>
      </c>
      <c r="F379" s="37" t="s">
        <v>142</v>
      </c>
      <c r="G379" s="37" t="s">
        <v>96</v>
      </c>
      <c r="H379" s="37" t="s">
        <v>170</v>
      </c>
      <c r="I379" s="38">
        <v>1</v>
      </c>
      <c r="J379" s="38">
        <v>6750</v>
      </c>
      <c r="K379" s="37" t="s">
        <v>42</v>
      </c>
      <c r="L379" s="36" t="s">
        <v>1219</v>
      </c>
      <c r="M379" s="35">
        <v>44173.793043981481</v>
      </c>
      <c r="N379" s="37" t="s">
        <v>146</v>
      </c>
      <c r="O379" s="37" t="s">
        <v>147</v>
      </c>
      <c r="P379" s="145">
        <f t="shared" si="26"/>
        <v>1.1644212962928577</v>
      </c>
      <c r="Q379" s="34">
        <f t="shared" si="25"/>
        <v>6750</v>
      </c>
      <c r="R379" s="145">
        <f t="shared" si="27"/>
        <v>0.62862268518518516</v>
      </c>
      <c r="S379" s="145">
        <f t="shared" si="28"/>
        <v>0.79304398148148147</v>
      </c>
      <c r="T379" s="172" t="str">
        <f t="shared" si="29"/>
        <v>Lower Valued</v>
      </c>
    </row>
    <row r="380" spans="1:20">
      <c r="A380" s="35">
        <v>44173.499502314815</v>
      </c>
      <c r="B380" s="36" t="s">
        <v>1113</v>
      </c>
      <c r="C380" s="37" t="s">
        <v>1114</v>
      </c>
      <c r="D380" s="37" t="s">
        <v>140</v>
      </c>
      <c r="E380" s="37" t="s">
        <v>141</v>
      </c>
      <c r="F380" s="37" t="s">
        <v>142</v>
      </c>
      <c r="G380" s="37" t="s">
        <v>143</v>
      </c>
      <c r="H380" s="37" t="s">
        <v>144</v>
      </c>
      <c r="I380" s="38">
        <v>1</v>
      </c>
      <c r="J380" s="38">
        <v>11200</v>
      </c>
      <c r="K380" s="37" t="s">
        <v>42</v>
      </c>
      <c r="L380" s="36" t="s">
        <v>1115</v>
      </c>
      <c r="M380" s="35">
        <v>44174.499641203707</v>
      </c>
      <c r="N380" s="37" t="s">
        <v>146</v>
      </c>
      <c r="O380" s="37" t="s">
        <v>54</v>
      </c>
      <c r="P380" s="145">
        <f t="shared" si="26"/>
        <v>1.000138888892252</v>
      </c>
      <c r="Q380" s="34">
        <f t="shared" si="25"/>
        <v>11200</v>
      </c>
      <c r="R380" s="145">
        <f t="shared" si="27"/>
        <v>0.49950231481481483</v>
      </c>
      <c r="S380" s="145">
        <f t="shared" si="28"/>
        <v>0.49964120370370368</v>
      </c>
      <c r="T380" s="172" t="str">
        <f t="shared" si="29"/>
        <v>High Valued</v>
      </c>
    </row>
    <row r="381" spans="1:20">
      <c r="A381" s="35">
        <v>44173.499502314815</v>
      </c>
      <c r="B381" s="36" t="s">
        <v>1113</v>
      </c>
      <c r="C381" s="37" t="s">
        <v>1114</v>
      </c>
      <c r="D381" s="37" t="s">
        <v>140</v>
      </c>
      <c r="E381" s="37" t="s">
        <v>214</v>
      </c>
      <c r="F381" s="37" t="s">
        <v>142</v>
      </c>
      <c r="G381" s="37" t="s">
        <v>114</v>
      </c>
      <c r="H381" s="37" t="s">
        <v>403</v>
      </c>
      <c r="I381" s="38">
        <v>1</v>
      </c>
      <c r="J381" s="38">
        <v>7450</v>
      </c>
      <c r="K381" s="37" t="s">
        <v>42</v>
      </c>
      <c r="L381" s="36" t="s">
        <v>1115</v>
      </c>
      <c r="M381" s="35">
        <v>44174.499641203707</v>
      </c>
      <c r="N381" s="37" t="s">
        <v>146</v>
      </c>
      <c r="O381" s="37" t="s">
        <v>54</v>
      </c>
      <c r="P381" s="145">
        <f t="shared" si="26"/>
        <v>1.000138888892252</v>
      </c>
      <c r="Q381" s="34">
        <f t="shared" si="25"/>
        <v>7450</v>
      </c>
      <c r="R381" s="145">
        <f t="shared" si="27"/>
        <v>0.49950231481481483</v>
      </c>
      <c r="S381" s="145">
        <f t="shared" si="28"/>
        <v>0.49964120370370368</v>
      </c>
      <c r="T381" s="172" t="str">
        <f t="shared" si="29"/>
        <v>Lower Valued</v>
      </c>
    </row>
    <row r="382" spans="1:20">
      <c r="A382" s="35">
        <v>44173.499502314815</v>
      </c>
      <c r="B382" s="36" t="s">
        <v>1113</v>
      </c>
      <c r="C382" s="37" t="s">
        <v>1114</v>
      </c>
      <c r="D382" s="37" t="s">
        <v>68</v>
      </c>
      <c r="E382" s="37" t="s">
        <v>113</v>
      </c>
      <c r="F382" s="37" t="s">
        <v>142</v>
      </c>
      <c r="G382" s="37" t="s">
        <v>114</v>
      </c>
      <c r="H382" s="37" t="s">
        <v>207</v>
      </c>
      <c r="I382" s="38">
        <v>1</v>
      </c>
      <c r="J382" s="38">
        <v>5900</v>
      </c>
      <c r="K382" s="37" t="s">
        <v>42</v>
      </c>
      <c r="L382" s="36" t="s">
        <v>1115</v>
      </c>
      <c r="M382" s="35">
        <v>44174.499641203707</v>
      </c>
      <c r="N382" s="37" t="s">
        <v>146</v>
      </c>
      <c r="O382" s="37" t="s">
        <v>54</v>
      </c>
      <c r="P382" s="145">
        <f t="shared" si="26"/>
        <v>1.000138888892252</v>
      </c>
      <c r="Q382" s="34">
        <f t="shared" si="25"/>
        <v>5900</v>
      </c>
      <c r="R382" s="145">
        <f t="shared" si="27"/>
        <v>0.49950231481481483</v>
      </c>
      <c r="S382" s="145">
        <f t="shared" si="28"/>
        <v>0.49964120370370368</v>
      </c>
      <c r="T382" s="172" t="str">
        <f t="shared" si="29"/>
        <v>Lower Valued</v>
      </c>
    </row>
    <row r="383" spans="1:20">
      <c r="A383" s="35">
        <v>44173.499502314815</v>
      </c>
      <c r="B383" s="36" t="s">
        <v>1113</v>
      </c>
      <c r="C383" s="37" t="s">
        <v>1114</v>
      </c>
      <c r="D383" s="37" t="s">
        <v>68</v>
      </c>
      <c r="E383" s="37" t="s">
        <v>69</v>
      </c>
      <c r="F383" s="37" t="s">
        <v>142</v>
      </c>
      <c r="G383" s="37" t="s">
        <v>308</v>
      </c>
      <c r="H383" s="37" t="s">
        <v>309</v>
      </c>
      <c r="I383" s="38">
        <v>1</v>
      </c>
      <c r="J383" s="38">
        <v>3300</v>
      </c>
      <c r="K383" s="37" t="s">
        <v>42</v>
      </c>
      <c r="L383" s="36" t="s">
        <v>1115</v>
      </c>
      <c r="M383" s="35">
        <v>44174.499641203707</v>
      </c>
      <c r="N383" s="37" t="s">
        <v>146</v>
      </c>
      <c r="O383" s="37" t="s">
        <v>54</v>
      </c>
      <c r="P383" s="145">
        <f t="shared" si="26"/>
        <v>1.000138888892252</v>
      </c>
      <c r="Q383" s="34">
        <f t="shared" si="25"/>
        <v>3300</v>
      </c>
      <c r="R383" s="145">
        <f t="shared" si="27"/>
        <v>0.49950231481481483</v>
      </c>
      <c r="S383" s="145">
        <f t="shared" si="28"/>
        <v>0.49964120370370368</v>
      </c>
      <c r="T383" s="172" t="str">
        <f t="shared" si="29"/>
        <v>Lower Valued</v>
      </c>
    </row>
    <row r="384" spans="1:20">
      <c r="A384" s="35">
        <v>44173.499502314815</v>
      </c>
      <c r="B384" s="36" t="s">
        <v>1113</v>
      </c>
      <c r="C384" s="37" t="s">
        <v>1114</v>
      </c>
      <c r="D384" s="37" t="s">
        <v>164</v>
      </c>
      <c r="E384" s="37" t="s">
        <v>165</v>
      </c>
      <c r="F384" s="37" t="s">
        <v>142</v>
      </c>
      <c r="G384" s="37" t="s">
        <v>96</v>
      </c>
      <c r="H384" s="37" t="s">
        <v>204</v>
      </c>
      <c r="I384" s="38">
        <v>1</v>
      </c>
      <c r="J384" s="38">
        <v>8800</v>
      </c>
      <c r="K384" s="37" t="s">
        <v>42</v>
      </c>
      <c r="L384" s="36" t="s">
        <v>1115</v>
      </c>
      <c r="M384" s="35">
        <v>44174.499641203707</v>
      </c>
      <c r="N384" s="37" t="s">
        <v>146</v>
      </c>
      <c r="O384" s="37" t="s">
        <v>54</v>
      </c>
      <c r="P384" s="145">
        <f t="shared" si="26"/>
        <v>1.000138888892252</v>
      </c>
      <c r="Q384" s="34">
        <f t="shared" si="25"/>
        <v>8800</v>
      </c>
      <c r="R384" s="145">
        <f t="shared" si="27"/>
        <v>0.49950231481481483</v>
      </c>
      <c r="S384" s="145">
        <f t="shared" si="28"/>
        <v>0.49964120370370368</v>
      </c>
      <c r="T384" s="172" t="str">
        <f t="shared" si="29"/>
        <v>Lower Valued</v>
      </c>
    </row>
    <row r="385" spans="1:20">
      <c r="A385" s="35">
        <v>44173.499513888892</v>
      </c>
      <c r="B385" s="36" t="s">
        <v>1113</v>
      </c>
      <c r="C385" s="37" t="s">
        <v>1114</v>
      </c>
      <c r="D385" s="37" t="s">
        <v>39</v>
      </c>
      <c r="E385" s="37" t="s">
        <v>40</v>
      </c>
      <c r="F385" s="37" t="s">
        <v>142</v>
      </c>
      <c r="G385" s="37" t="s">
        <v>41</v>
      </c>
      <c r="H385" s="37" t="s">
        <v>89</v>
      </c>
      <c r="I385" s="38">
        <v>1</v>
      </c>
      <c r="J385" s="38">
        <v>3180</v>
      </c>
      <c r="K385" s="37" t="s">
        <v>42</v>
      </c>
      <c r="L385" s="36" t="s">
        <v>1115</v>
      </c>
      <c r="M385" s="35">
        <v>44174.499641203707</v>
      </c>
      <c r="N385" s="37" t="s">
        <v>146</v>
      </c>
      <c r="O385" s="37" t="s">
        <v>54</v>
      </c>
      <c r="P385" s="145">
        <f t="shared" si="26"/>
        <v>1.0001273148154723</v>
      </c>
      <c r="Q385" s="34">
        <f t="shared" si="25"/>
        <v>3180</v>
      </c>
      <c r="R385" s="145">
        <f t="shared" si="27"/>
        <v>0.49951388888888887</v>
      </c>
      <c r="S385" s="145">
        <f t="shared" si="28"/>
        <v>0.49964120370370368</v>
      </c>
      <c r="T385" s="172" t="str">
        <f t="shared" si="29"/>
        <v>Lower Valued</v>
      </c>
    </row>
    <row r="386" spans="1:20">
      <c r="A386" s="35">
        <v>44173.650266203702</v>
      </c>
      <c r="B386" s="36" t="s">
        <v>627</v>
      </c>
      <c r="C386" s="37" t="s">
        <v>626</v>
      </c>
      <c r="D386" s="37" t="s">
        <v>171</v>
      </c>
      <c r="E386" s="37" t="s">
        <v>172</v>
      </c>
      <c r="F386" s="37" t="s">
        <v>142</v>
      </c>
      <c r="G386" s="37" t="s">
        <v>96</v>
      </c>
      <c r="H386" s="37" t="s">
        <v>174</v>
      </c>
      <c r="I386" s="38">
        <v>1</v>
      </c>
      <c r="J386" s="38">
        <v>7800</v>
      </c>
      <c r="K386" s="37" t="s">
        <v>42</v>
      </c>
      <c r="L386" s="36" t="s">
        <v>621</v>
      </c>
      <c r="M386" s="35">
        <v>44174.529548611114</v>
      </c>
      <c r="N386" s="37" t="s">
        <v>146</v>
      </c>
      <c r="O386" s="37" t="s">
        <v>147</v>
      </c>
      <c r="P386" s="145">
        <f t="shared" si="26"/>
        <v>0.87928240741166519</v>
      </c>
      <c r="Q386" s="34">
        <f t="shared" ref="Q386:Q449" si="30">J386*I386</f>
        <v>7800</v>
      </c>
      <c r="R386" s="145">
        <f t="shared" si="27"/>
        <v>0.65026620370370369</v>
      </c>
      <c r="S386" s="145">
        <f t="shared" si="28"/>
        <v>0.52954861111111107</v>
      </c>
      <c r="T386" s="172" t="str">
        <f t="shared" si="29"/>
        <v>Lower Valued</v>
      </c>
    </row>
    <row r="387" spans="1:20">
      <c r="A387" s="35">
        <v>44173.650266203702</v>
      </c>
      <c r="B387" s="36" t="s">
        <v>627</v>
      </c>
      <c r="C387" s="37" t="s">
        <v>626</v>
      </c>
      <c r="D387" s="37" t="s">
        <v>530</v>
      </c>
      <c r="E387" s="37" t="s">
        <v>531</v>
      </c>
      <c r="F387" s="37" t="s">
        <v>142</v>
      </c>
      <c r="G387" s="37" t="s">
        <v>532</v>
      </c>
      <c r="H387" s="37" t="s">
        <v>533</v>
      </c>
      <c r="I387" s="38">
        <v>1</v>
      </c>
      <c r="J387" s="38">
        <v>4200</v>
      </c>
      <c r="K387" s="37" t="s">
        <v>42</v>
      </c>
      <c r="L387" s="36" t="s">
        <v>621</v>
      </c>
      <c r="M387" s="35">
        <v>44174.529548611114</v>
      </c>
      <c r="N387" s="37" t="s">
        <v>146</v>
      </c>
      <c r="O387" s="37" t="s">
        <v>147</v>
      </c>
      <c r="P387" s="145">
        <f t="shared" ref="P387:P450" si="31">IF(M387="","00:00:00",M387-A387)</f>
        <v>0.87928240741166519</v>
      </c>
      <c r="Q387" s="34">
        <f t="shared" si="30"/>
        <v>4200</v>
      </c>
      <c r="R387" s="145">
        <f t="shared" ref="R387:R450" si="32">TIMEVALUE(TEXT(A387,"HH:MM:SS"))</f>
        <v>0.65026620370370369</v>
      </c>
      <c r="S387" s="145">
        <f t="shared" ref="S387:S450" si="33">IF(M387="","-",TIMEVALUE(TEXT(M387,"HH:MM:SS")))</f>
        <v>0.52954861111111107</v>
      </c>
      <c r="T387" s="172" t="str">
        <f t="shared" ref="T387:T450" si="34">IF(Q387 &gt; 10000, "High Valued", "Lower Valued")</f>
        <v>Lower Valued</v>
      </c>
    </row>
    <row r="388" spans="1:20">
      <c r="A388" s="35">
        <v>44173.650266203702</v>
      </c>
      <c r="B388" s="36" t="s">
        <v>627</v>
      </c>
      <c r="C388" s="37" t="s">
        <v>626</v>
      </c>
      <c r="D388" s="37" t="s">
        <v>68</v>
      </c>
      <c r="E388" s="37" t="s">
        <v>113</v>
      </c>
      <c r="F388" s="37" t="s">
        <v>142</v>
      </c>
      <c r="G388" s="37" t="s">
        <v>114</v>
      </c>
      <c r="H388" s="37" t="s">
        <v>206</v>
      </c>
      <c r="I388" s="38">
        <v>5</v>
      </c>
      <c r="J388" s="38">
        <v>2000</v>
      </c>
      <c r="K388" s="37" t="s">
        <v>42</v>
      </c>
      <c r="L388" s="36" t="s">
        <v>621</v>
      </c>
      <c r="M388" s="35">
        <v>44174.529548611114</v>
      </c>
      <c r="N388" s="37" t="s">
        <v>146</v>
      </c>
      <c r="O388" s="37" t="s">
        <v>147</v>
      </c>
      <c r="P388" s="145">
        <f t="shared" si="31"/>
        <v>0.87928240741166519</v>
      </c>
      <c r="Q388" s="34">
        <f t="shared" si="30"/>
        <v>10000</v>
      </c>
      <c r="R388" s="145">
        <f t="shared" si="32"/>
        <v>0.65026620370370369</v>
      </c>
      <c r="S388" s="145">
        <f t="shared" si="33"/>
        <v>0.52954861111111107</v>
      </c>
      <c r="T388" s="172" t="str">
        <f t="shared" si="34"/>
        <v>Lower Valued</v>
      </c>
    </row>
    <row r="389" spans="1:20">
      <c r="A389" s="35">
        <v>44173.591898148145</v>
      </c>
      <c r="B389" s="36" t="s">
        <v>875</v>
      </c>
      <c r="C389" s="37" t="s">
        <v>876</v>
      </c>
      <c r="D389" s="37" t="s">
        <v>140</v>
      </c>
      <c r="E389" s="37" t="s">
        <v>141</v>
      </c>
      <c r="F389" s="37" t="s">
        <v>142</v>
      </c>
      <c r="G389" s="37" t="s">
        <v>143</v>
      </c>
      <c r="H389" s="37" t="s">
        <v>199</v>
      </c>
      <c r="I389" s="38">
        <v>10</v>
      </c>
      <c r="J389" s="38">
        <v>9120</v>
      </c>
      <c r="K389" s="37" t="s">
        <v>42</v>
      </c>
      <c r="L389" s="36" t="s">
        <v>873</v>
      </c>
      <c r="M389" s="35">
        <v>44174.545960648145</v>
      </c>
      <c r="N389" s="37" t="s">
        <v>146</v>
      </c>
      <c r="O389" s="37" t="s">
        <v>147</v>
      </c>
      <c r="P389" s="145">
        <f t="shared" si="31"/>
        <v>0.95406250000087311</v>
      </c>
      <c r="Q389" s="34">
        <f t="shared" si="30"/>
        <v>91200</v>
      </c>
      <c r="R389" s="145">
        <f t="shared" si="32"/>
        <v>0.59189814814814812</v>
      </c>
      <c r="S389" s="145">
        <f t="shared" si="33"/>
        <v>0.54596064814814815</v>
      </c>
      <c r="T389" s="172" t="str">
        <f t="shared" si="34"/>
        <v>High Valued</v>
      </c>
    </row>
    <row r="390" spans="1:20">
      <c r="A390" s="35">
        <v>44173.664837962962</v>
      </c>
      <c r="B390" s="36" t="s">
        <v>877</v>
      </c>
      <c r="C390" s="37" t="s">
        <v>876</v>
      </c>
      <c r="D390" s="37" t="s">
        <v>171</v>
      </c>
      <c r="E390" s="37" t="s">
        <v>172</v>
      </c>
      <c r="F390" s="37" t="s">
        <v>142</v>
      </c>
      <c r="G390" s="37" t="s">
        <v>96</v>
      </c>
      <c r="H390" s="37" t="s">
        <v>342</v>
      </c>
      <c r="I390" s="38">
        <v>5</v>
      </c>
      <c r="J390" s="38">
        <v>6350</v>
      </c>
      <c r="K390" s="37" t="s">
        <v>42</v>
      </c>
      <c r="L390" s="36" t="s">
        <v>873</v>
      </c>
      <c r="M390" s="35">
        <v>44174.545960648145</v>
      </c>
      <c r="N390" s="37" t="s">
        <v>146</v>
      </c>
      <c r="O390" s="37" t="s">
        <v>147</v>
      </c>
      <c r="P390" s="145">
        <f t="shared" si="31"/>
        <v>0.88112268518307246</v>
      </c>
      <c r="Q390" s="34">
        <f t="shared" si="30"/>
        <v>31750</v>
      </c>
      <c r="R390" s="145">
        <f t="shared" si="32"/>
        <v>0.66483796296296294</v>
      </c>
      <c r="S390" s="145">
        <f t="shared" si="33"/>
        <v>0.54596064814814815</v>
      </c>
      <c r="T390" s="172" t="str">
        <f t="shared" si="34"/>
        <v>High Valued</v>
      </c>
    </row>
    <row r="391" spans="1:20">
      <c r="A391" s="35">
        <v>44173.340590277781</v>
      </c>
      <c r="B391" s="36" t="s">
        <v>475</v>
      </c>
      <c r="C391" s="37" t="s">
        <v>473</v>
      </c>
      <c r="D391" s="37" t="s">
        <v>140</v>
      </c>
      <c r="E391" s="37" t="s">
        <v>141</v>
      </c>
      <c r="F391" s="37" t="s">
        <v>142</v>
      </c>
      <c r="G391" s="37" t="s">
        <v>143</v>
      </c>
      <c r="H391" s="37" t="s">
        <v>199</v>
      </c>
      <c r="I391" s="38">
        <v>15</v>
      </c>
      <c r="J391" s="38">
        <v>9120</v>
      </c>
      <c r="K391" s="37" t="s">
        <v>42</v>
      </c>
      <c r="L391" s="36" t="s">
        <v>474</v>
      </c>
      <c r="M391" s="35">
        <v>44174.556400462963</v>
      </c>
      <c r="N391" s="37" t="s">
        <v>146</v>
      </c>
      <c r="O391" s="37" t="s">
        <v>147</v>
      </c>
      <c r="P391" s="145">
        <f t="shared" si="31"/>
        <v>1.2158101851819083</v>
      </c>
      <c r="Q391" s="34">
        <f t="shared" si="30"/>
        <v>136800</v>
      </c>
      <c r="R391" s="145">
        <f t="shared" si="32"/>
        <v>0.34059027777777778</v>
      </c>
      <c r="S391" s="145">
        <f t="shared" si="33"/>
        <v>0.55640046296296297</v>
      </c>
      <c r="T391" s="172" t="str">
        <f t="shared" si="34"/>
        <v>High Valued</v>
      </c>
    </row>
    <row r="392" spans="1:20">
      <c r="A392" s="35">
        <v>44173.435069444444</v>
      </c>
      <c r="B392" s="36" t="s">
        <v>1170</v>
      </c>
      <c r="C392" s="37" t="s">
        <v>1171</v>
      </c>
      <c r="D392" s="37" t="s">
        <v>140</v>
      </c>
      <c r="E392" s="37" t="s">
        <v>214</v>
      </c>
      <c r="F392" s="37" t="s">
        <v>142</v>
      </c>
      <c r="G392" s="37" t="s">
        <v>114</v>
      </c>
      <c r="H392" s="37" t="s">
        <v>403</v>
      </c>
      <c r="I392" s="38">
        <v>1</v>
      </c>
      <c r="J392" s="38">
        <v>7450</v>
      </c>
      <c r="K392" s="37" t="s">
        <v>42</v>
      </c>
      <c r="L392" s="36" t="s">
        <v>1169</v>
      </c>
      <c r="M392" s="35">
        <v>44174.562037037038</v>
      </c>
      <c r="N392" s="37" t="s">
        <v>146</v>
      </c>
      <c r="O392" s="37" t="s">
        <v>147</v>
      </c>
      <c r="P392" s="145">
        <f t="shared" si="31"/>
        <v>1.1269675925941556</v>
      </c>
      <c r="Q392" s="34">
        <f t="shared" si="30"/>
        <v>7450</v>
      </c>
      <c r="R392" s="145">
        <f t="shared" si="32"/>
        <v>0.43506944444444445</v>
      </c>
      <c r="S392" s="145">
        <f t="shared" si="33"/>
        <v>0.562037037037037</v>
      </c>
      <c r="T392" s="172" t="str">
        <f t="shared" si="34"/>
        <v>Lower Valued</v>
      </c>
    </row>
    <row r="393" spans="1:20">
      <c r="A393" s="35">
        <v>44173.435069444444</v>
      </c>
      <c r="B393" s="36" t="s">
        <v>1170</v>
      </c>
      <c r="C393" s="37" t="s">
        <v>1171</v>
      </c>
      <c r="D393" s="37" t="s">
        <v>270</v>
      </c>
      <c r="E393" s="37" t="s">
        <v>271</v>
      </c>
      <c r="F393" s="37" t="s">
        <v>142</v>
      </c>
      <c r="G393" s="37" t="s">
        <v>272</v>
      </c>
      <c r="H393" s="37" t="s">
        <v>273</v>
      </c>
      <c r="I393" s="38">
        <v>1</v>
      </c>
      <c r="J393" s="38">
        <v>1500</v>
      </c>
      <c r="K393" s="37" t="s">
        <v>42</v>
      </c>
      <c r="L393" s="36" t="s">
        <v>1169</v>
      </c>
      <c r="M393" s="35">
        <v>44174.562037037038</v>
      </c>
      <c r="N393" s="37" t="s">
        <v>146</v>
      </c>
      <c r="O393" s="37" t="s">
        <v>147</v>
      </c>
      <c r="P393" s="145">
        <f t="shared" si="31"/>
        <v>1.1269675925941556</v>
      </c>
      <c r="Q393" s="34">
        <f t="shared" si="30"/>
        <v>1500</v>
      </c>
      <c r="R393" s="145">
        <f t="shared" si="32"/>
        <v>0.43506944444444445</v>
      </c>
      <c r="S393" s="145">
        <f t="shared" si="33"/>
        <v>0.562037037037037</v>
      </c>
      <c r="T393" s="172" t="str">
        <f t="shared" si="34"/>
        <v>Lower Valued</v>
      </c>
    </row>
    <row r="394" spans="1:20">
      <c r="A394" s="35">
        <v>44172.753298611111</v>
      </c>
      <c r="B394" s="36" t="s">
        <v>732</v>
      </c>
      <c r="C394" s="37" t="s">
        <v>115</v>
      </c>
      <c r="D394" s="37" t="s">
        <v>164</v>
      </c>
      <c r="E394" s="37" t="s">
        <v>167</v>
      </c>
      <c r="F394" s="37" t="s">
        <v>142</v>
      </c>
      <c r="G394" s="37" t="s">
        <v>96</v>
      </c>
      <c r="H394" s="37" t="s">
        <v>168</v>
      </c>
      <c r="I394" s="38">
        <v>3</v>
      </c>
      <c r="J394" s="38">
        <v>8900</v>
      </c>
      <c r="K394" s="37" t="s">
        <v>42</v>
      </c>
      <c r="L394" s="36" t="s">
        <v>729</v>
      </c>
      <c r="M394" s="35">
        <v>44174.562245370369</v>
      </c>
      <c r="N394" s="37" t="s">
        <v>146</v>
      </c>
      <c r="O394" s="37" t="s">
        <v>54</v>
      </c>
      <c r="P394" s="145">
        <f t="shared" si="31"/>
        <v>1.8089467592581059</v>
      </c>
      <c r="Q394" s="34">
        <f t="shared" si="30"/>
        <v>26700</v>
      </c>
      <c r="R394" s="145">
        <f t="shared" si="32"/>
        <v>0.75329861111111107</v>
      </c>
      <c r="S394" s="145">
        <f t="shared" si="33"/>
        <v>0.56224537037037037</v>
      </c>
      <c r="T394" s="172" t="str">
        <f t="shared" si="34"/>
        <v>High Valued</v>
      </c>
    </row>
    <row r="395" spans="1:20">
      <c r="A395" s="35">
        <v>44172.753298611111</v>
      </c>
      <c r="B395" s="36" t="s">
        <v>732</v>
      </c>
      <c r="C395" s="37" t="s">
        <v>115</v>
      </c>
      <c r="D395" s="37" t="s">
        <v>140</v>
      </c>
      <c r="E395" s="37" t="s">
        <v>214</v>
      </c>
      <c r="F395" s="37" t="s">
        <v>142</v>
      </c>
      <c r="G395" s="37" t="s">
        <v>114</v>
      </c>
      <c r="H395" s="37" t="s">
        <v>403</v>
      </c>
      <c r="I395" s="38">
        <v>2</v>
      </c>
      <c r="J395" s="38">
        <v>7450</v>
      </c>
      <c r="K395" s="37" t="s">
        <v>42</v>
      </c>
      <c r="L395" s="36" t="s">
        <v>729</v>
      </c>
      <c r="M395" s="35">
        <v>44174.562245370369</v>
      </c>
      <c r="N395" s="37" t="s">
        <v>146</v>
      </c>
      <c r="O395" s="37" t="s">
        <v>54</v>
      </c>
      <c r="P395" s="145">
        <f t="shared" si="31"/>
        <v>1.8089467592581059</v>
      </c>
      <c r="Q395" s="34">
        <f t="shared" si="30"/>
        <v>14900</v>
      </c>
      <c r="R395" s="145">
        <f t="shared" si="32"/>
        <v>0.75329861111111107</v>
      </c>
      <c r="S395" s="145">
        <f t="shared" si="33"/>
        <v>0.56224537037037037</v>
      </c>
      <c r="T395" s="172" t="str">
        <f t="shared" si="34"/>
        <v>High Valued</v>
      </c>
    </row>
    <row r="396" spans="1:20">
      <c r="A396" s="35">
        <v>44173.564085648148</v>
      </c>
      <c r="B396" s="36" t="s">
        <v>311</v>
      </c>
      <c r="C396" s="37" t="s">
        <v>312</v>
      </c>
      <c r="D396" s="37" t="s">
        <v>140</v>
      </c>
      <c r="E396" s="37" t="s">
        <v>141</v>
      </c>
      <c r="F396" s="37" t="s">
        <v>142</v>
      </c>
      <c r="G396" s="37" t="s">
        <v>143</v>
      </c>
      <c r="H396" s="37" t="s">
        <v>313</v>
      </c>
      <c r="I396" s="38">
        <v>2</v>
      </c>
      <c r="J396" s="38">
        <v>10050</v>
      </c>
      <c r="K396" s="37" t="s">
        <v>42</v>
      </c>
      <c r="L396" s="36" t="s">
        <v>310</v>
      </c>
      <c r="M396" s="35">
        <v>44174.580706018518</v>
      </c>
      <c r="N396" s="37" t="s">
        <v>146</v>
      </c>
      <c r="O396" s="37" t="s">
        <v>147</v>
      </c>
      <c r="P396" s="145">
        <f t="shared" si="31"/>
        <v>1.0166203703702195</v>
      </c>
      <c r="Q396" s="34">
        <f t="shared" si="30"/>
        <v>20100</v>
      </c>
      <c r="R396" s="145">
        <f t="shared" si="32"/>
        <v>0.5640856481481481</v>
      </c>
      <c r="S396" s="145">
        <f t="shared" si="33"/>
        <v>0.58070601851851855</v>
      </c>
      <c r="T396" s="172" t="str">
        <f t="shared" si="34"/>
        <v>High Valued</v>
      </c>
    </row>
    <row r="397" spans="1:20">
      <c r="A397" s="35">
        <v>44173.564085648148</v>
      </c>
      <c r="B397" s="36" t="s">
        <v>311</v>
      </c>
      <c r="C397" s="37" t="s">
        <v>312</v>
      </c>
      <c r="D397" s="37" t="s">
        <v>140</v>
      </c>
      <c r="E397" s="37" t="s">
        <v>141</v>
      </c>
      <c r="F397" s="37" t="s">
        <v>142</v>
      </c>
      <c r="G397" s="37" t="s">
        <v>143</v>
      </c>
      <c r="H397" s="37" t="s">
        <v>199</v>
      </c>
      <c r="I397" s="38">
        <v>2</v>
      </c>
      <c r="J397" s="38">
        <v>9120</v>
      </c>
      <c r="K397" s="37" t="s">
        <v>42</v>
      </c>
      <c r="L397" s="36" t="s">
        <v>310</v>
      </c>
      <c r="M397" s="35">
        <v>44174.580706018518</v>
      </c>
      <c r="N397" s="37" t="s">
        <v>146</v>
      </c>
      <c r="O397" s="37" t="s">
        <v>147</v>
      </c>
      <c r="P397" s="145">
        <f t="shared" si="31"/>
        <v>1.0166203703702195</v>
      </c>
      <c r="Q397" s="34">
        <f t="shared" si="30"/>
        <v>18240</v>
      </c>
      <c r="R397" s="145">
        <f t="shared" si="32"/>
        <v>0.5640856481481481</v>
      </c>
      <c r="S397" s="145">
        <f t="shared" si="33"/>
        <v>0.58070601851851855</v>
      </c>
      <c r="T397" s="172" t="str">
        <f t="shared" si="34"/>
        <v>High Valued</v>
      </c>
    </row>
    <row r="398" spans="1:20">
      <c r="A398" s="35">
        <v>44173.564085648148</v>
      </c>
      <c r="B398" s="36" t="s">
        <v>311</v>
      </c>
      <c r="C398" s="37" t="s">
        <v>312</v>
      </c>
      <c r="D398" s="37" t="s">
        <v>187</v>
      </c>
      <c r="E398" s="37" t="s">
        <v>188</v>
      </c>
      <c r="F398" s="37" t="s">
        <v>142</v>
      </c>
      <c r="G398" s="37" t="s">
        <v>143</v>
      </c>
      <c r="H398" s="37" t="s">
        <v>189</v>
      </c>
      <c r="I398" s="38">
        <v>1</v>
      </c>
      <c r="J398" s="38">
        <v>9050</v>
      </c>
      <c r="K398" s="37" t="s">
        <v>42</v>
      </c>
      <c r="L398" s="36" t="s">
        <v>310</v>
      </c>
      <c r="M398" s="35">
        <v>44174.580706018518</v>
      </c>
      <c r="N398" s="37" t="s">
        <v>146</v>
      </c>
      <c r="O398" s="37" t="s">
        <v>147</v>
      </c>
      <c r="P398" s="145">
        <f t="shared" si="31"/>
        <v>1.0166203703702195</v>
      </c>
      <c r="Q398" s="34">
        <f t="shared" si="30"/>
        <v>9050</v>
      </c>
      <c r="R398" s="145">
        <f t="shared" si="32"/>
        <v>0.5640856481481481</v>
      </c>
      <c r="S398" s="145">
        <f t="shared" si="33"/>
        <v>0.58070601851851855</v>
      </c>
      <c r="T398" s="172" t="str">
        <f t="shared" si="34"/>
        <v>Lower Valued</v>
      </c>
    </row>
    <row r="399" spans="1:20">
      <c r="A399" s="35">
        <v>44173.471168981479</v>
      </c>
      <c r="B399" s="36" t="s">
        <v>927</v>
      </c>
      <c r="C399" s="37" t="s">
        <v>928</v>
      </c>
      <c r="D399" s="37" t="s">
        <v>270</v>
      </c>
      <c r="E399" s="37" t="s">
        <v>271</v>
      </c>
      <c r="F399" s="37" t="s">
        <v>142</v>
      </c>
      <c r="G399" s="37" t="s">
        <v>272</v>
      </c>
      <c r="H399" s="37" t="s">
        <v>273</v>
      </c>
      <c r="I399" s="38">
        <v>1</v>
      </c>
      <c r="J399" s="38">
        <v>1500</v>
      </c>
      <c r="K399" s="37" t="s">
        <v>42</v>
      </c>
      <c r="L399" s="36" t="s">
        <v>926</v>
      </c>
      <c r="M399" s="35">
        <v>44174.687025462961</v>
      </c>
      <c r="N399" s="37" t="s">
        <v>146</v>
      </c>
      <c r="O399" s="37" t="s">
        <v>147</v>
      </c>
      <c r="P399" s="145">
        <f t="shared" si="31"/>
        <v>1.215856481481751</v>
      </c>
      <c r="Q399" s="34">
        <f t="shared" si="30"/>
        <v>1500</v>
      </c>
      <c r="R399" s="145">
        <f t="shared" si="32"/>
        <v>0.47116898148148145</v>
      </c>
      <c r="S399" s="145">
        <f t="shared" si="33"/>
        <v>0.68702546296296296</v>
      </c>
      <c r="T399" s="172" t="str">
        <f t="shared" si="34"/>
        <v>Lower Valued</v>
      </c>
    </row>
    <row r="400" spans="1:20">
      <c r="A400" s="35">
        <v>44173.471168981479</v>
      </c>
      <c r="B400" s="36" t="s">
        <v>927</v>
      </c>
      <c r="C400" s="37" t="s">
        <v>928</v>
      </c>
      <c r="D400" s="37" t="s">
        <v>270</v>
      </c>
      <c r="E400" s="37" t="s">
        <v>271</v>
      </c>
      <c r="F400" s="37" t="s">
        <v>142</v>
      </c>
      <c r="G400" s="37" t="s">
        <v>272</v>
      </c>
      <c r="H400" s="37" t="s">
        <v>274</v>
      </c>
      <c r="I400" s="38">
        <v>1</v>
      </c>
      <c r="J400" s="38">
        <v>1</v>
      </c>
      <c r="K400" s="37" t="s">
        <v>42</v>
      </c>
      <c r="L400" s="36" t="s">
        <v>926</v>
      </c>
      <c r="M400" s="35">
        <v>44174.687025462961</v>
      </c>
      <c r="N400" s="37" t="s">
        <v>146</v>
      </c>
      <c r="O400" s="37" t="s">
        <v>147</v>
      </c>
      <c r="P400" s="145">
        <f t="shared" si="31"/>
        <v>1.215856481481751</v>
      </c>
      <c r="Q400" s="34">
        <f t="shared" si="30"/>
        <v>1</v>
      </c>
      <c r="R400" s="145">
        <f t="shared" si="32"/>
        <v>0.47116898148148145</v>
      </c>
      <c r="S400" s="145">
        <f t="shared" si="33"/>
        <v>0.68702546296296296</v>
      </c>
      <c r="T400" s="172" t="str">
        <f t="shared" si="34"/>
        <v>Lower Valued</v>
      </c>
    </row>
    <row r="401" spans="1:20">
      <c r="A401" s="35">
        <v>44172.754918981482</v>
      </c>
      <c r="B401" s="36" t="s">
        <v>703</v>
      </c>
      <c r="C401" s="37" t="s">
        <v>368</v>
      </c>
      <c r="D401" s="37" t="s">
        <v>94</v>
      </c>
      <c r="E401" s="37" t="s">
        <v>95</v>
      </c>
      <c r="F401" s="37" t="s">
        <v>142</v>
      </c>
      <c r="G401" s="37" t="s">
        <v>96</v>
      </c>
      <c r="H401" s="37" t="s">
        <v>170</v>
      </c>
      <c r="I401" s="38">
        <v>10</v>
      </c>
      <c r="J401" s="38">
        <v>6750</v>
      </c>
      <c r="K401" s="37" t="s">
        <v>42</v>
      </c>
      <c r="L401" s="36" t="s">
        <v>704</v>
      </c>
      <c r="M401" s="35">
        <v>44174.692974537036</v>
      </c>
      <c r="N401" s="37" t="s">
        <v>295</v>
      </c>
      <c r="O401" s="37" t="s">
        <v>54</v>
      </c>
      <c r="P401" s="145">
        <f t="shared" si="31"/>
        <v>1.9380555555544561</v>
      </c>
      <c r="Q401" s="34">
        <f t="shared" si="30"/>
        <v>67500</v>
      </c>
      <c r="R401" s="145">
        <f t="shared" si="32"/>
        <v>0.75491898148148151</v>
      </c>
      <c r="S401" s="145">
        <f t="shared" si="33"/>
        <v>0.69297453703703704</v>
      </c>
      <c r="T401" s="172" t="str">
        <f t="shared" si="34"/>
        <v>High Valued</v>
      </c>
    </row>
    <row r="402" spans="1:20">
      <c r="A402" s="35">
        <v>44173.390706018516</v>
      </c>
      <c r="B402" s="36" t="s">
        <v>706</v>
      </c>
      <c r="C402" s="37" t="s">
        <v>368</v>
      </c>
      <c r="D402" s="37" t="s">
        <v>660</v>
      </c>
      <c r="E402" s="37" t="s">
        <v>661</v>
      </c>
      <c r="F402" s="37" t="s">
        <v>142</v>
      </c>
      <c r="G402" s="37" t="s">
        <v>114</v>
      </c>
      <c r="H402" s="37" t="s">
        <v>662</v>
      </c>
      <c r="I402" s="38">
        <v>10</v>
      </c>
      <c r="J402" s="38">
        <v>1550</v>
      </c>
      <c r="K402" s="37" t="s">
        <v>42</v>
      </c>
      <c r="L402" s="36" t="s">
        <v>704</v>
      </c>
      <c r="M402" s="35">
        <v>44174.692974537036</v>
      </c>
      <c r="N402" s="37" t="s">
        <v>295</v>
      </c>
      <c r="O402" s="37" t="s">
        <v>54</v>
      </c>
      <c r="P402" s="145">
        <f t="shared" si="31"/>
        <v>1.3022685185205773</v>
      </c>
      <c r="Q402" s="34">
        <f t="shared" si="30"/>
        <v>15500</v>
      </c>
      <c r="R402" s="145">
        <f t="shared" si="32"/>
        <v>0.39070601851851849</v>
      </c>
      <c r="S402" s="145">
        <f t="shared" si="33"/>
        <v>0.69297453703703704</v>
      </c>
      <c r="T402" s="172" t="str">
        <f t="shared" si="34"/>
        <v>High Valued</v>
      </c>
    </row>
    <row r="403" spans="1:20">
      <c r="A403" s="35">
        <v>44173.390706018516</v>
      </c>
      <c r="B403" s="36" t="s">
        <v>706</v>
      </c>
      <c r="C403" s="37" t="s">
        <v>368</v>
      </c>
      <c r="D403" s="37" t="s">
        <v>171</v>
      </c>
      <c r="E403" s="37" t="s">
        <v>172</v>
      </c>
      <c r="F403" s="37" t="s">
        <v>142</v>
      </c>
      <c r="G403" s="37" t="s">
        <v>96</v>
      </c>
      <c r="H403" s="37" t="s">
        <v>174</v>
      </c>
      <c r="I403" s="38">
        <v>5</v>
      </c>
      <c r="J403" s="38">
        <v>7800</v>
      </c>
      <c r="K403" s="37" t="s">
        <v>42</v>
      </c>
      <c r="L403" s="36" t="s">
        <v>704</v>
      </c>
      <c r="M403" s="35">
        <v>44174.692974537036</v>
      </c>
      <c r="N403" s="37" t="s">
        <v>295</v>
      </c>
      <c r="O403" s="37" t="s">
        <v>54</v>
      </c>
      <c r="P403" s="145">
        <f t="shared" si="31"/>
        <v>1.3022685185205773</v>
      </c>
      <c r="Q403" s="34">
        <f t="shared" si="30"/>
        <v>39000</v>
      </c>
      <c r="R403" s="145">
        <f t="shared" si="32"/>
        <v>0.39070601851851849</v>
      </c>
      <c r="S403" s="145">
        <f t="shared" si="33"/>
        <v>0.69297453703703704</v>
      </c>
      <c r="T403" s="172" t="str">
        <f t="shared" si="34"/>
        <v>High Valued</v>
      </c>
    </row>
    <row r="404" spans="1:20">
      <c r="A404" s="35">
        <v>44173.482349537036</v>
      </c>
      <c r="B404" s="36" t="s">
        <v>408</v>
      </c>
      <c r="C404" s="37" t="s">
        <v>409</v>
      </c>
      <c r="D404" s="37" t="s">
        <v>164</v>
      </c>
      <c r="E404" s="37" t="s">
        <v>167</v>
      </c>
      <c r="F404" s="37" t="s">
        <v>142</v>
      </c>
      <c r="G404" s="37" t="s">
        <v>96</v>
      </c>
      <c r="H404" s="37" t="s">
        <v>168</v>
      </c>
      <c r="I404" s="38">
        <v>1</v>
      </c>
      <c r="J404" s="38">
        <v>8900</v>
      </c>
      <c r="K404" s="37" t="s">
        <v>42</v>
      </c>
      <c r="L404" s="36" t="s">
        <v>398</v>
      </c>
      <c r="M404" s="35">
        <v>44174.80810185185</v>
      </c>
      <c r="N404" s="37" t="s">
        <v>146</v>
      </c>
      <c r="O404" s="37" t="s">
        <v>147</v>
      </c>
      <c r="P404" s="145">
        <f t="shared" si="31"/>
        <v>1.325752314813144</v>
      </c>
      <c r="Q404" s="34">
        <f t="shared" si="30"/>
        <v>8900</v>
      </c>
      <c r="R404" s="145">
        <f t="shared" si="32"/>
        <v>0.48234953703703703</v>
      </c>
      <c r="S404" s="145">
        <f t="shared" si="33"/>
        <v>0.8081018518518519</v>
      </c>
      <c r="T404" s="172" t="str">
        <f t="shared" si="34"/>
        <v>Lower Valued</v>
      </c>
    </row>
    <row r="405" spans="1:20">
      <c r="A405" s="35">
        <v>44173.482349537036</v>
      </c>
      <c r="B405" s="36" t="s">
        <v>408</v>
      </c>
      <c r="C405" s="37" t="s">
        <v>409</v>
      </c>
      <c r="D405" s="37" t="s">
        <v>140</v>
      </c>
      <c r="E405" s="37" t="s">
        <v>214</v>
      </c>
      <c r="F405" s="37" t="s">
        <v>142</v>
      </c>
      <c r="G405" s="37" t="s">
        <v>114</v>
      </c>
      <c r="H405" s="37" t="s">
        <v>403</v>
      </c>
      <c r="I405" s="38">
        <v>2</v>
      </c>
      <c r="J405" s="38">
        <v>7450</v>
      </c>
      <c r="K405" s="37" t="s">
        <v>42</v>
      </c>
      <c r="L405" s="36" t="s">
        <v>398</v>
      </c>
      <c r="M405" s="35">
        <v>44174.80810185185</v>
      </c>
      <c r="N405" s="37" t="s">
        <v>146</v>
      </c>
      <c r="O405" s="37" t="s">
        <v>147</v>
      </c>
      <c r="P405" s="145">
        <f t="shared" si="31"/>
        <v>1.325752314813144</v>
      </c>
      <c r="Q405" s="34">
        <f t="shared" si="30"/>
        <v>14900</v>
      </c>
      <c r="R405" s="145">
        <f t="shared" si="32"/>
        <v>0.48234953703703703</v>
      </c>
      <c r="S405" s="145">
        <f t="shared" si="33"/>
        <v>0.8081018518518519</v>
      </c>
      <c r="T405" s="172" t="str">
        <f t="shared" si="34"/>
        <v>High Valued</v>
      </c>
    </row>
    <row r="406" spans="1:20">
      <c r="A406" s="35">
        <v>44173.482349537036</v>
      </c>
      <c r="B406" s="36" t="s">
        <v>408</v>
      </c>
      <c r="C406" s="37" t="s">
        <v>409</v>
      </c>
      <c r="D406" s="37" t="s">
        <v>140</v>
      </c>
      <c r="E406" s="37" t="s">
        <v>141</v>
      </c>
      <c r="F406" s="37" t="s">
        <v>142</v>
      </c>
      <c r="G406" s="37" t="s">
        <v>143</v>
      </c>
      <c r="H406" s="37" t="s">
        <v>144</v>
      </c>
      <c r="I406" s="38">
        <v>3</v>
      </c>
      <c r="J406" s="38">
        <v>11200</v>
      </c>
      <c r="K406" s="37" t="s">
        <v>42</v>
      </c>
      <c r="L406" s="36" t="s">
        <v>398</v>
      </c>
      <c r="M406" s="35">
        <v>44174.80810185185</v>
      </c>
      <c r="N406" s="37" t="s">
        <v>146</v>
      </c>
      <c r="O406" s="37" t="s">
        <v>147</v>
      </c>
      <c r="P406" s="145">
        <f t="shared" si="31"/>
        <v>1.325752314813144</v>
      </c>
      <c r="Q406" s="34">
        <f t="shared" si="30"/>
        <v>33600</v>
      </c>
      <c r="R406" s="145">
        <f t="shared" si="32"/>
        <v>0.48234953703703703</v>
      </c>
      <c r="S406" s="145">
        <f t="shared" si="33"/>
        <v>0.8081018518518519</v>
      </c>
      <c r="T406" s="172" t="str">
        <f t="shared" si="34"/>
        <v>High Valued</v>
      </c>
    </row>
    <row r="407" spans="1:20">
      <c r="A407" s="35">
        <v>44173.476793981485</v>
      </c>
      <c r="B407" s="36" t="s">
        <v>646</v>
      </c>
      <c r="C407" s="37" t="s">
        <v>647</v>
      </c>
      <c r="D407" s="37" t="s">
        <v>530</v>
      </c>
      <c r="E407" s="37" t="s">
        <v>531</v>
      </c>
      <c r="F407" s="37" t="s">
        <v>142</v>
      </c>
      <c r="G407" s="37" t="s">
        <v>532</v>
      </c>
      <c r="H407" s="37" t="s">
        <v>533</v>
      </c>
      <c r="I407" s="38">
        <v>3</v>
      </c>
      <c r="J407" s="38">
        <v>4200</v>
      </c>
      <c r="K407" s="37" t="s">
        <v>42</v>
      </c>
      <c r="L407" s="36" t="s">
        <v>638</v>
      </c>
      <c r="M407" s="35">
        <v>44175.304039351853</v>
      </c>
      <c r="N407" s="37" t="s">
        <v>146</v>
      </c>
      <c r="O407" s="37" t="s">
        <v>147</v>
      </c>
      <c r="P407" s="145">
        <f t="shared" si="31"/>
        <v>1.8272453703684732</v>
      </c>
      <c r="Q407" s="34">
        <f t="shared" si="30"/>
        <v>12600</v>
      </c>
      <c r="R407" s="145">
        <f t="shared" si="32"/>
        <v>0.4767939814814815</v>
      </c>
      <c r="S407" s="145">
        <f t="shared" si="33"/>
        <v>0.30403935185185188</v>
      </c>
      <c r="T407" s="172" t="str">
        <f t="shared" si="34"/>
        <v>High Valued</v>
      </c>
    </row>
    <row r="408" spans="1:20">
      <c r="A408" s="35">
        <v>44174.503576388888</v>
      </c>
      <c r="B408" s="36" t="s">
        <v>878</v>
      </c>
      <c r="C408" s="37" t="s">
        <v>626</v>
      </c>
      <c r="D408" s="37" t="s">
        <v>164</v>
      </c>
      <c r="E408" s="37" t="s">
        <v>167</v>
      </c>
      <c r="F408" s="37" t="s">
        <v>142</v>
      </c>
      <c r="G408" s="37" t="s">
        <v>96</v>
      </c>
      <c r="H408" s="37" t="s">
        <v>209</v>
      </c>
      <c r="I408" s="38">
        <v>2</v>
      </c>
      <c r="J408" s="38">
        <v>3750</v>
      </c>
      <c r="K408" s="37" t="s">
        <v>42</v>
      </c>
      <c r="L408" s="36" t="s">
        <v>873</v>
      </c>
      <c r="M408" s="35">
        <v>44175.391851851855</v>
      </c>
      <c r="N408" s="37" t="s">
        <v>146</v>
      </c>
      <c r="O408" s="37" t="s">
        <v>147</v>
      </c>
      <c r="P408" s="145">
        <f t="shared" si="31"/>
        <v>0.88827546296670334</v>
      </c>
      <c r="Q408" s="34">
        <f t="shared" si="30"/>
        <v>7500</v>
      </c>
      <c r="R408" s="145">
        <f t="shared" si="32"/>
        <v>0.50357638888888889</v>
      </c>
      <c r="S408" s="145">
        <f t="shared" si="33"/>
        <v>0.39185185185185184</v>
      </c>
      <c r="T408" s="172" t="str">
        <f t="shared" si="34"/>
        <v>Lower Valued</v>
      </c>
    </row>
    <row r="409" spans="1:20">
      <c r="A409" s="35">
        <v>44174.454837962963</v>
      </c>
      <c r="B409" s="36" t="s">
        <v>1091</v>
      </c>
      <c r="C409" s="37" t="s">
        <v>644</v>
      </c>
      <c r="D409" s="37" t="s">
        <v>94</v>
      </c>
      <c r="E409" s="37" t="s">
        <v>107</v>
      </c>
      <c r="F409" s="37" t="s">
        <v>142</v>
      </c>
      <c r="G409" s="37" t="s">
        <v>96</v>
      </c>
      <c r="H409" s="37" t="s">
        <v>108</v>
      </c>
      <c r="I409" s="38">
        <v>1</v>
      </c>
      <c r="J409" s="38">
        <v>23680</v>
      </c>
      <c r="K409" s="37" t="s">
        <v>42</v>
      </c>
      <c r="L409" s="36" t="s">
        <v>1092</v>
      </c>
      <c r="M409" s="35">
        <v>44175.444895833331</v>
      </c>
      <c r="N409" s="37" t="s">
        <v>146</v>
      </c>
      <c r="O409" s="37" t="s">
        <v>147</v>
      </c>
      <c r="P409" s="145">
        <f t="shared" si="31"/>
        <v>0.99005787036730908</v>
      </c>
      <c r="Q409" s="34">
        <f t="shared" si="30"/>
        <v>23680</v>
      </c>
      <c r="R409" s="145">
        <f t="shared" si="32"/>
        <v>0.45483796296296292</v>
      </c>
      <c r="S409" s="145">
        <f t="shared" si="33"/>
        <v>0.44489583333333332</v>
      </c>
      <c r="T409" s="172" t="str">
        <f t="shared" si="34"/>
        <v>High Valued</v>
      </c>
    </row>
    <row r="410" spans="1:20">
      <c r="A410" s="35">
        <v>44174.454837962963</v>
      </c>
      <c r="B410" s="36" t="s">
        <v>1091</v>
      </c>
      <c r="C410" s="37" t="s">
        <v>644</v>
      </c>
      <c r="D410" s="37" t="s">
        <v>530</v>
      </c>
      <c r="E410" s="37" t="s">
        <v>531</v>
      </c>
      <c r="F410" s="37" t="s">
        <v>142</v>
      </c>
      <c r="G410" s="37" t="s">
        <v>532</v>
      </c>
      <c r="H410" s="37" t="s">
        <v>533</v>
      </c>
      <c r="I410" s="38">
        <v>2</v>
      </c>
      <c r="J410" s="38">
        <v>4200</v>
      </c>
      <c r="K410" s="37" t="s">
        <v>42</v>
      </c>
      <c r="L410" s="36" t="s">
        <v>1092</v>
      </c>
      <c r="M410" s="35">
        <v>44175.444895833331</v>
      </c>
      <c r="N410" s="37" t="s">
        <v>146</v>
      </c>
      <c r="O410" s="37" t="s">
        <v>147</v>
      </c>
      <c r="P410" s="145">
        <f t="shared" si="31"/>
        <v>0.99005787036730908</v>
      </c>
      <c r="Q410" s="34">
        <f t="shared" si="30"/>
        <v>8400</v>
      </c>
      <c r="R410" s="145">
        <f t="shared" si="32"/>
        <v>0.45483796296296292</v>
      </c>
      <c r="S410" s="145">
        <f t="shared" si="33"/>
        <v>0.44489583333333332</v>
      </c>
      <c r="T410" s="172" t="str">
        <f t="shared" si="34"/>
        <v>Lower Valued</v>
      </c>
    </row>
    <row r="411" spans="1:20">
      <c r="A411" s="35">
        <v>44174.722743055558</v>
      </c>
      <c r="B411" s="36" t="s">
        <v>792</v>
      </c>
      <c r="C411" s="37" t="s">
        <v>791</v>
      </c>
      <c r="D411" s="37" t="s">
        <v>270</v>
      </c>
      <c r="E411" s="37" t="s">
        <v>271</v>
      </c>
      <c r="F411" s="37" t="s">
        <v>142</v>
      </c>
      <c r="G411" s="37" t="s">
        <v>272</v>
      </c>
      <c r="H411" s="37" t="s">
        <v>273</v>
      </c>
      <c r="I411" s="38">
        <v>1</v>
      </c>
      <c r="J411" s="38">
        <v>1500</v>
      </c>
      <c r="K411" s="37" t="s">
        <v>42</v>
      </c>
      <c r="L411" s="36" t="s">
        <v>780</v>
      </c>
      <c r="M411" s="35">
        <v>44175.483807870369</v>
      </c>
      <c r="N411" s="37" t="s">
        <v>146</v>
      </c>
      <c r="O411" s="37" t="s">
        <v>147</v>
      </c>
      <c r="P411" s="145">
        <f t="shared" si="31"/>
        <v>0.76106481481110677</v>
      </c>
      <c r="Q411" s="34">
        <f t="shared" si="30"/>
        <v>1500</v>
      </c>
      <c r="R411" s="145">
        <f t="shared" si="32"/>
        <v>0.72274305555555562</v>
      </c>
      <c r="S411" s="145">
        <f t="shared" si="33"/>
        <v>0.48380787037037037</v>
      </c>
      <c r="T411" s="172" t="str">
        <f t="shared" si="34"/>
        <v>Lower Valued</v>
      </c>
    </row>
    <row r="412" spans="1:20">
      <c r="A412" s="35">
        <v>44174.722743055558</v>
      </c>
      <c r="B412" s="36" t="s">
        <v>792</v>
      </c>
      <c r="C412" s="37" t="s">
        <v>791</v>
      </c>
      <c r="D412" s="37" t="s">
        <v>270</v>
      </c>
      <c r="E412" s="37" t="s">
        <v>271</v>
      </c>
      <c r="F412" s="37" t="s">
        <v>142</v>
      </c>
      <c r="G412" s="37" t="s">
        <v>272</v>
      </c>
      <c r="H412" s="37" t="s">
        <v>274</v>
      </c>
      <c r="I412" s="38">
        <v>1</v>
      </c>
      <c r="J412" s="38">
        <v>1</v>
      </c>
      <c r="K412" s="37" t="s">
        <v>42</v>
      </c>
      <c r="L412" s="36" t="s">
        <v>780</v>
      </c>
      <c r="M412" s="35">
        <v>44175.483807870369</v>
      </c>
      <c r="N412" s="37" t="s">
        <v>146</v>
      </c>
      <c r="O412" s="37" t="s">
        <v>147</v>
      </c>
      <c r="P412" s="145">
        <f t="shared" si="31"/>
        <v>0.76106481481110677</v>
      </c>
      <c r="Q412" s="34">
        <f t="shared" si="30"/>
        <v>1</v>
      </c>
      <c r="R412" s="145">
        <f t="shared" si="32"/>
        <v>0.72274305555555562</v>
      </c>
      <c r="S412" s="145">
        <f t="shared" si="33"/>
        <v>0.48380787037037037</v>
      </c>
      <c r="T412" s="172" t="str">
        <f t="shared" si="34"/>
        <v>Lower Valued</v>
      </c>
    </row>
    <row r="413" spans="1:20">
      <c r="A413" s="35">
        <v>44174.621296296296</v>
      </c>
      <c r="B413" s="36" t="s">
        <v>1251</v>
      </c>
      <c r="C413" s="37" t="s">
        <v>1252</v>
      </c>
      <c r="D413" s="37" t="s">
        <v>94</v>
      </c>
      <c r="E413" s="37" t="s">
        <v>95</v>
      </c>
      <c r="F413" s="37" t="s">
        <v>142</v>
      </c>
      <c r="G413" s="37" t="s">
        <v>96</v>
      </c>
      <c r="H413" s="37" t="s">
        <v>98</v>
      </c>
      <c r="I413" s="38">
        <v>1</v>
      </c>
      <c r="J413" s="38">
        <v>8500</v>
      </c>
      <c r="K413" s="37" t="s">
        <v>42</v>
      </c>
      <c r="L413" s="36" t="s">
        <v>1247</v>
      </c>
      <c r="M413" s="35">
        <v>44175.506458333337</v>
      </c>
      <c r="N413" s="37" t="s">
        <v>146</v>
      </c>
      <c r="O413" s="37" t="s">
        <v>147</v>
      </c>
      <c r="P413" s="145">
        <f t="shared" si="31"/>
        <v>0.88516203704057261</v>
      </c>
      <c r="Q413" s="34">
        <f t="shared" si="30"/>
        <v>8500</v>
      </c>
      <c r="R413" s="145">
        <f t="shared" si="32"/>
        <v>0.62129629629629635</v>
      </c>
      <c r="S413" s="145">
        <f t="shared" si="33"/>
        <v>0.50645833333333334</v>
      </c>
      <c r="T413" s="172" t="str">
        <f t="shared" si="34"/>
        <v>Lower Valued</v>
      </c>
    </row>
    <row r="414" spans="1:20">
      <c r="A414" s="35">
        <v>44174.621296296296</v>
      </c>
      <c r="B414" s="36" t="s">
        <v>1251</v>
      </c>
      <c r="C414" s="37" t="s">
        <v>1252</v>
      </c>
      <c r="D414" s="37" t="s">
        <v>140</v>
      </c>
      <c r="E414" s="37" t="s">
        <v>141</v>
      </c>
      <c r="F414" s="37" t="s">
        <v>142</v>
      </c>
      <c r="G414" s="37" t="s">
        <v>143</v>
      </c>
      <c r="H414" s="37" t="s">
        <v>144</v>
      </c>
      <c r="I414" s="38">
        <v>1</v>
      </c>
      <c r="J414" s="38">
        <v>11200</v>
      </c>
      <c r="K414" s="37" t="s">
        <v>42</v>
      </c>
      <c r="L414" s="36" t="s">
        <v>1247</v>
      </c>
      <c r="M414" s="35">
        <v>44175.506458333337</v>
      </c>
      <c r="N414" s="37" t="s">
        <v>146</v>
      </c>
      <c r="O414" s="37" t="s">
        <v>147</v>
      </c>
      <c r="P414" s="145">
        <f t="shared" si="31"/>
        <v>0.88516203704057261</v>
      </c>
      <c r="Q414" s="34">
        <f t="shared" si="30"/>
        <v>11200</v>
      </c>
      <c r="R414" s="145">
        <f t="shared" si="32"/>
        <v>0.62129629629629635</v>
      </c>
      <c r="S414" s="145">
        <f t="shared" si="33"/>
        <v>0.50645833333333334</v>
      </c>
      <c r="T414" s="172" t="str">
        <f t="shared" si="34"/>
        <v>High Valued</v>
      </c>
    </row>
    <row r="415" spans="1:20">
      <c r="A415" s="35">
        <v>44174.621296296296</v>
      </c>
      <c r="B415" s="36" t="s">
        <v>1251</v>
      </c>
      <c r="C415" s="37" t="s">
        <v>1252</v>
      </c>
      <c r="D415" s="37" t="s">
        <v>68</v>
      </c>
      <c r="E415" s="37" t="s">
        <v>113</v>
      </c>
      <c r="F415" s="37" t="s">
        <v>142</v>
      </c>
      <c r="G415" s="37" t="s">
        <v>114</v>
      </c>
      <c r="H415" s="37" t="s">
        <v>206</v>
      </c>
      <c r="I415" s="38">
        <v>1</v>
      </c>
      <c r="J415" s="38">
        <v>2000</v>
      </c>
      <c r="K415" s="37" t="s">
        <v>42</v>
      </c>
      <c r="L415" s="36" t="s">
        <v>1247</v>
      </c>
      <c r="M415" s="35">
        <v>44175.506458333337</v>
      </c>
      <c r="N415" s="37" t="s">
        <v>146</v>
      </c>
      <c r="O415" s="37" t="s">
        <v>147</v>
      </c>
      <c r="P415" s="145">
        <f t="shared" si="31"/>
        <v>0.88516203704057261</v>
      </c>
      <c r="Q415" s="34">
        <f t="shared" si="30"/>
        <v>2000</v>
      </c>
      <c r="R415" s="145">
        <f t="shared" si="32"/>
        <v>0.62129629629629635</v>
      </c>
      <c r="S415" s="145">
        <f t="shared" si="33"/>
        <v>0.50645833333333334</v>
      </c>
      <c r="T415" s="172" t="str">
        <f t="shared" si="34"/>
        <v>Lower Valued</v>
      </c>
    </row>
    <row r="416" spans="1:20">
      <c r="A416" s="35">
        <v>44174.636967592596</v>
      </c>
      <c r="B416" s="36" t="s">
        <v>981</v>
      </c>
      <c r="C416" s="37" t="s">
        <v>982</v>
      </c>
      <c r="D416" s="37" t="s">
        <v>140</v>
      </c>
      <c r="E416" s="37" t="s">
        <v>141</v>
      </c>
      <c r="F416" s="37" t="s">
        <v>142</v>
      </c>
      <c r="G416" s="37" t="s">
        <v>143</v>
      </c>
      <c r="H416" s="37" t="s">
        <v>199</v>
      </c>
      <c r="I416" s="38">
        <v>3</v>
      </c>
      <c r="J416" s="38">
        <v>9120</v>
      </c>
      <c r="K416" s="37" t="s">
        <v>42</v>
      </c>
      <c r="L416" s="36" t="s">
        <v>941</v>
      </c>
      <c r="M416" s="35">
        <v>44175.509247685186</v>
      </c>
      <c r="N416" s="37" t="s">
        <v>295</v>
      </c>
      <c r="O416" s="37" t="s">
        <v>147</v>
      </c>
      <c r="P416" s="145">
        <f t="shared" si="31"/>
        <v>0.87228009258979</v>
      </c>
      <c r="Q416" s="34">
        <f t="shared" si="30"/>
        <v>27360</v>
      </c>
      <c r="R416" s="145">
        <f t="shared" si="32"/>
        <v>0.63696759259259261</v>
      </c>
      <c r="S416" s="145">
        <f t="shared" si="33"/>
        <v>0.50924768518518515</v>
      </c>
      <c r="T416" s="172" t="str">
        <f t="shared" si="34"/>
        <v>High Valued</v>
      </c>
    </row>
    <row r="417" spans="1:20">
      <c r="A417" s="35">
        <v>44174.533564814818</v>
      </c>
      <c r="B417" s="36" t="s">
        <v>476</v>
      </c>
      <c r="C417" s="37" t="s">
        <v>477</v>
      </c>
      <c r="D417" s="37" t="s">
        <v>140</v>
      </c>
      <c r="E417" s="37" t="s">
        <v>141</v>
      </c>
      <c r="F417" s="37" t="s">
        <v>142</v>
      </c>
      <c r="G417" s="37" t="s">
        <v>143</v>
      </c>
      <c r="H417" s="37" t="s">
        <v>199</v>
      </c>
      <c r="I417" s="38">
        <v>3</v>
      </c>
      <c r="J417" s="38">
        <v>9120</v>
      </c>
      <c r="K417" s="37" t="s">
        <v>42</v>
      </c>
      <c r="L417" s="36" t="s">
        <v>474</v>
      </c>
      <c r="M417" s="35">
        <v>44175.543379629627</v>
      </c>
      <c r="N417" s="37" t="s">
        <v>146</v>
      </c>
      <c r="O417" s="37" t="s">
        <v>147</v>
      </c>
      <c r="P417" s="145">
        <f t="shared" si="31"/>
        <v>1.0098148148099426</v>
      </c>
      <c r="Q417" s="34">
        <f t="shared" si="30"/>
        <v>27360</v>
      </c>
      <c r="R417" s="145">
        <f t="shared" si="32"/>
        <v>0.53356481481481477</v>
      </c>
      <c r="S417" s="145">
        <f t="shared" si="33"/>
        <v>0.5433796296296296</v>
      </c>
      <c r="T417" s="172" t="str">
        <f t="shared" si="34"/>
        <v>High Valued</v>
      </c>
    </row>
    <row r="418" spans="1:20">
      <c r="A418" s="35">
        <v>44174.533564814818</v>
      </c>
      <c r="B418" s="36" t="s">
        <v>476</v>
      </c>
      <c r="C418" s="37" t="s">
        <v>477</v>
      </c>
      <c r="D418" s="37" t="s">
        <v>68</v>
      </c>
      <c r="E418" s="37" t="s">
        <v>113</v>
      </c>
      <c r="F418" s="37" t="s">
        <v>142</v>
      </c>
      <c r="G418" s="37" t="s">
        <v>114</v>
      </c>
      <c r="H418" s="37" t="s">
        <v>206</v>
      </c>
      <c r="I418" s="38">
        <v>2</v>
      </c>
      <c r="J418" s="38">
        <v>2000</v>
      </c>
      <c r="K418" s="37" t="s">
        <v>42</v>
      </c>
      <c r="L418" s="36" t="s">
        <v>474</v>
      </c>
      <c r="M418" s="35">
        <v>44175.543379629627</v>
      </c>
      <c r="N418" s="37" t="s">
        <v>146</v>
      </c>
      <c r="O418" s="37" t="s">
        <v>147</v>
      </c>
      <c r="P418" s="145">
        <f t="shared" si="31"/>
        <v>1.0098148148099426</v>
      </c>
      <c r="Q418" s="34">
        <f t="shared" si="30"/>
        <v>4000</v>
      </c>
      <c r="R418" s="145">
        <f t="shared" si="32"/>
        <v>0.53356481481481477</v>
      </c>
      <c r="S418" s="145">
        <f t="shared" si="33"/>
        <v>0.5433796296296296</v>
      </c>
      <c r="T418" s="172" t="str">
        <f t="shared" si="34"/>
        <v>Lower Valued</v>
      </c>
    </row>
    <row r="419" spans="1:20">
      <c r="A419" s="35">
        <v>44174.56009259259</v>
      </c>
      <c r="B419" s="36" t="s">
        <v>1131</v>
      </c>
      <c r="C419" s="37" t="s">
        <v>1058</v>
      </c>
      <c r="D419" s="37" t="s">
        <v>140</v>
      </c>
      <c r="E419" s="37" t="s">
        <v>141</v>
      </c>
      <c r="F419" s="37" t="s">
        <v>142</v>
      </c>
      <c r="G419" s="37" t="s">
        <v>143</v>
      </c>
      <c r="H419" s="37" t="s">
        <v>199</v>
      </c>
      <c r="I419" s="38">
        <v>4</v>
      </c>
      <c r="J419" s="38">
        <v>9120</v>
      </c>
      <c r="K419" s="37" t="s">
        <v>42</v>
      </c>
      <c r="L419" s="36" t="s">
        <v>1132</v>
      </c>
      <c r="M419" s="35">
        <v>44175.563692129632</v>
      </c>
      <c r="N419" s="37" t="s">
        <v>146</v>
      </c>
      <c r="O419" s="37" t="s">
        <v>147</v>
      </c>
      <c r="P419" s="145">
        <f t="shared" si="31"/>
        <v>1.0035995370417368</v>
      </c>
      <c r="Q419" s="34">
        <f t="shared" si="30"/>
        <v>36480</v>
      </c>
      <c r="R419" s="145">
        <f t="shared" si="32"/>
        <v>0.56009259259259259</v>
      </c>
      <c r="S419" s="145">
        <f t="shared" si="33"/>
        <v>0.56369212962962967</v>
      </c>
      <c r="T419" s="172" t="str">
        <f t="shared" si="34"/>
        <v>High Valued</v>
      </c>
    </row>
    <row r="420" spans="1:20">
      <c r="A420" s="35">
        <v>44174.56009259259</v>
      </c>
      <c r="B420" s="36" t="s">
        <v>1131</v>
      </c>
      <c r="C420" s="37" t="s">
        <v>1058</v>
      </c>
      <c r="D420" s="37" t="s">
        <v>140</v>
      </c>
      <c r="E420" s="37" t="s">
        <v>141</v>
      </c>
      <c r="F420" s="37" t="s">
        <v>142</v>
      </c>
      <c r="G420" s="37" t="s">
        <v>143</v>
      </c>
      <c r="H420" s="37" t="s">
        <v>313</v>
      </c>
      <c r="I420" s="38">
        <v>1</v>
      </c>
      <c r="J420" s="38">
        <v>10050</v>
      </c>
      <c r="K420" s="37" t="s">
        <v>42</v>
      </c>
      <c r="L420" s="36" t="s">
        <v>1132</v>
      </c>
      <c r="M420" s="35">
        <v>44175.563692129632</v>
      </c>
      <c r="N420" s="37" t="s">
        <v>146</v>
      </c>
      <c r="O420" s="37" t="s">
        <v>147</v>
      </c>
      <c r="P420" s="145">
        <f t="shared" si="31"/>
        <v>1.0035995370417368</v>
      </c>
      <c r="Q420" s="34">
        <f t="shared" si="30"/>
        <v>10050</v>
      </c>
      <c r="R420" s="145">
        <f t="shared" si="32"/>
        <v>0.56009259259259259</v>
      </c>
      <c r="S420" s="145">
        <f t="shared" si="33"/>
        <v>0.56369212962962967</v>
      </c>
      <c r="T420" s="172" t="str">
        <f t="shared" si="34"/>
        <v>High Valued</v>
      </c>
    </row>
    <row r="421" spans="1:20">
      <c r="A421" s="35">
        <v>44174.450671296298</v>
      </c>
      <c r="B421" s="36" t="s">
        <v>1250</v>
      </c>
      <c r="C421" s="37" t="s">
        <v>827</v>
      </c>
      <c r="D421" s="37" t="s">
        <v>270</v>
      </c>
      <c r="E421" s="37" t="s">
        <v>271</v>
      </c>
      <c r="F421" s="37" t="s">
        <v>142</v>
      </c>
      <c r="G421" s="37" t="s">
        <v>272</v>
      </c>
      <c r="H421" s="37" t="s">
        <v>273</v>
      </c>
      <c r="I421" s="38">
        <v>1</v>
      </c>
      <c r="J421" s="38">
        <v>1500</v>
      </c>
      <c r="K421" s="37" t="s">
        <v>42</v>
      </c>
      <c r="L421" s="36" t="s">
        <v>1247</v>
      </c>
      <c r="M421" s="35">
        <v>44175.581122685187</v>
      </c>
      <c r="N421" s="37" t="s">
        <v>146</v>
      </c>
      <c r="O421" s="37" t="s">
        <v>147</v>
      </c>
      <c r="P421" s="145">
        <f t="shared" si="31"/>
        <v>1.1304513888899237</v>
      </c>
      <c r="Q421" s="34">
        <f t="shared" si="30"/>
        <v>1500</v>
      </c>
      <c r="R421" s="145">
        <f t="shared" si="32"/>
        <v>0.45067129629629626</v>
      </c>
      <c r="S421" s="145">
        <f t="shared" si="33"/>
        <v>0.58112268518518517</v>
      </c>
      <c r="T421" s="172" t="str">
        <f t="shared" si="34"/>
        <v>Lower Valued</v>
      </c>
    </row>
    <row r="422" spans="1:20">
      <c r="A422" s="35">
        <v>44174.450671296298</v>
      </c>
      <c r="B422" s="36" t="s">
        <v>1250</v>
      </c>
      <c r="C422" s="37" t="s">
        <v>827</v>
      </c>
      <c r="D422" s="37" t="s">
        <v>270</v>
      </c>
      <c r="E422" s="37" t="s">
        <v>271</v>
      </c>
      <c r="F422" s="37" t="s">
        <v>142</v>
      </c>
      <c r="G422" s="37" t="s">
        <v>272</v>
      </c>
      <c r="H422" s="37" t="s">
        <v>274</v>
      </c>
      <c r="I422" s="38">
        <v>1</v>
      </c>
      <c r="J422" s="38">
        <v>1</v>
      </c>
      <c r="K422" s="37" t="s">
        <v>42</v>
      </c>
      <c r="L422" s="36" t="s">
        <v>1247</v>
      </c>
      <c r="M422" s="35">
        <v>44175.581122685187</v>
      </c>
      <c r="N422" s="37" t="s">
        <v>146</v>
      </c>
      <c r="O422" s="37" t="s">
        <v>147</v>
      </c>
      <c r="P422" s="145">
        <f t="shared" si="31"/>
        <v>1.1304513888899237</v>
      </c>
      <c r="Q422" s="34">
        <f t="shared" si="30"/>
        <v>1</v>
      </c>
      <c r="R422" s="145">
        <f t="shared" si="32"/>
        <v>0.45067129629629626</v>
      </c>
      <c r="S422" s="145">
        <f t="shared" si="33"/>
        <v>0.58112268518518517</v>
      </c>
      <c r="T422" s="172" t="str">
        <f t="shared" si="34"/>
        <v>Lower Valued</v>
      </c>
    </row>
    <row r="423" spans="1:20">
      <c r="A423" s="35">
        <v>44174.648217592592</v>
      </c>
      <c r="B423" s="36" t="s">
        <v>1133</v>
      </c>
      <c r="C423" s="37" t="s">
        <v>99</v>
      </c>
      <c r="D423" s="37" t="s">
        <v>94</v>
      </c>
      <c r="E423" s="37" t="s">
        <v>95</v>
      </c>
      <c r="F423" s="37" t="s">
        <v>142</v>
      </c>
      <c r="G423" s="37" t="s">
        <v>96</v>
      </c>
      <c r="H423" s="37" t="s">
        <v>98</v>
      </c>
      <c r="I423" s="38">
        <v>4</v>
      </c>
      <c r="J423" s="38">
        <v>8500</v>
      </c>
      <c r="K423" s="37" t="s">
        <v>42</v>
      </c>
      <c r="L423" s="36" t="s">
        <v>1132</v>
      </c>
      <c r="M423" s="35">
        <v>44175.600590277776</v>
      </c>
      <c r="N423" s="37" t="s">
        <v>146</v>
      </c>
      <c r="O423" s="37" t="s">
        <v>147</v>
      </c>
      <c r="P423" s="145">
        <f t="shared" si="31"/>
        <v>0.95237268518394558</v>
      </c>
      <c r="Q423" s="34">
        <f t="shared" si="30"/>
        <v>34000</v>
      </c>
      <c r="R423" s="145">
        <f t="shared" si="32"/>
        <v>0.6482175925925926</v>
      </c>
      <c r="S423" s="145">
        <f t="shared" si="33"/>
        <v>0.60059027777777774</v>
      </c>
      <c r="T423" s="172" t="str">
        <f t="shared" si="34"/>
        <v>High Valued</v>
      </c>
    </row>
    <row r="424" spans="1:20">
      <c r="A424" s="35">
        <v>44174.648217592592</v>
      </c>
      <c r="B424" s="36" t="s">
        <v>1133</v>
      </c>
      <c r="C424" s="37" t="s">
        <v>99</v>
      </c>
      <c r="D424" s="37" t="s">
        <v>94</v>
      </c>
      <c r="E424" s="37" t="s">
        <v>107</v>
      </c>
      <c r="F424" s="37" t="s">
        <v>142</v>
      </c>
      <c r="G424" s="37" t="s">
        <v>96</v>
      </c>
      <c r="H424" s="37" t="s">
        <v>109</v>
      </c>
      <c r="I424" s="38">
        <v>1</v>
      </c>
      <c r="J424" s="38">
        <v>11120</v>
      </c>
      <c r="K424" s="37" t="s">
        <v>42</v>
      </c>
      <c r="L424" s="36" t="s">
        <v>1132</v>
      </c>
      <c r="M424" s="35">
        <v>44175.600590277776</v>
      </c>
      <c r="N424" s="37" t="s">
        <v>146</v>
      </c>
      <c r="O424" s="37" t="s">
        <v>147</v>
      </c>
      <c r="P424" s="145">
        <f t="shared" si="31"/>
        <v>0.95237268518394558</v>
      </c>
      <c r="Q424" s="34">
        <f t="shared" si="30"/>
        <v>11120</v>
      </c>
      <c r="R424" s="145">
        <f t="shared" si="32"/>
        <v>0.6482175925925926</v>
      </c>
      <c r="S424" s="145">
        <f t="shared" si="33"/>
        <v>0.60059027777777774</v>
      </c>
      <c r="T424" s="172" t="str">
        <f t="shared" si="34"/>
        <v>High Valued</v>
      </c>
    </row>
    <row r="425" spans="1:20">
      <c r="A425" s="35">
        <v>44174.648217592592</v>
      </c>
      <c r="B425" s="36" t="s">
        <v>1133</v>
      </c>
      <c r="C425" s="37" t="s">
        <v>99</v>
      </c>
      <c r="D425" s="37" t="s">
        <v>68</v>
      </c>
      <c r="E425" s="37" t="s">
        <v>113</v>
      </c>
      <c r="F425" s="37" t="s">
        <v>142</v>
      </c>
      <c r="G425" s="37" t="s">
        <v>114</v>
      </c>
      <c r="H425" s="37" t="s">
        <v>359</v>
      </c>
      <c r="I425" s="38">
        <v>20</v>
      </c>
      <c r="J425" s="38">
        <v>700</v>
      </c>
      <c r="K425" s="37" t="s">
        <v>42</v>
      </c>
      <c r="L425" s="36" t="s">
        <v>1132</v>
      </c>
      <c r="M425" s="35">
        <v>44175.600590277776</v>
      </c>
      <c r="N425" s="37" t="s">
        <v>146</v>
      </c>
      <c r="O425" s="37" t="s">
        <v>147</v>
      </c>
      <c r="P425" s="145">
        <f t="shared" si="31"/>
        <v>0.95237268518394558</v>
      </c>
      <c r="Q425" s="34">
        <f t="shared" si="30"/>
        <v>14000</v>
      </c>
      <c r="R425" s="145">
        <f t="shared" si="32"/>
        <v>0.6482175925925926</v>
      </c>
      <c r="S425" s="145">
        <f t="shared" si="33"/>
        <v>0.60059027777777774</v>
      </c>
      <c r="T425" s="172" t="str">
        <f t="shared" si="34"/>
        <v>High Valued</v>
      </c>
    </row>
    <row r="426" spans="1:20">
      <c r="A426" s="35">
        <v>44174.731458333335</v>
      </c>
      <c r="B426" s="36" t="s">
        <v>1054</v>
      </c>
      <c r="C426" s="37" t="s">
        <v>1055</v>
      </c>
      <c r="D426" s="37" t="s">
        <v>270</v>
      </c>
      <c r="E426" s="37" t="s">
        <v>271</v>
      </c>
      <c r="F426" s="37" t="s">
        <v>142</v>
      </c>
      <c r="G426" s="37" t="s">
        <v>272</v>
      </c>
      <c r="H426" s="37" t="s">
        <v>274</v>
      </c>
      <c r="I426" s="38">
        <v>1</v>
      </c>
      <c r="J426" s="38">
        <v>1</v>
      </c>
      <c r="K426" s="37" t="s">
        <v>42</v>
      </c>
      <c r="L426" s="36" t="s">
        <v>1056</v>
      </c>
      <c r="M426" s="35">
        <v>44175.60255787037</v>
      </c>
      <c r="N426" s="37" t="s">
        <v>146</v>
      </c>
      <c r="O426" s="37" t="s">
        <v>147</v>
      </c>
      <c r="P426" s="145">
        <f t="shared" si="31"/>
        <v>0.87109953703475185</v>
      </c>
      <c r="Q426" s="34">
        <f t="shared" si="30"/>
        <v>1</v>
      </c>
      <c r="R426" s="145">
        <f t="shared" si="32"/>
        <v>0.73145833333333332</v>
      </c>
      <c r="S426" s="145">
        <f t="shared" si="33"/>
        <v>0.60255787037037034</v>
      </c>
      <c r="T426" s="172" t="str">
        <f t="shared" si="34"/>
        <v>Lower Valued</v>
      </c>
    </row>
    <row r="427" spans="1:20">
      <c r="A427" s="35">
        <v>44174.731458333335</v>
      </c>
      <c r="B427" s="36" t="s">
        <v>1054</v>
      </c>
      <c r="C427" s="37" t="s">
        <v>1055</v>
      </c>
      <c r="D427" s="37" t="s">
        <v>270</v>
      </c>
      <c r="E427" s="37" t="s">
        <v>271</v>
      </c>
      <c r="F427" s="37" t="s">
        <v>142</v>
      </c>
      <c r="G427" s="37" t="s">
        <v>272</v>
      </c>
      <c r="H427" s="37" t="s">
        <v>273</v>
      </c>
      <c r="I427" s="38">
        <v>1</v>
      </c>
      <c r="J427" s="38">
        <v>1500</v>
      </c>
      <c r="K427" s="37" t="s">
        <v>42</v>
      </c>
      <c r="L427" s="36" t="s">
        <v>1056</v>
      </c>
      <c r="M427" s="35">
        <v>44175.60255787037</v>
      </c>
      <c r="N427" s="37" t="s">
        <v>146</v>
      </c>
      <c r="O427" s="37" t="s">
        <v>147</v>
      </c>
      <c r="P427" s="145">
        <f t="shared" si="31"/>
        <v>0.87109953703475185</v>
      </c>
      <c r="Q427" s="34">
        <f t="shared" si="30"/>
        <v>1500</v>
      </c>
      <c r="R427" s="145">
        <f t="shared" si="32"/>
        <v>0.73145833333333332</v>
      </c>
      <c r="S427" s="145">
        <f t="shared" si="33"/>
        <v>0.60255787037037034</v>
      </c>
      <c r="T427" s="172" t="str">
        <f t="shared" si="34"/>
        <v>Lower Valued</v>
      </c>
    </row>
    <row r="428" spans="1:20">
      <c r="A428" s="35">
        <v>44173.868761574071</v>
      </c>
      <c r="B428" s="36" t="s">
        <v>547</v>
      </c>
      <c r="C428" s="37" t="s">
        <v>548</v>
      </c>
      <c r="D428" s="37" t="s">
        <v>140</v>
      </c>
      <c r="E428" s="37" t="s">
        <v>141</v>
      </c>
      <c r="F428" s="37" t="s">
        <v>142</v>
      </c>
      <c r="G428" s="37" t="s">
        <v>143</v>
      </c>
      <c r="H428" s="37" t="s">
        <v>144</v>
      </c>
      <c r="I428" s="38">
        <v>2</v>
      </c>
      <c r="J428" s="38">
        <v>11200</v>
      </c>
      <c r="K428" s="37" t="s">
        <v>42</v>
      </c>
      <c r="L428" s="36" t="s">
        <v>539</v>
      </c>
      <c r="M428" s="35">
        <v>44175.687222222223</v>
      </c>
      <c r="N428" s="37" t="s">
        <v>146</v>
      </c>
      <c r="O428" s="37" t="s">
        <v>54</v>
      </c>
      <c r="P428" s="145">
        <f t="shared" si="31"/>
        <v>1.8184606481518131</v>
      </c>
      <c r="Q428" s="34">
        <f t="shared" si="30"/>
        <v>22400</v>
      </c>
      <c r="R428" s="145">
        <f t="shared" si="32"/>
        <v>0.86876157407407406</v>
      </c>
      <c r="S428" s="145">
        <f t="shared" si="33"/>
        <v>0.68722222222222218</v>
      </c>
      <c r="T428" s="172" t="str">
        <f t="shared" si="34"/>
        <v>High Valued</v>
      </c>
    </row>
    <row r="429" spans="1:20">
      <c r="A429" s="35">
        <v>44174.675821759258</v>
      </c>
      <c r="B429" s="36" t="s">
        <v>659</v>
      </c>
      <c r="C429" s="37" t="s">
        <v>658</v>
      </c>
      <c r="D429" s="37" t="s">
        <v>530</v>
      </c>
      <c r="E429" s="37" t="s">
        <v>531</v>
      </c>
      <c r="F429" s="37" t="s">
        <v>142</v>
      </c>
      <c r="G429" s="37" t="s">
        <v>532</v>
      </c>
      <c r="H429" s="37" t="s">
        <v>533</v>
      </c>
      <c r="I429" s="38">
        <v>1</v>
      </c>
      <c r="J429" s="38">
        <v>4200</v>
      </c>
      <c r="K429" s="37" t="s">
        <v>42</v>
      </c>
      <c r="L429" s="36" t="s">
        <v>654</v>
      </c>
      <c r="M429" s="35">
        <v>44175.720509259256</v>
      </c>
      <c r="N429" s="37" t="s">
        <v>146</v>
      </c>
      <c r="O429" s="37" t="s">
        <v>147</v>
      </c>
      <c r="P429" s="145">
        <f t="shared" si="31"/>
        <v>1.0446874999979627</v>
      </c>
      <c r="Q429" s="34">
        <f t="shared" si="30"/>
        <v>4200</v>
      </c>
      <c r="R429" s="145">
        <f t="shared" si="32"/>
        <v>0.67582175925925936</v>
      </c>
      <c r="S429" s="145">
        <f t="shared" si="33"/>
        <v>0.72050925925925924</v>
      </c>
      <c r="T429" s="172" t="str">
        <f t="shared" si="34"/>
        <v>Lower Valued</v>
      </c>
    </row>
    <row r="430" spans="1:20">
      <c r="A430" s="35">
        <v>44174.675821759258</v>
      </c>
      <c r="B430" s="36" t="s">
        <v>659</v>
      </c>
      <c r="C430" s="37" t="s">
        <v>658</v>
      </c>
      <c r="D430" s="37" t="s">
        <v>660</v>
      </c>
      <c r="E430" s="37" t="s">
        <v>661</v>
      </c>
      <c r="F430" s="37" t="s">
        <v>142</v>
      </c>
      <c r="G430" s="37" t="s">
        <v>114</v>
      </c>
      <c r="H430" s="37" t="s">
        <v>662</v>
      </c>
      <c r="I430" s="38">
        <v>1</v>
      </c>
      <c r="J430" s="38">
        <v>1550</v>
      </c>
      <c r="K430" s="37" t="s">
        <v>42</v>
      </c>
      <c r="L430" s="36" t="s">
        <v>654</v>
      </c>
      <c r="M430" s="35">
        <v>44175.720509259256</v>
      </c>
      <c r="N430" s="37" t="s">
        <v>146</v>
      </c>
      <c r="O430" s="37" t="s">
        <v>147</v>
      </c>
      <c r="P430" s="145">
        <f t="shared" si="31"/>
        <v>1.0446874999979627</v>
      </c>
      <c r="Q430" s="34">
        <f t="shared" si="30"/>
        <v>1550</v>
      </c>
      <c r="R430" s="145">
        <f t="shared" si="32"/>
        <v>0.67582175925925936</v>
      </c>
      <c r="S430" s="145">
        <f t="shared" si="33"/>
        <v>0.72050925925925924</v>
      </c>
      <c r="T430" s="172" t="str">
        <f t="shared" si="34"/>
        <v>Lower Valued</v>
      </c>
    </row>
    <row r="431" spans="1:20">
      <c r="A431" s="35">
        <v>44174.675833333335</v>
      </c>
      <c r="B431" s="36" t="s">
        <v>659</v>
      </c>
      <c r="C431" s="37" t="s">
        <v>658</v>
      </c>
      <c r="D431" s="37" t="s">
        <v>140</v>
      </c>
      <c r="E431" s="37" t="s">
        <v>214</v>
      </c>
      <c r="F431" s="37" t="s">
        <v>142</v>
      </c>
      <c r="G431" s="37" t="s">
        <v>114</v>
      </c>
      <c r="H431" s="37" t="s">
        <v>215</v>
      </c>
      <c r="I431" s="38">
        <v>1</v>
      </c>
      <c r="J431" s="38">
        <v>7450</v>
      </c>
      <c r="K431" s="37" t="s">
        <v>42</v>
      </c>
      <c r="L431" s="36" t="s">
        <v>654</v>
      </c>
      <c r="M431" s="35">
        <v>44175.720509259256</v>
      </c>
      <c r="N431" s="37" t="s">
        <v>146</v>
      </c>
      <c r="O431" s="37" t="s">
        <v>147</v>
      </c>
      <c r="P431" s="145">
        <f t="shared" si="31"/>
        <v>1.0446759259211831</v>
      </c>
      <c r="Q431" s="34">
        <f t="shared" si="30"/>
        <v>7450</v>
      </c>
      <c r="R431" s="145">
        <f t="shared" si="32"/>
        <v>0.67583333333333329</v>
      </c>
      <c r="S431" s="145">
        <f t="shared" si="33"/>
        <v>0.72050925925925924</v>
      </c>
      <c r="T431" s="172" t="str">
        <f t="shared" si="34"/>
        <v>Lower Valued</v>
      </c>
    </row>
    <row r="432" spans="1:20">
      <c r="A432" s="35">
        <v>44174.675833333335</v>
      </c>
      <c r="B432" s="36" t="s">
        <v>659</v>
      </c>
      <c r="C432" s="37" t="s">
        <v>658</v>
      </c>
      <c r="D432" s="37" t="s">
        <v>164</v>
      </c>
      <c r="E432" s="37" t="s">
        <v>167</v>
      </c>
      <c r="F432" s="37" t="s">
        <v>142</v>
      </c>
      <c r="G432" s="37" t="s">
        <v>96</v>
      </c>
      <c r="H432" s="37" t="s">
        <v>209</v>
      </c>
      <c r="I432" s="38">
        <v>2</v>
      </c>
      <c r="J432" s="38">
        <v>3750</v>
      </c>
      <c r="K432" s="37" t="s">
        <v>42</v>
      </c>
      <c r="L432" s="36" t="s">
        <v>654</v>
      </c>
      <c r="M432" s="35">
        <v>44175.720509259256</v>
      </c>
      <c r="N432" s="37" t="s">
        <v>146</v>
      </c>
      <c r="O432" s="37" t="s">
        <v>147</v>
      </c>
      <c r="P432" s="145">
        <f t="shared" si="31"/>
        <v>1.0446759259211831</v>
      </c>
      <c r="Q432" s="34">
        <f t="shared" si="30"/>
        <v>7500</v>
      </c>
      <c r="R432" s="145">
        <f t="shared" si="32"/>
        <v>0.67583333333333329</v>
      </c>
      <c r="S432" s="145">
        <f t="shared" si="33"/>
        <v>0.72050925925925924</v>
      </c>
      <c r="T432" s="172" t="str">
        <f t="shared" si="34"/>
        <v>Lower Valued</v>
      </c>
    </row>
    <row r="433" spans="1:20">
      <c r="A433" s="35">
        <v>44174.675833333335</v>
      </c>
      <c r="B433" s="36" t="s">
        <v>659</v>
      </c>
      <c r="C433" s="37" t="s">
        <v>658</v>
      </c>
      <c r="D433" s="37" t="s">
        <v>164</v>
      </c>
      <c r="E433" s="37" t="s">
        <v>165</v>
      </c>
      <c r="F433" s="37" t="s">
        <v>142</v>
      </c>
      <c r="G433" s="37" t="s">
        <v>96</v>
      </c>
      <c r="H433" s="37" t="s">
        <v>204</v>
      </c>
      <c r="I433" s="38">
        <v>1</v>
      </c>
      <c r="J433" s="38">
        <v>8800</v>
      </c>
      <c r="K433" s="37" t="s">
        <v>42</v>
      </c>
      <c r="L433" s="36" t="s">
        <v>654</v>
      </c>
      <c r="M433" s="35">
        <v>44175.720509259256</v>
      </c>
      <c r="N433" s="37" t="s">
        <v>146</v>
      </c>
      <c r="O433" s="37" t="s">
        <v>147</v>
      </c>
      <c r="P433" s="145">
        <f t="shared" si="31"/>
        <v>1.0446759259211831</v>
      </c>
      <c r="Q433" s="34">
        <f t="shared" si="30"/>
        <v>8800</v>
      </c>
      <c r="R433" s="145">
        <f t="shared" si="32"/>
        <v>0.67583333333333329</v>
      </c>
      <c r="S433" s="145">
        <f t="shared" si="33"/>
        <v>0.72050925925925924</v>
      </c>
      <c r="T433" s="172" t="str">
        <f t="shared" si="34"/>
        <v>Lower Valued</v>
      </c>
    </row>
    <row r="434" spans="1:20">
      <c r="A434" s="35">
        <v>44174.675833333335</v>
      </c>
      <c r="B434" s="36" t="s">
        <v>659</v>
      </c>
      <c r="C434" s="37" t="s">
        <v>658</v>
      </c>
      <c r="D434" s="37" t="s">
        <v>68</v>
      </c>
      <c r="E434" s="37" t="s">
        <v>113</v>
      </c>
      <c r="F434" s="37" t="s">
        <v>142</v>
      </c>
      <c r="G434" s="37" t="s">
        <v>114</v>
      </c>
      <c r="H434" s="37" t="s">
        <v>359</v>
      </c>
      <c r="I434" s="38">
        <v>1</v>
      </c>
      <c r="J434" s="38">
        <v>700</v>
      </c>
      <c r="K434" s="37" t="s">
        <v>42</v>
      </c>
      <c r="L434" s="36" t="s">
        <v>654</v>
      </c>
      <c r="M434" s="35">
        <v>44175.720509259256</v>
      </c>
      <c r="N434" s="37" t="s">
        <v>146</v>
      </c>
      <c r="O434" s="37" t="s">
        <v>147</v>
      </c>
      <c r="P434" s="145">
        <f t="shared" si="31"/>
        <v>1.0446759259211831</v>
      </c>
      <c r="Q434" s="34">
        <f t="shared" si="30"/>
        <v>700</v>
      </c>
      <c r="R434" s="145">
        <f t="shared" si="32"/>
        <v>0.67583333333333329</v>
      </c>
      <c r="S434" s="145">
        <f t="shared" si="33"/>
        <v>0.72050925925925924</v>
      </c>
      <c r="T434" s="172" t="str">
        <f t="shared" si="34"/>
        <v>Lower Valued</v>
      </c>
    </row>
    <row r="435" spans="1:20">
      <c r="A435" s="35">
        <v>44174.677662037036</v>
      </c>
      <c r="B435" s="36" t="s">
        <v>935</v>
      </c>
      <c r="C435" s="37" t="s">
        <v>936</v>
      </c>
      <c r="D435" s="37" t="s">
        <v>270</v>
      </c>
      <c r="E435" s="37" t="s">
        <v>271</v>
      </c>
      <c r="F435" s="37" t="s">
        <v>142</v>
      </c>
      <c r="G435" s="37" t="s">
        <v>272</v>
      </c>
      <c r="H435" s="37" t="s">
        <v>273</v>
      </c>
      <c r="I435" s="38">
        <v>1</v>
      </c>
      <c r="J435" s="38">
        <v>1500</v>
      </c>
      <c r="K435" s="37" t="s">
        <v>42</v>
      </c>
      <c r="L435" s="36" t="s">
        <v>937</v>
      </c>
      <c r="M435" s="35">
        <v>44175.756377314814</v>
      </c>
      <c r="N435" s="37" t="s">
        <v>146</v>
      </c>
      <c r="O435" s="37" t="s">
        <v>147</v>
      </c>
      <c r="P435" s="145">
        <f t="shared" si="31"/>
        <v>1.0787152777775191</v>
      </c>
      <c r="Q435" s="34">
        <f t="shared" si="30"/>
        <v>1500</v>
      </c>
      <c r="R435" s="145">
        <f t="shared" si="32"/>
        <v>0.67766203703703709</v>
      </c>
      <c r="S435" s="145">
        <f t="shared" si="33"/>
        <v>0.75637731481481485</v>
      </c>
      <c r="T435" s="172" t="str">
        <f t="shared" si="34"/>
        <v>Lower Valued</v>
      </c>
    </row>
    <row r="436" spans="1:20">
      <c r="A436" s="35">
        <v>44174.677662037036</v>
      </c>
      <c r="B436" s="36" t="s">
        <v>935</v>
      </c>
      <c r="C436" s="37" t="s">
        <v>936</v>
      </c>
      <c r="D436" s="37" t="s">
        <v>270</v>
      </c>
      <c r="E436" s="37" t="s">
        <v>271</v>
      </c>
      <c r="F436" s="37" t="s">
        <v>142</v>
      </c>
      <c r="G436" s="37" t="s">
        <v>272</v>
      </c>
      <c r="H436" s="37" t="s">
        <v>274</v>
      </c>
      <c r="I436" s="38">
        <v>1</v>
      </c>
      <c r="J436" s="38">
        <v>1</v>
      </c>
      <c r="K436" s="37" t="s">
        <v>42</v>
      </c>
      <c r="L436" s="36" t="s">
        <v>937</v>
      </c>
      <c r="M436" s="35">
        <v>44175.756377314814</v>
      </c>
      <c r="N436" s="37" t="s">
        <v>146</v>
      </c>
      <c r="O436" s="37" t="s">
        <v>147</v>
      </c>
      <c r="P436" s="145">
        <f t="shared" si="31"/>
        <v>1.0787152777775191</v>
      </c>
      <c r="Q436" s="34">
        <f t="shared" si="30"/>
        <v>1</v>
      </c>
      <c r="R436" s="145">
        <f t="shared" si="32"/>
        <v>0.67766203703703709</v>
      </c>
      <c r="S436" s="145">
        <f t="shared" si="33"/>
        <v>0.75637731481481485</v>
      </c>
      <c r="T436" s="172" t="str">
        <f t="shared" si="34"/>
        <v>Lower Valued</v>
      </c>
    </row>
    <row r="437" spans="1:20">
      <c r="A437" s="35">
        <v>44174.346631944441</v>
      </c>
      <c r="B437" s="36" t="s">
        <v>750</v>
      </c>
      <c r="C437" s="37" t="s">
        <v>368</v>
      </c>
      <c r="D437" s="37" t="s">
        <v>94</v>
      </c>
      <c r="E437" s="37" t="s">
        <v>95</v>
      </c>
      <c r="F437" s="37" t="s">
        <v>142</v>
      </c>
      <c r="G437" s="37" t="s">
        <v>96</v>
      </c>
      <c r="H437" s="37" t="s">
        <v>98</v>
      </c>
      <c r="I437" s="38">
        <v>2</v>
      </c>
      <c r="J437" s="38">
        <v>8500</v>
      </c>
      <c r="K437" s="37" t="s">
        <v>42</v>
      </c>
      <c r="L437" s="36" t="s">
        <v>751</v>
      </c>
      <c r="M437" s="35">
        <v>44175.957650462966</v>
      </c>
      <c r="N437" s="37" t="s">
        <v>295</v>
      </c>
      <c r="O437" s="37" t="s">
        <v>147</v>
      </c>
      <c r="P437" s="145">
        <f t="shared" si="31"/>
        <v>1.6110185185243608</v>
      </c>
      <c r="Q437" s="34">
        <f t="shared" si="30"/>
        <v>17000</v>
      </c>
      <c r="R437" s="145">
        <f t="shared" si="32"/>
        <v>0.3466319444444444</v>
      </c>
      <c r="S437" s="145">
        <f t="shared" si="33"/>
        <v>0.95765046296296286</v>
      </c>
      <c r="T437" s="172" t="str">
        <f t="shared" si="34"/>
        <v>High Valued</v>
      </c>
    </row>
    <row r="438" spans="1:20">
      <c r="A438" s="35">
        <v>44174.346631944441</v>
      </c>
      <c r="B438" s="36" t="s">
        <v>750</v>
      </c>
      <c r="C438" s="37" t="s">
        <v>368</v>
      </c>
      <c r="D438" s="37" t="s">
        <v>140</v>
      </c>
      <c r="E438" s="37" t="s">
        <v>141</v>
      </c>
      <c r="F438" s="37" t="s">
        <v>142</v>
      </c>
      <c r="G438" s="37" t="s">
        <v>143</v>
      </c>
      <c r="H438" s="37" t="s">
        <v>313</v>
      </c>
      <c r="I438" s="38">
        <v>2</v>
      </c>
      <c r="J438" s="38">
        <v>10050</v>
      </c>
      <c r="K438" s="37" t="s">
        <v>42</v>
      </c>
      <c r="L438" s="36" t="s">
        <v>751</v>
      </c>
      <c r="M438" s="35">
        <v>44175.957650462966</v>
      </c>
      <c r="N438" s="37" t="s">
        <v>295</v>
      </c>
      <c r="O438" s="37" t="s">
        <v>147</v>
      </c>
      <c r="P438" s="145">
        <f t="shared" si="31"/>
        <v>1.6110185185243608</v>
      </c>
      <c r="Q438" s="34">
        <f t="shared" si="30"/>
        <v>20100</v>
      </c>
      <c r="R438" s="145">
        <f t="shared" si="32"/>
        <v>0.3466319444444444</v>
      </c>
      <c r="S438" s="145">
        <f t="shared" si="33"/>
        <v>0.95765046296296286</v>
      </c>
      <c r="T438" s="172" t="str">
        <f t="shared" si="34"/>
        <v>High Valued</v>
      </c>
    </row>
    <row r="439" spans="1:20">
      <c r="A439" s="35">
        <v>44174.346631944441</v>
      </c>
      <c r="B439" s="36" t="s">
        <v>750</v>
      </c>
      <c r="C439" s="37" t="s">
        <v>368</v>
      </c>
      <c r="D439" s="37" t="s">
        <v>140</v>
      </c>
      <c r="E439" s="37" t="s">
        <v>214</v>
      </c>
      <c r="F439" s="37" t="s">
        <v>142</v>
      </c>
      <c r="G439" s="37" t="s">
        <v>114</v>
      </c>
      <c r="H439" s="37" t="s">
        <v>215</v>
      </c>
      <c r="I439" s="38">
        <v>2</v>
      </c>
      <c r="J439" s="38">
        <v>7450</v>
      </c>
      <c r="K439" s="37" t="s">
        <v>42</v>
      </c>
      <c r="L439" s="36" t="s">
        <v>751</v>
      </c>
      <c r="M439" s="35">
        <v>44175.957650462966</v>
      </c>
      <c r="N439" s="37" t="s">
        <v>295</v>
      </c>
      <c r="O439" s="37" t="s">
        <v>147</v>
      </c>
      <c r="P439" s="145">
        <f t="shared" si="31"/>
        <v>1.6110185185243608</v>
      </c>
      <c r="Q439" s="34">
        <f t="shared" si="30"/>
        <v>14900</v>
      </c>
      <c r="R439" s="145">
        <f t="shared" si="32"/>
        <v>0.3466319444444444</v>
      </c>
      <c r="S439" s="145">
        <f t="shared" si="33"/>
        <v>0.95765046296296286</v>
      </c>
      <c r="T439" s="172" t="str">
        <f t="shared" si="34"/>
        <v>High Valued</v>
      </c>
    </row>
    <row r="440" spans="1:20">
      <c r="A440" s="35">
        <v>44175.570023148146</v>
      </c>
      <c r="B440" s="36" t="s">
        <v>1203</v>
      </c>
      <c r="C440" s="37" t="s">
        <v>1058</v>
      </c>
      <c r="D440" s="37" t="s">
        <v>94</v>
      </c>
      <c r="E440" s="37" t="s">
        <v>95</v>
      </c>
      <c r="F440" s="37" t="s">
        <v>142</v>
      </c>
      <c r="G440" s="37" t="s">
        <v>96</v>
      </c>
      <c r="H440" s="37" t="s">
        <v>170</v>
      </c>
      <c r="I440" s="38">
        <v>4</v>
      </c>
      <c r="J440" s="38">
        <v>6750</v>
      </c>
      <c r="K440" s="37" t="s">
        <v>42</v>
      </c>
      <c r="L440" s="36" t="s">
        <v>1200</v>
      </c>
      <c r="M440" s="35">
        <v>44176.374108796299</v>
      </c>
      <c r="N440" s="37" t="s">
        <v>146</v>
      </c>
      <c r="O440" s="37" t="s">
        <v>147</v>
      </c>
      <c r="P440" s="145">
        <f t="shared" si="31"/>
        <v>0.80408564815297723</v>
      </c>
      <c r="Q440" s="34">
        <f t="shared" si="30"/>
        <v>27000</v>
      </c>
      <c r="R440" s="145">
        <f t="shared" si="32"/>
        <v>0.57002314814814814</v>
      </c>
      <c r="S440" s="145">
        <f t="shared" si="33"/>
        <v>0.37410879629629629</v>
      </c>
      <c r="T440" s="172" t="str">
        <f t="shared" si="34"/>
        <v>High Valued</v>
      </c>
    </row>
    <row r="441" spans="1:20">
      <c r="A441" s="35">
        <v>44175.570023148146</v>
      </c>
      <c r="B441" s="36" t="s">
        <v>1203</v>
      </c>
      <c r="C441" s="37" t="s">
        <v>1058</v>
      </c>
      <c r="D441" s="37" t="s">
        <v>530</v>
      </c>
      <c r="E441" s="37" t="s">
        <v>531</v>
      </c>
      <c r="F441" s="37" t="s">
        <v>142</v>
      </c>
      <c r="G441" s="37" t="s">
        <v>532</v>
      </c>
      <c r="H441" s="37" t="s">
        <v>651</v>
      </c>
      <c r="I441" s="38">
        <v>1</v>
      </c>
      <c r="J441" s="38">
        <v>4200</v>
      </c>
      <c r="K441" s="37" t="s">
        <v>42</v>
      </c>
      <c r="L441" s="36" t="s">
        <v>1200</v>
      </c>
      <c r="M441" s="35">
        <v>44176.374108796299</v>
      </c>
      <c r="N441" s="37" t="s">
        <v>146</v>
      </c>
      <c r="O441" s="37" t="s">
        <v>147</v>
      </c>
      <c r="P441" s="145">
        <f t="shared" si="31"/>
        <v>0.80408564815297723</v>
      </c>
      <c r="Q441" s="34">
        <f t="shared" si="30"/>
        <v>4200</v>
      </c>
      <c r="R441" s="145">
        <f t="shared" si="32"/>
        <v>0.57002314814814814</v>
      </c>
      <c r="S441" s="145">
        <f t="shared" si="33"/>
        <v>0.37410879629629629</v>
      </c>
      <c r="T441" s="172" t="str">
        <f t="shared" si="34"/>
        <v>Lower Valued</v>
      </c>
    </row>
    <row r="442" spans="1:20">
      <c r="A442" s="35">
        <v>44175.55568287037</v>
      </c>
      <c r="B442" s="36" t="s">
        <v>372</v>
      </c>
      <c r="C442" s="37" t="s">
        <v>373</v>
      </c>
      <c r="D442" s="37" t="s">
        <v>140</v>
      </c>
      <c r="E442" s="37" t="s">
        <v>141</v>
      </c>
      <c r="F442" s="37" t="s">
        <v>142</v>
      </c>
      <c r="G442" s="37" t="s">
        <v>143</v>
      </c>
      <c r="H442" s="37" t="s">
        <v>144</v>
      </c>
      <c r="I442" s="38">
        <v>2</v>
      </c>
      <c r="J442" s="38">
        <v>11200</v>
      </c>
      <c r="K442" s="37" t="s">
        <v>42</v>
      </c>
      <c r="L442" s="36" t="s">
        <v>374</v>
      </c>
      <c r="M442" s="35">
        <v>44176.410173611112</v>
      </c>
      <c r="N442" s="37" t="s">
        <v>146</v>
      </c>
      <c r="O442" s="37" t="s">
        <v>54</v>
      </c>
      <c r="P442" s="145">
        <f t="shared" si="31"/>
        <v>0.85449074074131204</v>
      </c>
      <c r="Q442" s="34">
        <f t="shared" si="30"/>
        <v>22400</v>
      </c>
      <c r="R442" s="145">
        <f t="shared" si="32"/>
        <v>0.55568287037037034</v>
      </c>
      <c r="S442" s="145">
        <f t="shared" si="33"/>
        <v>0.41017361111111111</v>
      </c>
      <c r="T442" s="172" t="str">
        <f t="shared" si="34"/>
        <v>High Valued</v>
      </c>
    </row>
    <row r="443" spans="1:20">
      <c r="A443" s="35">
        <v>44175.55568287037</v>
      </c>
      <c r="B443" s="36" t="s">
        <v>372</v>
      </c>
      <c r="C443" s="37" t="s">
        <v>373</v>
      </c>
      <c r="D443" s="37" t="s">
        <v>140</v>
      </c>
      <c r="E443" s="37" t="s">
        <v>141</v>
      </c>
      <c r="F443" s="37" t="s">
        <v>142</v>
      </c>
      <c r="G443" s="37" t="s">
        <v>143</v>
      </c>
      <c r="H443" s="37" t="s">
        <v>199</v>
      </c>
      <c r="I443" s="38">
        <v>3</v>
      </c>
      <c r="J443" s="38">
        <v>9120</v>
      </c>
      <c r="K443" s="37" t="s">
        <v>42</v>
      </c>
      <c r="L443" s="36" t="s">
        <v>374</v>
      </c>
      <c r="M443" s="35">
        <v>44176.410173611112</v>
      </c>
      <c r="N443" s="37" t="s">
        <v>146</v>
      </c>
      <c r="O443" s="37" t="s">
        <v>54</v>
      </c>
      <c r="P443" s="145">
        <f t="shared" si="31"/>
        <v>0.85449074074131204</v>
      </c>
      <c r="Q443" s="34">
        <f t="shared" si="30"/>
        <v>27360</v>
      </c>
      <c r="R443" s="145">
        <f t="shared" si="32"/>
        <v>0.55568287037037034</v>
      </c>
      <c r="S443" s="145">
        <f t="shared" si="33"/>
        <v>0.41017361111111111</v>
      </c>
      <c r="T443" s="172" t="str">
        <f t="shared" si="34"/>
        <v>High Valued</v>
      </c>
    </row>
    <row r="444" spans="1:20">
      <c r="A444" s="35">
        <v>44175.568252314813</v>
      </c>
      <c r="B444" s="36" t="s">
        <v>382</v>
      </c>
      <c r="C444" s="37" t="s">
        <v>383</v>
      </c>
      <c r="D444" s="37" t="s">
        <v>140</v>
      </c>
      <c r="E444" s="37" t="s">
        <v>141</v>
      </c>
      <c r="F444" s="37" t="s">
        <v>142</v>
      </c>
      <c r="G444" s="37" t="s">
        <v>143</v>
      </c>
      <c r="H444" s="37" t="s">
        <v>144</v>
      </c>
      <c r="I444" s="38">
        <v>1</v>
      </c>
      <c r="J444" s="38">
        <v>11200</v>
      </c>
      <c r="K444" s="37" t="s">
        <v>42</v>
      </c>
      <c r="L444" s="36" t="s">
        <v>374</v>
      </c>
      <c r="M444" s="35">
        <v>44176.427418981482</v>
      </c>
      <c r="N444" s="37" t="s">
        <v>146</v>
      </c>
      <c r="O444" s="37" t="s">
        <v>147</v>
      </c>
      <c r="P444" s="145">
        <f t="shared" si="31"/>
        <v>0.85916666666889796</v>
      </c>
      <c r="Q444" s="34">
        <f t="shared" si="30"/>
        <v>11200</v>
      </c>
      <c r="R444" s="145">
        <f t="shared" si="32"/>
        <v>0.56825231481481475</v>
      </c>
      <c r="S444" s="145">
        <f t="shared" si="33"/>
        <v>0.4274189814814815</v>
      </c>
      <c r="T444" s="172" t="str">
        <f t="shared" si="34"/>
        <v>High Valued</v>
      </c>
    </row>
    <row r="445" spans="1:20">
      <c r="A445" s="35">
        <v>44175.568252314813</v>
      </c>
      <c r="B445" s="36" t="s">
        <v>382</v>
      </c>
      <c r="C445" s="37" t="s">
        <v>383</v>
      </c>
      <c r="D445" s="37" t="s">
        <v>140</v>
      </c>
      <c r="E445" s="37" t="s">
        <v>141</v>
      </c>
      <c r="F445" s="37" t="s">
        <v>142</v>
      </c>
      <c r="G445" s="37" t="s">
        <v>143</v>
      </c>
      <c r="H445" s="37" t="s">
        <v>199</v>
      </c>
      <c r="I445" s="38">
        <v>1</v>
      </c>
      <c r="J445" s="38">
        <v>9120</v>
      </c>
      <c r="K445" s="37" t="s">
        <v>42</v>
      </c>
      <c r="L445" s="36" t="s">
        <v>374</v>
      </c>
      <c r="M445" s="35">
        <v>44176.427418981482</v>
      </c>
      <c r="N445" s="37" t="s">
        <v>146</v>
      </c>
      <c r="O445" s="37" t="s">
        <v>147</v>
      </c>
      <c r="P445" s="145">
        <f t="shared" si="31"/>
        <v>0.85916666666889796</v>
      </c>
      <c r="Q445" s="34">
        <f t="shared" si="30"/>
        <v>9120</v>
      </c>
      <c r="R445" s="145">
        <f t="shared" si="32"/>
        <v>0.56825231481481475</v>
      </c>
      <c r="S445" s="145">
        <f t="shared" si="33"/>
        <v>0.4274189814814815</v>
      </c>
      <c r="T445" s="172" t="str">
        <f t="shared" si="34"/>
        <v>Lower Valued</v>
      </c>
    </row>
    <row r="446" spans="1:20">
      <c r="A446" s="35">
        <v>44175.568252314813</v>
      </c>
      <c r="B446" s="36" t="s">
        <v>382</v>
      </c>
      <c r="C446" s="37" t="s">
        <v>383</v>
      </c>
      <c r="D446" s="37" t="s">
        <v>94</v>
      </c>
      <c r="E446" s="37" t="s">
        <v>95</v>
      </c>
      <c r="F446" s="37" t="s">
        <v>142</v>
      </c>
      <c r="G446" s="37" t="s">
        <v>96</v>
      </c>
      <c r="H446" s="37" t="s">
        <v>170</v>
      </c>
      <c r="I446" s="38">
        <v>1</v>
      </c>
      <c r="J446" s="38">
        <v>6750</v>
      </c>
      <c r="K446" s="37" t="s">
        <v>42</v>
      </c>
      <c r="L446" s="36" t="s">
        <v>374</v>
      </c>
      <c r="M446" s="35">
        <v>44176.427418981482</v>
      </c>
      <c r="N446" s="37" t="s">
        <v>146</v>
      </c>
      <c r="O446" s="37" t="s">
        <v>147</v>
      </c>
      <c r="P446" s="145">
        <f t="shared" si="31"/>
        <v>0.85916666666889796</v>
      </c>
      <c r="Q446" s="34">
        <f t="shared" si="30"/>
        <v>6750</v>
      </c>
      <c r="R446" s="145">
        <f t="shared" si="32"/>
        <v>0.56825231481481475</v>
      </c>
      <c r="S446" s="145">
        <f t="shared" si="33"/>
        <v>0.4274189814814815</v>
      </c>
      <c r="T446" s="172" t="str">
        <f t="shared" si="34"/>
        <v>Lower Valued</v>
      </c>
    </row>
    <row r="447" spans="1:20">
      <c r="A447" s="35">
        <v>44175.519178240742</v>
      </c>
      <c r="B447" s="36" t="s">
        <v>588</v>
      </c>
      <c r="C447" s="37" t="s">
        <v>589</v>
      </c>
      <c r="D447" s="37" t="s">
        <v>94</v>
      </c>
      <c r="E447" s="37" t="s">
        <v>95</v>
      </c>
      <c r="F447" s="37" t="s">
        <v>142</v>
      </c>
      <c r="G447" s="37" t="s">
        <v>96</v>
      </c>
      <c r="H447" s="37" t="s">
        <v>98</v>
      </c>
      <c r="I447" s="38">
        <v>3</v>
      </c>
      <c r="J447" s="38">
        <v>8500</v>
      </c>
      <c r="K447" s="37" t="s">
        <v>42</v>
      </c>
      <c r="L447" s="36" t="s">
        <v>586</v>
      </c>
      <c r="M447" s="35">
        <v>44176.503935185188</v>
      </c>
      <c r="N447" s="37" t="s">
        <v>146</v>
      </c>
      <c r="O447" s="37" t="s">
        <v>147</v>
      </c>
      <c r="P447" s="145">
        <f t="shared" si="31"/>
        <v>0.98475694444641704</v>
      </c>
      <c r="Q447" s="34">
        <f t="shared" si="30"/>
        <v>25500</v>
      </c>
      <c r="R447" s="145">
        <f t="shared" si="32"/>
        <v>0.5191782407407407</v>
      </c>
      <c r="S447" s="145">
        <f t="shared" si="33"/>
        <v>0.50393518518518521</v>
      </c>
      <c r="T447" s="172" t="str">
        <f t="shared" si="34"/>
        <v>High Valued</v>
      </c>
    </row>
    <row r="448" spans="1:20">
      <c r="A448" s="35">
        <v>44175.516284722224</v>
      </c>
      <c r="B448" s="36" t="s">
        <v>444</v>
      </c>
      <c r="C448" s="37" t="s">
        <v>445</v>
      </c>
      <c r="D448" s="37" t="s">
        <v>270</v>
      </c>
      <c r="E448" s="37" t="s">
        <v>271</v>
      </c>
      <c r="F448" s="37" t="s">
        <v>142</v>
      </c>
      <c r="G448" s="37" t="s">
        <v>272</v>
      </c>
      <c r="H448" s="37" t="s">
        <v>273</v>
      </c>
      <c r="I448" s="38">
        <v>1</v>
      </c>
      <c r="J448" s="38">
        <v>1500</v>
      </c>
      <c r="K448" s="37" t="s">
        <v>42</v>
      </c>
      <c r="L448" s="36" t="s">
        <v>414</v>
      </c>
      <c r="M448" s="35">
        <v>44176.506493055553</v>
      </c>
      <c r="N448" s="37" t="s">
        <v>295</v>
      </c>
      <c r="O448" s="37" t="s">
        <v>147</v>
      </c>
      <c r="P448" s="145">
        <f t="shared" si="31"/>
        <v>0.99020833332906477</v>
      </c>
      <c r="Q448" s="34">
        <f t="shared" si="30"/>
        <v>1500</v>
      </c>
      <c r="R448" s="145">
        <f t="shared" si="32"/>
        <v>0.51628472222222221</v>
      </c>
      <c r="S448" s="145">
        <f t="shared" si="33"/>
        <v>0.50649305555555557</v>
      </c>
      <c r="T448" s="172" t="str">
        <f t="shared" si="34"/>
        <v>Lower Valued</v>
      </c>
    </row>
    <row r="449" spans="1:20">
      <c r="A449" s="35">
        <v>44175.516284722224</v>
      </c>
      <c r="B449" s="36" t="s">
        <v>444</v>
      </c>
      <c r="C449" s="37" t="s">
        <v>445</v>
      </c>
      <c r="D449" s="37" t="s">
        <v>270</v>
      </c>
      <c r="E449" s="37" t="s">
        <v>271</v>
      </c>
      <c r="F449" s="37" t="s">
        <v>142</v>
      </c>
      <c r="G449" s="37" t="s">
        <v>272</v>
      </c>
      <c r="H449" s="37" t="s">
        <v>274</v>
      </c>
      <c r="I449" s="38">
        <v>1</v>
      </c>
      <c r="J449" s="38">
        <v>1</v>
      </c>
      <c r="K449" s="37" t="s">
        <v>42</v>
      </c>
      <c r="L449" s="36" t="s">
        <v>414</v>
      </c>
      <c r="M449" s="35">
        <v>44176.506493055553</v>
      </c>
      <c r="N449" s="37" t="s">
        <v>295</v>
      </c>
      <c r="O449" s="37" t="s">
        <v>147</v>
      </c>
      <c r="P449" s="145">
        <f t="shared" si="31"/>
        <v>0.99020833332906477</v>
      </c>
      <c r="Q449" s="34">
        <f t="shared" si="30"/>
        <v>1</v>
      </c>
      <c r="R449" s="145">
        <f t="shared" si="32"/>
        <v>0.51628472222222221</v>
      </c>
      <c r="S449" s="145">
        <f t="shared" si="33"/>
        <v>0.50649305555555557</v>
      </c>
      <c r="T449" s="172" t="str">
        <f t="shared" si="34"/>
        <v>Lower Valued</v>
      </c>
    </row>
    <row r="450" spans="1:20">
      <c r="A450" s="35">
        <v>44174.766331018516</v>
      </c>
      <c r="B450" s="36" t="s">
        <v>478</v>
      </c>
      <c r="C450" s="37" t="s">
        <v>473</v>
      </c>
      <c r="D450" s="37" t="s">
        <v>140</v>
      </c>
      <c r="E450" s="37" t="s">
        <v>214</v>
      </c>
      <c r="F450" s="37" t="s">
        <v>142</v>
      </c>
      <c r="G450" s="37" t="s">
        <v>114</v>
      </c>
      <c r="H450" s="37" t="s">
        <v>225</v>
      </c>
      <c r="I450" s="38">
        <v>5.5</v>
      </c>
      <c r="J450" s="38">
        <v>7050</v>
      </c>
      <c r="K450" s="37" t="s">
        <v>42</v>
      </c>
      <c r="L450" s="36" t="s">
        <v>474</v>
      </c>
      <c r="M450" s="35">
        <v>44176.516504629632</v>
      </c>
      <c r="N450" s="37" t="s">
        <v>146</v>
      </c>
      <c r="O450" s="37" t="s">
        <v>147</v>
      </c>
      <c r="P450" s="145">
        <f t="shared" si="31"/>
        <v>1.750173611115315</v>
      </c>
      <c r="Q450" s="34">
        <f t="shared" ref="Q450:Q513" si="35">J450*I450</f>
        <v>38775</v>
      </c>
      <c r="R450" s="145">
        <f t="shared" si="32"/>
        <v>0.76633101851851848</v>
      </c>
      <c r="S450" s="145">
        <f t="shared" si="33"/>
        <v>0.51650462962962962</v>
      </c>
      <c r="T450" s="172" t="str">
        <f t="shared" si="34"/>
        <v>High Valued</v>
      </c>
    </row>
    <row r="451" spans="1:20">
      <c r="A451" s="35">
        <v>44175.63144675926</v>
      </c>
      <c r="B451" s="36" t="s">
        <v>1108</v>
      </c>
      <c r="C451" s="37" t="s">
        <v>1109</v>
      </c>
      <c r="D451" s="37" t="s">
        <v>530</v>
      </c>
      <c r="E451" s="37" t="s">
        <v>531</v>
      </c>
      <c r="F451" s="37" t="s">
        <v>142</v>
      </c>
      <c r="G451" s="37" t="s">
        <v>532</v>
      </c>
      <c r="H451" s="37" t="s">
        <v>533</v>
      </c>
      <c r="I451" s="38">
        <v>1</v>
      </c>
      <c r="J451" s="38">
        <v>4200</v>
      </c>
      <c r="K451" s="37" t="s">
        <v>42</v>
      </c>
      <c r="L451" s="36" t="s">
        <v>1107</v>
      </c>
      <c r="M451" s="35">
        <v>44176.525787037041</v>
      </c>
      <c r="N451" s="37" t="s">
        <v>146</v>
      </c>
      <c r="O451" s="37" t="s">
        <v>147</v>
      </c>
      <c r="P451" s="145">
        <f t="shared" ref="P451:P514" si="36">IF(M451="","00:00:00",M451-A451)</f>
        <v>0.89434027778042946</v>
      </c>
      <c r="Q451" s="34">
        <f t="shared" si="35"/>
        <v>4200</v>
      </c>
      <c r="R451" s="145">
        <f t="shared" ref="R451:R514" si="37">TIMEVALUE(TEXT(A451,"HH:MM:SS"))</f>
        <v>0.6314467592592593</v>
      </c>
      <c r="S451" s="145">
        <f t="shared" ref="S451:S514" si="38">IF(M451="","-",TIMEVALUE(TEXT(M451,"HH:MM:SS")))</f>
        <v>0.52578703703703711</v>
      </c>
      <c r="T451" s="172" t="str">
        <f t="shared" ref="T451:T514" si="39">IF(Q451 &gt; 10000, "High Valued", "Lower Valued")</f>
        <v>Lower Valued</v>
      </c>
    </row>
    <row r="452" spans="1:20">
      <c r="A452" s="35">
        <v>44175.63144675926</v>
      </c>
      <c r="B452" s="36" t="s">
        <v>1108</v>
      </c>
      <c r="C452" s="37" t="s">
        <v>1109</v>
      </c>
      <c r="D452" s="37" t="s">
        <v>660</v>
      </c>
      <c r="E452" s="37" t="s">
        <v>661</v>
      </c>
      <c r="F452" s="37" t="s">
        <v>142</v>
      </c>
      <c r="G452" s="37" t="s">
        <v>114</v>
      </c>
      <c r="H452" s="37" t="s">
        <v>662</v>
      </c>
      <c r="I452" s="38">
        <v>1</v>
      </c>
      <c r="J452" s="38">
        <v>1550</v>
      </c>
      <c r="K452" s="37" t="s">
        <v>42</v>
      </c>
      <c r="L452" s="36" t="s">
        <v>1107</v>
      </c>
      <c r="M452" s="35">
        <v>44176.525787037041</v>
      </c>
      <c r="N452" s="37" t="s">
        <v>146</v>
      </c>
      <c r="O452" s="37" t="s">
        <v>147</v>
      </c>
      <c r="P452" s="145">
        <f t="shared" si="36"/>
        <v>0.89434027778042946</v>
      </c>
      <c r="Q452" s="34">
        <f t="shared" si="35"/>
        <v>1550</v>
      </c>
      <c r="R452" s="145">
        <f t="shared" si="37"/>
        <v>0.6314467592592593</v>
      </c>
      <c r="S452" s="145">
        <f t="shared" si="38"/>
        <v>0.52578703703703711</v>
      </c>
      <c r="T452" s="172" t="str">
        <f t="shared" si="39"/>
        <v>Lower Valued</v>
      </c>
    </row>
    <row r="453" spans="1:20">
      <c r="A453" s="35">
        <v>44175.631458333337</v>
      </c>
      <c r="B453" s="36" t="s">
        <v>1108</v>
      </c>
      <c r="C453" s="37" t="s">
        <v>1109</v>
      </c>
      <c r="D453" s="37" t="s">
        <v>140</v>
      </c>
      <c r="E453" s="37" t="s">
        <v>141</v>
      </c>
      <c r="F453" s="37" t="s">
        <v>142</v>
      </c>
      <c r="G453" s="37" t="s">
        <v>143</v>
      </c>
      <c r="H453" s="37" t="s">
        <v>144</v>
      </c>
      <c r="I453" s="38">
        <v>1</v>
      </c>
      <c r="J453" s="38">
        <v>11200</v>
      </c>
      <c r="K453" s="37" t="s">
        <v>42</v>
      </c>
      <c r="L453" s="36" t="s">
        <v>1107</v>
      </c>
      <c r="M453" s="35">
        <v>44176.525787037041</v>
      </c>
      <c r="N453" s="37" t="s">
        <v>146</v>
      </c>
      <c r="O453" s="37" t="s">
        <v>147</v>
      </c>
      <c r="P453" s="145">
        <f t="shared" si="36"/>
        <v>0.89432870370364981</v>
      </c>
      <c r="Q453" s="34">
        <f t="shared" si="35"/>
        <v>11200</v>
      </c>
      <c r="R453" s="145">
        <f t="shared" si="37"/>
        <v>0.63145833333333334</v>
      </c>
      <c r="S453" s="145">
        <f t="shared" si="38"/>
        <v>0.52578703703703711</v>
      </c>
      <c r="T453" s="172" t="str">
        <f t="shared" si="39"/>
        <v>High Valued</v>
      </c>
    </row>
    <row r="454" spans="1:20">
      <c r="A454" s="35">
        <v>44175.576736111114</v>
      </c>
      <c r="B454" s="36" t="s">
        <v>528</v>
      </c>
      <c r="C454" s="37" t="s">
        <v>529</v>
      </c>
      <c r="D454" s="37" t="s">
        <v>530</v>
      </c>
      <c r="E454" s="37" t="s">
        <v>531</v>
      </c>
      <c r="F454" s="37" t="s">
        <v>142</v>
      </c>
      <c r="G454" s="37" t="s">
        <v>532</v>
      </c>
      <c r="H454" s="37" t="s">
        <v>533</v>
      </c>
      <c r="I454" s="38">
        <v>0.5</v>
      </c>
      <c r="J454" s="38">
        <v>4200</v>
      </c>
      <c r="K454" s="37" t="s">
        <v>42</v>
      </c>
      <c r="L454" s="36" t="s">
        <v>525</v>
      </c>
      <c r="M454" s="35">
        <v>44176.533807870372</v>
      </c>
      <c r="N454" s="37" t="s">
        <v>146</v>
      </c>
      <c r="O454" s="37" t="s">
        <v>147</v>
      </c>
      <c r="P454" s="145">
        <f t="shared" si="36"/>
        <v>0.95707175925781485</v>
      </c>
      <c r="Q454" s="34">
        <f t="shared" si="35"/>
        <v>2100</v>
      </c>
      <c r="R454" s="145">
        <f t="shared" si="37"/>
        <v>0.57673611111111112</v>
      </c>
      <c r="S454" s="145">
        <f t="shared" si="38"/>
        <v>0.53380787037037036</v>
      </c>
      <c r="T454" s="172" t="str">
        <f t="shared" si="39"/>
        <v>Lower Valued</v>
      </c>
    </row>
    <row r="455" spans="1:20">
      <c r="A455" s="35">
        <v>44175.576747685183</v>
      </c>
      <c r="B455" s="36" t="s">
        <v>528</v>
      </c>
      <c r="C455" s="37" t="s">
        <v>529</v>
      </c>
      <c r="D455" s="37" t="s">
        <v>140</v>
      </c>
      <c r="E455" s="37" t="s">
        <v>141</v>
      </c>
      <c r="F455" s="37" t="s">
        <v>142</v>
      </c>
      <c r="G455" s="37" t="s">
        <v>143</v>
      </c>
      <c r="H455" s="37" t="s">
        <v>144</v>
      </c>
      <c r="I455" s="38">
        <v>0.5</v>
      </c>
      <c r="J455" s="38">
        <v>11200</v>
      </c>
      <c r="K455" s="37" t="s">
        <v>42</v>
      </c>
      <c r="L455" s="36" t="s">
        <v>525</v>
      </c>
      <c r="M455" s="35">
        <v>44176.533807870372</v>
      </c>
      <c r="N455" s="37" t="s">
        <v>146</v>
      </c>
      <c r="O455" s="37" t="s">
        <v>147</v>
      </c>
      <c r="P455" s="145">
        <f t="shared" si="36"/>
        <v>0.95706018518831115</v>
      </c>
      <c r="Q455" s="34">
        <f t="shared" si="35"/>
        <v>5600</v>
      </c>
      <c r="R455" s="145">
        <f t="shared" si="37"/>
        <v>0.57674768518518515</v>
      </c>
      <c r="S455" s="145">
        <f t="shared" si="38"/>
        <v>0.53380787037037036</v>
      </c>
      <c r="T455" s="172" t="str">
        <f t="shared" si="39"/>
        <v>Lower Valued</v>
      </c>
    </row>
    <row r="456" spans="1:20">
      <c r="A456" s="35">
        <v>44175.576747685183</v>
      </c>
      <c r="B456" s="36" t="s">
        <v>528</v>
      </c>
      <c r="C456" s="37" t="s">
        <v>529</v>
      </c>
      <c r="D456" s="37" t="s">
        <v>140</v>
      </c>
      <c r="E456" s="37" t="s">
        <v>214</v>
      </c>
      <c r="F456" s="37" t="s">
        <v>142</v>
      </c>
      <c r="G456" s="37" t="s">
        <v>114</v>
      </c>
      <c r="H456" s="37" t="s">
        <v>215</v>
      </c>
      <c r="I456" s="38">
        <v>0.5</v>
      </c>
      <c r="J456" s="38">
        <v>7450</v>
      </c>
      <c r="K456" s="37" t="s">
        <v>42</v>
      </c>
      <c r="L456" s="36" t="s">
        <v>525</v>
      </c>
      <c r="M456" s="35">
        <v>44176.533807870372</v>
      </c>
      <c r="N456" s="37" t="s">
        <v>146</v>
      </c>
      <c r="O456" s="37" t="s">
        <v>147</v>
      </c>
      <c r="P456" s="145">
        <f t="shared" si="36"/>
        <v>0.95706018518831115</v>
      </c>
      <c r="Q456" s="34">
        <f t="shared" si="35"/>
        <v>3725</v>
      </c>
      <c r="R456" s="145">
        <f t="shared" si="37"/>
        <v>0.57674768518518515</v>
      </c>
      <c r="S456" s="145">
        <f t="shared" si="38"/>
        <v>0.53380787037037036</v>
      </c>
      <c r="T456" s="172" t="str">
        <f t="shared" si="39"/>
        <v>Lower Valued</v>
      </c>
    </row>
    <row r="457" spans="1:20">
      <c r="A457" s="35">
        <v>44175.576747685183</v>
      </c>
      <c r="B457" s="36" t="s">
        <v>528</v>
      </c>
      <c r="C457" s="37" t="s">
        <v>529</v>
      </c>
      <c r="D457" s="37" t="s">
        <v>140</v>
      </c>
      <c r="E457" s="37" t="s">
        <v>141</v>
      </c>
      <c r="F457" s="37" t="s">
        <v>142</v>
      </c>
      <c r="G457" s="37" t="s">
        <v>143</v>
      </c>
      <c r="H457" s="37" t="s">
        <v>199</v>
      </c>
      <c r="I457" s="38">
        <v>1</v>
      </c>
      <c r="J457" s="38">
        <v>9120</v>
      </c>
      <c r="K457" s="37" t="s">
        <v>42</v>
      </c>
      <c r="L457" s="36" t="s">
        <v>525</v>
      </c>
      <c r="M457" s="35">
        <v>44176.533807870372</v>
      </c>
      <c r="N457" s="37" t="s">
        <v>146</v>
      </c>
      <c r="O457" s="37" t="s">
        <v>147</v>
      </c>
      <c r="P457" s="145">
        <f t="shared" si="36"/>
        <v>0.95706018518831115</v>
      </c>
      <c r="Q457" s="34">
        <f t="shared" si="35"/>
        <v>9120</v>
      </c>
      <c r="R457" s="145">
        <f t="shared" si="37"/>
        <v>0.57674768518518515</v>
      </c>
      <c r="S457" s="145">
        <f t="shared" si="38"/>
        <v>0.53380787037037036</v>
      </c>
      <c r="T457" s="172" t="str">
        <f t="shared" si="39"/>
        <v>Lower Valued</v>
      </c>
    </row>
    <row r="458" spans="1:20">
      <c r="A458" s="35">
        <v>44175.576747685183</v>
      </c>
      <c r="B458" s="36" t="s">
        <v>528</v>
      </c>
      <c r="C458" s="37" t="s">
        <v>529</v>
      </c>
      <c r="D458" s="37" t="s">
        <v>68</v>
      </c>
      <c r="E458" s="37" t="s">
        <v>113</v>
      </c>
      <c r="F458" s="37" t="s">
        <v>142</v>
      </c>
      <c r="G458" s="37" t="s">
        <v>114</v>
      </c>
      <c r="H458" s="37" t="s">
        <v>359</v>
      </c>
      <c r="I458" s="38">
        <v>1</v>
      </c>
      <c r="J458" s="38">
        <v>700</v>
      </c>
      <c r="K458" s="37" t="s">
        <v>42</v>
      </c>
      <c r="L458" s="36" t="s">
        <v>525</v>
      </c>
      <c r="M458" s="35">
        <v>44176.533807870372</v>
      </c>
      <c r="N458" s="37" t="s">
        <v>146</v>
      </c>
      <c r="O458" s="37" t="s">
        <v>147</v>
      </c>
      <c r="P458" s="145">
        <f t="shared" si="36"/>
        <v>0.95706018518831115</v>
      </c>
      <c r="Q458" s="34">
        <f t="shared" si="35"/>
        <v>700</v>
      </c>
      <c r="R458" s="145">
        <f t="shared" si="37"/>
        <v>0.57674768518518515</v>
      </c>
      <c r="S458" s="145">
        <f t="shared" si="38"/>
        <v>0.53380787037037036</v>
      </c>
      <c r="T458" s="172" t="str">
        <f t="shared" si="39"/>
        <v>Lower Valued</v>
      </c>
    </row>
    <row r="459" spans="1:20">
      <c r="A459" s="35">
        <v>44175.576747685183</v>
      </c>
      <c r="B459" s="36" t="s">
        <v>528</v>
      </c>
      <c r="C459" s="37" t="s">
        <v>529</v>
      </c>
      <c r="D459" s="37" t="s">
        <v>68</v>
      </c>
      <c r="E459" s="37" t="s">
        <v>113</v>
      </c>
      <c r="F459" s="37" t="s">
        <v>142</v>
      </c>
      <c r="G459" s="37" t="s">
        <v>114</v>
      </c>
      <c r="H459" s="37" t="s">
        <v>206</v>
      </c>
      <c r="I459" s="38">
        <v>1</v>
      </c>
      <c r="J459" s="38">
        <v>2000</v>
      </c>
      <c r="K459" s="37" t="s">
        <v>42</v>
      </c>
      <c r="L459" s="36" t="s">
        <v>525</v>
      </c>
      <c r="M459" s="35">
        <v>44176.533807870372</v>
      </c>
      <c r="N459" s="37" t="s">
        <v>146</v>
      </c>
      <c r="O459" s="37" t="s">
        <v>147</v>
      </c>
      <c r="P459" s="145">
        <f t="shared" si="36"/>
        <v>0.95706018518831115</v>
      </c>
      <c r="Q459" s="34">
        <f t="shared" si="35"/>
        <v>2000</v>
      </c>
      <c r="R459" s="145">
        <f t="shared" si="37"/>
        <v>0.57674768518518515</v>
      </c>
      <c r="S459" s="145">
        <f t="shared" si="38"/>
        <v>0.53380787037037036</v>
      </c>
      <c r="T459" s="172" t="str">
        <f t="shared" si="39"/>
        <v>Lower Valued</v>
      </c>
    </row>
    <row r="460" spans="1:20">
      <c r="A460" s="35">
        <v>44175.57675925926</v>
      </c>
      <c r="B460" s="36" t="s">
        <v>528</v>
      </c>
      <c r="C460" s="37" t="s">
        <v>529</v>
      </c>
      <c r="D460" s="37" t="s">
        <v>171</v>
      </c>
      <c r="E460" s="37" t="s">
        <v>172</v>
      </c>
      <c r="F460" s="37" t="s">
        <v>142</v>
      </c>
      <c r="G460" s="37" t="s">
        <v>96</v>
      </c>
      <c r="H460" s="37" t="s">
        <v>174</v>
      </c>
      <c r="I460" s="38">
        <v>0.5</v>
      </c>
      <c r="J460" s="38">
        <v>7800</v>
      </c>
      <c r="K460" s="37" t="s">
        <v>42</v>
      </c>
      <c r="L460" s="36" t="s">
        <v>525</v>
      </c>
      <c r="M460" s="35">
        <v>44176.533807870372</v>
      </c>
      <c r="N460" s="37" t="s">
        <v>146</v>
      </c>
      <c r="O460" s="37" t="s">
        <v>147</v>
      </c>
      <c r="P460" s="145">
        <f t="shared" si="36"/>
        <v>0.9570486111115315</v>
      </c>
      <c r="Q460" s="34">
        <f t="shared" si="35"/>
        <v>3900</v>
      </c>
      <c r="R460" s="145">
        <f t="shared" si="37"/>
        <v>0.5767592592592593</v>
      </c>
      <c r="S460" s="145">
        <f t="shared" si="38"/>
        <v>0.53380787037037036</v>
      </c>
      <c r="T460" s="172" t="str">
        <f t="shared" si="39"/>
        <v>Lower Valued</v>
      </c>
    </row>
    <row r="461" spans="1:20">
      <c r="A461" s="35">
        <v>44175.57675925926</v>
      </c>
      <c r="B461" s="36" t="s">
        <v>528</v>
      </c>
      <c r="C461" s="37" t="s">
        <v>529</v>
      </c>
      <c r="D461" s="37" t="s">
        <v>171</v>
      </c>
      <c r="E461" s="37" t="s">
        <v>172</v>
      </c>
      <c r="F461" s="37" t="s">
        <v>142</v>
      </c>
      <c r="G461" s="37" t="s">
        <v>96</v>
      </c>
      <c r="H461" s="37" t="s">
        <v>173</v>
      </c>
      <c r="I461" s="38">
        <v>0.5</v>
      </c>
      <c r="J461" s="38">
        <v>8500</v>
      </c>
      <c r="K461" s="37" t="s">
        <v>42</v>
      </c>
      <c r="L461" s="36" t="s">
        <v>525</v>
      </c>
      <c r="M461" s="35">
        <v>44176.533807870372</v>
      </c>
      <c r="N461" s="37" t="s">
        <v>146</v>
      </c>
      <c r="O461" s="37" t="s">
        <v>147</v>
      </c>
      <c r="P461" s="145">
        <f t="shared" si="36"/>
        <v>0.9570486111115315</v>
      </c>
      <c r="Q461" s="34">
        <f t="shared" si="35"/>
        <v>4250</v>
      </c>
      <c r="R461" s="145">
        <f t="shared" si="37"/>
        <v>0.5767592592592593</v>
      </c>
      <c r="S461" s="145">
        <f t="shared" si="38"/>
        <v>0.53380787037037036</v>
      </c>
      <c r="T461" s="172" t="str">
        <f t="shared" si="39"/>
        <v>Lower Valued</v>
      </c>
    </row>
    <row r="462" spans="1:20">
      <c r="A462" s="35">
        <v>44175.57675925926</v>
      </c>
      <c r="B462" s="36" t="s">
        <v>528</v>
      </c>
      <c r="C462" s="37" t="s">
        <v>529</v>
      </c>
      <c r="D462" s="37" t="s">
        <v>94</v>
      </c>
      <c r="E462" s="37" t="s">
        <v>95</v>
      </c>
      <c r="F462" s="37" t="s">
        <v>142</v>
      </c>
      <c r="G462" s="37" t="s">
        <v>96</v>
      </c>
      <c r="H462" s="37" t="s">
        <v>170</v>
      </c>
      <c r="I462" s="38">
        <v>1</v>
      </c>
      <c r="J462" s="38">
        <v>6750</v>
      </c>
      <c r="K462" s="37" t="s">
        <v>42</v>
      </c>
      <c r="L462" s="36" t="s">
        <v>525</v>
      </c>
      <c r="M462" s="35">
        <v>44176.533807870372</v>
      </c>
      <c r="N462" s="37" t="s">
        <v>146</v>
      </c>
      <c r="O462" s="37" t="s">
        <v>147</v>
      </c>
      <c r="P462" s="145">
        <f t="shared" si="36"/>
        <v>0.9570486111115315</v>
      </c>
      <c r="Q462" s="34">
        <f t="shared" si="35"/>
        <v>6750</v>
      </c>
      <c r="R462" s="145">
        <f t="shared" si="37"/>
        <v>0.5767592592592593</v>
      </c>
      <c r="S462" s="145">
        <f t="shared" si="38"/>
        <v>0.53380787037037036</v>
      </c>
      <c r="T462" s="172" t="str">
        <f t="shared" si="39"/>
        <v>Lower Valued</v>
      </c>
    </row>
    <row r="463" spans="1:20">
      <c r="A463" s="35">
        <v>44175.516458333332</v>
      </c>
      <c r="B463" s="36" t="s">
        <v>862</v>
      </c>
      <c r="C463" s="37" t="s">
        <v>863</v>
      </c>
      <c r="D463" s="37" t="s">
        <v>94</v>
      </c>
      <c r="E463" s="37" t="s">
        <v>95</v>
      </c>
      <c r="F463" s="37" t="s">
        <v>142</v>
      </c>
      <c r="G463" s="37" t="s">
        <v>96</v>
      </c>
      <c r="H463" s="37" t="s">
        <v>170</v>
      </c>
      <c r="I463" s="38">
        <v>3</v>
      </c>
      <c r="J463" s="38">
        <v>6750</v>
      </c>
      <c r="K463" s="37" t="s">
        <v>42</v>
      </c>
      <c r="L463" s="36" t="s">
        <v>864</v>
      </c>
      <c r="M463" s="35">
        <v>44176.540439814817</v>
      </c>
      <c r="N463" s="37" t="s">
        <v>146</v>
      </c>
      <c r="O463" s="37" t="s">
        <v>54</v>
      </c>
      <c r="P463" s="145">
        <f t="shared" si="36"/>
        <v>1.0239814814849524</v>
      </c>
      <c r="Q463" s="34">
        <f t="shared" si="35"/>
        <v>20250</v>
      </c>
      <c r="R463" s="145">
        <f t="shared" si="37"/>
        <v>0.51645833333333335</v>
      </c>
      <c r="S463" s="145">
        <f t="shared" si="38"/>
        <v>0.54043981481481485</v>
      </c>
      <c r="T463" s="172" t="str">
        <f t="shared" si="39"/>
        <v>High Valued</v>
      </c>
    </row>
    <row r="464" spans="1:20">
      <c r="A464" s="35">
        <v>44175.516458333332</v>
      </c>
      <c r="B464" s="36" t="s">
        <v>862</v>
      </c>
      <c r="C464" s="37" t="s">
        <v>863</v>
      </c>
      <c r="D464" s="37" t="s">
        <v>140</v>
      </c>
      <c r="E464" s="37" t="s">
        <v>141</v>
      </c>
      <c r="F464" s="37" t="s">
        <v>142</v>
      </c>
      <c r="G464" s="37" t="s">
        <v>143</v>
      </c>
      <c r="H464" s="37" t="s">
        <v>202</v>
      </c>
      <c r="I464" s="38">
        <v>1</v>
      </c>
      <c r="J464" s="38">
        <v>13600</v>
      </c>
      <c r="K464" s="37" t="s">
        <v>42</v>
      </c>
      <c r="L464" s="36" t="s">
        <v>864</v>
      </c>
      <c r="M464" s="35">
        <v>44176.540439814817</v>
      </c>
      <c r="N464" s="37" t="s">
        <v>146</v>
      </c>
      <c r="O464" s="37" t="s">
        <v>54</v>
      </c>
      <c r="P464" s="145">
        <f t="shared" si="36"/>
        <v>1.0239814814849524</v>
      </c>
      <c r="Q464" s="34">
        <f t="shared" si="35"/>
        <v>13600</v>
      </c>
      <c r="R464" s="145">
        <f t="shared" si="37"/>
        <v>0.51645833333333335</v>
      </c>
      <c r="S464" s="145">
        <f t="shared" si="38"/>
        <v>0.54043981481481485</v>
      </c>
      <c r="T464" s="172" t="str">
        <f t="shared" si="39"/>
        <v>High Valued</v>
      </c>
    </row>
    <row r="465" spans="1:20">
      <c r="A465" s="35">
        <v>44175.670300925929</v>
      </c>
      <c r="B465" s="36" t="s">
        <v>1180</v>
      </c>
      <c r="C465" s="37" t="s">
        <v>1181</v>
      </c>
      <c r="D465" s="37" t="s">
        <v>94</v>
      </c>
      <c r="E465" s="37" t="s">
        <v>95</v>
      </c>
      <c r="F465" s="37" t="s">
        <v>142</v>
      </c>
      <c r="G465" s="37" t="s">
        <v>96</v>
      </c>
      <c r="H465" s="37" t="s">
        <v>170</v>
      </c>
      <c r="I465" s="38">
        <v>3</v>
      </c>
      <c r="J465" s="38">
        <v>6750</v>
      </c>
      <c r="K465" s="37" t="s">
        <v>42</v>
      </c>
      <c r="L465" s="36" t="s">
        <v>1182</v>
      </c>
      <c r="M465" s="35">
        <v>44176.585868055554</v>
      </c>
      <c r="N465" s="37" t="s">
        <v>146</v>
      </c>
      <c r="O465" s="37" t="s">
        <v>54</v>
      </c>
      <c r="P465" s="145">
        <f t="shared" si="36"/>
        <v>0.91556712962483289</v>
      </c>
      <c r="Q465" s="34">
        <f t="shared" si="35"/>
        <v>20250</v>
      </c>
      <c r="R465" s="145">
        <f t="shared" si="37"/>
        <v>0.67030092592592594</v>
      </c>
      <c r="S465" s="145">
        <f t="shared" si="38"/>
        <v>0.58586805555555554</v>
      </c>
      <c r="T465" s="172" t="str">
        <f t="shared" si="39"/>
        <v>High Valued</v>
      </c>
    </row>
    <row r="466" spans="1:20">
      <c r="A466" s="35">
        <v>44175.670300925929</v>
      </c>
      <c r="B466" s="36" t="s">
        <v>1180</v>
      </c>
      <c r="C466" s="37" t="s">
        <v>1181</v>
      </c>
      <c r="D466" s="37" t="s">
        <v>530</v>
      </c>
      <c r="E466" s="37" t="s">
        <v>531</v>
      </c>
      <c r="F466" s="37" t="s">
        <v>142</v>
      </c>
      <c r="G466" s="37" t="s">
        <v>532</v>
      </c>
      <c r="H466" s="37" t="s">
        <v>533</v>
      </c>
      <c r="I466" s="38">
        <v>2</v>
      </c>
      <c r="J466" s="38">
        <v>4200</v>
      </c>
      <c r="K466" s="37" t="s">
        <v>42</v>
      </c>
      <c r="L466" s="36" t="s">
        <v>1182</v>
      </c>
      <c r="M466" s="35">
        <v>44176.585868055554</v>
      </c>
      <c r="N466" s="37" t="s">
        <v>146</v>
      </c>
      <c r="O466" s="37" t="s">
        <v>54</v>
      </c>
      <c r="P466" s="145">
        <f t="shared" si="36"/>
        <v>0.91556712962483289</v>
      </c>
      <c r="Q466" s="34">
        <f t="shared" si="35"/>
        <v>8400</v>
      </c>
      <c r="R466" s="145">
        <f t="shared" si="37"/>
        <v>0.67030092592592594</v>
      </c>
      <c r="S466" s="145">
        <f t="shared" si="38"/>
        <v>0.58586805555555554</v>
      </c>
      <c r="T466" s="172" t="str">
        <f t="shared" si="39"/>
        <v>Lower Valued</v>
      </c>
    </row>
    <row r="467" spans="1:20">
      <c r="A467" s="35">
        <v>44175.539201388892</v>
      </c>
      <c r="B467" s="36" t="s">
        <v>1223</v>
      </c>
      <c r="C467" s="37" t="s">
        <v>899</v>
      </c>
      <c r="D467" s="37" t="s">
        <v>187</v>
      </c>
      <c r="E467" s="37" t="s">
        <v>188</v>
      </c>
      <c r="F467" s="37" t="s">
        <v>142</v>
      </c>
      <c r="G467" s="37" t="s">
        <v>143</v>
      </c>
      <c r="H467" s="37" t="s">
        <v>189</v>
      </c>
      <c r="I467" s="38">
        <v>5</v>
      </c>
      <c r="J467" s="38">
        <v>9050</v>
      </c>
      <c r="K467" s="37" t="s">
        <v>42</v>
      </c>
      <c r="L467" s="36" t="s">
        <v>1224</v>
      </c>
      <c r="M467" s="35">
        <v>44176.611701388887</v>
      </c>
      <c r="N467" s="37" t="s">
        <v>295</v>
      </c>
      <c r="O467" s="37" t="s">
        <v>147</v>
      </c>
      <c r="P467" s="145">
        <f t="shared" si="36"/>
        <v>1.0724999999947613</v>
      </c>
      <c r="Q467" s="34">
        <f t="shared" si="35"/>
        <v>45250</v>
      </c>
      <c r="R467" s="145">
        <f t="shared" si="37"/>
        <v>0.53920138888888891</v>
      </c>
      <c r="S467" s="145">
        <f t="shared" si="38"/>
        <v>0.61170138888888892</v>
      </c>
      <c r="T467" s="172" t="str">
        <f t="shared" si="39"/>
        <v>High Valued</v>
      </c>
    </row>
    <row r="468" spans="1:20">
      <c r="A468" s="35">
        <v>44175.710023148145</v>
      </c>
      <c r="B468" s="36" t="s">
        <v>218</v>
      </c>
      <c r="C468" s="37" t="s">
        <v>212</v>
      </c>
      <c r="D468" s="37" t="s">
        <v>140</v>
      </c>
      <c r="E468" s="37" t="s">
        <v>141</v>
      </c>
      <c r="F468" s="37" t="s">
        <v>142</v>
      </c>
      <c r="G468" s="37" t="s">
        <v>143</v>
      </c>
      <c r="H468" s="37" t="s">
        <v>144</v>
      </c>
      <c r="I468" s="38">
        <v>3</v>
      </c>
      <c r="J468" s="38">
        <v>11200</v>
      </c>
      <c r="K468" s="37" t="s">
        <v>42</v>
      </c>
      <c r="L468" s="36" t="s">
        <v>190</v>
      </c>
      <c r="M468" s="35">
        <v>44176.628159722219</v>
      </c>
      <c r="N468" s="37" t="s">
        <v>146</v>
      </c>
      <c r="O468" s="37" t="s">
        <v>54</v>
      </c>
      <c r="P468" s="145">
        <f t="shared" si="36"/>
        <v>0.91813657407328719</v>
      </c>
      <c r="Q468" s="34">
        <f t="shared" si="35"/>
        <v>33600</v>
      </c>
      <c r="R468" s="145">
        <f t="shared" si="37"/>
        <v>0.71002314814814815</v>
      </c>
      <c r="S468" s="145">
        <f t="shared" si="38"/>
        <v>0.62815972222222227</v>
      </c>
      <c r="T468" s="172" t="str">
        <f t="shared" si="39"/>
        <v>High Valued</v>
      </c>
    </row>
    <row r="469" spans="1:20">
      <c r="A469" s="35">
        <v>44175.649201388886</v>
      </c>
      <c r="B469" s="36" t="s">
        <v>607</v>
      </c>
      <c r="C469" s="37" t="s">
        <v>608</v>
      </c>
      <c r="D469" s="37" t="s">
        <v>270</v>
      </c>
      <c r="E469" s="37" t="s">
        <v>271</v>
      </c>
      <c r="F469" s="37" t="s">
        <v>142</v>
      </c>
      <c r="G469" s="37" t="s">
        <v>272</v>
      </c>
      <c r="H469" s="37" t="s">
        <v>274</v>
      </c>
      <c r="I469" s="38">
        <v>1</v>
      </c>
      <c r="J469" s="38">
        <v>1</v>
      </c>
      <c r="K469" s="37" t="s">
        <v>42</v>
      </c>
      <c r="L469" s="36" t="s">
        <v>602</v>
      </c>
      <c r="M469" s="35">
        <v>44176.685648148145</v>
      </c>
      <c r="N469" s="37" t="s">
        <v>146</v>
      </c>
      <c r="O469" s="37" t="s">
        <v>147</v>
      </c>
      <c r="P469" s="145">
        <f t="shared" si="36"/>
        <v>1.036446759258979</v>
      </c>
      <c r="Q469" s="34">
        <f t="shared" si="35"/>
        <v>1</v>
      </c>
      <c r="R469" s="145">
        <f t="shared" si="37"/>
        <v>0.6492013888888889</v>
      </c>
      <c r="S469" s="145">
        <f t="shared" si="38"/>
        <v>0.68564814814814812</v>
      </c>
      <c r="T469" s="172" t="str">
        <f t="shared" si="39"/>
        <v>Lower Valued</v>
      </c>
    </row>
    <row r="470" spans="1:20">
      <c r="A470" s="35">
        <v>44175.649201388886</v>
      </c>
      <c r="B470" s="36" t="s">
        <v>607</v>
      </c>
      <c r="C470" s="37" t="s">
        <v>608</v>
      </c>
      <c r="D470" s="37" t="s">
        <v>270</v>
      </c>
      <c r="E470" s="37" t="s">
        <v>271</v>
      </c>
      <c r="F470" s="37" t="s">
        <v>142</v>
      </c>
      <c r="G470" s="37" t="s">
        <v>272</v>
      </c>
      <c r="H470" s="37" t="s">
        <v>273</v>
      </c>
      <c r="I470" s="38">
        <v>1</v>
      </c>
      <c r="J470" s="38">
        <v>1500</v>
      </c>
      <c r="K470" s="37" t="s">
        <v>42</v>
      </c>
      <c r="L470" s="36" t="s">
        <v>602</v>
      </c>
      <c r="M470" s="35">
        <v>44176.685648148145</v>
      </c>
      <c r="N470" s="37" t="s">
        <v>146</v>
      </c>
      <c r="O470" s="37" t="s">
        <v>147</v>
      </c>
      <c r="P470" s="145">
        <f t="shared" si="36"/>
        <v>1.036446759258979</v>
      </c>
      <c r="Q470" s="34">
        <f t="shared" si="35"/>
        <v>1500</v>
      </c>
      <c r="R470" s="145">
        <f t="shared" si="37"/>
        <v>0.6492013888888889</v>
      </c>
      <c r="S470" s="145">
        <f t="shared" si="38"/>
        <v>0.68564814814814812</v>
      </c>
      <c r="T470" s="172" t="str">
        <f t="shared" si="39"/>
        <v>Lower Valued</v>
      </c>
    </row>
    <row r="471" spans="1:20">
      <c r="A471" s="35">
        <v>44175.734479166669</v>
      </c>
      <c r="B471" s="36" t="s">
        <v>521</v>
      </c>
      <c r="C471" s="37" t="s">
        <v>522</v>
      </c>
      <c r="D471" s="37" t="s">
        <v>68</v>
      </c>
      <c r="E471" s="37" t="s">
        <v>113</v>
      </c>
      <c r="F471" s="37" t="s">
        <v>142</v>
      </c>
      <c r="G471" s="37" t="s">
        <v>114</v>
      </c>
      <c r="H471" s="37" t="s">
        <v>206</v>
      </c>
      <c r="I471" s="38">
        <v>6</v>
      </c>
      <c r="J471" s="38">
        <v>2000</v>
      </c>
      <c r="K471" s="37" t="s">
        <v>42</v>
      </c>
      <c r="L471" s="36" t="s">
        <v>523</v>
      </c>
      <c r="M471" s="35">
        <v>44176.697002314817</v>
      </c>
      <c r="N471" s="37" t="s">
        <v>146</v>
      </c>
      <c r="O471" s="37" t="s">
        <v>147</v>
      </c>
      <c r="P471" s="145">
        <f t="shared" si="36"/>
        <v>0.96252314814773854</v>
      </c>
      <c r="Q471" s="34">
        <f t="shared" si="35"/>
        <v>12000</v>
      </c>
      <c r="R471" s="145">
        <f t="shared" si="37"/>
        <v>0.73447916666666668</v>
      </c>
      <c r="S471" s="145">
        <f t="shared" si="38"/>
        <v>0.69700231481481489</v>
      </c>
      <c r="T471" s="172" t="str">
        <f t="shared" si="39"/>
        <v>High Valued</v>
      </c>
    </row>
    <row r="472" spans="1:20">
      <c r="A472" s="35">
        <v>44175.734479166669</v>
      </c>
      <c r="B472" s="36" t="s">
        <v>521</v>
      </c>
      <c r="C472" s="37" t="s">
        <v>522</v>
      </c>
      <c r="D472" s="37" t="s">
        <v>171</v>
      </c>
      <c r="E472" s="37" t="s">
        <v>172</v>
      </c>
      <c r="F472" s="37" t="s">
        <v>142</v>
      </c>
      <c r="G472" s="37" t="s">
        <v>96</v>
      </c>
      <c r="H472" s="37" t="s">
        <v>174</v>
      </c>
      <c r="I472" s="38">
        <v>2</v>
      </c>
      <c r="J472" s="38">
        <v>7800</v>
      </c>
      <c r="K472" s="37" t="s">
        <v>42</v>
      </c>
      <c r="L472" s="36" t="s">
        <v>523</v>
      </c>
      <c r="M472" s="35">
        <v>44176.697002314817</v>
      </c>
      <c r="N472" s="37" t="s">
        <v>146</v>
      </c>
      <c r="O472" s="37" t="s">
        <v>147</v>
      </c>
      <c r="P472" s="145">
        <f t="shared" si="36"/>
        <v>0.96252314814773854</v>
      </c>
      <c r="Q472" s="34">
        <f t="shared" si="35"/>
        <v>15600</v>
      </c>
      <c r="R472" s="145">
        <f t="shared" si="37"/>
        <v>0.73447916666666668</v>
      </c>
      <c r="S472" s="145">
        <f t="shared" si="38"/>
        <v>0.69700231481481489</v>
      </c>
      <c r="T472" s="172" t="str">
        <f t="shared" si="39"/>
        <v>High Valued</v>
      </c>
    </row>
    <row r="473" spans="1:20">
      <c r="A473" s="35">
        <v>44175.734479166669</v>
      </c>
      <c r="B473" s="36" t="s">
        <v>521</v>
      </c>
      <c r="C473" s="37" t="s">
        <v>522</v>
      </c>
      <c r="D473" s="37" t="s">
        <v>171</v>
      </c>
      <c r="E473" s="37" t="s">
        <v>172</v>
      </c>
      <c r="F473" s="37" t="s">
        <v>142</v>
      </c>
      <c r="G473" s="37" t="s">
        <v>96</v>
      </c>
      <c r="H473" s="37" t="s">
        <v>173</v>
      </c>
      <c r="I473" s="38">
        <v>2</v>
      </c>
      <c r="J473" s="38">
        <v>8500</v>
      </c>
      <c r="K473" s="37" t="s">
        <v>42</v>
      </c>
      <c r="L473" s="36" t="s">
        <v>523</v>
      </c>
      <c r="M473" s="35">
        <v>44176.697002314817</v>
      </c>
      <c r="N473" s="37" t="s">
        <v>146</v>
      </c>
      <c r="O473" s="37" t="s">
        <v>147</v>
      </c>
      <c r="P473" s="145">
        <f t="shared" si="36"/>
        <v>0.96252314814773854</v>
      </c>
      <c r="Q473" s="34">
        <f t="shared" si="35"/>
        <v>17000</v>
      </c>
      <c r="R473" s="145">
        <f t="shared" si="37"/>
        <v>0.73447916666666668</v>
      </c>
      <c r="S473" s="145">
        <f t="shared" si="38"/>
        <v>0.69700231481481489</v>
      </c>
      <c r="T473" s="172" t="str">
        <f t="shared" si="39"/>
        <v>High Valued</v>
      </c>
    </row>
    <row r="474" spans="1:20">
      <c r="A474" s="35">
        <v>44175.734479166669</v>
      </c>
      <c r="B474" s="36" t="s">
        <v>521</v>
      </c>
      <c r="C474" s="37" t="s">
        <v>522</v>
      </c>
      <c r="D474" s="37" t="s">
        <v>270</v>
      </c>
      <c r="E474" s="37" t="s">
        <v>271</v>
      </c>
      <c r="F474" s="37" t="s">
        <v>142</v>
      </c>
      <c r="G474" s="37" t="s">
        <v>272</v>
      </c>
      <c r="H474" s="37" t="s">
        <v>273</v>
      </c>
      <c r="I474" s="38">
        <v>1</v>
      </c>
      <c r="J474" s="38">
        <v>1500</v>
      </c>
      <c r="K474" s="37" t="s">
        <v>42</v>
      </c>
      <c r="L474" s="36" t="s">
        <v>523</v>
      </c>
      <c r="M474" s="35">
        <v>44176.697002314817</v>
      </c>
      <c r="N474" s="37" t="s">
        <v>146</v>
      </c>
      <c r="O474" s="37" t="s">
        <v>147</v>
      </c>
      <c r="P474" s="145">
        <f t="shared" si="36"/>
        <v>0.96252314814773854</v>
      </c>
      <c r="Q474" s="34">
        <f t="shared" si="35"/>
        <v>1500</v>
      </c>
      <c r="R474" s="145">
        <f t="shared" si="37"/>
        <v>0.73447916666666668</v>
      </c>
      <c r="S474" s="145">
        <f t="shared" si="38"/>
        <v>0.69700231481481489</v>
      </c>
      <c r="T474" s="172" t="str">
        <f t="shared" si="39"/>
        <v>Lower Valued</v>
      </c>
    </row>
    <row r="475" spans="1:20">
      <c r="A475" s="35">
        <v>44175.734479166669</v>
      </c>
      <c r="B475" s="36" t="s">
        <v>521</v>
      </c>
      <c r="C475" s="37" t="s">
        <v>522</v>
      </c>
      <c r="D475" s="37" t="s">
        <v>270</v>
      </c>
      <c r="E475" s="37" t="s">
        <v>271</v>
      </c>
      <c r="F475" s="37" t="s">
        <v>142</v>
      </c>
      <c r="G475" s="37" t="s">
        <v>272</v>
      </c>
      <c r="H475" s="37" t="s">
        <v>274</v>
      </c>
      <c r="I475" s="38">
        <v>1</v>
      </c>
      <c r="J475" s="38">
        <v>1</v>
      </c>
      <c r="K475" s="37" t="s">
        <v>42</v>
      </c>
      <c r="L475" s="36" t="s">
        <v>523</v>
      </c>
      <c r="M475" s="35">
        <v>44176.697002314817</v>
      </c>
      <c r="N475" s="37" t="s">
        <v>146</v>
      </c>
      <c r="O475" s="37" t="s">
        <v>147</v>
      </c>
      <c r="P475" s="145">
        <f t="shared" si="36"/>
        <v>0.96252314814773854</v>
      </c>
      <c r="Q475" s="34">
        <f t="shared" si="35"/>
        <v>1</v>
      </c>
      <c r="R475" s="145">
        <f t="shared" si="37"/>
        <v>0.73447916666666668</v>
      </c>
      <c r="S475" s="145">
        <f t="shared" si="38"/>
        <v>0.69700231481481489</v>
      </c>
      <c r="T475" s="172" t="str">
        <f t="shared" si="39"/>
        <v>Lower Valued</v>
      </c>
    </row>
    <row r="476" spans="1:20">
      <c r="A476" s="35">
        <v>44174.903854166667</v>
      </c>
      <c r="B476" s="36" t="s">
        <v>213</v>
      </c>
      <c r="C476" s="37" t="s">
        <v>186</v>
      </c>
      <c r="D476" s="37" t="s">
        <v>140</v>
      </c>
      <c r="E476" s="37" t="s">
        <v>214</v>
      </c>
      <c r="F476" s="37" t="s">
        <v>142</v>
      </c>
      <c r="G476" s="37" t="s">
        <v>114</v>
      </c>
      <c r="H476" s="37" t="s">
        <v>215</v>
      </c>
      <c r="I476" s="38">
        <v>5</v>
      </c>
      <c r="J476" s="38">
        <v>7450</v>
      </c>
      <c r="K476" s="37" t="s">
        <v>42</v>
      </c>
      <c r="L476" s="36" t="s">
        <v>190</v>
      </c>
      <c r="M476" s="35">
        <v>44176.729780092595</v>
      </c>
      <c r="N476" s="37" t="s">
        <v>146</v>
      </c>
      <c r="O476" s="37" t="s">
        <v>54</v>
      </c>
      <c r="P476" s="145">
        <f t="shared" si="36"/>
        <v>1.825925925928459</v>
      </c>
      <c r="Q476" s="34">
        <f t="shared" si="35"/>
        <v>37250</v>
      </c>
      <c r="R476" s="145">
        <f t="shared" si="37"/>
        <v>0.90385416666666663</v>
      </c>
      <c r="S476" s="145">
        <f t="shared" si="38"/>
        <v>0.72978009259259258</v>
      </c>
      <c r="T476" s="172" t="str">
        <f t="shared" si="39"/>
        <v>High Valued</v>
      </c>
    </row>
    <row r="477" spans="1:20">
      <c r="A477" s="35">
        <v>44175.507337962961</v>
      </c>
      <c r="B477" s="36" t="s">
        <v>578</v>
      </c>
      <c r="C477" s="37" t="s">
        <v>246</v>
      </c>
      <c r="D477" s="37" t="s">
        <v>140</v>
      </c>
      <c r="E477" s="37" t="s">
        <v>141</v>
      </c>
      <c r="F477" s="37" t="s">
        <v>142</v>
      </c>
      <c r="G477" s="37" t="s">
        <v>143</v>
      </c>
      <c r="H477" s="37" t="s">
        <v>199</v>
      </c>
      <c r="I477" s="38">
        <v>20</v>
      </c>
      <c r="J477" s="38">
        <v>9120</v>
      </c>
      <c r="K477" s="37" t="s">
        <v>42</v>
      </c>
      <c r="L477" s="36" t="s">
        <v>577</v>
      </c>
      <c r="M477" s="35">
        <v>44176.749131944445</v>
      </c>
      <c r="N477" s="37" t="s">
        <v>146</v>
      </c>
      <c r="O477" s="37" t="s">
        <v>54</v>
      </c>
      <c r="P477" s="145">
        <f t="shared" si="36"/>
        <v>1.2417939814840793</v>
      </c>
      <c r="Q477" s="34">
        <f t="shared" si="35"/>
        <v>182400</v>
      </c>
      <c r="R477" s="145">
        <f t="shared" si="37"/>
        <v>0.50733796296296296</v>
      </c>
      <c r="S477" s="145">
        <f t="shared" si="38"/>
        <v>0.74913194444444453</v>
      </c>
      <c r="T477" s="172" t="str">
        <f t="shared" si="39"/>
        <v>High Valued</v>
      </c>
    </row>
    <row r="478" spans="1:20">
      <c r="A478" s="35">
        <v>44175.634467592594</v>
      </c>
      <c r="B478" s="36" t="s">
        <v>579</v>
      </c>
      <c r="C478" s="37" t="s">
        <v>246</v>
      </c>
      <c r="D478" s="37" t="s">
        <v>94</v>
      </c>
      <c r="E478" s="37" t="s">
        <v>95</v>
      </c>
      <c r="F478" s="37" t="s">
        <v>142</v>
      </c>
      <c r="G478" s="37" t="s">
        <v>96</v>
      </c>
      <c r="H478" s="37" t="s">
        <v>97</v>
      </c>
      <c r="I478" s="38">
        <v>3</v>
      </c>
      <c r="J478" s="38">
        <v>19170</v>
      </c>
      <c r="K478" s="37" t="s">
        <v>42</v>
      </c>
      <c r="L478" s="36" t="s">
        <v>577</v>
      </c>
      <c r="M478" s="35">
        <v>44176.749131944445</v>
      </c>
      <c r="N478" s="37" t="s">
        <v>146</v>
      </c>
      <c r="O478" s="37" t="s">
        <v>54</v>
      </c>
      <c r="P478" s="145">
        <f t="shared" si="36"/>
        <v>1.1146643518513883</v>
      </c>
      <c r="Q478" s="34">
        <f t="shared" si="35"/>
        <v>57510</v>
      </c>
      <c r="R478" s="145">
        <f t="shared" si="37"/>
        <v>0.63446759259259256</v>
      </c>
      <c r="S478" s="145">
        <f t="shared" si="38"/>
        <v>0.74913194444444453</v>
      </c>
      <c r="T478" s="172" t="str">
        <f t="shared" si="39"/>
        <v>High Valued</v>
      </c>
    </row>
    <row r="479" spans="1:20">
      <c r="A479" s="35">
        <v>44175.742592592593</v>
      </c>
      <c r="B479" s="36" t="s">
        <v>370</v>
      </c>
      <c r="C479" s="37" t="s">
        <v>371</v>
      </c>
      <c r="D479" s="37" t="s">
        <v>94</v>
      </c>
      <c r="E479" s="37" t="s">
        <v>95</v>
      </c>
      <c r="F479" s="37" t="s">
        <v>142</v>
      </c>
      <c r="G479" s="37" t="s">
        <v>96</v>
      </c>
      <c r="H479" s="37" t="s">
        <v>170</v>
      </c>
      <c r="I479" s="38">
        <v>3</v>
      </c>
      <c r="J479" s="38">
        <v>6750</v>
      </c>
      <c r="K479" s="37" t="s">
        <v>42</v>
      </c>
      <c r="L479" s="36" t="s">
        <v>369</v>
      </c>
      <c r="M479" s="35">
        <v>44177.351238425923</v>
      </c>
      <c r="N479" s="37" t="s">
        <v>146</v>
      </c>
      <c r="O479" s="37" t="s">
        <v>147</v>
      </c>
      <c r="P479" s="145">
        <f t="shared" si="36"/>
        <v>1.6086458333302289</v>
      </c>
      <c r="Q479" s="34">
        <f t="shared" si="35"/>
        <v>20250</v>
      </c>
      <c r="R479" s="145">
        <f t="shared" si="37"/>
        <v>0.74259259259259258</v>
      </c>
      <c r="S479" s="145">
        <f t="shared" si="38"/>
        <v>0.35123842592592597</v>
      </c>
      <c r="T479" s="172" t="str">
        <f t="shared" si="39"/>
        <v>High Valued</v>
      </c>
    </row>
    <row r="480" spans="1:20">
      <c r="A480" s="35">
        <v>44175.742592592593</v>
      </c>
      <c r="B480" s="36" t="s">
        <v>370</v>
      </c>
      <c r="C480" s="37" t="s">
        <v>371</v>
      </c>
      <c r="D480" s="37" t="s">
        <v>140</v>
      </c>
      <c r="E480" s="37" t="s">
        <v>214</v>
      </c>
      <c r="F480" s="37" t="s">
        <v>142</v>
      </c>
      <c r="G480" s="37" t="s">
        <v>114</v>
      </c>
      <c r="H480" s="37" t="s">
        <v>215</v>
      </c>
      <c r="I480" s="38">
        <v>1</v>
      </c>
      <c r="J480" s="38">
        <v>7450</v>
      </c>
      <c r="K480" s="37" t="s">
        <v>42</v>
      </c>
      <c r="L480" s="36" t="s">
        <v>369</v>
      </c>
      <c r="M480" s="35">
        <v>44177.351238425923</v>
      </c>
      <c r="N480" s="37" t="s">
        <v>146</v>
      </c>
      <c r="O480" s="37" t="s">
        <v>147</v>
      </c>
      <c r="P480" s="145">
        <f t="shared" si="36"/>
        <v>1.6086458333302289</v>
      </c>
      <c r="Q480" s="34">
        <f t="shared" si="35"/>
        <v>7450</v>
      </c>
      <c r="R480" s="145">
        <f t="shared" si="37"/>
        <v>0.74259259259259258</v>
      </c>
      <c r="S480" s="145">
        <f t="shared" si="38"/>
        <v>0.35123842592592597</v>
      </c>
      <c r="T480" s="172" t="str">
        <f t="shared" si="39"/>
        <v>Lower Valued</v>
      </c>
    </row>
    <row r="481" spans="1:20">
      <c r="A481" s="35">
        <v>44175.742592592593</v>
      </c>
      <c r="B481" s="36" t="s">
        <v>370</v>
      </c>
      <c r="C481" s="37" t="s">
        <v>371</v>
      </c>
      <c r="D481" s="37" t="s">
        <v>140</v>
      </c>
      <c r="E481" s="37" t="s">
        <v>141</v>
      </c>
      <c r="F481" s="37" t="s">
        <v>142</v>
      </c>
      <c r="G481" s="37" t="s">
        <v>143</v>
      </c>
      <c r="H481" s="37" t="s">
        <v>199</v>
      </c>
      <c r="I481" s="38">
        <v>2</v>
      </c>
      <c r="J481" s="38">
        <v>9120</v>
      </c>
      <c r="K481" s="37" t="s">
        <v>42</v>
      </c>
      <c r="L481" s="36" t="s">
        <v>369</v>
      </c>
      <c r="M481" s="35">
        <v>44177.351238425923</v>
      </c>
      <c r="N481" s="37" t="s">
        <v>146</v>
      </c>
      <c r="O481" s="37" t="s">
        <v>147</v>
      </c>
      <c r="P481" s="145">
        <f t="shared" si="36"/>
        <v>1.6086458333302289</v>
      </c>
      <c r="Q481" s="34">
        <f t="shared" si="35"/>
        <v>18240</v>
      </c>
      <c r="R481" s="145">
        <f t="shared" si="37"/>
        <v>0.74259259259259258</v>
      </c>
      <c r="S481" s="145">
        <f t="shared" si="38"/>
        <v>0.35123842592592597</v>
      </c>
      <c r="T481" s="172" t="str">
        <f t="shared" si="39"/>
        <v>High Valued</v>
      </c>
    </row>
    <row r="482" spans="1:20">
      <c r="A482" s="35">
        <v>44176.746620370373</v>
      </c>
      <c r="B482" s="36" t="s">
        <v>955</v>
      </c>
      <c r="C482" s="37" t="s">
        <v>246</v>
      </c>
      <c r="D482" s="37" t="s">
        <v>140</v>
      </c>
      <c r="E482" s="37" t="s">
        <v>141</v>
      </c>
      <c r="F482" s="37" t="s">
        <v>142</v>
      </c>
      <c r="G482" s="37" t="s">
        <v>143</v>
      </c>
      <c r="H482" s="37" t="s">
        <v>144</v>
      </c>
      <c r="I482" s="38">
        <v>3</v>
      </c>
      <c r="J482" s="38">
        <v>11200</v>
      </c>
      <c r="K482" s="37" t="s">
        <v>42</v>
      </c>
      <c r="L482" s="36" t="s">
        <v>941</v>
      </c>
      <c r="M482" s="35">
        <v>44177.433078703703</v>
      </c>
      <c r="N482" s="37" t="s">
        <v>146</v>
      </c>
      <c r="O482" s="37" t="s">
        <v>54</v>
      </c>
      <c r="P482" s="145">
        <f t="shared" si="36"/>
        <v>0.68645833332993789</v>
      </c>
      <c r="Q482" s="34">
        <f t="shared" si="35"/>
        <v>33600</v>
      </c>
      <c r="R482" s="145">
        <f t="shared" si="37"/>
        <v>0.74662037037037043</v>
      </c>
      <c r="S482" s="145">
        <f t="shared" si="38"/>
        <v>0.43307870370370366</v>
      </c>
      <c r="T482" s="172" t="str">
        <f t="shared" si="39"/>
        <v>High Valued</v>
      </c>
    </row>
    <row r="483" spans="1:20">
      <c r="A483" s="35">
        <v>44176.746620370373</v>
      </c>
      <c r="B483" s="36" t="s">
        <v>955</v>
      </c>
      <c r="C483" s="37" t="s">
        <v>246</v>
      </c>
      <c r="D483" s="37" t="s">
        <v>140</v>
      </c>
      <c r="E483" s="37" t="s">
        <v>141</v>
      </c>
      <c r="F483" s="37" t="s">
        <v>142</v>
      </c>
      <c r="G483" s="37" t="s">
        <v>143</v>
      </c>
      <c r="H483" s="37" t="s">
        <v>436</v>
      </c>
      <c r="I483" s="38">
        <v>1</v>
      </c>
      <c r="J483" s="38">
        <v>9350</v>
      </c>
      <c r="K483" s="37" t="s">
        <v>42</v>
      </c>
      <c r="L483" s="36" t="s">
        <v>941</v>
      </c>
      <c r="M483" s="35">
        <v>44177.433078703703</v>
      </c>
      <c r="N483" s="37" t="s">
        <v>146</v>
      </c>
      <c r="O483" s="37" t="s">
        <v>54</v>
      </c>
      <c r="P483" s="145">
        <f t="shared" si="36"/>
        <v>0.68645833332993789</v>
      </c>
      <c r="Q483" s="34">
        <f t="shared" si="35"/>
        <v>9350</v>
      </c>
      <c r="R483" s="145">
        <f t="shared" si="37"/>
        <v>0.74662037037037043</v>
      </c>
      <c r="S483" s="145">
        <f t="shared" si="38"/>
        <v>0.43307870370370366</v>
      </c>
      <c r="T483" s="172" t="str">
        <f t="shared" si="39"/>
        <v>Lower Valued</v>
      </c>
    </row>
    <row r="484" spans="1:20">
      <c r="A484" s="35">
        <v>44176.582025462965</v>
      </c>
      <c r="B484" s="36" t="s">
        <v>1199</v>
      </c>
      <c r="C484" s="37" t="s">
        <v>1141</v>
      </c>
      <c r="D484" s="37" t="s">
        <v>164</v>
      </c>
      <c r="E484" s="37" t="s">
        <v>167</v>
      </c>
      <c r="F484" s="37" t="s">
        <v>142</v>
      </c>
      <c r="G484" s="37" t="s">
        <v>96</v>
      </c>
      <c r="H484" s="37" t="s">
        <v>469</v>
      </c>
      <c r="I484" s="38">
        <v>1</v>
      </c>
      <c r="J484" s="38">
        <v>12400</v>
      </c>
      <c r="K484" s="37" t="s">
        <v>42</v>
      </c>
      <c r="L484" s="36" t="s">
        <v>1200</v>
      </c>
      <c r="M484" s="35">
        <v>44177.493946759256</v>
      </c>
      <c r="N484" s="37" t="s">
        <v>295</v>
      </c>
      <c r="O484" s="37" t="s">
        <v>147</v>
      </c>
      <c r="P484" s="145">
        <f t="shared" si="36"/>
        <v>0.91192129629052943</v>
      </c>
      <c r="Q484" s="34">
        <f t="shared" si="35"/>
        <v>12400</v>
      </c>
      <c r="R484" s="145">
        <f t="shared" si="37"/>
        <v>0.58202546296296298</v>
      </c>
      <c r="S484" s="145">
        <f t="shared" si="38"/>
        <v>0.49394675925925924</v>
      </c>
      <c r="T484" s="172" t="str">
        <f t="shared" si="39"/>
        <v>High Valued</v>
      </c>
    </row>
    <row r="485" spans="1:20">
      <c r="A485" s="35">
        <v>44176.582025462965</v>
      </c>
      <c r="B485" s="36" t="s">
        <v>1199</v>
      </c>
      <c r="C485" s="37" t="s">
        <v>1141</v>
      </c>
      <c r="D485" s="37" t="s">
        <v>94</v>
      </c>
      <c r="E485" s="37" t="s">
        <v>95</v>
      </c>
      <c r="F485" s="37" t="s">
        <v>142</v>
      </c>
      <c r="G485" s="37" t="s">
        <v>96</v>
      </c>
      <c r="H485" s="37" t="s">
        <v>170</v>
      </c>
      <c r="I485" s="38">
        <v>10</v>
      </c>
      <c r="J485" s="38">
        <v>6750</v>
      </c>
      <c r="K485" s="37" t="s">
        <v>42</v>
      </c>
      <c r="L485" s="36" t="s">
        <v>1200</v>
      </c>
      <c r="M485" s="35">
        <v>44177.493946759256</v>
      </c>
      <c r="N485" s="37" t="s">
        <v>295</v>
      </c>
      <c r="O485" s="37" t="s">
        <v>147</v>
      </c>
      <c r="P485" s="145">
        <f t="shared" si="36"/>
        <v>0.91192129629052943</v>
      </c>
      <c r="Q485" s="34">
        <f t="shared" si="35"/>
        <v>67500</v>
      </c>
      <c r="R485" s="145">
        <f t="shared" si="37"/>
        <v>0.58202546296296298</v>
      </c>
      <c r="S485" s="145">
        <f t="shared" si="38"/>
        <v>0.49394675925925924</v>
      </c>
      <c r="T485" s="172" t="str">
        <f t="shared" si="39"/>
        <v>High Valued</v>
      </c>
    </row>
    <row r="486" spans="1:20">
      <c r="A486" s="35">
        <v>44176.434930555559</v>
      </c>
      <c r="B486" s="36" t="s">
        <v>1239</v>
      </c>
      <c r="C486" s="37" t="s">
        <v>1237</v>
      </c>
      <c r="D486" s="37" t="s">
        <v>164</v>
      </c>
      <c r="E486" s="37" t="s">
        <v>165</v>
      </c>
      <c r="F486" s="37" t="s">
        <v>142</v>
      </c>
      <c r="G486" s="37" t="s">
        <v>96</v>
      </c>
      <c r="H486" s="37" t="s">
        <v>166</v>
      </c>
      <c r="I486" s="38">
        <v>1</v>
      </c>
      <c r="J486" s="38">
        <v>3750</v>
      </c>
      <c r="K486" s="37" t="s">
        <v>42</v>
      </c>
      <c r="L486" s="36" t="s">
        <v>1238</v>
      </c>
      <c r="M486" s="35">
        <v>44177.500891203701</v>
      </c>
      <c r="N486" s="37" t="s">
        <v>146</v>
      </c>
      <c r="O486" s="37" t="s">
        <v>54</v>
      </c>
      <c r="P486" s="145">
        <f t="shared" si="36"/>
        <v>1.0659606481422088</v>
      </c>
      <c r="Q486" s="34">
        <f t="shared" si="35"/>
        <v>3750</v>
      </c>
      <c r="R486" s="145">
        <f t="shared" si="37"/>
        <v>0.43493055555555554</v>
      </c>
      <c r="S486" s="145">
        <f t="shared" si="38"/>
        <v>0.50089120370370377</v>
      </c>
      <c r="T486" s="172" t="str">
        <f t="shared" si="39"/>
        <v>Lower Valued</v>
      </c>
    </row>
    <row r="487" spans="1:20">
      <c r="A487" s="35">
        <v>44176.434930555559</v>
      </c>
      <c r="B487" s="36" t="s">
        <v>1239</v>
      </c>
      <c r="C487" s="37" t="s">
        <v>1237</v>
      </c>
      <c r="D487" s="37" t="s">
        <v>164</v>
      </c>
      <c r="E487" s="37" t="s">
        <v>167</v>
      </c>
      <c r="F487" s="37" t="s">
        <v>142</v>
      </c>
      <c r="G487" s="37" t="s">
        <v>96</v>
      </c>
      <c r="H487" s="37" t="s">
        <v>209</v>
      </c>
      <c r="I487" s="38">
        <v>1</v>
      </c>
      <c r="J487" s="38">
        <v>3750</v>
      </c>
      <c r="K487" s="37" t="s">
        <v>42</v>
      </c>
      <c r="L487" s="36" t="s">
        <v>1238</v>
      </c>
      <c r="M487" s="35">
        <v>44177.500891203701</v>
      </c>
      <c r="N487" s="37" t="s">
        <v>146</v>
      </c>
      <c r="O487" s="37" t="s">
        <v>54</v>
      </c>
      <c r="P487" s="145">
        <f t="shared" si="36"/>
        <v>1.0659606481422088</v>
      </c>
      <c r="Q487" s="34">
        <f t="shared" si="35"/>
        <v>3750</v>
      </c>
      <c r="R487" s="145">
        <f t="shared" si="37"/>
        <v>0.43493055555555554</v>
      </c>
      <c r="S487" s="145">
        <f t="shared" si="38"/>
        <v>0.50089120370370377</v>
      </c>
      <c r="T487" s="172" t="str">
        <f t="shared" si="39"/>
        <v>Lower Valued</v>
      </c>
    </row>
    <row r="488" spans="1:20">
      <c r="A488" s="35">
        <v>44176.434930555559</v>
      </c>
      <c r="B488" s="36" t="s">
        <v>1239</v>
      </c>
      <c r="C488" s="37" t="s">
        <v>1237</v>
      </c>
      <c r="D488" s="37" t="s">
        <v>140</v>
      </c>
      <c r="E488" s="37" t="s">
        <v>214</v>
      </c>
      <c r="F488" s="37" t="s">
        <v>142</v>
      </c>
      <c r="G488" s="37" t="s">
        <v>114</v>
      </c>
      <c r="H488" s="37" t="s">
        <v>225</v>
      </c>
      <c r="I488" s="38">
        <v>0.25</v>
      </c>
      <c r="J488" s="38">
        <v>7050</v>
      </c>
      <c r="K488" s="37" t="s">
        <v>42</v>
      </c>
      <c r="L488" s="36" t="s">
        <v>1238</v>
      </c>
      <c r="M488" s="35">
        <v>44177.500891203701</v>
      </c>
      <c r="N488" s="37" t="s">
        <v>146</v>
      </c>
      <c r="O488" s="37" t="s">
        <v>54</v>
      </c>
      <c r="P488" s="145">
        <f t="shared" si="36"/>
        <v>1.0659606481422088</v>
      </c>
      <c r="Q488" s="34">
        <f t="shared" si="35"/>
        <v>1762.5</v>
      </c>
      <c r="R488" s="145">
        <f t="shared" si="37"/>
        <v>0.43493055555555554</v>
      </c>
      <c r="S488" s="145">
        <f t="shared" si="38"/>
        <v>0.50089120370370377</v>
      </c>
      <c r="T488" s="172" t="str">
        <f t="shared" si="39"/>
        <v>Lower Valued</v>
      </c>
    </row>
    <row r="489" spans="1:20">
      <c r="A489" s="35">
        <v>44176.444849537038</v>
      </c>
      <c r="B489" s="36" t="s">
        <v>1249</v>
      </c>
      <c r="C489" s="37" t="s">
        <v>368</v>
      </c>
      <c r="D489" s="37" t="s">
        <v>94</v>
      </c>
      <c r="E489" s="37" t="s">
        <v>95</v>
      </c>
      <c r="F489" s="37" t="s">
        <v>142</v>
      </c>
      <c r="G489" s="37" t="s">
        <v>96</v>
      </c>
      <c r="H489" s="37" t="s">
        <v>98</v>
      </c>
      <c r="I489" s="38">
        <v>2</v>
      </c>
      <c r="J489" s="38">
        <v>8500</v>
      </c>
      <c r="K489" s="37" t="s">
        <v>42</v>
      </c>
      <c r="L489" s="36" t="s">
        <v>1247</v>
      </c>
      <c r="M489" s="35">
        <v>44177.512141203704</v>
      </c>
      <c r="N489" s="37" t="s">
        <v>295</v>
      </c>
      <c r="O489" s="37" t="s">
        <v>147</v>
      </c>
      <c r="P489" s="145">
        <f t="shared" si="36"/>
        <v>1.0672916666662786</v>
      </c>
      <c r="Q489" s="34">
        <f t="shared" si="35"/>
        <v>17000</v>
      </c>
      <c r="R489" s="145">
        <f t="shared" si="37"/>
        <v>0.44484953703703706</v>
      </c>
      <c r="S489" s="145">
        <f t="shared" si="38"/>
        <v>0.51214120370370375</v>
      </c>
      <c r="T489" s="172" t="str">
        <f t="shared" si="39"/>
        <v>High Valued</v>
      </c>
    </row>
    <row r="490" spans="1:20">
      <c r="A490" s="35">
        <v>44176.444849537038</v>
      </c>
      <c r="B490" s="36" t="s">
        <v>1249</v>
      </c>
      <c r="C490" s="37" t="s">
        <v>368</v>
      </c>
      <c r="D490" s="37" t="s">
        <v>140</v>
      </c>
      <c r="E490" s="37" t="s">
        <v>141</v>
      </c>
      <c r="F490" s="37" t="s">
        <v>142</v>
      </c>
      <c r="G490" s="37" t="s">
        <v>143</v>
      </c>
      <c r="H490" s="37" t="s">
        <v>313</v>
      </c>
      <c r="I490" s="38">
        <v>1</v>
      </c>
      <c r="J490" s="38">
        <v>10050</v>
      </c>
      <c r="K490" s="37" t="s">
        <v>42</v>
      </c>
      <c r="L490" s="36" t="s">
        <v>1247</v>
      </c>
      <c r="M490" s="35">
        <v>44177.512141203704</v>
      </c>
      <c r="N490" s="37" t="s">
        <v>295</v>
      </c>
      <c r="O490" s="37" t="s">
        <v>147</v>
      </c>
      <c r="P490" s="145">
        <f t="shared" si="36"/>
        <v>1.0672916666662786</v>
      </c>
      <c r="Q490" s="34">
        <f t="shared" si="35"/>
        <v>10050</v>
      </c>
      <c r="R490" s="145">
        <f t="shared" si="37"/>
        <v>0.44484953703703706</v>
      </c>
      <c r="S490" s="145">
        <f t="shared" si="38"/>
        <v>0.51214120370370375</v>
      </c>
      <c r="T490" s="172" t="str">
        <f t="shared" si="39"/>
        <v>High Valued</v>
      </c>
    </row>
    <row r="491" spans="1:20">
      <c r="A491" s="35">
        <v>44176.444849537038</v>
      </c>
      <c r="B491" s="36" t="s">
        <v>1249</v>
      </c>
      <c r="C491" s="37" t="s">
        <v>368</v>
      </c>
      <c r="D491" s="37" t="s">
        <v>140</v>
      </c>
      <c r="E491" s="37" t="s">
        <v>214</v>
      </c>
      <c r="F491" s="37" t="s">
        <v>142</v>
      </c>
      <c r="G491" s="37" t="s">
        <v>114</v>
      </c>
      <c r="H491" s="37" t="s">
        <v>215</v>
      </c>
      <c r="I491" s="38">
        <v>2</v>
      </c>
      <c r="J491" s="38">
        <v>7450</v>
      </c>
      <c r="K491" s="37" t="s">
        <v>42</v>
      </c>
      <c r="L491" s="36" t="s">
        <v>1247</v>
      </c>
      <c r="M491" s="35">
        <v>44177.512141203704</v>
      </c>
      <c r="N491" s="37" t="s">
        <v>295</v>
      </c>
      <c r="O491" s="37" t="s">
        <v>147</v>
      </c>
      <c r="P491" s="145">
        <f t="shared" si="36"/>
        <v>1.0672916666662786</v>
      </c>
      <c r="Q491" s="34">
        <f t="shared" si="35"/>
        <v>14900</v>
      </c>
      <c r="R491" s="145">
        <f t="shared" si="37"/>
        <v>0.44484953703703706</v>
      </c>
      <c r="S491" s="145">
        <f t="shared" si="38"/>
        <v>0.51214120370370375</v>
      </c>
      <c r="T491" s="172" t="str">
        <f t="shared" si="39"/>
        <v>High Valued</v>
      </c>
    </row>
    <row r="492" spans="1:20">
      <c r="A492" s="35">
        <v>44176.746400462966</v>
      </c>
      <c r="B492" s="36" t="s">
        <v>1081</v>
      </c>
      <c r="C492" s="37" t="s">
        <v>1048</v>
      </c>
      <c r="D492" s="37" t="s">
        <v>187</v>
      </c>
      <c r="E492" s="37" t="s">
        <v>188</v>
      </c>
      <c r="F492" s="37" t="s">
        <v>142</v>
      </c>
      <c r="G492" s="37" t="s">
        <v>143</v>
      </c>
      <c r="H492" s="37" t="s">
        <v>189</v>
      </c>
      <c r="I492" s="38">
        <v>1</v>
      </c>
      <c r="J492" s="38">
        <v>9050</v>
      </c>
      <c r="K492" s="37" t="s">
        <v>42</v>
      </c>
      <c r="L492" s="36" t="s">
        <v>1080</v>
      </c>
      <c r="M492" s="35">
        <v>44177.513020833336</v>
      </c>
      <c r="N492" s="37" t="s">
        <v>146</v>
      </c>
      <c r="O492" s="37" t="s">
        <v>147</v>
      </c>
      <c r="P492" s="145">
        <f t="shared" si="36"/>
        <v>0.76662037037021946</v>
      </c>
      <c r="Q492" s="34">
        <f t="shared" si="35"/>
        <v>9050</v>
      </c>
      <c r="R492" s="145">
        <f t="shared" si="37"/>
        <v>0.74640046296296303</v>
      </c>
      <c r="S492" s="145">
        <f t="shared" si="38"/>
        <v>0.51302083333333337</v>
      </c>
      <c r="T492" s="172" t="str">
        <f t="shared" si="39"/>
        <v>Lower Valued</v>
      </c>
    </row>
    <row r="493" spans="1:20">
      <c r="A493" s="35">
        <v>44176.746400462966</v>
      </c>
      <c r="B493" s="36" t="s">
        <v>1081</v>
      </c>
      <c r="C493" s="37" t="s">
        <v>1048</v>
      </c>
      <c r="D493" s="37" t="s">
        <v>94</v>
      </c>
      <c r="E493" s="37" t="s">
        <v>95</v>
      </c>
      <c r="F493" s="37" t="s">
        <v>142</v>
      </c>
      <c r="G493" s="37" t="s">
        <v>96</v>
      </c>
      <c r="H493" s="37" t="s">
        <v>170</v>
      </c>
      <c r="I493" s="38">
        <v>1</v>
      </c>
      <c r="J493" s="38">
        <v>6750</v>
      </c>
      <c r="K493" s="37" t="s">
        <v>42</v>
      </c>
      <c r="L493" s="36" t="s">
        <v>1080</v>
      </c>
      <c r="M493" s="35">
        <v>44177.513020833336</v>
      </c>
      <c r="N493" s="37" t="s">
        <v>146</v>
      </c>
      <c r="O493" s="37" t="s">
        <v>147</v>
      </c>
      <c r="P493" s="145">
        <f t="shared" si="36"/>
        <v>0.76662037037021946</v>
      </c>
      <c r="Q493" s="34">
        <f t="shared" si="35"/>
        <v>6750</v>
      </c>
      <c r="R493" s="145">
        <f t="shared" si="37"/>
        <v>0.74640046296296303</v>
      </c>
      <c r="S493" s="145">
        <f t="shared" si="38"/>
        <v>0.51302083333333337</v>
      </c>
      <c r="T493" s="172" t="str">
        <f t="shared" si="39"/>
        <v>Lower Valued</v>
      </c>
    </row>
    <row r="494" spans="1:20">
      <c r="A494" s="35">
        <v>44176.746412037035</v>
      </c>
      <c r="B494" s="36" t="s">
        <v>1081</v>
      </c>
      <c r="C494" s="37" t="s">
        <v>1048</v>
      </c>
      <c r="D494" s="37" t="s">
        <v>140</v>
      </c>
      <c r="E494" s="37" t="s">
        <v>141</v>
      </c>
      <c r="F494" s="37" t="s">
        <v>142</v>
      </c>
      <c r="G494" s="37" t="s">
        <v>143</v>
      </c>
      <c r="H494" s="37" t="s">
        <v>199</v>
      </c>
      <c r="I494" s="38">
        <v>2</v>
      </c>
      <c r="J494" s="38">
        <v>9150</v>
      </c>
      <c r="K494" s="37" t="s">
        <v>42</v>
      </c>
      <c r="L494" s="36" t="s">
        <v>1080</v>
      </c>
      <c r="M494" s="35">
        <v>44177.513020833336</v>
      </c>
      <c r="N494" s="37" t="s">
        <v>146</v>
      </c>
      <c r="O494" s="37" t="s">
        <v>147</v>
      </c>
      <c r="P494" s="145">
        <f t="shared" si="36"/>
        <v>0.76660879630071577</v>
      </c>
      <c r="Q494" s="34">
        <f t="shared" si="35"/>
        <v>18300</v>
      </c>
      <c r="R494" s="145">
        <f t="shared" si="37"/>
        <v>0.74641203703703696</v>
      </c>
      <c r="S494" s="145">
        <f t="shared" si="38"/>
        <v>0.51302083333333337</v>
      </c>
      <c r="T494" s="172" t="str">
        <f t="shared" si="39"/>
        <v>High Valued</v>
      </c>
    </row>
    <row r="495" spans="1:20">
      <c r="A495" s="35">
        <v>44176.745879629627</v>
      </c>
      <c r="B495" s="36" t="s">
        <v>1201</v>
      </c>
      <c r="C495" s="37" t="s">
        <v>1202</v>
      </c>
      <c r="D495" s="37" t="s">
        <v>140</v>
      </c>
      <c r="E495" s="37" t="s">
        <v>141</v>
      </c>
      <c r="F495" s="37" t="s">
        <v>142</v>
      </c>
      <c r="G495" s="37" t="s">
        <v>143</v>
      </c>
      <c r="H495" s="37" t="s">
        <v>144</v>
      </c>
      <c r="I495" s="38">
        <v>3</v>
      </c>
      <c r="J495" s="38">
        <v>11200</v>
      </c>
      <c r="K495" s="37" t="s">
        <v>42</v>
      </c>
      <c r="L495" s="36" t="s">
        <v>1200</v>
      </c>
      <c r="M495" s="35">
        <v>44177.537951388891</v>
      </c>
      <c r="N495" s="37" t="s">
        <v>431</v>
      </c>
      <c r="O495" s="37" t="s">
        <v>147</v>
      </c>
      <c r="P495" s="145">
        <f t="shared" si="36"/>
        <v>0.79207175926421769</v>
      </c>
      <c r="Q495" s="34">
        <f t="shared" si="35"/>
        <v>33600</v>
      </c>
      <c r="R495" s="145">
        <f t="shared" si="37"/>
        <v>0.74587962962962961</v>
      </c>
      <c r="S495" s="145">
        <f t="shared" si="38"/>
        <v>0.53795138888888883</v>
      </c>
      <c r="T495" s="172" t="str">
        <f t="shared" si="39"/>
        <v>High Valued</v>
      </c>
    </row>
    <row r="496" spans="1:20">
      <c r="A496" s="35">
        <v>44176.745879629627</v>
      </c>
      <c r="B496" s="36" t="s">
        <v>1201</v>
      </c>
      <c r="C496" s="37" t="s">
        <v>1202</v>
      </c>
      <c r="D496" s="37" t="s">
        <v>530</v>
      </c>
      <c r="E496" s="37" t="s">
        <v>531</v>
      </c>
      <c r="F496" s="37" t="s">
        <v>142</v>
      </c>
      <c r="G496" s="37" t="s">
        <v>532</v>
      </c>
      <c r="H496" s="37" t="s">
        <v>651</v>
      </c>
      <c r="I496" s="38">
        <v>2</v>
      </c>
      <c r="J496" s="38">
        <v>4200</v>
      </c>
      <c r="K496" s="37" t="s">
        <v>42</v>
      </c>
      <c r="L496" s="36" t="s">
        <v>1200</v>
      </c>
      <c r="M496" s="35">
        <v>44177.537951388891</v>
      </c>
      <c r="N496" s="37" t="s">
        <v>431</v>
      </c>
      <c r="O496" s="37" t="s">
        <v>147</v>
      </c>
      <c r="P496" s="145">
        <f t="shared" si="36"/>
        <v>0.79207175926421769</v>
      </c>
      <c r="Q496" s="34">
        <f t="shared" si="35"/>
        <v>8400</v>
      </c>
      <c r="R496" s="145">
        <f t="shared" si="37"/>
        <v>0.74587962962962961</v>
      </c>
      <c r="S496" s="145">
        <f t="shared" si="38"/>
        <v>0.53795138888888883</v>
      </c>
      <c r="T496" s="172" t="str">
        <f t="shared" si="39"/>
        <v>Lower Valued</v>
      </c>
    </row>
    <row r="497" spans="1:20">
      <c r="A497" s="35">
        <v>44176.697812500002</v>
      </c>
      <c r="B497" s="36" t="s">
        <v>1230</v>
      </c>
      <c r="C497" s="37" t="s">
        <v>889</v>
      </c>
      <c r="D497" s="37" t="s">
        <v>530</v>
      </c>
      <c r="E497" s="37" t="s">
        <v>531</v>
      </c>
      <c r="F497" s="37" t="s">
        <v>142</v>
      </c>
      <c r="G497" s="37" t="s">
        <v>532</v>
      </c>
      <c r="H497" s="37" t="s">
        <v>533</v>
      </c>
      <c r="I497" s="38">
        <v>2</v>
      </c>
      <c r="J497" s="38">
        <v>4200</v>
      </c>
      <c r="K497" s="37" t="s">
        <v>42</v>
      </c>
      <c r="L497" s="36" t="s">
        <v>1228</v>
      </c>
      <c r="M497" s="35">
        <v>44177.549976851849</v>
      </c>
      <c r="N497" s="37" t="s">
        <v>146</v>
      </c>
      <c r="O497" s="37" t="s">
        <v>147</v>
      </c>
      <c r="P497" s="145">
        <f t="shared" si="36"/>
        <v>0.85216435184702277</v>
      </c>
      <c r="Q497" s="34">
        <f t="shared" si="35"/>
        <v>8400</v>
      </c>
      <c r="R497" s="145">
        <f t="shared" si="37"/>
        <v>0.69781249999999995</v>
      </c>
      <c r="S497" s="145">
        <f t="shared" si="38"/>
        <v>0.54997685185185186</v>
      </c>
      <c r="T497" s="172" t="str">
        <f t="shared" si="39"/>
        <v>Lower Valued</v>
      </c>
    </row>
    <row r="498" spans="1:20">
      <c r="A498" s="35">
        <v>44176.697812500002</v>
      </c>
      <c r="B498" s="36" t="s">
        <v>1230</v>
      </c>
      <c r="C498" s="37" t="s">
        <v>889</v>
      </c>
      <c r="D498" s="37" t="s">
        <v>530</v>
      </c>
      <c r="E498" s="37" t="s">
        <v>531</v>
      </c>
      <c r="F498" s="37" t="s">
        <v>142</v>
      </c>
      <c r="G498" s="37" t="s">
        <v>532</v>
      </c>
      <c r="H498" s="37" t="s">
        <v>651</v>
      </c>
      <c r="I498" s="38">
        <v>1</v>
      </c>
      <c r="J498" s="38">
        <v>4200</v>
      </c>
      <c r="K498" s="37" t="s">
        <v>42</v>
      </c>
      <c r="L498" s="36" t="s">
        <v>1228</v>
      </c>
      <c r="M498" s="35">
        <v>44177.549976851849</v>
      </c>
      <c r="N498" s="37" t="s">
        <v>146</v>
      </c>
      <c r="O498" s="37" t="s">
        <v>147</v>
      </c>
      <c r="P498" s="145">
        <f t="shared" si="36"/>
        <v>0.85216435184702277</v>
      </c>
      <c r="Q498" s="34">
        <f t="shared" si="35"/>
        <v>4200</v>
      </c>
      <c r="R498" s="145">
        <f t="shared" si="37"/>
        <v>0.69781249999999995</v>
      </c>
      <c r="S498" s="145">
        <f t="shared" si="38"/>
        <v>0.54997685185185186</v>
      </c>
      <c r="T498" s="172" t="str">
        <f t="shared" si="39"/>
        <v>Lower Valued</v>
      </c>
    </row>
    <row r="499" spans="1:20">
      <c r="A499" s="35">
        <v>44176.697812500002</v>
      </c>
      <c r="B499" s="36" t="s">
        <v>1230</v>
      </c>
      <c r="C499" s="37" t="s">
        <v>889</v>
      </c>
      <c r="D499" s="37" t="s">
        <v>68</v>
      </c>
      <c r="E499" s="37" t="s">
        <v>113</v>
      </c>
      <c r="F499" s="37" t="s">
        <v>142</v>
      </c>
      <c r="G499" s="37" t="s">
        <v>114</v>
      </c>
      <c r="H499" s="37" t="s">
        <v>206</v>
      </c>
      <c r="I499" s="38">
        <v>1</v>
      </c>
      <c r="J499" s="38">
        <v>2000</v>
      </c>
      <c r="K499" s="37" t="s">
        <v>42</v>
      </c>
      <c r="L499" s="36" t="s">
        <v>1228</v>
      </c>
      <c r="M499" s="35">
        <v>44177.549976851849</v>
      </c>
      <c r="N499" s="37" t="s">
        <v>146</v>
      </c>
      <c r="O499" s="37" t="s">
        <v>147</v>
      </c>
      <c r="P499" s="145">
        <f t="shared" si="36"/>
        <v>0.85216435184702277</v>
      </c>
      <c r="Q499" s="34">
        <f t="shared" si="35"/>
        <v>2000</v>
      </c>
      <c r="R499" s="145">
        <f t="shared" si="37"/>
        <v>0.69781249999999995</v>
      </c>
      <c r="S499" s="145">
        <f t="shared" si="38"/>
        <v>0.54997685185185186</v>
      </c>
      <c r="T499" s="172" t="str">
        <f t="shared" si="39"/>
        <v>Lower Valued</v>
      </c>
    </row>
    <row r="500" spans="1:20">
      <c r="A500" s="35">
        <v>44176.555243055554</v>
      </c>
      <c r="B500" s="36" t="s">
        <v>1019</v>
      </c>
      <c r="C500" s="37" t="s">
        <v>1011</v>
      </c>
      <c r="D500" s="37" t="s">
        <v>94</v>
      </c>
      <c r="E500" s="37" t="s">
        <v>95</v>
      </c>
      <c r="F500" s="37" t="s">
        <v>142</v>
      </c>
      <c r="G500" s="37" t="s">
        <v>96</v>
      </c>
      <c r="H500" s="37" t="s">
        <v>170</v>
      </c>
      <c r="I500" s="38">
        <v>1</v>
      </c>
      <c r="J500" s="38">
        <v>6750</v>
      </c>
      <c r="K500" s="37" t="s">
        <v>42</v>
      </c>
      <c r="L500" s="36" t="s">
        <v>1012</v>
      </c>
      <c r="M500" s="35">
        <v>44177.570127314815</v>
      </c>
      <c r="N500" s="37" t="s">
        <v>146</v>
      </c>
      <c r="O500" s="37" t="s">
        <v>147</v>
      </c>
      <c r="P500" s="145">
        <f t="shared" si="36"/>
        <v>1.0148842592607252</v>
      </c>
      <c r="Q500" s="34">
        <f t="shared" si="35"/>
        <v>6750</v>
      </c>
      <c r="R500" s="145">
        <f t="shared" si="37"/>
        <v>0.55524305555555553</v>
      </c>
      <c r="S500" s="145">
        <f t="shared" si="38"/>
        <v>0.57012731481481482</v>
      </c>
      <c r="T500" s="172" t="str">
        <f t="shared" si="39"/>
        <v>Lower Valued</v>
      </c>
    </row>
    <row r="501" spans="1:20">
      <c r="A501" s="35">
        <v>44176.555243055554</v>
      </c>
      <c r="B501" s="36" t="s">
        <v>1019</v>
      </c>
      <c r="C501" s="37" t="s">
        <v>1011</v>
      </c>
      <c r="D501" s="37" t="s">
        <v>164</v>
      </c>
      <c r="E501" s="37" t="s">
        <v>167</v>
      </c>
      <c r="F501" s="37" t="s">
        <v>142</v>
      </c>
      <c r="G501" s="37" t="s">
        <v>96</v>
      </c>
      <c r="H501" s="37" t="s">
        <v>469</v>
      </c>
      <c r="I501" s="38">
        <v>1</v>
      </c>
      <c r="J501" s="38">
        <v>12400</v>
      </c>
      <c r="K501" s="37" t="s">
        <v>42</v>
      </c>
      <c r="L501" s="36" t="s">
        <v>1012</v>
      </c>
      <c r="M501" s="35">
        <v>44177.570127314815</v>
      </c>
      <c r="N501" s="37" t="s">
        <v>146</v>
      </c>
      <c r="O501" s="37" t="s">
        <v>147</v>
      </c>
      <c r="P501" s="145">
        <f t="shared" si="36"/>
        <v>1.0148842592607252</v>
      </c>
      <c r="Q501" s="34">
        <f t="shared" si="35"/>
        <v>12400</v>
      </c>
      <c r="R501" s="145">
        <f t="shared" si="37"/>
        <v>0.55524305555555553</v>
      </c>
      <c r="S501" s="145">
        <f t="shared" si="38"/>
        <v>0.57012731481481482</v>
      </c>
      <c r="T501" s="172" t="str">
        <f t="shared" si="39"/>
        <v>High Valued</v>
      </c>
    </row>
    <row r="502" spans="1:20">
      <c r="A502" s="35">
        <v>44176.459652777776</v>
      </c>
      <c r="B502" s="36" t="s">
        <v>778</v>
      </c>
      <c r="C502" s="37" t="s">
        <v>779</v>
      </c>
      <c r="D502" s="37" t="s">
        <v>94</v>
      </c>
      <c r="E502" s="37" t="s">
        <v>95</v>
      </c>
      <c r="F502" s="37" t="s">
        <v>142</v>
      </c>
      <c r="G502" s="37" t="s">
        <v>96</v>
      </c>
      <c r="H502" s="37" t="s">
        <v>170</v>
      </c>
      <c r="I502" s="38">
        <v>1</v>
      </c>
      <c r="J502" s="38">
        <v>6750</v>
      </c>
      <c r="K502" s="37" t="s">
        <v>42</v>
      </c>
      <c r="L502" s="36" t="s">
        <v>780</v>
      </c>
      <c r="M502" s="35">
        <v>44177.578449074077</v>
      </c>
      <c r="N502" s="37" t="s">
        <v>146</v>
      </c>
      <c r="O502" s="37" t="s">
        <v>54</v>
      </c>
      <c r="P502" s="145">
        <f t="shared" si="36"/>
        <v>1.1187962963012978</v>
      </c>
      <c r="Q502" s="34">
        <f t="shared" si="35"/>
        <v>6750</v>
      </c>
      <c r="R502" s="145">
        <f t="shared" si="37"/>
        <v>0.45965277777777774</v>
      </c>
      <c r="S502" s="145">
        <f t="shared" si="38"/>
        <v>0.57844907407407409</v>
      </c>
      <c r="T502" s="172" t="str">
        <f t="shared" si="39"/>
        <v>Lower Valued</v>
      </c>
    </row>
    <row r="503" spans="1:20">
      <c r="A503" s="35">
        <v>44176.459652777776</v>
      </c>
      <c r="B503" s="36" t="s">
        <v>778</v>
      </c>
      <c r="C503" s="37" t="s">
        <v>779</v>
      </c>
      <c r="D503" s="37" t="s">
        <v>94</v>
      </c>
      <c r="E503" s="37" t="s">
        <v>95</v>
      </c>
      <c r="F503" s="37" t="s">
        <v>142</v>
      </c>
      <c r="G503" s="37" t="s">
        <v>96</v>
      </c>
      <c r="H503" s="37" t="s">
        <v>98</v>
      </c>
      <c r="I503" s="38">
        <v>0.5</v>
      </c>
      <c r="J503" s="38">
        <v>8500</v>
      </c>
      <c r="K503" s="37" t="s">
        <v>42</v>
      </c>
      <c r="L503" s="36" t="s">
        <v>780</v>
      </c>
      <c r="M503" s="35">
        <v>44177.578449074077</v>
      </c>
      <c r="N503" s="37" t="s">
        <v>146</v>
      </c>
      <c r="O503" s="37" t="s">
        <v>54</v>
      </c>
      <c r="P503" s="145">
        <f t="shared" si="36"/>
        <v>1.1187962963012978</v>
      </c>
      <c r="Q503" s="34">
        <f t="shared" si="35"/>
        <v>4250</v>
      </c>
      <c r="R503" s="145">
        <f t="shared" si="37"/>
        <v>0.45965277777777774</v>
      </c>
      <c r="S503" s="145">
        <f t="shared" si="38"/>
        <v>0.57844907407407409</v>
      </c>
      <c r="T503" s="172" t="str">
        <f t="shared" si="39"/>
        <v>Lower Valued</v>
      </c>
    </row>
    <row r="504" spans="1:20">
      <c r="A504" s="35">
        <v>44176.459652777776</v>
      </c>
      <c r="B504" s="36" t="s">
        <v>778</v>
      </c>
      <c r="C504" s="37" t="s">
        <v>779</v>
      </c>
      <c r="D504" s="37" t="s">
        <v>187</v>
      </c>
      <c r="E504" s="37" t="s">
        <v>188</v>
      </c>
      <c r="F504" s="37" t="s">
        <v>142</v>
      </c>
      <c r="G504" s="37" t="s">
        <v>143</v>
      </c>
      <c r="H504" s="37" t="s">
        <v>189</v>
      </c>
      <c r="I504" s="38">
        <v>0.5</v>
      </c>
      <c r="J504" s="38">
        <v>9050</v>
      </c>
      <c r="K504" s="37" t="s">
        <v>42</v>
      </c>
      <c r="L504" s="36" t="s">
        <v>780</v>
      </c>
      <c r="M504" s="35">
        <v>44177.578449074077</v>
      </c>
      <c r="N504" s="37" t="s">
        <v>146</v>
      </c>
      <c r="O504" s="37" t="s">
        <v>54</v>
      </c>
      <c r="P504" s="145">
        <f t="shared" si="36"/>
        <v>1.1187962963012978</v>
      </c>
      <c r="Q504" s="34">
        <f t="shared" si="35"/>
        <v>4525</v>
      </c>
      <c r="R504" s="145">
        <f t="shared" si="37"/>
        <v>0.45965277777777774</v>
      </c>
      <c r="S504" s="145">
        <f t="shared" si="38"/>
        <v>0.57844907407407409</v>
      </c>
      <c r="T504" s="172" t="str">
        <f t="shared" si="39"/>
        <v>Lower Valued</v>
      </c>
    </row>
    <row r="505" spans="1:20">
      <c r="A505" s="35">
        <v>44176.459652777776</v>
      </c>
      <c r="B505" s="36" t="s">
        <v>778</v>
      </c>
      <c r="C505" s="37" t="s">
        <v>779</v>
      </c>
      <c r="D505" s="37" t="s">
        <v>187</v>
      </c>
      <c r="E505" s="37" t="s">
        <v>188</v>
      </c>
      <c r="F505" s="37" t="s">
        <v>142</v>
      </c>
      <c r="G505" s="37" t="s">
        <v>143</v>
      </c>
      <c r="H505" s="37" t="s">
        <v>327</v>
      </c>
      <c r="I505" s="38">
        <v>0.5</v>
      </c>
      <c r="J505" s="38">
        <v>11150</v>
      </c>
      <c r="K505" s="37" t="s">
        <v>42</v>
      </c>
      <c r="L505" s="36" t="s">
        <v>780</v>
      </c>
      <c r="M505" s="35">
        <v>44177.578449074077</v>
      </c>
      <c r="N505" s="37" t="s">
        <v>146</v>
      </c>
      <c r="O505" s="37" t="s">
        <v>54</v>
      </c>
      <c r="P505" s="145">
        <f t="shared" si="36"/>
        <v>1.1187962963012978</v>
      </c>
      <c r="Q505" s="34">
        <f t="shared" si="35"/>
        <v>5575</v>
      </c>
      <c r="R505" s="145">
        <f t="shared" si="37"/>
        <v>0.45965277777777774</v>
      </c>
      <c r="S505" s="145">
        <f t="shared" si="38"/>
        <v>0.57844907407407409</v>
      </c>
      <c r="T505" s="172" t="str">
        <f t="shared" si="39"/>
        <v>Lower Valued</v>
      </c>
    </row>
    <row r="506" spans="1:20">
      <c r="A506" s="35">
        <v>44176.459652777776</v>
      </c>
      <c r="B506" s="36" t="s">
        <v>778</v>
      </c>
      <c r="C506" s="37" t="s">
        <v>779</v>
      </c>
      <c r="D506" s="37" t="s">
        <v>140</v>
      </c>
      <c r="E506" s="37" t="s">
        <v>214</v>
      </c>
      <c r="F506" s="37" t="s">
        <v>142</v>
      </c>
      <c r="G506" s="37" t="s">
        <v>114</v>
      </c>
      <c r="H506" s="37" t="s">
        <v>225</v>
      </c>
      <c r="I506" s="38">
        <v>1</v>
      </c>
      <c r="J506" s="38">
        <v>7050</v>
      </c>
      <c r="K506" s="37" t="s">
        <v>42</v>
      </c>
      <c r="L506" s="36" t="s">
        <v>780</v>
      </c>
      <c r="M506" s="35">
        <v>44177.578449074077</v>
      </c>
      <c r="N506" s="37" t="s">
        <v>146</v>
      </c>
      <c r="O506" s="37" t="s">
        <v>54</v>
      </c>
      <c r="P506" s="145">
        <f t="shared" si="36"/>
        <v>1.1187962963012978</v>
      </c>
      <c r="Q506" s="34">
        <f t="shared" si="35"/>
        <v>7050</v>
      </c>
      <c r="R506" s="145">
        <f t="shared" si="37"/>
        <v>0.45965277777777774</v>
      </c>
      <c r="S506" s="145">
        <f t="shared" si="38"/>
        <v>0.57844907407407409</v>
      </c>
      <c r="T506" s="172" t="str">
        <f t="shared" si="39"/>
        <v>Lower Valued</v>
      </c>
    </row>
    <row r="507" spans="1:20">
      <c r="A507" s="35">
        <v>44176.74046296296</v>
      </c>
      <c r="B507" s="36" t="s">
        <v>803</v>
      </c>
      <c r="C507" s="37" t="s">
        <v>390</v>
      </c>
      <c r="D507" s="37" t="s">
        <v>140</v>
      </c>
      <c r="E507" s="37" t="s">
        <v>141</v>
      </c>
      <c r="F507" s="37" t="s">
        <v>142</v>
      </c>
      <c r="G507" s="37" t="s">
        <v>143</v>
      </c>
      <c r="H507" s="37" t="s">
        <v>199</v>
      </c>
      <c r="I507" s="38">
        <v>2</v>
      </c>
      <c r="J507" s="38">
        <v>9150</v>
      </c>
      <c r="K507" s="37" t="s">
        <v>42</v>
      </c>
      <c r="L507" s="36" t="s">
        <v>795</v>
      </c>
      <c r="M507" s="35">
        <v>44177.632349537038</v>
      </c>
      <c r="N507" s="37" t="s">
        <v>146</v>
      </c>
      <c r="O507" s="37" t="s">
        <v>147</v>
      </c>
      <c r="P507" s="145">
        <f t="shared" si="36"/>
        <v>0.89188657407794381</v>
      </c>
      <c r="Q507" s="34">
        <f t="shared" si="35"/>
        <v>18300</v>
      </c>
      <c r="R507" s="145">
        <f t="shared" si="37"/>
        <v>0.74046296296296299</v>
      </c>
      <c r="S507" s="145">
        <f t="shared" si="38"/>
        <v>0.632349537037037</v>
      </c>
      <c r="T507" s="172" t="str">
        <f t="shared" si="39"/>
        <v>High Valued</v>
      </c>
    </row>
    <row r="508" spans="1:20">
      <c r="A508" s="35">
        <v>44176.74046296296</v>
      </c>
      <c r="B508" s="36" t="s">
        <v>803</v>
      </c>
      <c r="C508" s="37" t="s">
        <v>390</v>
      </c>
      <c r="D508" s="37" t="s">
        <v>140</v>
      </c>
      <c r="E508" s="37" t="s">
        <v>214</v>
      </c>
      <c r="F508" s="37" t="s">
        <v>142</v>
      </c>
      <c r="G508" s="37" t="s">
        <v>114</v>
      </c>
      <c r="H508" s="37" t="s">
        <v>225</v>
      </c>
      <c r="I508" s="38">
        <v>1</v>
      </c>
      <c r="J508" s="38">
        <v>7050</v>
      </c>
      <c r="K508" s="37" t="s">
        <v>42</v>
      </c>
      <c r="L508" s="36" t="s">
        <v>795</v>
      </c>
      <c r="M508" s="35">
        <v>44177.632349537038</v>
      </c>
      <c r="N508" s="37" t="s">
        <v>146</v>
      </c>
      <c r="O508" s="37" t="s">
        <v>147</v>
      </c>
      <c r="P508" s="145">
        <f t="shared" si="36"/>
        <v>0.89188657407794381</v>
      </c>
      <c r="Q508" s="34">
        <f t="shared" si="35"/>
        <v>7050</v>
      </c>
      <c r="R508" s="145">
        <f t="shared" si="37"/>
        <v>0.74046296296296299</v>
      </c>
      <c r="S508" s="145">
        <f t="shared" si="38"/>
        <v>0.632349537037037</v>
      </c>
      <c r="T508" s="172" t="str">
        <f t="shared" si="39"/>
        <v>Lower Valued</v>
      </c>
    </row>
    <row r="509" spans="1:20">
      <c r="A509" s="35">
        <v>44176.74046296296</v>
      </c>
      <c r="B509" s="36" t="s">
        <v>803</v>
      </c>
      <c r="C509" s="37" t="s">
        <v>390</v>
      </c>
      <c r="D509" s="37" t="s">
        <v>660</v>
      </c>
      <c r="E509" s="37" t="s">
        <v>661</v>
      </c>
      <c r="F509" s="37" t="s">
        <v>142</v>
      </c>
      <c r="G509" s="37" t="s">
        <v>114</v>
      </c>
      <c r="H509" s="37" t="s">
        <v>662</v>
      </c>
      <c r="I509" s="38">
        <v>2</v>
      </c>
      <c r="J509" s="38">
        <v>1550</v>
      </c>
      <c r="K509" s="37" t="s">
        <v>42</v>
      </c>
      <c r="L509" s="36" t="s">
        <v>795</v>
      </c>
      <c r="M509" s="35">
        <v>44177.632349537038</v>
      </c>
      <c r="N509" s="37" t="s">
        <v>146</v>
      </c>
      <c r="O509" s="37" t="s">
        <v>147</v>
      </c>
      <c r="P509" s="145">
        <f t="shared" si="36"/>
        <v>0.89188657407794381</v>
      </c>
      <c r="Q509" s="34">
        <f t="shared" si="35"/>
        <v>3100</v>
      </c>
      <c r="R509" s="145">
        <f t="shared" si="37"/>
        <v>0.74046296296296299</v>
      </c>
      <c r="S509" s="145">
        <f t="shared" si="38"/>
        <v>0.632349537037037</v>
      </c>
      <c r="T509" s="172" t="str">
        <f t="shared" si="39"/>
        <v>Lower Valued</v>
      </c>
    </row>
    <row r="510" spans="1:20">
      <c r="A510" s="35">
        <v>44176.574861111112</v>
      </c>
      <c r="B510" s="36" t="s">
        <v>1134</v>
      </c>
      <c r="C510" s="37" t="s">
        <v>99</v>
      </c>
      <c r="D510" s="37" t="s">
        <v>140</v>
      </c>
      <c r="E510" s="37" t="s">
        <v>214</v>
      </c>
      <c r="F510" s="37" t="s">
        <v>142</v>
      </c>
      <c r="G510" s="37" t="s">
        <v>114</v>
      </c>
      <c r="H510" s="37" t="s">
        <v>225</v>
      </c>
      <c r="I510" s="38">
        <v>10</v>
      </c>
      <c r="J510" s="38">
        <v>7050</v>
      </c>
      <c r="K510" s="37" t="s">
        <v>42</v>
      </c>
      <c r="L510" s="36" t="s">
        <v>1132</v>
      </c>
      <c r="M510" s="35">
        <v>44177.677662037036</v>
      </c>
      <c r="N510" s="37" t="s">
        <v>146</v>
      </c>
      <c r="O510" s="37" t="s">
        <v>147</v>
      </c>
      <c r="P510" s="145">
        <f t="shared" si="36"/>
        <v>1.1028009259243845</v>
      </c>
      <c r="Q510" s="34">
        <f t="shared" si="35"/>
        <v>70500</v>
      </c>
      <c r="R510" s="145">
        <f t="shared" si="37"/>
        <v>0.57486111111111116</v>
      </c>
      <c r="S510" s="145">
        <f t="shared" si="38"/>
        <v>0.67766203703703709</v>
      </c>
      <c r="T510" s="172" t="str">
        <f t="shared" si="39"/>
        <v>High Valued</v>
      </c>
    </row>
    <row r="511" spans="1:20">
      <c r="A511" s="35">
        <v>44176.510810185187</v>
      </c>
      <c r="B511" s="36" t="s">
        <v>220</v>
      </c>
      <c r="C511" s="37" t="s">
        <v>186</v>
      </c>
      <c r="D511" s="37" t="s">
        <v>140</v>
      </c>
      <c r="E511" s="37" t="s">
        <v>141</v>
      </c>
      <c r="F511" s="37" t="s">
        <v>142</v>
      </c>
      <c r="G511" s="37" t="s">
        <v>143</v>
      </c>
      <c r="H511" s="37" t="s">
        <v>144</v>
      </c>
      <c r="I511" s="38">
        <v>2</v>
      </c>
      <c r="J511" s="38">
        <v>11200</v>
      </c>
      <c r="K511" s="37" t="s">
        <v>42</v>
      </c>
      <c r="L511" s="36" t="s">
        <v>190</v>
      </c>
      <c r="M511" s="35">
        <v>44177.687291666669</v>
      </c>
      <c r="N511" s="37" t="s">
        <v>146</v>
      </c>
      <c r="O511" s="37" t="s">
        <v>54</v>
      </c>
      <c r="P511" s="145">
        <f t="shared" si="36"/>
        <v>1.1764814814814599</v>
      </c>
      <c r="Q511" s="34">
        <f t="shared" si="35"/>
        <v>22400</v>
      </c>
      <c r="R511" s="145">
        <f t="shared" si="37"/>
        <v>0.51081018518518517</v>
      </c>
      <c r="S511" s="145">
        <f t="shared" si="38"/>
        <v>0.68729166666666675</v>
      </c>
      <c r="T511" s="172" t="str">
        <f t="shared" si="39"/>
        <v>High Valued</v>
      </c>
    </row>
    <row r="512" spans="1:20">
      <c r="A512" s="35">
        <v>44176.510810185187</v>
      </c>
      <c r="B512" s="36" t="s">
        <v>220</v>
      </c>
      <c r="C512" s="37" t="s">
        <v>186</v>
      </c>
      <c r="D512" s="37" t="s">
        <v>94</v>
      </c>
      <c r="E512" s="37" t="s">
        <v>95</v>
      </c>
      <c r="F512" s="37" t="s">
        <v>142</v>
      </c>
      <c r="G512" s="37" t="s">
        <v>96</v>
      </c>
      <c r="H512" s="37" t="s">
        <v>98</v>
      </c>
      <c r="I512" s="38">
        <v>2</v>
      </c>
      <c r="J512" s="38">
        <v>8500</v>
      </c>
      <c r="K512" s="37" t="s">
        <v>42</v>
      </c>
      <c r="L512" s="36" t="s">
        <v>190</v>
      </c>
      <c r="M512" s="35">
        <v>44177.687291666669</v>
      </c>
      <c r="N512" s="37" t="s">
        <v>146</v>
      </c>
      <c r="O512" s="37" t="s">
        <v>54</v>
      </c>
      <c r="P512" s="145">
        <f t="shared" si="36"/>
        <v>1.1764814814814599</v>
      </c>
      <c r="Q512" s="34">
        <f t="shared" si="35"/>
        <v>17000</v>
      </c>
      <c r="R512" s="145">
        <f t="shared" si="37"/>
        <v>0.51081018518518517</v>
      </c>
      <c r="S512" s="145">
        <f t="shared" si="38"/>
        <v>0.68729166666666675</v>
      </c>
      <c r="T512" s="172" t="str">
        <f t="shared" si="39"/>
        <v>High Valued</v>
      </c>
    </row>
    <row r="513" spans="1:20">
      <c r="A513" s="35">
        <v>44176.576041666667</v>
      </c>
      <c r="B513" s="36" t="s">
        <v>479</v>
      </c>
      <c r="C513" s="37" t="s">
        <v>473</v>
      </c>
      <c r="D513" s="37" t="s">
        <v>140</v>
      </c>
      <c r="E513" s="37" t="s">
        <v>214</v>
      </c>
      <c r="F513" s="37" t="s">
        <v>142</v>
      </c>
      <c r="G513" s="37" t="s">
        <v>114</v>
      </c>
      <c r="H513" s="37" t="s">
        <v>225</v>
      </c>
      <c r="I513" s="38">
        <v>15</v>
      </c>
      <c r="J513" s="38">
        <v>7050</v>
      </c>
      <c r="K513" s="37" t="s">
        <v>42</v>
      </c>
      <c r="L513" s="36" t="s">
        <v>474</v>
      </c>
      <c r="M513" s="35">
        <v>44177.773090277777</v>
      </c>
      <c r="N513" s="37" t="s">
        <v>146</v>
      </c>
      <c r="O513" s="37" t="s">
        <v>147</v>
      </c>
      <c r="P513" s="145">
        <f t="shared" si="36"/>
        <v>1.1970486111094942</v>
      </c>
      <c r="Q513" s="34">
        <f t="shared" si="35"/>
        <v>105750</v>
      </c>
      <c r="R513" s="145">
        <f t="shared" si="37"/>
        <v>0.57604166666666667</v>
      </c>
      <c r="S513" s="145">
        <f t="shared" si="38"/>
        <v>0.77309027777777783</v>
      </c>
      <c r="T513" s="172" t="str">
        <f t="shared" si="39"/>
        <v>High Valued</v>
      </c>
    </row>
    <row r="514" spans="1:20">
      <c r="A514" s="35">
        <v>44176.647824074076</v>
      </c>
      <c r="B514" s="36" t="s">
        <v>480</v>
      </c>
      <c r="C514" s="37" t="s">
        <v>473</v>
      </c>
      <c r="D514" s="37" t="s">
        <v>187</v>
      </c>
      <c r="E514" s="37" t="s">
        <v>188</v>
      </c>
      <c r="F514" s="37" t="s">
        <v>142</v>
      </c>
      <c r="G514" s="37" t="s">
        <v>143</v>
      </c>
      <c r="H514" s="37" t="s">
        <v>189</v>
      </c>
      <c r="I514" s="38">
        <v>5</v>
      </c>
      <c r="J514" s="38">
        <v>9050</v>
      </c>
      <c r="K514" s="37" t="s">
        <v>42</v>
      </c>
      <c r="L514" s="36" t="s">
        <v>474</v>
      </c>
      <c r="M514" s="35">
        <v>44177.773090277777</v>
      </c>
      <c r="N514" s="37" t="s">
        <v>146</v>
      </c>
      <c r="O514" s="37" t="s">
        <v>147</v>
      </c>
      <c r="P514" s="145">
        <f t="shared" si="36"/>
        <v>1.1252662037004484</v>
      </c>
      <c r="Q514" s="34">
        <f t="shared" ref="Q514:Q577" si="40">J514*I514</f>
        <v>45250</v>
      </c>
      <c r="R514" s="145">
        <f t="shared" si="37"/>
        <v>0.64782407407407405</v>
      </c>
      <c r="S514" s="145">
        <f t="shared" si="38"/>
        <v>0.77309027777777783</v>
      </c>
      <c r="T514" s="172" t="str">
        <f t="shared" si="39"/>
        <v>High Valued</v>
      </c>
    </row>
    <row r="515" spans="1:20">
      <c r="A515" s="35">
        <v>44176.739537037036</v>
      </c>
      <c r="B515" s="36" t="s">
        <v>481</v>
      </c>
      <c r="C515" s="37" t="s">
        <v>473</v>
      </c>
      <c r="D515" s="37" t="s">
        <v>140</v>
      </c>
      <c r="E515" s="37" t="s">
        <v>214</v>
      </c>
      <c r="F515" s="37" t="s">
        <v>142</v>
      </c>
      <c r="G515" s="37" t="s">
        <v>114</v>
      </c>
      <c r="H515" s="37" t="s">
        <v>225</v>
      </c>
      <c r="I515" s="38">
        <v>10</v>
      </c>
      <c r="J515" s="38">
        <v>7050</v>
      </c>
      <c r="K515" s="37" t="s">
        <v>42</v>
      </c>
      <c r="L515" s="36" t="s">
        <v>474</v>
      </c>
      <c r="M515" s="35">
        <v>44177.773090277777</v>
      </c>
      <c r="N515" s="37" t="s">
        <v>146</v>
      </c>
      <c r="O515" s="37" t="s">
        <v>147</v>
      </c>
      <c r="P515" s="145">
        <f t="shared" ref="P515:P578" si="41">IF(M515="","00:00:00",M515-A515)</f>
        <v>1.03355324074073</v>
      </c>
      <c r="Q515" s="34">
        <f t="shared" si="40"/>
        <v>70500</v>
      </c>
      <c r="R515" s="145">
        <f t="shared" ref="R515:R578" si="42">TIMEVALUE(TEXT(A515,"HH:MM:SS"))</f>
        <v>0.73953703703703699</v>
      </c>
      <c r="S515" s="145">
        <f t="shared" ref="S515:S578" si="43">IF(M515="","-",TIMEVALUE(TEXT(M515,"HH:MM:SS")))</f>
        <v>0.77309027777777783</v>
      </c>
      <c r="T515" s="172" t="str">
        <f t="shared" ref="T515:T578" si="44">IF(Q515 &gt; 10000, "High Valued", "Lower Valued")</f>
        <v>High Valued</v>
      </c>
    </row>
    <row r="516" spans="1:20">
      <c r="A516" s="35">
        <v>44176.739537037036</v>
      </c>
      <c r="B516" s="36" t="s">
        <v>481</v>
      </c>
      <c r="C516" s="37" t="s">
        <v>473</v>
      </c>
      <c r="D516" s="37" t="s">
        <v>39</v>
      </c>
      <c r="E516" s="37" t="s">
        <v>40</v>
      </c>
      <c r="F516" s="37" t="s">
        <v>142</v>
      </c>
      <c r="G516" s="37" t="s">
        <v>41</v>
      </c>
      <c r="H516" s="37" t="s">
        <v>119</v>
      </c>
      <c r="I516" s="38">
        <v>5</v>
      </c>
      <c r="J516" s="38">
        <v>4200</v>
      </c>
      <c r="K516" s="37" t="s">
        <v>42</v>
      </c>
      <c r="L516" s="36" t="s">
        <v>474</v>
      </c>
      <c r="M516" s="35">
        <v>44177.773090277777</v>
      </c>
      <c r="N516" s="37" t="s">
        <v>146</v>
      </c>
      <c r="O516" s="37" t="s">
        <v>147</v>
      </c>
      <c r="P516" s="145">
        <f t="shared" si="41"/>
        <v>1.03355324074073</v>
      </c>
      <c r="Q516" s="34">
        <f t="shared" si="40"/>
        <v>21000</v>
      </c>
      <c r="R516" s="145">
        <f t="shared" si="42"/>
        <v>0.73953703703703699</v>
      </c>
      <c r="S516" s="145">
        <f t="shared" si="43"/>
        <v>0.77309027777777783</v>
      </c>
      <c r="T516" s="172" t="str">
        <f t="shared" si="44"/>
        <v>High Valued</v>
      </c>
    </row>
    <row r="517" spans="1:20">
      <c r="A517" s="35">
        <v>44176.617037037038</v>
      </c>
      <c r="B517" s="36" t="s">
        <v>743</v>
      </c>
      <c r="C517" s="37" t="s">
        <v>744</v>
      </c>
      <c r="D517" s="37" t="s">
        <v>270</v>
      </c>
      <c r="E517" s="37" t="s">
        <v>271</v>
      </c>
      <c r="F517" s="37" t="s">
        <v>142</v>
      </c>
      <c r="G517" s="37" t="s">
        <v>272</v>
      </c>
      <c r="H517" s="37" t="s">
        <v>273</v>
      </c>
      <c r="I517" s="38">
        <v>1</v>
      </c>
      <c r="J517" s="38">
        <v>1500</v>
      </c>
      <c r="K517" s="37" t="s">
        <v>42</v>
      </c>
      <c r="L517" s="36" t="s">
        <v>742</v>
      </c>
      <c r="M517" s="35">
        <v>44177.812835648147</v>
      </c>
      <c r="N517" s="37" t="s">
        <v>146</v>
      </c>
      <c r="O517" s="37" t="s">
        <v>147</v>
      </c>
      <c r="P517" s="145">
        <f t="shared" si="41"/>
        <v>1.1957986111083301</v>
      </c>
      <c r="Q517" s="34">
        <f t="shared" si="40"/>
        <v>1500</v>
      </c>
      <c r="R517" s="145">
        <f t="shared" si="42"/>
        <v>0.61703703703703705</v>
      </c>
      <c r="S517" s="145">
        <f t="shared" si="43"/>
        <v>0.81283564814814813</v>
      </c>
      <c r="T517" s="172" t="str">
        <f t="shared" si="44"/>
        <v>Lower Valued</v>
      </c>
    </row>
    <row r="518" spans="1:20">
      <c r="A518" s="35">
        <v>44176.617037037038</v>
      </c>
      <c r="B518" s="36" t="s">
        <v>743</v>
      </c>
      <c r="C518" s="37" t="s">
        <v>744</v>
      </c>
      <c r="D518" s="37" t="s">
        <v>270</v>
      </c>
      <c r="E518" s="37" t="s">
        <v>271</v>
      </c>
      <c r="F518" s="37" t="s">
        <v>142</v>
      </c>
      <c r="G518" s="37" t="s">
        <v>272</v>
      </c>
      <c r="H518" s="37" t="s">
        <v>274</v>
      </c>
      <c r="I518" s="38">
        <v>1</v>
      </c>
      <c r="J518" s="38">
        <v>1</v>
      </c>
      <c r="K518" s="37" t="s">
        <v>42</v>
      </c>
      <c r="L518" s="36" t="s">
        <v>742</v>
      </c>
      <c r="M518" s="35">
        <v>44177.812835648147</v>
      </c>
      <c r="N518" s="37" t="s">
        <v>146</v>
      </c>
      <c r="O518" s="37" t="s">
        <v>147</v>
      </c>
      <c r="P518" s="145">
        <f t="shared" si="41"/>
        <v>1.1957986111083301</v>
      </c>
      <c r="Q518" s="34">
        <f t="shared" si="40"/>
        <v>1</v>
      </c>
      <c r="R518" s="145">
        <f t="shared" si="42"/>
        <v>0.61703703703703705</v>
      </c>
      <c r="S518" s="145">
        <f t="shared" si="43"/>
        <v>0.81283564814814813</v>
      </c>
      <c r="T518" s="172" t="str">
        <f t="shared" si="44"/>
        <v>Lower Valued</v>
      </c>
    </row>
    <row r="519" spans="1:20">
      <c r="A519" s="35">
        <v>44176.748368055552</v>
      </c>
      <c r="B519" s="36" t="s">
        <v>719</v>
      </c>
      <c r="C519" s="37" t="s">
        <v>720</v>
      </c>
      <c r="D519" s="37" t="s">
        <v>140</v>
      </c>
      <c r="E519" s="37" t="s">
        <v>141</v>
      </c>
      <c r="F519" s="37" t="s">
        <v>142</v>
      </c>
      <c r="G519" s="37" t="s">
        <v>143</v>
      </c>
      <c r="H519" s="37" t="s">
        <v>144</v>
      </c>
      <c r="I519" s="38">
        <v>1</v>
      </c>
      <c r="J519" s="38">
        <v>11200</v>
      </c>
      <c r="K519" s="37" t="s">
        <v>42</v>
      </c>
      <c r="L519" s="36" t="s">
        <v>713</v>
      </c>
      <c r="M519" s="35">
        <v>44177.829687500001</v>
      </c>
      <c r="N519" s="37" t="s">
        <v>146</v>
      </c>
      <c r="O519" s="37" t="s">
        <v>147</v>
      </c>
      <c r="P519" s="145">
        <f t="shared" si="41"/>
        <v>1.0813194444490364</v>
      </c>
      <c r="Q519" s="34">
        <f t="shared" si="40"/>
        <v>11200</v>
      </c>
      <c r="R519" s="145">
        <f t="shared" si="42"/>
        <v>0.74836805555555552</v>
      </c>
      <c r="S519" s="145">
        <f t="shared" si="43"/>
        <v>0.82968750000000002</v>
      </c>
      <c r="T519" s="172" t="str">
        <f t="shared" si="44"/>
        <v>High Valued</v>
      </c>
    </row>
    <row r="520" spans="1:20">
      <c r="A520" s="35">
        <v>44176.748368055552</v>
      </c>
      <c r="B520" s="36" t="s">
        <v>719</v>
      </c>
      <c r="C520" s="37" t="s">
        <v>720</v>
      </c>
      <c r="D520" s="37" t="s">
        <v>164</v>
      </c>
      <c r="E520" s="37" t="s">
        <v>167</v>
      </c>
      <c r="F520" s="37" t="s">
        <v>142</v>
      </c>
      <c r="G520" s="37" t="s">
        <v>96</v>
      </c>
      <c r="H520" s="37" t="s">
        <v>723</v>
      </c>
      <c r="I520" s="38">
        <v>1</v>
      </c>
      <c r="J520" s="38">
        <v>14700</v>
      </c>
      <c r="K520" s="37" t="s">
        <v>42</v>
      </c>
      <c r="L520" s="36" t="s">
        <v>713</v>
      </c>
      <c r="M520" s="35">
        <v>44177.829687500001</v>
      </c>
      <c r="N520" s="37" t="s">
        <v>146</v>
      </c>
      <c r="O520" s="37" t="s">
        <v>147</v>
      </c>
      <c r="P520" s="145">
        <f t="shared" si="41"/>
        <v>1.0813194444490364</v>
      </c>
      <c r="Q520" s="34">
        <f t="shared" si="40"/>
        <v>14700</v>
      </c>
      <c r="R520" s="145">
        <f t="shared" si="42"/>
        <v>0.74836805555555552</v>
      </c>
      <c r="S520" s="145">
        <f t="shared" si="43"/>
        <v>0.82968750000000002</v>
      </c>
      <c r="T520" s="172" t="str">
        <f t="shared" si="44"/>
        <v>High Valued</v>
      </c>
    </row>
    <row r="521" spans="1:20">
      <c r="A521" s="35">
        <v>44176.748368055552</v>
      </c>
      <c r="B521" s="36" t="s">
        <v>719</v>
      </c>
      <c r="C521" s="37" t="s">
        <v>720</v>
      </c>
      <c r="D521" s="37" t="s">
        <v>94</v>
      </c>
      <c r="E521" s="37" t="s">
        <v>95</v>
      </c>
      <c r="F521" s="37" t="s">
        <v>142</v>
      </c>
      <c r="G521" s="37" t="s">
        <v>96</v>
      </c>
      <c r="H521" s="37" t="s">
        <v>97</v>
      </c>
      <c r="I521" s="38">
        <v>0.5</v>
      </c>
      <c r="J521" s="38">
        <v>19170</v>
      </c>
      <c r="K521" s="37" t="s">
        <v>42</v>
      </c>
      <c r="L521" s="36" t="s">
        <v>713</v>
      </c>
      <c r="M521" s="35">
        <v>44177.829687500001</v>
      </c>
      <c r="N521" s="37" t="s">
        <v>146</v>
      </c>
      <c r="O521" s="37" t="s">
        <v>147</v>
      </c>
      <c r="P521" s="145">
        <f t="shared" si="41"/>
        <v>1.0813194444490364</v>
      </c>
      <c r="Q521" s="34">
        <f t="shared" si="40"/>
        <v>9585</v>
      </c>
      <c r="R521" s="145">
        <f t="shared" si="42"/>
        <v>0.74836805555555552</v>
      </c>
      <c r="S521" s="145">
        <f t="shared" si="43"/>
        <v>0.82968750000000002</v>
      </c>
      <c r="T521" s="172" t="str">
        <f t="shared" si="44"/>
        <v>Lower Valued</v>
      </c>
    </row>
    <row r="522" spans="1:20">
      <c r="A522" s="35">
        <v>44176.748368055552</v>
      </c>
      <c r="B522" s="36" t="s">
        <v>719</v>
      </c>
      <c r="C522" s="37" t="s">
        <v>720</v>
      </c>
      <c r="D522" s="37" t="s">
        <v>94</v>
      </c>
      <c r="E522" s="37" t="s">
        <v>95</v>
      </c>
      <c r="F522" s="37" t="s">
        <v>142</v>
      </c>
      <c r="G522" s="37" t="s">
        <v>96</v>
      </c>
      <c r="H522" s="37" t="s">
        <v>98</v>
      </c>
      <c r="I522" s="38">
        <v>1</v>
      </c>
      <c r="J522" s="38">
        <v>8500</v>
      </c>
      <c r="K522" s="37" t="s">
        <v>42</v>
      </c>
      <c r="L522" s="36" t="s">
        <v>713</v>
      </c>
      <c r="M522" s="35">
        <v>44177.829687500001</v>
      </c>
      <c r="N522" s="37" t="s">
        <v>146</v>
      </c>
      <c r="O522" s="37" t="s">
        <v>147</v>
      </c>
      <c r="P522" s="145">
        <f t="shared" si="41"/>
        <v>1.0813194444490364</v>
      </c>
      <c r="Q522" s="34">
        <f t="shared" si="40"/>
        <v>8500</v>
      </c>
      <c r="R522" s="145">
        <f t="shared" si="42"/>
        <v>0.74836805555555552</v>
      </c>
      <c r="S522" s="145">
        <f t="shared" si="43"/>
        <v>0.82968750000000002</v>
      </c>
      <c r="T522" s="172" t="str">
        <f t="shared" si="44"/>
        <v>Lower Valued</v>
      </c>
    </row>
    <row r="523" spans="1:20">
      <c r="A523" s="35">
        <v>44176.748368055552</v>
      </c>
      <c r="B523" s="36" t="s">
        <v>719</v>
      </c>
      <c r="C523" s="37" t="s">
        <v>720</v>
      </c>
      <c r="D523" s="37" t="s">
        <v>94</v>
      </c>
      <c r="E523" s="37" t="s">
        <v>95</v>
      </c>
      <c r="F523" s="37" t="s">
        <v>142</v>
      </c>
      <c r="G523" s="37" t="s">
        <v>96</v>
      </c>
      <c r="H523" s="37" t="s">
        <v>170</v>
      </c>
      <c r="I523" s="38">
        <v>1</v>
      </c>
      <c r="J523" s="38">
        <v>6750</v>
      </c>
      <c r="K523" s="37" t="s">
        <v>42</v>
      </c>
      <c r="L523" s="36" t="s">
        <v>713</v>
      </c>
      <c r="M523" s="35">
        <v>44177.829687500001</v>
      </c>
      <c r="N523" s="37" t="s">
        <v>146</v>
      </c>
      <c r="O523" s="37" t="s">
        <v>147</v>
      </c>
      <c r="P523" s="145">
        <f t="shared" si="41"/>
        <v>1.0813194444490364</v>
      </c>
      <c r="Q523" s="34">
        <f t="shared" si="40"/>
        <v>6750</v>
      </c>
      <c r="R523" s="145">
        <f t="shared" si="42"/>
        <v>0.74836805555555552</v>
      </c>
      <c r="S523" s="145">
        <f t="shared" si="43"/>
        <v>0.82968750000000002</v>
      </c>
      <c r="T523" s="172" t="str">
        <f t="shared" si="44"/>
        <v>Lower Valued</v>
      </c>
    </row>
    <row r="524" spans="1:20">
      <c r="A524" s="35">
        <v>44176.748368055552</v>
      </c>
      <c r="B524" s="36" t="s">
        <v>719</v>
      </c>
      <c r="C524" s="37" t="s">
        <v>720</v>
      </c>
      <c r="D524" s="37" t="s">
        <v>94</v>
      </c>
      <c r="E524" s="37" t="s">
        <v>107</v>
      </c>
      <c r="F524" s="37" t="s">
        <v>142</v>
      </c>
      <c r="G524" s="37" t="s">
        <v>96</v>
      </c>
      <c r="H524" s="37" t="s">
        <v>108</v>
      </c>
      <c r="I524" s="38">
        <v>0.5</v>
      </c>
      <c r="J524" s="38">
        <v>23680</v>
      </c>
      <c r="K524" s="37" t="s">
        <v>42</v>
      </c>
      <c r="L524" s="36" t="s">
        <v>713</v>
      </c>
      <c r="M524" s="35">
        <v>44177.829687500001</v>
      </c>
      <c r="N524" s="37" t="s">
        <v>146</v>
      </c>
      <c r="O524" s="37" t="s">
        <v>147</v>
      </c>
      <c r="P524" s="145">
        <f t="shared" si="41"/>
        <v>1.0813194444490364</v>
      </c>
      <c r="Q524" s="34">
        <f t="shared" si="40"/>
        <v>11840</v>
      </c>
      <c r="R524" s="145">
        <f t="shared" si="42"/>
        <v>0.74836805555555552</v>
      </c>
      <c r="S524" s="145">
        <f t="shared" si="43"/>
        <v>0.82968750000000002</v>
      </c>
      <c r="T524" s="172" t="str">
        <f t="shared" si="44"/>
        <v>High Valued</v>
      </c>
    </row>
    <row r="525" spans="1:20">
      <c r="A525" s="35">
        <v>44176.601666666669</v>
      </c>
      <c r="B525" s="36" t="s">
        <v>916</v>
      </c>
      <c r="C525" s="37" t="s">
        <v>917</v>
      </c>
      <c r="D525" s="37" t="s">
        <v>164</v>
      </c>
      <c r="E525" s="37" t="s">
        <v>167</v>
      </c>
      <c r="F525" s="37" t="s">
        <v>142</v>
      </c>
      <c r="G525" s="37" t="s">
        <v>96</v>
      </c>
      <c r="H525" s="37" t="s">
        <v>168</v>
      </c>
      <c r="I525" s="38">
        <v>2</v>
      </c>
      <c r="J525" s="38">
        <v>9100</v>
      </c>
      <c r="K525" s="37" t="s">
        <v>42</v>
      </c>
      <c r="L525" s="36" t="s">
        <v>915</v>
      </c>
      <c r="M525" s="35">
        <v>44177.880995370368</v>
      </c>
      <c r="N525" s="37" t="s">
        <v>146</v>
      </c>
      <c r="O525" s="37" t="s">
        <v>147</v>
      </c>
      <c r="P525" s="145">
        <f t="shared" si="41"/>
        <v>1.2793287036984111</v>
      </c>
      <c r="Q525" s="34">
        <f t="shared" si="40"/>
        <v>18200</v>
      </c>
      <c r="R525" s="145">
        <f t="shared" si="42"/>
        <v>0.60166666666666668</v>
      </c>
      <c r="S525" s="145">
        <f t="shared" si="43"/>
        <v>0.88099537037037035</v>
      </c>
      <c r="T525" s="172" t="str">
        <f t="shared" si="44"/>
        <v>High Valued</v>
      </c>
    </row>
    <row r="526" spans="1:20">
      <c r="A526" s="35">
        <v>44178.72861111111</v>
      </c>
      <c r="B526" s="36" t="s">
        <v>824</v>
      </c>
      <c r="C526" s="37" t="s">
        <v>825</v>
      </c>
      <c r="D526" s="37" t="s">
        <v>171</v>
      </c>
      <c r="E526" s="37" t="s">
        <v>172</v>
      </c>
      <c r="F526" s="37" t="s">
        <v>142</v>
      </c>
      <c r="G526" s="37" t="s">
        <v>96</v>
      </c>
      <c r="H526" s="37" t="s">
        <v>174</v>
      </c>
      <c r="I526" s="38">
        <v>1</v>
      </c>
      <c r="J526" s="38">
        <v>7800</v>
      </c>
      <c r="K526" s="37" t="s">
        <v>42</v>
      </c>
      <c r="L526" s="36" t="s">
        <v>819</v>
      </c>
      <c r="M526" s="35">
        <v>44179.390462962961</v>
      </c>
      <c r="N526" s="37" t="s">
        <v>146</v>
      </c>
      <c r="O526" s="37" t="s">
        <v>147</v>
      </c>
      <c r="P526" s="145">
        <f t="shared" si="41"/>
        <v>0.66185185185167938</v>
      </c>
      <c r="Q526" s="34">
        <f t="shared" si="40"/>
        <v>7800</v>
      </c>
      <c r="R526" s="145">
        <f t="shared" si="42"/>
        <v>0.72861111111111121</v>
      </c>
      <c r="S526" s="145">
        <f t="shared" si="43"/>
        <v>0.39046296296296296</v>
      </c>
      <c r="T526" s="172" t="str">
        <f t="shared" si="44"/>
        <v>Lower Valued</v>
      </c>
    </row>
    <row r="527" spans="1:20">
      <c r="A527" s="35">
        <v>44178.72861111111</v>
      </c>
      <c r="B527" s="36" t="s">
        <v>824</v>
      </c>
      <c r="C527" s="37" t="s">
        <v>825</v>
      </c>
      <c r="D527" s="37" t="s">
        <v>140</v>
      </c>
      <c r="E527" s="37" t="s">
        <v>141</v>
      </c>
      <c r="F527" s="37" t="s">
        <v>142</v>
      </c>
      <c r="G527" s="37" t="s">
        <v>143</v>
      </c>
      <c r="H527" s="37" t="s">
        <v>199</v>
      </c>
      <c r="I527" s="38">
        <v>1</v>
      </c>
      <c r="J527" s="38">
        <v>9150</v>
      </c>
      <c r="K527" s="37" t="s">
        <v>42</v>
      </c>
      <c r="L527" s="36" t="s">
        <v>819</v>
      </c>
      <c r="M527" s="35">
        <v>44179.390462962961</v>
      </c>
      <c r="N527" s="37" t="s">
        <v>146</v>
      </c>
      <c r="O527" s="37" t="s">
        <v>147</v>
      </c>
      <c r="P527" s="145">
        <f t="shared" si="41"/>
        <v>0.66185185185167938</v>
      </c>
      <c r="Q527" s="34">
        <f t="shared" si="40"/>
        <v>9150</v>
      </c>
      <c r="R527" s="145">
        <f t="shared" si="42"/>
        <v>0.72861111111111121</v>
      </c>
      <c r="S527" s="145">
        <f t="shared" si="43"/>
        <v>0.39046296296296296</v>
      </c>
      <c r="T527" s="172" t="str">
        <f t="shared" si="44"/>
        <v>Lower Valued</v>
      </c>
    </row>
    <row r="528" spans="1:20">
      <c r="A528" s="35">
        <v>44178.72861111111</v>
      </c>
      <c r="B528" s="36" t="s">
        <v>824</v>
      </c>
      <c r="C528" s="37" t="s">
        <v>825</v>
      </c>
      <c r="D528" s="37" t="s">
        <v>164</v>
      </c>
      <c r="E528" s="37" t="s">
        <v>167</v>
      </c>
      <c r="F528" s="37" t="s">
        <v>142</v>
      </c>
      <c r="G528" s="37" t="s">
        <v>96</v>
      </c>
      <c r="H528" s="37" t="s">
        <v>169</v>
      </c>
      <c r="I528" s="38">
        <v>1</v>
      </c>
      <c r="J528" s="38">
        <v>10650</v>
      </c>
      <c r="K528" s="37" t="s">
        <v>42</v>
      </c>
      <c r="L528" s="36" t="s">
        <v>819</v>
      </c>
      <c r="M528" s="35">
        <v>44179.390462962961</v>
      </c>
      <c r="N528" s="37" t="s">
        <v>146</v>
      </c>
      <c r="O528" s="37" t="s">
        <v>147</v>
      </c>
      <c r="P528" s="145">
        <f t="shared" si="41"/>
        <v>0.66185185185167938</v>
      </c>
      <c r="Q528" s="34">
        <f t="shared" si="40"/>
        <v>10650</v>
      </c>
      <c r="R528" s="145">
        <f t="shared" si="42"/>
        <v>0.72861111111111121</v>
      </c>
      <c r="S528" s="145">
        <f t="shared" si="43"/>
        <v>0.39046296296296296</v>
      </c>
      <c r="T528" s="172" t="str">
        <f t="shared" si="44"/>
        <v>High Valued</v>
      </c>
    </row>
    <row r="529" spans="1:20">
      <c r="A529" s="35">
        <v>44178.72861111111</v>
      </c>
      <c r="B529" s="36" t="s">
        <v>824</v>
      </c>
      <c r="C529" s="37" t="s">
        <v>825</v>
      </c>
      <c r="D529" s="37" t="s">
        <v>164</v>
      </c>
      <c r="E529" s="37" t="s">
        <v>165</v>
      </c>
      <c r="F529" s="37" t="s">
        <v>142</v>
      </c>
      <c r="G529" s="37" t="s">
        <v>96</v>
      </c>
      <c r="H529" s="37" t="s">
        <v>166</v>
      </c>
      <c r="I529" s="38">
        <v>1</v>
      </c>
      <c r="J529" s="38">
        <v>3750</v>
      </c>
      <c r="K529" s="37" t="s">
        <v>42</v>
      </c>
      <c r="L529" s="36" t="s">
        <v>819</v>
      </c>
      <c r="M529" s="35">
        <v>44179.390462962961</v>
      </c>
      <c r="N529" s="37" t="s">
        <v>146</v>
      </c>
      <c r="O529" s="37" t="s">
        <v>147</v>
      </c>
      <c r="P529" s="145">
        <f t="shared" si="41"/>
        <v>0.66185185185167938</v>
      </c>
      <c r="Q529" s="34">
        <f t="shared" si="40"/>
        <v>3750</v>
      </c>
      <c r="R529" s="145">
        <f t="shared" si="42"/>
        <v>0.72861111111111121</v>
      </c>
      <c r="S529" s="145">
        <f t="shared" si="43"/>
        <v>0.39046296296296296</v>
      </c>
      <c r="T529" s="172" t="str">
        <f t="shared" si="44"/>
        <v>Lower Valued</v>
      </c>
    </row>
    <row r="530" spans="1:20">
      <c r="A530" s="35">
        <v>44177.52952546296</v>
      </c>
      <c r="B530" s="36" t="s">
        <v>1242</v>
      </c>
      <c r="C530" s="37" t="s">
        <v>302</v>
      </c>
      <c r="D530" s="37" t="s">
        <v>171</v>
      </c>
      <c r="E530" s="37" t="s">
        <v>172</v>
      </c>
      <c r="F530" s="37" t="s">
        <v>142</v>
      </c>
      <c r="G530" s="37" t="s">
        <v>96</v>
      </c>
      <c r="H530" s="37" t="s">
        <v>173</v>
      </c>
      <c r="I530" s="38">
        <v>1</v>
      </c>
      <c r="J530" s="38">
        <v>8500</v>
      </c>
      <c r="K530" s="37" t="s">
        <v>42</v>
      </c>
      <c r="L530" s="36" t="s">
        <v>1238</v>
      </c>
      <c r="M530" s="35">
        <v>44179.433692129627</v>
      </c>
      <c r="N530" s="37" t="s">
        <v>295</v>
      </c>
      <c r="O530" s="37" t="s">
        <v>147</v>
      </c>
      <c r="P530" s="145">
        <f t="shared" si="41"/>
        <v>1.9041666666671517</v>
      </c>
      <c r="Q530" s="34">
        <f t="shared" si="40"/>
        <v>8500</v>
      </c>
      <c r="R530" s="145">
        <f t="shared" si="42"/>
        <v>0.52952546296296299</v>
      </c>
      <c r="S530" s="145">
        <f t="shared" si="43"/>
        <v>0.43369212962962966</v>
      </c>
      <c r="T530" s="172" t="str">
        <f t="shared" si="44"/>
        <v>Lower Valued</v>
      </c>
    </row>
    <row r="531" spans="1:20">
      <c r="A531" s="35">
        <v>44177.52952546296</v>
      </c>
      <c r="B531" s="36" t="s">
        <v>1242</v>
      </c>
      <c r="C531" s="37" t="s">
        <v>302</v>
      </c>
      <c r="D531" s="37" t="s">
        <v>171</v>
      </c>
      <c r="E531" s="37" t="s">
        <v>172</v>
      </c>
      <c r="F531" s="37" t="s">
        <v>142</v>
      </c>
      <c r="G531" s="37" t="s">
        <v>96</v>
      </c>
      <c r="H531" s="37" t="s">
        <v>174</v>
      </c>
      <c r="I531" s="38">
        <v>1</v>
      </c>
      <c r="J531" s="38">
        <v>7800</v>
      </c>
      <c r="K531" s="37" t="s">
        <v>42</v>
      </c>
      <c r="L531" s="36" t="s">
        <v>1238</v>
      </c>
      <c r="M531" s="35">
        <v>44179.433692129627</v>
      </c>
      <c r="N531" s="37" t="s">
        <v>295</v>
      </c>
      <c r="O531" s="37" t="s">
        <v>147</v>
      </c>
      <c r="P531" s="145">
        <f t="shared" si="41"/>
        <v>1.9041666666671517</v>
      </c>
      <c r="Q531" s="34">
        <f t="shared" si="40"/>
        <v>7800</v>
      </c>
      <c r="R531" s="145">
        <f t="shared" si="42"/>
        <v>0.52952546296296299</v>
      </c>
      <c r="S531" s="145">
        <f t="shared" si="43"/>
        <v>0.43369212962962966</v>
      </c>
      <c r="T531" s="172" t="str">
        <f t="shared" si="44"/>
        <v>Lower Valued</v>
      </c>
    </row>
    <row r="532" spans="1:20">
      <c r="A532" s="35">
        <v>44177.52952546296</v>
      </c>
      <c r="B532" s="36" t="s">
        <v>1242</v>
      </c>
      <c r="C532" s="37" t="s">
        <v>302</v>
      </c>
      <c r="D532" s="37" t="s">
        <v>164</v>
      </c>
      <c r="E532" s="37" t="s">
        <v>165</v>
      </c>
      <c r="F532" s="37" t="s">
        <v>142</v>
      </c>
      <c r="G532" s="37" t="s">
        <v>96</v>
      </c>
      <c r="H532" s="37" t="s">
        <v>166</v>
      </c>
      <c r="I532" s="38">
        <v>3</v>
      </c>
      <c r="J532" s="38">
        <v>3750</v>
      </c>
      <c r="K532" s="37" t="s">
        <v>42</v>
      </c>
      <c r="L532" s="36" t="s">
        <v>1238</v>
      </c>
      <c r="M532" s="35">
        <v>44179.433692129627</v>
      </c>
      <c r="N532" s="37" t="s">
        <v>295</v>
      </c>
      <c r="O532" s="37" t="s">
        <v>147</v>
      </c>
      <c r="P532" s="145">
        <f t="shared" si="41"/>
        <v>1.9041666666671517</v>
      </c>
      <c r="Q532" s="34">
        <f t="shared" si="40"/>
        <v>11250</v>
      </c>
      <c r="R532" s="145">
        <f t="shared" si="42"/>
        <v>0.52952546296296299</v>
      </c>
      <c r="S532" s="145">
        <f t="shared" si="43"/>
        <v>0.43369212962962966</v>
      </c>
      <c r="T532" s="172" t="str">
        <f t="shared" si="44"/>
        <v>High Valued</v>
      </c>
    </row>
    <row r="533" spans="1:20">
      <c r="A533" s="35">
        <v>44177.52952546296</v>
      </c>
      <c r="B533" s="36" t="s">
        <v>1242</v>
      </c>
      <c r="C533" s="37" t="s">
        <v>302</v>
      </c>
      <c r="D533" s="37" t="s">
        <v>270</v>
      </c>
      <c r="E533" s="37" t="s">
        <v>271</v>
      </c>
      <c r="F533" s="37" t="s">
        <v>142</v>
      </c>
      <c r="G533" s="37" t="s">
        <v>272</v>
      </c>
      <c r="H533" s="37" t="s">
        <v>274</v>
      </c>
      <c r="I533" s="38">
        <v>1</v>
      </c>
      <c r="J533" s="38">
        <v>1</v>
      </c>
      <c r="K533" s="37" t="s">
        <v>42</v>
      </c>
      <c r="L533" s="36" t="s">
        <v>1238</v>
      </c>
      <c r="M533" s="35">
        <v>44179.433692129627</v>
      </c>
      <c r="N533" s="37" t="s">
        <v>295</v>
      </c>
      <c r="O533" s="37" t="s">
        <v>147</v>
      </c>
      <c r="P533" s="145">
        <f t="shared" si="41"/>
        <v>1.9041666666671517</v>
      </c>
      <c r="Q533" s="34">
        <f t="shared" si="40"/>
        <v>1</v>
      </c>
      <c r="R533" s="145">
        <f t="shared" si="42"/>
        <v>0.52952546296296299</v>
      </c>
      <c r="S533" s="145">
        <f t="shared" si="43"/>
        <v>0.43369212962962966</v>
      </c>
      <c r="T533" s="172" t="str">
        <f t="shared" si="44"/>
        <v>Lower Valued</v>
      </c>
    </row>
    <row r="534" spans="1:20">
      <c r="A534" s="35">
        <v>44177.52952546296</v>
      </c>
      <c r="B534" s="36" t="s">
        <v>1242</v>
      </c>
      <c r="C534" s="37" t="s">
        <v>302</v>
      </c>
      <c r="D534" s="37" t="s">
        <v>270</v>
      </c>
      <c r="E534" s="37" t="s">
        <v>271</v>
      </c>
      <c r="F534" s="37" t="s">
        <v>142</v>
      </c>
      <c r="G534" s="37" t="s">
        <v>272</v>
      </c>
      <c r="H534" s="37" t="s">
        <v>273</v>
      </c>
      <c r="I534" s="38">
        <v>2</v>
      </c>
      <c r="J534" s="38">
        <v>1500</v>
      </c>
      <c r="K534" s="37" t="s">
        <v>42</v>
      </c>
      <c r="L534" s="36" t="s">
        <v>1238</v>
      </c>
      <c r="M534" s="35">
        <v>44179.433692129627</v>
      </c>
      <c r="N534" s="37" t="s">
        <v>295</v>
      </c>
      <c r="O534" s="37" t="s">
        <v>147</v>
      </c>
      <c r="P534" s="145">
        <f t="shared" si="41"/>
        <v>1.9041666666671517</v>
      </c>
      <c r="Q534" s="34">
        <f t="shared" si="40"/>
        <v>3000</v>
      </c>
      <c r="R534" s="145">
        <f t="shared" si="42"/>
        <v>0.52952546296296299</v>
      </c>
      <c r="S534" s="145">
        <f t="shared" si="43"/>
        <v>0.43369212962962966</v>
      </c>
      <c r="T534" s="172" t="str">
        <f t="shared" si="44"/>
        <v>Lower Valued</v>
      </c>
    </row>
    <row r="535" spans="1:20">
      <c r="A535" s="35">
        <v>44177.6877662037</v>
      </c>
      <c r="B535" s="36" t="s">
        <v>622</v>
      </c>
      <c r="C535" s="37" t="s">
        <v>623</v>
      </c>
      <c r="D535" s="37" t="s">
        <v>140</v>
      </c>
      <c r="E535" s="37" t="s">
        <v>214</v>
      </c>
      <c r="F535" s="37" t="s">
        <v>142</v>
      </c>
      <c r="G535" s="37" t="s">
        <v>114</v>
      </c>
      <c r="H535" s="37" t="s">
        <v>225</v>
      </c>
      <c r="I535" s="38">
        <v>4</v>
      </c>
      <c r="J535" s="38">
        <v>7050</v>
      </c>
      <c r="K535" s="37" t="s">
        <v>42</v>
      </c>
      <c r="L535" s="36" t="s">
        <v>621</v>
      </c>
      <c r="M535" s="35">
        <v>44179.438738425924</v>
      </c>
      <c r="N535" s="37" t="s">
        <v>146</v>
      </c>
      <c r="O535" s="37" t="s">
        <v>54</v>
      </c>
      <c r="P535" s="145">
        <f t="shared" si="41"/>
        <v>1.7509722222239361</v>
      </c>
      <c r="Q535" s="34">
        <f t="shared" si="40"/>
        <v>28200</v>
      </c>
      <c r="R535" s="145">
        <f t="shared" si="42"/>
        <v>0.68776620370370367</v>
      </c>
      <c r="S535" s="145">
        <f t="shared" si="43"/>
        <v>0.43873842592592593</v>
      </c>
      <c r="T535" s="172" t="str">
        <f t="shared" si="44"/>
        <v>High Valued</v>
      </c>
    </row>
    <row r="536" spans="1:20">
      <c r="A536" s="35">
        <v>44177.6877662037</v>
      </c>
      <c r="B536" s="36" t="s">
        <v>622</v>
      </c>
      <c r="C536" s="37" t="s">
        <v>623</v>
      </c>
      <c r="D536" s="37" t="s">
        <v>164</v>
      </c>
      <c r="E536" s="37" t="s">
        <v>165</v>
      </c>
      <c r="F536" s="37" t="s">
        <v>142</v>
      </c>
      <c r="G536" s="37" t="s">
        <v>96</v>
      </c>
      <c r="H536" s="37" t="s">
        <v>166</v>
      </c>
      <c r="I536" s="38">
        <v>4</v>
      </c>
      <c r="J536" s="38">
        <v>3750</v>
      </c>
      <c r="K536" s="37" t="s">
        <v>42</v>
      </c>
      <c r="L536" s="36" t="s">
        <v>621</v>
      </c>
      <c r="M536" s="35">
        <v>44179.438738425924</v>
      </c>
      <c r="N536" s="37" t="s">
        <v>146</v>
      </c>
      <c r="O536" s="37" t="s">
        <v>54</v>
      </c>
      <c r="P536" s="145">
        <f t="shared" si="41"/>
        <v>1.7509722222239361</v>
      </c>
      <c r="Q536" s="34">
        <f t="shared" si="40"/>
        <v>15000</v>
      </c>
      <c r="R536" s="145">
        <f t="shared" si="42"/>
        <v>0.68776620370370367</v>
      </c>
      <c r="S536" s="145">
        <f t="shared" si="43"/>
        <v>0.43873842592592593</v>
      </c>
      <c r="T536" s="172" t="str">
        <f t="shared" si="44"/>
        <v>High Valued</v>
      </c>
    </row>
    <row r="537" spans="1:20">
      <c r="A537" s="35">
        <v>44178.725636574076</v>
      </c>
      <c r="B537" s="36" t="s">
        <v>1032</v>
      </c>
      <c r="C537" s="37" t="s">
        <v>1033</v>
      </c>
      <c r="D537" s="37" t="s">
        <v>140</v>
      </c>
      <c r="E537" s="37" t="s">
        <v>214</v>
      </c>
      <c r="F537" s="37" t="s">
        <v>142</v>
      </c>
      <c r="G537" s="37" t="s">
        <v>114</v>
      </c>
      <c r="H537" s="37" t="s">
        <v>215</v>
      </c>
      <c r="I537" s="38">
        <v>1</v>
      </c>
      <c r="J537" s="38">
        <v>7450</v>
      </c>
      <c r="K537" s="37" t="s">
        <v>42</v>
      </c>
      <c r="L537" s="36" t="s">
        <v>1024</v>
      </c>
      <c r="M537" s="35">
        <v>44179.445185185185</v>
      </c>
      <c r="N537" s="37" t="s">
        <v>146</v>
      </c>
      <c r="O537" s="37" t="s">
        <v>147</v>
      </c>
      <c r="P537" s="145">
        <f t="shared" si="41"/>
        <v>0.71954861110862112</v>
      </c>
      <c r="Q537" s="34">
        <f t="shared" si="40"/>
        <v>7450</v>
      </c>
      <c r="R537" s="145">
        <f t="shared" si="42"/>
        <v>0.72563657407407411</v>
      </c>
      <c r="S537" s="145">
        <f t="shared" si="43"/>
        <v>0.44518518518518518</v>
      </c>
      <c r="T537" s="172" t="str">
        <f t="shared" si="44"/>
        <v>Lower Valued</v>
      </c>
    </row>
    <row r="538" spans="1:20">
      <c r="A538" s="35">
        <v>44178.725636574076</v>
      </c>
      <c r="B538" s="36" t="s">
        <v>1032</v>
      </c>
      <c r="C538" s="37" t="s">
        <v>1033</v>
      </c>
      <c r="D538" s="37" t="s">
        <v>68</v>
      </c>
      <c r="E538" s="37" t="s">
        <v>113</v>
      </c>
      <c r="F538" s="37" t="s">
        <v>142</v>
      </c>
      <c r="G538" s="37" t="s">
        <v>114</v>
      </c>
      <c r="H538" s="37" t="s">
        <v>206</v>
      </c>
      <c r="I538" s="38">
        <v>3</v>
      </c>
      <c r="J538" s="38">
        <v>2000</v>
      </c>
      <c r="K538" s="37" t="s">
        <v>42</v>
      </c>
      <c r="L538" s="36" t="s">
        <v>1024</v>
      </c>
      <c r="M538" s="35">
        <v>44179.445185185185</v>
      </c>
      <c r="N538" s="37" t="s">
        <v>146</v>
      </c>
      <c r="O538" s="37" t="s">
        <v>147</v>
      </c>
      <c r="P538" s="145">
        <f t="shared" si="41"/>
        <v>0.71954861110862112</v>
      </c>
      <c r="Q538" s="34">
        <f t="shared" si="40"/>
        <v>6000</v>
      </c>
      <c r="R538" s="145">
        <f t="shared" si="42"/>
        <v>0.72563657407407411</v>
      </c>
      <c r="S538" s="145">
        <f t="shared" si="43"/>
        <v>0.44518518518518518</v>
      </c>
      <c r="T538" s="172" t="str">
        <f t="shared" si="44"/>
        <v>Lower Valued</v>
      </c>
    </row>
    <row r="539" spans="1:20">
      <c r="A539" s="35">
        <v>44178.725636574076</v>
      </c>
      <c r="B539" s="36" t="s">
        <v>1032</v>
      </c>
      <c r="C539" s="37" t="s">
        <v>1033</v>
      </c>
      <c r="D539" s="37" t="s">
        <v>43</v>
      </c>
      <c r="E539" s="37" t="s">
        <v>504</v>
      </c>
      <c r="F539" s="37" t="s">
        <v>142</v>
      </c>
      <c r="G539" s="37" t="s">
        <v>118</v>
      </c>
      <c r="H539" s="37" t="s">
        <v>631</v>
      </c>
      <c r="I539" s="38">
        <v>1</v>
      </c>
      <c r="J539" s="38">
        <v>7500</v>
      </c>
      <c r="K539" s="37" t="s">
        <v>42</v>
      </c>
      <c r="L539" s="36" t="s">
        <v>1024</v>
      </c>
      <c r="M539" s="35">
        <v>44179.445185185185</v>
      </c>
      <c r="N539" s="37" t="s">
        <v>146</v>
      </c>
      <c r="O539" s="37" t="s">
        <v>147</v>
      </c>
      <c r="P539" s="145">
        <f t="shared" si="41"/>
        <v>0.71954861110862112</v>
      </c>
      <c r="Q539" s="34">
        <f t="shared" si="40"/>
        <v>7500</v>
      </c>
      <c r="R539" s="145">
        <f t="shared" si="42"/>
        <v>0.72563657407407411</v>
      </c>
      <c r="S539" s="145">
        <f t="shared" si="43"/>
        <v>0.44518518518518518</v>
      </c>
      <c r="T539" s="172" t="str">
        <f t="shared" si="44"/>
        <v>Lower Valued</v>
      </c>
    </row>
    <row r="540" spans="1:20">
      <c r="A540" s="35">
        <v>44177.431030092594</v>
      </c>
      <c r="B540" s="36" t="s">
        <v>752</v>
      </c>
      <c r="C540" s="37" t="s">
        <v>753</v>
      </c>
      <c r="D540" s="37" t="s">
        <v>270</v>
      </c>
      <c r="E540" s="37" t="s">
        <v>271</v>
      </c>
      <c r="F540" s="37" t="s">
        <v>142</v>
      </c>
      <c r="G540" s="37" t="s">
        <v>272</v>
      </c>
      <c r="H540" s="37" t="s">
        <v>273</v>
      </c>
      <c r="I540" s="38">
        <v>1</v>
      </c>
      <c r="J540" s="38">
        <v>1500</v>
      </c>
      <c r="K540" s="37" t="s">
        <v>42</v>
      </c>
      <c r="L540" s="36" t="s">
        <v>751</v>
      </c>
      <c r="M540" s="35">
        <v>44179.469409722224</v>
      </c>
      <c r="N540" s="37" t="s">
        <v>146</v>
      </c>
      <c r="O540" s="37" t="s">
        <v>147</v>
      </c>
      <c r="P540" s="145">
        <f t="shared" si="41"/>
        <v>2.0383796296300716</v>
      </c>
      <c r="Q540" s="34">
        <f t="shared" si="40"/>
        <v>1500</v>
      </c>
      <c r="R540" s="145">
        <f t="shared" si="42"/>
        <v>0.43103009259259256</v>
      </c>
      <c r="S540" s="145">
        <f t="shared" si="43"/>
        <v>0.46940972222222221</v>
      </c>
      <c r="T540" s="172" t="str">
        <f t="shared" si="44"/>
        <v>Lower Valued</v>
      </c>
    </row>
    <row r="541" spans="1:20">
      <c r="A541" s="35">
        <v>44177.431030092594</v>
      </c>
      <c r="B541" s="36" t="s">
        <v>752</v>
      </c>
      <c r="C541" s="37" t="s">
        <v>753</v>
      </c>
      <c r="D541" s="37" t="s">
        <v>270</v>
      </c>
      <c r="E541" s="37" t="s">
        <v>271</v>
      </c>
      <c r="F541" s="37" t="s">
        <v>142</v>
      </c>
      <c r="G541" s="37" t="s">
        <v>272</v>
      </c>
      <c r="H541" s="37" t="s">
        <v>274</v>
      </c>
      <c r="I541" s="38">
        <v>1</v>
      </c>
      <c r="J541" s="38">
        <v>1</v>
      </c>
      <c r="K541" s="37" t="s">
        <v>42</v>
      </c>
      <c r="L541" s="36" t="s">
        <v>751</v>
      </c>
      <c r="M541" s="35">
        <v>44179.469409722224</v>
      </c>
      <c r="N541" s="37" t="s">
        <v>146</v>
      </c>
      <c r="O541" s="37" t="s">
        <v>147</v>
      </c>
      <c r="P541" s="145">
        <f t="shared" si="41"/>
        <v>2.0383796296300716</v>
      </c>
      <c r="Q541" s="34">
        <f t="shared" si="40"/>
        <v>1</v>
      </c>
      <c r="R541" s="145">
        <f t="shared" si="42"/>
        <v>0.43103009259259256</v>
      </c>
      <c r="S541" s="145">
        <f t="shared" si="43"/>
        <v>0.46940972222222221</v>
      </c>
      <c r="T541" s="172" t="str">
        <f t="shared" si="44"/>
        <v>Lower Valued</v>
      </c>
    </row>
    <row r="542" spans="1:20">
      <c r="A542" s="35">
        <v>44177.595370370371</v>
      </c>
      <c r="B542" s="36" t="s">
        <v>508</v>
      </c>
      <c r="C542" s="37" t="s">
        <v>509</v>
      </c>
      <c r="D542" s="37" t="s">
        <v>187</v>
      </c>
      <c r="E542" s="37" t="s">
        <v>188</v>
      </c>
      <c r="F542" s="37" t="s">
        <v>142</v>
      </c>
      <c r="G542" s="37" t="s">
        <v>143</v>
      </c>
      <c r="H542" s="37" t="s">
        <v>327</v>
      </c>
      <c r="I542" s="38">
        <v>1</v>
      </c>
      <c r="J542" s="38">
        <v>11150</v>
      </c>
      <c r="K542" s="37" t="s">
        <v>42</v>
      </c>
      <c r="L542" s="36" t="s">
        <v>499</v>
      </c>
      <c r="M542" s="35">
        <v>44179.494953703703</v>
      </c>
      <c r="N542" s="37" t="s">
        <v>146</v>
      </c>
      <c r="O542" s="37" t="s">
        <v>147</v>
      </c>
      <c r="P542" s="145">
        <f t="shared" si="41"/>
        <v>1.8995833333319752</v>
      </c>
      <c r="Q542" s="34">
        <f t="shared" si="40"/>
        <v>11150</v>
      </c>
      <c r="R542" s="145">
        <f t="shared" si="42"/>
        <v>0.59537037037037044</v>
      </c>
      <c r="S542" s="145">
        <f t="shared" si="43"/>
        <v>0.49495370370370373</v>
      </c>
      <c r="T542" s="172" t="str">
        <f t="shared" si="44"/>
        <v>High Valued</v>
      </c>
    </row>
    <row r="543" spans="1:20">
      <c r="A543" s="35">
        <v>44177.595370370371</v>
      </c>
      <c r="B543" s="36" t="s">
        <v>508</v>
      </c>
      <c r="C543" s="37" t="s">
        <v>509</v>
      </c>
      <c r="D543" s="37" t="s">
        <v>140</v>
      </c>
      <c r="E543" s="37" t="s">
        <v>141</v>
      </c>
      <c r="F543" s="37" t="s">
        <v>142</v>
      </c>
      <c r="G543" s="37" t="s">
        <v>143</v>
      </c>
      <c r="H543" s="37" t="s">
        <v>199</v>
      </c>
      <c r="I543" s="38">
        <v>1</v>
      </c>
      <c r="J543" s="38">
        <v>9150</v>
      </c>
      <c r="K543" s="37" t="s">
        <v>42</v>
      </c>
      <c r="L543" s="36" t="s">
        <v>499</v>
      </c>
      <c r="M543" s="35">
        <v>44179.494953703703</v>
      </c>
      <c r="N543" s="37" t="s">
        <v>146</v>
      </c>
      <c r="O543" s="37" t="s">
        <v>147</v>
      </c>
      <c r="P543" s="145">
        <f t="shared" si="41"/>
        <v>1.8995833333319752</v>
      </c>
      <c r="Q543" s="34">
        <f t="shared" si="40"/>
        <v>9150</v>
      </c>
      <c r="R543" s="145">
        <f t="shared" si="42"/>
        <v>0.59537037037037044</v>
      </c>
      <c r="S543" s="145">
        <f t="shared" si="43"/>
        <v>0.49495370370370373</v>
      </c>
      <c r="T543" s="172" t="str">
        <f t="shared" si="44"/>
        <v>Lower Valued</v>
      </c>
    </row>
    <row r="544" spans="1:20">
      <c r="A544" s="35">
        <v>44177.595370370371</v>
      </c>
      <c r="B544" s="36" t="s">
        <v>508</v>
      </c>
      <c r="C544" s="37" t="s">
        <v>509</v>
      </c>
      <c r="D544" s="37" t="s">
        <v>164</v>
      </c>
      <c r="E544" s="37" t="s">
        <v>167</v>
      </c>
      <c r="F544" s="37" t="s">
        <v>142</v>
      </c>
      <c r="G544" s="37" t="s">
        <v>96</v>
      </c>
      <c r="H544" s="37" t="s">
        <v>315</v>
      </c>
      <c r="I544" s="38">
        <v>1</v>
      </c>
      <c r="J544" s="38">
        <v>1860</v>
      </c>
      <c r="K544" s="37" t="s">
        <v>42</v>
      </c>
      <c r="L544" s="36" t="s">
        <v>499</v>
      </c>
      <c r="M544" s="35">
        <v>44179.494953703703</v>
      </c>
      <c r="N544" s="37" t="s">
        <v>146</v>
      </c>
      <c r="O544" s="37" t="s">
        <v>147</v>
      </c>
      <c r="P544" s="145">
        <f t="shared" si="41"/>
        <v>1.8995833333319752</v>
      </c>
      <c r="Q544" s="34">
        <f t="shared" si="40"/>
        <v>1860</v>
      </c>
      <c r="R544" s="145">
        <f t="shared" si="42"/>
        <v>0.59537037037037044</v>
      </c>
      <c r="S544" s="145">
        <f t="shared" si="43"/>
        <v>0.49495370370370373</v>
      </c>
      <c r="T544" s="172" t="str">
        <f t="shared" si="44"/>
        <v>Lower Valued</v>
      </c>
    </row>
    <row r="545" spans="1:20">
      <c r="A545" s="35">
        <v>44177.595370370371</v>
      </c>
      <c r="B545" s="36" t="s">
        <v>508</v>
      </c>
      <c r="C545" s="37" t="s">
        <v>509</v>
      </c>
      <c r="D545" s="37" t="s">
        <v>164</v>
      </c>
      <c r="E545" s="37" t="s">
        <v>165</v>
      </c>
      <c r="F545" s="37" t="s">
        <v>142</v>
      </c>
      <c r="G545" s="37" t="s">
        <v>96</v>
      </c>
      <c r="H545" s="37" t="s">
        <v>166</v>
      </c>
      <c r="I545" s="38">
        <v>2</v>
      </c>
      <c r="J545" s="38">
        <v>3750</v>
      </c>
      <c r="K545" s="37" t="s">
        <v>42</v>
      </c>
      <c r="L545" s="36" t="s">
        <v>499</v>
      </c>
      <c r="M545" s="35">
        <v>44179.494953703703</v>
      </c>
      <c r="N545" s="37" t="s">
        <v>146</v>
      </c>
      <c r="O545" s="37" t="s">
        <v>147</v>
      </c>
      <c r="P545" s="145">
        <f t="shared" si="41"/>
        <v>1.8995833333319752</v>
      </c>
      <c r="Q545" s="34">
        <f t="shared" si="40"/>
        <v>7500</v>
      </c>
      <c r="R545" s="145">
        <f t="shared" si="42"/>
        <v>0.59537037037037044</v>
      </c>
      <c r="S545" s="145">
        <f t="shared" si="43"/>
        <v>0.49495370370370373</v>
      </c>
      <c r="T545" s="172" t="str">
        <f t="shared" si="44"/>
        <v>Lower Valued</v>
      </c>
    </row>
    <row r="546" spans="1:20">
      <c r="A546" s="35">
        <v>44177.595370370371</v>
      </c>
      <c r="B546" s="36" t="s">
        <v>508</v>
      </c>
      <c r="C546" s="37" t="s">
        <v>509</v>
      </c>
      <c r="D546" s="37" t="s">
        <v>39</v>
      </c>
      <c r="E546" s="37" t="s">
        <v>40</v>
      </c>
      <c r="F546" s="37" t="s">
        <v>142</v>
      </c>
      <c r="G546" s="37" t="s">
        <v>41</v>
      </c>
      <c r="H546" s="37" t="s">
        <v>75</v>
      </c>
      <c r="I546" s="38">
        <v>2</v>
      </c>
      <c r="J546" s="38">
        <v>2780</v>
      </c>
      <c r="K546" s="37" t="s">
        <v>42</v>
      </c>
      <c r="L546" s="36" t="s">
        <v>499</v>
      </c>
      <c r="M546" s="35">
        <v>44179.494953703703</v>
      </c>
      <c r="N546" s="37" t="s">
        <v>146</v>
      </c>
      <c r="O546" s="37" t="s">
        <v>147</v>
      </c>
      <c r="P546" s="145">
        <f t="shared" si="41"/>
        <v>1.8995833333319752</v>
      </c>
      <c r="Q546" s="34">
        <f t="shared" si="40"/>
        <v>5560</v>
      </c>
      <c r="R546" s="145">
        <f t="shared" si="42"/>
        <v>0.59537037037037044</v>
      </c>
      <c r="S546" s="145">
        <f t="shared" si="43"/>
        <v>0.49495370370370373</v>
      </c>
      <c r="T546" s="172" t="str">
        <f t="shared" si="44"/>
        <v>Lower Valued</v>
      </c>
    </row>
    <row r="547" spans="1:20">
      <c r="A547" s="35">
        <v>44176.761435185188</v>
      </c>
      <c r="B547" s="36" t="s">
        <v>580</v>
      </c>
      <c r="C547" s="37" t="s">
        <v>581</v>
      </c>
      <c r="D547" s="37" t="s">
        <v>270</v>
      </c>
      <c r="E547" s="37" t="s">
        <v>271</v>
      </c>
      <c r="F547" s="37" t="s">
        <v>142</v>
      </c>
      <c r="G547" s="37" t="s">
        <v>272</v>
      </c>
      <c r="H547" s="37" t="s">
        <v>274</v>
      </c>
      <c r="I547" s="38">
        <v>1</v>
      </c>
      <c r="J547" s="38">
        <v>1</v>
      </c>
      <c r="K547" s="37" t="s">
        <v>42</v>
      </c>
      <c r="L547" s="36" t="s">
        <v>582</v>
      </c>
      <c r="M547" s="35">
        <v>44179.511944444443</v>
      </c>
      <c r="N547" s="37" t="s">
        <v>295</v>
      </c>
      <c r="O547" s="37" t="s">
        <v>147</v>
      </c>
      <c r="P547" s="145">
        <f t="shared" si="41"/>
        <v>2.7505092592546134</v>
      </c>
      <c r="Q547" s="34">
        <f t="shared" si="40"/>
        <v>1</v>
      </c>
      <c r="R547" s="145">
        <f t="shared" si="42"/>
        <v>0.76143518518518516</v>
      </c>
      <c r="S547" s="145">
        <f t="shared" si="43"/>
        <v>0.51194444444444442</v>
      </c>
      <c r="T547" s="172" t="str">
        <f t="shared" si="44"/>
        <v>Lower Valued</v>
      </c>
    </row>
    <row r="548" spans="1:20">
      <c r="A548" s="35">
        <v>44176.761435185188</v>
      </c>
      <c r="B548" s="36" t="s">
        <v>580</v>
      </c>
      <c r="C548" s="37" t="s">
        <v>581</v>
      </c>
      <c r="D548" s="37" t="s">
        <v>270</v>
      </c>
      <c r="E548" s="37" t="s">
        <v>271</v>
      </c>
      <c r="F548" s="37" t="s">
        <v>142</v>
      </c>
      <c r="G548" s="37" t="s">
        <v>272</v>
      </c>
      <c r="H548" s="37" t="s">
        <v>273</v>
      </c>
      <c r="I548" s="38">
        <v>1</v>
      </c>
      <c r="J548" s="38">
        <v>1500</v>
      </c>
      <c r="K548" s="37" t="s">
        <v>42</v>
      </c>
      <c r="L548" s="36" t="s">
        <v>582</v>
      </c>
      <c r="M548" s="35">
        <v>44179.511944444443</v>
      </c>
      <c r="N548" s="37" t="s">
        <v>295</v>
      </c>
      <c r="O548" s="37" t="s">
        <v>147</v>
      </c>
      <c r="P548" s="145">
        <f t="shared" si="41"/>
        <v>2.7505092592546134</v>
      </c>
      <c r="Q548" s="34">
        <f t="shared" si="40"/>
        <v>1500</v>
      </c>
      <c r="R548" s="145">
        <f t="shared" si="42"/>
        <v>0.76143518518518516</v>
      </c>
      <c r="S548" s="145">
        <f t="shared" si="43"/>
        <v>0.51194444444444442</v>
      </c>
      <c r="T548" s="172" t="str">
        <f t="shared" si="44"/>
        <v>Lower Valued</v>
      </c>
    </row>
    <row r="549" spans="1:20">
      <c r="A549" s="35">
        <v>44169.793229166666</v>
      </c>
      <c r="B549" s="36" t="s">
        <v>1151</v>
      </c>
      <c r="C549" s="37" t="s">
        <v>413</v>
      </c>
      <c r="D549" s="37" t="s">
        <v>39</v>
      </c>
      <c r="E549" s="37" t="s">
        <v>40</v>
      </c>
      <c r="F549" s="37" t="s">
        <v>142</v>
      </c>
      <c r="G549" s="37" t="s">
        <v>41</v>
      </c>
      <c r="H549" s="37" t="s">
        <v>75</v>
      </c>
      <c r="I549" s="38">
        <v>30</v>
      </c>
      <c r="J549" s="38">
        <v>2780</v>
      </c>
      <c r="K549" s="37" t="s">
        <v>42</v>
      </c>
      <c r="L549" s="36" t="s">
        <v>1152</v>
      </c>
      <c r="M549" s="35">
        <v>44179.525509259256</v>
      </c>
      <c r="N549" s="37" t="s">
        <v>295</v>
      </c>
      <c r="O549" s="37" t="s">
        <v>54</v>
      </c>
      <c r="P549" s="145">
        <f t="shared" si="41"/>
        <v>9.7322800925903721</v>
      </c>
      <c r="Q549" s="34">
        <f t="shared" si="40"/>
        <v>83400</v>
      </c>
      <c r="R549" s="145">
        <f t="shared" si="42"/>
        <v>0.79322916666666676</v>
      </c>
      <c r="S549" s="145">
        <f t="shared" si="43"/>
        <v>0.52550925925925929</v>
      </c>
      <c r="T549" s="172" t="str">
        <f t="shared" si="44"/>
        <v>High Valued</v>
      </c>
    </row>
    <row r="550" spans="1:20">
      <c r="A550" s="35">
        <v>44169.794328703705</v>
      </c>
      <c r="B550" s="36" t="s">
        <v>1153</v>
      </c>
      <c r="C550" s="37" t="s">
        <v>413</v>
      </c>
      <c r="D550" s="37" t="s">
        <v>39</v>
      </c>
      <c r="E550" s="37" t="s">
        <v>40</v>
      </c>
      <c r="F550" s="37" t="s">
        <v>142</v>
      </c>
      <c r="G550" s="37" t="s">
        <v>41</v>
      </c>
      <c r="H550" s="37" t="s">
        <v>76</v>
      </c>
      <c r="I550" s="38">
        <v>15</v>
      </c>
      <c r="J550" s="38">
        <v>2080</v>
      </c>
      <c r="K550" s="37" t="s">
        <v>42</v>
      </c>
      <c r="L550" s="36" t="s">
        <v>1152</v>
      </c>
      <c r="M550" s="35">
        <v>44179.525509259256</v>
      </c>
      <c r="N550" s="37" t="s">
        <v>295</v>
      </c>
      <c r="O550" s="37" t="s">
        <v>54</v>
      </c>
      <c r="P550" s="145">
        <f t="shared" si="41"/>
        <v>9.7311805555509636</v>
      </c>
      <c r="Q550" s="34">
        <f t="shared" si="40"/>
        <v>31200</v>
      </c>
      <c r="R550" s="145">
        <f t="shared" si="42"/>
        <v>0.79432870370370379</v>
      </c>
      <c r="S550" s="145">
        <f t="shared" si="43"/>
        <v>0.52550925925925929</v>
      </c>
      <c r="T550" s="172" t="str">
        <f t="shared" si="44"/>
        <v>High Valued</v>
      </c>
    </row>
    <row r="551" spans="1:20">
      <c r="A551" s="35">
        <v>44177.395960648151</v>
      </c>
      <c r="B551" s="36" t="s">
        <v>1253</v>
      </c>
      <c r="C551" s="37" t="s">
        <v>1254</v>
      </c>
      <c r="D551" s="37" t="s">
        <v>140</v>
      </c>
      <c r="E551" s="37" t="s">
        <v>141</v>
      </c>
      <c r="F551" s="37" t="s">
        <v>142</v>
      </c>
      <c r="G551" s="37" t="s">
        <v>143</v>
      </c>
      <c r="H551" s="37" t="s">
        <v>199</v>
      </c>
      <c r="I551" s="38">
        <v>1</v>
      </c>
      <c r="J551" s="38">
        <v>9150</v>
      </c>
      <c r="K551" s="37" t="s">
        <v>42</v>
      </c>
      <c r="L551" s="36" t="s">
        <v>1247</v>
      </c>
      <c r="M551" s="35">
        <v>44179.53396990741</v>
      </c>
      <c r="N551" s="37" t="s">
        <v>146</v>
      </c>
      <c r="O551" s="37" t="s">
        <v>147</v>
      </c>
      <c r="P551" s="145">
        <f t="shared" si="41"/>
        <v>2.138009259258979</v>
      </c>
      <c r="Q551" s="34">
        <f t="shared" si="40"/>
        <v>9150</v>
      </c>
      <c r="R551" s="145">
        <f t="shared" si="42"/>
        <v>0.39596064814814813</v>
      </c>
      <c r="S551" s="145">
        <f t="shared" si="43"/>
        <v>0.53396990740740746</v>
      </c>
      <c r="T551" s="172" t="str">
        <f t="shared" si="44"/>
        <v>Lower Valued</v>
      </c>
    </row>
    <row r="552" spans="1:20">
      <c r="A552" s="35">
        <v>44177.395960648151</v>
      </c>
      <c r="B552" s="36" t="s">
        <v>1253</v>
      </c>
      <c r="C552" s="37" t="s">
        <v>1254</v>
      </c>
      <c r="D552" s="37" t="s">
        <v>284</v>
      </c>
      <c r="E552" s="37" t="s">
        <v>285</v>
      </c>
      <c r="F552" s="37" t="s">
        <v>142</v>
      </c>
      <c r="G552" s="37" t="s">
        <v>70</v>
      </c>
      <c r="H552" s="37" t="s">
        <v>360</v>
      </c>
      <c r="I552" s="38">
        <v>1</v>
      </c>
      <c r="J552" s="38">
        <v>3000</v>
      </c>
      <c r="K552" s="37" t="s">
        <v>42</v>
      </c>
      <c r="L552" s="36" t="s">
        <v>1247</v>
      </c>
      <c r="M552" s="35">
        <v>44179.53396990741</v>
      </c>
      <c r="N552" s="37" t="s">
        <v>146</v>
      </c>
      <c r="O552" s="37" t="s">
        <v>147</v>
      </c>
      <c r="P552" s="145">
        <f t="shared" si="41"/>
        <v>2.138009259258979</v>
      </c>
      <c r="Q552" s="34">
        <f t="shared" si="40"/>
        <v>3000</v>
      </c>
      <c r="R552" s="145">
        <f t="shared" si="42"/>
        <v>0.39596064814814813</v>
      </c>
      <c r="S552" s="145">
        <f t="shared" si="43"/>
        <v>0.53396990740740746</v>
      </c>
      <c r="T552" s="172" t="str">
        <f t="shared" si="44"/>
        <v>Lower Valued</v>
      </c>
    </row>
    <row r="553" spans="1:20">
      <c r="A553" s="35">
        <v>44177.395960648151</v>
      </c>
      <c r="B553" s="36" t="s">
        <v>1253</v>
      </c>
      <c r="C553" s="37" t="s">
        <v>1254</v>
      </c>
      <c r="D553" s="37" t="s">
        <v>94</v>
      </c>
      <c r="E553" s="37" t="s">
        <v>95</v>
      </c>
      <c r="F553" s="37" t="s">
        <v>142</v>
      </c>
      <c r="G553" s="37" t="s">
        <v>96</v>
      </c>
      <c r="H553" s="37" t="s">
        <v>170</v>
      </c>
      <c r="I553" s="38">
        <v>2</v>
      </c>
      <c r="J553" s="38">
        <v>6750</v>
      </c>
      <c r="K553" s="37" t="s">
        <v>42</v>
      </c>
      <c r="L553" s="36" t="s">
        <v>1247</v>
      </c>
      <c r="M553" s="35">
        <v>44179.53396990741</v>
      </c>
      <c r="N553" s="37" t="s">
        <v>146</v>
      </c>
      <c r="O553" s="37" t="s">
        <v>147</v>
      </c>
      <c r="P553" s="145">
        <f t="shared" si="41"/>
        <v>2.138009259258979</v>
      </c>
      <c r="Q553" s="34">
        <f t="shared" si="40"/>
        <v>13500</v>
      </c>
      <c r="R553" s="145">
        <f t="shared" si="42"/>
        <v>0.39596064814814813</v>
      </c>
      <c r="S553" s="145">
        <f t="shared" si="43"/>
        <v>0.53396990740740746</v>
      </c>
      <c r="T553" s="172" t="str">
        <f t="shared" si="44"/>
        <v>High Valued</v>
      </c>
    </row>
    <row r="554" spans="1:20">
      <c r="A554" s="35">
        <v>44177.395960648151</v>
      </c>
      <c r="B554" s="36" t="s">
        <v>1253</v>
      </c>
      <c r="C554" s="37" t="s">
        <v>1254</v>
      </c>
      <c r="D554" s="37" t="s">
        <v>68</v>
      </c>
      <c r="E554" s="37" t="s">
        <v>69</v>
      </c>
      <c r="F554" s="37" t="s">
        <v>142</v>
      </c>
      <c r="G554" s="37" t="s">
        <v>308</v>
      </c>
      <c r="H554" s="37" t="s">
        <v>309</v>
      </c>
      <c r="I554" s="38">
        <v>2</v>
      </c>
      <c r="J554" s="38">
        <v>3300</v>
      </c>
      <c r="K554" s="37" t="s">
        <v>42</v>
      </c>
      <c r="L554" s="36" t="s">
        <v>1247</v>
      </c>
      <c r="M554" s="35">
        <v>44179.53396990741</v>
      </c>
      <c r="N554" s="37" t="s">
        <v>146</v>
      </c>
      <c r="O554" s="37" t="s">
        <v>147</v>
      </c>
      <c r="P554" s="145">
        <f t="shared" si="41"/>
        <v>2.138009259258979</v>
      </c>
      <c r="Q554" s="34">
        <f t="shared" si="40"/>
        <v>6600</v>
      </c>
      <c r="R554" s="145">
        <f t="shared" si="42"/>
        <v>0.39596064814814813</v>
      </c>
      <c r="S554" s="145">
        <f t="shared" si="43"/>
        <v>0.53396990740740746</v>
      </c>
      <c r="T554" s="172" t="str">
        <f t="shared" si="44"/>
        <v>Lower Valued</v>
      </c>
    </row>
    <row r="555" spans="1:20">
      <c r="A555" s="35">
        <v>44177.411296296297</v>
      </c>
      <c r="B555" s="36" t="s">
        <v>822</v>
      </c>
      <c r="C555" s="37" t="s">
        <v>823</v>
      </c>
      <c r="D555" s="37" t="s">
        <v>270</v>
      </c>
      <c r="E555" s="37" t="s">
        <v>271</v>
      </c>
      <c r="F555" s="37" t="s">
        <v>142</v>
      </c>
      <c r="G555" s="37" t="s">
        <v>272</v>
      </c>
      <c r="H555" s="37" t="s">
        <v>274</v>
      </c>
      <c r="I555" s="38">
        <v>1</v>
      </c>
      <c r="J555" s="38">
        <v>1</v>
      </c>
      <c r="K555" s="37" t="s">
        <v>42</v>
      </c>
      <c r="L555" s="36" t="s">
        <v>819</v>
      </c>
      <c r="M555" s="35">
        <v>44179.543009259258</v>
      </c>
      <c r="N555" s="37" t="s">
        <v>146</v>
      </c>
      <c r="O555" s="37" t="s">
        <v>147</v>
      </c>
      <c r="P555" s="145">
        <f t="shared" si="41"/>
        <v>2.1317129629605915</v>
      </c>
      <c r="Q555" s="34">
        <f t="shared" si="40"/>
        <v>1</v>
      </c>
      <c r="R555" s="145">
        <f t="shared" si="42"/>
        <v>0.41129629629629627</v>
      </c>
      <c r="S555" s="145">
        <f t="shared" si="43"/>
        <v>0.54300925925925925</v>
      </c>
      <c r="T555" s="172" t="str">
        <f t="shared" si="44"/>
        <v>Lower Valued</v>
      </c>
    </row>
    <row r="556" spans="1:20">
      <c r="A556" s="35">
        <v>44177.411296296297</v>
      </c>
      <c r="B556" s="36" t="s">
        <v>822</v>
      </c>
      <c r="C556" s="37" t="s">
        <v>823</v>
      </c>
      <c r="D556" s="37" t="s">
        <v>270</v>
      </c>
      <c r="E556" s="37" t="s">
        <v>271</v>
      </c>
      <c r="F556" s="37" t="s">
        <v>142</v>
      </c>
      <c r="G556" s="37" t="s">
        <v>272</v>
      </c>
      <c r="H556" s="37" t="s">
        <v>273</v>
      </c>
      <c r="I556" s="38">
        <v>1</v>
      </c>
      <c r="J556" s="38">
        <v>1500</v>
      </c>
      <c r="K556" s="37" t="s">
        <v>42</v>
      </c>
      <c r="L556" s="36" t="s">
        <v>819</v>
      </c>
      <c r="M556" s="35">
        <v>44179.543009259258</v>
      </c>
      <c r="N556" s="37" t="s">
        <v>146</v>
      </c>
      <c r="O556" s="37" t="s">
        <v>147</v>
      </c>
      <c r="P556" s="145">
        <f t="shared" si="41"/>
        <v>2.1317129629605915</v>
      </c>
      <c r="Q556" s="34">
        <f t="shared" si="40"/>
        <v>1500</v>
      </c>
      <c r="R556" s="145">
        <f t="shared" si="42"/>
        <v>0.41129629629629627</v>
      </c>
      <c r="S556" s="145">
        <f t="shared" si="43"/>
        <v>0.54300925925925925</v>
      </c>
      <c r="T556" s="172" t="str">
        <f t="shared" si="44"/>
        <v>Lower Valued</v>
      </c>
    </row>
    <row r="557" spans="1:20">
      <c r="A557" s="35">
        <v>44178.49496527778</v>
      </c>
      <c r="B557" s="36" t="s">
        <v>1172</v>
      </c>
      <c r="C557" s="37" t="s">
        <v>115</v>
      </c>
      <c r="D557" s="37" t="s">
        <v>164</v>
      </c>
      <c r="E557" s="37" t="s">
        <v>165</v>
      </c>
      <c r="F557" s="37" t="s">
        <v>142</v>
      </c>
      <c r="G557" s="37" t="s">
        <v>96</v>
      </c>
      <c r="H557" s="37" t="s">
        <v>166</v>
      </c>
      <c r="I557" s="38">
        <v>2</v>
      </c>
      <c r="J557" s="38">
        <v>3750</v>
      </c>
      <c r="K557" s="37" t="s">
        <v>42</v>
      </c>
      <c r="L557" s="36" t="s">
        <v>1173</v>
      </c>
      <c r="M557" s="35">
        <v>44179.554664351854</v>
      </c>
      <c r="N557" s="37" t="s">
        <v>146</v>
      </c>
      <c r="O557" s="37" t="s">
        <v>54</v>
      </c>
      <c r="P557" s="145">
        <f t="shared" si="41"/>
        <v>1.0596990740741603</v>
      </c>
      <c r="Q557" s="34">
        <f t="shared" si="40"/>
        <v>7500</v>
      </c>
      <c r="R557" s="145">
        <f t="shared" si="42"/>
        <v>0.49496527777777777</v>
      </c>
      <c r="S557" s="145">
        <f t="shared" si="43"/>
        <v>0.55466435185185181</v>
      </c>
      <c r="T557" s="172" t="str">
        <f t="shared" si="44"/>
        <v>Lower Valued</v>
      </c>
    </row>
    <row r="558" spans="1:20">
      <c r="A558" s="35">
        <v>44178.49496527778</v>
      </c>
      <c r="B558" s="36" t="s">
        <v>1172</v>
      </c>
      <c r="C558" s="37" t="s">
        <v>115</v>
      </c>
      <c r="D558" s="37" t="s">
        <v>164</v>
      </c>
      <c r="E558" s="37" t="s">
        <v>167</v>
      </c>
      <c r="F558" s="37" t="s">
        <v>142</v>
      </c>
      <c r="G558" s="37" t="s">
        <v>96</v>
      </c>
      <c r="H558" s="37" t="s">
        <v>723</v>
      </c>
      <c r="I558" s="38">
        <v>1</v>
      </c>
      <c r="J558" s="38">
        <v>14700</v>
      </c>
      <c r="K558" s="37" t="s">
        <v>42</v>
      </c>
      <c r="L558" s="36" t="s">
        <v>1173</v>
      </c>
      <c r="M558" s="35">
        <v>44179.554664351854</v>
      </c>
      <c r="N558" s="37" t="s">
        <v>146</v>
      </c>
      <c r="O558" s="37" t="s">
        <v>54</v>
      </c>
      <c r="P558" s="145">
        <f t="shared" si="41"/>
        <v>1.0596990740741603</v>
      </c>
      <c r="Q558" s="34">
        <f t="shared" si="40"/>
        <v>14700</v>
      </c>
      <c r="R558" s="145">
        <f t="shared" si="42"/>
        <v>0.49496527777777777</v>
      </c>
      <c r="S558" s="145">
        <f t="shared" si="43"/>
        <v>0.55466435185185181</v>
      </c>
      <c r="T558" s="172" t="str">
        <f t="shared" si="44"/>
        <v>High Valued</v>
      </c>
    </row>
    <row r="559" spans="1:20">
      <c r="A559" s="35">
        <v>44178.49496527778</v>
      </c>
      <c r="B559" s="36" t="s">
        <v>1172</v>
      </c>
      <c r="C559" s="37" t="s">
        <v>115</v>
      </c>
      <c r="D559" s="37" t="s">
        <v>94</v>
      </c>
      <c r="E559" s="37" t="s">
        <v>95</v>
      </c>
      <c r="F559" s="37" t="s">
        <v>142</v>
      </c>
      <c r="G559" s="37" t="s">
        <v>96</v>
      </c>
      <c r="H559" s="37" t="s">
        <v>170</v>
      </c>
      <c r="I559" s="38">
        <v>2</v>
      </c>
      <c r="J559" s="38">
        <v>6750</v>
      </c>
      <c r="K559" s="37" t="s">
        <v>42</v>
      </c>
      <c r="L559" s="36" t="s">
        <v>1173</v>
      </c>
      <c r="M559" s="35">
        <v>44179.554664351854</v>
      </c>
      <c r="N559" s="37" t="s">
        <v>146</v>
      </c>
      <c r="O559" s="37" t="s">
        <v>54</v>
      </c>
      <c r="P559" s="145">
        <f t="shared" si="41"/>
        <v>1.0596990740741603</v>
      </c>
      <c r="Q559" s="34">
        <f t="shared" si="40"/>
        <v>13500</v>
      </c>
      <c r="R559" s="145">
        <f t="shared" si="42"/>
        <v>0.49496527777777777</v>
      </c>
      <c r="S559" s="145">
        <f t="shared" si="43"/>
        <v>0.55466435185185181</v>
      </c>
      <c r="T559" s="172" t="str">
        <f t="shared" si="44"/>
        <v>High Valued</v>
      </c>
    </row>
    <row r="560" spans="1:20">
      <c r="A560" s="35">
        <v>44176.944074074076</v>
      </c>
      <c r="B560" s="36" t="s">
        <v>959</v>
      </c>
      <c r="C560" s="37" t="s">
        <v>246</v>
      </c>
      <c r="D560" s="37" t="s">
        <v>284</v>
      </c>
      <c r="E560" s="37" t="s">
        <v>285</v>
      </c>
      <c r="F560" s="37" t="s">
        <v>142</v>
      </c>
      <c r="G560" s="37" t="s">
        <v>70</v>
      </c>
      <c r="H560" s="37" t="s">
        <v>360</v>
      </c>
      <c r="I560" s="38">
        <v>10</v>
      </c>
      <c r="J560" s="38">
        <v>3000</v>
      </c>
      <c r="K560" s="37" t="s">
        <v>42</v>
      </c>
      <c r="L560" s="36" t="s">
        <v>941</v>
      </c>
      <c r="M560" s="35">
        <v>44179.604108796295</v>
      </c>
      <c r="N560" s="37" t="s">
        <v>146</v>
      </c>
      <c r="O560" s="37" t="s">
        <v>54</v>
      </c>
      <c r="P560" s="145">
        <f t="shared" si="41"/>
        <v>2.6600347222192795</v>
      </c>
      <c r="Q560" s="34">
        <f t="shared" si="40"/>
        <v>30000</v>
      </c>
      <c r="R560" s="145">
        <f t="shared" si="42"/>
        <v>0.94407407407407407</v>
      </c>
      <c r="S560" s="145">
        <f t="shared" si="43"/>
        <v>0.60410879629629632</v>
      </c>
      <c r="T560" s="172" t="str">
        <f t="shared" si="44"/>
        <v>High Valued</v>
      </c>
    </row>
    <row r="561" spans="1:20">
      <c r="A561" s="35">
        <v>44176.944074074076</v>
      </c>
      <c r="B561" s="36" t="s">
        <v>959</v>
      </c>
      <c r="C561" s="37" t="s">
        <v>246</v>
      </c>
      <c r="D561" s="37" t="s">
        <v>284</v>
      </c>
      <c r="E561" s="37" t="s">
        <v>285</v>
      </c>
      <c r="F561" s="37" t="s">
        <v>142</v>
      </c>
      <c r="G561" s="37" t="s">
        <v>70</v>
      </c>
      <c r="H561" s="37" t="s">
        <v>286</v>
      </c>
      <c r="I561" s="38">
        <v>10</v>
      </c>
      <c r="J561" s="38">
        <v>3000</v>
      </c>
      <c r="K561" s="37" t="s">
        <v>42</v>
      </c>
      <c r="L561" s="36" t="s">
        <v>941</v>
      </c>
      <c r="M561" s="35">
        <v>44179.604108796295</v>
      </c>
      <c r="N561" s="37" t="s">
        <v>146</v>
      </c>
      <c r="O561" s="37" t="s">
        <v>54</v>
      </c>
      <c r="P561" s="145">
        <f t="shared" si="41"/>
        <v>2.6600347222192795</v>
      </c>
      <c r="Q561" s="34">
        <f t="shared" si="40"/>
        <v>30000</v>
      </c>
      <c r="R561" s="145">
        <f t="shared" si="42"/>
        <v>0.94407407407407407</v>
      </c>
      <c r="S561" s="145">
        <f t="shared" si="43"/>
        <v>0.60410879629629632</v>
      </c>
      <c r="T561" s="172" t="str">
        <f t="shared" si="44"/>
        <v>High Valued</v>
      </c>
    </row>
    <row r="562" spans="1:20">
      <c r="A562" s="35">
        <v>44177.708912037036</v>
      </c>
      <c r="B562" s="36" t="s">
        <v>707</v>
      </c>
      <c r="C562" s="37" t="s">
        <v>690</v>
      </c>
      <c r="D562" s="37" t="s">
        <v>94</v>
      </c>
      <c r="E562" s="37" t="s">
        <v>95</v>
      </c>
      <c r="F562" s="37" t="s">
        <v>142</v>
      </c>
      <c r="G562" s="37" t="s">
        <v>96</v>
      </c>
      <c r="H562" s="37" t="s">
        <v>170</v>
      </c>
      <c r="I562" s="38">
        <v>5</v>
      </c>
      <c r="J562" s="38">
        <v>6750</v>
      </c>
      <c r="K562" s="37" t="s">
        <v>42</v>
      </c>
      <c r="L562" s="36" t="s">
        <v>704</v>
      </c>
      <c r="M562" s="35">
        <v>44179.63003472222</v>
      </c>
      <c r="N562" s="37" t="s">
        <v>295</v>
      </c>
      <c r="O562" s="37" t="s">
        <v>54</v>
      </c>
      <c r="P562" s="145">
        <f t="shared" si="41"/>
        <v>1.9211226851839456</v>
      </c>
      <c r="Q562" s="34">
        <f t="shared" si="40"/>
        <v>33750</v>
      </c>
      <c r="R562" s="145">
        <f t="shared" si="42"/>
        <v>0.70891203703703709</v>
      </c>
      <c r="S562" s="145">
        <f t="shared" si="43"/>
        <v>0.63003472222222223</v>
      </c>
      <c r="T562" s="172" t="str">
        <f t="shared" si="44"/>
        <v>High Valued</v>
      </c>
    </row>
    <row r="563" spans="1:20">
      <c r="A563" s="35">
        <v>44177.416342592594</v>
      </c>
      <c r="B563" s="36" t="s">
        <v>1195</v>
      </c>
      <c r="C563" s="37" t="s">
        <v>529</v>
      </c>
      <c r="D563" s="37" t="s">
        <v>164</v>
      </c>
      <c r="E563" s="37" t="s">
        <v>167</v>
      </c>
      <c r="F563" s="37" t="s">
        <v>142</v>
      </c>
      <c r="G563" s="37" t="s">
        <v>96</v>
      </c>
      <c r="H563" s="37" t="s">
        <v>209</v>
      </c>
      <c r="I563" s="38">
        <v>1</v>
      </c>
      <c r="J563" s="38">
        <v>3750</v>
      </c>
      <c r="K563" s="37" t="s">
        <v>42</v>
      </c>
      <c r="L563" s="36" t="s">
        <v>1194</v>
      </c>
      <c r="M563" s="35">
        <v>44179.686759259261</v>
      </c>
      <c r="N563" s="37" t="s">
        <v>146</v>
      </c>
      <c r="O563" s="37" t="s">
        <v>147</v>
      </c>
      <c r="P563" s="145">
        <f t="shared" si="41"/>
        <v>2.2704166666662786</v>
      </c>
      <c r="Q563" s="34">
        <f t="shared" si="40"/>
        <v>3750</v>
      </c>
      <c r="R563" s="145">
        <f t="shared" si="42"/>
        <v>0.4163425925925926</v>
      </c>
      <c r="S563" s="145">
        <f t="shared" si="43"/>
        <v>0.68675925925925929</v>
      </c>
      <c r="T563" s="172" t="str">
        <f t="shared" si="44"/>
        <v>Lower Valued</v>
      </c>
    </row>
    <row r="564" spans="1:20">
      <c r="A564" s="35">
        <v>44177.416342592594</v>
      </c>
      <c r="B564" s="36" t="s">
        <v>1195</v>
      </c>
      <c r="C564" s="37" t="s">
        <v>529</v>
      </c>
      <c r="D564" s="37" t="s">
        <v>164</v>
      </c>
      <c r="E564" s="37" t="s">
        <v>165</v>
      </c>
      <c r="F564" s="37" t="s">
        <v>142</v>
      </c>
      <c r="G564" s="37" t="s">
        <v>96</v>
      </c>
      <c r="H564" s="37" t="s">
        <v>166</v>
      </c>
      <c r="I564" s="38">
        <v>1</v>
      </c>
      <c r="J564" s="38">
        <v>3750</v>
      </c>
      <c r="K564" s="37" t="s">
        <v>42</v>
      </c>
      <c r="L564" s="36" t="s">
        <v>1194</v>
      </c>
      <c r="M564" s="35">
        <v>44179.686759259261</v>
      </c>
      <c r="N564" s="37" t="s">
        <v>146</v>
      </c>
      <c r="O564" s="37" t="s">
        <v>147</v>
      </c>
      <c r="P564" s="145">
        <f t="shared" si="41"/>
        <v>2.2704166666662786</v>
      </c>
      <c r="Q564" s="34">
        <f t="shared" si="40"/>
        <v>3750</v>
      </c>
      <c r="R564" s="145">
        <f t="shared" si="42"/>
        <v>0.4163425925925926</v>
      </c>
      <c r="S564" s="145">
        <f t="shared" si="43"/>
        <v>0.68675925925925929</v>
      </c>
      <c r="T564" s="172" t="str">
        <f t="shared" si="44"/>
        <v>Lower Valued</v>
      </c>
    </row>
    <row r="565" spans="1:20">
      <c r="A565" s="35">
        <v>44177.416354166664</v>
      </c>
      <c r="B565" s="36" t="s">
        <v>1195</v>
      </c>
      <c r="C565" s="37" t="s">
        <v>529</v>
      </c>
      <c r="D565" s="37" t="s">
        <v>530</v>
      </c>
      <c r="E565" s="37" t="s">
        <v>531</v>
      </c>
      <c r="F565" s="37" t="s">
        <v>142</v>
      </c>
      <c r="G565" s="37" t="s">
        <v>532</v>
      </c>
      <c r="H565" s="37" t="s">
        <v>533</v>
      </c>
      <c r="I565" s="38">
        <v>1</v>
      </c>
      <c r="J565" s="38">
        <v>4200</v>
      </c>
      <c r="K565" s="37" t="s">
        <v>42</v>
      </c>
      <c r="L565" s="36" t="s">
        <v>1194</v>
      </c>
      <c r="M565" s="35">
        <v>44179.686759259261</v>
      </c>
      <c r="N565" s="37" t="s">
        <v>146</v>
      </c>
      <c r="O565" s="37" t="s">
        <v>147</v>
      </c>
      <c r="P565" s="145">
        <f t="shared" si="41"/>
        <v>2.2704050925967749</v>
      </c>
      <c r="Q565" s="34">
        <f t="shared" si="40"/>
        <v>4200</v>
      </c>
      <c r="R565" s="145">
        <f t="shared" si="42"/>
        <v>0.41635416666666664</v>
      </c>
      <c r="S565" s="145">
        <f t="shared" si="43"/>
        <v>0.68675925925925929</v>
      </c>
      <c r="T565" s="172" t="str">
        <f t="shared" si="44"/>
        <v>Lower Valued</v>
      </c>
    </row>
    <row r="566" spans="1:20">
      <c r="A566" s="35">
        <v>44177.673784722225</v>
      </c>
      <c r="B566" s="36" t="s">
        <v>758</v>
      </c>
      <c r="C566" s="37" t="s">
        <v>759</v>
      </c>
      <c r="D566" s="37" t="s">
        <v>270</v>
      </c>
      <c r="E566" s="37" t="s">
        <v>271</v>
      </c>
      <c r="F566" s="37" t="s">
        <v>142</v>
      </c>
      <c r="G566" s="37" t="s">
        <v>272</v>
      </c>
      <c r="H566" s="37" t="s">
        <v>274</v>
      </c>
      <c r="I566" s="38">
        <v>1</v>
      </c>
      <c r="J566" s="38">
        <v>1</v>
      </c>
      <c r="K566" s="37" t="s">
        <v>42</v>
      </c>
      <c r="L566" s="36" t="s">
        <v>760</v>
      </c>
      <c r="M566" s="35">
        <v>44179.693831018521</v>
      </c>
      <c r="N566" s="37" t="s">
        <v>146</v>
      </c>
      <c r="O566" s="37" t="s">
        <v>147</v>
      </c>
      <c r="P566" s="145">
        <f t="shared" si="41"/>
        <v>2.0200462962966412</v>
      </c>
      <c r="Q566" s="34">
        <f t="shared" si="40"/>
        <v>1</v>
      </c>
      <c r="R566" s="145">
        <f t="shared" si="42"/>
        <v>0.6737847222222223</v>
      </c>
      <c r="S566" s="145">
        <f t="shared" si="43"/>
        <v>0.69383101851851858</v>
      </c>
      <c r="T566" s="172" t="str">
        <f t="shared" si="44"/>
        <v>Lower Valued</v>
      </c>
    </row>
    <row r="567" spans="1:20">
      <c r="A567" s="35">
        <v>44177.673784722225</v>
      </c>
      <c r="B567" s="36" t="s">
        <v>758</v>
      </c>
      <c r="C567" s="37" t="s">
        <v>759</v>
      </c>
      <c r="D567" s="37" t="s">
        <v>270</v>
      </c>
      <c r="E567" s="37" t="s">
        <v>271</v>
      </c>
      <c r="F567" s="37" t="s">
        <v>142</v>
      </c>
      <c r="G567" s="37" t="s">
        <v>272</v>
      </c>
      <c r="H567" s="37" t="s">
        <v>273</v>
      </c>
      <c r="I567" s="38">
        <v>1</v>
      </c>
      <c r="J567" s="38">
        <v>1500</v>
      </c>
      <c r="K567" s="37" t="s">
        <v>42</v>
      </c>
      <c r="L567" s="36" t="s">
        <v>760</v>
      </c>
      <c r="M567" s="35">
        <v>44179.693831018521</v>
      </c>
      <c r="N567" s="37" t="s">
        <v>146</v>
      </c>
      <c r="O567" s="37" t="s">
        <v>147</v>
      </c>
      <c r="P567" s="145">
        <f t="shared" si="41"/>
        <v>2.0200462962966412</v>
      </c>
      <c r="Q567" s="34">
        <f t="shared" si="40"/>
        <v>1500</v>
      </c>
      <c r="R567" s="145">
        <f t="shared" si="42"/>
        <v>0.6737847222222223</v>
      </c>
      <c r="S567" s="145">
        <f t="shared" si="43"/>
        <v>0.69383101851851858</v>
      </c>
      <c r="T567" s="172" t="str">
        <f t="shared" si="44"/>
        <v>Lower Valued</v>
      </c>
    </row>
    <row r="568" spans="1:20">
      <c r="A568" s="35">
        <v>44178.744895833333</v>
      </c>
      <c r="B568" s="36" t="s">
        <v>1106</v>
      </c>
      <c r="C568" s="37" t="s">
        <v>246</v>
      </c>
      <c r="D568" s="37" t="s">
        <v>171</v>
      </c>
      <c r="E568" s="37" t="s">
        <v>172</v>
      </c>
      <c r="F568" s="37" t="s">
        <v>142</v>
      </c>
      <c r="G568" s="37" t="s">
        <v>96</v>
      </c>
      <c r="H568" s="37" t="s">
        <v>173</v>
      </c>
      <c r="I568" s="38">
        <v>2</v>
      </c>
      <c r="J568" s="38">
        <v>8500</v>
      </c>
      <c r="K568" s="37" t="s">
        <v>42</v>
      </c>
      <c r="L568" s="36" t="s">
        <v>1107</v>
      </c>
      <c r="M568" s="35">
        <v>44179.719328703701</v>
      </c>
      <c r="N568" s="37" t="s">
        <v>146</v>
      </c>
      <c r="O568" s="37" t="s">
        <v>54</v>
      </c>
      <c r="P568" s="145">
        <f t="shared" si="41"/>
        <v>0.97443287036730908</v>
      </c>
      <c r="Q568" s="34">
        <f t="shared" si="40"/>
        <v>17000</v>
      </c>
      <c r="R568" s="145">
        <f t="shared" si="42"/>
        <v>0.74489583333333342</v>
      </c>
      <c r="S568" s="145">
        <f t="shared" si="43"/>
        <v>0.71932870370370372</v>
      </c>
      <c r="T568" s="172" t="str">
        <f t="shared" si="44"/>
        <v>High Valued</v>
      </c>
    </row>
    <row r="569" spans="1:20">
      <c r="A569" s="35">
        <v>44178.744895833333</v>
      </c>
      <c r="B569" s="36" t="s">
        <v>1106</v>
      </c>
      <c r="C569" s="37" t="s">
        <v>246</v>
      </c>
      <c r="D569" s="37" t="s">
        <v>171</v>
      </c>
      <c r="E569" s="37" t="s">
        <v>172</v>
      </c>
      <c r="F569" s="37" t="s">
        <v>142</v>
      </c>
      <c r="G569" s="37" t="s">
        <v>96</v>
      </c>
      <c r="H569" s="37" t="s">
        <v>174</v>
      </c>
      <c r="I569" s="38">
        <v>1</v>
      </c>
      <c r="J569" s="38">
        <v>7800</v>
      </c>
      <c r="K569" s="37" t="s">
        <v>42</v>
      </c>
      <c r="L569" s="36" t="s">
        <v>1107</v>
      </c>
      <c r="M569" s="35">
        <v>44179.719328703701</v>
      </c>
      <c r="N569" s="37" t="s">
        <v>146</v>
      </c>
      <c r="O569" s="37" t="s">
        <v>54</v>
      </c>
      <c r="P569" s="145">
        <f t="shared" si="41"/>
        <v>0.97443287036730908</v>
      </c>
      <c r="Q569" s="34">
        <f t="shared" si="40"/>
        <v>7800</v>
      </c>
      <c r="R569" s="145">
        <f t="shared" si="42"/>
        <v>0.74489583333333342</v>
      </c>
      <c r="S569" s="145">
        <f t="shared" si="43"/>
        <v>0.71932870370370372</v>
      </c>
      <c r="T569" s="172" t="str">
        <f t="shared" si="44"/>
        <v>Lower Valued</v>
      </c>
    </row>
    <row r="570" spans="1:20">
      <c r="A570" s="35">
        <v>44178.744895833333</v>
      </c>
      <c r="B570" s="36" t="s">
        <v>1106</v>
      </c>
      <c r="C570" s="37" t="s">
        <v>246</v>
      </c>
      <c r="D570" s="37" t="s">
        <v>94</v>
      </c>
      <c r="E570" s="37" t="s">
        <v>107</v>
      </c>
      <c r="F570" s="37" t="s">
        <v>142</v>
      </c>
      <c r="G570" s="37" t="s">
        <v>96</v>
      </c>
      <c r="H570" s="37" t="s">
        <v>108</v>
      </c>
      <c r="I570" s="38">
        <v>1</v>
      </c>
      <c r="J570" s="38">
        <v>23680</v>
      </c>
      <c r="K570" s="37" t="s">
        <v>42</v>
      </c>
      <c r="L570" s="36" t="s">
        <v>1107</v>
      </c>
      <c r="M570" s="35">
        <v>44179.719328703701</v>
      </c>
      <c r="N570" s="37" t="s">
        <v>146</v>
      </c>
      <c r="O570" s="37" t="s">
        <v>54</v>
      </c>
      <c r="P570" s="145">
        <f t="shared" si="41"/>
        <v>0.97443287036730908</v>
      </c>
      <c r="Q570" s="34">
        <f t="shared" si="40"/>
        <v>23680</v>
      </c>
      <c r="R570" s="145">
        <f t="shared" si="42"/>
        <v>0.74489583333333342</v>
      </c>
      <c r="S570" s="145">
        <f t="shared" si="43"/>
        <v>0.71932870370370372</v>
      </c>
      <c r="T570" s="172" t="str">
        <f t="shared" si="44"/>
        <v>High Valued</v>
      </c>
    </row>
    <row r="571" spans="1:20">
      <c r="A571" s="35">
        <v>44176.806666666664</v>
      </c>
      <c r="B571" s="36" t="s">
        <v>1218</v>
      </c>
      <c r="C571" s="37" t="s">
        <v>413</v>
      </c>
      <c r="D571" s="37" t="s">
        <v>39</v>
      </c>
      <c r="E571" s="37" t="s">
        <v>40</v>
      </c>
      <c r="F571" s="37" t="s">
        <v>142</v>
      </c>
      <c r="G571" s="37" t="s">
        <v>41</v>
      </c>
      <c r="H571" s="37" t="s">
        <v>119</v>
      </c>
      <c r="I571" s="38">
        <v>11</v>
      </c>
      <c r="J571" s="38">
        <v>4200</v>
      </c>
      <c r="K571" s="37" t="s">
        <v>42</v>
      </c>
      <c r="L571" s="36" t="s">
        <v>1219</v>
      </c>
      <c r="M571" s="35">
        <v>44179.724131944444</v>
      </c>
      <c r="N571" s="37" t="s">
        <v>295</v>
      </c>
      <c r="O571" s="37" t="s">
        <v>54</v>
      </c>
      <c r="P571" s="145">
        <f t="shared" si="41"/>
        <v>2.9174652777801384</v>
      </c>
      <c r="Q571" s="34">
        <f t="shared" si="40"/>
        <v>46200</v>
      </c>
      <c r="R571" s="145">
        <f t="shared" si="42"/>
        <v>0.80666666666666664</v>
      </c>
      <c r="S571" s="145">
        <f t="shared" si="43"/>
        <v>0.7241319444444444</v>
      </c>
      <c r="T571" s="172" t="str">
        <f t="shared" si="44"/>
        <v>High Valued</v>
      </c>
    </row>
    <row r="572" spans="1:20">
      <c r="A572" s="35">
        <v>44176.806666666664</v>
      </c>
      <c r="B572" s="36" t="s">
        <v>1218</v>
      </c>
      <c r="C572" s="37" t="s">
        <v>413</v>
      </c>
      <c r="D572" s="37" t="s">
        <v>140</v>
      </c>
      <c r="E572" s="37" t="s">
        <v>214</v>
      </c>
      <c r="F572" s="37" t="s">
        <v>142</v>
      </c>
      <c r="G572" s="37" t="s">
        <v>114</v>
      </c>
      <c r="H572" s="37" t="s">
        <v>215</v>
      </c>
      <c r="I572" s="38">
        <v>5</v>
      </c>
      <c r="J572" s="38">
        <v>7450</v>
      </c>
      <c r="K572" s="37" t="s">
        <v>42</v>
      </c>
      <c r="L572" s="36" t="s">
        <v>1219</v>
      </c>
      <c r="M572" s="35">
        <v>44179.724131944444</v>
      </c>
      <c r="N572" s="37" t="s">
        <v>295</v>
      </c>
      <c r="O572" s="37" t="s">
        <v>54</v>
      </c>
      <c r="P572" s="145">
        <f t="shared" si="41"/>
        <v>2.9174652777801384</v>
      </c>
      <c r="Q572" s="34">
        <f t="shared" si="40"/>
        <v>37250</v>
      </c>
      <c r="R572" s="145">
        <f t="shared" si="42"/>
        <v>0.80666666666666664</v>
      </c>
      <c r="S572" s="145">
        <f t="shared" si="43"/>
        <v>0.7241319444444444</v>
      </c>
      <c r="T572" s="172" t="str">
        <f t="shared" si="44"/>
        <v>High Valued</v>
      </c>
    </row>
    <row r="573" spans="1:20">
      <c r="A573" s="35">
        <v>44177.475266203706</v>
      </c>
      <c r="B573" s="36" t="s">
        <v>1220</v>
      </c>
      <c r="C573" s="37" t="s">
        <v>413</v>
      </c>
      <c r="D573" s="37" t="s">
        <v>39</v>
      </c>
      <c r="E573" s="37" t="s">
        <v>40</v>
      </c>
      <c r="F573" s="37" t="s">
        <v>142</v>
      </c>
      <c r="G573" s="37" t="s">
        <v>41</v>
      </c>
      <c r="H573" s="37" t="s">
        <v>75</v>
      </c>
      <c r="I573" s="38">
        <v>10</v>
      </c>
      <c r="J573" s="38">
        <v>2780</v>
      </c>
      <c r="K573" s="37" t="s">
        <v>42</v>
      </c>
      <c r="L573" s="36" t="s">
        <v>1219</v>
      </c>
      <c r="M573" s="35">
        <v>44179.724131944444</v>
      </c>
      <c r="N573" s="37" t="s">
        <v>295</v>
      </c>
      <c r="O573" s="37" t="s">
        <v>54</v>
      </c>
      <c r="P573" s="145">
        <f t="shared" si="41"/>
        <v>2.2488657407375285</v>
      </c>
      <c r="Q573" s="34">
        <f t="shared" si="40"/>
        <v>27800</v>
      </c>
      <c r="R573" s="145">
        <f t="shared" si="42"/>
        <v>0.4752662037037037</v>
      </c>
      <c r="S573" s="145">
        <f t="shared" si="43"/>
        <v>0.7241319444444444</v>
      </c>
      <c r="T573" s="172" t="str">
        <f t="shared" si="44"/>
        <v>High Valued</v>
      </c>
    </row>
    <row r="574" spans="1:20">
      <c r="A574" s="35">
        <v>44177.471435185187</v>
      </c>
      <c r="B574" s="36" t="s">
        <v>793</v>
      </c>
      <c r="C574" s="37" t="s">
        <v>794</v>
      </c>
      <c r="D574" s="37" t="s">
        <v>94</v>
      </c>
      <c r="E574" s="37" t="s">
        <v>107</v>
      </c>
      <c r="F574" s="37" t="s">
        <v>142</v>
      </c>
      <c r="G574" s="37" t="s">
        <v>96</v>
      </c>
      <c r="H574" s="37" t="s">
        <v>108</v>
      </c>
      <c r="I574" s="38">
        <v>1</v>
      </c>
      <c r="J574" s="38">
        <v>23680</v>
      </c>
      <c r="K574" s="37" t="s">
        <v>42</v>
      </c>
      <c r="L574" s="36" t="s">
        <v>795</v>
      </c>
      <c r="M574" s="35">
        <v>44179.738310185188</v>
      </c>
      <c r="N574" s="37" t="s">
        <v>146</v>
      </c>
      <c r="O574" s="37" t="s">
        <v>54</v>
      </c>
      <c r="P574" s="145">
        <f t="shared" si="41"/>
        <v>2.2668750000011642</v>
      </c>
      <c r="Q574" s="34">
        <f t="shared" si="40"/>
        <v>23680</v>
      </c>
      <c r="R574" s="145">
        <f t="shared" si="42"/>
        <v>0.47143518518518518</v>
      </c>
      <c r="S574" s="145">
        <f t="shared" si="43"/>
        <v>0.73831018518518521</v>
      </c>
      <c r="T574" s="172" t="str">
        <f t="shared" si="44"/>
        <v>High Valued</v>
      </c>
    </row>
    <row r="575" spans="1:20">
      <c r="A575" s="35">
        <v>44177.471435185187</v>
      </c>
      <c r="B575" s="36" t="s">
        <v>793</v>
      </c>
      <c r="C575" s="37" t="s">
        <v>794</v>
      </c>
      <c r="D575" s="37" t="s">
        <v>94</v>
      </c>
      <c r="E575" s="37" t="s">
        <v>95</v>
      </c>
      <c r="F575" s="37" t="s">
        <v>142</v>
      </c>
      <c r="G575" s="37" t="s">
        <v>96</v>
      </c>
      <c r="H575" s="37" t="s">
        <v>98</v>
      </c>
      <c r="I575" s="38">
        <v>1</v>
      </c>
      <c r="J575" s="38">
        <v>8500</v>
      </c>
      <c r="K575" s="37" t="s">
        <v>42</v>
      </c>
      <c r="L575" s="36" t="s">
        <v>795</v>
      </c>
      <c r="M575" s="35">
        <v>44179.738310185188</v>
      </c>
      <c r="N575" s="37" t="s">
        <v>146</v>
      </c>
      <c r="O575" s="37" t="s">
        <v>54</v>
      </c>
      <c r="P575" s="145">
        <f t="shared" si="41"/>
        <v>2.2668750000011642</v>
      </c>
      <c r="Q575" s="34">
        <f t="shared" si="40"/>
        <v>8500</v>
      </c>
      <c r="R575" s="145">
        <f t="shared" si="42"/>
        <v>0.47143518518518518</v>
      </c>
      <c r="S575" s="145">
        <f t="shared" si="43"/>
        <v>0.73831018518518521</v>
      </c>
      <c r="T575" s="172" t="str">
        <f t="shared" si="44"/>
        <v>Lower Valued</v>
      </c>
    </row>
    <row r="576" spans="1:20">
      <c r="A576" s="35">
        <v>44177.471435185187</v>
      </c>
      <c r="B576" s="36" t="s">
        <v>793</v>
      </c>
      <c r="C576" s="37" t="s">
        <v>794</v>
      </c>
      <c r="D576" s="37" t="s">
        <v>164</v>
      </c>
      <c r="E576" s="37" t="s">
        <v>165</v>
      </c>
      <c r="F576" s="37" t="s">
        <v>142</v>
      </c>
      <c r="G576" s="37" t="s">
        <v>96</v>
      </c>
      <c r="H576" s="37" t="s">
        <v>166</v>
      </c>
      <c r="I576" s="38">
        <v>1</v>
      </c>
      <c r="J576" s="38">
        <v>3750</v>
      </c>
      <c r="K576" s="37" t="s">
        <v>42</v>
      </c>
      <c r="L576" s="36" t="s">
        <v>795</v>
      </c>
      <c r="M576" s="35">
        <v>44179.738310185188</v>
      </c>
      <c r="N576" s="37" t="s">
        <v>146</v>
      </c>
      <c r="O576" s="37" t="s">
        <v>54</v>
      </c>
      <c r="P576" s="145">
        <f t="shared" si="41"/>
        <v>2.2668750000011642</v>
      </c>
      <c r="Q576" s="34">
        <f t="shared" si="40"/>
        <v>3750</v>
      </c>
      <c r="R576" s="145">
        <f t="shared" si="42"/>
        <v>0.47143518518518518</v>
      </c>
      <c r="S576" s="145">
        <f t="shared" si="43"/>
        <v>0.73831018518518521</v>
      </c>
      <c r="T576" s="172" t="str">
        <f t="shared" si="44"/>
        <v>Lower Valued</v>
      </c>
    </row>
    <row r="577" spans="1:20">
      <c r="A577" s="35">
        <v>44177.448379629626</v>
      </c>
      <c r="B577" s="36" t="s">
        <v>570</v>
      </c>
      <c r="C577" s="37" t="s">
        <v>571</v>
      </c>
      <c r="D577" s="37" t="s">
        <v>39</v>
      </c>
      <c r="E577" s="37" t="s">
        <v>40</v>
      </c>
      <c r="F577" s="37" t="s">
        <v>142</v>
      </c>
      <c r="G577" s="37" t="s">
        <v>41</v>
      </c>
      <c r="H577" s="37" t="s">
        <v>75</v>
      </c>
      <c r="I577" s="38">
        <v>1</v>
      </c>
      <c r="J577" s="38">
        <v>2780</v>
      </c>
      <c r="K577" s="37" t="s">
        <v>42</v>
      </c>
      <c r="L577" s="36" t="s">
        <v>562</v>
      </c>
      <c r="M577" s="35">
        <v>44179.753819444442</v>
      </c>
      <c r="N577" s="37" t="s">
        <v>146</v>
      </c>
      <c r="O577" s="37" t="s">
        <v>147</v>
      </c>
      <c r="P577" s="145">
        <f t="shared" si="41"/>
        <v>2.3054398148160544</v>
      </c>
      <c r="Q577" s="34">
        <f t="shared" si="40"/>
        <v>2780</v>
      </c>
      <c r="R577" s="145">
        <f t="shared" si="42"/>
        <v>0.44837962962962963</v>
      </c>
      <c r="S577" s="145">
        <f t="shared" si="43"/>
        <v>0.75381944444444438</v>
      </c>
      <c r="T577" s="172" t="str">
        <f t="shared" si="44"/>
        <v>Lower Valued</v>
      </c>
    </row>
    <row r="578" spans="1:20">
      <c r="A578" s="35">
        <v>44177.448379629626</v>
      </c>
      <c r="B578" s="36" t="s">
        <v>570</v>
      </c>
      <c r="C578" s="37" t="s">
        <v>571</v>
      </c>
      <c r="D578" s="37" t="s">
        <v>164</v>
      </c>
      <c r="E578" s="37" t="s">
        <v>167</v>
      </c>
      <c r="F578" s="37" t="s">
        <v>142</v>
      </c>
      <c r="G578" s="37" t="s">
        <v>96</v>
      </c>
      <c r="H578" s="37" t="s">
        <v>169</v>
      </c>
      <c r="I578" s="38">
        <v>1</v>
      </c>
      <c r="J578" s="38">
        <v>10650</v>
      </c>
      <c r="K578" s="37" t="s">
        <v>42</v>
      </c>
      <c r="L578" s="36" t="s">
        <v>562</v>
      </c>
      <c r="M578" s="35">
        <v>44179.753819444442</v>
      </c>
      <c r="N578" s="37" t="s">
        <v>146</v>
      </c>
      <c r="O578" s="37" t="s">
        <v>147</v>
      </c>
      <c r="P578" s="145">
        <f t="shared" si="41"/>
        <v>2.3054398148160544</v>
      </c>
      <c r="Q578" s="34">
        <f t="shared" ref="Q578:Q641" si="45">J578*I578</f>
        <v>10650</v>
      </c>
      <c r="R578" s="145">
        <f t="shared" si="42"/>
        <v>0.44837962962962963</v>
      </c>
      <c r="S578" s="145">
        <f t="shared" si="43"/>
        <v>0.75381944444444438</v>
      </c>
      <c r="T578" s="172" t="str">
        <f t="shared" si="44"/>
        <v>High Valued</v>
      </c>
    </row>
    <row r="579" spans="1:20">
      <c r="A579" s="35">
        <v>44177.448379629626</v>
      </c>
      <c r="B579" s="36" t="s">
        <v>570</v>
      </c>
      <c r="C579" s="37" t="s">
        <v>571</v>
      </c>
      <c r="D579" s="37" t="s">
        <v>270</v>
      </c>
      <c r="E579" s="37" t="s">
        <v>271</v>
      </c>
      <c r="F579" s="37" t="s">
        <v>142</v>
      </c>
      <c r="G579" s="37" t="s">
        <v>272</v>
      </c>
      <c r="H579" s="37" t="s">
        <v>274</v>
      </c>
      <c r="I579" s="38">
        <v>1</v>
      </c>
      <c r="J579" s="38">
        <v>1</v>
      </c>
      <c r="K579" s="37" t="s">
        <v>42</v>
      </c>
      <c r="L579" s="36" t="s">
        <v>562</v>
      </c>
      <c r="M579" s="35">
        <v>44179.753819444442</v>
      </c>
      <c r="N579" s="37" t="s">
        <v>146</v>
      </c>
      <c r="O579" s="37" t="s">
        <v>147</v>
      </c>
      <c r="P579" s="145">
        <f t="shared" ref="P579:P642" si="46">IF(M579="","00:00:00",M579-A579)</f>
        <v>2.3054398148160544</v>
      </c>
      <c r="Q579" s="34">
        <f t="shared" si="45"/>
        <v>1</v>
      </c>
      <c r="R579" s="145">
        <f t="shared" ref="R579:R642" si="47">TIMEVALUE(TEXT(A579,"HH:MM:SS"))</f>
        <v>0.44837962962962963</v>
      </c>
      <c r="S579" s="145">
        <f t="shared" ref="S579:S642" si="48">IF(M579="","-",TIMEVALUE(TEXT(M579,"HH:MM:SS")))</f>
        <v>0.75381944444444438</v>
      </c>
      <c r="T579" s="172" t="str">
        <f t="shared" ref="T579:T642" si="49">IF(Q579 &gt; 10000, "High Valued", "Lower Valued")</f>
        <v>Lower Valued</v>
      </c>
    </row>
    <row r="580" spans="1:20">
      <c r="A580" s="35">
        <v>44177.448379629626</v>
      </c>
      <c r="B580" s="36" t="s">
        <v>570</v>
      </c>
      <c r="C580" s="37" t="s">
        <v>571</v>
      </c>
      <c r="D580" s="37" t="s">
        <v>270</v>
      </c>
      <c r="E580" s="37" t="s">
        <v>271</v>
      </c>
      <c r="F580" s="37" t="s">
        <v>142</v>
      </c>
      <c r="G580" s="37" t="s">
        <v>272</v>
      </c>
      <c r="H580" s="37" t="s">
        <v>273</v>
      </c>
      <c r="I580" s="38">
        <v>2</v>
      </c>
      <c r="J580" s="38">
        <v>1500</v>
      </c>
      <c r="K580" s="37" t="s">
        <v>42</v>
      </c>
      <c r="L580" s="36" t="s">
        <v>562</v>
      </c>
      <c r="M580" s="35">
        <v>44179.753819444442</v>
      </c>
      <c r="N580" s="37" t="s">
        <v>146</v>
      </c>
      <c r="O580" s="37" t="s">
        <v>147</v>
      </c>
      <c r="P580" s="145">
        <f t="shared" si="46"/>
        <v>2.3054398148160544</v>
      </c>
      <c r="Q580" s="34">
        <f t="shared" si="45"/>
        <v>3000</v>
      </c>
      <c r="R580" s="145">
        <f t="shared" si="47"/>
        <v>0.44837962962962963</v>
      </c>
      <c r="S580" s="145">
        <f t="shared" si="48"/>
        <v>0.75381944444444438</v>
      </c>
      <c r="T580" s="172" t="str">
        <f t="shared" si="49"/>
        <v>Lower Valued</v>
      </c>
    </row>
    <row r="581" spans="1:20">
      <c r="A581" s="35">
        <v>44177.417083333334</v>
      </c>
      <c r="B581" s="36" t="s">
        <v>275</v>
      </c>
      <c r="C581" s="37" t="s">
        <v>276</v>
      </c>
      <c r="D581" s="37" t="s">
        <v>140</v>
      </c>
      <c r="E581" s="37" t="s">
        <v>141</v>
      </c>
      <c r="F581" s="37" t="s">
        <v>142</v>
      </c>
      <c r="G581" s="37" t="s">
        <v>143</v>
      </c>
      <c r="H581" s="37" t="s">
        <v>199</v>
      </c>
      <c r="I581" s="38">
        <v>2</v>
      </c>
      <c r="J581" s="38">
        <v>9150</v>
      </c>
      <c r="K581" s="37" t="s">
        <v>42</v>
      </c>
      <c r="L581" s="36" t="s">
        <v>277</v>
      </c>
      <c r="M581" s="35">
        <v>44179.796180555553</v>
      </c>
      <c r="N581" s="37" t="s">
        <v>146</v>
      </c>
      <c r="O581" s="37" t="s">
        <v>147</v>
      </c>
      <c r="P581" s="145">
        <f t="shared" si="46"/>
        <v>2.3790972222195705</v>
      </c>
      <c r="Q581" s="34">
        <f t="shared" si="45"/>
        <v>18300</v>
      </c>
      <c r="R581" s="145">
        <f t="shared" si="47"/>
        <v>0.41708333333333331</v>
      </c>
      <c r="S581" s="145">
        <f t="shared" si="48"/>
        <v>0.79618055555555556</v>
      </c>
      <c r="T581" s="172" t="str">
        <f t="shared" si="49"/>
        <v>High Valued</v>
      </c>
    </row>
    <row r="582" spans="1:20">
      <c r="A582" s="35">
        <v>44177.417083333334</v>
      </c>
      <c r="B582" s="36" t="s">
        <v>275</v>
      </c>
      <c r="C582" s="37" t="s">
        <v>276</v>
      </c>
      <c r="D582" s="37" t="s">
        <v>164</v>
      </c>
      <c r="E582" s="37" t="s">
        <v>167</v>
      </c>
      <c r="F582" s="37" t="s">
        <v>142</v>
      </c>
      <c r="G582" s="37" t="s">
        <v>96</v>
      </c>
      <c r="H582" s="37" t="s">
        <v>169</v>
      </c>
      <c r="I582" s="38">
        <v>1</v>
      </c>
      <c r="J582" s="38">
        <v>10650</v>
      </c>
      <c r="K582" s="37" t="s">
        <v>42</v>
      </c>
      <c r="L582" s="36" t="s">
        <v>277</v>
      </c>
      <c r="M582" s="35">
        <v>44179.796180555553</v>
      </c>
      <c r="N582" s="37" t="s">
        <v>146</v>
      </c>
      <c r="O582" s="37" t="s">
        <v>147</v>
      </c>
      <c r="P582" s="145">
        <f t="shared" si="46"/>
        <v>2.3790972222195705</v>
      </c>
      <c r="Q582" s="34">
        <f t="shared" si="45"/>
        <v>10650</v>
      </c>
      <c r="R582" s="145">
        <f t="shared" si="47"/>
        <v>0.41708333333333331</v>
      </c>
      <c r="S582" s="145">
        <f t="shared" si="48"/>
        <v>0.79618055555555556</v>
      </c>
      <c r="T582" s="172" t="str">
        <f t="shared" si="49"/>
        <v>High Valued</v>
      </c>
    </row>
    <row r="583" spans="1:20">
      <c r="A583" s="35">
        <v>44177.417083333334</v>
      </c>
      <c r="B583" s="36" t="s">
        <v>275</v>
      </c>
      <c r="C583" s="37" t="s">
        <v>276</v>
      </c>
      <c r="D583" s="37" t="s">
        <v>39</v>
      </c>
      <c r="E583" s="37" t="s">
        <v>40</v>
      </c>
      <c r="F583" s="37" t="s">
        <v>142</v>
      </c>
      <c r="G583" s="37" t="s">
        <v>41</v>
      </c>
      <c r="H583" s="37" t="s">
        <v>76</v>
      </c>
      <c r="I583" s="38">
        <v>5</v>
      </c>
      <c r="J583" s="38">
        <v>2080</v>
      </c>
      <c r="K583" s="37" t="s">
        <v>42</v>
      </c>
      <c r="L583" s="36" t="s">
        <v>277</v>
      </c>
      <c r="M583" s="35">
        <v>44179.796180555553</v>
      </c>
      <c r="N583" s="37" t="s">
        <v>146</v>
      </c>
      <c r="O583" s="37" t="s">
        <v>147</v>
      </c>
      <c r="P583" s="145">
        <f t="shared" si="46"/>
        <v>2.3790972222195705</v>
      </c>
      <c r="Q583" s="34">
        <f t="shared" si="45"/>
        <v>10400</v>
      </c>
      <c r="R583" s="145">
        <f t="shared" si="47"/>
        <v>0.41708333333333331</v>
      </c>
      <c r="S583" s="145">
        <f t="shared" si="48"/>
        <v>0.79618055555555556</v>
      </c>
      <c r="T583" s="172" t="str">
        <f t="shared" si="49"/>
        <v>High Valued</v>
      </c>
    </row>
    <row r="584" spans="1:20">
      <c r="A584" s="35">
        <v>44177.417083333334</v>
      </c>
      <c r="B584" s="36" t="s">
        <v>275</v>
      </c>
      <c r="C584" s="37" t="s">
        <v>276</v>
      </c>
      <c r="D584" s="37" t="s">
        <v>270</v>
      </c>
      <c r="E584" s="37" t="s">
        <v>271</v>
      </c>
      <c r="F584" s="37" t="s">
        <v>142</v>
      </c>
      <c r="G584" s="37" t="s">
        <v>272</v>
      </c>
      <c r="H584" s="37" t="s">
        <v>274</v>
      </c>
      <c r="I584" s="38">
        <v>1</v>
      </c>
      <c r="J584" s="38">
        <v>1</v>
      </c>
      <c r="K584" s="37" t="s">
        <v>42</v>
      </c>
      <c r="L584" s="36" t="s">
        <v>277</v>
      </c>
      <c r="M584" s="35">
        <v>44179.796180555553</v>
      </c>
      <c r="N584" s="37" t="s">
        <v>146</v>
      </c>
      <c r="O584" s="37" t="s">
        <v>147</v>
      </c>
      <c r="P584" s="145">
        <f t="shared" si="46"/>
        <v>2.3790972222195705</v>
      </c>
      <c r="Q584" s="34">
        <f t="shared" si="45"/>
        <v>1</v>
      </c>
      <c r="R584" s="145">
        <f t="shared" si="47"/>
        <v>0.41708333333333331</v>
      </c>
      <c r="S584" s="145">
        <f t="shared" si="48"/>
        <v>0.79618055555555556</v>
      </c>
      <c r="T584" s="172" t="str">
        <f t="shared" si="49"/>
        <v>Lower Valued</v>
      </c>
    </row>
    <row r="585" spans="1:20">
      <c r="A585" s="35">
        <v>44177.417083333334</v>
      </c>
      <c r="B585" s="36" t="s">
        <v>275</v>
      </c>
      <c r="C585" s="37" t="s">
        <v>276</v>
      </c>
      <c r="D585" s="37" t="s">
        <v>270</v>
      </c>
      <c r="E585" s="37" t="s">
        <v>271</v>
      </c>
      <c r="F585" s="37" t="s">
        <v>142</v>
      </c>
      <c r="G585" s="37" t="s">
        <v>272</v>
      </c>
      <c r="H585" s="37" t="s">
        <v>273</v>
      </c>
      <c r="I585" s="38">
        <v>5</v>
      </c>
      <c r="J585" s="38">
        <v>1500</v>
      </c>
      <c r="K585" s="37" t="s">
        <v>42</v>
      </c>
      <c r="L585" s="36" t="s">
        <v>277</v>
      </c>
      <c r="M585" s="35">
        <v>44179.796180555553</v>
      </c>
      <c r="N585" s="37" t="s">
        <v>146</v>
      </c>
      <c r="O585" s="37" t="s">
        <v>147</v>
      </c>
      <c r="P585" s="145">
        <f t="shared" si="46"/>
        <v>2.3790972222195705</v>
      </c>
      <c r="Q585" s="34">
        <f t="shared" si="45"/>
        <v>7500</v>
      </c>
      <c r="R585" s="145">
        <f t="shared" si="47"/>
        <v>0.41708333333333331</v>
      </c>
      <c r="S585" s="145">
        <f t="shared" si="48"/>
        <v>0.79618055555555556</v>
      </c>
      <c r="T585" s="172" t="str">
        <f t="shared" si="49"/>
        <v>Lower Valued</v>
      </c>
    </row>
    <row r="586" spans="1:20">
      <c r="A586" s="35">
        <v>44178.7030787037</v>
      </c>
      <c r="B586" s="36" t="s">
        <v>1204</v>
      </c>
      <c r="C586" s="37" t="s">
        <v>99</v>
      </c>
      <c r="D586" s="37" t="s">
        <v>68</v>
      </c>
      <c r="E586" s="37" t="s">
        <v>113</v>
      </c>
      <c r="F586" s="37" t="s">
        <v>142</v>
      </c>
      <c r="G586" s="37" t="s">
        <v>114</v>
      </c>
      <c r="H586" s="37" t="s">
        <v>206</v>
      </c>
      <c r="I586" s="38">
        <v>10</v>
      </c>
      <c r="J586" s="38">
        <v>2000</v>
      </c>
      <c r="K586" s="37" t="s">
        <v>42</v>
      </c>
      <c r="L586" s="36" t="s">
        <v>1200</v>
      </c>
      <c r="M586" s="35">
        <v>44179.931307870371</v>
      </c>
      <c r="N586" s="37" t="s">
        <v>146</v>
      </c>
      <c r="O586" s="37" t="s">
        <v>147</v>
      </c>
      <c r="P586" s="145">
        <f t="shared" si="46"/>
        <v>1.2282291666706442</v>
      </c>
      <c r="Q586" s="34">
        <f t="shared" si="45"/>
        <v>20000</v>
      </c>
      <c r="R586" s="145">
        <f t="shared" si="47"/>
        <v>0.70307870370370373</v>
      </c>
      <c r="S586" s="145">
        <f t="shared" si="48"/>
        <v>0.93130787037037033</v>
      </c>
      <c r="T586" s="172" t="str">
        <f t="shared" si="49"/>
        <v>High Valued</v>
      </c>
    </row>
    <row r="587" spans="1:20">
      <c r="A587" s="35">
        <v>44178.7030787037</v>
      </c>
      <c r="B587" s="36" t="s">
        <v>1204</v>
      </c>
      <c r="C587" s="37" t="s">
        <v>99</v>
      </c>
      <c r="D587" s="37" t="s">
        <v>68</v>
      </c>
      <c r="E587" s="37" t="s">
        <v>113</v>
      </c>
      <c r="F587" s="37" t="s">
        <v>142</v>
      </c>
      <c r="G587" s="37" t="s">
        <v>114</v>
      </c>
      <c r="H587" s="37" t="s">
        <v>359</v>
      </c>
      <c r="I587" s="38">
        <v>20</v>
      </c>
      <c r="J587" s="38">
        <v>700</v>
      </c>
      <c r="K587" s="37" t="s">
        <v>42</v>
      </c>
      <c r="L587" s="36" t="s">
        <v>1200</v>
      </c>
      <c r="M587" s="35">
        <v>44179.931307870371</v>
      </c>
      <c r="N587" s="37" t="s">
        <v>146</v>
      </c>
      <c r="O587" s="37" t="s">
        <v>147</v>
      </c>
      <c r="P587" s="145">
        <f t="shared" si="46"/>
        <v>1.2282291666706442</v>
      </c>
      <c r="Q587" s="34">
        <f t="shared" si="45"/>
        <v>14000</v>
      </c>
      <c r="R587" s="145">
        <f t="shared" si="47"/>
        <v>0.70307870370370373</v>
      </c>
      <c r="S587" s="145">
        <f t="shared" si="48"/>
        <v>0.93130787037037033</v>
      </c>
      <c r="T587" s="172" t="str">
        <f t="shared" si="49"/>
        <v>High Valued</v>
      </c>
    </row>
    <row r="588" spans="1:20">
      <c r="A588" s="35">
        <v>44178.719687500001</v>
      </c>
      <c r="B588" s="36" t="s">
        <v>1205</v>
      </c>
      <c r="C588" s="37" t="s">
        <v>99</v>
      </c>
      <c r="D588" s="37" t="s">
        <v>140</v>
      </c>
      <c r="E588" s="37" t="s">
        <v>141</v>
      </c>
      <c r="F588" s="37" t="s">
        <v>142</v>
      </c>
      <c r="G588" s="37" t="s">
        <v>143</v>
      </c>
      <c r="H588" s="37" t="s">
        <v>199</v>
      </c>
      <c r="I588" s="38">
        <v>10</v>
      </c>
      <c r="J588" s="38">
        <v>9150</v>
      </c>
      <c r="K588" s="37" t="s">
        <v>42</v>
      </c>
      <c r="L588" s="36" t="s">
        <v>1200</v>
      </c>
      <c r="M588" s="35">
        <v>44179.931307870371</v>
      </c>
      <c r="N588" s="37" t="s">
        <v>146</v>
      </c>
      <c r="O588" s="37" t="s">
        <v>147</v>
      </c>
      <c r="P588" s="145">
        <f t="shared" si="46"/>
        <v>1.2116203703699284</v>
      </c>
      <c r="Q588" s="34">
        <f t="shared" si="45"/>
        <v>91500</v>
      </c>
      <c r="R588" s="145">
        <f t="shared" si="47"/>
        <v>0.71968750000000004</v>
      </c>
      <c r="S588" s="145">
        <f t="shared" si="48"/>
        <v>0.93130787037037033</v>
      </c>
      <c r="T588" s="172" t="str">
        <f t="shared" si="49"/>
        <v>High Valued</v>
      </c>
    </row>
    <row r="589" spans="1:20">
      <c r="A589" s="35">
        <v>44177.457569444443</v>
      </c>
      <c r="B589" s="36" t="s">
        <v>675</v>
      </c>
      <c r="C589" s="37" t="s">
        <v>676</v>
      </c>
      <c r="D589" s="37" t="s">
        <v>164</v>
      </c>
      <c r="E589" s="37" t="s">
        <v>167</v>
      </c>
      <c r="F589" s="37" t="s">
        <v>142</v>
      </c>
      <c r="G589" s="37" t="s">
        <v>96</v>
      </c>
      <c r="H589" s="37" t="s">
        <v>469</v>
      </c>
      <c r="I589" s="38">
        <v>2</v>
      </c>
      <c r="J589" s="38">
        <v>12400</v>
      </c>
      <c r="K589" s="37" t="s">
        <v>42</v>
      </c>
      <c r="L589" s="36" t="s">
        <v>674</v>
      </c>
      <c r="M589" s="35">
        <v>44180.236608796295</v>
      </c>
      <c r="N589" s="37" t="s">
        <v>295</v>
      </c>
      <c r="O589" s="37" t="s">
        <v>464</v>
      </c>
      <c r="P589" s="145">
        <f t="shared" si="46"/>
        <v>2.7790393518516794</v>
      </c>
      <c r="Q589" s="34">
        <f t="shared" si="45"/>
        <v>24800</v>
      </c>
      <c r="R589" s="145">
        <f t="shared" si="47"/>
        <v>0.45756944444444447</v>
      </c>
      <c r="S589" s="145">
        <f t="shared" si="48"/>
        <v>0.2366087962962963</v>
      </c>
      <c r="T589" s="172" t="str">
        <f t="shared" si="49"/>
        <v>High Valued</v>
      </c>
    </row>
    <row r="590" spans="1:20">
      <c r="A590" s="35">
        <v>44177.457569444443</v>
      </c>
      <c r="B590" s="36" t="s">
        <v>675</v>
      </c>
      <c r="C590" s="37" t="s">
        <v>676</v>
      </c>
      <c r="D590" s="37" t="s">
        <v>39</v>
      </c>
      <c r="E590" s="37" t="s">
        <v>40</v>
      </c>
      <c r="F590" s="37" t="s">
        <v>142</v>
      </c>
      <c r="G590" s="37" t="s">
        <v>41</v>
      </c>
      <c r="H590" s="37" t="s">
        <v>76</v>
      </c>
      <c r="I590" s="38">
        <v>20</v>
      </c>
      <c r="J590" s="38">
        <v>2080</v>
      </c>
      <c r="K590" s="37" t="s">
        <v>42</v>
      </c>
      <c r="L590" s="36" t="s">
        <v>674</v>
      </c>
      <c r="M590" s="35">
        <v>44180.236608796295</v>
      </c>
      <c r="N590" s="37" t="s">
        <v>295</v>
      </c>
      <c r="O590" s="37" t="s">
        <v>464</v>
      </c>
      <c r="P590" s="145">
        <f t="shared" si="46"/>
        <v>2.7790393518516794</v>
      </c>
      <c r="Q590" s="34">
        <f t="shared" si="45"/>
        <v>41600</v>
      </c>
      <c r="R590" s="145">
        <f t="shared" si="47"/>
        <v>0.45756944444444447</v>
      </c>
      <c r="S590" s="145">
        <f t="shared" si="48"/>
        <v>0.2366087962962963</v>
      </c>
      <c r="T590" s="172" t="str">
        <f t="shared" si="49"/>
        <v>High Valued</v>
      </c>
    </row>
    <row r="591" spans="1:20">
      <c r="A591" s="35">
        <v>44177.459409722222</v>
      </c>
      <c r="B591" s="36" t="s">
        <v>677</v>
      </c>
      <c r="C591" s="37" t="s">
        <v>676</v>
      </c>
      <c r="D591" s="37" t="s">
        <v>39</v>
      </c>
      <c r="E591" s="37" t="s">
        <v>40</v>
      </c>
      <c r="F591" s="37" t="s">
        <v>142</v>
      </c>
      <c r="G591" s="37" t="s">
        <v>41</v>
      </c>
      <c r="H591" s="37" t="s">
        <v>76</v>
      </c>
      <c r="I591" s="38">
        <v>50</v>
      </c>
      <c r="J591" s="38">
        <v>2080</v>
      </c>
      <c r="K591" s="37" t="s">
        <v>42</v>
      </c>
      <c r="L591" s="36" t="s">
        <v>674</v>
      </c>
      <c r="M591" s="35">
        <v>44180.236608796295</v>
      </c>
      <c r="N591" s="37" t="s">
        <v>295</v>
      </c>
      <c r="O591" s="37" t="s">
        <v>464</v>
      </c>
      <c r="P591" s="145">
        <f t="shared" si="46"/>
        <v>2.7771990740729962</v>
      </c>
      <c r="Q591" s="34">
        <f t="shared" si="45"/>
        <v>104000</v>
      </c>
      <c r="R591" s="145">
        <f t="shared" si="47"/>
        <v>0.45940972222222221</v>
      </c>
      <c r="S591" s="145">
        <f t="shared" si="48"/>
        <v>0.2366087962962963</v>
      </c>
      <c r="T591" s="172" t="str">
        <f t="shared" si="49"/>
        <v>High Valued</v>
      </c>
    </row>
    <row r="592" spans="1:20">
      <c r="A592" s="35">
        <v>44177.60864583333</v>
      </c>
      <c r="B592" s="36" t="s">
        <v>678</v>
      </c>
      <c r="C592" s="37" t="s">
        <v>676</v>
      </c>
      <c r="D592" s="37" t="s">
        <v>39</v>
      </c>
      <c r="E592" s="37" t="s">
        <v>40</v>
      </c>
      <c r="F592" s="37" t="s">
        <v>142</v>
      </c>
      <c r="G592" s="37" t="s">
        <v>41</v>
      </c>
      <c r="H592" s="37" t="s">
        <v>89</v>
      </c>
      <c r="I592" s="38">
        <v>5</v>
      </c>
      <c r="J592" s="38">
        <v>3180</v>
      </c>
      <c r="K592" s="37" t="s">
        <v>42</v>
      </c>
      <c r="L592" s="36" t="s">
        <v>674</v>
      </c>
      <c r="M592" s="35">
        <v>44180.236608796295</v>
      </c>
      <c r="N592" s="37" t="s">
        <v>295</v>
      </c>
      <c r="O592" s="37" t="s">
        <v>464</v>
      </c>
      <c r="P592" s="145">
        <f t="shared" si="46"/>
        <v>2.627962962964375</v>
      </c>
      <c r="Q592" s="34">
        <f t="shared" si="45"/>
        <v>15900</v>
      </c>
      <c r="R592" s="145">
        <f t="shared" si="47"/>
        <v>0.60864583333333333</v>
      </c>
      <c r="S592" s="145">
        <f t="shared" si="48"/>
        <v>0.2366087962962963</v>
      </c>
      <c r="T592" s="172" t="str">
        <f t="shared" si="49"/>
        <v>High Valued</v>
      </c>
    </row>
    <row r="593" spans="1:20">
      <c r="A593" s="35">
        <v>44177.60864583333</v>
      </c>
      <c r="B593" s="36" t="s">
        <v>678</v>
      </c>
      <c r="C593" s="37" t="s">
        <v>676</v>
      </c>
      <c r="D593" s="37" t="s">
        <v>39</v>
      </c>
      <c r="E593" s="37" t="s">
        <v>40</v>
      </c>
      <c r="F593" s="37" t="s">
        <v>142</v>
      </c>
      <c r="G593" s="37" t="s">
        <v>41</v>
      </c>
      <c r="H593" s="37" t="s">
        <v>76</v>
      </c>
      <c r="I593" s="38">
        <v>10</v>
      </c>
      <c r="J593" s="38">
        <v>2080</v>
      </c>
      <c r="K593" s="37" t="s">
        <v>42</v>
      </c>
      <c r="L593" s="36" t="s">
        <v>674</v>
      </c>
      <c r="M593" s="35">
        <v>44180.236608796295</v>
      </c>
      <c r="N593" s="37" t="s">
        <v>295</v>
      </c>
      <c r="O593" s="37" t="s">
        <v>464</v>
      </c>
      <c r="P593" s="145">
        <f t="shared" si="46"/>
        <v>2.627962962964375</v>
      </c>
      <c r="Q593" s="34">
        <f t="shared" si="45"/>
        <v>20800</v>
      </c>
      <c r="R593" s="145">
        <f t="shared" si="47"/>
        <v>0.60864583333333333</v>
      </c>
      <c r="S593" s="145">
        <f t="shared" si="48"/>
        <v>0.2366087962962963</v>
      </c>
      <c r="T593" s="172" t="str">
        <f t="shared" si="49"/>
        <v>High Valued</v>
      </c>
    </row>
    <row r="594" spans="1:20">
      <c r="A594" s="35">
        <v>44179.669791666667</v>
      </c>
      <c r="B594" s="36" t="s">
        <v>769</v>
      </c>
      <c r="C594" s="37" t="s">
        <v>768</v>
      </c>
      <c r="D594" s="37" t="s">
        <v>187</v>
      </c>
      <c r="E594" s="37" t="s">
        <v>188</v>
      </c>
      <c r="F594" s="37" t="s">
        <v>142</v>
      </c>
      <c r="G594" s="37" t="s">
        <v>143</v>
      </c>
      <c r="H594" s="37" t="s">
        <v>189</v>
      </c>
      <c r="I594" s="38">
        <v>1</v>
      </c>
      <c r="J594" s="38">
        <v>9050</v>
      </c>
      <c r="K594" s="37" t="s">
        <v>42</v>
      </c>
      <c r="L594" s="36" t="s">
        <v>764</v>
      </c>
      <c r="M594" s="35">
        <v>44180.376909722225</v>
      </c>
      <c r="N594" s="37" t="s">
        <v>146</v>
      </c>
      <c r="O594" s="37" t="s">
        <v>147</v>
      </c>
      <c r="P594" s="145">
        <f t="shared" si="46"/>
        <v>0.7071180555576575</v>
      </c>
      <c r="Q594" s="34">
        <f t="shared" si="45"/>
        <v>9050</v>
      </c>
      <c r="R594" s="145">
        <f t="shared" si="47"/>
        <v>0.66979166666666667</v>
      </c>
      <c r="S594" s="145">
        <f t="shared" si="48"/>
        <v>0.37690972222222219</v>
      </c>
      <c r="T594" s="172" t="str">
        <f t="shared" si="49"/>
        <v>Lower Valued</v>
      </c>
    </row>
    <row r="595" spans="1:20">
      <c r="A595" s="35">
        <v>44179.304085648146</v>
      </c>
      <c r="B595" s="36" t="s">
        <v>1255</v>
      </c>
      <c r="C595" s="37" t="s">
        <v>1256</v>
      </c>
      <c r="D595" s="37" t="s">
        <v>164</v>
      </c>
      <c r="E595" s="37" t="s">
        <v>167</v>
      </c>
      <c r="F595" s="37" t="s">
        <v>142</v>
      </c>
      <c r="G595" s="37" t="s">
        <v>96</v>
      </c>
      <c r="H595" s="37" t="s">
        <v>169</v>
      </c>
      <c r="I595" s="38">
        <v>1</v>
      </c>
      <c r="J595" s="38">
        <v>10650</v>
      </c>
      <c r="K595" s="37" t="s">
        <v>42</v>
      </c>
      <c r="L595" s="36" t="s">
        <v>1247</v>
      </c>
      <c r="M595" s="35">
        <v>44180.482754629629</v>
      </c>
      <c r="N595" s="37" t="s">
        <v>146</v>
      </c>
      <c r="O595" s="37" t="s">
        <v>147</v>
      </c>
      <c r="P595" s="145">
        <f t="shared" si="46"/>
        <v>1.1786689814834972</v>
      </c>
      <c r="Q595" s="34">
        <f t="shared" si="45"/>
        <v>10650</v>
      </c>
      <c r="R595" s="145">
        <f t="shared" si="47"/>
        <v>0.30408564814814815</v>
      </c>
      <c r="S595" s="145">
        <f t="shared" si="48"/>
        <v>0.48275462962962962</v>
      </c>
      <c r="T595" s="172" t="str">
        <f t="shared" si="49"/>
        <v>High Valued</v>
      </c>
    </row>
    <row r="596" spans="1:20">
      <c r="A596" s="35">
        <v>44179.304085648146</v>
      </c>
      <c r="B596" s="36" t="s">
        <v>1255</v>
      </c>
      <c r="C596" s="37" t="s">
        <v>1256</v>
      </c>
      <c r="D596" s="37" t="s">
        <v>140</v>
      </c>
      <c r="E596" s="37" t="s">
        <v>214</v>
      </c>
      <c r="F596" s="37" t="s">
        <v>142</v>
      </c>
      <c r="G596" s="37" t="s">
        <v>114</v>
      </c>
      <c r="H596" s="37" t="s">
        <v>225</v>
      </c>
      <c r="I596" s="38">
        <v>1</v>
      </c>
      <c r="J596" s="38">
        <v>7050</v>
      </c>
      <c r="K596" s="37" t="s">
        <v>42</v>
      </c>
      <c r="L596" s="36" t="s">
        <v>1247</v>
      </c>
      <c r="M596" s="35">
        <v>44180.482754629629</v>
      </c>
      <c r="N596" s="37" t="s">
        <v>146</v>
      </c>
      <c r="O596" s="37" t="s">
        <v>147</v>
      </c>
      <c r="P596" s="145">
        <f t="shared" si="46"/>
        <v>1.1786689814834972</v>
      </c>
      <c r="Q596" s="34">
        <f t="shared" si="45"/>
        <v>7050</v>
      </c>
      <c r="R596" s="145">
        <f t="shared" si="47"/>
        <v>0.30408564814814815</v>
      </c>
      <c r="S596" s="145">
        <f t="shared" si="48"/>
        <v>0.48275462962962962</v>
      </c>
      <c r="T596" s="172" t="str">
        <f t="shared" si="49"/>
        <v>Lower Valued</v>
      </c>
    </row>
    <row r="597" spans="1:20">
      <c r="A597" s="35">
        <v>44179.304085648146</v>
      </c>
      <c r="B597" s="36" t="s">
        <v>1255</v>
      </c>
      <c r="C597" s="37" t="s">
        <v>1256</v>
      </c>
      <c r="D597" s="37" t="s">
        <v>39</v>
      </c>
      <c r="E597" s="37" t="s">
        <v>40</v>
      </c>
      <c r="F597" s="37" t="s">
        <v>142</v>
      </c>
      <c r="G597" s="37" t="s">
        <v>41</v>
      </c>
      <c r="H597" s="37" t="s">
        <v>75</v>
      </c>
      <c r="I597" s="38">
        <v>1</v>
      </c>
      <c r="J597" s="38">
        <v>2780</v>
      </c>
      <c r="K597" s="37" t="s">
        <v>42</v>
      </c>
      <c r="L597" s="36" t="s">
        <v>1247</v>
      </c>
      <c r="M597" s="35">
        <v>44180.482754629629</v>
      </c>
      <c r="N597" s="37" t="s">
        <v>146</v>
      </c>
      <c r="O597" s="37" t="s">
        <v>147</v>
      </c>
      <c r="P597" s="145">
        <f t="shared" si="46"/>
        <v>1.1786689814834972</v>
      </c>
      <c r="Q597" s="34">
        <f t="shared" si="45"/>
        <v>2780</v>
      </c>
      <c r="R597" s="145">
        <f t="shared" si="47"/>
        <v>0.30408564814814815</v>
      </c>
      <c r="S597" s="145">
        <f t="shared" si="48"/>
        <v>0.48275462962962962</v>
      </c>
      <c r="T597" s="172" t="str">
        <f t="shared" si="49"/>
        <v>Lower Valued</v>
      </c>
    </row>
    <row r="598" spans="1:20">
      <c r="A598" s="35">
        <v>44179.304085648146</v>
      </c>
      <c r="B598" s="36" t="s">
        <v>1255</v>
      </c>
      <c r="C598" s="37" t="s">
        <v>1256</v>
      </c>
      <c r="D598" s="37" t="s">
        <v>94</v>
      </c>
      <c r="E598" s="37" t="s">
        <v>95</v>
      </c>
      <c r="F598" s="37" t="s">
        <v>142</v>
      </c>
      <c r="G598" s="37" t="s">
        <v>96</v>
      </c>
      <c r="H598" s="37" t="s">
        <v>170</v>
      </c>
      <c r="I598" s="38">
        <v>1</v>
      </c>
      <c r="J598" s="38">
        <v>6750</v>
      </c>
      <c r="K598" s="37" t="s">
        <v>42</v>
      </c>
      <c r="L598" s="36" t="s">
        <v>1247</v>
      </c>
      <c r="M598" s="35">
        <v>44180.482754629629</v>
      </c>
      <c r="N598" s="37" t="s">
        <v>146</v>
      </c>
      <c r="O598" s="37" t="s">
        <v>147</v>
      </c>
      <c r="P598" s="145">
        <f t="shared" si="46"/>
        <v>1.1786689814834972</v>
      </c>
      <c r="Q598" s="34">
        <f t="shared" si="45"/>
        <v>6750</v>
      </c>
      <c r="R598" s="145">
        <f t="shared" si="47"/>
        <v>0.30408564814814815</v>
      </c>
      <c r="S598" s="145">
        <f t="shared" si="48"/>
        <v>0.48275462962962962</v>
      </c>
      <c r="T598" s="172" t="str">
        <f t="shared" si="49"/>
        <v>Lower Valued</v>
      </c>
    </row>
    <row r="599" spans="1:20">
      <c r="A599" s="35">
        <v>44179.304085648146</v>
      </c>
      <c r="B599" s="36" t="s">
        <v>1255</v>
      </c>
      <c r="C599" s="37" t="s">
        <v>1256</v>
      </c>
      <c r="D599" s="37" t="s">
        <v>660</v>
      </c>
      <c r="E599" s="37" t="s">
        <v>661</v>
      </c>
      <c r="F599" s="37" t="s">
        <v>142</v>
      </c>
      <c r="G599" s="37" t="s">
        <v>114</v>
      </c>
      <c r="H599" s="37" t="s">
        <v>662</v>
      </c>
      <c r="I599" s="38">
        <v>1</v>
      </c>
      <c r="J599" s="38">
        <v>1550</v>
      </c>
      <c r="K599" s="37" t="s">
        <v>42</v>
      </c>
      <c r="L599" s="36" t="s">
        <v>1247</v>
      </c>
      <c r="M599" s="35">
        <v>44180.482754629629</v>
      </c>
      <c r="N599" s="37" t="s">
        <v>146</v>
      </c>
      <c r="O599" s="37" t="s">
        <v>147</v>
      </c>
      <c r="P599" s="145">
        <f t="shared" si="46"/>
        <v>1.1786689814834972</v>
      </c>
      <c r="Q599" s="34">
        <f t="shared" si="45"/>
        <v>1550</v>
      </c>
      <c r="R599" s="145">
        <f t="shared" si="47"/>
        <v>0.30408564814814815</v>
      </c>
      <c r="S599" s="145">
        <f t="shared" si="48"/>
        <v>0.48275462962962962</v>
      </c>
      <c r="T599" s="172" t="str">
        <f t="shared" si="49"/>
        <v>Lower Valued</v>
      </c>
    </row>
    <row r="600" spans="1:20">
      <c r="A600" s="35">
        <v>44176.768263888887</v>
      </c>
      <c r="B600" s="36" t="s">
        <v>516</v>
      </c>
      <c r="C600" s="37" t="s">
        <v>511</v>
      </c>
      <c r="D600" s="37" t="s">
        <v>140</v>
      </c>
      <c r="E600" s="37" t="s">
        <v>141</v>
      </c>
      <c r="F600" s="37" t="s">
        <v>142</v>
      </c>
      <c r="G600" s="37" t="s">
        <v>143</v>
      </c>
      <c r="H600" s="37" t="s">
        <v>199</v>
      </c>
      <c r="I600" s="38">
        <v>1</v>
      </c>
      <c r="J600" s="38">
        <v>9150</v>
      </c>
      <c r="K600" s="37" t="s">
        <v>42</v>
      </c>
      <c r="L600" s="36" t="s">
        <v>499</v>
      </c>
      <c r="M600" s="35">
        <v>44180.518634259257</v>
      </c>
      <c r="N600" s="37" t="s">
        <v>146</v>
      </c>
      <c r="O600" s="37" t="s">
        <v>517</v>
      </c>
      <c r="P600" s="145">
        <f t="shared" si="46"/>
        <v>3.7503703703696374</v>
      </c>
      <c r="Q600" s="34">
        <f t="shared" si="45"/>
        <v>9150</v>
      </c>
      <c r="R600" s="145">
        <f t="shared" si="47"/>
        <v>0.76826388888888886</v>
      </c>
      <c r="S600" s="145">
        <f t="shared" si="48"/>
        <v>0.51863425925925932</v>
      </c>
      <c r="T600" s="172" t="str">
        <f t="shared" si="49"/>
        <v>Lower Valued</v>
      </c>
    </row>
    <row r="601" spans="1:20">
      <c r="A601" s="35">
        <v>44176.768263888887</v>
      </c>
      <c r="B601" s="36" t="s">
        <v>516</v>
      </c>
      <c r="C601" s="37" t="s">
        <v>511</v>
      </c>
      <c r="D601" s="37" t="s">
        <v>94</v>
      </c>
      <c r="E601" s="37" t="s">
        <v>95</v>
      </c>
      <c r="F601" s="37" t="s">
        <v>142</v>
      </c>
      <c r="G601" s="37" t="s">
        <v>96</v>
      </c>
      <c r="H601" s="37" t="s">
        <v>170</v>
      </c>
      <c r="I601" s="38">
        <v>1</v>
      </c>
      <c r="J601" s="38">
        <v>6750</v>
      </c>
      <c r="K601" s="37" t="s">
        <v>42</v>
      </c>
      <c r="L601" s="36" t="s">
        <v>499</v>
      </c>
      <c r="M601" s="35">
        <v>44180.518634259257</v>
      </c>
      <c r="N601" s="37" t="s">
        <v>146</v>
      </c>
      <c r="O601" s="37" t="s">
        <v>517</v>
      </c>
      <c r="P601" s="145">
        <f t="shared" si="46"/>
        <v>3.7503703703696374</v>
      </c>
      <c r="Q601" s="34">
        <f t="shared" si="45"/>
        <v>6750</v>
      </c>
      <c r="R601" s="145">
        <f t="shared" si="47"/>
        <v>0.76826388888888886</v>
      </c>
      <c r="S601" s="145">
        <f t="shared" si="48"/>
        <v>0.51863425925925932</v>
      </c>
      <c r="T601" s="172" t="str">
        <f t="shared" si="49"/>
        <v>Lower Valued</v>
      </c>
    </row>
    <row r="602" spans="1:20">
      <c r="A602" s="35">
        <v>44179.630659722221</v>
      </c>
      <c r="B602" s="36" t="s">
        <v>1231</v>
      </c>
      <c r="C602" s="37" t="s">
        <v>889</v>
      </c>
      <c r="D602" s="37" t="s">
        <v>140</v>
      </c>
      <c r="E602" s="37" t="s">
        <v>214</v>
      </c>
      <c r="F602" s="37" t="s">
        <v>142</v>
      </c>
      <c r="G602" s="37" t="s">
        <v>114</v>
      </c>
      <c r="H602" s="37" t="s">
        <v>403</v>
      </c>
      <c r="I602" s="38">
        <v>1</v>
      </c>
      <c r="J602" s="38">
        <v>7450</v>
      </c>
      <c r="K602" s="37" t="s">
        <v>42</v>
      </c>
      <c r="L602" s="36" t="s">
        <v>1228</v>
      </c>
      <c r="M602" s="35">
        <v>44180.556134259263</v>
      </c>
      <c r="N602" s="37" t="s">
        <v>146</v>
      </c>
      <c r="O602" s="37" t="s">
        <v>147</v>
      </c>
      <c r="P602" s="145">
        <f t="shared" si="46"/>
        <v>0.92547453704173677</v>
      </c>
      <c r="Q602" s="34">
        <f t="shared" si="45"/>
        <v>7450</v>
      </c>
      <c r="R602" s="145">
        <f t="shared" si="47"/>
        <v>0.63065972222222222</v>
      </c>
      <c r="S602" s="145">
        <f t="shared" si="48"/>
        <v>0.55613425925925919</v>
      </c>
      <c r="T602" s="172" t="str">
        <f t="shared" si="49"/>
        <v>Lower Valued</v>
      </c>
    </row>
    <row r="603" spans="1:20">
      <c r="A603" s="35">
        <v>44179.630659722221</v>
      </c>
      <c r="B603" s="36" t="s">
        <v>1231</v>
      </c>
      <c r="C603" s="37" t="s">
        <v>889</v>
      </c>
      <c r="D603" s="37" t="s">
        <v>530</v>
      </c>
      <c r="E603" s="37" t="s">
        <v>531</v>
      </c>
      <c r="F603" s="37" t="s">
        <v>142</v>
      </c>
      <c r="G603" s="37" t="s">
        <v>532</v>
      </c>
      <c r="H603" s="37" t="s">
        <v>533</v>
      </c>
      <c r="I603" s="38">
        <v>1</v>
      </c>
      <c r="J603" s="38">
        <v>4200</v>
      </c>
      <c r="K603" s="37" t="s">
        <v>42</v>
      </c>
      <c r="L603" s="36" t="s">
        <v>1228</v>
      </c>
      <c r="M603" s="35">
        <v>44180.556134259263</v>
      </c>
      <c r="N603" s="37" t="s">
        <v>146</v>
      </c>
      <c r="O603" s="37" t="s">
        <v>147</v>
      </c>
      <c r="P603" s="145">
        <f t="shared" si="46"/>
        <v>0.92547453704173677</v>
      </c>
      <c r="Q603" s="34">
        <f t="shared" si="45"/>
        <v>4200</v>
      </c>
      <c r="R603" s="145">
        <f t="shared" si="47"/>
        <v>0.63065972222222222</v>
      </c>
      <c r="S603" s="145">
        <f t="shared" si="48"/>
        <v>0.55613425925925919</v>
      </c>
      <c r="T603" s="172" t="str">
        <f t="shared" si="49"/>
        <v>Lower Valued</v>
      </c>
    </row>
    <row r="604" spans="1:20">
      <c r="A604" s="35">
        <v>44179.685520833336</v>
      </c>
      <c r="B604" s="36" t="s">
        <v>1232</v>
      </c>
      <c r="C604" s="37" t="s">
        <v>889</v>
      </c>
      <c r="D604" s="37" t="s">
        <v>171</v>
      </c>
      <c r="E604" s="37" t="s">
        <v>343</v>
      </c>
      <c r="F604" s="37" t="s">
        <v>142</v>
      </c>
      <c r="G604" s="37" t="s">
        <v>96</v>
      </c>
      <c r="H604" s="37" t="s">
        <v>344</v>
      </c>
      <c r="I604" s="38">
        <v>1</v>
      </c>
      <c r="J604" s="38">
        <v>11000</v>
      </c>
      <c r="K604" s="37" t="s">
        <v>42</v>
      </c>
      <c r="L604" s="36" t="s">
        <v>1228</v>
      </c>
      <c r="M604" s="35">
        <v>44180.556134259263</v>
      </c>
      <c r="N604" s="37" t="s">
        <v>146</v>
      </c>
      <c r="O604" s="37" t="s">
        <v>147</v>
      </c>
      <c r="P604" s="145">
        <f t="shared" si="46"/>
        <v>0.87061342592642177</v>
      </c>
      <c r="Q604" s="34">
        <f t="shared" si="45"/>
        <v>11000</v>
      </c>
      <c r="R604" s="145">
        <f t="shared" si="47"/>
        <v>0.68552083333333336</v>
      </c>
      <c r="S604" s="145">
        <f t="shared" si="48"/>
        <v>0.55613425925925919</v>
      </c>
      <c r="T604" s="172" t="str">
        <f t="shared" si="49"/>
        <v>High Valued</v>
      </c>
    </row>
    <row r="605" spans="1:20">
      <c r="A605" s="35">
        <v>44179.693761574075</v>
      </c>
      <c r="B605" s="36" t="s">
        <v>1020</v>
      </c>
      <c r="C605" s="37" t="s">
        <v>1011</v>
      </c>
      <c r="D605" s="37" t="s">
        <v>164</v>
      </c>
      <c r="E605" s="37" t="s">
        <v>167</v>
      </c>
      <c r="F605" s="37" t="s">
        <v>142</v>
      </c>
      <c r="G605" s="37" t="s">
        <v>96</v>
      </c>
      <c r="H605" s="37" t="s">
        <v>469</v>
      </c>
      <c r="I605" s="38">
        <v>1</v>
      </c>
      <c r="J605" s="38">
        <v>12400</v>
      </c>
      <c r="K605" s="37" t="s">
        <v>42</v>
      </c>
      <c r="L605" s="36" t="s">
        <v>1012</v>
      </c>
      <c r="M605" s="35">
        <v>44180.574733796297</v>
      </c>
      <c r="N605" s="37" t="s">
        <v>146</v>
      </c>
      <c r="O605" s="37" t="s">
        <v>147</v>
      </c>
      <c r="P605" s="145">
        <f t="shared" si="46"/>
        <v>0.88097222222131677</v>
      </c>
      <c r="Q605" s="34">
        <f t="shared" si="45"/>
        <v>12400</v>
      </c>
      <c r="R605" s="145">
        <f t="shared" si="47"/>
        <v>0.69376157407407402</v>
      </c>
      <c r="S605" s="145">
        <f t="shared" si="48"/>
        <v>0.57473379629629628</v>
      </c>
      <c r="T605" s="172" t="str">
        <f t="shared" si="49"/>
        <v>High Valued</v>
      </c>
    </row>
    <row r="606" spans="1:20">
      <c r="A606" s="35">
        <v>44179.693773148145</v>
      </c>
      <c r="B606" s="36" t="s">
        <v>1020</v>
      </c>
      <c r="C606" s="37" t="s">
        <v>1011</v>
      </c>
      <c r="D606" s="37" t="s">
        <v>94</v>
      </c>
      <c r="E606" s="37" t="s">
        <v>95</v>
      </c>
      <c r="F606" s="37" t="s">
        <v>142</v>
      </c>
      <c r="G606" s="37" t="s">
        <v>96</v>
      </c>
      <c r="H606" s="37" t="s">
        <v>170</v>
      </c>
      <c r="I606" s="38">
        <v>1</v>
      </c>
      <c r="J606" s="38">
        <v>6750</v>
      </c>
      <c r="K606" s="37" t="s">
        <v>42</v>
      </c>
      <c r="L606" s="36" t="s">
        <v>1012</v>
      </c>
      <c r="M606" s="35">
        <v>44180.574733796297</v>
      </c>
      <c r="N606" s="37" t="s">
        <v>146</v>
      </c>
      <c r="O606" s="37" t="s">
        <v>147</v>
      </c>
      <c r="P606" s="145">
        <f t="shared" si="46"/>
        <v>0.88096064815181307</v>
      </c>
      <c r="Q606" s="34">
        <f t="shared" si="45"/>
        <v>6750</v>
      </c>
      <c r="R606" s="145">
        <f t="shared" si="47"/>
        <v>0.69377314814814817</v>
      </c>
      <c r="S606" s="145">
        <f t="shared" si="48"/>
        <v>0.57473379629629628</v>
      </c>
      <c r="T606" s="172" t="str">
        <f t="shared" si="49"/>
        <v>Lower Valued</v>
      </c>
    </row>
    <row r="607" spans="1:20">
      <c r="A607" s="35">
        <v>44179.362893518519</v>
      </c>
      <c r="B607" s="36" t="s">
        <v>465</v>
      </c>
      <c r="C607" s="37" t="s">
        <v>466</v>
      </c>
      <c r="D607" s="37" t="s">
        <v>94</v>
      </c>
      <c r="E607" s="37" t="s">
        <v>95</v>
      </c>
      <c r="F607" s="37" t="s">
        <v>142</v>
      </c>
      <c r="G607" s="37" t="s">
        <v>96</v>
      </c>
      <c r="H607" s="37" t="s">
        <v>170</v>
      </c>
      <c r="I607" s="38">
        <v>4</v>
      </c>
      <c r="J607" s="38">
        <v>6750</v>
      </c>
      <c r="K607" s="37" t="s">
        <v>42</v>
      </c>
      <c r="L607" s="36" t="s">
        <v>467</v>
      </c>
      <c r="M607" s="35">
        <v>44180.574976851851</v>
      </c>
      <c r="N607" s="37" t="s">
        <v>146</v>
      </c>
      <c r="O607" s="37" t="s">
        <v>54</v>
      </c>
      <c r="P607" s="145">
        <f t="shared" si="46"/>
        <v>1.2120833333319752</v>
      </c>
      <c r="Q607" s="34">
        <f t="shared" si="45"/>
        <v>27000</v>
      </c>
      <c r="R607" s="145">
        <f t="shared" si="47"/>
        <v>0.36289351851851853</v>
      </c>
      <c r="S607" s="145">
        <f t="shared" si="48"/>
        <v>0.57497685185185188</v>
      </c>
      <c r="T607" s="172" t="str">
        <f t="shared" si="49"/>
        <v>High Valued</v>
      </c>
    </row>
    <row r="608" spans="1:20">
      <c r="A608" s="35">
        <v>44179.362893518519</v>
      </c>
      <c r="B608" s="36" t="s">
        <v>465</v>
      </c>
      <c r="C608" s="37" t="s">
        <v>466</v>
      </c>
      <c r="D608" s="37" t="s">
        <v>140</v>
      </c>
      <c r="E608" s="37" t="s">
        <v>214</v>
      </c>
      <c r="F608" s="37" t="s">
        <v>142</v>
      </c>
      <c r="G608" s="37" t="s">
        <v>114</v>
      </c>
      <c r="H608" s="37" t="s">
        <v>225</v>
      </c>
      <c r="I608" s="38">
        <v>2</v>
      </c>
      <c r="J608" s="38">
        <v>7050</v>
      </c>
      <c r="K608" s="37" t="s">
        <v>42</v>
      </c>
      <c r="L608" s="36" t="s">
        <v>467</v>
      </c>
      <c r="M608" s="35">
        <v>44180.574976851851</v>
      </c>
      <c r="N608" s="37" t="s">
        <v>146</v>
      </c>
      <c r="O608" s="37" t="s">
        <v>54</v>
      </c>
      <c r="P608" s="145">
        <f t="shared" si="46"/>
        <v>1.2120833333319752</v>
      </c>
      <c r="Q608" s="34">
        <f t="shared" si="45"/>
        <v>14100</v>
      </c>
      <c r="R608" s="145">
        <f t="shared" si="47"/>
        <v>0.36289351851851853</v>
      </c>
      <c r="S608" s="145">
        <f t="shared" si="48"/>
        <v>0.57497685185185188</v>
      </c>
      <c r="T608" s="172" t="str">
        <f t="shared" si="49"/>
        <v>High Valued</v>
      </c>
    </row>
    <row r="609" spans="1:20">
      <c r="A609" s="35">
        <v>44179.362893518519</v>
      </c>
      <c r="B609" s="36" t="s">
        <v>465</v>
      </c>
      <c r="C609" s="37" t="s">
        <v>466</v>
      </c>
      <c r="D609" s="37" t="s">
        <v>140</v>
      </c>
      <c r="E609" s="37" t="s">
        <v>141</v>
      </c>
      <c r="F609" s="37" t="s">
        <v>142</v>
      </c>
      <c r="G609" s="37" t="s">
        <v>143</v>
      </c>
      <c r="H609" s="37" t="s">
        <v>202</v>
      </c>
      <c r="I609" s="38">
        <v>2</v>
      </c>
      <c r="J609" s="38">
        <v>13600</v>
      </c>
      <c r="K609" s="37" t="s">
        <v>42</v>
      </c>
      <c r="L609" s="36" t="s">
        <v>467</v>
      </c>
      <c r="M609" s="35">
        <v>44180.574976851851</v>
      </c>
      <c r="N609" s="37" t="s">
        <v>146</v>
      </c>
      <c r="O609" s="37" t="s">
        <v>54</v>
      </c>
      <c r="P609" s="145">
        <f t="shared" si="46"/>
        <v>1.2120833333319752</v>
      </c>
      <c r="Q609" s="34">
        <f t="shared" si="45"/>
        <v>27200</v>
      </c>
      <c r="R609" s="145">
        <f t="shared" si="47"/>
        <v>0.36289351851851853</v>
      </c>
      <c r="S609" s="145">
        <f t="shared" si="48"/>
        <v>0.57497685185185188</v>
      </c>
      <c r="T609" s="172" t="str">
        <f t="shared" si="49"/>
        <v>High Valued</v>
      </c>
    </row>
    <row r="610" spans="1:20">
      <c r="A610" s="35">
        <v>44179.362893518519</v>
      </c>
      <c r="B610" s="36" t="s">
        <v>465</v>
      </c>
      <c r="C610" s="37" t="s">
        <v>466</v>
      </c>
      <c r="D610" s="37" t="s">
        <v>140</v>
      </c>
      <c r="E610" s="37" t="s">
        <v>141</v>
      </c>
      <c r="F610" s="37" t="s">
        <v>142</v>
      </c>
      <c r="G610" s="37" t="s">
        <v>143</v>
      </c>
      <c r="H610" s="37" t="s">
        <v>199</v>
      </c>
      <c r="I610" s="38">
        <v>2</v>
      </c>
      <c r="J610" s="38">
        <v>9150</v>
      </c>
      <c r="K610" s="37" t="s">
        <v>42</v>
      </c>
      <c r="L610" s="36" t="s">
        <v>467</v>
      </c>
      <c r="M610" s="35">
        <v>44180.574976851851</v>
      </c>
      <c r="N610" s="37" t="s">
        <v>146</v>
      </c>
      <c r="O610" s="37" t="s">
        <v>54</v>
      </c>
      <c r="P610" s="145">
        <f t="shared" si="46"/>
        <v>1.2120833333319752</v>
      </c>
      <c r="Q610" s="34">
        <f t="shared" si="45"/>
        <v>18300</v>
      </c>
      <c r="R610" s="145">
        <f t="shared" si="47"/>
        <v>0.36289351851851853</v>
      </c>
      <c r="S610" s="145">
        <f t="shared" si="48"/>
        <v>0.57497685185185188</v>
      </c>
      <c r="T610" s="172" t="str">
        <f t="shared" si="49"/>
        <v>High Valued</v>
      </c>
    </row>
    <row r="611" spans="1:20">
      <c r="A611" s="35">
        <v>44179.362893518519</v>
      </c>
      <c r="B611" s="36" t="s">
        <v>465</v>
      </c>
      <c r="C611" s="37" t="s">
        <v>466</v>
      </c>
      <c r="D611" s="37" t="s">
        <v>164</v>
      </c>
      <c r="E611" s="37" t="s">
        <v>167</v>
      </c>
      <c r="F611" s="37" t="s">
        <v>142</v>
      </c>
      <c r="G611" s="37" t="s">
        <v>96</v>
      </c>
      <c r="H611" s="37" t="s">
        <v>169</v>
      </c>
      <c r="I611" s="38">
        <v>4</v>
      </c>
      <c r="J611" s="38">
        <v>10650</v>
      </c>
      <c r="K611" s="37" t="s">
        <v>42</v>
      </c>
      <c r="L611" s="36" t="s">
        <v>467</v>
      </c>
      <c r="M611" s="35">
        <v>44180.574976851851</v>
      </c>
      <c r="N611" s="37" t="s">
        <v>146</v>
      </c>
      <c r="O611" s="37" t="s">
        <v>54</v>
      </c>
      <c r="P611" s="145">
        <f t="shared" si="46"/>
        <v>1.2120833333319752</v>
      </c>
      <c r="Q611" s="34">
        <f t="shared" si="45"/>
        <v>42600</v>
      </c>
      <c r="R611" s="145">
        <f t="shared" si="47"/>
        <v>0.36289351851851853</v>
      </c>
      <c r="S611" s="145">
        <f t="shared" si="48"/>
        <v>0.57497685185185188</v>
      </c>
      <c r="T611" s="172" t="str">
        <f t="shared" si="49"/>
        <v>High Valued</v>
      </c>
    </row>
    <row r="612" spans="1:20">
      <c r="A612" s="35">
        <v>44179.369085648148</v>
      </c>
      <c r="B612" s="36" t="s">
        <v>468</v>
      </c>
      <c r="C612" s="37" t="s">
        <v>466</v>
      </c>
      <c r="D612" s="37" t="s">
        <v>39</v>
      </c>
      <c r="E612" s="37" t="s">
        <v>40</v>
      </c>
      <c r="F612" s="37" t="s">
        <v>142</v>
      </c>
      <c r="G612" s="37" t="s">
        <v>41</v>
      </c>
      <c r="H612" s="37" t="s">
        <v>75</v>
      </c>
      <c r="I612" s="38">
        <v>2</v>
      </c>
      <c r="J612" s="38">
        <v>2780</v>
      </c>
      <c r="K612" s="37" t="s">
        <v>42</v>
      </c>
      <c r="L612" s="36" t="s">
        <v>467</v>
      </c>
      <c r="M612" s="35">
        <v>44180.574976851851</v>
      </c>
      <c r="N612" s="37" t="s">
        <v>146</v>
      </c>
      <c r="O612" s="37" t="s">
        <v>54</v>
      </c>
      <c r="P612" s="145">
        <f t="shared" si="46"/>
        <v>1.2058912037027767</v>
      </c>
      <c r="Q612" s="34">
        <f t="shared" si="45"/>
        <v>5560</v>
      </c>
      <c r="R612" s="145">
        <f t="shared" si="47"/>
        <v>0.36908564814814815</v>
      </c>
      <c r="S612" s="145">
        <f t="shared" si="48"/>
        <v>0.57497685185185188</v>
      </c>
      <c r="T612" s="172" t="str">
        <f t="shared" si="49"/>
        <v>Lower Valued</v>
      </c>
    </row>
    <row r="613" spans="1:20">
      <c r="A613" s="35">
        <v>44179.369085648148</v>
      </c>
      <c r="B613" s="36" t="s">
        <v>468</v>
      </c>
      <c r="C613" s="37" t="s">
        <v>466</v>
      </c>
      <c r="D613" s="37" t="s">
        <v>164</v>
      </c>
      <c r="E613" s="37" t="s">
        <v>167</v>
      </c>
      <c r="F613" s="37" t="s">
        <v>142</v>
      </c>
      <c r="G613" s="37" t="s">
        <v>96</v>
      </c>
      <c r="H613" s="37" t="s">
        <v>469</v>
      </c>
      <c r="I613" s="38">
        <v>1</v>
      </c>
      <c r="J613" s="38">
        <v>12400</v>
      </c>
      <c r="K613" s="37" t="s">
        <v>42</v>
      </c>
      <c r="L613" s="36" t="s">
        <v>467</v>
      </c>
      <c r="M613" s="35">
        <v>44180.574976851851</v>
      </c>
      <c r="N613" s="37" t="s">
        <v>146</v>
      </c>
      <c r="O613" s="37" t="s">
        <v>54</v>
      </c>
      <c r="P613" s="145">
        <f t="shared" si="46"/>
        <v>1.2058912037027767</v>
      </c>
      <c r="Q613" s="34">
        <f t="shared" si="45"/>
        <v>12400</v>
      </c>
      <c r="R613" s="145">
        <f t="shared" si="47"/>
        <v>0.36908564814814815</v>
      </c>
      <c r="S613" s="145">
        <f t="shared" si="48"/>
        <v>0.57497685185185188</v>
      </c>
      <c r="T613" s="172" t="str">
        <f t="shared" si="49"/>
        <v>High Valued</v>
      </c>
    </row>
    <row r="614" spans="1:20">
      <c r="A614" s="35">
        <v>44179.369085648148</v>
      </c>
      <c r="B614" s="36" t="s">
        <v>468</v>
      </c>
      <c r="C614" s="37" t="s">
        <v>466</v>
      </c>
      <c r="D614" s="37" t="s">
        <v>164</v>
      </c>
      <c r="E614" s="37" t="s">
        <v>167</v>
      </c>
      <c r="F614" s="37" t="s">
        <v>142</v>
      </c>
      <c r="G614" s="37" t="s">
        <v>96</v>
      </c>
      <c r="H614" s="37" t="s">
        <v>315</v>
      </c>
      <c r="I614" s="38">
        <v>1</v>
      </c>
      <c r="J614" s="38">
        <v>1860</v>
      </c>
      <c r="K614" s="37" t="s">
        <v>42</v>
      </c>
      <c r="L614" s="36" t="s">
        <v>467</v>
      </c>
      <c r="M614" s="35">
        <v>44180.574976851851</v>
      </c>
      <c r="N614" s="37" t="s">
        <v>146</v>
      </c>
      <c r="O614" s="37" t="s">
        <v>54</v>
      </c>
      <c r="P614" s="145">
        <f t="shared" si="46"/>
        <v>1.2058912037027767</v>
      </c>
      <c r="Q614" s="34">
        <f t="shared" si="45"/>
        <v>1860</v>
      </c>
      <c r="R614" s="145">
        <f t="shared" si="47"/>
        <v>0.36908564814814815</v>
      </c>
      <c r="S614" s="145">
        <f t="shared" si="48"/>
        <v>0.57497685185185188</v>
      </c>
      <c r="T614" s="172" t="str">
        <f t="shared" si="49"/>
        <v>Lower Valued</v>
      </c>
    </row>
    <row r="615" spans="1:20">
      <c r="A615" s="35">
        <v>44179.653622685182</v>
      </c>
      <c r="B615" s="36" t="s">
        <v>996</v>
      </c>
      <c r="C615" s="37" t="s">
        <v>604</v>
      </c>
      <c r="D615" s="37" t="s">
        <v>164</v>
      </c>
      <c r="E615" s="37" t="s">
        <v>167</v>
      </c>
      <c r="F615" s="37" t="s">
        <v>142</v>
      </c>
      <c r="G615" s="37" t="s">
        <v>96</v>
      </c>
      <c r="H615" s="37" t="s">
        <v>169</v>
      </c>
      <c r="I615" s="38">
        <v>5</v>
      </c>
      <c r="J615" s="38">
        <v>10650</v>
      </c>
      <c r="K615" s="37" t="s">
        <v>42</v>
      </c>
      <c r="L615" s="36" t="s">
        <v>988</v>
      </c>
      <c r="M615" s="35">
        <v>44180.600219907406</v>
      </c>
      <c r="N615" s="37" t="s">
        <v>146</v>
      </c>
      <c r="O615" s="37" t="s">
        <v>54</v>
      </c>
      <c r="P615" s="145">
        <f t="shared" si="46"/>
        <v>0.94659722222422715</v>
      </c>
      <c r="Q615" s="34">
        <f t="shared" si="45"/>
        <v>53250</v>
      </c>
      <c r="R615" s="145">
        <f t="shared" si="47"/>
        <v>0.65362268518518518</v>
      </c>
      <c r="S615" s="145">
        <f t="shared" si="48"/>
        <v>0.60021990740740738</v>
      </c>
      <c r="T615" s="172" t="str">
        <f t="shared" si="49"/>
        <v>High Valued</v>
      </c>
    </row>
    <row r="616" spans="1:20">
      <c r="A616" s="35">
        <v>44179.014351851853</v>
      </c>
      <c r="B616" s="36" t="s">
        <v>584</v>
      </c>
      <c r="C616" s="37" t="s">
        <v>585</v>
      </c>
      <c r="D616" s="37" t="s">
        <v>140</v>
      </c>
      <c r="E616" s="37" t="s">
        <v>214</v>
      </c>
      <c r="F616" s="37" t="s">
        <v>142</v>
      </c>
      <c r="G616" s="37" t="s">
        <v>114</v>
      </c>
      <c r="H616" s="37" t="s">
        <v>215</v>
      </c>
      <c r="I616" s="38">
        <v>1</v>
      </c>
      <c r="J616" s="38">
        <v>7450</v>
      </c>
      <c r="K616" s="37" t="s">
        <v>42</v>
      </c>
      <c r="L616" s="36" t="s">
        <v>586</v>
      </c>
      <c r="M616" s="35">
        <v>44180.612881944442</v>
      </c>
      <c r="N616" s="37" t="s">
        <v>431</v>
      </c>
      <c r="O616" s="37" t="s">
        <v>54</v>
      </c>
      <c r="P616" s="145">
        <f t="shared" si="46"/>
        <v>1.598530092589499</v>
      </c>
      <c r="Q616" s="34">
        <f t="shared" si="45"/>
        <v>7450</v>
      </c>
      <c r="R616" s="145">
        <f t="shared" si="47"/>
        <v>1.4351851851851852E-2</v>
      </c>
      <c r="S616" s="145">
        <f t="shared" si="48"/>
        <v>0.61288194444444444</v>
      </c>
      <c r="T616" s="172" t="str">
        <f t="shared" si="49"/>
        <v>Lower Valued</v>
      </c>
    </row>
    <row r="617" spans="1:20">
      <c r="A617" s="35">
        <v>44179.014351851853</v>
      </c>
      <c r="B617" s="36" t="s">
        <v>584</v>
      </c>
      <c r="C617" s="37" t="s">
        <v>585</v>
      </c>
      <c r="D617" s="37" t="s">
        <v>176</v>
      </c>
      <c r="E617" s="37" t="s">
        <v>331</v>
      </c>
      <c r="F617" s="37" t="s">
        <v>142</v>
      </c>
      <c r="G617" s="37" t="s">
        <v>272</v>
      </c>
      <c r="H617" s="37" t="s">
        <v>332</v>
      </c>
      <c r="I617" s="38">
        <v>1</v>
      </c>
      <c r="J617" s="38">
        <v>14900</v>
      </c>
      <c r="K617" s="37" t="s">
        <v>42</v>
      </c>
      <c r="L617" s="36" t="s">
        <v>586</v>
      </c>
      <c r="M617" s="35">
        <v>44180.612881944442</v>
      </c>
      <c r="N617" s="37" t="s">
        <v>431</v>
      </c>
      <c r="O617" s="37" t="s">
        <v>54</v>
      </c>
      <c r="P617" s="145">
        <f t="shared" si="46"/>
        <v>1.598530092589499</v>
      </c>
      <c r="Q617" s="34">
        <f t="shared" si="45"/>
        <v>14900</v>
      </c>
      <c r="R617" s="145">
        <f t="shared" si="47"/>
        <v>1.4351851851851852E-2</v>
      </c>
      <c r="S617" s="145">
        <f t="shared" si="48"/>
        <v>0.61288194444444444</v>
      </c>
      <c r="T617" s="172" t="str">
        <f t="shared" si="49"/>
        <v>High Valued</v>
      </c>
    </row>
    <row r="618" spans="1:20">
      <c r="A618" s="35">
        <v>44179.626087962963</v>
      </c>
      <c r="B618" s="36" t="s">
        <v>587</v>
      </c>
      <c r="C618" s="37" t="s">
        <v>585</v>
      </c>
      <c r="D618" s="37" t="s">
        <v>270</v>
      </c>
      <c r="E618" s="37" t="s">
        <v>271</v>
      </c>
      <c r="F618" s="37" t="s">
        <v>142</v>
      </c>
      <c r="G618" s="37" t="s">
        <v>272</v>
      </c>
      <c r="H618" s="37" t="s">
        <v>273</v>
      </c>
      <c r="I618" s="38">
        <v>1</v>
      </c>
      <c r="J618" s="38">
        <v>1500</v>
      </c>
      <c r="K618" s="37" t="s">
        <v>42</v>
      </c>
      <c r="L618" s="36" t="s">
        <v>586</v>
      </c>
      <c r="M618" s="35">
        <v>44180.612881944442</v>
      </c>
      <c r="N618" s="37" t="s">
        <v>431</v>
      </c>
      <c r="O618" s="37" t="s">
        <v>147</v>
      </c>
      <c r="P618" s="145">
        <f t="shared" si="46"/>
        <v>0.98679398147942265</v>
      </c>
      <c r="Q618" s="34">
        <f t="shared" si="45"/>
        <v>1500</v>
      </c>
      <c r="R618" s="145">
        <f t="shared" si="47"/>
        <v>0.62608796296296299</v>
      </c>
      <c r="S618" s="145">
        <f t="shared" si="48"/>
        <v>0.61288194444444444</v>
      </c>
      <c r="T618" s="172" t="str">
        <f t="shared" si="49"/>
        <v>Lower Valued</v>
      </c>
    </row>
    <row r="619" spans="1:20">
      <c r="A619" s="35">
        <v>44179.626087962963</v>
      </c>
      <c r="B619" s="36" t="s">
        <v>587</v>
      </c>
      <c r="C619" s="37" t="s">
        <v>585</v>
      </c>
      <c r="D619" s="37" t="s">
        <v>270</v>
      </c>
      <c r="E619" s="37" t="s">
        <v>271</v>
      </c>
      <c r="F619" s="37" t="s">
        <v>142</v>
      </c>
      <c r="G619" s="37" t="s">
        <v>272</v>
      </c>
      <c r="H619" s="37" t="s">
        <v>274</v>
      </c>
      <c r="I619" s="38">
        <v>1</v>
      </c>
      <c r="J619" s="38">
        <v>1</v>
      </c>
      <c r="K619" s="37" t="s">
        <v>42</v>
      </c>
      <c r="L619" s="36" t="s">
        <v>586</v>
      </c>
      <c r="M619" s="35">
        <v>44180.612881944442</v>
      </c>
      <c r="N619" s="37" t="s">
        <v>431</v>
      </c>
      <c r="O619" s="37" t="s">
        <v>147</v>
      </c>
      <c r="P619" s="145">
        <f t="shared" si="46"/>
        <v>0.98679398147942265</v>
      </c>
      <c r="Q619" s="34">
        <f t="shared" si="45"/>
        <v>1</v>
      </c>
      <c r="R619" s="145">
        <f t="shared" si="47"/>
        <v>0.62608796296296299</v>
      </c>
      <c r="S619" s="145">
        <f t="shared" si="48"/>
        <v>0.61288194444444444</v>
      </c>
      <c r="T619" s="172" t="str">
        <f t="shared" si="49"/>
        <v>Lower Valued</v>
      </c>
    </row>
    <row r="620" spans="1:20">
      <c r="A620" s="35">
        <v>44179.695972222224</v>
      </c>
      <c r="B620" s="36" t="s">
        <v>1035</v>
      </c>
      <c r="C620" s="37" t="s">
        <v>1033</v>
      </c>
      <c r="D620" s="37" t="s">
        <v>68</v>
      </c>
      <c r="E620" s="37" t="s">
        <v>113</v>
      </c>
      <c r="F620" s="37" t="s">
        <v>142</v>
      </c>
      <c r="G620" s="37" t="s">
        <v>114</v>
      </c>
      <c r="H620" s="37" t="s">
        <v>206</v>
      </c>
      <c r="I620" s="38">
        <v>3</v>
      </c>
      <c r="J620" s="38">
        <v>2000</v>
      </c>
      <c r="K620" s="37" t="s">
        <v>42</v>
      </c>
      <c r="L620" s="36" t="s">
        <v>1024</v>
      </c>
      <c r="M620" s="35">
        <v>44180.621712962966</v>
      </c>
      <c r="N620" s="37" t="s">
        <v>146</v>
      </c>
      <c r="O620" s="37" t="s">
        <v>147</v>
      </c>
      <c r="P620" s="145">
        <f t="shared" si="46"/>
        <v>0.92574074074218515</v>
      </c>
      <c r="Q620" s="34">
        <f t="shared" si="45"/>
        <v>6000</v>
      </c>
      <c r="R620" s="145">
        <f t="shared" si="47"/>
        <v>0.69597222222222221</v>
      </c>
      <c r="S620" s="145">
        <f t="shared" si="48"/>
        <v>0.62171296296296297</v>
      </c>
      <c r="T620" s="172" t="str">
        <f t="shared" si="49"/>
        <v>Lower Valued</v>
      </c>
    </row>
    <row r="621" spans="1:20">
      <c r="A621" s="35">
        <v>44179.632303240738</v>
      </c>
      <c r="B621" s="36" t="s">
        <v>628</v>
      </c>
      <c r="C621" s="37" t="s">
        <v>626</v>
      </c>
      <c r="D621" s="37" t="s">
        <v>94</v>
      </c>
      <c r="E621" s="37" t="s">
        <v>95</v>
      </c>
      <c r="F621" s="37" t="s">
        <v>142</v>
      </c>
      <c r="G621" s="37" t="s">
        <v>96</v>
      </c>
      <c r="H621" s="37" t="s">
        <v>170</v>
      </c>
      <c r="I621" s="38">
        <v>4</v>
      </c>
      <c r="J621" s="38">
        <v>6750</v>
      </c>
      <c r="K621" s="37" t="s">
        <v>42</v>
      </c>
      <c r="L621" s="36" t="s">
        <v>621</v>
      </c>
      <c r="M621" s="35">
        <v>44180.627546296295</v>
      </c>
      <c r="N621" s="37" t="s">
        <v>146</v>
      </c>
      <c r="O621" s="37" t="s">
        <v>147</v>
      </c>
      <c r="P621" s="145">
        <f t="shared" si="46"/>
        <v>0.99524305555678438</v>
      </c>
      <c r="Q621" s="34">
        <f t="shared" si="45"/>
        <v>27000</v>
      </c>
      <c r="R621" s="145">
        <f t="shared" si="47"/>
        <v>0.63230324074074074</v>
      </c>
      <c r="S621" s="145">
        <f t="shared" si="48"/>
        <v>0.62754629629629632</v>
      </c>
      <c r="T621" s="172" t="str">
        <f t="shared" si="49"/>
        <v>High Valued</v>
      </c>
    </row>
    <row r="622" spans="1:20">
      <c r="A622" s="35">
        <v>44179.632303240738</v>
      </c>
      <c r="B622" s="36" t="s">
        <v>628</v>
      </c>
      <c r="C622" s="37" t="s">
        <v>626</v>
      </c>
      <c r="D622" s="37" t="s">
        <v>39</v>
      </c>
      <c r="E622" s="37" t="s">
        <v>40</v>
      </c>
      <c r="F622" s="37" t="s">
        <v>142</v>
      </c>
      <c r="G622" s="37" t="s">
        <v>41</v>
      </c>
      <c r="H622" s="37" t="s">
        <v>75</v>
      </c>
      <c r="I622" s="38">
        <v>4</v>
      </c>
      <c r="J622" s="38">
        <v>2780</v>
      </c>
      <c r="K622" s="37" t="s">
        <v>42</v>
      </c>
      <c r="L622" s="36" t="s">
        <v>621</v>
      </c>
      <c r="M622" s="35">
        <v>44180.627546296295</v>
      </c>
      <c r="N622" s="37" t="s">
        <v>146</v>
      </c>
      <c r="O622" s="37" t="s">
        <v>147</v>
      </c>
      <c r="P622" s="145">
        <f t="shared" si="46"/>
        <v>0.99524305555678438</v>
      </c>
      <c r="Q622" s="34">
        <f t="shared" si="45"/>
        <v>11120</v>
      </c>
      <c r="R622" s="145">
        <f t="shared" si="47"/>
        <v>0.63230324074074074</v>
      </c>
      <c r="S622" s="145">
        <f t="shared" si="48"/>
        <v>0.62754629629629632</v>
      </c>
      <c r="T622" s="172" t="str">
        <f t="shared" si="49"/>
        <v>High Valued</v>
      </c>
    </row>
    <row r="623" spans="1:20">
      <c r="A623" s="35">
        <v>44179.632314814815</v>
      </c>
      <c r="B623" s="36" t="s">
        <v>628</v>
      </c>
      <c r="C623" s="37" t="s">
        <v>626</v>
      </c>
      <c r="D623" s="37" t="s">
        <v>171</v>
      </c>
      <c r="E623" s="37" t="s">
        <v>172</v>
      </c>
      <c r="F623" s="37" t="s">
        <v>142</v>
      </c>
      <c r="G623" s="37" t="s">
        <v>96</v>
      </c>
      <c r="H623" s="37" t="s">
        <v>174</v>
      </c>
      <c r="I623" s="38">
        <v>1</v>
      </c>
      <c r="J623" s="38">
        <v>7800</v>
      </c>
      <c r="K623" s="37" t="s">
        <v>42</v>
      </c>
      <c r="L623" s="36" t="s">
        <v>621</v>
      </c>
      <c r="M623" s="35">
        <v>44180.627546296295</v>
      </c>
      <c r="N623" s="37" t="s">
        <v>146</v>
      </c>
      <c r="O623" s="37" t="s">
        <v>147</v>
      </c>
      <c r="P623" s="145">
        <f t="shared" si="46"/>
        <v>0.99523148148000473</v>
      </c>
      <c r="Q623" s="34">
        <f t="shared" si="45"/>
        <v>7800</v>
      </c>
      <c r="R623" s="145">
        <f t="shared" si="47"/>
        <v>0.63231481481481489</v>
      </c>
      <c r="S623" s="145">
        <f t="shared" si="48"/>
        <v>0.62754629629629632</v>
      </c>
      <c r="T623" s="172" t="str">
        <f t="shared" si="49"/>
        <v>Lower Valued</v>
      </c>
    </row>
    <row r="624" spans="1:20">
      <c r="A624" s="35">
        <v>44179.656655092593</v>
      </c>
      <c r="B624" s="36" t="s">
        <v>224</v>
      </c>
      <c r="C624" s="37" t="s">
        <v>212</v>
      </c>
      <c r="D624" s="37" t="s">
        <v>140</v>
      </c>
      <c r="E624" s="37" t="s">
        <v>214</v>
      </c>
      <c r="F624" s="37" t="s">
        <v>142</v>
      </c>
      <c r="G624" s="37" t="s">
        <v>114</v>
      </c>
      <c r="H624" s="37" t="s">
        <v>225</v>
      </c>
      <c r="I624" s="38">
        <v>5</v>
      </c>
      <c r="J624" s="38">
        <v>7050</v>
      </c>
      <c r="K624" s="37" t="s">
        <v>42</v>
      </c>
      <c r="L624" s="36" t="s">
        <v>190</v>
      </c>
      <c r="M624" s="35">
        <v>44180.659143518518</v>
      </c>
      <c r="N624" s="37" t="s">
        <v>146</v>
      </c>
      <c r="O624" s="37" t="s">
        <v>54</v>
      </c>
      <c r="P624" s="145">
        <f t="shared" si="46"/>
        <v>1.0024884259255487</v>
      </c>
      <c r="Q624" s="34">
        <f t="shared" si="45"/>
        <v>35250</v>
      </c>
      <c r="R624" s="145">
        <f t="shared" si="47"/>
        <v>0.65665509259259258</v>
      </c>
      <c r="S624" s="145">
        <f t="shared" si="48"/>
        <v>0.65914351851851849</v>
      </c>
      <c r="T624" s="172" t="str">
        <f t="shared" si="49"/>
        <v>High Valued</v>
      </c>
    </row>
    <row r="625" spans="1:20">
      <c r="A625" s="35">
        <v>44179.603680555556</v>
      </c>
      <c r="B625" s="36" t="s">
        <v>835</v>
      </c>
      <c r="C625" s="37" t="s">
        <v>831</v>
      </c>
      <c r="D625" s="37" t="s">
        <v>164</v>
      </c>
      <c r="E625" s="37" t="s">
        <v>167</v>
      </c>
      <c r="F625" s="37" t="s">
        <v>142</v>
      </c>
      <c r="G625" s="37" t="s">
        <v>96</v>
      </c>
      <c r="H625" s="37" t="s">
        <v>315</v>
      </c>
      <c r="I625" s="38">
        <v>1</v>
      </c>
      <c r="J625" s="38">
        <v>1860</v>
      </c>
      <c r="K625" s="37" t="s">
        <v>42</v>
      </c>
      <c r="L625" s="36" t="s">
        <v>834</v>
      </c>
      <c r="M625" s="35">
        <v>44180.702476851853</v>
      </c>
      <c r="N625" s="37" t="s">
        <v>146</v>
      </c>
      <c r="O625" s="37" t="s">
        <v>147</v>
      </c>
      <c r="P625" s="145">
        <f t="shared" si="46"/>
        <v>1.0987962962972233</v>
      </c>
      <c r="Q625" s="34">
        <f t="shared" si="45"/>
        <v>1860</v>
      </c>
      <c r="R625" s="145">
        <f t="shared" si="47"/>
        <v>0.60368055555555555</v>
      </c>
      <c r="S625" s="145">
        <f t="shared" si="48"/>
        <v>0.70247685185185194</v>
      </c>
      <c r="T625" s="172" t="str">
        <f t="shared" si="49"/>
        <v>Lower Valued</v>
      </c>
    </row>
    <row r="626" spans="1:20">
      <c r="A626" s="35">
        <v>44179.603680555556</v>
      </c>
      <c r="B626" s="36" t="s">
        <v>835</v>
      </c>
      <c r="C626" s="37" t="s">
        <v>831</v>
      </c>
      <c r="D626" s="37" t="s">
        <v>68</v>
      </c>
      <c r="E626" s="37" t="s">
        <v>113</v>
      </c>
      <c r="F626" s="37" t="s">
        <v>142</v>
      </c>
      <c r="G626" s="37" t="s">
        <v>114</v>
      </c>
      <c r="H626" s="37" t="s">
        <v>117</v>
      </c>
      <c r="I626" s="38">
        <v>1</v>
      </c>
      <c r="J626" s="38">
        <v>6100</v>
      </c>
      <c r="K626" s="37" t="s">
        <v>42</v>
      </c>
      <c r="L626" s="36" t="s">
        <v>834</v>
      </c>
      <c r="M626" s="35">
        <v>44180.702476851853</v>
      </c>
      <c r="N626" s="37" t="s">
        <v>146</v>
      </c>
      <c r="O626" s="37" t="s">
        <v>147</v>
      </c>
      <c r="P626" s="145">
        <f t="shared" si="46"/>
        <v>1.0987962962972233</v>
      </c>
      <c r="Q626" s="34">
        <f t="shared" si="45"/>
        <v>6100</v>
      </c>
      <c r="R626" s="145">
        <f t="shared" si="47"/>
        <v>0.60368055555555555</v>
      </c>
      <c r="S626" s="145">
        <f t="shared" si="48"/>
        <v>0.70247685185185194</v>
      </c>
      <c r="T626" s="172" t="str">
        <f t="shared" si="49"/>
        <v>Lower Valued</v>
      </c>
    </row>
    <row r="627" spans="1:20">
      <c r="A627" s="35">
        <v>44179.603680555556</v>
      </c>
      <c r="B627" s="36" t="s">
        <v>835</v>
      </c>
      <c r="C627" s="37" t="s">
        <v>831</v>
      </c>
      <c r="D627" s="37" t="s">
        <v>68</v>
      </c>
      <c r="E627" s="37" t="s">
        <v>113</v>
      </c>
      <c r="F627" s="37" t="s">
        <v>142</v>
      </c>
      <c r="G627" s="37" t="s">
        <v>114</v>
      </c>
      <c r="H627" s="37" t="s">
        <v>206</v>
      </c>
      <c r="I627" s="38">
        <v>1</v>
      </c>
      <c r="J627" s="38">
        <v>2000</v>
      </c>
      <c r="K627" s="37" t="s">
        <v>42</v>
      </c>
      <c r="L627" s="36" t="s">
        <v>834</v>
      </c>
      <c r="M627" s="35">
        <v>44180.702476851853</v>
      </c>
      <c r="N627" s="37" t="s">
        <v>146</v>
      </c>
      <c r="O627" s="37" t="s">
        <v>147</v>
      </c>
      <c r="P627" s="145">
        <f t="shared" si="46"/>
        <v>1.0987962962972233</v>
      </c>
      <c r="Q627" s="34">
        <f t="shared" si="45"/>
        <v>2000</v>
      </c>
      <c r="R627" s="145">
        <f t="shared" si="47"/>
        <v>0.60368055555555555</v>
      </c>
      <c r="S627" s="145">
        <f t="shared" si="48"/>
        <v>0.70247685185185194</v>
      </c>
      <c r="T627" s="172" t="str">
        <f t="shared" si="49"/>
        <v>Lower Valued</v>
      </c>
    </row>
    <row r="628" spans="1:20">
      <c r="A628" s="35">
        <v>44179.603692129633</v>
      </c>
      <c r="B628" s="36" t="s">
        <v>835</v>
      </c>
      <c r="C628" s="37" t="s">
        <v>831</v>
      </c>
      <c r="D628" s="37" t="s">
        <v>660</v>
      </c>
      <c r="E628" s="37" t="s">
        <v>661</v>
      </c>
      <c r="F628" s="37" t="s">
        <v>142</v>
      </c>
      <c r="G628" s="37" t="s">
        <v>114</v>
      </c>
      <c r="H628" s="37" t="s">
        <v>662</v>
      </c>
      <c r="I628" s="38">
        <v>2</v>
      </c>
      <c r="J628" s="38">
        <v>1550</v>
      </c>
      <c r="K628" s="37" t="s">
        <v>42</v>
      </c>
      <c r="L628" s="36" t="s">
        <v>834</v>
      </c>
      <c r="M628" s="35">
        <v>44180.702476851853</v>
      </c>
      <c r="N628" s="37" t="s">
        <v>146</v>
      </c>
      <c r="O628" s="37" t="s">
        <v>147</v>
      </c>
      <c r="P628" s="145">
        <f t="shared" si="46"/>
        <v>1.0987847222204437</v>
      </c>
      <c r="Q628" s="34">
        <f t="shared" si="45"/>
        <v>3100</v>
      </c>
      <c r="R628" s="145">
        <f t="shared" si="47"/>
        <v>0.6036921296296297</v>
      </c>
      <c r="S628" s="145">
        <f t="shared" si="48"/>
        <v>0.70247685185185194</v>
      </c>
      <c r="T628" s="172" t="str">
        <f t="shared" si="49"/>
        <v>Lower Valued</v>
      </c>
    </row>
    <row r="629" spans="1:20">
      <c r="A629" s="35">
        <v>44179.302870370368</v>
      </c>
      <c r="B629" s="36" t="s">
        <v>1057</v>
      </c>
      <c r="C629" s="37" t="s">
        <v>1058</v>
      </c>
      <c r="D629" s="37" t="s">
        <v>140</v>
      </c>
      <c r="E629" s="37" t="s">
        <v>141</v>
      </c>
      <c r="F629" s="37" t="s">
        <v>142</v>
      </c>
      <c r="G629" s="37" t="s">
        <v>143</v>
      </c>
      <c r="H629" s="37" t="s">
        <v>199</v>
      </c>
      <c r="I629" s="38">
        <v>3</v>
      </c>
      <c r="J629" s="38">
        <v>9150</v>
      </c>
      <c r="K629" s="37" t="s">
        <v>42</v>
      </c>
      <c r="L629" s="36" t="s">
        <v>1056</v>
      </c>
      <c r="M629" s="35">
        <v>44180.719236111108</v>
      </c>
      <c r="N629" s="37" t="s">
        <v>146</v>
      </c>
      <c r="O629" s="37" t="s">
        <v>147</v>
      </c>
      <c r="P629" s="145">
        <f t="shared" si="46"/>
        <v>1.41636574074073</v>
      </c>
      <c r="Q629" s="34">
        <f t="shared" si="45"/>
        <v>27450</v>
      </c>
      <c r="R629" s="145">
        <f t="shared" si="47"/>
        <v>0.3028703703703704</v>
      </c>
      <c r="S629" s="145">
        <f t="shared" si="48"/>
        <v>0.71923611111111108</v>
      </c>
      <c r="T629" s="172" t="str">
        <f t="shared" si="49"/>
        <v>High Valued</v>
      </c>
    </row>
    <row r="630" spans="1:20">
      <c r="A630" s="35">
        <v>44179.302870370368</v>
      </c>
      <c r="B630" s="36" t="s">
        <v>1057</v>
      </c>
      <c r="C630" s="37" t="s">
        <v>1058</v>
      </c>
      <c r="D630" s="37" t="s">
        <v>94</v>
      </c>
      <c r="E630" s="37" t="s">
        <v>95</v>
      </c>
      <c r="F630" s="37" t="s">
        <v>142</v>
      </c>
      <c r="G630" s="37" t="s">
        <v>96</v>
      </c>
      <c r="H630" s="37" t="s">
        <v>170</v>
      </c>
      <c r="I630" s="38">
        <v>1</v>
      </c>
      <c r="J630" s="38">
        <v>6750</v>
      </c>
      <c r="K630" s="37" t="s">
        <v>42</v>
      </c>
      <c r="L630" s="36" t="s">
        <v>1056</v>
      </c>
      <c r="M630" s="35">
        <v>44180.719236111108</v>
      </c>
      <c r="N630" s="37" t="s">
        <v>146</v>
      </c>
      <c r="O630" s="37" t="s">
        <v>147</v>
      </c>
      <c r="P630" s="145">
        <f t="shared" si="46"/>
        <v>1.41636574074073</v>
      </c>
      <c r="Q630" s="34">
        <f t="shared" si="45"/>
        <v>6750</v>
      </c>
      <c r="R630" s="145">
        <f t="shared" si="47"/>
        <v>0.3028703703703704</v>
      </c>
      <c r="S630" s="145">
        <f t="shared" si="48"/>
        <v>0.71923611111111108</v>
      </c>
      <c r="T630" s="172" t="str">
        <f t="shared" si="49"/>
        <v>Lower Valued</v>
      </c>
    </row>
    <row r="631" spans="1:20">
      <c r="A631" s="35">
        <v>44179.302870370368</v>
      </c>
      <c r="B631" s="36" t="s">
        <v>1057</v>
      </c>
      <c r="C631" s="37" t="s">
        <v>1058</v>
      </c>
      <c r="D631" s="37" t="s">
        <v>530</v>
      </c>
      <c r="E631" s="37" t="s">
        <v>531</v>
      </c>
      <c r="F631" s="37" t="s">
        <v>142</v>
      </c>
      <c r="G631" s="37" t="s">
        <v>532</v>
      </c>
      <c r="H631" s="37" t="s">
        <v>533</v>
      </c>
      <c r="I631" s="38">
        <v>1</v>
      </c>
      <c r="J631" s="38">
        <v>4200</v>
      </c>
      <c r="K631" s="37" t="s">
        <v>42</v>
      </c>
      <c r="L631" s="36" t="s">
        <v>1056</v>
      </c>
      <c r="M631" s="35">
        <v>44180.719236111108</v>
      </c>
      <c r="N631" s="37" t="s">
        <v>146</v>
      </c>
      <c r="O631" s="37" t="s">
        <v>147</v>
      </c>
      <c r="P631" s="145">
        <f t="shared" si="46"/>
        <v>1.41636574074073</v>
      </c>
      <c r="Q631" s="34">
        <f t="shared" si="45"/>
        <v>4200</v>
      </c>
      <c r="R631" s="145">
        <f t="shared" si="47"/>
        <v>0.3028703703703704</v>
      </c>
      <c r="S631" s="145">
        <f t="shared" si="48"/>
        <v>0.71923611111111108</v>
      </c>
      <c r="T631" s="172" t="str">
        <f t="shared" si="49"/>
        <v>Lower Valued</v>
      </c>
    </row>
    <row r="632" spans="1:20">
      <c r="A632" s="35">
        <v>44177.401863425926</v>
      </c>
      <c r="B632" s="36" t="s">
        <v>667</v>
      </c>
      <c r="C632" s="37" t="s">
        <v>668</v>
      </c>
      <c r="D632" s="37" t="s">
        <v>94</v>
      </c>
      <c r="E632" s="37" t="s">
        <v>95</v>
      </c>
      <c r="F632" s="37" t="s">
        <v>142</v>
      </c>
      <c r="G632" s="37" t="s">
        <v>96</v>
      </c>
      <c r="H632" s="37" t="s">
        <v>170</v>
      </c>
      <c r="I632" s="38">
        <v>1</v>
      </c>
      <c r="J632" s="38">
        <v>6750</v>
      </c>
      <c r="K632" s="37" t="s">
        <v>42</v>
      </c>
      <c r="L632" s="36" t="s">
        <v>669</v>
      </c>
      <c r="M632" s="35">
        <v>44180.721087962964</v>
      </c>
      <c r="N632" s="37" t="s">
        <v>146</v>
      </c>
      <c r="O632" s="37" t="s">
        <v>147</v>
      </c>
      <c r="P632" s="145">
        <f t="shared" si="46"/>
        <v>3.3192245370373712</v>
      </c>
      <c r="Q632" s="34">
        <f t="shared" si="45"/>
        <v>6750</v>
      </c>
      <c r="R632" s="145">
        <f t="shared" si="47"/>
        <v>0.40186342592592594</v>
      </c>
      <c r="S632" s="145">
        <f t="shared" si="48"/>
        <v>0.72108796296296296</v>
      </c>
      <c r="T632" s="172" t="str">
        <f t="shared" si="49"/>
        <v>Lower Valued</v>
      </c>
    </row>
    <row r="633" spans="1:20">
      <c r="A633" s="35">
        <v>44179.703831018516</v>
      </c>
      <c r="B633" s="36" t="s">
        <v>1188</v>
      </c>
      <c r="C633" s="37" t="s">
        <v>1189</v>
      </c>
      <c r="D633" s="37" t="s">
        <v>270</v>
      </c>
      <c r="E633" s="37" t="s">
        <v>271</v>
      </c>
      <c r="F633" s="37" t="s">
        <v>142</v>
      </c>
      <c r="G633" s="37" t="s">
        <v>272</v>
      </c>
      <c r="H633" s="37" t="s">
        <v>274</v>
      </c>
      <c r="I633" s="38">
        <v>1</v>
      </c>
      <c r="J633" s="38">
        <v>1</v>
      </c>
      <c r="K633" s="37" t="s">
        <v>42</v>
      </c>
      <c r="L633" s="36" t="s">
        <v>1182</v>
      </c>
      <c r="M633" s="35">
        <v>44180.723043981481</v>
      </c>
      <c r="N633" s="37" t="s">
        <v>146</v>
      </c>
      <c r="O633" s="37" t="s">
        <v>147</v>
      </c>
      <c r="P633" s="145">
        <f t="shared" si="46"/>
        <v>1.0192129629649571</v>
      </c>
      <c r="Q633" s="34">
        <f t="shared" si="45"/>
        <v>1</v>
      </c>
      <c r="R633" s="145">
        <f t="shared" si="47"/>
        <v>0.70383101851851848</v>
      </c>
      <c r="S633" s="145">
        <f t="shared" si="48"/>
        <v>0.72304398148148152</v>
      </c>
      <c r="T633" s="172" t="str">
        <f t="shared" si="49"/>
        <v>Lower Valued</v>
      </c>
    </row>
    <row r="634" spans="1:20">
      <c r="A634" s="35">
        <v>44179.703831018516</v>
      </c>
      <c r="B634" s="36" t="s">
        <v>1188</v>
      </c>
      <c r="C634" s="37" t="s">
        <v>1189</v>
      </c>
      <c r="D634" s="37" t="s">
        <v>270</v>
      </c>
      <c r="E634" s="37" t="s">
        <v>271</v>
      </c>
      <c r="F634" s="37" t="s">
        <v>142</v>
      </c>
      <c r="G634" s="37" t="s">
        <v>272</v>
      </c>
      <c r="H634" s="37" t="s">
        <v>273</v>
      </c>
      <c r="I634" s="38">
        <v>1</v>
      </c>
      <c r="J634" s="38">
        <v>1500</v>
      </c>
      <c r="K634" s="37" t="s">
        <v>42</v>
      </c>
      <c r="L634" s="36" t="s">
        <v>1182</v>
      </c>
      <c r="M634" s="35">
        <v>44180.723043981481</v>
      </c>
      <c r="N634" s="37" t="s">
        <v>146</v>
      </c>
      <c r="O634" s="37" t="s">
        <v>147</v>
      </c>
      <c r="P634" s="145">
        <f t="shared" si="46"/>
        <v>1.0192129629649571</v>
      </c>
      <c r="Q634" s="34">
        <f t="shared" si="45"/>
        <v>1500</v>
      </c>
      <c r="R634" s="145">
        <f t="shared" si="47"/>
        <v>0.70383101851851848</v>
      </c>
      <c r="S634" s="145">
        <f t="shared" si="48"/>
        <v>0.72304398148148152</v>
      </c>
      <c r="T634" s="172" t="str">
        <f t="shared" si="49"/>
        <v>Lower Valued</v>
      </c>
    </row>
    <row r="635" spans="1:20">
      <c r="A635" s="35">
        <v>44179.672951388886</v>
      </c>
      <c r="B635" s="36" t="s">
        <v>663</v>
      </c>
      <c r="C635" s="37" t="s">
        <v>664</v>
      </c>
      <c r="D635" s="37" t="s">
        <v>270</v>
      </c>
      <c r="E635" s="37" t="s">
        <v>271</v>
      </c>
      <c r="F635" s="37" t="s">
        <v>142</v>
      </c>
      <c r="G635" s="37" t="s">
        <v>272</v>
      </c>
      <c r="H635" s="37" t="s">
        <v>273</v>
      </c>
      <c r="I635" s="38">
        <v>1</v>
      </c>
      <c r="J635" s="38">
        <v>1500</v>
      </c>
      <c r="K635" s="37" t="s">
        <v>42</v>
      </c>
      <c r="L635" s="36" t="s">
        <v>654</v>
      </c>
      <c r="M635" s="35">
        <v>44180.768900462965</v>
      </c>
      <c r="N635" s="37" t="s">
        <v>146</v>
      </c>
      <c r="O635" s="37" t="s">
        <v>147</v>
      </c>
      <c r="P635" s="145">
        <f t="shared" si="46"/>
        <v>1.0959490740788169</v>
      </c>
      <c r="Q635" s="34">
        <f t="shared" si="45"/>
        <v>1500</v>
      </c>
      <c r="R635" s="145">
        <f t="shared" si="47"/>
        <v>0.67295138888888895</v>
      </c>
      <c r="S635" s="145">
        <f t="shared" si="48"/>
        <v>0.76890046296296299</v>
      </c>
      <c r="T635" s="172" t="str">
        <f t="shared" si="49"/>
        <v>Lower Valued</v>
      </c>
    </row>
    <row r="636" spans="1:20">
      <c r="A636" s="35">
        <v>44179.672951388886</v>
      </c>
      <c r="B636" s="36" t="s">
        <v>663</v>
      </c>
      <c r="C636" s="37" t="s">
        <v>664</v>
      </c>
      <c r="D636" s="37" t="s">
        <v>270</v>
      </c>
      <c r="E636" s="37" t="s">
        <v>271</v>
      </c>
      <c r="F636" s="37" t="s">
        <v>142</v>
      </c>
      <c r="G636" s="37" t="s">
        <v>272</v>
      </c>
      <c r="H636" s="37" t="s">
        <v>274</v>
      </c>
      <c r="I636" s="38">
        <v>1</v>
      </c>
      <c r="J636" s="38">
        <v>1</v>
      </c>
      <c r="K636" s="37" t="s">
        <v>42</v>
      </c>
      <c r="L636" s="36" t="s">
        <v>654</v>
      </c>
      <c r="M636" s="35">
        <v>44180.768900462965</v>
      </c>
      <c r="N636" s="37" t="s">
        <v>146</v>
      </c>
      <c r="O636" s="37" t="s">
        <v>147</v>
      </c>
      <c r="P636" s="145">
        <f t="shared" si="46"/>
        <v>1.0959490740788169</v>
      </c>
      <c r="Q636" s="34">
        <f t="shared" si="45"/>
        <v>1</v>
      </c>
      <c r="R636" s="145">
        <f t="shared" si="47"/>
        <v>0.67295138888888895</v>
      </c>
      <c r="S636" s="145">
        <f t="shared" si="48"/>
        <v>0.76890046296296299</v>
      </c>
      <c r="T636" s="172" t="str">
        <f t="shared" si="49"/>
        <v>Lower Valued</v>
      </c>
    </row>
    <row r="637" spans="1:20">
      <c r="A637" s="35">
        <v>44179.634884259256</v>
      </c>
      <c r="B637" s="36" t="s">
        <v>1072</v>
      </c>
      <c r="C637" s="37" t="s">
        <v>104</v>
      </c>
      <c r="D637" s="37" t="s">
        <v>270</v>
      </c>
      <c r="E637" s="37" t="s">
        <v>271</v>
      </c>
      <c r="F637" s="37" t="s">
        <v>142</v>
      </c>
      <c r="G637" s="37" t="s">
        <v>272</v>
      </c>
      <c r="H637" s="37" t="s">
        <v>273</v>
      </c>
      <c r="I637" s="38">
        <v>1</v>
      </c>
      <c r="J637" s="38">
        <v>1500</v>
      </c>
      <c r="K637" s="37" t="s">
        <v>42</v>
      </c>
      <c r="L637" s="36" t="s">
        <v>1071</v>
      </c>
      <c r="M637" s="35">
        <v>44180.773379629631</v>
      </c>
      <c r="N637" s="37" t="s">
        <v>146</v>
      </c>
      <c r="O637" s="37" t="s">
        <v>147</v>
      </c>
      <c r="P637" s="145">
        <f t="shared" si="46"/>
        <v>1.138495370374585</v>
      </c>
      <c r="Q637" s="34">
        <f t="shared" si="45"/>
        <v>1500</v>
      </c>
      <c r="R637" s="145">
        <f t="shared" si="47"/>
        <v>0.63488425925925929</v>
      </c>
      <c r="S637" s="145">
        <f t="shared" si="48"/>
        <v>0.77337962962962958</v>
      </c>
      <c r="T637" s="172" t="str">
        <f t="shared" si="49"/>
        <v>Lower Valued</v>
      </c>
    </row>
    <row r="638" spans="1:20">
      <c r="A638" s="35">
        <v>44179.634884259256</v>
      </c>
      <c r="B638" s="36" t="s">
        <v>1072</v>
      </c>
      <c r="C638" s="37" t="s">
        <v>104</v>
      </c>
      <c r="D638" s="37" t="s">
        <v>270</v>
      </c>
      <c r="E638" s="37" t="s">
        <v>271</v>
      </c>
      <c r="F638" s="37" t="s">
        <v>142</v>
      </c>
      <c r="G638" s="37" t="s">
        <v>272</v>
      </c>
      <c r="H638" s="37" t="s">
        <v>274</v>
      </c>
      <c r="I638" s="38">
        <v>1</v>
      </c>
      <c r="J638" s="38">
        <v>1</v>
      </c>
      <c r="K638" s="37" t="s">
        <v>42</v>
      </c>
      <c r="L638" s="36" t="s">
        <v>1071</v>
      </c>
      <c r="M638" s="35">
        <v>44180.773379629631</v>
      </c>
      <c r="N638" s="37" t="s">
        <v>146</v>
      </c>
      <c r="O638" s="37" t="s">
        <v>147</v>
      </c>
      <c r="P638" s="145">
        <f t="shared" si="46"/>
        <v>1.138495370374585</v>
      </c>
      <c r="Q638" s="34">
        <f t="shared" si="45"/>
        <v>1</v>
      </c>
      <c r="R638" s="145">
        <f t="shared" si="47"/>
        <v>0.63488425925925929</v>
      </c>
      <c r="S638" s="145">
        <f t="shared" si="48"/>
        <v>0.77337962962962958</v>
      </c>
      <c r="T638" s="172" t="str">
        <f t="shared" si="49"/>
        <v>Lower Valued</v>
      </c>
    </row>
    <row r="639" spans="1:20">
      <c r="A639" s="35">
        <v>44177.784108796295</v>
      </c>
      <c r="B639" s="36" t="s">
        <v>881</v>
      </c>
      <c r="C639" s="37" t="s">
        <v>368</v>
      </c>
      <c r="D639" s="37" t="s">
        <v>94</v>
      </c>
      <c r="E639" s="37" t="s">
        <v>95</v>
      </c>
      <c r="F639" s="37" t="s">
        <v>142</v>
      </c>
      <c r="G639" s="37" t="s">
        <v>96</v>
      </c>
      <c r="H639" s="37" t="s">
        <v>170</v>
      </c>
      <c r="I639" s="38">
        <v>5</v>
      </c>
      <c r="J639" s="38">
        <v>6750</v>
      </c>
      <c r="K639" s="37" t="s">
        <v>42</v>
      </c>
      <c r="L639" s="36" t="s">
        <v>882</v>
      </c>
      <c r="M639" s="35">
        <v>44180.780810185184</v>
      </c>
      <c r="N639" s="37" t="s">
        <v>295</v>
      </c>
      <c r="O639" s="37" t="s">
        <v>54</v>
      </c>
      <c r="P639" s="145">
        <f t="shared" si="46"/>
        <v>2.9967013888890506</v>
      </c>
      <c r="Q639" s="34">
        <f t="shared" si="45"/>
        <v>33750</v>
      </c>
      <c r="R639" s="145">
        <f t="shared" si="47"/>
        <v>0.78410879629629626</v>
      </c>
      <c r="S639" s="145">
        <f t="shared" si="48"/>
        <v>0.78081018518518519</v>
      </c>
      <c r="T639" s="172" t="str">
        <f t="shared" si="49"/>
        <v>High Valued</v>
      </c>
    </row>
    <row r="640" spans="1:20">
      <c r="A640" s="35">
        <v>44177.554780092592</v>
      </c>
      <c r="B640" s="36" t="s">
        <v>887</v>
      </c>
      <c r="C640" s="37" t="s">
        <v>368</v>
      </c>
      <c r="D640" s="37" t="s">
        <v>164</v>
      </c>
      <c r="E640" s="37" t="s">
        <v>165</v>
      </c>
      <c r="F640" s="37" t="s">
        <v>142</v>
      </c>
      <c r="G640" s="37" t="s">
        <v>96</v>
      </c>
      <c r="H640" s="37" t="s">
        <v>166</v>
      </c>
      <c r="I640" s="38">
        <v>10</v>
      </c>
      <c r="J640" s="38">
        <v>3750</v>
      </c>
      <c r="K640" s="37" t="s">
        <v>42</v>
      </c>
      <c r="L640" s="36" t="s">
        <v>882</v>
      </c>
      <c r="M640" s="35">
        <v>44180.780810185184</v>
      </c>
      <c r="N640" s="37" t="s">
        <v>295</v>
      </c>
      <c r="O640" s="37" t="s">
        <v>147</v>
      </c>
      <c r="P640" s="145">
        <f t="shared" si="46"/>
        <v>3.2260300925918273</v>
      </c>
      <c r="Q640" s="34">
        <f t="shared" si="45"/>
        <v>37500</v>
      </c>
      <c r="R640" s="145">
        <f t="shared" si="47"/>
        <v>0.55478009259259264</v>
      </c>
      <c r="S640" s="145">
        <f t="shared" si="48"/>
        <v>0.78081018518518519</v>
      </c>
      <c r="T640" s="172" t="str">
        <f t="shared" si="49"/>
        <v>High Valued</v>
      </c>
    </row>
    <row r="641" spans="1:20">
      <c r="A641" s="35">
        <v>44179.645428240743</v>
      </c>
      <c r="B641" s="36" t="s">
        <v>1215</v>
      </c>
      <c r="C641" s="37" t="s">
        <v>1216</v>
      </c>
      <c r="D641" s="37" t="s">
        <v>94</v>
      </c>
      <c r="E641" s="37" t="s">
        <v>95</v>
      </c>
      <c r="F641" s="37" t="s">
        <v>142</v>
      </c>
      <c r="G641" s="37" t="s">
        <v>96</v>
      </c>
      <c r="H641" s="37" t="s">
        <v>170</v>
      </c>
      <c r="I641" s="38">
        <v>1</v>
      </c>
      <c r="J641" s="38">
        <v>6750</v>
      </c>
      <c r="K641" s="37" t="s">
        <v>42</v>
      </c>
      <c r="L641" s="36" t="s">
        <v>1214</v>
      </c>
      <c r="M641" s="35">
        <v>44180.936932870369</v>
      </c>
      <c r="N641" s="37" t="s">
        <v>146</v>
      </c>
      <c r="O641" s="37" t="s">
        <v>54</v>
      </c>
      <c r="P641" s="145">
        <f t="shared" si="46"/>
        <v>1.291504629625706</v>
      </c>
      <c r="Q641" s="34">
        <f t="shared" si="45"/>
        <v>6750</v>
      </c>
      <c r="R641" s="145">
        <f t="shared" si="47"/>
        <v>0.64542824074074068</v>
      </c>
      <c r="S641" s="145">
        <f t="shared" si="48"/>
        <v>0.93693287037037043</v>
      </c>
      <c r="T641" s="172" t="str">
        <f t="shared" si="49"/>
        <v>Lower Valued</v>
      </c>
    </row>
    <row r="642" spans="1:20">
      <c r="A642" s="35">
        <v>44179.645428240743</v>
      </c>
      <c r="B642" s="36" t="s">
        <v>1215</v>
      </c>
      <c r="C642" s="37" t="s">
        <v>1216</v>
      </c>
      <c r="D642" s="37" t="s">
        <v>68</v>
      </c>
      <c r="E642" s="37" t="s">
        <v>113</v>
      </c>
      <c r="F642" s="37" t="s">
        <v>142</v>
      </c>
      <c r="G642" s="37" t="s">
        <v>114</v>
      </c>
      <c r="H642" s="37" t="s">
        <v>206</v>
      </c>
      <c r="I642" s="38">
        <v>1</v>
      </c>
      <c r="J642" s="38">
        <v>2000</v>
      </c>
      <c r="K642" s="37" t="s">
        <v>42</v>
      </c>
      <c r="L642" s="36" t="s">
        <v>1214</v>
      </c>
      <c r="M642" s="35">
        <v>44180.936932870369</v>
      </c>
      <c r="N642" s="37" t="s">
        <v>146</v>
      </c>
      <c r="O642" s="37" t="s">
        <v>54</v>
      </c>
      <c r="P642" s="145">
        <f t="shared" si="46"/>
        <v>1.291504629625706</v>
      </c>
      <c r="Q642" s="34">
        <f t="shared" ref="Q642:Q705" si="50">J642*I642</f>
        <v>2000</v>
      </c>
      <c r="R642" s="145">
        <f t="shared" si="47"/>
        <v>0.64542824074074068</v>
      </c>
      <c r="S642" s="145">
        <f t="shared" si="48"/>
        <v>0.93693287037037043</v>
      </c>
      <c r="T642" s="172" t="str">
        <f t="shared" si="49"/>
        <v>Lower Valued</v>
      </c>
    </row>
    <row r="643" spans="1:20">
      <c r="A643" s="35">
        <v>44179.645439814813</v>
      </c>
      <c r="B643" s="36" t="s">
        <v>1215</v>
      </c>
      <c r="C643" s="37" t="s">
        <v>1216</v>
      </c>
      <c r="D643" s="37" t="s">
        <v>43</v>
      </c>
      <c r="E643" s="37" t="s">
        <v>504</v>
      </c>
      <c r="F643" s="37" t="s">
        <v>142</v>
      </c>
      <c r="G643" s="37" t="s">
        <v>118</v>
      </c>
      <c r="H643" s="37" t="s">
        <v>1217</v>
      </c>
      <c r="I643" s="38">
        <v>1</v>
      </c>
      <c r="J643" s="38">
        <v>10500</v>
      </c>
      <c r="K643" s="37" t="s">
        <v>42</v>
      </c>
      <c r="L643" s="36" t="s">
        <v>1214</v>
      </c>
      <c r="M643" s="35">
        <v>44180.936932870369</v>
      </c>
      <c r="N643" s="37" t="s">
        <v>146</v>
      </c>
      <c r="O643" s="37" t="s">
        <v>54</v>
      </c>
      <c r="P643" s="145">
        <f t="shared" ref="P643:P706" si="51">IF(M643="","00:00:00",M643-A643)</f>
        <v>1.2914930555562023</v>
      </c>
      <c r="Q643" s="34">
        <f t="shared" si="50"/>
        <v>10500</v>
      </c>
      <c r="R643" s="145">
        <f t="shared" ref="R643:R706" si="52">TIMEVALUE(TEXT(A643,"HH:MM:SS"))</f>
        <v>0.64543981481481483</v>
      </c>
      <c r="S643" s="145">
        <f t="shared" ref="S643:S706" si="53">IF(M643="","-",TIMEVALUE(TEXT(M643,"HH:MM:SS")))</f>
        <v>0.93693287037037043</v>
      </c>
      <c r="T643" s="172" t="str">
        <f t="shared" ref="T643:T706" si="54">IF(Q643 &gt; 10000, "High Valued", "Lower Valued")</f>
        <v>High Valued</v>
      </c>
    </row>
    <row r="644" spans="1:20">
      <c r="A644" s="35">
        <v>44180.501585648148</v>
      </c>
      <c r="B644" s="36" t="s">
        <v>933</v>
      </c>
      <c r="C644" s="37" t="s">
        <v>477</v>
      </c>
      <c r="D644" s="37" t="s">
        <v>140</v>
      </c>
      <c r="E644" s="37" t="s">
        <v>214</v>
      </c>
      <c r="F644" s="37" t="s">
        <v>142</v>
      </c>
      <c r="G644" s="37" t="s">
        <v>114</v>
      </c>
      <c r="H644" s="37" t="s">
        <v>403</v>
      </c>
      <c r="I644" s="38">
        <v>2</v>
      </c>
      <c r="J644" s="38">
        <v>7450</v>
      </c>
      <c r="K644" s="37" t="s">
        <v>42</v>
      </c>
      <c r="L644" s="36" t="s">
        <v>934</v>
      </c>
      <c r="M644" s="35">
        <v>44181.399525462963</v>
      </c>
      <c r="N644" s="37" t="s">
        <v>146</v>
      </c>
      <c r="O644" s="37" t="s">
        <v>147</v>
      </c>
      <c r="P644" s="145">
        <f t="shared" si="51"/>
        <v>0.89793981481489027</v>
      </c>
      <c r="Q644" s="34">
        <f t="shared" si="50"/>
        <v>14900</v>
      </c>
      <c r="R644" s="145">
        <f t="shared" si="52"/>
        <v>0.5015856481481481</v>
      </c>
      <c r="S644" s="145">
        <f t="shared" si="53"/>
        <v>0.39952546296296299</v>
      </c>
      <c r="T644" s="172" t="str">
        <f t="shared" si="54"/>
        <v>High Valued</v>
      </c>
    </row>
    <row r="645" spans="1:20">
      <c r="A645" s="35">
        <v>44180.501585648148</v>
      </c>
      <c r="B645" s="36" t="s">
        <v>933</v>
      </c>
      <c r="C645" s="37" t="s">
        <v>477</v>
      </c>
      <c r="D645" s="37" t="s">
        <v>140</v>
      </c>
      <c r="E645" s="37" t="s">
        <v>214</v>
      </c>
      <c r="F645" s="37" t="s">
        <v>142</v>
      </c>
      <c r="G645" s="37" t="s">
        <v>114</v>
      </c>
      <c r="H645" s="37" t="s">
        <v>225</v>
      </c>
      <c r="I645" s="38">
        <v>1</v>
      </c>
      <c r="J645" s="38">
        <v>7050</v>
      </c>
      <c r="K645" s="37" t="s">
        <v>42</v>
      </c>
      <c r="L645" s="36" t="s">
        <v>934</v>
      </c>
      <c r="M645" s="35">
        <v>44181.399525462963</v>
      </c>
      <c r="N645" s="37" t="s">
        <v>146</v>
      </c>
      <c r="O645" s="37" t="s">
        <v>147</v>
      </c>
      <c r="P645" s="145">
        <f t="shared" si="51"/>
        <v>0.89793981481489027</v>
      </c>
      <c r="Q645" s="34">
        <f t="shared" si="50"/>
        <v>7050</v>
      </c>
      <c r="R645" s="145">
        <f t="shared" si="52"/>
        <v>0.5015856481481481</v>
      </c>
      <c r="S645" s="145">
        <f t="shared" si="53"/>
        <v>0.39952546296296299</v>
      </c>
      <c r="T645" s="172" t="str">
        <f t="shared" si="54"/>
        <v>Lower Valued</v>
      </c>
    </row>
    <row r="646" spans="1:20">
      <c r="A646" s="35">
        <v>44180.501585648148</v>
      </c>
      <c r="B646" s="36" t="s">
        <v>933</v>
      </c>
      <c r="C646" s="37" t="s">
        <v>477</v>
      </c>
      <c r="D646" s="37" t="s">
        <v>171</v>
      </c>
      <c r="E646" s="37" t="s">
        <v>172</v>
      </c>
      <c r="F646" s="37" t="s">
        <v>142</v>
      </c>
      <c r="G646" s="37" t="s">
        <v>96</v>
      </c>
      <c r="H646" s="37" t="s">
        <v>173</v>
      </c>
      <c r="I646" s="38">
        <v>1</v>
      </c>
      <c r="J646" s="38">
        <v>8500</v>
      </c>
      <c r="K646" s="37" t="s">
        <v>42</v>
      </c>
      <c r="L646" s="36" t="s">
        <v>934</v>
      </c>
      <c r="M646" s="35">
        <v>44181.399525462963</v>
      </c>
      <c r="N646" s="37" t="s">
        <v>146</v>
      </c>
      <c r="O646" s="37" t="s">
        <v>147</v>
      </c>
      <c r="P646" s="145">
        <f t="shared" si="51"/>
        <v>0.89793981481489027</v>
      </c>
      <c r="Q646" s="34">
        <f t="shared" si="50"/>
        <v>8500</v>
      </c>
      <c r="R646" s="145">
        <f t="shared" si="52"/>
        <v>0.5015856481481481</v>
      </c>
      <c r="S646" s="145">
        <f t="shared" si="53"/>
        <v>0.39952546296296299</v>
      </c>
      <c r="T646" s="172" t="str">
        <f t="shared" si="54"/>
        <v>Lower Valued</v>
      </c>
    </row>
    <row r="647" spans="1:20">
      <c r="A647" s="35">
        <v>44180.458993055552</v>
      </c>
      <c r="B647" s="36" t="s">
        <v>857</v>
      </c>
      <c r="C647" s="37" t="s">
        <v>858</v>
      </c>
      <c r="D647" s="37" t="s">
        <v>39</v>
      </c>
      <c r="E647" s="37" t="s">
        <v>40</v>
      </c>
      <c r="F647" s="37" t="s">
        <v>142</v>
      </c>
      <c r="G647" s="37" t="s">
        <v>41</v>
      </c>
      <c r="H647" s="37" t="s">
        <v>75</v>
      </c>
      <c r="I647" s="38">
        <v>1</v>
      </c>
      <c r="J647" s="38">
        <v>2780</v>
      </c>
      <c r="K647" s="37" t="s">
        <v>42</v>
      </c>
      <c r="L647" s="36" t="s">
        <v>855</v>
      </c>
      <c r="M647" s="35">
        <v>44181.547268518516</v>
      </c>
      <c r="N647" s="37" t="s">
        <v>295</v>
      </c>
      <c r="O647" s="37" t="s">
        <v>147</v>
      </c>
      <c r="P647" s="145">
        <f t="shared" si="51"/>
        <v>1.088275462963793</v>
      </c>
      <c r="Q647" s="34">
        <f t="shared" si="50"/>
        <v>2780</v>
      </c>
      <c r="R647" s="145">
        <f t="shared" si="52"/>
        <v>0.45899305555555553</v>
      </c>
      <c r="S647" s="145">
        <f t="shared" si="53"/>
        <v>0.54726851851851854</v>
      </c>
      <c r="T647" s="172" t="str">
        <f t="shared" si="54"/>
        <v>Lower Valued</v>
      </c>
    </row>
    <row r="648" spans="1:20">
      <c r="A648" s="35">
        <v>44180.665138888886</v>
      </c>
      <c r="B648" s="36" t="s">
        <v>925</v>
      </c>
      <c r="C648" s="37" t="s">
        <v>604</v>
      </c>
      <c r="D648" s="37" t="s">
        <v>140</v>
      </c>
      <c r="E648" s="37" t="s">
        <v>214</v>
      </c>
      <c r="F648" s="37" t="s">
        <v>142</v>
      </c>
      <c r="G648" s="37" t="s">
        <v>114</v>
      </c>
      <c r="H648" s="37" t="s">
        <v>225</v>
      </c>
      <c r="I648" s="38">
        <v>5</v>
      </c>
      <c r="J648" s="38">
        <v>7050</v>
      </c>
      <c r="K648" s="37" t="s">
        <v>42</v>
      </c>
      <c r="L648" s="36" t="s">
        <v>926</v>
      </c>
      <c r="M648" s="35">
        <v>44181.552511574075</v>
      </c>
      <c r="N648" s="37" t="s">
        <v>146</v>
      </c>
      <c r="O648" s="37" t="s">
        <v>54</v>
      </c>
      <c r="P648" s="145">
        <f t="shared" si="51"/>
        <v>0.88737268518889323</v>
      </c>
      <c r="Q648" s="34">
        <f t="shared" si="50"/>
        <v>35250</v>
      </c>
      <c r="R648" s="145">
        <f t="shared" si="52"/>
        <v>0.66513888888888884</v>
      </c>
      <c r="S648" s="145">
        <f t="shared" si="53"/>
        <v>0.55251157407407414</v>
      </c>
      <c r="T648" s="172" t="str">
        <f t="shared" si="54"/>
        <v>High Valued</v>
      </c>
    </row>
    <row r="649" spans="1:20">
      <c r="A649" s="35">
        <v>44180.361284722225</v>
      </c>
      <c r="B649" s="36" t="s">
        <v>1135</v>
      </c>
      <c r="C649" s="37" t="s">
        <v>876</v>
      </c>
      <c r="D649" s="37" t="s">
        <v>140</v>
      </c>
      <c r="E649" s="37" t="s">
        <v>141</v>
      </c>
      <c r="F649" s="37" t="s">
        <v>142</v>
      </c>
      <c r="G649" s="37" t="s">
        <v>143</v>
      </c>
      <c r="H649" s="37" t="s">
        <v>199</v>
      </c>
      <c r="I649" s="38">
        <v>10</v>
      </c>
      <c r="J649" s="38">
        <v>9150</v>
      </c>
      <c r="K649" s="37" t="s">
        <v>42</v>
      </c>
      <c r="L649" s="36" t="s">
        <v>1132</v>
      </c>
      <c r="M649" s="35">
        <v>44181.578969907408</v>
      </c>
      <c r="N649" s="37" t="s">
        <v>146</v>
      </c>
      <c r="O649" s="37" t="s">
        <v>147</v>
      </c>
      <c r="P649" s="145">
        <f t="shared" si="51"/>
        <v>1.2176851851836545</v>
      </c>
      <c r="Q649" s="34">
        <f t="shared" si="50"/>
        <v>91500</v>
      </c>
      <c r="R649" s="145">
        <f t="shared" si="52"/>
        <v>0.36128472222222219</v>
      </c>
      <c r="S649" s="145">
        <f t="shared" si="53"/>
        <v>0.57896990740740739</v>
      </c>
      <c r="T649" s="172" t="str">
        <f t="shared" si="54"/>
        <v>High Valued</v>
      </c>
    </row>
    <row r="650" spans="1:20">
      <c r="A650" s="35">
        <v>44180.361284722225</v>
      </c>
      <c r="B650" s="36" t="s">
        <v>1135</v>
      </c>
      <c r="C650" s="37" t="s">
        <v>876</v>
      </c>
      <c r="D650" s="37" t="s">
        <v>140</v>
      </c>
      <c r="E650" s="37" t="s">
        <v>141</v>
      </c>
      <c r="F650" s="37" t="s">
        <v>142</v>
      </c>
      <c r="G650" s="37" t="s">
        <v>143</v>
      </c>
      <c r="H650" s="37" t="s">
        <v>313</v>
      </c>
      <c r="I650" s="38">
        <v>2</v>
      </c>
      <c r="J650" s="38">
        <v>10050</v>
      </c>
      <c r="K650" s="37" t="s">
        <v>42</v>
      </c>
      <c r="L650" s="36" t="s">
        <v>1132</v>
      </c>
      <c r="M650" s="35">
        <v>44181.578969907408</v>
      </c>
      <c r="N650" s="37" t="s">
        <v>146</v>
      </c>
      <c r="O650" s="37" t="s">
        <v>147</v>
      </c>
      <c r="P650" s="145">
        <f t="shared" si="51"/>
        <v>1.2176851851836545</v>
      </c>
      <c r="Q650" s="34">
        <f t="shared" si="50"/>
        <v>20100</v>
      </c>
      <c r="R650" s="145">
        <f t="shared" si="52"/>
        <v>0.36128472222222219</v>
      </c>
      <c r="S650" s="145">
        <f t="shared" si="53"/>
        <v>0.57896990740740739</v>
      </c>
      <c r="T650" s="172" t="str">
        <f t="shared" si="54"/>
        <v>High Valued</v>
      </c>
    </row>
    <row r="651" spans="1:20">
      <c r="A651" s="35">
        <v>44180.394120370373</v>
      </c>
      <c r="B651" s="36" t="s">
        <v>1136</v>
      </c>
      <c r="C651" s="37" t="s">
        <v>876</v>
      </c>
      <c r="D651" s="37" t="s">
        <v>140</v>
      </c>
      <c r="E651" s="37" t="s">
        <v>214</v>
      </c>
      <c r="F651" s="37" t="s">
        <v>142</v>
      </c>
      <c r="G651" s="37" t="s">
        <v>114</v>
      </c>
      <c r="H651" s="37" t="s">
        <v>225</v>
      </c>
      <c r="I651" s="38">
        <v>5</v>
      </c>
      <c r="J651" s="38">
        <v>7050</v>
      </c>
      <c r="K651" s="37" t="s">
        <v>42</v>
      </c>
      <c r="L651" s="36" t="s">
        <v>1132</v>
      </c>
      <c r="M651" s="35">
        <v>44181.578969907408</v>
      </c>
      <c r="N651" s="37" t="s">
        <v>146</v>
      </c>
      <c r="O651" s="37" t="s">
        <v>147</v>
      </c>
      <c r="P651" s="145">
        <f t="shared" si="51"/>
        <v>1.184849537035916</v>
      </c>
      <c r="Q651" s="34">
        <f t="shared" si="50"/>
        <v>35250</v>
      </c>
      <c r="R651" s="145">
        <f t="shared" si="52"/>
        <v>0.3941203703703704</v>
      </c>
      <c r="S651" s="145">
        <f t="shared" si="53"/>
        <v>0.57896990740740739</v>
      </c>
      <c r="T651" s="172" t="str">
        <f t="shared" si="54"/>
        <v>High Valued</v>
      </c>
    </row>
    <row r="652" spans="1:20">
      <c r="A652" s="35">
        <v>44180.632430555554</v>
      </c>
      <c r="B652" s="36" t="s">
        <v>861</v>
      </c>
      <c r="C652" s="37" t="s">
        <v>860</v>
      </c>
      <c r="D652" s="37" t="s">
        <v>140</v>
      </c>
      <c r="E652" s="37" t="s">
        <v>214</v>
      </c>
      <c r="F652" s="37" t="s">
        <v>142</v>
      </c>
      <c r="G652" s="37" t="s">
        <v>114</v>
      </c>
      <c r="H652" s="37" t="s">
        <v>215</v>
      </c>
      <c r="I652" s="38">
        <v>1</v>
      </c>
      <c r="J652" s="38">
        <v>7450</v>
      </c>
      <c r="K652" s="37" t="s">
        <v>42</v>
      </c>
      <c r="L652" s="36" t="s">
        <v>855</v>
      </c>
      <c r="M652" s="35">
        <v>44181.620439814818</v>
      </c>
      <c r="N652" s="37" t="s">
        <v>146</v>
      </c>
      <c r="O652" s="37" t="s">
        <v>147</v>
      </c>
      <c r="P652" s="145">
        <f t="shared" si="51"/>
        <v>0.98800925926479977</v>
      </c>
      <c r="Q652" s="34">
        <f t="shared" si="50"/>
        <v>7450</v>
      </c>
      <c r="R652" s="145">
        <f t="shared" si="52"/>
        <v>0.6324305555555555</v>
      </c>
      <c r="S652" s="145">
        <f t="shared" si="53"/>
        <v>0.62043981481481481</v>
      </c>
      <c r="T652" s="172" t="str">
        <f t="shared" si="54"/>
        <v>Lower Valued</v>
      </c>
    </row>
    <row r="653" spans="1:20">
      <c r="A653" s="35">
        <v>44180.632430555554</v>
      </c>
      <c r="B653" s="36" t="s">
        <v>861</v>
      </c>
      <c r="C653" s="37" t="s">
        <v>860</v>
      </c>
      <c r="D653" s="37" t="s">
        <v>140</v>
      </c>
      <c r="E653" s="37" t="s">
        <v>214</v>
      </c>
      <c r="F653" s="37" t="s">
        <v>142</v>
      </c>
      <c r="G653" s="37" t="s">
        <v>114</v>
      </c>
      <c r="H653" s="37" t="s">
        <v>403</v>
      </c>
      <c r="I653" s="38">
        <v>1</v>
      </c>
      <c r="J653" s="38">
        <v>7450</v>
      </c>
      <c r="K653" s="37" t="s">
        <v>42</v>
      </c>
      <c r="L653" s="36" t="s">
        <v>855</v>
      </c>
      <c r="M653" s="35">
        <v>44181.620439814818</v>
      </c>
      <c r="N653" s="37" t="s">
        <v>146</v>
      </c>
      <c r="O653" s="37" t="s">
        <v>147</v>
      </c>
      <c r="P653" s="145">
        <f t="shared" si="51"/>
        <v>0.98800925926479977</v>
      </c>
      <c r="Q653" s="34">
        <f t="shared" si="50"/>
        <v>7450</v>
      </c>
      <c r="R653" s="145">
        <f t="shared" si="52"/>
        <v>0.6324305555555555</v>
      </c>
      <c r="S653" s="145">
        <f t="shared" si="53"/>
        <v>0.62043981481481481</v>
      </c>
      <c r="T653" s="172" t="str">
        <f t="shared" si="54"/>
        <v>Lower Valued</v>
      </c>
    </row>
    <row r="654" spans="1:20">
      <c r="A654" s="35">
        <v>44180.632430555554</v>
      </c>
      <c r="B654" s="36" t="s">
        <v>861</v>
      </c>
      <c r="C654" s="37" t="s">
        <v>860</v>
      </c>
      <c r="D654" s="37" t="s">
        <v>140</v>
      </c>
      <c r="E654" s="37" t="s">
        <v>214</v>
      </c>
      <c r="F654" s="37" t="s">
        <v>142</v>
      </c>
      <c r="G654" s="37" t="s">
        <v>114</v>
      </c>
      <c r="H654" s="37" t="s">
        <v>225</v>
      </c>
      <c r="I654" s="38">
        <v>1</v>
      </c>
      <c r="J654" s="38">
        <v>7050</v>
      </c>
      <c r="K654" s="37" t="s">
        <v>42</v>
      </c>
      <c r="L654" s="36" t="s">
        <v>855</v>
      </c>
      <c r="M654" s="35">
        <v>44181.620439814818</v>
      </c>
      <c r="N654" s="37" t="s">
        <v>146</v>
      </c>
      <c r="O654" s="37" t="s">
        <v>147</v>
      </c>
      <c r="P654" s="145">
        <f t="shared" si="51"/>
        <v>0.98800925926479977</v>
      </c>
      <c r="Q654" s="34">
        <f t="shared" si="50"/>
        <v>7050</v>
      </c>
      <c r="R654" s="145">
        <f t="shared" si="52"/>
        <v>0.6324305555555555</v>
      </c>
      <c r="S654" s="145">
        <f t="shared" si="53"/>
        <v>0.62043981481481481</v>
      </c>
      <c r="T654" s="172" t="str">
        <f t="shared" si="54"/>
        <v>Lower Valued</v>
      </c>
    </row>
    <row r="655" spans="1:20">
      <c r="A655" s="35">
        <v>44180.632430555554</v>
      </c>
      <c r="B655" s="36" t="s">
        <v>861</v>
      </c>
      <c r="C655" s="37" t="s">
        <v>860</v>
      </c>
      <c r="D655" s="37" t="s">
        <v>164</v>
      </c>
      <c r="E655" s="37" t="s">
        <v>167</v>
      </c>
      <c r="F655" s="37" t="s">
        <v>142</v>
      </c>
      <c r="G655" s="37" t="s">
        <v>96</v>
      </c>
      <c r="H655" s="37" t="s">
        <v>244</v>
      </c>
      <c r="I655" s="38">
        <v>1</v>
      </c>
      <c r="J655" s="38">
        <v>4550</v>
      </c>
      <c r="K655" s="37" t="s">
        <v>42</v>
      </c>
      <c r="L655" s="36" t="s">
        <v>855</v>
      </c>
      <c r="M655" s="35">
        <v>44181.620451388888</v>
      </c>
      <c r="N655" s="37" t="s">
        <v>146</v>
      </c>
      <c r="O655" s="37" t="s">
        <v>147</v>
      </c>
      <c r="P655" s="145">
        <f t="shared" si="51"/>
        <v>0.98802083333430346</v>
      </c>
      <c r="Q655" s="34">
        <f t="shared" si="50"/>
        <v>4550</v>
      </c>
      <c r="R655" s="145">
        <f t="shared" si="52"/>
        <v>0.6324305555555555</v>
      </c>
      <c r="S655" s="145">
        <f t="shared" si="53"/>
        <v>0.62045138888888884</v>
      </c>
      <c r="T655" s="172" t="str">
        <f t="shared" si="54"/>
        <v>Lower Valued</v>
      </c>
    </row>
    <row r="656" spans="1:20">
      <c r="A656" s="35">
        <v>44180.632430555554</v>
      </c>
      <c r="B656" s="36" t="s">
        <v>861</v>
      </c>
      <c r="C656" s="37" t="s">
        <v>860</v>
      </c>
      <c r="D656" s="37" t="s">
        <v>94</v>
      </c>
      <c r="E656" s="37" t="s">
        <v>95</v>
      </c>
      <c r="F656" s="37" t="s">
        <v>142</v>
      </c>
      <c r="G656" s="37" t="s">
        <v>96</v>
      </c>
      <c r="H656" s="37" t="s">
        <v>170</v>
      </c>
      <c r="I656" s="38">
        <v>2</v>
      </c>
      <c r="J656" s="38">
        <v>6750</v>
      </c>
      <c r="K656" s="37" t="s">
        <v>42</v>
      </c>
      <c r="L656" s="36" t="s">
        <v>855</v>
      </c>
      <c r="M656" s="35">
        <v>44181.620451388888</v>
      </c>
      <c r="N656" s="37" t="s">
        <v>146</v>
      </c>
      <c r="O656" s="37" t="s">
        <v>147</v>
      </c>
      <c r="P656" s="145">
        <f t="shared" si="51"/>
        <v>0.98802083333430346</v>
      </c>
      <c r="Q656" s="34">
        <f t="shared" si="50"/>
        <v>13500</v>
      </c>
      <c r="R656" s="145">
        <f t="shared" si="52"/>
        <v>0.6324305555555555</v>
      </c>
      <c r="S656" s="145">
        <f t="shared" si="53"/>
        <v>0.62045138888888884</v>
      </c>
      <c r="T656" s="172" t="str">
        <f t="shared" si="54"/>
        <v>High Valued</v>
      </c>
    </row>
    <row r="657" spans="1:20">
      <c r="A657" s="35">
        <v>44180.392650462964</v>
      </c>
      <c r="B657" s="36" t="s">
        <v>672</v>
      </c>
      <c r="C657" s="37" t="s">
        <v>673</v>
      </c>
      <c r="D657" s="37" t="s">
        <v>270</v>
      </c>
      <c r="E657" s="37" t="s">
        <v>271</v>
      </c>
      <c r="F657" s="37" t="s">
        <v>142</v>
      </c>
      <c r="G657" s="37" t="s">
        <v>272</v>
      </c>
      <c r="H657" s="37" t="s">
        <v>273</v>
      </c>
      <c r="I657" s="38">
        <v>1</v>
      </c>
      <c r="J657" s="38">
        <v>1500</v>
      </c>
      <c r="K657" s="37" t="s">
        <v>42</v>
      </c>
      <c r="L657" s="36" t="s">
        <v>674</v>
      </c>
      <c r="M657" s="35">
        <v>44181.66611111111</v>
      </c>
      <c r="N657" s="37" t="s">
        <v>146</v>
      </c>
      <c r="O657" s="37" t="s">
        <v>147</v>
      </c>
      <c r="P657" s="145">
        <f t="shared" si="51"/>
        <v>1.2734606481462833</v>
      </c>
      <c r="Q657" s="34">
        <f t="shared" si="50"/>
        <v>1500</v>
      </c>
      <c r="R657" s="145">
        <f t="shared" si="52"/>
        <v>0.39265046296296297</v>
      </c>
      <c r="S657" s="145">
        <f t="shared" si="53"/>
        <v>0.6661111111111111</v>
      </c>
      <c r="T657" s="172" t="str">
        <f t="shared" si="54"/>
        <v>Lower Valued</v>
      </c>
    </row>
    <row r="658" spans="1:20">
      <c r="A658" s="35">
        <v>44180.392650462964</v>
      </c>
      <c r="B658" s="36" t="s">
        <v>672</v>
      </c>
      <c r="C658" s="37" t="s">
        <v>673</v>
      </c>
      <c r="D658" s="37" t="s">
        <v>270</v>
      </c>
      <c r="E658" s="37" t="s">
        <v>271</v>
      </c>
      <c r="F658" s="37" t="s">
        <v>142</v>
      </c>
      <c r="G658" s="37" t="s">
        <v>272</v>
      </c>
      <c r="H658" s="37" t="s">
        <v>274</v>
      </c>
      <c r="I658" s="38">
        <v>1</v>
      </c>
      <c r="J658" s="38">
        <v>1</v>
      </c>
      <c r="K658" s="37" t="s">
        <v>42</v>
      </c>
      <c r="L658" s="36" t="s">
        <v>674</v>
      </c>
      <c r="M658" s="35">
        <v>44181.66611111111</v>
      </c>
      <c r="N658" s="37" t="s">
        <v>146</v>
      </c>
      <c r="O658" s="37" t="s">
        <v>147</v>
      </c>
      <c r="P658" s="145">
        <f t="shared" si="51"/>
        <v>1.2734606481462833</v>
      </c>
      <c r="Q658" s="34">
        <f t="shared" si="50"/>
        <v>1</v>
      </c>
      <c r="R658" s="145">
        <f t="shared" si="52"/>
        <v>0.39265046296296297</v>
      </c>
      <c r="S658" s="145">
        <f t="shared" si="53"/>
        <v>0.6661111111111111</v>
      </c>
      <c r="T658" s="172" t="str">
        <f t="shared" si="54"/>
        <v>Lower Valued</v>
      </c>
    </row>
    <row r="659" spans="1:20">
      <c r="A659" s="35">
        <v>44177.687094907407</v>
      </c>
      <c r="B659" s="36" t="s">
        <v>482</v>
      </c>
      <c r="C659" s="37" t="s">
        <v>473</v>
      </c>
      <c r="D659" s="37" t="s">
        <v>164</v>
      </c>
      <c r="E659" s="37" t="s">
        <v>167</v>
      </c>
      <c r="F659" s="37" t="s">
        <v>142</v>
      </c>
      <c r="G659" s="37" t="s">
        <v>96</v>
      </c>
      <c r="H659" s="37" t="s">
        <v>169</v>
      </c>
      <c r="I659" s="38">
        <v>5</v>
      </c>
      <c r="J659" s="38">
        <v>10650</v>
      </c>
      <c r="K659" s="37" t="s">
        <v>42</v>
      </c>
      <c r="L659" s="36" t="s">
        <v>474</v>
      </c>
      <c r="M659" s="35">
        <v>44181.685925925929</v>
      </c>
      <c r="N659" s="37" t="s">
        <v>146</v>
      </c>
      <c r="O659" s="37" t="s">
        <v>147</v>
      </c>
      <c r="P659" s="145">
        <f t="shared" si="51"/>
        <v>3.9988310185217415</v>
      </c>
      <c r="Q659" s="34">
        <f t="shared" si="50"/>
        <v>53250</v>
      </c>
      <c r="R659" s="145">
        <f t="shared" si="52"/>
        <v>0.68709490740740742</v>
      </c>
      <c r="S659" s="145">
        <f t="shared" si="53"/>
        <v>0.68592592592592594</v>
      </c>
      <c r="T659" s="172" t="str">
        <f t="shared" si="54"/>
        <v>High Valued</v>
      </c>
    </row>
    <row r="660" spans="1:20">
      <c r="A660" s="35">
        <v>44177.687094907407</v>
      </c>
      <c r="B660" s="36" t="s">
        <v>482</v>
      </c>
      <c r="C660" s="37" t="s">
        <v>473</v>
      </c>
      <c r="D660" s="37" t="s">
        <v>68</v>
      </c>
      <c r="E660" s="37" t="s">
        <v>113</v>
      </c>
      <c r="F660" s="37" t="s">
        <v>142</v>
      </c>
      <c r="G660" s="37" t="s">
        <v>114</v>
      </c>
      <c r="H660" s="37" t="s">
        <v>206</v>
      </c>
      <c r="I660" s="38">
        <v>20</v>
      </c>
      <c r="J660" s="38">
        <v>2000</v>
      </c>
      <c r="K660" s="37" t="s">
        <v>42</v>
      </c>
      <c r="L660" s="36" t="s">
        <v>474</v>
      </c>
      <c r="M660" s="35">
        <v>44181.685925925929</v>
      </c>
      <c r="N660" s="37" t="s">
        <v>146</v>
      </c>
      <c r="O660" s="37" t="s">
        <v>147</v>
      </c>
      <c r="P660" s="145">
        <f t="shared" si="51"/>
        <v>3.9988310185217415</v>
      </c>
      <c r="Q660" s="34">
        <f t="shared" si="50"/>
        <v>40000</v>
      </c>
      <c r="R660" s="145">
        <f t="shared" si="52"/>
        <v>0.68709490740740742</v>
      </c>
      <c r="S660" s="145">
        <f t="shared" si="53"/>
        <v>0.68592592592592594</v>
      </c>
      <c r="T660" s="172" t="str">
        <f t="shared" si="54"/>
        <v>High Valued</v>
      </c>
    </row>
    <row r="661" spans="1:20">
      <c r="A661" s="35">
        <v>44180.310219907406</v>
      </c>
      <c r="B661" s="36" t="s">
        <v>637</v>
      </c>
      <c r="C661" s="37" t="s">
        <v>246</v>
      </c>
      <c r="D661" s="37" t="s">
        <v>140</v>
      </c>
      <c r="E661" s="37" t="s">
        <v>214</v>
      </c>
      <c r="F661" s="37" t="s">
        <v>142</v>
      </c>
      <c r="G661" s="37" t="s">
        <v>114</v>
      </c>
      <c r="H661" s="37" t="s">
        <v>403</v>
      </c>
      <c r="I661" s="38">
        <v>5</v>
      </c>
      <c r="J661" s="38">
        <v>7450</v>
      </c>
      <c r="K661" s="37" t="s">
        <v>42</v>
      </c>
      <c r="L661" s="36" t="s">
        <v>638</v>
      </c>
      <c r="M661" s="35">
        <v>44181.762349537035</v>
      </c>
      <c r="N661" s="37" t="s">
        <v>146</v>
      </c>
      <c r="O661" s="37" t="s">
        <v>54</v>
      </c>
      <c r="P661" s="145">
        <f t="shared" si="51"/>
        <v>1.4521296296297805</v>
      </c>
      <c r="Q661" s="34">
        <f t="shared" si="50"/>
        <v>37250</v>
      </c>
      <c r="R661" s="145">
        <f t="shared" si="52"/>
        <v>0.3102199074074074</v>
      </c>
      <c r="S661" s="145">
        <f t="shared" si="53"/>
        <v>0.76234953703703701</v>
      </c>
      <c r="T661" s="172" t="str">
        <f t="shared" si="54"/>
        <v>High Valued</v>
      </c>
    </row>
    <row r="662" spans="1:20">
      <c r="A662" s="35">
        <v>44180.608171296299</v>
      </c>
      <c r="B662" s="36" t="s">
        <v>639</v>
      </c>
      <c r="C662" s="37" t="s">
        <v>246</v>
      </c>
      <c r="D662" s="37" t="s">
        <v>39</v>
      </c>
      <c r="E662" s="37" t="s">
        <v>40</v>
      </c>
      <c r="F662" s="37" t="s">
        <v>142</v>
      </c>
      <c r="G662" s="37" t="s">
        <v>41</v>
      </c>
      <c r="H662" s="37" t="s">
        <v>76</v>
      </c>
      <c r="I662" s="38">
        <v>3</v>
      </c>
      <c r="J662" s="38">
        <v>2080</v>
      </c>
      <c r="K662" s="37" t="s">
        <v>42</v>
      </c>
      <c r="L662" s="36" t="s">
        <v>638</v>
      </c>
      <c r="M662" s="35">
        <v>44181.762349537035</v>
      </c>
      <c r="N662" s="37" t="s">
        <v>146</v>
      </c>
      <c r="O662" s="37" t="s">
        <v>54</v>
      </c>
      <c r="P662" s="145">
        <f t="shared" si="51"/>
        <v>1.1541782407366554</v>
      </c>
      <c r="Q662" s="34">
        <f t="shared" si="50"/>
        <v>6240</v>
      </c>
      <c r="R662" s="145">
        <f t="shared" si="52"/>
        <v>0.60817129629629629</v>
      </c>
      <c r="S662" s="145">
        <f t="shared" si="53"/>
        <v>0.76234953703703701</v>
      </c>
      <c r="T662" s="172" t="str">
        <f t="shared" si="54"/>
        <v>Lower Valued</v>
      </c>
    </row>
    <row r="663" spans="1:20">
      <c r="A663" s="35">
        <v>44180.65452546296</v>
      </c>
      <c r="B663" s="36" t="s">
        <v>461</v>
      </c>
      <c r="C663" s="37" t="s">
        <v>462</v>
      </c>
      <c r="D663" s="37" t="s">
        <v>270</v>
      </c>
      <c r="E663" s="37" t="s">
        <v>271</v>
      </c>
      <c r="F663" s="37" t="s">
        <v>142</v>
      </c>
      <c r="G663" s="37" t="s">
        <v>272</v>
      </c>
      <c r="H663" s="37" t="s">
        <v>273</v>
      </c>
      <c r="I663" s="38">
        <v>1</v>
      </c>
      <c r="J663" s="38">
        <v>1500</v>
      </c>
      <c r="K663" s="37" t="s">
        <v>42</v>
      </c>
      <c r="L663" s="36" t="s">
        <v>450</v>
      </c>
      <c r="M663" s="35">
        <v>44181.839918981481</v>
      </c>
      <c r="N663" s="37" t="s">
        <v>146</v>
      </c>
      <c r="O663" s="37" t="s">
        <v>147</v>
      </c>
      <c r="P663" s="145">
        <f t="shared" si="51"/>
        <v>1.1853935185208684</v>
      </c>
      <c r="Q663" s="34">
        <f t="shared" si="50"/>
        <v>1500</v>
      </c>
      <c r="R663" s="145">
        <f t="shared" si="52"/>
        <v>0.65452546296296299</v>
      </c>
      <c r="S663" s="145">
        <f t="shared" si="53"/>
        <v>0.83991898148148147</v>
      </c>
      <c r="T663" s="172" t="str">
        <f t="shared" si="54"/>
        <v>Lower Valued</v>
      </c>
    </row>
    <row r="664" spans="1:20">
      <c r="A664" s="35">
        <v>44180.65452546296</v>
      </c>
      <c r="B664" s="36" t="s">
        <v>461</v>
      </c>
      <c r="C664" s="37" t="s">
        <v>462</v>
      </c>
      <c r="D664" s="37" t="s">
        <v>270</v>
      </c>
      <c r="E664" s="37" t="s">
        <v>271</v>
      </c>
      <c r="F664" s="37" t="s">
        <v>142</v>
      </c>
      <c r="G664" s="37" t="s">
        <v>272</v>
      </c>
      <c r="H664" s="37" t="s">
        <v>274</v>
      </c>
      <c r="I664" s="38">
        <v>1</v>
      </c>
      <c r="J664" s="38">
        <v>1</v>
      </c>
      <c r="K664" s="37" t="s">
        <v>42</v>
      </c>
      <c r="L664" s="36" t="s">
        <v>450</v>
      </c>
      <c r="M664" s="35">
        <v>44181.839918981481</v>
      </c>
      <c r="N664" s="37" t="s">
        <v>146</v>
      </c>
      <c r="O664" s="37" t="s">
        <v>147</v>
      </c>
      <c r="P664" s="145">
        <f t="shared" si="51"/>
        <v>1.1853935185208684</v>
      </c>
      <c r="Q664" s="34">
        <f t="shared" si="50"/>
        <v>1</v>
      </c>
      <c r="R664" s="145">
        <f t="shared" si="52"/>
        <v>0.65452546296296299</v>
      </c>
      <c r="S664" s="145">
        <f t="shared" si="53"/>
        <v>0.83991898148148147</v>
      </c>
      <c r="T664" s="172" t="str">
        <f t="shared" si="54"/>
        <v>Lower Valued</v>
      </c>
    </row>
    <row r="665" spans="1:20">
      <c r="A665" s="35">
        <v>44179.673900462964</v>
      </c>
      <c r="B665" s="36" t="s">
        <v>1005</v>
      </c>
      <c r="C665" s="37" t="s">
        <v>676</v>
      </c>
      <c r="D665" s="37" t="s">
        <v>164</v>
      </c>
      <c r="E665" s="37" t="s">
        <v>167</v>
      </c>
      <c r="F665" s="37" t="s">
        <v>142</v>
      </c>
      <c r="G665" s="37" t="s">
        <v>96</v>
      </c>
      <c r="H665" s="37" t="s">
        <v>209</v>
      </c>
      <c r="I665" s="38">
        <v>8</v>
      </c>
      <c r="J665" s="38">
        <v>3750</v>
      </c>
      <c r="K665" s="37" t="s">
        <v>42</v>
      </c>
      <c r="L665" s="36" t="s">
        <v>1004</v>
      </c>
      <c r="M665" s="35">
        <v>44181.873819444445</v>
      </c>
      <c r="N665" s="37" t="s">
        <v>295</v>
      </c>
      <c r="O665" s="37" t="s">
        <v>464</v>
      </c>
      <c r="P665" s="145">
        <f t="shared" si="51"/>
        <v>2.1999189814814599</v>
      </c>
      <c r="Q665" s="34">
        <f t="shared" si="50"/>
        <v>30000</v>
      </c>
      <c r="R665" s="145">
        <f t="shared" si="52"/>
        <v>0.67390046296296291</v>
      </c>
      <c r="S665" s="145">
        <f t="shared" si="53"/>
        <v>0.87381944444444448</v>
      </c>
      <c r="T665" s="172" t="str">
        <f t="shared" si="54"/>
        <v>High Valued</v>
      </c>
    </row>
    <row r="666" spans="1:20">
      <c r="A666" s="35">
        <v>44180.389918981484</v>
      </c>
      <c r="B666" s="36" t="s">
        <v>798</v>
      </c>
      <c r="C666" s="37" t="s">
        <v>799</v>
      </c>
      <c r="D666" s="37" t="s">
        <v>187</v>
      </c>
      <c r="E666" s="37" t="s">
        <v>188</v>
      </c>
      <c r="F666" s="37" t="s">
        <v>142</v>
      </c>
      <c r="G666" s="37" t="s">
        <v>143</v>
      </c>
      <c r="H666" s="37" t="s">
        <v>189</v>
      </c>
      <c r="I666" s="38">
        <v>1</v>
      </c>
      <c r="J666" s="38">
        <v>9050</v>
      </c>
      <c r="K666" s="37" t="s">
        <v>42</v>
      </c>
      <c r="L666" s="36" t="s">
        <v>795</v>
      </c>
      <c r="M666" s="35">
        <v>44181.896874999999</v>
      </c>
      <c r="N666" s="37" t="s">
        <v>295</v>
      </c>
      <c r="O666" s="37" t="s">
        <v>147</v>
      </c>
      <c r="P666" s="145">
        <f t="shared" si="51"/>
        <v>1.5069560185147566</v>
      </c>
      <c r="Q666" s="34">
        <f t="shared" si="50"/>
        <v>9050</v>
      </c>
      <c r="R666" s="145">
        <f t="shared" si="52"/>
        <v>0.38991898148148146</v>
      </c>
      <c r="S666" s="145">
        <f t="shared" si="53"/>
        <v>0.89687499999999998</v>
      </c>
      <c r="T666" s="172" t="str">
        <f t="shared" si="54"/>
        <v>Lower Valued</v>
      </c>
    </row>
    <row r="667" spans="1:20">
      <c r="A667" s="35">
        <v>44180.727951388886</v>
      </c>
      <c r="B667" s="36" t="s">
        <v>800</v>
      </c>
      <c r="C667" s="37" t="s">
        <v>799</v>
      </c>
      <c r="D667" s="37" t="s">
        <v>94</v>
      </c>
      <c r="E667" s="37" t="s">
        <v>95</v>
      </c>
      <c r="F667" s="37" t="s">
        <v>142</v>
      </c>
      <c r="G667" s="37" t="s">
        <v>96</v>
      </c>
      <c r="H667" s="37" t="s">
        <v>170</v>
      </c>
      <c r="I667" s="38">
        <v>3</v>
      </c>
      <c r="J667" s="38">
        <v>6750</v>
      </c>
      <c r="K667" s="37" t="s">
        <v>42</v>
      </c>
      <c r="L667" s="36" t="s">
        <v>795</v>
      </c>
      <c r="M667" s="35">
        <v>44181.896874999999</v>
      </c>
      <c r="N667" s="37" t="s">
        <v>295</v>
      </c>
      <c r="O667" s="37" t="s">
        <v>147</v>
      </c>
      <c r="P667" s="145">
        <f t="shared" si="51"/>
        <v>1.1689236111124046</v>
      </c>
      <c r="Q667" s="34">
        <f t="shared" si="50"/>
        <v>20250</v>
      </c>
      <c r="R667" s="145">
        <f t="shared" si="52"/>
        <v>0.72795138888888899</v>
      </c>
      <c r="S667" s="145">
        <f t="shared" si="53"/>
        <v>0.89687499999999998</v>
      </c>
      <c r="T667" s="172" t="str">
        <f t="shared" si="54"/>
        <v>High Valued</v>
      </c>
    </row>
    <row r="668" spans="1:20">
      <c r="A668" s="35">
        <v>44180.727951388886</v>
      </c>
      <c r="B668" s="36" t="s">
        <v>800</v>
      </c>
      <c r="C668" s="37" t="s">
        <v>799</v>
      </c>
      <c r="D668" s="37" t="s">
        <v>94</v>
      </c>
      <c r="E668" s="37" t="s">
        <v>107</v>
      </c>
      <c r="F668" s="37" t="s">
        <v>142</v>
      </c>
      <c r="G668" s="37" t="s">
        <v>96</v>
      </c>
      <c r="H668" s="37" t="s">
        <v>108</v>
      </c>
      <c r="I668" s="38">
        <v>1</v>
      </c>
      <c r="J668" s="38">
        <v>23680</v>
      </c>
      <c r="K668" s="37" t="s">
        <v>42</v>
      </c>
      <c r="L668" s="36" t="s">
        <v>795</v>
      </c>
      <c r="M668" s="35">
        <v>44181.896874999999</v>
      </c>
      <c r="N668" s="37" t="s">
        <v>295</v>
      </c>
      <c r="O668" s="37" t="s">
        <v>147</v>
      </c>
      <c r="P668" s="145">
        <f t="shared" si="51"/>
        <v>1.1689236111124046</v>
      </c>
      <c r="Q668" s="34">
        <f t="shared" si="50"/>
        <v>23680</v>
      </c>
      <c r="R668" s="145">
        <f t="shared" si="52"/>
        <v>0.72795138888888899</v>
      </c>
      <c r="S668" s="145">
        <f t="shared" si="53"/>
        <v>0.89687499999999998</v>
      </c>
      <c r="T668" s="172" t="str">
        <f t="shared" si="54"/>
        <v>High Valued</v>
      </c>
    </row>
    <row r="669" spans="1:20">
      <c r="A669" s="35">
        <v>44181.406111111108</v>
      </c>
      <c r="B669" s="36" t="s">
        <v>665</v>
      </c>
      <c r="C669" s="37" t="s">
        <v>653</v>
      </c>
      <c r="D669" s="37" t="s">
        <v>140</v>
      </c>
      <c r="E669" s="37" t="s">
        <v>214</v>
      </c>
      <c r="F669" s="37" t="s">
        <v>142</v>
      </c>
      <c r="G669" s="37" t="s">
        <v>114</v>
      </c>
      <c r="H669" s="37" t="s">
        <v>225</v>
      </c>
      <c r="I669" s="38">
        <v>1</v>
      </c>
      <c r="J669" s="38">
        <v>7050</v>
      </c>
      <c r="K669" s="37" t="s">
        <v>42</v>
      </c>
      <c r="L669" s="36" t="s">
        <v>654</v>
      </c>
      <c r="M669" s="35">
        <v>44182.320277777777</v>
      </c>
      <c r="N669" s="37" t="s">
        <v>146</v>
      </c>
      <c r="O669" s="37" t="s">
        <v>147</v>
      </c>
      <c r="P669" s="145">
        <f t="shared" si="51"/>
        <v>0.914166666669189</v>
      </c>
      <c r="Q669" s="34">
        <f t="shared" si="50"/>
        <v>7050</v>
      </c>
      <c r="R669" s="145">
        <f t="shared" si="52"/>
        <v>0.40611111111111109</v>
      </c>
      <c r="S669" s="145">
        <f t="shared" si="53"/>
        <v>0.32027777777777777</v>
      </c>
      <c r="T669" s="172" t="str">
        <f t="shared" si="54"/>
        <v>Lower Valued</v>
      </c>
    </row>
    <row r="670" spans="1:20">
      <c r="A670" s="35">
        <v>44181.406111111108</v>
      </c>
      <c r="B670" s="36" t="s">
        <v>665</v>
      </c>
      <c r="C670" s="37" t="s">
        <v>653</v>
      </c>
      <c r="D670" s="37" t="s">
        <v>140</v>
      </c>
      <c r="E670" s="37" t="s">
        <v>214</v>
      </c>
      <c r="F670" s="37" t="s">
        <v>142</v>
      </c>
      <c r="G670" s="37" t="s">
        <v>114</v>
      </c>
      <c r="H670" s="37" t="s">
        <v>215</v>
      </c>
      <c r="I670" s="38">
        <v>1</v>
      </c>
      <c r="J670" s="38">
        <v>7450</v>
      </c>
      <c r="K670" s="37" t="s">
        <v>42</v>
      </c>
      <c r="L670" s="36" t="s">
        <v>654</v>
      </c>
      <c r="M670" s="35">
        <v>44182.320277777777</v>
      </c>
      <c r="N670" s="37" t="s">
        <v>146</v>
      </c>
      <c r="O670" s="37" t="s">
        <v>147</v>
      </c>
      <c r="P670" s="145">
        <f t="shared" si="51"/>
        <v>0.914166666669189</v>
      </c>
      <c r="Q670" s="34">
        <f t="shared" si="50"/>
        <v>7450</v>
      </c>
      <c r="R670" s="145">
        <f t="shared" si="52"/>
        <v>0.40611111111111109</v>
      </c>
      <c r="S670" s="145">
        <f t="shared" si="53"/>
        <v>0.32027777777777777</v>
      </c>
      <c r="T670" s="172" t="str">
        <f t="shared" si="54"/>
        <v>Lower Valued</v>
      </c>
    </row>
    <row r="671" spans="1:20">
      <c r="A671" s="35">
        <v>44181.406111111108</v>
      </c>
      <c r="B671" s="36" t="s">
        <v>665</v>
      </c>
      <c r="C671" s="37" t="s">
        <v>653</v>
      </c>
      <c r="D671" s="37" t="s">
        <v>164</v>
      </c>
      <c r="E671" s="37" t="s">
        <v>165</v>
      </c>
      <c r="F671" s="37" t="s">
        <v>142</v>
      </c>
      <c r="G671" s="37" t="s">
        <v>96</v>
      </c>
      <c r="H671" s="37" t="s">
        <v>166</v>
      </c>
      <c r="I671" s="38">
        <v>1</v>
      </c>
      <c r="J671" s="38">
        <v>3750</v>
      </c>
      <c r="K671" s="37" t="s">
        <v>42</v>
      </c>
      <c r="L671" s="36" t="s">
        <v>654</v>
      </c>
      <c r="M671" s="35">
        <v>44182.320277777777</v>
      </c>
      <c r="N671" s="37" t="s">
        <v>146</v>
      </c>
      <c r="O671" s="37" t="s">
        <v>147</v>
      </c>
      <c r="P671" s="145">
        <f t="shared" si="51"/>
        <v>0.914166666669189</v>
      </c>
      <c r="Q671" s="34">
        <f t="shared" si="50"/>
        <v>3750</v>
      </c>
      <c r="R671" s="145">
        <f t="shared" si="52"/>
        <v>0.40611111111111109</v>
      </c>
      <c r="S671" s="145">
        <f t="shared" si="53"/>
        <v>0.32027777777777777</v>
      </c>
      <c r="T671" s="172" t="str">
        <f t="shared" si="54"/>
        <v>Lower Valued</v>
      </c>
    </row>
    <row r="672" spans="1:20">
      <c r="A672" s="35">
        <v>44181.371157407404</v>
      </c>
      <c r="B672" s="36" t="s">
        <v>785</v>
      </c>
      <c r="C672" s="37" t="s">
        <v>491</v>
      </c>
      <c r="D672" s="37" t="s">
        <v>270</v>
      </c>
      <c r="E672" s="37" t="s">
        <v>271</v>
      </c>
      <c r="F672" s="37" t="s">
        <v>142</v>
      </c>
      <c r="G672" s="37" t="s">
        <v>272</v>
      </c>
      <c r="H672" s="37" t="s">
        <v>274</v>
      </c>
      <c r="I672" s="38">
        <v>1</v>
      </c>
      <c r="J672" s="38">
        <v>1</v>
      </c>
      <c r="K672" s="37" t="s">
        <v>42</v>
      </c>
      <c r="L672" s="36" t="s">
        <v>780</v>
      </c>
      <c r="M672" s="35">
        <v>44182.377997685187</v>
      </c>
      <c r="N672" s="37" t="s">
        <v>295</v>
      </c>
      <c r="O672" s="37" t="s">
        <v>147</v>
      </c>
      <c r="P672" s="145">
        <f t="shared" si="51"/>
        <v>1.0068402777833398</v>
      </c>
      <c r="Q672" s="34">
        <f t="shared" si="50"/>
        <v>1</v>
      </c>
      <c r="R672" s="145">
        <f t="shared" si="52"/>
        <v>0.37115740740740738</v>
      </c>
      <c r="S672" s="145">
        <f t="shared" si="53"/>
        <v>0.37799768518518517</v>
      </c>
      <c r="T672" s="172" t="str">
        <f t="shared" si="54"/>
        <v>Lower Valued</v>
      </c>
    </row>
    <row r="673" spans="1:20">
      <c r="A673" s="35">
        <v>44181.371157407404</v>
      </c>
      <c r="B673" s="36" t="s">
        <v>785</v>
      </c>
      <c r="C673" s="37" t="s">
        <v>491</v>
      </c>
      <c r="D673" s="37" t="s">
        <v>270</v>
      </c>
      <c r="E673" s="37" t="s">
        <v>271</v>
      </c>
      <c r="F673" s="37" t="s">
        <v>142</v>
      </c>
      <c r="G673" s="37" t="s">
        <v>272</v>
      </c>
      <c r="H673" s="37" t="s">
        <v>273</v>
      </c>
      <c r="I673" s="38">
        <v>1</v>
      </c>
      <c r="J673" s="38">
        <v>1500</v>
      </c>
      <c r="K673" s="37" t="s">
        <v>42</v>
      </c>
      <c r="L673" s="36" t="s">
        <v>780</v>
      </c>
      <c r="M673" s="35">
        <v>44182.377997685187</v>
      </c>
      <c r="N673" s="37" t="s">
        <v>295</v>
      </c>
      <c r="O673" s="37" t="s">
        <v>147</v>
      </c>
      <c r="P673" s="145">
        <f t="shared" si="51"/>
        <v>1.0068402777833398</v>
      </c>
      <c r="Q673" s="34">
        <f t="shared" si="50"/>
        <v>1500</v>
      </c>
      <c r="R673" s="145">
        <f t="shared" si="52"/>
        <v>0.37115740740740738</v>
      </c>
      <c r="S673" s="145">
        <f t="shared" si="53"/>
        <v>0.37799768518518517</v>
      </c>
      <c r="T673" s="172" t="str">
        <f t="shared" si="54"/>
        <v>Lower Valued</v>
      </c>
    </row>
    <row r="674" spans="1:20">
      <c r="A674" s="35">
        <v>44181.523090277777</v>
      </c>
      <c r="B674" s="36" t="s">
        <v>1010</v>
      </c>
      <c r="C674" s="37" t="s">
        <v>1011</v>
      </c>
      <c r="D674" s="37" t="s">
        <v>39</v>
      </c>
      <c r="E674" s="37" t="s">
        <v>40</v>
      </c>
      <c r="F674" s="37" t="s">
        <v>142</v>
      </c>
      <c r="G674" s="37" t="s">
        <v>41</v>
      </c>
      <c r="H674" s="37" t="s">
        <v>75</v>
      </c>
      <c r="I674" s="38">
        <v>2</v>
      </c>
      <c r="J674" s="38">
        <v>2780</v>
      </c>
      <c r="K674" s="37" t="s">
        <v>42</v>
      </c>
      <c r="L674" s="36" t="s">
        <v>1012</v>
      </c>
      <c r="M674" s="35">
        <v>44182.505266203705</v>
      </c>
      <c r="N674" s="37" t="s">
        <v>146</v>
      </c>
      <c r="O674" s="37" t="s">
        <v>54</v>
      </c>
      <c r="P674" s="145">
        <f t="shared" si="51"/>
        <v>0.98217592592845904</v>
      </c>
      <c r="Q674" s="34">
        <f t="shared" si="50"/>
        <v>5560</v>
      </c>
      <c r="R674" s="145">
        <f t="shared" si="52"/>
        <v>0.52309027777777783</v>
      </c>
      <c r="S674" s="145">
        <f t="shared" si="53"/>
        <v>0.50526620370370368</v>
      </c>
      <c r="T674" s="172" t="str">
        <f t="shared" si="54"/>
        <v>Lower Valued</v>
      </c>
    </row>
    <row r="675" spans="1:20">
      <c r="A675" s="35">
        <v>44181.523090277777</v>
      </c>
      <c r="B675" s="36" t="s">
        <v>1010</v>
      </c>
      <c r="C675" s="37" t="s">
        <v>1011</v>
      </c>
      <c r="D675" s="37" t="s">
        <v>171</v>
      </c>
      <c r="E675" s="37" t="s">
        <v>343</v>
      </c>
      <c r="F675" s="37" t="s">
        <v>142</v>
      </c>
      <c r="G675" s="37" t="s">
        <v>96</v>
      </c>
      <c r="H675" s="37" t="s">
        <v>344</v>
      </c>
      <c r="I675" s="38">
        <v>1</v>
      </c>
      <c r="J675" s="38">
        <v>11000</v>
      </c>
      <c r="K675" s="37" t="s">
        <v>42</v>
      </c>
      <c r="L675" s="36" t="s">
        <v>1012</v>
      </c>
      <c r="M675" s="35">
        <v>44182.505266203705</v>
      </c>
      <c r="N675" s="37" t="s">
        <v>146</v>
      </c>
      <c r="O675" s="37" t="s">
        <v>54</v>
      </c>
      <c r="P675" s="145">
        <f t="shared" si="51"/>
        <v>0.98217592592845904</v>
      </c>
      <c r="Q675" s="34">
        <f t="shared" si="50"/>
        <v>11000</v>
      </c>
      <c r="R675" s="145">
        <f t="shared" si="52"/>
        <v>0.52309027777777783</v>
      </c>
      <c r="S675" s="145">
        <f t="shared" si="53"/>
        <v>0.50526620370370368</v>
      </c>
      <c r="T675" s="172" t="str">
        <f t="shared" si="54"/>
        <v>High Valued</v>
      </c>
    </row>
    <row r="676" spans="1:20">
      <c r="A676" s="35">
        <v>44181.523090277777</v>
      </c>
      <c r="B676" s="36" t="s">
        <v>1010</v>
      </c>
      <c r="C676" s="37" t="s">
        <v>1011</v>
      </c>
      <c r="D676" s="37" t="s">
        <v>94</v>
      </c>
      <c r="E676" s="37" t="s">
        <v>107</v>
      </c>
      <c r="F676" s="37" t="s">
        <v>142</v>
      </c>
      <c r="G676" s="37" t="s">
        <v>96</v>
      </c>
      <c r="H676" s="37" t="s">
        <v>108</v>
      </c>
      <c r="I676" s="38">
        <v>0.5</v>
      </c>
      <c r="J676" s="38">
        <v>23680</v>
      </c>
      <c r="K676" s="37" t="s">
        <v>42</v>
      </c>
      <c r="L676" s="36" t="s">
        <v>1012</v>
      </c>
      <c r="M676" s="35">
        <v>44182.505266203705</v>
      </c>
      <c r="N676" s="37" t="s">
        <v>146</v>
      </c>
      <c r="O676" s="37" t="s">
        <v>54</v>
      </c>
      <c r="P676" s="145">
        <f t="shared" si="51"/>
        <v>0.98217592592845904</v>
      </c>
      <c r="Q676" s="34">
        <f t="shared" si="50"/>
        <v>11840</v>
      </c>
      <c r="R676" s="145">
        <f t="shared" si="52"/>
        <v>0.52309027777777783</v>
      </c>
      <c r="S676" s="145">
        <f t="shared" si="53"/>
        <v>0.50526620370370368</v>
      </c>
      <c r="T676" s="172" t="str">
        <f t="shared" si="54"/>
        <v>High Valued</v>
      </c>
    </row>
    <row r="677" spans="1:20">
      <c r="A677" s="35">
        <v>44180.946886574071</v>
      </c>
      <c r="B677" s="36" t="s">
        <v>412</v>
      </c>
      <c r="C677" s="37" t="s">
        <v>413</v>
      </c>
      <c r="D677" s="37" t="s">
        <v>140</v>
      </c>
      <c r="E677" s="37" t="s">
        <v>214</v>
      </c>
      <c r="F677" s="37" t="s">
        <v>142</v>
      </c>
      <c r="G677" s="37" t="s">
        <v>114</v>
      </c>
      <c r="H677" s="37" t="s">
        <v>225</v>
      </c>
      <c r="I677" s="38">
        <v>5</v>
      </c>
      <c r="J677" s="38">
        <v>7050</v>
      </c>
      <c r="K677" s="37" t="s">
        <v>42</v>
      </c>
      <c r="L677" s="36" t="s">
        <v>414</v>
      </c>
      <c r="M677" s="35">
        <v>44182.507013888891</v>
      </c>
      <c r="N677" s="37" t="s">
        <v>295</v>
      </c>
      <c r="O677" s="37" t="s">
        <v>54</v>
      </c>
      <c r="P677" s="145">
        <f t="shared" si="51"/>
        <v>1.56012731482042</v>
      </c>
      <c r="Q677" s="34">
        <f t="shared" si="50"/>
        <v>35250</v>
      </c>
      <c r="R677" s="145">
        <f t="shared" si="52"/>
        <v>0.94688657407407406</v>
      </c>
      <c r="S677" s="145">
        <f t="shared" si="53"/>
        <v>0.50701388888888888</v>
      </c>
      <c r="T677" s="172" t="str">
        <f t="shared" si="54"/>
        <v>High Valued</v>
      </c>
    </row>
    <row r="678" spans="1:20">
      <c r="A678" s="35">
        <v>44180.950844907406</v>
      </c>
      <c r="B678" s="36" t="s">
        <v>415</v>
      </c>
      <c r="C678" s="37" t="s">
        <v>413</v>
      </c>
      <c r="D678" s="37" t="s">
        <v>140</v>
      </c>
      <c r="E678" s="37" t="s">
        <v>214</v>
      </c>
      <c r="F678" s="37" t="s">
        <v>142</v>
      </c>
      <c r="G678" s="37" t="s">
        <v>114</v>
      </c>
      <c r="H678" s="37" t="s">
        <v>403</v>
      </c>
      <c r="I678" s="38">
        <v>5</v>
      </c>
      <c r="J678" s="38">
        <v>7450</v>
      </c>
      <c r="K678" s="37" t="s">
        <v>42</v>
      </c>
      <c r="L678" s="36" t="s">
        <v>414</v>
      </c>
      <c r="M678" s="35">
        <v>44182.507013888891</v>
      </c>
      <c r="N678" s="37" t="s">
        <v>295</v>
      </c>
      <c r="O678" s="37" t="s">
        <v>54</v>
      </c>
      <c r="P678" s="145">
        <f t="shared" si="51"/>
        <v>1.5561689814858255</v>
      </c>
      <c r="Q678" s="34">
        <f t="shared" si="50"/>
        <v>37250</v>
      </c>
      <c r="R678" s="145">
        <f t="shared" si="52"/>
        <v>0.95084490740740746</v>
      </c>
      <c r="S678" s="145">
        <f t="shared" si="53"/>
        <v>0.50701388888888888</v>
      </c>
      <c r="T678" s="172" t="str">
        <f t="shared" si="54"/>
        <v>High Valued</v>
      </c>
    </row>
    <row r="679" spans="1:20">
      <c r="A679" s="35">
        <v>44181.509895833333</v>
      </c>
      <c r="B679" s="36" t="s">
        <v>963</v>
      </c>
      <c r="C679" s="37" t="s">
        <v>246</v>
      </c>
      <c r="D679" s="37" t="s">
        <v>140</v>
      </c>
      <c r="E679" s="37" t="s">
        <v>214</v>
      </c>
      <c r="F679" s="37" t="s">
        <v>142</v>
      </c>
      <c r="G679" s="37" t="s">
        <v>114</v>
      </c>
      <c r="H679" s="37" t="s">
        <v>225</v>
      </c>
      <c r="I679" s="38">
        <v>10</v>
      </c>
      <c r="J679" s="38">
        <v>7050</v>
      </c>
      <c r="K679" s="37" t="s">
        <v>42</v>
      </c>
      <c r="L679" s="36" t="s">
        <v>941</v>
      </c>
      <c r="M679" s="35">
        <v>44182.533067129632</v>
      </c>
      <c r="N679" s="37" t="s">
        <v>146</v>
      </c>
      <c r="O679" s="37" t="s">
        <v>54</v>
      </c>
      <c r="P679" s="145">
        <f t="shared" si="51"/>
        <v>1.0231712962995516</v>
      </c>
      <c r="Q679" s="34">
        <f t="shared" si="50"/>
        <v>70500</v>
      </c>
      <c r="R679" s="145">
        <f t="shared" si="52"/>
        <v>0.50989583333333333</v>
      </c>
      <c r="S679" s="145">
        <f t="shared" si="53"/>
        <v>0.53306712962962965</v>
      </c>
      <c r="T679" s="172" t="str">
        <f t="shared" si="54"/>
        <v>High Valued</v>
      </c>
    </row>
    <row r="680" spans="1:20">
      <c r="A680" s="35">
        <v>44181.588182870371</v>
      </c>
      <c r="B680" s="36" t="s">
        <v>964</v>
      </c>
      <c r="C680" s="37" t="s">
        <v>246</v>
      </c>
      <c r="D680" s="37" t="s">
        <v>164</v>
      </c>
      <c r="E680" s="37" t="s">
        <v>167</v>
      </c>
      <c r="F680" s="37" t="s">
        <v>142</v>
      </c>
      <c r="G680" s="37" t="s">
        <v>96</v>
      </c>
      <c r="H680" s="37" t="s">
        <v>169</v>
      </c>
      <c r="I680" s="38">
        <v>5</v>
      </c>
      <c r="J680" s="38">
        <v>10650</v>
      </c>
      <c r="K680" s="37" t="s">
        <v>42</v>
      </c>
      <c r="L680" s="36" t="s">
        <v>941</v>
      </c>
      <c r="M680" s="35">
        <v>44182.533067129632</v>
      </c>
      <c r="N680" s="37" t="s">
        <v>146</v>
      </c>
      <c r="O680" s="37" t="s">
        <v>54</v>
      </c>
      <c r="P680" s="145">
        <f t="shared" si="51"/>
        <v>0.94488425926101627</v>
      </c>
      <c r="Q680" s="34">
        <f t="shared" si="50"/>
        <v>53250</v>
      </c>
      <c r="R680" s="145">
        <f t="shared" si="52"/>
        <v>0.58818287037037031</v>
      </c>
      <c r="S680" s="145">
        <f t="shared" si="53"/>
        <v>0.53306712962962965</v>
      </c>
      <c r="T680" s="172" t="str">
        <f t="shared" si="54"/>
        <v>High Valued</v>
      </c>
    </row>
    <row r="681" spans="1:20">
      <c r="A681" s="35">
        <v>44181.599363425928</v>
      </c>
      <c r="B681" s="36" t="s">
        <v>496</v>
      </c>
      <c r="C681" s="37" t="s">
        <v>100</v>
      </c>
      <c r="D681" s="37" t="s">
        <v>39</v>
      </c>
      <c r="E681" s="37" t="s">
        <v>40</v>
      </c>
      <c r="F681" s="37" t="s">
        <v>142</v>
      </c>
      <c r="G681" s="37" t="s">
        <v>41</v>
      </c>
      <c r="H681" s="37" t="s">
        <v>75</v>
      </c>
      <c r="I681" s="38">
        <v>2</v>
      </c>
      <c r="J681" s="38">
        <v>2780</v>
      </c>
      <c r="K681" s="37" t="s">
        <v>42</v>
      </c>
      <c r="L681" s="36" t="s">
        <v>492</v>
      </c>
      <c r="M681" s="35">
        <v>44182.568043981482</v>
      </c>
      <c r="N681" s="37" t="s">
        <v>146</v>
      </c>
      <c r="O681" s="37" t="s">
        <v>147</v>
      </c>
      <c r="P681" s="145">
        <f t="shared" si="51"/>
        <v>0.968680555553874</v>
      </c>
      <c r="Q681" s="34">
        <f t="shared" si="50"/>
        <v>5560</v>
      </c>
      <c r="R681" s="145">
        <f t="shared" si="52"/>
        <v>0.59936342592592595</v>
      </c>
      <c r="S681" s="145">
        <f t="shared" si="53"/>
        <v>0.5680439814814815</v>
      </c>
      <c r="T681" s="172" t="str">
        <f t="shared" si="54"/>
        <v>Lower Valued</v>
      </c>
    </row>
    <row r="682" spans="1:20">
      <c r="A682" s="35">
        <v>44181.739444444444</v>
      </c>
      <c r="B682" s="36" t="s">
        <v>1206</v>
      </c>
      <c r="C682" s="37" t="s">
        <v>99</v>
      </c>
      <c r="D682" s="37" t="s">
        <v>140</v>
      </c>
      <c r="E682" s="37" t="s">
        <v>141</v>
      </c>
      <c r="F682" s="37" t="s">
        <v>142</v>
      </c>
      <c r="G682" s="37" t="s">
        <v>143</v>
      </c>
      <c r="H682" s="37" t="s">
        <v>313</v>
      </c>
      <c r="I682" s="38">
        <v>4</v>
      </c>
      <c r="J682" s="38">
        <v>10050</v>
      </c>
      <c r="K682" s="37" t="s">
        <v>42</v>
      </c>
      <c r="L682" s="36" t="s">
        <v>1200</v>
      </c>
      <c r="M682" s="35">
        <v>44182.569444444445</v>
      </c>
      <c r="N682" s="37" t="s">
        <v>146</v>
      </c>
      <c r="O682" s="37" t="s">
        <v>147</v>
      </c>
      <c r="P682" s="145">
        <f t="shared" si="51"/>
        <v>0.83000000000174623</v>
      </c>
      <c r="Q682" s="34">
        <f t="shared" si="50"/>
        <v>40200</v>
      </c>
      <c r="R682" s="145">
        <f t="shared" si="52"/>
        <v>0.73944444444444446</v>
      </c>
      <c r="S682" s="145">
        <f t="shared" si="53"/>
        <v>0.56944444444444442</v>
      </c>
      <c r="T682" s="172" t="str">
        <f t="shared" si="54"/>
        <v>High Valued</v>
      </c>
    </row>
    <row r="683" spans="1:20">
      <c r="A683" s="35">
        <v>44181.725995370369</v>
      </c>
      <c r="B683" s="36" t="s">
        <v>910</v>
      </c>
      <c r="C683" s="37" t="s">
        <v>911</v>
      </c>
      <c r="D683" s="37" t="s">
        <v>140</v>
      </c>
      <c r="E683" s="37" t="s">
        <v>214</v>
      </c>
      <c r="F683" s="37" t="s">
        <v>142</v>
      </c>
      <c r="G683" s="37" t="s">
        <v>114</v>
      </c>
      <c r="H683" s="37" t="s">
        <v>403</v>
      </c>
      <c r="I683" s="38">
        <v>1</v>
      </c>
      <c r="J683" s="38">
        <v>7450</v>
      </c>
      <c r="K683" s="37" t="s">
        <v>42</v>
      </c>
      <c r="L683" s="36" t="s">
        <v>908</v>
      </c>
      <c r="M683" s="35">
        <v>44182.58090277778</v>
      </c>
      <c r="N683" s="37" t="s">
        <v>295</v>
      </c>
      <c r="O683" s="37" t="s">
        <v>147</v>
      </c>
      <c r="P683" s="145">
        <f t="shared" si="51"/>
        <v>0.85490740741079208</v>
      </c>
      <c r="Q683" s="34">
        <f t="shared" si="50"/>
        <v>7450</v>
      </c>
      <c r="R683" s="145">
        <f t="shared" si="52"/>
        <v>0.72599537037037043</v>
      </c>
      <c r="S683" s="145">
        <f t="shared" si="53"/>
        <v>0.58090277777777777</v>
      </c>
      <c r="T683" s="172" t="str">
        <f t="shared" si="54"/>
        <v>Lower Valued</v>
      </c>
    </row>
    <row r="684" spans="1:20">
      <c r="A684" s="35">
        <v>44181.619143518517</v>
      </c>
      <c r="B684" s="36" t="s">
        <v>843</v>
      </c>
      <c r="C684" s="37" t="s">
        <v>844</v>
      </c>
      <c r="D684" s="37" t="s">
        <v>140</v>
      </c>
      <c r="E684" s="37" t="s">
        <v>214</v>
      </c>
      <c r="F684" s="37" t="s">
        <v>142</v>
      </c>
      <c r="G684" s="37" t="s">
        <v>114</v>
      </c>
      <c r="H684" s="37" t="s">
        <v>225</v>
      </c>
      <c r="I684" s="38">
        <v>10</v>
      </c>
      <c r="J684" s="38">
        <v>7050</v>
      </c>
      <c r="K684" s="37" t="s">
        <v>42</v>
      </c>
      <c r="L684" s="36" t="s">
        <v>845</v>
      </c>
      <c r="M684" s="35">
        <v>44182.593715277777</v>
      </c>
      <c r="N684" s="37" t="s">
        <v>146</v>
      </c>
      <c r="O684" s="37" t="s">
        <v>147</v>
      </c>
      <c r="P684" s="145">
        <f t="shared" si="51"/>
        <v>0.97457175925956108</v>
      </c>
      <c r="Q684" s="34">
        <f t="shared" si="50"/>
        <v>70500</v>
      </c>
      <c r="R684" s="145">
        <f t="shared" si="52"/>
        <v>0.61914351851851845</v>
      </c>
      <c r="S684" s="145">
        <f t="shared" si="53"/>
        <v>0.59371527777777777</v>
      </c>
      <c r="T684" s="172" t="str">
        <f t="shared" si="54"/>
        <v>High Valued</v>
      </c>
    </row>
    <row r="685" spans="1:20">
      <c r="A685" s="35">
        <v>44181.365347222221</v>
      </c>
      <c r="B685" s="36" t="s">
        <v>230</v>
      </c>
      <c r="C685" s="37" t="s">
        <v>212</v>
      </c>
      <c r="D685" s="37" t="s">
        <v>140</v>
      </c>
      <c r="E685" s="37" t="s">
        <v>141</v>
      </c>
      <c r="F685" s="37" t="s">
        <v>142</v>
      </c>
      <c r="G685" s="37" t="s">
        <v>143</v>
      </c>
      <c r="H685" s="37" t="s">
        <v>144</v>
      </c>
      <c r="I685" s="38">
        <v>3</v>
      </c>
      <c r="J685" s="38">
        <v>11200</v>
      </c>
      <c r="K685" s="37" t="s">
        <v>42</v>
      </c>
      <c r="L685" s="36" t="s">
        <v>190</v>
      </c>
      <c r="M685" s="35">
        <v>44182.597673611112</v>
      </c>
      <c r="N685" s="37" t="s">
        <v>146</v>
      </c>
      <c r="O685" s="37" t="s">
        <v>54</v>
      </c>
      <c r="P685" s="145">
        <f t="shared" si="51"/>
        <v>1.2323263888902147</v>
      </c>
      <c r="Q685" s="34">
        <f t="shared" si="50"/>
        <v>33600</v>
      </c>
      <c r="R685" s="145">
        <f t="shared" si="52"/>
        <v>0.36534722222222221</v>
      </c>
      <c r="S685" s="145">
        <f t="shared" si="53"/>
        <v>0.59767361111111106</v>
      </c>
      <c r="T685" s="172" t="str">
        <f t="shared" si="54"/>
        <v>High Valued</v>
      </c>
    </row>
    <row r="686" spans="1:20">
      <c r="A686" s="35">
        <v>44181.683171296296</v>
      </c>
      <c r="B686" s="36" t="s">
        <v>1050</v>
      </c>
      <c r="C686" s="37" t="s">
        <v>658</v>
      </c>
      <c r="D686" s="37" t="s">
        <v>43</v>
      </c>
      <c r="E686" s="37" t="s">
        <v>504</v>
      </c>
      <c r="F686" s="37" t="s">
        <v>142</v>
      </c>
      <c r="G686" s="37" t="s">
        <v>118</v>
      </c>
      <c r="H686" s="37" t="s">
        <v>631</v>
      </c>
      <c r="I686" s="38">
        <v>1</v>
      </c>
      <c r="J686" s="38">
        <v>7500</v>
      </c>
      <c r="K686" s="37" t="s">
        <v>42</v>
      </c>
      <c r="L686" s="36" t="s">
        <v>1046</v>
      </c>
      <c r="M686" s="35">
        <v>44182.62228009259</v>
      </c>
      <c r="N686" s="37" t="s">
        <v>146</v>
      </c>
      <c r="O686" s="37" t="s">
        <v>147</v>
      </c>
      <c r="P686" s="145">
        <f t="shared" si="51"/>
        <v>0.93910879629402189</v>
      </c>
      <c r="Q686" s="34">
        <f t="shared" si="50"/>
        <v>7500</v>
      </c>
      <c r="R686" s="145">
        <f t="shared" si="52"/>
        <v>0.68317129629629625</v>
      </c>
      <c r="S686" s="145">
        <f t="shared" si="53"/>
        <v>0.62228009259259254</v>
      </c>
      <c r="T686" s="172" t="str">
        <f t="shared" si="54"/>
        <v>Lower Valued</v>
      </c>
    </row>
    <row r="687" spans="1:20">
      <c r="A687" s="35">
        <v>44181.683171296296</v>
      </c>
      <c r="B687" s="36" t="s">
        <v>1050</v>
      </c>
      <c r="C687" s="37" t="s">
        <v>658</v>
      </c>
      <c r="D687" s="37" t="s">
        <v>171</v>
      </c>
      <c r="E687" s="37" t="s">
        <v>172</v>
      </c>
      <c r="F687" s="37" t="s">
        <v>142</v>
      </c>
      <c r="G687" s="37" t="s">
        <v>96</v>
      </c>
      <c r="H687" s="37" t="s">
        <v>174</v>
      </c>
      <c r="I687" s="38">
        <v>1</v>
      </c>
      <c r="J687" s="38">
        <v>7800</v>
      </c>
      <c r="K687" s="37" t="s">
        <v>42</v>
      </c>
      <c r="L687" s="36" t="s">
        <v>1046</v>
      </c>
      <c r="M687" s="35">
        <v>44182.62228009259</v>
      </c>
      <c r="N687" s="37" t="s">
        <v>146</v>
      </c>
      <c r="O687" s="37" t="s">
        <v>147</v>
      </c>
      <c r="P687" s="145">
        <f t="shared" si="51"/>
        <v>0.93910879629402189</v>
      </c>
      <c r="Q687" s="34">
        <f t="shared" si="50"/>
        <v>7800</v>
      </c>
      <c r="R687" s="145">
        <f t="shared" si="52"/>
        <v>0.68317129629629625</v>
      </c>
      <c r="S687" s="145">
        <f t="shared" si="53"/>
        <v>0.62228009259259254</v>
      </c>
      <c r="T687" s="172" t="str">
        <f t="shared" si="54"/>
        <v>Lower Valued</v>
      </c>
    </row>
    <row r="688" spans="1:20">
      <c r="A688" s="35">
        <v>44181.683171296296</v>
      </c>
      <c r="B688" s="36" t="s">
        <v>1050</v>
      </c>
      <c r="C688" s="37" t="s">
        <v>658</v>
      </c>
      <c r="D688" s="37" t="s">
        <v>530</v>
      </c>
      <c r="E688" s="37" t="s">
        <v>531</v>
      </c>
      <c r="F688" s="37" t="s">
        <v>142</v>
      </c>
      <c r="G688" s="37" t="s">
        <v>532</v>
      </c>
      <c r="H688" s="37" t="s">
        <v>651</v>
      </c>
      <c r="I688" s="38">
        <v>1</v>
      </c>
      <c r="J688" s="38">
        <v>4200</v>
      </c>
      <c r="K688" s="37" t="s">
        <v>42</v>
      </c>
      <c r="L688" s="36" t="s">
        <v>1046</v>
      </c>
      <c r="M688" s="35">
        <v>44182.62228009259</v>
      </c>
      <c r="N688" s="37" t="s">
        <v>146</v>
      </c>
      <c r="O688" s="37" t="s">
        <v>147</v>
      </c>
      <c r="P688" s="145">
        <f t="shared" si="51"/>
        <v>0.93910879629402189</v>
      </c>
      <c r="Q688" s="34">
        <f t="shared" si="50"/>
        <v>4200</v>
      </c>
      <c r="R688" s="145">
        <f t="shared" si="52"/>
        <v>0.68317129629629625</v>
      </c>
      <c r="S688" s="145">
        <f t="shared" si="53"/>
        <v>0.62228009259259254</v>
      </c>
      <c r="T688" s="172" t="str">
        <f t="shared" si="54"/>
        <v>Lower Valued</v>
      </c>
    </row>
    <row r="689" spans="1:20">
      <c r="A689" s="35">
        <v>44181.683171296296</v>
      </c>
      <c r="B689" s="36" t="s">
        <v>1050</v>
      </c>
      <c r="C689" s="37" t="s">
        <v>658</v>
      </c>
      <c r="D689" s="37" t="s">
        <v>94</v>
      </c>
      <c r="E689" s="37" t="s">
        <v>95</v>
      </c>
      <c r="F689" s="37" t="s">
        <v>142</v>
      </c>
      <c r="G689" s="37" t="s">
        <v>96</v>
      </c>
      <c r="H689" s="37" t="s">
        <v>170</v>
      </c>
      <c r="I689" s="38">
        <v>2</v>
      </c>
      <c r="J689" s="38">
        <v>6750</v>
      </c>
      <c r="K689" s="37" t="s">
        <v>42</v>
      </c>
      <c r="L689" s="36" t="s">
        <v>1046</v>
      </c>
      <c r="M689" s="35">
        <v>44182.62228009259</v>
      </c>
      <c r="N689" s="37" t="s">
        <v>146</v>
      </c>
      <c r="O689" s="37" t="s">
        <v>147</v>
      </c>
      <c r="P689" s="145">
        <f t="shared" si="51"/>
        <v>0.93910879629402189</v>
      </c>
      <c r="Q689" s="34">
        <f t="shared" si="50"/>
        <v>13500</v>
      </c>
      <c r="R689" s="145">
        <f t="shared" si="52"/>
        <v>0.68317129629629625</v>
      </c>
      <c r="S689" s="145">
        <f t="shared" si="53"/>
        <v>0.62228009259259254</v>
      </c>
      <c r="T689" s="172" t="str">
        <f t="shared" si="54"/>
        <v>High Valued</v>
      </c>
    </row>
    <row r="690" spans="1:20">
      <c r="A690" s="35">
        <v>44181.683171296296</v>
      </c>
      <c r="B690" s="36" t="s">
        <v>1050</v>
      </c>
      <c r="C690" s="37" t="s">
        <v>658</v>
      </c>
      <c r="D690" s="37" t="s">
        <v>94</v>
      </c>
      <c r="E690" s="37" t="s">
        <v>95</v>
      </c>
      <c r="F690" s="37" t="s">
        <v>142</v>
      </c>
      <c r="G690" s="37" t="s">
        <v>96</v>
      </c>
      <c r="H690" s="37" t="s">
        <v>98</v>
      </c>
      <c r="I690" s="38">
        <v>1</v>
      </c>
      <c r="J690" s="38">
        <v>8500</v>
      </c>
      <c r="K690" s="37" t="s">
        <v>42</v>
      </c>
      <c r="L690" s="36" t="s">
        <v>1046</v>
      </c>
      <c r="M690" s="35">
        <v>44182.62228009259</v>
      </c>
      <c r="N690" s="37" t="s">
        <v>146</v>
      </c>
      <c r="O690" s="37" t="s">
        <v>147</v>
      </c>
      <c r="P690" s="145">
        <f t="shared" si="51"/>
        <v>0.93910879629402189</v>
      </c>
      <c r="Q690" s="34">
        <f t="shared" si="50"/>
        <v>8500</v>
      </c>
      <c r="R690" s="145">
        <f t="shared" si="52"/>
        <v>0.68317129629629625</v>
      </c>
      <c r="S690" s="145">
        <f t="shared" si="53"/>
        <v>0.62228009259259254</v>
      </c>
      <c r="T690" s="172" t="str">
        <f t="shared" si="54"/>
        <v>Lower Valued</v>
      </c>
    </row>
    <row r="691" spans="1:20">
      <c r="A691" s="35">
        <v>44181.683171296296</v>
      </c>
      <c r="B691" s="36" t="s">
        <v>1050</v>
      </c>
      <c r="C691" s="37" t="s">
        <v>658</v>
      </c>
      <c r="D691" s="37" t="s">
        <v>39</v>
      </c>
      <c r="E691" s="37" t="s">
        <v>40</v>
      </c>
      <c r="F691" s="37" t="s">
        <v>142</v>
      </c>
      <c r="G691" s="37" t="s">
        <v>41</v>
      </c>
      <c r="H691" s="37" t="s">
        <v>75</v>
      </c>
      <c r="I691" s="38">
        <v>3</v>
      </c>
      <c r="J691" s="38">
        <v>2780</v>
      </c>
      <c r="K691" s="37" t="s">
        <v>42</v>
      </c>
      <c r="L691" s="36" t="s">
        <v>1046</v>
      </c>
      <c r="M691" s="35">
        <v>44182.62228009259</v>
      </c>
      <c r="N691" s="37" t="s">
        <v>146</v>
      </c>
      <c r="O691" s="37" t="s">
        <v>147</v>
      </c>
      <c r="P691" s="145">
        <f t="shared" si="51"/>
        <v>0.93910879629402189</v>
      </c>
      <c r="Q691" s="34">
        <f t="shared" si="50"/>
        <v>8340</v>
      </c>
      <c r="R691" s="145">
        <f t="shared" si="52"/>
        <v>0.68317129629629625</v>
      </c>
      <c r="S691" s="145">
        <f t="shared" si="53"/>
        <v>0.62228009259259254</v>
      </c>
      <c r="T691" s="172" t="str">
        <f t="shared" si="54"/>
        <v>Lower Valued</v>
      </c>
    </row>
    <row r="692" spans="1:20">
      <c r="A692" s="35">
        <v>44181.683171296296</v>
      </c>
      <c r="B692" s="36" t="s">
        <v>1050</v>
      </c>
      <c r="C692" s="37" t="s">
        <v>658</v>
      </c>
      <c r="D692" s="37" t="s">
        <v>140</v>
      </c>
      <c r="E692" s="37" t="s">
        <v>214</v>
      </c>
      <c r="F692" s="37" t="s">
        <v>142</v>
      </c>
      <c r="G692" s="37" t="s">
        <v>114</v>
      </c>
      <c r="H692" s="37" t="s">
        <v>403</v>
      </c>
      <c r="I692" s="38">
        <v>1</v>
      </c>
      <c r="J692" s="38">
        <v>7450</v>
      </c>
      <c r="K692" s="37" t="s">
        <v>42</v>
      </c>
      <c r="L692" s="36" t="s">
        <v>1046</v>
      </c>
      <c r="M692" s="35">
        <v>44182.62228009259</v>
      </c>
      <c r="N692" s="37" t="s">
        <v>146</v>
      </c>
      <c r="O692" s="37" t="s">
        <v>147</v>
      </c>
      <c r="P692" s="145">
        <f t="shared" si="51"/>
        <v>0.93910879629402189</v>
      </c>
      <c r="Q692" s="34">
        <f t="shared" si="50"/>
        <v>7450</v>
      </c>
      <c r="R692" s="145">
        <f t="shared" si="52"/>
        <v>0.68317129629629625</v>
      </c>
      <c r="S692" s="145">
        <f t="shared" si="53"/>
        <v>0.62228009259259254</v>
      </c>
      <c r="T692" s="172" t="str">
        <f t="shared" si="54"/>
        <v>Lower Valued</v>
      </c>
    </row>
    <row r="693" spans="1:20">
      <c r="A693" s="35">
        <v>44181.683171296296</v>
      </c>
      <c r="B693" s="36" t="s">
        <v>1050</v>
      </c>
      <c r="C693" s="37" t="s">
        <v>658</v>
      </c>
      <c r="D693" s="37" t="s">
        <v>140</v>
      </c>
      <c r="E693" s="37" t="s">
        <v>214</v>
      </c>
      <c r="F693" s="37" t="s">
        <v>142</v>
      </c>
      <c r="G693" s="37" t="s">
        <v>114</v>
      </c>
      <c r="H693" s="37" t="s">
        <v>225</v>
      </c>
      <c r="I693" s="38">
        <v>3</v>
      </c>
      <c r="J693" s="38">
        <v>7050</v>
      </c>
      <c r="K693" s="37" t="s">
        <v>42</v>
      </c>
      <c r="L693" s="36" t="s">
        <v>1046</v>
      </c>
      <c r="M693" s="35">
        <v>44182.62228009259</v>
      </c>
      <c r="N693" s="37" t="s">
        <v>146</v>
      </c>
      <c r="O693" s="37" t="s">
        <v>147</v>
      </c>
      <c r="P693" s="145">
        <f t="shared" si="51"/>
        <v>0.93910879629402189</v>
      </c>
      <c r="Q693" s="34">
        <f t="shared" si="50"/>
        <v>21150</v>
      </c>
      <c r="R693" s="145">
        <f t="shared" si="52"/>
        <v>0.68317129629629625</v>
      </c>
      <c r="S693" s="145">
        <f t="shared" si="53"/>
        <v>0.62228009259259254</v>
      </c>
      <c r="T693" s="172" t="str">
        <f t="shared" si="54"/>
        <v>High Valued</v>
      </c>
    </row>
    <row r="694" spans="1:20">
      <c r="A694" s="35">
        <v>44181.683171296296</v>
      </c>
      <c r="B694" s="36" t="s">
        <v>1050</v>
      </c>
      <c r="C694" s="37" t="s">
        <v>658</v>
      </c>
      <c r="D694" s="37" t="s">
        <v>284</v>
      </c>
      <c r="E694" s="37" t="s">
        <v>285</v>
      </c>
      <c r="F694" s="37" t="s">
        <v>142</v>
      </c>
      <c r="G694" s="37" t="s">
        <v>70</v>
      </c>
      <c r="H694" s="37" t="s">
        <v>286</v>
      </c>
      <c r="I694" s="38">
        <v>1</v>
      </c>
      <c r="J694" s="38">
        <v>3000</v>
      </c>
      <c r="K694" s="37" t="s">
        <v>42</v>
      </c>
      <c r="L694" s="36" t="s">
        <v>1046</v>
      </c>
      <c r="M694" s="35">
        <v>44182.62228009259</v>
      </c>
      <c r="N694" s="37" t="s">
        <v>146</v>
      </c>
      <c r="O694" s="37" t="s">
        <v>147</v>
      </c>
      <c r="P694" s="145">
        <f t="shared" si="51"/>
        <v>0.93910879629402189</v>
      </c>
      <c r="Q694" s="34">
        <f t="shared" si="50"/>
        <v>3000</v>
      </c>
      <c r="R694" s="145">
        <f t="shared" si="52"/>
        <v>0.68317129629629625</v>
      </c>
      <c r="S694" s="145">
        <f t="shared" si="53"/>
        <v>0.62228009259259254</v>
      </c>
      <c r="T694" s="172" t="str">
        <f t="shared" si="54"/>
        <v>Lower Valued</v>
      </c>
    </row>
    <row r="695" spans="1:20">
      <c r="A695" s="35">
        <v>44181.683171296296</v>
      </c>
      <c r="B695" s="36" t="s">
        <v>1050</v>
      </c>
      <c r="C695" s="37" t="s">
        <v>658</v>
      </c>
      <c r="D695" s="37" t="s">
        <v>164</v>
      </c>
      <c r="E695" s="37" t="s">
        <v>167</v>
      </c>
      <c r="F695" s="37" t="s">
        <v>142</v>
      </c>
      <c r="G695" s="37" t="s">
        <v>96</v>
      </c>
      <c r="H695" s="37" t="s">
        <v>169</v>
      </c>
      <c r="I695" s="38">
        <v>2</v>
      </c>
      <c r="J695" s="38">
        <v>10650</v>
      </c>
      <c r="K695" s="37" t="s">
        <v>42</v>
      </c>
      <c r="L695" s="36" t="s">
        <v>1046</v>
      </c>
      <c r="M695" s="35">
        <v>44182.62228009259</v>
      </c>
      <c r="N695" s="37" t="s">
        <v>146</v>
      </c>
      <c r="O695" s="37" t="s">
        <v>147</v>
      </c>
      <c r="P695" s="145">
        <f t="shared" si="51"/>
        <v>0.93910879629402189</v>
      </c>
      <c r="Q695" s="34">
        <f t="shared" si="50"/>
        <v>21300</v>
      </c>
      <c r="R695" s="145">
        <f t="shared" si="52"/>
        <v>0.68317129629629625</v>
      </c>
      <c r="S695" s="145">
        <f t="shared" si="53"/>
        <v>0.62228009259259254</v>
      </c>
      <c r="T695" s="172" t="str">
        <f t="shared" si="54"/>
        <v>High Valued</v>
      </c>
    </row>
    <row r="696" spans="1:20">
      <c r="A696" s="35">
        <v>44181.683171296296</v>
      </c>
      <c r="B696" s="36" t="s">
        <v>1050</v>
      </c>
      <c r="C696" s="37" t="s">
        <v>658</v>
      </c>
      <c r="D696" s="37" t="s">
        <v>164</v>
      </c>
      <c r="E696" s="37" t="s">
        <v>167</v>
      </c>
      <c r="F696" s="37" t="s">
        <v>142</v>
      </c>
      <c r="G696" s="37" t="s">
        <v>96</v>
      </c>
      <c r="H696" s="37" t="s">
        <v>244</v>
      </c>
      <c r="I696" s="38">
        <v>1</v>
      </c>
      <c r="J696" s="38">
        <v>4550</v>
      </c>
      <c r="K696" s="37" t="s">
        <v>42</v>
      </c>
      <c r="L696" s="36" t="s">
        <v>1046</v>
      </c>
      <c r="M696" s="35">
        <v>44182.62228009259</v>
      </c>
      <c r="N696" s="37" t="s">
        <v>146</v>
      </c>
      <c r="O696" s="37" t="s">
        <v>147</v>
      </c>
      <c r="P696" s="145">
        <f t="shared" si="51"/>
        <v>0.93910879629402189</v>
      </c>
      <c r="Q696" s="34">
        <f t="shared" si="50"/>
        <v>4550</v>
      </c>
      <c r="R696" s="145">
        <f t="shared" si="52"/>
        <v>0.68317129629629625</v>
      </c>
      <c r="S696" s="145">
        <f t="shared" si="53"/>
        <v>0.62228009259259254</v>
      </c>
      <c r="T696" s="172" t="str">
        <f t="shared" si="54"/>
        <v>Lower Valued</v>
      </c>
    </row>
    <row r="697" spans="1:20">
      <c r="A697" s="35">
        <v>44181.683171296296</v>
      </c>
      <c r="B697" s="36" t="s">
        <v>1050</v>
      </c>
      <c r="C697" s="37" t="s">
        <v>658</v>
      </c>
      <c r="D697" s="37" t="s">
        <v>164</v>
      </c>
      <c r="E697" s="37" t="s">
        <v>165</v>
      </c>
      <c r="F697" s="37" t="s">
        <v>142</v>
      </c>
      <c r="G697" s="37" t="s">
        <v>96</v>
      </c>
      <c r="H697" s="37" t="s">
        <v>166</v>
      </c>
      <c r="I697" s="38">
        <v>2</v>
      </c>
      <c r="J697" s="38">
        <v>3750</v>
      </c>
      <c r="K697" s="37" t="s">
        <v>42</v>
      </c>
      <c r="L697" s="36" t="s">
        <v>1046</v>
      </c>
      <c r="M697" s="35">
        <v>44182.62228009259</v>
      </c>
      <c r="N697" s="37" t="s">
        <v>146</v>
      </c>
      <c r="O697" s="37" t="s">
        <v>147</v>
      </c>
      <c r="P697" s="145">
        <f t="shared" si="51"/>
        <v>0.93910879629402189</v>
      </c>
      <c r="Q697" s="34">
        <f t="shared" si="50"/>
        <v>7500</v>
      </c>
      <c r="R697" s="145">
        <f t="shared" si="52"/>
        <v>0.68317129629629625</v>
      </c>
      <c r="S697" s="145">
        <f t="shared" si="53"/>
        <v>0.62228009259259254</v>
      </c>
      <c r="T697" s="172" t="str">
        <f t="shared" si="54"/>
        <v>Lower Valued</v>
      </c>
    </row>
    <row r="698" spans="1:20">
      <c r="A698" s="35">
        <v>44181.415138888886</v>
      </c>
      <c r="B698" s="36" t="s">
        <v>1128</v>
      </c>
      <c r="C698" s="37" t="s">
        <v>1129</v>
      </c>
      <c r="D698" s="37" t="s">
        <v>94</v>
      </c>
      <c r="E698" s="37" t="s">
        <v>95</v>
      </c>
      <c r="F698" s="37" t="s">
        <v>142</v>
      </c>
      <c r="G698" s="37" t="s">
        <v>96</v>
      </c>
      <c r="H698" s="37" t="s">
        <v>170</v>
      </c>
      <c r="I698" s="38">
        <v>1</v>
      </c>
      <c r="J698" s="38">
        <v>6750</v>
      </c>
      <c r="K698" s="37" t="s">
        <v>42</v>
      </c>
      <c r="L698" s="36" t="s">
        <v>1123</v>
      </c>
      <c r="M698" s="35">
        <v>44182.629953703705</v>
      </c>
      <c r="N698" s="37" t="s">
        <v>146</v>
      </c>
      <c r="O698" s="37" t="s">
        <v>147</v>
      </c>
      <c r="P698" s="145">
        <f t="shared" si="51"/>
        <v>1.2148148148189648</v>
      </c>
      <c r="Q698" s="34">
        <f t="shared" si="50"/>
        <v>6750</v>
      </c>
      <c r="R698" s="145">
        <f t="shared" si="52"/>
        <v>0.41513888888888889</v>
      </c>
      <c r="S698" s="145">
        <f t="shared" si="53"/>
        <v>0.62995370370370374</v>
      </c>
      <c r="T698" s="172" t="str">
        <f t="shared" si="54"/>
        <v>Lower Valued</v>
      </c>
    </row>
    <row r="699" spans="1:20">
      <c r="A699" s="35">
        <v>44181.458819444444</v>
      </c>
      <c r="B699" s="36" t="s">
        <v>1137</v>
      </c>
      <c r="C699" s="37" t="s">
        <v>1058</v>
      </c>
      <c r="D699" s="37" t="s">
        <v>140</v>
      </c>
      <c r="E699" s="37" t="s">
        <v>214</v>
      </c>
      <c r="F699" s="37" t="s">
        <v>142</v>
      </c>
      <c r="G699" s="37" t="s">
        <v>114</v>
      </c>
      <c r="H699" s="37" t="s">
        <v>225</v>
      </c>
      <c r="I699" s="38">
        <v>2</v>
      </c>
      <c r="J699" s="38">
        <v>7050</v>
      </c>
      <c r="K699" s="37" t="s">
        <v>42</v>
      </c>
      <c r="L699" s="36" t="s">
        <v>1132</v>
      </c>
      <c r="M699" s="35">
        <v>44182.636944444443</v>
      </c>
      <c r="N699" s="37" t="s">
        <v>146</v>
      </c>
      <c r="O699" s="37" t="s">
        <v>147</v>
      </c>
      <c r="P699" s="145">
        <f t="shared" si="51"/>
        <v>1.1781249999985448</v>
      </c>
      <c r="Q699" s="34">
        <f t="shared" si="50"/>
        <v>14100</v>
      </c>
      <c r="R699" s="145">
        <f t="shared" si="52"/>
        <v>0.45881944444444445</v>
      </c>
      <c r="S699" s="145">
        <f t="shared" si="53"/>
        <v>0.63694444444444442</v>
      </c>
      <c r="T699" s="172" t="str">
        <f t="shared" si="54"/>
        <v>High Valued</v>
      </c>
    </row>
    <row r="700" spans="1:20">
      <c r="A700" s="35">
        <v>44181.458819444444</v>
      </c>
      <c r="B700" s="36" t="s">
        <v>1137</v>
      </c>
      <c r="C700" s="37" t="s">
        <v>1058</v>
      </c>
      <c r="D700" s="37" t="s">
        <v>171</v>
      </c>
      <c r="E700" s="37" t="s">
        <v>172</v>
      </c>
      <c r="F700" s="37" t="s">
        <v>142</v>
      </c>
      <c r="G700" s="37" t="s">
        <v>96</v>
      </c>
      <c r="H700" s="37" t="s">
        <v>173</v>
      </c>
      <c r="I700" s="38">
        <v>1</v>
      </c>
      <c r="J700" s="38">
        <v>8500</v>
      </c>
      <c r="K700" s="37" t="s">
        <v>42</v>
      </c>
      <c r="L700" s="36" t="s">
        <v>1132</v>
      </c>
      <c r="M700" s="35">
        <v>44182.636944444443</v>
      </c>
      <c r="N700" s="37" t="s">
        <v>146</v>
      </c>
      <c r="O700" s="37" t="s">
        <v>147</v>
      </c>
      <c r="P700" s="145">
        <f t="shared" si="51"/>
        <v>1.1781249999985448</v>
      </c>
      <c r="Q700" s="34">
        <f t="shared" si="50"/>
        <v>8500</v>
      </c>
      <c r="R700" s="145">
        <f t="shared" si="52"/>
        <v>0.45881944444444445</v>
      </c>
      <c r="S700" s="145">
        <f t="shared" si="53"/>
        <v>0.63694444444444442</v>
      </c>
      <c r="T700" s="172" t="str">
        <f t="shared" si="54"/>
        <v>Lower Valued</v>
      </c>
    </row>
    <row r="701" spans="1:20">
      <c r="A701" s="35">
        <v>44181.458819444444</v>
      </c>
      <c r="B701" s="36" t="s">
        <v>1137</v>
      </c>
      <c r="C701" s="37" t="s">
        <v>1058</v>
      </c>
      <c r="D701" s="37" t="s">
        <v>171</v>
      </c>
      <c r="E701" s="37" t="s">
        <v>172</v>
      </c>
      <c r="F701" s="37" t="s">
        <v>142</v>
      </c>
      <c r="G701" s="37" t="s">
        <v>96</v>
      </c>
      <c r="H701" s="37" t="s">
        <v>174</v>
      </c>
      <c r="I701" s="38">
        <v>1</v>
      </c>
      <c r="J701" s="38">
        <v>7800</v>
      </c>
      <c r="K701" s="37" t="s">
        <v>42</v>
      </c>
      <c r="L701" s="36" t="s">
        <v>1132</v>
      </c>
      <c r="M701" s="35">
        <v>44182.636944444443</v>
      </c>
      <c r="N701" s="37" t="s">
        <v>146</v>
      </c>
      <c r="O701" s="37" t="s">
        <v>147</v>
      </c>
      <c r="P701" s="145">
        <f t="shared" si="51"/>
        <v>1.1781249999985448</v>
      </c>
      <c r="Q701" s="34">
        <f t="shared" si="50"/>
        <v>7800</v>
      </c>
      <c r="R701" s="145">
        <f t="shared" si="52"/>
        <v>0.45881944444444445</v>
      </c>
      <c r="S701" s="145">
        <f t="shared" si="53"/>
        <v>0.63694444444444442</v>
      </c>
      <c r="T701" s="172" t="str">
        <f t="shared" si="54"/>
        <v>Lower Valued</v>
      </c>
    </row>
    <row r="702" spans="1:20">
      <c r="A702" s="35">
        <v>44181.458819444444</v>
      </c>
      <c r="B702" s="36" t="s">
        <v>1137</v>
      </c>
      <c r="C702" s="37" t="s">
        <v>1058</v>
      </c>
      <c r="D702" s="37" t="s">
        <v>164</v>
      </c>
      <c r="E702" s="37" t="s">
        <v>167</v>
      </c>
      <c r="F702" s="37" t="s">
        <v>142</v>
      </c>
      <c r="G702" s="37" t="s">
        <v>96</v>
      </c>
      <c r="H702" s="37" t="s">
        <v>169</v>
      </c>
      <c r="I702" s="38">
        <v>1</v>
      </c>
      <c r="J702" s="38">
        <v>10650</v>
      </c>
      <c r="K702" s="37" t="s">
        <v>42</v>
      </c>
      <c r="L702" s="36" t="s">
        <v>1132</v>
      </c>
      <c r="M702" s="35">
        <v>44182.636944444443</v>
      </c>
      <c r="N702" s="37" t="s">
        <v>146</v>
      </c>
      <c r="O702" s="37" t="s">
        <v>147</v>
      </c>
      <c r="P702" s="145">
        <f t="shared" si="51"/>
        <v>1.1781249999985448</v>
      </c>
      <c r="Q702" s="34">
        <f t="shared" si="50"/>
        <v>10650</v>
      </c>
      <c r="R702" s="145">
        <f t="shared" si="52"/>
        <v>0.45881944444444445</v>
      </c>
      <c r="S702" s="145">
        <f t="shared" si="53"/>
        <v>0.63694444444444442</v>
      </c>
      <c r="T702" s="172" t="str">
        <f t="shared" si="54"/>
        <v>High Valued</v>
      </c>
    </row>
    <row r="703" spans="1:20">
      <c r="A703" s="35">
        <v>44181.440601851849</v>
      </c>
      <c r="B703" s="36" t="s">
        <v>1093</v>
      </c>
      <c r="C703" s="37" t="s">
        <v>644</v>
      </c>
      <c r="D703" s="37" t="s">
        <v>187</v>
      </c>
      <c r="E703" s="37" t="s">
        <v>188</v>
      </c>
      <c r="F703" s="37" t="s">
        <v>142</v>
      </c>
      <c r="G703" s="37" t="s">
        <v>143</v>
      </c>
      <c r="H703" s="37" t="s">
        <v>327</v>
      </c>
      <c r="I703" s="38">
        <v>1</v>
      </c>
      <c r="J703" s="38">
        <v>11150</v>
      </c>
      <c r="K703" s="37" t="s">
        <v>42</v>
      </c>
      <c r="L703" s="36" t="s">
        <v>1092</v>
      </c>
      <c r="M703" s="35">
        <v>44182.721435185187</v>
      </c>
      <c r="N703" s="37" t="s">
        <v>146</v>
      </c>
      <c r="O703" s="37" t="s">
        <v>147</v>
      </c>
      <c r="P703" s="145">
        <f t="shared" si="51"/>
        <v>1.2808333333377959</v>
      </c>
      <c r="Q703" s="34">
        <f t="shared" si="50"/>
        <v>11150</v>
      </c>
      <c r="R703" s="145">
        <f t="shared" si="52"/>
        <v>0.4406018518518518</v>
      </c>
      <c r="S703" s="145">
        <f t="shared" si="53"/>
        <v>0.72143518518518512</v>
      </c>
      <c r="T703" s="172" t="str">
        <f t="shared" si="54"/>
        <v>High Valued</v>
      </c>
    </row>
    <row r="704" spans="1:20">
      <c r="A704" s="35">
        <v>44181.440601851849</v>
      </c>
      <c r="B704" s="36" t="s">
        <v>1093</v>
      </c>
      <c r="C704" s="37" t="s">
        <v>644</v>
      </c>
      <c r="D704" s="37" t="s">
        <v>187</v>
      </c>
      <c r="E704" s="37" t="s">
        <v>188</v>
      </c>
      <c r="F704" s="37" t="s">
        <v>142</v>
      </c>
      <c r="G704" s="37" t="s">
        <v>143</v>
      </c>
      <c r="H704" s="37" t="s">
        <v>189</v>
      </c>
      <c r="I704" s="38">
        <v>5</v>
      </c>
      <c r="J704" s="38">
        <v>9050</v>
      </c>
      <c r="K704" s="37" t="s">
        <v>42</v>
      </c>
      <c r="L704" s="36" t="s">
        <v>1092</v>
      </c>
      <c r="M704" s="35">
        <v>44182.721435185187</v>
      </c>
      <c r="N704" s="37" t="s">
        <v>146</v>
      </c>
      <c r="O704" s="37" t="s">
        <v>147</v>
      </c>
      <c r="P704" s="145">
        <f t="shared" si="51"/>
        <v>1.2808333333377959</v>
      </c>
      <c r="Q704" s="34">
        <f t="shared" si="50"/>
        <v>45250</v>
      </c>
      <c r="R704" s="145">
        <f t="shared" si="52"/>
        <v>0.4406018518518518</v>
      </c>
      <c r="S704" s="145">
        <f t="shared" si="53"/>
        <v>0.72143518518518512</v>
      </c>
      <c r="T704" s="172" t="str">
        <f t="shared" si="54"/>
        <v>High Valued</v>
      </c>
    </row>
    <row r="705" spans="1:20">
      <c r="A705" s="35">
        <v>44181.440601851849</v>
      </c>
      <c r="B705" s="36" t="s">
        <v>1093</v>
      </c>
      <c r="C705" s="37" t="s">
        <v>644</v>
      </c>
      <c r="D705" s="37" t="s">
        <v>140</v>
      </c>
      <c r="E705" s="37" t="s">
        <v>141</v>
      </c>
      <c r="F705" s="37" t="s">
        <v>142</v>
      </c>
      <c r="G705" s="37" t="s">
        <v>143</v>
      </c>
      <c r="H705" s="37" t="s">
        <v>313</v>
      </c>
      <c r="I705" s="38">
        <v>2</v>
      </c>
      <c r="J705" s="38">
        <v>10050</v>
      </c>
      <c r="K705" s="37" t="s">
        <v>42</v>
      </c>
      <c r="L705" s="36" t="s">
        <v>1092</v>
      </c>
      <c r="M705" s="35">
        <v>44182.721435185187</v>
      </c>
      <c r="N705" s="37" t="s">
        <v>146</v>
      </c>
      <c r="O705" s="37" t="s">
        <v>147</v>
      </c>
      <c r="P705" s="145">
        <f t="shared" si="51"/>
        <v>1.2808333333377959</v>
      </c>
      <c r="Q705" s="34">
        <f t="shared" si="50"/>
        <v>20100</v>
      </c>
      <c r="R705" s="145">
        <f t="shared" si="52"/>
        <v>0.4406018518518518</v>
      </c>
      <c r="S705" s="145">
        <f t="shared" si="53"/>
        <v>0.72143518518518512</v>
      </c>
      <c r="T705" s="172" t="str">
        <f t="shared" si="54"/>
        <v>High Valued</v>
      </c>
    </row>
    <row r="706" spans="1:20">
      <c r="A706" s="35">
        <v>44181.645925925928</v>
      </c>
      <c r="B706" s="36" t="s">
        <v>1049</v>
      </c>
      <c r="C706" s="37" t="s">
        <v>566</v>
      </c>
      <c r="D706" s="37" t="s">
        <v>140</v>
      </c>
      <c r="E706" s="37" t="s">
        <v>214</v>
      </c>
      <c r="F706" s="37" t="s">
        <v>142</v>
      </c>
      <c r="G706" s="37" t="s">
        <v>114</v>
      </c>
      <c r="H706" s="37" t="s">
        <v>225</v>
      </c>
      <c r="I706" s="38">
        <v>3</v>
      </c>
      <c r="J706" s="38">
        <v>7050</v>
      </c>
      <c r="K706" s="37" t="s">
        <v>42</v>
      </c>
      <c r="L706" s="36" t="s">
        <v>1046</v>
      </c>
      <c r="M706" s="35">
        <v>44182.726898148147</v>
      </c>
      <c r="N706" s="37" t="s">
        <v>146</v>
      </c>
      <c r="O706" s="37" t="s">
        <v>147</v>
      </c>
      <c r="P706" s="145">
        <f t="shared" si="51"/>
        <v>1.0809722222184064</v>
      </c>
      <c r="Q706" s="34">
        <f t="shared" ref="Q706:Q769" si="55">J706*I706</f>
        <v>21150</v>
      </c>
      <c r="R706" s="145">
        <f t="shared" si="52"/>
        <v>0.6459259259259259</v>
      </c>
      <c r="S706" s="145">
        <f t="shared" si="53"/>
        <v>0.72689814814814813</v>
      </c>
      <c r="T706" s="172" t="str">
        <f t="shared" si="54"/>
        <v>High Valued</v>
      </c>
    </row>
    <row r="707" spans="1:20">
      <c r="A707" s="35">
        <v>44181.645925925928</v>
      </c>
      <c r="B707" s="36" t="s">
        <v>1049</v>
      </c>
      <c r="C707" s="37" t="s">
        <v>566</v>
      </c>
      <c r="D707" s="37" t="s">
        <v>68</v>
      </c>
      <c r="E707" s="37" t="s">
        <v>113</v>
      </c>
      <c r="F707" s="37" t="s">
        <v>142</v>
      </c>
      <c r="G707" s="37" t="s">
        <v>114</v>
      </c>
      <c r="H707" s="37" t="s">
        <v>206</v>
      </c>
      <c r="I707" s="38">
        <v>2</v>
      </c>
      <c r="J707" s="38">
        <v>2000</v>
      </c>
      <c r="K707" s="37" t="s">
        <v>42</v>
      </c>
      <c r="L707" s="36" t="s">
        <v>1046</v>
      </c>
      <c r="M707" s="35">
        <v>44182.726898148147</v>
      </c>
      <c r="N707" s="37" t="s">
        <v>146</v>
      </c>
      <c r="O707" s="37" t="s">
        <v>147</v>
      </c>
      <c r="P707" s="145">
        <f t="shared" ref="P707:P770" si="56">IF(M707="","00:00:00",M707-A707)</f>
        <v>1.0809722222184064</v>
      </c>
      <c r="Q707" s="34">
        <f t="shared" si="55"/>
        <v>4000</v>
      </c>
      <c r="R707" s="145">
        <f t="shared" ref="R707:R770" si="57">TIMEVALUE(TEXT(A707,"HH:MM:SS"))</f>
        <v>0.6459259259259259</v>
      </c>
      <c r="S707" s="145">
        <f t="shared" ref="S707:S770" si="58">IF(M707="","-",TIMEVALUE(TEXT(M707,"HH:MM:SS")))</f>
        <v>0.72689814814814813</v>
      </c>
      <c r="T707" s="172" t="str">
        <f t="shared" ref="T707:T770" si="59">IF(Q707 &gt; 10000, "High Valued", "Lower Valued")</f>
        <v>Lower Valued</v>
      </c>
    </row>
    <row r="708" spans="1:20">
      <c r="A708" s="35">
        <v>44181.645925925928</v>
      </c>
      <c r="B708" s="36" t="s">
        <v>1049</v>
      </c>
      <c r="C708" s="37" t="s">
        <v>566</v>
      </c>
      <c r="D708" s="37" t="s">
        <v>287</v>
      </c>
      <c r="E708" s="37" t="s">
        <v>288</v>
      </c>
      <c r="F708" s="37" t="s">
        <v>142</v>
      </c>
      <c r="G708" s="37" t="s">
        <v>114</v>
      </c>
      <c r="H708" s="37" t="s">
        <v>289</v>
      </c>
      <c r="I708" s="38">
        <v>2</v>
      </c>
      <c r="J708" s="38">
        <v>5100</v>
      </c>
      <c r="K708" s="37" t="s">
        <v>42</v>
      </c>
      <c r="L708" s="36" t="s">
        <v>1046</v>
      </c>
      <c r="M708" s="35">
        <v>44182.726898148147</v>
      </c>
      <c r="N708" s="37" t="s">
        <v>146</v>
      </c>
      <c r="O708" s="37" t="s">
        <v>147</v>
      </c>
      <c r="P708" s="145">
        <f t="shared" si="56"/>
        <v>1.0809722222184064</v>
      </c>
      <c r="Q708" s="34">
        <f t="shared" si="55"/>
        <v>10200</v>
      </c>
      <c r="R708" s="145">
        <f t="shared" si="57"/>
        <v>0.6459259259259259</v>
      </c>
      <c r="S708" s="145">
        <f t="shared" si="58"/>
        <v>0.72689814814814813</v>
      </c>
      <c r="T708" s="172" t="str">
        <f t="shared" si="59"/>
        <v>High Valued</v>
      </c>
    </row>
    <row r="709" spans="1:20">
      <c r="A709" s="35">
        <v>44179.395983796298</v>
      </c>
      <c r="B709" s="36" t="s">
        <v>804</v>
      </c>
      <c r="C709" s="37" t="s">
        <v>390</v>
      </c>
      <c r="D709" s="37" t="s">
        <v>140</v>
      </c>
      <c r="E709" s="37" t="s">
        <v>214</v>
      </c>
      <c r="F709" s="37" t="s">
        <v>142</v>
      </c>
      <c r="G709" s="37" t="s">
        <v>114</v>
      </c>
      <c r="H709" s="37" t="s">
        <v>225</v>
      </c>
      <c r="I709" s="38">
        <v>1</v>
      </c>
      <c r="J709" s="38">
        <v>7050</v>
      </c>
      <c r="K709" s="37" t="s">
        <v>42</v>
      </c>
      <c r="L709" s="36" t="s">
        <v>795</v>
      </c>
      <c r="M709" s="35">
        <v>44182.776909722219</v>
      </c>
      <c r="N709" s="37" t="s">
        <v>146</v>
      </c>
      <c r="O709" s="37" t="s">
        <v>147</v>
      </c>
      <c r="P709" s="145">
        <f t="shared" si="56"/>
        <v>3.3809259259214741</v>
      </c>
      <c r="Q709" s="34">
        <f t="shared" si="55"/>
        <v>7050</v>
      </c>
      <c r="R709" s="145">
        <f t="shared" si="57"/>
        <v>0.39598379629629626</v>
      </c>
      <c r="S709" s="145">
        <f t="shared" si="58"/>
        <v>0.77690972222222221</v>
      </c>
      <c r="T709" s="172" t="str">
        <f t="shared" si="59"/>
        <v>Lower Valued</v>
      </c>
    </row>
    <row r="710" spans="1:20">
      <c r="A710" s="35">
        <v>44179.395983796298</v>
      </c>
      <c r="B710" s="36" t="s">
        <v>804</v>
      </c>
      <c r="C710" s="37" t="s">
        <v>390</v>
      </c>
      <c r="D710" s="37" t="s">
        <v>140</v>
      </c>
      <c r="E710" s="37" t="s">
        <v>141</v>
      </c>
      <c r="F710" s="37" t="s">
        <v>142</v>
      </c>
      <c r="G710" s="37" t="s">
        <v>143</v>
      </c>
      <c r="H710" s="37" t="s">
        <v>144</v>
      </c>
      <c r="I710" s="38">
        <v>1</v>
      </c>
      <c r="J710" s="38">
        <v>11200</v>
      </c>
      <c r="K710" s="37" t="s">
        <v>42</v>
      </c>
      <c r="L710" s="36" t="s">
        <v>795</v>
      </c>
      <c r="M710" s="35">
        <v>44182.776909722219</v>
      </c>
      <c r="N710" s="37" t="s">
        <v>146</v>
      </c>
      <c r="O710" s="37" t="s">
        <v>147</v>
      </c>
      <c r="P710" s="145">
        <f t="shared" si="56"/>
        <v>3.3809259259214741</v>
      </c>
      <c r="Q710" s="34">
        <f t="shared" si="55"/>
        <v>11200</v>
      </c>
      <c r="R710" s="145">
        <f t="shared" si="57"/>
        <v>0.39598379629629626</v>
      </c>
      <c r="S710" s="145">
        <f t="shared" si="58"/>
        <v>0.77690972222222221</v>
      </c>
      <c r="T710" s="172" t="str">
        <f t="shared" si="59"/>
        <v>High Valued</v>
      </c>
    </row>
    <row r="711" spans="1:20">
      <c r="A711" s="35">
        <v>44179.395995370367</v>
      </c>
      <c r="B711" s="36" t="s">
        <v>804</v>
      </c>
      <c r="C711" s="37" t="s">
        <v>390</v>
      </c>
      <c r="D711" s="37" t="s">
        <v>164</v>
      </c>
      <c r="E711" s="37" t="s">
        <v>165</v>
      </c>
      <c r="F711" s="37" t="s">
        <v>142</v>
      </c>
      <c r="G711" s="37" t="s">
        <v>96</v>
      </c>
      <c r="H711" s="37" t="s">
        <v>166</v>
      </c>
      <c r="I711" s="38">
        <v>1</v>
      </c>
      <c r="J711" s="38">
        <v>3750</v>
      </c>
      <c r="K711" s="37" t="s">
        <v>42</v>
      </c>
      <c r="L711" s="36" t="s">
        <v>795</v>
      </c>
      <c r="M711" s="35">
        <v>44182.776909722219</v>
      </c>
      <c r="N711" s="37" t="s">
        <v>146</v>
      </c>
      <c r="O711" s="37" t="s">
        <v>147</v>
      </c>
      <c r="P711" s="145">
        <f t="shared" si="56"/>
        <v>3.3809143518519704</v>
      </c>
      <c r="Q711" s="34">
        <f t="shared" si="55"/>
        <v>3750</v>
      </c>
      <c r="R711" s="145">
        <f t="shared" si="57"/>
        <v>0.39599537037037041</v>
      </c>
      <c r="S711" s="145">
        <f t="shared" si="58"/>
        <v>0.77690972222222221</v>
      </c>
      <c r="T711" s="172" t="str">
        <f t="shared" si="59"/>
        <v>Lower Valued</v>
      </c>
    </row>
    <row r="712" spans="1:20">
      <c r="A712" s="35">
        <v>44180.3983912037</v>
      </c>
      <c r="B712" s="36" t="s">
        <v>806</v>
      </c>
      <c r="C712" s="37" t="s">
        <v>390</v>
      </c>
      <c r="D712" s="37" t="s">
        <v>164</v>
      </c>
      <c r="E712" s="37" t="s">
        <v>167</v>
      </c>
      <c r="F712" s="37" t="s">
        <v>142</v>
      </c>
      <c r="G712" s="37" t="s">
        <v>96</v>
      </c>
      <c r="H712" s="37" t="s">
        <v>209</v>
      </c>
      <c r="I712" s="38">
        <v>2</v>
      </c>
      <c r="J712" s="38">
        <v>3750</v>
      </c>
      <c r="K712" s="37" t="s">
        <v>42</v>
      </c>
      <c r="L712" s="36" t="s">
        <v>795</v>
      </c>
      <c r="M712" s="35">
        <v>44182.776909722219</v>
      </c>
      <c r="N712" s="37" t="s">
        <v>146</v>
      </c>
      <c r="O712" s="37" t="s">
        <v>147</v>
      </c>
      <c r="P712" s="145">
        <f t="shared" si="56"/>
        <v>2.3785185185188311</v>
      </c>
      <c r="Q712" s="34">
        <f t="shared" si="55"/>
        <v>7500</v>
      </c>
      <c r="R712" s="145">
        <f t="shared" si="57"/>
        <v>0.39839120370370368</v>
      </c>
      <c r="S712" s="145">
        <f t="shared" si="58"/>
        <v>0.77690972222222221</v>
      </c>
      <c r="T712" s="172" t="str">
        <f t="shared" si="59"/>
        <v>Lower Valued</v>
      </c>
    </row>
    <row r="713" spans="1:20">
      <c r="A713" s="35">
        <v>44180.3983912037</v>
      </c>
      <c r="B713" s="36" t="s">
        <v>806</v>
      </c>
      <c r="C713" s="37" t="s">
        <v>390</v>
      </c>
      <c r="D713" s="37" t="s">
        <v>164</v>
      </c>
      <c r="E713" s="37" t="s">
        <v>167</v>
      </c>
      <c r="F713" s="37" t="s">
        <v>142</v>
      </c>
      <c r="G713" s="37" t="s">
        <v>96</v>
      </c>
      <c r="H713" s="37" t="s">
        <v>169</v>
      </c>
      <c r="I713" s="38">
        <v>1</v>
      </c>
      <c r="J713" s="38">
        <v>10650</v>
      </c>
      <c r="K713" s="37" t="s">
        <v>42</v>
      </c>
      <c r="L713" s="36" t="s">
        <v>795</v>
      </c>
      <c r="M713" s="35">
        <v>44182.776909722219</v>
      </c>
      <c r="N713" s="37" t="s">
        <v>146</v>
      </c>
      <c r="O713" s="37" t="s">
        <v>147</v>
      </c>
      <c r="P713" s="145">
        <f t="shared" si="56"/>
        <v>2.3785185185188311</v>
      </c>
      <c r="Q713" s="34">
        <f t="shared" si="55"/>
        <v>10650</v>
      </c>
      <c r="R713" s="145">
        <f t="shared" si="57"/>
        <v>0.39839120370370368</v>
      </c>
      <c r="S713" s="145">
        <f t="shared" si="58"/>
        <v>0.77690972222222221</v>
      </c>
      <c r="T713" s="172" t="str">
        <f t="shared" si="59"/>
        <v>High Valued</v>
      </c>
    </row>
    <row r="714" spans="1:20">
      <c r="A714" s="35">
        <v>44180.3983912037</v>
      </c>
      <c r="B714" s="36" t="s">
        <v>806</v>
      </c>
      <c r="C714" s="37" t="s">
        <v>390</v>
      </c>
      <c r="D714" s="37" t="s">
        <v>660</v>
      </c>
      <c r="E714" s="37" t="s">
        <v>661</v>
      </c>
      <c r="F714" s="37" t="s">
        <v>142</v>
      </c>
      <c r="G714" s="37" t="s">
        <v>114</v>
      </c>
      <c r="H714" s="37" t="s">
        <v>662</v>
      </c>
      <c r="I714" s="38">
        <v>2</v>
      </c>
      <c r="J714" s="38">
        <v>1550</v>
      </c>
      <c r="K714" s="37" t="s">
        <v>42</v>
      </c>
      <c r="L714" s="36" t="s">
        <v>795</v>
      </c>
      <c r="M714" s="35">
        <v>44182.776909722219</v>
      </c>
      <c r="N714" s="37" t="s">
        <v>146</v>
      </c>
      <c r="O714" s="37" t="s">
        <v>147</v>
      </c>
      <c r="P714" s="145">
        <f t="shared" si="56"/>
        <v>2.3785185185188311</v>
      </c>
      <c r="Q714" s="34">
        <f t="shared" si="55"/>
        <v>3100</v>
      </c>
      <c r="R714" s="145">
        <f t="shared" si="57"/>
        <v>0.39839120370370368</v>
      </c>
      <c r="S714" s="145">
        <f t="shared" si="58"/>
        <v>0.77690972222222221</v>
      </c>
      <c r="T714" s="172" t="str">
        <f t="shared" si="59"/>
        <v>Lower Valued</v>
      </c>
    </row>
    <row r="715" spans="1:20">
      <c r="A715" s="35">
        <v>44180.3983912037</v>
      </c>
      <c r="B715" s="36" t="s">
        <v>806</v>
      </c>
      <c r="C715" s="37" t="s">
        <v>390</v>
      </c>
      <c r="D715" s="37" t="s">
        <v>68</v>
      </c>
      <c r="E715" s="37" t="s">
        <v>113</v>
      </c>
      <c r="F715" s="37" t="s">
        <v>142</v>
      </c>
      <c r="G715" s="37" t="s">
        <v>114</v>
      </c>
      <c r="H715" s="37" t="s">
        <v>206</v>
      </c>
      <c r="I715" s="38">
        <v>2</v>
      </c>
      <c r="J715" s="38">
        <v>2000</v>
      </c>
      <c r="K715" s="37" t="s">
        <v>42</v>
      </c>
      <c r="L715" s="36" t="s">
        <v>795</v>
      </c>
      <c r="M715" s="35">
        <v>44182.776909722219</v>
      </c>
      <c r="N715" s="37" t="s">
        <v>146</v>
      </c>
      <c r="O715" s="37" t="s">
        <v>147</v>
      </c>
      <c r="P715" s="145">
        <f t="shared" si="56"/>
        <v>2.3785185185188311</v>
      </c>
      <c r="Q715" s="34">
        <f t="shared" si="55"/>
        <v>4000</v>
      </c>
      <c r="R715" s="145">
        <f t="shared" si="57"/>
        <v>0.39839120370370368</v>
      </c>
      <c r="S715" s="145">
        <f t="shared" si="58"/>
        <v>0.77690972222222221</v>
      </c>
      <c r="T715" s="172" t="str">
        <f t="shared" si="59"/>
        <v>Lower Valued</v>
      </c>
    </row>
    <row r="716" spans="1:20">
      <c r="A716" s="35">
        <v>44181.733437499999</v>
      </c>
      <c r="B716" s="36" t="s">
        <v>733</v>
      </c>
      <c r="C716" s="37" t="s">
        <v>115</v>
      </c>
      <c r="D716" s="37" t="s">
        <v>140</v>
      </c>
      <c r="E716" s="37" t="s">
        <v>141</v>
      </c>
      <c r="F716" s="37" t="s">
        <v>142</v>
      </c>
      <c r="G716" s="37" t="s">
        <v>143</v>
      </c>
      <c r="H716" s="37" t="s">
        <v>436</v>
      </c>
      <c r="I716" s="38">
        <v>1</v>
      </c>
      <c r="J716" s="38">
        <v>9350</v>
      </c>
      <c r="K716" s="37" t="s">
        <v>42</v>
      </c>
      <c r="L716" s="36" t="s">
        <v>729</v>
      </c>
      <c r="M716" s="35">
        <v>44182.819467592592</v>
      </c>
      <c r="N716" s="37" t="s">
        <v>146</v>
      </c>
      <c r="O716" s="37" t="s">
        <v>54</v>
      </c>
      <c r="P716" s="145">
        <f t="shared" si="56"/>
        <v>1.0860300925924093</v>
      </c>
      <c r="Q716" s="34">
        <f t="shared" si="55"/>
        <v>9350</v>
      </c>
      <c r="R716" s="145">
        <f t="shared" si="57"/>
        <v>0.73343749999999996</v>
      </c>
      <c r="S716" s="145">
        <f t="shared" si="58"/>
        <v>0.81946759259259261</v>
      </c>
      <c r="T716" s="172" t="str">
        <f t="shared" si="59"/>
        <v>Lower Valued</v>
      </c>
    </row>
    <row r="717" spans="1:20">
      <c r="A717" s="35">
        <v>44181.733437499999</v>
      </c>
      <c r="B717" s="36" t="s">
        <v>733</v>
      </c>
      <c r="C717" s="37" t="s">
        <v>115</v>
      </c>
      <c r="D717" s="37" t="s">
        <v>140</v>
      </c>
      <c r="E717" s="37" t="s">
        <v>141</v>
      </c>
      <c r="F717" s="37" t="s">
        <v>142</v>
      </c>
      <c r="G717" s="37" t="s">
        <v>143</v>
      </c>
      <c r="H717" s="37" t="s">
        <v>313</v>
      </c>
      <c r="I717" s="38">
        <v>1</v>
      </c>
      <c r="J717" s="38">
        <v>10050</v>
      </c>
      <c r="K717" s="37" t="s">
        <v>42</v>
      </c>
      <c r="L717" s="36" t="s">
        <v>729</v>
      </c>
      <c r="M717" s="35">
        <v>44182.819467592592</v>
      </c>
      <c r="N717" s="37" t="s">
        <v>146</v>
      </c>
      <c r="O717" s="37" t="s">
        <v>54</v>
      </c>
      <c r="P717" s="145">
        <f t="shared" si="56"/>
        <v>1.0860300925924093</v>
      </c>
      <c r="Q717" s="34">
        <f t="shared" si="55"/>
        <v>10050</v>
      </c>
      <c r="R717" s="145">
        <f t="shared" si="57"/>
        <v>0.73343749999999996</v>
      </c>
      <c r="S717" s="145">
        <f t="shared" si="58"/>
        <v>0.81946759259259261</v>
      </c>
      <c r="T717" s="172" t="str">
        <f t="shared" si="59"/>
        <v>High Valued</v>
      </c>
    </row>
    <row r="718" spans="1:20">
      <c r="A718" s="35">
        <v>44181.733437499999</v>
      </c>
      <c r="B718" s="36" t="s">
        <v>733</v>
      </c>
      <c r="C718" s="37" t="s">
        <v>115</v>
      </c>
      <c r="D718" s="37" t="s">
        <v>140</v>
      </c>
      <c r="E718" s="37" t="s">
        <v>141</v>
      </c>
      <c r="F718" s="37" t="s">
        <v>142</v>
      </c>
      <c r="G718" s="37" t="s">
        <v>143</v>
      </c>
      <c r="H718" s="37" t="s">
        <v>144</v>
      </c>
      <c r="I718" s="38">
        <v>1</v>
      </c>
      <c r="J718" s="38">
        <v>11200</v>
      </c>
      <c r="K718" s="37" t="s">
        <v>42</v>
      </c>
      <c r="L718" s="36" t="s">
        <v>729</v>
      </c>
      <c r="M718" s="35">
        <v>44182.819467592592</v>
      </c>
      <c r="N718" s="37" t="s">
        <v>146</v>
      </c>
      <c r="O718" s="37" t="s">
        <v>54</v>
      </c>
      <c r="P718" s="145">
        <f t="shared" si="56"/>
        <v>1.0860300925924093</v>
      </c>
      <c r="Q718" s="34">
        <f t="shared" si="55"/>
        <v>11200</v>
      </c>
      <c r="R718" s="145">
        <f t="shared" si="57"/>
        <v>0.73343749999999996</v>
      </c>
      <c r="S718" s="145">
        <f t="shared" si="58"/>
        <v>0.81946759259259261</v>
      </c>
      <c r="T718" s="172" t="str">
        <f t="shared" si="59"/>
        <v>High Valued</v>
      </c>
    </row>
    <row r="719" spans="1:20">
      <c r="A719" s="35">
        <v>44182.673217592594</v>
      </c>
      <c r="B719" s="36" t="s">
        <v>1164</v>
      </c>
      <c r="C719" s="37" t="s">
        <v>1165</v>
      </c>
      <c r="D719" s="37" t="s">
        <v>164</v>
      </c>
      <c r="E719" s="37" t="s">
        <v>167</v>
      </c>
      <c r="F719" s="37" t="s">
        <v>142</v>
      </c>
      <c r="G719" s="37" t="s">
        <v>96</v>
      </c>
      <c r="H719" s="37" t="s">
        <v>315</v>
      </c>
      <c r="I719" s="38">
        <v>4</v>
      </c>
      <c r="J719" s="38">
        <v>1860</v>
      </c>
      <c r="K719" s="37" t="s">
        <v>42</v>
      </c>
      <c r="L719" s="36" t="s">
        <v>1166</v>
      </c>
      <c r="M719" s="35">
        <v>44183.357395833336</v>
      </c>
      <c r="N719" s="37" t="s">
        <v>431</v>
      </c>
      <c r="O719" s="37" t="s">
        <v>147</v>
      </c>
      <c r="P719" s="145">
        <f t="shared" si="56"/>
        <v>0.68417824074276723</v>
      </c>
      <c r="Q719" s="34">
        <f t="shared" si="55"/>
        <v>7440</v>
      </c>
      <c r="R719" s="145">
        <f t="shared" si="57"/>
        <v>0.67321759259259262</v>
      </c>
      <c r="S719" s="145">
        <f t="shared" si="58"/>
        <v>0.35739583333333336</v>
      </c>
      <c r="T719" s="172" t="str">
        <f t="shared" si="59"/>
        <v>Lower Valued</v>
      </c>
    </row>
    <row r="720" spans="1:20">
      <c r="A720" s="35">
        <v>44182.683032407411</v>
      </c>
      <c r="B720" s="36" t="s">
        <v>1246</v>
      </c>
      <c r="C720" s="37" t="s">
        <v>794</v>
      </c>
      <c r="D720" s="37" t="s">
        <v>140</v>
      </c>
      <c r="E720" s="37" t="s">
        <v>141</v>
      </c>
      <c r="F720" s="37" t="s">
        <v>142</v>
      </c>
      <c r="G720" s="37" t="s">
        <v>143</v>
      </c>
      <c r="H720" s="37" t="s">
        <v>313</v>
      </c>
      <c r="I720" s="38">
        <v>1</v>
      </c>
      <c r="J720" s="38">
        <v>10050</v>
      </c>
      <c r="K720" s="37" t="s">
        <v>42</v>
      </c>
      <c r="L720" s="36" t="s">
        <v>1247</v>
      </c>
      <c r="M720" s="35">
        <v>44183.394259259258</v>
      </c>
      <c r="N720" s="37" t="s">
        <v>146</v>
      </c>
      <c r="O720" s="37" t="s">
        <v>54</v>
      </c>
      <c r="P720" s="145">
        <f t="shared" si="56"/>
        <v>0.71122685184673173</v>
      </c>
      <c r="Q720" s="34">
        <f t="shared" si="55"/>
        <v>10050</v>
      </c>
      <c r="R720" s="145">
        <f t="shared" si="57"/>
        <v>0.68303240740740734</v>
      </c>
      <c r="S720" s="145">
        <f t="shared" si="58"/>
        <v>0.39425925925925925</v>
      </c>
      <c r="T720" s="172" t="str">
        <f t="shared" si="59"/>
        <v>High Valued</v>
      </c>
    </row>
    <row r="721" spans="1:20">
      <c r="A721" s="35">
        <v>44182.683032407411</v>
      </c>
      <c r="B721" s="36" t="s">
        <v>1246</v>
      </c>
      <c r="C721" s="37" t="s">
        <v>794</v>
      </c>
      <c r="D721" s="37" t="s">
        <v>164</v>
      </c>
      <c r="E721" s="37" t="s">
        <v>167</v>
      </c>
      <c r="F721" s="37" t="s">
        <v>142</v>
      </c>
      <c r="G721" s="37" t="s">
        <v>96</v>
      </c>
      <c r="H721" s="37" t="s">
        <v>169</v>
      </c>
      <c r="I721" s="38">
        <v>1</v>
      </c>
      <c r="J721" s="38">
        <v>10650</v>
      </c>
      <c r="K721" s="37" t="s">
        <v>42</v>
      </c>
      <c r="L721" s="36" t="s">
        <v>1247</v>
      </c>
      <c r="M721" s="35">
        <v>44183.394259259258</v>
      </c>
      <c r="N721" s="37" t="s">
        <v>146</v>
      </c>
      <c r="O721" s="37" t="s">
        <v>54</v>
      </c>
      <c r="P721" s="145">
        <f t="shared" si="56"/>
        <v>0.71122685184673173</v>
      </c>
      <c r="Q721" s="34">
        <f t="shared" si="55"/>
        <v>10650</v>
      </c>
      <c r="R721" s="145">
        <f t="shared" si="57"/>
        <v>0.68303240740740734</v>
      </c>
      <c r="S721" s="145">
        <f t="shared" si="58"/>
        <v>0.39425925925925925</v>
      </c>
      <c r="T721" s="172" t="str">
        <f t="shared" si="59"/>
        <v>High Valued</v>
      </c>
    </row>
    <row r="722" spans="1:20">
      <c r="A722" s="35">
        <v>44182.683032407411</v>
      </c>
      <c r="B722" s="36" t="s">
        <v>1246</v>
      </c>
      <c r="C722" s="37" t="s">
        <v>794</v>
      </c>
      <c r="D722" s="37" t="s">
        <v>164</v>
      </c>
      <c r="E722" s="37" t="s">
        <v>167</v>
      </c>
      <c r="F722" s="37" t="s">
        <v>142</v>
      </c>
      <c r="G722" s="37" t="s">
        <v>96</v>
      </c>
      <c r="H722" s="37" t="s">
        <v>244</v>
      </c>
      <c r="I722" s="38">
        <v>1</v>
      </c>
      <c r="J722" s="38">
        <v>4550</v>
      </c>
      <c r="K722" s="37" t="s">
        <v>42</v>
      </c>
      <c r="L722" s="36" t="s">
        <v>1247</v>
      </c>
      <c r="M722" s="35">
        <v>44183.394259259258</v>
      </c>
      <c r="N722" s="37" t="s">
        <v>146</v>
      </c>
      <c r="O722" s="37" t="s">
        <v>54</v>
      </c>
      <c r="P722" s="145">
        <f t="shared" si="56"/>
        <v>0.71122685184673173</v>
      </c>
      <c r="Q722" s="34">
        <f t="shared" si="55"/>
        <v>4550</v>
      </c>
      <c r="R722" s="145">
        <f t="shared" si="57"/>
        <v>0.68303240740740734</v>
      </c>
      <c r="S722" s="145">
        <f t="shared" si="58"/>
        <v>0.39425925925925925</v>
      </c>
      <c r="T722" s="172" t="str">
        <f t="shared" si="59"/>
        <v>Lower Valued</v>
      </c>
    </row>
    <row r="723" spans="1:20">
      <c r="A723" s="35">
        <v>44182.378182870372</v>
      </c>
      <c r="B723" s="36" t="s">
        <v>1258</v>
      </c>
      <c r="C723" s="37" t="s">
        <v>1252</v>
      </c>
      <c r="D723" s="37" t="s">
        <v>284</v>
      </c>
      <c r="E723" s="37" t="s">
        <v>285</v>
      </c>
      <c r="F723" s="37" t="s">
        <v>142</v>
      </c>
      <c r="G723" s="37" t="s">
        <v>70</v>
      </c>
      <c r="H723" s="37" t="s">
        <v>360</v>
      </c>
      <c r="I723" s="38">
        <v>1</v>
      </c>
      <c r="J723" s="38">
        <v>3000</v>
      </c>
      <c r="K723" s="37" t="s">
        <v>42</v>
      </c>
      <c r="L723" s="36" t="s">
        <v>1247</v>
      </c>
      <c r="M723" s="35">
        <v>44183.418958333335</v>
      </c>
      <c r="N723" s="37" t="s">
        <v>146</v>
      </c>
      <c r="O723" s="37" t="s">
        <v>147</v>
      </c>
      <c r="P723" s="145">
        <f t="shared" si="56"/>
        <v>1.0407754629632109</v>
      </c>
      <c r="Q723" s="34">
        <f t="shared" si="55"/>
        <v>3000</v>
      </c>
      <c r="R723" s="145">
        <f t="shared" si="57"/>
        <v>0.37818287037037041</v>
      </c>
      <c r="S723" s="145">
        <f t="shared" si="58"/>
        <v>0.41895833333333332</v>
      </c>
      <c r="T723" s="172" t="str">
        <f t="shared" si="59"/>
        <v>Lower Valued</v>
      </c>
    </row>
    <row r="724" spans="1:20">
      <c r="A724" s="35">
        <v>44182.378182870372</v>
      </c>
      <c r="B724" s="36" t="s">
        <v>1258</v>
      </c>
      <c r="C724" s="37" t="s">
        <v>1252</v>
      </c>
      <c r="D724" s="37" t="s">
        <v>284</v>
      </c>
      <c r="E724" s="37" t="s">
        <v>285</v>
      </c>
      <c r="F724" s="37" t="s">
        <v>142</v>
      </c>
      <c r="G724" s="37" t="s">
        <v>70</v>
      </c>
      <c r="H724" s="37" t="s">
        <v>286</v>
      </c>
      <c r="I724" s="38">
        <v>2</v>
      </c>
      <c r="J724" s="38">
        <v>3000</v>
      </c>
      <c r="K724" s="37" t="s">
        <v>42</v>
      </c>
      <c r="L724" s="36" t="s">
        <v>1247</v>
      </c>
      <c r="M724" s="35">
        <v>44183.418958333335</v>
      </c>
      <c r="N724" s="37" t="s">
        <v>146</v>
      </c>
      <c r="O724" s="37" t="s">
        <v>147</v>
      </c>
      <c r="P724" s="145">
        <f t="shared" si="56"/>
        <v>1.0407754629632109</v>
      </c>
      <c r="Q724" s="34">
        <f t="shared" si="55"/>
        <v>6000</v>
      </c>
      <c r="R724" s="145">
        <f t="shared" si="57"/>
        <v>0.37818287037037041</v>
      </c>
      <c r="S724" s="145">
        <f t="shared" si="58"/>
        <v>0.41895833333333332</v>
      </c>
      <c r="T724" s="172" t="str">
        <f t="shared" si="59"/>
        <v>Lower Valued</v>
      </c>
    </row>
    <row r="725" spans="1:20">
      <c r="A725" s="35">
        <v>44182.341863425929</v>
      </c>
      <c r="B725" s="36" t="s">
        <v>560</v>
      </c>
      <c r="C725" s="37" t="s">
        <v>561</v>
      </c>
      <c r="D725" s="37" t="s">
        <v>352</v>
      </c>
      <c r="E725" s="37" t="s">
        <v>353</v>
      </c>
      <c r="F725" s="37" t="s">
        <v>142</v>
      </c>
      <c r="G725" s="37" t="s">
        <v>308</v>
      </c>
      <c r="H725" s="37" t="s">
        <v>354</v>
      </c>
      <c r="I725" s="38">
        <v>3</v>
      </c>
      <c r="J725" s="38">
        <v>3680</v>
      </c>
      <c r="K725" s="37" t="s">
        <v>42</v>
      </c>
      <c r="L725" s="36" t="s">
        <v>562</v>
      </c>
      <c r="M725" s="35">
        <v>44183.478368055556</v>
      </c>
      <c r="N725" s="37" t="s">
        <v>146</v>
      </c>
      <c r="O725" s="37" t="s">
        <v>54</v>
      </c>
      <c r="P725" s="145">
        <f t="shared" si="56"/>
        <v>1.1365046296268702</v>
      </c>
      <c r="Q725" s="34">
        <f t="shared" si="55"/>
        <v>11040</v>
      </c>
      <c r="R725" s="145">
        <f t="shared" si="57"/>
        <v>0.34186342592592589</v>
      </c>
      <c r="S725" s="145">
        <f t="shared" si="58"/>
        <v>0.47836805555555556</v>
      </c>
      <c r="T725" s="172" t="str">
        <f t="shared" si="59"/>
        <v>High Valued</v>
      </c>
    </row>
    <row r="726" spans="1:20">
      <c r="A726" s="35">
        <v>44182.341863425929</v>
      </c>
      <c r="B726" s="36" t="s">
        <v>560</v>
      </c>
      <c r="C726" s="37" t="s">
        <v>561</v>
      </c>
      <c r="D726" s="37" t="s">
        <v>140</v>
      </c>
      <c r="E726" s="37" t="s">
        <v>214</v>
      </c>
      <c r="F726" s="37" t="s">
        <v>142</v>
      </c>
      <c r="G726" s="37" t="s">
        <v>114</v>
      </c>
      <c r="H726" s="37" t="s">
        <v>225</v>
      </c>
      <c r="I726" s="38">
        <v>2</v>
      </c>
      <c r="J726" s="38">
        <v>7050</v>
      </c>
      <c r="K726" s="37" t="s">
        <v>42</v>
      </c>
      <c r="L726" s="36" t="s">
        <v>562</v>
      </c>
      <c r="M726" s="35">
        <v>44183.478368055556</v>
      </c>
      <c r="N726" s="37" t="s">
        <v>146</v>
      </c>
      <c r="O726" s="37" t="s">
        <v>54</v>
      </c>
      <c r="P726" s="145">
        <f t="shared" si="56"/>
        <v>1.1365046296268702</v>
      </c>
      <c r="Q726" s="34">
        <f t="shared" si="55"/>
        <v>14100</v>
      </c>
      <c r="R726" s="145">
        <f t="shared" si="57"/>
        <v>0.34186342592592589</v>
      </c>
      <c r="S726" s="145">
        <f t="shared" si="58"/>
        <v>0.47836805555555556</v>
      </c>
      <c r="T726" s="172" t="str">
        <f t="shared" si="59"/>
        <v>High Valued</v>
      </c>
    </row>
    <row r="727" spans="1:20">
      <c r="A727" s="35">
        <v>44182.341863425929</v>
      </c>
      <c r="B727" s="36" t="s">
        <v>560</v>
      </c>
      <c r="C727" s="37" t="s">
        <v>561</v>
      </c>
      <c r="D727" s="37" t="s">
        <v>284</v>
      </c>
      <c r="E727" s="37" t="s">
        <v>285</v>
      </c>
      <c r="F727" s="37" t="s">
        <v>142</v>
      </c>
      <c r="G727" s="37" t="s">
        <v>70</v>
      </c>
      <c r="H727" s="37" t="s">
        <v>286</v>
      </c>
      <c r="I727" s="38">
        <v>2</v>
      </c>
      <c r="J727" s="38">
        <v>3000</v>
      </c>
      <c r="K727" s="37" t="s">
        <v>42</v>
      </c>
      <c r="L727" s="36" t="s">
        <v>562</v>
      </c>
      <c r="M727" s="35">
        <v>44183.478368055556</v>
      </c>
      <c r="N727" s="37" t="s">
        <v>146</v>
      </c>
      <c r="O727" s="37" t="s">
        <v>54</v>
      </c>
      <c r="P727" s="145">
        <f t="shared" si="56"/>
        <v>1.1365046296268702</v>
      </c>
      <c r="Q727" s="34">
        <f t="shared" si="55"/>
        <v>6000</v>
      </c>
      <c r="R727" s="145">
        <f t="shared" si="57"/>
        <v>0.34186342592592589</v>
      </c>
      <c r="S727" s="145">
        <f t="shared" si="58"/>
        <v>0.47836805555555556</v>
      </c>
      <c r="T727" s="172" t="str">
        <f t="shared" si="59"/>
        <v>Lower Valued</v>
      </c>
    </row>
    <row r="728" spans="1:20">
      <c r="A728" s="35">
        <v>44182.684965277775</v>
      </c>
      <c r="B728" s="36" t="s">
        <v>410</v>
      </c>
      <c r="C728" s="37" t="s">
        <v>329</v>
      </c>
      <c r="D728" s="37" t="s">
        <v>270</v>
      </c>
      <c r="E728" s="37" t="s">
        <v>271</v>
      </c>
      <c r="F728" s="37" t="s">
        <v>142</v>
      </c>
      <c r="G728" s="37" t="s">
        <v>272</v>
      </c>
      <c r="H728" s="37" t="s">
        <v>273</v>
      </c>
      <c r="I728" s="38">
        <v>1</v>
      </c>
      <c r="J728" s="38">
        <v>1500</v>
      </c>
      <c r="K728" s="37" t="s">
        <v>42</v>
      </c>
      <c r="L728" s="36" t="s">
        <v>398</v>
      </c>
      <c r="M728" s="35">
        <v>44183.483634259261</v>
      </c>
      <c r="N728" s="37" t="s">
        <v>146</v>
      </c>
      <c r="O728" s="37" t="s">
        <v>147</v>
      </c>
      <c r="P728" s="145">
        <f t="shared" si="56"/>
        <v>0.79866898148611654</v>
      </c>
      <c r="Q728" s="34">
        <f t="shared" si="55"/>
        <v>1500</v>
      </c>
      <c r="R728" s="145">
        <f t="shared" si="57"/>
        <v>0.68496527777777771</v>
      </c>
      <c r="S728" s="145">
        <f t="shared" si="58"/>
        <v>0.48363425925925929</v>
      </c>
      <c r="T728" s="172" t="str">
        <f t="shared" si="59"/>
        <v>Lower Valued</v>
      </c>
    </row>
    <row r="729" spans="1:20">
      <c r="A729" s="35">
        <v>44182.684965277775</v>
      </c>
      <c r="B729" s="36" t="s">
        <v>410</v>
      </c>
      <c r="C729" s="37" t="s">
        <v>329</v>
      </c>
      <c r="D729" s="37" t="s">
        <v>270</v>
      </c>
      <c r="E729" s="37" t="s">
        <v>271</v>
      </c>
      <c r="F729" s="37" t="s">
        <v>142</v>
      </c>
      <c r="G729" s="37" t="s">
        <v>272</v>
      </c>
      <c r="H729" s="37" t="s">
        <v>274</v>
      </c>
      <c r="I729" s="38">
        <v>1</v>
      </c>
      <c r="J729" s="38">
        <v>1</v>
      </c>
      <c r="K729" s="37" t="s">
        <v>42</v>
      </c>
      <c r="L729" s="36" t="s">
        <v>398</v>
      </c>
      <c r="M729" s="35">
        <v>44183.483634259261</v>
      </c>
      <c r="N729" s="37" t="s">
        <v>146</v>
      </c>
      <c r="O729" s="37" t="s">
        <v>147</v>
      </c>
      <c r="P729" s="145">
        <f t="shared" si="56"/>
        <v>0.79866898148611654</v>
      </c>
      <c r="Q729" s="34">
        <f t="shared" si="55"/>
        <v>1</v>
      </c>
      <c r="R729" s="145">
        <f t="shared" si="57"/>
        <v>0.68496527777777771</v>
      </c>
      <c r="S729" s="145">
        <f t="shared" si="58"/>
        <v>0.48363425925925929</v>
      </c>
      <c r="T729" s="172" t="str">
        <f t="shared" si="59"/>
        <v>Lower Valued</v>
      </c>
    </row>
    <row r="730" spans="1:20">
      <c r="A730" s="35">
        <v>44182.735069444447</v>
      </c>
      <c r="B730" s="36" t="s">
        <v>484</v>
      </c>
      <c r="C730" s="37" t="s">
        <v>485</v>
      </c>
      <c r="D730" s="37" t="s">
        <v>270</v>
      </c>
      <c r="E730" s="37" t="s">
        <v>271</v>
      </c>
      <c r="F730" s="37" t="s">
        <v>142</v>
      </c>
      <c r="G730" s="37" t="s">
        <v>272</v>
      </c>
      <c r="H730" s="37" t="s">
        <v>274</v>
      </c>
      <c r="I730" s="38">
        <v>1</v>
      </c>
      <c r="J730" s="38">
        <v>1</v>
      </c>
      <c r="K730" s="37" t="s">
        <v>42</v>
      </c>
      <c r="L730" s="36" t="s">
        <v>474</v>
      </c>
      <c r="M730" s="35">
        <v>44183.506261574075</v>
      </c>
      <c r="N730" s="37" t="s">
        <v>146</v>
      </c>
      <c r="O730" s="37" t="s">
        <v>147</v>
      </c>
      <c r="P730" s="145">
        <f t="shared" si="56"/>
        <v>0.77119212962861639</v>
      </c>
      <c r="Q730" s="34">
        <f t="shared" si="55"/>
        <v>1</v>
      </c>
      <c r="R730" s="145">
        <f t="shared" si="57"/>
        <v>0.73506944444444444</v>
      </c>
      <c r="S730" s="145">
        <f t="shared" si="58"/>
        <v>0.50626157407407402</v>
      </c>
      <c r="T730" s="172" t="str">
        <f t="shared" si="59"/>
        <v>Lower Valued</v>
      </c>
    </row>
    <row r="731" spans="1:20">
      <c r="A731" s="35">
        <v>44182.735069444447</v>
      </c>
      <c r="B731" s="36" t="s">
        <v>484</v>
      </c>
      <c r="C731" s="37" t="s">
        <v>485</v>
      </c>
      <c r="D731" s="37" t="s">
        <v>270</v>
      </c>
      <c r="E731" s="37" t="s">
        <v>271</v>
      </c>
      <c r="F731" s="37" t="s">
        <v>142</v>
      </c>
      <c r="G731" s="37" t="s">
        <v>272</v>
      </c>
      <c r="H731" s="37" t="s">
        <v>273</v>
      </c>
      <c r="I731" s="38">
        <v>1</v>
      </c>
      <c r="J731" s="38">
        <v>1500</v>
      </c>
      <c r="K731" s="37" t="s">
        <v>42</v>
      </c>
      <c r="L731" s="36" t="s">
        <v>474</v>
      </c>
      <c r="M731" s="35">
        <v>44183.506261574075</v>
      </c>
      <c r="N731" s="37" t="s">
        <v>146</v>
      </c>
      <c r="O731" s="37" t="s">
        <v>147</v>
      </c>
      <c r="P731" s="145">
        <f t="shared" si="56"/>
        <v>0.77119212962861639</v>
      </c>
      <c r="Q731" s="34">
        <f t="shared" si="55"/>
        <v>1500</v>
      </c>
      <c r="R731" s="145">
        <f t="shared" si="57"/>
        <v>0.73506944444444444</v>
      </c>
      <c r="S731" s="145">
        <f t="shared" si="58"/>
        <v>0.50626157407407402</v>
      </c>
      <c r="T731" s="172" t="str">
        <f t="shared" si="59"/>
        <v>Lower Valued</v>
      </c>
    </row>
    <row r="732" spans="1:20">
      <c r="A732" s="35">
        <v>44182.732523148145</v>
      </c>
      <c r="B732" s="36" t="s">
        <v>734</v>
      </c>
      <c r="C732" s="37" t="s">
        <v>115</v>
      </c>
      <c r="D732" s="37" t="s">
        <v>140</v>
      </c>
      <c r="E732" s="37" t="s">
        <v>214</v>
      </c>
      <c r="F732" s="37" t="s">
        <v>142</v>
      </c>
      <c r="G732" s="37" t="s">
        <v>114</v>
      </c>
      <c r="H732" s="37" t="s">
        <v>225</v>
      </c>
      <c r="I732" s="38">
        <v>2</v>
      </c>
      <c r="J732" s="38">
        <v>7050</v>
      </c>
      <c r="K732" s="37" t="s">
        <v>42</v>
      </c>
      <c r="L732" s="36" t="s">
        <v>729</v>
      </c>
      <c r="M732" s="35">
        <v>44183.511574074073</v>
      </c>
      <c r="N732" s="37" t="s">
        <v>146</v>
      </c>
      <c r="O732" s="37" t="s">
        <v>54</v>
      </c>
      <c r="P732" s="145">
        <f t="shared" si="56"/>
        <v>0.77905092592845904</v>
      </c>
      <c r="Q732" s="34">
        <f t="shared" si="55"/>
        <v>14100</v>
      </c>
      <c r="R732" s="145">
        <f t="shared" si="57"/>
        <v>0.73252314814814812</v>
      </c>
      <c r="S732" s="145">
        <f t="shared" si="58"/>
        <v>0.51157407407407407</v>
      </c>
      <c r="T732" s="172" t="str">
        <f t="shared" si="59"/>
        <v>High Valued</v>
      </c>
    </row>
    <row r="733" spans="1:20">
      <c r="A733" s="35">
        <v>44182.732523148145</v>
      </c>
      <c r="B733" s="36" t="s">
        <v>734</v>
      </c>
      <c r="C733" s="37" t="s">
        <v>115</v>
      </c>
      <c r="D733" s="37" t="s">
        <v>140</v>
      </c>
      <c r="E733" s="37" t="s">
        <v>214</v>
      </c>
      <c r="F733" s="37" t="s">
        <v>142</v>
      </c>
      <c r="G733" s="37" t="s">
        <v>114</v>
      </c>
      <c r="H733" s="37" t="s">
        <v>215</v>
      </c>
      <c r="I733" s="38">
        <v>1</v>
      </c>
      <c r="J733" s="38">
        <v>7450</v>
      </c>
      <c r="K733" s="37" t="s">
        <v>42</v>
      </c>
      <c r="L733" s="36" t="s">
        <v>729</v>
      </c>
      <c r="M733" s="35">
        <v>44183.511574074073</v>
      </c>
      <c r="N733" s="37" t="s">
        <v>146</v>
      </c>
      <c r="O733" s="37" t="s">
        <v>54</v>
      </c>
      <c r="P733" s="145">
        <f t="shared" si="56"/>
        <v>0.77905092592845904</v>
      </c>
      <c r="Q733" s="34">
        <f t="shared" si="55"/>
        <v>7450</v>
      </c>
      <c r="R733" s="145">
        <f t="shared" si="57"/>
        <v>0.73252314814814812</v>
      </c>
      <c r="S733" s="145">
        <f t="shared" si="58"/>
        <v>0.51157407407407407</v>
      </c>
      <c r="T733" s="172" t="str">
        <f t="shared" si="59"/>
        <v>Lower Valued</v>
      </c>
    </row>
    <row r="734" spans="1:20">
      <c r="A734" s="35">
        <v>44182.732523148145</v>
      </c>
      <c r="B734" s="36" t="s">
        <v>734</v>
      </c>
      <c r="C734" s="37" t="s">
        <v>115</v>
      </c>
      <c r="D734" s="37" t="s">
        <v>140</v>
      </c>
      <c r="E734" s="37" t="s">
        <v>141</v>
      </c>
      <c r="F734" s="37" t="s">
        <v>142</v>
      </c>
      <c r="G734" s="37" t="s">
        <v>143</v>
      </c>
      <c r="H734" s="37" t="s">
        <v>199</v>
      </c>
      <c r="I734" s="38">
        <v>2</v>
      </c>
      <c r="J734" s="38">
        <v>9200</v>
      </c>
      <c r="K734" s="37" t="s">
        <v>42</v>
      </c>
      <c r="L734" s="36" t="s">
        <v>729</v>
      </c>
      <c r="M734" s="35">
        <v>44183.511574074073</v>
      </c>
      <c r="N734" s="37" t="s">
        <v>146</v>
      </c>
      <c r="O734" s="37" t="s">
        <v>54</v>
      </c>
      <c r="P734" s="145">
        <f t="shared" si="56"/>
        <v>0.77905092592845904</v>
      </c>
      <c r="Q734" s="34">
        <f t="shared" si="55"/>
        <v>18400</v>
      </c>
      <c r="R734" s="145">
        <f t="shared" si="57"/>
        <v>0.73252314814814812</v>
      </c>
      <c r="S734" s="145">
        <f t="shared" si="58"/>
        <v>0.51157407407407407</v>
      </c>
      <c r="T734" s="172" t="str">
        <f t="shared" si="59"/>
        <v>High Valued</v>
      </c>
    </row>
    <row r="735" spans="1:20">
      <c r="A735" s="35">
        <v>44182.61278935185</v>
      </c>
      <c r="B735" s="36" t="s">
        <v>1147</v>
      </c>
      <c r="C735" s="37" t="s">
        <v>1011</v>
      </c>
      <c r="D735" s="37" t="s">
        <v>140</v>
      </c>
      <c r="E735" s="37" t="s">
        <v>141</v>
      </c>
      <c r="F735" s="37" t="s">
        <v>142</v>
      </c>
      <c r="G735" s="37" t="s">
        <v>143</v>
      </c>
      <c r="H735" s="37" t="s">
        <v>144</v>
      </c>
      <c r="I735" s="38">
        <v>1</v>
      </c>
      <c r="J735" s="38">
        <v>11200</v>
      </c>
      <c r="K735" s="37" t="s">
        <v>42</v>
      </c>
      <c r="L735" s="36" t="s">
        <v>1148</v>
      </c>
      <c r="M735" s="35">
        <v>44183.513206018521</v>
      </c>
      <c r="N735" s="37" t="s">
        <v>146</v>
      </c>
      <c r="O735" s="37" t="s">
        <v>147</v>
      </c>
      <c r="P735" s="145">
        <f t="shared" si="56"/>
        <v>0.90041666667093523</v>
      </c>
      <c r="Q735" s="34">
        <f t="shared" si="55"/>
        <v>11200</v>
      </c>
      <c r="R735" s="145">
        <f t="shared" si="57"/>
        <v>0.61278935185185179</v>
      </c>
      <c r="S735" s="145">
        <f t="shared" si="58"/>
        <v>0.51320601851851855</v>
      </c>
      <c r="T735" s="172" t="str">
        <f t="shared" si="59"/>
        <v>High Valued</v>
      </c>
    </row>
    <row r="736" spans="1:20">
      <c r="A736" s="35">
        <v>44182.61278935185</v>
      </c>
      <c r="B736" s="36" t="s">
        <v>1147</v>
      </c>
      <c r="C736" s="37" t="s">
        <v>1011</v>
      </c>
      <c r="D736" s="37" t="s">
        <v>164</v>
      </c>
      <c r="E736" s="37" t="s">
        <v>167</v>
      </c>
      <c r="F736" s="37" t="s">
        <v>142</v>
      </c>
      <c r="G736" s="37" t="s">
        <v>96</v>
      </c>
      <c r="H736" s="37" t="s">
        <v>209</v>
      </c>
      <c r="I736" s="38">
        <v>1</v>
      </c>
      <c r="J736" s="38">
        <v>3750</v>
      </c>
      <c r="K736" s="37" t="s">
        <v>42</v>
      </c>
      <c r="L736" s="36" t="s">
        <v>1148</v>
      </c>
      <c r="M736" s="35">
        <v>44183.513206018521</v>
      </c>
      <c r="N736" s="37" t="s">
        <v>146</v>
      </c>
      <c r="O736" s="37" t="s">
        <v>147</v>
      </c>
      <c r="P736" s="145">
        <f t="shared" si="56"/>
        <v>0.90041666667093523</v>
      </c>
      <c r="Q736" s="34">
        <f t="shared" si="55"/>
        <v>3750</v>
      </c>
      <c r="R736" s="145">
        <f t="shared" si="57"/>
        <v>0.61278935185185179</v>
      </c>
      <c r="S736" s="145">
        <f t="shared" si="58"/>
        <v>0.51320601851851855</v>
      </c>
      <c r="T736" s="172" t="str">
        <f t="shared" si="59"/>
        <v>Lower Valued</v>
      </c>
    </row>
    <row r="737" spans="1:20">
      <c r="A737" s="35">
        <v>44182.476481481484</v>
      </c>
      <c r="B737" s="36" t="s">
        <v>851</v>
      </c>
      <c r="C737" s="37" t="s">
        <v>852</v>
      </c>
      <c r="D737" s="37" t="s">
        <v>39</v>
      </c>
      <c r="E737" s="37" t="s">
        <v>40</v>
      </c>
      <c r="F737" s="37" t="s">
        <v>142</v>
      </c>
      <c r="G737" s="37" t="s">
        <v>41</v>
      </c>
      <c r="H737" s="37" t="s">
        <v>75</v>
      </c>
      <c r="I737" s="38">
        <v>1</v>
      </c>
      <c r="J737" s="38">
        <v>2780</v>
      </c>
      <c r="K737" s="37" t="s">
        <v>42</v>
      </c>
      <c r="L737" s="36" t="s">
        <v>849</v>
      </c>
      <c r="M737" s="35">
        <v>44183.527870370373</v>
      </c>
      <c r="N737" s="37" t="s">
        <v>431</v>
      </c>
      <c r="O737" s="37" t="s">
        <v>147</v>
      </c>
      <c r="P737" s="145">
        <f t="shared" si="56"/>
        <v>1.0513888888890506</v>
      </c>
      <c r="Q737" s="34">
        <f t="shared" si="55"/>
        <v>2780</v>
      </c>
      <c r="R737" s="145">
        <f t="shared" si="57"/>
        <v>0.47648148148148151</v>
      </c>
      <c r="S737" s="145">
        <f t="shared" si="58"/>
        <v>0.52787037037037032</v>
      </c>
      <c r="T737" s="172" t="str">
        <f t="shared" si="59"/>
        <v>Lower Valued</v>
      </c>
    </row>
    <row r="738" spans="1:20">
      <c r="A738" s="35">
        <v>44182.390173611115</v>
      </c>
      <c r="B738" s="36" t="s">
        <v>1154</v>
      </c>
      <c r="C738" s="37" t="s">
        <v>1141</v>
      </c>
      <c r="D738" s="37" t="s">
        <v>140</v>
      </c>
      <c r="E738" s="37" t="s">
        <v>214</v>
      </c>
      <c r="F738" s="37" t="s">
        <v>142</v>
      </c>
      <c r="G738" s="37" t="s">
        <v>114</v>
      </c>
      <c r="H738" s="37" t="s">
        <v>403</v>
      </c>
      <c r="I738" s="38">
        <v>4</v>
      </c>
      <c r="J738" s="38">
        <v>7450</v>
      </c>
      <c r="K738" s="37" t="s">
        <v>42</v>
      </c>
      <c r="L738" s="36" t="s">
        <v>1155</v>
      </c>
      <c r="M738" s="35">
        <v>44183.528796296298</v>
      </c>
      <c r="N738" s="37" t="s">
        <v>295</v>
      </c>
      <c r="O738" s="37" t="s">
        <v>147</v>
      </c>
      <c r="P738" s="145">
        <f t="shared" si="56"/>
        <v>1.1386226851827814</v>
      </c>
      <c r="Q738" s="34">
        <f t="shared" si="55"/>
        <v>29800</v>
      </c>
      <c r="R738" s="145">
        <f t="shared" si="57"/>
        <v>0.3901736111111111</v>
      </c>
      <c r="S738" s="145">
        <f t="shared" si="58"/>
        <v>0.52879629629629632</v>
      </c>
      <c r="T738" s="172" t="str">
        <f t="shared" si="59"/>
        <v>High Valued</v>
      </c>
    </row>
    <row r="739" spans="1:20">
      <c r="A739" s="35">
        <v>44182.390173611115</v>
      </c>
      <c r="B739" s="36" t="s">
        <v>1154</v>
      </c>
      <c r="C739" s="37" t="s">
        <v>1141</v>
      </c>
      <c r="D739" s="37" t="s">
        <v>164</v>
      </c>
      <c r="E739" s="37" t="s">
        <v>167</v>
      </c>
      <c r="F739" s="37" t="s">
        <v>142</v>
      </c>
      <c r="G739" s="37" t="s">
        <v>96</v>
      </c>
      <c r="H739" s="37" t="s">
        <v>723</v>
      </c>
      <c r="I739" s="38">
        <v>2</v>
      </c>
      <c r="J739" s="38">
        <v>14700</v>
      </c>
      <c r="K739" s="37" t="s">
        <v>42</v>
      </c>
      <c r="L739" s="36" t="s">
        <v>1155</v>
      </c>
      <c r="M739" s="35">
        <v>44183.528796296298</v>
      </c>
      <c r="N739" s="37" t="s">
        <v>295</v>
      </c>
      <c r="O739" s="37" t="s">
        <v>147</v>
      </c>
      <c r="P739" s="145">
        <f t="shared" si="56"/>
        <v>1.1386226851827814</v>
      </c>
      <c r="Q739" s="34">
        <f t="shared" si="55"/>
        <v>29400</v>
      </c>
      <c r="R739" s="145">
        <f t="shared" si="57"/>
        <v>0.3901736111111111</v>
      </c>
      <c r="S739" s="145">
        <f t="shared" si="58"/>
        <v>0.52879629629629632</v>
      </c>
      <c r="T739" s="172" t="str">
        <f t="shared" si="59"/>
        <v>High Valued</v>
      </c>
    </row>
    <row r="740" spans="1:20">
      <c r="A740" s="35">
        <v>44182.390173611115</v>
      </c>
      <c r="B740" s="36" t="s">
        <v>1154</v>
      </c>
      <c r="C740" s="37" t="s">
        <v>1141</v>
      </c>
      <c r="D740" s="37" t="s">
        <v>164</v>
      </c>
      <c r="E740" s="37" t="s">
        <v>165</v>
      </c>
      <c r="F740" s="37" t="s">
        <v>142</v>
      </c>
      <c r="G740" s="37" t="s">
        <v>96</v>
      </c>
      <c r="H740" s="37" t="s">
        <v>166</v>
      </c>
      <c r="I740" s="38">
        <v>6</v>
      </c>
      <c r="J740" s="38">
        <v>3750</v>
      </c>
      <c r="K740" s="37" t="s">
        <v>42</v>
      </c>
      <c r="L740" s="36" t="s">
        <v>1155</v>
      </c>
      <c r="M740" s="35">
        <v>44183.528796296298</v>
      </c>
      <c r="N740" s="37" t="s">
        <v>295</v>
      </c>
      <c r="O740" s="37" t="s">
        <v>147</v>
      </c>
      <c r="P740" s="145">
        <f t="shared" si="56"/>
        <v>1.1386226851827814</v>
      </c>
      <c r="Q740" s="34">
        <f t="shared" si="55"/>
        <v>22500</v>
      </c>
      <c r="R740" s="145">
        <f t="shared" si="57"/>
        <v>0.3901736111111111</v>
      </c>
      <c r="S740" s="145">
        <f t="shared" si="58"/>
        <v>0.52879629629629632</v>
      </c>
      <c r="T740" s="172" t="str">
        <f t="shared" si="59"/>
        <v>High Valued</v>
      </c>
    </row>
    <row r="741" spans="1:20">
      <c r="A741" s="35">
        <v>44182.68372685185</v>
      </c>
      <c r="B741" s="36" t="s">
        <v>983</v>
      </c>
      <c r="C741" s="37" t="s">
        <v>984</v>
      </c>
      <c r="D741" s="37" t="s">
        <v>270</v>
      </c>
      <c r="E741" s="37" t="s">
        <v>271</v>
      </c>
      <c r="F741" s="37" t="s">
        <v>142</v>
      </c>
      <c r="G741" s="37" t="s">
        <v>272</v>
      </c>
      <c r="H741" s="37" t="s">
        <v>273</v>
      </c>
      <c r="I741" s="38">
        <v>1</v>
      </c>
      <c r="J741" s="38">
        <v>1500</v>
      </c>
      <c r="K741" s="37" t="s">
        <v>42</v>
      </c>
      <c r="L741" s="36" t="s">
        <v>941</v>
      </c>
      <c r="M741" s="35">
        <v>44183.538761574076</v>
      </c>
      <c r="N741" s="37" t="s">
        <v>431</v>
      </c>
      <c r="O741" s="37" t="s">
        <v>147</v>
      </c>
      <c r="P741" s="145">
        <f t="shared" si="56"/>
        <v>0.85503472222626442</v>
      </c>
      <c r="Q741" s="34">
        <f t="shared" si="55"/>
        <v>1500</v>
      </c>
      <c r="R741" s="145">
        <f t="shared" si="57"/>
        <v>0.68372685185185178</v>
      </c>
      <c r="S741" s="145">
        <f t="shared" si="58"/>
        <v>0.5387615740740741</v>
      </c>
      <c r="T741" s="172" t="str">
        <f t="shared" si="59"/>
        <v>Lower Valued</v>
      </c>
    </row>
    <row r="742" spans="1:20">
      <c r="A742" s="35">
        <v>44182.68372685185</v>
      </c>
      <c r="B742" s="36" t="s">
        <v>983</v>
      </c>
      <c r="C742" s="37" t="s">
        <v>984</v>
      </c>
      <c r="D742" s="37" t="s">
        <v>270</v>
      </c>
      <c r="E742" s="37" t="s">
        <v>271</v>
      </c>
      <c r="F742" s="37" t="s">
        <v>142</v>
      </c>
      <c r="G742" s="37" t="s">
        <v>272</v>
      </c>
      <c r="H742" s="37" t="s">
        <v>274</v>
      </c>
      <c r="I742" s="38">
        <v>1</v>
      </c>
      <c r="J742" s="38">
        <v>1</v>
      </c>
      <c r="K742" s="37" t="s">
        <v>42</v>
      </c>
      <c r="L742" s="36" t="s">
        <v>941</v>
      </c>
      <c r="M742" s="35">
        <v>44183.538761574076</v>
      </c>
      <c r="N742" s="37" t="s">
        <v>431</v>
      </c>
      <c r="O742" s="37" t="s">
        <v>147</v>
      </c>
      <c r="P742" s="145">
        <f t="shared" si="56"/>
        <v>0.85503472222626442</v>
      </c>
      <c r="Q742" s="34">
        <f t="shared" si="55"/>
        <v>1</v>
      </c>
      <c r="R742" s="145">
        <f t="shared" si="57"/>
        <v>0.68372685185185178</v>
      </c>
      <c r="S742" s="145">
        <f t="shared" si="58"/>
        <v>0.5387615740740741</v>
      </c>
      <c r="T742" s="172" t="str">
        <f t="shared" si="59"/>
        <v>Lower Valued</v>
      </c>
    </row>
    <row r="743" spans="1:20">
      <c r="A743" s="35">
        <v>44182.56108796296</v>
      </c>
      <c r="B743" s="36" t="s">
        <v>1013</v>
      </c>
      <c r="C743" s="37" t="s">
        <v>623</v>
      </c>
      <c r="D743" s="37" t="s">
        <v>187</v>
      </c>
      <c r="E743" s="37" t="s">
        <v>188</v>
      </c>
      <c r="F743" s="37" t="s">
        <v>142</v>
      </c>
      <c r="G743" s="37" t="s">
        <v>143</v>
      </c>
      <c r="H743" s="37" t="s">
        <v>189</v>
      </c>
      <c r="I743" s="38">
        <v>2</v>
      </c>
      <c r="J743" s="38">
        <v>9050</v>
      </c>
      <c r="K743" s="37" t="s">
        <v>42</v>
      </c>
      <c r="L743" s="36" t="s">
        <v>1012</v>
      </c>
      <c r="M743" s="35">
        <v>44183.553888888891</v>
      </c>
      <c r="N743" s="37" t="s">
        <v>146</v>
      </c>
      <c r="O743" s="37" t="s">
        <v>54</v>
      </c>
      <c r="P743" s="145">
        <f t="shared" si="56"/>
        <v>0.99280092593107838</v>
      </c>
      <c r="Q743" s="34">
        <f t="shared" si="55"/>
        <v>18100</v>
      </c>
      <c r="R743" s="145">
        <f t="shared" si="57"/>
        <v>0.56108796296296293</v>
      </c>
      <c r="S743" s="145">
        <f t="shared" si="58"/>
        <v>0.55388888888888888</v>
      </c>
      <c r="T743" s="172" t="str">
        <f t="shared" si="59"/>
        <v>High Valued</v>
      </c>
    </row>
    <row r="744" spans="1:20">
      <c r="A744" s="35">
        <v>44182.726585648146</v>
      </c>
      <c r="B744" s="36" t="s">
        <v>1156</v>
      </c>
      <c r="C744" s="37" t="s">
        <v>1058</v>
      </c>
      <c r="D744" s="37" t="s">
        <v>187</v>
      </c>
      <c r="E744" s="37" t="s">
        <v>188</v>
      </c>
      <c r="F744" s="37" t="s">
        <v>142</v>
      </c>
      <c r="G744" s="37" t="s">
        <v>143</v>
      </c>
      <c r="H744" s="37" t="s">
        <v>189</v>
      </c>
      <c r="I744" s="38">
        <v>1</v>
      </c>
      <c r="J744" s="38">
        <v>9050</v>
      </c>
      <c r="K744" s="37" t="s">
        <v>42</v>
      </c>
      <c r="L744" s="36" t="s">
        <v>1155</v>
      </c>
      <c r="M744" s="35">
        <v>44183.590729166666</v>
      </c>
      <c r="N744" s="37" t="s">
        <v>146</v>
      </c>
      <c r="O744" s="37" t="s">
        <v>147</v>
      </c>
      <c r="P744" s="145">
        <f t="shared" si="56"/>
        <v>0.86414351851999527</v>
      </c>
      <c r="Q744" s="34">
        <f t="shared" si="55"/>
        <v>9050</v>
      </c>
      <c r="R744" s="145">
        <f t="shared" si="57"/>
        <v>0.72658564814814808</v>
      </c>
      <c r="S744" s="145">
        <f t="shared" si="58"/>
        <v>0.59072916666666664</v>
      </c>
      <c r="T744" s="172" t="str">
        <f t="shared" si="59"/>
        <v>Lower Valued</v>
      </c>
    </row>
    <row r="745" spans="1:20">
      <c r="A745" s="35">
        <v>44182.726585648146</v>
      </c>
      <c r="B745" s="36" t="s">
        <v>1156</v>
      </c>
      <c r="C745" s="37" t="s">
        <v>1058</v>
      </c>
      <c r="D745" s="37" t="s">
        <v>68</v>
      </c>
      <c r="E745" s="37" t="s">
        <v>113</v>
      </c>
      <c r="F745" s="37" t="s">
        <v>142</v>
      </c>
      <c r="G745" s="37" t="s">
        <v>114</v>
      </c>
      <c r="H745" s="37" t="s">
        <v>206</v>
      </c>
      <c r="I745" s="38">
        <v>1</v>
      </c>
      <c r="J745" s="38">
        <v>2000</v>
      </c>
      <c r="K745" s="37" t="s">
        <v>42</v>
      </c>
      <c r="L745" s="36" t="s">
        <v>1155</v>
      </c>
      <c r="M745" s="35">
        <v>44183.590729166666</v>
      </c>
      <c r="N745" s="37" t="s">
        <v>146</v>
      </c>
      <c r="O745" s="37" t="s">
        <v>147</v>
      </c>
      <c r="P745" s="145">
        <f t="shared" si="56"/>
        <v>0.86414351851999527</v>
      </c>
      <c r="Q745" s="34">
        <f t="shared" si="55"/>
        <v>2000</v>
      </c>
      <c r="R745" s="145">
        <f t="shared" si="57"/>
        <v>0.72658564814814808</v>
      </c>
      <c r="S745" s="145">
        <f t="shared" si="58"/>
        <v>0.59072916666666664</v>
      </c>
      <c r="T745" s="172" t="str">
        <f t="shared" si="59"/>
        <v>Lower Valued</v>
      </c>
    </row>
    <row r="746" spans="1:20">
      <c r="A746" s="35">
        <v>44182.726585648146</v>
      </c>
      <c r="B746" s="36" t="s">
        <v>1156</v>
      </c>
      <c r="C746" s="37" t="s">
        <v>1058</v>
      </c>
      <c r="D746" s="37" t="s">
        <v>68</v>
      </c>
      <c r="E746" s="37" t="s">
        <v>69</v>
      </c>
      <c r="F746" s="37" t="s">
        <v>142</v>
      </c>
      <c r="G746" s="37" t="s">
        <v>308</v>
      </c>
      <c r="H746" s="37" t="s">
        <v>309</v>
      </c>
      <c r="I746" s="38">
        <v>1</v>
      </c>
      <c r="J746" s="38">
        <v>3300</v>
      </c>
      <c r="K746" s="37" t="s">
        <v>42</v>
      </c>
      <c r="L746" s="36" t="s">
        <v>1155</v>
      </c>
      <c r="M746" s="35">
        <v>44183.590729166666</v>
      </c>
      <c r="N746" s="37" t="s">
        <v>146</v>
      </c>
      <c r="O746" s="37" t="s">
        <v>147</v>
      </c>
      <c r="P746" s="145">
        <f t="shared" si="56"/>
        <v>0.86414351851999527</v>
      </c>
      <c r="Q746" s="34">
        <f t="shared" si="55"/>
        <v>3300</v>
      </c>
      <c r="R746" s="145">
        <f t="shared" si="57"/>
        <v>0.72658564814814808</v>
      </c>
      <c r="S746" s="145">
        <f t="shared" si="58"/>
        <v>0.59072916666666664</v>
      </c>
      <c r="T746" s="172" t="str">
        <f t="shared" si="59"/>
        <v>Lower Valued</v>
      </c>
    </row>
    <row r="747" spans="1:20">
      <c r="A747" s="35">
        <v>44182.726585648146</v>
      </c>
      <c r="B747" s="36" t="s">
        <v>1156</v>
      </c>
      <c r="C747" s="37" t="s">
        <v>1058</v>
      </c>
      <c r="D747" s="37" t="s">
        <v>94</v>
      </c>
      <c r="E747" s="37" t="s">
        <v>95</v>
      </c>
      <c r="F747" s="37" t="s">
        <v>142</v>
      </c>
      <c r="G747" s="37" t="s">
        <v>96</v>
      </c>
      <c r="H747" s="37" t="s">
        <v>170</v>
      </c>
      <c r="I747" s="38">
        <v>1</v>
      </c>
      <c r="J747" s="38">
        <v>6750</v>
      </c>
      <c r="K747" s="37" t="s">
        <v>42</v>
      </c>
      <c r="L747" s="36" t="s">
        <v>1155</v>
      </c>
      <c r="M747" s="35">
        <v>44183.590729166666</v>
      </c>
      <c r="N747" s="37" t="s">
        <v>146</v>
      </c>
      <c r="O747" s="37" t="s">
        <v>147</v>
      </c>
      <c r="P747" s="145">
        <f t="shared" si="56"/>
        <v>0.86414351851999527</v>
      </c>
      <c r="Q747" s="34">
        <f t="shared" si="55"/>
        <v>6750</v>
      </c>
      <c r="R747" s="145">
        <f t="shared" si="57"/>
        <v>0.72658564814814808</v>
      </c>
      <c r="S747" s="145">
        <f t="shared" si="58"/>
        <v>0.59072916666666664</v>
      </c>
      <c r="T747" s="172" t="str">
        <f t="shared" si="59"/>
        <v>Lower Valued</v>
      </c>
    </row>
    <row r="748" spans="1:20">
      <c r="A748" s="35">
        <v>44182.726585648146</v>
      </c>
      <c r="B748" s="36" t="s">
        <v>1156</v>
      </c>
      <c r="C748" s="37" t="s">
        <v>1058</v>
      </c>
      <c r="D748" s="37" t="s">
        <v>164</v>
      </c>
      <c r="E748" s="37" t="s">
        <v>165</v>
      </c>
      <c r="F748" s="37" t="s">
        <v>142</v>
      </c>
      <c r="G748" s="37" t="s">
        <v>96</v>
      </c>
      <c r="H748" s="37" t="s">
        <v>166</v>
      </c>
      <c r="I748" s="38">
        <v>1</v>
      </c>
      <c r="J748" s="38">
        <v>3750</v>
      </c>
      <c r="K748" s="37" t="s">
        <v>42</v>
      </c>
      <c r="L748" s="36" t="s">
        <v>1155</v>
      </c>
      <c r="M748" s="35">
        <v>44183.590729166666</v>
      </c>
      <c r="N748" s="37" t="s">
        <v>146</v>
      </c>
      <c r="O748" s="37" t="s">
        <v>147</v>
      </c>
      <c r="P748" s="145">
        <f t="shared" si="56"/>
        <v>0.86414351851999527</v>
      </c>
      <c r="Q748" s="34">
        <f t="shared" si="55"/>
        <v>3750</v>
      </c>
      <c r="R748" s="145">
        <f t="shared" si="57"/>
        <v>0.72658564814814808</v>
      </c>
      <c r="S748" s="145">
        <f t="shared" si="58"/>
        <v>0.59072916666666664</v>
      </c>
      <c r="T748" s="172" t="str">
        <f t="shared" si="59"/>
        <v>Lower Valued</v>
      </c>
    </row>
    <row r="749" spans="1:20">
      <c r="A749" s="35">
        <v>44182.682800925926</v>
      </c>
      <c r="B749" s="36" t="s">
        <v>493</v>
      </c>
      <c r="C749" s="37" t="s">
        <v>494</v>
      </c>
      <c r="D749" s="37" t="s">
        <v>270</v>
      </c>
      <c r="E749" s="37" t="s">
        <v>271</v>
      </c>
      <c r="F749" s="37" t="s">
        <v>142</v>
      </c>
      <c r="G749" s="37" t="s">
        <v>272</v>
      </c>
      <c r="H749" s="37" t="s">
        <v>273</v>
      </c>
      <c r="I749" s="38">
        <v>2</v>
      </c>
      <c r="J749" s="38">
        <v>1500</v>
      </c>
      <c r="K749" s="37" t="s">
        <v>42</v>
      </c>
      <c r="L749" s="36" t="s">
        <v>492</v>
      </c>
      <c r="M749" s="35">
        <v>44183.71193287037</v>
      </c>
      <c r="N749" s="37" t="s">
        <v>295</v>
      </c>
      <c r="O749" s="37" t="s">
        <v>147</v>
      </c>
      <c r="P749" s="145">
        <f t="shared" si="56"/>
        <v>1.0291319444440887</v>
      </c>
      <c r="Q749" s="34">
        <f t="shared" si="55"/>
        <v>3000</v>
      </c>
      <c r="R749" s="145">
        <f t="shared" si="57"/>
        <v>0.68280092592592589</v>
      </c>
      <c r="S749" s="145">
        <f t="shared" si="58"/>
        <v>0.71193287037037034</v>
      </c>
      <c r="T749" s="172" t="str">
        <f t="shared" si="59"/>
        <v>Lower Valued</v>
      </c>
    </row>
    <row r="750" spans="1:20">
      <c r="A750" s="35">
        <v>44182.682800925926</v>
      </c>
      <c r="B750" s="36" t="s">
        <v>493</v>
      </c>
      <c r="C750" s="37" t="s">
        <v>494</v>
      </c>
      <c r="D750" s="37" t="s">
        <v>270</v>
      </c>
      <c r="E750" s="37" t="s">
        <v>271</v>
      </c>
      <c r="F750" s="37" t="s">
        <v>142</v>
      </c>
      <c r="G750" s="37" t="s">
        <v>272</v>
      </c>
      <c r="H750" s="37" t="s">
        <v>274</v>
      </c>
      <c r="I750" s="38">
        <v>1</v>
      </c>
      <c r="J750" s="38">
        <v>1</v>
      </c>
      <c r="K750" s="37" t="s">
        <v>42</v>
      </c>
      <c r="L750" s="36" t="s">
        <v>492</v>
      </c>
      <c r="M750" s="35">
        <v>44183.71193287037</v>
      </c>
      <c r="N750" s="37" t="s">
        <v>295</v>
      </c>
      <c r="O750" s="37" t="s">
        <v>147</v>
      </c>
      <c r="P750" s="145">
        <f t="shared" si="56"/>
        <v>1.0291319444440887</v>
      </c>
      <c r="Q750" s="34">
        <f t="shared" si="55"/>
        <v>1</v>
      </c>
      <c r="R750" s="145">
        <f t="shared" si="57"/>
        <v>0.68280092592592589</v>
      </c>
      <c r="S750" s="145">
        <f t="shared" si="58"/>
        <v>0.71193287037037034</v>
      </c>
      <c r="T750" s="172" t="str">
        <f t="shared" si="59"/>
        <v>Lower Valued</v>
      </c>
    </row>
    <row r="751" spans="1:20">
      <c r="A751" s="35">
        <v>44181.409837962965</v>
      </c>
      <c r="B751" s="36" t="s">
        <v>700</v>
      </c>
      <c r="C751" s="37" t="s">
        <v>696</v>
      </c>
      <c r="D751" s="37" t="s">
        <v>171</v>
      </c>
      <c r="E751" s="37" t="s">
        <v>172</v>
      </c>
      <c r="F751" s="37" t="s">
        <v>142</v>
      </c>
      <c r="G751" s="37" t="s">
        <v>96</v>
      </c>
      <c r="H751" s="37" t="s">
        <v>174</v>
      </c>
      <c r="I751" s="38">
        <v>1</v>
      </c>
      <c r="J751" s="38">
        <v>7800</v>
      </c>
      <c r="K751" s="37" t="s">
        <v>42</v>
      </c>
      <c r="L751" s="36" t="s">
        <v>691</v>
      </c>
      <c r="M751" s="35">
        <v>44183.730879629627</v>
      </c>
      <c r="N751" s="37" t="s">
        <v>146</v>
      </c>
      <c r="O751" s="37" t="s">
        <v>147</v>
      </c>
      <c r="P751" s="145">
        <f t="shared" si="56"/>
        <v>2.3210416666624951</v>
      </c>
      <c r="Q751" s="34">
        <f t="shared" si="55"/>
        <v>7800</v>
      </c>
      <c r="R751" s="145">
        <f t="shared" si="57"/>
        <v>0.40983796296296293</v>
      </c>
      <c r="S751" s="145">
        <f t="shared" si="58"/>
        <v>0.7308796296296296</v>
      </c>
      <c r="T751" s="172" t="str">
        <f t="shared" si="59"/>
        <v>Lower Valued</v>
      </c>
    </row>
    <row r="752" spans="1:20">
      <c r="A752" s="35">
        <v>44181.409837962965</v>
      </c>
      <c r="B752" s="36" t="s">
        <v>700</v>
      </c>
      <c r="C752" s="37" t="s">
        <v>696</v>
      </c>
      <c r="D752" s="37" t="s">
        <v>94</v>
      </c>
      <c r="E752" s="37" t="s">
        <v>95</v>
      </c>
      <c r="F752" s="37" t="s">
        <v>142</v>
      </c>
      <c r="G752" s="37" t="s">
        <v>96</v>
      </c>
      <c r="H752" s="37" t="s">
        <v>170</v>
      </c>
      <c r="I752" s="38">
        <v>1</v>
      </c>
      <c r="J752" s="38">
        <v>6750</v>
      </c>
      <c r="K752" s="37" t="s">
        <v>42</v>
      </c>
      <c r="L752" s="36" t="s">
        <v>691</v>
      </c>
      <c r="M752" s="35">
        <v>44183.730879629627</v>
      </c>
      <c r="N752" s="37" t="s">
        <v>146</v>
      </c>
      <c r="O752" s="37" t="s">
        <v>147</v>
      </c>
      <c r="P752" s="145">
        <f t="shared" si="56"/>
        <v>2.3210416666624951</v>
      </c>
      <c r="Q752" s="34">
        <f t="shared" si="55"/>
        <v>6750</v>
      </c>
      <c r="R752" s="145">
        <f t="shared" si="57"/>
        <v>0.40983796296296293</v>
      </c>
      <c r="S752" s="145">
        <f t="shared" si="58"/>
        <v>0.7308796296296296</v>
      </c>
      <c r="T752" s="172" t="str">
        <f t="shared" si="59"/>
        <v>Lower Valued</v>
      </c>
    </row>
    <row r="753" spans="1:20">
      <c r="A753" s="35">
        <v>44181.457268518519</v>
      </c>
      <c r="B753" s="36" t="s">
        <v>701</v>
      </c>
      <c r="C753" s="37" t="s">
        <v>696</v>
      </c>
      <c r="D753" s="37" t="s">
        <v>39</v>
      </c>
      <c r="E753" s="37" t="s">
        <v>40</v>
      </c>
      <c r="F753" s="37" t="s">
        <v>142</v>
      </c>
      <c r="G753" s="37" t="s">
        <v>41</v>
      </c>
      <c r="H753" s="37" t="s">
        <v>75</v>
      </c>
      <c r="I753" s="38">
        <v>1</v>
      </c>
      <c r="J753" s="38">
        <v>2780</v>
      </c>
      <c r="K753" s="37" t="s">
        <v>42</v>
      </c>
      <c r="L753" s="36" t="s">
        <v>691</v>
      </c>
      <c r="M753" s="35">
        <v>44183.730879629627</v>
      </c>
      <c r="N753" s="37" t="s">
        <v>146</v>
      </c>
      <c r="O753" s="37" t="s">
        <v>147</v>
      </c>
      <c r="P753" s="145">
        <f t="shared" si="56"/>
        <v>2.273611111108039</v>
      </c>
      <c r="Q753" s="34">
        <f t="shared" si="55"/>
        <v>2780</v>
      </c>
      <c r="R753" s="145">
        <f t="shared" si="57"/>
        <v>0.45726851851851852</v>
      </c>
      <c r="S753" s="145">
        <f t="shared" si="58"/>
        <v>0.7308796296296296</v>
      </c>
      <c r="T753" s="172" t="str">
        <f t="shared" si="59"/>
        <v>Lower Valued</v>
      </c>
    </row>
    <row r="754" spans="1:20">
      <c r="A754" s="35">
        <v>44181.457268518519</v>
      </c>
      <c r="B754" s="36" t="s">
        <v>701</v>
      </c>
      <c r="C754" s="37" t="s">
        <v>696</v>
      </c>
      <c r="D754" s="37" t="s">
        <v>284</v>
      </c>
      <c r="E754" s="37" t="s">
        <v>285</v>
      </c>
      <c r="F754" s="37" t="s">
        <v>142</v>
      </c>
      <c r="G754" s="37" t="s">
        <v>70</v>
      </c>
      <c r="H754" s="37" t="s">
        <v>360</v>
      </c>
      <c r="I754" s="38">
        <v>1</v>
      </c>
      <c r="J754" s="38">
        <v>3000</v>
      </c>
      <c r="K754" s="37" t="s">
        <v>42</v>
      </c>
      <c r="L754" s="36" t="s">
        <v>691</v>
      </c>
      <c r="M754" s="35">
        <v>44183.730879629627</v>
      </c>
      <c r="N754" s="37" t="s">
        <v>146</v>
      </c>
      <c r="O754" s="37" t="s">
        <v>147</v>
      </c>
      <c r="P754" s="145">
        <f t="shared" si="56"/>
        <v>2.273611111108039</v>
      </c>
      <c r="Q754" s="34">
        <f t="shared" si="55"/>
        <v>3000</v>
      </c>
      <c r="R754" s="145">
        <f t="shared" si="57"/>
        <v>0.45726851851851852</v>
      </c>
      <c r="S754" s="145">
        <f t="shared" si="58"/>
        <v>0.7308796296296296</v>
      </c>
      <c r="T754" s="172" t="str">
        <f t="shared" si="59"/>
        <v>Lower Valued</v>
      </c>
    </row>
    <row r="755" spans="1:20">
      <c r="A755" s="35">
        <v>44181.457268518519</v>
      </c>
      <c r="B755" s="36" t="s">
        <v>701</v>
      </c>
      <c r="C755" s="37" t="s">
        <v>696</v>
      </c>
      <c r="D755" s="37" t="s">
        <v>284</v>
      </c>
      <c r="E755" s="37" t="s">
        <v>285</v>
      </c>
      <c r="F755" s="37" t="s">
        <v>142</v>
      </c>
      <c r="G755" s="37" t="s">
        <v>70</v>
      </c>
      <c r="H755" s="37" t="s">
        <v>286</v>
      </c>
      <c r="I755" s="38">
        <v>1</v>
      </c>
      <c r="J755" s="38">
        <v>3000</v>
      </c>
      <c r="K755" s="37" t="s">
        <v>42</v>
      </c>
      <c r="L755" s="36" t="s">
        <v>691</v>
      </c>
      <c r="M755" s="35">
        <v>44183.730879629627</v>
      </c>
      <c r="N755" s="37" t="s">
        <v>146</v>
      </c>
      <c r="O755" s="37" t="s">
        <v>147</v>
      </c>
      <c r="P755" s="145">
        <f t="shared" si="56"/>
        <v>2.273611111108039</v>
      </c>
      <c r="Q755" s="34">
        <f t="shared" si="55"/>
        <v>3000</v>
      </c>
      <c r="R755" s="145">
        <f t="shared" si="57"/>
        <v>0.45726851851851852</v>
      </c>
      <c r="S755" s="145">
        <f t="shared" si="58"/>
        <v>0.7308796296296296</v>
      </c>
      <c r="T755" s="172" t="str">
        <f t="shared" si="59"/>
        <v>Lower Valued</v>
      </c>
    </row>
    <row r="756" spans="1:20">
      <c r="A756" s="35">
        <v>44181.457268518519</v>
      </c>
      <c r="B756" s="36" t="s">
        <v>701</v>
      </c>
      <c r="C756" s="37" t="s">
        <v>696</v>
      </c>
      <c r="D756" s="37" t="s">
        <v>140</v>
      </c>
      <c r="E756" s="37" t="s">
        <v>214</v>
      </c>
      <c r="F756" s="37" t="s">
        <v>142</v>
      </c>
      <c r="G756" s="37" t="s">
        <v>114</v>
      </c>
      <c r="H756" s="37" t="s">
        <v>225</v>
      </c>
      <c r="I756" s="38">
        <v>1</v>
      </c>
      <c r="J756" s="38">
        <v>7050</v>
      </c>
      <c r="K756" s="37" t="s">
        <v>42</v>
      </c>
      <c r="L756" s="36" t="s">
        <v>691</v>
      </c>
      <c r="M756" s="35">
        <v>44183.730879629627</v>
      </c>
      <c r="N756" s="37" t="s">
        <v>146</v>
      </c>
      <c r="O756" s="37" t="s">
        <v>147</v>
      </c>
      <c r="P756" s="145">
        <f t="shared" si="56"/>
        <v>2.273611111108039</v>
      </c>
      <c r="Q756" s="34">
        <f t="shared" si="55"/>
        <v>7050</v>
      </c>
      <c r="R756" s="145">
        <f t="shared" si="57"/>
        <v>0.45726851851851852</v>
      </c>
      <c r="S756" s="145">
        <f t="shared" si="58"/>
        <v>0.7308796296296296</v>
      </c>
      <c r="T756" s="172" t="str">
        <f t="shared" si="59"/>
        <v>Lower Valued</v>
      </c>
    </row>
    <row r="757" spans="1:20">
      <c r="A757" s="35">
        <v>44182.685358796298</v>
      </c>
      <c r="B757" s="36" t="s">
        <v>1225</v>
      </c>
      <c r="C757" s="37" t="s">
        <v>676</v>
      </c>
      <c r="D757" s="37" t="s">
        <v>530</v>
      </c>
      <c r="E757" s="37" t="s">
        <v>531</v>
      </c>
      <c r="F757" s="37" t="s">
        <v>142</v>
      </c>
      <c r="G757" s="37" t="s">
        <v>532</v>
      </c>
      <c r="H757" s="37" t="s">
        <v>651</v>
      </c>
      <c r="I757" s="38">
        <v>10</v>
      </c>
      <c r="J757" s="38">
        <v>4200</v>
      </c>
      <c r="K757" s="37" t="s">
        <v>42</v>
      </c>
      <c r="L757" s="36" t="s">
        <v>1224</v>
      </c>
      <c r="M757" s="35">
        <v>44183.731770833336</v>
      </c>
      <c r="N757" s="37" t="s">
        <v>295</v>
      </c>
      <c r="O757" s="37" t="s">
        <v>464</v>
      </c>
      <c r="P757" s="145">
        <f t="shared" si="56"/>
        <v>1.0464120370379533</v>
      </c>
      <c r="Q757" s="34">
        <f t="shared" si="55"/>
        <v>42000</v>
      </c>
      <c r="R757" s="145">
        <f t="shared" si="57"/>
        <v>0.68535879629629637</v>
      </c>
      <c r="S757" s="145">
        <f t="shared" si="58"/>
        <v>0.73177083333333337</v>
      </c>
      <c r="T757" s="172" t="str">
        <f t="shared" si="59"/>
        <v>High Valued</v>
      </c>
    </row>
    <row r="758" spans="1:20">
      <c r="A758" s="35">
        <v>44182.52548611111</v>
      </c>
      <c r="B758" s="36" t="s">
        <v>1052</v>
      </c>
      <c r="C758" s="37" t="s">
        <v>569</v>
      </c>
      <c r="D758" s="37" t="s">
        <v>270</v>
      </c>
      <c r="E758" s="37" t="s">
        <v>271</v>
      </c>
      <c r="F758" s="37" t="s">
        <v>142</v>
      </c>
      <c r="G758" s="37" t="s">
        <v>272</v>
      </c>
      <c r="H758" s="37" t="s">
        <v>273</v>
      </c>
      <c r="I758" s="38">
        <v>1</v>
      </c>
      <c r="J758" s="38">
        <v>1500</v>
      </c>
      <c r="K758" s="37" t="s">
        <v>42</v>
      </c>
      <c r="L758" s="36" t="s">
        <v>1046</v>
      </c>
      <c r="M758" s="35">
        <v>44183.758240740739</v>
      </c>
      <c r="N758" s="37" t="s">
        <v>146</v>
      </c>
      <c r="O758" s="37" t="s">
        <v>147</v>
      </c>
      <c r="P758" s="145">
        <f t="shared" si="56"/>
        <v>1.2327546296291985</v>
      </c>
      <c r="Q758" s="34">
        <f t="shared" si="55"/>
        <v>1500</v>
      </c>
      <c r="R758" s="145">
        <f t="shared" si="57"/>
        <v>0.5254861111111111</v>
      </c>
      <c r="S758" s="145">
        <f t="shared" si="58"/>
        <v>0.75824074074074066</v>
      </c>
      <c r="T758" s="172" t="str">
        <f t="shared" si="59"/>
        <v>Lower Valued</v>
      </c>
    </row>
    <row r="759" spans="1:20">
      <c r="A759" s="35">
        <v>44182.52548611111</v>
      </c>
      <c r="B759" s="36" t="s">
        <v>1052</v>
      </c>
      <c r="C759" s="37" t="s">
        <v>569</v>
      </c>
      <c r="D759" s="37" t="s">
        <v>270</v>
      </c>
      <c r="E759" s="37" t="s">
        <v>271</v>
      </c>
      <c r="F759" s="37" t="s">
        <v>142</v>
      </c>
      <c r="G759" s="37" t="s">
        <v>272</v>
      </c>
      <c r="H759" s="37" t="s">
        <v>274</v>
      </c>
      <c r="I759" s="38">
        <v>1</v>
      </c>
      <c r="J759" s="38">
        <v>1</v>
      </c>
      <c r="K759" s="37" t="s">
        <v>42</v>
      </c>
      <c r="L759" s="36" t="s">
        <v>1046</v>
      </c>
      <c r="M759" s="35">
        <v>44183.758240740739</v>
      </c>
      <c r="N759" s="37" t="s">
        <v>146</v>
      </c>
      <c r="O759" s="37" t="s">
        <v>147</v>
      </c>
      <c r="P759" s="145">
        <f t="shared" si="56"/>
        <v>1.2327546296291985</v>
      </c>
      <c r="Q759" s="34">
        <f t="shared" si="55"/>
        <v>1</v>
      </c>
      <c r="R759" s="145">
        <f t="shared" si="57"/>
        <v>0.5254861111111111</v>
      </c>
      <c r="S759" s="145">
        <f t="shared" si="58"/>
        <v>0.75824074074074066</v>
      </c>
      <c r="T759" s="172" t="str">
        <f t="shared" si="59"/>
        <v>Lower Valued</v>
      </c>
    </row>
    <row r="760" spans="1:20">
      <c r="A760" s="35">
        <v>44183.434525462966</v>
      </c>
      <c r="B760" s="36" t="s">
        <v>923</v>
      </c>
      <c r="C760" s="37" t="s">
        <v>924</v>
      </c>
      <c r="D760" s="37" t="s">
        <v>270</v>
      </c>
      <c r="E760" s="37" t="s">
        <v>271</v>
      </c>
      <c r="F760" s="37" t="s">
        <v>142</v>
      </c>
      <c r="G760" s="37" t="s">
        <v>272</v>
      </c>
      <c r="H760" s="37" t="s">
        <v>273</v>
      </c>
      <c r="I760" s="38">
        <v>2</v>
      </c>
      <c r="J760" s="38">
        <v>1500</v>
      </c>
      <c r="K760" s="37" t="s">
        <v>42</v>
      </c>
      <c r="L760" s="36" t="s">
        <v>922</v>
      </c>
      <c r="M760" s="35">
        <v>44184.357986111114</v>
      </c>
      <c r="N760" s="37" t="s">
        <v>146</v>
      </c>
      <c r="O760" s="37" t="s">
        <v>147</v>
      </c>
      <c r="P760" s="145">
        <f t="shared" si="56"/>
        <v>0.92346064814773854</v>
      </c>
      <c r="Q760" s="34">
        <f t="shared" si="55"/>
        <v>3000</v>
      </c>
      <c r="R760" s="145">
        <f t="shared" si="57"/>
        <v>0.43452546296296296</v>
      </c>
      <c r="S760" s="145">
        <f t="shared" si="58"/>
        <v>0.35798611111111112</v>
      </c>
      <c r="T760" s="172" t="str">
        <f t="shared" si="59"/>
        <v>Lower Valued</v>
      </c>
    </row>
    <row r="761" spans="1:20">
      <c r="A761" s="35">
        <v>44183.434525462966</v>
      </c>
      <c r="B761" s="36" t="s">
        <v>923</v>
      </c>
      <c r="C761" s="37" t="s">
        <v>924</v>
      </c>
      <c r="D761" s="37" t="s">
        <v>270</v>
      </c>
      <c r="E761" s="37" t="s">
        <v>271</v>
      </c>
      <c r="F761" s="37" t="s">
        <v>142</v>
      </c>
      <c r="G761" s="37" t="s">
        <v>272</v>
      </c>
      <c r="H761" s="37" t="s">
        <v>274</v>
      </c>
      <c r="I761" s="38">
        <v>1</v>
      </c>
      <c r="J761" s="38">
        <v>1</v>
      </c>
      <c r="K761" s="37" t="s">
        <v>42</v>
      </c>
      <c r="L761" s="36" t="s">
        <v>922</v>
      </c>
      <c r="M761" s="35">
        <v>44184.357986111114</v>
      </c>
      <c r="N761" s="37" t="s">
        <v>146</v>
      </c>
      <c r="O761" s="37" t="s">
        <v>147</v>
      </c>
      <c r="P761" s="145">
        <f t="shared" si="56"/>
        <v>0.92346064814773854</v>
      </c>
      <c r="Q761" s="34">
        <f t="shared" si="55"/>
        <v>1</v>
      </c>
      <c r="R761" s="145">
        <f t="shared" si="57"/>
        <v>0.43452546296296296</v>
      </c>
      <c r="S761" s="145">
        <f t="shared" si="58"/>
        <v>0.35798611111111112</v>
      </c>
      <c r="T761" s="172" t="str">
        <f t="shared" si="59"/>
        <v>Lower Valued</v>
      </c>
    </row>
    <row r="762" spans="1:20">
      <c r="A762" s="35">
        <v>44183.434525462966</v>
      </c>
      <c r="B762" s="36" t="s">
        <v>923</v>
      </c>
      <c r="C762" s="37" t="s">
        <v>924</v>
      </c>
      <c r="D762" s="37" t="s">
        <v>140</v>
      </c>
      <c r="E762" s="37" t="s">
        <v>141</v>
      </c>
      <c r="F762" s="37" t="s">
        <v>142</v>
      </c>
      <c r="G762" s="37" t="s">
        <v>143</v>
      </c>
      <c r="H762" s="37" t="s">
        <v>199</v>
      </c>
      <c r="I762" s="38">
        <v>2</v>
      </c>
      <c r="J762" s="38">
        <v>9200</v>
      </c>
      <c r="K762" s="37" t="s">
        <v>42</v>
      </c>
      <c r="L762" s="36" t="s">
        <v>922</v>
      </c>
      <c r="M762" s="35">
        <v>44184.357986111114</v>
      </c>
      <c r="N762" s="37" t="s">
        <v>146</v>
      </c>
      <c r="O762" s="37" t="s">
        <v>147</v>
      </c>
      <c r="P762" s="145">
        <f t="shared" si="56"/>
        <v>0.92346064814773854</v>
      </c>
      <c r="Q762" s="34">
        <f t="shared" si="55"/>
        <v>18400</v>
      </c>
      <c r="R762" s="145">
        <f t="shared" si="57"/>
        <v>0.43452546296296296</v>
      </c>
      <c r="S762" s="145">
        <f t="shared" si="58"/>
        <v>0.35798611111111112</v>
      </c>
      <c r="T762" s="172" t="str">
        <f t="shared" si="59"/>
        <v>High Valued</v>
      </c>
    </row>
    <row r="763" spans="1:20">
      <c r="A763" s="35">
        <v>44183.434525462966</v>
      </c>
      <c r="B763" s="36" t="s">
        <v>923</v>
      </c>
      <c r="C763" s="37" t="s">
        <v>924</v>
      </c>
      <c r="D763" s="37" t="s">
        <v>164</v>
      </c>
      <c r="E763" s="37" t="s">
        <v>167</v>
      </c>
      <c r="F763" s="37" t="s">
        <v>142</v>
      </c>
      <c r="G763" s="37" t="s">
        <v>96</v>
      </c>
      <c r="H763" s="37" t="s">
        <v>169</v>
      </c>
      <c r="I763" s="38">
        <v>1</v>
      </c>
      <c r="J763" s="38">
        <v>10650</v>
      </c>
      <c r="K763" s="37" t="s">
        <v>42</v>
      </c>
      <c r="L763" s="36" t="s">
        <v>922</v>
      </c>
      <c r="M763" s="35">
        <v>44184.357986111114</v>
      </c>
      <c r="N763" s="37" t="s">
        <v>146</v>
      </c>
      <c r="O763" s="37" t="s">
        <v>147</v>
      </c>
      <c r="P763" s="145">
        <f t="shared" si="56"/>
        <v>0.92346064814773854</v>
      </c>
      <c r="Q763" s="34">
        <f t="shared" si="55"/>
        <v>10650</v>
      </c>
      <c r="R763" s="145">
        <f t="shared" si="57"/>
        <v>0.43452546296296296</v>
      </c>
      <c r="S763" s="145">
        <f t="shared" si="58"/>
        <v>0.35798611111111112</v>
      </c>
      <c r="T763" s="172" t="str">
        <f t="shared" si="59"/>
        <v>High Valued</v>
      </c>
    </row>
    <row r="764" spans="1:20">
      <c r="A764" s="35">
        <v>44183.671851851854</v>
      </c>
      <c r="B764" s="36" t="s">
        <v>763</v>
      </c>
      <c r="C764" s="37" t="s">
        <v>623</v>
      </c>
      <c r="D764" s="37" t="s">
        <v>39</v>
      </c>
      <c r="E764" s="37" t="s">
        <v>40</v>
      </c>
      <c r="F764" s="37" t="s">
        <v>142</v>
      </c>
      <c r="G764" s="37" t="s">
        <v>41</v>
      </c>
      <c r="H764" s="37" t="s">
        <v>75</v>
      </c>
      <c r="I764" s="38">
        <v>12</v>
      </c>
      <c r="J764" s="38">
        <v>2780</v>
      </c>
      <c r="K764" s="37" t="s">
        <v>42</v>
      </c>
      <c r="L764" s="36" t="s">
        <v>764</v>
      </c>
      <c r="M764" s="35">
        <v>44184.441458333335</v>
      </c>
      <c r="N764" s="37" t="s">
        <v>146</v>
      </c>
      <c r="O764" s="37" t="s">
        <v>54</v>
      </c>
      <c r="P764" s="145">
        <f t="shared" si="56"/>
        <v>0.76960648148087785</v>
      </c>
      <c r="Q764" s="34">
        <f t="shared" si="55"/>
        <v>33360</v>
      </c>
      <c r="R764" s="145">
        <f t="shared" si="57"/>
        <v>0.67185185185185192</v>
      </c>
      <c r="S764" s="145">
        <f t="shared" si="58"/>
        <v>0.44145833333333334</v>
      </c>
      <c r="T764" s="172" t="str">
        <f t="shared" si="59"/>
        <v>High Valued</v>
      </c>
    </row>
    <row r="765" spans="1:20">
      <c r="A765" s="35">
        <v>44183.677384259259</v>
      </c>
      <c r="B765" s="36" t="s">
        <v>1110</v>
      </c>
      <c r="C765" s="37" t="s">
        <v>1111</v>
      </c>
      <c r="D765" s="37" t="s">
        <v>94</v>
      </c>
      <c r="E765" s="37" t="s">
        <v>95</v>
      </c>
      <c r="F765" s="37" t="s">
        <v>142</v>
      </c>
      <c r="G765" s="37" t="s">
        <v>96</v>
      </c>
      <c r="H765" s="37" t="s">
        <v>170</v>
      </c>
      <c r="I765" s="38">
        <v>2</v>
      </c>
      <c r="J765" s="38">
        <v>6750</v>
      </c>
      <c r="K765" s="37" t="s">
        <v>42</v>
      </c>
      <c r="L765" s="36" t="s">
        <v>1112</v>
      </c>
      <c r="M765" s="35">
        <v>44184.446342592593</v>
      </c>
      <c r="N765" s="37" t="s">
        <v>146</v>
      </c>
      <c r="O765" s="37" t="s">
        <v>147</v>
      </c>
      <c r="P765" s="145">
        <f t="shared" si="56"/>
        <v>0.76895833333401242</v>
      </c>
      <c r="Q765" s="34">
        <f t="shared" si="55"/>
        <v>13500</v>
      </c>
      <c r="R765" s="145">
        <f t="shared" si="57"/>
        <v>0.67738425925925927</v>
      </c>
      <c r="S765" s="145">
        <f t="shared" si="58"/>
        <v>0.44634259259259257</v>
      </c>
      <c r="T765" s="172" t="str">
        <f t="shared" si="59"/>
        <v>High Valued</v>
      </c>
    </row>
    <row r="766" spans="1:20">
      <c r="A766" s="35">
        <v>44183.677384259259</v>
      </c>
      <c r="B766" s="36" t="s">
        <v>1110</v>
      </c>
      <c r="C766" s="37" t="s">
        <v>1111</v>
      </c>
      <c r="D766" s="37" t="s">
        <v>164</v>
      </c>
      <c r="E766" s="37" t="s">
        <v>165</v>
      </c>
      <c r="F766" s="37" t="s">
        <v>142</v>
      </c>
      <c r="G766" s="37" t="s">
        <v>96</v>
      </c>
      <c r="H766" s="37" t="s">
        <v>166</v>
      </c>
      <c r="I766" s="38">
        <v>1</v>
      </c>
      <c r="J766" s="38">
        <v>3750</v>
      </c>
      <c r="K766" s="37" t="s">
        <v>42</v>
      </c>
      <c r="L766" s="36" t="s">
        <v>1112</v>
      </c>
      <c r="M766" s="35">
        <v>44184.446342592593</v>
      </c>
      <c r="N766" s="37" t="s">
        <v>146</v>
      </c>
      <c r="O766" s="37" t="s">
        <v>147</v>
      </c>
      <c r="P766" s="145">
        <f t="shared" si="56"/>
        <v>0.76895833333401242</v>
      </c>
      <c r="Q766" s="34">
        <f t="shared" si="55"/>
        <v>3750</v>
      </c>
      <c r="R766" s="145">
        <f t="shared" si="57"/>
        <v>0.67738425925925927</v>
      </c>
      <c r="S766" s="145">
        <f t="shared" si="58"/>
        <v>0.44634259259259257</v>
      </c>
      <c r="T766" s="172" t="str">
        <f t="shared" si="59"/>
        <v>Lower Valued</v>
      </c>
    </row>
    <row r="767" spans="1:20">
      <c r="A767" s="35">
        <v>44183.677384259259</v>
      </c>
      <c r="B767" s="36" t="s">
        <v>1110</v>
      </c>
      <c r="C767" s="37" t="s">
        <v>1111</v>
      </c>
      <c r="D767" s="37" t="s">
        <v>164</v>
      </c>
      <c r="E767" s="37" t="s">
        <v>167</v>
      </c>
      <c r="F767" s="37" t="s">
        <v>142</v>
      </c>
      <c r="G767" s="37" t="s">
        <v>96</v>
      </c>
      <c r="H767" s="37" t="s">
        <v>169</v>
      </c>
      <c r="I767" s="38">
        <v>1</v>
      </c>
      <c r="J767" s="38">
        <v>10650</v>
      </c>
      <c r="K767" s="37" t="s">
        <v>42</v>
      </c>
      <c r="L767" s="36" t="s">
        <v>1112</v>
      </c>
      <c r="M767" s="35">
        <v>44184.446342592593</v>
      </c>
      <c r="N767" s="37" t="s">
        <v>146</v>
      </c>
      <c r="O767" s="37" t="s">
        <v>147</v>
      </c>
      <c r="P767" s="145">
        <f t="shared" si="56"/>
        <v>0.76895833333401242</v>
      </c>
      <c r="Q767" s="34">
        <f t="shared" si="55"/>
        <v>10650</v>
      </c>
      <c r="R767" s="145">
        <f t="shared" si="57"/>
        <v>0.67738425925925927</v>
      </c>
      <c r="S767" s="145">
        <f t="shared" si="58"/>
        <v>0.44634259259259257</v>
      </c>
      <c r="T767" s="172" t="str">
        <f t="shared" si="59"/>
        <v>High Valued</v>
      </c>
    </row>
    <row r="768" spans="1:20">
      <c r="A768" s="35">
        <v>44183.453541666669</v>
      </c>
      <c r="B768" s="36" t="s">
        <v>818</v>
      </c>
      <c r="C768" s="37" t="s">
        <v>368</v>
      </c>
      <c r="D768" s="37" t="s">
        <v>94</v>
      </c>
      <c r="E768" s="37" t="s">
        <v>95</v>
      </c>
      <c r="F768" s="37" t="s">
        <v>142</v>
      </c>
      <c r="G768" s="37" t="s">
        <v>96</v>
      </c>
      <c r="H768" s="37" t="s">
        <v>170</v>
      </c>
      <c r="I768" s="38">
        <v>5</v>
      </c>
      <c r="J768" s="38">
        <v>6750</v>
      </c>
      <c r="K768" s="37" t="s">
        <v>42</v>
      </c>
      <c r="L768" s="36" t="s">
        <v>819</v>
      </c>
      <c r="M768" s="35">
        <v>44184.473402777781</v>
      </c>
      <c r="N768" s="37" t="s">
        <v>295</v>
      </c>
      <c r="O768" s="37" t="s">
        <v>54</v>
      </c>
      <c r="P768" s="145">
        <f t="shared" si="56"/>
        <v>1.0198611111118225</v>
      </c>
      <c r="Q768" s="34">
        <f t="shared" si="55"/>
        <v>33750</v>
      </c>
      <c r="R768" s="145">
        <f t="shared" si="57"/>
        <v>0.45354166666666668</v>
      </c>
      <c r="S768" s="145">
        <f t="shared" si="58"/>
        <v>0.47340277777777778</v>
      </c>
      <c r="T768" s="172" t="str">
        <f t="shared" si="59"/>
        <v>High Valued</v>
      </c>
    </row>
    <row r="769" spans="1:20">
      <c r="A769" s="35">
        <v>44183.466770833336</v>
      </c>
      <c r="B769" s="36" t="s">
        <v>965</v>
      </c>
      <c r="C769" s="37" t="s">
        <v>246</v>
      </c>
      <c r="D769" s="37" t="s">
        <v>164</v>
      </c>
      <c r="E769" s="37" t="s">
        <v>167</v>
      </c>
      <c r="F769" s="37" t="s">
        <v>142</v>
      </c>
      <c r="G769" s="37" t="s">
        <v>96</v>
      </c>
      <c r="H769" s="37" t="s">
        <v>169</v>
      </c>
      <c r="I769" s="38">
        <v>5</v>
      </c>
      <c r="J769" s="38">
        <v>10650</v>
      </c>
      <c r="K769" s="37" t="s">
        <v>42</v>
      </c>
      <c r="L769" s="36" t="s">
        <v>941</v>
      </c>
      <c r="M769" s="35">
        <v>44184.473634259259</v>
      </c>
      <c r="N769" s="37" t="s">
        <v>146</v>
      </c>
      <c r="O769" s="37" t="s">
        <v>54</v>
      </c>
      <c r="P769" s="145">
        <f t="shared" si="56"/>
        <v>1.0068634259223472</v>
      </c>
      <c r="Q769" s="34">
        <f t="shared" si="55"/>
        <v>53250</v>
      </c>
      <c r="R769" s="145">
        <f t="shared" si="57"/>
        <v>0.46677083333333336</v>
      </c>
      <c r="S769" s="145">
        <f t="shared" si="58"/>
        <v>0.47363425925925928</v>
      </c>
      <c r="T769" s="172" t="str">
        <f t="shared" si="59"/>
        <v>High Valued</v>
      </c>
    </row>
    <row r="770" spans="1:20">
      <c r="A770" s="35">
        <v>44183.643217592595</v>
      </c>
      <c r="B770" s="36" t="s">
        <v>257</v>
      </c>
      <c r="C770" s="37" t="s">
        <v>258</v>
      </c>
      <c r="D770" s="37" t="s">
        <v>164</v>
      </c>
      <c r="E770" s="37" t="s">
        <v>165</v>
      </c>
      <c r="F770" s="37" t="s">
        <v>142</v>
      </c>
      <c r="G770" s="37" t="s">
        <v>96</v>
      </c>
      <c r="H770" s="37" t="s">
        <v>166</v>
      </c>
      <c r="I770" s="38">
        <v>10</v>
      </c>
      <c r="J770" s="38">
        <v>3750</v>
      </c>
      <c r="K770" s="37" t="s">
        <v>42</v>
      </c>
      <c r="L770" s="36" t="s">
        <v>190</v>
      </c>
      <c r="M770" s="35">
        <v>44184.475173611114</v>
      </c>
      <c r="N770" s="37" t="s">
        <v>146</v>
      </c>
      <c r="O770" s="37" t="s">
        <v>147</v>
      </c>
      <c r="P770" s="145">
        <f t="shared" si="56"/>
        <v>0.83195601851912215</v>
      </c>
      <c r="Q770" s="34">
        <f t="shared" ref="Q770:Q833" si="60">J770*I770</f>
        <v>37500</v>
      </c>
      <c r="R770" s="145">
        <f t="shared" si="57"/>
        <v>0.64321759259259259</v>
      </c>
      <c r="S770" s="145">
        <f t="shared" si="58"/>
        <v>0.47517361111111112</v>
      </c>
      <c r="T770" s="172" t="str">
        <f t="shared" si="59"/>
        <v>High Valued</v>
      </c>
    </row>
    <row r="771" spans="1:20">
      <c r="A771" s="35">
        <v>44183.643217592595</v>
      </c>
      <c r="B771" s="36" t="s">
        <v>257</v>
      </c>
      <c r="C771" s="37" t="s">
        <v>258</v>
      </c>
      <c r="D771" s="37" t="s">
        <v>68</v>
      </c>
      <c r="E771" s="37" t="s">
        <v>113</v>
      </c>
      <c r="F771" s="37" t="s">
        <v>142</v>
      </c>
      <c r="G771" s="37" t="s">
        <v>114</v>
      </c>
      <c r="H771" s="37" t="s">
        <v>206</v>
      </c>
      <c r="I771" s="38">
        <v>10</v>
      </c>
      <c r="J771" s="38">
        <v>2000</v>
      </c>
      <c r="K771" s="37" t="s">
        <v>42</v>
      </c>
      <c r="L771" s="36" t="s">
        <v>190</v>
      </c>
      <c r="M771" s="35">
        <v>44184.475173611114</v>
      </c>
      <c r="N771" s="37" t="s">
        <v>146</v>
      </c>
      <c r="O771" s="37" t="s">
        <v>147</v>
      </c>
      <c r="P771" s="145">
        <f t="shared" ref="P771:P834" si="61">IF(M771="","00:00:00",M771-A771)</f>
        <v>0.83195601851912215</v>
      </c>
      <c r="Q771" s="34">
        <f t="shared" si="60"/>
        <v>20000</v>
      </c>
      <c r="R771" s="145">
        <f t="shared" ref="R771:R834" si="62">TIMEVALUE(TEXT(A771,"HH:MM:SS"))</f>
        <v>0.64321759259259259</v>
      </c>
      <c r="S771" s="145">
        <f t="shared" ref="S771:S834" si="63">IF(M771="","-",TIMEVALUE(TEXT(M771,"HH:MM:SS")))</f>
        <v>0.47517361111111112</v>
      </c>
      <c r="T771" s="172" t="str">
        <f t="shared" ref="T771:T834" si="64">IF(Q771 &gt; 10000, "High Valued", "Lower Valued")</f>
        <v>High Valued</v>
      </c>
    </row>
    <row r="772" spans="1:20">
      <c r="A772" s="35">
        <v>44183.643217592595</v>
      </c>
      <c r="B772" s="36" t="s">
        <v>257</v>
      </c>
      <c r="C772" s="37" t="s">
        <v>258</v>
      </c>
      <c r="D772" s="37" t="s">
        <v>187</v>
      </c>
      <c r="E772" s="37" t="s">
        <v>188</v>
      </c>
      <c r="F772" s="37" t="s">
        <v>142</v>
      </c>
      <c r="G772" s="37" t="s">
        <v>143</v>
      </c>
      <c r="H772" s="37" t="s">
        <v>189</v>
      </c>
      <c r="I772" s="38">
        <v>1</v>
      </c>
      <c r="J772" s="38">
        <v>9050</v>
      </c>
      <c r="K772" s="37" t="s">
        <v>42</v>
      </c>
      <c r="L772" s="36" t="s">
        <v>190</v>
      </c>
      <c r="M772" s="35">
        <v>44184.475173611114</v>
      </c>
      <c r="N772" s="37" t="s">
        <v>146</v>
      </c>
      <c r="O772" s="37" t="s">
        <v>147</v>
      </c>
      <c r="P772" s="145">
        <f t="shared" si="61"/>
        <v>0.83195601851912215</v>
      </c>
      <c r="Q772" s="34">
        <f t="shared" si="60"/>
        <v>9050</v>
      </c>
      <c r="R772" s="145">
        <f t="shared" si="62"/>
        <v>0.64321759259259259</v>
      </c>
      <c r="S772" s="145">
        <f t="shared" si="63"/>
        <v>0.47517361111111112</v>
      </c>
      <c r="T772" s="172" t="str">
        <f t="shared" si="64"/>
        <v>Lower Valued</v>
      </c>
    </row>
    <row r="773" spans="1:20">
      <c r="A773" s="35">
        <v>44183.6405787037</v>
      </c>
      <c r="B773" s="36" t="s">
        <v>1116</v>
      </c>
      <c r="C773" s="37" t="s">
        <v>519</v>
      </c>
      <c r="D773" s="37" t="s">
        <v>164</v>
      </c>
      <c r="E773" s="37" t="s">
        <v>165</v>
      </c>
      <c r="F773" s="37" t="s">
        <v>142</v>
      </c>
      <c r="G773" s="37" t="s">
        <v>96</v>
      </c>
      <c r="H773" s="37" t="s">
        <v>166</v>
      </c>
      <c r="I773" s="38">
        <v>1</v>
      </c>
      <c r="J773" s="38">
        <v>3750</v>
      </c>
      <c r="K773" s="37" t="s">
        <v>42</v>
      </c>
      <c r="L773" s="36" t="s">
        <v>1115</v>
      </c>
      <c r="M773" s="35">
        <v>44184.492442129631</v>
      </c>
      <c r="N773" s="37" t="s">
        <v>146</v>
      </c>
      <c r="O773" s="37" t="s">
        <v>54</v>
      </c>
      <c r="P773" s="145">
        <f t="shared" si="61"/>
        <v>0.85186342593078734</v>
      </c>
      <c r="Q773" s="34">
        <f t="shared" si="60"/>
        <v>3750</v>
      </c>
      <c r="R773" s="145">
        <f t="shared" si="62"/>
        <v>0.64057870370370373</v>
      </c>
      <c r="S773" s="145">
        <f t="shared" si="63"/>
        <v>0.49244212962962958</v>
      </c>
      <c r="T773" s="172" t="str">
        <f t="shared" si="64"/>
        <v>Lower Valued</v>
      </c>
    </row>
    <row r="774" spans="1:20">
      <c r="A774" s="35">
        <v>44183.389560185184</v>
      </c>
      <c r="B774" s="36" t="s">
        <v>770</v>
      </c>
      <c r="C774" s="37" t="s">
        <v>626</v>
      </c>
      <c r="D774" s="37" t="s">
        <v>140</v>
      </c>
      <c r="E774" s="37" t="s">
        <v>141</v>
      </c>
      <c r="F774" s="37" t="s">
        <v>142</v>
      </c>
      <c r="G774" s="37" t="s">
        <v>143</v>
      </c>
      <c r="H774" s="37" t="s">
        <v>199</v>
      </c>
      <c r="I774" s="38">
        <v>3</v>
      </c>
      <c r="J774" s="38">
        <v>9200</v>
      </c>
      <c r="K774" s="37" t="s">
        <v>42</v>
      </c>
      <c r="L774" s="36" t="s">
        <v>764</v>
      </c>
      <c r="M774" s="35">
        <v>44184.565462962964</v>
      </c>
      <c r="N774" s="37" t="s">
        <v>146</v>
      </c>
      <c r="O774" s="37" t="s">
        <v>147</v>
      </c>
      <c r="P774" s="145">
        <f t="shared" si="61"/>
        <v>1.1759027777807205</v>
      </c>
      <c r="Q774" s="34">
        <f t="shared" si="60"/>
        <v>27600</v>
      </c>
      <c r="R774" s="145">
        <f t="shared" si="62"/>
        <v>0.38956018518518515</v>
      </c>
      <c r="S774" s="145">
        <f t="shared" si="63"/>
        <v>0.56546296296296295</v>
      </c>
      <c r="T774" s="172" t="str">
        <f t="shared" si="64"/>
        <v>High Valued</v>
      </c>
    </row>
    <row r="775" spans="1:20">
      <c r="A775" s="35">
        <v>44183.435057870367</v>
      </c>
      <c r="B775" s="36" t="s">
        <v>771</v>
      </c>
      <c r="C775" s="37" t="s">
        <v>626</v>
      </c>
      <c r="D775" s="37" t="s">
        <v>140</v>
      </c>
      <c r="E775" s="37" t="s">
        <v>214</v>
      </c>
      <c r="F775" s="37" t="s">
        <v>142</v>
      </c>
      <c r="G775" s="37" t="s">
        <v>114</v>
      </c>
      <c r="H775" s="37" t="s">
        <v>225</v>
      </c>
      <c r="I775" s="38">
        <v>1</v>
      </c>
      <c r="J775" s="38">
        <v>7050</v>
      </c>
      <c r="K775" s="37" t="s">
        <v>42</v>
      </c>
      <c r="L775" s="36" t="s">
        <v>764</v>
      </c>
      <c r="M775" s="35">
        <v>44184.565462962964</v>
      </c>
      <c r="N775" s="37" t="s">
        <v>146</v>
      </c>
      <c r="O775" s="37" t="s">
        <v>147</v>
      </c>
      <c r="P775" s="145">
        <f t="shared" si="61"/>
        <v>1.130405092597357</v>
      </c>
      <c r="Q775" s="34">
        <f t="shared" si="60"/>
        <v>7050</v>
      </c>
      <c r="R775" s="145">
        <f t="shared" si="62"/>
        <v>0.43505787037037041</v>
      </c>
      <c r="S775" s="145">
        <f t="shared" si="63"/>
        <v>0.56546296296296295</v>
      </c>
      <c r="T775" s="172" t="str">
        <f t="shared" si="64"/>
        <v>Lower Valued</v>
      </c>
    </row>
    <row r="776" spans="1:20">
      <c r="A776" s="35">
        <v>44183.729907407411</v>
      </c>
      <c r="B776" s="36" t="s">
        <v>931</v>
      </c>
      <c r="C776" s="37" t="s">
        <v>932</v>
      </c>
      <c r="D776" s="37" t="s">
        <v>94</v>
      </c>
      <c r="E776" s="37" t="s">
        <v>95</v>
      </c>
      <c r="F776" s="37" t="s">
        <v>142</v>
      </c>
      <c r="G776" s="37" t="s">
        <v>96</v>
      </c>
      <c r="H776" s="37" t="s">
        <v>170</v>
      </c>
      <c r="I776" s="38">
        <v>5</v>
      </c>
      <c r="J776" s="38">
        <v>6750</v>
      </c>
      <c r="K776" s="37" t="s">
        <v>42</v>
      </c>
      <c r="L776" s="36" t="s">
        <v>926</v>
      </c>
      <c r="M776" s="35">
        <v>44184.610451388886</v>
      </c>
      <c r="N776" s="37" t="s">
        <v>146</v>
      </c>
      <c r="O776" s="37" t="s">
        <v>147</v>
      </c>
      <c r="P776" s="145">
        <f t="shared" si="61"/>
        <v>0.88054398147505708</v>
      </c>
      <c r="Q776" s="34">
        <f t="shared" si="60"/>
        <v>33750</v>
      </c>
      <c r="R776" s="145">
        <f t="shared" si="62"/>
        <v>0.72990740740740734</v>
      </c>
      <c r="S776" s="145">
        <f t="shared" si="63"/>
        <v>0.61045138888888884</v>
      </c>
      <c r="T776" s="172" t="str">
        <f t="shared" si="64"/>
        <v>High Valued</v>
      </c>
    </row>
    <row r="777" spans="1:20">
      <c r="A777" s="35">
        <v>44183.729907407411</v>
      </c>
      <c r="B777" s="36" t="s">
        <v>931</v>
      </c>
      <c r="C777" s="37" t="s">
        <v>932</v>
      </c>
      <c r="D777" s="37" t="s">
        <v>94</v>
      </c>
      <c r="E777" s="37" t="s">
        <v>95</v>
      </c>
      <c r="F777" s="37" t="s">
        <v>142</v>
      </c>
      <c r="G777" s="37" t="s">
        <v>96</v>
      </c>
      <c r="H777" s="37" t="s">
        <v>98</v>
      </c>
      <c r="I777" s="38">
        <v>1</v>
      </c>
      <c r="J777" s="38">
        <v>8500</v>
      </c>
      <c r="K777" s="37" t="s">
        <v>42</v>
      </c>
      <c r="L777" s="36" t="s">
        <v>926</v>
      </c>
      <c r="M777" s="35">
        <v>44184.610451388886</v>
      </c>
      <c r="N777" s="37" t="s">
        <v>146</v>
      </c>
      <c r="O777" s="37" t="s">
        <v>147</v>
      </c>
      <c r="P777" s="145">
        <f t="shared" si="61"/>
        <v>0.88054398147505708</v>
      </c>
      <c r="Q777" s="34">
        <f t="shared" si="60"/>
        <v>8500</v>
      </c>
      <c r="R777" s="145">
        <f t="shared" si="62"/>
        <v>0.72990740740740734</v>
      </c>
      <c r="S777" s="145">
        <f t="shared" si="63"/>
        <v>0.61045138888888884</v>
      </c>
      <c r="T777" s="172" t="str">
        <f t="shared" si="64"/>
        <v>Lower Valued</v>
      </c>
    </row>
    <row r="778" spans="1:20">
      <c r="A778" s="35">
        <v>44183.729907407411</v>
      </c>
      <c r="B778" s="36" t="s">
        <v>931</v>
      </c>
      <c r="C778" s="37" t="s">
        <v>932</v>
      </c>
      <c r="D778" s="37" t="s">
        <v>43</v>
      </c>
      <c r="E778" s="37" t="s">
        <v>504</v>
      </c>
      <c r="F778" s="37" t="s">
        <v>142</v>
      </c>
      <c r="G778" s="37" t="s">
        <v>118</v>
      </c>
      <c r="H778" s="37" t="s">
        <v>631</v>
      </c>
      <c r="I778" s="38">
        <v>1</v>
      </c>
      <c r="J778" s="38">
        <v>7500</v>
      </c>
      <c r="K778" s="37" t="s">
        <v>42</v>
      </c>
      <c r="L778" s="36" t="s">
        <v>926</v>
      </c>
      <c r="M778" s="35">
        <v>44184.610451388886</v>
      </c>
      <c r="N778" s="37" t="s">
        <v>146</v>
      </c>
      <c r="O778" s="37" t="s">
        <v>147</v>
      </c>
      <c r="P778" s="145">
        <f t="shared" si="61"/>
        <v>0.88054398147505708</v>
      </c>
      <c r="Q778" s="34">
        <f t="shared" si="60"/>
        <v>7500</v>
      </c>
      <c r="R778" s="145">
        <f t="shared" si="62"/>
        <v>0.72990740740740734</v>
      </c>
      <c r="S778" s="145">
        <f t="shared" si="63"/>
        <v>0.61045138888888884</v>
      </c>
      <c r="T778" s="172" t="str">
        <f t="shared" si="64"/>
        <v>Lower Valued</v>
      </c>
    </row>
    <row r="779" spans="1:20">
      <c r="A779" s="35">
        <v>44183.635254629633</v>
      </c>
      <c r="B779" s="36" t="s">
        <v>670</v>
      </c>
      <c r="C779" s="37" t="s">
        <v>671</v>
      </c>
      <c r="D779" s="37" t="s">
        <v>164</v>
      </c>
      <c r="E779" s="37" t="s">
        <v>167</v>
      </c>
      <c r="F779" s="37" t="s">
        <v>142</v>
      </c>
      <c r="G779" s="37" t="s">
        <v>96</v>
      </c>
      <c r="H779" s="37" t="s">
        <v>169</v>
      </c>
      <c r="I779" s="38">
        <v>1</v>
      </c>
      <c r="J779" s="38">
        <v>10650</v>
      </c>
      <c r="K779" s="37" t="s">
        <v>42</v>
      </c>
      <c r="L779" s="36" t="s">
        <v>669</v>
      </c>
      <c r="M779" s="35">
        <v>44184.662719907406</v>
      </c>
      <c r="N779" s="37" t="s">
        <v>146</v>
      </c>
      <c r="O779" s="37" t="s">
        <v>147</v>
      </c>
      <c r="P779" s="145">
        <f t="shared" si="61"/>
        <v>1.0274652777734445</v>
      </c>
      <c r="Q779" s="34">
        <f t="shared" si="60"/>
        <v>10650</v>
      </c>
      <c r="R779" s="145">
        <f t="shared" si="62"/>
        <v>0.63525462962962964</v>
      </c>
      <c r="S779" s="145">
        <f t="shared" si="63"/>
        <v>0.66271990740740738</v>
      </c>
      <c r="T779" s="172" t="str">
        <f t="shared" si="64"/>
        <v>High Valued</v>
      </c>
    </row>
    <row r="780" spans="1:20">
      <c r="A780" s="35">
        <v>44181.751840277779</v>
      </c>
      <c r="B780" s="36" t="s">
        <v>483</v>
      </c>
      <c r="C780" s="37" t="s">
        <v>473</v>
      </c>
      <c r="D780" s="37" t="s">
        <v>94</v>
      </c>
      <c r="E780" s="37" t="s">
        <v>95</v>
      </c>
      <c r="F780" s="37" t="s">
        <v>142</v>
      </c>
      <c r="G780" s="37" t="s">
        <v>96</v>
      </c>
      <c r="H780" s="37" t="s">
        <v>170</v>
      </c>
      <c r="I780" s="38">
        <v>10</v>
      </c>
      <c r="J780" s="38">
        <v>6750</v>
      </c>
      <c r="K780" s="37" t="s">
        <v>42</v>
      </c>
      <c r="L780" s="36" t="s">
        <v>474</v>
      </c>
      <c r="M780" s="35">
        <v>44184.686736111114</v>
      </c>
      <c r="N780" s="37" t="s">
        <v>146</v>
      </c>
      <c r="O780" s="37" t="s">
        <v>147</v>
      </c>
      <c r="P780" s="145">
        <f t="shared" si="61"/>
        <v>2.9348958333357587</v>
      </c>
      <c r="Q780" s="34">
        <f t="shared" si="60"/>
        <v>67500</v>
      </c>
      <c r="R780" s="145">
        <f t="shared" si="62"/>
        <v>0.75184027777777773</v>
      </c>
      <c r="S780" s="145">
        <f t="shared" si="63"/>
        <v>0.6867361111111111</v>
      </c>
      <c r="T780" s="172" t="str">
        <f t="shared" si="64"/>
        <v>High Valued</v>
      </c>
    </row>
    <row r="781" spans="1:20">
      <c r="A781" s="35">
        <v>44183.390011574076</v>
      </c>
      <c r="B781" s="36" t="s">
        <v>486</v>
      </c>
      <c r="C781" s="37" t="s">
        <v>473</v>
      </c>
      <c r="D781" s="37" t="s">
        <v>140</v>
      </c>
      <c r="E781" s="37" t="s">
        <v>141</v>
      </c>
      <c r="F781" s="37" t="s">
        <v>142</v>
      </c>
      <c r="G781" s="37" t="s">
        <v>143</v>
      </c>
      <c r="H781" s="37" t="s">
        <v>199</v>
      </c>
      <c r="I781" s="38">
        <v>10</v>
      </c>
      <c r="J781" s="38">
        <v>9200</v>
      </c>
      <c r="K781" s="37" t="s">
        <v>42</v>
      </c>
      <c r="L781" s="36" t="s">
        <v>474</v>
      </c>
      <c r="M781" s="35">
        <v>44184.686736111114</v>
      </c>
      <c r="N781" s="37" t="s">
        <v>146</v>
      </c>
      <c r="O781" s="37" t="s">
        <v>147</v>
      </c>
      <c r="P781" s="145">
        <f t="shared" si="61"/>
        <v>1.2967245370382443</v>
      </c>
      <c r="Q781" s="34">
        <f t="shared" si="60"/>
        <v>92000</v>
      </c>
      <c r="R781" s="145">
        <f t="shared" si="62"/>
        <v>0.39001157407407411</v>
      </c>
      <c r="S781" s="145">
        <f t="shared" si="63"/>
        <v>0.6867361111111111</v>
      </c>
      <c r="T781" s="172" t="str">
        <f t="shared" si="64"/>
        <v>High Valued</v>
      </c>
    </row>
    <row r="782" spans="1:20">
      <c r="A782" s="35">
        <v>44183.440567129626</v>
      </c>
      <c r="B782" s="36" t="s">
        <v>666</v>
      </c>
      <c r="C782" s="37" t="s">
        <v>653</v>
      </c>
      <c r="D782" s="37" t="s">
        <v>530</v>
      </c>
      <c r="E782" s="37" t="s">
        <v>531</v>
      </c>
      <c r="F782" s="37" t="s">
        <v>142</v>
      </c>
      <c r="G782" s="37" t="s">
        <v>532</v>
      </c>
      <c r="H782" s="37" t="s">
        <v>651</v>
      </c>
      <c r="I782" s="38">
        <v>1</v>
      </c>
      <c r="J782" s="38">
        <v>4200</v>
      </c>
      <c r="K782" s="37" t="s">
        <v>42</v>
      </c>
      <c r="L782" s="36" t="s">
        <v>654</v>
      </c>
      <c r="M782" s="35">
        <v>44184.712604166663</v>
      </c>
      <c r="N782" s="37" t="s">
        <v>146</v>
      </c>
      <c r="O782" s="37" t="s">
        <v>147</v>
      </c>
      <c r="P782" s="145">
        <f t="shared" si="61"/>
        <v>1.2720370370370802</v>
      </c>
      <c r="Q782" s="34">
        <f t="shared" si="60"/>
        <v>4200</v>
      </c>
      <c r="R782" s="145">
        <f t="shared" si="62"/>
        <v>0.44056712962962963</v>
      </c>
      <c r="S782" s="145">
        <f t="shared" si="63"/>
        <v>0.71260416666666659</v>
      </c>
      <c r="T782" s="172" t="str">
        <f t="shared" si="64"/>
        <v>Lower Valued</v>
      </c>
    </row>
    <row r="783" spans="1:20">
      <c r="A783" s="35">
        <v>44183.440567129626</v>
      </c>
      <c r="B783" s="36" t="s">
        <v>666</v>
      </c>
      <c r="C783" s="37" t="s">
        <v>653</v>
      </c>
      <c r="D783" s="37" t="s">
        <v>164</v>
      </c>
      <c r="E783" s="37" t="s">
        <v>165</v>
      </c>
      <c r="F783" s="37" t="s">
        <v>142</v>
      </c>
      <c r="G783" s="37" t="s">
        <v>96</v>
      </c>
      <c r="H783" s="37" t="s">
        <v>166</v>
      </c>
      <c r="I783" s="38">
        <v>3</v>
      </c>
      <c r="J783" s="38">
        <v>3750</v>
      </c>
      <c r="K783" s="37" t="s">
        <v>42</v>
      </c>
      <c r="L783" s="36" t="s">
        <v>654</v>
      </c>
      <c r="M783" s="35">
        <v>44184.712604166663</v>
      </c>
      <c r="N783" s="37" t="s">
        <v>146</v>
      </c>
      <c r="O783" s="37" t="s">
        <v>147</v>
      </c>
      <c r="P783" s="145">
        <f t="shared" si="61"/>
        <v>1.2720370370370802</v>
      </c>
      <c r="Q783" s="34">
        <f t="shared" si="60"/>
        <v>11250</v>
      </c>
      <c r="R783" s="145">
        <f t="shared" si="62"/>
        <v>0.44056712962962963</v>
      </c>
      <c r="S783" s="145">
        <f t="shared" si="63"/>
        <v>0.71260416666666659</v>
      </c>
      <c r="T783" s="172" t="str">
        <f t="shared" si="64"/>
        <v>High Valued</v>
      </c>
    </row>
    <row r="784" spans="1:20">
      <c r="A784" s="35">
        <v>44183.440567129626</v>
      </c>
      <c r="B784" s="36" t="s">
        <v>666</v>
      </c>
      <c r="C784" s="37" t="s">
        <v>653</v>
      </c>
      <c r="D784" s="37" t="s">
        <v>68</v>
      </c>
      <c r="E784" s="37" t="s">
        <v>113</v>
      </c>
      <c r="F784" s="37" t="s">
        <v>142</v>
      </c>
      <c r="G784" s="37" t="s">
        <v>114</v>
      </c>
      <c r="H784" s="37" t="s">
        <v>206</v>
      </c>
      <c r="I784" s="38">
        <v>1</v>
      </c>
      <c r="J784" s="38">
        <v>2000</v>
      </c>
      <c r="K784" s="37" t="s">
        <v>42</v>
      </c>
      <c r="L784" s="36" t="s">
        <v>654</v>
      </c>
      <c r="M784" s="35">
        <v>44184.712604166663</v>
      </c>
      <c r="N784" s="37" t="s">
        <v>146</v>
      </c>
      <c r="O784" s="37" t="s">
        <v>147</v>
      </c>
      <c r="P784" s="145">
        <f t="shared" si="61"/>
        <v>1.2720370370370802</v>
      </c>
      <c r="Q784" s="34">
        <f t="shared" si="60"/>
        <v>2000</v>
      </c>
      <c r="R784" s="145">
        <f t="shared" si="62"/>
        <v>0.44056712962962963</v>
      </c>
      <c r="S784" s="145">
        <f t="shared" si="63"/>
        <v>0.71260416666666659</v>
      </c>
      <c r="T784" s="172" t="str">
        <f t="shared" si="64"/>
        <v>Lower Valued</v>
      </c>
    </row>
    <row r="785" spans="1:20">
      <c r="A785" s="35">
        <v>44183.733969907407</v>
      </c>
      <c r="B785" s="36" t="s">
        <v>1233</v>
      </c>
      <c r="C785" s="37" t="s">
        <v>936</v>
      </c>
      <c r="D785" s="37" t="s">
        <v>270</v>
      </c>
      <c r="E785" s="37" t="s">
        <v>271</v>
      </c>
      <c r="F785" s="37" t="s">
        <v>142</v>
      </c>
      <c r="G785" s="37" t="s">
        <v>272</v>
      </c>
      <c r="H785" s="37" t="s">
        <v>273</v>
      </c>
      <c r="I785" s="38">
        <v>1</v>
      </c>
      <c r="J785" s="38">
        <v>1500</v>
      </c>
      <c r="K785" s="37" t="s">
        <v>42</v>
      </c>
      <c r="L785" s="36" t="s">
        <v>1228</v>
      </c>
      <c r="M785" s="35">
        <v>44184.721226851849</v>
      </c>
      <c r="N785" s="37" t="s">
        <v>146</v>
      </c>
      <c r="O785" s="37" t="s">
        <v>147</v>
      </c>
      <c r="P785" s="145">
        <f t="shared" si="61"/>
        <v>0.98725694444146939</v>
      </c>
      <c r="Q785" s="34">
        <f t="shared" si="60"/>
        <v>1500</v>
      </c>
      <c r="R785" s="145">
        <f t="shared" si="62"/>
        <v>0.73396990740740742</v>
      </c>
      <c r="S785" s="145">
        <f t="shared" si="63"/>
        <v>0.72122685185185187</v>
      </c>
      <c r="T785" s="172" t="str">
        <f t="shared" si="64"/>
        <v>Lower Valued</v>
      </c>
    </row>
    <row r="786" spans="1:20">
      <c r="A786" s="35">
        <v>44183.733969907407</v>
      </c>
      <c r="B786" s="36" t="s">
        <v>1233</v>
      </c>
      <c r="C786" s="37" t="s">
        <v>936</v>
      </c>
      <c r="D786" s="37" t="s">
        <v>270</v>
      </c>
      <c r="E786" s="37" t="s">
        <v>271</v>
      </c>
      <c r="F786" s="37" t="s">
        <v>142</v>
      </c>
      <c r="G786" s="37" t="s">
        <v>272</v>
      </c>
      <c r="H786" s="37" t="s">
        <v>274</v>
      </c>
      <c r="I786" s="38">
        <v>1</v>
      </c>
      <c r="J786" s="38">
        <v>1</v>
      </c>
      <c r="K786" s="37" t="s">
        <v>42</v>
      </c>
      <c r="L786" s="36" t="s">
        <v>1228</v>
      </c>
      <c r="M786" s="35">
        <v>44184.721226851849</v>
      </c>
      <c r="N786" s="37" t="s">
        <v>146</v>
      </c>
      <c r="O786" s="37" t="s">
        <v>147</v>
      </c>
      <c r="P786" s="145">
        <f t="shared" si="61"/>
        <v>0.98725694444146939</v>
      </c>
      <c r="Q786" s="34">
        <f t="shared" si="60"/>
        <v>1</v>
      </c>
      <c r="R786" s="145">
        <f t="shared" si="62"/>
        <v>0.73396990740740742</v>
      </c>
      <c r="S786" s="145">
        <f t="shared" si="63"/>
        <v>0.72122685185185187</v>
      </c>
      <c r="T786" s="172" t="str">
        <f t="shared" si="64"/>
        <v>Lower Valued</v>
      </c>
    </row>
    <row r="787" spans="1:20">
      <c r="A787" s="35">
        <v>44182.428402777776</v>
      </c>
      <c r="B787" s="36" t="s">
        <v>1207</v>
      </c>
      <c r="C787" s="37" t="s">
        <v>1208</v>
      </c>
      <c r="D787" s="37" t="s">
        <v>270</v>
      </c>
      <c r="E787" s="37" t="s">
        <v>271</v>
      </c>
      <c r="F787" s="37" t="s">
        <v>142</v>
      </c>
      <c r="G787" s="37" t="s">
        <v>272</v>
      </c>
      <c r="H787" s="37" t="s">
        <v>273</v>
      </c>
      <c r="I787" s="38">
        <v>3</v>
      </c>
      <c r="J787" s="38">
        <v>1500</v>
      </c>
      <c r="K787" s="37" t="s">
        <v>42</v>
      </c>
      <c r="L787" s="36" t="s">
        <v>1200</v>
      </c>
      <c r="M787" s="35">
        <v>44184.767881944441</v>
      </c>
      <c r="N787" s="37" t="s">
        <v>146</v>
      </c>
      <c r="O787" s="37" t="s">
        <v>147</v>
      </c>
      <c r="P787" s="145">
        <f t="shared" si="61"/>
        <v>2.3394791666651145</v>
      </c>
      <c r="Q787" s="34">
        <f t="shared" si="60"/>
        <v>4500</v>
      </c>
      <c r="R787" s="145">
        <f t="shared" si="62"/>
        <v>0.42840277777777774</v>
      </c>
      <c r="S787" s="145">
        <f t="shared" si="63"/>
        <v>0.76788194444444446</v>
      </c>
      <c r="T787" s="172" t="str">
        <f t="shared" si="64"/>
        <v>Lower Valued</v>
      </c>
    </row>
    <row r="788" spans="1:20">
      <c r="A788" s="35">
        <v>44182.428402777776</v>
      </c>
      <c r="B788" s="36" t="s">
        <v>1207</v>
      </c>
      <c r="C788" s="37" t="s">
        <v>1208</v>
      </c>
      <c r="D788" s="37" t="s">
        <v>270</v>
      </c>
      <c r="E788" s="37" t="s">
        <v>271</v>
      </c>
      <c r="F788" s="37" t="s">
        <v>142</v>
      </c>
      <c r="G788" s="37" t="s">
        <v>272</v>
      </c>
      <c r="H788" s="37" t="s">
        <v>274</v>
      </c>
      <c r="I788" s="38">
        <v>1</v>
      </c>
      <c r="J788" s="38">
        <v>1</v>
      </c>
      <c r="K788" s="37" t="s">
        <v>42</v>
      </c>
      <c r="L788" s="36" t="s">
        <v>1200</v>
      </c>
      <c r="M788" s="35">
        <v>44184.767881944441</v>
      </c>
      <c r="N788" s="37" t="s">
        <v>146</v>
      </c>
      <c r="O788" s="37" t="s">
        <v>147</v>
      </c>
      <c r="P788" s="145">
        <f t="shared" si="61"/>
        <v>2.3394791666651145</v>
      </c>
      <c r="Q788" s="34">
        <f t="shared" si="60"/>
        <v>1</v>
      </c>
      <c r="R788" s="145">
        <f t="shared" si="62"/>
        <v>0.42840277777777774</v>
      </c>
      <c r="S788" s="145">
        <f t="shared" si="63"/>
        <v>0.76788194444444446</v>
      </c>
      <c r="T788" s="172" t="str">
        <f t="shared" si="64"/>
        <v>Lower Valued</v>
      </c>
    </row>
    <row r="789" spans="1:20">
      <c r="A789" s="35">
        <v>44182.428402777776</v>
      </c>
      <c r="B789" s="36" t="s">
        <v>1207</v>
      </c>
      <c r="C789" s="37" t="s">
        <v>1208</v>
      </c>
      <c r="D789" s="37" t="s">
        <v>94</v>
      </c>
      <c r="E789" s="37" t="s">
        <v>95</v>
      </c>
      <c r="F789" s="37" t="s">
        <v>142</v>
      </c>
      <c r="G789" s="37" t="s">
        <v>96</v>
      </c>
      <c r="H789" s="37" t="s">
        <v>170</v>
      </c>
      <c r="I789" s="38">
        <v>5</v>
      </c>
      <c r="J789" s="38">
        <v>6750</v>
      </c>
      <c r="K789" s="37" t="s">
        <v>42</v>
      </c>
      <c r="L789" s="36" t="s">
        <v>1200</v>
      </c>
      <c r="M789" s="35">
        <v>44184.767881944441</v>
      </c>
      <c r="N789" s="37" t="s">
        <v>146</v>
      </c>
      <c r="O789" s="37" t="s">
        <v>147</v>
      </c>
      <c r="P789" s="145">
        <f t="shared" si="61"/>
        <v>2.3394791666651145</v>
      </c>
      <c r="Q789" s="34">
        <f t="shared" si="60"/>
        <v>33750</v>
      </c>
      <c r="R789" s="145">
        <f t="shared" si="62"/>
        <v>0.42840277777777774</v>
      </c>
      <c r="S789" s="145">
        <f t="shared" si="63"/>
        <v>0.76788194444444446</v>
      </c>
      <c r="T789" s="172" t="str">
        <f t="shared" si="64"/>
        <v>High Valued</v>
      </c>
    </row>
    <row r="790" spans="1:20">
      <c r="A790" s="35">
        <v>44182.428402777776</v>
      </c>
      <c r="B790" s="36" t="s">
        <v>1207</v>
      </c>
      <c r="C790" s="37" t="s">
        <v>1208</v>
      </c>
      <c r="D790" s="37" t="s">
        <v>140</v>
      </c>
      <c r="E790" s="37" t="s">
        <v>214</v>
      </c>
      <c r="F790" s="37" t="s">
        <v>142</v>
      </c>
      <c r="G790" s="37" t="s">
        <v>114</v>
      </c>
      <c r="H790" s="37" t="s">
        <v>225</v>
      </c>
      <c r="I790" s="38">
        <v>5</v>
      </c>
      <c r="J790" s="38">
        <v>7050</v>
      </c>
      <c r="K790" s="37" t="s">
        <v>42</v>
      </c>
      <c r="L790" s="36" t="s">
        <v>1200</v>
      </c>
      <c r="M790" s="35">
        <v>44184.767881944441</v>
      </c>
      <c r="N790" s="37" t="s">
        <v>146</v>
      </c>
      <c r="O790" s="37" t="s">
        <v>147</v>
      </c>
      <c r="P790" s="145">
        <f t="shared" si="61"/>
        <v>2.3394791666651145</v>
      </c>
      <c r="Q790" s="34">
        <f t="shared" si="60"/>
        <v>35250</v>
      </c>
      <c r="R790" s="145">
        <f t="shared" si="62"/>
        <v>0.42840277777777774</v>
      </c>
      <c r="S790" s="145">
        <f t="shared" si="63"/>
        <v>0.76788194444444446</v>
      </c>
      <c r="T790" s="172" t="str">
        <f t="shared" si="64"/>
        <v>High Valued</v>
      </c>
    </row>
    <row r="791" spans="1:20">
      <c r="A791" s="35">
        <v>44183.394236111111</v>
      </c>
      <c r="B791" s="36" t="s">
        <v>411</v>
      </c>
      <c r="C791" s="37" t="s">
        <v>381</v>
      </c>
      <c r="D791" s="37" t="s">
        <v>140</v>
      </c>
      <c r="E791" s="37" t="s">
        <v>214</v>
      </c>
      <c r="F791" s="37" t="s">
        <v>142</v>
      </c>
      <c r="G791" s="37" t="s">
        <v>114</v>
      </c>
      <c r="H791" s="37" t="s">
        <v>225</v>
      </c>
      <c r="I791" s="38">
        <v>2</v>
      </c>
      <c r="J791" s="38">
        <v>7050</v>
      </c>
      <c r="K791" s="37" t="s">
        <v>42</v>
      </c>
      <c r="L791" s="36" t="s">
        <v>398</v>
      </c>
      <c r="M791" s="35">
        <v>44185.5627662037</v>
      </c>
      <c r="N791" s="37" t="s">
        <v>146</v>
      </c>
      <c r="O791" s="37" t="s">
        <v>147</v>
      </c>
      <c r="P791" s="145">
        <f t="shared" si="61"/>
        <v>2.1685300925892079</v>
      </c>
      <c r="Q791" s="34">
        <f t="shared" si="60"/>
        <v>14100</v>
      </c>
      <c r="R791" s="145">
        <f t="shared" si="62"/>
        <v>0.39423611111111106</v>
      </c>
      <c r="S791" s="145">
        <f t="shared" si="63"/>
        <v>0.56276620370370367</v>
      </c>
      <c r="T791" s="172" t="str">
        <f t="shared" si="64"/>
        <v>High Valued</v>
      </c>
    </row>
    <row r="792" spans="1:20">
      <c r="A792" s="35">
        <v>44185.645613425928</v>
      </c>
      <c r="B792" s="36" t="s">
        <v>303</v>
      </c>
      <c r="C792" s="37" t="s">
        <v>304</v>
      </c>
      <c r="D792" s="37" t="s">
        <v>94</v>
      </c>
      <c r="E792" s="37" t="s">
        <v>95</v>
      </c>
      <c r="F792" s="37" t="s">
        <v>142</v>
      </c>
      <c r="G792" s="37" t="s">
        <v>96</v>
      </c>
      <c r="H792" s="37" t="s">
        <v>170</v>
      </c>
      <c r="I792" s="38">
        <v>3</v>
      </c>
      <c r="J792" s="38">
        <v>6750</v>
      </c>
      <c r="K792" s="37" t="s">
        <v>42</v>
      </c>
      <c r="L792" s="36" t="s">
        <v>294</v>
      </c>
      <c r="M792" s="35">
        <v>44186.403923611113</v>
      </c>
      <c r="N792" s="37" t="s">
        <v>146</v>
      </c>
      <c r="O792" s="37" t="s">
        <v>147</v>
      </c>
      <c r="P792" s="145">
        <f t="shared" si="61"/>
        <v>0.75831018518510973</v>
      </c>
      <c r="Q792" s="34">
        <f t="shared" si="60"/>
        <v>20250</v>
      </c>
      <c r="R792" s="145">
        <f t="shared" si="62"/>
        <v>0.64561342592592597</v>
      </c>
      <c r="S792" s="145">
        <f t="shared" si="63"/>
        <v>0.40392361111111108</v>
      </c>
      <c r="T792" s="172" t="str">
        <f t="shared" si="64"/>
        <v>High Valued</v>
      </c>
    </row>
    <row r="793" spans="1:20">
      <c r="A793" s="35">
        <v>44185.645613425928</v>
      </c>
      <c r="B793" s="36" t="s">
        <v>303</v>
      </c>
      <c r="C793" s="37" t="s">
        <v>304</v>
      </c>
      <c r="D793" s="37" t="s">
        <v>68</v>
      </c>
      <c r="E793" s="37" t="s">
        <v>113</v>
      </c>
      <c r="F793" s="37" t="s">
        <v>142</v>
      </c>
      <c r="G793" s="37" t="s">
        <v>114</v>
      </c>
      <c r="H793" s="37" t="s">
        <v>206</v>
      </c>
      <c r="I793" s="38">
        <v>1</v>
      </c>
      <c r="J793" s="38">
        <v>2000</v>
      </c>
      <c r="K793" s="37" t="s">
        <v>42</v>
      </c>
      <c r="L793" s="36" t="s">
        <v>294</v>
      </c>
      <c r="M793" s="35">
        <v>44186.403923611113</v>
      </c>
      <c r="N793" s="37" t="s">
        <v>146</v>
      </c>
      <c r="O793" s="37" t="s">
        <v>147</v>
      </c>
      <c r="P793" s="145">
        <f t="shared" si="61"/>
        <v>0.75831018518510973</v>
      </c>
      <c r="Q793" s="34">
        <f t="shared" si="60"/>
        <v>2000</v>
      </c>
      <c r="R793" s="145">
        <f t="shared" si="62"/>
        <v>0.64561342592592597</v>
      </c>
      <c r="S793" s="145">
        <f t="shared" si="63"/>
        <v>0.40392361111111108</v>
      </c>
      <c r="T793" s="172" t="str">
        <f t="shared" si="64"/>
        <v>Lower Valued</v>
      </c>
    </row>
    <row r="794" spans="1:20">
      <c r="A794" s="35">
        <v>44185.645613425928</v>
      </c>
      <c r="B794" s="36" t="s">
        <v>303</v>
      </c>
      <c r="C794" s="37" t="s">
        <v>304</v>
      </c>
      <c r="D794" s="37" t="s">
        <v>164</v>
      </c>
      <c r="E794" s="37" t="s">
        <v>167</v>
      </c>
      <c r="F794" s="37" t="s">
        <v>142</v>
      </c>
      <c r="G794" s="37" t="s">
        <v>96</v>
      </c>
      <c r="H794" s="37" t="s">
        <v>209</v>
      </c>
      <c r="I794" s="38">
        <v>1</v>
      </c>
      <c r="J794" s="38">
        <v>3750</v>
      </c>
      <c r="K794" s="37" t="s">
        <v>42</v>
      </c>
      <c r="L794" s="36" t="s">
        <v>294</v>
      </c>
      <c r="M794" s="35">
        <v>44186.403923611113</v>
      </c>
      <c r="N794" s="37" t="s">
        <v>146</v>
      </c>
      <c r="O794" s="37" t="s">
        <v>147</v>
      </c>
      <c r="P794" s="145">
        <f t="shared" si="61"/>
        <v>0.75831018518510973</v>
      </c>
      <c r="Q794" s="34">
        <f t="shared" si="60"/>
        <v>3750</v>
      </c>
      <c r="R794" s="145">
        <f t="shared" si="62"/>
        <v>0.64561342592592597</v>
      </c>
      <c r="S794" s="145">
        <f t="shared" si="63"/>
        <v>0.40392361111111108</v>
      </c>
      <c r="T794" s="172" t="str">
        <f t="shared" si="64"/>
        <v>Lower Valued</v>
      </c>
    </row>
    <row r="795" spans="1:20">
      <c r="A795" s="35">
        <v>44185.577719907407</v>
      </c>
      <c r="B795" s="36" t="s">
        <v>1101</v>
      </c>
      <c r="C795" s="37" t="s">
        <v>1102</v>
      </c>
      <c r="D795" s="37" t="s">
        <v>164</v>
      </c>
      <c r="E795" s="37" t="s">
        <v>167</v>
      </c>
      <c r="F795" s="37" t="s">
        <v>142</v>
      </c>
      <c r="G795" s="37" t="s">
        <v>96</v>
      </c>
      <c r="H795" s="37" t="s">
        <v>723</v>
      </c>
      <c r="I795" s="38">
        <v>1</v>
      </c>
      <c r="J795" s="38">
        <v>14700</v>
      </c>
      <c r="K795" s="37" t="s">
        <v>42</v>
      </c>
      <c r="L795" s="36" t="s">
        <v>1098</v>
      </c>
      <c r="M795" s="35">
        <v>44186.42633101852</v>
      </c>
      <c r="N795" s="37" t="s">
        <v>146</v>
      </c>
      <c r="O795" s="37" t="s">
        <v>464</v>
      </c>
      <c r="P795" s="145">
        <f t="shared" si="61"/>
        <v>0.84861111111240461</v>
      </c>
      <c r="Q795" s="34">
        <f t="shared" si="60"/>
        <v>14700</v>
      </c>
      <c r="R795" s="145">
        <f t="shared" si="62"/>
        <v>0.57771990740740742</v>
      </c>
      <c r="S795" s="145">
        <f t="shared" si="63"/>
        <v>0.42633101851851851</v>
      </c>
      <c r="T795" s="172" t="str">
        <f t="shared" si="64"/>
        <v>High Valued</v>
      </c>
    </row>
    <row r="796" spans="1:20">
      <c r="A796" s="35">
        <v>44184.690636574072</v>
      </c>
      <c r="B796" s="36" t="s">
        <v>301</v>
      </c>
      <c r="C796" s="37" t="s">
        <v>302</v>
      </c>
      <c r="D796" s="37" t="s">
        <v>270</v>
      </c>
      <c r="E796" s="37" t="s">
        <v>271</v>
      </c>
      <c r="F796" s="37" t="s">
        <v>142</v>
      </c>
      <c r="G796" s="37" t="s">
        <v>272</v>
      </c>
      <c r="H796" s="37" t="s">
        <v>273</v>
      </c>
      <c r="I796" s="38">
        <v>2</v>
      </c>
      <c r="J796" s="38">
        <v>1500</v>
      </c>
      <c r="K796" s="37" t="s">
        <v>42</v>
      </c>
      <c r="L796" s="36" t="s">
        <v>294</v>
      </c>
      <c r="M796" s="35">
        <v>44186.448206018518</v>
      </c>
      <c r="N796" s="37" t="s">
        <v>295</v>
      </c>
      <c r="O796" s="37" t="s">
        <v>147</v>
      </c>
      <c r="P796" s="145">
        <f t="shared" si="61"/>
        <v>1.757569444445835</v>
      </c>
      <c r="Q796" s="34">
        <f t="shared" si="60"/>
        <v>3000</v>
      </c>
      <c r="R796" s="145">
        <f t="shared" si="62"/>
        <v>0.69063657407407408</v>
      </c>
      <c r="S796" s="145">
        <f t="shared" si="63"/>
        <v>0.44820601851851855</v>
      </c>
      <c r="T796" s="172" t="str">
        <f t="shared" si="64"/>
        <v>Lower Valued</v>
      </c>
    </row>
    <row r="797" spans="1:20">
      <c r="A797" s="35">
        <v>44184.690636574072</v>
      </c>
      <c r="B797" s="36" t="s">
        <v>301</v>
      </c>
      <c r="C797" s="37" t="s">
        <v>302</v>
      </c>
      <c r="D797" s="37" t="s">
        <v>270</v>
      </c>
      <c r="E797" s="37" t="s">
        <v>271</v>
      </c>
      <c r="F797" s="37" t="s">
        <v>142</v>
      </c>
      <c r="G797" s="37" t="s">
        <v>272</v>
      </c>
      <c r="H797" s="37" t="s">
        <v>274</v>
      </c>
      <c r="I797" s="38">
        <v>1</v>
      </c>
      <c r="J797" s="38">
        <v>1</v>
      </c>
      <c r="K797" s="37" t="s">
        <v>42</v>
      </c>
      <c r="L797" s="36" t="s">
        <v>294</v>
      </c>
      <c r="M797" s="35">
        <v>44186.448206018518</v>
      </c>
      <c r="N797" s="37" t="s">
        <v>295</v>
      </c>
      <c r="O797" s="37" t="s">
        <v>147</v>
      </c>
      <c r="P797" s="145">
        <f t="shared" si="61"/>
        <v>1.757569444445835</v>
      </c>
      <c r="Q797" s="34">
        <f t="shared" si="60"/>
        <v>1</v>
      </c>
      <c r="R797" s="145">
        <f t="shared" si="62"/>
        <v>0.69063657407407408</v>
      </c>
      <c r="S797" s="145">
        <f t="shared" si="63"/>
        <v>0.44820601851851855</v>
      </c>
      <c r="T797" s="172" t="str">
        <f t="shared" si="64"/>
        <v>Lower Valued</v>
      </c>
    </row>
    <row r="798" spans="1:20">
      <c r="A798" s="35">
        <v>44184.690636574072</v>
      </c>
      <c r="B798" s="36" t="s">
        <v>301</v>
      </c>
      <c r="C798" s="37" t="s">
        <v>302</v>
      </c>
      <c r="D798" s="37" t="s">
        <v>39</v>
      </c>
      <c r="E798" s="37" t="s">
        <v>40</v>
      </c>
      <c r="F798" s="37" t="s">
        <v>142</v>
      </c>
      <c r="G798" s="37" t="s">
        <v>41</v>
      </c>
      <c r="H798" s="37" t="s">
        <v>119</v>
      </c>
      <c r="I798" s="38">
        <v>1</v>
      </c>
      <c r="J798" s="38">
        <v>4200</v>
      </c>
      <c r="K798" s="37" t="s">
        <v>42</v>
      </c>
      <c r="L798" s="36" t="s">
        <v>294</v>
      </c>
      <c r="M798" s="35">
        <v>44186.448206018518</v>
      </c>
      <c r="N798" s="37" t="s">
        <v>295</v>
      </c>
      <c r="O798" s="37" t="s">
        <v>147</v>
      </c>
      <c r="P798" s="145">
        <f t="shared" si="61"/>
        <v>1.757569444445835</v>
      </c>
      <c r="Q798" s="34">
        <f t="shared" si="60"/>
        <v>4200</v>
      </c>
      <c r="R798" s="145">
        <f t="shared" si="62"/>
        <v>0.69063657407407408</v>
      </c>
      <c r="S798" s="145">
        <f t="shared" si="63"/>
        <v>0.44820601851851855</v>
      </c>
      <c r="T798" s="172" t="str">
        <f t="shared" si="64"/>
        <v>Lower Valued</v>
      </c>
    </row>
    <row r="799" spans="1:20">
      <c r="A799" s="35">
        <v>44184.690636574072</v>
      </c>
      <c r="B799" s="36" t="s">
        <v>301</v>
      </c>
      <c r="C799" s="37" t="s">
        <v>302</v>
      </c>
      <c r="D799" s="37" t="s">
        <v>68</v>
      </c>
      <c r="E799" s="37" t="s">
        <v>113</v>
      </c>
      <c r="F799" s="37" t="s">
        <v>142</v>
      </c>
      <c r="G799" s="37" t="s">
        <v>114</v>
      </c>
      <c r="H799" s="37" t="s">
        <v>206</v>
      </c>
      <c r="I799" s="38">
        <v>5</v>
      </c>
      <c r="J799" s="38">
        <v>2000</v>
      </c>
      <c r="K799" s="37" t="s">
        <v>42</v>
      </c>
      <c r="L799" s="36" t="s">
        <v>294</v>
      </c>
      <c r="M799" s="35">
        <v>44186.448206018518</v>
      </c>
      <c r="N799" s="37" t="s">
        <v>295</v>
      </c>
      <c r="O799" s="37" t="s">
        <v>147</v>
      </c>
      <c r="P799" s="145">
        <f t="shared" si="61"/>
        <v>1.757569444445835</v>
      </c>
      <c r="Q799" s="34">
        <f t="shared" si="60"/>
        <v>10000</v>
      </c>
      <c r="R799" s="145">
        <f t="shared" si="62"/>
        <v>0.69063657407407408</v>
      </c>
      <c r="S799" s="145">
        <f t="shared" si="63"/>
        <v>0.44820601851851855</v>
      </c>
      <c r="T799" s="172" t="str">
        <f t="shared" si="64"/>
        <v>Lower Valued</v>
      </c>
    </row>
    <row r="800" spans="1:20">
      <c r="A800" s="35">
        <v>44184.690636574072</v>
      </c>
      <c r="B800" s="36" t="s">
        <v>301</v>
      </c>
      <c r="C800" s="37" t="s">
        <v>302</v>
      </c>
      <c r="D800" s="37" t="s">
        <v>94</v>
      </c>
      <c r="E800" s="37" t="s">
        <v>95</v>
      </c>
      <c r="F800" s="37" t="s">
        <v>142</v>
      </c>
      <c r="G800" s="37" t="s">
        <v>96</v>
      </c>
      <c r="H800" s="37" t="s">
        <v>170</v>
      </c>
      <c r="I800" s="38">
        <v>2</v>
      </c>
      <c r="J800" s="38">
        <v>6750</v>
      </c>
      <c r="K800" s="37" t="s">
        <v>42</v>
      </c>
      <c r="L800" s="36" t="s">
        <v>294</v>
      </c>
      <c r="M800" s="35">
        <v>44186.448206018518</v>
      </c>
      <c r="N800" s="37" t="s">
        <v>295</v>
      </c>
      <c r="O800" s="37" t="s">
        <v>147</v>
      </c>
      <c r="P800" s="145">
        <f t="shared" si="61"/>
        <v>1.757569444445835</v>
      </c>
      <c r="Q800" s="34">
        <f t="shared" si="60"/>
        <v>13500</v>
      </c>
      <c r="R800" s="145">
        <f t="shared" si="62"/>
        <v>0.69063657407407408</v>
      </c>
      <c r="S800" s="145">
        <f t="shared" si="63"/>
        <v>0.44820601851851855</v>
      </c>
      <c r="T800" s="172" t="str">
        <f t="shared" si="64"/>
        <v>High Valued</v>
      </c>
    </row>
    <row r="801" spans="1:20">
      <c r="A801" s="35">
        <v>44184.690636574072</v>
      </c>
      <c r="B801" s="36" t="s">
        <v>301</v>
      </c>
      <c r="C801" s="37" t="s">
        <v>302</v>
      </c>
      <c r="D801" s="37" t="s">
        <v>164</v>
      </c>
      <c r="E801" s="37" t="s">
        <v>167</v>
      </c>
      <c r="F801" s="37" t="s">
        <v>142</v>
      </c>
      <c r="G801" s="37" t="s">
        <v>96</v>
      </c>
      <c r="H801" s="37" t="s">
        <v>244</v>
      </c>
      <c r="I801" s="38">
        <v>2</v>
      </c>
      <c r="J801" s="38">
        <v>4550</v>
      </c>
      <c r="K801" s="37" t="s">
        <v>42</v>
      </c>
      <c r="L801" s="36" t="s">
        <v>294</v>
      </c>
      <c r="M801" s="35">
        <v>44186.448206018518</v>
      </c>
      <c r="N801" s="37" t="s">
        <v>295</v>
      </c>
      <c r="O801" s="37" t="s">
        <v>147</v>
      </c>
      <c r="P801" s="145">
        <f t="shared" si="61"/>
        <v>1.757569444445835</v>
      </c>
      <c r="Q801" s="34">
        <f t="shared" si="60"/>
        <v>9100</v>
      </c>
      <c r="R801" s="145">
        <f t="shared" si="62"/>
        <v>0.69063657407407408</v>
      </c>
      <c r="S801" s="145">
        <f t="shared" si="63"/>
        <v>0.44820601851851855</v>
      </c>
      <c r="T801" s="172" t="str">
        <f t="shared" si="64"/>
        <v>Lower Valued</v>
      </c>
    </row>
    <row r="802" spans="1:20">
      <c r="A802" s="35">
        <v>44184.690636574072</v>
      </c>
      <c r="B802" s="36" t="s">
        <v>301</v>
      </c>
      <c r="C802" s="37" t="s">
        <v>302</v>
      </c>
      <c r="D802" s="37" t="s">
        <v>164</v>
      </c>
      <c r="E802" s="37" t="s">
        <v>167</v>
      </c>
      <c r="F802" s="37" t="s">
        <v>142</v>
      </c>
      <c r="G802" s="37" t="s">
        <v>96</v>
      </c>
      <c r="H802" s="37" t="s">
        <v>209</v>
      </c>
      <c r="I802" s="38">
        <v>3</v>
      </c>
      <c r="J802" s="38">
        <v>3750</v>
      </c>
      <c r="K802" s="37" t="s">
        <v>42</v>
      </c>
      <c r="L802" s="36" t="s">
        <v>294</v>
      </c>
      <c r="M802" s="35">
        <v>44186.448206018518</v>
      </c>
      <c r="N802" s="37" t="s">
        <v>295</v>
      </c>
      <c r="O802" s="37" t="s">
        <v>147</v>
      </c>
      <c r="P802" s="145">
        <f t="shared" si="61"/>
        <v>1.757569444445835</v>
      </c>
      <c r="Q802" s="34">
        <f t="shared" si="60"/>
        <v>11250</v>
      </c>
      <c r="R802" s="145">
        <f t="shared" si="62"/>
        <v>0.69063657407407408</v>
      </c>
      <c r="S802" s="145">
        <f t="shared" si="63"/>
        <v>0.44820601851851855</v>
      </c>
      <c r="T802" s="172" t="str">
        <f t="shared" si="64"/>
        <v>High Valued</v>
      </c>
    </row>
    <row r="803" spans="1:20">
      <c r="A803" s="35">
        <v>44184.701689814814</v>
      </c>
      <c r="B803" s="36" t="s">
        <v>550</v>
      </c>
      <c r="C803" s="37" t="s">
        <v>551</v>
      </c>
      <c r="D803" s="37" t="s">
        <v>94</v>
      </c>
      <c r="E803" s="37" t="s">
        <v>95</v>
      </c>
      <c r="F803" s="37" t="s">
        <v>142</v>
      </c>
      <c r="G803" s="37" t="s">
        <v>96</v>
      </c>
      <c r="H803" s="37" t="s">
        <v>170</v>
      </c>
      <c r="I803" s="38">
        <v>3</v>
      </c>
      <c r="J803" s="38">
        <v>6750</v>
      </c>
      <c r="K803" s="37" t="s">
        <v>42</v>
      </c>
      <c r="L803" s="36" t="s">
        <v>539</v>
      </c>
      <c r="M803" s="35">
        <v>44186.452256944445</v>
      </c>
      <c r="N803" s="37" t="s">
        <v>146</v>
      </c>
      <c r="O803" s="37" t="s">
        <v>147</v>
      </c>
      <c r="P803" s="145">
        <f t="shared" si="61"/>
        <v>1.7505671296312357</v>
      </c>
      <c r="Q803" s="34">
        <f t="shared" si="60"/>
        <v>20250</v>
      </c>
      <c r="R803" s="145">
        <f t="shared" si="62"/>
        <v>0.70168981481481474</v>
      </c>
      <c r="S803" s="145">
        <f t="shared" si="63"/>
        <v>0.45225694444444442</v>
      </c>
      <c r="T803" s="172" t="str">
        <f t="shared" si="64"/>
        <v>High Valued</v>
      </c>
    </row>
    <row r="804" spans="1:20">
      <c r="A804" s="35">
        <v>44184.701689814814</v>
      </c>
      <c r="B804" s="36" t="s">
        <v>550</v>
      </c>
      <c r="C804" s="37" t="s">
        <v>551</v>
      </c>
      <c r="D804" s="37" t="s">
        <v>164</v>
      </c>
      <c r="E804" s="37" t="s">
        <v>165</v>
      </c>
      <c r="F804" s="37" t="s">
        <v>142</v>
      </c>
      <c r="G804" s="37" t="s">
        <v>96</v>
      </c>
      <c r="H804" s="37" t="s">
        <v>166</v>
      </c>
      <c r="I804" s="38">
        <v>1</v>
      </c>
      <c r="J804" s="38">
        <v>3750</v>
      </c>
      <c r="K804" s="37" t="s">
        <v>42</v>
      </c>
      <c r="L804" s="36" t="s">
        <v>539</v>
      </c>
      <c r="M804" s="35">
        <v>44186.452256944445</v>
      </c>
      <c r="N804" s="37" t="s">
        <v>146</v>
      </c>
      <c r="O804" s="37" t="s">
        <v>147</v>
      </c>
      <c r="P804" s="145">
        <f t="shared" si="61"/>
        <v>1.7505671296312357</v>
      </c>
      <c r="Q804" s="34">
        <f t="shared" si="60"/>
        <v>3750</v>
      </c>
      <c r="R804" s="145">
        <f t="shared" si="62"/>
        <v>0.70168981481481474</v>
      </c>
      <c r="S804" s="145">
        <f t="shared" si="63"/>
        <v>0.45225694444444442</v>
      </c>
      <c r="T804" s="172" t="str">
        <f t="shared" si="64"/>
        <v>Lower Valued</v>
      </c>
    </row>
    <row r="805" spans="1:20">
      <c r="A805" s="35">
        <v>44184.701689814814</v>
      </c>
      <c r="B805" s="36" t="s">
        <v>550</v>
      </c>
      <c r="C805" s="37" t="s">
        <v>551</v>
      </c>
      <c r="D805" s="37" t="s">
        <v>164</v>
      </c>
      <c r="E805" s="37" t="s">
        <v>167</v>
      </c>
      <c r="F805" s="37" t="s">
        <v>142</v>
      </c>
      <c r="G805" s="37" t="s">
        <v>96</v>
      </c>
      <c r="H805" s="37" t="s">
        <v>244</v>
      </c>
      <c r="I805" s="38">
        <v>1</v>
      </c>
      <c r="J805" s="38">
        <v>4550</v>
      </c>
      <c r="K805" s="37" t="s">
        <v>42</v>
      </c>
      <c r="L805" s="36" t="s">
        <v>539</v>
      </c>
      <c r="M805" s="35">
        <v>44186.452256944445</v>
      </c>
      <c r="N805" s="37" t="s">
        <v>146</v>
      </c>
      <c r="O805" s="37" t="s">
        <v>147</v>
      </c>
      <c r="P805" s="145">
        <f t="shared" si="61"/>
        <v>1.7505671296312357</v>
      </c>
      <c r="Q805" s="34">
        <f t="shared" si="60"/>
        <v>4550</v>
      </c>
      <c r="R805" s="145">
        <f t="shared" si="62"/>
        <v>0.70168981481481474</v>
      </c>
      <c r="S805" s="145">
        <f t="shared" si="63"/>
        <v>0.45225694444444442</v>
      </c>
      <c r="T805" s="172" t="str">
        <f t="shared" si="64"/>
        <v>Lower Valued</v>
      </c>
    </row>
    <row r="806" spans="1:20">
      <c r="A806" s="35">
        <v>44184.505532407406</v>
      </c>
      <c r="B806" s="36" t="s">
        <v>1070</v>
      </c>
      <c r="C806" s="37" t="s">
        <v>623</v>
      </c>
      <c r="D806" s="37" t="s">
        <v>39</v>
      </c>
      <c r="E806" s="37" t="s">
        <v>40</v>
      </c>
      <c r="F806" s="37" t="s">
        <v>142</v>
      </c>
      <c r="G806" s="37" t="s">
        <v>41</v>
      </c>
      <c r="H806" s="37" t="s">
        <v>119</v>
      </c>
      <c r="I806" s="38">
        <v>8</v>
      </c>
      <c r="J806" s="38">
        <v>4200</v>
      </c>
      <c r="K806" s="37" t="s">
        <v>42</v>
      </c>
      <c r="L806" s="36" t="s">
        <v>1071</v>
      </c>
      <c r="M806" s="35">
        <v>44186.4606712963</v>
      </c>
      <c r="N806" s="37" t="s">
        <v>146</v>
      </c>
      <c r="O806" s="37" t="s">
        <v>54</v>
      </c>
      <c r="P806" s="145">
        <f t="shared" si="61"/>
        <v>1.9551388888939982</v>
      </c>
      <c r="Q806" s="34">
        <f t="shared" si="60"/>
        <v>33600</v>
      </c>
      <c r="R806" s="145">
        <f t="shared" si="62"/>
        <v>0.50553240740740735</v>
      </c>
      <c r="S806" s="145">
        <f t="shared" si="63"/>
        <v>0.46067129629629627</v>
      </c>
      <c r="T806" s="172" t="str">
        <f t="shared" si="64"/>
        <v>High Valued</v>
      </c>
    </row>
    <row r="807" spans="1:20">
      <c r="A807" s="35">
        <v>44184.712962962964</v>
      </c>
      <c r="B807" s="36" t="s">
        <v>1090</v>
      </c>
      <c r="C807" s="37" t="s">
        <v>676</v>
      </c>
      <c r="D807" s="37" t="s">
        <v>39</v>
      </c>
      <c r="E807" s="37" t="s">
        <v>40</v>
      </c>
      <c r="F807" s="37" t="s">
        <v>142</v>
      </c>
      <c r="G807" s="37" t="s">
        <v>41</v>
      </c>
      <c r="H807" s="37" t="s">
        <v>119</v>
      </c>
      <c r="I807" s="38">
        <v>10</v>
      </c>
      <c r="J807" s="38">
        <v>4200</v>
      </c>
      <c r="K807" s="37" t="s">
        <v>42</v>
      </c>
      <c r="L807" s="36" t="s">
        <v>1080</v>
      </c>
      <c r="M807" s="35">
        <v>44186.464618055557</v>
      </c>
      <c r="N807" s="37" t="s">
        <v>295</v>
      </c>
      <c r="O807" s="37" t="s">
        <v>464</v>
      </c>
      <c r="P807" s="145">
        <f t="shared" si="61"/>
        <v>1.7516550925938645</v>
      </c>
      <c r="Q807" s="34">
        <f t="shared" si="60"/>
        <v>42000</v>
      </c>
      <c r="R807" s="145">
        <f t="shared" si="62"/>
        <v>0.71296296296296291</v>
      </c>
      <c r="S807" s="145">
        <f t="shared" si="63"/>
        <v>0.46461805555555552</v>
      </c>
      <c r="T807" s="172" t="str">
        <f t="shared" si="64"/>
        <v>High Valued</v>
      </c>
    </row>
    <row r="808" spans="1:20">
      <c r="A808" s="35">
        <v>44184.676226851851</v>
      </c>
      <c r="B808" s="36" t="s">
        <v>1209</v>
      </c>
      <c r="C808" s="37" t="s">
        <v>99</v>
      </c>
      <c r="D808" s="37" t="s">
        <v>140</v>
      </c>
      <c r="E808" s="37" t="s">
        <v>141</v>
      </c>
      <c r="F808" s="37" t="s">
        <v>142</v>
      </c>
      <c r="G808" s="37" t="s">
        <v>143</v>
      </c>
      <c r="H808" s="37" t="s">
        <v>144</v>
      </c>
      <c r="I808" s="38">
        <v>4</v>
      </c>
      <c r="J808" s="38">
        <v>11200</v>
      </c>
      <c r="K808" s="37" t="s">
        <v>42</v>
      </c>
      <c r="L808" s="36" t="s">
        <v>1200</v>
      </c>
      <c r="M808" s="35">
        <v>44186.466516203705</v>
      </c>
      <c r="N808" s="37" t="s">
        <v>146</v>
      </c>
      <c r="O808" s="37" t="s">
        <v>147</v>
      </c>
      <c r="P808" s="145">
        <f t="shared" si="61"/>
        <v>1.7902893518548808</v>
      </c>
      <c r="Q808" s="34">
        <f t="shared" si="60"/>
        <v>44800</v>
      </c>
      <c r="R808" s="145">
        <f t="shared" si="62"/>
        <v>0.67622685185185183</v>
      </c>
      <c r="S808" s="145">
        <f t="shared" si="63"/>
        <v>0.46651620370370367</v>
      </c>
      <c r="T808" s="172" t="str">
        <f t="shared" si="64"/>
        <v>High Valued</v>
      </c>
    </row>
    <row r="809" spans="1:20">
      <c r="A809" s="35">
        <v>44184.676226851851</v>
      </c>
      <c r="B809" s="36" t="s">
        <v>1209</v>
      </c>
      <c r="C809" s="37" t="s">
        <v>99</v>
      </c>
      <c r="D809" s="37" t="s">
        <v>187</v>
      </c>
      <c r="E809" s="37" t="s">
        <v>188</v>
      </c>
      <c r="F809" s="37" t="s">
        <v>142</v>
      </c>
      <c r="G809" s="37" t="s">
        <v>143</v>
      </c>
      <c r="H809" s="37" t="s">
        <v>327</v>
      </c>
      <c r="I809" s="38">
        <v>2</v>
      </c>
      <c r="J809" s="38">
        <v>11150</v>
      </c>
      <c r="K809" s="37" t="s">
        <v>42</v>
      </c>
      <c r="L809" s="36" t="s">
        <v>1200</v>
      </c>
      <c r="M809" s="35">
        <v>44186.466516203705</v>
      </c>
      <c r="N809" s="37" t="s">
        <v>146</v>
      </c>
      <c r="O809" s="37" t="s">
        <v>147</v>
      </c>
      <c r="P809" s="145">
        <f t="shared" si="61"/>
        <v>1.7902893518548808</v>
      </c>
      <c r="Q809" s="34">
        <f t="shared" si="60"/>
        <v>22300</v>
      </c>
      <c r="R809" s="145">
        <f t="shared" si="62"/>
        <v>0.67622685185185183</v>
      </c>
      <c r="S809" s="145">
        <f t="shared" si="63"/>
        <v>0.46651620370370367</v>
      </c>
      <c r="T809" s="172" t="str">
        <f t="shared" si="64"/>
        <v>High Valued</v>
      </c>
    </row>
    <row r="810" spans="1:20">
      <c r="A810" s="35">
        <v>44185.665844907409</v>
      </c>
      <c r="B810" s="36" t="s">
        <v>1210</v>
      </c>
      <c r="C810" s="37" t="s">
        <v>99</v>
      </c>
      <c r="D810" s="37" t="s">
        <v>68</v>
      </c>
      <c r="E810" s="37" t="s">
        <v>113</v>
      </c>
      <c r="F810" s="37" t="s">
        <v>142</v>
      </c>
      <c r="G810" s="37" t="s">
        <v>114</v>
      </c>
      <c r="H810" s="37" t="s">
        <v>206</v>
      </c>
      <c r="I810" s="38">
        <v>15</v>
      </c>
      <c r="J810" s="38">
        <v>2000</v>
      </c>
      <c r="K810" s="37" t="s">
        <v>42</v>
      </c>
      <c r="L810" s="36" t="s">
        <v>1200</v>
      </c>
      <c r="M810" s="35">
        <v>44186.466516203705</v>
      </c>
      <c r="N810" s="37" t="s">
        <v>146</v>
      </c>
      <c r="O810" s="37" t="s">
        <v>147</v>
      </c>
      <c r="P810" s="145">
        <f t="shared" si="61"/>
        <v>0.80067129629605915</v>
      </c>
      <c r="Q810" s="34">
        <f t="shared" si="60"/>
        <v>30000</v>
      </c>
      <c r="R810" s="145">
        <f t="shared" si="62"/>
        <v>0.66584490740740743</v>
      </c>
      <c r="S810" s="145">
        <f t="shared" si="63"/>
        <v>0.46651620370370367</v>
      </c>
      <c r="T810" s="172" t="str">
        <f t="shared" si="64"/>
        <v>High Valued</v>
      </c>
    </row>
    <row r="811" spans="1:20">
      <c r="A811" s="35">
        <v>44184.770231481481</v>
      </c>
      <c r="B811" s="36" t="s">
        <v>609</v>
      </c>
      <c r="C811" s="37" t="s">
        <v>610</v>
      </c>
      <c r="D811" s="37" t="s">
        <v>94</v>
      </c>
      <c r="E811" s="37" t="s">
        <v>95</v>
      </c>
      <c r="F811" s="37" t="s">
        <v>142</v>
      </c>
      <c r="G811" s="37" t="s">
        <v>96</v>
      </c>
      <c r="H811" s="37" t="s">
        <v>170</v>
      </c>
      <c r="I811" s="38">
        <v>1</v>
      </c>
      <c r="J811" s="38">
        <v>6750</v>
      </c>
      <c r="K811" s="37" t="s">
        <v>42</v>
      </c>
      <c r="L811" s="36" t="s">
        <v>611</v>
      </c>
      <c r="M811" s="35">
        <v>44186.508333333331</v>
      </c>
      <c r="N811" s="37" t="s">
        <v>146</v>
      </c>
      <c r="O811" s="37" t="s">
        <v>54</v>
      </c>
      <c r="P811" s="145">
        <f t="shared" si="61"/>
        <v>1.7381018518499332</v>
      </c>
      <c r="Q811" s="34">
        <f t="shared" si="60"/>
        <v>6750</v>
      </c>
      <c r="R811" s="145">
        <f t="shared" si="62"/>
        <v>0.77023148148148157</v>
      </c>
      <c r="S811" s="145">
        <f t="shared" si="63"/>
        <v>0.5083333333333333</v>
      </c>
      <c r="T811" s="172" t="str">
        <f t="shared" si="64"/>
        <v>Lower Valued</v>
      </c>
    </row>
    <row r="812" spans="1:20">
      <c r="A812" s="35">
        <v>44184.770231481481</v>
      </c>
      <c r="B812" s="36" t="s">
        <v>609</v>
      </c>
      <c r="C812" s="37" t="s">
        <v>610</v>
      </c>
      <c r="D812" s="37" t="s">
        <v>94</v>
      </c>
      <c r="E812" s="37" t="s">
        <v>95</v>
      </c>
      <c r="F812" s="37" t="s">
        <v>142</v>
      </c>
      <c r="G812" s="37" t="s">
        <v>96</v>
      </c>
      <c r="H812" s="37" t="s">
        <v>98</v>
      </c>
      <c r="I812" s="38">
        <v>0.5</v>
      </c>
      <c r="J812" s="38">
        <v>8500</v>
      </c>
      <c r="K812" s="37" t="s">
        <v>42</v>
      </c>
      <c r="L812" s="36" t="s">
        <v>611</v>
      </c>
      <c r="M812" s="35">
        <v>44186.508333333331</v>
      </c>
      <c r="N812" s="37" t="s">
        <v>146</v>
      </c>
      <c r="O812" s="37" t="s">
        <v>54</v>
      </c>
      <c r="P812" s="145">
        <f t="shared" si="61"/>
        <v>1.7381018518499332</v>
      </c>
      <c r="Q812" s="34">
        <f t="shared" si="60"/>
        <v>4250</v>
      </c>
      <c r="R812" s="145">
        <f t="shared" si="62"/>
        <v>0.77023148148148157</v>
      </c>
      <c r="S812" s="145">
        <f t="shared" si="63"/>
        <v>0.5083333333333333</v>
      </c>
      <c r="T812" s="172" t="str">
        <f t="shared" si="64"/>
        <v>Lower Valued</v>
      </c>
    </row>
    <row r="813" spans="1:20">
      <c r="A813" s="35">
        <v>44184.770231481481</v>
      </c>
      <c r="B813" s="36" t="s">
        <v>609</v>
      </c>
      <c r="C813" s="37" t="s">
        <v>610</v>
      </c>
      <c r="D813" s="37" t="s">
        <v>68</v>
      </c>
      <c r="E813" s="37" t="s">
        <v>113</v>
      </c>
      <c r="F813" s="37" t="s">
        <v>142</v>
      </c>
      <c r="G813" s="37" t="s">
        <v>114</v>
      </c>
      <c r="H813" s="37" t="s">
        <v>206</v>
      </c>
      <c r="I813" s="38">
        <v>2</v>
      </c>
      <c r="J813" s="38">
        <v>2000</v>
      </c>
      <c r="K813" s="37" t="s">
        <v>42</v>
      </c>
      <c r="L813" s="36" t="s">
        <v>611</v>
      </c>
      <c r="M813" s="35">
        <v>44186.508333333331</v>
      </c>
      <c r="N813" s="37" t="s">
        <v>146</v>
      </c>
      <c r="O813" s="37" t="s">
        <v>54</v>
      </c>
      <c r="P813" s="145">
        <f t="shared" si="61"/>
        <v>1.7381018518499332</v>
      </c>
      <c r="Q813" s="34">
        <f t="shared" si="60"/>
        <v>4000</v>
      </c>
      <c r="R813" s="145">
        <f t="shared" si="62"/>
        <v>0.77023148148148157</v>
      </c>
      <c r="S813" s="145">
        <f t="shared" si="63"/>
        <v>0.5083333333333333</v>
      </c>
      <c r="T813" s="172" t="str">
        <f t="shared" si="64"/>
        <v>Lower Valued</v>
      </c>
    </row>
    <row r="814" spans="1:20">
      <c r="A814" s="35">
        <v>44184.770231481481</v>
      </c>
      <c r="B814" s="36" t="s">
        <v>609</v>
      </c>
      <c r="C814" s="37" t="s">
        <v>610</v>
      </c>
      <c r="D814" s="37" t="s">
        <v>140</v>
      </c>
      <c r="E814" s="37" t="s">
        <v>214</v>
      </c>
      <c r="F814" s="37" t="s">
        <v>142</v>
      </c>
      <c r="G814" s="37" t="s">
        <v>114</v>
      </c>
      <c r="H814" s="37" t="s">
        <v>225</v>
      </c>
      <c r="I814" s="38">
        <v>1</v>
      </c>
      <c r="J814" s="38">
        <v>7050</v>
      </c>
      <c r="K814" s="37" t="s">
        <v>42</v>
      </c>
      <c r="L814" s="36" t="s">
        <v>611</v>
      </c>
      <c r="M814" s="35">
        <v>44186.508333333331</v>
      </c>
      <c r="N814" s="37" t="s">
        <v>146</v>
      </c>
      <c r="O814" s="37" t="s">
        <v>54</v>
      </c>
      <c r="P814" s="145">
        <f t="shared" si="61"/>
        <v>1.7381018518499332</v>
      </c>
      <c r="Q814" s="34">
        <f t="shared" si="60"/>
        <v>7050</v>
      </c>
      <c r="R814" s="145">
        <f t="shared" si="62"/>
        <v>0.77023148148148157</v>
      </c>
      <c r="S814" s="145">
        <f t="shared" si="63"/>
        <v>0.5083333333333333</v>
      </c>
      <c r="T814" s="172" t="str">
        <f t="shared" si="64"/>
        <v>Lower Valued</v>
      </c>
    </row>
    <row r="815" spans="1:20">
      <c r="A815" s="35">
        <v>44184.770231481481</v>
      </c>
      <c r="B815" s="36" t="s">
        <v>609</v>
      </c>
      <c r="C815" s="37" t="s">
        <v>610</v>
      </c>
      <c r="D815" s="37" t="s">
        <v>39</v>
      </c>
      <c r="E815" s="37" t="s">
        <v>40</v>
      </c>
      <c r="F815" s="37" t="s">
        <v>142</v>
      </c>
      <c r="G815" s="37" t="s">
        <v>41</v>
      </c>
      <c r="H815" s="37" t="s">
        <v>75</v>
      </c>
      <c r="I815" s="38">
        <v>1</v>
      </c>
      <c r="J815" s="38">
        <v>2780</v>
      </c>
      <c r="K815" s="37" t="s">
        <v>42</v>
      </c>
      <c r="L815" s="36" t="s">
        <v>611</v>
      </c>
      <c r="M815" s="35">
        <v>44186.508333333331</v>
      </c>
      <c r="N815" s="37" t="s">
        <v>146</v>
      </c>
      <c r="O815" s="37" t="s">
        <v>54</v>
      </c>
      <c r="P815" s="145">
        <f t="shared" si="61"/>
        <v>1.7381018518499332</v>
      </c>
      <c r="Q815" s="34">
        <f t="shared" si="60"/>
        <v>2780</v>
      </c>
      <c r="R815" s="145">
        <f t="shared" si="62"/>
        <v>0.77023148148148157</v>
      </c>
      <c r="S815" s="145">
        <f t="shared" si="63"/>
        <v>0.5083333333333333</v>
      </c>
      <c r="T815" s="172" t="str">
        <f t="shared" si="64"/>
        <v>Lower Valued</v>
      </c>
    </row>
    <row r="816" spans="1:20">
      <c r="A816" s="35">
        <v>44184.007361111115</v>
      </c>
      <c r="B816" s="36" t="s">
        <v>796</v>
      </c>
      <c r="C816" s="37" t="s">
        <v>794</v>
      </c>
      <c r="D816" s="37" t="s">
        <v>94</v>
      </c>
      <c r="E816" s="37" t="s">
        <v>107</v>
      </c>
      <c r="F816" s="37" t="s">
        <v>142</v>
      </c>
      <c r="G816" s="37" t="s">
        <v>96</v>
      </c>
      <c r="H816" s="37" t="s">
        <v>109</v>
      </c>
      <c r="I816" s="38">
        <v>1</v>
      </c>
      <c r="J816" s="38">
        <v>11120</v>
      </c>
      <c r="K816" s="37" t="s">
        <v>42</v>
      </c>
      <c r="L816" s="36" t="s">
        <v>795</v>
      </c>
      <c r="M816" s="35">
        <v>44186.55027777778</v>
      </c>
      <c r="N816" s="37" t="s">
        <v>146</v>
      </c>
      <c r="O816" s="37" t="s">
        <v>54</v>
      </c>
      <c r="P816" s="145">
        <f t="shared" si="61"/>
        <v>2.5429166666654055</v>
      </c>
      <c r="Q816" s="34">
        <f t="shared" si="60"/>
        <v>11120</v>
      </c>
      <c r="R816" s="145">
        <f t="shared" si="62"/>
        <v>7.3611111111111108E-3</v>
      </c>
      <c r="S816" s="145">
        <f t="shared" si="63"/>
        <v>0.55027777777777775</v>
      </c>
      <c r="T816" s="172" t="str">
        <f t="shared" si="64"/>
        <v>High Valued</v>
      </c>
    </row>
    <row r="817" spans="1:20">
      <c r="A817" s="35">
        <v>44184.007361111115</v>
      </c>
      <c r="B817" s="36" t="s">
        <v>796</v>
      </c>
      <c r="C817" s="37" t="s">
        <v>794</v>
      </c>
      <c r="D817" s="37" t="s">
        <v>94</v>
      </c>
      <c r="E817" s="37" t="s">
        <v>95</v>
      </c>
      <c r="F817" s="37" t="s">
        <v>142</v>
      </c>
      <c r="G817" s="37" t="s">
        <v>96</v>
      </c>
      <c r="H817" s="37" t="s">
        <v>170</v>
      </c>
      <c r="I817" s="38">
        <v>1</v>
      </c>
      <c r="J817" s="38">
        <v>6750</v>
      </c>
      <c r="K817" s="37" t="s">
        <v>42</v>
      </c>
      <c r="L817" s="36" t="s">
        <v>795</v>
      </c>
      <c r="M817" s="35">
        <v>44186.55027777778</v>
      </c>
      <c r="N817" s="37" t="s">
        <v>146</v>
      </c>
      <c r="O817" s="37" t="s">
        <v>54</v>
      </c>
      <c r="P817" s="145">
        <f t="shared" si="61"/>
        <v>2.5429166666654055</v>
      </c>
      <c r="Q817" s="34">
        <f t="shared" si="60"/>
        <v>6750</v>
      </c>
      <c r="R817" s="145">
        <f t="shared" si="62"/>
        <v>7.3611111111111108E-3</v>
      </c>
      <c r="S817" s="145">
        <f t="shared" si="63"/>
        <v>0.55027777777777775</v>
      </c>
      <c r="T817" s="172" t="str">
        <f t="shared" si="64"/>
        <v>Lower Valued</v>
      </c>
    </row>
    <row r="818" spans="1:20">
      <c r="A818" s="35">
        <v>44184.007361111115</v>
      </c>
      <c r="B818" s="36" t="s">
        <v>796</v>
      </c>
      <c r="C818" s="37" t="s">
        <v>794</v>
      </c>
      <c r="D818" s="37" t="s">
        <v>284</v>
      </c>
      <c r="E818" s="37" t="s">
        <v>285</v>
      </c>
      <c r="F818" s="37" t="s">
        <v>142</v>
      </c>
      <c r="G818" s="37" t="s">
        <v>70</v>
      </c>
      <c r="H818" s="37" t="s">
        <v>286</v>
      </c>
      <c r="I818" s="38">
        <v>1</v>
      </c>
      <c r="J818" s="38">
        <v>3000</v>
      </c>
      <c r="K818" s="37" t="s">
        <v>42</v>
      </c>
      <c r="L818" s="36" t="s">
        <v>795</v>
      </c>
      <c r="M818" s="35">
        <v>44186.55027777778</v>
      </c>
      <c r="N818" s="37" t="s">
        <v>146</v>
      </c>
      <c r="O818" s="37" t="s">
        <v>54</v>
      </c>
      <c r="P818" s="145">
        <f t="shared" si="61"/>
        <v>2.5429166666654055</v>
      </c>
      <c r="Q818" s="34">
        <f t="shared" si="60"/>
        <v>3000</v>
      </c>
      <c r="R818" s="145">
        <f t="shared" si="62"/>
        <v>7.3611111111111108E-3</v>
      </c>
      <c r="S818" s="145">
        <f t="shared" si="63"/>
        <v>0.55027777777777775</v>
      </c>
      <c r="T818" s="172" t="str">
        <f t="shared" si="64"/>
        <v>Lower Valued</v>
      </c>
    </row>
    <row r="819" spans="1:20">
      <c r="A819" s="35">
        <v>44184.007361111115</v>
      </c>
      <c r="B819" s="36" t="s">
        <v>796</v>
      </c>
      <c r="C819" s="37" t="s">
        <v>794</v>
      </c>
      <c r="D819" s="37" t="s">
        <v>68</v>
      </c>
      <c r="E819" s="37" t="s">
        <v>69</v>
      </c>
      <c r="F819" s="37" t="s">
        <v>142</v>
      </c>
      <c r="G819" s="37" t="s">
        <v>308</v>
      </c>
      <c r="H819" s="37" t="s">
        <v>309</v>
      </c>
      <c r="I819" s="38">
        <v>1</v>
      </c>
      <c r="J819" s="38">
        <v>3300</v>
      </c>
      <c r="K819" s="37" t="s">
        <v>42</v>
      </c>
      <c r="L819" s="36" t="s">
        <v>795</v>
      </c>
      <c r="M819" s="35">
        <v>44186.55027777778</v>
      </c>
      <c r="N819" s="37" t="s">
        <v>146</v>
      </c>
      <c r="O819" s="37" t="s">
        <v>54</v>
      </c>
      <c r="P819" s="145">
        <f t="shared" si="61"/>
        <v>2.5429166666654055</v>
      </c>
      <c r="Q819" s="34">
        <f t="shared" si="60"/>
        <v>3300</v>
      </c>
      <c r="R819" s="145">
        <f t="shared" si="62"/>
        <v>7.3611111111111108E-3</v>
      </c>
      <c r="S819" s="145">
        <f t="shared" si="63"/>
        <v>0.55027777777777775</v>
      </c>
      <c r="T819" s="172" t="str">
        <f t="shared" si="64"/>
        <v>Lower Valued</v>
      </c>
    </row>
    <row r="820" spans="1:20">
      <c r="A820" s="35">
        <v>44185.63994212963</v>
      </c>
      <c r="B820" s="36" t="s">
        <v>807</v>
      </c>
      <c r="C820" s="37" t="s">
        <v>390</v>
      </c>
      <c r="D820" s="37" t="s">
        <v>140</v>
      </c>
      <c r="E820" s="37" t="s">
        <v>141</v>
      </c>
      <c r="F820" s="37" t="s">
        <v>142</v>
      </c>
      <c r="G820" s="37" t="s">
        <v>143</v>
      </c>
      <c r="H820" s="37" t="s">
        <v>144</v>
      </c>
      <c r="I820" s="38">
        <v>1</v>
      </c>
      <c r="J820" s="38">
        <v>11200</v>
      </c>
      <c r="K820" s="37" t="s">
        <v>42</v>
      </c>
      <c r="L820" s="36" t="s">
        <v>795</v>
      </c>
      <c r="M820" s="35">
        <v>44186.571076388886</v>
      </c>
      <c r="N820" s="37" t="s">
        <v>146</v>
      </c>
      <c r="O820" s="37" t="s">
        <v>147</v>
      </c>
      <c r="P820" s="145">
        <f t="shared" si="61"/>
        <v>0.93113425925548654</v>
      </c>
      <c r="Q820" s="34">
        <f t="shared" si="60"/>
        <v>11200</v>
      </c>
      <c r="R820" s="145">
        <f t="shared" si="62"/>
        <v>0.6399421296296296</v>
      </c>
      <c r="S820" s="145">
        <f t="shared" si="63"/>
        <v>0.5710763888888889</v>
      </c>
      <c r="T820" s="172" t="str">
        <f t="shared" si="64"/>
        <v>High Valued</v>
      </c>
    </row>
    <row r="821" spans="1:20">
      <c r="A821" s="35">
        <v>44185.63994212963</v>
      </c>
      <c r="B821" s="36" t="s">
        <v>807</v>
      </c>
      <c r="C821" s="37" t="s">
        <v>390</v>
      </c>
      <c r="D821" s="37" t="s">
        <v>140</v>
      </c>
      <c r="E821" s="37" t="s">
        <v>214</v>
      </c>
      <c r="F821" s="37" t="s">
        <v>142</v>
      </c>
      <c r="G821" s="37" t="s">
        <v>114</v>
      </c>
      <c r="H821" s="37" t="s">
        <v>225</v>
      </c>
      <c r="I821" s="38">
        <v>1</v>
      </c>
      <c r="J821" s="38">
        <v>7050</v>
      </c>
      <c r="K821" s="37" t="s">
        <v>42</v>
      </c>
      <c r="L821" s="36" t="s">
        <v>795</v>
      </c>
      <c r="M821" s="35">
        <v>44186.571076388886</v>
      </c>
      <c r="N821" s="37" t="s">
        <v>146</v>
      </c>
      <c r="O821" s="37" t="s">
        <v>147</v>
      </c>
      <c r="P821" s="145">
        <f t="shared" si="61"/>
        <v>0.93113425925548654</v>
      </c>
      <c r="Q821" s="34">
        <f t="shared" si="60"/>
        <v>7050</v>
      </c>
      <c r="R821" s="145">
        <f t="shared" si="62"/>
        <v>0.6399421296296296</v>
      </c>
      <c r="S821" s="145">
        <f t="shared" si="63"/>
        <v>0.5710763888888889</v>
      </c>
      <c r="T821" s="172" t="str">
        <f t="shared" si="64"/>
        <v>Lower Valued</v>
      </c>
    </row>
    <row r="822" spans="1:20">
      <c r="A822" s="35">
        <v>44185.63994212963</v>
      </c>
      <c r="B822" s="36" t="s">
        <v>807</v>
      </c>
      <c r="C822" s="37" t="s">
        <v>390</v>
      </c>
      <c r="D822" s="37" t="s">
        <v>164</v>
      </c>
      <c r="E822" s="37" t="s">
        <v>167</v>
      </c>
      <c r="F822" s="37" t="s">
        <v>142</v>
      </c>
      <c r="G822" s="37" t="s">
        <v>96</v>
      </c>
      <c r="H822" s="37" t="s">
        <v>169</v>
      </c>
      <c r="I822" s="38">
        <v>1</v>
      </c>
      <c r="J822" s="38">
        <v>10650</v>
      </c>
      <c r="K822" s="37" t="s">
        <v>42</v>
      </c>
      <c r="L822" s="36" t="s">
        <v>795</v>
      </c>
      <c r="M822" s="35">
        <v>44186.571076388886</v>
      </c>
      <c r="N822" s="37" t="s">
        <v>146</v>
      </c>
      <c r="O822" s="37" t="s">
        <v>147</v>
      </c>
      <c r="P822" s="145">
        <f t="shared" si="61"/>
        <v>0.93113425925548654</v>
      </c>
      <c r="Q822" s="34">
        <f t="shared" si="60"/>
        <v>10650</v>
      </c>
      <c r="R822" s="145">
        <f t="shared" si="62"/>
        <v>0.6399421296296296</v>
      </c>
      <c r="S822" s="145">
        <f t="shared" si="63"/>
        <v>0.5710763888888889</v>
      </c>
      <c r="T822" s="172" t="str">
        <f t="shared" si="64"/>
        <v>High Valued</v>
      </c>
    </row>
    <row r="823" spans="1:20">
      <c r="A823" s="35">
        <v>44185.63994212963</v>
      </c>
      <c r="B823" s="36" t="s">
        <v>807</v>
      </c>
      <c r="C823" s="37" t="s">
        <v>390</v>
      </c>
      <c r="D823" s="37" t="s">
        <v>164</v>
      </c>
      <c r="E823" s="37" t="s">
        <v>165</v>
      </c>
      <c r="F823" s="37" t="s">
        <v>142</v>
      </c>
      <c r="G823" s="37" t="s">
        <v>96</v>
      </c>
      <c r="H823" s="37" t="s">
        <v>166</v>
      </c>
      <c r="I823" s="38">
        <v>2</v>
      </c>
      <c r="J823" s="38">
        <v>3750</v>
      </c>
      <c r="K823" s="37" t="s">
        <v>42</v>
      </c>
      <c r="L823" s="36" t="s">
        <v>795</v>
      </c>
      <c r="M823" s="35">
        <v>44186.571076388886</v>
      </c>
      <c r="N823" s="37" t="s">
        <v>146</v>
      </c>
      <c r="O823" s="37" t="s">
        <v>147</v>
      </c>
      <c r="P823" s="145">
        <f t="shared" si="61"/>
        <v>0.93113425925548654</v>
      </c>
      <c r="Q823" s="34">
        <f t="shared" si="60"/>
        <v>7500</v>
      </c>
      <c r="R823" s="145">
        <f t="shared" si="62"/>
        <v>0.6399421296296296</v>
      </c>
      <c r="S823" s="145">
        <f t="shared" si="63"/>
        <v>0.5710763888888889</v>
      </c>
      <c r="T823" s="172" t="str">
        <f t="shared" si="64"/>
        <v>Lower Valued</v>
      </c>
    </row>
    <row r="824" spans="1:20">
      <c r="A824" s="35">
        <v>44185.63994212963</v>
      </c>
      <c r="B824" s="36" t="s">
        <v>807</v>
      </c>
      <c r="C824" s="37" t="s">
        <v>390</v>
      </c>
      <c r="D824" s="37" t="s">
        <v>39</v>
      </c>
      <c r="E824" s="37" t="s">
        <v>40</v>
      </c>
      <c r="F824" s="37" t="s">
        <v>142</v>
      </c>
      <c r="G824" s="37" t="s">
        <v>41</v>
      </c>
      <c r="H824" s="37" t="s">
        <v>75</v>
      </c>
      <c r="I824" s="38">
        <v>1</v>
      </c>
      <c r="J824" s="38">
        <v>2780</v>
      </c>
      <c r="K824" s="37" t="s">
        <v>42</v>
      </c>
      <c r="L824" s="36" t="s">
        <v>795</v>
      </c>
      <c r="M824" s="35">
        <v>44186.571076388886</v>
      </c>
      <c r="N824" s="37" t="s">
        <v>146</v>
      </c>
      <c r="O824" s="37" t="s">
        <v>147</v>
      </c>
      <c r="P824" s="145">
        <f t="shared" si="61"/>
        <v>0.93113425925548654</v>
      </c>
      <c r="Q824" s="34">
        <f t="shared" si="60"/>
        <v>2780</v>
      </c>
      <c r="R824" s="145">
        <f t="shared" si="62"/>
        <v>0.6399421296296296</v>
      </c>
      <c r="S824" s="145">
        <f t="shared" si="63"/>
        <v>0.5710763888888889</v>
      </c>
      <c r="T824" s="172" t="str">
        <f t="shared" si="64"/>
        <v>Lower Valued</v>
      </c>
    </row>
    <row r="825" spans="1:20">
      <c r="A825" s="35">
        <v>44185.63994212963</v>
      </c>
      <c r="B825" s="36" t="s">
        <v>807</v>
      </c>
      <c r="C825" s="37" t="s">
        <v>390</v>
      </c>
      <c r="D825" s="37" t="s">
        <v>39</v>
      </c>
      <c r="E825" s="37" t="s">
        <v>40</v>
      </c>
      <c r="F825" s="37" t="s">
        <v>142</v>
      </c>
      <c r="G825" s="37" t="s">
        <v>41</v>
      </c>
      <c r="H825" s="37" t="s">
        <v>119</v>
      </c>
      <c r="I825" s="38">
        <v>1</v>
      </c>
      <c r="J825" s="38">
        <v>4200</v>
      </c>
      <c r="K825" s="37" t="s">
        <v>42</v>
      </c>
      <c r="L825" s="36" t="s">
        <v>795</v>
      </c>
      <c r="M825" s="35">
        <v>44186.571076388886</v>
      </c>
      <c r="N825" s="37" t="s">
        <v>146</v>
      </c>
      <c r="O825" s="37" t="s">
        <v>147</v>
      </c>
      <c r="P825" s="145">
        <f t="shared" si="61"/>
        <v>0.93113425925548654</v>
      </c>
      <c r="Q825" s="34">
        <f t="shared" si="60"/>
        <v>4200</v>
      </c>
      <c r="R825" s="145">
        <f t="shared" si="62"/>
        <v>0.6399421296296296</v>
      </c>
      <c r="S825" s="145">
        <f t="shared" si="63"/>
        <v>0.5710763888888889</v>
      </c>
      <c r="T825" s="172" t="str">
        <f t="shared" si="64"/>
        <v>Lower Valued</v>
      </c>
    </row>
    <row r="826" spans="1:20">
      <c r="A826" s="35">
        <v>44185.710613425923</v>
      </c>
      <c r="B826" s="36" t="s">
        <v>808</v>
      </c>
      <c r="C826" s="37" t="s">
        <v>390</v>
      </c>
      <c r="D826" s="37" t="s">
        <v>284</v>
      </c>
      <c r="E826" s="37" t="s">
        <v>285</v>
      </c>
      <c r="F826" s="37" t="s">
        <v>142</v>
      </c>
      <c r="G826" s="37" t="s">
        <v>70</v>
      </c>
      <c r="H826" s="37" t="s">
        <v>286</v>
      </c>
      <c r="I826" s="38">
        <v>1</v>
      </c>
      <c r="J826" s="38">
        <v>3000</v>
      </c>
      <c r="K826" s="37" t="s">
        <v>42</v>
      </c>
      <c r="L826" s="36" t="s">
        <v>795</v>
      </c>
      <c r="M826" s="35">
        <v>44186.571076388886</v>
      </c>
      <c r="N826" s="37" t="s">
        <v>146</v>
      </c>
      <c r="O826" s="37" t="s">
        <v>147</v>
      </c>
      <c r="P826" s="145">
        <f t="shared" si="61"/>
        <v>0.86046296296262881</v>
      </c>
      <c r="Q826" s="34">
        <f t="shared" si="60"/>
        <v>3000</v>
      </c>
      <c r="R826" s="145">
        <f t="shared" si="62"/>
        <v>0.71061342592592591</v>
      </c>
      <c r="S826" s="145">
        <f t="shared" si="63"/>
        <v>0.5710763888888889</v>
      </c>
      <c r="T826" s="172" t="str">
        <f t="shared" si="64"/>
        <v>Lower Valued</v>
      </c>
    </row>
    <row r="827" spans="1:20">
      <c r="A827" s="35">
        <v>44185.574953703705</v>
      </c>
      <c r="B827" s="36" t="s">
        <v>438</v>
      </c>
      <c r="C827" s="37" t="s">
        <v>439</v>
      </c>
      <c r="D827" s="37" t="s">
        <v>140</v>
      </c>
      <c r="E827" s="37" t="s">
        <v>214</v>
      </c>
      <c r="F827" s="37" t="s">
        <v>142</v>
      </c>
      <c r="G827" s="37" t="s">
        <v>114</v>
      </c>
      <c r="H827" s="37" t="s">
        <v>225</v>
      </c>
      <c r="I827" s="38">
        <v>5</v>
      </c>
      <c r="J827" s="38">
        <v>7050</v>
      </c>
      <c r="K827" s="37" t="s">
        <v>42</v>
      </c>
      <c r="L827" s="36" t="s">
        <v>414</v>
      </c>
      <c r="M827" s="35">
        <v>44186.5858912037</v>
      </c>
      <c r="N827" s="37" t="s">
        <v>146</v>
      </c>
      <c r="O827" s="37" t="s">
        <v>54</v>
      </c>
      <c r="P827" s="145">
        <f t="shared" si="61"/>
        <v>1.0109374999956344</v>
      </c>
      <c r="Q827" s="34">
        <f t="shared" si="60"/>
        <v>35250</v>
      </c>
      <c r="R827" s="145">
        <f t="shared" si="62"/>
        <v>0.57495370370370369</v>
      </c>
      <c r="S827" s="145">
        <f t="shared" si="63"/>
        <v>0.58589120370370373</v>
      </c>
      <c r="T827" s="172" t="str">
        <f t="shared" si="64"/>
        <v>High Valued</v>
      </c>
    </row>
    <row r="828" spans="1:20">
      <c r="A828" s="35">
        <v>44185.580254629633</v>
      </c>
      <c r="B828" s="36" t="s">
        <v>440</v>
      </c>
      <c r="C828" s="37" t="s">
        <v>439</v>
      </c>
      <c r="D828" s="37" t="s">
        <v>94</v>
      </c>
      <c r="E828" s="37" t="s">
        <v>107</v>
      </c>
      <c r="F828" s="37" t="s">
        <v>142</v>
      </c>
      <c r="G828" s="37" t="s">
        <v>96</v>
      </c>
      <c r="H828" s="37" t="s">
        <v>108</v>
      </c>
      <c r="I828" s="38">
        <v>1</v>
      </c>
      <c r="J828" s="38">
        <v>23680</v>
      </c>
      <c r="K828" s="37" t="s">
        <v>42</v>
      </c>
      <c r="L828" s="36" t="s">
        <v>414</v>
      </c>
      <c r="M828" s="35">
        <v>44186.5858912037</v>
      </c>
      <c r="N828" s="37" t="s">
        <v>146</v>
      </c>
      <c r="O828" s="37" t="s">
        <v>54</v>
      </c>
      <c r="P828" s="145">
        <f t="shared" si="61"/>
        <v>1.0056365740674664</v>
      </c>
      <c r="Q828" s="34">
        <f t="shared" si="60"/>
        <v>23680</v>
      </c>
      <c r="R828" s="145">
        <f t="shared" si="62"/>
        <v>0.5802546296296297</v>
      </c>
      <c r="S828" s="145">
        <f t="shared" si="63"/>
        <v>0.58589120370370373</v>
      </c>
      <c r="T828" s="172" t="str">
        <f t="shared" si="64"/>
        <v>High Valued</v>
      </c>
    </row>
    <row r="829" spans="1:20">
      <c r="A829" s="35">
        <v>44185.580254629633</v>
      </c>
      <c r="B829" s="36" t="s">
        <v>440</v>
      </c>
      <c r="C829" s="37" t="s">
        <v>439</v>
      </c>
      <c r="D829" s="37" t="s">
        <v>94</v>
      </c>
      <c r="E829" s="37" t="s">
        <v>95</v>
      </c>
      <c r="F829" s="37" t="s">
        <v>142</v>
      </c>
      <c r="G829" s="37" t="s">
        <v>96</v>
      </c>
      <c r="H829" s="37" t="s">
        <v>97</v>
      </c>
      <c r="I829" s="38">
        <v>1</v>
      </c>
      <c r="J829" s="38">
        <v>19170</v>
      </c>
      <c r="K829" s="37" t="s">
        <v>42</v>
      </c>
      <c r="L829" s="36" t="s">
        <v>414</v>
      </c>
      <c r="M829" s="35">
        <v>44186.5858912037</v>
      </c>
      <c r="N829" s="37" t="s">
        <v>146</v>
      </c>
      <c r="O829" s="37" t="s">
        <v>54</v>
      </c>
      <c r="P829" s="145">
        <f t="shared" si="61"/>
        <v>1.0056365740674664</v>
      </c>
      <c r="Q829" s="34">
        <f t="shared" si="60"/>
        <v>19170</v>
      </c>
      <c r="R829" s="145">
        <f t="shared" si="62"/>
        <v>0.5802546296296297</v>
      </c>
      <c r="S829" s="145">
        <f t="shared" si="63"/>
        <v>0.58589120370370373</v>
      </c>
      <c r="T829" s="172" t="str">
        <f t="shared" si="64"/>
        <v>High Valued</v>
      </c>
    </row>
    <row r="830" spans="1:20">
      <c r="A830" s="35">
        <v>44184.700567129628</v>
      </c>
      <c r="B830" s="36" t="s">
        <v>1063</v>
      </c>
      <c r="C830" s="37" t="s">
        <v>246</v>
      </c>
      <c r="D830" s="37" t="s">
        <v>39</v>
      </c>
      <c r="E830" s="37" t="s">
        <v>40</v>
      </c>
      <c r="F830" s="37" t="s">
        <v>142</v>
      </c>
      <c r="G830" s="37" t="s">
        <v>41</v>
      </c>
      <c r="H830" s="37" t="s">
        <v>119</v>
      </c>
      <c r="I830" s="38">
        <v>30</v>
      </c>
      <c r="J830" s="38">
        <v>4200</v>
      </c>
      <c r="K830" s="37" t="s">
        <v>42</v>
      </c>
      <c r="L830" s="36" t="s">
        <v>1062</v>
      </c>
      <c r="M830" s="35">
        <v>44186.636365740742</v>
      </c>
      <c r="N830" s="37" t="s">
        <v>146</v>
      </c>
      <c r="O830" s="37" t="s">
        <v>54</v>
      </c>
      <c r="P830" s="145">
        <f t="shared" si="61"/>
        <v>1.9357986111135688</v>
      </c>
      <c r="Q830" s="34">
        <f t="shared" si="60"/>
        <v>126000</v>
      </c>
      <c r="R830" s="145">
        <f t="shared" si="62"/>
        <v>0.70056712962962964</v>
      </c>
      <c r="S830" s="145">
        <f t="shared" si="63"/>
        <v>0.6363657407407407</v>
      </c>
      <c r="T830" s="172" t="str">
        <f t="shared" si="64"/>
        <v>High Valued</v>
      </c>
    </row>
    <row r="831" spans="1:20">
      <c r="A831" s="35">
        <v>44184.727233796293</v>
      </c>
      <c r="B831" s="36" t="s">
        <v>1064</v>
      </c>
      <c r="C831" s="37" t="s">
        <v>246</v>
      </c>
      <c r="D831" s="37" t="s">
        <v>39</v>
      </c>
      <c r="E831" s="37" t="s">
        <v>40</v>
      </c>
      <c r="F831" s="37" t="s">
        <v>142</v>
      </c>
      <c r="G831" s="37" t="s">
        <v>41</v>
      </c>
      <c r="H831" s="37" t="s">
        <v>119</v>
      </c>
      <c r="I831" s="38">
        <v>20</v>
      </c>
      <c r="J831" s="38">
        <v>4200</v>
      </c>
      <c r="K831" s="37" t="s">
        <v>42</v>
      </c>
      <c r="L831" s="36" t="s">
        <v>1062</v>
      </c>
      <c r="M831" s="35">
        <v>44186.636365740742</v>
      </c>
      <c r="N831" s="37" t="s">
        <v>146</v>
      </c>
      <c r="O831" s="37" t="s">
        <v>54</v>
      </c>
      <c r="P831" s="145">
        <f t="shared" si="61"/>
        <v>1.9091319444487453</v>
      </c>
      <c r="Q831" s="34">
        <f t="shared" si="60"/>
        <v>84000</v>
      </c>
      <c r="R831" s="145">
        <f t="shared" si="62"/>
        <v>0.72723379629629636</v>
      </c>
      <c r="S831" s="145">
        <f t="shared" si="63"/>
        <v>0.6363657407407407</v>
      </c>
      <c r="T831" s="172" t="str">
        <f t="shared" si="64"/>
        <v>High Valued</v>
      </c>
    </row>
    <row r="832" spans="1:20">
      <c r="A832" s="35">
        <v>44184.735023148147</v>
      </c>
      <c r="B832" s="36" t="s">
        <v>1065</v>
      </c>
      <c r="C832" s="37" t="s">
        <v>246</v>
      </c>
      <c r="D832" s="37" t="s">
        <v>140</v>
      </c>
      <c r="E832" s="37" t="s">
        <v>141</v>
      </c>
      <c r="F832" s="37" t="s">
        <v>142</v>
      </c>
      <c r="G832" s="37" t="s">
        <v>143</v>
      </c>
      <c r="H832" s="37" t="s">
        <v>199</v>
      </c>
      <c r="I832" s="38">
        <v>24.5</v>
      </c>
      <c r="J832" s="38">
        <v>9200</v>
      </c>
      <c r="K832" s="37" t="s">
        <v>42</v>
      </c>
      <c r="L832" s="36" t="s">
        <v>1062</v>
      </c>
      <c r="M832" s="35">
        <v>44186.636365740742</v>
      </c>
      <c r="N832" s="37" t="s">
        <v>146</v>
      </c>
      <c r="O832" s="37" t="s">
        <v>54</v>
      </c>
      <c r="P832" s="145">
        <f t="shared" si="61"/>
        <v>1.9013425925950287</v>
      </c>
      <c r="Q832" s="34">
        <f t="shared" si="60"/>
        <v>225400</v>
      </c>
      <c r="R832" s="145">
        <f t="shared" si="62"/>
        <v>0.73502314814814806</v>
      </c>
      <c r="S832" s="145">
        <f t="shared" si="63"/>
        <v>0.6363657407407407</v>
      </c>
      <c r="T832" s="172" t="str">
        <f t="shared" si="64"/>
        <v>High Valued</v>
      </c>
    </row>
    <row r="833" spans="1:20">
      <c r="A833" s="35">
        <v>44185.525069444448</v>
      </c>
      <c r="B833" s="36" t="s">
        <v>420</v>
      </c>
      <c r="C833" s="37" t="s">
        <v>413</v>
      </c>
      <c r="D833" s="37" t="s">
        <v>39</v>
      </c>
      <c r="E833" s="37" t="s">
        <v>40</v>
      </c>
      <c r="F833" s="37" t="s">
        <v>142</v>
      </c>
      <c r="G833" s="37" t="s">
        <v>41</v>
      </c>
      <c r="H833" s="37" t="s">
        <v>119</v>
      </c>
      <c r="I833" s="38">
        <v>10</v>
      </c>
      <c r="J833" s="38">
        <v>4200</v>
      </c>
      <c r="K833" s="37" t="s">
        <v>42</v>
      </c>
      <c r="L833" s="36" t="s">
        <v>414</v>
      </c>
      <c r="M833" s="35">
        <v>44186.674097222225</v>
      </c>
      <c r="N833" s="37" t="s">
        <v>295</v>
      </c>
      <c r="O833" s="37" t="s">
        <v>54</v>
      </c>
      <c r="P833" s="145">
        <f t="shared" si="61"/>
        <v>1.1490277777775191</v>
      </c>
      <c r="Q833" s="34">
        <f t="shared" si="60"/>
        <v>42000</v>
      </c>
      <c r="R833" s="145">
        <f t="shared" si="62"/>
        <v>0.52506944444444448</v>
      </c>
      <c r="S833" s="145">
        <f t="shared" si="63"/>
        <v>0.67409722222222224</v>
      </c>
      <c r="T833" s="172" t="str">
        <f t="shared" si="64"/>
        <v>High Valued</v>
      </c>
    </row>
    <row r="834" spans="1:20">
      <c r="A834" s="35">
        <v>44185.530949074076</v>
      </c>
      <c r="B834" s="36" t="s">
        <v>421</v>
      </c>
      <c r="C834" s="37" t="s">
        <v>413</v>
      </c>
      <c r="D834" s="37" t="s">
        <v>140</v>
      </c>
      <c r="E834" s="37" t="s">
        <v>214</v>
      </c>
      <c r="F834" s="37" t="s">
        <v>142</v>
      </c>
      <c r="G834" s="37" t="s">
        <v>114</v>
      </c>
      <c r="H834" s="37" t="s">
        <v>403</v>
      </c>
      <c r="I834" s="38">
        <v>1</v>
      </c>
      <c r="J834" s="38">
        <v>7450</v>
      </c>
      <c r="K834" s="37" t="s">
        <v>42</v>
      </c>
      <c r="L834" s="36" t="s">
        <v>414</v>
      </c>
      <c r="M834" s="35">
        <v>44186.674097222225</v>
      </c>
      <c r="N834" s="37" t="s">
        <v>295</v>
      </c>
      <c r="O834" s="37" t="s">
        <v>54</v>
      </c>
      <c r="P834" s="145">
        <f t="shared" si="61"/>
        <v>1.1431481481486117</v>
      </c>
      <c r="Q834" s="34">
        <f t="shared" ref="Q834:Q897" si="65">J834*I834</f>
        <v>7450</v>
      </c>
      <c r="R834" s="145">
        <f t="shared" si="62"/>
        <v>0.5309490740740741</v>
      </c>
      <c r="S834" s="145">
        <f t="shared" si="63"/>
        <v>0.67409722222222224</v>
      </c>
      <c r="T834" s="172" t="str">
        <f t="shared" si="64"/>
        <v>Lower Valued</v>
      </c>
    </row>
    <row r="835" spans="1:20">
      <c r="A835" s="35">
        <v>44185.530949074076</v>
      </c>
      <c r="B835" s="36" t="s">
        <v>421</v>
      </c>
      <c r="C835" s="37" t="s">
        <v>413</v>
      </c>
      <c r="D835" s="37" t="s">
        <v>39</v>
      </c>
      <c r="E835" s="37" t="s">
        <v>40</v>
      </c>
      <c r="F835" s="37" t="s">
        <v>142</v>
      </c>
      <c r="G835" s="37" t="s">
        <v>41</v>
      </c>
      <c r="H835" s="37" t="s">
        <v>119</v>
      </c>
      <c r="I835" s="38">
        <v>5</v>
      </c>
      <c r="J835" s="38">
        <v>4200</v>
      </c>
      <c r="K835" s="37" t="s">
        <v>42</v>
      </c>
      <c r="L835" s="36" t="s">
        <v>414</v>
      </c>
      <c r="M835" s="35">
        <v>44186.674097222225</v>
      </c>
      <c r="N835" s="37" t="s">
        <v>295</v>
      </c>
      <c r="O835" s="37" t="s">
        <v>54</v>
      </c>
      <c r="P835" s="145">
        <f t="shared" ref="P835:P898" si="66">IF(M835="","00:00:00",M835-A835)</f>
        <v>1.1431481481486117</v>
      </c>
      <c r="Q835" s="34">
        <f t="shared" si="65"/>
        <v>21000</v>
      </c>
      <c r="R835" s="145">
        <f t="shared" ref="R835:R898" si="67">TIMEVALUE(TEXT(A835,"HH:MM:SS"))</f>
        <v>0.5309490740740741</v>
      </c>
      <c r="S835" s="145">
        <f t="shared" ref="S835:S898" si="68">IF(M835="","-",TIMEVALUE(TEXT(M835,"HH:MM:SS")))</f>
        <v>0.67409722222222224</v>
      </c>
      <c r="T835" s="172" t="str">
        <f t="shared" ref="T835:T898" si="69">IF(Q835 &gt; 10000, "High Valued", "Lower Valued")</f>
        <v>High Valued</v>
      </c>
    </row>
    <row r="836" spans="1:20">
      <c r="A836" s="35">
        <v>44185.559918981482</v>
      </c>
      <c r="B836" s="36" t="s">
        <v>422</v>
      </c>
      <c r="C836" s="37" t="s">
        <v>413</v>
      </c>
      <c r="D836" s="37" t="s">
        <v>164</v>
      </c>
      <c r="E836" s="37" t="s">
        <v>167</v>
      </c>
      <c r="F836" s="37" t="s">
        <v>142</v>
      </c>
      <c r="G836" s="37" t="s">
        <v>96</v>
      </c>
      <c r="H836" s="37" t="s">
        <v>169</v>
      </c>
      <c r="I836" s="38">
        <v>5</v>
      </c>
      <c r="J836" s="38">
        <v>10650</v>
      </c>
      <c r="K836" s="37" t="s">
        <v>42</v>
      </c>
      <c r="L836" s="36" t="s">
        <v>414</v>
      </c>
      <c r="M836" s="35">
        <v>44186.674097222225</v>
      </c>
      <c r="N836" s="37" t="s">
        <v>295</v>
      </c>
      <c r="O836" s="37" t="s">
        <v>54</v>
      </c>
      <c r="P836" s="145">
        <f t="shared" si="66"/>
        <v>1.1141782407430583</v>
      </c>
      <c r="Q836" s="34">
        <f t="shared" si="65"/>
        <v>53250</v>
      </c>
      <c r="R836" s="145">
        <f t="shared" si="67"/>
        <v>0.55991898148148145</v>
      </c>
      <c r="S836" s="145">
        <f t="shared" si="68"/>
        <v>0.67409722222222224</v>
      </c>
      <c r="T836" s="172" t="str">
        <f t="shared" si="69"/>
        <v>High Valued</v>
      </c>
    </row>
    <row r="837" spans="1:20">
      <c r="A837" s="35">
        <v>44185.562326388892</v>
      </c>
      <c r="B837" s="36" t="s">
        <v>423</v>
      </c>
      <c r="C837" s="37" t="s">
        <v>413</v>
      </c>
      <c r="D837" s="37" t="s">
        <v>164</v>
      </c>
      <c r="E837" s="37" t="s">
        <v>165</v>
      </c>
      <c r="F837" s="37" t="s">
        <v>142</v>
      </c>
      <c r="G837" s="37" t="s">
        <v>96</v>
      </c>
      <c r="H837" s="37" t="s">
        <v>166</v>
      </c>
      <c r="I837" s="38">
        <v>6</v>
      </c>
      <c r="J837" s="38">
        <v>3750</v>
      </c>
      <c r="K837" s="37" t="s">
        <v>42</v>
      </c>
      <c r="L837" s="36" t="s">
        <v>414</v>
      </c>
      <c r="M837" s="35">
        <v>44186.674097222225</v>
      </c>
      <c r="N837" s="37" t="s">
        <v>295</v>
      </c>
      <c r="O837" s="37" t="s">
        <v>54</v>
      </c>
      <c r="P837" s="145">
        <f t="shared" si="66"/>
        <v>1.1117708333331393</v>
      </c>
      <c r="Q837" s="34">
        <f t="shared" si="65"/>
        <v>22500</v>
      </c>
      <c r="R837" s="145">
        <f t="shared" si="67"/>
        <v>0.56232638888888886</v>
      </c>
      <c r="S837" s="145">
        <f t="shared" si="68"/>
        <v>0.67409722222222224</v>
      </c>
      <c r="T837" s="172" t="str">
        <f t="shared" si="69"/>
        <v>High Valued</v>
      </c>
    </row>
    <row r="838" spans="1:20">
      <c r="A838" s="35">
        <v>44185.562326388892</v>
      </c>
      <c r="B838" s="36" t="s">
        <v>423</v>
      </c>
      <c r="C838" s="37" t="s">
        <v>413</v>
      </c>
      <c r="D838" s="37" t="s">
        <v>164</v>
      </c>
      <c r="E838" s="37" t="s">
        <v>167</v>
      </c>
      <c r="F838" s="37" t="s">
        <v>142</v>
      </c>
      <c r="G838" s="37" t="s">
        <v>96</v>
      </c>
      <c r="H838" s="37" t="s">
        <v>209</v>
      </c>
      <c r="I838" s="38">
        <v>4</v>
      </c>
      <c r="J838" s="38">
        <v>3750</v>
      </c>
      <c r="K838" s="37" t="s">
        <v>42</v>
      </c>
      <c r="L838" s="36" t="s">
        <v>414</v>
      </c>
      <c r="M838" s="35">
        <v>44186.674097222225</v>
      </c>
      <c r="N838" s="37" t="s">
        <v>295</v>
      </c>
      <c r="O838" s="37" t="s">
        <v>54</v>
      </c>
      <c r="P838" s="145">
        <f t="shared" si="66"/>
        <v>1.1117708333331393</v>
      </c>
      <c r="Q838" s="34">
        <f t="shared" si="65"/>
        <v>15000</v>
      </c>
      <c r="R838" s="145">
        <f t="shared" si="67"/>
        <v>0.56232638888888886</v>
      </c>
      <c r="S838" s="145">
        <f t="shared" si="68"/>
        <v>0.67409722222222224</v>
      </c>
      <c r="T838" s="172" t="str">
        <f t="shared" si="69"/>
        <v>High Valued</v>
      </c>
    </row>
    <row r="839" spans="1:20">
      <c r="A839" s="35">
        <v>44184.95784722222</v>
      </c>
      <c r="B839" s="36" t="s">
        <v>998</v>
      </c>
      <c r="C839" s="37" t="s">
        <v>604</v>
      </c>
      <c r="D839" s="37" t="s">
        <v>39</v>
      </c>
      <c r="E839" s="37" t="s">
        <v>40</v>
      </c>
      <c r="F839" s="37" t="s">
        <v>142</v>
      </c>
      <c r="G839" s="37" t="s">
        <v>41</v>
      </c>
      <c r="H839" s="37" t="s">
        <v>119</v>
      </c>
      <c r="I839" s="38">
        <v>8</v>
      </c>
      <c r="J839" s="38">
        <v>4200</v>
      </c>
      <c r="K839" s="37" t="s">
        <v>42</v>
      </c>
      <c r="L839" s="36" t="s">
        <v>988</v>
      </c>
      <c r="M839" s="35">
        <v>44186.747581018521</v>
      </c>
      <c r="N839" s="37" t="s">
        <v>146</v>
      </c>
      <c r="O839" s="37" t="s">
        <v>54</v>
      </c>
      <c r="P839" s="145">
        <f t="shared" si="66"/>
        <v>1.7897337963004247</v>
      </c>
      <c r="Q839" s="34">
        <f t="shared" si="65"/>
        <v>33600</v>
      </c>
      <c r="R839" s="145">
        <f t="shared" si="67"/>
        <v>0.95784722222222218</v>
      </c>
      <c r="S839" s="145">
        <f t="shared" si="68"/>
        <v>0.74758101851851855</v>
      </c>
      <c r="T839" s="172" t="str">
        <f t="shared" si="69"/>
        <v>High Valued</v>
      </c>
    </row>
    <row r="840" spans="1:20">
      <c r="A840" s="35">
        <v>44186.582511574074</v>
      </c>
      <c r="B840" s="36" t="s">
        <v>1053</v>
      </c>
      <c r="C840" s="37" t="s">
        <v>326</v>
      </c>
      <c r="D840" s="37" t="s">
        <v>94</v>
      </c>
      <c r="E840" s="37" t="s">
        <v>95</v>
      </c>
      <c r="F840" s="37" t="s">
        <v>142</v>
      </c>
      <c r="G840" s="37" t="s">
        <v>96</v>
      </c>
      <c r="H840" s="37" t="s">
        <v>170</v>
      </c>
      <c r="I840" s="38">
        <v>1</v>
      </c>
      <c r="J840" s="38">
        <v>6750</v>
      </c>
      <c r="K840" s="37" t="s">
        <v>42</v>
      </c>
      <c r="L840" s="36" t="s">
        <v>1046</v>
      </c>
      <c r="M840" s="35">
        <v>44187.391458333332</v>
      </c>
      <c r="N840" s="37" t="s">
        <v>146</v>
      </c>
      <c r="O840" s="37" t="s">
        <v>147</v>
      </c>
      <c r="P840" s="145">
        <f t="shared" si="66"/>
        <v>0.80894675925810589</v>
      </c>
      <c r="Q840" s="34">
        <f t="shared" si="65"/>
        <v>6750</v>
      </c>
      <c r="R840" s="145">
        <f t="shared" si="67"/>
        <v>0.58251157407407406</v>
      </c>
      <c r="S840" s="145">
        <f t="shared" si="68"/>
        <v>0.3914583333333333</v>
      </c>
      <c r="T840" s="172" t="str">
        <f t="shared" si="69"/>
        <v>Lower Valued</v>
      </c>
    </row>
    <row r="841" spans="1:20">
      <c r="A841" s="35">
        <v>44186.582511574074</v>
      </c>
      <c r="B841" s="36" t="s">
        <v>1053</v>
      </c>
      <c r="C841" s="37" t="s">
        <v>326</v>
      </c>
      <c r="D841" s="37" t="s">
        <v>94</v>
      </c>
      <c r="E841" s="37" t="s">
        <v>95</v>
      </c>
      <c r="F841" s="37" t="s">
        <v>142</v>
      </c>
      <c r="G841" s="37" t="s">
        <v>96</v>
      </c>
      <c r="H841" s="37" t="s">
        <v>97</v>
      </c>
      <c r="I841" s="38">
        <v>1</v>
      </c>
      <c r="J841" s="38">
        <v>19170</v>
      </c>
      <c r="K841" s="37" t="s">
        <v>42</v>
      </c>
      <c r="L841" s="36" t="s">
        <v>1046</v>
      </c>
      <c r="M841" s="35">
        <v>44187.391458333332</v>
      </c>
      <c r="N841" s="37" t="s">
        <v>146</v>
      </c>
      <c r="O841" s="37" t="s">
        <v>147</v>
      </c>
      <c r="P841" s="145">
        <f t="shared" si="66"/>
        <v>0.80894675925810589</v>
      </c>
      <c r="Q841" s="34">
        <f t="shared" si="65"/>
        <v>19170</v>
      </c>
      <c r="R841" s="145">
        <f t="shared" si="67"/>
        <v>0.58251157407407406</v>
      </c>
      <c r="S841" s="145">
        <f t="shared" si="68"/>
        <v>0.3914583333333333</v>
      </c>
      <c r="T841" s="172" t="str">
        <f t="shared" si="69"/>
        <v>High Valued</v>
      </c>
    </row>
    <row r="842" spans="1:20">
      <c r="A842" s="35">
        <v>44186.582511574074</v>
      </c>
      <c r="B842" s="36" t="s">
        <v>1053</v>
      </c>
      <c r="C842" s="37" t="s">
        <v>326</v>
      </c>
      <c r="D842" s="37" t="s">
        <v>164</v>
      </c>
      <c r="E842" s="37" t="s">
        <v>165</v>
      </c>
      <c r="F842" s="37" t="s">
        <v>142</v>
      </c>
      <c r="G842" s="37" t="s">
        <v>96</v>
      </c>
      <c r="H842" s="37" t="s">
        <v>166</v>
      </c>
      <c r="I842" s="38">
        <v>2</v>
      </c>
      <c r="J842" s="38">
        <v>3750</v>
      </c>
      <c r="K842" s="37" t="s">
        <v>42</v>
      </c>
      <c r="L842" s="36" t="s">
        <v>1046</v>
      </c>
      <c r="M842" s="35">
        <v>44187.391458333332</v>
      </c>
      <c r="N842" s="37" t="s">
        <v>146</v>
      </c>
      <c r="O842" s="37" t="s">
        <v>147</v>
      </c>
      <c r="P842" s="145">
        <f t="shared" si="66"/>
        <v>0.80894675925810589</v>
      </c>
      <c r="Q842" s="34">
        <f t="shared" si="65"/>
        <v>7500</v>
      </c>
      <c r="R842" s="145">
        <f t="shared" si="67"/>
        <v>0.58251157407407406</v>
      </c>
      <c r="S842" s="145">
        <f t="shared" si="68"/>
        <v>0.3914583333333333</v>
      </c>
      <c r="T842" s="172" t="str">
        <f t="shared" si="69"/>
        <v>Lower Valued</v>
      </c>
    </row>
    <row r="843" spans="1:20">
      <c r="A843" s="35">
        <v>44186.582511574074</v>
      </c>
      <c r="B843" s="36" t="s">
        <v>1053</v>
      </c>
      <c r="C843" s="37" t="s">
        <v>326</v>
      </c>
      <c r="D843" s="37" t="s">
        <v>140</v>
      </c>
      <c r="E843" s="37" t="s">
        <v>214</v>
      </c>
      <c r="F843" s="37" t="s">
        <v>142</v>
      </c>
      <c r="G843" s="37" t="s">
        <v>114</v>
      </c>
      <c r="H843" s="37" t="s">
        <v>215</v>
      </c>
      <c r="I843" s="38">
        <v>1</v>
      </c>
      <c r="J843" s="38">
        <v>7450</v>
      </c>
      <c r="K843" s="37" t="s">
        <v>42</v>
      </c>
      <c r="L843" s="36" t="s">
        <v>1046</v>
      </c>
      <c r="M843" s="35">
        <v>44187.391458333332</v>
      </c>
      <c r="N843" s="37" t="s">
        <v>146</v>
      </c>
      <c r="O843" s="37" t="s">
        <v>147</v>
      </c>
      <c r="P843" s="145">
        <f t="shared" si="66"/>
        <v>0.80894675925810589</v>
      </c>
      <c r="Q843" s="34">
        <f t="shared" si="65"/>
        <v>7450</v>
      </c>
      <c r="R843" s="145">
        <f t="shared" si="67"/>
        <v>0.58251157407407406</v>
      </c>
      <c r="S843" s="145">
        <f t="shared" si="68"/>
        <v>0.3914583333333333</v>
      </c>
      <c r="T843" s="172" t="str">
        <f t="shared" si="69"/>
        <v>Lower Valued</v>
      </c>
    </row>
    <row r="844" spans="1:20">
      <c r="A844" s="35">
        <v>44186.582511574074</v>
      </c>
      <c r="B844" s="36" t="s">
        <v>1053</v>
      </c>
      <c r="C844" s="37" t="s">
        <v>326</v>
      </c>
      <c r="D844" s="37" t="s">
        <v>140</v>
      </c>
      <c r="E844" s="37" t="s">
        <v>214</v>
      </c>
      <c r="F844" s="37" t="s">
        <v>142</v>
      </c>
      <c r="G844" s="37" t="s">
        <v>114</v>
      </c>
      <c r="H844" s="37" t="s">
        <v>225</v>
      </c>
      <c r="I844" s="38">
        <v>2</v>
      </c>
      <c r="J844" s="38">
        <v>7050</v>
      </c>
      <c r="K844" s="37" t="s">
        <v>42</v>
      </c>
      <c r="L844" s="36" t="s">
        <v>1046</v>
      </c>
      <c r="M844" s="35">
        <v>44187.391458333332</v>
      </c>
      <c r="N844" s="37" t="s">
        <v>146</v>
      </c>
      <c r="O844" s="37" t="s">
        <v>147</v>
      </c>
      <c r="P844" s="145">
        <f t="shared" si="66"/>
        <v>0.80894675925810589</v>
      </c>
      <c r="Q844" s="34">
        <f t="shared" si="65"/>
        <v>14100</v>
      </c>
      <c r="R844" s="145">
        <f t="shared" si="67"/>
        <v>0.58251157407407406</v>
      </c>
      <c r="S844" s="145">
        <f t="shared" si="68"/>
        <v>0.3914583333333333</v>
      </c>
      <c r="T844" s="172" t="str">
        <f t="shared" si="69"/>
        <v>High Valued</v>
      </c>
    </row>
    <row r="845" spans="1:20">
      <c r="A845" s="35">
        <v>44186.582511574074</v>
      </c>
      <c r="B845" s="36" t="s">
        <v>1053</v>
      </c>
      <c r="C845" s="37" t="s">
        <v>326</v>
      </c>
      <c r="D845" s="37" t="s">
        <v>39</v>
      </c>
      <c r="E845" s="37" t="s">
        <v>40</v>
      </c>
      <c r="F845" s="37" t="s">
        <v>142</v>
      </c>
      <c r="G845" s="37" t="s">
        <v>41</v>
      </c>
      <c r="H845" s="37" t="s">
        <v>76</v>
      </c>
      <c r="I845" s="38">
        <v>5</v>
      </c>
      <c r="J845" s="38">
        <v>2080</v>
      </c>
      <c r="K845" s="37" t="s">
        <v>42</v>
      </c>
      <c r="L845" s="36" t="s">
        <v>1046</v>
      </c>
      <c r="M845" s="35">
        <v>44187.391458333332</v>
      </c>
      <c r="N845" s="37" t="s">
        <v>146</v>
      </c>
      <c r="O845" s="37" t="s">
        <v>147</v>
      </c>
      <c r="P845" s="145">
        <f t="shared" si="66"/>
        <v>0.80894675925810589</v>
      </c>
      <c r="Q845" s="34">
        <f t="shared" si="65"/>
        <v>10400</v>
      </c>
      <c r="R845" s="145">
        <f t="shared" si="67"/>
        <v>0.58251157407407406</v>
      </c>
      <c r="S845" s="145">
        <f t="shared" si="68"/>
        <v>0.3914583333333333</v>
      </c>
      <c r="T845" s="172" t="str">
        <f t="shared" si="69"/>
        <v>High Valued</v>
      </c>
    </row>
    <row r="846" spans="1:20">
      <c r="A846" s="35">
        <v>44186.595567129632</v>
      </c>
      <c r="B846" s="36" t="s">
        <v>1084</v>
      </c>
      <c r="C846" s="37" t="s">
        <v>1048</v>
      </c>
      <c r="D846" s="37" t="s">
        <v>94</v>
      </c>
      <c r="E846" s="37" t="s">
        <v>95</v>
      </c>
      <c r="F846" s="37" t="s">
        <v>142</v>
      </c>
      <c r="G846" s="37" t="s">
        <v>96</v>
      </c>
      <c r="H846" s="37" t="s">
        <v>170</v>
      </c>
      <c r="I846" s="38">
        <v>1</v>
      </c>
      <c r="J846" s="38">
        <v>6750</v>
      </c>
      <c r="K846" s="37" t="s">
        <v>42</v>
      </c>
      <c r="L846" s="36" t="s">
        <v>1080</v>
      </c>
      <c r="M846" s="35">
        <v>44187.39916666667</v>
      </c>
      <c r="N846" s="37" t="s">
        <v>146</v>
      </c>
      <c r="O846" s="37" t="s">
        <v>147</v>
      </c>
      <c r="P846" s="145">
        <f t="shared" si="66"/>
        <v>0.80359953703737119</v>
      </c>
      <c r="Q846" s="34">
        <f t="shared" si="65"/>
        <v>6750</v>
      </c>
      <c r="R846" s="145">
        <f t="shared" si="67"/>
        <v>0.59556712962962965</v>
      </c>
      <c r="S846" s="145">
        <f t="shared" si="68"/>
        <v>0.39916666666666667</v>
      </c>
      <c r="T846" s="172" t="str">
        <f t="shared" si="69"/>
        <v>Lower Valued</v>
      </c>
    </row>
    <row r="847" spans="1:20">
      <c r="A847" s="35">
        <v>44186.595567129632</v>
      </c>
      <c r="B847" s="36" t="s">
        <v>1084</v>
      </c>
      <c r="C847" s="37" t="s">
        <v>1048</v>
      </c>
      <c r="D847" s="37" t="s">
        <v>39</v>
      </c>
      <c r="E847" s="37" t="s">
        <v>40</v>
      </c>
      <c r="F847" s="37" t="s">
        <v>142</v>
      </c>
      <c r="G847" s="37" t="s">
        <v>41</v>
      </c>
      <c r="H847" s="37" t="s">
        <v>75</v>
      </c>
      <c r="I847" s="38">
        <v>1</v>
      </c>
      <c r="J847" s="38">
        <v>2780</v>
      </c>
      <c r="K847" s="37" t="s">
        <v>42</v>
      </c>
      <c r="L847" s="36" t="s">
        <v>1080</v>
      </c>
      <c r="M847" s="35">
        <v>44187.39916666667</v>
      </c>
      <c r="N847" s="37" t="s">
        <v>146</v>
      </c>
      <c r="O847" s="37" t="s">
        <v>147</v>
      </c>
      <c r="P847" s="145">
        <f t="shared" si="66"/>
        <v>0.80359953703737119</v>
      </c>
      <c r="Q847" s="34">
        <f t="shared" si="65"/>
        <v>2780</v>
      </c>
      <c r="R847" s="145">
        <f t="shared" si="67"/>
        <v>0.59556712962962965</v>
      </c>
      <c r="S847" s="145">
        <f t="shared" si="68"/>
        <v>0.39916666666666667</v>
      </c>
      <c r="T847" s="172" t="str">
        <f t="shared" si="69"/>
        <v>Lower Valued</v>
      </c>
    </row>
    <row r="848" spans="1:20">
      <c r="A848" s="35">
        <v>44186.595567129632</v>
      </c>
      <c r="B848" s="36" t="s">
        <v>1084</v>
      </c>
      <c r="C848" s="37" t="s">
        <v>1048</v>
      </c>
      <c r="D848" s="37" t="s">
        <v>39</v>
      </c>
      <c r="E848" s="37" t="s">
        <v>40</v>
      </c>
      <c r="F848" s="37" t="s">
        <v>142</v>
      </c>
      <c r="G848" s="37" t="s">
        <v>41</v>
      </c>
      <c r="H848" s="37" t="s">
        <v>76</v>
      </c>
      <c r="I848" s="38">
        <v>6</v>
      </c>
      <c r="J848" s="38">
        <v>2080</v>
      </c>
      <c r="K848" s="37" t="s">
        <v>42</v>
      </c>
      <c r="L848" s="36" t="s">
        <v>1080</v>
      </c>
      <c r="M848" s="35">
        <v>44187.39916666667</v>
      </c>
      <c r="N848" s="37" t="s">
        <v>146</v>
      </c>
      <c r="O848" s="37" t="s">
        <v>147</v>
      </c>
      <c r="P848" s="145">
        <f t="shared" si="66"/>
        <v>0.80359953703737119</v>
      </c>
      <c r="Q848" s="34">
        <f t="shared" si="65"/>
        <v>12480</v>
      </c>
      <c r="R848" s="145">
        <f t="shared" si="67"/>
        <v>0.59556712962962965</v>
      </c>
      <c r="S848" s="145">
        <f t="shared" si="68"/>
        <v>0.39916666666666667</v>
      </c>
      <c r="T848" s="172" t="str">
        <f t="shared" si="69"/>
        <v>High Valued</v>
      </c>
    </row>
    <row r="849" spans="1:20">
      <c r="A849" s="35">
        <v>44186.595567129632</v>
      </c>
      <c r="B849" s="36" t="s">
        <v>1084</v>
      </c>
      <c r="C849" s="37" t="s">
        <v>1048</v>
      </c>
      <c r="D849" s="37" t="s">
        <v>140</v>
      </c>
      <c r="E849" s="37" t="s">
        <v>214</v>
      </c>
      <c r="F849" s="37" t="s">
        <v>142</v>
      </c>
      <c r="G849" s="37" t="s">
        <v>114</v>
      </c>
      <c r="H849" s="37" t="s">
        <v>225</v>
      </c>
      <c r="I849" s="38">
        <v>1</v>
      </c>
      <c r="J849" s="38">
        <v>7050</v>
      </c>
      <c r="K849" s="37" t="s">
        <v>42</v>
      </c>
      <c r="L849" s="36" t="s">
        <v>1080</v>
      </c>
      <c r="M849" s="35">
        <v>44187.39916666667</v>
      </c>
      <c r="N849" s="37" t="s">
        <v>146</v>
      </c>
      <c r="O849" s="37" t="s">
        <v>147</v>
      </c>
      <c r="P849" s="145">
        <f t="shared" si="66"/>
        <v>0.80359953703737119</v>
      </c>
      <c r="Q849" s="34">
        <f t="shared" si="65"/>
        <v>7050</v>
      </c>
      <c r="R849" s="145">
        <f t="shared" si="67"/>
        <v>0.59556712962962965</v>
      </c>
      <c r="S849" s="145">
        <f t="shared" si="68"/>
        <v>0.39916666666666667</v>
      </c>
      <c r="T849" s="172" t="str">
        <f t="shared" si="69"/>
        <v>Lower Valued</v>
      </c>
    </row>
    <row r="850" spans="1:20">
      <c r="A850" s="35">
        <v>44186.595567129632</v>
      </c>
      <c r="B850" s="36" t="s">
        <v>1084</v>
      </c>
      <c r="C850" s="37" t="s">
        <v>1048</v>
      </c>
      <c r="D850" s="37" t="s">
        <v>164</v>
      </c>
      <c r="E850" s="37" t="s">
        <v>165</v>
      </c>
      <c r="F850" s="37" t="s">
        <v>142</v>
      </c>
      <c r="G850" s="37" t="s">
        <v>96</v>
      </c>
      <c r="H850" s="37" t="s">
        <v>166</v>
      </c>
      <c r="I850" s="38">
        <v>2</v>
      </c>
      <c r="J850" s="38">
        <v>3750</v>
      </c>
      <c r="K850" s="37" t="s">
        <v>42</v>
      </c>
      <c r="L850" s="36" t="s">
        <v>1080</v>
      </c>
      <c r="M850" s="35">
        <v>44187.39916666667</v>
      </c>
      <c r="N850" s="37" t="s">
        <v>146</v>
      </c>
      <c r="O850" s="37" t="s">
        <v>147</v>
      </c>
      <c r="P850" s="145">
        <f t="shared" si="66"/>
        <v>0.80359953703737119</v>
      </c>
      <c r="Q850" s="34">
        <f t="shared" si="65"/>
        <v>7500</v>
      </c>
      <c r="R850" s="145">
        <f t="shared" si="67"/>
        <v>0.59556712962962965</v>
      </c>
      <c r="S850" s="145">
        <f t="shared" si="68"/>
        <v>0.39916666666666667</v>
      </c>
      <c r="T850" s="172" t="str">
        <f t="shared" si="69"/>
        <v>Lower Valued</v>
      </c>
    </row>
    <row r="851" spans="1:20">
      <c r="A851" s="35">
        <v>44186.744467592594</v>
      </c>
      <c r="B851" s="36" t="s">
        <v>180</v>
      </c>
      <c r="C851" s="37" t="s">
        <v>181</v>
      </c>
      <c r="D851" s="37" t="s">
        <v>39</v>
      </c>
      <c r="E851" s="37" t="s">
        <v>40</v>
      </c>
      <c r="F851" s="37" t="s">
        <v>142</v>
      </c>
      <c r="G851" s="37" t="s">
        <v>41</v>
      </c>
      <c r="H851" s="37" t="s">
        <v>76</v>
      </c>
      <c r="I851" s="38">
        <v>3</v>
      </c>
      <c r="J851" s="38">
        <v>2080</v>
      </c>
      <c r="K851" s="37" t="s">
        <v>42</v>
      </c>
      <c r="L851" s="36" t="s">
        <v>145</v>
      </c>
      <c r="M851" s="35">
        <v>44187.422361111108</v>
      </c>
      <c r="N851" s="37" t="s">
        <v>146</v>
      </c>
      <c r="O851" s="37" t="s">
        <v>147</v>
      </c>
      <c r="P851" s="145">
        <f t="shared" si="66"/>
        <v>0.67789351851388346</v>
      </c>
      <c r="Q851" s="34">
        <f t="shared" si="65"/>
        <v>6240</v>
      </c>
      <c r="R851" s="145">
        <f t="shared" si="67"/>
        <v>0.74446759259259254</v>
      </c>
      <c r="S851" s="145">
        <f t="shared" si="68"/>
        <v>0.42236111111111113</v>
      </c>
      <c r="T851" s="172" t="str">
        <f t="shared" si="69"/>
        <v>Lower Valued</v>
      </c>
    </row>
    <row r="852" spans="1:20">
      <c r="A852" s="35">
        <v>44186.599444444444</v>
      </c>
      <c r="B852" s="36" t="s">
        <v>772</v>
      </c>
      <c r="C852" s="37" t="s">
        <v>773</v>
      </c>
      <c r="D852" s="37" t="s">
        <v>164</v>
      </c>
      <c r="E852" s="37" t="s">
        <v>167</v>
      </c>
      <c r="F852" s="37" t="s">
        <v>142</v>
      </c>
      <c r="G852" s="37" t="s">
        <v>96</v>
      </c>
      <c r="H852" s="37" t="s">
        <v>723</v>
      </c>
      <c r="I852" s="38">
        <v>1</v>
      </c>
      <c r="J852" s="38">
        <v>14700</v>
      </c>
      <c r="K852" s="37" t="s">
        <v>42</v>
      </c>
      <c r="L852" s="36" t="s">
        <v>764</v>
      </c>
      <c r="M852" s="35">
        <v>44187.444872685184</v>
      </c>
      <c r="N852" s="37" t="s">
        <v>146</v>
      </c>
      <c r="O852" s="37" t="s">
        <v>147</v>
      </c>
      <c r="P852" s="145">
        <f t="shared" si="66"/>
        <v>0.84542824074014788</v>
      </c>
      <c r="Q852" s="34">
        <f t="shared" si="65"/>
        <v>14700</v>
      </c>
      <c r="R852" s="145">
        <f t="shared" si="67"/>
        <v>0.59944444444444445</v>
      </c>
      <c r="S852" s="145">
        <f t="shared" si="68"/>
        <v>0.44487268518518519</v>
      </c>
      <c r="T852" s="172" t="str">
        <f t="shared" si="69"/>
        <v>High Valued</v>
      </c>
    </row>
    <row r="853" spans="1:20">
      <c r="A853" s="35">
        <v>44186.599444444444</v>
      </c>
      <c r="B853" s="36" t="s">
        <v>772</v>
      </c>
      <c r="C853" s="37" t="s">
        <v>773</v>
      </c>
      <c r="D853" s="37" t="s">
        <v>171</v>
      </c>
      <c r="E853" s="37" t="s">
        <v>172</v>
      </c>
      <c r="F853" s="37" t="s">
        <v>142</v>
      </c>
      <c r="G853" s="37" t="s">
        <v>96</v>
      </c>
      <c r="H853" s="37" t="s">
        <v>173</v>
      </c>
      <c r="I853" s="38">
        <v>1</v>
      </c>
      <c r="J853" s="38">
        <v>8500</v>
      </c>
      <c r="K853" s="37" t="s">
        <v>42</v>
      </c>
      <c r="L853" s="36" t="s">
        <v>764</v>
      </c>
      <c r="M853" s="35">
        <v>44187.444872685184</v>
      </c>
      <c r="N853" s="37" t="s">
        <v>146</v>
      </c>
      <c r="O853" s="37" t="s">
        <v>147</v>
      </c>
      <c r="P853" s="145">
        <f t="shared" si="66"/>
        <v>0.84542824074014788</v>
      </c>
      <c r="Q853" s="34">
        <f t="shared" si="65"/>
        <v>8500</v>
      </c>
      <c r="R853" s="145">
        <f t="shared" si="67"/>
        <v>0.59944444444444445</v>
      </c>
      <c r="S853" s="145">
        <f t="shared" si="68"/>
        <v>0.44487268518518519</v>
      </c>
      <c r="T853" s="172" t="str">
        <f t="shared" si="69"/>
        <v>Lower Valued</v>
      </c>
    </row>
    <row r="854" spans="1:20">
      <c r="A854" s="35">
        <v>44186.751423611109</v>
      </c>
      <c r="B854" s="36" t="s">
        <v>1245</v>
      </c>
      <c r="C854" s="37" t="s">
        <v>304</v>
      </c>
      <c r="D854" s="37" t="s">
        <v>164</v>
      </c>
      <c r="E854" s="37" t="s">
        <v>165</v>
      </c>
      <c r="F854" s="37" t="s">
        <v>142</v>
      </c>
      <c r="G854" s="37" t="s">
        <v>96</v>
      </c>
      <c r="H854" s="37" t="s">
        <v>166</v>
      </c>
      <c r="I854" s="38">
        <v>2</v>
      </c>
      <c r="J854" s="38">
        <v>3750</v>
      </c>
      <c r="K854" s="37" t="s">
        <v>42</v>
      </c>
      <c r="L854" s="36" t="s">
        <v>1238</v>
      </c>
      <c r="M854" s="35">
        <v>44187.482812499999</v>
      </c>
      <c r="N854" s="37" t="s">
        <v>146</v>
      </c>
      <c r="O854" s="37" t="s">
        <v>147</v>
      </c>
      <c r="P854" s="145">
        <f t="shared" si="66"/>
        <v>0.73138888888934162</v>
      </c>
      <c r="Q854" s="34">
        <f t="shared" si="65"/>
        <v>7500</v>
      </c>
      <c r="R854" s="145">
        <f t="shared" si="67"/>
        <v>0.75142361111111111</v>
      </c>
      <c r="S854" s="145">
        <f t="shared" si="68"/>
        <v>0.48281250000000003</v>
      </c>
      <c r="T854" s="172" t="str">
        <f t="shared" si="69"/>
        <v>Lower Valued</v>
      </c>
    </row>
    <row r="855" spans="1:20">
      <c r="A855" s="35">
        <v>44186.751423611109</v>
      </c>
      <c r="B855" s="36" t="s">
        <v>1245</v>
      </c>
      <c r="C855" s="37" t="s">
        <v>304</v>
      </c>
      <c r="D855" s="37" t="s">
        <v>68</v>
      </c>
      <c r="E855" s="37" t="s">
        <v>113</v>
      </c>
      <c r="F855" s="37" t="s">
        <v>142</v>
      </c>
      <c r="G855" s="37" t="s">
        <v>114</v>
      </c>
      <c r="H855" s="37" t="s">
        <v>206</v>
      </c>
      <c r="I855" s="38">
        <v>5</v>
      </c>
      <c r="J855" s="38">
        <v>2000</v>
      </c>
      <c r="K855" s="37" t="s">
        <v>42</v>
      </c>
      <c r="L855" s="36" t="s">
        <v>1238</v>
      </c>
      <c r="M855" s="35">
        <v>44187.482812499999</v>
      </c>
      <c r="N855" s="37" t="s">
        <v>146</v>
      </c>
      <c r="O855" s="37" t="s">
        <v>147</v>
      </c>
      <c r="P855" s="145">
        <f t="shared" si="66"/>
        <v>0.73138888888934162</v>
      </c>
      <c r="Q855" s="34">
        <f t="shared" si="65"/>
        <v>10000</v>
      </c>
      <c r="R855" s="145">
        <f t="shared" si="67"/>
        <v>0.75142361111111111</v>
      </c>
      <c r="S855" s="145">
        <f t="shared" si="68"/>
        <v>0.48281250000000003</v>
      </c>
      <c r="T855" s="172" t="str">
        <f t="shared" si="69"/>
        <v>Lower Valued</v>
      </c>
    </row>
    <row r="856" spans="1:20">
      <c r="A856" s="35">
        <v>44185.924953703703</v>
      </c>
      <c r="B856" s="36" t="s">
        <v>966</v>
      </c>
      <c r="C856" s="37" t="s">
        <v>246</v>
      </c>
      <c r="D856" s="37" t="s">
        <v>164</v>
      </c>
      <c r="E856" s="37" t="s">
        <v>165</v>
      </c>
      <c r="F856" s="37" t="s">
        <v>142</v>
      </c>
      <c r="G856" s="37" t="s">
        <v>96</v>
      </c>
      <c r="H856" s="37" t="s">
        <v>204</v>
      </c>
      <c r="I856" s="38">
        <v>10</v>
      </c>
      <c r="J856" s="38">
        <v>8800</v>
      </c>
      <c r="K856" s="37" t="s">
        <v>42</v>
      </c>
      <c r="L856" s="36" t="s">
        <v>941</v>
      </c>
      <c r="M856" s="35">
        <v>44187.488865740743</v>
      </c>
      <c r="N856" s="37" t="s">
        <v>146</v>
      </c>
      <c r="O856" s="37" t="s">
        <v>54</v>
      </c>
      <c r="P856" s="145">
        <f t="shared" si="66"/>
        <v>1.5639120370396995</v>
      </c>
      <c r="Q856" s="34">
        <f t="shared" si="65"/>
        <v>88000</v>
      </c>
      <c r="R856" s="145">
        <f t="shared" si="67"/>
        <v>0.92495370370370367</v>
      </c>
      <c r="S856" s="145">
        <f t="shared" si="68"/>
        <v>0.4888657407407408</v>
      </c>
      <c r="T856" s="172" t="str">
        <f t="shared" si="69"/>
        <v>High Valued</v>
      </c>
    </row>
    <row r="857" spans="1:20">
      <c r="A857" s="35">
        <v>44186.690162037034</v>
      </c>
      <c r="B857" s="36" t="s">
        <v>967</v>
      </c>
      <c r="C857" s="37" t="s">
        <v>246</v>
      </c>
      <c r="D857" s="37" t="s">
        <v>140</v>
      </c>
      <c r="E857" s="37" t="s">
        <v>141</v>
      </c>
      <c r="F857" s="37" t="s">
        <v>142</v>
      </c>
      <c r="G857" s="37" t="s">
        <v>143</v>
      </c>
      <c r="H857" s="37" t="s">
        <v>144</v>
      </c>
      <c r="I857" s="38">
        <v>10</v>
      </c>
      <c r="J857" s="38">
        <v>11200</v>
      </c>
      <c r="K857" s="37" t="s">
        <v>42</v>
      </c>
      <c r="L857" s="36" t="s">
        <v>941</v>
      </c>
      <c r="M857" s="35">
        <v>44187.488865740743</v>
      </c>
      <c r="N857" s="37" t="s">
        <v>146</v>
      </c>
      <c r="O857" s="37" t="s">
        <v>54</v>
      </c>
      <c r="P857" s="145">
        <f t="shared" si="66"/>
        <v>0.79870370370917954</v>
      </c>
      <c r="Q857" s="34">
        <f t="shared" si="65"/>
        <v>112000</v>
      </c>
      <c r="R857" s="145">
        <f t="shared" si="67"/>
        <v>0.69016203703703705</v>
      </c>
      <c r="S857" s="145">
        <f t="shared" si="68"/>
        <v>0.4888657407407408</v>
      </c>
      <c r="T857" s="172" t="str">
        <f t="shared" si="69"/>
        <v>High Valued</v>
      </c>
    </row>
    <row r="858" spans="1:20">
      <c r="A858" s="35">
        <v>44186.690162037034</v>
      </c>
      <c r="B858" s="36" t="s">
        <v>967</v>
      </c>
      <c r="C858" s="37" t="s">
        <v>246</v>
      </c>
      <c r="D858" s="37" t="s">
        <v>140</v>
      </c>
      <c r="E858" s="37" t="s">
        <v>141</v>
      </c>
      <c r="F858" s="37" t="s">
        <v>142</v>
      </c>
      <c r="G858" s="37" t="s">
        <v>143</v>
      </c>
      <c r="H858" s="37" t="s">
        <v>313</v>
      </c>
      <c r="I858" s="38">
        <v>2</v>
      </c>
      <c r="J858" s="38">
        <v>10050</v>
      </c>
      <c r="K858" s="37" t="s">
        <v>42</v>
      </c>
      <c r="L858" s="36" t="s">
        <v>941</v>
      </c>
      <c r="M858" s="35">
        <v>44187.488865740743</v>
      </c>
      <c r="N858" s="37" t="s">
        <v>146</v>
      </c>
      <c r="O858" s="37" t="s">
        <v>54</v>
      </c>
      <c r="P858" s="145">
        <f t="shared" si="66"/>
        <v>0.79870370370917954</v>
      </c>
      <c r="Q858" s="34">
        <f t="shared" si="65"/>
        <v>20100</v>
      </c>
      <c r="R858" s="145">
        <f t="shared" si="67"/>
        <v>0.69016203703703705</v>
      </c>
      <c r="S858" s="145">
        <f t="shared" si="68"/>
        <v>0.4888657407407408</v>
      </c>
      <c r="T858" s="172" t="str">
        <f t="shared" si="69"/>
        <v>High Valued</v>
      </c>
    </row>
    <row r="859" spans="1:20">
      <c r="A859" s="35">
        <v>44186.691099537034</v>
      </c>
      <c r="B859" s="36" t="s">
        <v>968</v>
      </c>
      <c r="C859" s="37" t="s">
        <v>246</v>
      </c>
      <c r="D859" s="37" t="s">
        <v>140</v>
      </c>
      <c r="E859" s="37" t="s">
        <v>214</v>
      </c>
      <c r="F859" s="37" t="s">
        <v>142</v>
      </c>
      <c r="G859" s="37" t="s">
        <v>114</v>
      </c>
      <c r="H859" s="37" t="s">
        <v>225</v>
      </c>
      <c r="I859" s="38">
        <v>10</v>
      </c>
      <c r="J859" s="38">
        <v>7050</v>
      </c>
      <c r="K859" s="37" t="s">
        <v>42</v>
      </c>
      <c r="L859" s="36" t="s">
        <v>941</v>
      </c>
      <c r="M859" s="35">
        <v>44187.488865740743</v>
      </c>
      <c r="N859" s="37" t="s">
        <v>146</v>
      </c>
      <c r="O859" s="37" t="s">
        <v>54</v>
      </c>
      <c r="P859" s="145">
        <f t="shared" si="66"/>
        <v>0.79776620370830642</v>
      </c>
      <c r="Q859" s="34">
        <f t="shared" si="65"/>
        <v>70500</v>
      </c>
      <c r="R859" s="145">
        <f t="shared" si="67"/>
        <v>0.69109953703703697</v>
      </c>
      <c r="S859" s="145">
        <f t="shared" si="68"/>
        <v>0.4888657407407408</v>
      </c>
      <c r="T859" s="172" t="str">
        <f t="shared" si="69"/>
        <v>High Valued</v>
      </c>
    </row>
    <row r="860" spans="1:20">
      <c r="A860" s="35">
        <v>44186.514120370368</v>
      </c>
      <c r="B860" s="36" t="s">
        <v>1196</v>
      </c>
      <c r="C860" s="37" t="s">
        <v>658</v>
      </c>
      <c r="D860" s="37" t="s">
        <v>39</v>
      </c>
      <c r="E860" s="37" t="s">
        <v>40</v>
      </c>
      <c r="F860" s="37" t="s">
        <v>142</v>
      </c>
      <c r="G860" s="37" t="s">
        <v>41</v>
      </c>
      <c r="H860" s="37" t="s">
        <v>76</v>
      </c>
      <c r="I860" s="38">
        <v>3</v>
      </c>
      <c r="J860" s="38">
        <v>2080</v>
      </c>
      <c r="K860" s="37" t="s">
        <v>42</v>
      </c>
      <c r="L860" s="36" t="s">
        <v>1194</v>
      </c>
      <c r="M860" s="35">
        <v>44187.532754629632</v>
      </c>
      <c r="N860" s="37" t="s">
        <v>146</v>
      </c>
      <c r="O860" s="37" t="s">
        <v>147</v>
      </c>
      <c r="P860" s="145">
        <f t="shared" si="66"/>
        <v>1.0186342592642177</v>
      </c>
      <c r="Q860" s="34">
        <f t="shared" si="65"/>
        <v>6240</v>
      </c>
      <c r="R860" s="145">
        <f t="shared" si="67"/>
        <v>0.51412037037037039</v>
      </c>
      <c r="S860" s="145">
        <f t="shared" si="68"/>
        <v>0.53275462962962961</v>
      </c>
      <c r="T860" s="172" t="str">
        <f t="shared" si="69"/>
        <v>Lower Valued</v>
      </c>
    </row>
    <row r="861" spans="1:20">
      <c r="A861" s="35">
        <v>44186.514120370368</v>
      </c>
      <c r="B861" s="36" t="s">
        <v>1196</v>
      </c>
      <c r="C861" s="37" t="s">
        <v>658</v>
      </c>
      <c r="D861" s="37" t="s">
        <v>39</v>
      </c>
      <c r="E861" s="37" t="s">
        <v>40</v>
      </c>
      <c r="F861" s="37" t="s">
        <v>142</v>
      </c>
      <c r="G861" s="37" t="s">
        <v>41</v>
      </c>
      <c r="H861" s="37" t="s">
        <v>89</v>
      </c>
      <c r="I861" s="38">
        <v>3</v>
      </c>
      <c r="J861" s="38">
        <v>3180</v>
      </c>
      <c r="K861" s="37" t="s">
        <v>42</v>
      </c>
      <c r="L861" s="36" t="s">
        <v>1194</v>
      </c>
      <c r="M861" s="35">
        <v>44187.532754629632</v>
      </c>
      <c r="N861" s="37" t="s">
        <v>146</v>
      </c>
      <c r="O861" s="37" t="s">
        <v>147</v>
      </c>
      <c r="P861" s="145">
        <f t="shared" si="66"/>
        <v>1.0186342592642177</v>
      </c>
      <c r="Q861" s="34">
        <f t="shared" si="65"/>
        <v>9540</v>
      </c>
      <c r="R861" s="145">
        <f t="shared" si="67"/>
        <v>0.51412037037037039</v>
      </c>
      <c r="S861" s="145">
        <f t="shared" si="68"/>
        <v>0.53275462962962961</v>
      </c>
      <c r="T861" s="172" t="str">
        <f t="shared" si="69"/>
        <v>Lower Valued</v>
      </c>
    </row>
    <row r="862" spans="1:20">
      <c r="A862" s="35">
        <v>44186.514120370368</v>
      </c>
      <c r="B862" s="36" t="s">
        <v>1196</v>
      </c>
      <c r="C862" s="37" t="s">
        <v>658</v>
      </c>
      <c r="D862" s="37" t="s">
        <v>164</v>
      </c>
      <c r="E862" s="37" t="s">
        <v>165</v>
      </c>
      <c r="F862" s="37" t="s">
        <v>142</v>
      </c>
      <c r="G862" s="37" t="s">
        <v>96</v>
      </c>
      <c r="H862" s="37" t="s">
        <v>166</v>
      </c>
      <c r="I862" s="38">
        <v>1</v>
      </c>
      <c r="J862" s="38">
        <v>3750</v>
      </c>
      <c r="K862" s="37" t="s">
        <v>42</v>
      </c>
      <c r="L862" s="36" t="s">
        <v>1194</v>
      </c>
      <c r="M862" s="35">
        <v>44187.532754629632</v>
      </c>
      <c r="N862" s="37" t="s">
        <v>146</v>
      </c>
      <c r="O862" s="37" t="s">
        <v>147</v>
      </c>
      <c r="P862" s="145">
        <f t="shared" si="66"/>
        <v>1.0186342592642177</v>
      </c>
      <c r="Q862" s="34">
        <f t="shared" si="65"/>
        <v>3750</v>
      </c>
      <c r="R862" s="145">
        <f t="shared" si="67"/>
        <v>0.51412037037037039</v>
      </c>
      <c r="S862" s="145">
        <f t="shared" si="68"/>
        <v>0.53275462962962961</v>
      </c>
      <c r="T862" s="172" t="str">
        <f t="shared" si="69"/>
        <v>Lower Valued</v>
      </c>
    </row>
    <row r="863" spans="1:20">
      <c r="A863" s="35">
        <v>44186.696921296294</v>
      </c>
      <c r="B863" s="36" t="s">
        <v>534</v>
      </c>
      <c r="C863" s="37" t="s">
        <v>535</v>
      </c>
      <c r="D863" s="37" t="s">
        <v>270</v>
      </c>
      <c r="E863" s="37" t="s">
        <v>271</v>
      </c>
      <c r="F863" s="37" t="s">
        <v>142</v>
      </c>
      <c r="G863" s="37" t="s">
        <v>272</v>
      </c>
      <c r="H863" s="37" t="s">
        <v>273</v>
      </c>
      <c r="I863" s="38">
        <v>2</v>
      </c>
      <c r="J863" s="38">
        <v>1500</v>
      </c>
      <c r="K863" s="37" t="s">
        <v>42</v>
      </c>
      <c r="L863" s="36" t="s">
        <v>525</v>
      </c>
      <c r="M863" s="35">
        <v>44187.534166666665</v>
      </c>
      <c r="N863" s="37" t="s">
        <v>146</v>
      </c>
      <c r="O863" s="37" t="s">
        <v>147</v>
      </c>
      <c r="P863" s="145">
        <f t="shared" si="66"/>
        <v>0.8372453703705105</v>
      </c>
      <c r="Q863" s="34">
        <f t="shared" si="65"/>
        <v>3000</v>
      </c>
      <c r="R863" s="145">
        <f t="shared" si="67"/>
        <v>0.6969212962962964</v>
      </c>
      <c r="S863" s="145">
        <f t="shared" si="68"/>
        <v>0.53416666666666668</v>
      </c>
      <c r="T863" s="172" t="str">
        <f t="shared" si="69"/>
        <v>Lower Valued</v>
      </c>
    </row>
    <row r="864" spans="1:20">
      <c r="A864" s="35">
        <v>44186.696921296294</v>
      </c>
      <c r="B864" s="36" t="s">
        <v>534</v>
      </c>
      <c r="C864" s="37" t="s">
        <v>535</v>
      </c>
      <c r="D864" s="37" t="s">
        <v>270</v>
      </c>
      <c r="E864" s="37" t="s">
        <v>271</v>
      </c>
      <c r="F864" s="37" t="s">
        <v>142</v>
      </c>
      <c r="G864" s="37" t="s">
        <v>272</v>
      </c>
      <c r="H864" s="37" t="s">
        <v>274</v>
      </c>
      <c r="I864" s="38">
        <v>1</v>
      </c>
      <c r="J864" s="38">
        <v>1</v>
      </c>
      <c r="K864" s="37" t="s">
        <v>42</v>
      </c>
      <c r="L864" s="36" t="s">
        <v>525</v>
      </c>
      <c r="M864" s="35">
        <v>44187.534166666665</v>
      </c>
      <c r="N864" s="37" t="s">
        <v>146</v>
      </c>
      <c r="O864" s="37" t="s">
        <v>147</v>
      </c>
      <c r="P864" s="145">
        <f t="shared" si="66"/>
        <v>0.8372453703705105</v>
      </c>
      <c r="Q864" s="34">
        <f t="shared" si="65"/>
        <v>1</v>
      </c>
      <c r="R864" s="145">
        <f t="shared" si="67"/>
        <v>0.6969212962962964</v>
      </c>
      <c r="S864" s="145">
        <f t="shared" si="68"/>
        <v>0.53416666666666668</v>
      </c>
      <c r="T864" s="172" t="str">
        <f t="shared" si="69"/>
        <v>Lower Valued</v>
      </c>
    </row>
    <row r="865" spans="1:20">
      <c r="A865" s="35">
        <v>44186.675995370373</v>
      </c>
      <c r="B865" s="36" t="s">
        <v>617</v>
      </c>
      <c r="C865" s="37" t="s">
        <v>618</v>
      </c>
      <c r="D865" s="37" t="s">
        <v>270</v>
      </c>
      <c r="E865" s="37" t="s">
        <v>271</v>
      </c>
      <c r="F865" s="37" t="s">
        <v>142</v>
      </c>
      <c r="G865" s="37" t="s">
        <v>272</v>
      </c>
      <c r="H865" s="37" t="s">
        <v>274</v>
      </c>
      <c r="I865" s="38">
        <v>1</v>
      </c>
      <c r="J865" s="38">
        <v>1</v>
      </c>
      <c r="K865" s="37" t="s">
        <v>42</v>
      </c>
      <c r="L865" s="36" t="s">
        <v>611</v>
      </c>
      <c r="M865" s="35">
        <v>44187.551099537035</v>
      </c>
      <c r="N865" s="37" t="s">
        <v>146</v>
      </c>
      <c r="O865" s="37" t="s">
        <v>147</v>
      </c>
      <c r="P865" s="145">
        <f t="shared" si="66"/>
        <v>0.87510416666191304</v>
      </c>
      <c r="Q865" s="34">
        <f t="shared" si="65"/>
        <v>1</v>
      </c>
      <c r="R865" s="145">
        <f t="shared" si="67"/>
        <v>0.67599537037037039</v>
      </c>
      <c r="S865" s="145">
        <f t="shared" si="68"/>
        <v>0.55109953703703707</v>
      </c>
      <c r="T865" s="172" t="str">
        <f t="shared" si="69"/>
        <v>Lower Valued</v>
      </c>
    </row>
    <row r="866" spans="1:20">
      <c r="A866" s="35">
        <v>44186.675995370373</v>
      </c>
      <c r="B866" s="36" t="s">
        <v>617</v>
      </c>
      <c r="C866" s="37" t="s">
        <v>618</v>
      </c>
      <c r="D866" s="37" t="s">
        <v>270</v>
      </c>
      <c r="E866" s="37" t="s">
        <v>271</v>
      </c>
      <c r="F866" s="37" t="s">
        <v>142</v>
      </c>
      <c r="G866" s="37" t="s">
        <v>272</v>
      </c>
      <c r="H866" s="37" t="s">
        <v>273</v>
      </c>
      <c r="I866" s="38">
        <v>1</v>
      </c>
      <c r="J866" s="38">
        <v>1500</v>
      </c>
      <c r="K866" s="37" t="s">
        <v>42</v>
      </c>
      <c r="L866" s="36" t="s">
        <v>611</v>
      </c>
      <c r="M866" s="35">
        <v>44187.551099537035</v>
      </c>
      <c r="N866" s="37" t="s">
        <v>146</v>
      </c>
      <c r="O866" s="37" t="s">
        <v>147</v>
      </c>
      <c r="P866" s="145">
        <f t="shared" si="66"/>
        <v>0.87510416666191304</v>
      </c>
      <c r="Q866" s="34">
        <f t="shared" si="65"/>
        <v>1500</v>
      </c>
      <c r="R866" s="145">
        <f t="shared" si="67"/>
        <v>0.67599537037037039</v>
      </c>
      <c r="S866" s="145">
        <f t="shared" si="68"/>
        <v>0.55109953703703707</v>
      </c>
      <c r="T866" s="172" t="str">
        <f t="shared" si="69"/>
        <v>Lower Valued</v>
      </c>
    </row>
    <row r="867" spans="1:20">
      <c r="A867" s="35">
        <v>44186.724942129629</v>
      </c>
      <c r="B867" s="36" t="s">
        <v>1059</v>
      </c>
      <c r="C867" s="37" t="s">
        <v>1060</v>
      </c>
      <c r="D867" s="37" t="s">
        <v>270</v>
      </c>
      <c r="E867" s="37" t="s">
        <v>271</v>
      </c>
      <c r="F867" s="37" t="s">
        <v>142</v>
      </c>
      <c r="G867" s="37" t="s">
        <v>272</v>
      </c>
      <c r="H867" s="37" t="s">
        <v>273</v>
      </c>
      <c r="I867" s="38">
        <v>1</v>
      </c>
      <c r="J867" s="38">
        <v>1500</v>
      </c>
      <c r="K867" s="37" t="s">
        <v>42</v>
      </c>
      <c r="L867" s="36" t="s">
        <v>1056</v>
      </c>
      <c r="M867" s="35">
        <v>44187.553379629629</v>
      </c>
      <c r="N867" s="37" t="s">
        <v>146</v>
      </c>
      <c r="O867" s="37" t="s">
        <v>147</v>
      </c>
      <c r="P867" s="145">
        <f t="shared" si="66"/>
        <v>0.82843750000029104</v>
      </c>
      <c r="Q867" s="34">
        <f t="shared" si="65"/>
        <v>1500</v>
      </c>
      <c r="R867" s="145">
        <f t="shared" si="67"/>
        <v>0.72494212962962967</v>
      </c>
      <c r="S867" s="145">
        <f t="shared" si="68"/>
        <v>0.55337962962962961</v>
      </c>
      <c r="T867" s="172" t="str">
        <f t="shared" si="69"/>
        <v>Lower Valued</v>
      </c>
    </row>
    <row r="868" spans="1:20">
      <c r="A868" s="35">
        <v>44186.724942129629</v>
      </c>
      <c r="B868" s="36" t="s">
        <v>1059</v>
      </c>
      <c r="C868" s="37" t="s">
        <v>1060</v>
      </c>
      <c r="D868" s="37" t="s">
        <v>270</v>
      </c>
      <c r="E868" s="37" t="s">
        <v>271</v>
      </c>
      <c r="F868" s="37" t="s">
        <v>142</v>
      </c>
      <c r="G868" s="37" t="s">
        <v>272</v>
      </c>
      <c r="H868" s="37" t="s">
        <v>274</v>
      </c>
      <c r="I868" s="38">
        <v>1</v>
      </c>
      <c r="J868" s="38">
        <v>1</v>
      </c>
      <c r="K868" s="37" t="s">
        <v>42</v>
      </c>
      <c r="L868" s="36" t="s">
        <v>1056</v>
      </c>
      <c r="M868" s="35">
        <v>44187.553379629629</v>
      </c>
      <c r="N868" s="37" t="s">
        <v>146</v>
      </c>
      <c r="O868" s="37" t="s">
        <v>147</v>
      </c>
      <c r="P868" s="145">
        <f t="shared" si="66"/>
        <v>0.82843750000029104</v>
      </c>
      <c r="Q868" s="34">
        <f t="shared" si="65"/>
        <v>1</v>
      </c>
      <c r="R868" s="145">
        <f t="shared" si="67"/>
        <v>0.72494212962962967</v>
      </c>
      <c r="S868" s="145">
        <f t="shared" si="68"/>
        <v>0.55337962962962961</v>
      </c>
      <c r="T868" s="172" t="str">
        <f t="shared" si="69"/>
        <v>Lower Valued</v>
      </c>
    </row>
    <row r="869" spans="1:20">
      <c r="A869" s="35">
        <v>44186.617083333331</v>
      </c>
      <c r="B869" s="36" t="s">
        <v>1073</v>
      </c>
      <c r="C869" s="37" t="s">
        <v>1074</v>
      </c>
      <c r="D869" s="37" t="s">
        <v>94</v>
      </c>
      <c r="E869" s="37" t="s">
        <v>107</v>
      </c>
      <c r="F869" s="37" t="s">
        <v>142</v>
      </c>
      <c r="G869" s="37" t="s">
        <v>96</v>
      </c>
      <c r="H869" s="37" t="s">
        <v>109</v>
      </c>
      <c r="I869" s="38">
        <v>2</v>
      </c>
      <c r="J869" s="38">
        <v>11120</v>
      </c>
      <c r="K869" s="37" t="s">
        <v>42</v>
      </c>
      <c r="L869" s="36" t="s">
        <v>1071</v>
      </c>
      <c r="M869" s="35">
        <v>44187.556238425925</v>
      </c>
      <c r="N869" s="37" t="s">
        <v>146</v>
      </c>
      <c r="O869" s="37" t="s">
        <v>147</v>
      </c>
      <c r="P869" s="145">
        <f t="shared" si="66"/>
        <v>0.93915509259386454</v>
      </c>
      <c r="Q869" s="34">
        <f t="shared" si="65"/>
        <v>22240</v>
      </c>
      <c r="R869" s="145">
        <f t="shared" si="67"/>
        <v>0.61708333333333332</v>
      </c>
      <c r="S869" s="145">
        <f t="shared" si="68"/>
        <v>0.55623842592592598</v>
      </c>
      <c r="T869" s="172" t="str">
        <f t="shared" si="69"/>
        <v>High Valued</v>
      </c>
    </row>
    <row r="870" spans="1:20">
      <c r="A870" s="35">
        <v>44186.617083333331</v>
      </c>
      <c r="B870" s="36" t="s">
        <v>1073</v>
      </c>
      <c r="C870" s="37" t="s">
        <v>1074</v>
      </c>
      <c r="D870" s="37" t="s">
        <v>94</v>
      </c>
      <c r="E870" s="37" t="s">
        <v>95</v>
      </c>
      <c r="F870" s="37" t="s">
        <v>142</v>
      </c>
      <c r="G870" s="37" t="s">
        <v>96</v>
      </c>
      <c r="H870" s="37" t="s">
        <v>98</v>
      </c>
      <c r="I870" s="38">
        <v>2</v>
      </c>
      <c r="J870" s="38">
        <v>8500</v>
      </c>
      <c r="K870" s="37" t="s">
        <v>42</v>
      </c>
      <c r="L870" s="36" t="s">
        <v>1071</v>
      </c>
      <c r="M870" s="35">
        <v>44187.556238425925</v>
      </c>
      <c r="N870" s="37" t="s">
        <v>146</v>
      </c>
      <c r="O870" s="37" t="s">
        <v>147</v>
      </c>
      <c r="P870" s="145">
        <f t="shared" si="66"/>
        <v>0.93915509259386454</v>
      </c>
      <c r="Q870" s="34">
        <f t="shared" si="65"/>
        <v>17000</v>
      </c>
      <c r="R870" s="145">
        <f t="shared" si="67"/>
        <v>0.61708333333333332</v>
      </c>
      <c r="S870" s="145">
        <f t="shared" si="68"/>
        <v>0.55623842592592598</v>
      </c>
      <c r="T870" s="172" t="str">
        <f t="shared" si="69"/>
        <v>High Valued</v>
      </c>
    </row>
    <row r="871" spans="1:20">
      <c r="A871" s="35">
        <v>44186.617083333331</v>
      </c>
      <c r="B871" s="36" t="s">
        <v>1073</v>
      </c>
      <c r="C871" s="37" t="s">
        <v>1074</v>
      </c>
      <c r="D871" s="37" t="s">
        <v>164</v>
      </c>
      <c r="E871" s="37" t="s">
        <v>167</v>
      </c>
      <c r="F871" s="37" t="s">
        <v>142</v>
      </c>
      <c r="G871" s="37" t="s">
        <v>96</v>
      </c>
      <c r="H871" s="37" t="s">
        <v>723</v>
      </c>
      <c r="I871" s="38">
        <v>1</v>
      </c>
      <c r="J871" s="38">
        <v>14700</v>
      </c>
      <c r="K871" s="37" t="s">
        <v>42</v>
      </c>
      <c r="L871" s="36" t="s">
        <v>1071</v>
      </c>
      <c r="M871" s="35">
        <v>44187.556238425925</v>
      </c>
      <c r="N871" s="37" t="s">
        <v>146</v>
      </c>
      <c r="O871" s="37" t="s">
        <v>147</v>
      </c>
      <c r="P871" s="145">
        <f t="shared" si="66"/>
        <v>0.93915509259386454</v>
      </c>
      <c r="Q871" s="34">
        <f t="shared" si="65"/>
        <v>14700</v>
      </c>
      <c r="R871" s="145">
        <f t="shared" si="67"/>
        <v>0.61708333333333332</v>
      </c>
      <c r="S871" s="145">
        <f t="shared" si="68"/>
        <v>0.55623842592592598</v>
      </c>
      <c r="T871" s="172" t="str">
        <f t="shared" si="69"/>
        <v>High Valued</v>
      </c>
    </row>
    <row r="872" spans="1:20">
      <c r="A872" s="35">
        <v>44186.617083333331</v>
      </c>
      <c r="B872" s="36" t="s">
        <v>1073</v>
      </c>
      <c r="C872" s="37" t="s">
        <v>1074</v>
      </c>
      <c r="D872" s="37" t="s">
        <v>171</v>
      </c>
      <c r="E872" s="37" t="s">
        <v>172</v>
      </c>
      <c r="F872" s="37" t="s">
        <v>142</v>
      </c>
      <c r="G872" s="37" t="s">
        <v>96</v>
      </c>
      <c r="H872" s="37" t="s">
        <v>173</v>
      </c>
      <c r="I872" s="38">
        <v>1</v>
      </c>
      <c r="J872" s="38">
        <v>8500</v>
      </c>
      <c r="K872" s="37" t="s">
        <v>42</v>
      </c>
      <c r="L872" s="36" t="s">
        <v>1071</v>
      </c>
      <c r="M872" s="35">
        <v>44187.556238425925</v>
      </c>
      <c r="N872" s="37" t="s">
        <v>146</v>
      </c>
      <c r="O872" s="37" t="s">
        <v>147</v>
      </c>
      <c r="P872" s="145">
        <f t="shared" si="66"/>
        <v>0.93915509259386454</v>
      </c>
      <c r="Q872" s="34">
        <f t="shared" si="65"/>
        <v>8500</v>
      </c>
      <c r="R872" s="145">
        <f t="shared" si="67"/>
        <v>0.61708333333333332</v>
      </c>
      <c r="S872" s="145">
        <f t="shared" si="68"/>
        <v>0.55623842592592598</v>
      </c>
      <c r="T872" s="172" t="str">
        <f t="shared" si="69"/>
        <v>Lower Valued</v>
      </c>
    </row>
    <row r="873" spans="1:20">
      <c r="A873" s="35">
        <v>44186.617083333331</v>
      </c>
      <c r="B873" s="36" t="s">
        <v>1073</v>
      </c>
      <c r="C873" s="37" t="s">
        <v>1074</v>
      </c>
      <c r="D873" s="37" t="s">
        <v>171</v>
      </c>
      <c r="E873" s="37" t="s">
        <v>172</v>
      </c>
      <c r="F873" s="37" t="s">
        <v>142</v>
      </c>
      <c r="G873" s="37" t="s">
        <v>96</v>
      </c>
      <c r="H873" s="37" t="s">
        <v>174</v>
      </c>
      <c r="I873" s="38">
        <v>1</v>
      </c>
      <c r="J873" s="38">
        <v>7800</v>
      </c>
      <c r="K873" s="37" t="s">
        <v>42</v>
      </c>
      <c r="L873" s="36" t="s">
        <v>1071</v>
      </c>
      <c r="M873" s="35">
        <v>44187.556238425925</v>
      </c>
      <c r="N873" s="37" t="s">
        <v>146</v>
      </c>
      <c r="O873" s="37" t="s">
        <v>147</v>
      </c>
      <c r="P873" s="145">
        <f t="shared" si="66"/>
        <v>0.93915509259386454</v>
      </c>
      <c r="Q873" s="34">
        <f t="shared" si="65"/>
        <v>7800</v>
      </c>
      <c r="R873" s="145">
        <f t="shared" si="67"/>
        <v>0.61708333333333332</v>
      </c>
      <c r="S873" s="145">
        <f t="shared" si="68"/>
        <v>0.55623842592592598</v>
      </c>
      <c r="T873" s="172" t="str">
        <f t="shared" si="69"/>
        <v>Lower Valued</v>
      </c>
    </row>
    <row r="874" spans="1:20">
      <c r="A874" s="35">
        <v>44186.617083333331</v>
      </c>
      <c r="B874" s="36" t="s">
        <v>1073</v>
      </c>
      <c r="C874" s="37" t="s">
        <v>1074</v>
      </c>
      <c r="D874" s="37" t="s">
        <v>530</v>
      </c>
      <c r="E874" s="37" t="s">
        <v>531</v>
      </c>
      <c r="F874" s="37" t="s">
        <v>142</v>
      </c>
      <c r="G874" s="37" t="s">
        <v>532</v>
      </c>
      <c r="H874" s="37" t="s">
        <v>651</v>
      </c>
      <c r="I874" s="38">
        <v>2</v>
      </c>
      <c r="J874" s="38">
        <v>4200</v>
      </c>
      <c r="K874" s="37" t="s">
        <v>42</v>
      </c>
      <c r="L874" s="36" t="s">
        <v>1071</v>
      </c>
      <c r="M874" s="35">
        <v>44187.556238425925</v>
      </c>
      <c r="N874" s="37" t="s">
        <v>146</v>
      </c>
      <c r="O874" s="37" t="s">
        <v>147</v>
      </c>
      <c r="P874" s="145">
        <f t="shared" si="66"/>
        <v>0.93915509259386454</v>
      </c>
      <c r="Q874" s="34">
        <f t="shared" si="65"/>
        <v>8400</v>
      </c>
      <c r="R874" s="145">
        <f t="shared" si="67"/>
        <v>0.61708333333333332</v>
      </c>
      <c r="S874" s="145">
        <f t="shared" si="68"/>
        <v>0.55623842592592598</v>
      </c>
      <c r="T874" s="172" t="str">
        <f t="shared" si="69"/>
        <v>Lower Valued</v>
      </c>
    </row>
    <row r="875" spans="1:20">
      <c r="A875" s="35">
        <v>44186.394201388888</v>
      </c>
      <c r="B875" s="36" t="s">
        <v>1068</v>
      </c>
      <c r="C875" s="37" t="s">
        <v>1069</v>
      </c>
      <c r="D875" s="37" t="s">
        <v>140</v>
      </c>
      <c r="E875" s="37" t="s">
        <v>141</v>
      </c>
      <c r="F875" s="37" t="s">
        <v>142</v>
      </c>
      <c r="G875" s="37" t="s">
        <v>143</v>
      </c>
      <c r="H875" s="37" t="s">
        <v>144</v>
      </c>
      <c r="I875" s="38">
        <v>2</v>
      </c>
      <c r="J875" s="38">
        <v>11200</v>
      </c>
      <c r="K875" s="37" t="s">
        <v>42</v>
      </c>
      <c r="L875" s="36" t="s">
        <v>1062</v>
      </c>
      <c r="M875" s="35">
        <v>44187.559907407405</v>
      </c>
      <c r="N875" s="37" t="s">
        <v>146</v>
      </c>
      <c r="O875" s="37" t="s">
        <v>147</v>
      </c>
      <c r="P875" s="145">
        <f t="shared" si="66"/>
        <v>1.1657060185170849</v>
      </c>
      <c r="Q875" s="34">
        <f t="shared" si="65"/>
        <v>22400</v>
      </c>
      <c r="R875" s="145">
        <f t="shared" si="67"/>
        <v>0.39420138888888889</v>
      </c>
      <c r="S875" s="145">
        <f t="shared" si="68"/>
        <v>0.55990740740740741</v>
      </c>
      <c r="T875" s="172" t="str">
        <f t="shared" si="69"/>
        <v>High Valued</v>
      </c>
    </row>
    <row r="876" spans="1:20">
      <c r="A876" s="35">
        <v>44186.742048611108</v>
      </c>
      <c r="B876" s="36" t="s">
        <v>896</v>
      </c>
      <c r="C876" s="37" t="s">
        <v>897</v>
      </c>
      <c r="D876" s="37" t="s">
        <v>270</v>
      </c>
      <c r="E876" s="37" t="s">
        <v>271</v>
      </c>
      <c r="F876" s="37" t="s">
        <v>142</v>
      </c>
      <c r="G876" s="37" t="s">
        <v>272</v>
      </c>
      <c r="H876" s="37" t="s">
        <v>273</v>
      </c>
      <c r="I876" s="38">
        <v>1</v>
      </c>
      <c r="J876" s="38">
        <v>1500</v>
      </c>
      <c r="K876" s="37" t="s">
        <v>42</v>
      </c>
      <c r="L876" s="36" t="s">
        <v>882</v>
      </c>
      <c r="M876" s="35">
        <v>44187.589479166665</v>
      </c>
      <c r="N876" s="37" t="s">
        <v>146</v>
      </c>
      <c r="O876" s="37" t="s">
        <v>147</v>
      </c>
      <c r="P876" s="145">
        <f t="shared" si="66"/>
        <v>0.84743055555736646</v>
      </c>
      <c r="Q876" s="34">
        <f t="shared" si="65"/>
        <v>1500</v>
      </c>
      <c r="R876" s="145">
        <f t="shared" si="67"/>
        <v>0.74204861111111109</v>
      </c>
      <c r="S876" s="145">
        <f t="shared" si="68"/>
        <v>0.58947916666666667</v>
      </c>
      <c r="T876" s="172" t="str">
        <f t="shared" si="69"/>
        <v>Lower Valued</v>
      </c>
    </row>
    <row r="877" spans="1:20">
      <c r="A877" s="35">
        <v>44186.742048611108</v>
      </c>
      <c r="B877" s="36" t="s">
        <v>896</v>
      </c>
      <c r="C877" s="37" t="s">
        <v>897</v>
      </c>
      <c r="D877" s="37" t="s">
        <v>270</v>
      </c>
      <c r="E877" s="37" t="s">
        <v>271</v>
      </c>
      <c r="F877" s="37" t="s">
        <v>142</v>
      </c>
      <c r="G877" s="37" t="s">
        <v>272</v>
      </c>
      <c r="H877" s="37" t="s">
        <v>274</v>
      </c>
      <c r="I877" s="38">
        <v>1</v>
      </c>
      <c r="J877" s="38">
        <v>1</v>
      </c>
      <c r="K877" s="37" t="s">
        <v>42</v>
      </c>
      <c r="L877" s="36" t="s">
        <v>882</v>
      </c>
      <c r="M877" s="35">
        <v>44187.589479166665</v>
      </c>
      <c r="N877" s="37" t="s">
        <v>146</v>
      </c>
      <c r="O877" s="37" t="s">
        <v>147</v>
      </c>
      <c r="P877" s="145">
        <f t="shared" si="66"/>
        <v>0.84743055555736646</v>
      </c>
      <c r="Q877" s="34">
        <f t="shared" si="65"/>
        <v>1</v>
      </c>
      <c r="R877" s="145">
        <f t="shared" si="67"/>
        <v>0.74204861111111109</v>
      </c>
      <c r="S877" s="145">
        <f t="shared" si="68"/>
        <v>0.58947916666666667</v>
      </c>
      <c r="T877" s="172" t="str">
        <f t="shared" si="69"/>
        <v>Lower Valued</v>
      </c>
    </row>
    <row r="878" spans="1:20">
      <c r="A878" s="35">
        <v>44186.281550925924</v>
      </c>
      <c r="B878" s="36" t="s">
        <v>649</v>
      </c>
      <c r="C878" s="37" t="s">
        <v>650</v>
      </c>
      <c r="D878" s="37" t="s">
        <v>140</v>
      </c>
      <c r="E878" s="37" t="s">
        <v>141</v>
      </c>
      <c r="F878" s="37" t="s">
        <v>142</v>
      </c>
      <c r="G878" s="37" t="s">
        <v>143</v>
      </c>
      <c r="H878" s="37" t="s">
        <v>144</v>
      </c>
      <c r="I878" s="38">
        <v>1</v>
      </c>
      <c r="J878" s="38">
        <v>11200</v>
      </c>
      <c r="K878" s="37" t="s">
        <v>42</v>
      </c>
      <c r="L878" s="36" t="s">
        <v>638</v>
      </c>
      <c r="M878" s="35">
        <v>44187.593831018516</v>
      </c>
      <c r="N878" s="37" t="s">
        <v>146</v>
      </c>
      <c r="O878" s="37" t="s">
        <v>147</v>
      </c>
      <c r="P878" s="145">
        <f t="shared" si="66"/>
        <v>1.3122800925921183</v>
      </c>
      <c r="Q878" s="34">
        <f t="shared" si="65"/>
        <v>11200</v>
      </c>
      <c r="R878" s="145">
        <f t="shared" si="67"/>
        <v>0.28155092592592595</v>
      </c>
      <c r="S878" s="145">
        <f t="shared" si="68"/>
        <v>0.59383101851851849</v>
      </c>
      <c r="T878" s="172" t="str">
        <f t="shared" si="69"/>
        <v>High Valued</v>
      </c>
    </row>
    <row r="879" spans="1:20">
      <c r="A879" s="35">
        <v>44186.281550925924</v>
      </c>
      <c r="B879" s="36" t="s">
        <v>649</v>
      </c>
      <c r="C879" s="37" t="s">
        <v>650</v>
      </c>
      <c r="D879" s="37" t="s">
        <v>94</v>
      </c>
      <c r="E879" s="37" t="s">
        <v>95</v>
      </c>
      <c r="F879" s="37" t="s">
        <v>142</v>
      </c>
      <c r="G879" s="37" t="s">
        <v>96</v>
      </c>
      <c r="H879" s="37" t="s">
        <v>170</v>
      </c>
      <c r="I879" s="38">
        <v>2</v>
      </c>
      <c r="J879" s="38">
        <v>6750</v>
      </c>
      <c r="K879" s="37" t="s">
        <v>42</v>
      </c>
      <c r="L879" s="36" t="s">
        <v>638</v>
      </c>
      <c r="M879" s="35">
        <v>44187.593831018516</v>
      </c>
      <c r="N879" s="37" t="s">
        <v>146</v>
      </c>
      <c r="O879" s="37" t="s">
        <v>147</v>
      </c>
      <c r="P879" s="145">
        <f t="shared" si="66"/>
        <v>1.3122800925921183</v>
      </c>
      <c r="Q879" s="34">
        <f t="shared" si="65"/>
        <v>13500</v>
      </c>
      <c r="R879" s="145">
        <f t="shared" si="67"/>
        <v>0.28155092592592595</v>
      </c>
      <c r="S879" s="145">
        <f t="shared" si="68"/>
        <v>0.59383101851851849</v>
      </c>
      <c r="T879" s="172" t="str">
        <f t="shared" si="69"/>
        <v>High Valued</v>
      </c>
    </row>
    <row r="880" spans="1:20">
      <c r="A880" s="35">
        <v>44186.281550925924</v>
      </c>
      <c r="B880" s="36" t="s">
        <v>649</v>
      </c>
      <c r="C880" s="37" t="s">
        <v>650</v>
      </c>
      <c r="D880" s="37" t="s">
        <v>530</v>
      </c>
      <c r="E880" s="37" t="s">
        <v>531</v>
      </c>
      <c r="F880" s="37" t="s">
        <v>142</v>
      </c>
      <c r="G880" s="37" t="s">
        <v>532</v>
      </c>
      <c r="H880" s="37" t="s">
        <v>651</v>
      </c>
      <c r="I880" s="38">
        <v>1</v>
      </c>
      <c r="J880" s="38">
        <v>4200</v>
      </c>
      <c r="K880" s="37" t="s">
        <v>42</v>
      </c>
      <c r="L880" s="36" t="s">
        <v>638</v>
      </c>
      <c r="M880" s="35">
        <v>44187.593831018516</v>
      </c>
      <c r="N880" s="37" t="s">
        <v>146</v>
      </c>
      <c r="O880" s="37" t="s">
        <v>147</v>
      </c>
      <c r="P880" s="145">
        <f t="shared" si="66"/>
        <v>1.3122800925921183</v>
      </c>
      <c r="Q880" s="34">
        <f t="shared" si="65"/>
        <v>4200</v>
      </c>
      <c r="R880" s="145">
        <f t="shared" si="67"/>
        <v>0.28155092592592595</v>
      </c>
      <c r="S880" s="145">
        <f t="shared" si="68"/>
        <v>0.59383101851851849</v>
      </c>
      <c r="T880" s="172" t="str">
        <f t="shared" si="69"/>
        <v>Lower Valued</v>
      </c>
    </row>
    <row r="881" spans="1:20">
      <c r="A881" s="35">
        <v>44186.2815625</v>
      </c>
      <c r="B881" s="36" t="s">
        <v>649</v>
      </c>
      <c r="C881" s="37" t="s">
        <v>650</v>
      </c>
      <c r="D881" s="37" t="s">
        <v>39</v>
      </c>
      <c r="E881" s="37" t="s">
        <v>40</v>
      </c>
      <c r="F881" s="37" t="s">
        <v>142</v>
      </c>
      <c r="G881" s="37" t="s">
        <v>41</v>
      </c>
      <c r="H881" s="37" t="s">
        <v>119</v>
      </c>
      <c r="I881" s="38">
        <v>1</v>
      </c>
      <c r="J881" s="38">
        <v>4200</v>
      </c>
      <c r="K881" s="37" t="s">
        <v>42</v>
      </c>
      <c r="L881" s="36" t="s">
        <v>638</v>
      </c>
      <c r="M881" s="35">
        <v>44187.593831018516</v>
      </c>
      <c r="N881" s="37" t="s">
        <v>146</v>
      </c>
      <c r="O881" s="37" t="s">
        <v>147</v>
      </c>
      <c r="P881" s="145">
        <f t="shared" si="66"/>
        <v>1.3122685185153387</v>
      </c>
      <c r="Q881" s="34">
        <f t="shared" si="65"/>
        <v>4200</v>
      </c>
      <c r="R881" s="145">
        <f t="shared" si="67"/>
        <v>0.28156249999999999</v>
      </c>
      <c r="S881" s="145">
        <f t="shared" si="68"/>
        <v>0.59383101851851849</v>
      </c>
      <c r="T881" s="172" t="str">
        <f t="shared" si="69"/>
        <v>Lower Valued</v>
      </c>
    </row>
    <row r="882" spans="1:20">
      <c r="A882" s="35">
        <v>44186.544791666667</v>
      </c>
      <c r="B882" s="36" t="s">
        <v>157</v>
      </c>
      <c r="C882" s="37" t="s">
        <v>158</v>
      </c>
      <c r="D882" s="37" t="s">
        <v>164</v>
      </c>
      <c r="E882" s="37" t="s">
        <v>165</v>
      </c>
      <c r="F882" s="37" t="s">
        <v>142</v>
      </c>
      <c r="G882" s="37" t="s">
        <v>96</v>
      </c>
      <c r="H882" s="37" t="s">
        <v>166</v>
      </c>
      <c r="I882" s="38">
        <v>4</v>
      </c>
      <c r="J882" s="38">
        <v>3750</v>
      </c>
      <c r="K882" s="37" t="s">
        <v>42</v>
      </c>
      <c r="L882" s="36" t="s">
        <v>145</v>
      </c>
      <c r="M882" s="35">
        <v>44187.604571759257</v>
      </c>
      <c r="N882" s="37" t="s">
        <v>146</v>
      </c>
      <c r="O882" s="37" t="s">
        <v>147</v>
      </c>
      <c r="P882" s="145">
        <f t="shared" si="66"/>
        <v>1.05978009258979</v>
      </c>
      <c r="Q882" s="34">
        <f t="shared" si="65"/>
        <v>15000</v>
      </c>
      <c r="R882" s="145">
        <f t="shared" si="67"/>
        <v>0.54479166666666667</v>
      </c>
      <c r="S882" s="145">
        <f t="shared" si="68"/>
        <v>0.60457175925925932</v>
      </c>
      <c r="T882" s="172" t="str">
        <f t="shared" si="69"/>
        <v>High Valued</v>
      </c>
    </row>
    <row r="883" spans="1:20">
      <c r="A883" s="35">
        <v>44186.544791666667</v>
      </c>
      <c r="B883" s="36" t="s">
        <v>157</v>
      </c>
      <c r="C883" s="37" t="s">
        <v>158</v>
      </c>
      <c r="D883" s="37" t="s">
        <v>164</v>
      </c>
      <c r="E883" s="37" t="s">
        <v>167</v>
      </c>
      <c r="F883" s="37" t="s">
        <v>142</v>
      </c>
      <c r="G883" s="37" t="s">
        <v>96</v>
      </c>
      <c r="H883" s="37" t="s">
        <v>168</v>
      </c>
      <c r="I883" s="38">
        <v>1</v>
      </c>
      <c r="J883" s="38">
        <v>9100</v>
      </c>
      <c r="K883" s="37" t="s">
        <v>42</v>
      </c>
      <c r="L883" s="36" t="s">
        <v>145</v>
      </c>
      <c r="M883" s="35">
        <v>44187.604571759257</v>
      </c>
      <c r="N883" s="37" t="s">
        <v>146</v>
      </c>
      <c r="O883" s="37" t="s">
        <v>147</v>
      </c>
      <c r="P883" s="145">
        <f t="shared" si="66"/>
        <v>1.05978009258979</v>
      </c>
      <c r="Q883" s="34">
        <f t="shared" si="65"/>
        <v>9100</v>
      </c>
      <c r="R883" s="145">
        <f t="shared" si="67"/>
        <v>0.54479166666666667</v>
      </c>
      <c r="S883" s="145">
        <f t="shared" si="68"/>
        <v>0.60457175925925932</v>
      </c>
      <c r="T883" s="172" t="str">
        <f t="shared" si="69"/>
        <v>Lower Valued</v>
      </c>
    </row>
    <row r="884" spans="1:20">
      <c r="A884" s="35">
        <v>44186.544791666667</v>
      </c>
      <c r="B884" s="36" t="s">
        <v>157</v>
      </c>
      <c r="C884" s="37" t="s">
        <v>158</v>
      </c>
      <c r="D884" s="37" t="s">
        <v>164</v>
      </c>
      <c r="E884" s="37" t="s">
        <v>167</v>
      </c>
      <c r="F884" s="37" t="s">
        <v>142</v>
      </c>
      <c r="G884" s="37" t="s">
        <v>96</v>
      </c>
      <c r="H884" s="37" t="s">
        <v>169</v>
      </c>
      <c r="I884" s="38">
        <v>1</v>
      </c>
      <c r="J884" s="38">
        <v>10650</v>
      </c>
      <c r="K884" s="37" t="s">
        <v>42</v>
      </c>
      <c r="L884" s="36" t="s">
        <v>145</v>
      </c>
      <c r="M884" s="35">
        <v>44187.604571759257</v>
      </c>
      <c r="N884" s="37" t="s">
        <v>146</v>
      </c>
      <c r="O884" s="37" t="s">
        <v>147</v>
      </c>
      <c r="P884" s="145">
        <f t="shared" si="66"/>
        <v>1.05978009258979</v>
      </c>
      <c r="Q884" s="34">
        <f t="shared" si="65"/>
        <v>10650</v>
      </c>
      <c r="R884" s="145">
        <f t="shared" si="67"/>
        <v>0.54479166666666667</v>
      </c>
      <c r="S884" s="145">
        <f t="shared" si="68"/>
        <v>0.60457175925925932</v>
      </c>
      <c r="T884" s="172" t="str">
        <f t="shared" si="69"/>
        <v>High Valued</v>
      </c>
    </row>
    <row r="885" spans="1:20">
      <c r="A885" s="35">
        <v>44186.544803240744</v>
      </c>
      <c r="B885" s="36" t="s">
        <v>157</v>
      </c>
      <c r="C885" s="37" t="s">
        <v>158</v>
      </c>
      <c r="D885" s="37" t="s">
        <v>94</v>
      </c>
      <c r="E885" s="37" t="s">
        <v>95</v>
      </c>
      <c r="F885" s="37" t="s">
        <v>142</v>
      </c>
      <c r="G885" s="37" t="s">
        <v>96</v>
      </c>
      <c r="H885" s="37" t="s">
        <v>170</v>
      </c>
      <c r="I885" s="38">
        <v>2</v>
      </c>
      <c r="J885" s="38">
        <v>6750</v>
      </c>
      <c r="K885" s="37" t="s">
        <v>42</v>
      </c>
      <c r="L885" s="36" t="s">
        <v>145</v>
      </c>
      <c r="M885" s="35">
        <v>44187.604571759257</v>
      </c>
      <c r="N885" s="37" t="s">
        <v>146</v>
      </c>
      <c r="O885" s="37" t="s">
        <v>147</v>
      </c>
      <c r="P885" s="145">
        <f t="shared" si="66"/>
        <v>1.0597685185130103</v>
      </c>
      <c r="Q885" s="34">
        <f t="shared" si="65"/>
        <v>13500</v>
      </c>
      <c r="R885" s="145">
        <f t="shared" si="67"/>
        <v>0.54480324074074071</v>
      </c>
      <c r="S885" s="145">
        <f t="shared" si="68"/>
        <v>0.60457175925925932</v>
      </c>
      <c r="T885" s="172" t="str">
        <f t="shared" si="69"/>
        <v>High Valued</v>
      </c>
    </row>
    <row r="886" spans="1:20">
      <c r="A886" s="35">
        <v>44186.544803240744</v>
      </c>
      <c r="B886" s="36" t="s">
        <v>157</v>
      </c>
      <c r="C886" s="37" t="s">
        <v>158</v>
      </c>
      <c r="D886" s="37" t="s">
        <v>171</v>
      </c>
      <c r="E886" s="37" t="s">
        <v>172</v>
      </c>
      <c r="F886" s="37" t="s">
        <v>142</v>
      </c>
      <c r="G886" s="37" t="s">
        <v>96</v>
      </c>
      <c r="H886" s="37" t="s">
        <v>173</v>
      </c>
      <c r="I886" s="38">
        <v>1</v>
      </c>
      <c r="J886" s="38">
        <v>8500</v>
      </c>
      <c r="K886" s="37" t="s">
        <v>42</v>
      </c>
      <c r="L886" s="36" t="s">
        <v>145</v>
      </c>
      <c r="M886" s="35">
        <v>44187.604571759257</v>
      </c>
      <c r="N886" s="37" t="s">
        <v>146</v>
      </c>
      <c r="O886" s="37" t="s">
        <v>147</v>
      </c>
      <c r="P886" s="145">
        <f t="shared" si="66"/>
        <v>1.0597685185130103</v>
      </c>
      <c r="Q886" s="34">
        <f t="shared" si="65"/>
        <v>8500</v>
      </c>
      <c r="R886" s="145">
        <f t="shared" si="67"/>
        <v>0.54480324074074071</v>
      </c>
      <c r="S886" s="145">
        <f t="shared" si="68"/>
        <v>0.60457175925925932</v>
      </c>
      <c r="T886" s="172" t="str">
        <f t="shared" si="69"/>
        <v>Lower Valued</v>
      </c>
    </row>
    <row r="887" spans="1:20">
      <c r="A887" s="35">
        <v>44186.544803240744</v>
      </c>
      <c r="B887" s="36" t="s">
        <v>157</v>
      </c>
      <c r="C887" s="37" t="s">
        <v>158</v>
      </c>
      <c r="D887" s="37" t="s">
        <v>171</v>
      </c>
      <c r="E887" s="37" t="s">
        <v>172</v>
      </c>
      <c r="F887" s="37" t="s">
        <v>142</v>
      </c>
      <c r="G887" s="37" t="s">
        <v>96</v>
      </c>
      <c r="H887" s="37" t="s">
        <v>174</v>
      </c>
      <c r="I887" s="38">
        <v>1</v>
      </c>
      <c r="J887" s="38">
        <v>7800</v>
      </c>
      <c r="K887" s="37" t="s">
        <v>42</v>
      </c>
      <c r="L887" s="36" t="s">
        <v>145</v>
      </c>
      <c r="M887" s="35">
        <v>44187.604571759257</v>
      </c>
      <c r="N887" s="37" t="s">
        <v>146</v>
      </c>
      <c r="O887" s="37" t="s">
        <v>147</v>
      </c>
      <c r="P887" s="145">
        <f t="shared" si="66"/>
        <v>1.0597685185130103</v>
      </c>
      <c r="Q887" s="34">
        <f t="shared" si="65"/>
        <v>7800</v>
      </c>
      <c r="R887" s="145">
        <f t="shared" si="67"/>
        <v>0.54480324074074071</v>
      </c>
      <c r="S887" s="145">
        <f t="shared" si="68"/>
        <v>0.60457175925925932</v>
      </c>
      <c r="T887" s="172" t="str">
        <f t="shared" si="69"/>
        <v>Lower Valued</v>
      </c>
    </row>
    <row r="888" spans="1:20">
      <c r="A888" s="35">
        <v>44186.635092592594</v>
      </c>
      <c r="B888" s="36" t="s">
        <v>830</v>
      </c>
      <c r="C888" s="37" t="s">
        <v>831</v>
      </c>
      <c r="D888" s="37" t="s">
        <v>94</v>
      </c>
      <c r="E888" s="37" t="s">
        <v>95</v>
      </c>
      <c r="F888" s="37" t="s">
        <v>142</v>
      </c>
      <c r="G888" s="37" t="s">
        <v>96</v>
      </c>
      <c r="H888" s="37" t="s">
        <v>98</v>
      </c>
      <c r="I888" s="38">
        <v>1</v>
      </c>
      <c r="J888" s="38">
        <v>8500</v>
      </c>
      <c r="K888" s="37" t="s">
        <v>42</v>
      </c>
      <c r="L888" s="36" t="s">
        <v>829</v>
      </c>
      <c r="M888" s="35">
        <v>44187.624131944445</v>
      </c>
      <c r="N888" s="37" t="s">
        <v>146</v>
      </c>
      <c r="O888" s="37" t="s">
        <v>147</v>
      </c>
      <c r="P888" s="145">
        <f t="shared" si="66"/>
        <v>0.98903935185080627</v>
      </c>
      <c r="Q888" s="34">
        <f t="shared" si="65"/>
        <v>8500</v>
      </c>
      <c r="R888" s="145">
        <f t="shared" si="67"/>
        <v>0.63509259259259265</v>
      </c>
      <c r="S888" s="145">
        <f t="shared" si="68"/>
        <v>0.62413194444444442</v>
      </c>
      <c r="T888" s="172" t="str">
        <f t="shared" si="69"/>
        <v>Lower Valued</v>
      </c>
    </row>
    <row r="889" spans="1:20">
      <c r="A889" s="35">
        <v>44186.635092592594</v>
      </c>
      <c r="B889" s="36" t="s">
        <v>830</v>
      </c>
      <c r="C889" s="37" t="s">
        <v>831</v>
      </c>
      <c r="D889" s="37" t="s">
        <v>94</v>
      </c>
      <c r="E889" s="37" t="s">
        <v>95</v>
      </c>
      <c r="F889" s="37" t="s">
        <v>142</v>
      </c>
      <c r="G889" s="37" t="s">
        <v>96</v>
      </c>
      <c r="H889" s="37" t="s">
        <v>97</v>
      </c>
      <c r="I889" s="38">
        <v>0.5</v>
      </c>
      <c r="J889" s="38">
        <v>19170</v>
      </c>
      <c r="K889" s="37" t="s">
        <v>42</v>
      </c>
      <c r="L889" s="36" t="s">
        <v>829</v>
      </c>
      <c r="M889" s="35">
        <v>44187.624131944445</v>
      </c>
      <c r="N889" s="37" t="s">
        <v>146</v>
      </c>
      <c r="O889" s="37" t="s">
        <v>147</v>
      </c>
      <c r="P889" s="145">
        <f t="shared" si="66"/>
        <v>0.98903935185080627</v>
      </c>
      <c r="Q889" s="34">
        <f t="shared" si="65"/>
        <v>9585</v>
      </c>
      <c r="R889" s="145">
        <f t="shared" si="67"/>
        <v>0.63509259259259265</v>
      </c>
      <c r="S889" s="145">
        <f t="shared" si="68"/>
        <v>0.62413194444444442</v>
      </c>
      <c r="T889" s="172" t="str">
        <f t="shared" si="69"/>
        <v>Lower Valued</v>
      </c>
    </row>
    <row r="890" spans="1:20">
      <c r="A890" s="35">
        <v>44186.635092592594</v>
      </c>
      <c r="B890" s="36" t="s">
        <v>830</v>
      </c>
      <c r="C890" s="37" t="s">
        <v>831</v>
      </c>
      <c r="D890" s="37" t="s">
        <v>164</v>
      </c>
      <c r="E890" s="37" t="s">
        <v>167</v>
      </c>
      <c r="F890" s="37" t="s">
        <v>142</v>
      </c>
      <c r="G890" s="37" t="s">
        <v>96</v>
      </c>
      <c r="H890" s="37" t="s">
        <v>169</v>
      </c>
      <c r="I890" s="38">
        <v>1</v>
      </c>
      <c r="J890" s="38">
        <v>10650</v>
      </c>
      <c r="K890" s="37" t="s">
        <v>42</v>
      </c>
      <c r="L890" s="36" t="s">
        <v>829</v>
      </c>
      <c r="M890" s="35">
        <v>44187.624131944445</v>
      </c>
      <c r="N890" s="37" t="s">
        <v>146</v>
      </c>
      <c r="O890" s="37" t="s">
        <v>147</v>
      </c>
      <c r="P890" s="145">
        <f t="shared" si="66"/>
        <v>0.98903935185080627</v>
      </c>
      <c r="Q890" s="34">
        <f t="shared" si="65"/>
        <v>10650</v>
      </c>
      <c r="R890" s="145">
        <f t="shared" si="67"/>
        <v>0.63509259259259265</v>
      </c>
      <c r="S890" s="145">
        <f t="shared" si="68"/>
        <v>0.62413194444444442</v>
      </c>
      <c r="T890" s="172" t="str">
        <f t="shared" si="69"/>
        <v>High Valued</v>
      </c>
    </row>
    <row r="891" spans="1:20">
      <c r="A891" s="35">
        <v>44186.635092592594</v>
      </c>
      <c r="B891" s="36" t="s">
        <v>830</v>
      </c>
      <c r="C891" s="37" t="s">
        <v>831</v>
      </c>
      <c r="D891" s="37" t="s">
        <v>140</v>
      </c>
      <c r="E891" s="37" t="s">
        <v>141</v>
      </c>
      <c r="F891" s="37" t="s">
        <v>142</v>
      </c>
      <c r="G891" s="37" t="s">
        <v>143</v>
      </c>
      <c r="H891" s="37" t="s">
        <v>436</v>
      </c>
      <c r="I891" s="38">
        <v>1</v>
      </c>
      <c r="J891" s="38">
        <v>9350</v>
      </c>
      <c r="K891" s="37" t="s">
        <v>42</v>
      </c>
      <c r="L891" s="36" t="s">
        <v>829</v>
      </c>
      <c r="M891" s="35">
        <v>44187.624131944445</v>
      </c>
      <c r="N891" s="37" t="s">
        <v>146</v>
      </c>
      <c r="O891" s="37" t="s">
        <v>147</v>
      </c>
      <c r="P891" s="145">
        <f t="shared" si="66"/>
        <v>0.98903935185080627</v>
      </c>
      <c r="Q891" s="34">
        <f t="shared" si="65"/>
        <v>9350</v>
      </c>
      <c r="R891" s="145">
        <f t="shared" si="67"/>
        <v>0.63509259259259265</v>
      </c>
      <c r="S891" s="145">
        <f t="shared" si="68"/>
        <v>0.62413194444444442</v>
      </c>
      <c r="T891" s="172" t="str">
        <f t="shared" si="69"/>
        <v>Lower Valued</v>
      </c>
    </row>
    <row r="892" spans="1:20">
      <c r="A892" s="35">
        <v>44186.744722222225</v>
      </c>
      <c r="B892" s="36" t="s">
        <v>235</v>
      </c>
      <c r="C892" s="37" t="s">
        <v>186</v>
      </c>
      <c r="D892" s="37" t="s">
        <v>39</v>
      </c>
      <c r="E892" s="37" t="s">
        <v>40</v>
      </c>
      <c r="F892" s="37" t="s">
        <v>142</v>
      </c>
      <c r="G892" s="37" t="s">
        <v>41</v>
      </c>
      <c r="H892" s="37" t="s">
        <v>76</v>
      </c>
      <c r="I892" s="38">
        <v>10</v>
      </c>
      <c r="J892" s="38">
        <v>2080</v>
      </c>
      <c r="K892" s="37" t="s">
        <v>42</v>
      </c>
      <c r="L892" s="36" t="s">
        <v>190</v>
      </c>
      <c r="M892" s="35">
        <v>44187.63077546296</v>
      </c>
      <c r="N892" s="37" t="s">
        <v>146</v>
      </c>
      <c r="O892" s="37" t="s">
        <v>54</v>
      </c>
      <c r="P892" s="145">
        <f t="shared" si="66"/>
        <v>0.88605324073432712</v>
      </c>
      <c r="Q892" s="34">
        <f t="shared" si="65"/>
        <v>20800</v>
      </c>
      <c r="R892" s="145">
        <f t="shared" si="67"/>
        <v>0.74472222222222229</v>
      </c>
      <c r="S892" s="145">
        <f t="shared" si="68"/>
        <v>0.63077546296296294</v>
      </c>
      <c r="T892" s="172" t="str">
        <f t="shared" si="69"/>
        <v>High Valued</v>
      </c>
    </row>
    <row r="893" spans="1:20">
      <c r="A893" s="35">
        <v>44186.611168981479</v>
      </c>
      <c r="B893" s="36" t="s">
        <v>1259</v>
      </c>
      <c r="C893" s="37" t="s">
        <v>1260</v>
      </c>
      <c r="D893" s="37" t="s">
        <v>164</v>
      </c>
      <c r="E893" s="37" t="s">
        <v>167</v>
      </c>
      <c r="F893" s="37" t="s">
        <v>142</v>
      </c>
      <c r="G893" s="37" t="s">
        <v>96</v>
      </c>
      <c r="H893" s="37" t="s">
        <v>169</v>
      </c>
      <c r="I893" s="38">
        <v>1</v>
      </c>
      <c r="J893" s="38">
        <v>10650</v>
      </c>
      <c r="K893" s="37" t="s">
        <v>42</v>
      </c>
      <c r="L893" s="36" t="s">
        <v>1247</v>
      </c>
      <c r="M893" s="35">
        <v>44187.631064814814</v>
      </c>
      <c r="N893" s="37" t="s">
        <v>146</v>
      </c>
      <c r="O893" s="37" t="s">
        <v>147</v>
      </c>
      <c r="P893" s="145">
        <f t="shared" si="66"/>
        <v>1.0198958333348855</v>
      </c>
      <c r="Q893" s="34">
        <f t="shared" si="65"/>
        <v>10650</v>
      </c>
      <c r="R893" s="145">
        <f t="shared" si="67"/>
        <v>0.61116898148148147</v>
      </c>
      <c r="S893" s="145">
        <f t="shared" si="68"/>
        <v>0.6310648148148148</v>
      </c>
      <c r="T893" s="172" t="str">
        <f t="shared" si="69"/>
        <v>High Valued</v>
      </c>
    </row>
    <row r="894" spans="1:20">
      <c r="A894" s="35">
        <v>44186.454884259256</v>
      </c>
      <c r="B894" s="36" t="s">
        <v>895</v>
      </c>
      <c r="C894" s="37" t="s">
        <v>537</v>
      </c>
      <c r="D894" s="37" t="s">
        <v>39</v>
      </c>
      <c r="E894" s="37" t="s">
        <v>40</v>
      </c>
      <c r="F894" s="37" t="s">
        <v>142</v>
      </c>
      <c r="G894" s="37" t="s">
        <v>41</v>
      </c>
      <c r="H894" s="37" t="s">
        <v>76</v>
      </c>
      <c r="I894" s="38">
        <v>5</v>
      </c>
      <c r="J894" s="38">
        <v>2080</v>
      </c>
      <c r="K894" s="37" t="s">
        <v>42</v>
      </c>
      <c r="L894" s="36" t="s">
        <v>882</v>
      </c>
      <c r="M894" s="35">
        <v>44187.697129629632</v>
      </c>
      <c r="N894" s="37" t="s">
        <v>146</v>
      </c>
      <c r="O894" s="37" t="s">
        <v>147</v>
      </c>
      <c r="P894" s="145">
        <f t="shared" si="66"/>
        <v>1.2422453703766223</v>
      </c>
      <c r="Q894" s="34">
        <f t="shared" si="65"/>
        <v>10400</v>
      </c>
      <c r="R894" s="145">
        <f t="shared" si="67"/>
        <v>0.45488425925925924</v>
      </c>
      <c r="S894" s="145">
        <f t="shared" si="68"/>
        <v>0.69712962962962965</v>
      </c>
      <c r="T894" s="172" t="str">
        <f t="shared" si="69"/>
        <v>High Valued</v>
      </c>
    </row>
    <row r="895" spans="1:20">
      <c r="A895" s="35">
        <v>44186.454884259256</v>
      </c>
      <c r="B895" s="36" t="s">
        <v>895</v>
      </c>
      <c r="C895" s="37" t="s">
        <v>537</v>
      </c>
      <c r="D895" s="37" t="s">
        <v>39</v>
      </c>
      <c r="E895" s="37" t="s">
        <v>40</v>
      </c>
      <c r="F895" s="37" t="s">
        <v>142</v>
      </c>
      <c r="G895" s="37" t="s">
        <v>41</v>
      </c>
      <c r="H895" s="37" t="s">
        <v>89</v>
      </c>
      <c r="I895" s="38">
        <v>3</v>
      </c>
      <c r="J895" s="38">
        <v>3180</v>
      </c>
      <c r="K895" s="37" t="s">
        <v>42</v>
      </c>
      <c r="L895" s="36" t="s">
        <v>882</v>
      </c>
      <c r="M895" s="35">
        <v>44187.697129629632</v>
      </c>
      <c r="N895" s="37" t="s">
        <v>146</v>
      </c>
      <c r="O895" s="37" t="s">
        <v>147</v>
      </c>
      <c r="P895" s="145">
        <f t="shared" si="66"/>
        <v>1.2422453703766223</v>
      </c>
      <c r="Q895" s="34">
        <f t="shared" si="65"/>
        <v>9540</v>
      </c>
      <c r="R895" s="145">
        <f t="shared" si="67"/>
        <v>0.45488425925925924</v>
      </c>
      <c r="S895" s="145">
        <f t="shared" si="68"/>
        <v>0.69712962962962965</v>
      </c>
      <c r="T895" s="172" t="str">
        <f t="shared" si="69"/>
        <v>Lower Valued</v>
      </c>
    </row>
    <row r="896" spans="1:20">
      <c r="A896" s="35">
        <v>44186.454895833333</v>
      </c>
      <c r="B896" s="36" t="s">
        <v>895</v>
      </c>
      <c r="C896" s="37" t="s">
        <v>537</v>
      </c>
      <c r="D896" s="37" t="s">
        <v>94</v>
      </c>
      <c r="E896" s="37" t="s">
        <v>95</v>
      </c>
      <c r="F896" s="37" t="s">
        <v>142</v>
      </c>
      <c r="G896" s="37" t="s">
        <v>96</v>
      </c>
      <c r="H896" s="37" t="s">
        <v>170</v>
      </c>
      <c r="I896" s="38">
        <v>5</v>
      </c>
      <c r="J896" s="38">
        <v>6750</v>
      </c>
      <c r="K896" s="37" t="s">
        <v>42</v>
      </c>
      <c r="L896" s="36" t="s">
        <v>882</v>
      </c>
      <c r="M896" s="35">
        <v>44187.697129629632</v>
      </c>
      <c r="N896" s="37" t="s">
        <v>146</v>
      </c>
      <c r="O896" s="37" t="s">
        <v>147</v>
      </c>
      <c r="P896" s="145">
        <f t="shared" si="66"/>
        <v>1.2422337962998427</v>
      </c>
      <c r="Q896" s="34">
        <f t="shared" si="65"/>
        <v>33750</v>
      </c>
      <c r="R896" s="145">
        <f t="shared" si="67"/>
        <v>0.45489583333333333</v>
      </c>
      <c r="S896" s="145">
        <f t="shared" si="68"/>
        <v>0.69712962962962965</v>
      </c>
      <c r="T896" s="172" t="str">
        <f t="shared" si="69"/>
        <v>High Valued</v>
      </c>
    </row>
    <row r="897" spans="1:20">
      <c r="A897" s="35">
        <v>44186.454895833333</v>
      </c>
      <c r="B897" s="36" t="s">
        <v>895</v>
      </c>
      <c r="C897" s="37" t="s">
        <v>537</v>
      </c>
      <c r="D897" s="37" t="s">
        <v>140</v>
      </c>
      <c r="E897" s="37" t="s">
        <v>141</v>
      </c>
      <c r="F897" s="37" t="s">
        <v>142</v>
      </c>
      <c r="G897" s="37" t="s">
        <v>143</v>
      </c>
      <c r="H897" s="37" t="s">
        <v>144</v>
      </c>
      <c r="I897" s="38">
        <v>1</v>
      </c>
      <c r="J897" s="38">
        <v>11200</v>
      </c>
      <c r="K897" s="37" t="s">
        <v>42</v>
      </c>
      <c r="L897" s="36" t="s">
        <v>882</v>
      </c>
      <c r="M897" s="35">
        <v>44187.697129629632</v>
      </c>
      <c r="N897" s="37" t="s">
        <v>146</v>
      </c>
      <c r="O897" s="37" t="s">
        <v>147</v>
      </c>
      <c r="P897" s="145">
        <f t="shared" si="66"/>
        <v>1.2422337962998427</v>
      </c>
      <c r="Q897" s="34">
        <f t="shared" si="65"/>
        <v>11200</v>
      </c>
      <c r="R897" s="145">
        <f t="shared" si="67"/>
        <v>0.45489583333333333</v>
      </c>
      <c r="S897" s="145">
        <f t="shared" si="68"/>
        <v>0.69712962962962965</v>
      </c>
      <c r="T897" s="172" t="str">
        <f t="shared" si="69"/>
        <v>High Valued</v>
      </c>
    </row>
    <row r="898" spans="1:20">
      <c r="A898" s="35">
        <v>44186.682858796295</v>
      </c>
      <c r="B898" s="36" t="s">
        <v>1243</v>
      </c>
      <c r="C898" s="37" t="s">
        <v>1244</v>
      </c>
      <c r="D898" s="37" t="s">
        <v>270</v>
      </c>
      <c r="E898" s="37" t="s">
        <v>271</v>
      </c>
      <c r="F898" s="37" t="s">
        <v>142</v>
      </c>
      <c r="G898" s="37" t="s">
        <v>272</v>
      </c>
      <c r="H898" s="37" t="s">
        <v>273</v>
      </c>
      <c r="I898" s="38">
        <v>1</v>
      </c>
      <c r="J898" s="38">
        <v>1500</v>
      </c>
      <c r="K898" s="37" t="s">
        <v>42</v>
      </c>
      <c r="L898" s="36" t="s">
        <v>1238</v>
      </c>
      <c r="M898" s="35">
        <v>44187.717592592591</v>
      </c>
      <c r="N898" s="37" t="s">
        <v>146</v>
      </c>
      <c r="O898" s="37" t="s">
        <v>147</v>
      </c>
      <c r="P898" s="145">
        <f t="shared" si="66"/>
        <v>1.0347337962957681</v>
      </c>
      <c r="Q898" s="34">
        <f t="shared" ref="Q898:Q961" si="70">J898*I898</f>
        <v>1500</v>
      </c>
      <c r="R898" s="145">
        <f t="shared" si="67"/>
        <v>0.68285879629629631</v>
      </c>
      <c r="S898" s="145">
        <f t="shared" si="68"/>
        <v>0.71759259259259256</v>
      </c>
      <c r="T898" s="172" t="str">
        <f t="shared" si="69"/>
        <v>Lower Valued</v>
      </c>
    </row>
    <row r="899" spans="1:20">
      <c r="A899" s="35">
        <v>44186.682858796295</v>
      </c>
      <c r="B899" s="36" t="s">
        <v>1243</v>
      </c>
      <c r="C899" s="37" t="s">
        <v>1244</v>
      </c>
      <c r="D899" s="37" t="s">
        <v>270</v>
      </c>
      <c r="E899" s="37" t="s">
        <v>271</v>
      </c>
      <c r="F899" s="37" t="s">
        <v>142</v>
      </c>
      <c r="G899" s="37" t="s">
        <v>272</v>
      </c>
      <c r="H899" s="37" t="s">
        <v>274</v>
      </c>
      <c r="I899" s="38">
        <v>1</v>
      </c>
      <c r="J899" s="38">
        <v>1</v>
      </c>
      <c r="K899" s="37" t="s">
        <v>42</v>
      </c>
      <c r="L899" s="36" t="s">
        <v>1238</v>
      </c>
      <c r="M899" s="35">
        <v>44187.717592592591</v>
      </c>
      <c r="N899" s="37" t="s">
        <v>146</v>
      </c>
      <c r="O899" s="37" t="s">
        <v>147</v>
      </c>
      <c r="P899" s="145">
        <f t="shared" ref="P899:P962" si="71">IF(M899="","00:00:00",M899-A899)</f>
        <v>1.0347337962957681</v>
      </c>
      <c r="Q899" s="34">
        <f t="shared" si="70"/>
        <v>1</v>
      </c>
      <c r="R899" s="145">
        <f t="shared" ref="R899:R962" si="72">TIMEVALUE(TEXT(A899,"HH:MM:SS"))</f>
        <v>0.68285879629629631</v>
      </c>
      <c r="S899" s="145">
        <f t="shared" ref="S899:S962" si="73">IF(M899="","-",TIMEVALUE(TEXT(M899,"HH:MM:SS")))</f>
        <v>0.71759259259259256</v>
      </c>
      <c r="T899" s="172" t="str">
        <f t="shared" ref="T899:T962" si="74">IF(Q899 &gt; 10000, "High Valued", "Lower Valued")</f>
        <v>Lower Valued</v>
      </c>
    </row>
    <row r="900" spans="1:20">
      <c r="A900" s="35">
        <v>44185.950636574074</v>
      </c>
      <c r="B900" s="36" t="s">
        <v>1014</v>
      </c>
      <c r="C900" s="37" t="s">
        <v>1015</v>
      </c>
      <c r="D900" s="37" t="s">
        <v>164</v>
      </c>
      <c r="E900" s="37" t="s">
        <v>167</v>
      </c>
      <c r="F900" s="37" t="s">
        <v>142</v>
      </c>
      <c r="G900" s="37" t="s">
        <v>96</v>
      </c>
      <c r="H900" s="37" t="s">
        <v>169</v>
      </c>
      <c r="I900" s="38">
        <v>1</v>
      </c>
      <c r="J900" s="38">
        <v>10650</v>
      </c>
      <c r="K900" s="37" t="s">
        <v>42</v>
      </c>
      <c r="L900" s="36" t="s">
        <v>1012</v>
      </c>
      <c r="M900" s="35">
        <v>44187.728263888886</v>
      </c>
      <c r="N900" s="37" t="s">
        <v>146</v>
      </c>
      <c r="O900" s="37" t="s">
        <v>54</v>
      </c>
      <c r="P900" s="145">
        <f t="shared" si="71"/>
        <v>1.7776273148119799</v>
      </c>
      <c r="Q900" s="34">
        <f t="shared" si="70"/>
        <v>10650</v>
      </c>
      <c r="R900" s="145">
        <f t="shared" si="72"/>
        <v>0.95063657407407398</v>
      </c>
      <c r="S900" s="145">
        <f t="shared" si="73"/>
        <v>0.72826388888888882</v>
      </c>
      <c r="T900" s="172" t="str">
        <f t="shared" si="74"/>
        <v>High Valued</v>
      </c>
    </row>
    <row r="901" spans="1:20">
      <c r="A901" s="35">
        <v>44185.950636574074</v>
      </c>
      <c r="B901" s="36" t="s">
        <v>1014</v>
      </c>
      <c r="C901" s="37" t="s">
        <v>1015</v>
      </c>
      <c r="D901" s="37" t="s">
        <v>140</v>
      </c>
      <c r="E901" s="37" t="s">
        <v>214</v>
      </c>
      <c r="F901" s="37" t="s">
        <v>142</v>
      </c>
      <c r="G901" s="37" t="s">
        <v>114</v>
      </c>
      <c r="H901" s="37" t="s">
        <v>225</v>
      </c>
      <c r="I901" s="38">
        <v>1</v>
      </c>
      <c r="J901" s="38">
        <v>7050</v>
      </c>
      <c r="K901" s="37" t="s">
        <v>42</v>
      </c>
      <c r="L901" s="36" t="s">
        <v>1012</v>
      </c>
      <c r="M901" s="35">
        <v>44187.728263888886</v>
      </c>
      <c r="N901" s="37" t="s">
        <v>146</v>
      </c>
      <c r="O901" s="37" t="s">
        <v>54</v>
      </c>
      <c r="P901" s="145">
        <f t="shared" si="71"/>
        <v>1.7776273148119799</v>
      </c>
      <c r="Q901" s="34">
        <f t="shared" si="70"/>
        <v>7050</v>
      </c>
      <c r="R901" s="145">
        <f t="shared" si="72"/>
        <v>0.95063657407407398</v>
      </c>
      <c r="S901" s="145">
        <f t="shared" si="73"/>
        <v>0.72826388888888882</v>
      </c>
      <c r="T901" s="172" t="str">
        <f t="shared" si="74"/>
        <v>Lower Valued</v>
      </c>
    </row>
    <row r="902" spans="1:20">
      <c r="A902" s="35">
        <v>44185.950636574074</v>
      </c>
      <c r="B902" s="36" t="s">
        <v>1014</v>
      </c>
      <c r="C902" s="37" t="s">
        <v>1015</v>
      </c>
      <c r="D902" s="37" t="s">
        <v>94</v>
      </c>
      <c r="E902" s="37" t="s">
        <v>95</v>
      </c>
      <c r="F902" s="37" t="s">
        <v>142</v>
      </c>
      <c r="G902" s="37" t="s">
        <v>96</v>
      </c>
      <c r="H902" s="37" t="s">
        <v>170</v>
      </c>
      <c r="I902" s="38">
        <v>1.25</v>
      </c>
      <c r="J902" s="38">
        <v>6750</v>
      </c>
      <c r="K902" s="37" t="s">
        <v>42</v>
      </c>
      <c r="L902" s="36" t="s">
        <v>1012</v>
      </c>
      <c r="M902" s="35">
        <v>44187.728263888886</v>
      </c>
      <c r="N902" s="37" t="s">
        <v>146</v>
      </c>
      <c r="O902" s="37" t="s">
        <v>54</v>
      </c>
      <c r="P902" s="145">
        <f t="shared" si="71"/>
        <v>1.7776273148119799</v>
      </c>
      <c r="Q902" s="34">
        <f t="shared" si="70"/>
        <v>8437.5</v>
      </c>
      <c r="R902" s="145">
        <f t="shared" si="72"/>
        <v>0.95063657407407398</v>
      </c>
      <c r="S902" s="145">
        <f t="shared" si="73"/>
        <v>0.72826388888888882</v>
      </c>
      <c r="T902" s="172" t="str">
        <f t="shared" si="74"/>
        <v>Lower Valued</v>
      </c>
    </row>
    <row r="903" spans="1:20">
      <c r="A903" s="35">
        <v>44185.950636574074</v>
      </c>
      <c r="B903" s="36" t="s">
        <v>1014</v>
      </c>
      <c r="C903" s="37" t="s">
        <v>1015</v>
      </c>
      <c r="D903" s="37" t="s">
        <v>171</v>
      </c>
      <c r="E903" s="37" t="s">
        <v>172</v>
      </c>
      <c r="F903" s="37" t="s">
        <v>142</v>
      </c>
      <c r="G903" s="37" t="s">
        <v>96</v>
      </c>
      <c r="H903" s="37" t="s">
        <v>173</v>
      </c>
      <c r="I903" s="38">
        <v>1</v>
      </c>
      <c r="J903" s="38">
        <v>8500</v>
      </c>
      <c r="K903" s="37" t="s">
        <v>42</v>
      </c>
      <c r="L903" s="36" t="s">
        <v>1012</v>
      </c>
      <c r="M903" s="35">
        <v>44187.728263888886</v>
      </c>
      <c r="N903" s="37" t="s">
        <v>146</v>
      </c>
      <c r="O903" s="37" t="s">
        <v>54</v>
      </c>
      <c r="P903" s="145">
        <f t="shared" si="71"/>
        <v>1.7776273148119799</v>
      </c>
      <c r="Q903" s="34">
        <f t="shared" si="70"/>
        <v>8500</v>
      </c>
      <c r="R903" s="145">
        <f t="shared" si="72"/>
        <v>0.95063657407407398</v>
      </c>
      <c r="S903" s="145">
        <f t="shared" si="73"/>
        <v>0.72826388888888882</v>
      </c>
      <c r="T903" s="172" t="str">
        <f t="shared" si="74"/>
        <v>Lower Valued</v>
      </c>
    </row>
    <row r="904" spans="1:20">
      <c r="A904" s="35">
        <v>44186.742974537039</v>
      </c>
      <c r="B904" s="36" t="s">
        <v>724</v>
      </c>
      <c r="C904" s="37" t="s">
        <v>668</v>
      </c>
      <c r="D904" s="37" t="s">
        <v>39</v>
      </c>
      <c r="E904" s="37" t="s">
        <v>40</v>
      </c>
      <c r="F904" s="37" t="s">
        <v>142</v>
      </c>
      <c r="G904" s="37" t="s">
        <v>41</v>
      </c>
      <c r="H904" s="37" t="s">
        <v>76</v>
      </c>
      <c r="I904" s="38">
        <v>5</v>
      </c>
      <c r="J904" s="38">
        <v>2080</v>
      </c>
      <c r="K904" s="37" t="s">
        <v>42</v>
      </c>
      <c r="L904" s="36" t="s">
        <v>713</v>
      </c>
      <c r="M904" s="35">
        <v>44187.729398148149</v>
      </c>
      <c r="N904" s="37" t="s">
        <v>146</v>
      </c>
      <c r="O904" s="37" t="s">
        <v>147</v>
      </c>
      <c r="P904" s="145">
        <f t="shared" si="71"/>
        <v>0.98642361110978527</v>
      </c>
      <c r="Q904" s="34">
        <f t="shared" si="70"/>
        <v>10400</v>
      </c>
      <c r="R904" s="145">
        <f t="shared" si="72"/>
        <v>0.74297453703703698</v>
      </c>
      <c r="S904" s="145">
        <f t="shared" si="73"/>
        <v>0.72939814814814818</v>
      </c>
      <c r="T904" s="172" t="str">
        <f t="shared" si="74"/>
        <v>High Valued</v>
      </c>
    </row>
    <row r="905" spans="1:20">
      <c r="A905" s="35">
        <v>44185.875451388885</v>
      </c>
      <c r="B905" s="36" t="s">
        <v>1117</v>
      </c>
      <c r="C905" s="37" t="s">
        <v>1118</v>
      </c>
      <c r="D905" s="37" t="s">
        <v>140</v>
      </c>
      <c r="E905" s="37" t="s">
        <v>214</v>
      </c>
      <c r="F905" s="37" t="s">
        <v>142</v>
      </c>
      <c r="G905" s="37" t="s">
        <v>114</v>
      </c>
      <c r="H905" s="37" t="s">
        <v>225</v>
      </c>
      <c r="I905" s="38">
        <v>1</v>
      </c>
      <c r="J905" s="38">
        <v>7050</v>
      </c>
      <c r="K905" s="37" t="s">
        <v>42</v>
      </c>
      <c r="L905" s="36" t="s">
        <v>1115</v>
      </c>
      <c r="M905" s="35">
        <v>44187.736400462964</v>
      </c>
      <c r="N905" s="37" t="s">
        <v>146</v>
      </c>
      <c r="O905" s="37" t="s">
        <v>54</v>
      </c>
      <c r="P905" s="145">
        <f t="shared" si="71"/>
        <v>1.8609490740782348</v>
      </c>
      <c r="Q905" s="34">
        <f t="shared" si="70"/>
        <v>7050</v>
      </c>
      <c r="R905" s="145">
        <f t="shared" si="72"/>
        <v>0.87545138888888896</v>
      </c>
      <c r="S905" s="145">
        <f t="shared" si="73"/>
        <v>0.73640046296296291</v>
      </c>
      <c r="T905" s="172" t="str">
        <f t="shared" si="74"/>
        <v>Lower Valued</v>
      </c>
    </row>
    <row r="906" spans="1:20">
      <c r="A906" s="35">
        <v>44185.875451388885</v>
      </c>
      <c r="B906" s="36" t="s">
        <v>1117</v>
      </c>
      <c r="C906" s="37" t="s">
        <v>1118</v>
      </c>
      <c r="D906" s="37" t="s">
        <v>39</v>
      </c>
      <c r="E906" s="37" t="s">
        <v>40</v>
      </c>
      <c r="F906" s="37" t="s">
        <v>142</v>
      </c>
      <c r="G906" s="37" t="s">
        <v>41</v>
      </c>
      <c r="H906" s="37" t="s">
        <v>119</v>
      </c>
      <c r="I906" s="38">
        <v>1</v>
      </c>
      <c r="J906" s="38">
        <v>4200</v>
      </c>
      <c r="K906" s="37" t="s">
        <v>42</v>
      </c>
      <c r="L906" s="36" t="s">
        <v>1115</v>
      </c>
      <c r="M906" s="35">
        <v>44187.736400462964</v>
      </c>
      <c r="N906" s="37" t="s">
        <v>146</v>
      </c>
      <c r="O906" s="37" t="s">
        <v>54</v>
      </c>
      <c r="P906" s="145">
        <f t="shared" si="71"/>
        <v>1.8609490740782348</v>
      </c>
      <c r="Q906" s="34">
        <f t="shared" si="70"/>
        <v>4200</v>
      </c>
      <c r="R906" s="145">
        <f t="shared" si="72"/>
        <v>0.87545138888888896</v>
      </c>
      <c r="S906" s="145">
        <f t="shared" si="73"/>
        <v>0.73640046296296291</v>
      </c>
      <c r="T906" s="172" t="str">
        <f t="shared" si="74"/>
        <v>Lower Valued</v>
      </c>
    </row>
    <row r="907" spans="1:20">
      <c r="A907" s="35">
        <v>44185.875451388885</v>
      </c>
      <c r="B907" s="36" t="s">
        <v>1117</v>
      </c>
      <c r="C907" s="37" t="s">
        <v>1118</v>
      </c>
      <c r="D907" s="37" t="s">
        <v>39</v>
      </c>
      <c r="E907" s="37" t="s">
        <v>40</v>
      </c>
      <c r="F907" s="37" t="s">
        <v>142</v>
      </c>
      <c r="G907" s="37" t="s">
        <v>41</v>
      </c>
      <c r="H907" s="37" t="s">
        <v>75</v>
      </c>
      <c r="I907" s="38">
        <v>1</v>
      </c>
      <c r="J907" s="38">
        <v>2780</v>
      </c>
      <c r="K907" s="37" t="s">
        <v>42</v>
      </c>
      <c r="L907" s="36" t="s">
        <v>1115</v>
      </c>
      <c r="M907" s="35">
        <v>44187.736400462964</v>
      </c>
      <c r="N907" s="37" t="s">
        <v>146</v>
      </c>
      <c r="O907" s="37" t="s">
        <v>54</v>
      </c>
      <c r="P907" s="145">
        <f t="shared" si="71"/>
        <v>1.8609490740782348</v>
      </c>
      <c r="Q907" s="34">
        <f t="shared" si="70"/>
        <v>2780</v>
      </c>
      <c r="R907" s="145">
        <f t="shared" si="72"/>
        <v>0.87545138888888896</v>
      </c>
      <c r="S907" s="145">
        <f t="shared" si="73"/>
        <v>0.73640046296296291</v>
      </c>
      <c r="T907" s="172" t="str">
        <f t="shared" si="74"/>
        <v>Lower Valued</v>
      </c>
    </row>
    <row r="908" spans="1:20">
      <c r="A908" s="35">
        <v>44185.875451388885</v>
      </c>
      <c r="B908" s="36" t="s">
        <v>1117</v>
      </c>
      <c r="C908" s="37" t="s">
        <v>1118</v>
      </c>
      <c r="D908" s="37" t="s">
        <v>164</v>
      </c>
      <c r="E908" s="37" t="s">
        <v>165</v>
      </c>
      <c r="F908" s="37" t="s">
        <v>142</v>
      </c>
      <c r="G908" s="37" t="s">
        <v>96</v>
      </c>
      <c r="H908" s="37" t="s">
        <v>166</v>
      </c>
      <c r="I908" s="38">
        <v>2</v>
      </c>
      <c r="J908" s="38">
        <v>3750</v>
      </c>
      <c r="K908" s="37" t="s">
        <v>42</v>
      </c>
      <c r="L908" s="36" t="s">
        <v>1115</v>
      </c>
      <c r="M908" s="35">
        <v>44187.736400462964</v>
      </c>
      <c r="N908" s="37" t="s">
        <v>146</v>
      </c>
      <c r="O908" s="37" t="s">
        <v>54</v>
      </c>
      <c r="P908" s="145">
        <f t="shared" si="71"/>
        <v>1.8609490740782348</v>
      </c>
      <c r="Q908" s="34">
        <f t="shared" si="70"/>
        <v>7500</v>
      </c>
      <c r="R908" s="145">
        <f t="shared" si="72"/>
        <v>0.87545138888888896</v>
      </c>
      <c r="S908" s="145">
        <f t="shared" si="73"/>
        <v>0.73640046296296291</v>
      </c>
      <c r="T908" s="172" t="str">
        <f t="shared" si="74"/>
        <v>Lower Valued</v>
      </c>
    </row>
    <row r="909" spans="1:20">
      <c r="A909" s="35">
        <v>44185.875451388885</v>
      </c>
      <c r="B909" s="36" t="s">
        <v>1117</v>
      </c>
      <c r="C909" s="37" t="s">
        <v>1118</v>
      </c>
      <c r="D909" s="37" t="s">
        <v>164</v>
      </c>
      <c r="E909" s="37" t="s">
        <v>167</v>
      </c>
      <c r="F909" s="37" t="s">
        <v>142</v>
      </c>
      <c r="G909" s="37" t="s">
        <v>96</v>
      </c>
      <c r="H909" s="37" t="s">
        <v>209</v>
      </c>
      <c r="I909" s="38">
        <v>1</v>
      </c>
      <c r="J909" s="38">
        <v>3750</v>
      </c>
      <c r="K909" s="37" t="s">
        <v>42</v>
      </c>
      <c r="L909" s="36" t="s">
        <v>1115</v>
      </c>
      <c r="M909" s="35">
        <v>44187.736400462964</v>
      </c>
      <c r="N909" s="37" t="s">
        <v>146</v>
      </c>
      <c r="O909" s="37" t="s">
        <v>54</v>
      </c>
      <c r="P909" s="145">
        <f t="shared" si="71"/>
        <v>1.8609490740782348</v>
      </c>
      <c r="Q909" s="34">
        <f t="shared" si="70"/>
        <v>3750</v>
      </c>
      <c r="R909" s="145">
        <f t="shared" si="72"/>
        <v>0.87545138888888896</v>
      </c>
      <c r="S909" s="145">
        <f t="shared" si="73"/>
        <v>0.73640046296296291</v>
      </c>
      <c r="T909" s="172" t="str">
        <f t="shared" si="74"/>
        <v>Lower Valued</v>
      </c>
    </row>
    <row r="910" spans="1:20">
      <c r="A910" s="35">
        <v>44186.682812500003</v>
      </c>
      <c r="B910" s="36" t="s">
        <v>612</v>
      </c>
      <c r="C910" s="37" t="s">
        <v>613</v>
      </c>
      <c r="D910" s="37" t="s">
        <v>270</v>
      </c>
      <c r="E910" s="37" t="s">
        <v>271</v>
      </c>
      <c r="F910" s="37" t="s">
        <v>142</v>
      </c>
      <c r="G910" s="37" t="s">
        <v>272</v>
      </c>
      <c r="H910" s="37" t="s">
        <v>273</v>
      </c>
      <c r="I910" s="38">
        <v>1</v>
      </c>
      <c r="J910" s="38">
        <v>1500</v>
      </c>
      <c r="K910" s="37" t="s">
        <v>42</v>
      </c>
      <c r="L910" s="36" t="s">
        <v>611</v>
      </c>
      <c r="M910" s="35">
        <v>44187.850659722222</v>
      </c>
      <c r="N910" s="37" t="s">
        <v>295</v>
      </c>
      <c r="O910" s="37" t="s">
        <v>147</v>
      </c>
      <c r="P910" s="145">
        <f t="shared" si="71"/>
        <v>1.1678472222192795</v>
      </c>
      <c r="Q910" s="34">
        <f t="shared" si="70"/>
        <v>1500</v>
      </c>
      <c r="R910" s="145">
        <f t="shared" si="72"/>
        <v>0.68281249999999993</v>
      </c>
      <c r="S910" s="145">
        <f t="shared" si="73"/>
        <v>0.85065972222222219</v>
      </c>
      <c r="T910" s="172" t="str">
        <f t="shared" si="74"/>
        <v>Lower Valued</v>
      </c>
    </row>
    <row r="911" spans="1:20">
      <c r="A911" s="35">
        <v>44186.682812500003</v>
      </c>
      <c r="B911" s="36" t="s">
        <v>612</v>
      </c>
      <c r="C911" s="37" t="s">
        <v>613</v>
      </c>
      <c r="D911" s="37" t="s">
        <v>270</v>
      </c>
      <c r="E911" s="37" t="s">
        <v>271</v>
      </c>
      <c r="F911" s="37" t="s">
        <v>142</v>
      </c>
      <c r="G911" s="37" t="s">
        <v>272</v>
      </c>
      <c r="H911" s="37" t="s">
        <v>274</v>
      </c>
      <c r="I911" s="38">
        <v>1</v>
      </c>
      <c r="J911" s="38">
        <v>1</v>
      </c>
      <c r="K911" s="37" t="s">
        <v>42</v>
      </c>
      <c r="L911" s="36" t="s">
        <v>611</v>
      </c>
      <c r="M911" s="35">
        <v>44187.850659722222</v>
      </c>
      <c r="N911" s="37" t="s">
        <v>295</v>
      </c>
      <c r="O911" s="37" t="s">
        <v>147</v>
      </c>
      <c r="P911" s="145">
        <f t="shared" si="71"/>
        <v>1.1678472222192795</v>
      </c>
      <c r="Q911" s="34">
        <f t="shared" si="70"/>
        <v>1</v>
      </c>
      <c r="R911" s="145">
        <f t="shared" si="72"/>
        <v>0.68281249999999993</v>
      </c>
      <c r="S911" s="145">
        <f t="shared" si="73"/>
        <v>0.85065972222222219</v>
      </c>
      <c r="T911" s="172" t="str">
        <f t="shared" si="74"/>
        <v>Lower Valued</v>
      </c>
    </row>
    <row r="912" spans="1:20">
      <c r="A912" s="35">
        <v>44186.407083333332</v>
      </c>
      <c r="B912" s="36" t="s">
        <v>401</v>
      </c>
      <c r="C912" s="37" t="s">
        <v>402</v>
      </c>
      <c r="D912" s="37" t="s">
        <v>140</v>
      </c>
      <c r="E912" s="37" t="s">
        <v>214</v>
      </c>
      <c r="F912" s="37" t="s">
        <v>142</v>
      </c>
      <c r="G912" s="37" t="s">
        <v>114</v>
      </c>
      <c r="H912" s="37" t="s">
        <v>225</v>
      </c>
      <c r="I912" s="38">
        <v>0.5</v>
      </c>
      <c r="J912" s="38">
        <v>7050</v>
      </c>
      <c r="K912" s="37" t="s">
        <v>42</v>
      </c>
      <c r="L912" s="36" t="s">
        <v>398</v>
      </c>
      <c r="M912" s="35">
        <v>44187.904432870368</v>
      </c>
      <c r="N912" s="37" t="s">
        <v>295</v>
      </c>
      <c r="O912" s="37" t="s">
        <v>147</v>
      </c>
      <c r="P912" s="145">
        <f t="shared" si="71"/>
        <v>1.497349537035916</v>
      </c>
      <c r="Q912" s="34">
        <f t="shared" si="70"/>
        <v>3525</v>
      </c>
      <c r="R912" s="145">
        <f t="shared" si="72"/>
        <v>0.4070833333333333</v>
      </c>
      <c r="S912" s="145">
        <f t="shared" si="73"/>
        <v>0.90443287037037035</v>
      </c>
      <c r="T912" s="172" t="str">
        <f t="shared" si="74"/>
        <v>Lower Valued</v>
      </c>
    </row>
    <row r="913" spans="1:20">
      <c r="A913" s="35">
        <v>44186.407083333332</v>
      </c>
      <c r="B913" s="36" t="s">
        <v>401</v>
      </c>
      <c r="C913" s="37" t="s">
        <v>402</v>
      </c>
      <c r="D913" s="37" t="s">
        <v>140</v>
      </c>
      <c r="E913" s="37" t="s">
        <v>214</v>
      </c>
      <c r="F913" s="37" t="s">
        <v>142</v>
      </c>
      <c r="G913" s="37" t="s">
        <v>114</v>
      </c>
      <c r="H913" s="37" t="s">
        <v>403</v>
      </c>
      <c r="I913" s="38">
        <v>0.5</v>
      </c>
      <c r="J913" s="38">
        <v>7450</v>
      </c>
      <c r="K913" s="37" t="s">
        <v>42</v>
      </c>
      <c r="L913" s="36" t="s">
        <v>398</v>
      </c>
      <c r="M913" s="35">
        <v>44187.904432870368</v>
      </c>
      <c r="N913" s="37" t="s">
        <v>295</v>
      </c>
      <c r="O913" s="37" t="s">
        <v>147</v>
      </c>
      <c r="P913" s="145">
        <f t="shared" si="71"/>
        <v>1.497349537035916</v>
      </c>
      <c r="Q913" s="34">
        <f t="shared" si="70"/>
        <v>3725</v>
      </c>
      <c r="R913" s="145">
        <f t="shared" si="72"/>
        <v>0.4070833333333333</v>
      </c>
      <c r="S913" s="145">
        <f t="shared" si="73"/>
        <v>0.90443287037037035</v>
      </c>
      <c r="T913" s="172" t="str">
        <f t="shared" si="74"/>
        <v>Lower Valued</v>
      </c>
    </row>
    <row r="914" spans="1:20">
      <c r="A914" s="35">
        <v>44186.407083333332</v>
      </c>
      <c r="B914" s="36" t="s">
        <v>401</v>
      </c>
      <c r="C914" s="37" t="s">
        <v>402</v>
      </c>
      <c r="D914" s="37" t="s">
        <v>140</v>
      </c>
      <c r="E914" s="37" t="s">
        <v>214</v>
      </c>
      <c r="F914" s="37" t="s">
        <v>142</v>
      </c>
      <c r="G914" s="37" t="s">
        <v>114</v>
      </c>
      <c r="H914" s="37" t="s">
        <v>215</v>
      </c>
      <c r="I914" s="38">
        <v>0.5</v>
      </c>
      <c r="J914" s="38">
        <v>7450</v>
      </c>
      <c r="K914" s="37" t="s">
        <v>42</v>
      </c>
      <c r="L914" s="36" t="s">
        <v>398</v>
      </c>
      <c r="M914" s="35">
        <v>44187.904432870368</v>
      </c>
      <c r="N914" s="37" t="s">
        <v>295</v>
      </c>
      <c r="O914" s="37" t="s">
        <v>147</v>
      </c>
      <c r="P914" s="145">
        <f t="shared" si="71"/>
        <v>1.497349537035916</v>
      </c>
      <c r="Q914" s="34">
        <f t="shared" si="70"/>
        <v>3725</v>
      </c>
      <c r="R914" s="145">
        <f t="shared" si="72"/>
        <v>0.4070833333333333</v>
      </c>
      <c r="S914" s="145">
        <f t="shared" si="73"/>
        <v>0.90443287037037035</v>
      </c>
      <c r="T914" s="172" t="str">
        <f t="shared" si="74"/>
        <v>Lower Valued</v>
      </c>
    </row>
    <row r="915" spans="1:20">
      <c r="A915" s="35">
        <v>44187.733483796299</v>
      </c>
      <c r="B915" s="36" t="s">
        <v>774</v>
      </c>
      <c r="C915" s="37" t="s">
        <v>768</v>
      </c>
      <c r="D915" s="37" t="s">
        <v>39</v>
      </c>
      <c r="E915" s="37" t="s">
        <v>40</v>
      </c>
      <c r="F915" s="37" t="s">
        <v>142</v>
      </c>
      <c r="G915" s="37" t="s">
        <v>41</v>
      </c>
      <c r="H915" s="37" t="s">
        <v>76</v>
      </c>
      <c r="I915" s="38">
        <v>1</v>
      </c>
      <c r="J915" s="38">
        <v>2080</v>
      </c>
      <c r="K915" s="37" t="s">
        <v>42</v>
      </c>
      <c r="L915" s="36" t="s">
        <v>764</v>
      </c>
      <c r="M915" s="35">
        <v>44188.348807870374</v>
      </c>
      <c r="N915" s="37" t="s">
        <v>146</v>
      </c>
      <c r="O915" s="37" t="s">
        <v>147</v>
      </c>
      <c r="P915" s="145">
        <f t="shared" si="71"/>
        <v>0.61532407407503342</v>
      </c>
      <c r="Q915" s="34">
        <f t="shared" si="70"/>
        <v>2080</v>
      </c>
      <c r="R915" s="145">
        <f t="shared" si="72"/>
        <v>0.73348379629629623</v>
      </c>
      <c r="S915" s="145">
        <f t="shared" si="73"/>
        <v>0.34880787037037037</v>
      </c>
      <c r="T915" s="172" t="str">
        <f t="shared" si="74"/>
        <v>Lower Valued</v>
      </c>
    </row>
    <row r="916" spans="1:20">
      <c r="A916" s="35">
        <v>44186.82608796296</v>
      </c>
      <c r="B916" s="36" t="s">
        <v>909</v>
      </c>
      <c r="C916" s="37" t="s">
        <v>610</v>
      </c>
      <c r="D916" s="37" t="s">
        <v>94</v>
      </c>
      <c r="E916" s="37" t="s">
        <v>95</v>
      </c>
      <c r="F916" s="37" t="s">
        <v>142</v>
      </c>
      <c r="G916" s="37" t="s">
        <v>96</v>
      </c>
      <c r="H916" s="37" t="s">
        <v>170</v>
      </c>
      <c r="I916" s="38">
        <v>1</v>
      </c>
      <c r="J916" s="38">
        <v>6750</v>
      </c>
      <c r="K916" s="37" t="s">
        <v>42</v>
      </c>
      <c r="L916" s="36" t="s">
        <v>908</v>
      </c>
      <c r="M916" s="35">
        <v>44188.378807870373</v>
      </c>
      <c r="N916" s="37" t="s">
        <v>146</v>
      </c>
      <c r="O916" s="37" t="s">
        <v>54</v>
      </c>
      <c r="P916" s="145">
        <f t="shared" si="71"/>
        <v>1.5527199074131204</v>
      </c>
      <c r="Q916" s="34">
        <f t="shared" si="70"/>
        <v>6750</v>
      </c>
      <c r="R916" s="145">
        <f t="shared" si="72"/>
        <v>0.82608796296296294</v>
      </c>
      <c r="S916" s="145">
        <f t="shared" si="73"/>
        <v>0.37880787037037034</v>
      </c>
      <c r="T916" s="172" t="str">
        <f t="shared" si="74"/>
        <v>Lower Valued</v>
      </c>
    </row>
    <row r="917" spans="1:20">
      <c r="A917" s="35">
        <v>44186.82608796296</v>
      </c>
      <c r="B917" s="36" t="s">
        <v>909</v>
      </c>
      <c r="C917" s="37" t="s">
        <v>610</v>
      </c>
      <c r="D917" s="37" t="s">
        <v>94</v>
      </c>
      <c r="E917" s="37" t="s">
        <v>95</v>
      </c>
      <c r="F917" s="37" t="s">
        <v>142</v>
      </c>
      <c r="G917" s="37" t="s">
        <v>96</v>
      </c>
      <c r="H917" s="37" t="s">
        <v>98</v>
      </c>
      <c r="I917" s="38">
        <v>1</v>
      </c>
      <c r="J917" s="38">
        <v>8500</v>
      </c>
      <c r="K917" s="37" t="s">
        <v>42</v>
      </c>
      <c r="L917" s="36" t="s">
        <v>908</v>
      </c>
      <c r="M917" s="35">
        <v>44188.378807870373</v>
      </c>
      <c r="N917" s="37" t="s">
        <v>146</v>
      </c>
      <c r="O917" s="37" t="s">
        <v>54</v>
      </c>
      <c r="P917" s="145">
        <f t="shared" si="71"/>
        <v>1.5527199074131204</v>
      </c>
      <c r="Q917" s="34">
        <f t="shared" si="70"/>
        <v>8500</v>
      </c>
      <c r="R917" s="145">
        <f t="shared" si="72"/>
        <v>0.82608796296296294</v>
      </c>
      <c r="S917" s="145">
        <f t="shared" si="73"/>
        <v>0.37880787037037034</v>
      </c>
      <c r="T917" s="172" t="str">
        <f t="shared" si="74"/>
        <v>Lower Valued</v>
      </c>
    </row>
    <row r="918" spans="1:20">
      <c r="A918" s="35">
        <v>44186.82608796296</v>
      </c>
      <c r="B918" s="36" t="s">
        <v>909</v>
      </c>
      <c r="C918" s="37" t="s">
        <v>610</v>
      </c>
      <c r="D918" s="37" t="s">
        <v>39</v>
      </c>
      <c r="E918" s="37" t="s">
        <v>40</v>
      </c>
      <c r="F918" s="37" t="s">
        <v>142</v>
      </c>
      <c r="G918" s="37" t="s">
        <v>41</v>
      </c>
      <c r="H918" s="37" t="s">
        <v>75</v>
      </c>
      <c r="I918" s="38">
        <v>1</v>
      </c>
      <c r="J918" s="38">
        <v>2780</v>
      </c>
      <c r="K918" s="37" t="s">
        <v>42</v>
      </c>
      <c r="L918" s="36" t="s">
        <v>908</v>
      </c>
      <c r="M918" s="35">
        <v>44188.378807870373</v>
      </c>
      <c r="N918" s="37" t="s">
        <v>146</v>
      </c>
      <c r="O918" s="37" t="s">
        <v>54</v>
      </c>
      <c r="P918" s="145">
        <f t="shared" si="71"/>
        <v>1.5527199074131204</v>
      </c>
      <c r="Q918" s="34">
        <f t="shared" si="70"/>
        <v>2780</v>
      </c>
      <c r="R918" s="145">
        <f t="shared" si="72"/>
        <v>0.82608796296296294</v>
      </c>
      <c r="S918" s="145">
        <f t="shared" si="73"/>
        <v>0.37880787037037034</v>
      </c>
      <c r="T918" s="172" t="str">
        <f t="shared" si="74"/>
        <v>Lower Valued</v>
      </c>
    </row>
    <row r="919" spans="1:20">
      <c r="A919" s="35">
        <v>44187.426724537036</v>
      </c>
      <c r="B919" s="36" t="s">
        <v>592</v>
      </c>
      <c r="C919" s="37" t="s">
        <v>537</v>
      </c>
      <c r="D919" s="37" t="s">
        <v>68</v>
      </c>
      <c r="E919" s="37" t="s">
        <v>113</v>
      </c>
      <c r="F919" s="37" t="s">
        <v>142</v>
      </c>
      <c r="G919" s="37" t="s">
        <v>114</v>
      </c>
      <c r="H919" s="37" t="s">
        <v>206</v>
      </c>
      <c r="I919" s="38">
        <v>5</v>
      </c>
      <c r="J919" s="38">
        <v>2000</v>
      </c>
      <c r="K919" s="37" t="s">
        <v>42</v>
      </c>
      <c r="L919" s="36" t="s">
        <v>586</v>
      </c>
      <c r="M919" s="35">
        <v>44188.388888888891</v>
      </c>
      <c r="N919" s="37" t="s">
        <v>146</v>
      </c>
      <c r="O919" s="37" t="s">
        <v>147</v>
      </c>
      <c r="P919" s="145">
        <f t="shared" si="71"/>
        <v>0.96216435185488081</v>
      </c>
      <c r="Q919" s="34">
        <f t="shared" si="70"/>
        <v>10000</v>
      </c>
      <c r="R919" s="145">
        <f t="shared" si="72"/>
        <v>0.426724537037037</v>
      </c>
      <c r="S919" s="145">
        <f t="shared" si="73"/>
        <v>0.3888888888888889</v>
      </c>
      <c r="T919" s="172" t="str">
        <f t="shared" si="74"/>
        <v>Lower Valued</v>
      </c>
    </row>
    <row r="920" spans="1:20">
      <c r="A920" s="35">
        <v>44187.426724537036</v>
      </c>
      <c r="B920" s="36" t="s">
        <v>592</v>
      </c>
      <c r="C920" s="37" t="s">
        <v>537</v>
      </c>
      <c r="D920" s="37" t="s">
        <v>94</v>
      </c>
      <c r="E920" s="37" t="s">
        <v>107</v>
      </c>
      <c r="F920" s="37" t="s">
        <v>142</v>
      </c>
      <c r="G920" s="37" t="s">
        <v>96</v>
      </c>
      <c r="H920" s="37" t="s">
        <v>109</v>
      </c>
      <c r="I920" s="38">
        <v>1</v>
      </c>
      <c r="J920" s="38">
        <v>11120</v>
      </c>
      <c r="K920" s="37" t="s">
        <v>42</v>
      </c>
      <c r="L920" s="36" t="s">
        <v>586</v>
      </c>
      <c r="M920" s="35">
        <v>44188.388888888891</v>
      </c>
      <c r="N920" s="37" t="s">
        <v>146</v>
      </c>
      <c r="O920" s="37" t="s">
        <v>147</v>
      </c>
      <c r="P920" s="145">
        <f t="shared" si="71"/>
        <v>0.96216435185488081</v>
      </c>
      <c r="Q920" s="34">
        <f t="shared" si="70"/>
        <v>11120</v>
      </c>
      <c r="R920" s="145">
        <f t="shared" si="72"/>
        <v>0.426724537037037</v>
      </c>
      <c r="S920" s="145">
        <f t="shared" si="73"/>
        <v>0.3888888888888889</v>
      </c>
      <c r="T920" s="172" t="str">
        <f t="shared" si="74"/>
        <v>High Valued</v>
      </c>
    </row>
    <row r="921" spans="1:20">
      <c r="A921" s="35">
        <v>44187.426724537036</v>
      </c>
      <c r="B921" s="36" t="s">
        <v>592</v>
      </c>
      <c r="C921" s="37" t="s">
        <v>537</v>
      </c>
      <c r="D921" s="37" t="s">
        <v>94</v>
      </c>
      <c r="E921" s="37" t="s">
        <v>95</v>
      </c>
      <c r="F921" s="37" t="s">
        <v>142</v>
      </c>
      <c r="G921" s="37" t="s">
        <v>96</v>
      </c>
      <c r="H921" s="37" t="s">
        <v>98</v>
      </c>
      <c r="I921" s="38">
        <v>1</v>
      </c>
      <c r="J921" s="38">
        <v>8500</v>
      </c>
      <c r="K921" s="37" t="s">
        <v>42</v>
      </c>
      <c r="L921" s="36" t="s">
        <v>586</v>
      </c>
      <c r="M921" s="35">
        <v>44188.388888888891</v>
      </c>
      <c r="N921" s="37" t="s">
        <v>146</v>
      </c>
      <c r="O921" s="37" t="s">
        <v>147</v>
      </c>
      <c r="P921" s="145">
        <f t="shared" si="71"/>
        <v>0.96216435185488081</v>
      </c>
      <c r="Q921" s="34">
        <f t="shared" si="70"/>
        <v>8500</v>
      </c>
      <c r="R921" s="145">
        <f t="shared" si="72"/>
        <v>0.426724537037037</v>
      </c>
      <c r="S921" s="145">
        <f t="shared" si="73"/>
        <v>0.3888888888888889</v>
      </c>
      <c r="T921" s="172" t="str">
        <f t="shared" si="74"/>
        <v>Lower Valued</v>
      </c>
    </row>
    <row r="922" spans="1:20">
      <c r="A922" s="35">
        <v>44187.426724537036</v>
      </c>
      <c r="B922" s="36" t="s">
        <v>592</v>
      </c>
      <c r="C922" s="37" t="s">
        <v>537</v>
      </c>
      <c r="D922" s="37" t="s">
        <v>164</v>
      </c>
      <c r="E922" s="37" t="s">
        <v>165</v>
      </c>
      <c r="F922" s="37" t="s">
        <v>142</v>
      </c>
      <c r="G922" s="37" t="s">
        <v>96</v>
      </c>
      <c r="H922" s="37" t="s">
        <v>204</v>
      </c>
      <c r="I922" s="38">
        <v>1</v>
      </c>
      <c r="J922" s="38">
        <v>8800</v>
      </c>
      <c r="K922" s="37" t="s">
        <v>42</v>
      </c>
      <c r="L922" s="36" t="s">
        <v>586</v>
      </c>
      <c r="M922" s="35">
        <v>44188.388888888891</v>
      </c>
      <c r="N922" s="37" t="s">
        <v>146</v>
      </c>
      <c r="O922" s="37" t="s">
        <v>147</v>
      </c>
      <c r="P922" s="145">
        <f t="shared" si="71"/>
        <v>0.96216435185488081</v>
      </c>
      <c r="Q922" s="34">
        <f t="shared" si="70"/>
        <v>8800</v>
      </c>
      <c r="R922" s="145">
        <f t="shared" si="72"/>
        <v>0.426724537037037</v>
      </c>
      <c r="S922" s="145">
        <f t="shared" si="73"/>
        <v>0.3888888888888889</v>
      </c>
      <c r="T922" s="172" t="str">
        <f t="shared" si="74"/>
        <v>Lower Valued</v>
      </c>
    </row>
    <row r="923" spans="1:20">
      <c r="A923" s="35">
        <v>44187.749594907407</v>
      </c>
      <c r="B923" s="36" t="s">
        <v>756</v>
      </c>
      <c r="C923" s="37" t="s">
        <v>757</v>
      </c>
      <c r="D923" s="37" t="s">
        <v>270</v>
      </c>
      <c r="E923" s="37" t="s">
        <v>271</v>
      </c>
      <c r="F923" s="37" t="s">
        <v>142</v>
      </c>
      <c r="G923" s="37" t="s">
        <v>272</v>
      </c>
      <c r="H923" s="37" t="s">
        <v>273</v>
      </c>
      <c r="I923" s="38">
        <v>1</v>
      </c>
      <c r="J923" s="38">
        <v>1500</v>
      </c>
      <c r="K923" s="37" t="s">
        <v>42</v>
      </c>
      <c r="L923" s="36" t="s">
        <v>751</v>
      </c>
      <c r="M923" s="35">
        <v>44188.447488425925</v>
      </c>
      <c r="N923" s="37" t="s">
        <v>146</v>
      </c>
      <c r="O923" s="37" t="s">
        <v>147</v>
      </c>
      <c r="P923" s="145">
        <f t="shared" si="71"/>
        <v>0.697893518517958</v>
      </c>
      <c r="Q923" s="34">
        <f t="shared" si="70"/>
        <v>1500</v>
      </c>
      <c r="R923" s="145">
        <f t="shared" si="72"/>
        <v>0.74959490740740742</v>
      </c>
      <c r="S923" s="145">
        <f t="shared" si="73"/>
        <v>0.44748842592592591</v>
      </c>
      <c r="T923" s="172" t="str">
        <f t="shared" si="74"/>
        <v>Lower Valued</v>
      </c>
    </row>
    <row r="924" spans="1:20">
      <c r="A924" s="35">
        <v>44187.749594907407</v>
      </c>
      <c r="B924" s="36" t="s">
        <v>756</v>
      </c>
      <c r="C924" s="37" t="s">
        <v>757</v>
      </c>
      <c r="D924" s="37" t="s">
        <v>270</v>
      </c>
      <c r="E924" s="37" t="s">
        <v>271</v>
      </c>
      <c r="F924" s="37" t="s">
        <v>142</v>
      </c>
      <c r="G924" s="37" t="s">
        <v>272</v>
      </c>
      <c r="H924" s="37" t="s">
        <v>274</v>
      </c>
      <c r="I924" s="38">
        <v>1</v>
      </c>
      <c r="J924" s="38">
        <v>1</v>
      </c>
      <c r="K924" s="37" t="s">
        <v>42</v>
      </c>
      <c r="L924" s="36" t="s">
        <v>751</v>
      </c>
      <c r="M924" s="35">
        <v>44188.447488425925</v>
      </c>
      <c r="N924" s="37" t="s">
        <v>146</v>
      </c>
      <c r="O924" s="37" t="s">
        <v>147</v>
      </c>
      <c r="P924" s="145">
        <f t="shared" si="71"/>
        <v>0.697893518517958</v>
      </c>
      <c r="Q924" s="34">
        <f t="shared" si="70"/>
        <v>1</v>
      </c>
      <c r="R924" s="145">
        <f t="shared" si="72"/>
        <v>0.74959490740740742</v>
      </c>
      <c r="S924" s="145">
        <f t="shared" si="73"/>
        <v>0.44748842592592591</v>
      </c>
      <c r="T924" s="172" t="str">
        <f t="shared" si="74"/>
        <v>Lower Valued</v>
      </c>
    </row>
    <row r="925" spans="1:20">
      <c r="A925" s="35">
        <v>44187.749594907407</v>
      </c>
      <c r="B925" s="36" t="s">
        <v>756</v>
      </c>
      <c r="C925" s="37" t="s">
        <v>757</v>
      </c>
      <c r="D925" s="37" t="s">
        <v>140</v>
      </c>
      <c r="E925" s="37" t="s">
        <v>141</v>
      </c>
      <c r="F925" s="37" t="s">
        <v>142</v>
      </c>
      <c r="G925" s="37" t="s">
        <v>143</v>
      </c>
      <c r="H925" s="37" t="s">
        <v>144</v>
      </c>
      <c r="I925" s="38">
        <v>2</v>
      </c>
      <c r="J925" s="38">
        <v>11200</v>
      </c>
      <c r="K925" s="37" t="s">
        <v>42</v>
      </c>
      <c r="L925" s="36" t="s">
        <v>751</v>
      </c>
      <c r="M925" s="35">
        <v>44188.447488425925</v>
      </c>
      <c r="N925" s="37" t="s">
        <v>146</v>
      </c>
      <c r="O925" s="37" t="s">
        <v>147</v>
      </c>
      <c r="P925" s="145">
        <f t="shared" si="71"/>
        <v>0.697893518517958</v>
      </c>
      <c r="Q925" s="34">
        <f t="shared" si="70"/>
        <v>22400</v>
      </c>
      <c r="R925" s="145">
        <f t="shared" si="72"/>
        <v>0.74959490740740742</v>
      </c>
      <c r="S925" s="145">
        <f t="shared" si="73"/>
        <v>0.44748842592592591</v>
      </c>
      <c r="T925" s="172" t="str">
        <f t="shared" si="74"/>
        <v>High Valued</v>
      </c>
    </row>
    <row r="926" spans="1:20">
      <c r="A926" s="35">
        <v>44187.321979166663</v>
      </c>
      <c r="B926" s="36" t="s">
        <v>386</v>
      </c>
      <c r="C926" s="37" t="s">
        <v>383</v>
      </c>
      <c r="D926" s="37" t="s">
        <v>140</v>
      </c>
      <c r="E926" s="37" t="s">
        <v>141</v>
      </c>
      <c r="F926" s="37" t="s">
        <v>142</v>
      </c>
      <c r="G926" s="37" t="s">
        <v>143</v>
      </c>
      <c r="H926" s="37" t="s">
        <v>144</v>
      </c>
      <c r="I926" s="38">
        <v>1</v>
      </c>
      <c r="J926" s="38">
        <v>11200</v>
      </c>
      <c r="K926" s="37" t="s">
        <v>42</v>
      </c>
      <c r="L926" s="36" t="s">
        <v>374</v>
      </c>
      <c r="M926" s="35">
        <v>44188.456990740742</v>
      </c>
      <c r="N926" s="37" t="s">
        <v>146</v>
      </c>
      <c r="O926" s="37" t="s">
        <v>147</v>
      </c>
      <c r="P926" s="145">
        <f t="shared" si="71"/>
        <v>1.1350115740788169</v>
      </c>
      <c r="Q926" s="34">
        <f t="shared" si="70"/>
        <v>11200</v>
      </c>
      <c r="R926" s="145">
        <f t="shared" si="72"/>
        <v>0.32197916666666665</v>
      </c>
      <c r="S926" s="145">
        <f t="shared" si="73"/>
        <v>0.45699074074074075</v>
      </c>
      <c r="T926" s="172" t="str">
        <f t="shared" si="74"/>
        <v>High Valued</v>
      </c>
    </row>
    <row r="927" spans="1:20">
      <c r="A927" s="35">
        <v>44187.321979166663</v>
      </c>
      <c r="B927" s="36" t="s">
        <v>386</v>
      </c>
      <c r="C927" s="37" t="s">
        <v>383</v>
      </c>
      <c r="D927" s="37" t="s">
        <v>140</v>
      </c>
      <c r="E927" s="37" t="s">
        <v>141</v>
      </c>
      <c r="F927" s="37" t="s">
        <v>142</v>
      </c>
      <c r="G927" s="37" t="s">
        <v>143</v>
      </c>
      <c r="H927" s="37" t="s">
        <v>199</v>
      </c>
      <c r="I927" s="38">
        <v>1</v>
      </c>
      <c r="J927" s="38">
        <v>9200</v>
      </c>
      <c r="K927" s="37" t="s">
        <v>42</v>
      </c>
      <c r="L927" s="36" t="s">
        <v>374</v>
      </c>
      <c r="M927" s="35">
        <v>44188.456990740742</v>
      </c>
      <c r="N927" s="37" t="s">
        <v>146</v>
      </c>
      <c r="O927" s="37" t="s">
        <v>147</v>
      </c>
      <c r="P927" s="145">
        <f t="shared" si="71"/>
        <v>1.1350115740788169</v>
      </c>
      <c r="Q927" s="34">
        <f t="shared" si="70"/>
        <v>9200</v>
      </c>
      <c r="R927" s="145">
        <f t="shared" si="72"/>
        <v>0.32197916666666665</v>
      </c>
      <c r="S927" s="145">
        <f t="shared" si="73"/>
        <v>0.45699074074074075</v>
      </c>
      <c r="T927" s="172" t="str">
        <f t="shared" si="74"/>
        <v>Lower Valued</v>
      </c>
    </row>
    <row r="928" spans="1:20">
      <c r="A928" s="35">
        <v>44187.321979166663</v>
      </c>
      <c r="B928" s="36" t="s">
        <v>386</v>
      </c>
      <c r="C928" s="37" t="s">
        <v>383</v>
      </c>
      <c r="D928" s="37" t="s">
        <v>94</v>
      </c>
      <c r="E928" s="37" t="s">
        <v>95</v>
      </c>
      <c r="F928" s="37" t="s">
        <v>142</v>
      </c>
      <c r="G928" s="37" t="s">
        <v>96</v>
      </c>
      <c r="H928" s="37" t="s">
        <v>98</v>
      </c>
      <c r="I928" s="38">
        <v>1</v>
      </c>
      <c r="J928" s="38">
        <v>8500</v>
      </c>
      <c r="K928" s="37" t="s">
        <v>42</v>
      </c>
      <c r="L928" s="36" t="s">
        <v>374</v>
      </c>
      <c r="M928" s="35">
        <v>44188.456990740742</v>
      </c>
      <c r="N928" s="37" t="s">
        <v>146</v>
      </c>
      <c r="O928" s="37" t="s">
        <v>147</v>
      </c>
      <c r="P928" s="145">
        <f t="shared" si="71"/>
        <v>1.1350115740788169</v>
      </c>
      <c r="Q928" s="34">
        <f t="shared" si="70"/>
        <v>8500</v>
      </c>
      <c r="R928" s="145">
        <f t="shared" si="72"/>
        <v>0.32197916666666665</v>
      </c>
      <c r="S928" s="145">
        <f t="shared" si="73"/>
        <v>0.45699074074074075</v>
      </c>
      <c r="T928" s="172" t="str">
        <f t="shared" si="74"/>
        <v>Lower Valued</v>
      </c>
    </row>
    <row r="929" spans="1:20">
      <c r="A929" s="35">
        <v>44187.321979166663</v>
      </c>
      <c r="B929" s="36" t="s">
        <v>386</v>
      </c>
      <c r="C929" s="37" t="s">
        <v>383</v>
      </c>
      <c r="D929" s="37" t="s">
        <v>164</v>
      </c>
      <c r="E929" s="37" t="s">
        <v>165</v>
      </c>
      <c r="F929" s="37" t="s">
        <v>142</v>
      </c>
      <c r="G929" s="37" t="s">
        <v>96</v>
      </c>
      <c r="H929" s="37" t="s">
        <v>204</v>
      </c>
      <c r="I929" s="38">
        <v>1</v>
      </c>
      <c r="J929" s="38">
        <v>8800</v>
      </c>
      <c r="K929" s="37" t="s">
        <v>42</v>
      </c>
      <c r="L929" s="36" t="s">
        <v>374</v>
      </c>
      <c r="M929" s="35">
        <v>44188.456990740742</v>
      </c>
      <c r="N929" s="37" t="s">
        <v>146</v>
      </c>
      <c r="O929" s="37" t="s">
        <v>147</v>
      </c>
      <c r="P929" s="145">
        <f t="shared" si="71"/>
        <v>1.1350115740788169</v>
      </c>
      <c r="Q929" s="34">
        <f t="shared" si="70"/>
        <v>8800</v>
      </c>
      <c r="R929" s="145">
        <f t="shared" si="72"/>
        <v>0.32197916666666665</v>
      </c>
      <c r="S929" s="145">
        <f t="shared" si="73"/>
        <v>0.45699074074074075</v>
      </c>
      <c r="T929" s="172" t="str">
        <f t="shared" si="74"/>
        <v>Lower Valued</v>
      </c>
    </row>
    <row r="930" spans="1:20">
      <c r="A930" s="35">
        <v>44186.771111111113</v>
      </c>
      <c r="B930" s="36" t="s">
        <v>236</v>
      </c>
      <c r="C930" s="37" t="s">
        <v>186</v>
      </c>
      <c r="D930" s="37" t="s">
        <v>68</v>
      </c>
      <c r="E930" s="37" t="s">
        <v>113</v>
      </c>
      <c r="F930" s="37" t="s">
        <v>142</v>
      </c>
      <c r="G930" s="37" t="s">
        <v>114</v>
      </c>
      <c r="H930" s="37" t="s">
        <v>206</v>
      </c>
      <c r="I930" s="38">
        <v>30</v>
      </c>
      <c r="J930" s="38">
        <v>2000</v>
      </c>
      <c r="K930" s="37" t="s">
        <v>42</v>
      </c>
      <c r="L930" s="36" t="s">
        <v>190</v>
      </c>
      <c r="M930" s="35">
        <v>44188.480486111112</v>
      </c>
      <c r="N930" s="37" t="s">
        <v>146</v>
      </c>
      <c r="O930" s="37" t="s">
        <v>54</v>
      </c>
      <c r="P930" s="145">
        <f t="shared" si="71"/>
        <v>1.7093749999985448</v>
      </c>
      <c r="Q930" s="34">
        <f t="shared" si="70"/>
        <v>60000</v>
      </c>
      <c r="R930" s="145">
        <f t="shared" si="72"/>
        <v>0.77111111111111119</v>
      </c>
      <c r="S930" s="145">
        <f t="shared" si="73"/>
        <v>0.48048611111111111</v>
      </c>
      <c r="T930" s="172" t="str">
        <f t="shared" si="74"/>
        <v>High Valued</v>
      </c>
    </row>
    <row r="931" spans="1:20">
      <c r="A931" s="35">
        <v>44187.574837962966</v>
      </c>
      <c r="B931" s="36" t="s">
        <v>856</v>
      </c>
      <c r="C931" s="37" t="s">
        <v>854</v>
      </c>
      <c r="D931" s="37" t="s">
        <v>140</v>
      </c>
      <c r="E931" s="37" t="s">
        <v>141</v>
      </c>
      <c r="F931" s="37" t="s">
        <v>142</v>
      </c>
      <c r="G931" s="37" t="s">
        <v>143</v>
      </c>
      <c r="H931" s="37" t="s">
        <v>144</v>
      </c>
      <c r="I931" s="38">
        <v>2</v>
      </c>
      <c r="J931" s="38">
        <v>11200</v>
      </c>
      <c r="K931" s="37" t="s">
        <v>42</v>
      </c>
      <c r="L931" s="36" t="s">
        <v>855</v>
      </c>
      <c r="M931" s="35">
        <v>44188.481689814813</v>
      </c>
      <c r="N931" s="37" t="s">
        <v>146</v>
      </c>
      <c r="O931" s="37" t="s">
        <v>54</v>
      </c>
      <c r="P931" s="145">
        <f t="shared" si="71"/>
        <v>0.90685185184702277</v>
      </c>
      <c r="Q931" s="34">
        <f t="shared" si="70"/>
        <v>22400</v>
      </c>
      <c r="R931" s="145">
        <f t="shared" si="72"/>
        <v>0.57483796296296297</v>
      </c>
      <c r="S931" s="145">
        <f t="shared" si="73"/>
        <v>0.48168981481481482</v>
      </c>
      <c r="T931" s="172" t="str">
        <f t="shared" si="74"/>
        <v>High Valued</v>
      </c>
    </row>
    <row r="932" spans="1:20">
      <c r="A932" s="35">
        <v>44187.716446759259</v>
      </c>
      <c r="B932" s="36" t="s">
        <v>1075</v>
      </c>
      <c r="C932" s="37" t="s">
        <v>99</v>
      </c>
      <c r="D932" s="37" t="s">
        <v>284</v>
      </c>
      <c r="E932" s="37" t="s">
        <v>285</v>
      </c>
      <c r="F932" s="37" t="s">
        <v>142</v>
      </c>
      <c r="G932" s="37" t="s">
        <v>70</v>
      </c>
      <c r="H932" s="37" t="s">
        <v>360</v>
      </c>
      <c r="I932" s="38">
        <v>20</v>
      </c>
      <c r="J932" s="38">
        <v>3000</v>
      </c>
      <c r="K932" s="37" t="s">
        <v>42</v>
      </c>
      <c r="L932" s="36" t="s">
        <v>1071</v>
      </c>
      <c r="M932" s="35">
        <v>44188.500358796293</v>
      </c>
      <c r="N932" s="37" t="s">
        <v>146</v>
      </c>
      <c r="O932" s="37" t="s">
        <v>147</v>
      </c>
      <c r="P932" s="145">
        <f t="shared" si="71"/>
        <v>0.78391203703358769</v>
      </c>
      <c r="Q932" s="34">
        <f t="shared" si="70"/>
        <v>60000</v>
      </c>
      <c r="R932" s="145">
        <f t="shared" si="72"/>
        <v>0.71644675925925927</v>
      </c>
      <c r="S932" s="145">
        <f t="shared" si="73"/>
        <v>0.50035879629629632</v>
      </c>
      <c r="T932" s="172" t="str">
        <f t="shared" si="74"/>
        <v>High Valued</v>
      </c>
    </row>
    <row r="933" spans="1:20">
      <c r="A933" s="35">
        <v>44187.716446759259</v>
      </c>
      <c r="B933" s="36" t="s">
        <v>1075</v>
      </c>
      <c r="C933" s="37" t="s">
        <v>99</v>
      </c>
      <c r="D933" s="37" t="s">
        <v>284</v>
      </c>
      <c r="E933" s="37" t="s">
        <v>285</v>
      </c>
      <c r="F933" s="37" t="s">
        <v>142</v>
      </c>
      <c r="G933" s="37" t="s">
        <v>70</v>
      </c>
      <c r="H933" s="37" t="s">
        <v>286</v>
      </c>
      <c r="I933" s="38">
        <v>5</v>
      </c>
      <c r="J933" s="38">
        <v>3000</v>
      </c>
      <c r="K933" s="37" t="s">
        <v>42</v>
      </c>
      <c r="L933" s="36" t="s">
        <v>1071</v>
      </c>
      <c r="M933" s="35">
        <v>44188.500358796293</v>
      </c>
      <c r="N933" s="37" t="s">
        <v>146</v>
      </c>
      <c r="O933" s="37" t="s">
        <v>147</v>
      </c>
      <c r="P933" s="145">
        <f t="shared" si="71"/>
        <v>0.78391203703358769</v>
      </c>
      <c r="Q933" s="34">
        <f t="shared" si="70"/>
        <v>15000</v>
      </c>
      <c r="R933" s="145">
        <f t="shared" si="72"/>
        <v>0.71644675925925927</v>
      </c>
      <c r="S933" s="145">
        <f t="shared" si="73"/>
        <v>0.50035879629629632</v>
      </c>
      <c r="T933" s="172" t="str">
        <f t="shared" si="74"/>
        <v>High Valued</v>
      </c>
    </row>
    <row r="934" spans="1:20">
      <c r="A934" s="35">
        <v>44187.666574074072</v>
      </c>
      <c r="B934" s="36" t="s">
        <v>918</v>
      </c>
      <c r="C934" s="37" t="s">
        <v>831</v>
      </c>
      <c r="D934" s="37" t="s">
        <v>140</v>
      </c>
      <c r="E934" s="37" t="s">
        <v>141</v>
      </c>
      <c r="F934" s="37" t="s">
        <v>142</v>
      </c>
      <c r="G934" s="37" t="s">
        <v>143</v>
      </c>
      <c r="H934" s="37" t="s">
        <v>144</v>
      </c>
      <c r="I934" s="38">
        <v>1</v>
      </c>
      <c r="J934" s="38">
        <v>11200</v>
      </c>
      <c r="K934" s="37" t="s">
        <v>42</v>
      </c>
      <c r="L934" s="36" t="s">
        <v>915</v>
      </c>
      <c r="M934" s="35">
        <v>44188.524895833332</v>
      </c>
      <c r="N934" s="37" t="s">
        <v>146</v>
      </c>
      <c r="O934" s="37" t="s">
        <v>147</v>
      </c>
      <c r="P934" s="145">
        <f t="shared" si="71"/>
        <v>0.85832175926043419</v>
      </c>
      <c r="Q934" s="34">
        <f t="shared" si="70"/>
        <v>11200</v>
      </c>
      <c r="R934" s="145">
        <f t="shared" si="72"/>
        <v>0.6665740740740741</v>
      </c>
      <c r="S934" s="145">
        <f t="shared" si="73"/>
        <v>0.52489583333333334</v>
      </c>
      <c r="T934" s="172" t="str">
        <f t="shared" si="74"/>
        <v>High Valued</v>
      </c>
    </row>
    <row r="935" spans="1:20">
      <c r="A935" s="35">
        <v>44187.666574074072</v>
      </c>
      <c r="B935" s="36" t="s">
        <v>918</v>
      </c>
      <c r="C935" s="37" t="s">
        <v>831</v>
      </c>
      <c r="D935" s="37" t="s">
        <v>94</v>
      </c>
      <c r="E935" s="37" t="s">
        <v>95</v>
      </c>
      <c r="F935" s="37" t="s">
        <v>142</v>
      </c>
      <c r="G935" s="37" t="s">
        <v>96</v>
      </c>
      <c r="H935" s="37" t="s">
        <v>97</v>
      </c>
      <c r="I935" s="38">
        <v>1</v>
      </c>
      <c r="J935" s="38">
        <v>19170</v>
      </c>
      <c r="K935" s="37" t="s">
        <v>42</v>
      </c>
      <c r="L935" s="36" t="s">
        <v>915</v>
      </c>
      <c r="M935" s="35">
        <v>44188.524895833332</v>
      </c>
      <c r="N935" s="37" t="s">
        <v>146</v>
      </c>
      <c r="O935" s="37" t="s">
        <v>147</v>
      </c>
      <c r="P935" s="145">
        <f t="shared" si="71"/>
        <v>0.85832175926043419</v>
      </c>
      <c r="Q935" s="34">
        <f t="shared" si="70"/>
        <v>19170</v>
      </c>
      <c r="R935" s="145">
        <f t="shared" si="72"/>
        <v>0.6665740740740741</v>
      </c>
      <c r="S935" s="145">
        <f t="shared" si="73"/>
        <v>0.52489583333333334</v>
      </c>
      <c r="T935" s="172" t="str">
        <f t="shared" si="74"/>
        <v>High Valued</v>
      </c>
    </row>
    <row r="936" spans="1:20">
      <c r="A936" s="35">
        <v>44187.666574074072</v>
      </c>
      <c r="B936" s="36" t="s">
        <v>918</v>
      </c>
      <c r="C936" s="37" t="s">
        <v>831</v>
      </c>
      <c r="D936" s="37" t="s">
        <v>164</v>
      </c>
      <c r="E936" s="37" t="s">
        <v>165</v>
      </c>
      <c r="F936" s="37" t="s">
        <v>142</v>
      </c>
      <c r="G936" s="37" t="s">
        <v>96</v>
      </c>
      <c r="H936" s="37" t="s">
        <v>166</v>
      </c>
      <c r="I936" s="38">
        <v>1</v>
      </c>
      <c r="J936" s="38">
        <v>3750</v>
      </c>
      <c r="K936" s="37" t="s">
        <v>42</v>
      </c>
      <c r="L936" s="36" t="s">
        <v>915</v>
      </c>
      <c r="M936" s="35">
        <v>44188.524895833332</v>
      </c>
      <c r="N936" s="37" t="s">
        <v>146</v>
      </c>
      <c r="O936" s="37" t="s">
        <v>147</v>
      </c>
      <c r="P936" s="145">
        <f t="shared" si="71"/>
        <v>0.85832175926043419</v>
      </c>
      <c r="Q936" s="34">
        <f t="shared" si="70"/>
        <v>3750</v>
      </c>
      <c r="R936" s="145">
        <f t="shared" si="72"/>
        <v>0.6665740740740741</v>
      </c>
      <c r="S936" s="145">
        <f t="shared" si="73"/>
        <v>0.52489583333333334</v>
      </c>
      <c r="T936" s="172" t="str">
        <f t="shared" si="74"/>
        <v>Lower Valued</v>
      </c>
    </row>
    <row r="937" spans="1:20">
      <c r="A937" s="35">
        <v>44187.69599537037</v>
      </c>
      <c r="B937" s="36" t="s">
        <v>919</v>
      </c>
      <c r="C937" s="37" t="s">
        <v>831</v>
      </c>
      <c r="D937" s="37" t="s">
        <v>164</v>
      </c>
      <c r="E937" s="37" t="s">
        <v>167</v>
      </c>
      <c r="F937" s="37" t="s">
        <v>142</v>
      </c>
      <c r="G937" s="37" t="s">
        <v>96</v>
      </c>
      <c r="H937" s="37" t="s">
        <v>244</v>
      </c>
      <c r="I937" s="38">
        <v>1</v>
      </c>
      <c r="J937" s="38">
        <v>4550</v>
      </c>
      <c r="K937" s="37" t="s">
        <v>42</v>
      </c>
      <c r="L937" s="36" t="s">
        <v>915</v>
      </c>
      <c r="M937" s="35">
        <v>44188.524895833332</v>
      </c>
      <c r="N937" s="37" t="s">
        <v>146</v>
      </c>
      <c r="O937" s="37" t="s">
        <v>147</v>
      </c>
      <c r="P937" s="145">
        <f t="shared" si="71"/>
        <v>0.82890046296233777</v>
      </c>
      <c r="Q937" s="34">
        <f t="shared" si="70"/>
        <v>4550</v>
      </c>
      <c r="R937" s="145">
        <f t="shared" si="72"/>
        <v>0.6959953703703704</v>
      </c>
      <c r="S937" s="145">
        <f t="shared" si="73"/>
        <v>0.52489583333333334</v>
      </c>
      <c r="T937" s="172" t="str">
        <f t="shared" si="74"/>
        <v>Lower Valued</v>
      </c>
    </row>
    <row r="938" spans="1:20">
      <c r="A938" s="35">
        <v>44186.846944444442</v>
      </c>
      <c r="B938" s="36" t="s">
        <v>868</v>
      </c>
      <c r="C938" s="37" t="s">
        <v>869</v>
      </c>
      <c r="D938" s="37" t="s">
        <v>94</v>
      </c>
      <c r="E938" s="37" t="s">
        <v>95</v>
      </c>
      <c r="F938" s="37" t="s">
        <v>142</v>
      </c>
      <c r="G938" s="37" t="s">
        <v>96</v>
      </c>
      <c r="H938" s="37" t="s">
        <v>170</v>
      </c>
      <c r="I938" s="38">
        <v>8</v>
      </c>
      <c r="J938" s="38">
        <v>6750</v>
      </c>
      <c r="K938" s="37" t="s">
        <v>42</v>
      </c>
      <c r="L938" s="36" t="s">
        <v>864</v>
      </c>
      <c r="M938" s="35">
        <v>44188.552708333336</v>
      </c>
      <c r="N938" s="37" t="s">
        <v>146</v>
      </c>
      <c r="O938" s="37" t="s">
        <v>54</v>
      </c>
      <c r="P938" s="145">
        <f t="shared" si="71"/>
        <v>1.7057638888945803</v>
      </c>
      <c r="Q938" s="34">
        <f t="shared" si="70"/>
        <v>54000</v>
      </c>
      <c r="R938" s="145">
        <f t="shared" si="72"/>
        <v>0.8469444444444445</v>
      </c>
      <c r="S938" s="145">
        <f t="shared" si="73"/>
        <v>0.55270833333333336</v>
      </c>
      <c r="T938" s="172" t="str">
        <f t="shared" si="74"/>
        <v>High Valued</v>
      </c>
    </row>
    <row r="939" spans="1:20">
      <c r="A939" s="35">
        <v>44187.345590277779</v>
      </c>
      <c r="B939" s="36" t="s">
        <v>809</v>
      </c>
      <c r="C939" s="37" t="s">
        <v>390</v>
      </c>
      <c r="D939" s="37" t="s">
        <v>140</v>
      </c>
      <c r="E939" s="37" t="s">
        <v>141</v>
      </c>
      <c r="F939" s="37" t="s">
        <v>142</v>
      </c>
      <c r="G939" s="37" t="s">
        <v>143</v>
      </c>
      <c r="H939" s="37" t="s">
        <v>199</v>
      </c>
      <c r="I939" s="38">
        <v>2</v>
      </c>
      <c r="J939" s="38">
        <v>9200</v>
      </c>
      <c r="K939" s="37" t="s">
        <v>42</v>
      </c>
      <c r="L939" s="36" t="s">
        <v>795</v>
      </c>
      <c r="M939" s="35">
        <v>44188.561967592592</v>
      </c>
      <c r="N939" s="37" t="s">
        <v>146</v>
      </c>
      <c r="O939" s="37" t="s">
        <v>147</v>
      </c>
      <c r="P939" s="145">
        <f t="shared" si="71"/>
        <v>1.216377314813144</v>
      </c>
      <c r="Q939" s="34">
        <f t="shared" si="70"/>
        <v>18400</v>
      </c>
      <c r="R939" s="145">
        <f t="shared" si="72"/>
        <v>0.34559027777777779</v>
      </c>
      <c r="S939" s="145">
        <f t="shared" si="73"/>
        <v>0.56196759259259255</v>
      </c>
      <c r="T939" s="172" t="str">
        <f t="shared" si="74"/>
        <v>High Valued</v>
      </c>
    </row>
    <row r="940" spans="1:20">
      <c r="A940" s="35">
        <v>44187.345601851855</v>
      </c>
      <c r="B940" s="36" t="s">
        <v>809</v>
      </c>
      <c r="C940" s="37" t="s">
        <v>390</v>
      </c>
      <c r="D940" s="37" t="s">
        <v>164</v>
      </c>
      <c r="E940" s="37" t="s">
        <v>165</v>
      </c>
      <c r="F940" s="37" t="s">
        <v>142</v>
      </c>
      <c r="G940" s="37" t="s">
        <v>96</v>
      </c>
      <c r="H940" s="37" t="s">
        <v>166</v>
      </c>
      <c r="I940" s="38">
        <v>2</v>
      </c>
      <c r="J940" s="38">
        <v>3750</v>
      </c>
      <c r="K940" s="37" t="s">
        <v>42</v>
      </c>
      <c r="L940" s="36" t="s">
        <v>795</v>
      </c>
      <c r="M940" s="35">
        <v>44188.561967592592</v>
      </c>
      <c r="N940" s="37" t="s">
        <v>146</v>
      </c>
      <c r="O940" s="37" t="s">
        <v>147</v>
      </c>
      <c r="P940" s="145">
        <f t="shared" si="71"/>
        <v>1.2163657407363644</v>
      </c>
      <c r="Q940" s="34">
        <f t="shared" si="70"/>
        <v>7500</v>
      </c>
      <c r="R940" s="145">
        <f t="shared" si="72"/>
        <v>0.34560185185185183</v>
      </c>
      <c r="S940" s="145">
        <f t="shared" si="73"/>
        <v>0.56196759259259255</v>
      </c>
      <c r="T940" s="172" t="str">
        <f t="shared" si="74"/>
        <v>Lower Valued</v>
      </c>
    </row>
    <row r="941" spans="1:20">
      <c r="A941" s="35">
        <v>44187.345601851855</v>
      </c>
      <c r="B941" s="36" t="s">
        <v>809</v>
      </c>
      <c r="C941" s="37" t="s">
        <v>390</v>
      </c>
      <c r="D941" s="37" t="s">
        <v>68</v>
      </c>
      <c r="E941" s="37" t="s">
        <v>113</v>
      </c>
      <c r="F941" s="37" t="s">
        <v>142</v>
      </c>
      <c r="G941" s="37" t="s">
        <v>114</v>
      </c>
      <c r="H941" s="37" t="s">
        <v>206</v>
      </c>
      <c r="I941" s="38">
        <v>2</v>
      </c>
      <c r="J941" s="38">
        <v>2000</v>
      </c>
      <c r="K941" s="37" t="s">
        <v>42</v>
      </c>
      <c r="L941" s="36" t="s">
        <v>795</v>
      </c>
      <c r="M941" s="35">
        <v>44188.561967592592</v>
      </c>
      <c r="N941" s="37" t="s">
        <v>146</v>
      </c>
      <c r="O941" s="37" t="s">
        <v>147</v>
      </c>
      <c r="P941" s="145">
        <f t="shared" si="71"/>
        <v>1.2163657407363644</v>
      </c>
      <c r="Q941" s="34">
        <f t="shared" si="70"/>
        <v>4000</v>
      </c>
      <c r="R941" s="145">
        <f t="shared" si="72"/>
        <v>0.34560185185185183</v>
      </c>
      <c r="S941" s="145">
        <f t="shared" si="73"/>
        <v>0.56196759259259255</v>
      </c>
      <c r="T941" s="172" t="str">
        <f t="shared" si="74"/>
        <v>Lower Valued</v>
      </c>
    </row>
    <row r="942" spans="1:20">
      <c r="A942" s="35">
        <v>44187.522488425922</v>
      </c>
      <c r="B942" s="36" t="s">
        <v>264</v>
      </c>
      <c r="C942" s="37" t="s">
        <v>265</v>
      </c>
      <c r="D942" s="37" t="s">
        <v>94</v>
      </c>
      <c r="E942" s="37" t="s">
        <v>107</v>
      </c>
      <c r="F942" s="37" t="s">
        <v>142</v>
      </c>
      <c r="G942" s="37" t="s">
        <v>96</v>
      </c>
      <c r="H942" s="37" t="s">
        <v>109</v>
      </c>
      <c r="I942" s="38">
        <v>2</v>
      </c>
      <c r="J942" s="38">
        <v>11120</v>
      </c>
      <c r="K942" s="37" t="s">
        <v>42</v>
      </c>
      <c r="L942" s="36" t="s">
        <v>266</v>
      </c>
      <c r="M942" s="35">
        <v>44188.627766203703</v>
      </c>
      <c r="N942" s="37" t="s">
        <v>146</v>
      </c>
      <c r="O942" s="37" t="s">
        <v>147</v>
      </c>
      <c r="P942" s="145">
        <f t="shared" si="71"/>
        <v>1.1052777777804295</v>
      </c>
      <c r="Q942" s="34">
        <f t="shared" si="70"/>
        <v>22240</v>
      </c>
      <c r="R942" s="145">
        <f t="shared" si="72"/>
        <v>0.52248842592592593</v>
      </c>
      <c r="S942" s="145">
        <f t="shared" si="73"/>
        <v>0.62776620370370373</v>
      </c>
      <c r="T942" s="172" t="str">
        <f t="shared" si="74"/>
        <v>High Valued</v>
      </c>
    </row>
    <row r="943" spans="1:20">
      <c r="A943" s="35">
        <v>44187.522488425922</v>
      </c>
      <c r="B943" s="36" t="s">
        <v>264</v>
      </c>
      <c r="C943" s="37" t="s">
        <v>265</v>
      </c>
      <c r="D943" s="37" t="s">
        <v>94</v>
      </c>
      <c r="E943" s="37" t="s">
        <v>95</v>
      </c>
      <c r="F943" s="37" t="s">
        <v>142</v>
      </c>
      <c r="G943" s="37" t="s">
        <v>96</v>
      </c>
      <c r="H943" s="37" t="s">
        <v>170</v>
      </c>
      <c r="I943" s="38">
        <v>1</v>
      </c>
      <c r="J943" s="38">
        <v>6750</v>
      </c>
      <c r="K943" s="37" t="s">
        <v>42</v>
      </c>
      <c r="L943" s="36" t="s">
        <v>266</v>
      </c>
      <c r="M943" s="35">
        <v>44188.627766203703</v>
      </c>
      <c r="N943" s="37" t="s">
        <v>146</v>
      </c>
      <c r="O943" s="37" t="s">
        <v>147</v>
      </c>
      <c r="P943" s="145">
        <f t="shared" si="71"/>
        <v>1.1052777777804295</v>
      </c>
      <c r="Q943" s="34">
        <f t="shared" si="70"/>
        <v>6750</v>
      </c>
      <c r="R943" s="145">
        <f t="shared" si="72"/>
        <v>0.52248842592592593</v>
      </c>
      <c r="S943" s="145">
        <f t="shared" si="73"/>
        <v>0.62776620370370373</v>
      </c>
      <c r="T943" s="172" t="str">
        <f t="shared" si="74"/>
        <v>Lower Valued</v>
      </c>
    </row>
    <row r="944" spans="1:20">
      <c r="A944" s="35">
        <v>44187.522488425922</v>
      </c>
      <c r="B944" s="36" t="s">
        <v>264</v>
      </c>
      <c r="C944" s="37" t="s">
        <v>265</v>
      </c>
      <c r="D944" s="37" t="s">
        <v>270</v>
      </c>
      <c r="E944" s="37" t="s">
        <v>271</v>
      </c>
      <c r="F944" s="37" t="s">
        <v>142</v>
      </c>
      <c r="G944" s="37" t="s">
        <v>272</v>
      </c>
      <c r="H944" s="37" t="s">
        <v>273</v>
      </c>
      <c r="I944" s="38">
        <v>1</v>
      </c>
      <c r="J944" s="38">
        <v>1500</v>
      </c>
      <c r="K944" s="37" t="s">
        <v>42</v>
      </c>
      <c r="L944" s="36" t="s">
        <v>266</v>
      </c>
      <c r="M944" s="35">
        <v>44188.627766203703</v>
      </c>
      <c r="N944" s="37" t="s">
        <v>146</v>
      </c>
      <c r="O944" s="37" t="s">
        <v>147</v>
      </c>
      <c r="P944" s="145">
        <f t="shared" si="71"/>
        <v>1.1052777777804295</v>
      </c>
      <c r="Q944" s="34">
        <f t="shared" si="70"/>
        <v>1500</v>
      </c>
      <c r="R944" s="145">
        <f t="shared" si="72"/>
        <v>0.52248842592592593</v>
      </c>
      <c r="S944" s="145">
        <f t="shared" si="73"/>
        <v>0.62776620370370373</v>
      </c>
      <c r="T944" s="172" t="str">
        <f t="shared" si="74"/>
        <v>Lower Valued</v>
      </c>
    </row>
    <row r="945" spans="1:20">
      <c r="A945" s="35">
        <v>44187.522488425922</v>
      </c>
      <c r="B945" s="36" t="s">
        <v>264</v>
      </c>
      <c r="C945" s="37" t="s">
        <v>265</v>
      </c>
      <c r="D945" s="37" t="s">
        <v>270</v>
      </c>
      <c r="E945" s="37" t="s">
        <v>271</v>
      </c>
      <c r="F945" s="37" t="s">
        <v>142</v>
      </c>
      <c r="G945" s="37" t="s">
        <v>272</v>
      </c>
      <c r="H945" s="37" t="s">
        <v>274</v>
      </c>
      <c r="I945" s="38">
        <v>1</v>
      </c>
      <c r="J945" s="38">
        <v>1</v>
      </c>
      <c r="K945" s="37" t="s">
        <v>42</v>
      </c>
      <c r="L945" s="36" t="s">
        <v>266</v>
      </c>
      <c r="M945" s="35">
        <v>44188.627766203703</v>
      </c>
      <c r="N945" s="37" t="s">
        <v>146</v>
      </c>
      <c r="O945" s="37" t="s">
        <v>147</v>
      </c>
      <c r="P945" s="145">
        <f t="shared" si="71"/>
        <v>1.1052777777804295</v>
      </c>
      <c r="Q945" s="34">
        <f t="shared" si="70"/>
        <v>1</v>
      </c>
      <c r="R945" s="145">
        <f t="shared" si="72"/>
        <v>0.52248842592592593</v>
      </c>
      <c r="S945" s="145">
        <f t="shared" si="73"/>
        <v>0.62776620370370373</v>
      </c>
      <c r="T945" s="172" t="str">
        <f t="shared" si="74"/>
        <v>Lower Valued</v>
      </c>
    </row>
    <row r="946" spans="1:20">
      <c r="A946" s="35">
        <v>44187.304652777777</v>
      </c>
      <c r="B946" s="36" t="s">
        <v>1006</v>
      </c>
      <c r="C946" s="37" t="s">
        <v>1007</v>
      </c>
      <c r="D946" s="37" t="s">
        <v>94</v>
      </c>
      <c r="E946" s="37" t="s">
        <v>95</v>
      </c>
      <c r="F946" s="37" t="s">
        <v>142</v>
      </c>
      <c r="G946" s="37" t="s">
        <v>96</v>
      </c>
      <c r="H946" s="37" t="s">
        <v>98</v>
      </c>
      <c r="I946" s="38">
        <v>1</v>
      </c>
      <c r="J946" s="38">
        <v>8500</v>
      </c>
      <c r="K946" s="37" t="s">
        <v>42</v>
      </c>
      <c r="L946" s="36" t="s">
        <v>1008</v>
      </c>
      <c r="M946" s="35">
        <v>44188.643703703703</v>
      </c>
      <c r="N946" s="37" t="s">
        <v>146</v>
      </c>
      <c r="O946" s="37" t="s">
        <v>147</v>
      </c>
      <c r="P946" s="145">
        <f t="shared" si="71"/>
        <v>1.3390509259261307</v>
      </c>
      <c r="Q946" s="34">
        <f t="shared" si="70"/>
        <v>8500</v>
      </c>
      <c r="R946" s="145">
        <f t="shared" si="72"/>
        <v>0.30465277777777777</v>
      </c>
      <c r="S946" s="145">
        <f t="shared" si="73"/>
        <v>0.64370370370370367</v>
      </c>
      <c r="T946" s="172" t="str">
        <f t="shared" si="74"/>
        <v>Lower Valued</v>
      </c>
    </row>
    <row r="947" spans="1:20">
      <c r="A947" s="35">
        <v>44187.342152777775</v>
      </c>
      <c r="B947" s="36" t="s">
        <v>1009</v>
      </c>
      <c r="C947" s="37" t="s">
        <v>1007</v>
      </c>
      <c r="D947" s="37" t="s">
        <v>140</v>
      </c>
      <c r="E947" s="37" t="s">
        <v>141</v>
      </c>
      <c r="F947" s="37" t="s">
        <v>142</v>
      </c>
      <c r="G947" s="37" t="s">
        <v>143</v>
      </c>
      <c r="H947" s="37" t="s">
        <v>199</v>
      </c>
      <c r="I947" s="38">
        <v>1</v>
      </c>
      <c r="J947" s="38">
        <v>9200</v>
      </c>
      <c r="K947" s="37" t="s">
        <v>42</v>
      </c>
      <c r="L947" s="36" t="s">
        <v>1008</v>
      </c>
      <c r="M947" s="35">
        <v>44188.643703703703</v>
      </c>
      <c r="N947" s="37" t="s">
        <v>146</v>
      </c>
      <c r="O947" s="37" t="s">
        <v>147</v>
      </c>
      <c r="P947" s="145">
        <f t="shared" si="71"/>
        <v>1.3015509259275859</v>
      </c>
      <c r="Q947" s="34">
        <f t="shared" si="70"/>
        <v>9200</v>
      </c>
      <c r="R947" s="145">
        <f t="shared" si="72"/>
        <v>0.34215277777777775</v>
      </c>
      <c r="S947" s="145">
        <f t="shared" si="73"/>
        <v>0.64370370370370367</v>
      </c>
      <c r="T947" s="172" t="str">
        <f t="shared" si="74"/>
        <v>Lower Valued</v>
      </c>
    </row>
    <row r="948" spans="1:20">
      <c r="A948" s="35">
        <v>44187.742418981485</v>
      </c>
      <c r="B948" s="36" t="s">
        <v>735</v>
      </c>
      <c r="C948" s="37" t="s">
        <v>115</v>
      </c>
      <c r="D948" s="37" t="s">
        <v>140</v>
      </c>
      <c r="E948" s="37" t="s">
        <v>141</v>
      </c>
      <c r="F948" s="37" t="s">
        <v>142</v>
      </c>
      <c r="G948" s="37" t="s">
        <v>143</v>
      </c>
      <c r="H948" s="37" t="s">
        <v>144</v>
      </c>
      <c r="I948" s="38">
        <v>1</v>
      </c>
      <c r="J948" s="38">
        <v>11200</v>
      </c>
      <c r="K948" s="37" t="s">
        <v>42</v>
      </c>
      <c r="L948" s="36" t="s">
        <v>729</v>
      </c>
      <c r="M948" s="35">
        <v>44188.657962962963</v>
      </c>
      <c r="N948" s="37" t="s">
        <v>146</v>
      </c>
      <c r="O948" s="37" t="s">
        <v>54</v>
      </c>
      <c r="P948" s="145">
        <f t="shared" si="71"/>
        <v>0.91554398147854954</v>
      </c>
      <c r="Q948" s="34">
        <f t="shared" si="70"/>
        <v>11200</v>
      </c>
      <c r="R948" s="145">
        <f t="shared" si="72"/>
        <v>0.74241898148148155</v>
      </c>
      <c r="S948" s="145">
        <f t="shared" si="73"/>
        <v>0.65796296296296297</v>
      </c>
      <c r="T948" s="172" t="str">
        <f t="shared" si="74"/>
        <v>High Valued</v>
      </c>
    </row>
    <row r="949" spans="1:20">
      <c r="A949" s="35">
        <v>44187.742418981485</v>
      </c>
      <c r="B949" s="36" t="s">
        <v>735</v>
      </c>
      <c r="C949" s="37" t="s">
        <v>115</v>
      </c>
      <c r="D949" s="37" t="s">
        <v>94</v>
      </c>
      <c r="E949" s="37" t="s">
        <v>95</v>
      </c>
      <c r="F949" s="37" t="s">
        <v>142</v>
      </c>
      <c r="G949" s="37" t="s">
        <v>96</v>
      </c>
      <c r="H949" s="37" t="s">
        <v>97</v>
      </c>
      <c r="I949" s="38">
        <v>1</v>
      </c>
      <c r="J949" s="38">
        <v>19170</v>
      </c>
      <c r="K949" s="37" t="s">
        <v>42</v>
      </c>
      <c r="L949" s="36" t="s">
        <v>729</v>
      </c>
      <c r="M949" s="35">
        <v>44188.657962962963</v>
      </c>
      <c r="N949" s="37" t="s">
        <v>146</v>
      </c>
      <c r="O949" s="37" t="s">
        <v>54</v>
      </c>
      <c r="P949" s="145">
        <f t="shared" si="71"/>
        <v>0.91554398147854954</v>
      </c>
      <c r="Q949" s="34">
        <f t="shared" si="70"/>
        <v>19170</v>
      </c>
      <c r="R949" s="145">
        <f t="shared" si="72"/>
        <v>0.74241898148148155</v>
      </c>
      <c r="S949" s="145">
        <f t="shared" si="73"/>
        <v>0.65796296296296297</v>
      </c>
      <c r="T949" s="172" t="str">
        <f t="shared" si="74"/>
        <v>High Valued</v>
      </c>
    </row>
    <row r="950" spans="1:20">
      <c r="A950" s="35">
        <v>44187.742418981485</v>
      </c>
      <c r="B950" s="36" t="s">
        <v>735</v>
      </c>
      <c r="C950" s="37" t="s">
        <v>115</v>
      </c>
      <c r="D950" s="37" t="s">
        <v>164</v>
      </c>
      <c r="E950" s="37" t="s">
        <v>165</v>
      </c>
      <c r="F950" s="37" t="s">
        <v>142</v>
      </c>
      <c r="G950" s="37" t="s">
        <v>96</v>
      </c>
      <c r="H950" s="37" t="s">
        <v>166</v>
      </c>
      <c r="I950" s="38">
        <v>3</v>
      </c>
      <c r="J950" s="38">
        <v>3750</v>
      </c>
      <c r="K950" s="37" t="s">
        <v>42</v>
      </c>
      <c r="L950" s="36" t="s">
        <v>729</v>
      </c>
      <c r="M950" s="35">
        <v>44188.657962962963</v>
      </c>
      <c r="N950" s="37" t="s">
        <v>146</v>
      </c>
      <c r="O950" s="37" t="s">
        <v>54</v>
      </c>
      <c r="P950" s="145">
        <f t="shared" si="71"/>
        <v>0.91554398147854954</v>
      </c>
      <c r="Q950" s="34">
        <f t="shared" si="70"/>
        <v>11250</v>
      </c>
      <c r="R950" s="145">
        <f t="shared" si="72"/>
        <v>0.74241898148148155</v>
      </c>
      <c r="S950" s="145">
        <f t="shared" si="73"/>
        <v>0.65796296296296297</v>
      </c>
      <c r="T950" s="172" t="str">
        <f t="shared" si="74"/>
        <v>High Valued</v>
      </c>
    </row>
    <row r="951" spans="1:20">
      <c r="A951" s="35">
        <v>44187.340648148151</v>
      </c>
      <c r="B951" s="36" t="s">
        <v>1036</v>
      </c>
      <c r="C951" s="37" t="s">
        <v>1037</v>
      </c>
      <c r="D951" s="37" t="s">
        <v>94</v>
      </c>
      <c r="E951" s="37" t="s">
        <v>95</v>
      </c>
      <c r="F951" s="37" t="s">
        <v>142</v>
      </c>
      <c r="G951" s="37" t="s">
        <v>96</v>
      </c>
      <c r="H951" s="37" t="s">
        <v>170</v>
      </c>
      <c r="I951" s="38">
        <v>2</v>
      </c>
      <c r="J951" s="38">
        <v>6750</v>
      </c>
      <c r="K951" s="37" t="s">
        <v>42</v>
      </c>
      <c r="L951" s="36" t="s">
        <v>1024</v>
      </c>
      <c r="M951" s="35">
        <v>44188.666527777779</v>
      </c>
      <c r="N951" s="37" t="s">
        <v>146</v>
      </c>
      <c r="O951" s="37" t="s">
        <v>147</v>
      </c>
      <c r="P951" s="145">
        <f t="shared" si="71"/>
        <v>1.3258796296286164</v>
      </c>
      <c r="Q951" s="34">
        <f t="shared" si="70"/>
        <v>13500</v>
      </c>
      <c r="R951" s="145">
        <f t="shared" si="72"/>
        <v>0.3406481481481482</v>
      </c>
      <c r="S951" s="145">
        <f t="shared" si="73"/>
        <v>0.66652777777777772</v>
      </c>
      <c r="T951" s="172" t="str">
        <f t="shared" si="74"/>
        <v>High Valued</v>
      </c>
    </row>
    <row r="952" spans="1:20">
      <c r="A952" s="35">
        <v>44187.340648148151</v>
      </c>
      <c r="B952" s="36" t="s">
        <v>1036</v>
      </c>
      <c r="C952" s="37" t="s">
        <v>1037</v>
      </c>
      <c r="D952" s="37" t="s">
        <v>140</v>
      </c>
      <c r="E952" s="37" t="s">
        <v>214</v>
      </c>
      <c r="F952" s="37" t="s">
        <v>142</v>
      </c>
      <c r="G952" s="37" t="s">
        <v>114</v>
      </c>
      <c r="H952" s="37" t="s">
        <v>215</v>
      </c>
      <c r="I952" s="38">
        <v>1</v>
      </c>
      <c r="J952" s="38">
        <v>7450</v>
      </c>
      <c r="K952" s="37" t="s">
        <v>42</v>
      </c>
      <c r="L952" s="36" t="s">
        <v>1024</v>
      </c>
      <c r="M952" s="35">
        <v>44188.666527777779</v>
      </c>
      <c r="N952" s="37" t="s">
        <v>146</v>
      </c>
      <c r="O952" s="37" t="s">
        <v>147</v>
      </c>
      <c r="P952" s="145">
        <f t="shared" si="71"/>
        <v>1.3258796296286164</v>
      </c>
      <c r="Q952" s="34">
        <f t="shared" si="70"/>
        <v>7450</v>
      </c>
      <c r="R952" s="145">
        <f t="shared" si="72"/>
        <v>0.3406481481481482</v>
      </c>
      <c r="S952" s="145">
        <f t="shared" si="73"/>
        <v>0.66652777777777772</v>
      </c>
      <c r="T952" s="172" t="str">
        <f t="shared" si="74"/>
        <v>Lower Valued</v>
      </c>
    </row>
    <row r="953" spans="1:20">
      <c r="A953" s="35">
        <v>44187.340648148151</v>
      </c>
      <c r="B953" s="36" t="s">
        <v>1036</v>
      </c>
      <c r="C953" s="37" t="s">
        <v>1037</v>
      </c>
      <c r="D953" s="37" t="s">
        <v>140</v>
      </c>
      <c r="E953" s="37" t="s">
        <v>141</v>
      </c>
      <c r="F953" s="37" t="s">
        <v>142</v>
      </c>
      <c r="G953" s="37" t="s">
        <v>143</v>
      </c>
      <c r="H953" s="37" t="s">
        <v>199</v>
      </c>
      <c r="I953" s="38">
        <v>1</v>
      </c>
      <c r="J953" s="38">
        <v>9200</v>
      </c>
      <c r="K953" s="37" t="s">
        <v>42</v>
      </c>
      <c r="L953" s="36" t="s">
        <v>1024</v>
      </c>
      <c r="M953" s="35">
        <v>44188.666527777779</v>
      </c>
      <c r="N953" s="37" t="s">
        <v>146</v>
      </c>
      <c r="O953" s="37" t="s">
        <v>147</v>
      </c>
      <c r="P953" s="145">
        <f t="shared" si="71"/>
        <v>1.3258796296286164</v>
      </c>
      <c r="Q953" s="34">
        <f t="shared" si="70"/>
        <v>9200</v>
      </c>
      <c r="R953" s="145">
        <f t="shared" si="72"/>
        <v>0.3406481481481482</v>
      </c>
      <c r="S953" s="145">
        <f t="shared" si="73"/>
        <v>0.66652777777777772</v>
      </c>
      <c r="T953" s="172" t="str">
        <f t="shared" si="74"/>
        <v>Lower Valued</v>
      </c>
    </row>
    <row r="954" spans="1:20">
      <c r="A954" s="35">
        <v>44187.606076388889</v>
      </c>
      <c r="B954" s="36" t="s">
        <v>1140</v>
      </c>
      <c r="C954" s="37" t="s">
        <v>1141</v>
      </c>
      <c r="D954" s="37" t="s">
        <v>140</v>
      </c>
      <c r="E954" s="37" t="s">
        <v>141</v>
      </c>
      <c r="F954" s="37" t="s">
        <v>142</v>
      </c>
      <c r="G954" s="37" t="s">
        <v>143</v>
      </c>
      <c r="H954" s="37" t="s">
        <v>144</v>
      </c>
      <c r="I954" s="38">
        <v>2</v>
      </c>
      <c r="J954" s="38">
        <v>11200</v>
      </c>
      <c r="K954" s="37" t="s">
        <v>42</v>
      </c>
      <c r="L954" s="36" t="s">
        <v>1139</v>
      </c>
      <c r="M954" s="35">
        <v>44188.696284722224</v>
      </c>
      <c r="N954" s="37" t="s">
        <v>295</v>
      </c>
      <c r="O954" s="37" t="s">
        <v>147</v>
      </c>
      <c r="P954" s="145">
        <f t="shared" si="71"/>
        <v>1.0902083333348855</v>
      </c>
      <c r="Q954" s="34">
        <f t="shared" si="70"/>
        <v>22400</v>
      </c>
      <c r="R954" s="145">
        <f t="shared" si="72"/>
        <v>0.60607638888888882</v>
      </c>
      <c r="S954" s="145">
        <f t="shared" si="73"/>
        <v>0.69628472222222226</v>
      </c>
      <c r="T954" s="172" t="str">
        <f t="shared" si="74"/>
        <v>High Valued</v>
      </c>
    </row>
    <row r="955" spans="1:20">
      <c r="A955" s="35">
        <v>44187.65483796296</v>
      </c>
      <c r="B955" s="36" t="s">
        <v>1175</v>
      </c>
      <c r="C955" s="37" t="s">
        <v>246</v>
      </c>
      <c r="D955" s="37" t="s">
        <v>140</v>
      </c>
      <c r="E955" s="37" t="s">
        <v>214</v>
      </c>
      <c r="F955" s="37" t="s">
        <v>142</v>
      </c>
      <c r="G955" s="37" t="s">
        <v>114</v>
      </c>
      <c r="H955" s="37" t="s">
        <v>215</v>
      </c>
      <c r="I955" s="38">
        <v>10</v>
      </c>
      <c r="J955" s="38">
        <v>7450</v>
      </c>
      <c r="K955" s="37" t="s">
        <v>42</v>
      </c>
      <c r="L955" s="36" t="s">
        <v>1176</v>
      </c>
      <c r="M955" s="35">
        <v>44188.87809027778</v>
      </c>
      <c r="N955" s="37" t="s">
        <v>146</v>
      </c>
      <c r="O955" s="37" t="s">
        <v>54</v>
      </c>
      <c r="P955" s="145">
        <f t="shared" si="71"/>
        <v>1.2232523148195469</v>
      </c>
      <c r="Q955" s="34">
        <f t="shared" si="70"/>
        <v>74500</v>
      </c>
      <c r="R955" s="145">
        <f t="shared" si="72"/>
        <v>0.65483796296296293</v>
      </c>
      <c r="S955" s="145">
        <f t="shared" si="73"/>
        <v>0.87809027777777782</v>
      </c>
      <c r="T955" s="172" t="str">
        <f t="shared" si="74"/>
        <v>High Valued</v>
      </c>
    </row>
    <row r="956" spans="1:20">
      <c r="A956" s="35">
        <v>44187.686435185184</v>
      </c>
      <c r="B956" s="36" t="s">
        <v>1177</v>
      </c>
      <c r="C956" s="37" t="s">
        <v>246</v>
      </c>
      <c r="D956" s="37" t="s">
        <v>39</v>
      </c>
      <c r="E956" s="37" t="s">
        <v>40</v>
      </c>
      <c r="F956" s="37" t="s">
        <v>142</v>
      </c>
      <c r="G956" s="37" t="s">
        <v>41</v>
      </c>
      <c r="H956" s="37" t="s">
        <v>76</v>
      </c>
      <c r="I956" s="38">
        <v>99</v>
      </c>
      <c r="J956" s="38">
        <v>2080</v>
      </c>
      <c r="K956" s="37" t="s">
        <v>42</v>
      </c>
      <c r="L956" s="36" t="s">
        <v>1176</v>
      </c>
      <c r="M956" s="35">
        <v>44188.87809027778</v>
      </c>
      <c r="N956" s="37" t="s">
        <v>146</v>
      </c>
      <c r="O956" s="37" t="s">
        <v>54</v>
      </c>
      <c r="P956" s="145">
        <f t="shared" si="71"/>
        <v>1.1916550925961928</v>
      </c>
      <c r="Q956" s="34">
        <f t="shared" si="70"/>
        <v>205920</v>
      </c>
      <c r="R956" s="145">
        <f t="shared" si="72"/>
        <v>0.6864351851851852</v>
      </c>
      <c r="S956" s="145">
        <f t="shared" si="73"/>
        <v>0.87809027777777782</v>
      </c>
      <c r="T956" s="172" t="str">
        <f t="shared" si="74"/>
        <v>High Valued</v>
      </c>
    </row>
    <row r="957" spans="1:20">
      <c r="A957" s="35">
        <v>44188.381030092591</v>
      </c>
      <c r="B957" s="36" t="s">
        <v>1085</v>
      </c>
      <c r="C957" s="37" t="s">
        <v>326</v>
      </c>
      <c r="D957" s="37" t="s">
        <v>140</v>
      </c>
      <c r="E957" s="37" t="s">
        <v>214</v>
      </c>
      <c r="F957" s="37" t="s">
        <v>142</v>
      </c>
      <c r="G957" s="37" t="s">
        <v>114</v>
      </c>
      <c r="H957" s="37" t="s">
        <v>403</v>
      </c>
      <c r="I957" s="38">
        <v>1</v>
      </c>
      <c r="J957" s="38">
        <v>7450</v>
      </c>
      <c r="K957" s="37" t="s">
        <v>42</v>
      </c>
      <c r="L957" s="36" t="s">
        <v>1080</v>
      </c>
      <c r="M957" s="35">
        <v>44189.425567129627</v>
      </c>
      <c r="N957" s="37" t="s">
        <v>146</v>
      </c>
      <c r="O957" s="37" t="s">
        <v>147</v>
      </c>
      <c r="P957" s="145">
        <f t="shared" si="71"/>
        <v>1.044537037036207</v>
      </c>
      <c r="Q957" s="34">
        <f t="shared" si="70"/>
        <v>7450</v>
      </c>
      <c r="R957" s="145">
        <f t="shared" si="72"/>
        <v>0.38103009259259263</v>
      </c>
      <c r="S957" s="145">
        <f t="shared" si="73"/>
        <v>0.42556712962962967</v>
      </c>
      <c r="T957" s="172" t="str">
        <f t="shared" si="74"/>
        <v>Lower Valued</v>
      </c>
    </row>
    <row r="958" spans="1:20">
      <c r="A958" s="35">
        <v>44188.381030092591</v>
      </c>
      <c r="B958" s="36" t="s">
        <v>1085</v>
      </c>
      <c r="C958" s="37" t="s">
        <v>326</v>
      </c>
      <c r="D958" s="37" t="s">
        <v>140</v>
      </c>
      <c r="E958" s="37" t="s">
        <v>141</v>
      </c>
      <c r="F958" s="37" t="s">
        <v>142</v>
      </c>
      <c r="G958" s="37" t="s">
        <v>143</v>
      </c>
      <c r="H958" s="37" t="s">
        <v>203</v>
      </c>
      <c r="I958" s="38">
        <v>1</v>
      </c>
      <c r="J958" s="38">
        <v>16500</v>
      </c>
      <c r="K958" s="37" t="s">
        <v>42</v>
      </c>
      <c r="L958" s="36" t="s">
        <v>1080</v>
      </c>
      <c r="M958" s="35">
        <v>44189.425567129627</v>
      </c>
      <c r="N958" s="37" t="s">
        <v>146</v>
      </c>
      <c r="O958" s="37" t="s">
        <v>147</v>
      </c>
      <c r="P958" s="145">
        <f t="shared" si="71"/>
        <v>1.044537037036207</v>
      </c>
      <c r="Q958" s="34">
        <f t="shared" si="70"/>
        <v>16500</v>
      </c>
      <c r="R958" s="145">
        <f t="shared" si="72"/>
        <v>0.38103009259259263</v>
      </c>
      <c r="S958" s="145">
        <f t="shared" si="73"/>
        <v>0.42556712962962967</v>
      </c>
      <c r="T958" s="172" t="str">
        <f t="shared" si="74"/>
        <v>High Valued</v>
      </c>
    </row>
    <row r="959" spans="1:20">
      <c r="A959" s="35">
        <v>44188.381041666667</v>
      </c>
      <c r="B959" s="36" t="s">
        <v>1085</v>
      </c>
      <c r="C959" s="37" t="s">
        <v>326</v>
      </c>
      <c r="D959" s="37" t="s">
        <v>530</v>
      </c>
      <c r="E959" s="37" t="s">
        <v>531</v>
      </c>
      <c r="F959" s="37" t="s">
        <v>142</v>
      </c>
      <c r="G959" s="37" t="s">
        <v>532</v>
      </c>
      <c r="H959" s="37" t="s">
        <v>651</v>
      </c>
      <c r="I959" s="38">
        <v>1</v>
      </c>
      <c r="J959" s="38">
        <v>4200</v>
      </c>
      <c r="K959" s="37" t="s">
        <v>42</v>
      </c>
      <c r="L959" s="36" t="s">
        <v>1080</v>
      </c>
      <c r="M959" s="35">
        <v>44189.425567129627</v>
      </c>
      <c r="N959" s="37" t="s">
        <v>146</v>
      </c>
      <c r="O959" s="37" t="s">
        <v>147</v>
      </c>
      <c r="P959" s="145">
        <f t="shared" si="71"/>
        <v>1.0445254629594274</v>
      </c>
      <c r="Q959" s="34">
        <f t="shared" si="70"/>
        <v>4200</v>
      </c>
      <c r="R959" s="145">
        <f t="shared" si="72"/>
        <v>0.38104166666666667</v>
      </c>
      <c r="S959" s="145">
        <f t="shared" si="73"/>
        <v>0.42556712962962967</v>
      </c>
      <c r="T959" s="172" t="str">
        <f t="shared" si="74"/>
        <v>Lower Valued</v>
      </c>
    </row>
    <row r="960" spans="1:20">
      <c r="A960" s="35">
        <v>44188.452361111114</v>
      </c>
      <c r="B960" s="36" t="s">
        <v>1261</v>
      </c>
      <c r="C960" s="37" t="s">
        <v>1262</v>
      </c>
      <c r="D960" s="37" t="s">
        <v>164</v>
      </c>
      <c r="E960" s="37" t="s">
        <v>165</v>
      </c>
      <c r="F960" s="37" t="s">
        <v>142</v>
      </c>
      <c r="G960" s="37" t="s">
        <v>96</v>
      </c>
      <c r="H960" s="37" t="s">
        <v>166</v>
      </c>
      <c r="I960" s="38">
        <v>2</v>
      </c>
      <c r="J960" s="38">
        <v>3750</v>
      </c>
      <c r="K960" s="37" t="s">
        <v>42</v>
      </c>
      <c r="L960" s="36" t="s">
        <v>1247</v>
      </c>
      <c r="M960" s="35">
        <v>44189.442013888889</v>
      </c>
      <c r="N960" s="37" t="s">
        <v>146</v>
      </c>
      <c r="O960" s="37" t="s">
        <v>147</v>
      </c>
      <c r="P960" s="145">
        <f t="shared" si="71"/>
        <v>0.98965277777460869</v>
      </c>
      <c r="Q960" s="34">
        <f t="shared" si="70"/>
        <v>7500</v>
      </c>
      <c r="R960" s="145">
        <f t="shared" si="72"/>
        <v>0.45236111111111116</v>
      </c>
      <c r="S960" s="145">
        <f t="shared" si="73"/>
        <v>0.44201388888888887</v>
      </c>
      <c r="T960" s="172" t="str">
        <f t="shared" si="74"/>
        <v>Lower Valued</v>
      </c>
    </row>
    <row r="961" spans="1:20">
      <c r="A961" s="35">
        <v>44188.452361111114</v>
      </c>
      <c r="B961" s="36" t="s">
        <v>1261</v>
      </c>
      <c r="C961" s="37" t="s">
        <v>1262</v>
      </c>
      <c r="D961" s="37" t="s">
        <v>164</v>
      </c>
      <c r="E961" s="37" t="s">
        <v>167</v>
      </c>
      <c r="F961" s="37" t="s">
        <v>142</v>
      </c>
      <c r="G961" s="37" t="s">
        <v>96</v>
      </c>
      <c r="H961" s="37" t="s">
        <v>244</v>
      </c>
      <c r="I961" s="38">
        <v>2</v>
      </c>
      <c r="J961" s="38">
        <v>4550</v>
      </c>
      <c r="K961" s="37" t="s">
        <v>42</v>
      </c>
      <c r="L961" s="36" t="s">
        <v>1247</v>
      </c>
      <c r="M961" s="35">
        <v>44189.442013888889</v>
      </c>
      <c r="N961" s="37" t="s">
        <v>146</v>
      </c>
      <c r="O961" s="37" t="s">
        <v>147</v>
      </c>
      <c r="P961" s="145">
        <f t="shared" si="71"/>
        <v>0.98965277777460869</v>
      </c>
      <c r="Q961" s="34">
        <f t="shared" si="70"/>
        <v>9100</v>
      </c>
      <c r="R961" s="145">
        <f t="shared" si="72"/>
        <v>0.45236111111111116</v>
      </c>
      <c r="S961" s="145">
        <f t="shared" si="73"/>
        <v>0.44201388888888887</v>
      </c>
      <c r="T961" s="172" t="str">
        <f t="shared" si="74"/>
        <v>Lower Valued</v>
      </c>
    </row>
    <row r="962" spans="1:20">
      <c r="A962" s="35">
        <v>44188.686712962961</v>
      </c>
      <c r="B962" s="36" t="s">
        <v>775</v>
      </c>
      <c r="C962" s="37" t="s">
        <v>599</v>
      </c>
      <c r="D962" s="37" t="s">
        <v>140</v>
      </c>
      <c r="E962" s="37" t="s">
        <v>214</v>
      </c>
      <c r="F962" s="37" t="s">
        <v>142</v>
      </c>
      <c r="G962" s="37" t="s">
        <v>114</v>
      </c>
      <c r="H962" s="37" t="s">
        <v>403</v>
      </c>
      <c r="I962" s="38">
        <v>1</v>
      </c>
      <c r="J962" s="38">
        <v>7450</v>
      </c>
      <c r="K962" s="37" t="s">
        <v>42</v>
      </c>
      <c r="L962" s="36" t="s">
        <v>764</v>
      </c>
      <c r="M962" s="35">
        <v>44189.459120370368</v>
      </c>
      <c r="N962" s="37" t="s">
        <v>146</v>
      </c>
      <c r="O962" s="37" t="s">
        <v>464</v>
      </c>
      <c r="P962" s="145">
        <f t="shared" si="71"/>
        <v>0.77240740740671754</v>
      </c>
      <c r="Q962" s="34">
        <f t="shared" ref="Q962:Q1025" si="75">J962*I962</f>
        <v>7450</v>
      </c>
      <c r="R962" s="145">
        <f t="shared" si="72"/>
        <v>0.68671296296296302</v>
      </c>
      <c r="S962" s="145">
        <f t="shared" si="73"/>
        <v>0.45912037037037035</v>
      </c>
      <c r="T962" s="172" t="str">
        <f t="shared" si="74"/>
        <v>Lower Valued</v>
      </c>
    </row>
    <row r="963" spans="1:20">
      <c r="A963" s="35">
        <v>44188.686712962961</v>
      </c>
      <c r="B963" s="36" t="s">
        <v>775</v>
      </c>
      <c r="C963" s="37" t="s">
        <v>599</v>
      </c>
      <c r="D963" s="37" t="s">
        <v>140</v>
      </c>
      <c r="E963" s="37" t="s">
        <v>214</v>
      </c>
      <c r="F963" s="37" t="s">
        <v>142</v>
      </c>
      <c r="G963" s="37" t="s">
        <v>114</v>
      </c>
      <c r="H963" s="37" t="s">
        <v>215</v>
      </c>
      <c r="I963" s="38">
        <v>1</v>
      </c>
      <c r="J963" s="38">
        <v>7450</v>
      </c>
      <c r="K963" s="37" t="s">
        <v>42</v>
      </c>
      <c r="L963" s="36" t="s">
        <v>764</v>
      </c>
      <c r="M963" s="35">
        <v>44189.459120370368</v>
      </c>
      <c r="N963" s="37" t="s">
        <v>146</v>
      </c>
      <c r="O963" s="37" t="s">
        <v>464</v>
      </c>
      <c r="P963" s="145">
        <f t="shared" ref="P963:P1026" si="76">IF(M963="","00:00:00",M963-A963)</f>
        <v>0.77240740740671754</v>
      </c>
      <c r="Q963" s="34">
        <f t="shared" si="75"/>
        <v>7450</v>
      </c>
      <c r="R963" s="145">
        <f t="shared" ref="R963:R1026" si="77">TIMEVALUE(TEXT(A963,"HH:MM:SS"))</f>
        <v>0.68671296296296302</v>
      </c>
      <c r="S963" s="145">
        <f t="shared" ref="S963:S1026" si="78">IF(M963="","-",TIMEVALUE(TEXT(M963,"HH:MM:SS")))</f>
        <v>0.45912037037037035</v>
      </c>
      <c r="T963" s="172" t="str">
        <f t="shared" ref="T963:T1026" si="79">IF(Q963 &gt; 10000, "High Valued", "Lower Valued")</f>
        <v>Lower Valued</v>
      </c>
    </row>
    <row r="964" spans="1:20">
      <c r="A964" s="35">
        <v>44188.745046296295</v>
      </c>
      <c r="B964" s="36" t="s">
        <v>787</v>
      </c>
      <c r="C964" s="37" t="s">
        <v>783</v>
      </c>
      <c r="D964" s="37" t="s">
        <v>140</v>
      </c>
      <c r="E964" s="37" t="s">
        <v>141</v>
      </c>
      <c r="F964" s="37" t="s">
        <v>142</v>
      </c>
      <c r="G964" s="37" t="s">
        <v>143</v>
      </c>
      <c r="H964" s="37" t="s">
        <v>199</v>
      </c>
      <c r="I964" s="38">
        <v>1</v>
      </c>
      <c r="J964" s="38">
        <v>9200</v>
      </c>
      <c r="K964" s="37" t="s">
        <v>42</v>
      </c>
      <c r="L964" s="36" t="s">
        <v>780</v>
      </c>
      <c r="M964" s="35">
        <v>44189.468263888892</v>
      </c>
      <c r="N964" s="37" t="s">
        <v>295</v>
      </c>
      <c r="O964" s="37" t="s">
        <v>147</v>
      </c>
      <c r="P964" s="145">
        <f t="shared" si="76"/>
        <v>0.72321759259648388</v>
      </c>
      <c r="Q964" s="34">
        <f t="shared" si="75"/>
        <v>9200</v>
      </c>
      <c r="R964" s="145">
        <f t="shared" si="77"/>
        <v>0.74504629629629626</v>
      </c>
      <c r="S964" s="145">
        <f t="shared" si="78"/>
        <v>0.46826388888888887</v>
      </c>
      <c r="T964" s="172" t="str">
        <f t="shared" si="79"/>
        <v>Lower Valued</v>
      </c>
    </row>
    <row r="965" spans="1:20">
      <c r="A965" s="35">
        <v>44188.745057870372</v>
      </c>
      <c r="B965" s="36" t="s">
        <v>787</v>
      </c>
      <c r="C965" s="37" t="s">
        <v>783</v>
      </c>
      <c r="D965" s="37" t="s">
        <v>94</v>
      </c>
      <c r="E965" s="37" t="s">
        <v>95</v>
      </c>
      <c r="F965" s="37" t="s">
        <v>142</v>
      </c>
      <c r="G965" s="37" t="s">
        <v>96</v>
      </c>
      <c r="H965" s="37" t="s">
        <v>170</v>
      </c>
      <c r="I965" s="38">
        <v>1</v>
      </c>
      <c r="J965" s="38">
        <v>6750</v>
      </c>
      <c r="K965" s="37" t="s">
        <v>42</v>
      </c>
      <c r="L965" s="36" t="s">
        <v>780</v>
      </c>
      <c r="M965" s="35">
        <v>44189.468263888892</v>
      </c>
      <c r="N965" s="37" t="s">
        <v>295</v>
      </c>
      <c r="O965" s="37" t="s">
        <v>147</v>
      </c>
      <c r="P965" s="145">
        <f t="shared" si="76"/>
        <v>0.72320601851970423</v>
      </c>
      <c r="Q965" s="34">
        <f t="shared" si="75"/>
        <v>6750</v>
      </c>
      <c r="R965" s="145">
        <f t="shared" si="77"/>
        <v>0.74505787037037041</v>
      </c>
      <c r="S965" s="145">
        <f t="shared" si="78"/>
        <v>0.46826388888888887</v>
      </c>
      <c r="T965" s="172" t="str">
        <f t="shared" si="79"/>
        <v>Lower Valued</v>
      </c>
    </row>
    <row r="966" spans="1:20">
      <c r="A966" s="35">
        <v>44188.745057870372</v>
      </c>
      <c r="B966" s="36" t="s">
        <v>787</v>
      </c>
      <c r="C966" s="37" t="s">
        <v>783</v>
      </c>
      <c r="D966" s="37" t="s">
        <v>164</v>
      </c>
      <c r="E966" s="37" t="s">
        <v>165</v>
      </c>
      <c r="F966" s="37" t="s">
        <v>142</v>
      </c>
      <c r="G966" s="37" t="s">
        <v>96</v>
      </c>
      <c r="H966" s="37" t="s">
        <v>166</v>
      </c>
      <c r="I966" s="38">
        <v>1</v>
      </c>
      <c r="J966" s="38">
        <v>3750</v>
      </c>
      <c r="K966" s="37" t="s">
        <v>42</v>
      </c>
      <c r="L966" s="36" t="s">
        <v>780</v>
      </c>
      <c r="M966" s="35">
        <v>44189.468263888892</v>
      </c>
      <c r="N966" s="37" t="s">
        <v>295</v>
      </c>
      <c r="O966" s="37" t="s">
        <v>147</v>
      </c>
      <c r="P966" s="145">
        <f t="shared" si="76"/>
        <v>0.72320601851970423</v>
      </c>
      <c r="Q966" s="34">
        <f t="shared" si="75"/>
        <v>3750</v>
      </c>
      <c r="R966" s="145">
        <f t="shared" si="77"/>
        <v>0.74505787037037041</v>
      </c>
      <c r="S966" s="145">
        <f t="shared" si="78"/>
        <v>0.46826388888888887</v>
      </c>
      <c r="T966" s="172" t="str">
        <f t="shared" si="79"/>
        <v>Lower Valued</v>
      </c>
    </row>
    <row r="967" spans="1:20">
      <c r="A967" s="35">
        <v>44188.738437499997</v>
      </c>
      <c r="B967" s="36" t="s">
        <v>239</v>
      </c>
      <c r="C967" s="37" t="s">
        <v>186</v>
      </c>
      <c r="D967" s="37" t="s">
        <v>140</v>
      </c>
      <c r="E967" s="37" t="s">
        <v>214</v>
      </c>
      <c r="F967" s="37" t="s">
        <v>142</v>
      </c>
      <c r="G967" s="37" t="s">
        <v>114</v>
      </c>
      <c r="H967" s="37" t="s">
        <v>225</v>
      </c>
      <c r="I967" s="38">
        <v>5</v>
      </c>
      <c r="J967" s="38">
        <v>7050</v>
      </c>
      <c r="K967" s="37" t="s">
        <v>42</v>
      </c>
      <c r="L967" s="36" t="s">
        <v>190</v>
      </c>
      <c r="M967" s="35">
        <v>44189.501354166663</v>
      </c>
      <c r="N967" s="37" t="s">
        <v>146</v>
      </c>
      <c r="O967" s="37" t="s">
        <v>54</v>
      </c>
      <c r="P967" s="145">
        <f t="shared" si="76"/>
        <v>0.76291666666656965</v>
      </c>
      <c r="Q967" s="34">
        <f t="shared" si="75"/>
        <v>35250</v>
      </c>
      <c r="R967" s="145">
        <f t="shared" si="77"/>
        <v>0.73843749999999997</v>
      </c>
      <c r="S967" s="145">
        <f t="shared" si="78"/>
        <v>0.50135416666666666</v>
      </c>
      <c r="T967" s="172" t="str">
        <f t="shared" si="79"/>
        <v>High Valued</v>
      </c>
    </row>
    <row r="968" spans="1:20">
      <c r="A968" s="35">
        <v>44188.730462962965</v>
      </c>
      <c r="B968" s="36" t="s">
        <v>1263</v>
      </c>
      <c r="C968" s="37" t="s">
        <v>825</v>
      </c>
      <c r="D968" s="37" t="s">
        <v>140</v>
      </c>
      <c r="E968" s="37" t="s">
        <v>141</v>
      </c>
      <c r="F968" s="37" t="s">
        <v>142</v>
      </c>
      <c r="G968" s="37" t="s">
        <v>143</v>
      </c>
      <c r="H968" s="37" t="s">
        <v>203</v>
      </c>
      <c r="I968" s="38">
        <v>1</v>
      </c>
      <c r="J968" s="38">
        <v>16500</v>
      </c>
      <c r="K968" s="37" t="s">
        <v>42</v>
      </c>
      <c r="L968" s="36" t="s">
        <v>1247</v>
      </c>
      <c r="M968" s="35">
        <v>44189.524745370371</v>
      </c>
      <c r="N968" s="37" t="s">
        <v>146</v>
      </c>
      <c r="O968" s="37" t="s">
        <v>147</v>
      </c>
      <c r="P968" s="145">
        <f t="shared" si="76"/>
        <v>0.79428240740526235</v>
      </c>
      <c r="Q968" s="34">
        <f t="shared" si="75"/>
        <v>16500</v>
      </c>
      <c r="R968" s="145">
        <f t="shared" si="77"/>
        <v>0.73046296296296298</v>
      </c>
      <c r="S968" s="145">
        <f t="shared" si="78"/>
        <v>0.52474537037037039</v>
      </c>
      <c r="T968" s="172" t="str">
        <f t="shared" si="79"/>
        <v>High Valued</v>
      </c>
    </row>
    <row r="969" spans="1:20">
      <c r="A969" s="35">
        <v>44188.730462962965</v>
      </c>
      <c r="B969" s="36" t="s">
        <v>1263</v>
      </c>
      <c r="C969" s="37" t="s">
        <v>825</v>
      </c>
      <c r="D969" s="37" t="s">
        <v>140</v>
      </c>
      <c r="E969" s="37" t="s">
        <v>214</v>
      </c>
      <c r="F969" s="37" t="s">
        <v>142</v>
      </c>
      <c r="G969" s="37" t="s">
        <v>114</v>
      </c>
      <c r="H969" s="37" t="s">
        <v>215</v>
      </c>
      <c r="I969" s="38">
        <v>1</v>
      </c>
      <c r="J969" s="38">
        <v>7450</v>
      </c>
      <c r="K969" s="37" t="s">
        <v>42</v>
      </c>
      <c r="L969" s="36" t="s">
        <v>1247</v>
      </c>
      <c r="M969" s="35">
        <v>44189.524745370371</v>
      </c>
      <c r="N969" s="37" t="s">
        <v>146</v>
      </c>
      <c r="O969" s="37" t="s">
        <v>147</v>
      </c>
      <c r="P969" s="145">
        <f t="shared" si="76"/>
        <v>0.79428240740526235</v>
      </c>
      <c r="Q969" s="34">
        <f t="shared" si="75"/>
        <v>7450</v>
      </c>
      <c r="R969" s="145">
        <f t="shared" si="77"/>
        <v>0.73046296296296298</v>
      </c>
      <c r="S969" s="145">
        <f t="shared" si="78"/>
        <v>0.52474537037037039</v>
      </c>
      <c r="T969" s="172" t="str">
        <f t="shared" si="79"/>
        <v>Lower Valued</v>
      </c>
    </row>
    <row r="970" spans="1:20">
      <c r="A970" s="35">
        <v>44188.730462962965</v>
      </c>
      <c r="B970" s="36" t="s">
        <v>1263</v>
      </c>
      <c r="C970" s="37" t="s">
        <v>825</v>
      </c>
      <c r="D970" s="37" t="s">
        <v>43</v>
      </c>
      <c r="E970" s="37" t="s">
        <v>504</v>
      </c>
      <c r="F970" s="37" t="s">
        <v>142</v>
      </c>
      <c r="G970" s="37" t="s">
        <v>118</v>
      </c>
      <c r="H970" s="37" t="s">
        <v>631</v>
      </c>
      <c r="I970" s="38">
        <v>1</v>
      </c>
      <c r="J970" s="38">
        <v>7500</v>
      </c>
      <c r="K970" s="37" t="s">
        <v>42</v>
      </c>
      <c r="L970" s="36" t="s">
        <v>1247</v>
      </c>
      <c r="M970" s="35">
        <v>44189.524745370371</v>
      </c>
      <c r="N970" s="37" t="s">
        <v>146</v>
      </c>
      <c r="O970" s="37" t="s">
        <v>147</v>
      </c>
      <c r="P970" s="145">
        <f t="shared" si="76"/>
        <v>0.79428240740526235</v>
      </c>
      <c r="Q970" s="34">
        <f t="shared" si="75"/>
        <v>7500</v>
      </c>
      <c r="R970" s="145">
        <f t="shared" si="77"/>
        <v>0.73046296296296298</v>
      </c>
      <c r="S970" s="145">
        <f t="shared" si="78"/>
        <v>0.52474537037037039</v>
      </c>
      <c r="T970" s="172" t="str">
        <f t="shared" si="79"/>
        <v>Lower Valued</v>
      </c>
    </row>
    <row r="971" spans="1:20">
      <c r="A971" s="35">
        <v>44188.730462962965</v>
      </c>
      <c r="B971" s="36" t="s">
        <v>1263</v>
      </c>
      <c r="C971" s="37" t="s">
        <v>825</v>
      </c>
      <c r="D971" s="37" t="s">
        <v>352</v>
      </c>
      <c r="E971" s="37" t="s">
        <v>353</v>
      </c>
      <c r="F971" s="37" t="s">
        <v>142</v>
      </c>
      <c r="G971" s="37" t="s">
        <v>308</v>
      </c>
      <c r="H971" s="37" t="s">
        <v>354</v>
      </c>
      <c r="I971" s="38">
        <v>1</v>
      </c>
      <c r="J971" s="38">
        <v>3680</v>
      </c>
      <c r="K971" s="37" t="s">
        <v>42</v>
      </c>
      <c r="L971" s="36" t="s">
        <v>1247</v>
      </c>
      <c r="M971" s="35">
        <v>44189.524745370371</v>
      </c>
      <c r="N971" s="37" t="s">
        <v>146</v>
      </c>
      <c r="O971" s="37" t="s">
        <v>147</v>
      </c>
      <c r="P971" s="145">
        <f t="shared" si="76"/>
        <v>0.79428240740526235</v>
      </c>
      <c r="Q971" s="34">
        <f t="shared" si="75"/>
        <v>3680</v>
      </c>
      <c r="R971" s="145">
        <f t="shared" si="77"/>
        <v>0.73046296296296298</v>
      </c>
      <c r="S971" s="145">
        <f t="shared" si="78"/>
        <v>0.52474537037037039</v>
      </c>
      <c r="T971" s="172" t="str">
        <f t="shared" si="79"/>
        <v>Lower Valued</v>
      </c>
    </row>
    <row r="972" spans="1:20">
      <c r="A972" s="35">
        <v>44188.732743055552</v>
      </c>
      <c r="B972" s="36" t="s">
        <v>1086</v>
      </c>
      <c r="C972" s="37" t="s">
        <v>757</v>
      </c>
      <c r="D972" s="37" t="s">
        <v>140</v>
      </c>
      <c r="E972" s="37" t="s">
        <v>214</v>
      </c>
      <c r="F972" s="37" t="s">
        <v>142</v>
      </c>
      <c r="G972" s="37" t="s">
        <v>114</v>
      </c>
      <c r="H972" s="37" t="s">
        <v>225</v>
      </c>
      <c r="I972" s="38">
        <v>2</v>
      </c>
      <c r="J972" s="38">
        <v>7050</v>
      </c>
      <c r="K972" s="37" t="s">
        <v>42</v>
      </c>
      <c r="L972" s="36" t="s">
        <v>1080</v>
      </c>
      <c r="M972" s="35">
        <v>44189.550254629627</v>
      </c>
      <c r="N972" s="37" t="s">
        <v>146</v>
      </c>
      <c r="O972" s="37" t="s">
        <v>147</v>
      </c>
      <c r="P972" s="145">
        <f t="shared" si="76"/>
        <v>0.81751157407416031</v>
      </c>
      <c r="Q972" s="34">
        <f t="shared" si="75"/>
        <v>14100</v>
      </c>
      <c r="R972" s="145">
        <f t="shared" si="77"/>
        <v>0.73274305555555552</v>
      </c>
      <c r="S972" s="145">
        <f t="shared" si="78"/>
        <v>0.55025462962962968</v>
      </c>
      <c r="T972" s="172" t="str">
        <f t="shared" si="79"/>
        <v>High Valued</v>
      </c>
    </row>
    <row r="973" spans="1:20">
      <c r="A973" s="35">
        <v>44188.732743055552</v>
      </c>
      <c r="B973" s="36" t="s">
        <v>1086</v>
      </c>
      <c r="C973" s="37" t="s">
        <v>757</v>
      </c>
      <c r="D973" s="37" t="s">
        <v>140</v>
      </c>
      <c r="E973" s="37" t="s">
        <v>141</v>
      </c>
      <c r="F973" s="37" t="s">
        <v>142</v>
      </c>
      <c r="G973" s="37" t="s">
        <v>143</v>
      </c>
      <c r="H973" s="37" t="s">
        <v>313</v>
      </c>
      <c r="I973" s="38">
        <v>2</v>
      </c>
      <c r="J973" s="38">
        <v>10050</v>
      </c>
      <c r="K973" s="37" t="s">
        <v>42</v>
      </c>
      <c r="L973" s="36" t="s">
        <v>1080</v>
      </c>
      <c r="M973" s="35">
        <v>44189.550254629627</v>
      </c>
      <c r="N973" s="37" t="s">
        <v>146</v>
      </c>
      <c r="O973" s="37" t="s">
        <v>147</v>
      </c>
      <c r="P973" s="145">
        <f t="shared" si="76"/>
        <v>0.81751157407416031</v>
      </c>
      <c r="Q973" s="34">
        <f t="shared" si="75"/>
        <v>20100</v>
      </c>
      <c r="R973" s="145">
        <f t="shared" si="77"/>
        <v>0.73274305555555552</v>
      </c>
      <c r="S973" s="145">
        <f t="shared" si="78"/>
        <v>0.55025462962962968</v>
      </c>
      <c r="T973" s="172" t="str">
        <f t="shared" si="79"/>
        <v>High Valued</v>
      </c>
    </row>
    <row r="974" spans="1:20">
      <c r="A974" s="35">
        <v>44188.7497337963</v>
      </c>
      <c r="B974" s="36" t="s">
        <v>1089</v>
      </c>
      <c r="C974" s="37" t="s">
        <v>757</v>
      </c>
      <c r="D974" s="37" t="s">
        <v>140</v>
      </c>
      <c r="E974" s="37" t="s">
        <v>141</v>
      </c>
      <c r="F974" s="37" t="s">
        <v>142</v>
      </c>
      <c r="G974" s="37" t="s">
        <v>143</v>
      </c>
      <c r="H974" s="37" t="s">
        <v>313</v>
      </c>
      <c r="I974" s="38">
        <v>1</v>
      </c>
      <c r="J974" s="38">
        <v>10050</v>
      </c>
      <c r="K974" s="37" t="s">
        <v>42</v>
      </c>
      <c r="L974" s="36" t="s">
        <v>1080</v>
      </c>
      <c r="M974" s="35">
        <v>44189.550254629627</v>
      </c>
      <c r="N974" s="37" t="s">
        <v>146</v>
      </c>
      <c r="O974" s="37" t="s">
        <v>147</v>
      </c>
      <c r="P974" s="145">
        <f t="shared" si="76"/>
        <v>0.8005208333270275</v>
      </c>
      <c r="Q974" s="34">
        <f t="shared" si="75"/>
        <v>10050</v>
      </c>
      <c r="R974" s="145">
        <f t="shared" si="77"/>
        <v>0.74973379629629633</v>
      </c>
      <c r="S974" s="145">
        <f t="shared" si="78"/>
        <v>0.55025462962962968</v>
      </c>
      <c r="T974" s="172" t="str">
        <f t="shared" si="79"/>
        <v>High Valued</v>
      </c>
    </row>
    <row r="975" spans="1:20">
      <c r="A975" s="35">
        <v>44188.7497337963</v>
      </c>
      <c r="B975" s="36" t="s">
        <v>1089</v>
      </c>
      <c r="C975" s="37" t="s">
        <v>757</v>
      </c>
      <c r="D975" s="37" t="s">
        <v>94</v>
      </c>
      <c r="E975" s="37" t="s">
        <v>95</v>
      </c>
      <c r="F975" s="37" t="s">
        <v>142</v>
      </c>
      <c r="G975" s="37" t="s">
        <v>96</v>
      </c>
      <c r="H975" s="37" t="s">
        <v>98</v>
      </c>
      <c r="I975" s="38">
        <v>1</v>
      </c>
      <c r="J975" s="38">
        <v>8500</v>
      </c>
      <c r="K975" s="37" t="s">
        <v>42</v>
      </c>
      <c r="L975" s="36" t="s">
        <v>1080</v>
      </c>
      <c r="M975" s="35">
        <v>44189.550254629627</v>
      </c>
      <c r="N975" s="37" t="s">
        <v>146</v>
      </c>
      <c r="O975" s="37" t="s">
        <v>147</v>
      </c>
      <c r="P975" s="145">
        <f t="shared" si="76"/>
        <v>0.8005208333270275</v>
      </c>
      <c r="Q975" s="34">
        <f t="shared" si="75"/>
        <v>8500</v>
      </c>
      <c r="R975" s="145">
        <f t="shared" si="77"/>
        <v>0.74973379629629633</v>
      </c>
      <c r="S975" s="145">
        <f t="shared" si="78"/>
        <v>0.55025462962962968</v>
      </c>
      <c r="T975" s="172" t="str">
        <f t="shared" si="79"/>
        <v>Lower Valued</v>
      </c>
    </row>
    <row r="976" spans="1:20">
      <c r="A976" s="35">
        <v>44188.562997685185</v>
      </c>
      <c r="B976" s="36" t="s">
        <v>573</v>
      </c>
      <c r="C976" s="37" t="s">
        <v>574</v>
      </c>
      <c r="D976" s="37" t="s">
        <v>94</v>
      </c>
      <c r="E976" s="37" t="s">
        <v>95</v>
      </c>
      <c r="F976" s="37" t="s">
        <v>142</v>
      </c>
      <c r="G976" s="37" t="s">
        <v>96</v>
      </c>
      <c r="H976" s="37" t="s">
        <v>98</v>
      </c>
      <c r="I976" s="38">
        <v>1</v>
      </c>
      <c r="J976" s="38">
        <v>8500</v>
      </c>
      <c r="K976" s="37" t="s">
        <v>42</v>
      </c>
      <c r="L976" s="36" t="s">
        <v>562</v>
      </c>
      <c r="M976" s="35">
        <v>44189.560150462959</v>
      </c>
      <c r="N976" s="37" t="s">
        <v>146</v>
      </c>
      <c r="O976" s="37" t="s">
        <v>147</v>
      </c>
      <c r="P976" s="145">
        <f t="shared" si="76"/>
        <v>0.99715277777431766</v>
      </c>
      <c r="Q976" s="34">
        <f t="shared" si="75"/>
        <v>8500</v>
      </c>
      <c r="R976" s="145">
        <f t="shared" si="77"/>
        <v>0.56299768518518511</v>
      </c>
      <c r="S976" s="145">
        <f t="shared" si="78"/>
        <v>0.56015046296296289</v>
      </c>
      <c r="T976" s="172" t="str">
        <f t="shared" si="79"/>
        <v>Lower Valued</v>
      </c>
    </row>
    <row r="977" spans="1:20">
      <c r="A977" s="35">
        <v>44188.562997685185</v>
      </c>
      <c r="B977" s="36" t="s">
        <v>573</v>
      </c>
      <c r="C977" s="37" t="s">
        <v>574</v>
      </c>
      <c r="D977" s="37" t="s">
        <v>94</v>
      </c>
      <c r="E977" s="37" t="s">
        <v>95</v>
      </c>
      <c r="F977" s="37" t="s">
        <v>142</v>
      </c>
      <c r="G977" s="37" t="s">
        <v>96</v>
      </c>
      <c r="H977" s="37" t="s">
        <v>170</v>
      </c>
      <c r="I977" s="38">
        <v>1</v>
      </c>
      <c r="J977" s="38">
        <v>6750</v>
      </c>
      <c r="K977" s="37" t="s">
        <v>42</v>
      </c>
      <c r="L977" s="36" t="s">
        <v>562</v>
      </c>
      <c r="M977" s="35">
        <v>44189.560150462959</v>
      </c>
      <c r="N977" s="37" t="s">
        <v>146</v>
      </c>
      <c r="O977" s="37" t="s">
        <v>147</v>
      </c>
      <c r="P977" s="145">
        <f t="shared" si="76"/>
        <v>0.99715277777431766</v>
      </c>
      <c r="Q977" s="34">
        <f t="shared" si="75"/>
        <v>6750</v>
      </c>
      <c r="R977" s="145">
        <f t="shared" si="77"/>
        <v>0.56299768518518511</v>
      </c>
      <c r="S977" s="145">
        <f t="shared" si="78"/>
        <v>0.56015046296296289</v>
      </c>
      <c r="T977" s="172" t="str">
        <f t="shared" si="79"/>
        <v>Lower Valued</v>
      </c>
    </row>
    <row r="978" spans="1:20">
      <c r="A978" s="35">
        <v>44188.562997685185</v>
      </c>
      <c r="B978" s="36" t="s">
        <v>573</v>
      </c>
      <c r="C978" s="37" t="s">
        <v>574</v>
      </c>
      <c r="D978" s="37" t="s">
        <v>140</v>
      </c>
      <c r="E978" s="37" t="s">
        <v>141</v>
      </c>
      <c r="F978" s="37" t="s">
        <v>142</v>
      </c>
      <c r="G978" s="37" t="s">
        <v>143</v>
      </c>
      <c r="H978" s="37" t="s">
        <v>144</v>
      </c>
      <c r="I978" s="38">
        <v>1</v>
      </c>
      <c r="J978" s="38">
        <v>11200</v>
      </c>
      <c r="K978" s="37" t="s">
        <v>42</v>
      </c>
      <c r="L978" s="36" t="s">
        <v>562</v>
      </c>
      <c r="M978" s="35">
        <v>44189.560150462959</v>
      </c>
      <c r="N978" s="37" t="s">
        <v>146</v>
      </c>
      <c r="O978" s="37" t="s">
        <v>147</v>
      </c>
      <c r="P978" s="145">
        <f t="shared" si="76"/>
        <v>0.99715277777431766</v>
      </c>
      <c r="Q978" s="34">
        <f t="shared" si="75"/>
        <v>11200</v>
      </c>
      <c r="R978" s="145">
        <f t="shared" si="77"/>
        <v>0.56299768518518511</v>
      </c>
      <c r="S978" s="145">
        <f t="shared" si="78"/>
        <v>0.56015046296296289</v>
      </c>
      <c r="T978" s="172" t="str">
        <f t="shared" si="79"/>
        <v>High Valued</v>
      </c>
    </row>
    <row r="979" spans="1:20">
      <c r="A979" s="35">
        <v>44188.563009259262</v>
      </c>
      <c r="B979" s="36" t="s">
        <v>573</v>
      </c>
      <c r="C979" s="37" t="s">
        <v>574</v>
      </c>
      <c r="D979" s="37" t="s">
        <v>39</v>
      </c>
      <c r="E979" s="37" t="s">
        <v>40</v>
      </c>
      <c r="F979" s="37" t="s">
        <v>142</v>
      </c>
      <c r="G979" s="37" t="s">
        <v>41</v>
      </c>
      <c r="H979" s="37" t="s">
        <v>76</v>
      </c>
      <c r="I979" s="38">
        <v>6</v>
      </c>
      <c r="J979" s="38">
        <v>2080</v>
      </c>
      <c r="K979" s="37" t="s">
        <v>42</v>
      </c>
      <c r="L979" s="36" t="s">
        <v>562</v>
      </c>
      <c r="M979" s="35">
        <v>44189.560150462959</v>
      </c>
      <c r="N979" s="37" t="s">
        <v>146</v>
      </c>
      <c r="O979" s="37" t="s">
        <v>147</v>
      </c>
      <c r="P979" s="145">
        <f t="shared" si="76"/>
        <v>0.997141203697538</v>
      </c>
      <c r="Q979" s="34">
        <f t="shared" si="75"/>
        <v>12480</v>
      </c>
      <c r="R979" s="145">
        <f t="shared" si="77"/>
        <v>0.56300925925925926</v>
      </c>
      <c r="S979" s="145">
        <f t="shared" si="78"/>
        <v>0.56015046296296289</v>
      </c>
      <c r="T979" s="172" t="str">
        <f t="shared" si="79"/>
        <v>High Valued</v>
      </c>
    </row>
    <row r="980" spans="1:20">
      <c r="A980" s="35">
        <v>44188.624745370369</v>
      </c>
      <c r="B980" s="36" t="s">
        <v>575</v>
      </c>
      <c r="C980" s="37" t="s">
        <v>574</v>
      </c>
      <c r="D980" s="37" t="s">
        <v>164</v>
      </c>
      <c r="E980" s="37" t="s">
        <v>167</v>
      </c>
      <c r="F980" s="37" t="s">
        <v>142</v>
      </c>
      <c r="G980" s="37" t="s">
        <v>96</v>
      </c>
      <c r="H980" s="37" t="s">
        <v>209</v>
      </c>
      <c r="I980" s="38">
        <v>2</v>
      </c>
      <c r="J980" s="38">
        <v>3750</v>
      </c>
      <c r="K980" s="37" t="s">
        <v>42</v>
      </c>
      <c r="L980" s="36" t="s">
        <v>562</v>
      </c>
      <c r="M980" s="35">
        <v>44189.560150462959</v>
      </c>
      <c r="N980" s="37" t="s">
        <v>146</v>
      </c>
      <c r="O980" s="37" t="s">
        <v>147</v>
      </c>
      <c r="P980" s="145">
        <f t="shared" si="76"/>
        <v>0.93540509259037208</v>
      </c>
      <c r="Q980" s="34">
        <f t="shared" si="75"/>
        <v>7500</v>
      </c>
      <c r="R980" s="145">
        <f t="shared" si="77"/>
        <v>0.62474537037037037</v>
      </c>
      <c r="S980" s="145">
        <f t="shared" si="78"/>
        <v>0.56015046296296289</v>
      </c>
      <c r="T980" s="172" t="str">
        <f t="shared" si="79"/>
        <v>Lower Valued</v>
      </c>
    </row>
    <row r="981" spans="1:20">
      <c r="A981" s="35">
        <v>44188.613368055558</v>
      </c>
      <c r="B981" s="36" t="s">
        <v>441</v>
      </c>
      <c r="C981" s="37" t="s">
        <v>435</v>
      </c>
      <c r="D981" s="37" t="s">
        <v>140</v>
      </c>
      <c r="E981" s="37" t="s">
        <v>141</v>
      </c>
      <c r="F981" s="37" t="s">
        <v>142</v>
      </c>
      <c r="G981" s="37" t="s">
        <v>143</v>
      </c>
      <c r="H981" s="37" t="s">
        <v>436</v>
      </c>
      <c r="I981" s="38">
        <v>1</v>
      </c>
      <c r="J981" s="38">
        <v>9350</v>
      </c>
      <c r="K981" s="37" t="s">
        <v>42</v>
      </c>
      <c r="L981" s="36" t="s">
        <v>414</v>
      </c>
      <c r="M981" s="35">
        <v>44189.679791666669</v>
      </c>
      <c r="N981" s="37" t="s">
        <v>146</v>
      </c>
      <c r="O981" s="37" t="s">
        <v>54</v>
      </c>
      <c r="P981" s="145">
        <f t="shared" si="76"/>
        <v>1.0664236111115315</v>
      </c>
      <c r="Q981" s="34">
        <f t="shared" si="75"/>
        <v>9350</v>
      </c>
      <c r="R981" s="145">
        <f t="shared" si="77"/>
        <v>0.61336805555555551</v>
      </c>
      <c r="S981" s="145">
        <f t="shared" si="78"/>
        <v>0.67979166666666668</v>
      </c>
      <c r="T981" s="172" t="str">
        <f t="shared" si="79"/>
        <v>Lower Valued</v>
      </c>
    </row>
    <row r="982" spans="1:20">
      <c r="A982" s="35">
        <v>44188.613368055558</v>
      </c>
      <c r="B982" s="36" t="s">
        <v>441</v>
      </c>
      <c r="C982" s="37" t="s">
        <v>435</v>
      </c>
      <c r="D982" s="37" t="s">
        <v>94</v>
      </c>
      <c r="E982" s="37" t="s">
        <v>95</v>
      </c>
      <c r="F982" s="37" t="s">
        <v>142</v>
      </c>
      <c r="G982" s="37" t="s">
        <v>96</v>
      </c>
      <c r="H982" s="37" t="s">
        <v>98</v>
      </c>
      <c r="I982" s="38">
        <v>3</v>
      </c>
      <c r="J982" s="38">
        <v>8500</v>
      </c>
      <c r="K982" s="37" t="s">
        <v>42</v>
      </c>
      <c r="L982" s="36" t="s">
        <v>414</v>
      </c>
      <c r="M982" s="35">
        <v>44189.679791666669</v>
      </c>
      <c r="N982" s="37" t="s">
        <v>146</v>
      </c>
      <c r="O982" s="37" t="s">
        <v>54</v>
      </c>
      <c r="P982" s="145">
        <f t="shared" si="76"/>
        <v>1.0664236111115315</v>
      </c>
      <c r="Q982" s="34">
        <f t="shared" si="75"/>
        <v>25500</v>
      </c>
      <c r="R982" s="145">
        <f t="shared" si="77"/>
        <v>0.61336805555555551</v>
      </c>
      <c r="S982" s="145">
        <f t="shared" si="78"/>
        <v>0.67979166666666668</v>
      </c>
      <c r="T982" s="172" t="str">
        <f t="shared" si="79"/>
        <v>High Valued</v>
      </c>
    </row>
    <row r="983" spans="1:20">
      <c r="A983" s="35">
        <v>44188.615543981483</v>
      </c>
      <c r="B983" s="36" t="s">
        <v>442</v>
      </c>
      <c r="C983" s="37" t="s">
        <v>435</v>
      </c>
      <c r="D983" s="37" t="s">
        <v>140</v>
      </c>
      <c r="E983" s="37" t="s">
        <v>214</v>
      </c>
      <c r="F983" s="37" t="s">
        <v>142</v>
      </c>
      <c r="G983" s="37" t="s">
        <v>114</v>
      </c>
      <c r="H983" s="37" t="s">
        <v>403</v>
      </c>
      <c r="I983" s="38">
        <v>2</v>
      </c>
      <c r="J983" s="38">
        <v>7450</v>
      </c>
      <c r="K983" s="37" t="s">
        <v>42</v>
      </c>
      <c r="L983" s="36" t="s">
        <v>414</v>
      </c>
      <c r="M983" s="35">
        <v>44189.679791666669</v>
      </c>
      <c r="N983" s="37" t="s">
        <v>146</v>
      </c>
      <c r="O983" s="37" t="s">
        <v>54</v>
      </c>
      <c r="P983" s="145">
        <f t="shared" si="76"/>
        <v>1.0642476851862739</v>
      </c>
      <c r="Q983" s="34">
        <f t="shared" si="75"/>
        <v>14900</v>
      </c>
      <c r="R983" s="145">
        <f t="shared" si="77"/>
        <v>0.61554398148148148</v>
      </c>
      <c r="S983" s="145">
        <f t="shared" si="78"/>
        <v>0.67979166666666668</v>
      </c>
      <c r="T983" s="172" t="str">
        <f t="shared" si="79"/>
        <v>High Valued</v>
      </c>
    </row>
    <row r="984" spans="1:20">
      <c r="A984" s="35">
        <v>44188.615543981483</v>
      </c>
      <c r="B984" s="36" t="s">
        <v>442</v>
      </c>
      <c r="C984" s="37" t="s">
        <v>435</v>
      </c>
      <c r="D984" s="37" t="s">
        <v>140</v>
      </c>
      <c r="E984" s="37" t="s">
        <v>214</v>
      </c>
      <c r="F984" s="37" t="s">
        <v>142</v>
      </c>
      <c r="G984" s="37" t="s">
        <v>114</v>
      </c>
      <c r="H984" s="37" t="s">
        <v>215</v>
      </c>
      <c r="I984" s="38">
        <v>3</v>
      </c>
      <c r="J984" s="38">
        <v>7450</v>
      </c>
      <c r="K984" s="37" t="s">
        <v>42</v>
      </c>
      <c r="L984" s="36" t="s">
        <v>414</v>
      </c>
      <c r="M984" s="35">
        <v>44189.679791666669</v>
      </c>
      <c r="N984" s="37" t="s">
        <v>146</v>
      </c>
      <c r="O984" s="37" t="s">
        <v>54</v>
      </c>
      <c r="P984" s="145">
        <f t="shared" si="76"/>
        <v>1.0642476851862739</v>
      </c>
      <c r="Q984" s="34">
        <f t="shared" si="75"/>
        <v>22350</v>
      </c>
      <c r="R984" s="145">
        <f t="shared" si="77"/>
        <v>0.61554398148148148</v>
      </c>
      <c r="S984" s="145">
        <f t="shared" si="78"/>
        <v>0.67979166666666668</v>
      </c>
      <c r="T984" s="172" t="str">
        <f t="shared" si="79"/>
        <v>High Valued</v>
      </c>
    </row>
    <row r="985" spans="1:20">
      <c r="A985" s="35">
        <v>44188.628171296295</v>
      </c>
      <c r="B985" s="36" t="s">
        <v>443</v>
      </c>
      <c r="C985" s="37" t="s">
        <v>435</v>
      </c>
      <c r="D985" s="37" t="s">
        <v>39</v>
      </c>
      <c r="E985" s="37" t="s">
        <v>40</v>
      </c>
      <c r="F985" s="37" t="s">
        <v>142</v>
      </c>
      <c r="G985" s="37" t="s">
        <v>41</v>
      </c>
      <c r="H985" s="37" t="s">
        <v>76</v>
      </c>
      <c r="I985" s="38">
        <v>5</v>
      </c>
      <c r="J985" s="38">
        <v>2080</v>
      </c>
      <c r="K985" s="37" t="s">
        <v>42</v>
      </c>
      <c r="L985" s="36" t="s">
        <v>414</v>
      </c>
      <c r="M985" s="35">
        <v>44189.679791666669</v>
      </c>
      <c r="N985" s="37" t="s">
        <v>146</v>
      </c>
      <c r="O985" s="37" t="s">
        <v>54</v>
      </c>
      <c r="P985" s="145">
        <f t="shared" si="76"/>
        <v>1.0516203703737119</v>
      </c>
      <c r="Q985" s="34">
        <f t="shared" si="75"/>
        <v>10400</v>
      </c>
      <c r="R985" s="145">
        <f t="shared" si="77"/>
        <v>0.62817129629629631</v>
      </c>
      <c r="S985" s="145">
        <f t="shared" si="78"/>
        <v>0.67979166666666668</v>
      </c>
      <c r="T985" s="172" t="str">
        <f t="shared" si="79"/>
        <v>High Valued</v>
      </c>
    </row>
    <row r="986" spans="1:20">
      <c r="A986" s="35">
        <v>44188.628171296295</v>
      </c>
      <c r="B986" s="36" t="s">
        <v>443</v>
      </c>
      <c r="C986" s="37" t="s">
        <v>435</v>
      </c>
      <c r="D986" s="37" t="s">
        <v>94</v>
      </c>
      <c r="E986" s="37" t="s">
        <v>95</v>
      </c>
      <c r="F986" s="37" t="s">
        <v>142</v>
      </c>
      <c r="G986" s="37" t="s">
        <v>96</v>
      </c>
      <c r="H986" s="37" t="s">
        <v>170</v>
      </c>
      <c r="I986" s="38">
        <v>5</v>
      </c>
      <c r="J986" s="38">
        <v>6750</v>
      </c>
      <c r="K986" s="37" t="s">
        <v>42</v>
      </c>
      <c r="L986" s="36" t="s">
        <v>414</v>
      </c>
      <c r="M986" s="35">
        <v>44189.679791666669</v>
      </c>
      <c r="N986" s="37" t="s">
        <v>146</v>
      </c>
      <c r="O986" s="37" t="s">
        <v>54</v>
      </c>
      <c r="P986" s="145">
        <f t="shared" si="76"/>
        <v>1.0516203703737119</v>
      </c>
      <c r="Q986" s="34">
        <f t="shared" si="75"/>
        <v>33750</v>
      </c>
      <c r="R986" s="145">
        <f t="shared" si="77"/>
        <v>0.62817129629629631</v>
      </c>
      <c r="S986" s="145">
        <f t="shared" si="78"/>
        <v>0.67979166666666668</v>
      </c>
      <c r="T986" s="172" t="str">
        <f t="shared" si="79"/>
        <v>High Valued</v>
      </c>
    </row>
    <row r="987" spans="1:20">
      <c r="A987" s="35">
        <v>44188.710914351854</v>
      </c>
      <c r="B987" s="36" t="s">
        <v>549</v>
      </c>
      <c r="C987" s="37" t="s">
        <v>115</v>
      </c>
      <c r="D987" s="37" t="s">
        <v>140</v>
      </c>
      <c r="E987" s="37" t="s">
        <v>141</v>
      </c>
      <c r="F987" s="37" t="s">
        <v>142</v>
      </c>
      <c r="G987" s="37" t="s">
        <v>143</v>
      </c>
      <c r="H987" s="37" t="s">
        <v>199</v>
      </c>
      <c r="I987" s="38">
        <v>5</v>
      </c>
      <c r="J987" s="38">
        <v>9200</v>
      </c>
      <c r="K987" s="37" t="s">
        <v>42</v>
      </c>
      <c r="L987" s="36" t="s">
        <v>539</v>
      </c>
      <c r="M987" s="35">
        <v>44189.696921296294</v>
      </c>
      <c r="N987" s="37" t="s">
        <v>146</v>
      </c>
      <c r="O987" s="37" t="s">
        <v>54</v>
      </c>
      <c r="P987" s="145">
        <f t="shared" si="76"/>
        <v>0.98600694444030523</v>
      </c>
      <c r="Q987" s="34">
        <f t="shared" si="75"/>
        <v>46000</v>
      </c>
      <c r="R987" s="145">
        <f t="shared" si="77"/>
        <v>0.71091435185185192</v>
      </c>
      <c r="S987" s="145">
        <f t="shared" si="78"/>
        <v>0.6969212962962964</v>
      </c>
      <c r="T987" s="172" t="str">
        <f t="shared" si="79"/>
        <v>High Valued</v>
      </c>
    </row>
    <row r="988" spans="1:20">
      <c r="A988" s="35">
        <v>44188.710914351854</v>
      </c>
      <c r="B988" s="36" t="s">
        <v>549</v>
      </c>
      <c r="C988" s="37" t="s">
        <v>115</v>
      </c>
      <c r="D988" s="37" t="s">
        <v>171</v>
      </c>
      <c r="E988" s="37" t="s">
        <v>172</v>
      </c>
      <c r="F988" s="37" t="s">
        <v>142</v>
      </c>
      <c r="G988" s="37" t="s">
        <v>96</v>
      </c>
      <c r="H988" s="37" t="s">
        <v>173</v>
      </c>
      <c r="I988" s="38">
        <v>1</v>
      </c>
      <c r="J988" s="38">
        <v>8500</v>
      </c>
      <c r="K988" s="37" t="s">
        <v>42</v>
      </c>
      <c r="L988" s="36" t="s">
        <v>539</v>
      </c>
      <c r="M988" s="35">
        <v>44189.696921296294</v>
      </c>
      <c r="N988" s="37" t="s">
        <v>146</v>
      </c>
      <c r="O988" s="37" t="s">
        <v>54</v>
      </c>
      <c r="P988" s="145">
        <f t="shared" si="76"/>
        <v>0.98600694444030523</v>
      </c>
      <c r="Q988" s="34">
        <f t="shared" si="75"/>
        <v>8500</v>
      </c>
      <c r="R988" s="145">
        <f t="shared" si="77"/>
        <v>0.71091435185185192</v>
      </c>
      <c r="S988" s="145">
        <f t="shared" si="78"/>
        <v>0.6969212962962964</v>
      </c>
      <c r="T988" s="172" t="str">
        <f t="shared" si="79"/>
        <v>Lower Valued</v>
      </c>
    </row>
    <row r="989" spans="1:20">
      <c r="A989" s="35">
        <v>44188.330671296295</v>
      </c>
      <c r="B989" s="36" t="s">
        <v>906</v>
      </c>
      <c r="C989" s="37" t="s">
        <v>676</v>
      </c>
      <c r="D989" s="37" t="s">
        <v>164</v>
      </c>
      <c r="E989" s="37" t="s">
        <v>167</v>
      </c>
      <c r="F989" s="37" t="s">
        <v>142</v>
      </c>
      <c r="G989" s="37" t="s">
        <v>96</v>
      </c>
      <c r="H989" s="37" t="s">
        <v>169</v>
      </c>
      <c r="I989" s="38">
        <v>5</v>
      </c>
      <c r="J989" s="38">
        <v>10650</v>
      </c>
      <c r="K989" s="37" t="s">
        <v>42</v>
      </c>
      <c r="L989" s="36" t="s">
        <v>900</v>
      </c>
      <c r="M989" s="35">
        <v>44189.706516203703</v>
      </c>
      <c r="N989" s="37" t="s">
        <v>295</v>
      </c>
      <c r="O989" s="37" t="s">
        <v>464</v>
      </c>
      <c r="P989" s="145">
        <f t="shared" si="76"/>
        <v>1.3758449074084638</v>
      </c>
      <c r="Q989" s="34">
        <f t="shared" si="75"/>
        <v>53250</v>
      </c>
      <c r="R989" s="145">
        <f t="shared" si="77"/>
        <v>0.33067129629629627</v>
      </c>
      <c r="S989" s="145">
        <f t="shared" si="78"/>
        <v>0.70651620370370372</v>
      </c>
      <c r="T989" s="172" t="str">
        <f t="shared" si="79"/>
        <v>High Valued</v>
      </c>
    </row>
    <row r="990" spans="1:20">
      <c r="A990" s="35">
        <v>44186.753032407411</v>
      </c>
      <c r="B990" s="36" t="s">
        <v>452</v>
      </c>
      <c r="C990" s="37" t="s">
        <v>368</v>
      </c>
      <c r="D990" s="37" t="s">
        <v>164</v>
      </c>
      <c r="E990" s="37" t="s">
        <v>167</v>
      </c>
      <c r="F990" s="37" t="s">
        <v>142</v>
      </c>
      <c r="G990" s="37" t="s">
        <v>96</v>
      </c>
      <c r="H990" s="37" t="s">
        <v>169</v>
      </c>
      <c r="I990" s="38">
        <v>3</v>
      </c>
      <c r="J990" s="38">
        <v>10650</v>
      </c>
      <c r="K990" s="37" t="s">
        <v>42</v>
      </c>
      <c r="L990" s="36" t="s">
        <v>450</v>
      </c>
      <c r="M990" s="35">
        <v>44189.717499999999</v>
      </c>
      <c r="N990" s="37" t="s">
        <v>295</v>
      </c>
      <c r="O990" s="37" t="s">
        <v>54</v>
      </c>
      <c r="P990" s="145">
        <f t="shared" si="76"/>
        <v>2.9644675925883348</v>
      </c>
      <c r="Q990" s="34">
        <f t="shared" si="75"/>
        <v>31950</v>
      </c>
      <c r="R990" s="145">
        <f t="shared" si="77"/>
        <v>0.7530324074074074</v>
      </c>
      <c r="S990" s="145">
        <f t="shared" si="78"/>
        <v>0.71749999999999992</v>
      </c>
      <c r="T990" s="172" t="str">
        <f t="shared" si="79"/>
        <v>High Valued</v>
      </c>
    </row>
    <row r="991" spans="1:20">
      <c r="A991" s="35">
        <v>44188.612326388888</v>
      </c>
      <c r="B991" s="36" t="s">
        <v>552</v>
      </c>
      <c r="C991" s="37" t="s">
        <v>553</v>
      </c>
      <c r="D991" s="37" t="s">
        <v>140</v>
      </c>
      <c r="E991" s="37" t="s">
        <v>214</v>
      </c>
      <c r="F991" s="37" t="s">
        <v>142</v>
      </c>
      <c r="G991" s="37" t="s">
        <v>114</v>
      </c>
      <c r="H991" s="37" t="s">
        <v>403</v>
      </c>
      <c r="I991" s="38">
        <v>1</v>
      </c>
      <c r="J991" s="38">
        <v>7450</v>
      </c>
      <c r="K991" s="37" t="s">
        <v>42</v>
      </c>
      <c r="L991" s="36" t="s">
        <v>539</v>
      </c>
      <c r="M991" s="35">
        <v>44189.745497685188</v>
      </c>
      <c r="N991" s="37" t="s">
        <v>146</v>
      </c>
      <c r="O991" s="37" t="s">
        <v>147</v>
      </c>
      <c r="P991" s="145">
        <f t="shared" si="76"/>
        <v>1.1331712963001337</v>
      </c>
      <c r="Q991" s="34">
        <f t="shared" si="75"/>
        <v>7450</v>
      </c>
      <c r="R991" s="145">
        <f t="shared" si="77"/>
        <v>0.61232638888888891</v>
      </c>
      <c r="S991" s="145">
        <f t="shared" si="78"/>
        <v>0.74549768518518522</v>
      </c>
      <c r="T991" s="172" t="str">
        <f t="shared" si="79"/>
        <v>Lower Valued</v>
      </c>
    </row>
    <row r="992" spans="1:20">
      <c r="A992" s="35">
        <v>44188.612326388888</v>
      </c>
      <c r="B992" s="36" t="s">
        <v>552</v>
      </c>
      <c r="C992" s="37" t="s">
        <v>553</v>
      </c>
      <c r="D992" s="37" t="s">
        <v>140</v>
      </c>
      <c r="E992" s="37" t="s">
        <v>141</v>
      </c>
      <c r="F992" s="37" t="s">
        <v>142</v>
      </c>
      <c r="G992" s="37" t="s">
        <v>143</v>
      </c>
      <c r="H992" s="37" t="s">
        <v>313</v>
      </c>
      <c r="I992" s="38">
        <v>1</v>
      </c>
      <c r="J992" s="38">
        <v>10050</v>
      </c>
      <c r="K992" s="37" t="s">
        <v>42</v>
      </c>
      <c r="L992" s="36" t="s">
        <v>539</v>
      </c>
      <c r="M992" s="35">
        <v>44189.745497685188</v>
      </c>
      <c r="N992" s="37" t="s">
        <v>146</v>
      </c>
      <c r="O992" s="37" t="s">
        <v>147</v>
      </c>
      <c r="P992" s="145">
        <f t="shared" si="76"/>
        <v>1.1331712963001337</v>
      </c>
      <c r="Q992" s="34">
        <f t="shared" si="75"/>
        <v>10050</v>
      </c>
      <c r="R992" s="145">
        <f t="shared" si="77"/>
        <v>0.61232638888888891</v>
      </c>
      <c r="S992" s="145">
        <f t="shared" si="78"/>
        <v>0.74549768518518522</v>
      </c>
      <c r="T992" s="172" t="str">
        <f t="shared" si="79"/>
        <v>High Valued</v>
      </c>
    </row>
    <row r="993" spans="1:20">
      <c r="A993" s="35">
        <v>44188.643449074072</v>
      </c>
      <c r="B993" s="36" t="s">
        <v>536</v>
      </c>
      <c r="C993" s="37" t="s">
        <v>537</v>
      </c>
      <c r="D993" s="37" t="s">
        <v>140</v>
      </c>
      <c r="E993" s="37" t="s">
        <v>141</v>
      </c>
      <c r="F993" s="37" t="s">
        <v>142</v>
      </c>
      <c r="G993" s="37" t="s">
        <v>143</v>
      </c>
      <c r="H993" s="37" t="s">
        <v>199</v>
      </c>
      <c r="I993" s="38">
        <v>8</v>
      </c>
      <c r="J993" s="38">
        <v>9200</v>
      </c>
      <c r="K993" s="37" t="s">
        <v>42</v>
      </c>
      <c r="L993" s="36" t="s">
        <v>525</v>
      </c>
      <c r="M993" s="35">
        <v>44189.752581018518</v>
      </c>
      <c r="N993" s="37" t="s">
        <v>146</v>
      </c>
      <c r="O993" s="37" t="s">
        <v>147</v>
      </c>
      <c r="P993" s="145">
        <f t="shared" si="76"/>
        <v>1.109131944445835</v>
      </c>
      <c r="Q993" s="34">
        <f t="shared" si="75"/>
        <v>73600</v>
      </c>
      <c r="R993" s="145">
        <f t="shared" si="77"/>
        <v>0.64344907407407403</v>
      </c>
      <c r="S993" s="145">
        <f t="shared" si="78"/>
        <v>0.75258101851851855</v>
      </c>
      <c r="T993" s="172" t="str">
        <f t="shared" si="79"/>
        <v>High Valued</v>
      </c>
    </row>
    <row r="994" spans="1:20">
      <c r="A994" s="35">
        <v>44187.417986111112</v>
      </c>
      <c r="B994" s="36" t="s">
        <v>1213</v>
      </c>
      <c r="C994" s="37" t="s">
        <v>413</v>
      </c>
      <c r="D994" s="37" t="s">
        <v>140</v>
      </c>
      <c r="E994" s="37" t="s">
        <v>141</v>
      </c>
      <c r="F994" s="37" t="s">
        <v>142</v>
      </c>
      <c r="G994" s="37" t="s">
        <v>143</v>
      </c>
      <c r="H994" s="37" t="s">
        <v>144</v>
      </c>
      <c r="I994" s="38">
        <v>3</v>
      </c>
      <c r="J994" s="38">
        <v>11200</v>
      </c>
      <c r="K994" s="37" t="s">
        <v>42</v>
      </c>
      <c r="L994" s="36" t="s">
        <v>1214</v>
      </c>
      <c r="M994" s="35">
        <v>44190.378275462965</v>
      </c>
      <c r="N994" s="37" t="s">
        <v>295</v>
      </c>
      <c r="O994" s="37" t="s">
        <v>54</v>
      </c>
      <c r="P994" s="145">
        <f t="shared" si="76"/>
        <v>2.9602893518531346</v>
      </c>
      <c r="Q994" s="34">
        <f t="shared" si="75"/>
        <v>33600</v>
      </c>
      <c r="R994" s="145">
        <f t="shared" si="77"/>
        <v>0.41798611111111111</v>
      </c>
      <c r="S994" s="145">
        <f t="shared" si="78"/>
        <v>0.37827546296296299</v>
      </c>
      <c r="T994" s="172" t="str">
        <f t="shared" si="79"/>
        <v>High Valued</v>
      </c>
    </row>
    <row r="995" spans="1:20">
      <c r="A995" s="35">
        <v>44187.417986111112</v>
      </c>
      <c r="B995" s="36" t="s">
        <v>1213</v>
      </c>
      <c r="C995" s="37" t="s">
        <v>413</v>
      </c>
      <c r="D995" s="37" t="s">
        <v>140</v>
      </c>
      <c r="E995" s="37" t="s">
        <v>141</v>
      </c>
      <c r="F995" s="37" t="s">
        <v>142</v>
      </c>
      <c r="G995" s="37" t="s">
        <v>143</v>
      </c>
      <c r="H995" s="37" t="s">
        <v>313</v>
      </c>
      <c r="I995" s="38">
        <v>3</v>
      </c>
      <c r="J995" s="38">
        <v>10050</v>
      </c>
      <c r="K995" s="37" t="s">
        <v>42</v>
      </c>
      <c r="L995" s="36" t="s">
        <v>1214</v>
      </c>
      <c r="M995" s="35">
        <v>44190.378275462965</v>
      </c>
      <c r="N995" s="37" t="s">
        <v>295</v>
      </c>
      <c r="O995" s="37" t="s">
        <v>54</v>
      </c>
      <c r="P995" s="145">
        <f t="shared" si="76"/>
        <v>2.9602893518531346</v>
      </c>
      <c r="Q995" s="34">
        <f t="shared" si="75"/>
        <v>30150</v>
      </c>
      <c r="R995" s="145">
        <f t="shared" si="77"/>
        <v>0.41798611111111111</v>
      </c>
      <c r="S995" s="145">
        <f t="shared" si="78"/>
        <v>0.37827546296296299</v>
      </c>
      <c r="T995" s="172" t="str">
        <f t="shared" si="79"/>
        <v>High Valued</v>
      </c>
    </row>
    <row r="996" spans="1:20">
      <c r="A996" s="35">
        <v>44188.892500000002</v>
      </c>
      <c r="B996" s="36" t="s">
        <v>820</v>
      </c>
      <c r="C996" s="37" t="s">
        <v>368</v>
      </c>
      <c r="D996" s="37" t="s">
        <v>140</v>
      </c>
      <c r="E996" s="37" t="s">
        <v>141</v>
      </c>
      <c r="F996" s="37" t="s">
        <v>142</v>
      </c>
      <c r="G996" s="37" t="s">
        <v>143</v>
      </c>
      <c r="H996" s="37" t="s">
        <v>199</v>
      </c>
      <c r="I996" s="38">
        <v>15</v>
      </c>
      <c r="J996" s="38">
        <v>9200</v>
      </c>
      <c r="K996" s="37" t="s">
        <v>42</v>
      </c>
      <c r="L996" s="36" t="s">
        <v>819</v>
      </c>
      <c r="M996" s="35">
        <v>44193.357870370368</v>
      </c>
      <c r="N996" s="37" t="s">
        <v>295</v>
      </c>
      <c r="O996" s="37" t="s">
        <v>54</v>
      </c>
      <c r="P996" s="145">
        <f t="shared" si="76"/>
        <v>4.4653703703661449</v>
      </c>
      <c r="Q996" s="34">
        <f t="shared" si="75"/>
        <v>138000</v>
      </c>
      <c r="R996" s="145">
        <f t="shared" si="77"/>
        <v>0.89250000000000007</v>
      </c>
      <c r="S996" s="145">
        <f t="shared" si="78"/>
        <v>0.35787037037037034</v>
      </c>
      <c r="T996" s="172" t="str">
        <f t="shared" si="79"/>
        <v>High Valued</v>
      </c>
    </row>
    <row r="997" spans="1:20">
      <c r="A997" s="35">
        <v>44191.896967592591</v>
      </c>
      <c r="B997" s="36" t="s">
        <v>498</v>
      </c>
      <c r="C997" s="37" t="s">
        <v>413</v>
      </c>
      <c r="D997" s="37" t="s">
        <v>164</v>
      </c>
      <c r="E997" s="37" t="s">
        <v>167</v>
      </c>
      <c r="F997" s="37" t="s">
        <v>142</v>
      </c>
      <c r="G997" s="37" t="s">
        <v>96</v>
      </c>
      <c r="H997" s="37" t="s">
        <v>169</v>
      </c>
      <c r="I997" s="38">
        <v>4</v>
      </c>
      <c r="J997" s="38">
        <v>10650</v>
      </c>
      <c r="K997" s="37" t="s">
        <v>42</v>
      </c>
      <c r="L997" s="36" t="s">
        <v>499</v>
      </c>
      <c r="M997" s="35">
        <v>44193.396898148145</v>
      </c>
      <c r="N997" s="37" t="s">
        <v>295</v>
      </c>
      <c r="O997" s="37" t="s">
        <v>54</v>
      </c>
      <c r="P997" s="145">
        <f t="shared" si="76"/>
        <v>1.499930555553874</v>
      </c>
      <c r="Q997" s="34">
        <f t="shared" si="75"/>
        <v>42600</v>
      </c>
      <c r="R997" s="145">
        <f t="shared" si="77"/>
        <v>0.89696759259259251</v>
      </c>
      <c r="S997" s="145">
        <f t="shared" si="78"/>
        <v>0.39689814814814817</v>
      </c>
      <c r="T997" s="172" t="str">
        <f t="shared" si="79"/>
        <v>High Valued</v>
      </c>
    </row>
    <row r="998" spans="1:20">
      <c r="A998" s="35">
        <v>44191.896967592591</v>
      </c>
      <c r="B998" s="36" t="s">
        <v>498</v>
      </c>
      <c r="C998" s="37" t="s">
        <v>413</v>
      </c>
      <c r="D998" s="37" t="s">
        <v>164</v>
      </c>
      <c r="E998" s="37" t="s">
        <v>165</v>
      </c>
      <c r="F998" s="37" t="s">
        <v>142</v>
      </c>
      <c r="G998" s="37" t="s">
        <v>96</v>
      </c>
      <c r="H998" s="37" t="s">
        <v>166</v>
      </c>
      <c r="I998" s="38">
        <v>6</v>
      </c>
      <c r="J998" s="38">
        <v>3750</v>
      </c>
      <c r="K998" s="37" t="s">
        <v>42</v>
      </c>
      <c r="L998" s="36" t="s">
        <v>499</v>
      </c>
      <c r="M998" s="35">
        <v>44193.396898148145</v>
      </c>
      <c r="N998" s="37" t="s">
        <v>295</v>
      </c>
      <c r="O998" s="37" t="s">
        <v>54</v>
      </c>
      <c r="P998" s="145">
        <f t="shared" si="76"/>
        <v>1.499930555553874</v>
      </c>
      <c r="Q998" s="34">
        <f t="shared" si="75"/>
        <v>22500</v>
      </c>
      <c r="R998" s="145">
        <f t="shared" si="77"/>
        <v>0.89696759259259251</v>
      </c>
      <c r="S998" s="145">
        <f t="shared" si="78"/>
        <v>0.39689814814814817</v>
      </c>
      <c r="T998" s="172" t="str">
        <f t="shared" si="79"/>
        <v>High Valued</v>
      </c>
    </row>
    <row r="999" spans="1:20">
      <c r="A999" s="35">
        <v>44191.901087962964</v>
      </c>
      <c r="B999" s="36" t="s">
        <v>500</v>
      </c>
      <c r="C999" s="37" t="s">
        <v>413</v>
      </c>
      <c r="D999" s="37" t="s">
        <v>39</v>
      </c>
      <c r="E999" s="37" t="s">
        <v>40</v>
      </c>
      <c r="F999" s="37" t="s">
        <v>142</v>
      </c>
      <c r="G999" s="37" t="s">
        <v>41</v>
      </c>
      <c r="H999" s="37" t="s">
        <v>76</v>
      </c>
      <c r="I999" s="38">
        <v>5</v>
      </c>
      <c r="J999" s="38">
        <v>2080</v>
      </c>
      <c r="K999" s="37" t="s">
        <v>42</v>
      </c>
      <c r="L999" s="36" t="s">
        <v>499</v>
      </c>
      <c r="M999" s="35">
        <v>44193.396898148145</v>
      </c>
      <c r="N999" s="37" t="s">
        <v>295</v>
      </c>
      <c r="O999" s="37" t="s">
        <v>54</v>
      </c>
      <c r="P999" s="145">
        <f t="shared" si="76"/>
        <v>1.4958101851807442</v>
      </c>
      <c r="Q999" s="34">
        <f t="shared" si="75"/>
        <v>10400</v>
      </c>
      <c r="R999" s="145">
        <f t="shared" si="77"/>
        <v>0.90108796296296301</v>
      </c>
      <c r="S999" s="145">
        <f t="shared" si="78"/>
        <v>0.39689814814814817</v>
      </c>
      <c r="T999" s="172" t="str">
        <f t="shared" si="79"/>
        <v>High Valued</v>
      </c>
    </row>
    <row r="1000" spans="1:20">
      <c r="A1000" s="35">
        <v>44191.90556712963</v>
      </c>
      <c r="B1000" s="36" t="s">
        <v>501</v>
      </c>
      <c r="C1000" s="37" t="s">
        <v>413</v>
      </c>
      <c r="D1000" s="37" t="s">
        <v>140</v>
      </c>
      <c r="E1000" s="37" t="s">
        <v>141</v>
      </c>
      <c r="F1000" s="37" t="s">
        <v>142</v>
      </c>
      <c r="G1000" s="37" t="s">
        <v>143</v>
      </c>
      <c r="H1000" s="37" t="s">
        <v>199</v>
      </c>
      <c r="I1000" s="38">
        <v>5</v>
      </c>
      <c r="J1000" s="38">
        <v>9200</v>
      </c>
      <c r="K1000" s="37" t="s">
        <v>42</v>
      </c>
      <c r="L1000" s="36" t="s">
        <v>499</v>
      </c>
      <c r="M1000" s="35">
        <v>44193.396898148145</v>
      </c>
      <c r="N1000" s="37" t="s">
        <v>295</v>
      </c>
      <c r="O1000" s="37" t="s">
        <v>54</v>
      </c>
      <c r="P1000" s="145">
        <f t="shared" si="76"/>
        <v>1.4913310185147566</v>
      </c>
      <c r="Q1000" s="34">
        <f t="shared" si="75"/>
        <v>46000</v>
      </c>
      <c r="R1000" s="145">
        <f t="shared" si="77"/>
        <v>0.9055671296296296</v>
      </c>
      <c r="S1000" s="145">
        <f t="shared" si="78"/>
        <v>0.39689814814814817</v>
      </c>
      <c r="T1000" s="172" t="str">
        <f t="shared" si="79"/>
        <v>High Valued</v>
      </c>
    </row>
    <row r="1001" spans="1:20">
      <c r="A1001" s="35">
        <v>44191.90556712963</v>
      </c>
      <c r="B1001" s="36" t="s">
        <v>501</v>
      </c>
      <c r="C1001" s="37" t="s">
        <v>413</v>
      </c>
      <c r="D1001" s="37" t="s">
        <v>164</v>
      </c>
      <c r="E1001" s="37" t="s">
        <v>165</v>
      </c>
      <c r="F1001" s="37" t="s">
        <v>142</v>
      </c>
      <c r="G1001" s="37" t="s">
        <v>96</v>
      </c>
      <c r="H1001" s="37" t="s">
        <v>204</v>
      </c>
      <c r="I1001" s="38">
        <v>1</v>
      </c>
      <c r="J1001" s="38">
        <v>8800</v>
      </c>
      <c r="K1001" s="37" t="s">
        <v>42</v>
      </c>
      <c r="L1001" s="36" t="s">
        <v>499</v>
      </c>
      <c r="M1001" s="35">
        <v>44193.396898148145</v>
      </c>
      <c r="N1001" s="37" t="s">
        <v>295</v>
      </c>
      <c r="O1001" s="37" t="s">
        <v>54</v>
      </c>
      <c r="P1001" s="145">
        <f t="shared" si="76"/>
        <v>1.4913310185147566</v>
      </c>
      <c r="Q1001" s="34">
        <f t="shared" si="75"/>
        <v>8800</v>
      </c>
      <c r="R1001" s="145">
        <f t="shared" si="77"/>
        <v>0.9055671296296296</v>
      </c>
      <c r="S1001" s="145">
        <f t="shared" si="78"/>
        <v>0.39689814814814817</v>
      </c>
      <c r="T1001" s="172" t="str">
        <f t="shared" si="79"/>
        <v>Lower Valued</v>
      </c>
    </row>
    <row r="1002" spans="1:20">
      <c r="A1002" s="35">
        <v>44189.858726851853</v>
      </c>
      <c r="B1002" s="36" t="s">
        <v>538</v>
      </c>
      <c r="C1002" s="37" t="s">
        <v>368</v>
      </c>
      <c r="D1002" s="37" t="s">
        <v>94</v>
      </c>
      <c r="E1002" s="37" t="s">
        <v>95</v>
      </c>
      <c r="F1002" s="37" t="s">
        <v>142</v>
      </c>
      <c r="G1002" s="37" t="s">
        <v>96</v>
      </c>
      <c r="H1002" s="37" t="s">
        <v>170</v>
      </c>
      <c r="I1002" s="38">
        <v>10</v>
      </c>
      <c r="J1002" s="38">
        <v>6750</v>
      </c>
      <c r="K1002" s="37" t="s">
        <v>42</v>
      </c>
      <c r="L1002" s="36" t="s">
        <v>539</v>
      </c>
      <c r="M1002" s="35">
        <v>44193.400046296294</v>
      </c>
      <c r="N1002" s="37" t="s">
        <v>295</v>
      </c>
      <c r="O1002" s="37" t="s">
        <v>54</v>
      </c>
      <c r="P1002" s="145">
        <f t="shared" si="76"/>
        <v>3.5413194444408873</v>
      </c>
      <c r="Q1002" s="34">
        <f t="shared" si="75"/>
        <v>67500</v>
      </c>
      <c r="R1002" s="145">
        <f t="shared" si="77"/>
        <v>0.85872685185185194</v>
      </c>
      <c r="S1002" s="145">
        <f t="shared" si="78"/>
        <v>0.40004629629629629</v>
      </c>
      <c r="T1002" s="172" t="str">
        <f t="shared" si="79"/>
        <v>High Valued</v>
      </c>
    </row>
    <row r="1003" spans="1:20">
      <c r="A1003" s="35">
        <v>44190.848587962966</v>
      </c>
      <c r="B1003" s="36" t="s">
        <v>541</v>
      </c>
      <c r="C1003" s="37" t="s">
        <v>368</v>
      </c>
      <c r="D1003" s="37" t="s">
        <v>171</v>
      </c>
      <c r="E1003" s="37" t="s">
        <v>172</v>
      </c>
      <c r="F1003" s="37" t="s">
        <v>142</v>
      </c>
      <c r="G1003" s="37" t="s">
        <v>96</v>
      </c>
      <c r="H1003" s="37" t="s">
        <v>173</v>
      </c>
      <c r="I1003" s="38">
        <v>5</v>
      </c>
      <c r="J1003" s="38">
        <v>8500</v>
      </c>
      <c r="K1003" s="37" t="s">
        <v>42</v>
      </c>
      <c r="L1003" s="36" t="s">
        <v>539</v>
      </c>
      <c r="M1003" s="35">
        <v>44193.400046296294</v>
      </c>
      <c r="N1003" s="37" t="s">
        <v>295</v>
      </c>
      <c r="O1003" s="37" t="s">
        <v>54</v>
      </c>
      <c r="P1003" s="145">
        <f t="shared" si="76"/>
        <v>2.5514583333279006</v>
      </c>
      <c r="Q1003" s="34">
        <f t="shared" si="75"/>
        <v>42500</v>
      </c>
      <c r="R1003" s="145">
        <f t="shared" si="77"/>
        <v>0.84858796296296291</v>
      </c>
      <c r="S1003" s="145">
        <f t="shared" si="78"/>
        <v>0.40004629629629629</v>
      </c>
      <c r="T1003" s="172" t="str">
        <f t="shared" si="79"/>
        <v>High Valued</v>
      </c>
    </row>
    <row r="1004" spans="1:20">
      <c r="A1004" s="35">
        <v>44190.850694444445</v>
      </c>
      <c r="B1004" s="36" t="s">
        <v>542</v>
      </c>
      <c r="C1004" s="37" t="s">
        <v>368</v>
      </c>
      <c r="D1004" s="37" t="s">
        <v>164</v>
      </c>
      <c r="E1004" s="37" t="s">
        <v>165</v>
      </c>
      <c r="F1004" s="37" t="s">
        <v>142</v>
      </c>
      <c r="G1004" s="37" t="s">
        <v>96</v>
      </c>
      <c r="H1004" s="37" t="s">
        <v>166</v>
      </c>
      <c r="I1004" s="38">
        <v>10</v>
      </c>
      <c r="J1004" s="38">
        <v>3750</v>
      </c>
      <c r="K1004" s="37" t="s">
        <v>42</v>
      </c>
      <c r="L1004" s="36" t="s">
        <v>539</v>
      </c>
      <c r="M1004" s="35">
        <v>44193.400046296294</v>
      </c>
      <c r="N1004" s="37" t="s">
        <v>295</v>
      </c>
      <c r="O1004" s="37" t="s">
        <v>54</v>
      </c>
      <c r="P1004" s="145">
        <f t="shared" si="76"/>
        <v>2.549351851848769</v>
      </c>
      <c r="Q1004" s="34">
        <f t="shared" si="75"/>
        <v>37500</v>
      </c>
      <c r="R1004" s="145">
        <f t="shared" si="77"/>
        <v>0.85069444444444453</v>
      </c>
      <c r="S1004" s="145">
        <f t="shared" si="78"/>
        <v>0.40004629629629629</v>
      </c>
      <c r="T1004" s="172" t="str">
        <f t="shared" si="79"/>
        <v>High Valued</v>
      </c>
    </row>
    <row r="1005" spans="1:20">
      <c r="A1005" s="35">
        <v>44189.539849537039</v>
      </c>
      <c r="B1005" s="36" t="s">
        <v>765</v>
      </c>
      <c r="C1005" s="37" t="s">
        <v>766</v>
      </c>
      <c r="D1005" s="37" t="s">
        <v>68</v>
      </c>
      <c r="E1005" s="37" t="s">
        <v>113</v>
      </c>
      <c r="F1005" s="37" t="s">
        <v>142</v>
      </c>
      <c r="G1005" s="37" t="s">
        <v>114</v>
      </c>
      <c r="H1005" s="37" t="s">
        <v>206</v>
      </c>
      <c r="I1005" s="38">
        <v>2</v>
      </c>
      <c r="J1005" s="38">
        <v>2000</v>
      </c>
      <c r="K1005" s="37" t="s">
        <v>42</v>
      </c>
      <c r="L1005" s="36" t="s">
        <v>764</v>
      </c>
      <c r="M1005" s="35">
        <v>44193.408206018517</v>
      </c>
      <c r="N1005" s="37" t="s">
        <v>295</v>
      </c>
      <c r="O1005" s="37" t="s">
        <v>147</v>
      </c>
      <c r="P1005" s="145">
        <f t="shared" si="76"/>
        <v>3.8683564814782585</v>
      </c>
      <c r="Q1005" s="34">
        <f t="shared" si="75"/>
        <v>4000</v>
      </c>
      <c r="R1005" s="145">
        <f t="shared" si="77"/>
        <v>0.53984953703703698</v>
      </c>
      <c r="S1005" s="145">
        <f t="shared" si="78"/>
        <v>0.40820601851851851</v>
      </c>
      <c r="T1005" s="172" t="str">
        <f t="shared" si="79"/>
        <v>Lower Valued</v>
      </c>
    </row>
    <row r="1006" spans="1:20">
      <c r="A1006" s="35">
        <v>44189.539849537039</v>
      </c>
      <c r="B1006" s="36" t="s">
        <v>765</v>
      </c>
      <c r="C1006" s="37" t="s">
        <v>766</v>
      </c>
      <c r="D1006" s="37" t="s">
        <v>140</v>
      </c>
      <c r="E1006" s="37" t="s">
        <v>141</v>
      </c>
      <c r="F1006" s="37" t="s">
        <v>142</v>
      </c>
      <c r="G1006" s="37" t="s">
        <v>143</v>
      </c>
      <c r="H1006" s="37" t="s">
        <v>144</v>
      </c>
      <c r="I1006" s="38">
        <v>1</v>
      </c>
      <c r="J1006" s="38">
        <v>11200</v>
      </c>
      <c r="K1006" s="37" t="s">
        <v>42</v>
      </c>
      <c r="L1006" s="36" t="s">
        <v>764</v>
      </c>
      <c r="M1006" s="35">
        <v>44193.408206018517</v>
      </c>
      <c r="N1006" s="37" t="s">
        <v>295</v>
      </c>
      <c r="O1006" s="37" t="s">
        <v>147</v>
      </c>
      <c r="P1006" s="145">
        <f t="shared" si="76"/>
        <v>3.8683564814782585</v>
      </c>
      <c r="Q1006" s="34">
        <f t="shared" si="75"/>
        <v>11200</v>
      </c>
      <c r="R1006" s="145">
        <f t="shared" si="77"/>
        <v>0.53984953703703698</v>
      </c>
      <c r="S1006" s="145">
        <f t="shared" si="78"/>
        <v>0.40820601851851851</v>
      </c>
      <c r="T1006" s="172" t="str">
        <f t="shared" si="79"/>
        <v>High Valued</v>
      </c>
    </row>
    <row r="1007" spans="1:20">
      <c r="A1007" s="35">
        <v>44190.838553240741</v>
      </c>
      <c r="B1007" s="36" t="s">
        <v>387</v>
      </c>
      <c r="C1007" s="37" t="s">
        <v>304</v>
      </c>
      <c r="D1007" s="37" t="s">
        <v>140</v>
      </c>
      <c r="E1007" s="37" t="s">
        <v>141</v>
      </c>
      <c r="F1007" s="37" t="s">
        <v>142</v>
      </c>
      <c r="G1007" s="37" t="s">
        <v>143</v>
      </c>
      <c r="H1007" s="37" t="s">
        <v>199</v>
      </c>
      <c r="I1007" s="38">
        <v>5</v>
      </c>
      <c r="J1007" s="38">
        <v>9200</v>
      </c>
      <c r="K1007" s="37" t="s">
        <v>42</v>
      </c>
      <c r="L1007" s="36" t="s">
        <v>374</v>
      </c>
      <c r="M1007" s="35">
        <v>44193.442662037036</v>
      </c>
      <c r="N1007" s="37" t="s">
        <v>146</v>
      </c>
      <c r="O1007" s="37" t="s">
        <v>147</v>
      </c>
      <c r="P1007" s="145">
        <f t="shared" si="76"/>
        <v>2.604108796294895</v>
      </c>
      <c r="Q1007" s="34">
        <f t="shared" si="75"/>
        <v>46000</v>
      </c>
      <c r="R1007" s="145">
        <f t="shared" si="77"/>
        <v>0.83855324074074078</v>
      </c>
      <c r="S1007" s="145">
        <f t="shared" si="78"/>
        <v>0.44266203703703705</v>
      </c>
      <c r="T1007" s="172" t="str">
        <f t="shared" si="79"/>
        <v>High Valued</v>
      </c>
    </row>
    <row r="1008" spans="1:20">
      <c r="A1008" s="35">
        <v>44190.838564814818</v>
      </c>
      <c r="B1008" s="36" t="s">
        <v>387</v>
      </c>
      <c r="C1008" s="37" t="s">
        <v>304</v>
      </c>
      <c r="D1008" s="37" t="s">
        <v>164</v>
      </c>
      <c r="E1008" s="37" t="s">
        <v>167</v>
      </c>
      <c r="F1008" s="37" t="s">
        <v>142</v>
      </c>
      <c r="G1008" s="37" t="s">
        <v>96</v>
      </c>
      <c r="H1008" s="37" t="s">
        <v>209</v>
      </c>
      <c r="I1008" s="38">
        <v>5</v>
      </c>
      <c r="J1008" s="38">
        <v>3750</v>
      </c>
      <c r="K1008" s="37" t="s">
        <v>42</v>
      </c>
      <c r="L1008" s="36" t="s">
        <v>374</v>
      </c>
      <c r="M1008" s="35">
        <v>44193.442662037036</v>
      </c>
      <c r="N1008" s="37" t="s">
        <v>146</v>
      </c>
      <c r="O1008" s="37" t="s">
        <v>147</v>
      </c>
      <c r="P1008" s="145">
        <f t="shared" si="76"/>
        <v>2.6040972222181153</v>
      </c>
      <c r="Q1008" s="34">
        <f t="shared" si="75"/>
        <v>18750</v>
      </c>
      <c r="R1008" s="145">
        <f t="shared" si="77"/>
        <v>0.83856481481481471</v>
      </c>
      <c r="S1008" s="145">
        <f t="shared" si="78"/>
        <v>0.44266203703703705</v>
      </c>
      <c r="T1008" s="172" t="str">
        <f t="shared" si="79"/>
        <v>High Valued</v>
      </c>
    </row>
    <row r="1009" spans="1:20">
      <c r="A1009" s="35">
        <v>44190.838564814818</v>
      </c>
      <c r="B1009" s="36" t="s">
        <v>387</v>
      </c>
      <c r="C1009" s="37" t="s">
        <v>304</v>
      </c>
      <c r="D1009" s="37" t="s">
        <v>94</v>
      </c>
      <c r="E1009" s="37" t="s">
        <v>95</v>
      </c>
      <c r="F1009" s="37" t="s">
        <v>142</v>
      </c>
      <c r="G1009" s="37" t="s">
        <v>96</v>
      </c>
      <c r="H1009" s="37" t="s">
        <v>341</v>
      </c>
      <c r="I1009" s="38">
        <v>1</v>
      </c>
      <c r="J1009" s="38">
        <v>6500</v>
      </c>
      <c r="K1009" s="37" t="s">
        <v>42</v>
      </c>
      <c r="L1009" s="36" t="s">
        <v>374</v>
      </c>
      <c r="M1009" s="35">
        <v>44193.442662037036</v>
      </c>
      <c r="N1009" s="37" t="s">
        <v>146</v>
      </c>
      <c r="O1009" s="37" t="s">
        <v>147</v>
      </c>
      <c r="P1009" s="145">
        <f t="shared" si="76"/>
        <v>2.6040972222181153</v>
      </c>
      <c r="Q1009" s="34">
        <f t="shared" si="75"/>
        <v>6500</v>
      </c>
      <c r="R1009" s="145">
        <f t="shared" si="77"/>
        <v>0.83856481481481471</v>
      </c>
      <c r="S1009" s="145">
        <f t="shared" si="78"/>
        <v>0.44266203703703705</v>
      </c>
      <c r="T1009" s="172" t="str">
        <f t="shared" si="79"/>
        <v>Lower Valued</v>
      </c>
    </row>
    <row r="1010" spans="1:20">
      <c r="A1010" s="35">
        <v>44189.647627314815</v>
      </c>
      <c r="B1010" s="36" t="s">
        <v>1016</v>
      </c>
      <c r="C1010" s="37" t="s">
        <v>623</v>
      </c>
      <c r="D1010" s="37" t="s">
        <v>39</v>
      </c>
      <c r="E1010" s="37" t="s">
        <v>40</v>
      </c>
      <c r="F1010" s="37" t="s">
        <v>142</v>
      </c>
      <c r="G1010" s="37" t="s">
        <v>41</v>
      </c>
      <c r="H1010" s="37" t="s">
        <v>75</v>
      </c>
      <c r="I1010" s="38">
        <v>6</v>
      </c>
      <c r="J1010" s="38">
        <v>2780</v>
      </c>
      <c r="K1010" s="37" t="s">
        <v>42</v>
      </c>
      <c r="L1010" s="36" t="s">
        <v>1012</v>
      </c>
      <c r="M1010" s="35">
        <v>44193.486979166664</v>
      </c>
      <c r="N1010" s="37" t="s">
        <v>146</v>
      </c>
      <c r="O1010" s="37" t="s">
        <v>54</v>
      </c>
      <c r="P1010" s="145">
        <f t="shared" si="76"/>
        <v>3.8393518518496421</v>
      </c>
      <c r="Q1010" s="34">
        <f t="shared" si="75"/>
        <v>16680</v>
      </c>
      <c r="R1010" s="145">
        <f t="shared" si="77"/>
        <v>0.64762731481481484</v>
      </c>
      <c r="S1010" s="145">
        <f t="shared" si="78"/>
        <v>0.48697916666666669</v>
      </c>
      <c r="T1010" s="172" t="str">
        <f t="shared" si="79"/>
        <v>High Valued</v>
      </c>
    </row>
    <row r="1011" spans="1:20">
      <c r="A1011" s="35">
        <v>44189.647638888891</v>
      </c>
      <c r="B1011" s="36" t="s">
        <v>1016</v>
      </c>
      <c r="C1011" s="37" t="s">
        <v>623</v>
      </c>
      <c r="D1011" s="37" t="s">
        <v>171</v>
      </c>
      <c r="E1011" s="37" t="s">
        <v>172</v>
      </c>
      <c r="F1011" s="37" t="s">
        <v>142</v>
      </c>
      <c r="G1011" s="37" t="s">
        <v>96</v>
      </c>
      <c r="H1011" s="37" t="s">
        <v>173</v>
      </c>
      <c r="I1011" s="38">
        <v>0.5</v>
      </c>
      <c r="J1011" s="38">
        <v>8500</v>
      </c>
      <c r="K1011" s="37" t="s">
        <v>42</v>
      </c>
      <c r="L1011" s="36" t="s">
        <v>1012</v>
      </c>
      <c r="M1011" s="35">
        <v>44193.486979166664</v>
      </c>
      <c r="N1011" s="37" t="s">
        <v>146</v>
      </c>
      <c r="O1011" s="37" t="s">
        <v>54</v>
      </c>
      <c r="P1011" s="145">
        <f t="shared" si="76"/>
        <v>3.8393402777728625</v>
      </c>
      <c r="Q1011" s="34">
        <f t="shared" si="75"/>
        <v>4250</v>
      </c>
      <c r="R1011" s="145">
        <f t="shared" si="77"/>
        <v>0.64763888888888888</v>
      </c>
      <c r="S1011" s="145">
        <f t="shared" si="78"/>
        <v>0.48697916666666669</v>
      </c>
      <c r="T1011" s="172" t="str">
        <f t="shared" si="79"/>
        <v>Lower Valued</v>
      </c>
    </row>
    <row r="1012" spans="1:20">
      <c r="A1012" s="35">
        <v>44189.647638888891</v>
      </c>
      <c r="B1012" s="36" t="s">
        <v>1016</v>
      </c>
      <c r="C1012" s="37" t="s">
        <v>623</v>
      </c>
      <c r="D1012" s="37" t="s">
        <v>164</v>
      </c>
      <c r="E1012" s="37" t="s">
        <v>165</v>
      </c>
      <c r="F1012" s="37" t="s">
        <v>142</v>
      </c>
      <c r="G1012" s="37" t="s">
        <v>96</v>
      </c>
      <c r="H1012" s="37" t="s">
        <v>166</v>
      </c>
      <c r="I1012" s="38">
        <v>1</v>
      </c>
      <c r="J1012" s="38">
        <v>3750</v>
      </c>
      <c r="K1012" s="37" t="s">
        <v>42</v>
      </c>
      <c r="L1012" s="36" t="s">
        <v>1012</v>
      </c>
      <c r="M1012" s="35">
        <v>44193.486979166664</v>
      </c>
      <c r="N1012" s="37" t="s">
        <v>146</v>
      </c>
      <c r="O1012" s="37" t="s">
        <v>54</v>
      </c>
      <c r="P1012" s="145">
        <f t="shared" si="76"/>
        <v>3.8393402777728625</v>
      </c>
      <c r="Q1012" s="34">
        <f t="shared" si="75"/>
        <v>3750</v>
      </c>
      <c r="R1012" s="145">
        <f t="shared" si="77"/>
        <v>0.64763888888888888</v>
      </c>
      <c r="S1012" s="145">
        <f t="shared" si="78"/>
        <v>0.48697916666666669</v>
      </c>
      <c r="T1012" s="172" t="str">
        <f t="shared" si="79"/>
        <v>Lower Valued</v>
      </c>
    </row>
    <row r="1013" spans="1:20">
      <c r="A1013" s="35">
        <v>44190.940428240741</v>
      </c>
      <c r="B1013" s="36" t="s">
        <v>970</v>
      </c>
      <c r="C1013" s="37" t="s">
        <v>971</v>
      </c>
      <c r="D1013" s="37" t="s">
        <v>140</v>
      </c>
      <c r="E1013" s="37" t="s">
        <v>141</v>
      </c>
      <c r="F1013" s="37" t="s">
        <v>142</v>
      </c>
      <c r="G1013" s="37" t="s">
        <v>143</v>
      </c>
      <c r="H1013" s="37" t="s">
        <v>144</v>
      </c>
      <c r="I1013" s="38">
        <v>2</v>
      </c>
      <c r="J1013" s="38">
        <v>11200</v>
      </c>
      <c r="K1013" s="37" t="s">
        <v>42</v>
      </c>
      <c r="L1013" s="36" t="s">
        <v>941</v>
      </c>
      <c r="M1013" s="35">
        <v>44193.490405092591</v>
      </c>
      <c r="N1013" s="37" t="s">
        <v>146</v>
      </c>
      <c r="O1013" s="37" t="s">
        <v>54</v>
      </c>
      <c r="P1013" s="145">
        <f t="shared" si="76"/>
        <v>2.5499768518493511</v>
      </c>
      <c r="Q1013" s="34">
        <f t="shared" si="75"/>
        <v>22400</v>
      </c>
      <c r="R1013" s="145">
        <f t="shared" si="77"/>
        <v>0.94042824074074083</v>
      </c>
      <c r="S1013" s="145">
        <f t="shared" si="78"/>
        <v>0.49040509259259263</v>
      </c>
      <c r="T1013" s="172" t="str">
        <f t="shared" si="79"/>
        <v>High Valued</v>
      </c>
    </row>
    <row r="1014" spans="1:20">
      <c r="A1014" s="35">
        <v>44190.940428240741</v>
      </c>
      <c r="B1014" s="36" t="s">
        <v>970</v>
      </c>
      <c r="C1014" s="37" t="s">
        <v>971</v>
      </c>
      <c r="D1014" s="37" t="s">
        <v>140</v>
      </c>
      <c r="E1014" s="37" t="s">
        <v>141</v>
      </c>
      <c r="F1014" s="37" t="s">
        <v>142</v>
      </c>
      <c r="G1014" s="37" t="s">
        <v>143</v>
      </c>
      <c r="H1014" s="37" t="s">
        <v>313</v>
      </c>
      <c r="I1014" s="38">
        <v>1</v>
      </c>
      <c r="J1014" s="38">
        <v>10050</v>
      </c>
      <c r="K1014" s="37" t="s">
        <v>42</v>
      </c>
      <c r="L1014" s="36" t="s">
        <v>941</v>
      </c>
      <c r="M1014" s="35">
        <v>44193.490405092591</v>
      </c>
      <c r="N1014" s="37" t="s">
        <v>146</v>
      </c>
      <c r="O1014" s="37" t="s">
        <v>54</v>
      </c>
      <c r="P1014" s="145">
        <f t="shared" si="76"/>
        <v>2.5499768518493511</v>
      </c>
      <c r="Q1014" s="34">
        <f t="shared" si="75"/>
        <v>10050</v>
      </c>
      <c r="R1014" s="145">
        <f t="shared" si="77"/>
        <v>0.94042824074074083</v>
      </c>
      <c r="S1014" s="145">
        <f t="shared" si="78"/>
        <v>0.49040509259259263</v>
      </c>
      <c r="T1014" s="172" t="str">
        <f t="shared" si="79"/>
        <v>High Valued</v>
      </c>
    </row>
    <row r="1015" spans="1:20">
      <c r="A1015" s="35">
        <v>44189.246458333335</v>
      </c>
      <c r="B1015" s="36" t="s">
        <v>240</v>
      </c>
      <c r="C1015" s="37" t="s">
        <v>186</v>
      </c>
      <c r="D1015" s="37" t="s">
        <v>140</v>
      </c>
      <c r="E1015" s="37" t="s">
        <v>141</v>
      </c>
      <c r="F1015" s="37" t="s">
        <v>142</v>
      </c>
      <c r="G1015" s="37" t="s">
        <v>143</v>
      </c>
      <c r="H1015" s="37" t="s">
        <v>199</v>
      </c>
      <c r="I1015" s="38">
        <v>10</v>
      </c>
      <c r="J1015" s="38">
        <v>9200</v>
      </c>
      <c r="K1015" s="37" t="s">
        <v>42</v>
      </c>
      <c r="L1015" s="36" t="s">
        <v>190</v>
      </c>
      <c r="M1015" s="35">
        <v>44193.508680555555</v>
      </c>
      <c r="N1015" s="37" t="s">
        <v>146</v>
      </c>
      <c r="O1015" s="37" t="s">
        <v>54</v>
      </c>
      <c r="P1015" s="145">
        <f t="shared" si="76"/>
        <v>4.2622222222198616</v>
      </c>
      <c r="Q1015" s="34">
        <f t="shared" si="75"/>
        <v>92000</v>
      </c>
      <c r="R1015" s="145">
        <f t="shared" si="77"/>
        <v>0.24645833333333333</v>
      </c>
      <c r="S1015" s="145">
        <f t="shared" si="78"/>
        <v>0.50868055555555558</v>
      </c>
      <c r="T1015" s="172" t="str">
        <f t="shared" si="79"/>
        <v>High Valued</v>
      </c>
    </row>
    <row r="1016" spans="1:20">
      <c r="A1016" s="35">
        <v>44191.536030092589</v>
      </c>
      <c r="B1016" s="36" t="s">
        <v>1017</v>
      </c>
      <c r="C1016" s="37" t="s">
        <v>1015</v>
      </c>
      <c r="D1016" s="37" t="s">
        <v>140</v>
      </c>
      <c r="E1016" s="37" t="s">
        <v>141</v>
      </c>
      <c r="F1016" s="37" t="s">
        <v>142</v>
      </c>
      <c r="G1016" s="37" t="s">
        <v>143</v>
      </c>
      <c r="H1016" s="37" t="s">
        <v>199</v>
      </c>
      <c r="I1016" s="38">
        <v>1.5</v>
      </c>
      <c r="J1016" s="38">
        <v>9200</v>
      </c>
      <c r="K1016" s="37" t="s">
        <v>42</v>
      </c>
      <c r="L1016" s="36" t="s">
        <v>1012</v>
      </c>
      <c r="M1016" s="35">
        <v>44193.513854166667</v>
      </c>
      <c r="N1016" s="37" t="s">
        <v>146</v>
      </c>
      <c r="O1016" s="37" t="s">
        <v>54</v>
      </c>
      <c r="P1016" s="145">
        <f t="shared" si="76"/>
        <v>1.9778240740779438</v>
      </c>
      <c r="Q1016" s="34">
        <f t="shared" si="75"/>
        <v>13800</v>
      </c>
      <c r="R1016" s="145">
        <f t="shared" si="77"/>
        <v>0.5360300925925926</v>
      </c>
      <c r="S1016" s="145">
        <f t="shared" si="78"/>
        <v>0.51385416666666661</v>
      </c>
      <c r="T1016" s="172" t="str">
        <f t="shared" si="79"/>
        <v>High Valued</v>
      </c>
    </row>
    <row r="1017" spans="1:20">
      <c r="A1017" s="35">
        <v>44191.536030092589</v>
      </c>
      <c r="B1017" s="36" t="s">
        <v>1017</v>
      </c>
      <c r="C1017" s="37" t="s">
        <v>1015</v>
      </c>
      <c r="D1017" s="37" t="s">
        <v>94</v>
      </c>
      <c r="E1017" s="37" t="s">
        <v>95</v>
      </c>
      <c r="F1017" s="37" t="s">
        <v>142</v>
      </c>
      <c r="G1017" s="37" t="s">
        <v>96</v>
      </c>
      <c r="H1017" s="37" t="s">
        <v>170</v>
      </c>
      <c r="I1017" s="38">
        <v>2</v>
      </c>
      <c r="J1017" s="38">
        <v>6750</v>
      </c>
      <c r="K1017" s="37" t="s">
        <v>42</v>
      </c>
      <c r="L1017" s="36" t="s">
        <v>1012</v>
      </c>
      <c r="M1017" s="35">
        <v>44193.513854166667</v>
      </c>
      <c r="N1017" s="37" t="s">
        <v>146</v>
      </c>
      <c r="O1017" s="37" t="s">
        <v>54</v>
      </c>
      <c r="P1017" s="145">
        <f t="shared" si="76"/>
        <v>1.9778240740779438</v>
      </c>
      <c r="Q1017" s="34">
        <f t="shared" si="75"/>
        <v>13500</v>
      </c>
      <c r="R1017" s="145">
        <f t="shared" si="77"/>
        <v>0.5360300925925926</v>
      </c>
      <c r="S1017" s="145">
        <f t="shared" si="78"/>
        <v>0.51385416666666661</v>
      </c>
      <c r="T1017" s="172" t="str">
        <f t="shared" si="79"/>
        <v>High Valued</v>
      </c>
    </row>
    <row r="1018" spans="1:20">
      <c r="A1018" s="35">
        <v>44191.536030092589</v>
      </c>
      <c r="B1018" s="36" t="s">
        <v>1017</v>
      </c>
      <c r="C1018" s="37" t="s">
        <v>1015</v>
      </c>
      <c r="D1018" s="37" t="s">
        <v>164</v>
      </c>
      <c r="E1018" s="37" t="s">
        <v>167</v>
      </c>
      <c r="F1018" s="37" t="s">
        <v>142</v>
      </c>
      <c r="G1018" s="37" t="s">
        <v>96</v>
      </c>
      <c r="H1018" s="37" t="s">
        <v>169</v>
      </c>
      <c r="I1018" s="38">
        <v>1</v>
      </c>
      <c r="J1018" s="38">
        <v>10650</v>
      </c>
      <c r="K1018" s="37" t="s">
        <v>42</v>
      </c>
      <c r="L1018" s="36" t="s">
        <v>1012</v>
      </c>
      <c r="M1018" s="35">
        <v>44193.513854166667</v>
      </c>
      <c r="N1018" s="37" t="s">
        <v>146</v>
      </c>
      <c r="O1018" s="37" t="s">
        <v>54</v>
      </c>
      <c r="P1018" s="145">
        <f t="shared" si="76"/>
        <v>1.9778240740779438</v>
      </c>
      <c r="Q1018" s="34">
        <f t="shared" si="75"/>
        <v>10650</v>
      </c>
      <c r="R1018" s="145">
        <f t="shared" si="77"/>
        <v>0.5360300925925926</v>
      </c>
      <c r="S1018" s="145">
        <f t="shared" si="78"/>
        <v>0.51385416666666661</v>
      </c>
      <c r="T1018" s="172" t="str">
        <f t="shared" si="79"/>
        <v>High Valued</v>
      </c>
    </row>
    <row r="1019" spans="1:20">
      <c r="A1019" s="35">
        <v>44191.536030092589</v>
      </c>
      <c r="B1019" s="36" t="s">
        <v>1017</v>
      </c>
      <c r="C1019" s="37" t="s">
        <v>1015</v>
      </c>
      <c r="D1019" s="37" t="s">
        <v>164</v>
      </c>
      <c r="E1019" s="37" t="s">
        <v>167</v>
      </c>
      <c r="F1019" s="37" t="s">
        <v>142</v>
      </c>
      <c r="G1019" s="37" t="s">
        <v>96</v>
      </c>
      <c r="H1019" s="37" t="s">
        <v>244</v>
      </c>
      <c r="I1019" s="38">
        <v>1</v>
      </c>
      <c r="J1019" s="38">
        <v>4550</v>
      </c>
      <c r="K1019" s="37" t="s">
        <v>42</v>
      </c>
      <c r="L1019" s="36" t="s">
        <v>1012</v>
      </c>
      <c r="M1019" s="35">
        <v>44193.513854166667</v>
      </c>
      <c r="N1019" s="37" t="s">
        <v>146</v>
      </c>
      <c r="O1019" s="37" t="s">
        <v>54</v>
      </c>
      <c r="P1019" s="145">
        <f t="shared" si="76"/>
        <v>1.9778240740779438</v>
      </c>
      <c r="Q1019" s="34">
        <f t="shared" si="75"/>
        <v>4550</v>
      </c>
      <c r="R1019" s="145">
        <f t="shared" si="77"/>
        <v>0.5360300925925926</v>
      </c>
      <c r="S1019" s="145">
        <f t="shared" si="78"/>
        <v>0.51385416666666661</v>
      </c>
      <c r="T1019" s="172" t="str">
        <f t="shared" si="79"/>
        <v>Lower Valued</v>
      </c>
    </row>
    <row r="1020" spans="1:20">
      <c r="A1020" s="35">
        <v>44190.934687499997</v>
      </c>
      <c r="B1020" s="36" t="s">
        <v>797</v>
      </c>
      <c r="C1020" s="37" t="s">
        <v>794</v>
      </c>
      <c r="D1020" s="37" t="s">
        <v>94</v>
      </c>
      <c r="E1020" s="37" t="s">
        <v>107</v>
      </c>
      <c r="F1020" s="37" t="s">
        <v>142</v>
      </c>
      <c r="G1020" s="37" t="s">
        <v>96</v>
      </c>
      <c r="H1020" s="37" t="s">
        <v>108</v>
      </c>
      <c r="I1020" s="38">
        <v>1</v>
      </c>
      <c r="J1020" s="38">
        <v>23680</v>
      </c>
      <c r="K1020" s="37" t="s">
        <v>42</v>
      </c>
      <c r="L1020" s="36" t="s">
        <v>795</v>
      </c>
      <c r="M1020" s="35">
        <v>44193.526377314818</v>
      </c>
      <c r="N1020" s="37" t="s">
        <v>146</v>
      </c>
      <c r="O1020" s="37" t="s">
        <v>54</v>
      </c>
      <c r="P1020" s="145">
        <f t="shared" si="76"/>
        <v>2.591689814820711</v>
      </c>
      <c r="Q1020" s="34">
        <f t="shared" si="75"/>
        <v>23680</v>
      </c>
      <c r="R1020" s="145">
        <f t="shared" si="77"/>
        <v>0.9346875</v>
      </c>
      <c r="S1020" s="145">
        <f t="shared" si="78"/>
        <v>0.52637731481481487</v>
      </c>
      <c r="T1020" s="172" t="str">
        <f t="shared" si="79"/>
        <v>High Valued</v>
      </c>
    </row>
    <row r="1021" spans="1:20">
      <c r="A1021" s="35">
        <v>44189.497187499997</v>
      </c>
      <c r="B1021" s="36" t="s">
        <v>836</v>
      </c>
      <c r="C1021" s="37" t="s">
        <v>837</v>
      </c>
      <c r="D1021" s="37" t="s">
        <v>140</v>
      </c>
      <c r="E1021" s="37" t="s">
        <v>141</v>
      </c>
      <c r="F1021" s="37" t="s">
        <v>142</v>
      </c>
      <c r="G1021" s="37" t="s">
        <v>143</v>
      </c>
      <c r="H1021" s="37" t="s">
        <v>199</v>
      </c>
      <c r="I1021" s="38">
        <v>2</v>
      </c>
      <c r="J1021" s="38">
        <v>9200</v>
      </c>
      <c r="K1021" s="37" t="s">
        <v>42</v>
      </c>
      <c r="L1021" s="36" t="s">
        <v>834</v>
      </c>
      <c r="M1021" s="35">
        <v>44193.529027777775</v>
      </c>
      <c r="N1021" s="37" t="s">
        <v>146</v>
      </c>
      <c r="O1021" s="37" t="s">
        <v>147</v>
      </c>
      <c r="P1021" s="145">
        <f t="shared" si="76"/>
        <v>4.0318402777775191</v>
      </c>
      <c r="Q1021" s="34">
        <f t="shared" si="75"/>
        <v>18400</v>
      </c>
      <c r="R1021" s="145">
        <f t="shared" si="77"/>
        <v>0.49718749999999995</v>
      </c>
      <c r="S1021" s="145">
        <f t="shared" si="78"/>
        <v>0.52902777777777776</v>
      </c>
      <c r="T1021" s="172" t="str">
        <f t="shared" si="79"/>
        <v>High Valued</v>
      </c>
    </row>
    <row r="1022" spans="1:20">
      <c r="A1022" s="35">
        <v>44189.497187499997</v>
      </c>
      <c r="B1022" s="36" t="s">
        <v>836</v>
      </c>
      <c r="C1022" s="37" t="s">
        <v>837</v>
      </c>
      <c r="D1022" s="37" t="s">
        <v>140</v>
      </c>
      <c r="E1022" s="37" t="s">
        <v>141</v>
      </c>
      <c r="F1022" s="37" t="s">
        <v>142</v>
      </c>
      <c r="G1022" s="37" t="s">
        <v>143</v>
      </c>
      <c r="H1022" s="37" t="s">
        <v>144</v>
      </c>
      <c r="I1022" s="38">
        <v>1</v>
      </c>
      <c r="J1022" s="38">
        <v>11200</v>
      </c>
      <c r="K1022" s="37" t="s">
        <v>42</v>
      </c>
      <c r="L1022" s="36" t="s">
        <v>834</v>
      </c>
      <c r="M1022" s="35">
        <v>44193.529027777775</v>
      </c>
      <c r="N1022" s="37" t="s">
        <v>146</v>
      </c>
      <c r="O1022" s="37" t="s">
        <v>147</v>
      </c>
      <c r="P1022" s="145">
        <f t="shared" si="76"/>
        <v>4.0318402777775191</v>
      </c>
      <c r="Q1022" s="34">
        <f t="shared" si="75"/>
        <v>11200</v>
      </c>
      <c r="R1022" s="145">
        <f t="shared" si="77"/>
        <v>0.49718749999999995</v>
      </c>
      <c r="S1022" s="145">
        <f t="shared" si="78"/>
        <v>0.52902777777777776</v>
      </c>
      <c r="T1022" s="172" t="str">
        <f t="shared" si="79"/>
        <v>High Valued</v>
      </c>
    </row>
    <row r="1023" spans="1:20">
      <c r="A1023" s="35">
        <v>44189.497187499997</v>
      </c>
      <c r="B1023" s="36" t="s">
        <v>836</v>
      </c>
      <c r="C1023" s="37" t="s">
        <v>837</v>
      </c>
      <c r="D1023" s="37" t="s">
        <v>94</v>
      </c>
      <c r="E1023" s="37" t="s">
        <v>95</v>
      </c>
      <c r="F1023" s="37" t="s">
        <v>142</v>
      </c>
      <c r="G1023" s="37" t="s">
        <v>96</v>
      </c>
      <c r="H1023" s="37" t="s">
        <v>170</v>
      </c>
      <c r="I1023" s="38">
        <v>1</v>
      </c>
      <c r="J1023" s="38">
        <v>6750</v>
      </c>
      <c r="K1023" s="37" t="s">
        <v>42</v>
      </c>
      <c r="L1023" s="36" t="s">
        <v>834</v>
      </c>
      <c r="M1023" s="35">
        <v>44193.529027777775</v>
      </c>
      <c r="N1023" s="37" t="s">
        <v>146</v>
      </c>
      <c r="O1023" s="37" t="s">
        <v>147</v>
      </c>
      <c r="P1023" s="145">
        <f t="shared" si="76"/>
        <v>4.0318402777775191</v>
      </c>
      <c r="Q1023" s="34">
        <f t="shared" si="75"/>
        <v>6750</v>
      </c>
      <c r="R1023" s="145">
        <f t="shared" si="77"/>
        <v>0.49718749999999995</v>
      </c>
      <c r="S1023" s="145">
        <f t="shared" si="78"/>
        <v>0.52902777777777776</v>
      </c>
      <c r="T1023" s="172" t="str">
        <f t="shared" si="79"/>
        <v>Lower Valued</v>
      </c>
    </row>
    <row r="1024" spans="1:20">
      <c r="A1024" s="35">
        <v>44189.317280092589</v>
      </c>
      <c r="B1024" s="36" t="s">
        <v>969</v>
      </c>
      <c r="C1024" s="37" t="s">
        <v>246</v>
      </c>
      <c r="D1024" s="37" t="s">
        <v>140</v>
      </c>
      <c r="E1024" s="37" t="s">
        <v>141</v>
      </c>
      <c r="F1024" s="37" t="s">
        <v>142</v>
      </c>
      <c r="G1024" s="37" t="s">
        <v>143</v>
      </c>
      <c r="H1024" s="37" t="s">
        <v>199</v>
      </c>
      <c r="I1024" s="38">
        <v>50</v>
      </c>
      <c r="J1024" s="38">
        <v>9200</v>
      </c>
      <c r="K1024" s="37" t="s">
        <v>42</v>
      </c>
      <c r="L1024" s="36" t="s">
        <v>941</v>
      </c>
      <c r="M1024" s="35">
        <v>44193.537187499998</v>
      </c>
      <c r="N1024" s="37" t="s">
        <v>146</v>
      </c>
      <c r="O1024" s="37" t="s">
        <v>54</v>
      </c>
      <c r="P1024" s="145">
        <f t="shared" si="76"/>
        <v>4.2199074074087548</v>
      </c>
      <c r="Q1024" s="34">
        <f t="shared" si="75"/>
        <v>460000</v>
      </c>
      <c r="R1024" s="145">
        <f t="shared" si="77"/>
        <v>0.3172800925925926</v>
      </c>
      <c r="S1024" s="145">
        <f t="shared" si="78"/>
        <v>0.53718750000000004</v>
      </c>
      <c r="T1024" s="172" t="str">
        <f t="shared" si="79"/>
        <v>High Valued</v>
      </c>
    </row>
    <row r="1025" spans="1:20">
      <c r="A1025" s="35">
        <v>44192.47216435185</v>
      </c>
      <c r="B1025" s="36" t="s">
        <v>1241</v>
      </c>
      <c r="C1025" s="37" t="s">
        <v>1237</v>
      </c>
      <c r="D1025" s="37" t="s">
        <v>94</v>
      </c>
      <c r="E1025" s="37" t="s">
        <v>95</v>
      </c>
      <c r="F1025" s="37" t="s">
        <v>142</v>
      </c>
      <c r="G1025" s="37" t="s">
        <v>96</v>
      </c>
      <c r="H1025" s="37" t="s">
        <v>170</v>
      </c>
      <c r="I1025" s="38">
        <v>1</v>
      </c>
      <c r="J1025" s="38">
        <v>6750</v>
      </c>
      <c r="K1025" s="37" t="s">
        <v>42</v>
      </c>
      <c r="L1025" s="36" t="s">
        <v>1238</v>
      </c>
      <c r="M1025" s="35">
        <v>44193.546377314815</v>
      </c>
      <c r="N1025" s="37" t="s">
        <v>146</v>
      </c>
      <c r="O1025" s="37" t="s">
        <v>54</v>
      </c>
      <c r="P1025" s="145">
        <f t="shared" si="76"/>
        <v>1.0742129629652482</v>
      </c>
      <c r="Q1025" s="34">
        <f t="shared" si="75"/>
        <v>6750</v>
      </c>
      <c r="R1025" s="145">
        <f t="shared" si="77"/>
        <v>0.47216435185185185</v>
      </c>
      <c r="S1025" s="145">
        <f t="shared" si="78"/>
        <v>0.54637731481481489</v>
      </c>
      <c r="T1025" s="172" t="str">
        <f t="shared" si="79"/>
        <v>Lower Valued</v>
      </c>
    </row>
    <row r="1026" spans="1:20">
      <c r="A1026" s="35">
        <v>44192.47216435185</v>
      </c>
      <c r="B1026" s="36" t="s">
        <v>1241</v>
      </c>
      <c r="C1026" s="37" t="s">
        <v>1237</v>
      </c>
      <c r="D1026" s="37" t="s">
        <v>164</v>
      </c>
      <c r="E1026" s="37" t="s">
        <v>165</v>
      </c>
      <c r="F1026" s="37" t="s">
        <v>142</v>
      </c>
      <c r="G1026" s="37" t="s">
        <v>96</v>
      </c>
      <c r="H1026" s="37" t="s">
        <v>166</v>
      </c>
      <c r="I1026" s="38">
        <v>1</v>
      </c>
      <c r="J1026" s="38">
        <v>3750</v>
      </c>
      <c r="K1026" s="37" t="s">
        <v>42</v>
      </c>
      <c r="L1026" s="36" t="s">
        <v>1238</v>
      </c>
      <c r="M1026" s="35">
        <v>44193.546377314815</v>
      </c>
      <c r="N1026" s="37" t="s">
        <v>146</v>
      </c>
      <c r="O1026" s="37" t="s">
        <v>54</v>
      </c>
      <c r="P1026" s="145">
        <f t="shared" si="76"/>
        <v>1.0742129629652482</v>
      </c>
      <c r="Q1026" s="34">
        <f t="shared" ref="Q1026:Q1089" si="80">J1026*I1026</f>
        <v>3750</v>
      </c>
      <c r="R1026" s="145">
        <f t="shared" si="77"/>
        <v>0.47216435185185185</v>
      </c>
      <c r="S1026" s="145">
        <f t="shared" si="78"/>
        <v>0.54637731481481489</v>
      </c>
      <c r="T1026" s="172" t="str">
        <f t="shared" si="79"/>
        <v>Lower Valued</v>
      </c>
    </row>
    <row r="1027" spans="1:20">
      <c r="A1027" s="35">
        <v>44192.47216435185</v>
      </c>
      <c r="B1027" s="36" t="s">
        <v>1241</v>
      </c>
      <c r="C1027" s="37" t="s">
        <v>1237</v>
      </c>
      <c r="D1027" s="37" t="s">
        <v>164</v>
      </c>
      <c r="E1027" s="37" t="s">
        <v>167</v>
      </c>
      <c r="F1027" s="37" t="s">
        <v>142</v>
      </c>
      <c r="G1027" s="37" t="s">
        <v>96</v>
      </c>
      <c r="H1027" s="37" t="s">
        <v>169</v>
      </c>
      <c r="I1027" s="38">
        <v>0.5</v>
      </c>
      <c r="J1027" s="38">
        <v>10650</v>
      </c>
      <c r="K1027" s="37" t="s">
        <v>42</v>
      </c>
      <c r="L1027" s="36" t="s">
        <v>1238</v>
      </c>
      <c r="M1027" s="35">
        <v>44193.546377314815</v>
      </c>
      <c r="N1027" s="37" t="s">
        <v>146</v>
      </c>
      <c r="O1027" s="37" t="s">
        <v>54</v>
      </c>
      <c r="P1027" s="145">
        <f t="shared" ref="P1027:P1090" si="81">IF(M1027="","00:00:00",M1027-A1027)</f>
        <v>1.0742129629652482</v>
      </c>
      <c r="Q1027" s="34">
        <f t="shared" si="80"/>
        <v>5325</v>
      </c>
      <c r="R1027" s="145">
        <f t="shared" ref="R1027:R1090" si="82">TIMEVALUE(TEXT(A1027,"HH:MM:SS"))</f>
        <v>0.47216435185185185</v>
      </c>
      <c r="S1027" s="145">
        <f t="shared" ref="S1027:S1090" si="83">IF(M1027="","-",TIMEVALUE(TEXT(M1027,"HH:MM:SS")))</f>
        <v>0.54637731481481489</v>
      </c>
      <c r="T1027" s="172" t="str">
        <f t="shared" ref="T1027:T1090" si="84">IF(Q1027 &gt; 10000, "High Valued", "Lower Valued")</f>
        <v>Lower Valued</v>
      </c>
    </row>
    <row r="1028" spans="1:20">
      <c r="A1028" s="35">
        <v>44192.472175925926</v>
      </c>
      <c r="B1028" s="36" t="s">
        <v>1241</v>
      </c>
      <c r="C1028" s="37" t="s">
        <v>1237</v>
      </c>
      <c r="D1028" s="37" t="s">
        <v>140</v>
      </c>
      <c r="E1028" s="37" t="s">
        <v>141</v>
      </c>
      <c r="F1028" s="37" t="s">
        <v>142</v>
      </c>
      <c r="G1028" s="37" t="s">
        <v>143</v>
      </c>
      <c r="H1028" s="37" t="s">
        <v>199</v>
      </c>
      <c r="I1028" s="38">
        <v>1</v>
      </c>
      <c r="J1028" s="38">
        <v>9200</v>
      </c>
      <c r="K1028" s="37" t="s">
        <v>42</v>
      </c>
      <c r="L1028" s="36" t="s">
        <v>1238</v>
      </c>
      <c r="M1028" s="35">
        <v>44193.546377314815</v>
      </c>
      <c r="N1028" s="37" t="s">
        <v>146</v>
      </c>
      <c r="O1028" s="37" t="s">
        <v>54</v>
      </c>
      <c r="P1028" s="145">
        <f t="shared" si="81"/>
        <v>1.0742013888884685</v>
      </c>
      <c r="Q1028" s="34">
        <f t="shared" si="80"/>
        <v>9200</v>
      </c>
      <c r="R1028" s="145">
        <f t="shared" si="82"/>
        <v>0.47217592592592594</v>
      </c>
      <c r="S1028" s="145">
        <f t="shared" si="83"/>
        <v>0.54637731481481489</v>
      </c>
      <c r="T1028" s="172" t="str">
        <f t="shared" si="84"/>
        <v>Lower Valued</v>
      </c>
    </row>
    <row r="1029" spans="1:20">
      <c r="A1029" s="35">
        <v>44192.655358796299</v>
      </c>
      <c r="B1029" s="36" t="s">
        <v>524</v>
      </c>
      <c r="C1029" s="37" t="s">
        <v>115</v>
      </c>
      <c r="D1029" s="37" t="s">
        <v>94</v>
      </c>
      <c r="E1029" s="37" t="s">
        <v>95</v>
      </c>
      <c r="F1029" s="37" t="s">
        <v>142</v>
      </c>
      <c r="G1029" s="37" t="s">
        <v>96</v>
      </c>
      <c r="H1029" s="37" t="s">
        <v>170</v>
      </c>
      <c r="I1029" s="38">
        <v>5</v>
      </c>
      <c r="J1029" s="38">
        <v>6750</v>
      </c>
      <c r="K1029" s="37" t="s">
        <v>42</v>
      </c>
      <c r="L1029" s="36" t="s">
        <v>525</v>
      </c>
      <c r="M1029" s="35">
        <v>44193.659525462965</v>
      </c>
      <c r="N1029" s="37" t="s">
        <v>146</v>
      </c>
      <c r="O1029" s="37" t="s">
        <v>54</v>
      </c>
      <c r="P1029" s="145">
        <f t="shared" si="81"/>
        <v>1.0041666666656965</v>
      </c>
      <c r="Q1029" s="34">
        <f t="shared" si="80"/>
        <v>33750</v>
      </c>
      <c r="R1029" s="145">
        <f t="shared" si="82"/>
        <v>0.65535879629629623</v>
      </c>
      <c r="S1029" s="145">
        <f t="shared" si="83"/>
        <v>0.65952546296296299</v>
      </c>
      <c r="T1029" s="172" t="str">
        <f t="shared" si="84"/>
        <v>High Valued</v>
      </c>
    </row>
    <row r="1030" spans="1:20">
      <c r="A1030" s="35">
        <v>44192.655358796299</v>
      </c>
      <c r="B1030" s="36" t="s">
        <v>524</v>
      </c>
      <c r="C1030" s="37" t="s">
        <v>115</v>
      </c>
      <c r="D1030" s="37" t="s">
        <v>94</v>
      </c>
      <c r="E1030" s="37" t="s">
        <v>95</v>
      </c>
      <c r="F1030" s="37" t="s">
        <v>142</v>
      </c>
      <c r="G1030" s="37" t="s">
        <v>96</v>
      </c>
      <c r="H1030" s="37" t="s">
        <v>98</v>
      </c>
      <c r="I1030" s="38">
        <v>1</v>
      </c>
      <c r="J1030" s="38">
        <v>8500</v>
      </c>
      <c r="K1030" s="37" t="s">
        <v>42</v>
      </c>
      <c r="L1030" s="36" t="s">
        <v>525</v>
      </c>
      <c r="M1030" s="35">
        <v>44193.659525462965</v>
      </c>
      <c r="N1030" s="37" t="s">
        <v>146</v>
      </c>
      <c r="O1030" s="37" t="s">
        <v>54</v>
      </c>
      <c r="P1030" s="145">
        <f t="shared" si="81"/>
        <v>1.0041666666656965</v>
      </c>
      <c r="Q1030" s="34">
        <f t="shared" si="80"/>
        <v>8500</v>
      </c>
      <c r="R1030" s="145">
        <f t="shared" si="82"/>
        <v>0.65535879629629623</v>
      </c>
      <c r="S1030" s="145">
        <f t="shared" si="83"/>
        <v>0.65952546296296299</v>
      </c>
      <c r="T1030" s="172" t="str">
        <f t="shared" si="84"/>
        <v>Lower Valued</v>
      </c>
    </row>
    <row r="1031" spans="1:20">
      <c r="A1031" s="35">
        <v>44192.655370370368</v>
      </c>
      <c r="B1031" s="36" t="s">
        <v>524</v>
      </c>
      <c r="C1031" s="37" t="s">
        <v>115</v>
      </c>
      <c r="D1031" s="37" t="s">
        <v>140</v>
      </c>
      <c r="E1031" s="37" t="s">
        <v>141</v>
      </c>
      <c r="F1031" s="37" t="s">
        <v>142</v>
      </c>
      <c r="G1031" s="37" t="s">
        <v>143</v>
      </c>
      <c r="H1031" s="37" t="s">
        <v>144</v>
      </c>
      <c r="I1031" s="38">
        <v>1</v>
      </c>
      <c r="J1031" s="38">
        <v>11200</v>
      </c>
      <c r="K1031" s="37" t="s">
        <v>42</v>
      </c>
      <c r="L1031" s="36" t="s">
        <v>525</v>
      </c>
      <c r="M1031" s="35">
        <v>44193.659525462965</v>
      </c>
      <c r="N1031" s="37" t="s">
        <v>146</v>
      </c>
      <c r="O1031" s="37" t="s">
        <v>54</v>
      </c>
      <c r="P1031" s="145">
        <f t="shared" si="81"/>
        <v>1.0041550925961928</v>
      </c>
      <c r="Q1031" s="34">
        <f t="shared" si="80"/>
        <v>11200</v>
      </c>
      <c r="R1031" s="145">
        <f t="shared" si="82"/>
        <v>0.65537037037037038</v>
      </c>
      <c r="S1031" s="145">
        <f t="shared" si="83"/>
        <v>0.65952546296296299</v>
      </c>
      <c r="T1031" s="172" t="str">
        <f t="shared" si="84"/>
        <v>High Valued</v>
      </c>
    </row>
    <row r="1032" spans="1:20">
      <c r="A1032" s="35">
        <v>44192.655370370368</v>
      </c>
      <c r="B1032" s="36" t="s">
        <v>524</v>
      </c>
      <c r="C1032" s="37" t="s">
        <v>115</v>
      </c>
      <c r="D1032" s="37" t="s">
        <v>187</v>
      </c>
      <c r="E1032" s="37" t="s">
        <v>188</v>
      </c>
      <c r="F1032" s="37" t="s">
        <v>142</v>
      </c>
      <c r="G1032" s="37" t="s">
        <v>143</v>
      </c>
      <c r="H1032" s="37" t="s">
        <v>327</v>
      </c>
      <c r="I1032" s="38">
        <v>1</v>
      </c>
      <c r="J1032" s="38">
        <v>11150</v>
      </c>
      <c r="K1032" s="37" t="s">
        <v>42</v>
      </c>
      <c r="L1032" s="36" t="s">
        <v>525</v>
      </c>
      <c r="M1032" s="35">
        <v>44193.659525462965</v>
      </c>
      <c r="N1032" s="37" t="s">
        <v>146</v>
      </c>
      <c r="O1032" s="37" t="s">
        <v>54</v>
      </c>
      <c r="P1032" s="145">
        <f t="shared" si="81"/>
        <v>1.0041550925961928</v>
      </c>
      <c r="Q1032" s="34">
        <f t="shared" si="80"/>
        <v>11150</v>
      </c>
      <c r="R1032" s="145">
        <f t="shared" si="82"/>
        <v>0.65537037037037038</v>
      </c>
      <c r="S1032" s="145">
        <f t="shared" si="83"/>
        <v>0.65952546296296299</v>
      </c>
      <c r="T1032" s="172" t="str">
        <f t="shared" si="84"/>
        <v>High Valued</v>
      </c>
    </row>
    <row r="1033" spans="1:20">
      <c r="A1033" s="35">
        <v>44189.418865740743</v>
      </c>
      <c r="B1033" s="36" t="s">
        <v>424</v>
      </c>
      <c r="C1033" s="37" t="s">
        <v>425</v>
      </c>
      <c r="D1033" s="37" t="s">
        <v>164</v>
      </c>
      <c r="E1033" s="37" t="s">
        <v>167</v>
      </c>
      <c r="F1033" s="37" t="s">
        <v>142</v>
      </c>
      <c r="G1033" s="37" t="s">
        <v>96</v>
      </c>
      <c r="H1033" s="37" t="s">
        <v>169</v>
      </c>
      <c r="I1033" s="38">
        <v>5</v>
      </c>
      <c r="J1033" s="38">
        <v>10650</v>
      </c>
      <c r="K1033" s="37" t="s">
        <v>42</v>
      </c>
      <c r="L1033" s="36" t="s">
        <v>414</v>
      </c>
      <c r="M1033" s="35">
        <v>44193.688298611109</v>
      </c>
      <c r="N1033" s="37" t="s">
        <v>295</v>
      </c>
      <c r="O1033" s="37" t="s">
        <v>54</v>
      </c>
      <c r="P1033" s="145">
        <f t="shared" si="81"/>
        <v>4.2694328703655628</v>
      </c>
      <c r="Q1033" s="34">
        <f t="shared" si="80"/>
        <v>53250</v>
      </c>
      <c r="R1033" s="145">
        <f t="shared" si="82"/>
        <v>0.41886574074074073</v>
      </c>
      <c r="S1033" s="145">
        <f t="shared" si="83"/>
        <v>0.68829861111111112</v>
      </c>
      <c r="T1033" s="172" t="str">
        <f t="shared" si="84"/>
        <v>High Valued</v>
      </c>
    </row>
    <row r="1034" spans="1:20">
      <c r="A1034" s="35">
        <v>44189.451307870368</v>
      </c>
      <c r="B1034" s="36" t="s">
        <v>1094</v>
      </c>
      <c r="C1034" s="37" t="s">
        <v>1095</v>
      </c>
      <c r="D1034" s="37" t="s">
        <v>140</v>
      </c>
      <c r="E1034" s="37" t="s">
        <v>141</v>
      </c>
      <c r="F1034" s="37" t="s">
        <v>142</v>
      </c>
      <c r="G1034" s="37" t="s">
        <v>143</v>
      </c>
      <c r="H1034" s="37" t="s">
        <v>199</v>
      </c>
      <c r="I1034" s="38">
        <v>10</v>
      </c>
      <c r="J1034" s="38">
        <v>9200</v>
      </c>
      <c r="K1034" s="37" t="s">
        <v>42</v>
      </c>
      <c r="L1034" s="36" t="s">
        <v>1092</v>
      </c>
      <c r="M1034" s="35">
        <v>44194.299583333333</v>
      </c>
      <c r="N1034" s="37" t="s">
        <v>146</v>
      </c>
      <c r="O1034" s="37" t="s">
        <v>147</v>
      </c>
      <c r="P1034" s="145">
        <f t="shared" si="81"/>
        <v>4.8482754629658302</v>
      </c>
      <c r="Q1034" s="34">
        <f t="shared" si="80"/>
        <v>92000</v>
      </c>
      <c r="R1034" s="145">
        <f t="shared" si="82"/>
        <v>0.45130787037037035</v>
      </c>
      <c r="S1034" s="145">
        <f t="shared" si="83"/>
        <v>0.29958333333333337</v>
      </c>
      <c r="T1034" s="172" t="str">
        <f t="shared" si="84"/>
        <v>High Valued</v>
      </c>
    </row>
    <row r="1035" spans="1:20">
      <c r="A1035" s="35">
        <v>44193.574502314812</v>
      </c>
      <c r="B1035" s="36" t="s">
        <v>788</v>
      </c>
      <c r="C1035" s="37" t="s">
        <v>491</v>
      </c>
      <c r="D1035" s="37" t="s">
        <v>43</v>
      </c>
      <c r="E1035" s="37" t="s">
        <v>504</v>
      </c>
      <c r="F1035" s="37" t="s">
        <v>142</v>
      </c>
      <c r="G1035" s="37" t="s">
        <v>118</v>
      </c>
      <c r="H1035" s="37" t="s">
        <v>631</v>
      </c>
      <c r="I1035" s="38">
        <v>1</v>
      </c>
      <c r="J1035" s="38">
        <v>7500</v>
      </c>
      <c r="K1035" s="37" t="s">
        <v>42</v>
      </c>
      <c r="L1035" s="36" t="s">
        <v>780</v>
      </c>
      <c r="M1035" s="35">
        <v>44194.332835648151</v>
      </c>
      <c r="N1035" s="37" t="s">
        <v>295</v>
      </c>
      <c r="O1035" s="37" t="s">
        <v>147</v>
      </c>
      <c r="P1035" s="145">
        <f t="shared" si="81"/>
        <v>0.75833333333866904</v>
      </c>
      <c r="Q1035" s="34">
        <f t="shared" si="80"/>
        <v>7500</v>
      </c>
      <c r="R1035" s="145">
        <f t="shared" si="82"/>
        <v>0.57450231481481484</v>
      </c>
      <c r="S1035" s="145">
        <f t="shared" si="83"/>
        <v>0.33283564814814814</v>
      </c>
      <c r="T1035" s="172" t="str">
        <f t="shared" si="84"/>
        <v>Lower Valued</v>
      </c>
    </row>
    <row r="1036" spans="1:20">
      <c r="A1036" s="35">
        <v>44193.574513888889</v>
      </c>
      <c r="B1036" s="36" t="s">
        <v>788</v>
      </c>
      <c r="C1036" s="37" t="s">
        <v>491</v>
      </c>
      <c r="D1036" s="37" t="s">
        <v>94</v>
      </c>
      <c r="E1036" s="37" t="s">
        <v>95</v>
      </c>
      <c r="F1036" s="37" t="s">
        <v>142</v>
      </c>
      <c r="G1036" s="37" t="s">
        <v>96</v>
      </c>
      <c r="H1036" s="37" t="s">
        <v>170</v>
      </c>
      <c r="I1036" s="38">
        <v>5</v>
      </c>
      <c r="J1036" s="38">
        <v>6750</v>
      </c>
      <c r="K1036" s="37" t="s">
        <v>42</v>
      </c>
      <c r="L1036" s="36" t="s">
        <v>780</v>
      </c>
      <c r="M1036" s="35">
        <v>44194.332835648151</v>
      </c>
      <c r="N1036" s="37" t="s">
        <v>295</v>
      </c>
      <c r="O1036" s="37" t="s">
        <v>147</v>
      </c>
      <c r="P1036" s="145">
        <f t="shared" si="81"/>
        <v>0.75832175926188938</v>
      </c>
      <c r="Q1036" s="34">
        <f t="shared" si="80"/>
        <v>33750</v>
      </c>
      <c r="R1036" s="145">
        <f t="shared" si="82"/>
        <v>0.57451388888888888</v>
      </c>
      <c r="S1036" s="145">
        <f t="shared" si="83"/>
        <v>0.33283564814814814</v>
      </c>
      <c r="T1036" s="172" t="str">
        <f t="shared" si="84"/>
        <v>High Valued</v>
      </c>
    </row>
    <row r="1037" spans="1:20">
      <c r="A1037" s="35">
        <v>44193.654050925928</v>
      </c>
      <c r="B1037" s="36" t="s">
        <v>717</v>
      </c>
      <c r="C1037" s="37" t="s">
        <v>718</v>
      </c>
      <c r="D1037" s="37" t="s">
        <v>94</v>
      </c>
      <c r="E1037" s="37" t="s">
        <v>95</v>
      </c>
      <c r="F1037" s="37" t="s">
        <v>142</v>
      </c>
      <c r="G1037" s="37" t="s">
        <v>96</v>
      </c>
      <c r="H1037" s="37" t="s">
        <v>170</v>
      </c>
      <c r="I1037" s="38">
        <v>1</v>
      </c>
      <c r="J1037" s="38">
        <v>6750</v>
      </c>
      <c r="K1037" s="37" t="s">
        <v>42</v>
      </c>
      <c r="L1037" s="36" t="s">
        <v>713</v>
      </c>
      <c r="M1037" s="35">
        <v>44194.404374999998</v>
      </c>
      <c r="N1037" s="37" t="s">
        <v>431</v>
      </c>
      <c r="O1037" s="37" t="s">
        <v>147</v>
      </c>
      <c r="P1037" s="145">
        <f t="shared" si="81"/>
        <v>0.75032407406979473</v>
      </c>
      <c r="Q1037" s="34">
        <f t="shared" si="80"/>
        <v>6750</v>
      </c>
      <c r="R1037" s="145">
        <f t="shared" si="82"/>
        <v>0.65405092592592595</v>
      </c>
      <c r="S1037" s="145">
        <f t="shared" si="83"/>
        <v>0.40437499999999998</v>
      </c>
      <c r="T1037" s="172" t="str">
        <f t="shared" si="84"/>
        <v>Lower Valued</v>
      </c>
    </row>
    <row r="1038" spans="1:20">
      <c r="A1038" s="35">
        <v>44193.715474537035</v>
      </c>
      <c r="B1038" s="36" t="s">
        <v>629</v>
      </c>
      <c r="C1038" s="37" t="s">
        <v>630</v>
      </c>
      <c r="D1038" s="37" t="s">
        <v>164</v>
      </c>
      <c r="E1038" s="37" t="s">
        <v>165</v>
      </c>
      <c r="F1038" s="37" t="s">
        <v>142</v>
      </c>
      <c r="G1038" s="37" t="s">
        <v>96</v>
      </c>
      <c r="H1038" s="37" t="s">
        <v>166</v>
      </c>
      <c r="I1038" s="38">
        <v>1</v>
      </c>
      <c r="J1038" s="38">
        <v>3750</v>
      </c>
      <c r="K1038" s="37" t="s">
        <v>42</v>
      </c>
      <c r="L1038" s="36" t="s">
        <v>621</v>
      </c>
      <c r="M1038" s="35">
        <v>44194.428888888891</v>
      </c>
      <c r="N1038" s="37" t="s">
        <v>146</v>
      </c>
      <c r="O1038" s="37" t="s">
        <v>147</v>
      </c>
      <c r="P1038" s="145">
        <f t="shared" si="81"/>
        <v>0.71341435185604496</v>
      </c>
      <c r="Q1038" s="34">
        <f t="shared" si="80"/>
        <v>3750</v>
      </c>
      <c r="R1038" s="145">
        <f t="shared" si="82"/>
        <v>0.71547453703703701</v>
      </c>
      <c r="S1038" s="145">
        <f t="shared" si="83"/>
        <v>0.42888888888888888</v>
      </c>
      <c r="T1038" s="172" t="str">
        <f t="shared" si="84"/>
        <v>Lower Valued</v>
      </c>
    </row>
    <row r="1039" spans="1:20">
      <c r="A1039" s="35">
        <v>44193.715474537035</v>
      </c>
      <c r="B1039" s="36" t="s">
        <v>629</v>
      </c>
      <c r="C1039" s="37" t="s">
        <v>630</v>
      </c>
      <c r="D1039" s="37" t="s">
        <v>43</v>
      </c>
      <c r="E1039" s="37" t="s">
        <v>504</v>
      </c>
      <c r="F1039" s="37" t="s">
        <v>142</v>
      </c>
      <c r="G1039" s="37" t="s">
        <v>118</v>
      </c>
      <c r="H1039" s="37" t="s">
        <v>631</v>
      </c>
      <c r="I1039" s="38">
        <v>1</v>
      </c>
      <c r="J1039" s="38">
        <v>7500</v>
      </c>
      <c r="K1039" s="37" t="s">
        <v>42</v>
      </c>
      <c r="L1039" s="36" t="s">
        <v>621</v>
      </c>
      <c r="M1039" s="35">
        <v>44194.428888888891</v>
      </c>
      <c r="N1039" s="37" t="s">
        <v>146</v>
      </c>
      <c r="O1039" s="37" t="s">
        <v>147</v>
      </c>
      <c r="P1039" s="145">
        <f t="shared" si="81"/>
        <v>0.71341435185604496</v>
      </c>
      <c r="Q1039" s="34">
        <f t="shared" si="80"/>
        <v>7500</v>
      </c>
      <c r="R1039" s="145">
        <f t="shared" si="82"/>
        <v>0.71547453703703701</v>
      </c>
      <c r="S1039" s="145">
        <f t="shared" si="83"/>
        <v>0.42888888888888888</v>
      </c>
      <c r="T1039" s="172" t="str">
        <f t="shared" si="84"/>
        <v>Lower Valued</v>
      </c>
    </row>
    <row r="1040" spans="1:20">
      <c r="A1040" s="35">
        <v>44193.745995370373</v>
      </c>
      <c r="B1040" s="36" t="s">
        <v>972</v>
      </c>
      <c r="C1040" s="37" t="s">
        <v>246</v>
      </c>
      <c r="D1040" s="37" t="s">
        <v>164</v>
      </c>
      <c r="E1040" s="37" t="s">
        <v>165</v>
      </c>
      <c r="F1040" s="37" t="s">
        <v>142</v>
      </c>
      <c r="G1040" s="37" t="s">
        <v>96</v>
      </c>
      <c r="H1040" s="37" t="s">
        <v>204</v>
      </c>
      <c r="I1040" s="38">
        <v>14</v>
      </c>
      <c r="J1040" s="38">
        <v>8800</v>
      </c>
      <c r="K1040" s="37" t="s">
        <v>42</v>
      </c>
      <c r="L1040" s="36" t="s">
        <v>941</v>
      </c>
      <c r="M1040" s="35">
        <v>44194.445659722223</v>
      </c>
      <c r="N1040" s="37" t="s">
        <v>146</v>
      </c>
      <c r="O1040" s="37" t="s">
        <v>54</v>
      </c>
      <c r="P1040" s="145">
        <f t="shared" si="81"/>
        <v>0.69966435185051523</v>
      </c>
      <c r="Q1040" s="34">
        <f t="shared" si="80"/>
        <v>123200</v>
      </c>
      <c r="R1040" s="145">
        <f t="shared" si="82"/>
        <v>0.74599537037037045</v>
      </c>
      <c r="S1040" s="145">
        <f t="shared" si="83"/>
        <v>0.44565972222222222</v>
      </c>
      <c r="T1040" s="172" t="str">
        <f t="shared" si="84"/>
        <v>High Valued</v>
      </c>
    </row>
    <row r="1041" spans="1:20">
      <c r="A1041" s="35">
        <v>44193.749560185184</v>
      </c>
      <c r="B1041" s="36" t="s">
        <v>973</v>
      </c>
      <c r="C1041" s="37" t="s">
        <v>246</v>
      </c>
      <c r="D1041" s="37" t="s">
        <v>94</v>
      </c>
      <c r="E1041" s="37" t="s">
        <v>95</v>
      </c>
      <c r="F1041" s="37" t="s">
        <v>142</v>
      </c>
      <c r="G1041" s="37" t="s">
        <v>96</v>
      </c>
      <c r="H1041" s="37" t="s">
        <v>98</v>
      </c>
      <c r="I1041" s="38">
        <v>10</v>
      </c>
      <c r="J1041" s="38">
        <v>8500</v>
      </c>
      <c r="K1041" s="37" t="s">
        <v>42</v>
      </c>
      <c r="L1041" s="36" t="s">
        <v>941</v>
      </c>
      <c r="M1041" s="35">
        <v>44194.445659722223</v>
      </c>
      <c r="N1041" s="37" t="s">
        <v>146</v>
      </c>
      <c r="O1041" s="37" t="s">
        <v>54</v>
      </c>
      <c r="P1041" s="145">
        <f t="shared" si="81"/>
        <v>0.69609953703911742</v>
      </c>
      <c r="Q1041" s="34">
        <f t="shared" si="80"/>
        <v>85000</v>
      </c>
      <c r="R1041" s="145">
        <f t="shared" si="82"/>
        <v>0.74956018518518519</v>
      </c>
      <c r="S1041" s="145">
        <f t="shared" si="83"/>
        <v>0.44565972222222222</v>
      </c>
      <c r="T1041" s="172" t="str">
        <f t="shared" si="84"/>
        <v>High Valued</v>
      </c>
    </row>
    <row r="1042" spans="1:20">
      <c r="A1042" s="35">
        <v>44193.344513888886</v>
      </c>
      <c r="B1042" s="36" t="s">
        <v>388</v>
      </c>
      <c r="C1042" s="37" t="s">
        <v>383</v>
      </c>
      <c r="D1042" s="37" t="s">
        <v>171</v>
      </c>
      <c r="E1042" s="37" t="s">
        <v>172</v>
      </c>
      <c r="F1042" s="37" t="s">
        <v>142</v>
      </c>
      <c r="G1042" s="37" t="s">
        <v>96</v>
      </c>
      <c r="H1042" s="37" t="s">
        <v>173</v>
      </c>
      <c r="I1042" s="38">
        <v>1</v>
      </c>
      <c r="J1042" s="38">
        <v>8500</v>
      </c>
      <c r="K1042" s="37" t="s">
        <v>42</v>
      </c>
      <c r="L1042" s="36" t="s">
        <v>374</v>
      </c>
      <c r="M1042" s="35">
        <v>44194.46292824074</v>
      </c>
      <c r="N1042" s="37" t="s">
        <v>146</v>
      </c>
      <c r="O1042" s="37" t="s">
        <v>147</v>
      </c>
      <c r="P1042" s="145">
        <f t="shared" si="81"/>
        <v>1.1184143518548808</v>
      </c>
      <c r="Q1042" s="34">
        <f t="shared" si="80"/>
        <v>8500</v>
      </c>
      <c r="R1042" s="145">
        <f t="shared" si="82"/>
        <v>0.34451388888888884</v>
      </c>
      <c r="S1042" s="145">
        <f t="shared" si="83"/>
        <v>0.46292824074074074</v>
      </c>
      <c r="T1042" s="172" t="str">
        <f t="shared" si="84"/>
        <v>Lower Valued</v>
      </c>
    </row>
    <row r="1043" spans="1:20">
      <c r="A1043" s="35">
        <v>44193.460335648146</v>
      </c>
      <c r="B1043" s="36" t="s">
        <v>1235</v>
      </c>
      <c r="C1043" s="37" t="s">
        <v>902</v>
      </c>
      <c r="D1043" s="37" t="s">
        <v>140</v>
      </c>
      <c r="E1043" s="37" t="s">
        <v>141</v>
      </c>
      <c r="F1043" s="37" t="s">
        <v>142</v>
      </c>
      <c r="G1043" s="37" t="s">
        <v>143</v>
      </c>
      <c r="H1043" s="37" t="s">
        <v>144</v>
      </c>
      <c r="I1043" s="38">
        <v>5</v>
      </c>
      <c r="J1043" s="38">
        <v>11200</v>
      </c>
      <c r="K1043" s="37" t="s">
        <v>42</v>
      </c>
      <c r="L1043" s="36" t="s">
        <v>1228</v>
      </c>
      <c r="M1043" s="35">
        <v>44194.471562500003</v>
      </c>
      <c r="N1043" s="37" t="s">
        <v>146</v>
      </c>
      <c r="O1043" s="37" t="s">
        <v>147</v>
      </c>
      <c r="P1043" s="145">
        <f t="shared" si="81"/>
        <v>1.0112268518569181</v>
      </c>
      <c r="Q1043" s="34">
        <f t="shared" si="80"/>
        <v>56000</v>
      </c>
      <c r="R1043" s="145">
        <f t="shared" si="82"/>
        <v>0.46033564814814815</v>
      </c>
      <c r="S1043" s="145">
        <f t="shared" si="83"/>
        <v>0.47156250000000005</v>
      </c>
      <c r="T1043" s="172" t="str">
        <f t="shared" si="84"/>
        <v>High Valued</v>
      </c>
    </row>
    <row r="1044" spans="1:20">
      <c r="A1044" s="35">
        <v>44193.720312500001</v>
      </c>
      <c r="B1044" s="36" t="s">
        <v>898</v>
      </c>
      <c r="C1044" s="37" t="s">
        <v>899</v>
      </c>
      <c r="D1044" s="37" t="s">
        <v>94</v>
      </c>
      <c r="E1044" s="37" t="s">
        <v>95</v>
      </c>
      <c r="F1044" s="37" t="s">
        <v>142</v>
      </c>
      <c r="G1044" s="37" t="s">
        <v>96</v>
      </c>
      <c r="H1044" s="37" t="s">
        <v>170</v>
      </c>
      <c r="I1044" s="38">
        <v>20</v>
      </c>
      <c r="J1044" s="38">
        <v>6750</v>
      </c>
      <c r="K1044" s="37" t="s">
        <v>42</v>
      </c>
      <c r="L1044" s="36" t="s">
        <v>900</v>
      </c>
      <c r="M1044" s="35">
        <v>44194.478703703702</v>
      </c>
      <c r="N1044" s="37" t="s">
        <v>295</v>
      </c>
      <c r="O1044" s="37" t="s">
        <v>147</v>
      </c>
      <c r="P1044" s="145">
        <f t="shared" si="81"/>
        <v>0.75839120370073942</v>
      </c>
      <c r="Q1044" s="34">
        <f t="shared" si="80"/>
        <v>135000</v>
      </c>
      <c r="R1044" s="145">
        <f t="shared" si="82"/>
        <v>0.72031250000000002</v>
      </c>
      <c r="S1044" s="145">
        <f t="shared" si="83"/>
        <v>0.47870370370370369</v>
      </c>
      <c r="T1044" s="172" t="str">
        <f t="shared" si="84"/>
        <v>High Valued</v>
      </c>
    </row>
    <row r="1045" spans="1:20">
      <c r="A1045" s="35">
        <v>44193.477627314816</v>
      </c>
      <c r="B1045" s="36" t="s">
        <v>716</v>
      </c>
      <c r="C1045" s="37" t="s">
        <v>715</v>
      </c>
      <c r="D1045" s="37" t="s">
        <v>140</v>
      </c>
      <c r="E1045" s="37" t="s">
        <v>141</v>
      </c>
      <c r="F1045" s="37" t="s">
        <v>142</v>
      </c>
      <c r="G1045" s="37" t="s">
        <v>143</v>
      </c>
      <c r="H1045" s="37" t="s">
        <v>144</v>
      </c>
      <c r="I1045" s="38">
        <v>1</v>
      </c>
      <c r="J1045" s="38">
        <v>11200</v>
      </c>
      <c r="K1045" s="37" t="s">
        <v>42</v>
      </c>
      <c r="L1045" s="36" t="s">
        <v>713</v>
      </c>
      <c r="M1045" s="35">
        <v>44194.489733796298</v>
      </c>
      <c r="N1045" s="37" t="s">
        <v>146</v>
      </c>
      <c r="O1045" s="37" t="s">
        <v>54</v>
      </c>
      <c r="P1045" s="145">
        <f t="shared" si="81"/>
        <v>1.0121064814811689</v>
      </c>
      <c r="Q1045" s="34">
        <f t="shared" si="80"/>
        <v>11200</v>
      </c>
      <c r="R1045" s="145">
        <f t="shared" si="82"/>
        <v>0.47762731481481485</v>
      </c>
      <c r="S1045" s="145">
        <f t="shared" si="83"/>
        <v>0.48973379629629626</v>
      </c>
      <c r="T1045" s="172" t="str">
        <f t="shared" si="84"/>
        <v>High Valued</v>
      </c>
    </row>
    <row r="1046" spans="1:20">
      <c r="A1046" s="35">
        <v>44193.477627314816</v>
      </c>
      <c r="B1046" s="36" t="s">
        <v>716</v>
      </c>
      <c r="C1046" s="37" t="s">
        <v>715</v>
      </c>
      <c r="D1046" s="37" t="s">
        <v>140</v>
      </c>
      <c r="E1046" s="37" t="s">
        <v>141</v>
      </c>
      <c r="F1046" s="37" t="s">
        <v>142</v>
      </c>
      <c r="G1046" s="37" t="s">
        <v>143</v>
      </c>
      <c r="H1046" s="37" t="s">
        <v>199</v>
      </c>
      <c r="I1046" s="38">
        <v>1</v>
      </c>
      <c r="J1046" s="38">
        <v>9200</v>
      </c>
      <c r="K1046" s="37" t="s">
        <v>42</v>
      </c>
      <c r="L1046" s="36" t="s">
        <v>713</v>
      </c>
      <c r="M1046" s="35">
        <v>44194.489733796298</v>
      </c>
      <c r="N1046" s="37" t="s">
        <v>146</v>
      </c>
      <c r="O1046" s="37" t="s">
        <v>54</v>
      </c>
      <c r="P1046" s="145">
        <f t="shared" si="81"/>
        <v>1.0121064814811689</v>
      </c>
      <c r="Q1046" s="34">
        <f t="shared" si="80"/>
        <v>9200</v>
      </c>
      <c r="R1046" s="145">
        <f t="shared" si="82"/>
        <v>0.47762731481481485</v>
      </c>
      <c r="S1046" s="145">
        <f t="shared" si="83"/>
        <v>0.48973379629629626</v>
      </c>
      <c r="T1046" s="172" t="str">
        <f t="shared" si="84"/>
        <v>Lower Valued</v>
      </c>
    </row>
    <row r="1047" spans="1:20">
      <c r="A1047" s="35">
        <v>44193.477627314816</v>
      </c>
      <c r="B1047" s="36" t="s">
        <v>716</v>
      </c>
      <c r="C1047" s="37" t="s">
        <v>715</v>
      </c>
      <c r="D1047" s="37" t="s">
        <v>140</v>
      </c>
      <c r="E1047" s="37" t="s">
        <v>141</v>
      </c>
      <c r="F1047" s="37" t="s">
        <v>142</v>
      </c>
      <c r="G1047" s="37" t="s">
        <v>143</v>
      </c>
      <c r="H1047" s="37" t="s">
        <v>313</v>
      </c>
      <c r="I1047" s="38">
        <v>1</v>
      </c>
      <c r="J1047" s="38">
        <v>10050</v>
      </c>
      <c r="K1047" s="37" t="s">
        <v>42</v>
      </c>
      <c r="L1047" s="36" t="s">
        <v>713</v>
      </c>
      <c r="M1047" s="35">
        <v>44194.489733796298</v>
      </c>
      <c r="N1047" s="37" t="s">
        <v>146</v>
      </c>
      <c r="O1047" s="37" t="s">
        <v>54</v>
      </c>
      <c r="P1047" s="145">
        <f t="shared" si="81"/>
        <v>1.0121064814811689</v>
      </c>
      <c r="Q1047" s="34">
        <f t="shared" si="80"/>
        <v>10050</v>
      </c>
      <c r="R1047" s="145">
        <f t="shared" si="82"/>
        <v>0.47762731481481485</v>
      </c>
      <c r="S1047" s="145">
        <f t="shared" si="83"/>
        <v>0.48973379629629626</v>
      </c>
      <c r="T1047" s="172" t="str">
        <f t="shared" si="84"/>
        <v>High Valued</v>
      </c>
    </row>
    <row r="1048" spans="1:20">
      <c r="A1048" s="35">
        <v>44193.347349537034</v>
      </c>
      <c r="B1048" s="36" t="s">
        <v>1211</v>
      </c>
      <c r="C1048" s="37" t="s">
        <v>1058</v>
      </c>
      <c r="D1048" s="37" t="s">
        <v>94</v>
      </c>
      <c r="E1048" s="37" t="s">
        <v>95</v>
      </c>
      <c r="F1048" s="37" t="s">
        <v>142</v>
      </c>
      <c r="G1048" s="37" t="s">
        <v>96</v>
      </c>
      <c r="H1048" s="37" t="s">
        <v>98</v>
      </c>
      <c r="I1048" s="38">
        <v>1</v>
      </c>
      <c r="J1048" s="38">
        <v>8500</v>
      </c>
      <c r="K1048" s="37" t="s">
        <v>42</v>
      </c>
      <c r="L1048" s="36" t="s">
        <v>1200</v>
      </c>
      <c r="M1048" s="35">
        <v>44194.494814814818</v>
      </c>
      <c r="N1048" s="37" t="s">
        <v>146</v>
      </c>
      <c r="O1048" s="37" t="s">
        <v>147</v>
      </c>
      <c r="P1048" s="145">
        <f t="shared" si="81"/>
        <v>1.1474652777833398</v>
      </c>
      <c r="Q1048" s="34">
        <f t="shared" si="80"/>
        <v>8500</v>
      </c>
      <c r="R1048" s="145">
        <f t="shared" si="82"/>
        <v>0.34734953703703703</v>
      </c>
      <c r="S1048" s="145">
        <f t="shared" si="83"/>
        <v>0.49481481481481482</v>
      </c>
      <c r="T1048" s="172" t="str">
        <f t="shared" si="84"/>
        <v>Lower Valued</v>
      </c>
    </row>
    <row r="1049" spans="1:20">
      <c r="A1049" s="35">
        <v>44193.347349537034</v>
      </c>
      <c r="B1049" s="36" t="s">
        <v>1211</v>
      </c>
      <c r="C1049" s="37" t="s">
        <v>1058</v>
      </c>
      <c r="D1049" s="37" t="s">
        <v>164</v>
      </c>
      <c r="E1049" s="37" t="s">
        <v>165</v>
      </c>
      <c r="F1049" s="37" t="s">
        <v>142</v>
      </c>
      <c r="G1049" s="37" t="s">
        <v>96</v>
      </c>
      <c r="H1049" s="37" t="s">
        <v>166</v>
      </c>
      <c r="I1049" s="38">
        <v>1</v>
      </c>
      <c r="J1049" s="38">
        <v>3750</v>
      </c>
      <c r="K1049" s="37" t="s">
        <v>42</v>
      </c>
      <c r="L1049" s="36" t="s">
        <v>1200</v>
      </c>
      <c r="M1049" s="35">
        <v>44194.494814814818</v>
      </c>
      <c r="N1049" s="37" t="s">
        <v>146</v>
      </c>
      <c r="O1049" s="37" t="s">
        <v>147</v>
      </c>
      <c r="P1049" s="145">
        <f t="shared" si="81"/>
        <v>1.1474652777833398</v>
      </c>
      <c r="Q1049" s="34">
        <f t="shared" si="80"/>
        <v>3750</v>
      </c>
      <c r="R1049" s="145">
        <f t="shared" si="82"/>
        <v>0.34734953703703703</v>
      </c>
      <c r="S1049" s="145">
        <f t="shared" si="83"/>
        <v>0.49481481481481482</v>
      </c>
      <c r="T1049" s="172" t="str">
        <f t="shared" si="84"/>
        <v>Lower Valued</v>
      </c>
    </row>
    <row r="1050" spans="1:20">
      <c r="A1050" s="35">
        <v>44193.347349537034</v>
      </c>
      <c r="B1050" s="36" t="s">
        <v>1211</v>
      </c>
      <c r="C1050" s="37" t="s">
        <v>1058</v>
      </c>
      <c r="D1050" s="37" t="s">
        <v>140</v>
      </c>
      <c r="E1050" s="37" t="s">
        <v>141</v>
      </c>
      <c r="F1050" s="37" t="s">
        <v>142</v>
      </c>
      <c r="G1050" s="37" t="s">
        <v>143</v>
      </c>
      <c r="H1050" s="37" t="s">
        <v>144</v>
      </c>
      <c r="I1050" s="38">
        <v>1</v>
      </c>
      <c r="J1050" s="38">
        <v>11200</v>
      </c>
      <c r="K1050" s="37" t="s">
        <v>42</v>
      </c>
      <c r="L1050" s="36" t="s">
        <v>1200</v>
      </c>
      <c r="M1050" s="35">
        <v>44194.494814814818</v>
      </c>
      <c r="N1050" s="37" t="s">
        <v>146</v>
      </c>
      <c r="O1050" s="37" t="s">
        <v>147</v>
      </c>
      <c r="P1050" s="145">
        <f t="shared" si="81"/>
        <v>1.1474652777833398</v>
      </c>
      <c r="Q1050" s="34">
        <f t="shared" si="80"/>
        <v>11200</v>
      </c>
      <c r="R1050" s="145">
        <f t="shared" si="82"/>
        <v>0.34734953703703703</v>
      </c>
      <c r="S1050" s="145">
        <f t="shared" si="83"/>
        <v>0.49481481481481482</v>
      </c>
      <c r="T1050" s="172" t="str">
        <f t="shared" si="84"/>
        <v>High Valued</v>
      </c>
    </row>
    <row r="1051" spans="1:20">
      <c r="A1051" s="35">
        <v>44193.347349537034</v>
      </c>
      <c r="B1051" s="36" t="s">
        <v>1211</v>
      </c>
      <c r="C1051" s="37" t="s">
        <v>1058</v>
      </c>
      <c r="D1051" s="37" t="s">
        <v>68</v>
      </c>
      <c r="E1051" s="37" t="s">
        <v>69</v>
      </c>
      <c r="F1051" s="37" t="s">
        <v>142</v>
      </c>
      <c r="G1051" s="37" t="s">
        <v>308</v>
      </c>
      <c r="H1051" s="37" t="s">
        <v>309</v>
      </c>
      <c r="I1051" s="38">
        <v>1</v>
      </c>
      <c r="J1051" s="38">
        <v>3300</v>
      </c>
      <c r="K1051" s="37" t="s">
        <v>42</v>
      </c>
      <c r="L1051" s="36" t="s">
        <v>1200</v>
      </c>
      <c r="M1051" s="35">
        <v>44194.494814814818</v>
      </c>
      <c r="N1051" s="37" t="s">
        <v>146</v>
      </c>
      <c r="O1051" s="37" t="s">
        <v>147</v>
      </c>
      <c r="P1051" s="145">
        <f t="shared" si="81"/>
        <v>1.1474652777833398</v>
      </c>
      <c r="Q1051" s="34">
        <f t="shared" si="80"/>
        <v>3300</v>
      </c>
      <c r="R1051" s="145">
        <f t="shared" si="82"/>
        <v>0.34734953703703703</v>
      </c>
      <c r="S1051" s="145">
        <f t="shared" si="83"/>
        <v>0.49481481481481482</v>
      </c>
      <c r="T1051" s="172" t="str">
        <f t="shared" si="84"/>
        <v>Lower Valued</v>
      </c>
    </row>
    <row r="1052" spans="1:20">
      <c r="A1052" s="35">
        <v>44193.304236111115</v>
      </c>
      <c r="B1052" s="36" t="s">
        <v>241</v>
      </c>
      <c r="C1052" s="37" t="s">
        <v>212</v>
      </c>
      <c r="D1052" s="37" t="s">
        <v>39</v>
      </c>
      <c r="E1052" s="37" t="s">
        <v>40</v>
      </c>
      <c r="F1052" s="37" t="s">
        <v>142</v>
      </c>
      <c r="G1052" s="37" t="s">
        <v>41</v>
      </c>
      <c r="H1052" s="37" t="s">
        <v>76</v>
      </c>
      <c r="I1052" s="38">
        <v>15</v>
      </c>
      <c r="J1052" s="38">
        <v>2080</v>
      </c>
      <c r="K1052" s="37" t="s">
        <v>42</v>
      </c>
      <c r="L1052" s="36" t="s">
        <v>190</v>
      </c>
      <c r="M1052" s="35">
        <v>44194.511550925927</v>
      </c>
      <c r="N1052" s="37" t="s">
        <v>146</v>
      </c>
      <c r="O1052" s="37" t="s">
        <v>54</v>
      </c>
      <c r="P1052" s="145">
        <f t="shared" si="81"/>
        <v>1.2073148148119799</v>
      </c>
      <c r="Q1052" s="34">
        <f t="shared" si="80"/>
        <v>31200</v>
      </c>
      <c r="R1052" s="145">
        <f t="shared" si="82"/>
        <v>0.3042361111111111</v>
      </c>
      <c r="S1052" s="145">
        <f t="shared" si="83"/>
        <v>0.51155092592592599</v>
      </c>
      <c r="T1052" s="172" t="str">
        <f t="shared" si="84"/>
        <v>High Valued</v>
      </c>
    </row>
    <row r="1053" spans="1:20">
      <c r="A1053" s="35">
        <v>44193.49119212963</v>
      </c>
      <c r="B1053" s="36" t="s">
        <v>1264</v>
      </c>
      <c r="C1053" s="37" t="s">
        <v>827</v>
      </c>
      <c r="D1053" s="37" t="s">
        <v>68</v>
      </c>
      <c r="E1053" s="37" t="s">
        <v>113</v>
      </c>
      <c r="F1053" s="37" t="s">
        <v>142</v>
      </c>
      <c r="G1053" s="37" t="s">
        <v>114</v>
      </c>
      <c r="H1053" s="37" t="s">
        <v>206</v>
      </c>
      <c r="I1053" s="38">
        <v>7</v>
      </c>
      <c r="J1053" s="38">
        <v>2000</v>
      </c>
      <c r="K1053" s="37" t="s">
        <v>42</v>
      </c>
      <c r="L1053" s="36" t="s">
        <v>1247</v>
      </c>
      <c r="M1053" s="35">
        <v>44194.515196759261</v>
      </c>
      <c r="N1053" s="37" t="s">
        <v>146</v>
      </c>
      <c r="O1053" s="37" t="s">
        <v>147</v>
      </c>
      <c r="P1053" s="145">
        <f t="shared" si="81"/>
        <v>1.0240046296312357</v>
      </c>
      <c r="Q1053" s="34">
        <f t="shared" si="80"/>
        <v>14000</v>
      </c>
      <c r="R1053" s="145">
        <f t="shared" si="82"/>
        <v>0.4911921296296296</v>
      </c>
      <c r="S1053" s="145">
        <f t="shared" si="83"/>
        <v>0.51519675925925923</v>
      </c>
      <c r="T1053" s="172" t="str">
        <f t="shared" si="84"/>
        <v>High Valued</v>
      </c>
    </row>
    <row r="1054" spans="1:20">
      <c r="A1054" s="35">
        <v>44193.49119212963</v>
      </c>
      <c r="B1054" s="36" t="s">
        <v>1264</v>
      </c>
      <c r="C1054" s="37" t="s">
        <v>827</v>
      </c>
      <c r="D1054" s="37" t="s">
        <v>284</v>
      </c>
      <c r="E1054" s="37" t="s">
        <v>285</v>
      </c>
      <c r="F1054" s="37" t="s">
        <v>142</v>
      </c>
      <c r="G1054" s="37" t="s">
        <v>70</v>
      </c>
      <c r="H1054" s="37" t="s">
        <v>286</v>
      </c>
      <c r="I1054" s="38">
        <v>4</v>
      </c>
      <c r="J1054" s="38">
        <v>3000</v>
      </c>
      <c r="K1054" s="37" t="s">
        <v>42</v>
      </c>
      <c r="L1054" s="36" t="s">
        <v>1247</v>
      </c>
      <c r="M1054" s="35">
        <v>44194.515196759261</v>
      </c>
      <c r="N1054" s="37" t="s">
        <v>146</v>
      </c>
      <c r="O1054" s="37" t="s">
        <v>147</v>
      </c>
      <c r="P1054" s="145">
        <f t="shared" si="81"/>
        <v>1.0240046296312357</v>
      </c>
      <c r="Q1054" s="34">
        <f t="shared" si="80"/>
        <v>12000</v>
      </c>
      <c r="R1054" s="145">
        <f t="shared" si="82"/>
        <v>0.4911921296296296</v>
      </c>
      <c r="S1054" s="145">
        <f t="shared" si="83"/>
        <v>0.51519675925925923</v>
      </c>
      <c r="T1054" s="172" t="str">
        <f t="shared" si="84"/>
        <v>High Valued</v>
      </c>
    </row>
    <row r="1055" spans="1:20">
      <c r="A1055" s="35">
        <v>44193.49119212963</v>
      </c>
      <c r="B1055" s="36" t="s">
        <v>1264</v>
      </c>
      <c r="C1055" s="37" t="s">
        <v>827</v>
      </c>
      <c r="D1055" s="37" t="s">
        <v>140</v>
      </c>
      <c r="E1055" s="37" t="s">
        <v>141</v>
      </c>
      <c r="F1055" s="37" t="s">
        <v>142</v>
      </c>
      <c r="G1055" s="37" t="s">
        <v>143</v>
      </c>
      <c r="H1055" s="37" t="s">
        <v>199</v>
      </c>
      <c r="I1055" s="38">
        <v>4</v>
      </c>
      <c r="J1055" s="38">
        <v>9200</v>
      </c>
      <c r="K1055" s="37" t="s">
        <v>42</v>
      </c>
      <c r="L1055" s="36" t="s">
        <v>1247</v>
      </c>
      <c r="M1055" s="35">
        <v>44194.515196759261</v>
      </c>
      <c r="N1055" s="37" t="s">
        <v>146</v>
      </c>
      <c r="O1055" s="37" t="s">
        <v>147</v>
      </c>
      <c r="P1055" s="145">
        <f t="shared" si="81"/>
        <v>1.0240046296312357</v>
      </c>
      <c r="Q1055" s="34">
        <f t="shared" si="80"/>
        <v>36800</v>
      </c>
      <c r="R1055" s="145">
        <f t="shared" si="82"/>
        <v>0.4911921296296296</v>
      </c>
      <c r="S1055" s="145">
        <f t="shared" si="83"/>
        <v>0.51519675925925923</v>
      </c>
      <c r="T1055" s="172" t="str">
        <f t="shared" si="84"/>
        <v>High Valued</v>
      </c>
    </row>
    <row r="1056" spans="1:20">
      <c r="A1056" s="35">
        <v>44193.49119212963</v>
      </c>
      <c r="B1056" s="36" t="s">
        <v>1264</v>
      </c>
      <c r="C1056" s="37" t="s">
        <v>827</v>
      </c>
      <c r="D1056" s="37" t="s">
        <v>94</v>
      </c>
      <c r="E1056" s="37" t="s">
        <v>95</v>
      </c>
      <c r="F1056" s="37" t="s">
        <v>142</v>
      </c>
      <c r="G1056" s="37" t="s">
        <v>96</v>
      </c>
      <c r="H1056" s="37" t="s">
        <v>170</v>
      </c>
      <c r="I1056" s="38">
        <v>3</v>
      </c>
      <c r="J1056" s="38">
        <v>6750</v>
      </c>
      <c r="K1056" s="37" t="s">
        <v>42</v>
      </c>
      <c r="L1056" s="36" t="s">
        <v>1247</v>
      </c>
      <c r="M1056" s="35">
        <v>44194.515196759261</v>
      </c>
      <c r="N1056" s="37" t="s">
        <v>146</v>
      </c>
      <c r="O1056" s="37" t="s">
        <v>147</v>
      </c>
      <c r="P1056" s="145">
        <f t="shared" si="81"/>
        <v>1.0240046296312357</v>
      </c>
      <c r="Q1056" s="34">
        <f t="shared" si="80"/>
        <v>20250</v>
      </c>
      <c r="R1056" s="145">
        <f t="shared" si="82"/>
        <v>0.4911921296296296</v>
      </c>
      <c r="S1056" s="145">
        <f t="shared" si="83"/>
        <v>0.51519675925925923</v>
      </c>
      <c r="T1056" s="172" t="str">
        <f t="shared" si="84"/>
        <v>High Valued</v>
      </c>
    </row>
    <row r="1057" spans="1:20">
      <c r="A1057" s="35">
        <v>44193.501840277779</v>
      </c>
      <c r="B1057" s="36" t="s">
        <v>1021</v>
      </c>
      <c r="C1057" s="37" t="s">
        <v>1011</v>
      </c>
      <c r="D1057" s="37" t="s">
        <v>39</v>
      </c>
      <c r="E1057" s="37" t="s">
        <v>40</v>
      </c>
      <c r="F1057" s="37" t="s">
        <v>142</v>
      </c>
      <c r="G1057" s="37" t="s">
        <v>41</v>
      </c>
      <c r="H1057" s="37" t="s">
        <v>76</v>
      </c>
      <c r="I1057" s="38">
        <v>3</v>
      </c>
      <c r="J1057" s="38">
        <v>2080</v>
      </c>
      <c r="K1057" s="37" t="s">
        <v>42</v>
      </c>
      <c r="L1057" s="36" t="s">
        <v>1012</v>
      </c>
      <c r="M1057" s="35">
        <v>44194.545729166668</v>
      </c>
      <c r="N1057" s="37" t="s">
        <v>146</v>
      </c>
      <c r="O1057" s="37" t="s">
        <v>147</v>
      </c>
      <c r="P1057" s="145">
        <f t="shared" si="81"/>
        <v>1.0438888888893416</v>
      </c>
      <c r="Q1057" s="34">
        <f t="shared" si="80"/>
        <v>6240</v>
      </c>
      <c r="R1057" s="145">
        <f t="shared" si="82"/>
        <v>0.50184027777777784</v>
      </c>
      <c r="S1057" s="145">
        <f t="shared" si="83"/>
        <v>0.54572916666666671</v>
      </c>
      <c r="T1057" s="172" t="str">
        <f t="shared" si="84"/>
        <v>Lower Valued</v>
      </c>
    </row>
    <row r="1058" spans="1:20">
      <c r="A1058" s="35">
        <v>44193.508159722223</v>
      </c>
      <c r="B1058" s="36" t="s">
        <v>693</v>
      </c>
      <c r="C1058" s="37" t="s">
        <v>302</v>
      </c>
      <c r="D1058" s="37" t="s">
        <v>94</v>
      </c>
      <c r="E1058" s="37" t="s">
        <v>95</v>
      </c>
      <c r="F1058" s="37" t="s">
        <v>142</v>
      </c>
      <c r="G1058" s="37" t="s">
        <v>96</v>
      </c>
      <c r="H1058" s="37" t="s">
        <v>98</v>
      </c>
      <c r="I1058" s="38">
        <v>2</v>
      </c>
      <c r="J1058" s="38">
        <v>8500</v>
      </c>
      <c r="K1058" s="37" t="s">
        <v>42</v>
      </c>
      <c r="L1058" s="36" t="s">
        <v>691</v>
      </c>
      <c r="M1058" s="35">
        <v>44194.558483796296</v>
      </c>
      <c r="N1058" s="37" t="s">
        <v>295</v>
      </c>
      <c r="O1058" s="37" t="s">
        <v>147</v>
      </c>
      <c r="P1058" s="145">
        <f t="shared" si="81"/>
        <v>1.0503240740727051</v>
      </c>
      <c r="Q1058" s="34">
        <f t="shared" si="80"/>
        <v>17000</v>
      </c>
      <c r="R1058" s="145">
        <f t="shared" si="82"/>
        <v>0.50815972222222217</v>
      </c>
      <c r="S1058" s="145">
        <f t="shared" si="83"/>
        <v>0.5584837962962963</v>
      </c>
      <c r="T1058" s="172" t="str">
        <f t="shared" si="84"/>
        <v>High Valued</v>
      </c>
    </row>
    <row r="1059" spans="1:20">
      <c r="A1059" s="35">
        <v>44193.508159722223</v>
      </c>
      <c r="B1059" s="36" t="s">
        <v>693</v>
      </c>
      <c r="C1059" s="37" t="s">
        <v>302</v>
      </c>
      <c r="D1059" s="37" t="s">
        <v>140</v>
      </c>
      <c r="E1059" s="37" t="s">
        <v>141</v>
      </c>
      <c r="F1059" s="37" t="s">
        <v>142</v>
      </c>
      <c r="G1059" s="37" t="s">
        <v>143</v>
      </c>
      <c r="H1059" s="37" t="s">
        <v>144</v>
      </c>
      <c r="I1059" s="38">
        <v>1</v>
      </c>
      <c r="J1059" s="38">
        <v>11200</v>
      </c>
      <c r="K1059" s="37" t="s">
        <v>42</v>
      </c>
      <c r="L1059" s="36" t="s">
        <v>691</v>
      </c>
      <c r="M1059" s="35">
        <v>44194.558483796296</v>
      </c>
      <c r="N1059" s="37" t="s">
        <v>295</v>
      </c>
      <c r="O1059" s="37" t="s">
        <v>147</v>
      </c>
      <c r="P1059" s="145">
        <f t="shared" si="81"/>
        <v>1.0503240740727051</v>
      </c>
      <c r="Q1059" s="34">
        <f t="shared" si="80"/>
        <v>11200</v>
      </c>
      <c r="R1059" s="145">
        <f t="shared" si="82"/>
        <v>0.50815972222222217</v>
      </c>
      <c r="S1059" s="145">
        <f t="shared" si="83"/>
        <v>0.5584837962962963</v>
      </c>
      <c r="T1059" s="172" t="str">
        <f t="shared" si="84"/>
        <v>High Valued</v>
      </c>
    </row>
    <row r="1060" spans="1:20">
      <c r="A1060" s="35">
        <v>44193.508159722223</v>
      </c>
      <c r="B1060" s="36" t="s">
        <v>693</v>
      </c>
      <c r="C1060" s="37" t="s">
        <v>302</v>
      </c>
      <c r="D1060" s="37" t="s">
        <v>140</v>
      </c>
      <c r="E1060" s="37" t="s">
        <v>141</v>
      </c>
      <c r="F1060" s="37" t="s">
        <v>142</v>
      </c>
      <c r="G1060" s="37" t="s">
        <v>143</v>
      </c>
      <c r="H1060" s="37" t="s">
        <v>436</v>
      </c>
      <c r="I1060" s="38">
        <v>1</v>
      </c>
      <c r="J1060" s="38">
        <v>9350</v>
      </c>
      <c r="K1060" s="37" t="s">
        <v>42</v>
      </c>
      <c r="L1060" s="36" t="s">
        <v>691</v>
      </c>
      <c r="M1060" s="35">
        <v>44194.558483796296</v>
      </c>
      <c r="N1060" s="37" t="s">
        <v>295</v>
      </c>
      <c r="O1060" s="37" t="s">
        <v>147</v>
      </c>
      <c r="P1060" s="145">
        <f t="shared" si="81"/>
        <v>1.0503240740727051</v>
      </c>
      <c r="Q1060" s="34">
        <f t="shared" si="80"/>
        <v>9350</v>
      </c>
      <c r="R1060" s="145">
        <f t="shared" si="82"/>
        <v>0.50815972222222217</v>
      </c>
      <c r="S1060" s="145">
        <f t="shared" si="83"/>
        <v>0.5584837962962963</v>
      </c>
      <c r="T1060" s="172" t="str">
        <f t="shared" si="84"/>
        <v>Lower Valued</v>
      </c>
    </row>
    <row r="1061" spans="1:20">
      <c r="A1061" s="35">
        <v>44190.83084490741</v>
      </c>
      <c r="B1061" s="36" t="s">
        <v>597</v>
      </c>
      <c r="C1061" s="37" t="s">
        <v>537</v>
      </c>
      <c r="D1061" s="37" t="s">
        <v>94</v>
      </c>
      <c r="E1061" s="37" t="s">
        <v>95</v>
      </c>
      <c r="F1061" s="37" t="s">
        <v>142</v>
      </c>
      <c r="G1061" s="37" t="s">
        <v>96</v>
      </c>
      <c r="H1061" s="37" t="s">
        <v>170</v>
      </c>
      <c r="I1061" s="38">
        <v>5</v>
      </c>
      <c r="J1061" s="38">
        <v>6750</v>
      </c>
      <c r="K1061" s="37" t="s">
        <v>42</v>
      </c>
      <c r="L1061" s="36" t="s">
        <v>595</v>
      </c>
      <c r="M1061" s="35">
        <v>44194.588449074072</v>
      </c>
      <c r="N1061" s="37" t="s">
        <v>146</v>
      </c>
      <c r="O1061" s="37" t="s">
        <v>147</v>
      </c>
      <c r="P1061" s="145">
        <f t="shared" si="81"/>
        <v>3.757604166661622</v>
      </c>
      <c r="Q1061" s="34">
        <f t="shared" si="80"/>
        <v>33750</v>
      </c>
      <c r="R1061" s="145">
        <f t="shared" si="82"/>
        <v>0.83084490740740735</v>
      </c>
      <c r="S1061" s="145">
        <f t="shared" si="83"/>
        <v>0.5884490740740741</v>
      </c>
      <c r="T1061" s="172" t="str">
        <f t="shared" si="84"/>
        <v>High Valued</v>
      </c>
    </row>
    <row r="1062" spans="1:20">
      <c r="A1062" s="35">
        <v>44193.358784722222</v>
      </c>
      <c r="B1062" s="36" t="s">
        <v>1038</v>
      </c>
      <c r="C1062" s="37" t="s">
        <v>1039</v>
      </c>
      <c r="D1062" s="37" t="s">
        <v>39</v>
      </c>
      <c r="E1062" s="37" t="s">
        <v>40</v>
      </c>
      <c r="F1062" s="37" t="s">
        <v>142</v>
      </c>
      <c r="G1062" s="37" t="s">
        <v>41</v>
      </c>
      <c r="H1062" s="37" t="s">
        <v>76</v>
      </c>
      <c r="I1062" s="38">
        <v>3</v>
      </c>
      <c r="J1062" s="38">
        <v>2080</v>
      </c>
      <c r="K1062" s="37" t="s">
        <v>42</v>
      </c>
      <c r="L1062" s="36" t="s">
        <v>1024</v>
      </c>
      <c r="M1062" s="35">
        <v>44194.593680555554</v>
      </c>
      <c r="N1062" s="37" t="s">
        <v>146</v>
      </c>
      <c r="O1062" s="37" t="s">
        <v>147</v>
      </c>
      <c r="P1062" s="145">
        <f t="shared" si="81"/>
        <v>1.2348958333313931</v>
      </c>
      <c r="Q1062" s="34">
        <f t="shared" si="80"/>
        <v>6240</v>
      </c>
      <c r="R1062" s="145">
        <f t="shared" si="82"/>
        <v>0.35878472222222224</v>
      </c>
      <c r="S1062" s="145">
        <f t="shared" si="83"/>
        <v>0.59368055555555554</v>
      </c>
      <c r="T1062" s="172" t="str">
        <f t="shared" si="84"/>
        <v>Lower Valued</v>
      </c>
    </row>
    <row r="1063" spans="1:20">
      <c r="A1063" s="35">
        <v>44193.535995370374</v>
      </c>
      <c r="B1063" s="36" t="s">
        <v>838</v>
      </c>
      <c r="C1063" s="37" t="s">
        <v>839</v>
      </c>
      <c r="D1063" s="37" t="s">
        <v>530</v>
      </c>
      <c r="E1063" s="37" t="s">
        <v>531</v>
      </c>
      <c r="F1063" s="37" t="s">
        <v>142</v>
      </c>
      <c r="G1063" s="37" t="s">
        <v>532</v>
      </c>
      <c r="H1063" s="37" t="s">
        <v>651</v>
      </c>
      <c r="I1063" s="38">
        <v>1</v>
      </c>
      <c r="J1063" s="38">
        <v>4200</v>
      </c>
      <c r="K1063" s="37" t="s">
        <v>42</v>
      </c>
      <c r="L1063" s="36" t="s">
        <v>834</v>
      </c>
      <c r="M1063" s="35">
        <v>44194.593958333331</v>
      </c>
      <c r="N1063" s="37" t="s">
        <v>146</v>
      </c>
      <c r="O1063" s="37" t="s">
        <v>147</v>
      </c>
      <c r="P1063" s="145">
        <f t="shared" si="81"/>
        <v>1.0579629629573901</v>
      </c>
      <c r="Q1063" s="34">
        <f t="shared" si="80"/>
        <v>4200</v>
      </c>
      <c r="R1063" s="145">
        <f t="shared" si="82"/>
        <v>0.53599537037037037</v>
      </c>
      <c r="S1063" s="145">
        <f t="shared" si="83"/>
        <v>0.59395833333333337</v>
      </c>
      <c r="T1063" s="172" t="str">
        <f t="shared" si="84"/>
        <v>Lower Valued</v>
      </c>
    </row>
    <row r="1064" spans="1:20">
      <c r="A1064" s="35">
        <v>44193.535995370374</v>
      </c>
      <c r="B1064" s="36" t="s">
        <v>838</v>
      </c>
      <c r="C1064" s="37" t="s">
        <v>839</v>
      </c>
      <c r="D1064" s="37" t="s">
        <v>94</v>
      </c>
      <c r="E1064" s="37" t="s">
        <v>95</v>
      </c>
      <c r="F1064" s="37" t="s">
        <v>142</v>
      </c>
      <c r="G1064" s="37" t="s">
        <v>96</v>
      </c>
      <c r="H1064" s="37" t="s">
        <v>170</v>
      </c>
      <c r="I1064" s="38">
        <v>1</v>
      </c>
      <c r="J1064" s="38">
        <v>6750</v>
      </c>
      <c r="K1064" s="37" t="s">
        <v>42</v>
      </c>
      <c r="L1064" s="36" t="s">
        <v>834</v>
      </c>
      <c r="M1064" s="35">
        <v>44194.593958333331</v>
      </c>
      <c r="N1064" s="37" t="s">
        <v>146</v>
      </c>
      <c r="O1064" s="37" t="s">
        <v>147</v>
      </c>
      <c r="P1064" s="145">
        <f t="shared" si="81"/>
        <v>1.0579629629573901</v>
      </c>
      <c r="Q1064" s="34">
        <f t="shared" si="80"/>
        <v>6750</v>
      </c>
      <c r="R1064" s="145">
        <f t="shared" si="82"/>
        <v>0.53599537037037037</v>
      </c>
      <c r="S1064" s="145">
        <f t="shared" si="83"/>
        <v>0.59395833333333337</v>
      </c>
      <c r="T1064" s="172" t="str">
        <f t="shared" si="84"/>
        <v>Lower Valued</v>
      </c>
    </row>
    <row r="1065" spans="1:20">
      <c r="A1065" s="35">
        <v>44193.668356481481</v>
      </c>
      <c r="B1065" s="36" t="s">
        <v>1040</v>
      </c>
      <c r="C1065" s="37" t="s">
        <v>1037</v>
      </c>
      <c r="D1065" s="37" t="s">
        <v>140</v>
      </c>
      <c r="E1065" s="37" t="s">
        <v>141</v>
      </c>
      <c r="F1065" s="37" t="s">
        <v>142</v>
      </c>
      <c r="G1065" s="37" t="s">
        <v>143</v>
      </c>
      <c r="H1065" s="37" t="s">
        <v>203</v>
      </c>
      <c r="I1065" s="38">
        <v>1</v>
      </c>
      <c r="J1065" s="38">
        <v>16500</v>
      </c>
      <c r="K1065" s="37" t="s">
        <v>42</v>
      </c>
      <c r="L1065" s="36" t="s">
        <v>1024</v>
      </c>
      <c r="M1065" s="35">
        <v>44194.597199074073</v>
      </c>
      <c r="N1065" s="37" t="s">
        <v>146</v>
      </c>
      <c r="O1065" s="37" t="s">
        <v>147</v>
      </c>
      <c r="P1065" s="145">
        <f t="shared" si="81"/>
        <v>0.92884259259153623</v>
      </c>
      <c r="Q1065" s="34">
        <f t="shared" si="80"/>
        <v>16500</v>
      </c>
      <c r="R1065" s="145">
        <f t="shared" si="82"/>
        <v>0.66835648148148152</v>
      </c>
      <c r="S1065" s="145">
        <f t="shared" si="83"/>
        <v>0.59719907407407413</v>
      </c>
      <c r="T1065" s="172" t="str">
        <f t="shared" si="84"/>
        <v>High Valued</v>
      </c>
    </row>
    <row r="1066" spans="1:20">
      <c r="A1066" s="35">
        <v>44193.668356481481</v>
      </c>
      <c r="B1066" s="36" t="s">
        <v>1040</v>
      </c>
      <c r="C1066" s="37" t="s">
        <v>1037</v>
      </c>
      <c r="D1066" s="37" t="s">
        <v>140</v>
      </c>
      <c r="E1066" s="37" t="s">
        <v>141</v>
      </c>
      <c r="F1066" s="37" t="s">
        <v>142</v>
      </c>
      <c r="G1066" s="37" t="s">
        <v>143</v>
      </c>
      <c r="H1066" s="37" t="s">
        <v>144</v>
      </c>
      <c r="I1066" s="38">
        <v>1</v>
      </c>
      <c r="J1066" s="38">
        <v>11200</v>
      </c>
      <c r="K1066" s="37" t="s">
        <v>42</v>
      </c>
      <c r="L1066" s="36" t="s">
        <v>1024</v>
      </c>
      <c r="M1066" s="35">
        <v>44194.597199074073</v>
      </c>
      <c r="N1066" s="37" t="s">
        <v>146</v>
      </c>
      <c r="O1066" s="37" t="s">
        <v>147</v>
      </c>
      <c r="P1066" s="145">
        <f t="shared" si="81"/>
        <v>0.92884259259153623</v>
      </c>
      <c r="Q1066" s="34">
        <f t="shared" si="80"/>
        <v>11200</v>
      </c>
      <c r="R1066" s="145">
        <f t="shared" si="82"/>
        <v>0.66835648148148152</v>
      </c>
      <c r="S1066" s="145">
        <f t="shared" si="83"/>
        <v>0.59719907407407413</v>
      </c>
      <c r="T1066" s="172" t="str">
        <f t="shared" si="84"/>
        <v>High Valued</v>
      </c>
    </row>
    <row r="1067" spans="1:20">
      <c r="A1067" s="35">
        <v>44193.668356481481</v>
      </c>
      <c r="B1067" s="36" t="s">
        <v>1040</v>
      </c>
      <c r="C1067" s="37" t="s">
        <v>1037</v>
      </c>
      <c r="D1067" s="37" t="s">
        <v>164</v>
      </c>
      <c r="E1067" s="37" t="s">
        <v>165</v>
      </c>
      <c r="F1067" s="37" t="s">
        <v>142</v>
      </c>
      <c r="G1067" s="37" t="s">
        <v>96</v>
      </c>
      <c r="H1067" s="37" t="s">
        <v>166</v>
      </c>
      <c r="I1067" s="38">
        <v>2</v>
      </c>
      <c r="J1067" s="38">
        <v>3750</v>
      </c>
      <c r="K1067" s="37" t="s">
        <v>42</v>
      </c>
      <c r="L1067" s="36" t="s">
        <v>1024</v>
      </c>
      <c r="M1067" s="35">
        <v>44194.597199074073</v>
      </c>
      <c r="N1067" s="37" t="s">
        <v>146</v>
      </c>
      <c r="O1067" s="37" t="s">
        <v>147</v>
      </c>
      <c r="P1067" s="145">
        <f t="shared" si="81"/>
        <v>0.92884259259153623</v>
      </c>
      <c r="Q1067" s="34">
        <f t="shared" si="80"/>
        <v>7500</v>
      </c>
      <c r="R1067" s="145">
        <f t="shared" si="82"/>
        <v>0.66835648148148152</v>
      </c>
      <c r="S1067" s="145">
        <f t="shared" si="83"/>
        <v>0.59719907407407413</v>
      </c>
      <c r="T1067" s="172" t="str">
        <f t="shared" si="84"/>
        <v>Lower Valued</v>
      </c>
    </row>
    <row r="1068" spans="1:20">
      <c r="A1068" s="35">
        <v>44193.341284722221</v>
      </c>
      <c r="B1068" s="36" t="s">
        <v>488</v>
      </c>
      <c r="C1068" s="37" t="s">
        <v>473</v>
      </c>
      <c r="D1068" s="37" t="s">
        <v>140</v>
      </c>
      <c r="E1068" s="37" t="s">
        <v>141</v>
      </c>
      <c r="F1068" s="37" t="s">
        <v>142</v>
      </c>
      <c r="G1068" s="37" t="s">
        <v>143</v>
      </c>
      <c r="H1068" s="37" t="s">
        <v>199</v>
      </c>
      <c r="I1068" s="38">
        <v>10</v>
      </c>
      <c r="J1068" s="38">
        <v>9200</v>
      </c>
      <c r="K1068" s="37" t="s">
        <v>42</v>
      </c>
      <c r="L1068" s="36" t="s">
        <v>474</v>
      </c>
      <c r="M1068" s="35">
        <v>44194.659687500003</v>
      </c>
      <c r="N1068" s="37" t="s">
        <v>146</v>
      </c>
      <c r="O1068" s="37" t="s">
        <v>147</v>
      </c>
      <c r="P1068" s="145">
        <f t="shared" si="81"/>
        <v>1.3184027777824667</v>
      </c>
      <c r="Q1068" s="34">
        <f t="shared" si="80"/>
        <v>92000</v>
      </c>
      <c r="R1068" s="145">
        <f t="shared" si="82"/>
        <v>0.34128472222222223</v>
      </c>
      <c r="S1068" s="145">
        <f t="shared" si="83"/>
        <v>0.65968749999999998</v>
      </c>
      <c r="T1068" s="172" t="str">
        <f t="shared" si="84"/>
        <v>High Valued</v>
      </c>
    </row>
    <row r="1069" spans="1:20">
      <c r="A1069" s="35">
        <v>44193.676030092596</v>
      </c>
      <c r="B1069" s="36" t="s">
        <v>1041</v>
      </c>
      <c r="C1069" s="37" t="s">
        <v>1042</v>
      </c>
      <c r="D1069" s="37" t="s">
        <v>94</v>
      </c>
      <c r="E1069" s="37" t="s">
        <v>95</v>
      </c>
      <c r="F1069" s="37" t="s">
        <v>142</v>
      </c>
      <c r="G1069" s="37" t="s">
        <v>96</v>
      </c>
      <c r="H1069" s="37" t="s">
        <v>98</v>
      </c>
      <c r="I1069" s="38">
        <v>1</v>
      </c>
      <c r="J1069" s="38">
        <v>8500</v>
      </c>
      <c r="K1069" s="37" t="s">
        <v>42</v>
      </c>
      <c r="L1069" s="36" t="s">
        <v>1024</v>
      </c>
      <c r="M1069" s="35">
        <v>44194.750358796293</v>
      </c>
      <c r="N1069" s="37" t="s">
        <v>146</v>
      </c>
      <c r="O1069" s="37" t="s">
        <v>147</v>
      </c>
      <c r="P1069" s="145">
        <f t="shared" si="81"/>
        <v>1.0743287036966649</v>
      </c>
      <c r="Q1069" s="34">
        <f t="shared" si="80"/>
        <v>8500</v>
      </c>
      <c r="R1069" s="145">
        <f t="shared" si="82"/>
        <v>0.67603009259259261</v>
      </c>
      <c r="S1069" s="145">
        <f t="shared" si="83"/>
        <v>0.75035879629629632</v>
      </c>
      <c r="T1069" s="172" t="str">
        <f t="shared" si="84"/>
        <v>Lower Valued</v>
      </c>
    </row>
    <row r="1070" spans="1:20">
      <c r="A1070" s="35">
        <v>44193.676030092596</v>
      </c>
      <c r="B1070" s="36" t="s">
        <v>1041</v>
      </c>
      <c r="C1070" s="37" t="s">
        <v>1042</v>
      </c>
      <c r="D1070" s="37" t="s">
        <v>140</v>
      </c>
      <c r="E1070" s="37" t="s">
        <v>214</v>
      </c>
      <c r="F1070" s="37" t="s">
        <v>142</v>
      </c>
      <c r="G1070" s="37" t="s">
        <v>114</v>
      </c>
      <c r="H1070" s="37" t="s">
        <v>215</v>
      </c>
      <c r="I1070" s="38">
        <v>1</v>
      </c>
      <c r="J1070" s="38">
        <v>7450</v>
      </c>
      <c r="K1070" s="37" t="s">
        <v>42</v>
      </c>
      <c r="L1070" s="36" t="s">
        <v>1024</v>
      </c>
      <c r="M1070" s="35">
        <v>44194.750358796293</v>
      </c>
      <c r="N1070" s="37" t="s">
        <v>146</v>
      </c>
      <c r="O1070" s="37" t="s">
        <v>147</v>
      </c>
      <c r="P1070" s="145">
        <f t="shared" si="81"/>
        <v>1.0743287036966649</v>
      </c>
      <c r="Q1070" s="34">
        <f t="shared" si="80"/>
        <v>7450</v>
      </c>
      <c r="R1070" s="145">
        <f t="shared" si="82"/>
        <v>0.67603009259259261</v>
      </c>
      <c r="S1070" s="145">
        <f t="shared" si="83"/>
        <v>0.75035879629629632</v>
      </c>
      <c r="T1070" s="172" t="str">
        <f t="shared" si="84"/>
        <v>Lower Valued</v>
      </c>
    </row>
    <row r="1071" spans="1:20">
      <c r="A1071" s="35">
        <v>44193.676030092596</v>
      </c>
      <c r="B1071" s="36" t="s">
        <v>1041</v>
      </c>
      <c r="C1071" s="37" t="s">
        <v>1042</v>
      </c>
      <c r="D1071" s="37" t="s">
        <v>140</v>
      </c>
      <c r="E1071" s="37" t="s">
        <v>141</v>
      </c>
      <c r="F1071" s="37" t="s">
        <v>142</v>
      </c>
      <c r="G1071" s="37" t="s">
        <v>143</v>
      </c>
      <c r="H1071" s="37" t="s">
        <v>202</v>
      </c>
      <c r="I1071" s="38">
        <v>1</v>
      </c>
      <c r="J1071" s="38">
        <v>13600</v>
      </c>
      <c r="K1071" s="37" t="s">
        <v>42</v>
      </c>
      <c r="L1071" s="36" t="s">
        <v>1024</v>
      </c>
      <c r="M1071" s="35">
        <v>44194.750358796293</v>
      </c>
      <c r="N1071" s="37" t="s">
        <v>146</v>
      </c>
      <c r="O1071" s="37" t="s">
        <v>147</v>
      </c>
      <c r="P1071" s="145">
        <f t="shared" si="81"/>
        <v>1.0743287036966649</v>
      </c>
      <c r="Q1071" s="34">
        <f t="shared" si="80"/>
        <v>13600</v>
      </c>
      <c r="R1071" s="145">
        <f t="shared" si="82"/>
        <v>0.67603009259259261</v>
      </c>
      <c r="S1071" s="145">
        <f t="shared" si="83"/>
        <v>0.75035879629629632</v>
      </c>
      <c r="T1071" s="172" t="str">
        <f t="shared" si="84"/>
        <v>High Valued</v>
      </c>
    </row>
    <row r="1072" spans="1:20">
      <c r="A1072" s="35">
        <v>44193.738622685189</v>
      </c>
      <c r="B1072" s="36" t="s">
        <v>426</v>
      </c>
      <c r="C1072" s="37" t="s">
        <v>413</v>
      </c>
      <c r="D1072" s="37" t="s">
        <v>164</v>
      </c>
      <c r="E1072" s="37" t="s">
        <v>167</v>
      </c>
      <c r="F1072" s="37" t="s">
        <v>142</v>
      </c>
      <c r="G1072" s="37" t="s">
        <v>96</v>
      </c>
      <c r="H1072" s="37" t="s">
        <v>169</v>
      </c>
      <c r="I1072" s="38">
        <v>3</v>
      </c>
      <c r="J1072" s="38">
        <v>10650</v>
      </c>
      <c r="K1072" s="37" t="s">
        <v>42</v>
      </c>
      <c r="L1072" s="36" t="s">
        <v>414</v>
      </c>
      <c r="M1072" s="35">
        <v>44194.770555555559</v>
      </c>
      <c r="N1072" s="37" t="s">
        <v>295</v>
      </c>
      <c r="O1072" s="37" t="s">
        <v>54</v>
      </c>
      <c r="P1072" s="145">
        <f t="shared" si="81"/>
        <v>1.0319328703699284</v>
      </c>
      <c r="Q1072" s="34">
        <f t="shared" si="80"/>
        <v>31950</v>
      </c>
      <c r="R1072" s="145">
        <f t="shared" si="82"/>
        <v>0.73862268518518526</v>
      </c>
      <c r="S1072" s="145">
        <f t="shared" si="83"/>
        <v>0.77055555555555555</v>
      </c>
      <c r="T1072" s="172" t="str">
        <f t="shared" si="84"/>
        <v>High Valued</v>
      </c>
    </row>
    <row r="1073" spans="1:20">
      <c r="A1073" s="35">
        <v>44193.330578703702</v>
      </c>
      <c r="B1073" s="36" t="s">
        <v>593</v>
      </c>
      <c r="C1073" s="37" t="s">
        <v>537</v>
      </c>
      <c r="D1073" s="37" t="s">
        <v>140</v>
      </c>
      <c r="E1073" s="37" t="s">
        <v>141</v>
      </c>
      <c r="F1073" s="37" t="s">
        <v>142</v>
      </c>
      <c r="G1073" s="37" t="s">
        <v>143</v>
      </c>
      <c r="H1073" s="37" t="s">
        <v>199</v>
      </c>
      <c r="I1073" s="38">
        <v>3</v>
      </c>
      <c r="J1073" s="38">
        <v>9200</v>
      </c>
      <c r="K1073" s="37" t="s">
        <v>42</v>
      </c>
      <c r="L1073" s="36" t="s">
        <v>586</v>
      </c>
      <c r="M1073" s="35">
        <v>44194.871157407404</v>
      </c>
      <c r="N1073" s="37" t="s">
        <v>146</v>
      </c>
      <c r="O1073" s="37" t="s">
        <v>147</v>
      </c>
      <c r="P1073" s="145">
        <f t="shared" si="81"/>
        <v>1.5405787037016125</v>
      </c>
      <c r="Q1073" s="34">
        <f t="shared" si="80"/>
        <v>27600</v>
      </c>
      <c r="R1073" s="145">
        <f t="shared" si="82"/>
        <v>0.33057870370370374</v>
      </c>
      <c r="S1073" s="145">
        <f t="shared" si="83"/>
        <v>0.87115740740740744</v>
      </c>
      <c r="T1073" s="172" t="str">
        <f t="shared" si="84"/>
        <v>High Valued</v>
      </c>
    </row>
    <row r="1074" spans="1:20">
      <c r="A1074" s="35">
        <v>44193.330578703702</v>
      </c>
      <c r="B1074" s="36" t="s">
        <v>593</v>
      </c>
      <c r="C1074" s="37" t="s">
        <v>537</v>
      </c>
      <c r="D1074" s="37" t="s">
        <v>140</v>
      </c>
      <c r="E1074" s="37" t="s">
        <v>214</v>
      </c>
      <c r="F1074" s="37" t="s">
        <v>142</v>
      </c>
      <c r="G1074" s="37" t="s">
        <v>114</v>
      </c>
      <c r="H1074" s="37" t="s">
        <v>215</v>
      </c>
      <c r="I1074" s="38">
        <v>1</v>
      </c>
      <c r="J1074" s="38">
        <v>7450</v>
      </c>
      <c r="K1074" s="37" t="s">
        <v>42</v>
      </c>
      <c r="L1074" s="36" t="s">
        <v>586</v>
      </c>
      <c r="M1074" s="35">
        <v>44194.871157407404</v>
      </c>
      <c r="N1074" s="37" t="s">
        <v>146</v>
      </c>
      <c r="O1074" s="37" t="s">
        <v>147</v>
      </c>
      <c r="P1074" s="145">
        <f t="shared" si="81"/>
        <v>1.5405787037016125</v>
      </c>
      <c r="Q1074" s="34">
        <f t="shared" si="80"/>
        <v>7450</v>
      </c>
      <c r="R1074" s="145">
        <f t="shared" si="82"/>
        <v>0.33057870370370374</v>
      </c>
      <c r="S1074" s="145">
        <f t="shared" si="83"/>
        <v>0.87115740740740744</v>
      </c>
      <c r="T1074" s="172" t="str">
        <f t="shared" si="84"/>
        <v>Lower Valued</v>
      </c>
    </row>
    <row r="1075" spans="1:20">
      <c r="A1075" s="35">
        <v>44193.330578703702</v>
      </c>
      <c r="B1075" s="36" t="s">
        <v>593</v>
      </c>
      <c r="C1075" s="37" t="s">
        <v>537</v>
      </c>
      <c r="D1075" s="37" t="s">
        <v>39</v>
      </c>
      <c r="E1075" s="37" t="s">
        <v>40</v>
      </c>
      <c r="F1075" s="37" t="s">
        <v>142</v>
      </c>
      <c r="G1075" s="37" t="s">
        <v>41</v>
      </c>
      <c r="H1075" s="37" t="s">
        <v>76</v>
      </c>
      <c r="I1075" s="38">
        <v>10</v>
      </c>
      <c r="J1075" s="38">
        <v>2080</v>
      </c>
      <c r="K1075" s="37" t="s">
        <v>42</v>
      </c>
      <c r="L1075" s="36" t="s">
        <v>586</v>
      </c>
      <c r="M1075" s="35">
        <v>44194.871157407404</v>
      </c>
      <c r="N1075" s="37" t="s">
        <v>146</v>
      </c>
      <c r="O1075" s="37" t="s">
        <v>147</v>
      </c>
      <c r="P1075" s="145">
        <f t="shared" si="81"/>
        <v>1.5405787037016125</v>
      </c>
      <c r="Q1075" s="34">
        <f t="shared" si="80"/>
        <v>20800</v>
      </c>
      <c r="R1075" s="145">
        <f t="shared" si="82"/>
        <v>0.33057870370370374</v>
      </c>
      <c r="S1075" s="145">
        <f t="shared" si="83"/>
        <v>0.87115740740740744</v>
      </c>
      <c r="T1075" s="172" t="str">
        <f t="shared" si="84"/>
        <v>High Valued</v>
      </c>
    </row>
    <row r="1076" spans="1:20">
      <c r="A1076" s="35">
        <v>44193.982685185183</v>
      </c>
      <c r="B1076" s="36" t="s">
        <v>870</v>
      </c>
      <c r="C1076" s="37" t="s">
        <v>869</v>
      </c>
      <c r="D1076" s="37" t="s">
        <v>187</v>
      </c>
      <c r="E1076" s="37" t="s">
        <v>188</v>
      </c>
      <c r="F1076" s="37" t="s">
        <v>142</v>
      </c>
      <c r="G1076" s="37" t="s">
        <v>143</v>
      </c>
      <c r="H1076" s="37" t="s">
        <v>189</v>
      </c>
      <c r="I1076" s="38">
        <v>4</v>
      </c>
      <c r="J1076" s="38">
        <v>9050</v>
      </c>
      <c r="K1076" s="37" t="s">
        <v>42</v>
      </c>
      <c r="L1076" s="36" t="s">
        <v>864</v>
      </c>
      <c r="M1076" s="35">
        <v>44195.387569444443</v>
      </c>
      <c r="N1076" s="37" t="s">
        <v>146</v>
      </c>
      <c r="O1076" s="37" t="s">
        <v>54</v>
      </c>
      <c r="P1076" s="145">
        <f t="shared" si="81"/>
        <v>1.4048842592601432</v>
      </c>
      <c r="Q1076" s="34">
        <f t="shared" si="80"/>
        <v>36200</v>
      </c>
      <c r="R1076" s="145">
        <f t="shared" si="82"/>
        <v>0.98268518518518511</v>
      </c>
      <c r="S1076" s="145">
        <f t="shared" si="83"/>
        <v>0.38756944444444441</v>
      </c>
      <c r="T1076" s="172" t="str">
        <f t="shared" si="84"/>
        <v>High Valued</v>
      </c>
    </row>
    <row r="1077" spans="1:20">
      <c r="A1077" s="35">
        <v>44194.617777777778</v>
      </c>
      <c r="B1077" s="36" t="s">
        <v>828</v>
      </c>
      <c r="C1077" s="37" t="s">
        <v>425</v>
      </c>
      <c r="D1077" s="37" t="s">
        <v>164</v>
      </c>
      <c r="E1077" s="37" t="s">
        <v>167</v>
      </c>
      <c r="F1077" s="37" t="s">
        <v>142</v>
      </c>
      <c r="G1077" s="37" t="s">
        <v>96</v>
      </c>
      <c r="H1077" s="37" t="s">
        <v>169</v>
      </c>
      <c r="I1077" s="38">
        <v>3</v>
      </c>
      <c r="J1077" s="38">
        <v>10650</v>
      </c>
      <c r="K1077" s="37" t="s">
        <v>42</v>
      </c>
      <c r="L1077" s="36" t="s">
        <v>829</v>
      </c>
      <c r="M1077" s="35">
        <v>44195.397905092592</v>
      </c>
      <c r="N1077" s="37" t="s">
        <v>295</v>
      </c>
      <c r="O1077" s="37" t="s">
        <v>54</v>
      </c>
      <c r="P1077" s="145">
        <f t="shared" si="81"/>
        <v>0.78012731481430819</v>
      </c>
      <c r="Q1077" s="34">
        <f t="shared" si="80"/>
        <v>31950</v>
      </c>
      <c r="R1077" s="145">
        <f t="shared" si="82"/>
        <v>0.61777777777777776</v>
      </c>
      <c r="S1077" s="145">
        <f t="shared" si="83"/>
        <v>0.3979050925925926</v>
      </c>
      <c r="T1077" s="172" t="str">
        <f t="shared" si="84"/>
        <v>High Valued</v>
      </c>
    </row>
    <row r="1078" spans="1:20">
      <c r="A1078" s="35">
        <v>44194.645821759259</v>
      </c>
      <c r="B1078" s="36" t="s">
        <v>1157</v>
      </c>
      <c r="C1078" s="37" t="s">
        <v>1158</v>
      </c>
      <c r="D1078" s="37" t="s">
        <v>94</v>
      </c>
      <c r="E1078" s="37" t="s">
        <v>95</v>
      </c>
      <c r="F1078" s="37" t="s">
        <v>142</v>
      </c>
      <c r="G1078" s="37" t="s">
        <v>96</v>
      </c>
      <c r="H1078" s="37" t="s">
        <v>170</v>
      </c>
      <c r="I1078" s="38">
        <v>1</v>
      </c>
      <c r="J1078" s="38">
        <v>6750</v>
      </c>
      <c r="K1078" s="37" t="s">
        <v>42</v>
      </c>
      <c r="L1078" s="36" t="s">
        <v>1155</v>
      </c>
      <c r="M1078" s="35">
        <v>44195.410555555558</v>
      </c>
      <c r="N1078" s="37" t="s">
        <v>146</v>
      </c>
      <c r="O1078" s="37" t="s">
        <v>147</v>
      </c>
      <c r="P1078" s="145">
        <f t="shared" si="81"/>
        <v>0.76473379629896954</v>
      </c>
      <c r="Q1078" s="34">
        <f t="shared" si="80"/>
        <v>6750</v>
      </c>
      <c r="R1078" s="145">
        <f t="shared" si="82"/>
        <v>0.64582175925925933</v>
      </c>
      <c r="S1078" s="145">
        <f t="shared" si="83"/>
        <v>0.41055555555555556</v>
      </c>
      <c r="T1078" s="172" t="str">
        <f t="shared" si="84"/>
        <v>Lower Valued</v>
      </c>
    </row>
    <row r="1079" spans="1:20">
      <c r="A1079" s="35">
        <v>44194.645821759259</v>
      </c>
      <c r="B1079" s="36" t="s">
        <v>1157</v>
      </c>
      <c r="C1079" s="37" t="s">
        <v>1158</v>
      </c>
      <c r="D1079" s="37" t="s">
        <v>39</v>
      </c>
      <c r="E1079" s="37" t="s">
        <v>40</v>
      </c>
      <c r="F1079" s="37" t="s">
        <v>142</v>
      </c>
      <c r="G1079" s="37" t="s">
        <v>41</v>
      </c>
      <c r="H1079" s="37" t="s">
        <v>76</v>
      </c>
      <c r="I1079" s="38">
        <v>2</v>
      </c>
      <c r="J1079" s="38">
        <v>2080</v>
      </c>
      <c r="K1079" s="37" t="s">
        <v>42</v>
      </c>
      <c r="L1079" s="36" t="s">
        <v>1155</v>
      </c>
      <c r="M1079" s="35">
        <v>44195.410555555558</v>
      </c>
      <c r="N1079" s="37" t="s">
        <v>146</v>
      </c>
      <c r="O1079" s="37" t="s">
        <v>147</v>
      </c>
      <c r="P1079" s="145">
        <f t="shared" si="81"/>
        <v>0.76473379629896954</v>
      </c>
      <c r="Q1079" s="34">
        <f t="shared" si="80"/>
        <v>4160</v>
      </c>
      <c r="R1079" s="145">
        <f t="shared" si="82"/>
        <v>0.64582175925925933</v>
      </c>
      <c r="S1079" s="145">
        <f t="shared" si="83"/>
        <v>0.41055555555555556</v>
      </c>
      <c r="T1079" s="172" t="str">
        <f t="shared" si="84"/>
        <v>Lower Valued</v>
      </c>
    </row>
    <row r="1080" spans="1:20">
      <c r="A1080" s="35">
        <v>44194.645833333336</v>
      </c>
      <c r="B1080" s="36" t="s">
        <v>1157</v>
      </c>
      <c r="C1080" s="37" t="s">
        <v>1158</v>
      </c>
      <c r="D1080" s="37" t="s">
        <v>187</v>
      </c>
      <c r="E1080" s="37" t="s">
        <v>188</v>
      </c>
      <c r="F1080" s="37" t="s">
        <v>142</v>
      </c>
      <c r="G1080" s="37" t="s">
        <v>143</v>
      </c>
      <c r="H1080" s="37" t="s">
        <v>189</v>
      </c>
      <c r="I1080" s="38">
        <v>1</v>
      </c>
      <c r="J1080" s="38">
        <v>9050</v>
      </c>
      <c r="K1080" s="37" t="s">
        <v>42</v>
      </c>
      <c r="L1080" s="36" t="s">
        <v>1155</v>
      </c>
      <c r="M1080" s="35">
        <v>44195.410555555558</v>
      </c>
      <c r="N1080" s="37" t="s">
        <v>146</v>
      </c>
      <c r="O1080" s="37" t="s">
        <v>147</v>
      </c>
      <c r="P1080" s="145">
        <f t="shared" si="81"/>
        <v>0.76472222222218988</v>
      </c>
      <c r="Q1080" s="34">
        <f t="shared" si="80"/>
        <v>9050</v>
      </c>
      <c r="R1080" s="145">
        <f t="shared" si="82"/>
        <v>0.64583333333333337</v>
      </c>
      <c r="S1080" s="145">
        <f t="shared" si="83"/>
        <v>0.41055555555555556</v>
      </c>
      <c r="T1080" s="172" t="str">
        <f t="shared" si="84"/>
        <v>Lower Valued</v>
      </c>
    </row>
    <row r="1081" spans="1:20">
      <c r="A1081" s="35">
        <v>44194.602418981478</v>
      </c>
      <c r="B1081" s="36" t="s">
        <v>1001</v>
      </c>
      <c r="C1081" s="37" t="s">
        <v>604</v>
      </c>
      <c r="D1081" s="37" t="s">
        <v>39</v>
      </c>
      <c r="E1081" s="37" t="s">
        <v>40</v>
      </c>
      <c r="F1081" s="37" t="s">
        <v>142</v>
      </c>
      <c r="G1081" s="37" t="s">
        <v>41</v>
      </c>
      <c r="H1081" s="37" t="s">
        <v>76</v>
      </c>
      <c r="I1081" s="38">
        <v>15</v>
      </c>
      <c r="J1081" s="38">
        <v>2080</v>
      </c>
      <c r="K1081" s="37" t="s">
        <v>42</v>
      </c>
      <c r="L1081" s="36" t="s">
        <v>988</v>
      </c>
      <c r="M1081" s="35">
        <v>44195.455914351849</v>
      </c>
      <c r="N1081" s="37" t="s">
        <v>146</v>
      </c>
      <c r="O1081" s="37" t="s">
        <v>54</v>
      </c>
      <c r="P1081" s="145">
        <f t="shared" si="81"/>
        <v>0.85349537037109258</v>
      </c>
      <c r="Q1081" s="34">
        <f t="shared" si="80"/>
        <v>31200</v>
      </c>
      <c r="R1081" s="145">
        <f t="shared" si="82"/>
        <v>0.60241898148148143</v>
      </c>
      <c r="S1081" s="145">
        <f t="shared" si="83"/>
        <v>0.45591435185185186</v>
      </c>
      <c r="T1081" s="172" t="str">
        <f t="shared" si="84"/>
        <v>High Valued</v>
      </c>
    </row>
    <row r="1082" spans="1:20">
      <c r="A1082" s="35">
        <v>44193.934999999998</v>
      </c>
      <c r="B1082" s="36" t="s">
        <v>1174</v>
      </c>
      <c r="C1082" s="37" t="s">
        <v>115</v>
      </c>
      <c r="D1082" s="37" t="s">
        <v>164</v>
      </c>
      <c r="E1082" s="37" t="s">
        <v>165</v>
      </c>
      <c r="F1082" s="37" t="s">
        <v>142</v>
      </c>
      <c r="G1082" s="37" t="s">
        <v>96</v>
      </c>
      <c r="H1082" s="37" t="s">
        <v>166</v>
      </c>
      <c r="I1082" s="38">
        <v>5</v>
      </c>
      <c r="J1082" s="38">
        <v>3750</v>
      </c>
      <c r="K1082" s="37" t="s">
        <v>42</v>
      </c>
      <c r="L1082" s="36" t="s">
        <v>1173</v>
      </c>
      <c r="M1082" s="35">
        <v>44195.472974537035</v>
      </c>
      <c r="N1082" s="37" t="s">
        <v>146</v>
      </c>
      <c r="O1082" s="37" t="s">
        <v>54</v>
      </c>
      <c r="P1082" s="145">
        <f t="shared" si="81"/>
        <v>1.5379745370373712</v>
      </c>
      <c r="Q1082" s="34">
        <f t="shared" si="80"/>
        <v>18750</v>
      </c>
      <c r="R1082" s="145">
        <f t="shared" si="82"/>
        <v>0.93500000000000005</v>
      </c>
      <c r="S1082" s="145">
        <f t="shared" si="83"/>
        <v>0.47297453703703707</v>
      </c>
      <c r="T1082" s="172" t="str">
        <f t="shared" si="84"/>
        <v>High Valued</v>
      </c>
    </row>
    <row r="1083" spans="1:20">
      <c r="A1083" s="35">
        <v>44193.934999999998</v>
      </c>
      <c r="B1083" s="36" t="s">
        <v>1174</v>
      </c>
      <c r="C1083" s="37" t="s">
        <v>115</v>
      </c>
      <c r="D1083" s="37" t="s">
        <v>164</v>
      </c>
      <c r="E1083" s="37" t="s">
        <v>167</v>
      </c>
      <c r="F1083" s="37" t="s">
        <v>142</v>
      </c>
      <c r="G1083" s="37" t="s">
        <v>96</v>
      </c>
      <c r="H1083" s="37" t="s">
        <v>244</v>
      </c>
      <c r="I1083" s="38">
        <v>1</v>
      </c>
      <c r="J1083" s="38">
        <v>4550</v>
      </c>
      <c r="K1083" s="37" t="s">
        <v>42</v>
      </c>
      <c r="L1083" s="36" t="s">
        <v>1173</v>
      </c>
      <c r="M1083" s="35">
        <v>44195.472974537035</v>
      </c>
      <c r="N1083" s="37" t="s">
        <v>146</v>
      </c>
      <c r="O1083" s="37" t="s">
        <v>54</v>
      </c>
      <c r="P1083" s="145">
        <f t="shared" si="81"/>
        <v>1.5379745370373712</v>
      </c>
      <c r="Q1083" s="34">
        <f t="shared" si="80"/>
        <v>4550</v>
      </c>
      <c r="R1083" s="145">
        <f t="shared" si="82"/>
        <v>0.93500000000000005</v>
      </c>
      <c r="S1083" s="145">
        <f t="shared" si="83"/>
        <v>0.47297453703703707</v>
      </c>
      <c r="T1083" s="172" t="str">
        <f t="shared" si="84"/>
        <v>Lower Valued</v>
      </c>
    </row>
    <row r="1084" spans="1:20">
      <c r="A1084" s="35">
        <v>44193.934999999998</v>
      </c>
      <c r="B1084" s="36" t="s">
        <v>1174</v>
      </c>
      <c r="C1084" s="37" t="s">
        <v>115</v>
      </c>
      <c r="D1084" s="37" t="s">
        <v>140</v>
      </c>
      <c r="E1084" s="37" t="s">
        <v>141</v>
      </c>
      <c r="F1084" s="37" t="s">
        <v>142</v>
      </c>
      <c r="G1084" s="37" t="s">
        <v>143</v>
      </c>
      <c r="H1084" s="37" t="s">
        <v>144</v>
      </c>
      <c r="I1084" s="38">
        <v>1</v>
      </c>
      <c r="J1084" s="38">
        <v>11200</v>
      </c>
      <c r="K1084" s="37" t="s">
        <v>42</v>
      </c>
      <c r="L1084" s="36" t="s">
        <v>1173</v>
      </c>
      <c r="M1084" s="35">
        <v>44195.472974537035</v>
      </c>
      <c r="N1084" s="37" t="s">
        <v>146</v>
      </c>
      <c r="O1084" s="37" t="s">
        <v>54</v>
      </c>
      <c r="P1084" s="145">
        <f t="shared" si="81"/>
        <v>1.5379745370373712</v>
      </c>
      <c r="Q1084" s="34">
        <f t="shared" si="80"/>
        <v>11200</v>
      </c>
      <c r="R1084" s="145">
        <f t="shared" si="82"/>
        <v>0.93500000000000005</v>
      </c>
      <c r="S1084" s="145">
        <f t="shared" si="83"/>
        <v>0.47297453703703707</v>
      </c>
      <c r="T1084" s="172" t="str">
        <f t="shared" si="84"/>
        <v>High Valued</v>
      </c>
    </row>
    <row r="1085" spans="1:20">
      <c r="A1085" s="35">
        <v>44194.69568287037</v>
      </c>
      <c r="B1085" s="36" t="s">
        <v>903</v>
      </c>
      <c r="C1085" s="37" t="s">
        <v>904</v>
      </c>
      <c r="D1085" s="37" t="s">
        <v>164</v>
      </c>
      <c r="E1085" s="37" t="s">
        <v>165</v>
      </c>
      <c r="F1085" s="37" t="s">
        <v>142</v>
      </c>
      <c r="G1085" s="37" t="s">
        <v>96</v>
      </c>
      <c r="H1085" s="37" t="s">
        <v>166</v>
      </c>
      <c r="I1085" s="38">
        <v>2</v>
      </c>
      <c r="J1085" s="38">
        <v>3750</v>
      </c>
      <c r="K1085" s="37" t="s">
        <v>42</v>
      </c>
      <c r="L1085" s="36" t="s">
        <v>900</v>
      </c>
      <c r="M1085" s="35">
        <v>44195.479050925926</v>
      </c>
      <c r="N1085" s="37" t="s">
        <v>146</v>
      </c>
      <c r="O1085" s="37" t="s">
        <v>147</v>
      </c>
      <c r="P1085" s="145">
        <f t="shared" si="81"/>
        <v>0.78336805555591127</v>
      </c>
      <c r="Q1085" s="34">
        <f t="shared" si="80"/>
        <v>7500</v>
      </c>
      <c r="R1085" s="145">
        <f t="shared" si="82"/>
        <v>0.69568287037037047</v>
      </c>
      <c r="S1085" s="145">
        <f t="shared" si="83"/>
        <v>0.47905092592592591</v>
      </c>
      <c r="T1085" s="172" t="str">
        <f t="shared" si="84"/>
        <v>Lower Valued</v>
      </c>
    </row>
    <row r="1086" spans="1:20">
      <c r="A1086" s="35">
        <v>44194.69568287037</v>
      </c>
      <c r="B1086" s="36" t="s">
        <v>903</v>
      </c>
      <c r="C1086" s="37" t="s">
        <v>904</v>
      </c>
      <c r="D1086" s="37" t="s">
        <v>94</v>
      </c>
      <c r="E1086" s="37" t="s">
        <v>95</v>
      </c>
      <c r="F1086" s="37" t="s">
        <v>142</v>
      </c>
      <c r="G1086" s="37" t="s">
        <v>96</v>
      </c>
      <c r="H1086" s="37" t="s">
        <v>170</v>
      </c>
      <c r="I1086" s="38">
        <v>1</v>
      </c>
      <c r="J1086" s="38">
        <v>6750</v>
      </c>
      <c r="K1086" s="37" t="s">
        <v>42</v>
      </c>
      <c r="L1086" s="36" t="s">
        <v>900</v>
      </c>
      <c r="M1086" s="35">
        <v>44195.479050925926</v>
      </c>
      <c r="N1086" s="37" t="s">
        <v>146</v>
      </c>
      <c r="O1086" s="37" t="s">
        <v>147</v>
      </c>
      <c r="P1086" s="145">
        <f t="shared" si="81"/>
        <v>0.78336805555591127</v>
      </c>
      <c r="Q1086" s="34">
        <f t="shared" si="80"/>
        <v>6750</v>
      </c>
      <c r="R1086" s="145">
        <f t="shared" si="82"/>
        <v>0.69568287037037047</v>
      </c>
      <c r="S1086" s="145">
        <f t="shared" si="83"/>
        <v>0.47905092592592591</v>
      </c>
      <c r="T1086" s="172" t="str">
        <f t="shared" si="84"/>
        <v>Lower Valued</v>
      </c>
    </row>
    <row r="1087" spans="1:20">
      <c r="A1087" s="35">
        <v>44194.695694444446</v>
      </c>
      <c r="B1087" s="36" t="s">
        <v>903</v>
      </c>
      <c r="C1087" s="37" t="s">
        <v>904</v>
      </c>
      <c r="D1087" s="37" t="s">
        <v>187</v>
      </c>
      <c r="E1087" s="37" t="s">
        <v>188</v>
      </c>
      <c r="F1087" s="37" t="s">
        <v>142</v>
      </c>
      <c r="G1087" s="37" t="s">
        <v>143</v>
      </c>
      <c r="H1087" s="37" t="s">
        <v>189</v>
      </c>
      <c r="I1087" s="38">
        <v>1</v>
      </c>
      <c r="J1087" s="38">
        <v>9050</v>
      </c>
      <c r="K1087" s="37" t="s">
        <v>42</v>
      </c>
      <c r="L1087" s="36" t="s">
        <v>900</v>
      </c>
      <c r="M1087" s="35">
        <v>44195.479050925926</v>
      </c>
      <c r="N1087" s="37" t="s">
        <v>146</v>
      </c>
      <c r="O1087" s="37" t="s">
        <v>147</v>
      </c>
      <c r="P1087" s="145">
        <f t="shared" si="81"/>
        <v>0.78335648147913162</v>
      </c>
      <c r="Q1087" s="34">
        <f t="shared" si="80"/>
        <v>9050</v>
      </c>
      <c r="R1087" s="145">
        <f t="shared" si="82"/>
        <v>0.69569444444444439</v>
      </c>
      <c r="S1087" s="145">
        <f t="shared" si="83"/>
        <v>0.47905092592592591</v>
      </c>
      <c r="T1087" s="172" t="str">
        <f t="shared" si="84"/>
        <v>Lower Valued</v>
      </c>
    </row>
    <row r="1088" spans="1:20">
      <c r="A1088" s="35">
        <v>44194.713148148148</v>
      </c>
      <c r="B1088" s="36" t="s">
        <v>702</v>
      </c>
      <c r="C1088" s="37" t="s">
        <v>304</v>
      </c>
      <c r="D1088" s="37" t="s">
        <v>140</v>
      </c>
      <c r="E1088" s="37" t="s">
        <v>141</v>
      </c>
      <c r="F1088" s="37" t="s">
        <v>142</v>
      </c>
      <c r="G1088" s="37" t="s">
        <v>143</v>
      </c>
      <c r="H1088" s="37" t="s">
        <v>144</v>
      </c>
      <c r="I1088" s="38">
        <v>1</v>
      </c>
      <c r="J1088" s="38">
        <v>11200</v>
      </c>
      <c r="K1088" s="37" t="s">
        <v>42</v>
      </c>
      <c r="L1088" s="36" t="s">
        <v>691</v>
      </c>
      <c r="M1088" s="35">
        <v>44195.532199074078</v>
      </c>
      <c r="N1088" s="37" t="s">
        <v>146</v>
      </c>
      <c r="O1088" s="37" t="s">
        <v>147</v>
      </c>
      <c r="P1088" s="145">
        <f t="shared" si="81"/>
        <v>0.81905092592933215</v>
      </c>
      <c r="Q1088" s="34">
        <f t="shared" si="80"/>
        <v>11200</v>
      </c>
      <c r="R1088" s="145">
        <f t="shared" si="82"/>
        <v>0.7131481481481482</v>
      </c>
      <c r="S1088" s="145">
        <f t="shared" si="83"/>
        <v>0.53219907407407407</v>
      </c>
      <c r="T1088" s="172" t="str">
        <f t="shared" si="84"/>
        <v>High Valued</v>
      </c>
    </row>
    <row r="1089" spans="1:20">
      <c r="A1089" s="35">
        <v>44194.713159722225</v>
      </c>
      <c r="B1089" s="36" t="s">
        <v>702</v>
      </c>
      <c r="C1089" s="37" t="s">
        <v>304</v>
      </c>
      <c r="D1089" s="37" t="s">
        <v>164</v>
      </c>
      <c r="E1089" s="37" t="s">
        <v>165</v>
      </c>
      <c r="F1089" s="37" t="s">
        <v>142</v>
      </c>
      <c r="G1089" s="37" t="s">
        <v>96</v>
      </c>
      <c r="H1089" s="37" t="s">
        <v>166</v>
      </c>
      <c r="I1089" s="38">
        <v>6</v>
      </c>
      <c r="J1089" s="38">
        <v>3750</v>
      </c>
      <c r="K1089" s="37" t="s">
        <v>42</v>
      </c>
      <c r="L1089" s="36" t="s">
        <v>691</v>
      </c>
      <c r="M1089" s="35">
        <v>44195.532199074078</v>
      </c>
      <c r="N1089" s="37" t="s">
        <v>146</v>
      </c>
      <c r="O1089" s="37" t="s">
        <v>147</v>
      </c>
      <c r="P1089" s="145">
        <f t="shared" si="81"/>
        <v>0.8190393518525525</v>
      </c>
      <c r="Q1089" s="34">
        <f t="shared" si="80"/>
        <v>22500</v>
      </c>
      <c r="R1089" s="145">
        <f t="shared" si="82"/>
        <v>0.71315972222222224</v>
      </c>
      <c r="S1089" s="145">
        <f t="shared" si="83"/>
        <v>0.53219907407407407</v>
      </c>
      <c r="T1089" s="172" t="str">
        <f t="shared" si="84"/>
        <v>High Valued</v>
      </c>
    </row>
    <row r="1090" spans="1:20">
      <c r="A1090" s="35">
        <v>44194.362372685187</v>
      </c>
      <c r="B1090" s="36" t="s">
        <v>242</v>
      </c>
      <c r="C1090" s="37" t="s">
        <v>243</v>
      </c>
      <c r="D1090" s="37" t="s">
        <v>164</v>
      </c>
      <c r="E1090" s="37" t="s">
        <v>167</v>
      </c>
      <c r="F1090" s="37" t="s">
        <v>142</v>
      </c>
      <c r="G1090" s="37" t="s">
        <v>96</v>
      </c>
      <c r="H1090" s="37" t="s">
        <v>244</v>
      </c>
      <c r="I1090" s="38">
        <v>5</v>
      </c>
      <c r="J1090" s="38">
        <v>4550</v>
      </c>
      <c r="K1090" s="37" t="s">
        <v>42</v>
      </c>
      <c r="L1090" s="36" t="s">
        <v>190</v>
      </c>
      <c r="M1090" s="35">
        <v>44195.541030092594</v>
      </c>
      <c r="N1090" s="37" t="s">
        <v>146</v>
      </c>
      <c r="O1090" s="37" t="s">
        <v>54</v>
      </c>
      <c r="P1090" s="145">
        <f t="shared" si="81"/>
        <v>1.1786574074067175</v>
      </c>
      <c r="Q1090" s="34">
        <f t="shared" ref="Q1090:Q1153" si="85">J1090*I1090</f>
        <v>22750</v>
      </c>
      <c r="R1090" s="145">
        <f t="shared" si="82"/>
        <v>0.36237268518518517</v>
      </c>
      <c r="S1090" s="145">
        <f t="shared" si="83"/>
        <v>0.5410300925925926</v>
      </c>
      <c r="T1090" s="172" t="str">
        <f t="shared" si="84"/>
        <v>High Valued</v>
      </c>
    </row>
    <row r="1091" spans="1:20">
      <c r="A1091" s="35">
        <v>44194.362372685187</v>
      </c>
      <c r="B1091" s="36" t="s">
        <v>242</v>
      </c>
      <c r="C1091" s="37" t="s">
        <v>243</v>
      </c>
      <c r="D1091" s="37" t="s">
        <v>164</v>
      </c>
      <c r="E1091" s="37" t="s">
        <v>165</v>
      </c>
      <c r="F1091" s="37" t="s">
        <v>142</v>
      </c>
      <c r="G1091" s="37" t="s">
        <v>96</v>
      </c>
      <c r="H1091" s="37" t="s">
        <v>166</v>
      </c>
      <c r="I1091" s="38">
        <v>5</v>
      </c>
      <c r="J1091" s="38">
        <v>3750</v>
      </c>
      <c r="K1091" s="37" t="s">
        <v>42</v>
      </c>
      <c r="L1091" s="36" t="s">
        <v>190</v>
      </c>
      <c r="M1091" s="35">
        <v>44195.541030092594</v>
      </c>
      <c r="N1091" s="37" t="s">
        <v>146</v>
      </c>
      <c r="O1091" s="37" t="s">
        <v>54</v>
      </c>
      <c r="P1091" s="145">
        <f t="shared" ref="P1091:P1154" si="86">IF(M1091="","00:00:00",M1091-A1091)</f>
        <v>1.1786574074067175</v>
      </c>
      <c r="Q1091" s="34">
        <f t="shared" si="85"/>
        <v>18750</v>
      </c>
      <c r="R1091" s="145">
        <f t="shared" ref="R1091:R1154" si="87">TIMEVALUE(TEXT(A1091,"HH:MM:SS"))</f>
        <v>0.36237268518518517</v>
      </c>
      <c r="S1091" s="145">
        <f t="shared" ref="S1091:S1154" si="88">IF(M1091="","-",TIMEVALUE(TEXT(M1091,"HH:MM:SS")))</f>
        <v>0.5410300925925926</v>
      </c>
      <c r="T1091" s="172" t="str">
        <f t="shared" ref="T1091:T1154" si="89">IF(Q1091 &gt; 10000, "High Valued", "Lower Valued")</f>
        <v>High Valued</v>
      </c>
    </row>
    <row r="1092" spans="1:20">
      <c r="A1092" s="35">
        <v>44194.717372685183</v>
      </c>
      <c r="B1092" s="36" t="s">
        <v>1308</v>
      </c>
      <c r="C1092" s="37" t="s">
        <v>258</v>
      </c>
      <c r="D1092" s="37" t="s">
        <v>164</v>
      </c>
      <c r="E1092" s="37" t="s">
        <v>167</v>
      </c>
      <c r="F1092" s="37" t="s">
        <v>142</v>
      </c>
      <c r="G1092" s="37" t="s">
        <v>96</v>
      </c>
      <c r="H1092" s="37" t="s">
        <v>169</v>
      </c>
      <c r="I1092" s="38">
        <v>3</v>
      </c>
      <c r="J1092" s="38">
        <v>10650</v>
      </c>
      <c r="K1092" s="37" t="s">
        <v>42</v>
      </c>
      <c r="L1092" s="36" t="s">
        <v>1378</v>
      </c>
      <c r="M1092" s="35">
        <v>44195.555636574078</v>
      </c>
      <c r="N1092" s="37" t="s">
        <v>146</v>
      </c>
      <c r="O1092" s="37" t="s">
        <v>147</v>
      </c>
      <c r="P1092" s="145">
        <f t="shared" si="86"/>
        <v>0.83826388889428927</v>
      </c>
      <c r="Q1092" s="34">
        <f t="shared" si="85"/>
        <v>31950</v>
      </c>
      <c r="R1092" s="145">
        <f t="shared" si="87"/>
        <v>0.71737268518518515</v>
      </c>
      <c r="S1092" s="145">
        <f t="shared" si="88"/>
        <v>0.55563657407407407</v>
      </c>
      <c r="T1092" s="172" t="str">
        <f t="shared" si="89"/>
        <v>High Valued</v>
      </c>
    </row>
    <row r="1093" spans="1:20">
      <c r="A1093" s="35">
        <v>44194.630439814813</v>
      </c>
      <c r="B1093" s="36" t="s">
        <v>245</v>
      </c>
      <c r="C1093" s="37" t="s">
        <v>246</v>
      </c>
      <c r="D1093" s="37" t="s">
        <v>164</v>
      </c>
      <c r="E1093" s="37" t="s">
        <v>167</v>
      </c>
      <c r="F1093" s="37" t="s">
        <v>142</v>
      </c>
      <c r="G1093" s="37" t="s">
        <v>96</v>
      </c>
      <c r="H1093" s="37" t="s">
        <v>169</v>
      </c>
      <c r="I1093" s="38">
        <v>10</v>
      </c>
      <c r="J1093" s="38">
        <v>10650</v>
      </c>
      <c r="K1093" s="37" t="s">
        <v>42</v>
      </c>
      <c r="L1093" s="36" t="s">
        <v>190</v>
      </c>
      <c r="M1093" s="35">
        <v>44195.590682870374</v>
      </c>
      <c r="N1093" s="37" t="s">
        <v>146</v>
      </c>
      <c r="O1093" s="37" t="s">
        <v>54</v>
      </c>
      <c r="P1093" s="145">
        <f t="shared" si="86"/>
        <v>0.96024305556056788</v>
      </c>
      <c r="Q1093" s="34">
        <f t="shared" si="85"/>
        <v>106500</v>
      </c>
      <c r="R1093" s="145">
        <f t="shared" si="87"/>
        <v>0.63043981481481481</v>
      </c>
      <c r="S1093" s="145">
        <f t="shared" si="88"/>
        <v>0.59068287037037037</v>
      </c>
      <c r="T1093" s="172" t="str">
        <f t="shared" si="89"/>
        <v>High Valued</v>
      </c>
    </row>
    <row r="1094" spans="1:20">
      <c r="A1094" s="35">
        <v>44193.845833333333</v>
      </c>
      <c r="B1094" s="36" t="s">
        <v>460</v>
      </c>
      <c r="C1094" s="37" t="s">
        <v>368</v>
      </c>
      <c r="D1094" s="37" t="s">
        <v>171</v>
      </c>
      <c r="E1094" s="37" t="s">
        <v>172</v>
      </c>
      <c r="F1094" s="37" t="s">
        <v>142</v>
      </c>
      <c r="G1094" s="37" t="s">
        <v>96</v>
      </c>
      <c r="H1094" s="37" t="s">
        <v>174</v>
      </c>
      <c r="I1094" s="38">
        <v>5</v>
      </c>
      <c r="J1094" s="38">
        <v>7800</v>
      </c>
      <c r="K1094" s="37" t="s">
        <v>42</v>
      </c>
      <c r="L1094" s="36" t="s">
        <v>450</v>
      </c>
      <c r="M1094" s="35">
        <v>44195.654999999999</v>
      </c>
      <c r="N1094" s="37" t="s">
        <v>295</v>
      </c>
      <c r="O1094" s="37" t="s">
        <v>54</v>
      </c>
      <c r="P1094" s="145">
        <f t="shared" si="86"/>
        <v>1.8091666666659876</v>
      </c>
      <c r="Q1094" s="34">
        <f t="shared" si="85"/>
        <v>39000</v>
      </c>
      <c r="R1094" s="145">
        <f t="shared" si="87"/>
        <v>0.84583333333333333</v>
      </c>
      <c r="S1094" s="145">
        <f t="shared" si="88"/>
        <v>0.65500000000000003</v>
      </c>
      <c r="T1094" s="172" t="str">
        <f t="shared" si="89"/>
        <v>High Valued</v>
      </c>
    </row>
    <row r="1095" spans="1:20">
      <c r="A1095" s="35">
        <v>44194.356122685182</v>
      </c>
      <c r="B1095" s="36" t="s">
        <v>554</v>
      </c>
      <c r="C1095" s="37" t="s">
        <v>551</v>
      </c>
      <c r="D1095" s="37" t="s">
        <v>140</v>
      </c>
      <c r="E1095" s="37" t="s">
        <v>141</v>
      </c>
      <c r="F1095" s="37" t="s">
        <v>142</v>
      </c>
      <c r="G1095" s="37" t="s">
        <v>143</v>
      </c>
      <c r="H1095" s="37" t="s">
        <v>199</v>
      </c>
      <c r="I1095" s="38">
        <v>3</v>
      </c>
      <c r="J1095" s="38">
        <v>9200</v>
      </c>
      <c r="K1095" s="37" t="s">
        <v>42</v>
      </c>
      <c r="L1095" s="36" t="s">
        <v>539</v>
      </c>
      <c r="M1095" s="35">
        <v>44195.714791666665</v>
      </c>
      <c r="N1095" s="37" t="s">
        <v>146</v>
      </c>
      <c r="O1095" s="37" t="s">
        <v>147</v>
      </c>
      <c r="P1095" s="145">
        <f t="shared" si="86"/>
        <v>1.3586689814837882</v>
      </c>
      <c r="Q1095" s="34">
        <f t="shared" si="85"/>
        <v>27600</v>
      </c>
      <c r="R1095" s="145">
        <f t="shared" si="87"/>
        <v>0.35612268518518514</v>
      </c>
      <c r="S1095" s="145">
        <f t="shared" si="88"/>
        <v>0.71479166666666671</v>
      </c>
      <c r="T1095" s="172" t="str">
        <f t="shared" si="89"/>
        <v>High Valued</v>
      </c>
    </row>
    <row r="1096" spans="1:20">
      <c r="A1096" s="35">
        <v>44194.356122685182</v>
      </c>
      <c r="B1096" s="36" t="s">
        <v>554</v>
      </c>
      <c r="C1096" s="37" t="s">
        <v>551</v>
      </c>
      <c r="D1096" s="37" t="s">
        <v>164</v>
      </c>
      <c r="E1096" s="37" t="s">
        <v>167</v>
      </c>
      <c r="F1096" s="37" t="s">
        <v>142</v>
      </c>
      <c r="G1096" s="37" t="s">
        <v>96</v>
      </c>
      <c r="H1096" s="37" t="s">
        <v>169</v>
      </c>
      <c r="I1096" s="38">
        <v>1</v>
      </c>
      <c r="J1096" s="38">
        <v>10650</v>
      </c>
      <c r="K1096" s="37" t="s">
        <v>42</v>
      </c>
      <c r="L1096" s="36" t="s">
        <v>539</v>
      </c>
      <c r="M1096" s="35">
        <v>44195.714791666665</v>
      </c>
      <c r="N1096" s="37" t="s">
        <v>146</v>
      </c>
      <c r="O1096" s="37" t="s">
        <v>147</v>
      </c>
      <c r="P1096" s="145">
        <f t="shared" si="86"/>
        <v>1.3586689814837882</v>
      </c>
      <c r="Q1096" s="34">
        <f t="shared" si="85"/>
        <v>10650</v>
      </c>
      <c r="R1096" s="145">
        <f t="shared" si="87"/>
        <v>0.35612268518518514</v>
      </c>
      <c r="S1096" s="145">
        <f t="shared" si="88"/>
        <v>0.71479166666666671</v>
      </c>
      <c r="T1096" s="172" t="str">
        <f t="shared" si="89"/>
        <v>High Valued</v>
      </c>
    </row>
    <row r="1097" spans="1:20">
      <c r="A1097" s="35">
        <v>44194.356122685182</v>
      </c>
      <c r="B1097" s="36" t="s">
        <v>554</v>
      </c>
      <c r="C1097" s="37" t="s">
        <v>551</v>
      </c>
      <c r="D1097" s="37" t="s">
        <v>164</v>
      </c>
      <c r="E1097" s="37" t="s">
        <v>165</v>
      </c>
      <c r="F1097" s="37" t="s">
        <v>142</v>
      </c>
      <c r="G1097" s="37" t="s">
        <v>96</v>
      </c>
      <c r="H1097" s="37" t="s">
        <v>166</v>
      </c>
      <c r="I1097" s="38">
        <v>1</v>
      </c>
      <c r="J1097" s="38">
        <v>3750</v>
      </c>
      <c r="K1097" s="37" t="s">
        <v>42</v>
      </c>
      <c r="L1097" s="36" t="s">
        <v>539</v>
      </c>
      <c r="M1097" s="35">
        <v>44195.714791666665</v>
      </c>
      <c r="N1097" s="37" t="s">
        <v>146</v>
      </c>
      <c r="O1097" s="37" t="s">
        <v>147</v>
      </c>
      <c r="P1097" s="145">
        <f t="shared" si="86"/>
        <v>1.3586689814837882</v>
      </c>
      <c r="Q1097" s="34">
        <f t="shared" si="85"/>
        <v>3750</v>
      </c>
      <c r="R1097" s="145">
        <f t="shared" si="87"/>
        <v>0.35612268518518514</v>
      </c>
      <c r="S1097" s="145">
        <f t="shared" si="88"/>
        <v>0.71479166666666671</v>
      </c>
      <c r="T1097" s="172" t="str">
        <f t="shared" si="89"/>
        <v>Lower Valued</v>
      </c>
    </row>
    <row r="1098" spans="1:20">
      <c r="A1098" s="35">
        <v>44193.818599537037</v>
      </c>
      <c r="B1098" s="36" t="s">
        <v>543</v>
      </c>
      <c r="C1098" s="37" t="s">
        <v>413</v>
      </c>
      <c r="D1098" s="37" t="s">
        <v>39</v>
      </c>
      <c r="E1098" s="37" t="s">
        <v>40</v>
      </c>
      <c r="F1098" s="37" t="s">
        <v>142</v>
      </c>
      <c r="G1098" s="37" t="s">
        <v>41</v>
      </c>
      <c r="H1098" s="37" t="s">
        <v>76</v>
      </c>
      <c r="I1098" s="38">
        <v>5</v>
      </c>
      <c r="J1098" s="38">
        <v>2080</v>
      </c>
      <c r="K1098" s="37" t="s">
        <v>42</v>
      </c>
      <c r="L1098" s="36" t="s">
        <v>539</v>
      </c>
      <c r="M1098" s="35">
        <v>44195.781053240738</v>
      </c>
      <c r="N1098" s="37" t="s">
        <v>295</v>
      </c>
      <c r="O1098" s="37" t="s">
        <v>54</v>
      </c>
      <c r="P1098" s="145">
        <f t="shared" si="86"/>
        <v>1.9624537037016125</v>
      </c>
      <c r="Q1098" s="34">
        <f t="shared" si="85"/>
        <v>10400</v>
      </c>
      <c r="R1098" s="145">
        <f t="shared" si="87"/>
        <v>0.81859953703703703</v>
      </c>
      <c r="S1098" s="145">
        <f t="shared" si="88"/>
        <v>0.78105324074074067</v>
      </c>
      <c r="T1098" s="172" t="str">
        <f t="shared" si="89"/>
        <v>High Valued</v>
      </c>
    </row>
    <row r="1099" spans="1:20">
      <c r="A1099" s="35">
        <v>44193.818599537037</v>
      </c>
      <c r="B1099" s="36" t="s">
        <v>543</v>
      </c>
      <c r="C1099" s="37" t="s">
        <v>413</v>
      </c>
      <c r="D1099" s="37" t="s">
        <v>164</v>
      </c>
      <c r="E1099" s="37" t="s">
        <v>167</v>
      </c>
      <c r="F1099" s="37" t="s">
        <v>142</v>
      </c>
      <c r="G1099" s="37" t="s">
        <v>96</v>
      </c>
      <c r="H1099" s="37" t="s">
        <v>169</v>
      </c>
      <c r="I1099" s="38">
        <v>2</v>
      </c>
      <c r="J1099" s="38">
        <v>10650</v>
      </c>
      <c r="K1099" s="37" t="s">
        <v>42</v>
      </c>
      <c r="L1099" s="36" t="s">
        <v>539</v>
      </c>
      <c r="M1099" s="35">
        <v>44195.781053240738</v>
      </c>
      <c r="N1099" s="37" t="s">
        <v>295</v>
      </c>
      <c r="O1099" s="37" t="s">
        <v>54</v>
      </c>
      <c r="P1099" s="145">
        <f t="shared" si="86"/>
        <v>1.9624537037016125</v>
      </c>
      <c r="Q1099" s="34">
        <f t="shared" si="85"/>
        <v>21300</v>
      </c>
      <c r="R1099" s="145">
        <f t="shared" si="87"/>
        <v>0.81859953703703703</v>
      </c>
      <c r="S1099" s="145">
        <f t="shared" si="88"/>
        <v>0.78105324074074067</v>
      </c>
      <c r="T1099" s="172" t="str">
        <f t="shared" si="89"/>
        <v>High Valued</v>
      </c>
    </row>
    <row r="1100" spans="1:20">
      <c r="A1100" s="35">
        <v>44195.026817129627</v>
      </c>
      <c r="B1100" s="36" t="s">
        <v>977</v>
      </c>
      <c r="C1100" s="37" t="s">
        <v>243</v>
      </c>
      <c r="D1100" s="37" t="s">
        <v>187</v>
      </c>
      <c r="E1100" s="37" t="s">
        <v>188</v>
      </c>
      <c r="F1100" s="37" t="s">
        <v>142</v>
      </c>
      <c r="G1100" s="37" t="s">
        <v>143</v>
      </c>
      <c r="H1100" s="37" t="s">
        <v>189</v>
      </c>
      <c r="I1100" s="38">
        <v>1</v>
      </c>
      <c r="J1100" s="38">
        <v>9050</v>
      </c>
      <c r="K1100" s="37" t="s">
        <v>42</v>
      </c>
      <c r="L1100" s="36" t="s">
        <v>941</v>
      </c>
      <c r="M1100" s="35">
        <v>44196.335578703707</v>
      </c>
      <c r="N1100" s="37" t="s">
        <v>146</v>
      </c>
      <c r="O1100" s="37" t="s">
        <v>54</v>
      </c>
      <c r="P1100" s="145">
        <f t="shared" si="86"/>
        <v>1.3087615740805632</v>
      </c>
      <c r="Q1100" s="34">
        <f t="shared" si="85"/>
        <v>9050</v>
      </c>
      <c r="R1100" s="145">
        <f t="shared" si="87"/>
        <v>2.6817129629629632E-2</v>
      </c>
      <c r="S1100" s="145">
        <f t="shared" si="88"/>
        <v>0.33557870370370368</v>
      </c>
      <c r="T1100" s="172" t="str">
        <f t="shared" si="89"/>
        <v>Lower Valued</v>
      </c>
    </row>
    <row r="1101" spans="1:20">
      <c r="A1101" s="35">
        <v>44194.838437500002</v>
      </c>
      <c r="B1101" s="36" t="s">
        <v>1248</v>
      </c>
      <c r="C1101" s="37" t="s">
        <v>825</v>
      </c>
      <c r="D1101" s="37" t="s">
        <v>94</v>
      </c>
      <c r="E1101" s="37" t="s">
        <v>95</v>
      </c>
      <c r="F1101" s="37" t="s">
        <v>142</v>
      </c>
      <c r="G1101" s="37" t="s">
        <v>96</v>
      </c>
      <c r="H1101" s="37" t="s">
        <v>170</v>
      </c>
      <c r="I1101" s="38">
        <v>1</v>
      </c>
      <c r="J1101" s="38">
        <v>6750</v>
      </c>
      <c r="K1101" s="37" t="s">
        <v>42</v>
      </c>
      <c r="L1101" s="36" t="s">
        <v>1247</v>
      </c>
      <c r="M1101" s="35">
        <v>44196.427418981482</v>
      </c>
      <c r="N1101" s="37" t="s">
        <v>146</v>
      </c>
      <c r="O1101" s="37" t="s">
        <v>54</v>
      </c>
      <c r="P1101" s="145">
        <f t="shared" si="86"/>
        <v>1.5889814814800047</v>
      </c>
      <c r="Q1101" s="34">
        <f t="shared" si="85"/>
        <v>6750</v>
      </c>
      <c r="R1101" s="145">
        <f t="shared" si="87"/>
        <v>0.83843749999999995</v>
      </c>
      <c r="S1101" s="145">
        <f t="shared" si="88"/>
        <v>0.4274189814814815</v>
      </c>
      <c r="T1101" s="172" t="str">
        <f t="shared" si="89"/>
        <v>Lower Valued</v>
      </c>
    </row>
    <row r="1102" spans="1:20">
      <c r="A1102" s="35">
        <v>44194.838437500002</v>
      </c>
      <c r="B1102" s="36" t="s">
        <v>1248</v>
      </c>
      <c r="C1102" s="37" t="s">
        <v>825</v>
      </c>
      <c r="D1102" s="37" t="s">
        <v>39</v>
      </c>
      <c r="E1102" s="37" t="s">
        <v>40</v>
      </c>
      <c r="F1102" s="37" t="s">
        <v>142</v>
      </c>
      <c r="G1102" s="37" t="s">
        <v>41</v>
      </c>
      <c r="H1102" s="37" t="s">
        <v>76</v>
      </c>
      <c r="I1102" s="38">
        <v>2</v>
      </c>
      <c r="J1102" s="38">
        <v>2080</v>
      </c>
      <c r="K1102" s="37" t="s">
        <v>42</v>
      </c>
      <c r="L1102" s="36" t="s">
        <v>1247</v>
      </c>
      <c r="M1102" s="35">
        <v>44196.427418981482</v>
      </c>
      <c r="N1102" s="37" t="s">
        <v>146</v>
      </c>
      <c r="O1102" s="37" t="s">
        <v>54</v>
      </c>
      <c r="P1102" s="145">
        <f t="shared" si="86"/>
        <v>1.5889814814800047</v>
      </c>
      <c r="Q1102" s="34">
        <f t="shared" si="85"/>
        <v>4160</v>
      </c>
      <c r="R1102" s="145">
        <f t="shared" si="87"/>
        <v>0.83843749999999995</v>
      </c>
      <c r="S1102" s="145">
        <f t="shared" si="88"/>
        <v>0.4274189814814815</v>
      </c>
      <c r="T1102" s="172" t="str">
        <f t="shared" si="89"/>
        <v>Lower Valued</v>
      </c>
    </row>
    <row r="1103" spans="1:20">
      <c r="A1103" s="35">
        <v>44194.838437500002</v>
      </c>
      <c r="B1103" s="36" t="s">
        <v>1248</v>
      </c>
      <c r="C1103" s="37" t="s">
        <v>825</v>
      </c>
      <c r="D1103" s="37" t="s">
        <v>164</v>
      </c>
      <c r="E1103" s="37" t="s">
        <v>165</v>
      </c>
      <c r="F1103" s="37" t="s">
        <v>142</v>
      </c>
      <c r="G1103" s="37" t="s">
        <v>96</v>
      </c>
      <c r="H1103" s="37" t="s">
        <v>166</v>
      </c>
      <c r="I1103" s="38">
        <v>1</v>
      </c>
      <c r="J1103" s="38">
        <v>3750</v>
      </c>
      <c r="K1103" s="37" t="s">
        <v>42</v>
      </c>
      <c r="L1103" s="36" t="s">
        <v>1247</v>
      </c>
      <c r="M1103" s="35">
        <v>44196.427418981482</v>
      </c>
      <c r="N1103" s="37" t="s">
        <v>146</v>
      </c>
      <c r="O1103" s="37" t="s">
        <v>54</v>
      </c>
      <c r="P1103" s="145">
        <f t="shared" si="86"/>
        <v>1.5889814814800047</v>
      </c>
      <c r="Q1103" s="34">
        <f t="shared" si="85"/>
        <v>3750</v>
      </c>
      <c r="R1103" s="145">
        <f t="shared" si="87"/>
        <v>0.83843749999999995</v>
      </c>
      <c r="S1103" s="145">
        <f t="shared" si="88"/>
        <v>0.4274189814814815</v>
      </c>
      <c r="T1103" s="172" t="str">
        <f t="shared" si="89"/>
        <v>Lower Valued</v>
      </c>
    </row>
    <row r="1104" spans="1:20">
      <c r="A1104" s="35">
        <v>44195.719826388886</v>
      </c>
      <c r="B1104" s="36" t="s">
        <v>736</v>
      </c>
      <c r="C1104" s="37" t="s">
        <v>115</v>
      </c>
      <c r="D1104" s="37" t="s">
        <v>94</v>
      </c>
      <c r="E1104" s="37" t="s">
        <v>95</v>
      </c>
      <c r="F1104" s="37" t="s">
        <v>142</v>
      </c>
      <c r="G1104" s="37" t="s">
        <v>96</v>
      </c>
      <c r="H1104" s="37" t="s">
        <v>98</v>
      </c>
      <c r="I1104" s="38">
        <v>2</v>
      </c>
      <c r="J1104" s="38">
        <v>8500</v>
      </c>
      <c r="K1104" s="37" t="s">
        <v>42</v>
      </c>
      <c r="L1104" s="36" t="s">
        <v>729</v>
      </c>
      <c r="M1104" s="35">
        <v>44196.455034722225</v>
      </c>
      <c r="N1104" s="37" t="s">
        <v>146</v>
      </c>
      <c r="O1104" s="37" t="s">
        <v>54</v>
      </c>
      <c r="P1104" s="145">
        <f t="shared" si="86"/>
        <v>0.73520833333896007</v>
      </c>
      <c r="Q1104" s="34">
        <f t="shared" si="85"/>
        <v>17000</v>
      </c>
      <c r="R1104" s="145">
        <f t="shared" si="87"/>
        <v>0.71982638888888895</v>
      </c>
      <c r="S1104" s="145">
        <f t="shared" si="88"/>
        <v>0.45503472222222219</v>
      </c>
      <c r="T1104" s="172" t="str">
        <f t="shared" si="89"/>
        <v>High Valued</v>
      </c>
    </row>
    <row r="1105" spans="1:20">
      <c r="A1105" s="35">
        <v>44194.850706018522</v>
      </c>
      <c r="B1105" s="36" t="s">
        <v>1149</v>
      </c>
      <c r="C1105" s="37" t="s">
        <v>1150</v>
      </c>
      <c r="D1105" s="37" t="s">
        <v>94</v>
      </c>
      <c r="E1105" s="37" t="s">
        <v>95</v>
      </c>
      <c r="F1105" s="37" t="s">
        <v>142</v>
      </c>
      <c r="G1105" s="37" t="s">
        <v>96</v>
      </c>
      <c r="H1105" s="37" t="s">
        <v>170</v>
      </c>
      <c r="I1105" s="38">
        <v>2</v>
      </c>
      <c r="J1105" s="38">
        <v>6750</v>
      </c>
      <c r="K1105" s="37" t="s">
        <v>42</v>
      </c>
      <c r="L1105" s="36" t="s">
        <v>1148</v>
      </c>
      <c r="M1105" s="35">
        <v>44196.456261574072</v>
      </c>
      <c r="N1105" s="37" t="s">
        <v>146</v>
      </c>
      <c r="O1105" s="37" t="s">
        <v>147</v>
      </c>
      <c r="P1105" s="145">
        <f t="shared" si="86"/>
        <v>1.6055555555503815</v>
      </c>
      <c r="Q1105" s="34">
        <f t="shared" si="85"/>
        <v>13500</v>
      </c>
      <c r="R1105" s="145">
        <f t="shared" si="87"/>
        <v>0.85070601851851846</v>
      </c>
      <c r="S1105" s="145">
        <f t="shared" si="88"/>
        <v>0.45626157407407408</v>
      </c>
      <c r="T1105" s="172" t="str">
        <f t="shared" si="89"/>
        <v>High Valued</v>
      </c>
    </row>
    <row r="1106" spans="1:20">
      <c r="A1106" s="35">
        <v>44194.850706018522</v>
      </c>
      <c r="B1106" s="36" t="s">
        <v>1149</v>
      </c>
      <c r="C1106" s="37" t="s">
        <v>1150</v>
      </c>
      <c r="D1106" s="37" t="s">
        <v>171</v>
      </c>
      <c r="E1106" s="37" t="s">
        <v>172</v>
      </c>
      <c r="F1106" s="37" t="s">
        <v>142</v>
      </c>
      <c r="G1106" s="37" t="s">
        <v>96</v>
      </c>
      <c r="H1106" s="37" t="s">
        <v>173</v>
      </c>
      <c r="I1106" s="38">
        <v>1</v>
      </c>
      <c r="J1106" s="38">
        <v>8500</v>
      </c>
      <c r="K1106" s="37" t="s">
        <v>42</v>
      </c>
      <c r="L1106" s="36" t="s">
        <v>1148</v>
      </c>
      <c r="M1106" s="35">
        <v>44196.456261574072</v>
      </c>
      <c r="N1106" s="37" t="s">
        <v>146</v>
      </c>
      <c r="O1106" s="37" t="s">
        <v>147</v>
      </c>
      <c r="P1106" s="145">
        <f t="shared" si="86"/>
        <v>1.6055555555503815</v>
      </c>
      <c r="Q1106" s="34">
        <f t="shared" si="85"/>
        <v>8500</v>
      </c>
      <c r="R1106" s="145">
        <f t="shared" si="87"/>
        <v>0.85070601851851846</v>
      </c>
      <c r="S1106" s="145">
        <f t="shared" si="88"/>
        <v>0.45626157407407408</v>
      </c>
      <c r="T1106" s="172" t="str">
        <f t="shared" si="89"/>
        <v>Lower Valued</v>
      </c>
    </row>
    <row r="1107" spans="1:20">
      <c r="A1107" s="35">
        <v>44194.850706018522</v>
      </c>
      <c r="B1107" s="36" t="s">
        <v>1149</v>
      </c>
      <c r="C1107" s="37" t="s">
        <v>1150</v>
      </c>
      <c r="D1107" s="37" t="s">
        <v>352</v>
      </c>
      <c r="E1107" s="37" t="s">
        <v>353</v>
      </c>
      <c r="F1107" s="37" t="s">
        <v>142</v>
      </c>
      <c r="G1107" s="37" t="s">
        <v>308</v>
      </c>
      <c r="H1107" s="37" t="s">
        <v>355</v>
      </c>
      <c r="I1107" s="38">
        <v>2</v>
      </c>
      <c r="J1107" s="38">
        <v>1050</v>
      </c>
      <c r="K1107" s="37" t="s">
        <v>42</v>
      </c>
      <c r="L1107" s="36" t="s">
        <v>1148</v>
      </c>
      <c r="M1107" s="35">
        <v>44196.456261574072</v>
      </c>
      <c r="N1107" s="37" t="s">
        <v>146</v>
      </c>
      <c r="O1107" s="37" t="s">
        <v>147</v>
      </c>
      <c r="P1107" s="145">
        <f t="shared" si="86"/>
        <v>1.6055555555503815</v>
      </c>
      <c r="Q1107" s="34">
        <f t="shared" si="85"/>
        <v>2100</v>
      </c>
      <c r="R1107" s="145">
        <f t="shared" si="87"/>
        <v>0.85070601851851846</v>
      </c>
      <c r="S1107" s="145">
        <f t="shared" si="88"/>
        <v>0.45626157407407408</v>
      </c>
      <c r="T1107" s="172" t="str">
        <f t="shared" si="89"/>
        <v>Lower Valued</v>
      </c>
    </row>
    <row r="1108" spans="1:20">
      <c r="A1108" s="35">
        <v>44194.850706018522</v>
      </c>
      <c r="B1108" s="36" t="s">
        <v>1149</v>
      </c>
      <c r="C1108" s="37" t="s">
        <v>1150</v>
      </c>
      <c r="D1108" s="37" t="s">
        <v>164</v>
      </c>
      <c r="E1108" s="37" t="s">
        <v>167</v>
      </c>
      <c r="F1108" s="37" t="s">
        <v>142</v>
      </c>
      <c r="G1108" s="37" t="s">
        <v>96</v>
      </c>
      <c r="H1108" s="37" t="s">
        <v>169</v>
      </c>
      <c r="I1108" s="38">
        <v>1</v>
      </c>
      <c r="J1108" s="38">
        <v>10650</v>
      </c>
      <c r="K1108" s="37" t="s">
        <v>42</v>
      </c>
      <c r="L1108" s="36" t="s">
        <v>1148</v>
      </c>
      <c r="M1108" s="35">
        <v>44196.456261574072</v>
      </c>
      <c r="N1108" s="37" t="s">
        <v>146</v>
      </c>
      <c r="O1108" s="37" t="s">
        <v>147</v>
      </c>
      <c r="P1108" s="145">
        <f t="shared" si="86"/>
        <v>1.6055555555503815</v>
      </c>
      <c r="Q1108" s="34">
        <f t="shared" si="85"/>
        <v>10650</v>
      </c>
      <c r="R1108" s="145">
        <f t="shared" si="87"/>
        <v>0.85070601851851846</v>
      </c>
      <c r="S1108" s="145">
        <f t="shared" si="88"/>
        <v>0.45626157407407408</v>
      </c>
      <c r="T1108" s="172" t="str">
        <f t="shared" si="89"/>
        <v>High Valued</v>
      </c>
    </row>
    <row r="1109" spans="1:20">
      <c r="A1109" s="35">
        <v>44194.850706018522</v>
      </c>
      <c r="B1109" s="36" t="s">
        <v>1149</v>
      </c>
      <c r="C1109" s="37" t="s">
        <v>1150</v>
      </c>
      <c r="D1109" s="37" t="s">
        <v>164</v>
      </c>
      <c r="E1109" s="37" t="s">
        <v>167</v>
      </c>
      <c r="F1109" s="37" t="s">
        <v>142</v>
      </c>
      <c r="G1109" s="37" t="s">
        <v>96</v>
      </c>
      <c r="H1109" s="37" t="s">
        <v>244</v>
      </c>
      <c r="I1109" s="38">
        <v>1</v>
      </c>
      <c r="J1109" s="38">
        <v>4550</v>
      </c>
      <c r="K1109" s="37" t="s">
        <v>42</v>
      </c>
      <c r="L1109" s="36" t="s">
        <v>1148</v>
      </c>
      <c r="M1109" s="35">
        <v>44196.456261574072</v>
      </c>
      <c r="N1109" s="37" t="s">
        <v>146</v>
      </c>
      <c r="O1109" s="37" t="s">
        <v>147</v>
      </c>
      <c r="P1109" s="145">
        <f t="shared" si="86"/>
        <v>1.6055555555503815</v>
      </c>
      <c r="Q1109" s="34">
        <f t="shared" si="85"/>
        <v>4550</v>
      </c>
      <c r="R1109" s="145">
        <f t="shared" si="87"/>
        <v>0.85070601851851846</v>
      </c>
      <c r="S1109" s="145">
        <f t="shared" si="88"/>
        <v>0.45626157407407408</v>
      </c>
      <c r="T1109" s="172" t="str">
        <f t="shared" si="89"/>
        <v>Lower Valued</v>
      </c>
    </row>
    <row r="1110" spans="1:20">
      <c r="A1110" s="35">
        <v>44194.850706018522</v>
      </c>
      <c r="B1110" s="36" t="s">
        <v>1149</v>
      </c>
      <c r="C1110" s="37" t="s">
        <v>1150</v>
      </c>
      <c r="D1110" s="37" t="s">
        <v>164</v>
      </c>
      <c r="E1110" s="37" t="s">
        <v>165</v>
      </c>
      <c r="F1110" s="37" t="s">
        <v>142</v>
      </c>
      <c r="G1110" s="37" t="s">
        <v>96</v>
      </c>
      <c r="H1110" s="37" t="s">
        <v>166</v>
      </c>
      <c r="I1110" s="38">
        <v>2</v>
      </c>
      <c r="J1110" s="38">
        <v>3750</v>
      </c>
      <c r="K1110" s="37" t="s">
        <v>42</v>
      </c>
      <c r="L1110" s="36" t="s">
        <v>1148</v>
      </c>
      <c r="M1110" s="35">
        <v>44196.456261574072</v>
      </c>
      <c r="N1110" s="37" t="s">
        <v>146</v>
      </c>
      <c r="O1110" s="37" t="s">
        <v>147</v>
      </c>
      <c r="P1110" s="145">
        <f t="shared" si="86"/>
        <v>1.6055555555503815</v>
      </c>
      <c r="Q1110" s="34">
        <f t="shared" si="85"/>
        <v>7500</v>
      </c>
      <c r="R1110" s="145">
        <f t="shared" si="87"/>
        <v>0.85070601851851846</v>
      </c>
      <c r="S1110" s="145">
        <f t="shared" si="88"/>
        <v>0.45626157407407408</v>
      </c>
      <c r="T1110" s="172" t="str">
        <f t="shared" si="89"/>
        <v>Lower Valued</v>
      </c>
    </row>
    <row r="1111" spans="1:20">
      <c r="A1111" s="35">
        <v>44195.478159722225</v>
      </c>
      <c r="B1111" s="36" t="s">
        <v>1043</v>
      </c>
      <c r="C1111" s="37" t="s">
        <v>1042</v>
      </c>
      <c r="D1111" s="37" t="s">
        <v>94</v>
      </c>
      <c r="E1111" s="37" t="s">
        <v>95</v>
      </c>
      <c r="F1111" s="37" t="s">
        <v>142</v>
      </c>
      <c r="G1111" s="37" t="s">
        <v>96</v>
      </c>
      <c r="H1111" s="37" t="s">
        <v>98</v>
      </c>
      <c r="I1111" s="38">
        <v>1</v>
      </c>
      <c r="J1111" s="38">
        <v>8500</v>
      </c>
      <c r="K1111" s="37" t="s">
        <v>42</v>
      </c>
      <c r="L1111" s="36" t="s">
        <v>1024</v>
      </c>
      <c r="M1111" s="35">
        <v>44196.501331018517</v>
      </c>
      <c r="N1111" s="37" t="s">
        <v>146</v>
      </c>
      <c r="O1111" s="37" t="s">
        <v>147</v>
      </c>
      <c r="P1111" s="145">
        <f t="shared" si="86"/>
        <v>1.0231712962922757</v>
      </c>
      <c r="Q1111" s="34">
        <f t="shared" si="85"/>
        <v>8500</v>
      </c>
      <c r="R1111" s="145">
        <f t="shared" si="87"/>
        <v>0.47815972222222225</v>
      </c>
      <c r="S1111" s="145">
        <f t="shared" si="88"/>
        <v>0.50133101851851858</v>
      </c>
      <c r="T1111" s="172" t="str">
        <f t="shared" si="89"/>
        <v>Lower Valued</v>
      </c>
    </row>
    <row r="1112" spans="1:20">
      <c r="A1112" s="35">
        <v>44195.478159722225</v>
      </c>
      <c r="B1112" s="36" t="s">
        <v>1043</v>
      </c>
      <c r="C1112" s="37" t="s">
        <v>1042</v>
      </c>
      <c r="D1112" s="37" t="s">
        <v>140</v>
      </c>
      <c r="E1112" s="37" t="s">
        <v>214</v>
      </c>
      <c r="F1112" s="37" t="s">
        <v>142</v>
      </c>
      <c r="G1112" s="37" t="s">
        <v>114</v>
      </c>
      <c r="H1112" s="37" t="s">
        <v>215</v>
      </c>
      <c r="I1112" s="38">
        <v>1</v>
      </c>
      <c r="J1112" s="38">
        <v>7450</v>
      </c>
      <c r="K1112" s="37" t="s">
        <v>42</v>
      </c>
      <c r="L1112" s="36" t="s">
        <v>1024</v>
      </c>
      <c r="M1112" s="35">
        <v>44196.501331018517</v>
      </c>
      <c r="N1112" s="37" t="s">
        <v>146</v>
      </c>
      <c r="O1112" s="37" t="s">
        <v>147</v>
      </c>
      <c r="P1112" s="145">
        <f t="shared" si="86"/>
        <v>1.0231712962922757</v>
      </c>
      <c r="Q1112" s="34">
        <f t="shared" si="85"/>
        <v>7450</v>
      </c>
      <c r="R1112" s="145">
        <f t="shared" si="87"/>
        <v>0.47815972222222225</v>
      </c>
      <c r="S1112" s="145">
        <f t="shared" si="88"/>
        <v>0.50133101851851858</v>
      </c>
      <c r="T1112" s="172" t="str">
        <f t="shared" si="89"/>
        <v>Lower Valued</v>
      </c>
    </row>
    <row r="1113" spans="1:20">
      <c r="A1113" s="35">
        <v>44195.478159722225</v>
      </c>
      <c r="B1113" s="36" t="s">
        <v>1043</v>
      </c>
      <c r="C1113" s="37" t="s">
        <v>1042</v>
      </c>
      <c r="D1113" s="37" t="s">
        <v>140</v>
      </c>
      <c r="E1113" s="37" t="s">
        <v>141</v>
      </c>
      <c r="F1113" s="37" t="s">
        <v>142</v>
      </c>
      <c r="G1113" s="37" t="s">
        <v>143</v>
      </c>
      <c r="H1113" s="37" t="s">
        <v>202</v>
      </c>
      <c r="I1113" s="38">
        <v>1</v>
      </c>
      <c r="J1113" s="38">
        <v>13600</v>
      </c>
      <c r="K1113" s="37" t="s">
        <v>42</v>
      </c>
      <c r="L1113" s="36" t="s">
        <v>1024</v>
      </c>
      <c r="M1113" s="35">
        <v>44196.501331018517</v>
      </c>
      <c r="N1113" s="37" t="s">
        <v>146</v>
      </c>
      <c r="O1113" s="37" t="s">
        <v>147</v>
      </c>
      <c r="P1113" s="145">
        <f t="shared" si="86"/>
        <v>1.0231712962922757</v>
      </c>
      <c r="Q1113" s="34">
        <f t="shared" si="85"/>
        <v>13600</v>
      </c>
      <c r="R1113" s="145">
        <f t="shared" si="87"/>
        <v>0.47815972222222225</v>
      </c>
      <c r="S1113" s="145">
        <f t="shared" si="88"/>
        <v>0.50133101851851858</v>
      </c>
      <c r="T1113" s="172" t="str">
        <f t="shared" si="89"/>
        <v>High Valued</v>
      </c>
    </row>
    <row r="1114" spans="1:20">
      <c r="A1114" s="35">
        <v>44195.411180555559</v>
      </c>
      <c r="B1114" s="36" t="s">
        <v>546</v>
      </c>
      <c r="C1114" s="37" t="s">
        <v>425</v>
      </c>
      <c r="D1114" s="37" t="s">
        <v>164</v>
      </c>
      <c r="E1114" s="37" t="s">
        <v>167</v>
      </c>
      <c r="F1114" s="37" t="s">
        <v>142</v>
      </c>
      <c r="G1114" s="37" t="s">
        <v>96</v>
      </c>
      <c r="H1114" s="37" t="s">
        <v>169</v>
      </c>
      <c r="I1114" s="38">
        <v>5</v>
      </c>
      <c r="J1114" s="38">
        <v>10650</v>
      </c>
      <c r="K1114" s="37" t="s">
        <v>42</v>
      </c>
      <c r="L1114" s="36" t="s">
        <v>539</v>
      </c>
      <c r="M1114" s="35">
        <v>44196.52851851852</v>
      </c>
      <c r="N1114" s="37" t="s">
        <v>295</v>
      </c>
      <c r="O1114" s="37" t="s">
        <v>54</v>
      </c>
      <c r="P1114" s="145">
        <f t="shared" si="86"/>
        <v>1.1173379629617557</v>
      </c>
      <c r="Q1114" s="34">
        <f t="shared" si="85"/>
        <v>53250</v>
      </c>
      <c r="R1114" s="145">
        <f t="shared" si="87"/>
        <v>0.4111805555555556</v>
      </c>
      <c r="S1114" s="145">
        <f t="shared" si="88"/>
        <v>0.5285185185185185</v>
      </c>
      <c r="T1114" s="172" t="str">
        <f t="shared" si="89"/>
        <v>High Valued</v>
      </c>
    </row>
    <row r="1115" spans="1:20">
      <c r="A1115" s="35">
        <v>44195.611747685187</v>
      </c>
      <c r="B1115" s="36" t="s">
        <v>811</v>
      </c>
      <c r="C1115" s="37" t="s">
        <v>812</v>
      </c>
      <c r="D1115" s="37" t="s">
        <v>164</v>
      </c>
      <c r="E1115" s="37" t="s">
        <v>167</v>
      </c>
      <c r="F1115" s="37" t="s">
        <v>142</v>
      </c>
      <c r="G1115" s="37" t="s">
        <v>96</v>
      </c>
      <c r="H1115" s="37" t="s">
        <v>169</v>
      </c>
      <c r="I1115" s="38">
        <v>1</v>
      </c>
      <c r="J1115" s="38">
        <v>10650</v>
      </c>
      <c r="K1115" s="37" t="s">
        <v>42</v>
      </c>
      <c r="L1115" s="36" t="s">
        <v>795</v>
      </c>
      <c r="M1115" s="35">
        <v>44196.609768518516</v>
      </c>
      <c r="N1115" s="37" t="s">
        <v>146</v>
      </c>
      <c r="O1115" s="37" t="s">
        <v>147</v>
      </c>
      <c r="P1115" s="145">
        <f t="shared" si="86"/>
        <v>0.99802083332906477</v>
      </c>
      <c r="Q1115" s="34">
        <f t="shared" si="85"/>
        <v>10650</v>
      </c>
      <c r="R1115" s="145">
        <f t="shared" si="87"/>
        <v>0.61174768518518519</v>
      </c>
      <c r="S1115" s="145">
        <f t="shared" si="88"/>
        <v>0.60976851851851854</v>
      </c>
      <c r="T1115" s="172" t="str">
        <f t="shared" si="89"/>
        <v>High Valued</v>
      </c>
    </row>
    <row r="1116" spans="1:20">
      <c r="A1116" s="35">
        <v>44195.611747685187</v>
      </c>
      <c r="B1116" s="36" t="s">
        <v>811</v>
      </c>
      <c r="C1116" s="37" t="s">
        <v>812</v>
      </c>
      <c r="D1116" s="37" t="s">
        <v>164</v>
      </c>
      <c r="E1116" s="37" t="s">
        <v>165</v>
      </c>
      <c r="F1116" s="37" t="s">
        <v>142</v>
      </c>
      <c r="G1116" s="37" t="s">
        <v>96</v>
      </c>
      <c r="H1116" s="37" t="s">
        <v>166</v>
      </c>
      <c r="I1116" s="38">
        <v>1</v>
      </c>
      <c r="J1116" s="38">
        <v>3750</v>
      </c>
      <c r="K1116" s="37" t="s">
        <v>42</v>
      </c>
      <c r="L1116" s="36" t="s">
        <v>795</v>
      </c>
      <c r="M1116" s="35">
        <v>44196.609768518516</v>
      </c>
      <c r="N1116" s="37" t="s">
        <v>146</v>
      </c>
      <c r="O1116" s="37" t="s">
        <v>147</v>
      </c>
      <c r="P1116" s="145">
        <f t="shared" si="86"/>
        <v>0.99802083332906477</v>
      </c>
      <c r="Q1116" s="34">
        <f t="shared" si="85"/>
        <v>3750</v>
      </c>
      <c r="R1116" s="145">
        <f t="shared" si="87"/>
        <v>0.61174768518518519</v>
      </c>
      <c r="S1116" s="145">
        <f t="shared" si="88"/>
        <v>0.60976851851851854</v>
      </c>
      <c r="T1116" s="172" t="str">
        <f t="shared" si="89"/>
        <v>Lower Valued</v>
      </c>
    </row>
    <row r="1117" spans="1:20">
      <c r="A1117" s="35">
        <v>44195.611747685187</v>
      </c>
      <c r="B1117" s="36" t="s">
        <v>811</v>
      </c>
      <c r="C1117" s="37" t="s">
        <v>812</v>
      </c>
      <c r="D1117" s="37" t="s">
        <v>164</v>
      </c>
      <c r="E1117" s="37" t="s">
        <v>167</v>
      </c>
      <c r="F1117" s="37" t="s">
        <v>142</v>
      </c>
      <c r="G1117" s="37" t="s">
        <v>96</v>
      </c>
      <c r="H1117" s="37" t="s">
        <v>168</v>
      </c>
      <c r="I1117" s="38">
        <v>1</v>
      </c>
      <c r="J1117" s="38">
        <v>9100</v>
      </c>
      <c r="K1117" s="37" t="s">
        <v>42</v>
      </c>
      <c r="L1117" s="36" t="s">
        <v>795</v>
      </c>
      <c r="M1117" s="35">
        <v>44196.609768518516</v>
      </c>
      <c r="N1117" s="37" t="s">
        <v>146</v>
      </c>
      <c r="O1117" s="37" t="s">
        <v>147</v>
      </c>
      <c r="P1117" s="145">
        <f t="shared" si="86"/>
        <v>0.99802083332906477</v>
      </c>
      <c r="Q1117" s="34">
        <f t="shared" si="85"/>
        <v>9100</v>
      </c>
      <c r="R1117" s="145">
        <f t="shared" si="87"/>
        <v>0.61174768518518519</v>
      </c>
      <c r="S1117" s="145">
        <f t="shared" si="88"/>
        <v>0.60976851851851854</v>
      </c>
      <c r="T1117" s="172" t="str">
        <f t="shared" si="89"/>
        <v>Lower Valued</v>
      </c>
    </row>
    <row r="1118" spans="1:20">
      <c r="A1118" s="35">
        <v>44195.611759259256</v>
      </c>
      <c r="B1118" s="36" t="s">
        <v>811</v>
      </c>
      <c r="C1118" s="37" t="s">
        <v>812</v>
      </c>
      <c r="D1118" s="37" t="s">
        <v>187</v>
      </c>
      <c r="E1118" s="37" t="s">
        <v>188</v>
      </c>
      <c r="F1118" s="37" t="s">
        <v>142</v>
      </c>
      <c r="G1118" s="37" t="s">
        <v>143</v>
      </c>
      <c r="H1118" s="37" t="s">
        <v>189</v>
      </c>
      <c r="I1118" s="38">
        <v>1</v>
      </c>
      <c r="J1118" s="38">
        <v>9050</v>
      </c>
      <c r="K1118" s="37" t="s">
        <v>42</v>
      </c>
      <c r="L1118" s="36" t="s">
        <v>795</v>
      </c>
      <c r="M1118" s="35">
        <v>44196.609768518516</v>
      </c>
      <c r="N1118" s="37" t="s">
        <v>146</v>
      </c>
      <c r="O1118" s="37" t="s">
        <v>147</v>
      </c>
      <c r="P1118" s="145">
        <f t="shared" si="86"/>
        <v>0.99800925925956108</v>
      </c>
      <c r="Q1118" s="34">
        <f t="shared" si="85"/>
        <v>9050</v>
      </c>
      <c r="R1118" s="145">
        <f t="shared" si="87"/>
        <v>0.61175925925925922</v>
      </c>
      <c r="S1118" s="145">
        <f t="shared" si="88"/>
        <v>0.60976851851851854</v>
      </c>
      <c r="T1118" s="172" t="str">
        <f t="shared" si="89"/>
        <v>Lower Valued</v>
      </c>
    </row>
    <row r="1119" spans="1:20">
      <c r="A1119" s="35">
        <v>44195.642118055555</v>
      </c>
      <c r="B1119" s="36" t="s">
        <v>813</v>
      </c>
      <c r="C1119" s="37" t="s">
        <v>390</v>
      </c>
      <c r="D1119" s="37" t="s">
        <v>140</v>
      </c>
      <c r="E1119" s="37" t="s">
        <v>214</v>
      </c>
      <c r="F1119" s="37" t="s">
        <v>142</v>
      </c>
      <c r="G1119" s="37" t="s">
        <v>114</v>
      </c>
      <c r="H1119" s="37" t="s">
        <v>215</v>
      </c>
      <c r="I1119" s="38">
        <v>1</v>
      </c>
      <c r="J1119" s="38">
        <v>7450</v>
      </c>
      <c r="K1119" s="37" t="s">
        <v>42</v>
      </c>
      <c r="L1119" s="36" t="s">
        <v>795</v>
      </c>
      <c r="M1119" s="35">
        <v>44196.702534722222</v>
      </c>
      <c r="N1119" s="37" t="s">
        <v>146</v>
      </c>
      <c r="O1119" s="37" t="s">
        <v>147</v>
      </c>
      <c r="P1119" s="145">
        <f t="shared" si="86"/>
        <v>1.0604166666671517</v>
      </c>
      <c r="Q1119" s="34">
        <f t="shared" si="85"/>
        <v>7450</v>
      </c>
      <c r="R1119" s="145">
        <f t="shared" si="87"/>
        <v>0.64211805555555557</v>
      </c>
      <c r="S1119" s="145">
        <f t="shared" si="88"/>
        <v>0.70253472222222213</v>
      </c>
      <c r="T1119" s="172" t="str">
        <f t="shared" si="89"/>
        <v>Lower Valued</v>
      </c>
    </row>
    <row r="1120" spans="1:20">
      <c r="A1120" s="35">
        <v>44195.642118055555</v>
      </c>
      <c r="B1120" s="36" t="s">
        <v>813</v>
      </c>
      <c r="C1120" s="37" t="s">
        <v>390</v>
      </c>
      <c r="D1120" s="37" t="s">
        <v>164</v>
      </c>
      <c r="E1120" s="37" t="s">
        <v>165</v>
      </c>
      <c r="F1120" s="37" t="s">
        <v>142</v>
      </c>
      <c r="G1120" s="37" t="s">
        <v>96</v>
      </c>
      <c r="H1120" s="37" t="s">
        <v>166</v>
      </c>
      <c r="I1120" s="38">
        <v>2</v>
      </c>
      <c r="J1120" s="38">
        <v>3750</v>
      </c>
      <c r="K1120" s="37" t="s">
        <v>42</v>
      </c>
      <c r="L1120" s="36" t="s">
        <v>795</v>
      </c>
      <c r="M1120" s="35">
        <v>44196.702534722222</v>
      </c>
      <c r="N1120" s="37" t="s">
        <v>146</v>
      </c>
      <c r="O1120" s="37" t="s">
        <v>147</v>
      </c>
      <c r="P1120" s="145">
        <f t="shared" si="86"/>
        <v>1.0604166666671517</v>
      </c>
      <c r="Q1120" s="34">
        <f t="shared" si="85"/>
        <v>7500</v>
      </c>
      <c r="R1120" s="145">
        <f t="shared" si="87"/>
        <v>0.64211805555555557</v>
      </c>
      <c r="S1120" s="145">
        <f t="shared" si="88"/>
        <v>0.70253472222222213</v>
      </c>
      <c r="T1120" s="172" t="str">
        <f t="shared" si="89"/>
        <v>Lower Valued</v>
      </c>
    </row>
    <row r="1121" spans="1:20">
      <c r="A1121" s="35">
        <v>44195.642118055555</v>
      </c>
      <c r="B1121" s="36" t="s">
        <v>813</v>
      </c>
      <c r="C1121" s="37" t="s">
        <v>390</v>
      </c>
      <c r="D1121" s="37" t="s">
        <v>164</v>
      </c>
      <c r="E1121" s="37" t="s">
        <v>167</v>
      </c>
      <c r="F1121" s="37" t="s">
        <v>142</v>
      </c>
      <c r="G1121" s="37" t="s">
        <v>96</v>
      </c>
      <c r="H1121" s="37" t="s">
        <v>244</v>
      </c>
      <c r="I1121" s="38">
        <v>2</v>
      </c>
      <c r="J1121" s="38">
        <v>4550</v>
      </c>
      <c r="K1121" s="37" t="s">
        <v>42</v>
      </c>
      <c r="L1121" s="36" t="s">
        <v>795</v>
      </c>
      <c r="M1121" s="35">
        <v>44196.702534722222</v>
      </c>
      <c r="N1121" s="37" t="s">
        <v>146</v>
      </c>
      <c r="O1121" s="37" t="s">
        <v>147</v>
      </c>
      <c r="P1121" s="145">
        <f t="shared" si="86"/>
        <v>1.0604166666671517</v>
      </c>
      <c r="Q1121" s="34">
        <f t="shared" si="85"/>
        <v>9100</v>
      </c>
      <c r="R1121" s="145">
        <f t="shared" si="87"/>
        <v>0.64211805555555557</v>
      </c>
      <c r="S1121" s="145">
        <f t="shared" si="88"/>
        <v>0.70253472222222213</v>
      </c>
      <c r="T1121" s="172" t="str">
        <f t="shared" si="89"/>
        <v>Lower Valued</v>
      </c>
    </row>
    <row r="1122" spans="1:20">
      <c r="A1122" s="35">
        <v>44195.591527777775</v>
      </c>
      <c r="B1122" s="36" t="s">
        <v>489</v>
      </c>
      <c r="C1122" s="37" t="s">
        <v>477</v>
      </c>
      <c r="D1122" s="37" t="s">
        <v>171</v>
      </c>
      <c r="E1122" s="37" t="s">
        <v>172</v>
      </c>
      <c r="F1122" s="37" t="s">
        <v>142</v>
      </c>
      <c r="G1122" s="37" t="s">
        <v>96</v>
      </c>
      <c r="H1122" s="37" t="s">
        <v>174</v>
      </c>
      <c r="I1122" s="38">
        <v>1</v>
      </c>
      <c r="J1122" s="38">
        <v>7800</v>
      </c>
      <c r="K1122" s="37" t="s">
        <v>42</v>
      </c>
      <c r="L1122" s="36" t="s">
        <v>474</v>
      </c>
      <c r="M1122" s="35">
        <v>44196.722500000003</v>
      </c>
      <c r="N1122" s="37" t="s">
        <v>146</v>
      </c>
      <c r="O1122" s="37" t="s">
        <v>147</v>
      </c>
      <c r="P1122" s="145">
        <f t="shared" si="86"/>
        <v>1.1309722222285927</v>
      </c>
      <c r="Q1122" s="34">
        <f t="shared" si="85"/>
        <v>7800</v>
      </c>
      <c r="R1122" s="145">
        <f t="shared" si="87"/>
        <v>0.59152777777777776</v>
      </c>
      <c r="S1122" s="145">
        <f t="shared" si="88"/>
        <v>0.72250000000000003</v>
      </c>
      <c r="T1122" s="172" t="str">
        <f t="shared" si="89"/>
        <v>Lower Valued</v>
      </c>
    </row>
    <row r="1123" spans="1:20">
      <c r="A1123" s="35">
        <v>44195.591527777775</v>
      </c>
      <c r="B1123" s="36" t="s">
        <v>489</v>
      </c>
      <c r="C1123" s="37" t="s">
        <v>477</v>
      </c>
      <c r="D1123" s="37" t="s">
        <v>94</v>
      </c>
      <c r="E1123" s="37" t="s">
        <v>95</v>
      </c>
      <c r="F1123" s="37" t="s">
        <v>142</v>
      </c>
      <c r="G1123" s="37" t="s">
        <v>96</v>
      </c>
      <c r="H1123" s="37" t="s">
        <v>98</v>
      </c>
      <c r="I1123" s="38">
        <v>1</v>
      </c>
      <c r="J1123" s="38">
        <v>8500</v>
      </c>
      <c r="K1123" s="37" t="s">
        <v>42</v>
      </c>
      <c r="L1123" s="36" t="s">
        <v>474</v>
      </c>
      <c r="M1123" s="35">
        <v>44196.722500000003</v>
      </c>
      <c r="N1123" s="37" t="s">
        <v>146</v>
      </c>
      <c r="O1123" s="37" t="s">
        <v>147</v>
      </c>
      <c r="P1123" s="145">
        <f t="shared" si="86"/>
        <v>1.1309722222285927</v>
      </c>
      <c r="Q1123" s="34">
        <f t="shared" si="85"/>
        <v>8500</v>
      </c>
      <c r="R1123" s="145">
        <f t="shared" si="87"/>
        <v>0.59152777777777776</v>
      </c>
      <c r="S1123" s="145">
        <f t="shared" si="88"/>
        <v>0.72250000000000003</v>
      </c>
      <c r="T1123" s="172" t="str">
        <f t="shared" si="89"/>
        <v>Lower Valued</v>
      </c>
    </row>
    <row r="1124" spans="1:20">
      <c r="A1124" s="35">
        <v>44195.591527777775</v>
      </c>
      <c r="B1124" s="36" t="s">
        <v>489</v>
      </c>
      <c r="C1124" s="37" t="s">
        <v>477</v>
      </c>
      <c r="D1124" s="37" t="s">
        <v>94</v>
      </c>
      <c r="E1124" s="37" t="s">
        <v>95</v>
      </c>
      <c r="F1124" s="37" t="s">
        <v>142</v>
      </c>
      <c r="G1124" s="37" t="s">
        <v>96</v>
      </c>
      <c r="H1124" s="37" t="s">
        <v>170</v>
      </c>
      <c r="I1124" s="38">
        <v>2</v>
      </c>
      <c r="J1124" s="38">
        <v>6750</v>
      </c>
      <c r="K1124" s="37" t="s">
        <v>42</v>
      </c>
      <c r="L1124" s="36" t="s">
        <v>474</v>
      </c>
      <c r="M1124" s="35">
        <v>44196.722500000003</v>
      </c>
      <c r="N1124" s="37" t="s">
        <v>146</v>
      </c>
      <c r="O1124" s="37" t="s">
        <v>147</v>
      </c>
      <c r="P1124" s="145">
        <f t="shared" si="86"/>
        <v>1.1309722222285927</v>
      </c>
      <c r="Q1124" s="34">
        <f t="shared" si="85"/>
        <v>13500</v>
      </c>
      <c r="R1124" s="145">
        <f t="shared" si="87"/>
        <v>0.59152777777777776</v>
      </c>
      <c r="S1124" s="145">
        <f t="shared" si="88"/>
        <v>0.72250000000000003</v>
      </c>
      <c r="T1124" s="172" t="str">
        <f t="shared" si="89"/>
        <v>High Valued</v>
      </c>
    </row>
    <row r="1125" spans="1:20">
      <c r="A1125" s="35">
        <v>44195.591527777775</v>
      </c>
      <c r="B1125" s="36" t="s">
        <v>489</v>
      </c>
      <c r="C1125" s="37" t="s">
        <v>477</v>
      </c>
      <c r="D1125" s="37" t="s">
        <v>140</v>
      </c>
      <c r="E1125" s="37" t="s">
        <v>141</v>
      </c>
      <c r="F1125" s="37" t="s">
        <v>142</v>
      </c>
      <c r="G1125" s="37" t="s">
        <v>143</v>
      </c>
      <c r="H1125" s="37" t="s">
        <v>144</v>
      </c>
      <c r="I1125" s="38">
        <v>1</v>
      </c>
      <c r="J1125" s="38">
        <v>11200</v>
      </c>
      <c r="K1125" s="37" t="s">
        <v>42</v>
      </c>
      <c r="L1125" s="36" t="s">
        <v>474</v>
      </c>
      <c r="M1125" s="35">
        <v>44196.722500000003</v>
      </c>
      <c r="N1125" s="37" t="s">
        <v>146</v>
      </c>
      <c r="O1125" s="37" t="s">
        <v>147</v>
      </c>
      <c r="P1125" s="145">
        <f t="shared" si="86"/>
        <v>1.1309722222285927</v>
      </c>
      <c r="Q1125" s="34">
        <f t="shared" si="85"/>
        <v>11200</v>
      </c>
      <c r="R1125" s="145">
        <f t="shared" si="87"/>
        <v>0.59152777777777776</v>
      </c>
      <c r="S1125" s="145">
        <f t="shared" si="88"/>
        <v>0.72250000000000003</v>
      </c>
      <c r="T1125" s="172" t="str">
        <f t="shared" si="89"/>
        <v>High Valued</v>
      </c>
    </row>
    <row r="1126" spans="1:20">
      <c r="A1126" s="35">
        <v>44195.383136574077</v>
      </c>
      <c r="B1126" s="36" t="s">
        <v>428</v>
      </c>
      <c r="C1126" s="37" t="s">
        <v>413</v>
      </c>
      <c r="D1126" s="37" t="s">
        <v>164</v>
      </c>
      <c r="E1126" s="37" t="s">
        <v>167</v>
      </c>
      <c r="F1126" s="37" t="s">
        <v>142</v>
      </c>
      <c r="G1126" s="37" t="s">
        <v>96</v>
      </c>
      <c r="H1126" s="37" t="s">
        <v>169</v>
      </c>
      <c r="I1126" s="38">
        <v>5</v>
      </c>
      <c r="J1126" s="38">
        <v>10650</v>
      </c>
      <c r="K1126" s="37" t="s">
        <v>42</v>
      </c>
      <c r="L1126" s="36" t="s">
        <v>414</v>
      </c>
      <c r="M1126" s="35">
        <v>44196.844027777777</v>
      </c>
      <c r="N1126" s="37" t="s">
        <v>295</v>
      </c>
      <c r="O1126" s="37" t="s">
        <v>54</v>
      </c>
      <c r="P1126" s="145">
        <f t="shared" si="86"/>
        <v>1.4608912037001573</v>
      </c>
      <c r="Q1126" s="34">
        <f t="shared" si="85"/>
        <v>53250</v>
      </c>
      <c r="R1126" s="145">
        <f t="shared" si="87"/>
        <v>0.38313657407407403</v>
      </c>
      <c r="S1126" s="145">
        <f t="shared" si="88"/>
        <v>0.84402777777777782</v>
      </c>
      <c r="T1126" s="172" t="str">
        <f t="shared" si="89"/>
        <v>High Valued</v>
      </c>
    </row>
    <row r="1127" spans="1:20">
      <c r="A1127" s="35">
        <v>44195.410567129627</v>
      </c>
      <c r="B1127" s="36" t="s">
        <v>1030</v>
      </c>
      <c r="C1127" s="37" t="s">
        <v>1028</v>
      </c>
      <c r="D1127" s="37" t="s">
        <v>140</v>
      </c>
      <c r="E1127" s="37" t="s">
        <v>214</v>
      </c>
      <c r="F1127" s="37" t="s">
        <v>142</v>
      </c>
      <c r="G1127" s="37" t="s">
        <v>114</v>
      </c>
      <c r="H1127" s="37" t="s">
        <v>215</v>
      </c>
      <c r="I1127" s="38">
        <v>2</v>
      </c>
      <c r="J1127" s="38">
        <v>7450</v>
      </c>
      <c r="K1127" s="37" t="s">
        <v>42</v>
      </c>
      <c r="L1127" s="36" t="s">
        <v>1024</v>
      </c>
      <c r="M1127" s="35">
        <v>44197.348043981481</v>
      </c>
      <c r="N1127" s="37" t="s">
        <v>295</v>
      </c>
      <c r="O1127" s="37" t="s">
        <v>147</v>
      </c>
      <c r="P1127" s="145">
        <f t="shared" si="86"/>
        <v>1.9374768518537167</v>
      </c>
      <c r="Q1127" s="34">
        <f t="shared" si="85"/>
        <v>14900</v>
      </c>
      <c r="R1127" s="145">
        <f t="shared" si="87"/>
        <v>0.4105671296296296</v>
      </c>
      <c r="S1127" s="145">
        <f t="shared" si="88"/>
        <v>0.34804398148148147</v>
      </c>
      <c r="T1127" s="172" t="str">
        <f t="shared" si="89"/>
        <v>High Valued</v>
      </c>
    </row>
    <row r="1128" spans="1:20">
      <c r="A1128" s="35">
        <v>44195.410567129627</v>
      </c>
      <c r="B1128" s="36" t="s">
        <v>1030</v>
      </c>
      <c r="C1128" s="37" t="s">
        <v>1028</v>
      </c>
      <c r="D1128" s="37" t="s">
        <v>94</v>
      </c>
      <c r="E1128" s="37" t="s">
        <v>95</v>
      </c>
      <c r="F1128" s="37" t="s">
        <v>142</v>
      </c>
      <c r="G1128" s="37" t="s">
        <v>96</v>
      </c>
      <c r="H1128" s="37" t="s">
        <v>98</v>
      </c>
      <c r="I1128" s="38">
        <v>2</v>
      </c>
      <c r="J1128" s="38">
        <v>8500</v>
      </c>
      <c r="K1128" s="37" t="s">
        <v>42</v>
      </c>
      <c r="L1128" s="36" t="s">
        <v>1024</v>
      </c>
      <c r="M1128" s="35">
        <v>44197.348043981481</v>
      </c>
      <c r="N1128" s="37" t="s">
        <v>295</v>
      </c>
      <c r="O1128" s="37" t="s">
        <v>147</v>
      </c>
      <c r="P1128" s="145">
        <f t="shared" si="86"/>
        <v>1.9374768518537167</v>
      </c>
      <c r="Q1128" s="34">
        <f t="shared" si="85"/>
        <v>17000</v>
      </c>
      <c r="R1128" s="145">
        <f t="shared" si="87"/>
        <v>0.4105671296296296</v>
      </c>
      <c r="S1128" s="145">
        <f t="shared" si="88"/>
        <v>0.34804398148148147</v>
      </c>
      <c r="T1128" s="172" t="str">
        <f t="shared" si="89"/>
        <v>High Valued</v>
      </c>
    </row>
    <row r="1129" spans="1:20">
      <c r="A1129" s="35">
        <v>44195.410578703704</v>
      </c>
      <c r="B1129" s="36" t="s">
        <v>1030</v>
      </c>
      <c r="C1129" s="37" t="s">
        <v>1028</v>
      </c>
      <c r="D1129" s="37" t="s">
        <v>39</v>
      </c>
      <c r="E1129" s="37" t="s">
        <v>40</v>
      </c>
      <c r="F1129" s="37" t="s">
        <v>142</v>
      </c>
      <c r="G1129" s="37" t="s">
        <v>41</v>
      </c>
      <c r="H1129" s="37" t="s">
        <v>76</v>
      </c>
      <c r="I1129" s="38">
        <v>10</v>
      </c>
      <c r="J1129" s="38">
        <v>2080</v>
      </c>
      <c r="K1129" s="37" t="s">
        <v>42</v>
      </c>
      <c r="L1129" s="36" t="s">
        <v>1024</v>
      </c>
      <c r="M1129" s="35">
        <v>44197.348043981481</v>
      </c>
      <c r="N1129" s="37" t="s">
        <v>295</v>
      </c>
      <c r="O1129" s="37" t="s">
        <v>147</v>
      </c>
      <c r="P1129" s="145">
        <f t="shared" si="86"/>
        <v>1.937465277776937</v>
      </c>
      <c r="Q1129" s="34">
        <f t="shared" si="85"/>
        <v>20800</v>
      </c>
      <c r="R1129" s="145">
        <f t="shared" si="87"/>
        <v>0.4105787037037037</v>
      </c>
      <c r="S1129" s="145">
        <f t="shared" si="88"/>
        <v>0.34804398148148147</v>
      </c>
      <c r="T1129" s="172" t="str">
        <f t="shared" si="89"/>
        <v>High Valued</v>
      </c>
    </row>
    <row r="1130" spans="1:20">
      <c r="A1130" s="35">
        <v>44195.576238425929</v>
      </c>
      <c r="B1130" s="36" t="s">
        <v>1031</v>
      </c>
      <c r="C1130" s="37" t="s">
        <v>1028</v>
      </c>
      <c r="D1130" s="37" t="s">
        <v>187</v>
      </c>
      <c r="E1130" s="37" t="s">
        <v>188</v>
      </c>
      <c r="F1130" s="37" t="s">
        <v>142</v>
      </c>
      <c r="G1130" s="37" t="s">
        <v>143</v>
      </c>
      <c r="H1130" s="37" t="s">
        <v>189</v>
      </c>
      <c r="I1130" s="38">
        <v>10</v>
      </c>
      <c r="J1130" s="38">
        <v>9050</v>
      </c>
      <c r="K1130" s="37" t="s">
        <v>42</v>
      </c>
      <c r="L1130" s="36" t="s">
        <v>1024</v>
      </c>
      <c r="M1130" s="35">
        <v>44197.348043981481</v>
      </c>
      <c r="N1130" s="37" t="s">
        <v>295</v>
      </c>
      <c r="O1130" s="37" t="s">
        <v>147</v>
      </c>
      <c r="P1130" s="145">
        <f t="shared" si="86"/>
        <v>1.7718055555524188</v>
      </c>
      <c r="Q1130" s="34">
        <f t="shared" si="85"/>
        <v>90500</v>
      </c>
      <c r="R1130" s="145">
        <f t="shared" si="87"/>
        <v>0.57623842592592589</v>
      </c>
      <c r="S1130" s="145">
        <f t="shared" si="88"/>
        <v>0.34804398148148147</v>
      </c>
      <c r="T1130" s="172" t="str">
        <f t="shared" si="89"/>
        <v>High Valued</v>
      </c>
    </row>
    <row r="1131" spans="1:20">
      <c r="A1131" s="35">
        <v>44196.376643518517</v>
      </c>
      <c r="B1131" s="36" t="s">
        <v>789</v>
      </c>
      <c r="C1131" s="37" t="s">
        <v>491</v>
      </c>
      <c r="D1131" s="37" t="s">
        <v>94</v>
      </c>
      <c r="E1131" s="37" t="s">
        <v>95</v>
      </c>
      <c r="F1131" s="37" t="s">
        <v>142</v>
      </c>
      <c r="G1131" s="37" t="s">
        <v>96</v>
      </c>
      <c r="H1131" s="37" t="s">
        <v>170</v>
      </c>
      <c r="I1131" s="38">
        <v>5</v>
      </c>
      <c r="J1131" s="38">
        <v>6750</v>
      </c>
      <c r="K1131" s="37" t="s">
        <v>42</v>
      </c>
      <c r="L1131" s="36" t="s">
        <v>780</v>
      </c>
      <c r="M1131" s="35">
        <v>44200.355393518519</v>
      </c>
      <c r="N1131" s="37" t="s">
        <v>295</v>
      </c>
      <c r="O1131" s="37" t="s">
        <v>147</v>
      </c>
      <c r="P1131" s="145">
        <f t="shared" si="86"/>
        <v>3.9787500000020373</v>
      </c>
      <c r="Q1131" s="34">
        <f t="shared" si="85"/>
        <v>33750</v>
      </c>
      <c r="R1131" s="145">
        <f t="shared" si="87"/>
        <v>0.37664351851851857</v>
      </c>
      <c r="S1131" s="145">
        <f t="shared" si="88"/>
        <v>0.35539351851851847</v>
      </c>
      <c r="T1131" s="172" t="str">
        <f t="shared" si="89"/>
        <v>High Valued</v>
      </c>
    </row>
    <row r="1132" spans="1:20">
      <c r="A1132" s="35">
        <v>44196.549120370371</v>
      </c>
      <c r="B1132" s="36" t="s">
        <v>980</v>
      </c>
      <c r="C1132" s="37" t="s">
        <v>246</v>
      </c>
      <c r="D1132" s="37" t="s">
        <v>164</v>
      </c>
      <c r="E1132" s="37" t="s">
        <v>167</v>
      </c>
      <c r="F1132" s="37" t="s">
        <v>142</v>
      </c>
      <c r="G1132" s="37" t="s">
        <v>96</v>
      </c>
      <c r="H1132" s="37" t="s">
        <v>169</v>
      </c>
      <c r="I1132" s="38">
        <v>20</v>
      </c>
      <c r="J1132" s="38">
        <v>10650</v>
      </c>
      <c r="K1132" s="37" t="s">
        <v>42</v>
      </c>
      <c r="L1132" s="36" t="s">
        <v>941</v>
      </c>
      <c r="M1132" s="35">
        <v>44200.419236111113</v>
      </c>
      <c r="N1132" s="37" t="s">
        <v>146</v>
      </c>
      <c r="O1132" s="37" t="s">
        <v>54</v>
      </c>
      <c r="P1132" s="145">
        <f t="shared" si="86"/>
        <v>3.870115740741312</v>
      </c>
      <c r="Q1132" s="34">
        <f t="shared" si="85"/>
        <v>213000</v>
      </c>
      <c r="R1132" s="145">
        <f t="shared" si="87"/>
        <v>0.54912037037037031</v>
      </c>
      <c r="S1132" s="145">
        <f t="shared" si="88"/>
        <v>0.41923611111111114</v>
      </c>
      <c r="T1132" s="172" t="str">
        <f t="shared" si="89"/>
        <v>High Valued</v>
      </c>
    </row>
    <row r="1133" spans="1:20">
      <c r="A1133" s="35">
        <v>44196.591516203705</v>
      </c>
      <c r="B1133" s="36" t="s">
        <v>624</v>
      </c>
      <c r="C1133" s="37" t="s">
        <v>623</v>
      </c>
      <c r="D1133" s="37" t="s">
        <v>140</v>
      </c>
      <c r="E1133" s="37" t="s">
        <v>141</v>
      </c>
      <c r="F1133" s="37" t="s">
        <v>142</v>
      </c>
      <c r="G1133" s="37" t="s">
        <v>143</v>
      </c>
      <c r="H1133" s="37" t="s">
        <v>144</v>
      </c>
      <c r="I1133" s="38">
        <v>2</v>
      </c>
      <c r="J1133" s="38">
        <v>11200</v>
      </c>
      <c r="K1133" s="37" t="s">
        <v>42</v>
      </c>
      <c r="L1133" s="36" t="s">
        <v>621</v>
      </c>
      <c r="M1133" s="35">
        <v>44200.443958333337</v>
      </c>
      <c r="N1133" s="37" t="s">
        <v>146</v>
      </c>
      <c r="O1133" s="37" t="s">
        <v>54</v>
      </c>
      <c r="P1133" s="145">
        <f t="shared" si="86"/>
        <v>3.8524421296315268</v>
      </c>
      <c r="Q1133" s="34">
        <f t="shared" si="85"/>
        <v>22400</v>
      </c>
      <c r="R1133" s="145">
        <f t="shared" si="87"/>
        <v>0.59151620370370372</v>
      </c>
      <c r="S1133" s="145">
        <f t="shared" si="88"/>
        <v>0.44395833333333329</v>
      </c>
      <c r="T1133" s="172" t="str">
        <f t="shared" si="89"/>
        <v>High Valued</v>
      </c>
    </row>
    <row r="1134" spans="1:20">
      <c r="A1134" s="35">
        <v>44196.591516203705</v>
      </c>
      <c r="B1134" s="36" t="s">
        <v>624</v>
      </c>
      <c r="C1134" s="37" t="s">
        <v>623</v>
      </c>
      <c r="D1134" s="37" t="s">
        <v>164</v>
      </c>
      <c r="E1134" s="37" t="s">
        <v>165</v>
      </c>
      <c r="F1134" s="37" t="s">
        <v>142</v>
      </c>
      <c r="G1134" s="37" t="s">
        <v>96</v>
      </c>
      <c r="H1134" s="37" t="s">
        <v>166</v>
      </c>
      <c r="I1134" s="38">
        <v>1</v>
      </c>
      <c r="J1134" s="38">
        <v>3750</v>
      </c>
      <c r="K1134" s="37" t="s">
        <v>42</v>
      </c>
      <c r="L1134" s="36" t="s">
        <v>621</v>
      </c>
      <c r="M1134" s="35">
        <v>44200.443958333337</v>
      </c>
      <c r="N1134" s="37" t="s">
        <v>146</v>
      </c>
      <c r="O1134" s="37" t="s">
        <v>54</v>
      </c>
      <c r="P1134" s="145">
        <f t="shared" si="86"/>
        <v>3.8524421296315268</v>
      </c>
      <c r="Q1134" s="34">
        <f t="shared" si="85"/>
        <v>3750</v>
      </c>
      <c r="R1134" s="145">
        <f t="shared" si="87"/>
        <v>0.59151620370370372</v>
      </c>
      <c r="S1134" s="145">
        <f t="shared" si="88"/>
        <v>0.44395833333333329</v>
      </c>
      <c r="T1134" s="172" t="str">
        <f t="shared" si="89"/>
        <v>Lower Valued</v>
      </c>
    </row>
    <row r="1135" spans="1:20">
      <c r="A1135" s="35">
        <v>44195.900312500002</v>
      </c>
      <c r="B1135" s="36" t="s">
        <v>1002</v>
      </c>
      <c r="C1135" s="37" t="s">
        <v>604</v>
      </c>
      <c r="D1135" s="37" t="s">
        <v>164</v>
      </c>
      <c r="E1135" s="37" t="s">
        <v>167</v>
      </c>
      <c r="F1135" s="37" t="s">
        <v>142</v>
      </c>
      <c r="G1135" s="37" t="s">
        <v>96</v>
      </c>
      <c r="H1135" s="37" t="s">
        <v>169</v>
      </c>
      <c r="I1135" s="38">
        <v>4</v>
      </c>
      <c r="J1135" s="38">
        <v>10650</v>
      </c>
      <c r="K1135" s="37" t="s">
        <v>42</v>
      </c>
      <c r="L1135" s="36" t="s">
        <v>988</v>
      </c>
      <c r="M1135" s="35">
        <v>44200.487187500003</v>
      </c>
      <c r="N1135" s="37" t="s">
        <v>146</v>
      </c>
      <c r="O1135" s="37" t="s">
        <v>54</v>
      </c>
      <c r="P1135" s="145">
        <f t="shared" si="86"/>
        <v>4.5868750000008731</v>
      </c>
      <c r="Q1135" s="34">
        <f t="shared" si="85"/>
        <v>42600</v>
      </c>
      <c r="R1135" s="145">
        <f t="shared" si="87"/>
        <v>0.90031250000000007</v>
      </c>
      <c r="S1135" s="145">
        <f t="shared" si="88"/>
        <v>0.48718750000000005</v>
      </c>
      <c r="T1135" s="172" t="str">
        <f t="shared" si="89"/>
        <v>High Valued</v>
      </c>
    </row>
    <row r="1136" spans="1:20">
      <c r="A1136" s="35">
        <v>44196.630208333336</v>
      </c>
      <c r="B1136" s="36" t="s">
        <v>1124</v>
      </c>
      <c r="C1136" s="37" t="s">
        <v>413</v>
      </c>
      <c r="D1136" s="37" t="s">
        <v>164</v>
      </c>
      <c r="E1136" s="37" t="s">
        <v>165</v>
      </c>
      <c r="F1136" s="37" t="s">
        <v>142</v>
      </c>
      <c r="G1136" s="37" t="s">
        <v>96</v>
      </c>
      <c r="H1136" s="37" t="s">
        <v>166</v>
      </c>
      <c r="I1136" s="38">
        <v>70</v>
      </c>
      <c r="J1136" s="38">
        <v>3750</v>
      </c>
      <c r="K1136" s="37" t="s">
        <v>42</v>
      </c>
      <c r="L1136" s="36" t="s">
        <v>1123</v>
      </c>
      <c r="M1136" s="35">
        <v>44200.556909722225</v>
      </c>
      <c r="N1136" s="37" t="s">
        <v>295</v>
      </c>
      <c r="O1136" s="37" t="s">
        <v>54</v>
      </c>
      <c r="P1136" s="145">
        <f t="shared" si="86"/>
        <v>3.9267013888893416</v>
      </c>
      <c r="Q1136" s="34">
        <f t="shared" si="85"/>
        <v>262500</v>
      </c>
      <c r="R1136" s="145">
        <f t="shared" si="87"/>
        <v>0.63020833333333337</v>
      </c>
      <c r="S1136" s="145">
        <f t="shared" si="88"/>
        <v>0.55690972222222224</v>
      </c>
      <c r="T1136" s="172" t="str">
        <f t="shared" si="89"/>
        <v>High Valued</v>
      </c>
    </row>
    <row r="1137" spans="1:20">
      <c r="A1137" s="35">
        <v>44196.635081018518</v>
      </c>
      <c r="B1137" s="36" t="s">
        <v>1125</v>
      </c>
      <c r="C1137" s="37" t="s">
        <v>413</v>
      </c>
      <c r="D1137" s="37" t="s">
        <v>164</v>
      </c>
      <c r="E1137" s="37" t="s">
        <v>167</v>
      </c>
      <c r="F1137" s="37" t="s">
        <v>142</v>
      </c>
      <c r="G1137" s="37" t="s">
        <v>96</v>
      </c>
      <c r="H1137" s="37" t="s">
        <v>244</v>
      </c>
      <c r="I1137" s="38">
        <v>25</v>
      </c>
      <c r="J1137" s="38">
        <v>4550</v>
      </c>
      <c r="K1137" s="37" t="s">
        <v>42</v>
      </c>
      <c r="L1137" s="36" t="s">
        <v>1123</v>
      </c>
      <c r="M1137" s="35">
        <v>44200.556909722225</v>
      </c>
      <c r="N1137" s="37" t="s">
        <v>295</v>
      </c>
      <c r="O1137" s="37" t="s">
        <v>54</v>
      </c>
      <c r="P1137" s="145">
        <f t="shared" si="86"/>
        <v>3.9218287037074333</v>
      </c>
      <c r="Q1137" s="34">
        <f t="shared" si="85"/>
        <v>113750</v>
      </c>
      <c r="R1137" s="145">
        <f t="shared" si="87"/>
        <v>0.6350810185185185</v>
      </c>
      <c r="S1137" s="145">
        <f t="shared" si="88"/>
        <v>0.55690972222222224</v>
      </c>
      <c r="T1137" s="172" t="str">
        <f t="shared" si="89"/>
        <v>High Valued</v>
      </c>
    </row>
    <row r="1138" spans="1:20">
      <c r="A1138" s="35">
        <v>44196.635081018518</v>
      </c>
      <c r="B1138" s="36" t="s">
        <v>1125</v>
      </c>
      <c r="C1138" s="37" t="s">
        <v>413</v>
      </c>
      <c r="D1138" s="37" t="s">
        <v>164</v>
      </c>
      <c r="E1138" s="37" t="s">
        <v>167</v>
      </c>
      <c r="F1138" s="37" t="s">
        <v>142</v>
      </c>
      <c r="G1138" s="37" t="s">
        <v>96</v>
      </c>
      <c r="H1138" s="37" t="s">
        <v>169</v>
      </c>
      <c r="I1138" s="38">
        <v>3</v>
      </c>
      <c r="J1138" s="38">
        <v>10650</v>
      </c>
      <c r="K1138" s="37" t="s">
        <v>42</v>
      </c>
      <c r="L1138" s="36" t="s">
        <v>1123</v>
      </c>
      <c r="M1138" s="35">
        <v>44200.556909722225</v>
      </c>
      <c r="N1138" s="37" t="s">
        <v>295</v>
      </c>
      <c r="O1138" s="37" t="s">
        <v>54</v>
      </c>
      <c r="P1138" s="145">
        <f t="shared" si="86"/>
        <v>3.9218287037074333</v>
      </c>
      <c r="Q1138" s="34">
        <f t="shared" si="85"/>
        <v>31950</v>
      </c>
      <c r="R1138" s="145">
        <f t="shared" si="87"/>
        <v>0.6350810185185185</v>
      </c>
      <c r="S1138" s="145">
        <f t="shared" si="88"/>
        <v>0.55690972222222224</v>
      </c>
      <c r="T1138" s="172" t="str">
        <f t="shared" si="89"/>
        <v>High Valued</v>
      </c>
    </row>
    <row r="1139" spans="1:20">
      <c r="A1139" s="35">
        <v>44196.742465277777</v>
      </c>
      <c r="B1139" s="36" t="s">
        <v>252</v>
      </c>
      <c r="C1139" s="37" t="s">
        <v>186</v>
      </c>
      <c r="D1139" s="37" t="s">
        <v>140</v>
      </c>
      <c r="E1139" s="37" t="s">
        <v>141</v>
      </c>
      <c r="F1139" s="37" t="s">
        <v>142</v>
      </c>
      <c r="G1139" s="37" t="s">
        <v>143</v>
      </c>
      <c r="H1139" s="37" t="s">
        <v>144</v>
      </c>
      <c r="I1139" s="38">
        <v>3</v>
      </c>
      <c r="J1139" s="38">
        <v>11200</v>
      </c>
      <c r="K1139" s="37" t="s">
        <v>42</v>
      </c>
      <c r="L1139" s="36" t="s">
        <v>190</v>
      </c>
      <c r="M1139" s="35">
        <v>44200.568148148152</v>
      </c>
      <c r="N1139" s="37" t="s">
        <v>146</v>
      </c>
      <c r="O1139" s="37" t="s">
        <v>54</v>
      </c>
      <c r="P1139" s="145">
        <f t="shared" si="86"/>
        <v>3.825682870374294</v>
      </c>
      <c r="Q1139" s="34">
        <f t="shared" si="85"/>
        <v>33600</v>
      </c>
      <c r="R1139" s="145">
        <f t="shared" si="87"/>
        <v>0.74246527777777782</v>
      </c>
      <c r="S1139" s="145">
        <f t="shared" si="88"/>
        <v>0.56814814814814818</v>
      </c>
      <c r="T1139" s="172" t="str">
        <f t="shared" si="89"/>
        <v>High Valued</v>
      </c>
    </row>
    <row r="1140" spans="1:20">
      <c r="A1140" s="35">
        <v>44196.498761574076</v>
      </c>
      <c r="B1140" s="36" t="s">
        <v>247</v>
      </c>
      <c r="C1140" s="37" t="s">
        <v>212</v>
      </c>
      <c r="D1140" s="37" t="s">
        <v>94</v>
      </c>
      <c r="E1140" s="37" t="s">
        <v>95</v>
      </c>
      <c r="F1140" s="37" t="s">
        <v>142</v>
      </c>
      <c r="G1140" s="37" t="s">
        <v>96</v>
      </c>
      <c r="H1140" s="37" t="s">
        <v>170</v>
      </c>
      <c r="I1140" s="38">
        <v>10</v>
      </c>
      <c r="J1140" s="38">
        <v>6750</v>
      </c>
      <c r="K1140" s="37" t="s">
        <v>42</v>
      </c>
      <c r="L1140" s="36" t="s">
        <v>190</v>
      </c>
      <c r="M1140" s="35">
        <v>44200.626539351855</v>
      </c>
      <c r="N1140" s="37" t="s">
        <v>146</v>
      </c>
      <c r="O1140" s="37" t="s">
        <v>54</v>
      </c>
      <c r="P1140" s="145">
        <f t="shared" si="86"/>
        <v>4.1277777777795563</v>
      </c>
      <c r="Q1140" s="34">
        <f t="shared" si="85"/>
        <v>67500</v>
      </c>
      <c r="R1140" s="145">
        <f t="shared" si="87"/>
        <v>0.49876157407407407</v>
      </c>
      <c r="S1140" s="145">
        <f t="shared" si="88"/>
        <v>0.62653935185185183</v>
      </c>
      <c r="T1140" s="172" t="str">
        <f t="shared" si="89"/>
        <v>High Valued</v>
      </c>
    </row>
    <row r="1141" spans="1:20">
      <c r="A1141" s="35">
        <v>44196.41746527778</v>
      </c>
      <c r="B1141" s="36" t="s">
        <v>840</v>
      </c>
      <c r="C1141" s="37" t="s">
        <v>841</v>
      </c>
      <c r="D1141" s="37" t="s">
        <v>164</v>
      </c>
      <c r="E1141" s="37" t="s">
        <v>167</v>
      </c>
      <c r="F1141" s="37" t="s">
        <v>142</v>
      </c>
      <c r="G1141" s="37" t="s">
        <v>96</v>
      </c>
      <c r="H1141" s="37" t="s">
        <v>169</v>
      </c>
      <c r="I1141" s="38">
        <v>5</v>
      </c>
      <c r="J1141" s="38">
        <v>10650</v>
      </c>
      <c r="K1141" s="37" t="s">
        <v>42</v>
      </c>
      <c r="L1141" s="36" t="s">
        <v>842</v>
      </c>
      <c r="M1141" s="35">
        <v>44200.776516203703</v>
      </c>
      <c r="N1141" s="37" t="s">
        <v>146</v>
      </c>
      <c r="O1141" s="37" t="s">
        <v>147</v>
      </c>
      <c r="P1141" s="145">
        <f t="shared" si="86"/>
        <v>4.3590509259229293</v>
      </c>
      <c r="Q1141" s="34">
        <f t="shared" si="85"/>
        <v>53250</v>
      </c>
      <c r="R1141" s="145">
        <f t="shared" si="87"/>
        <v>0.41746527777777781</v>
      </c>
      <c r="S1141" s="145">
        <f t="shared" si="88"/>
        <v>0.77651620370370367</v>
      </c>
      <c r="T1141" s="172" t="str">
        <f t="shared" si="89"/>
        <v>High Valued</v>
      </c>
    </row>
    <row r="1142" spans="1:20">
      <c r="A1142" s="35">
        <v>44196.543680555558</v>
      </c>
      <c r="B1142" s="36" t="s">
        <v>1121</v>
      </c>
      <c r="C1142" s="37" t="s">
        <v>265</v>
      </c>
      <c r="D1142" s="37" t="s">
        <v>94</v>
      </c>
      <c r="E1142" s="37" t="s">
        <v>95</v>
      </c>
      <c r="F1142" s="37" t="s">
        <v>142</v>
      </c>
      <c r="G1142" s="37" t="s">
        <v>96</v>
      </c>
      <c r="H1142" s="37" t="s">
        <v>98</v>
      </c>
      <c r="I1142" s="38">
        <v>2</v>
      </c>
      <c r="J1142" s="38">
        <v>8500</v>
      </c>
      <c r="K1142" s="37" t="s">
        <v>42</v>
      </c>
      <c r="L1142" s="36" t="s">
        <v>1115</v>
      </c>
      <c r="M1142" s="35">
        <v>44200.832060185188</v>
      </c>
      <c r="N1142" s="37" t="s">
        <v>146</v>
      </c>
      <c r="O1142" s="37" t="s">
        <v>147</v>
      </c>
      <c r="P1142" s="145">
        <f t="shared" si="86"/>
        <v>4.2883796296300716</v>
      </c>
      <c r="Q1142" s="34">
        <f t="shared" si="85"/>
        <v>17000</v>
      </c>
      <c r="R1142" s="145">
        <f t="shared" si="87"/>
        <v>0.54368055555555561</v>
      </c>
      <c r="S1142" s="145">
        <f t="shared" si="88"/>
        <v>0.83206018518518521</v>
      </c>
      <c r="T1142" s="172" t="str">
        <f t="shared" si="89"/>
        <v>High Valued</v>
      </c>
    </row>
    <row r="1143" spans="1:20">
      <c r="A1143" s="35">
        <v>44182.364895833336</v>
      </c>
      <c r="B1143" s="36" t="s">
        <v>314</v>
      </c>
      <c r="C1143" s="37" t="s">
        <v>77</v>
      </c>
      <c r="D1143" s="37" t="s">
        <v>140</v>
      </c>
      <c r="E1143" s="37" t="s">
        <v>141</v>
      </c>
      <c r="F1143" s="37" t="s">
        <v>142</v>
      </c>
      <c r="G1143" s="37" t="s">
        <v>143</v>
      </c>
      <c r="H1143" s="37" t="s">
        <v>199</v>
      </c>
      <c r="I1143" s="38">
        <v>1</v>
      </c>
      <c r="J1143" s="38">
        <v>9150</v>
      </c>
      <c r="K1143" s="37" t="s">
        <v>45</v>
      </c>
      <c r="L1143" s="36" t="s">
        <v>310</v>
      </c>
      <c r="M1143" s="35"/>
      <c r="N1143" s="37" t="s">
        <v>146</v>
      </c>
      <c r="O1143" s="37" t="s">
        <v>147</v>
      </c>
      <c r="P1143" s="145" t="str">
        <f t="shared" si="86"/>
        <v>00:00:00</v>
      </c>
      <c r="Q1143" s="34">
        <f t="shared" si="85"/>
        <v>9150</v>
      </c>
      <c r="R1143" s="145">
        <f t="shared" si="87"/>
        <v>0.36489583333333336</v>
      </c>
      <c r="S1143" s="145" t="str">
        <f t="shared" si="88"/>
        <v>-</v>
      </c>
      <c r="T1143" s="172" t="str">
        <f t="shared" si="89"/>
        <v>Lower Valued</v>
      </c>
    </row>
    <row r="1144" spans="1:20">
      <c r="A1144" s="35">
        <v>44182.364895833336</v>
      </c>
      <c r="B1144" s="36" t="s">
        <v>314</v>
      </c>
      <c r="C1144" s="37" t="s">
        <v>77</v>
      </c>
      <c r="D1144" s="37" t="s">
        <v>164</v>
      </c>
      <c r="E1144" s="37" t="s">
        <v>167</v>
      </c>
      <c r="F1144" s="37" t="s">
        <v>142</v>
      </c>
      <c r="G1144" s="37" t="s">
        <v>96</v>
      </c>
      <c r="H1144" s="37" t="s">
        <v>315</v>
      </c>
      <c r="I1144" s="38">
        <v>2</v>
      </c>
      <c r="J1144" s="38">
        <v>1860</v>
      </c>
      <c r="K1144" s="37" t="s">
        <v>45</v>
      </c>
      <c r="L1144" s="36" t="s">
        <v>310</v>
      </c>
      <c r="M1144" s="35"/>
      <c r="N1144" s="37" t="s">
        <v>146</v>
      </c>
      <c r="O1144" s="37" t="s">
        <v>147</v>
      </c>
      <c r="P1144" s="145" t="str">
        <f t="shared" si="86"/>
        <v>00:00:00</v>
      </c>
      <c r="Q1144" s="34">
        <f t="shared" si="85"/>
        <v>3720</v>
      </c>
      <c r="R1144" s="145">
        <f t="shared" si="87"/>
        <v>0.36489583333333336</v>
      </c>
      <c r="S1144" s="145" t="str">
        <f t="shared" si="88"/>
        <v>-</v>
      </c>
      <c r="T1144" s="172" t="str">
        <f t="shared" si="89"/>
        <v>Lower Valued</v>
      </c>
    </row>
    <row r="1145" spans="1:20">
      <c r="A1145" s="35">
        <v>44180.945162037038</v>
      </c>
      <c r="B1145" s="36" t="s">
        <v>367</v>
      </c>
      <c r="C1145" s="37" t="s">
        <v>368</v>
      </c>
      <c r="D1145" s="37" t="s">
        <v>140</v>
      </c>
      <c r="E1145" s="37" t="s">
        <v>214</v>
      </c>
      <c r="F1145" s="37" t="s">
        <v>142</v>
      </c>
      <c r="G1145" s="37" t="s">
        <v>114</v>
      </c>
      <c r="H1145" s="37" t="s">
        <v>225</v>
      </c>
      <c r="I1145" s="38">
        <v>5</v>
      </c>
      <c r="J1145" s="38">
        <v>7050</v>
      </c>
      <c r="K1145" s="37" t="s">
        <v>45</v>
      </c>
      <c r="L1145" s="36" t="s">
        <v>369</v>
      </c>
      <c r="M1145" s="35"/>
      <c r="N1145" s="37" t="s">
        <v>295</v>
      </c>
      <c r="O1145" s="37" t="s">
        <v>54</v>
      </c>
      <c r="P1145" s="145" t="str">
        <f t="shared" si="86"/>
        <v>00:00:00</v>
      </c>
      <c r="Q1145" s="34">
        <f t="shared" si="85"/>
        <v>35250</v>
      </c>
      <c r="R1145" s="145">
        <f t="shared" si="87"/>
        <v>0.94516203703703694</v>
      </c>
      <c r="S1145" s="145" t="str">
        <f t="shared" si="88"/>
        <v>-</v>
      </c>
      <c r="T1145" s="172" t="str">
        <f t="shared" si="89"/>
        <v>High Valued</v>
      </c>
    </row>
    <row r="1146" spans="1:20">
      <c r="A1146" s="35">
        <v>44180.945162037038</v>
      </c>
      <c r="B1146" s="36" t="s">
        <v>367</v>
      </c>
      <c r="C1146" s="37" t="s">
        <v>368</v>
      </c>
      <c r="D1146" s="37" t="s">
        <v>140</v>
      </c>
      <c r="E1146" s="37" t="s">
        <v>141</v>
      </c>
      <c r="F1146" s="37" t="s">
        <v>142</v>
      </c>
      <c r="G1146" s="37" t="s">
        <v>143</v>
      </c>
      <c r="H1146" s="37" t="s">
        <v>313</v>
      </c>
      <c r="I1146" s="38">
        <v>2</v>
      </c>
      <c r="J1146" s="38">
        <v>10050</v>
      </c>
      <c r="K1146" s="37" t="s">
        <v>45</v>
      </c>
      <c r="L1146" s="36" t="s">
        <v>369</v>
      </c>
      <c r="M1146" s="35"/>
      <c r="N1146" s="37" t="s">
        <v>295</v>
      </c>
      <c r="O1146" s="37" t="s">
        <v>54</v>
      </c>
      <c r="P1146" s="145" t="str">
        <f t="shared" si="86"/>
        <v>00:00:00</v>
      </c>
      <c r="Q1146" s="34">
        <f t="shared" si="85"/>
        <v>20100</v>
      </c>
      <c r="R1146" s="145">
        <f t="shared" si="87"/>
        <v>0.94516203703703694</v>
      </c>
      <c r="S1146" s="145" t="str">
        <f t="shared" si="88"/>
        <v>-</v>
      </c>
      <c r="T1146" s="172" t="str">
        <f t="shared" si="89"/>
        <v>High Valued</v>
      </c>
    </row>
    <row r="1147" spans="1:20">
      <c r="A1147" s="35">
        <v>44180.945162037038</v>
      </c>
      <c r="B1147" s="36" t="s">
        <v>367</v>
      </c>
      <c r="C1147" s="37" t="s">
        <v>368</v>
      </c>
      <c r="D1147" s="37" t="s">
        <v>164</v>
      </c>
      <c r="E1147" s="37" t="s">
        <v>167</v>
      </c>
      <c r="F1147" s="37" t="s">
        <v>142</v>
      </c>
      <c r="G1147" s="37" t="s">
        <v>96</v>
      </c>
      <c r="H1147" s="37" t="s">
        <v>169</v>
      </c>
      <c r="I1147" s="38">
        <v>5</v>
      </c>
      <c r="J1147" s="38">
        <v>10650</v>
      </c>
      <c r="K1147" s="37" t="s">
        <v>45</v>
      </c>
      <c r="L1147" s="36" t="s">
        <v>369</v>
      </c>
      <c r="M1147" s="35"/>
      <c r="N1147" s="37" t="s">
        <v>295</v>
      </c>
      <c r="O1147" s="37" t="s">
        <v>54</v>
      </c>
      <c r="P1147" s="145" t="str">
        <f t="shared" si="86"/>
        <v>00:00:00</v>
      </c>
      <c r="Q1147" s="34">
        <f t="shared" si="85"/>
        <v>53250</v>
      </c>
      <c r="R1147" s="145">
        <f t="shared" si="87"/>
        <v>0.94516203703703694</v>
      </c>
      <c r="S1147" s="145" t="str">
        <f t="shared" si="88"/>
        <v>-</v>
      </c>
      <c r="T1147" s="172" t="str">
        <f t="shared" si="89"/>
        <v>High Valued</v>
      </c>
    </row>
    <row r="1148" spans="1:20">
      <c r="A1148" s="35">
        <v>44180.945162037038</v>
      </c>
      <c r="B1148" s="36" t="s">
        <v>367</v>
      </c>
      <c r="C1148" s="37" t="s">
        <v>368</v>
      </c>
      <c r="D1148" s="37" t="s">
        <v>164</v>
      </c>
      <c r="E1148" s="37" t="s">
        <v>167</v>
      </c>
      <c r="F1148" s="37" t="s">
        <v>142</v>
      </c>
      <c r="G1148" s="37" t="s">
        <v>96</v>
      </c>
      <c r="H1148" s="37" t="s">
        <v>209</v>
      </c>
      <c r="I1148" s="38">
        <v>5</v>
      </c>
      <c r="J1148" s="38">
        <v>3750</v>
      </c>
      <c r="K1148" s="37" t="s">
        <v>45</v>
      </c>
      <c r="L1148" s="36" t="s">
        <v>369</v>
      </c>
      <c r="M1148" s="35"/>
      <c r="N1148" s="37" t="s">
        <v>295</v>
      </c>
      <c r="O1148" s="37" t="s">
        <v>54</v>
      </c>
      <c r="P1148" s="145" t="str">
        <f t="shared" si="86"/>
        <v>00:00:00</v>
      </c>
      <c r="Q1148" s="34">
        <f t="shared" si="85"/>
        <v>18750</v>
      </c>
      <c r="R1148" s="145">
        <f t="shared" si="87"/>
        <v>0.94516203703703694</v>
      </c>
      <c r="S1148" s="145" t="str">
        <f t="shared" si="88"/>
        <v>-</v>
      </c>
      <c r="T1148" s="172" t="str">
        <f t="shared" si="89"/>
        <v>High Valued</v>
      </c>
    </row>
    <row r="1149" spans="1:20">
      <c r="A1149" s="35">
        <v>44169.361666666664</v>
      </c>
      <c r="B1149" s="36" t="s">
        <v>502</v>
      </c>
      <c r="C1149" s="37" t="s">
        <v>503</v>
      </c>
      <c r="D1149" s="37" t="s">
        <v>43</v>
      </c>
      <c r="E1149" s="37" t="s">
        <v>504</v>
      </c>
      <c r="F1149" s="37" t="s">
        <v>142</v>
      </c>
      <c r="G1149" s="37" t="s">
        <v>118</v>
      </c>
      <c r="H1149" s="37" t="s">
        <v>505</v>
      </c>
      <c r="I1149" s="38">
        <v>1</v>
      </c>
      <c r="J1149" s="38">
        <v>11300</v>
      </c>
      <c r="K1149" s="37" t="s">
        <v>45</v>
      </c>
      <c r="L1149" s="36" t="s">
        <v>499</v>
      </c>
      <c r="M1149" s="35"/>
      <c r="N1149" s="37" t="s">
        <v>431</v>
      </c>
      <c r="O1149" s="37" t="s">
        <v>54</v>
      </c>
      <c r="P1149" s="145" t="str">
        <f t="shared" si="86"/>
        <v>00:00:00</v>
      </c>
      <c r="Q1149" s="34">
        <f t="shared" si="85"/>
        <v>11300</v>
      </c>
      <c r="R1149" s="145">
        <f t="shared" si="87"/>
        <v>0.36166666666666664</v>
      </c>
      <c r="S1149" s="145" t="str">
        <f t="shared" si="88"/>
        <v>-</v>
      </c>
      <c r="T1149" s="172" t="str">
        <f t="shared" si="89"/>
        <v>High Valued</v>
      </c>
    </row>
    <row r="1150" spans="1:20">
      <c r="A1150" s="35">
        <v>44178.305590277778</v>
      </c>
      <c r="B1150" s="36" t="s">
        <v>506</v>
      </c>
      <c r="C1150" s="37" t="s">
        <v>507</v>
      </c>
      <c r="D1150" s="37" t="s">
        <v>140</v>
      </c>
      <c r="E1150" s="37" t="s">
        <v>141</v>
      </c>
      <c r="F1150" s="37" t="s">
        <v>142</v>
      </c>
      <c r="G1150" s="37" t="s">
        <v>143</v>
      </c>
      <c r="H1150" s="37" t="s">
        <v>144</v>
      </c>
      <c r="I1150" s="38">
        <v>1</v>
      </c>
      <c r="J1150" s="38">
        <v>11200</v>
      </c>
      <c r="K1150" s="37" t="s">
        <v>45</v>
      </c>
      <c r="L1150" s="36" t="s">
        <v>499</v>
      </c>
      <c r="M1150" s="35"/>
      <c r="N1150" s="37" t="s">
        <v>146</v>
      </c>
      <c r="O1150" s="37" t="s">
        <v>54</v>
      </c>
      <c r="P1150" s="145" t="str">
        <f t="shared" si="86"/>
        <v>00:00:00</v>
      </c>
      <c r="Q1150" s="34">
        <f t="shared" si="85"/>
        <v>11200</v>
      </c>
      <c r="R1150" s="145">
        <f t="shared" si="87"/>
        <v>0.30559027777777775</v>
      </c>
      <c r="S1150" s="145" t="str">
        <f t="shared" si="88"/>
        <v>-</v>
      </c>
      <c r="T1150" s="172" t="str">
        <f t="shared" si="89"/>
        <v>High Valued</v>
      </c>
    </row>
    <row r="1151" spans="1:20">
      <c r="A1151" s="35">
        <v>44174.647083333337</v>
      </c>
      <c r="B1151" s="36" t="s">
        <v>568</v>
      </c>
      <c r="C1151" s="37" t="s">
        <v>569</v>
      </c>
      <c r="D1151" s="37" t="s">
        <v>270</v>
      </c>
      <c r="E1151" s="37" t="s">
        <v>271</v>
      </c>
      <c r="F1151" s="37" t="s">
        <v>142</v>
      </c>
      <c r="G1151" s="37" t="s">
        <v>272</v>
      </c>
      <c r="H1151" s="37" t="s">
        <v>273</v>
      </c>
      <c r="I1151" s="38">
        <v>1</v>
      </c>
      <c r="J1151" s="38">
        <v>1500</v>
      </c>
      <c r="K1151" s="37" t="s">
        <v>45</v>
      </c>
      <c r="L1151" s="36" t="s">
        <v>562</v>
      </c>
      <c r="M1151" s="35"/>
      <c r="N1151" s="37" t="s">
        <v>146</v>
      </c>
      <c r="O1151" s="37" t="s">
        <v>147</v>
      </c>
      <c r="P1151" s="145" t="str">
        <f t="shared" si="86"/>
        <v>00:00:00</v>
      </c>
      <c r="Q1151" s="34">
        <f t="shared" si="85"/>
        <v>1500</v>
      </c>
      <c r="R1151" s="145">
        <f t="shared" si="87"/>
        <v>0.64708333333333334</v>
      </c>
      <c r="S1151" s="145" t="str">
        <f t="shared" si="88"/>
        <v>-</v>
      </c>
      <c r="T1151" s="172" t="str">
        <f t="shared" si="89"/>
        <v>Lower Valued</v>
      </c>
    </row>
    <row r="1152" spans="1:20">
      <c r="A1152" s="35">
        <v>44174.647083333337</v>
      </c>
      <c r="B1152" s="36" t="s">
        <v>568</v>
      </c>
      <c r="C1152" s="37" t="s">
        <v>569</v>
      </c>
      <c r="D1152" s="37" t="s">
        <v>270</v>
      </c>
      <c r="E1152" s="37" t="s">
        <v>271</v>
      </c>
      <c r="F1152" s="37" t="s">
        <v>142</v>
      </c>
      <c r="G1152" s="37" t="s">
        <v>272</v>
      </c>
      <c r="H1152" s="37" t="s">
        <v>274</v>
      </c>
      <c r="I1152" s="38">
        <v>1</v>
      </c>
      <c r="J1152" s="38">
        <v>1</v>
      </c>
      <c r="K1152" s="37" t="s">
        <v>45</v>
      </c>
      <c r="L1152" s="36" t="s">
        <v>562</v>
      </c>
      <c r="M1152" s="35"/>
      <c r="N1152" s="37" t="s">
        <v>146</v>
      </c>
      <c r="O1152" s="37" t="s">
        <v>147</v>
      </c>
      <c r="P1152" s="145" t="str">
        <f t="shared" si="86"/>
        <v>00:00:00</v>
      </c>
      <c r="Q1152" s="34">
        <f t="shared" si="85"/>
        <v>1</v>
      </c>
      <c r="R1152" s="145">
        <f t="shared" si="87"/>
        <v>0.64708333333333334</v>
      </c>
      <c r="S1152" s="145" t="str">
        <f t="shared" si="88"/>
        <v>-</v>
      </c>
      <c r="T1152" s="172" t="str">
        <f t="shared" si="89"/>
        <v>Lower Valued</v>
      </c>
    </row>
    <row r="1153" spans="1:20">
      <c r="A1153" s="35">
        <v>44177.428414351853</v>
      </c>
      <c r="B1153" s="36" t="s">
        <v>648</v>
      </c>
      <c r="C1153" s="37" t="s">
        <v>551</v>
      </c>
      <c r="D1153" s="37" t="s">
        <v>164</v>
      </c>
      <c r="E1153" s="37" t="s">
        <v>167</v>
      </c>
      <c r="F1153" s="37" t="s">
        <v>142</v>
      </c>
      <c r="G1153" s="37" t="s">
        <v>96</v>
      </c>
      <c r="H1153" s="37" t="s">
        <v>169</v>
      </c>
      <c r="I1153" s="38">
        <v>1</v>
      </c>
      <c r="J1153" s="38">
        <v>10650</v>
      </c>
      <c r="K1153" s="37" t="s">
        <v>45</v>
      </c>
      <c r="L1153" s="36" t="s">
        <v>638</v>
      </c>
      <c r="M1153" s="35"/>
      <c r="N1153" s="37" t="s">
        <v>146</v>
      </c>
      <c r="O1153" s="37" t="s">
        <v>147</v>
      </c>
      <c r="P1153" s="145" t="str">
        <f t="shared" si="86"/>
        <v>00:00:00</v>
      </c>
      <c r="Q1153" s="34">
        <f t="shared" si="85"/>
        <v>10650</v>
      </c>
      <c r="R1153" s="145">
        <f t="shared" si="87"/>
        <v>0.42841435185185189</v>
      </c>
      <c r="S1153" s="145" t="str">
        <f t="shared" si="88"/>
        <v>-</v>
      </c>
      <c r="T1153" s="172" t="str">
        <f t="shared" si="89"/>
        <v>High Valued</v>
      </c>
    </row>
    <row r="1154" spans="1:20">
      <c r="A1154" s="35">
        <v>44177.428414351853</v>
      </c>
      <c r="B1154" s="36" t="s">
        <v>648</v>
      </c>
      <c r="C1154" s="37" t="s">
        <v>551</v>
      </c>
      <c r="D1154" s="37" t="s">
        <v>164</v>
      </c>
      <c r="E1154" s="37" t="s">
        <v>165</v>
      </c>
      <c r="F1154" s="37" t="s">
        <v>142</v>
      </c>
      <c r="G1154" s="37" t="s">
        <v>96</v>
      </c>
      <c r="H1154" s="37" t="s">
        <v>166</v>
      </c>
      <c r="I1154" s="38">
        <v>1</v>
      </c>
      <c r="J1154" s="38">
        <v>3750</v>
      </c>
      <c r="K1154" s="37" t="s">
        <v>45</v>
      </c>
      <c r="L1154" s="36" t="s">
        <v>638</v>
      </c>
      <c r="M1154" s="35"/>
      <c r="N1154" s="37" t="s">
        <v>146</v>
      </c>
      <c r="O1154" s="37" t="s">
        <v>147</v>
      </c>
      <c r="P1154" s="145" t="str">
        <f t="shared" si="86"/>
        <v>00:00:00</v>
      </c>
      <c r="Q1154" s="34">
        <f t="shared" ref="Q1154:Q1217" si="90">J1154*I1154</f>
        <v>3750</v>
      </c>
      <c r="R1154" s="145">
        <f t="shared" si="87"/>
        <v>0.42841435185185189</v>
      </c>
      <c r="S1154" s="145" t="str">
        <f t="shared" si="88"/>
        <v>-</v>
      </c>
      <c r="T1154" s="172" t="str">
        <f t="shared" si="89"/>
        <v>Lower Valued</v>
      </c>
    </row>
    <row r="1155" spans="1:20">
      <c r="A1155" s="35">
        <v>44177.428414351853</v>
      </c>
      <c r="B1155" s="36" t="s">
        <v>648</v>
      </c>
      <c r="C1155" s="37" t="s">
        <v>551</v>
      </c>
      <c r="D1155" s="37" t="s">
        <v>39</v>
      </c>
      <c r="E1155" s="37" t="s">
        <v>40</v>
      </c>
      <c r="F1155" s="37" t="s">
        <v>142</v>
      </c>
      <c r="G1155" s="37" t="s">
        <v>41</v>
      </c>
      <c r="H1155" s="37" t="s">
        <v>76</v>
      </c>
      <c r="I1155" s="38">
        <v>1</v>
      </c>
      <c r="J1155" s="38">
        <v>2080</v>
      </c>
      <c r="K1155" s="37" t="s">
        <v>45</v>
      </c>
      <c r="L1155" s="36" t="s">
        <v>638</v>
      </c>
      <c r="M1155" s="35"/>
      <c r="N1155" s="37" t="s">
        <v>146</v>
      </c>
      <c r="O1155" s="37" t="s">
        <v>147</v>
      </c>
      <c r="P1155" s="145" t="str">
        <f t="shared" ref="P1155:P1218" si="91">IF(M1155="","00:00:00",M1155-A1155)</f>
        <v>00:00:00</v>
      </c>
      <c r="Q1155" s="34">
        <f t="shared" si="90"/>
        <v>2080</v>
      </c>
      <c r="R1155" s="145">
        <f t="shared" ref="R1155:R1218" si="92">TIMEVALUE(TEXT(A1155,"HH:MM:SS"))</f>
        <v>0.42841435185185189</v>
      </c>
      <c r="S1155" s="145" t="str">
        <f t="shared" ref="S1155:S1218" si="93">IF(M1155="","-",TIMEVALUE(TEXT(M1155,"HH:MM:SS")))</f>
        <v>-</v>
      </c>
      <c r="T1155" s="172" t="str">
        <f t="shared" ref="T1155:T1218" si="94">IF(Q1155 &gt; 10000, "High Valued", "Lower Valued")</f>
        <v>Lower Valued</v>
      </c>
    </row>
    <row r="1156" spans="1:20">
      <c r="A1156" s="35">
        <v>44177.428414351853</v>
      </c>
      <c r="B1156" s="36" t="s">
        <v>648</v>
      </c>
      <c r="C1156" s="37" t="s">
        <v>551</v>
      </c>
      <c r="D1156" s="37" t="s">
        <v>140</v>
      </c>
      <c r="E1156" s="37" t="s">
        <v>141</v>
      </c>
      <c r="F1156" s="37" t="s">
        <v>142</v>
      </c>
      <c r="G1156" s="37" t="s">
        <v>143</v>
      </c>
      <c r="H1156" s="37" t="s">
        <v>144</v>
      </c>
      <c r="I1156" s="38">
        <v>1</v>
      </c>
      <c r="J1156" s="38">
        <v>11200</v>
      </c>
      <c r="K1156" s="37" t="s">
        <v>45</v>
      </c>
      <c r="L1156" s="36" t="s">
        <v>638</v>
      </c>
      <c r="M1156" s="35"/>
      <c r="N1156" s="37" t="s">
        <v>146</v>
      </c>
      <c r="O1156" s="37" t="s">
        <v>147</v>
      </c>
      <c r="P1156" s="145" t="str">
        <f t="shared" si="91"/>
        <v>00:00:00</v>
      </c>
      <c r="Q1156" s="34">
        <f t="shared" si="90"/>
        <v>11200</v>
      </c>
      <c r="R1156" s="145">
        <f t="shared" si="92"/>
        <v>0.42841435185185189</v>
      </c>
      <c r="S1156" s="145" t="str">
        <f t="shared" si="93"/>
        <v>-</v>
      </c>
      <c r="T1156" s="172" t="str">
        <f t="shared" si="94"/>
        <v>High Valued</v>
      </c>
    </row>
    <row r="1157" spans="1:20">
      <c r="A1157" s="35">
        <v>44166.653564814813</v>
      </c>
      <c r="B1157" s="36" t="s">
        <v>679</v>
      </c>
      <c r="C1157" s="37" t="s">
        <v>680</v>
      </c>
      <c r="D1157" s="37" t="s">
        <v>187</v>
      </c>
      <c r="E1157" s="37" t="s">
        <v>188</v>
      </c>
      <c r="F1157" s="37" t="s">
        <v>142</v>
      </c>
      <c r="G1157" s="37" t="s">
        <v>143</v>
      </c>
      <c r="H1157" s="37" t="s">
        <v>327</v>
      </c>
      <c r="I1157" s="38">
        <v>1</v>
      </c>
      <c r="J1157" s="38">
        <v>11150</v>
      </c>
      <c r="K1157" s="37" t="s">
        <v>45</v>
      </c>
      <c r="L1157" s="36" t="s">
        <v>681</v>
      </c>
      <c r="M1157" s="35"/>
      <c r="N1157" s="37" t="s">
        <v>431</v>
      </c>
      <c r="O1157" s="37" t="s">
        <v>54</v>
      </c>
      <c r="P1157" s="145" t="str">
        <f t="shared" si="91"/>
        <v>00:00:00</v>
      </c>
      <c r="Q1157" s="34">
        <f t="shared" si="90"/>
        <v>11150</v>
      </c>
      <c r="R1157" s="145">
        <f t="shared" si="92"/>
        <v>0.65356481481481488</v>
      </c>
      <c r="S1157" s="145" t="str">
        <f t="shared" si="93"/>
        <v>-</v>
      </c>
      <c r="T1157" s="172" t="str">
        <f t="shared" si="94"/>
        <v>High Valued</v>
      </c>
    </row>
    <row r="1158" spans="1:20">
      <c r="A1158" s="35">
        <v>44166.653564814813</v>
      </c>
      <c r="B1158" s="36" t="s">
        <v>679</v>
      </c>
      <c r="C1158" s="37" t="s">
        <v>680</v>
      </c>
      <c r="D1158" s="37" t="s">
        <v>140</v>
      </c>
      <c r="E1158" s="37" t="s">
        <v>141</v>
      </c>
      <c r="F1158" s="37" t="s">
        <v>142</v>
      </c>
      <c r="G1158" s="37" t="s">
        <v>143</v>
      </c>
      <c r="H1158" s="37" t="s">
        <v>199</v>
      </c>
      <c r="I1158" s="38">
        <v>1</v>
      </c>
      <c r="J1158" s="38">
        <v>9120</v>
      </c>
      <c r="K1158" s="37" t="s">
        <v>45</v>
      </c>
      <c r="L1158" s="36" t="s">
        <v>681</v>
      </c>
      <c r="M1158" s="35"/>
      <c r="N1158" s="37" t="s">
        <v>431</v>
      </c>
      <c r="O1158" s="37" t="s">
        <v>54</v>
      </c>
      <c r="P1158" s="145" t="str">
        <f t="shared" si="91"/>
        <v>00:00:00</v>
      </c>
      <c r="Q1158" s="34">
        <f t="shared" si="90"/>
        <v>9120</v>
      </c>
      <c r="R1158" s="145">
        <f t="shared" si="92"/>
        <v>0.65356481481481488</v>
      </c>
      <c r="S1158" s="145" t="str">
        <f t="shared" si="93"/>
        <v>-</v>
      </c>
      <c r="T1158" s="172" t="str">
        <f t="shared" si="94"/>
        <v>Lower Valued</v>
      </c>
    </row>
    <row r="1159" spans="1:20">
      <c r="A1159" s="35">
        <v>44166.653564814813</v>
      </c>
      <c r="B1159" s="36" t="s">
        <v>679</v>
      </c>
      <c r="C1159" s="37" t="s">
        <v>680</v>
      </c>
      <c r="D1159" s="37" t="s">
        <v>171</v>
      </c>
      <c r="E1159" s="37" t="s">
        <v>172</v>
      </c>
      <c r="F1159" s="37" t="s">
        <v>142</v>
      </c>
      <c r="G1159" s="37" t="s">
        <v>96</v>
      </c>
      <c r="H1159" s="37" t="s">
        <v>174</v>
      </c>
      <c r="I1159" s="38">
        <v>1</v>
      </c>
      <c r="J1159" s="38">
        <v>7800</v>
      </c>
      <c r="K1159" s="37" t="s">
        <v>45</v>
      </c>
      <c r="L1159" s="36" t="s">
        <v>681</v>
      </c>
      <c r="M1159" s="35"/>
      <c r="N1159" s="37" t="s">
        <v>431</v>
      </c>
      <c r="O1159" s="37" t="s">
        <v>54</v>
      </c>
      <c r="P1159" s="145" t="str">
        <f t="shared" si="91"/>
        <v>00:00:00</v>
      </c>
      <c r="Q1159" s="34">
        <f t="shared" si="90"/>
        <v>7800</v>
      </c>
      <c r="R1159" s="145">
        <f t="shared" si="92"/>
        <v>0.65356481481481488</v>
      </c>
      <c r="S1159" s="145" t="str">
        <f t="shared" si="93"/>
        <v>-</v>
      </c>
      <c r="T1159" s="172" t="str">
        <f t="shared" si="94"/>
        <v>Lower Valued</v>
      </c>
    </row>
    <row r="1160" spans="1:20">
      <c r="A1160" s="35">
        <v>44169.763645833336</v>
      </c>
      <c r="B1160" s="36" t="s">
        <v>714</v>
      </c>
      <c r="C1160" s="37" t="s">
        <v>715</v>
      </c>
      <c r="D1160" s="37" t="s">
        <v>43</v>
      </c>
      <c r="E1160" s="37" t="s">
        <v>504</v>
      </c>
      <c r="F1160" s="37" t="s">
        <v>142</v>
      </c>
      <c r="G1160" s="37" t="s">
        <v>118</v>
      </c>
      <c r="H1160" s="37" t="s">
        <v>505</v>
      </c>
      <c r="I1160" s="38">
        <v>1</v>
      </c>
      <c r="J1160" s="38">
        <v>11300</v>
      </c>
      <c r="K1160" s="37" t="s">
        <v>45</v>
      </c>
      <c r="L1160" s="36" t="s">
        <v>713</v>
      </c>
      <c r="M1160" s="35"/>
      <c r="N1160" s="37" t="s">
        <v>146</v>
      </c>
      <c r="O1160" s="37" t="s">
        <v>54</v>
      </c>
      <c r="P1160" s="145" t="str">
        <f t="shared" si="91"/>
        <v>00:00:00</v>
      </c>
      <c r="Q1160" s="34">
        <f t="shared" si="90"/>
        <v>11300</v>
      </c>
      <c r="R1160" s="145">
        <f t="shared" si="92"/>
        <v>0.76364583333333336</v>
      </c>
      <c r="S1160" s="145" t="str">
        <f t="shared" si="93"/>
        <v>-</v>
      </c>
      <c r="T1160" s="172" t="str">
        <f t="shared" si="94"/>
        <v>High Valued</v>
      </c>
    </row>
    <row r="1161" spans="1:20">
      <c r="A1161" s="35">
        <v>44169.763657407406</v>
      </c>
      <c r="B1161" s="36" t="s">
        <v>714</v>
      </c>
      <c r="C1161" s="37" t="s">
        <v>715</v>
      </c>
      <c r="D1161" s="37" t="s">
        <v>39</v>
      </c>
      <c r="E1161" s="37" t="s">
        <v>40</v>
      </c>
      <c r="F1161" s="37" t="s">
        <v>142</v>
      </c>
      <c r="G1161" s="37" t="s">
        <v>41</v>
      </c>
      <c r="H1161" s="37" t="s">
        <v>75</v>
      </c>
      <c r="I1161" s="38">
        <v>2</v>
      </c>
      <c r="J1161" s="38">
        <v>2780</v>
      </c>
      <c r="K1161" s="37" t="s">
        <v>45</v>
      </c>
      <c r="L1161" s="36" t="s">
        <v>713</v>
      </c>
      <c r="M1161" s="35"/>
      <c r="N1161" s="37" t="s">
        <v>146</v>
      </c>
      <c r="O1161" s="37" t="s">
        <v>54</v>
      </c>
      <c r="P1161" s="145" t="str">
        <f t="shared" si="91"/>
        <v>00:00:00</v>
      </c>
      <c r="Q1161" s="34">
        <f t="shared" si="90"/>
        <v>5560</v>
      </c>
      <c r="R1161" s="145">
        <f t="shared" si="92"/>
        <v>0.76365740740740751</v>
      </c>
      <c r="S1161" s="145" t="str">
        <f t="shared" si="93"/>
        <v>-</v>
      </c>
      <c r="T1161" s="172" t="str">
        <f t="shared" si="94"/>
        <v>Lower Valued</v>
      </c>
    </row>
    <row r="1162" spans="1:20">
      <c r="A1162" s="35">
        <v>44169.763657407406</v>
      </c>
      <c r="B1162" s="36" t="s">
        <v>714</v>
      </c>
      <c r="C1162" s="37" t="s">
        <v>715</v>
      </c>
      <c r="D1162" s="37" t="s">
        <v>164</v>
      </c>
      <c r="E1162" s="37" t="s">
        <v>167</v>
      </c>
      <c r="F1162" s="37" t="s">
        <v>142</v>
      </c>
      <c r="G1162" s="37" t="s">
        <v>96</v>
      </c>
      <c r="H1162" s="37" t="s">
        <v>209</v>
      </c>
      <c r="I1162" s="38">
        <v>1</v>
      </c>
      <c r="J1162" s="38">
        <v>3750</v>
      </c>
      <c r="K1162" s="37" t="s">
        <v>45</v>
      </c>
      <c r="L1162" s="36" t="s">
        <v>713</v>
      </c>
      <c r="M1162" s="35"/>
      <c r="N1162" s="37" t="s">
        <v>146</v>
      </c>
      <c r="O1162" s="37" t="s">
        <v>54</v>
      </c>
      <c r="P1162" s="145" t="str">
        <f t="shared" si="91"/>
        <v>00:00:00</v>
      </c>
      <c r="Q1162" s="34">
        <f t="shared" si="90"/>
        <v>3750</v>
      </c>
      <c r="R1162" s="145">
        <f t="shared" si="92"/>
        <v>0.76365740740740751</v>
      </c>
      <c r="S1162" s="145" t="str">
        <f t="shared" si="93"/>
        <v>-</v>
      </c>
      <c r="T1162" s="172" t="str">
        <f t="shared" si="94"/>
        <v>Lower Valued</v>
      </c>
    </row>
    <row r="1163" spans="1:20">
      <c r="A1163" s="35">
        <v>44179.445347222223</v>
      </c>
      <c r="B1163" s="36" t="s">
        <v>727</v>
      </c>
      <c r="C1163" s="37" t="s">
        <v>728</v>
      </c>
      <c r="D1163" s="37" t="s">
        <v>94</v>
      </c>
      <c r="E1163" s="37" t="s">
        <v>95</v>
      </c>
      <c r="F1163" s="37" t="s">
        <v>142</v>
      </c>
      <c r="G1163" s="37" t="s">
        <v>96</v>
      </c>
      <c r="H1163" s="37" t="s">
        <v>170</v>
      </c>
      <c r="I1163" s="38">
        <v>1</v>
      </c>
      <c r="J1163" s="38">
        <v>6750</v>
      </c>
      <c r="K1163" s="37" t="s">
        <v>45</v>
      </c>
      <c r="L1163" s="36" t="s">
        <v>729</v>
      </c>
      <c r="M1163" s="35"/>
      <c r="N1163" s="37" t="s">
        <v>431</v>
      </c>
      <c r="O1163" s="37" t="s">
        <v>54</v>
      </c>
      <c r="P1163" s="145" t="str">
        <f t="shared" si="91"/>
        <v>00:00:00</v>
      </c>
      <c r="Q1163" s="34">
        <f t="shared" si="90"/>
        <v>6750</v>
      </c>
      <c r="R1163" s="145">
        <f t="shared" si="92"/>
        <v>0.44534722222222217</v>
      </c>
      <c r="S1163" s="145" t="str">
        <f t="shared" si="93"/>
        <v>-</v>
      </c>
      <c r="T1163" s="172" t="str">
        <f t="shared" si="94"/>
        <v>Lower Valued</v>
      </c>
    </row>
    <row r="1164" spans="1:20">
      <c r="A1164" s="35">
        <v>44179.445347222223</v>
      </c>
      <c r="B1164" s="36" t="s">
        <v>727</v>
      </c>
      <c r="C1164" s="37" t="s">
        <v>728</v>
      </c>
      <c r="D1164" s="37" t="s">
        <v>39</v>
      </c>
      <c r="E1164" s="37" t="s">
        <v>40</v>
      </c>
      <c r="F1164" s="37" t="s">
        <v>142</v>
      </c>
      <c r="G1164" s="37" t="s">
        <v>41</v>
      </c>
      <c r="H1164" s="37" t="s">
        <v>75</v>
      </c>
      <c r="I1164" s="38">
        <v>1</v>
      </c>
      <c r="J1164" s="38">
        <v>2780</v>
      </c>
      <c r="K1164" s="37" t="s">
        <v>45</v>
      </c>
      <c r="L1164" s="36" t="s">
        <v>729</v>
      </c>
      <c r="M1164" s="35"/>
      <c r="N1164" s="37" t="s">
        <v>431</v>
      </c>
      <c r="O1164" s="37" t="s">
        <v>54</v>
      </c>
      <c r="P1164" s="145" t="str">
        <f t="shared" si="91"/>
        <v>00:00:00</v>
      </c>
      <c r="Q1164" s="34">
        <f t="shared" si="90"/>
        <v>2780</v>
      </c>
      <c r="R1164" s="145">
        <f t="shared" si="92"/>
        <v>0.44534722222222217</v>
      </c>
      <c r="S1164" s="145" t="str">
        <f t="shared" si="93"/>
        <v>-</v>
      </c>
      <c r="T1164" s="172" t="str">
        <f t="shared" si="94"/>
        <v>Lower Valued</v>
      </c>
    </row>
    <row r="1165" spans="1:20">
      <c r="A1165" s="35">
        <v>44193.460127314815</v>
      </c>
      <c r="B1165" s="36" t="s">
        <v>454</v>
      </c>
      <c r="C1165" s="37" t="s">
        <v>368</v>
      </c>
      <c r="D1165" s="37" t="s">
        <v>287</v>
      </c>
      <c r="E1165" s="37" t="s">
        <v>288</v>
      </c>
      <c r="F1165" s="37" t="s">
        <v>142</v>
      </c>
      <c r="G1165" s="37" t="s">
        <v>114</v>
      </c>
      <c r="H1165" s="37" t="s">
        <v>289</v>
      </c>
      <c r="I1165" s="38">
        <v>5</v>
      </c>
      <c r="J1165" s="38">
        <v>5100</v>
      </c>
      <c r="K1165" s="37" t="s">
        <v>45</v>
      </c>
      <c r="L1165" s="36" t="s">
        <v>819</v>
      </c>
      <c r="M1165" s="35"/>
      <c r="N1165" s="37" t="s">
        <v>295</v>
      </c>
      <c r="O1165" s="37" t="s">
        <v>54</v>
      </c>
      <c r="P1165" s="145" t="str">
        <f t="shared" si="91"/>
        <v>00:00:00</v>
      </c>
      <c r="Q1165" s="34">
        <f t="shared" si="90"/>
        <v>25500</v>
      </c>
      <c r="R1165" s="145">
        <f t="shared" si="92"/>
        <v>0.46012731481481484</v>
      </c>
      <c r="S1165" s="145" t="str">
        <f t="shared" si="93"/>
        <v>-</v>
      </c>
      <c r="T1165" s="172" t="str">
        <f t="shared" si="94"/>
        <v>High Valued</v>
      </c>
    </row>
    <row r="1166" spans="1:20">
      <c r="A1166" s="35">
        <v>44179.797337962962</v>
      </c>
      <c r="B1166" s="36" t="s">
        <v>865</v>
      </c>
      <c r="C1166" s="37" t="s">
        <v>866</v>
      </c>
      <c r="D1166" s="37" t="s">
        <v>140</v>
      </c>
      <c r="E1166" s="37" t="s">
        <v>214</v>
      </c>
      <c r="F1166" s="37" t="s">
        <v>142</v>
      </c>
      <c r="G1166" s="37" t="s">
        <v>114</v>
      </c>
      <c r="H1166" s="37" t="s">
        <v>215</v>
      </c>
      <c r="I1166" s="38">
        <v>4.25</v>
      </c>
      <c r="J1166" s="38">
        <v>7450</v>
      </c>
      <c r="K1166" s="37" t="s">
        <v>45</v>
      </c>
      <c r="L1166" s="36" t="s">
        <v>864</v>
      </c>
      <c r="M1166" s="35"/>
      <c r="N1166" s="37" t="s">
        <v>146</v>
      </c>
      <c r="O1166" s="37" t="s">
        <v>54</v>
      </c>
      <c r="P1166" s="145" t="str">
        <f t="shared" si="91"/>
        <v>00:00:00</v>
      </c>
      <c r="Q1166" s="34">
        <f t="shared" si="90"/>
        <v>31662.5</v>
      </c>
      <c r="R1166" s="145">
        <f t="shared" si="92"/>
        <v>0.797337962962963</v>
      </c>
      <c r="S1166" s="145" t="str">
        <f t="shared" si="93"/>
        <v>-</v>
      </c>
      <c r="T1166" s="172" t="str">
        <f t="shared" si="94"/>
        <v>High Valued</v>
      </c>
    </row>
    <row r="1167" spans="1:20">
      <c r="A1167" s="35">
        <v>44179.55709490741</v>
      </c>
      <c r="B1167" s="36" t="s">
        <v>590</v>
      </c>
      <c r="C1167" s="37" t="s">
        <v>591</v>
      </c>
      <c r="D1167" s="37" t="s">
        <v>94</v>
      </c>
      <c r="E1167" s="37" t="s">
        <v>95</v>
      </c>
      <c r="F1167" s="37" t="s">
        <v>142</v>
      </c>
      <c r="G1167" s="37" t="s">
        <v>96</v>
      </c>
      <c r="H1167" s="37" t="s">
        <v>170</v>
      </c>
      <c r="I1167" s="38">
        <v>1</v>
      </c>
      <c r="J1167" s="38">
        <v>6750</v>
      </c>
      <c r="K1167" s="37" t="s">
        <v>45</v>
      </c>
      <c r="L1167" s="36" t="s">
        <v>882</v>
      </c>
      <c r="M1167" s="35"/>
      <c r="N1167" s="37" t="s">
        <v>146</v>
      </c>
      <c r="O1167" s="37" t="s">
        <v>147</v>
      </c>
      <c r="P1167" s="145" t="str">
        <f t="shared" si="91"/>
        <v>00:00:00</v>
      </c>
      <c r="Q1167" s="34">
        <f t="shared" si="90"/>
        <v>6750</v>
      </c>
      <c r="R1167" s="145">
        <f t="shared" si="92"/>
        <v>0.55709490740740741</v>
      </c>
      <c r="S1167" s="145" t="str">
        <f t="shared" si="93"/>
        <v>-</v>
      </c>
      <c r="T1167" s="172" t="str">
        <f t="shared" si="94"/>
        <v>Lower Valued</v>
      </c>
    </row>
    <row r="1168" spans="1:20">
      <c r="A1168" s="35">
        <v>44195.67528935185</v>
      </c>
      <c r="B1168" s="36" t="s">
        <v>905</v>
      </c>
      <c r="C1168" s="37" t="s">
        <v>841</v>
      </c>
      <c r="D1168" s="37" t="s">
        <v>140</v>
      </c>
      <c r="E1168" s="37" t="s">
        <v>141</v>
      </c>
      <c r="F1168" s="37" t="s">
        <v>142</v>
      </c>
      <c r="G1168" s="37" t="s">
        <v>143</v>
      </c>
      <c r="H1168" s="37" t="s">
        <v>144</v>
      </c>
      <c r="I1168" s="38">
        <v>2</v>
      </c>
      <c r="J1168" s="38">
        <v>11200</v>
      </c>
      <c r="K1168" s="37" t="s">
        <v>45</v>
      </c>
      <c r="L1168" s="36" t="s">
        <v>900</v>
      </c>
      <c r="M1168" s="35"/>
      <c r="N1168" s="37" t="s">
        <v>146</v>
      </c>
      <c r="O1168" s="37" t="s">
        <v>147</v>
      </c>
      <c r="P1168" s="145" t="str">
        <f t="shared" si="91"/>
        <v>00:00:00</v>
      </c>
      <c r="Q1168" s="34">
        <f t="shared" si="90"/>
        <v>22400</v>
      </c>
      <c r="R1168" s="145">
        <f t="shared" si="92"/>
        <v>0.6752893518518519</v>
      </c>
      <c r="S1168" s="145" t="str">
        <f t="shared" si="93"/>
        <v>-</v>
      </c>
      <c r="T1168" s="172" t="str">
        <f t="shared" si="94"/>
        <v>High Valued</v>
      </c>
    </row>
    <row r="1169" spans="1:20">
      <c r="A1169" s="35">
        <v>44195.675300925926</v>
      </c>
      <c r="B1169" s="36" t="s">
        <v>905</v>
      </c>
      <c r="C1169" s="37" t="s">
        <v>841</v>
      </c>
      <c r="D1169" s="37" t="s">
        <v>164</v>
      </c>
      <c r="E1169" s="37" t="s">
        <v>167</v>
      </c>
      <c r="F1169" s="37" t="s">
        <v>142</v>
      </c>
      <c r="G1169" s="37" t="s">
        <v>96</v>
      </c>
      <c r="H1169" s="37" t="s">
        <v>244</v>
      </c>
      <c r="I1169" s="38">
        <v>10</v>
      </c>
      <c r="J1169" s="38">
        <v>4550</v>
      </c>
      <c r="K1169" s="37" t="s">
        <v>45</v>
      </c>
      <c r="L1169" s="36" t="s">
        <v>900</v>
      </c>
      <c r="M1169" s="35"/>
      <c r="N1169" s="37" t="s">
        <v>146</v>
      </c>
      <c r="O1169" s="37" t="s">
        <v>147</v>
      </c>
      <c r="P1169" s="145" t="str">
        <f t="shared" si="91"/>
        <v>00:00:00</v>
      </c>
      <c r="Q1169" s="34">
        <f t="shared" si="90"/>
        <v>45500</v>
      </c>
      <c r="R1169" s="145">
        <f t="shared" si="92"/>
        <v>0.67530092592592583</v>
      </c>
      <c r="S1169" s="145" t="str">
        <f t="shared" si="93"/>
        <v>-</v>
      </c>
      <c r="T1169" s="172" t="str">
        <f t="shared" si="94"/>
        <v>High Valued</v>
      </c>
    </row>
    <row r="1170" spans="1:20">
      <c r="A1170" s="35">
        <v>44170.598379629628</v>
      </c>
      <c r="B1170" s="36" t="s">
        <v>951</v>
      </c>
      <c r="C1170" s="37" t="s">
        <v>246</v>
      </c>
      <c r="D1170" s="37" t="s">
        <v>39</v>
      </c>
      <c r="E1170" s="37" t="s">
        <v>40</v>
      </c>
      <c r="F1170" s="37" t="s">
        <v>142</v>
      </c>
      <c r="G1170" s="37" t="s">
        <v>41</v>
      </c>
      <c r="H1170" s="37" t="s">
        <v>76</v>
      </c>
      <c r="I1170" s="38">
        <v>50</v>
      </c>
      <c r="J1170" s="38">
        <v>2080</v>
      </c>
      <c r="K1170" s="37" t="s">
        <v>45</v>
      </c>
      <c r="L1170" s="36" t="s">
        <v>941</v>
      </c>
      <c r="M1170" s="35"/>
      <c r="N1170" s="37" t="s">
        <v>146</v>
      </c>
      <c r="O1170" s="37" t="s">
        <v>54</v>
      </c>
      <c r="P1170" s="145" t="str">
        <f t="shared" si="91"/>
        <v>00:00:00</v>
      </c>
      <c r="Q1170" s="34">
        <f t="shared" si="90"/>
        <v>104000</v>
      </c>
      <c r="R1170" s="145">
        <f t="shared" si="92"/>
        <v>0.59837962962962965</v>
      </c>
      <c r="S1170" s="145" t="str">
        <f t="shared" si="93"/>
        <v>-</v>
      </c>
      <c r="T1170" s="172" t="str">
        <f t="shared" si="94"/>
        <v>High Valued</v>
      </c>
    </row>
    <row r="1171" spans="1:20">
      <c r="A1171" s="35">
        <v>44169.737372685187</v>
      </c>
      <c r="B1171" s="36" t="s">
        <v>1027</v>
      </c>
      <c r="C1171" s="37" t="s">
        <v>1028</v>
      </c>
      <c r="D1171" s="37" t="s">
        <v>39</v>
      </c>
      <c r="E1171" s="37" t="s">
        <v>40</v>
      </c>
      <c r="F1171" s="37" t="s">
        <v>142</v>
      </c>
      <c r="G1171" s="37" t="s">
        <v>41</v>
      </c>
      <c r="H1171" s="37" t="s">
        <v>76</v>
      </c>
      <c r="I1171" s="38">
        <v>15</v>
      </c>
      <c r="J1171" s="38">
        <v>2080</v>
      </c>
      <c r="K1171" s="37" t="s">
        <v>45</v>
      </c>
      <c r="L1171" s="36" t="s">
        <v>1024</v>
      </c>
      <c r="M1171" s="35"/>
      <c r="N1171" s="37" t="s">
        <v>295</v>
      </c>
      <c r="O1171" s="37" t="s">
        <v>147</v>
      </c>
      <c r="P1171" s="145" t="str">
        <f t="shared" si="91"/>
        <v>00:00:00</v>
      </c>
      <c r="Q1171" s="34">
        <f t="shared" si="90"/>
        <v>31200</v>
      </c>
      <c r="R1171" s="145">
        <f t="shared" si="92"/>
        <v>0.73737268518518517</v>
      </c>
      <c r="S1171" s="145" t="str">
        <f t="shared" si="93"/>
        <v>-</v>
      </c>
      <c r="T1171" s="172" t="str">
        <f t="shared" si="94"/>
        <v>High Valued</v>
      </c>
    </row>
    <row r="1172" spans="1:20">
      <c r="A1172" s="35">
        <v>44188.289687500001</v>
      </c>
      <c r="B1172" s="36" t="s">
        <v>1029</v>
      </c>
      <c r="C1172" s="37" t="s">
        <v>1028</v>
      </c>
      <c r="D1172" s="37" t="s">
        <v>39</v>
      </c>
      <c r="E1172" s="37" t="s">
        <v>40</v>
      </c>
      <c r="F1172" s="37" t="s">
        <v>142</v>
      </c>
      <c r="G1172" s="37" t="s">
        <v>41</v>
      </c>
      <c r="H1172" s="37" t="s">
        <v>76</v>
      </c>
      <c r="I1172" s="38">
        <v>15</v>
      </c>
      <c r="J1172" s="38">
        <v>2080</v>
      </c>
      <c r="K1172" s="37" t="s">
        <v>45</v>
      </c>
      <c r="L1172" s="36" t="s">
        <v>1024</v>
      </c>
      <c r="M1172" s="35"/>
      <c r="N1172" s="37" t="s">
        <v>295</v>
      </c>
      <c r="O1172" s="37" t="s">
        <v>147</v>
      </c>
      <c r="P1172" s="145" t="str">
        <f t="shared" si="91"/>
        <v>00:00:00</v>
      </c>
      <c r="Q1172" s="34">
        <f t="shared" si="90"/>
        <v>31200</v>
      </c>
      <c r="R1172" s="145">
        <f t="shared" si="92"/>
        <v>0.28968749999999999</v>
      </c>
      <c r="S1172" s="145" t="str">
        <f t="shared" si="93"/>
        <v>-</v>
      </c>
      <c r="T1172" s="172" t="str">
        <f t="shared" si="94"/>
        <v>High Valued</v>
      </c>
    </row>
    <row r="1173" spans="1:20">
      <c r="A1173" s="35">
        <v>44188.289687500001</v>
      </c>
      <c r="B1173" s="36" t="s">
        <v>1029</v>
      </c>
      <c r="C1173" s="37" t="s">
        <v>1028</v>
      </c>
      <c r="D1173" s="37" t="s">
        <v>140</v>
      </c>
      <c r="E1173" s="37" t="s">
        <v>214</v>
      </c>
      <c r="F1173" s="37" t="s">
        <v>142</v>
      </c>
      <c r="G1173" s="37" t="s">
        <v>114</v>
      </c>
      <c r="H1173" s="37" t="s">
        <v>215</v>
      </c>
      <c r="I1173" s="38">
        <v>2</v>
      </c>
      <c r="J1173" s="38">
        <v>7450</v>
      </c>
      <c r="K1173" s="37" t="s">
        <v>45</v>
      </c>
      <c r="L1173" s="36" t="s">
        <v>1024</v>
      </c>
      <c r="M1173" s="35"/>
      <c r="N1173" s="37" t="s">
        <v>295</v>
      </c>
      <c r="O1173" s="37" t="s">
        <v>147</v>
      </c>
      <c r="P1173" s="145" t="str">
        <f t="shared" si="91"/>
        <v>00:00:00</v>
      </c>
      <c r="Q1173" s="34">
        <f t="shared" si="90"/>
        <v>14900</v>
      </c>
      <c r="R1173" s="145">
        <f t="shared" si="92"/>
        <v>0.28968749999999999</v>
      </c>
      <c r="S1173" s="145" t="str">
        <f t="shared" si="93"/>
        <v>-</v>
      </c>
      <c r="T1173" s="172" t="str">
        <f t="shared" si="94"/>
        <v>High Valued</v>
      </c>
    </row>
    <row r="1174" spans="1:20">
      <c r="A1174" s="35">
        <v>44182.682256944441</v>
      </c>
      <c r="B1174" s="36" t="s">
        <v>1082</v>
      </c>
      <c r="C1174" s="37" t="s">
        <v>1083</v>
      </c>
      <c r="D1174" s="37" t="s">
        <v>270</v>
      </c>
      <c r="E1174" s="37" t="s">
        <v>271</v>
      </c>
      <c r="F1174" s="37" t="s">
        <v>142</v>
      </c>
      <c r="G1174" s="37" t="s">
        <v>272</v>
      </c>
      <c r="H1174" s="37" t="s">
        <v>273</v>
      </c>
      <c r="I1174" s="38">
        <v>3</v>
      </c>
      <c r="J1174" s="38">
        <v>1500</v>
      </c>
      <c r="K1174" s="37" t="s">
        <v>45</v>
      </c>
      <c r="L1174" s="36" t="s">
        <v>1080</v>
      </c>
      <c r="M1174" s="35"/>
      <c r="N1174" s="37" t="s">
        <v>146</v>
      </c>
      <c r="O1174" s="37" t="s">
        <v>147</v>
      </c>
      <c r="P1174" s="145" t="str">
        <f t="shared" si="91"/>
        <v>00:00:00</v>
      </c>
      <c r="Q1174" s="34">
        <f t="shared" si="90"/>
        <v>4500</v>
      </c>
      <c r="R1174" s="145">
        <f t="shared" si="92"/>
        <v>0.68225694444444451</v>
      </c>
      <c r="S1174" s="145" t="str">
        <f t="shared" si="93"/>
        <v>-</v>
      </c>
      <c r="T1174" s="172" t="str">
        <f t="shared" si="94"/>
        <v>Lower Valued</v>
      </c>
    </row>
    <row r="1175" spans="1:20">
      <c r="A1175" s="35">
        <v>44182.682256944441</v>
      </c>
      <c r="B1175" s="36" t="s">
        <v>1082</v>
      </c>
      <c r="C1175" s="37" t="s">
        <v>1083</v>
      </c>
      <c r="D1175" s="37" t="s">
        <v>270</v>
      </c>
      <c r="E1175" s="37" t="s">
        <v>271</v>
      </c>
      <c r="F1175" s="37" t="s">
        <v>142</v>
      </c>
      <c r="G1175" s="37" t="s">
        <v>272</v>
      </c>
      <c r="H1175" s="37" t="s">
        <v>274</v>
      </c>
      <c r="I1175" s="38">
        <v>1</v>
      </c>
      <c r="J1175" s="38">
        <v>1</v>
      </c>
      <c r="K1175" s="37" t="s">
        <v>45</v>
      </c>
      <c r="L1175" s="36" t="s">
        <v>1080</v>
      </c>
      <c r="M1175" s="35"/>
      <c r="N1175" s="37" t="s">
        <v>146</v>
      </c>
      <c r="O1175" s="37" t="s">
        <v>147</v>
      </c>
      <c r="P1175" s="145" t="str">
        <f t="shared" si="91"/>
        <v>00:00:00</v>
      </c>
      <c r="Q1175" s="34">
        <f t="shared" si="90"/>
        <v>1</v>
      </c>
      <c r="R1175" s="145">
        <f t="shared" si="92"/>
        <v>0.68225694444444451</v>
      </c>
      <c r="S1175" s="145" t="str">
        <f t="shared" si="93"/>
        <v>-</v>
      </c>
      <c r="T1175" s="172" t="str">
        <f t="shared" si="94"/>
        <v>Lower Valued</v>
      </c>
    </row>
    <row r="1176" spans="1:20">
      <c r="A1176" s="35">
        <v>44166.376608796294</v>
      </c>
      <c r="B1176" s="36" t="s">
        <v>1184</v>
      </c>
      <c r="C1176" s="37" t="s">
        <v>1185</v>
      </c>
      <c r="D1176" s="37" t="s">
        <v>284</v>
      </c>
      <c r="E1176" s="37" t="s">
        <v>285</v>
      </c>
      <c r="F1176" s="37" t="s">
        <v>142</v>
      </c>
      <c r="G1176" s="37" t="s">
        <v>70</v>
      </c>
      <c r="H1176" s="37" t="s">
        <v>286</v>
      </c>
      <c r="I1176" s="38">
        <v>2</v>
      </c>
      <c r="J1176" s="38">
        <v>3000</v>
      </c>
      <c r="K1176" s="37" t="s">
        <v>45</v>
      </c>
      <c r="L1176" s="36" t="s">
        <v>1182</v>
      </c>
      <c r="M1176" s="35"/>
      <c r="N1176" s="37" t="s">
        <v>146</v>
      </c>
      <c r="O1176" s="37" t="s">
        <v>147</v>
      </c>
      <c r="P1176" s="145" t="str">
        <f t="shared" si="91"/>
        <v>00:00:00</v>
      </c>
      <c r="Q1176" s="34">
        <f t="shared" si="90"/>
        <v>6000</v>
      </c>
      <c r="R1176" s="145">
        <f t="shared" si="92"/>
        <v>0.37660879629629629</v>
      </c>
      <c r="S1176" s="145" t="str">
        <f t="shared" si="93"/>
        <v>-</v>
      </c>
      <c r="T1176" s="172" t="str">
        <f t="shared" si="94"/>
        <v>Lower Valued</v>
      </c>
    </row>
    <row r="1177" spans="1:20">
      <c r="A1177" s="35">
        <v>44166.376608796294</v>
      </c>
      <c r="B1177" s="36" t="s">
        <v>1184</v>
      </c>
      <c r="C1177" s="37" t="s">
        <v>1185</v>
      </c>
      <c r="D1177" s="37" t="s">
        <v>140</v>
      </c>
      <c r="E1177" s="37" t="s">
        <v>141</v>
      </c>
      <c r="F1177" s="37" t="s">
        <v>142</v>
      </c>
      <c r="G1177" s="37" t="s">
        <v>143</v>
      </c>
      <c r="H1177" s="37" t="s">
        <v>199</v>
      </c>
      <c r="I1177" s="38">
        <v>3</v>
      </c>
      <c r="J1177" s="38">
        <v>9120</v>
      </c>
      <c r="K1177" s="37" t="s">
        <v>45</v>
      </c>
      <c r="L1177" s="36" t="s">
        <v>1182</v>
      </c>
      <c r="M1177" s="35"/>
      <c r="N1177" s="37" t="s">
        <v>146</v>
      </c>
      <c r="O1177" s="37" t="s">
        <v>147</v>
      </c>
      <c r="P1177" s="145" t="str">
        <f t="shared" si="91"/>
        <v>00:00:00</v>
      </c>
      <c r="Q1177" s="34">
        <f t="shared" si="90"/>
        <v>27360</v>
      </c>
      <c r="R1177" s="145">
        <f t="shared" si="92"/>
        <v>0.37660879629629629</v>
      </c>
      <c r="S1177" s="145" t="str">
        <f t="shared" si="93"/>
        <v>-</v>
      </c>
      <c r="T1177" s="172" t="str">
        <f t="shared" si="94"/>
        <v>High Valued</v>
      </c>
    </row>
    <row r="1178" spans="1:20">
      <c r="A1178" s="35">
        <v>44166.376608796294</v>
      </c>
      <c r="B1178" s="36" t="s">
        <v>1184</v>
      </c>
      <c r="C1178" s="37" t="s">
        <v>1185</v>
      </c>
      <c r="D1178" s="37" t="s">
        <v>140</v>
      </c>
      <c r="E1178" s="37" t="s">
        <v>214</v>
      </c>
      <c r="F1178" s="37" t="s">
        <v>142</v>
      </c>
      <c r="G1178" s="37" t="s">
        <v>114</v>
      </c>
      <c r="H1178" s="37" t="s">
        <v>215</v>
      </c>
      <c r="I1178" s="38">
        <v>1</v>
      </c>
      <c r="J1178" s="38">
        <v>7450</v>
      </c>
      <c r="K1178" s="37" t="s">
        <v>45</v>
      </c>
      <c r="L1178" s="36" t="s">
        <v>1182</v>
      </c>
      <c r="M1178" s="35"/>
      <c r="N1178" s="37" t="s">
        <v>146</v>
      </c>
      <c r="O1178" s="37" t="s">
        <v>147</v>
      </c>
      <c r="P1178" s="145" t="str">
        <f t="shared" si="91"/>
        <v>00:00:00</v>
      </c>
      <c r="Q1178" s="34">
        <f t="shared" si="90"/>
        <v>7450</v>
      </c>
      <c r="R1178" s="145">
        <f t="shared" si="92"/>
        <v>0.37660879629629629</v>
      </c>
      <c r="S1178" s="145" t="str">
        <f t="shared" si="93"/>
        <v>-</v>
      </c>
      <c r="T1178" s="172" t="str">
        <f t="shared" si="94"/>
        <v>Lower Valued</v>
      </c>
    </row>
    <row r="1179" spans="1:20">
      <c r="A1179" s="35">
        <v>44166.376620370371</v>
      </c>
      <c r="B1179" s="36" t="s">
        <v>1184</v>
      </c>
      <c r="C1179" s="37" t="s">
        <v>1185</v>
      </c>
      <c r="D1179" s="37" t="s">
        <v>39</v>
      </c>
      <c r="E1179" s="37" t="s">
        <v>40</v>
      </c>
      <c r="F1179" s="37" t="s">
        <v>142</v>
      </c>
      <c r="G1179" s="37" t="s">
        <v>41</v>
      </c>
      <c r="H1179" s="37" t="s">
        <v>119</v>
      </c>
      <c r="I1179" s="38">
        <v>3</v>
      </c>
      <c r="J1179" s="38">
        <v>4200</v>
      </c>
      <c r="K1179" s="37" t="s">
        <v>45</v>
      </c>
      <c r="L1179" s="36" t="s">
        <v>1182</v>
      </c>
      <c r="M1179" s="35"/>
      <c r="N1179" s="37" t="s">
        <v>146</v>
      </c>
      <c r="O1179" s="37" t="s">
        <v>147</v>
      </c>
      <c r="P1179" s="145" t="str">
        <f t="shared" si="91"/>
        <v>00:00:00</v>
      </c>
      <c r="Q1179" s="34">
        <f t="shared" si="90"/>
        <v>12600</v>
      </c>
      <c r="R1179" s="145">
        <f t="shared" si="92"/>
        <v>0.37662037037037038</v>
      </c>
      <c r="S1179" s="145" t="str">
        <f t="shared" si="93"/>
        <v>-</v>
      </c>
      <c r="T1179" s="172" t="str">
        <f t="shared" si="94"/>
        <v>High Valued</v>
      </c>
    </row>
    <row r="1180" spans="1:20">
      <c r="A1180" s="35">
        <v>44172.71402777778</v>
      </c>
      <c r="B1180" s="36" t="s">
        <v>1197</v>
      </c>
      <c r="C1180" s="37" t="s">
        <v>799</v>
      </c>
      <c r="D1180" s="37" t="s">
        <v>68</v>
      </c>
      <c r="E1180" s="37" t="s">
        <v>113</v>
      </c>
      <c r="F1180" s="37" t="s">
        <v>142</v>
      </c>
      <c r="G1180" s="37" t="s">
        <v>114</v>
      </c>
      <c r="H1180" s="37" t="s">
        <v>207</v>
      </c>
      <c r="I1180" s="38">
        <v>1</v>
      </c>
      <c r="J1180" s="38">
        <v>5900</v>
      </c>
      <c r="K1180" s="37" t="s">
        <v>45</v>
      </c>
      <c r="L1180" s="36" t="s">
        <v>1198</v>
      </c>
      <c r="M1180" s="35"/>
      <c r="N1180" s="37" t="s">
        <v>295</v>
      </c>
      <c r="O1180" s="37" t="s">
        <v>147</v>
      </c>
      <c r="P1180" s="145" t="str">
        <f t="shared" si="91"/>
        <v>00:00:00</v>
      </c>
      <c r="Q1180" s="34">
        <f t="shared" si="90"/>
        <v>5900</v>
      </c>
      <c r="R1180" s="145">
        <f t="shared" si="92"/>
        <v>0.71402777777777782</v>
      </c>
      <c r="S1180" s="145" t="str">
        <f t="shared" si="93"/>
        <v>-</v>
      </c>
      <c r="T1180" s="172" t="str">
        <f t="shared" si="94"/>
        <v>Lower Valued</v>
      </c>
    </row>
    <row r="1181" spans="1:20">
      <c r="A1181" s="35">
        <v>44173.786631944444</v>
      </c>
      <c r="B1181" s="36" t="s">
        <v>1236</v>
      </c>
      <c r="C1181" s="37" t="s">
        <v>1237</v>
      </c>
      <c r="D1181" s="37" t="s">
        <v>284</v>
      </c>
      <c r="E1181" s="37" t="s">
        <v>285</v>
      </c>
      <c r="F1181" s="37" t="s">
        <v>142</v>
      </c>
      <c r="G1181" s="37" t="s">
        <v>70</v>
      </c>
      <c r="H1181" s="37" t="s">
        <v>286</v>
      </c>
      <c r="I1181" s="38">
        <v>1</v>
      </c>
      <c r="J1181" s="38">
        <v>3000</v>
      </c>
      <c r="K1181" s="37" t="s">
        <v>45</v>
      </c>
      <c r="L1181" s="36" t="s">
        <v>1238</v>
      </c>
      <c r="M1181" s="35"/>
      <c r="N1181" s="37" t="s">
        <v>146</v>
      </c>
      <c r="O1181" s="37" t="s">
        <v>54</v>
      </c>
      <c r="P1181" s="145" t="str">
        <f t="shared" si="91"/>
        <v>00:00:00</v>
      </c>
      <c r="Q1181" s="34">
        <f t="shared" si="90"/>
        <v>3000</v>
      </c>
      <c r="R1181" s="145">
        <f t="shared" si="92"/>
        <v>0.7866319444444444</v>
      </c>
      <c r="S1181" s="145" t="str">
        <f t="shared" si="93"/>
        <v>-</v>
      </c>
      <c r="T1181" s="172" t="str">
        <f t="shared" si="94"/>
        <v>Lower Valued</v>
      </c>
    </row>
    <row r="1182" spans="1:20">
      <c r="A1182" s="35">
        <v>44182.486134259256</v>
      </c>
      <c r="B1182" s="36" t="s">
        <v>1240</v>
      </c>
      <c r="C1182" s="37" t="s">
        <v>1237</v>
      </c>
      <c r="D1182" s="37" t="s">
        <v>530</v>
      </c>
      <c r="E1182" s="37" t="s">
        <v>531</v>
      </c>
      <c r="F1182" s="37" t="s">
        <v>142</v>
      </c>
      <c r="G1182" s="37" t="s">
        <v>532</v>
      </c>
      <c r="H1182" s="37" t="s">
        <v>651</v>
      </c>
      <c r="I1182" s="38">
        <v>0.25</v>
      </c>
      <c r="J1182" s="38">
        <v>4200</v>
      </c>
      <c r="K1182" s="37" t="s">
        <v>45</v>
      </c>
      <c r="L1182" s="36" t="s">
        <v>1238</v>
      </c>
      <c r="M1182" s="35"/>
      <c r="N1182" s="37" t="s">
        <v>146</v>
      </c>
      <c r="O1182" s="37" t="s">
        <v>54</v>
      </c>
      <c r="P1182" s="145" t="str">
        <f t="shared" si="91"/>
        <v>00:00:00</v>
      </c>
      <c r="Q1182" s="34">
        <f t="shared" si="90"/>
        <v>1050</v>
      </c>
      <c r="R1182" s="145">
        <f t="shared" si="92"/>
        <v>0.48613425925925924</v>
      </c>
      <c r="S1182" s="145" t="str">
        <f t="shared" si="93"/>
        <v>-</v>
      </c>
      <c r="T1182" s="172" t="str">
        <f t="shared" si="94"/>
        <v>Lower Valued</v>
      </c>
    </row>
    <row r="1183" spans="1:20">
      <c r="A1183" s="35">
        <v>44182.486134259256</v>
      </c>
      <c r="B1183" s="36" t="s">
        <v>1240</v>
      </c>
      <c r="C1183" s="37" t="s">
        <v>1237</v>
      </c>
      <c r="D1183" s="37" t="s">
        <v>284</v>
      </c>
      <c r="E1183" s="37" t="s">
        <v>285</v>
      </c>
      <c r="F1183" s="37" t="s">
        <v>142</v>
      </c>
      <c r="G1183" s="37" t="s">
        <v>70</v>
      </c>
      <c r="H1183" s="37" t="s">
        <v>286</v>
      </c>
      <c r="I1183" s="38">
        <v>1</v>
      </c>
      <c r="J1183" s="38">
        <v>3000</v>
      </c>
      <c r="K1183" s="37" t="s">
        <v>45</v>
      </c>
      <c r="L1183" s="36" t="s">
        <v>1238</v>
      </c>
      <c r="M1183" s="35"/>
      <c r="N1183" s="37" t="s">
        <v>146</v>
      </c>
      <c r="O1183" s="37" t="s">
        <v>54</v>
      </c>
      <c r="P1183" s="145" t="str">
        <f t="shared" si="91"/>
        <v>00:00:00</v>
      </c>
      <c r="Q1183" s="34">
        <f t="shared" si="90"/>
        <v>3000</v>
      </c>
      <c r="R1183" s="145">
        <f t="shared" si="92"/>
        <v>0.48613425925925924</v>
      </c>
      <c r="S1183" s="145" t="str">
        <f t="shared" si="93"/>
        <v>-</v>
      </c>
      <c r="T1183" s="172" t="str">
        <f t="shared" si="94"/>
        <v>Lower Valued</v>
      </c>
    </row>
    <row r="1184" spans="1:20">
      <c r="A1184" s="35">
        <v>44182.486134259256</v>
      </c>
      <c r="B1184" s="36" t="s">
        <v>1240</v>
      </c>
      <c r="C1184" s="37" t="s">
        <v>1237</v>
      </c>
      <c r="D1184" s="37" t="s">
        <v>140</v>
      </c>
      <c r="E1184" s="37" t="s">
        <v>214</v>
      </c>
      <c r="F1184" s="37" t="s">
        <v>142</v>
      </c>
      <c r="G1184" s="37" t="s">
        <v>114</v>
      </c>
      <c r="H1184" s="37" t="s">
        <v>225</v>
      </c>
      <c r="I1184" s="38">
        <v>0.5</v>
      </c>
      <c r="J1184" s="38">
        <v>7050</v>
      </c>
      <c r="K1184" s="37" t="s">
        <v>45</v>
      </c>
      <c r="L1184" s="36" t="s">
        <v>1238</v>
      </c>
      <c r="M1184" s="35"/>
      <c r="N1184" s="37" t="s">
        <v>146</v>
      </c>
      <c r="O1184" s="37" t="s">
        <v>54</v>
      </c>
      <c r="P1184" s="145" t="str">
        <f t="shared" si="91"/>
        <v>00:00:00</v>
      </c>
      <c r="Q1184" s="34">
        <f t="shared" si="90"/>
        <v>3525</v>
      </c>
      <c r="R1184" s="145">
        <f t="shared" si="92"/>
        <v>0.48613425925925924</v>
      </c>
      <c r="S1184" s="145" t="str">
        <f t="shared" si="93"/>
        <v>-</v>
      </c>
      <c r="T1184" s="172" t="str">
        <f t="shared" si="94"/>
        <v>Lower Valued</v>
      </c>
    </row>
    <row r="1185" spans="1:20">
      <c r="A1185" s="35">
        <v>44182.486134259256</v>
      </c>
      <c r="B1185" s="36" t="s">
        <v>1240</v>
      </c>
      <c r="C1185" s="37" t="s">
        <v>1237</v>
      </c>
      <c r="D1185" s="37" t="s">
        <v>94</v>
      </c>
      <c r="E1185" s="37" t="s">
        <v>95</v>
      </c>
      <c r="F1185" s="37" t="s">
        <v>142</v>
      </c>
      <c r="G1185" s="37" t="s">
        <v>96</v>
      </c>
      <c r="H1185" s="37" t="s">
        <v>170</v>
      </c>
      <c r="I1185" s="38">
        <v>1</v>
      </c>
      <c r="J1185" s="38">
        <v>6750</v>
      </c>
      <c r="K1185" s="37" t="s">
        <v>45</v>
      </c>
      <c r="L1185" s="36" t="s">
        <v>1238</v>
      </c>
      <c r="M1185" s="35"/>
      <c r="N1185" s="37" t="s">
        <v>146</v>
      </c>
      <c r="O1185" s="37" t="s">
        <v>54</v>
      </c>
      <c r="P1185" s="145" t="str">
        <f t="shared" si="91"/>
        <v>00:00:00</v>
      </c>
      <c r="Q1185" s="34">
        <f t="shared" si="90"/>
        <v>6750</v>
      </c>
      <c r="R1185" s="145">
        <f t="shared" si="92"/>
        <v>0.48613425925925924</v>
      </c>
      <c r="S1185" s="145" t="str">
        <f t="shared" si="93"/>
        <v>-</v>
      </c>
      <c r="T1185" s="172" t="str">
        <f t="shared" si="94"/>
        <v>Lower Valued</v>
      </c>
    </row>
    <row r="1186" spans="1:20">
      <c r="A1186" s="35">
        <v>44182.486145833333</v>
      </c>
      <c r="B1186" s="36" t="s">
        <v>1240</v>
      </c>
      <c r="C1186" s="37" t="s">
        <v>1237</v>
      </c>
      <c r="D1186" s="37" t="s">
        <v>164</v>
      </c>
      <c r="E1186" s="37" t="s">
        <v>167</v>
      </c>
      <c r="F1186" s="37" t="s">
        <v>142</v>
      </c>
      <c r="G1186" s="37" t="s">
        <v>96</v>
      </c>
      <c r="H1186" s="37" t="s">
        <v>169</v>
      </c>
      <c r="I1186" s="38">
        <v>0.5</v>
      </c>
      <c r="J1186" s="38">
        <v>10650</v>
      </c>
      <c r="K1186" s="37" t="s">
        <v>45</v>
      </c>
      <c r="L1186" s="36" t="s">
        <v>1238</v>
      </c>
      <c r="M1186" s="35"/>
      <c r="N1186" s="37" t="s">
        <v>146</v>
      </c>
      <c r="O1186" s="37" t="s">
        <v>54</v>
      </c>
      <c r="P1186" s="145" t="str">
        <f t="shared" si="91"/>
        <v>00:00:00</v>
      </c>
      <c r="Q1186" s="34">
        <f t="shared" si="90"/>
        <v>5325</v>
      </c>
      <c r="R1186" s="145">
        <f t="shared" si="92"/>
        <v>0.48614583333333333</v>
      </c>
      <c r="S1186" s="145" t="str">
        <f t="shared" si="93"/>
        <v>-</v>
      </c>
      <c r="T1186" s="172" t="str">
        <f t="shared" si="94"/>
        <v>Lower Valued</v>
      </c>
    </row>
    <row r="1187" spans="1:20">
      <c r="A1187" s="35">
        <v>44179.620995370373</v>
      </c>
      <c r="B1187" s="36" t="s">
        <v>1257</v>
      </c>
      <c r="C1187" s="37" t="s">
        <v>509</v>
      </c>
      <c r="D1187" s="37" t="s">
        <v>94</v>
      </c>
      <c r="E1187" s="37" t="s">
        <v>95</v>
      </c>
      <c r="F1187" s="37" t="s">
        <v>142</v>
      </c>
      <c r="G1187" s="37" t="s">
        <v>96</v>
      </c>
      <c r="H1187" s="37" t="s">
        <v>170</v>
      </c>
      <c r="I1187" s="38">
        <v>1</v>
      </c>
      <c r="J1187" s="38">
        <v>6750</v>
      </c>
      <c r="K1187" s="37" t="s">
        <v>45</v>
      </c>
      <c r="L1187" s="36" t="s">
        <v>1247</v>
      </c>
      <c r="M1187" s="35"/>
      <c r="N1187" s="37" t="s">
        <v>146</v>
      </c>
      <c r="O1187" s="37" t="s">
        <v>147</v>
      </c>
      <c r="P1187" s="145" t="str">
        <f t="shared" si="91"/>
        <v>00:00:00</v>
      </c>
      <c r="Q1187" s="34">
        <f t="shared" si="90"/>
        <v>6750</v>
      </c>
      <c r="R1187" s="145">
        <f t="shared" si="92"/>
        <v>0.62099537037037034</v>
      </c>
      <c r="S1187" s="145" t="str">
        <f t="shared" si="93"/>
        <v>-</v>
      </c>
      <c r="T1187" s="172" t="str">
        <f t="shared" si="94"/>
        <v>Lower Valued</v>
      </c>
    </row>
    <row r="1188" spans="1:20">
      <c r="A1188" s="35">
        <v>44179.620995370373</v>
      </c>
      <c r="B1188" s="36" t="s">
        <v>1257</v>
      </c>
      <c r="C1188" s="37" t="s">
        <v>509</v>
      </c>
      <c r="D1188" s="37" t="s">
        <v>39</v>
      </c>
      <c r="E1188" s="37" t="s">
        <v>40</v>
      </c>
      <c r="F1188" s="37" t="s">
        <v>142</v>
      </c>
      <c r="G1188" s="37" t="s">
        <v>41</v>
      </c>
      <c r="H1188" s="37" t="s">
        <v>89</v>
      </c>
      <c r="I1188" s="38">
        <v>1</v>
      </c>
      <c r="J1188" s="38">
        <v>3180</v>
      </c>
      <c r="K1188" s="37" t="s">
        <v>45</v>
      </c>
      <c r="L1188" s="36" t="s">
        <v>1247</v>
      </c>
      <c r="M1188" s="35"/>
      <c r="N1188" s="37" t="s">
        <v>146</v>
      </c>
      <c r="O1188" s="37" t="s">
        <v>147</v>
      </c>
      <c r="P1188" s="145" t="str">
        <f t="shared" si="91"/>
        <v>00:00:00</v>
      </c>
      <c r="Q1188" s="34">
        <f t="shared" si="90"/>
        <v>3180</v>
      </c>
      <c r="R1188" s="145">
        <f t="shared" si="92"/>
        <v>0.62099537037037034</v>
      </c>
      <c r="S1188" s="145" t="str">
        <f t="shared" si="93"/>
        <v>-</v>
      </c>
      <c r="T1188" s="172" t="str">
        <f t="shared" si="94"/>
        <v>Lower Valued</v>
      </c>
    </row>
    <row r="1189" spans="1:20">
      <c r="A1189" s="35">
        <v>44179.620995370373</v>
      </c>
      <c r="B1189" s="36" t="s">
        <v>1257</v>
      </c>
      <c r="C1189" s="37" t="s">
        <v>509</v>
      </c>
      <c r="D1189" s="37" t="s">
        <v>140</v>
      </c>
      <c r="E1189" s="37" t="s">
        <v>214</v>
      </c>
      <c r="F1189" s="37" t="s">
        <v>142</v>
      </c>
      <c r="G1189" s="37" t="s">
        <v>114</v>
      </c>
      <c r="H1189" s="37" t="s">
        <v>403</v>
      </c>
      <c r="I1189" s="38">
        <v>1</v>
      </c>
      <c r="J1189" s="38">
        <v>7450</v>
      </c>
      <c r="K1189" s="37" t="s">
        <v>45</v>
      </c>
      <c r="L1189" s="36" t="s">
        <v>1247</v>
      </c>
      <c r="M1189" s="35"/>
      <c r="N1189" s="37" t="s">
        <v>146</v>
      </c>
      <c r="O1189" s="37" t="s">
        <v>147</v>
      </c>
      <c r="P1189" s="145" t="str">
        <f t="shared" si="91"/>
        <v>00:00:00</v>
      </c>
      <c r="Q1189" s="34">
        <f t="shared" si="90"/>
        <v>7450</v>
      </c>
      <c r="R1189" s="145">
        <f t="shared" si="92"/>
        <v>0.62099537037037034</v>
      </c>
      <c r="S1189" s="145" t="str">
        <f t="shared" si="93"/>
        <v>-</v>
      </c>
      <c r="T1189" s="172" t="str">
        <f t="shared" si="94"/>
        <v>Lower Valued</v>
      </c>
    </row>
    <row r="1190" spans="1:20">
      <c r="A1190" s="35">
        <v>44180.945162037038</v>
      </c>
      <c r="B1190" s="36" t="s">
        <v>367</v>
      </c>
      <c r="C1190" s="37" t="s">
        <v>368</v>
      </c>
      <c r="D1190" s="37" t="s">
        <v>94</v>
      </c>
      <c r="E1190" s="37" t="s">
        <v>95</v>
      </c>
      <c r="F1190" s="37" t="s">
        <v>142</v>
      </c>
      <c r="G1190" s="37" t="s">
        <v>96</v>
      </c>
      <c r="H1190" s="37" t="s">
        <v>170</v>
      </c>
      <c r="I1190" s="38">
        <v>5</v>
      </c>
      <c r="J1190" s="38">
        <v>6750</v>
      </c>
      <c r="K1190" s="37" t="s">
        <v>45</v>
      </c>
      <c r="L1190" s="36" t="s">
        <v>1378</v>
      </c>
      <c r="M1190" s="35"/>
      <c r="N1190" s="37" t="s">
        <v>295</v>
      </c>
      <c r="O1190" s="37" t="s">
        <v>54</v>
      </c>
      <c r="P1190" s="145" t="str">
        <f t="shared" si="91"/>
        <v>00:00:00</v>
      </c>
      <c r="Q1190" s="34">
        <f t="shared" si="90"/>
        <v>33750</v>
      </c>
      <c r="R1190" s="145">
        <f t="shared" si="92"/>
        <v>0.94516203703703694</v>
      </c>
      <c r="S1190" s="145" t="str">
        <f t="shared" si="93"/>
        <v>-</v>
      </c>
      <c r="T1190" s="172" t="str">
        <f t="shared" si="94"/>
        <v>High Valued</v>
      </c>
    </row>
    <row r="1191" spans="1:20">
      <c r="A1191" s="35">
        <v>44179.445347222223</v>
      </c>
      <c r="B1191" s="36" t="s">
        <v>727</v>
      </c>
      <c r="C1191" s="37" t="s">
        <v>728</v>
      </c>
      <c r="D1191" s="37" t="s">
        <v>171</v>
      </c>
      <c r="E1191" s="37" t="s">
        <v>172</v>
      </c>
      <c r="F1191" s="37" t="s">
        <v>142</v>
      </c>
      <c r="G1191" s="37" t="s">
        <v>96</v>
      </c>
      <c r="H1191" s="37" t="s">
        <v>173</v>
      </c>
      <c r="I1191" s="38">
        <v>0.5</v>
      </c>
      <c r="J1191" s="38">
        <v>8500</v>
      </c>
      <c r="K1191" s="37" t="s">
        <v>45</v>
      </c>
      <c r="L1191" s="36" t="s">
        <v>1378</v>
      </c>
      <c r="M1191" s="35"/>
      <c r="N1191" s="37" t="s">
        <v>431</v>
      </c>
      <c r="O1191" s="37" t="s">
        <v>54</v>
      </c>
      <c r="P1191" s="145" t="str">
        <f t="shared" si="91"/>
        <v>00:00:00</v>
      </c>
      <c r="Q1191" s="34">
        <f t="shared" si="90"/>
        <v>4250</v>
      </c>
      <c r="R1191" s="145">
        <f t="shared" si="92"/>
        <v>0.44534722222222217</v>
      </c>
      <c r="S1191" s="145" t="str">
        <f t="shared" si="93"/>
        <v>-</v>
      </c>
      <c r="T1191" s="172" t="str">
        <f t="shared" si="94"/>
        <v>Lower Valued</v>
      </c>
    </row>
    <row r="1192" spans="1:20">
      <c r="A1192" s="35">
        <v>44167.94195601852</v>
      </c>
      <c r="B1192" s="36" t="s">
        <v>1266</v>
      </c>
      <c r="C1192" s="37" t="s">
        <v>869</v>
      </c>
      <c r="D1192" s="37" t="s">
        <v>94</v>
      </c>
      <c r="E1192" s="37" t="s">
        <v>95</v>
      </c>
      <c r="F1192" s="37" t="s">
        <v>142</v>
      </c>
      <c r="G1192" s="37" t="s">
        <v>96</v>
      </c>
      <c r="H1192" s="37" t="s">
        <v>170</v>
      </c>
      <c r="I1192" s="38">
        <v>10</v>
      </c>
      <c r="J1192" s="38">
        <v>6750</v>
      </c>
      <c r="K1192" s="37" t="s">
        <v>45</v>
      </c>
      <c r="L1192" s="36" t="s">
        <v>1378</v>
      </c>
      <c r="M1192" s="35"/>
      <c r="N1192" s="37" t="s">
        <v>146</v>
      </c>
      <c r="O1192" s="37" t="s">
        <v>54</v>
      </c>
      <c r="P1192" s="145" t="str">
        <f t="shared" si="91"/>
        <v>00:00:00</v>
      </c>
      <c r="Q1192" s="34">
        <f t="shared" si="90"/>
        <v>67500</v>
      </c>
      <c r="R1192" s="145">
        <f t="shared" si="92"/>
        <v>0.94195601851851851</v>
      </c>
      <c r="S1192" s="145" t="str">
        <f t="shared" si="93"/>
        <v>-</v>
      </c>
      <c r="T1192" s="172" t="str">
        <f t="shared" si="94"/>
        <v>High Valued</v>
      </c>
    </row>
    <row r="1193" spans="1:20">
      <c r="A1193" s="35">
        <v>44169.692430555559</v>
      </c>
      <c r="B1193" s="36" t="s">
        <v>1267</v>
      </c>
      <c r="C1193" s="37" t="s">
        <v>246</v>
      </c>
      <c r="D1193" s="37" t="s">
        <v>140</v>
      </c>
      <c r="E1193" s="37" t="s">
        <v>141</v>
      </c>
      <c r="F1193" s="37" t="s">
        <v>142</v>
      </c>
      <c r="G1193" s="37" t="s">
        <v>143</v>
      </c>
      <c r="H1193" s="37" t="s">
        <v>199</v>
      </c>
      <c r="I1193" s="38">
        <v>5</v>
      </c>
      <c r="J1193" s="38">
        <v>9120</v>
      </c>
      <c r="K1193" s="37" t="s">
        <v>45</v>
      </c>
      <c r="L1193" s="36" t="s">
        <v>1378</v>
      </c>
      <c r="M1193" s="35"/>
      <c r="N1193" s="37" t="s">
        <v>146</v>
      </c>
      <c r="O1193" s="37" t="s">
        <v>54</v>
      </c>
      <c r="P1193" s="145" t="str">
        <f t="shared" si="91"/>
        <v>00:00:00</v>
      </c>
      <c r="Q1193" s="34">
        <f t="shared" si="90"/>
        <v>45600</v>
      </c>
      <c r="R1193" s="145">
        <f t="shared" si="92"/>
        <v>0.69243055555555555</v>
      </c>
      <c r="S1193" s="145" t="str">
        <f t="shared" si="93"/>
        <v>-</v>
      </c>
      <c r="T1193" s="172" t="str">
        <f t="shared" si="94"/>
        <v>High Valued</v>
      </c>
    </row>
    <row r="1194" spans="1:20">
      <c r="A1194" s="35">
        <v>44171.787465277775</v>
      </c>
      <c r="B1194" s="36" t="s">
        <v>1268</v>
      </c>
      <c r="C1194" s="37" t="s">
        <v>1269</v>
      </c>
      <c r="D1194" s="37" t="s">
        <v>284</v>
      </c>
      <c r="E1194" s="37" t="s">
        <v>285</v>
      </c>
      <c r="F1194" s="37" t="s">
        <v>142</v>
      </c>
      <c r="G1194" s="37" t="s">
        <v>70</v>
      </c>
      <c r="H1194" s="37" t="s">
        <v>286</v>
      </c>
      <c r="I1194" s="38">
        <v>0.5</v>
      </c>
      <c r="J1194" s="38">
        <v>3000</v>
      </c>
      <c r="K1194" s="37" t="s">
        <v>45</v>
      </c>
      <c r="L1194" s="36" t="s">
        <v>1378</v>
      </c>
      <c r="M1194" s="35"/>
      <c r="N1194" s="37" t="s">
        <v>146</v>
      </c>
      <c r="O1194" s="37" t="s">
        <v>54</v>
      </c>
      <c r="P1194" s="145" t="str">
        <f t="shared" si="91"/>
        <v>00:00:00</v>
      </c>
      <c r="Q1194" s="34">
        <f t="shared" si="90"/>
        <v>1500</v>
      </c>
      <c r="R1194" s="145">
        <f t="shared" si="92"/>
        <v>0.78746527777777775</v>
      </c>
      <c r="S1194" s="145" t="str">
        <f t="shared" si="93"/>
        <v>-</v>
      </c>
      <c r="T1194" s="172" t="str">
        <f t="shared" si="94"/>
        <v>Lower Valued</v>
      </c>
    </row>
    <row r="1195" spans="1:20">
      <c r="A1195" s="35">
        <v>44171.787465277775</v>
      </c>
      <c r="B1195" s="36" t="s">
        <v>1268</v>
      </c>
      <c r="C1195" s="37" t="s">
        <v>1269</v>
      </c>
      <c r="D1195" s="37" t="s">
        <v>284</v>
      </c>
      <c r="E1195" s="37" t="s">
        <v>285</v>
      </c>
      <c r="F1195" s="37" t="s">
        <v>142</v>
      </c>
      <c r="G1195" s="37" t="s">
        <v>70</v>
      </c>
      <c r="H1195" s="37" t="s">
        <v>360</v>
      </c>
      <c r="I1195" s="38">
        <v>0.5</v>
      </c>
      <c r="J1195" s="38">
        <v>3000</v>
      </c>
      <c r="K1195" s="37" t="s">
        <v>45</v>
      </c>
      <c r="L1195" s="36" t="s">
        <v>1378</v>
      </c>
      <c r="M1195" s="35"/>
      <c r="N1195" s="37" t="s">
        <v>146</v>
      </c>
      <c r="O1195" s="37" t="s">
        <v>54</v>
      </c>
      <c r="P1195" s="145" t="str">
        <f t="shared" si="91"/>
        <v>00:00:00</v>
      </c>
      <c r="Q1195" s="34">
        <f t="shared" si="90"/>
        <v>1500</v>
      </c>
      <c r="R1195" s="145">
        <f t="shared" si="92"/>
        <v>0.78746527777777775</v>
      </c>
      <c r="S1195" s="145" t="str">
        <f t="shared" si="93"/>
        <v>-</v>
      </c>
      <c r="T1195" s="172" t="str">
        <f t="shared" si="94"/>
        <v>Lower Valued</v>
      </c>
    </row>
    <row r="1196" spans="1:20">
      <c r="A1196" s="35">
        <v>44171.787465277775</v>
      </c>
      <c r="B1196" s="36" t="s">
        <v>1268</v>
      </c>
      <c r="C1196" s="37" t="s">
        <v>1269</v>
      </c>
      <c r="D1196" s="37" t="s">
        <v>39</v>
      </c>
      <c r="E1196" s="37" t="s">
        <v>40</v>
      </c>
      <c r="F1196" s="37" t="s">
        <v>142</v>
      </c>
      <c r="G1196" s="37" t="s">
        <v>41</v>
      </c>
      <c r="H1196" s="37" t="s">
        <v>75</v>
      </c>
      <c r="I1196" s="38">
        <v>1</v>
      </c>
      <c r="J1196" s="38">
        <v>2780</v>
      </c>
      <c r="K1196" s="37" t="s">
        <v>45</v>
      </c>
      <c r="L1196" s="36" t="s">
        <v>1378</v>
      </c>
      <c r="M1196" s="35"/>
      <c r="N1196" s="37" t="s">
        <v>146</v>
      </c>
      <c r="O1196" s="37" t="s">
        <v>54</v>
      </c>
      <c r="P1196" s="145" t="str">
        <f t="shared" si="91"/>
        <v>00:00:00</v>
      </c>
      <c r="Q1196" s="34">
        <f t="shared" si="90"/>
        <v>2780</v>
      </c>
      <c r="R1196" s="145">
        <f t="shared" si="92"/>
        <v>0.78746527777777775</v>
      </c>
      <c r="S1196" s="145" t="str">
        <f t="shared" si="93"/>
        <v>-</v>
      </c>
      <c r="T1196" s="172" t="str">
        <f t="shared" si="94"/>
        <v>Lower Valued</v>
      </c>
    </row>
    <row r="1197" spans="1:20">
      <c r="A1197" s="35">
        <v>44171.787476851852</v>
      </c>
      <c r="B1197" s="36" t="s">
        <v>1268</v>
      </c>
      <c r="C1197" s="37" t="s">
        <v>1269</v>
      </c>
      <c r="D1197" s="37" t="s">
        <v>187</v>
      </c>
      <c r="E1197" s="37" t="s">
        <v>188</v>
      </c>
      <c r="F1197" s="37" t="s">
        <v>142</v>
      </c>
      <c r="G1197" s="37" t="s">
        <v>143</v>
      </c>
      <c r="H1197" s="37" t="s">
        <v>327</v>
      </c>
      <c r="I1197" s="38">
        <v>0.5</v>
      </c>
      <c r="J1197" s="38">
        <v>11150</v>
      </c>
      <c r="K1197" s="37" t="s">
        <v>45</v>
      </c>
      <c r="L1197" s="36" t="s">
        <v>1378</v>
      </c>
      <c r="M1197" s="35"/>
      <c r="N1197" s="37" t="s">
        <v>146</v>
      </c>
      <c r="O1197" s="37" t="s">
        <v>54</v>
      </c>
      <c r="P1197" s="145" t="str">
        <f t="shared" si="91"/>
        <v>00:00:00</v>
      </c>
      <c r="Q1197" s="34">
        <f t="shared" si="90"/>
        <v>5575</v>
      </c>
      <c r="R1197" s="145">
        <f t="shared" si="92"/>
        <v>0.7874768518518519</v>
      </c>
      <c r="S1197" s="145" t="str">
        <f t="shared" si="93"/>
        <v>-</v>
      </c>
      <c r="T1197" s="172" t="str">
        <f t="shared" si="94"/>
        <v>Lower Valued</v>
      </c>
    </row>
    <row r="1198" spans="1:20">
      <c r="A1198" s="35">
        <v>44171.787476851852</v>
      </c>
      <c r="B1198" s="36" t="s">
        <v>1268</v>
      </c>
      <c r="C1198" s="37" t="s">
        <v>1269</v>
      </c>
      <c r="D1198" s="37" t="s">
        <v>187</v>
      </c>
      <c r="E1198" s="37" t="s">
        <v>188</v>
      </c>
      <c r="F1198" s="37" t="s">
        <v>142</v>
      </c>
      <c r="G1198" s="37" t="s">
        <v>143</v>
      </c>
      <c r="H1198" s="37" t="s">
        <v>189</v>
      </c>
      <c r="I1198" s="38">
        <v>0.5</v>
      </c>
      <c r="J1198" s="38">
        <v>9050</v>
      </c>
      <c r="K1198" s="37" t="s">
        <v>45</v>
      </c>
      <c r="L1198" s="36" t="s">
        <v>1378</v>
      </c>
      <c r="M1198" s="35"/>
      <c r="N1198" s="37" t="s">
        <v>146</v>
      </c>
      <c r="O1198" s="37" t="s">
        <v>54</v>
      </c>
      <c r="P1198" s="145" t="str">
        <f t="shared" si="91"/>
        <v>00:00:00</v>
      </c>
      <c r="Q1198" s="34">
        <f t="shared" si="90"/>
        <v>4525</v>
      </c>
      <c r="R1198" s="145">
        <f t="shared" si="92"/>
        <v>0.7874768518518519</v>
      </c>
      <c r="S1198" s="145" t="str">
        <f t="shared" si="93"/>
        <v>-</v>
      </c>
      <c r="T1198" s="172" t="str">
        <f t="shared" si="94"/>
        <v>Lower Valued</v>
      </c>
    </row>
    <row r="1199" spans="1:20">
      <c r="A1199" s="35">
        <v>44171.787476851852</v>
      </c>
      <c r="B1199" s="36" t="s">
        <v>1268</v>
      </c>
      <c r="C1199" s="37" t="s">
        <v>1269</v>
      </c>
      <c r="D1199" s="37" t="s">
        <v>164</v>
      </c>
      <c r="E1199" s="37" t="s">
        <v>167</v>
      </c>
      <c r="F1199" s="37" t="s">
        <v>142</v>
      </c>
      <c r="G1199" s="37" t="s">
        <v>96</v>
      </c>
      <c r="H1199" s="37" t="s">
        <v>209</v>
      </c>
      <c r="I1199" s="38">
        <v>1</v>
      </c>
      <c r="J1199" s="38">
        <v>3750</v>
      </c>
      <c r="K1199" s="37" t="s">
        <v>45</v>
      </c>
      <c r="L1199" s="36" t="s">
        <v>1378</v>
      </c>
      <c r="M1199" s="35"/>
      <c r="N1199" s="37" t="s">
        <v>146</v>
      </c>
      <c r="O1199" s="37" t="s">
        <v>54</v>
      </c>
      <c r="P1199" s="145" t="str">
        <f t="shared" si="91"/>
        <v>00:00:00</v>
      </c>
      <c r="Q1199" s="34">
        <f t="shared" si="90"/>
        <v>3750</v>
      </c>
      <c r="R1199" s="145">
        <f t="shared" si="92"/>
        <v>0.7874768518518519</v>
      </c>
      <c r="S1199" s="145" t="str">
        <f t="shared" si="93"/>
        <v>-</v>
      </c>
      <c r="T1199" s="172" t="str">
        <f t="shared" si="94"/>
        <v>Lower Valued</v>
      </c>
    </row>
    <row r="1200" spans="1:20">
      <c r="A1200" s="35">
        <v>44171.787476851852</v>
      </c>
      <c r="B1200" s="36" t="s">
        <v>1268</v>
      </c>
      <c r="C1200" s="37" t="s">
        <v>1269</v>
      </c>
      <c r="D1200" s="37" t="s">
        <v>140</v>
      </c>
      <c r="E1200" s="37" t="s">
        <v>141</v>
      </c>
      <c r="F1200" s="37" t="s">
        <v>142</v>
      </c>
      <c r="G1200" s="37" t="s">
        <v>143</v>
      </c>
      <c r="H1200" s="37" t="s">
        <v>199</v>
      </c>
      <c r="I1200" s="38">
        <v>0.5</v>
      </c>
      <c r="J1200" s="38">
        <v>9120</v>
      </c>
      <c r="K1200" s="37" t="s">
        <v>45</v>
      </c>
      <c r="L1200" s="36" t="s">
        <v>1378</v>
      </c>
      <c r="M1200" s="35"/>
      <c r="N1200" s="37" t="s">
        <v>146</v>
      </c>
      <c r="O1200" s="37" t="s">
        <v>54</v>
      </c>
      <c r="P1200" s="145" t="str">
        <f t="shared" si="91"/>
        <v>00:00:00</v>
      </c>
      <c r="Q1200" s="34">
        <f t="shared" si="90"/>
        <v>4560</v>
      </c>
      <c r="R1200" s="145">
        <f t="shared" si="92"/>
        <v>0.7874768518518519</v>
      </c>
      <c r="S1200" s="145" t="str">
        <f t="shared" si="93"/>
        <v>-</v>
      </c>
      <c r="T1200" s="172" t="str">
        <f t="shared" si="94"/>
        <v>Lower Valued</v>
      </c>
    </row>
    <row r="1201" spans="1:20">
      <c r="A1201" s="35">
        <v>44172.317071759258</v>
      </c>
      <c r="B1201" s="36" t="s">
        <v>1270</v>
      </c>
      <c r="C1201" s="37" t="s">
        <v>886</v>
      </c>
      <c r="D1201" s="37" t="s">
        <v>39</v>
      </c>
      <c r="E1201" s="37" t="s">
        <v>40</v>
      </c>
      <c r="F1201" s="37" t="s">
        <v>142</v>
      </c>
      <c r="G1201" s="37" t="s">
        <v>41</v>
      </c>
      <c r="H1201" s="37" t="s">
        <v>75</v>
      </c>
      <c r="I1201" s="38">
        <v>1</v>
      </c>
      <c r="J1201" s="38">
        <v>2780</v>
      </c>
      <c r="K1201" s="37" t="s">
        <v>45</v>
      </c>
      <c r="L1201" s="36" t="s">
        <v>1378</v>
      </c>
      <c r="M1201" s="35"/>
      <c r="N1201" s="37" t="s">
        <v>146</v>
      </c>
      <c r="O1201" s="37" t="s">
        <v>54</v>
      </c>
      <c r="P1201" s="145" t="str">
        <f t="shared" si="91"/>
        <v>00:00:00</v>
      </c>
      <c r="Q1201" s="34">
        <f t="shared" si="90"/>
        <v>2780</v>
      </c>
      <c r="R1201" s="145">
        <f t="shared" si="92"/>
        <v>0.31707175925925929</v>
      </c>
      <c r="S1201" s="145" t="str">
        <f t="shared" si="93"/>
        <v>-</v>
      </c>
      <c r="T1201" s="172" t="str">
        <f t="shared" si="94"/>
        <v>Lower Valued</v>
      </c>
    </row>
    <row r="1202" spans="1:20">
      <c r="A1202" s="35">
        <v>44172.317071759258</v>
      </c>
      <c r="B1202" s="36" t="s">
        <v>1270</v>
      </c>
      <c r="C1202" s="37" t="s">
        <v>886</v>
      </c>
      <c r="D1202" s="37" t="s">
        <v>140</v>
      </c>
      <c r="E1202" s="37" t="s">
        <v>141</v>
      </c>
      <c r="F1202" s="37" t="s">
        <v>142</v>
      </c>
      <c r="G1202" s="37" t="s">
        <v>143</v>
      </c>
      <c r="H1202" s="37" t="s">
        <v>199</v>
      </c>
      <c r="I1202" s="38">
        <v>1</v>
      </c>
      <c r="J1202" s="38">
        <v>9120</v>
      </c>
      <c r="K1202" s="37" t="s">
        <v>45</v>
      </c>
      <c r="L1202" s="36" t="s">
        <v>1378</v>
      </c>
      <c r="M1202" s="35"/>
      <c r="N1202" s="37" t="s">
        <v>146</v>
      </c>
      <c r="O1202" s="37" t="s">
        <v>54</v>
      </c>
      <c r="P1202" s="145" t="str">
        <f t="shared" si="91"/>
        <v>00:00:00</v>
      </c>
      <c r="Q1202" s="34">
        <f t="shared" si="90"/>
        <v>9120</v>
      </c>
      <c r="R1202" s="145">
        <f t="shared" si="92"/>
        <v>0.31707175925925929</v>
      </c>
      <c r="S1202" s="145" t="str">
        <f t="shared" si="93"/>
        <v>-</v>
      </c>
      <c r="T1202" s="172" t="str">
        <f t="shared" si="94"/>
        <v>Lower Valued</v>
      </c>
    </row>
    <row r="1203" spans="1:20">
      <c r="A1203" s="35">
        <v>44172.317071759258</v>
      </c>
      <c r="B1203" s="36" t="s">
        <v>1270</v>
      </c>
      <c r="C1203" s="37" t="s">
        <v>886</v>
      </c>
      <c r="D1203" s="37" t="s">
        <v>164</v>
      </c>
      <c r="E1203" s="37" t="s">
        <v>167</v>
      </c>
      <c r="F1203" s="37" t="s">
        <v>142</v>
      </c>
      <c r="G1203" s="37" t="s">
        <v>96</v>
      </c>
      <c r="H1203" s="37" t="s">
        <v>209</v>
      </c>
      <c r="I1203" s="38">
        <v>1</v>
      </c>
      <c r="J1203" s="38">
        <v>3750</v>
      </c>
      <c r="K1203" s="37" t="s">
        <v>45</v>
      </c>
      <c r="L1203" s="36" t="s">
        <v>1378</v>
      </c>
      <c r="M1203" s="35"/>
      <c r="N1203" s="37" t="s">
        <v>146</v>
      </c>
      <c r="O1203" s="37" t="s">
        <v>54</v>
      </c>
      <c r="P1203" s="145" t="str">
        <f t="shared" si="91"/>
        <v>00:00:00</v>
      </c>
      <c r="Q1203" s="34">
        <f t="shared" si="90"/>
        <v>3750</v>
      </c>
      <c r="R1203" s="145">
        <f t="shared" si="92"/>
        <v>0.31707175925925929</v>
      </c>
      <c r="S1203" s="145" t="str">
        <f t="shared" si="93"/>
        <v>-</v>
      </c>
      <c r="T1203" s="172" t="str">
        <f t="shared" si="94"/>
        <v>Lower Valued</v>
      </c>
    </row>
    <row r="1204" spans="1:20">
      <c r="A1204" s="35">
        <v>44172.317071759258</v>
      </c>
      <c r="B1204" s="36" t="s">
        <v>1270</v>
      </c>
      <c r="C1204" s="37" t="s">
        <v>886</v>
      </c>
      <c r="D1204" s="37" t="s">
        <v>187</v>
      </c>
      <c r="E1204" s="37" t="s">
        <v>188</v>
      </c>
      <c r="F1204" s="37" t="s">
        <v>142</v>
      </c>
      <c r="G1204" s="37" t="s">
        <v>143</v>
      </c>
      <c r="H1204" s="37" t="s">
        <v>189</v>
      </c>
      <c r="I1204" s="38">
        <v>1</v>
      </c>
      <c r="J1204" s="38">
        <v>9050</v>
      </c>
      <c r="K1204" s="37" t="s">
        <v>45</v>
      </c>
      <c r="L1204" s="36" t="s">
        <v>1378</v>
      </c>
      <c r="M1204" s="35"/>
      <c r="N1204" s="37" t="s">
        <v>146</v>
      </c>
      <c r="O1204" s="37" t="s">
        <v>54</v>
      </c>
      <c r="P1204" s="145" t="str">
        <f t="shared" si="91"/>
        <v>00:00:00</v>
      </c>
      <c r="Q1204" s="34">
        <f t="shared" si="90"/>
        <v>9050</v>
      </c>
      <c r="R1204" s="145">
        <f t="shared" si="92"/>
        <v>0.31707175925925929</v>
      </c>
      <c r="S1204" s="145" t="str">
        <f t="shared" si="93"/>
        <v>-</v>
      </c>
      <c r="T1204" s="172" t="str">
        <f t="shared" si="94"/>
        <v>Lower Valued</v>
      </c>
    </row>
    <row r="1205" spans="1:20">
      <c r="A1205" s="35">
        <v>44174.486793981479</v>
      </c>
      <c r="B1205" s="36" t="s">
        <v>1273</v>
      </c>
      <c r="C1205" s="37" t="s">
        <v>1274</v>
      </c>
      <c r="D1205" s="37" t="s">
        <v>140</v>
      </c>
      <c r="E1205" s="37" t="s">
        <v>141</v>
      </c>
      <c r="F1205" s="37" t="s">
        <v>142</v>
      </c>
      <c r="G1205" s="37" t="s">
        <v>143</v>
      </c>
      <c r="H1205" s="37" t="s">
        <v>199</v>
      </c>
      <c r="I1205" s="38">
        <v>6</v>
      </c>
      <c r="J1205" s="38">
        <v>9120</v>
      </c>
      <c r="K1205" s="37" t="s">
        <v>45</v>
      </c>
      <c r="L1205" s="36" t="s">
        <v>1378</v>
      </c>
      <c r="M1205" s="35"/>
      <c r="N1205" s="37" t="s">
        <v>146</v>
      </c>
      <c r="O1205" s="37" t="s">
        <v>54</v>
      </c>
      <c r="P1205" s="145" t="str">
        <f t="shared" si="91"/>
        <v>00:00:00</v>
      </c>
      <c r="Q1205" s="34">
        <f t="shared" si="90"/>
        <v>54720</v>
      </c>
      <c r="R1205" s="145">
        <f t="shared" si="92"/>
        <v>0.48679398148148145</v>
      </c>
      <c r="S1205" s="145" t="str">
        <f t="shared" si="93"/>
        <v>-</v>
      </c>
      <c r="T1205" s="172" t="str">
        <f t="shared" si="94"/>
        <v>High Valued</v>
      </c>
    </row>
    <row r="1206" spans="1:20">
      <c r="A1206" s="35">
        <v>44179.790439814817</v>
      </c>
      <c r="B1206" s="36" t="s">
        <v>1278</v>
      </c>
      <c r="C1206" s="37" t="s">
        <v>779</v>
      </c>
      <c r="D1206" s="37" t="s">
        <v>94</v>
      </c>
      <c r="E1206" s="37" t="s">
        <v>95</v>
      </c>
      <c r="F1206" s="37" t="s">
        <v>142</v>
      </c>
      <c r="G1206" s="37" t="s">
        <v>96</v>
      </c>
      <c r="H1206" s="37" t="s">
        <v>170</v>
      </c>
      <c r="I1206" s="38">
        <v>2</v>
      </c>
      <c r="J1206" s="38">
        <v>6750</v>
      </c>
      <c r="K1206" s="37" t="s">
        <v>45</v>
      </c>
      <c r="L1206" s="36" t="s">
        <v>1378</v>
      </c>
      <c r="M1206" s="35"/>
      <c r="N1206" s="37" t="s">
        <v>146</v>
      </c>
      <c r="O1206" s="37" t="s">
        <v>54</v>
      </c>
      <c r="P1206" s="145" t="str">
        <f t="shared" si="91"/>
        <v>00:00:00</v>
      </c>
      <c r="Q1206" s="34">
        <f t="shared" si="90"/>
        <v>13500</v>
      </c>
      <c r="R1206" s="145">
        <f t="shared" si="92"/>
        <v>0.79043981481481485</v>
      </c>
      <c r="S1206" s="145" t="str">
        <f t="shared" si="93"/>
        <v>-</v>
      </c>
      <c r="T1206" s="172" t="str">
        <f t="shared" si="94"/>
        <v>High Valued</v>
      </c>
    </row>
    <row r="1207" spans="1:20">
      <c r="A1207" s="35">
        <v>44195.89912037037</v>
      </c>
      <c r="B1207" s="36" t="s">
        <v>1279</v>
      </c>
      <c r="C1207" s="37" t="s">
        <v>604</v>
      </c>
      <c r="D1207" s="37" t="s">
        <v>164</v>
      </c>
      <c r="E1207" s="37" t="s">
        <v>165</v>
      </c>
      <c r="F1207" s="37" t="s">
        <v>142</v>
      </c>
      <c r="G1207" s="37" t="s">
        <v>96</v>
      </c>
      <c r="H1207" s="37" t="s">
        <v>166</v>
      </c>
      <c r="I1207" s="38">
        <v>10</v>
      </c>
      <c r="J1207" s="38">
        <v>3750</v>
      </c>
      <c r="K1207" s="37" t="s">
        <v>45</v>
      </c>
      <c r="L1207" s="36" t="s">
        <v>1378</v>
      </c>
      <c r="M1207" s="35"/>
      <c r="N1207" s="37" t="s">
        <v>146</v>
      </c>
      <c r="O1207" s="37" t="s">
        <v>54</v>
      </c>
      <c r="P1207" s="145" t="str">
        <f t="shared" si="91"/>
        <v>00:00:00</v>
      </c>
      <c r="Q1207" s="34">
        <f t="shared" si="90"/>
        <v>37500</v>
      </c>
      <c r="R1207" s="145">
        <f t="shared" si="92"/>
        <v>0.8991203703703704</v>
      </c>
      <c r="S1207" s="145" t="str">
        <f t="shared" si="93"/>
        <v>-</v>
      </c>
      <c r="T1207" s="172" t="str">
        <f t="shared" si="94"/>
        <v>High Valued</v>
      </c>
    </row>
    <row r="1208" spans="1:20">
      <c r="A1208" s="35">
        <v>44192.93677083333</v>
      </c>
      <c r="B1208" s="36" t="s">
        <v>1281</v>
      </c>
      <c r="C1208" s="37" t="s">
        <v>1282</v>
      </c>
      <c r="D1208" s="37" t="s">
        <v>140</v>
      </c>
      <c r="E1208" s="37" t="s">
        <v>141</v>
      </c>
      <c r="F1208" s="37" t="s">
        <v>142</v>
      </c>
      <c r="G1208" s="37" t="s">
        <v>143</v>
      </c>
      <c r="H1208" s="37" t="s">
        <v>199</v>
      </c>
      <c r="I1208" s="38">
        <v>6</v>
      </c>
      <c r="J1208" s="38">
        <v>9200</v>
      </c>
      <c r="K1208" s="37" t="s">
        <v>45</v>
      </c>
      <c r="L1208" s="36" t="s">
        <v>1378</v>
      </c>
      <c r="M1208" s="35"/>
      <c r="N1208" s="37" t="s">
        <v>431</v>
      </c>
      <c r="O1208" s="37" t="s">
        <v>147</v>
      </c>
      <c r="P1208" s="145" t="str">
        <f t="shared" si="91"/>
        <v>00:00:00</v>
      </c>
      <c r="Q1208" s="34">
        <f t="shared" si="90"/>
        <v>55200</v>
      </c>
      <c r="R1208" s="145">
        <f t="shared" si="92"/>
        <v>0.93677083333333344</v>
      </c>
      <c r="S1208" s="145" t="str">
        <f t="shared" si="93"/>
        <v>-</v>
      </c>
      <c r="T1208" s="172" t="str">
        <f t="shared" si="94"/>
        <v>High Valued</v>
      </c>
    </row>
    <row r="1209" spans="1:20">
      <c r="A1209" s="35">
        <v>44166.635648148149</v>
      </c>
      <c r="B1209" s="36" t="s">
        <v>1283</v>
      </c>
      <c r="C1209" s="37" t="s">
        <v>405</v>
      </c>
      <c r="D1209" s="37" t="s">
        <v>140</v>
      </c>
      <c r="E1209" s="37" t="s">
        <v>141</v>
      </c>
      <c r="F1209" s="37" t="s">
        <v>142</v>
      </c>
      <c r="G1209" s="37" t="s">
        <v>143</v>
      </c>
      <c r="H1209" s="37" t="s">
        <v>199</v>
      </c>
      <c r="I1209" s="38">
        <v>1</v>
      </c>
      <c r="J1209" s="38">
        <v>9120</v>
      </c>
      <c r="K1209" s="37" t="s">
        <v>45</v>
      </c>
      <c r="L1209" s="36" t="s">
        <v>1378</v>
      </c>
      <c r="M1209" s="35"/>
      <c r="N1209" s="37" t="s">
        <v>146</v>
      </c>
      <c r="O1209" s="37" t="s">
        <v>147</v>
      </c>
      <c r="P1209" s="145" t="str">
        <f t="shared" si="91"/>
        <v>00:00:00</v>
      </c>
      <c r="Q1209" s="34">
        <f t="shared" si="90"/>
        <v>9120</v>
      </c>
      <c r="R1209" s="145">
        <f t="shared" si="92"/>
        <v>0.63564814814814818</v>
      </c>
      <c r="S1209" s="145" t="str">
        <f t="shared" si="93"/>
        <v>-</v>
      </c>
      <c r="T1209" s="172" t="str">
        <f t="shared" si="94"/>
        <v>Lower Valued</v>
      </c>
    </row>
    <row r="1210" spans="1:20">
      <c r="A1210" s="35">
        <v>44166.635648148149</v>
      </c>
      <c r="B1210" s="36" t="s">
        <v>1283</v>
      </c>
      <c r="C1210" s="37" t="s">
        <v>405</v>
      </c>
      <c r="D1210" s="37" t="s">
        <v>164</v>
      </c>
      <c r="E1210" s="37" t="s">
        <v>167</v>
      </c>
      <c r="F1210" s="37" t="s">
        <v>142</v>
      </c>
      <c r="G1210" s="37" t="s">
        <v>96</v>
      </c>
      <c r="H1210" s="37" t="s">
        <v>244</v>
      </c>
      <c r="I1210" s="38">
        <v>1</v>
      </c>
      <c r="J1210" s="38">
        <v>4400</v>
      </c>
      <c r="K1210" s="37" t="s">
        <v>45</v>
      </c>
      <c r="L1210" s="36" t="s">
        <v>1378</v>
      </c>
      <c r="M1210" s="35"/>
      <c r="N1210" s="37" t="s">
        <v>146</v>
      </c>
      <c r="O1210" s="37" t="s">
        <v>147</v>
      </c>
      <c r="P1210" s="145" t="str">
        <f t="shared" si="91"/>
        <v>00:00:00</v>
      </c>
      <c r="Q1210" s="34">
        <f t="shared" si="90"/>
        <v>4400</v>
      </c>
      <c r="R1210" s="145">
        <f t="shared" si="92"/>
        <v>0.63564814814814818</v>
      </c>
      <c r="S1210" s="145" t="str">
        <f t="shared" si="93"/>
        <v>-</v>
      </c>
      <c r="T1210" s="172" t="str">
        <f t="shared" si="94"/>
        <v>Lower Valued</v>
      </c>
    </row>
    <row r="1211" spans="1:20">
      <c r="A1211" s="35">
        <v>44166.635659722226</v>
      </c>
      <c r="B1211" s="36" t="s">
        <v>1283</v>
      </c>
      <c r="C1211" s="37" t="s">
        <v>405</v>
      </c>
      <c r="D1211" s="37" t="s">
        <v>352</v>
      </c>
      <c r="E1211" s="37" t="s">
        <v>353</v>
      </c>
      <c r="F1211" s="37" t="s">
        <v>142</v>
      </c>
      <c r="G1211" s="37" t="s">
        <v>308</v>
      </c>
      <c r="H1211" s="37" t="s">
        <v>354</v>
      </c>
      <c r="I1211" s="38">
        <v>1</v>
      </c>
      <c r="J1211" s="38">
        <v>3680</v>
      </c>
      <c r="K1211" s="37" t="s">
        <v>45</v>
      </c>
      <c r="L1211" s="36" t="s">
        <v>1378</v>
      </c>
      <c r="M1211" s="35"/>
      <c r="N1211" s="37" t="s">
        <v>146</v>
      </c>
      <c r="O1211" s="37" t="s">
        <v>147</v>
      </c>
      <c r="P1211" s="145" t="str">
        <f t="shared" si="91"/>
        <v>00:00:00</v>
      </c>
      <c r="Q1211" s="34">
        <f t="shared" si="90"/>
        <v>3680</v>
      </c>
      <c r="R1211" s="145">
        <f t="shared" si="92"/>
        <v>0.63565972222222222</v>
      </c>
      <c r="S1211" s="145" t="str">
        <f t="shared" si="93"/>
        <v>-</v>
      </c>
      <c r="T1211" s="172" t="str">
        <f t="shared" si="94"/>
        <v>Lower Valued</v>
      </c>
    </row>
    <row r="1212" spans="1:20">
      <c r="A1212" s="35">
        <v>44168.424398148149</v>
      </c>
      <c r="B1212" s="36" t="s">
        <v>1285</v>
      </c>
      <c r="C1212" s="37" t="s">
        <v>1286</v>
      </c>
      <c r="D1212" s="37" t="s">
        <v>94</v>
      </c>
      <c r="E1212" s="37" t="s">
        <v>95</v>
      </c>
      <c r="F1212" s="37" t="s">
        <v>142</v>
      </c>
      <c r="G1212" s="37" t="s">
        <v>96</v>
      </c>
      <c r="H1212" s="37" t="s">
        <v>170</v>
      </c>
      <c r="I1212" s="38">
        <v>2</v>
      </c>
      <c r="J1212" s="38">
        <v>6750</v>
      </c>
      <c r="K1212" s="37" t="s">
        <v>45</v>
      </c>
      <c r="L1212" s="36" t="s">
        <v>1378</v>
      </c>
      <c r="M1212" s="35"/>
      <c r="N1212" s="37" t="s">
        <v>146</v>
      </c>
      <c r="O1212" s="37" t="s">
        <v>147</v>
      </c>
      <c r="P1212" s="145" t="str">
        <f t="shared" si="91"/>
        <v>00:00:00</v>
      </c>
      <c r="Q1212" s="34">
        <f t="shared" si="90"/>
        <v>13500</v>
      </c>
      <c r="R1212" s="145">
        <f t="shared" si="92"/>
        <v>0.42439814814814819</v>
      </c>
      <c r="S1212" s="145" t="str">
        <f t="shared" si="93"/>
        <v>-</v>
      </c>
      <c r="T1212" s="172" t="str">
        <f t="shared" si="94"/>
        <v>High Valued</v>
      </c>
    </row>
    <row r="1213" spans="1:20">
      <c r="A1213" s="35">
        <v>44168.424398148149</v>
      </c>
      <c r="B1213" s="36" t="s">
        <v>1285</v>
      </c>
      <c r="C1213" s="37" t="s">
        <v>1286</v>
      </c>
      <c r="D1213" s="37" t="s">
        <v>94</v>
      </c>
      <c r="E1213" s="37" t="s">
        <v>95</v>
      </c>
      <c r="F1213" s="37" t="s">
        <v>142</v>
      </c>
      <c r="G1213" s="37" t="s">
        <v>96</v>
      </c>
      <c r="H1213" s="37" t="s">
        <v>98</v>
      </c>
      <c r="I1213" s="38">
        <v>1</v>
      </c>
      <c r="J1213" s="38">
        <v>8500</v>
      </c>
      <c r="K1213" s="37" t="s">
        <v>45</v>
      </c>
      <c r="L1213" s="36" t="s">
        <v>1378</v>
      </c>
      <c r="M1213" s="35"/>
      <c r="N1213" s="37" t="s">
        <v>146</v>
      </c>
      <c r="O1213" s="37" t="s">
        <v>147</v>
      </c>
      <c r="P1213" s="145" t="str">
        <f t="shared" si="91"/>
        <v>00:00:00</v>
      </c>
      <c r="Q1213" s="34">
        <f t="shared" si="90"/>
        <v>8500</v>
      </c>
      <c r="R1213" s="145">
        <f t="shared" si="92"/>
        <v>0.42439814814814819</v>
      </c>
      <c r="S1213" s="145" t="str">
        <f t="shared" si="93"/>
        <v>-</v>
      </c>
      <c r="T1213" s="172" t="str">
        <f t="shared" si="94"/>
        <v>Lower Valued</v>
      </c>
    </row>
    <row r="1214" spans="1:20">
      <c r="A1214" s="35">
        <v>44167.649664351855</v>
      </c>
      <c r="B1214" s="36" t="s">
        <v>1287</v>
      </c>
      <c r="C1214" s="37" t="s">
        <v>105</v>
      </c>
      <c r="D1214" s="37" t="s">
        <v>94</v>
      </c>
      <c r="E1214" s="37" t="s">
        <v>95</v>
      </c>
      <c r="F1214" s="37" t="s">
        <v>142</v>
      </c>
      <c r="G1214" s="37" t="s">
        <v>96</v>
      </c>
      <c r="H1214" s="37" t="s">
        <v>97</v>
      </c>
      <c r="I1214" s="38">
        <v>1</v>
      </c>
      <c r="J1214" s="38">
        <v>19170</v>
      </c>
      <c r="K1214" s="37" t="s">
        <v>45</v>
      </c>
      <c r="L1214" s="36" t="s">
        <v>1378</v>
      </c>
      <c r="M1214" s="35"/>
      <c r="N1214" s="37" t="s">
        <v>146</v>
      </c>
      <c r="O1214" s="37" t="s">
        <v>147</v>
      </c>
      <c r="P1214" s="145" t="str">
        <f t="shared" si="91"/>
        <v>00:00:00</v>
      </c>
      <c r="Q1214" s="34">
        <f t="shared" si="90"/>
        <v>19170</v>
      </c>
      <c r="R1214" s="145">
        <f t="shared" si="92"/>
        <v>0.64966435185185178</v>
      </c>
      <c r="S1214" s="145" t="str">
        <f t="shared" si="93"/>
        <v>-</v>
      </c>
      <c r="T1214" s="172" t="str">
        <f t="shared" si="94"/>
        <v>High Valued</v>
      </c>
    </row>
    <row r="1215" spans="1:20">
      <c r="A1215" s="35">
        <v>44167.649664351855</v>
      </c>
      <c r="B1215" s="36" t="s">
        <v>1287</v>
      </c>
      <c r="C1215" s="37" t="s">
        <v>105</v>
      </c>
      <c r="D1215" s="37" t="s">
        <v>171</v>
      </c>
      <c r="E1215" s="37" t="s">
        <v>343</v>
      </c>
      <c r="F1215" s="37" t="s">
        <v>142</v>
      </c>
      <c r="G1215" s="37" t="s">
        <v>96</v>
      </c>
      <c r="H1215" s="37" t="s">
        <v>344</v>
      </c>
      <c r="I1215" s="38">
        <v>1</v>
      </c>
      <c r="J1215" s="38">
        <v>11000</v>
      </c>
      <c r="K1215" s="37" t="s">
        <v>45</v>
      </c>
      <c r="L1215" s="36" t="s">
        <v>1378</v>
      </c>
      <c r="M1215" s="35"/>
      <c r="N1215" s="37" t="s">
        <v>146</v>
      </c>
      <c r="O1215" s="37" t="s">
        <v>147</v>
      </c>
      <c r="P1215" s="145" t="str">
        <f t="shared" si="91"/>
        <v>00:00:00</v>
      </c>
      <c r="Q1215" s="34">
        <f t="shared" si="90"/>
        <v>11000</v>
      </c>
      <c r="R1215" s="145">
        <f t="shared" si="92"/>
        <v>0.64966435185185178</v>
      </c>
      <c r="S1215" s="145" t="str">
        <f t="shared" si="93"/>
        <v>-</v>
      </c>
      <c r="T1215" s="172" t="str">
        <f t="shared" si="94"/>
        <v>High Valued</v>
      </c>
    </row>
    <row r="1216" spans="1:20">
      <c r="A1216" s="35">
        <v>44169.732685185183</v>
      </c>
      <c r="B1216" s="36" t="s">
        <v>1289</v>
      </c>
      <c r="C1216" s="37" t="s">
        <v>1290</v>
      </c>
      <c r="D1216" s="37" t="s">
        <v>171</v>
      </c>
      <c r="E1216" s="37" t="s">
        <v>172</v>
      </c>
      <c r="F1216" s="37" t="s">
        <v>142</v>
      </c>
      <c r="G1216" s="37" t="s">
        <v>96</v>
      </c>
      <c r="H1216" s="37" t="s">
        <v>174</v>
      </c>
      <c r="I1216" s="38">
        <v>1</v>
      </c>
      <c r="J1216" s="38">
        <v>7800</v>
      </c>
      <c r="K1216" s="37" t="s">
        <v>45</v>
      </c>
      <c r="L1216" s="36" t="s">
        <v>1378</v>
      </c>
      <c r="M1216" s="35"/>
      <c r="N1216" s="37" t="s">
        <v>146</v>
      </c>
      <c r="O1216" s="37" t="s">
        <v>147</v>
      </c>
      <c r="P1216" s="145" t="str">
        <f t="shared" si="91"/>
        <v>00:00:00</v>
      </c>
      <c r="Q1216" s="34">
        <f t="shared" si="90"/>
        <v>7800</v>
      </c>
      <c r="R1216" s="145">
        <f t="shared" si="92"/>
        <v>0.73268518518518511</v>
      </c>
      <c r="S1216" s="145" t="str">
        <f t="shared" si="93"/>
        <v>-</v>
      </c>
      <c r="T1216" s="172" t="str">
        <f t="shared" si="94"/>
        <v>Lower Valued</v>
      </c>
    </row>
    <row r="1217" spans="1:20">
      <c r="A1217" s="35">
        <v>44172.529722222222</v>
      </c>
      <c r="B1217" s="36" t="s">
        <v>1292</v>
      </c>
      <c r="C1217" s="37" t="s">
        <v>1293</v>
      </c>
      <c r="D1217" s="37" t="s">
        <v>270</v>
      </c>
      <c r="E1217" s="37" t="s">
        <v>271</v>
      </c>
      <c r="F1217" s="37" t="s">
        <v>142</v>
      </c>
      <c r="G1217" s="37" t="s">
        <v>272</v>
      </c>
      <c r="H1217" s="37" t="s">
        <v>273</v>
      </c>
      <c r="I1217" s="38">
        <v>1</v>
      </c>
      <c r="J1217" s="38">
        <v>1500</v>
      </c>
      <c r="K1217" s="37" t="s">
        <v>45</v>
      </c>
      <c r="L1217" s="36" t="s">
        <v>1378</v>
      </c>
      <c r="M1217" s="35"/>
      <c r="N1217" s="37" t="s">
        <v>146</v>
      </c>
      <c r="O1217" s="37" t="s">
        <v>147</v>
      </c>
      <c r="P1217" s="145" t="str">
        <f t="shared" si="91"/>
        <v>00:00:00</v>
      </c>
      <c r="Q1217" s="34">
        <f t="shared" si="90"/>
        <v>1500</v>
      </c>
      <c r="R1217" s="145">
        <f t="shared" si="92"/>
        <v>0.52972222222222221</v>
      </c>
      <c r="S1217" s="145" t="str">
        <f t="shared" si="93"/>
        <v>-</v>
      </c>
      <c r="T1217" s="172" t="str">
        <f t="shared" si="94"/>
        <v>Lower Valued</v>
      </c>
    </row>
    <row r="1218" spans="1:20">
      <c r="A1218" s="35">
        <v>44175.650034722225</v>
      </c>
      <c r="B1218" s="36" t="s">
        <v>1294</v>
      </c>
      <c r="C1218" s="37" t="s">
        <v>823</v>
      </c>
      <c r="D1218" s="37" t="s">
        <v>270</v>
      </c>
      <c r="E1218" s="37" t="s">
        <v>271</v>
      </c>
      <c r="F1218" s="37" t="s">
        <v>142</v>
      </c>
      <c r="G1218" s="37" t="s">
        <v>272</v>
      </c>
      <c r="H1218" s="37" t="s">
        <v>274</v>
      </c>
      <c r="I1218" s="38">
        <v>1</v>
      </c>
      <c r="J1218" s="38">
        <v>1</v>
      </c>
      <c r="K1218" s="37" t="s">
        <v>45</v>
      </c>
      <c r="L1218" s="36" t="s">
        <v>1378</v>
      </c>
      <c r="M1218" s="35"/>
      <c r="N1218" s="37" t="s">
        <v>146</v>
      </c>
      <c r="O1218" s="37" t="s">
        <v>147</v>
      </c>
      <c r="P1218" s="145" t="str">
        <f t="shared" si="91"/>
        <v>00:00:00</v>
      </c>
      <c r="Q1218" s="34">
        <f t="shared" ref="Q1218:Q1281" si="95">J1218*I1218</f>
        <v>1</v>
      </c>
      <c r="R1218" s="145">
        <f t="shared" si="92"/>
        <v>0.65003472222222225</v>
      </c>
      <c r="S1218" s="145" t="str">
        <f t="shared" si="93"/>
        <v>-</v>
      </c>
      <c r="T1218" s="172" t="str">
        <f t="shared" si="94"/>
        <v>Lower Valued</v>
      </c>
    </row>
    <row r="1219" spans="1:20">
      <c r="A1219" s="35">
        <v>44175.650034722225</v>
      </c>
      <c r="B1219" s="36" t="s">
        <v>1294</v>
      </c>
      <c r="C1219" s="37" t="s">
        <v>823</v>
      </c>
      <c r="D1219" s="37" t="s">
        <v>270</v>
      </c>
      <c r="E1219" s="37" t="s">
        <v>271</v>
      </c>
      <c r="F1219" s="37" t="s">
        <v>142</v>
      </c>
      <c r="G1219" s="37" t="s">
        <v>272</v>
      </c>
      <c r="H1219" s="37" t="s">
        <v>273</v>
      </c>
      <c r="I1219" s="38">
        <v>1</v>
      </c>
      <c r="J1219" s="38">
        <v>1500</v>
      </c>
      <c r="K1219" s="37" t="s">
        <v>45</v>
      </c>
      <c r="L1219" s="36" t="s">
        <v>1378</v>
      </c>
      <c r="M1219" s="35"/>
      <c r="N1219" s="37" t="s">
        <v>146</v>
      </c>
      <c r="O1219" s="37" t="s">
        <v>147</v>
      </c>
      <c r="P1219" s="145" t="str">
        <f t="shared" ref="P1219:P1282" si="96">IF(M1219="","00:00:00",M1219-A1219)</f>
        <v>00:00:00</v>
      </c>
      <c r="Q1219" s="34">
        <f t="shared" si="95"/>
        <v>1500</v>
      </c>
      <c r="R1219" s="145">
        <f t="shared" ref="R1219:R1282" si="97">TIMEVALUE(TEXT(A1219,"HH:MM:SS"))</f>
        <v>0.65003472222222225</v>
      </c>
      <c r="S1219" s="145" t="str">
        <f t="shared" ref="S1219:S1282" si="98">IF(M1219="","-",TIMEVALUE(TEXT(M1219,"HH:MM:SS")))</f>
        <v>-</v>
      </c>
      <c r="T1219" s="172" t="str">
        <f t="shared" ref="T1219:T1282" si="99">IF(Q1219 &gt; 10000, "High Valued", "Lower Valued")</f>
        <v>Lower Valued</v>
      </c>
    </row>
    <row r="1220" spans="1:20">
      <c r="A1220" s="35">
        <v>44177.407118055555</v>
      </c>
      <c r="B1220" s="36" t="s">
        <v>1297</v>
      </c>
      <c r="C1220" s="37" t="s">
        <v>831</v>
      </c>
      <c r="D1220" s="37" t="s">
        <v>164</v>
      </c>
      <c r="E1220" s="37" t="s">
        <v>165</v>
      </c>
      <c r="F1220" s="37" t="s">
        <v>142</v>
      </c>
      <c r="G1220" s="37" t="s">
        <v>96</v>
      </c>
      <c r="H1220" s="37" t="s">
        <v>166</v>
      </c>
      <c r="I1220" s="38">
        <v>2</v>
      </c>
      <c r="J1220" s="38">
        <v>3750</v>
      </c>
      <c r="K1220" s="37" t="s">
        <v>45</v>
      </c>
      <c r="L1220" s="36" t="s">
        <v>1378</v>
      </c>
      <c r="M1220" s="35"/>
      <c r="N1220" s="37" t="s">
        <v>146</v>
      </c>
      <c r="O1220" s="37" t="s">
        <v>147</v>
      </c>
      <c r="P1220" s="145" t="str">
        <f t="shared" si="96"/>
        <v>00:00:00</v>
      </c>
      <c r="Q1220" s="34">
        <f t="shared" si="95"/>
        <v>7500</v>
      </c>
      <c r="R1220" s="145">
        <f t="shared" si="97"/>
        <v>0.40711805555555558</v>
      </c>
      <c r="S1220" s="145" t="str">
        <f t="shared" si="98"/>
        <v>-</v>
      </c>
      <c r="T1220" s="172" t="str">
        <f t="shared" si="99"/>
        <v>Lower Valued</v>
      </c>
    </row>
    <row r="1221" spans="1:20">
      <c r="A1221" s="35">
        <v>44177.407118055555</v>
      </c>
      <c r="B1221" s="36" t="s">
        <v>1297</v>
      </c>
      <c r="C1221" s="37" t="s">
        <v>831</v>
      </c>
      <c r="D1221" s="37" t="s">
        <v>94</v>
      </c>
      <c r="E1221" s="37" t="s">
        <v>95</v>
      </c>
      <c r="F1221" s="37" t="s">
        <v>142</v>
      </c>
      <c r="G1221" s="37" t="s">
        <v>96</v>
      </c>
      <c r="H1221" s="37" t="s">
        <v>98</v>
      </c>
      <c r="I1221" s="38">
        <v>1</v>
      </c>
      <c r="J1221" s="38">
        <v>8500</v>
      </c>
      <c r="K1221" s="37" t="s">
        <v>45</v>
      </c>
      <c r="L1221" s="36" t="s">
        <v>1378</v>
      </c>
      <c r="M1221" s="35"/>
      <c r="N1221" s="37" t="s">
        <v>146</v>
      </c>
      <c r="O1221" s="37" t="s">
        <v>147</v>
      </c>
      <c r="P1221" s="145" t="str">
        <f t="shared" si="96"/>
        <v>00:00:00</v>
      </c>
      <c r="Q1221" s="34">
        <f t="shared" si="95"/>
        <v>8500</v>
      </c>
      <c r="R1221" s="145">
        <f t="shared" si="97"/>
        <v>0.40711805555555558</v>
      </c>
      <c r="S1221" s="145" t="str">
        <f t="shared" si="98"/>
        <v>-</v>
      </c>
      <c r="T1221" s="172" t="str">
        <f t="shared" si="99"/>
        <v>Lower Valued</v>
      </c>
    </row>
    <row r="1222" spans="1:20">
      <c r="A1222" s="35">
        <v>44177.407118055555</v>
      </c>
      <c r="B1222" s="36" t="s">
        <v>1297</v>
      </c>
      <c r="C1222" s="37" t="s">
        <v>831</v>
      </c>
      <c r="D1222" s="37" t="s">
        <v>140</v>
      </c>
      <c r="E1222" s="37" t="s">
        <v>141</v>
      </c>
      <c r="F1222" s="37" t="s">
        <v>142</v>
      </c>
      <c r="G1222" s="37" t="s">
        <v>143</v>
      </c>
      <c r="H1222" s="37" t="s">
        <v>436</v>
      </c>
      <c r="I1222" s="38">
        <v>1</v>
      </c>
      <c r="J1222" s="38">
        <v>9350</v>
      </c>
      <c r="K1222" s="37" t="s">
        <v>45</v>
      </c>
      <c r="L1222" s="36" t="s">
        <v>1378</v>
      </c>
      <c r="M1222" s="35"/>
      <c r="N1222" s="37" t="s">
        <v>146</v>
      </c>
      <c r="O1222" s="37" t="s">
        <v>147</v>
      </c>
      <c r="P1222" s="145" t="str">
        <f t="shared" si="96"/>
        <v>00:00:00</v>
      </c>
      <c r="Q1222" s="34">
        <f t="shared" si="95"/>
        <v>9350</v>
      </c>
      <c r="R1222" s="145">
        <f t="shared" si="97"/>
        <v>0.40711805555555558</v>
      </c>
      <c r="S1222" s="145" t="str">
        <f t="shared" si="98"/>
        <v>-</v>
      </c>
      <c r="T1222" s="172" t="str">
        <f t="shared" si="99"/>
        <v>Lower Valued</v>
      </c>
    </row>
    <row r="1223" spans="1:20">
      <c r="A1223" s="35">
        <v>44177.407118055555</v>
      </c>
      <c r="B1223" s="36" t="s">
        <v>1297</v>
      </c>
      <c r="C1223" s="37" t="s">
        <v>831</v>
      </c>
      <c r="D1223" s="37" t="s">
        <v>68</v>
      </c>
      <c r="E1223" s="37" t="s">
        <v>113</v>
      </c>
      <c r="F1223" s="37" t="s">
        <v>142</v>
      </c>
      <c r="G1223" s="37" t="s">
        <v>114</v>
      </c>
      <c r="H1223" s="37" t="s">
        <v>206</v>
      </c>
      <c r="I1223" s="38">
        <v>1</v>
      </c>
      <c r="J1223" s="38">
        <v>2000</v>
      </c>
      <c r="K1223" s="37" t="s">
        <v>45</v>
      </c>
      <c r="L1223" s="36" t="s">
        <v>1378</v>
      </c>
      <c r="M1223" s="35"/>
      <c r="N1223" s="37" t="s">
        <v>146</v>
      </c>
      <c r="O1223" s="37" t="s">
        <v>147</v>
      </c>
      <c r="P1223" s="145" t="str">
        <f t="shared" si="96"/>
        <v>00:00:00</v>
      </c>
      <c r="Q1223" s="34">
        <f t="shared" si="95"/>
        <v>2000</v>
      </c>
      <c r="R1223" s="145">
        <f t="shared" si="97"/>
        <v>0.40711805555555558</v>
      </c>
      <c r="S1223" s="145" t="str">
        <f t="shared" si="98"/>
        <v>-</v>
      </c>
      <c r="T1223" s="172" t="str">
        <f t="shared" si="99"/>
        <v>Lower Valued</v>
      </c>
    </row>
    <row r="1224" spans="1:20">
      <c r="A1224" s="35">
        <v>44178.720347222225</v>
      </c>
      <c r="B1224" s="36" t="s">
        <v>1298</v>
      </c>
      <c r="C1224" s="37" t="s">
        <v>104</v>
      </c>
      <c r="D1224" s="37" t="s">
        <v>270</v>
      </c>
      <c r="E1224" s="37" t="s">
        <v>271</v>
      </c>
      <c r="F1224" s="37" t="s">
        <v>142</v>
      </c>
      <c r="G1224" s="37" t="s">
        <v>272</v>
      </c>
      <c r="H1224" s="37" t="s">
        <v>274</v>
      </c>
      <c r="I1224" s="38">
        <v>1</v>
      </c>
      <c r="J1224" s="38">
        <v>1</v>
      </c>
      <c r="K1224" s="37" t="s">
        <v>45</v>
      </c>
      <c r="L1224" s="36" t="s">
        <v>1378</v>
      </c>
      <c r="M1224" s="35"/>
      <c r="N1224" s="37" t="s">
        <v>146</v>
      </c>
      <c r="O1224" s="37" t="s">
        <v>147</v>
      </c>
      <c r="P1224" s="145" t="str">
        <f t="shared" si="96"/>
        <v>00:00:00</v>
      </c>
      <c r="Q1224" s="34">
        <f t="shared" si="95"/>
        <v>1</v>
      </c>
      <c r="R1224" s="145">
        <f t="shared" si="97"/>
        <v>0.72034722222222225</v>
      </c>
      <c r="S1224" s="145" t="str">
        <f t="shared" si="98"/>
        <v>-</v>
      </c>
      <c r="T1224" s="172" t="str">
        <f t="shared" si="99"/>
        <v>Lower Valued</v>
      </c>
    </row>
    <row r="1225" spans="1:20">
      <c r="A1225" s="35">
        <v>44178.720347222225</v>
      </c>
      <c r="B1225" s="36" t="s">
        <v>1298</v>
      </c>
      <c r="C1225" s="37" t="s">
        <v>104</v>
      </c>
      <c r="D1225" s="37" t="s">
        <v>270</v>
      </c>
      <c r="E1225" s="37" t="s">
        <v>271</v>
      </c>
      <c r="F1225" s="37" t="s">
        <v>142</v>
      </c>
      <c r="G1225" s="37" t="s">
        <v>272</v>
      </c>
      <c r="H1225" s="37" t="s">
        <v>273</v>
      </c>
      <c r="I1225" s="38">
        <v>1</v>
      </c>
      <c r="J1225" s="38">
        <v>1500</v>
      </c>
      <c r="K1225" s="37" t="s">
        <v>45</v>
      </c>
      <c r="L1225" s="36" t="s">
        <v>1378</v>
      </c>
      <c r="M1225" s="35"/>
      <c r="N1225" s="37" t="s">
        <v>146</v>
      </c>
      <c r="O1225" s="37" t="s">
        <v>147</v>
      </c>
      <c r="P1225" s="145" t="str">
        <f t="shared" si="96"/>
        <v>00:00:00</v>
      </c>
      <c r="Q1225" s="34">
        <f t="shared" si="95"/>
        <v>1500</v>
      </c>
      <c r="R1225" s="145">
        <f t="shared" si="97"/>
        <v>0.72034722222222225</v>
      </c>
      <c r="S1225" s="145" t="str">
        <f t="shared" si="98"/>
        <v>-</v>
      </c>
      <c r="T1225" s="172" t="str">
        <f t="shared" si="99"/>
        <v>Lower Valued</v>
      </c>
    </row>
    <row r="1226" spans="1:20">
      <c r="A1226" s="35">
        <v>44178.724456018521</v>
      </c>
      <c r="B1226" s="36" t="s">
        <v>1299</v>
      </c>
      <c r="C1226" s="37" t="s">
        <v>1300</v>
      </c>
      <c r="D1226" s="37" t="s">
        <v>270</v>
      </c>
      <c r="E1226" s="37" t="s">
        <v>271</v>
      </c>
      <c r="F1226" s="37" t="s">
        <v>142</v>
      </c>
      <c r="G1226" s="37" t="s">
        <v>272</v>
      </c>
      <c r="H1226" s="37" t="s">
        <v>273</v>
      </c>
      <c r="I1226" s="38">
        <v>1</v>
      </c>
      <c r="J1226" s="38">
        <v>1500</v>
      </c>
      <c r="K1226" s="37" t="s">
        <v>45</v>
      </c>
      <c r="L1226" s="36" t="s">
        <v>1378</v>
      </c>
      <c r="M1226" s="35"/>
      <c r="N1226" s="37" t="s">
        <v>146</v>
      </c>
      <c r="O1226" s="37" t="s">
        <v>147</v>
      </c>
      <c r="P1226" s="145" t="str">
        <f t="shared" si="96"/>
        <v>00:00:00</v>
      </c>
      <c r="Q1226" s="34">
        <f t="shared" si="95"/>
        <v>1500</v>
      </c>
      <c r="R1226" s="145">
        <f t="shared" si="97"/>
        <v>0.7244560185185186</v>
      </c>
      <c r="S1226" s="145" t="str">
        <f t="shared" si="98"/>
        <v>-</v>
      </c>
      <c r="T1226" s="172" t="str">
        <f t="shared" si="99"/>
        <v>Lower Valued</v>
      </c>
    </row>
    <row r="1227" spans="1:20">
      <c r="A1227" s="35">
        <v>44178.724456018521</v>
      </c>
      <c r="B1227" s="36" t="s">
        <v>1299</v>
      </c>
      <c r="C1227" s="37" t="s">
        <v>1300</v>
      </c>
      <c r="D1227" s="37" t="s">
        <v>270</v>
      </c>
      <c r="E1227" s="37" t="s">
        <v>271</v>
      </c>
      <c r="F1227" s="37" t="s">
        <v>142</v>
      </c>
      <c r="G1227" s="37" t="s">
        <v>272</v>
      </c>
      <c r="H1227" s="37" t="s">
        <v>274</v>
      </c>
      <c r="I1227" s="38">
        <v>1</v>
      </c>
      <c r="J1227" s="38">
        <v>1</v>
      </c>
      <c r="K1227" s="37" t="s">
        <v>45</v>
      </c>
      <c r="L1227" s="36" t="s">
        <v>1378</v>
      </c>
      <c r="M1227" s="35"/>
      <c r="N1227" s="37" t="s">
        <v>146</v>
      </c>
      <c r="O1227" s="37" t="s">
        <v>147</v>
      </c>
      <c r="P1227" s="145" t="str">
        <f t="shared" si="96"/>
        <v>00:00:00</v>
      </c>
      <c r="Q1227" s="34">
        <f t="shared" si="95"/>
        <v>1</v>
      </c>
      <c r="R1227" s="145">
        <f t="shared" si="97"/>
        <v>0.7244560185185186</v>
      </c>
      <c r="S1227" s="145" t="str">
        <f t="shared" si="98"/>
        <v>-</v>
      </c>
      <c r="T1227" s="172" t="str">
        <f t="shared" si="99"/>
        <v>Lower Valued</v>
      </c>
    </row>
    <row r="1228" spans="1:20">
      <c r="A1228" s="35">
        <v>44179.528784722221</v>
      </c>
      <c r="B1228" s="36" t="s">
        <v>1301</v>
      </c>
      <c r="C1228" s="37" t="s">
        <v>644</v>
      </c>
      <c r="D1228" s="37" t="s">
        <v>164</v>
      </c>
      <c r="E1228" s="37" t="s">
        <v>167</v>
      </c>
      <c r="F1228" s="37" t="s">
        <v>142</v>
      </c>
      <c r="G1228" s="37" t="s">
        <v>96</v>
      </c>
      <c r="H1228" s="37" t="s">
        <v>169</v>
      </c>
      <c r="I1228" s="38">
        <v>5</v>
      </c>
      <c r="J1228" s="38">
        <v>10650</v>
      </c>
      <c r="K1228" s="37" t="s">
        <v>45</v>
      </c>
      <c r="L1228" s="36" t="s">
        <v>1378</v>
      </c>
      <c r="M1228" s="35"/>
      <c r="N1228" s="37" t="s">
        <v>146</v>
      </c>
      <c r="O1228" s="37" t="s">
        <v>147</v>
      </c>
      <c r="P1228" s="145" t="str">
        <f t="shared" si="96"/>
        <v>00:00:00</v>
      </c>
      <c r="Q1228" s="34">
        <f t="shared" si="95"/>
        <v>53250</v>
      </c>
      <c r="R1228" s="145">
        <f t="shared" si="97"/>
        <v>0.52878472222222228</v>
      </c>
      <c r="S1228" s="145" t="str">
        <f t="shared" si="98"/>
        <v>-</v>
      </c>
      <c r="T1228" s="172" t="str">
        <f t="shared" si="99"/>
        <v>High Valued</v>
      </c>
    </row>
    <row r="1229" spans="1:20">
      <c r="A1229" s="35">
        <v>44181.743946759256</v>
      </c>
      <c r="B1229" s="36" t="s">
        <v>1302</v>
      </c>
      <c r="C1229" s="37" t="s">
        <v>1303</v>
      </c>
      <c r="D1229" s="37" t="s">
        <v>270</v>
      </c>
      <c r="E1229" s="37" t="s">
        <v>271</v>
      </c>
      <c r="F1229" s="37" t="s">
        <v>142</v>
      </c>
      <c r="G1229" s="37" t="s">
        <v>272</v>
      </c>
      <c r="H1229" s="37" t="s">
        <v>273</v>
      </c>
      <c r="I1229" s="38">
        <v>1</v>
      </c>
      <c r="J1229" s="38">
        <v>1500</v>
      </c>
      <c r="K1229" s="37" t="s">
        <v>45</v>
      </c>
      <c r="L1229" s="36" t="s">
        <v>1378</v>
      </c>
      <c r="M1229" s="35"/>
      <c r="N1229" s="37" t="s">
        <v>146</v>
      </c>
      <c r="O1229" s="37" t="s">
        <v>147</v>
      </c>
      <c r="P1229" s="145" t="str">
        <f t="shared" si="96"/>
        <v>00:00:00</v>
      </c>
      <c r="Q1229" s="34">
        <f t="shared" si="95"/>
        <v>1500</v>
      </c>
      <c r="R1229" s="145">
        <f t="shared" si="97"/>
        <v>0.74394675925925924</v>
      </c>
      <c r="S1229" s="145" t="str">
        <f t="shared" si="98"/>
        <v>-</v>
      </c>
      <c r="T1229" s="172" t="str">
        <f t="shared" si="99"/>
        <v>Lower Valued</v>
      </c>
    </row>
    <row r="1230" spans="1:20">
      <c r="A1230" s="35">
        <v>44181.743946759256</v>
      </c>
      <c r="B1230" s="36" t="s">
        <v>1302</v>
      </c>
      <c r="C1230" s="37" t="s">
        <v>1303</v>
      </c>
      <c r="D1230" s="37" t="s">
        <v>270</v>
      </c>
      <c r="E1230" s="37" t="s">
        <v>271</v>
      </c>
      <c r="F1230" s="37" t="s">
        <v>142</v>
      </c>
      <c r="G1230" s="37" t="s">
        <v>272</v>
      </c>
      <c r="H1230" s="37" t="s">
        <v>274</v>
      </c>
      <c r="I1230" s="38">
        <v>1</v>
      </c>
      <c r="J1230" s="38">
        <v>1</v>
      </c>
      <c r="K1230" s="37" t="s">
        <v>45</v>
      </c>
      <c r="L1230" s="36" t="s">
        <v>1378</v>
      </c>
      <c r="M1230" s="35"/>
      <c r="N1230" s="37" t="s">
        <v>146</v>
      </c>
      <c r="O1230" s="37" t="s">
        <v>147</v>
      </c>
      <c r="P1230" s="145" t="str">
        <f t="shared" si="96"/>
        <v>00:00:00</v>
      </c>
      <c r="Q1230" s="34">
        <f t="shared" si="95"/>
        <v>1</v>
      </c>
      <c r="R1230" s="145">
        <f t="shared" si="97"/>
        <v>0.74394675925925924</v>
      </c>
      <c r="S1230" s="145" t="str">
        <f t="shared" si="98"/>
        <v>-</v>
      </c>
      <c r="T1230" s="172" t="str">
        <f t="shared" si="99"/>
        <v>Lower Valued</v>
      </c>
    </row>
    <row r="1231" spans="1:20">
      <c r="A1231" s="35">
        <v>44182.689629629633</v>
      </c>
      <c r="B1231" s="36" t="s">
        <v>384</v>
      </c>
      <c r="C1231" s="37" t="s">
        <v>385</v>
      </c>
      <c r="D1231" s="37" t="s">
        <v>94</v>
      </c>
      <c r="E1231" s="37" t="s">
        <v>107</v>
      </c>
      <c r="F1231" s="37" t="s">
        <v>142</v>
      </c>
      <c r="G1231" s="37" t="s">
        <v>96</v>
      </c>
      <c r="H1231" s="37" t="s">
        <v>108</v>
      </c>
      <c r="I1231" s="38">
        <v>1</v>
      </c>
      <c r="J1231" s="38">
        <v>23680</v>
      </c>
      <c r="K1231" s="37" t="s">
        <v>45</v>
      </c>
      <c r="L1231" s="36" t="s">
        <v>1378</v>
      </c>
      <c r="M1231" s="35"/>
      <c r="N1231" s="37" t="s">
        <v>146</v>
      </c>
      <c r="O1231" s="37" t="s">
        <v>147</v>
      </c>
      <c r="P1231" s="145" t="str">
        <f t="shared" si="96"/>
        <v>00:00:00</v>
      </c>
      <c r="Q1231" s="34">
        <f t="shared" si="95"/>
        <v>23680</v>
      </c>
      <c r="R1231" s="145">
        <f t="shared" si="97"/>
        <v>0.6896296296296297</v>
      </c>
      <c r="S1231" s="145" t="str">
        <f t="shared" si="98"/>
        <v>-</v>
      </c>
      <c r="T1231" s="172" t="str">
        <f t="shared" si="99"/>
        <v>High Valued</v>
      </c>
    </row>
    <row r="1232" spans="1:20">
      <c r="A1232" s="35">
        <v>44183.733969907407</v>
      </c>
      <c r="B1232" s="36" t="s">
        <v>1233</v>
      </c>
      <c r="C1232" s="37" t="s">
        <v>936</v>
      </c>
      <c r="D1232" s="37" t="s">
        <v>164</v>
      </c>
      <c r="E1232" s="37" t="s">
        <v>167</v>
      </c>
      <c r="F1232" s="37" t="s">
        <v>142</v>
      </c>
      <c r="G1232" s="37" t="s">
        <v>96</v>
      </c>
      <c r="H1232" s="37" t="s">
        <v>169</v>
      </c>
      <c r="I1232" s="38">
        <v>3</v>
      </c>
      <c r="J1232" s="38">
        <v>10650</v>
      </c>
      <c r="K1232" s="37" t="s">
        <v>45</v>
      </c>
      <c r="L1232" s="36" t="s">
        <v>1378</v>
      </c>
      <c r="M1232" s="35"/>
      <c r="N1232" s="37" t="s">
        <v>146</v>
      </c>
      <c r="O1232" s="37" t="s">
        <v>147</v>
      </c>
      <c r="P1232" s="145" t="str">
        <f t="shared" si="96"/>
        <v>00:00:00</v>
      </c>
      <c r="Q1232" s="34">
        <f t="shared" si="95"/>
        <v>31950</v>
      </c>
      <c r="R1232" s="145">
        <f t="shared" si="97"/>
        <v>0.73396990740740742</v>
      </c>
      <c r="S1232" s="145" t="str">
        <f t="shared" si="98"/>
        <v>-</v>
      </c>
      <c r="T1232" s="172" t="str">
        <f t="shared" si="99"/>
        <v>High Valued</v>
      </c>
    </row>
    <row r="1233" spans="1:20">
      <c r="A1233" s="35">
        <v>44187.60460648148</v>
      </c>
      <c r="B1233" s="36" t="s">
        <v>1305</v>
      </c>
      <c r="C1233" s="37" t="s">
        <v>755</v>
      </c>
      <c r="D1233" s="37" t="s">
        <v>68</v>
      </c>
      <c r="E1233" s="37" t="s">
        <v>69</v>
      </c>
      <c r="F1233" s="37" t="s">
        <v>142</v>
      </c>
      <c r="G1233" s="37" t="s">
        <v>308</v>
      </c>
      <c r="H1233" s="37" t="s">
        <v>309</v>
      </c>
      <c r="I1233" s="38">
        <v>1</v>
      </c>
      <c r="J1233" s="38">
        <v>3300</v>
      </c>
      <c r="K1233" s="37" t="s">
        <v>45</v>
      </c>
      <c r="L1233" s="36" t="s">
        <v>1378</v>
      </c>
      <c r="M1233" s="35"/>
      <c r="N1233" s="37" t="s">
        <v>146</v>
      </c>
      <c r="O1233" s="37" t="s">
        <v>147</v>
      </c>
      <c r="P1233" s="145" t="str">
        <f t="shared" si="96"/>
        <v>00:00:00</v>
      </c>
      <c r="Q1233" s="34">
        <f t="shared" si="95"/>
        <v>3300</v>
      </c>
      <c r="R1233" s="145">
        <f t="shared" si="97"/>
        <v>0.60460648148148144</v>
      </c>
      <c r="S1233" s="145" t="str">
        <f t="shared" si="98"/>
        <v>-</v>
      </c>
      <c r="T1233" s="172" t="str">
        <f t="shared" si="99"/>
        <v>Lower Valued</v>
      </c>
    </row>
    <row r="1234" spans="1:20">
      <c r="A1234" s="35">
        <v>44187.60460648148</v>
      </c>
      <c r="B1234" s="36" t="s">
        <v>1305</v>
      </c>
      <c r="C1234" s="37" t="s">
        <v>755</v>
      </c>
      <c r="D1234" s="37" t="s">
        <v>284</v>
      </c>
      <c r="E1234" s="37" t="s">
        <v>285</v>
      </c>
      <c r="F1234" s="37" t="s">
        <v>142</v>
      </c>
      <c r="G1234" s="37" t="s">
        <v>70</v>
      </c>
      <c r="H1234" s="37" t="s">
        <v>360</v>
      </c>
      <c r="I1234" s="38">
        <v>1</v>
      </c>
      <c r="J1234" s="38">
        <v>3000</v>
      </c>
      <c r="K1234" s="37" t="s">
        <v>45</v>
      </c>
      <c r="L1234" s="36" t="s">
        <v>1378</v>
      </c>
      <c r="M1234" s="35"/>
      <c r="N1234" s="37" t="s">
        <v>146</v>
      </c>
      <c r="O1234" s="37" t="s">
        <v>147</v>
      </c>
      <c r="P1234" s="145" t="str">
        <f t="shared" si="96"/>
        <v>00:00:00</v>
      </c>
      <c r="Q1234" s="34">
        <f t="shared" si="95"/>
        <v>3000</v>
      </c>
      <c r="R1234" s="145">
        <f t="shared" si="97"/>
        <v>0.60460648148148144</v>
      </c>
      <c r="S1234" s="145" t="str">
        <f t="shared" si="98"/>
        <v>-</v>
      </c>
      <c r="T1234" s="172" t="str">
        <f t="shared" si="99"/>
        <v>Lower Valued</v>
      </c>
    </row>
    <row r="1235" spans="1:20">
      <c r="A1235" s="35">
        <v>44187.60460648148</v>
      </c>
      <c r="B1235" s="36" t="s">
        <v>1305</v>
      </c>
      <c r="C1235" s="37" t="s">
        <v>755</v>
      </c>
      <c r="D1235" s="37" t="s">
        <v>164</v>
      </c>
      <c r="E1235" s="37" t="s">
        <v>167</v>
      </c>
      <c r="F1235" s="37" t="s">
        <v>142</v>
      </c>
      <c r="G1235" s="37" t="s">
        <v>96</v>
      </c>
      <c r="H1235" s="37" t="s">
        <v>244</v>
      </c>
      <c r="I1235" s="38">
        <v>1</v>
      </c>
      <c r="J1235" s="38">
        <v>4550</v>
      </c>
      <c r="K1235" s="37" t="s">
        <v>45</v>
      </c>
      <c r="L1235" s="36" t="s">
        <v>1378</v>
      </c>
      <c r="M1235" s="35"/>
      <c r="N1235" s="37" t="s">
        <v>146</v>
      </c>
      <c r="O1235" s="37" t="s">
        <v>147</v>
      </c>
      <c r="P1235" s="145" t="str">
        <f t="shared" si="96"/>
        <v>00:00:00</v>
      </c>
      <c r="Q1235" s="34">
        <f t="shared" si="95"/>
        <v>4550</v>
      </c>
      <c r="R1235" s="145">
        <f t="shared" si="97"/>
        <v>0.60460648148148144</v>
      </c>
      <c r="S1235" s="145" t="str">
        <f t="shared" si="98"/>
        <v>-</v>
      </c>
      <c r="T1235" s="172" t="str">
        <f t="shared" si="99"/>
        <v>Lower Valued</v>
      </c>
    </row>
    <row r="1236" spans="1:20">
      <c r="A1236" s="35">
        <v>44187.60460648148</v>
      </c>
      <c r="B1236" s="36" t="s">
        <v>1305</v>
      </c>
      <c r="C1236" s="37" t="s">
        <v>755</v>
      </c>
      <c r="D1236" s="37" t="s">
        <v>164</v>
      </c>
      <c r="E1236" s="37" t="s">
        <v>165</v>
      </c>
      <c r="F1236" s="37" t="s">
        <v>142</v>
      </c>
      <c r="G1236" s="37" t="s">
        <v>96</v>
      </c>
      <c r="H1236" s="37" t="s">
        <v>166</v>
      </c>
      <c r="I1236" s="38">
        <v>1</v>
      </c>
      <c r="J1236" s="38">
        <v>3750</v>
      </c>
      <c r="K1236" s="37" t="s">
        <v>45</v>
      </c>
      <c r="L1236" s="36" t="s">
        <v>1378</v>
      </c>
      <c r="M1236" s="35"/>
      <c r="N1236" s="37" t="s">
        <v>146</v>
      </c>
      <c r="O1236" s="37" t="s">
        <v>147</v>
      </c>
      <c r="P1236" s="145" t="str">
        <f t="shared" si="96"/>
        <v>00:00:00</v>
      </c>
      <c r="Q1236" s="34">
        <f t="shared" si="95"/>
        <v>3750</v>
      </c>
      <c r="R1236" s="145">
        <f t="shared" si="97"/>
        <v>0.60460648148148144</v>
      </c>
      <c r="S1236" s="145" t="str">
        <f t="shared" si="98"/>
        <v>-</v>
      </c>
      <c r="T1236" s="172" t="str">
        <f t="shared" si="99"/>
        <v>Lower Valued</v>
      </c>
    </row>
    <row r="1237" spans="1:20">
      <c r="A1237" s="35">
        <v>44193.500462962962</v>
      </c>
      <c r="B1237" s="36" t="s">
        <v>1306</v>
      </c>
      <c r="C1237" s="37" t="s">
        <v>1307</v>
      </c>
      <c r="D1237" s="37" t="s">
        <v>164</v>
      </c>
      <c r="E1237" s="37" t="s">
        <v>167</v>
      </c>
      <c r="F1237" s="37" t="s">
        <v>142</v>
      </c>
      <c r="G1237" s="37" t="s">
        <v>96</v>
      </c>
      <c r="H1237" s="37" t="s">
        <v>169</v>
      </c>
      <c r="I1237" s="38">
        <v>1</v>
      </c>
      <c r="J1237" s="38">
        <v>10650</v>
      </c>
      <c r="K1237" s="37" t="s">
        <v>45</v>
      </c>
      <c r="L1237" s="36" t="s">
        <v>1378</v>
      </c>
      <c r="M1237" s="35"/>
      <c r="N1237" s="37" t="s">
        <v>146</v>
      </c>
      <c r="O1237" s="37" t="s">
        <v>147</v>
      </c>
      <c r="P1237" s="145" t="str">
        <f t="shared" si="96"/>
        <v>00:00:00</v>
      </c>
      <c r="Q1237" s="34">
        <f t="shared" si="95"/>
        <v>10650</v>
      </c>
      <c r="R1237" s="145">
        <f t="shared" si="97"/>
        <v>0.500462962962963</v>
      </c>
      <c r="S1237" s="145" t="str">
        <f t="shared" si="98"/>
        <v>-</v>
      </c>
      <c r="T1237" s="172" t="str">
        <f t="shared" si="99"/>
        <v>High Valued</v>
      </c>
    </row>
    <row r="1238" spans="1:20">
      <c r="A1238" s="35">
        <v>44166.588946759257</v>
      </c>
      <c r="B1238" s="36" t="s">
        <v>874</v>
      </c>
      <c r="C1238" s="37" t="s">
        <v>626</v>
      </c>
      <c r="D1238" s="37" t="s">
        <v>151</v>
      </c>
      <c r="E1238" s="37" t="s">
        <v>152</v>
      </c>
      <c r="F1238" s="37" t="s">
        <v>48</v>
      </c>
      <c r="G1238" s="37" t="s">
        <v>49</v>
      </c>
      <c r="H1238" s="37" t="s">
        <v>153</v>
      </c>
      <c r="I1238" s="38">
        <v>4</v>
      </c>
      <c r="J1238" s="38">
        <v>4600</v>
      </c>
      <c r="K1238" s="37" t="s">
        <v>42</v>
      </c>
      <c r="L1238" s="36" t="s">
        <v>873</v>
      </c>
      <c r="M1238" s="35">
        <v>44167.327546296299</v>
      </c>
      <c r="N1238" s="37" t="s">
        <v>146</v>
      </c>
      <c r="O1238" s="37" t="s">
        <v>147</v>
      </c>
      <c r="P1238" s="145">
        <f t="shared" si="96"/>
        <v>0.73859953704231884</v>
      </c>
      <c r="Q1238" s="34">
        <f t="shared" si="95"/>
        <v>18400</v>
      </c>
      <c r="R1238" s="145">
        <f t="shared" si="97"/>
        <v>0.58894675925925932</v>
      </c>
      <c r="S1238" s="145">
        <f t="shared" si="98"/>
        <v>0.32754629629629628</v>
      </c>
      <c r="T1238" s="172" t="str">
        <f t="shared" si="99"/>
        <v>High Valued</v>
      </c>
    </row>
    <row r="1239" spans="1:20">
      <c r="A1239" s="35">
        <v>44166.588946759257</v>
      </c>
      <c r="B1239" s="36" t="s">
        <v>874</v>
      </c>
      <c r="C1239" s="37" t="s">
        <v>626</v>
      </c>
      <c r="D1239" s="37" t="s">
        <v>393</v>
      </c>
      <c r="E1239" s="37" t="s">
        <v>394</v>
      </c>
      <c r="F1239" s="37" t="s">
        <v>48</v>
      </c>
      <c r="G1239" s="37" t="s">
        <v>57</v>
      </c>
      <c r="H1239" s="37" t="s">
        <v>559</v>
      </c>
      <c r="I1239" s="38">
        <v>1</v>
      </c>
      <c r="J1239" s="38">
        <v>9600</v>
      </c>
      <c r="K1239" s="37" t="s">
        <v>42</v>
      </c>
      <c r="L1239" s="36" t="s">
        <v>873</v>
      </c>
      <c r="M1239" s="35">
        <v>44167.327546296299</v>
      </c>
      <c r="N1239" s="37" t="s">
        <v>146</v>
      </c>
      <c r="O1239" s="37" t="s">
        <v>147</v>
      </c>
      <c r="P1239" s="145">
        <f t="shared" si="96"/>
        <v>0.73859953704231884</v>
      </c>
      <c r="Q1239" s="34">
        <f t="shared" si="95"/>
        <v>9600</v>
      </c>
      <c r="R1239" s="145">
        <f t="shared" si="97"/>
        <v>0.58894675925925932</v>
      </c>
      <c r="S1239" s="145">
        <f t="shared" si="98"/>
        <v>0.32754629629629628</v>
      </c>
      <c r="T1239" s="172" t="str">
        <f t="shared" si="99"/>
        <v>Lower Valued</v>
      </c>
    </row>
    <row r="1240" spans="1:20">
      <c r="A1240" s="35">
        <v>44166.588958333334</v>
      </c>
      <c r="B1240" s="36" t="s">
        <v>874</v>
      </c>
      <c r="C1240" s="37" t="s">
        <v>626</v>
      </c>
      <c r="D1240" s="37" t="s">
        <v>83</v>
      </c>
      <c r="E1240" s="37" t="s">
        <v>87</v>
      </c>
      <c r="F1240" s="37" t="s">
        <v>48</v>
      </c>
      <c r="G1240" s="37" t="s">
        <v>49</v>
      </c>
      <c r="H1240" s="37" t="s">
        <v>88</v>
      </c>
      <c r="I1240" s="38">
        <v>5</v>
      </c>
      <c r="J1240" s="38">
        <v>4250</v>
      </c>
      <c r="K1240" s="37" t="s">
        <v>42</v>
      </c>
      <c r="L1240" s="36" t="s">
        <v>873</v>
      </c>
      <c r="M1240" s="35">
        <v>44167.327546296299</v>
      </c>
      <c r="N1240" s="37" t="s">
        <v>146</v>
      </c>
      <c r="O1240" s="37" t="s">
        <v>147</v>
      </c>
      <c r="P1240" s="145">
        <f t="shared" si="96"/>
        <v>0.73858796296553919</v>
      </c>
      <c r="Q1240" s="34">
        <f t="shared" si="95"/>
        <v>21250</v>
      </c>
      <c r="R1240" s="145">
        <f t="shared" si="97"/>
        <v>0.58895833333333336</v>
      </c>
      <c r="S1240" s="145">
        <f t="shared" si="98"/>
        <v>0.32754629629629628</v>
      </c>
      <c r="T1240" s="172" t="str">
        <f t="shared" si="99"/>
        <v>High Valued</v>
      </c>
    </row>
    <row r="1241" spans="1:20">
      <c r="A1241" s="35">
        <v>44166.473009259258</v>
      </c>
      <c r="B1241" s="36" t="s">
        <v>801</v>
      </c>
      <c r="C1241" s="37" t="s">
        <v>390</v>
      </c>
      <c r="D1241" s="37" t="s">
        <v>151</v>
      </c>
      <c r="E1241" s="37" t="s">
        <v>152</v>
      </c>
      <c r="F1241" s="37" t="s">
        <v>48</v>
      </c>
      <c r="G1241" s="37" t="s">
        <v>49</v>
      </c>
      <c r="H1241" s="37" t="s">
        <v>153</v>
      </c>
      <c r="I1241" s="38">
        <v>2</v>
      </c>
      <c r="J1241" s="38">
        <v>4600</v>
      </c>
      <c r="K1241" s="37" t="s">
        <v>42</v>
      </c>
      <c r="L1241" s="36" t="s">
        <v>795</v>
      </c>
      <c r="M1241" s="35">
        <v>44167.459317129629</v>
      </c>
      <c r="N1241" s="37" t="s">
        <v>146</v>
      </c>
      <c r="O1241" s="37" t="s">
        <v>147</v>
      </c>
      <c r="P1241" s="145">
        <f t="shared" si="96"/>
        <v>0.98630787037109258</v>
      </c>
      <c r="Q1241" s="34">
        <f t="shared" si="95"/>
        <v>9200</v>
      </c>
      <c r="R1241" s="145">
        <f t="shared" si="97"/>
        <v>0.47300925925925924</v>
      </c>
      <c r="S1241" s="145">
        <f t="shared" si="98"/>
        <v>0.45931712962962962</v>
      </c>
      <c r="T1241" s="172" t="str">
        <f t="shared" si="99"/>
        <v>Lower Valued</v>
      </c>
    </row>
    <row r="1242" spans="1:20">
      <c r="A1242" s="35">
        <v>44166.500937500001</v>
      </c>
      <c r="B1242" s="36" t="s">
        <v>695</v>
      </c>
      <c r="C1242" s="37" t="s">
        <v>696</v>
      </c>
      <c r="D1242" s="37" t="s">
        <v>46</v>
      </c>
      <c r="E1242" s="37" t="s">
        <v>61</v>
      </c>
      <c r="F1242" s="37" t="s">
        <v>48</v>
      </c>
      <c r="G1242" s="37" t="s">
        <v>49</v>
      </c>
      <c r="H1242" s="37" t="s">
        <v>62</v>
      </c>
      <c r="I1242" s="38">
        <v>1</v>
      </c>
      <c r="J1242" s="38">
        <v>4050</v>
      </c>
      <c r="K1242" s="37" t="s">
        <v>42</v>
      </c>
      <c r="L1242" s="36" t="s">
        <v>691</v>
      </c>
      <c r="M1242" s="35">
        <v>44167.554328703707</v>
      </c>
      <c r="N1242" s="37" t="s">
        <v>146</v>
      </c>
      <c r="O1242" s="37" t="s">
        <v>147</v>
      </c>
      <c r="P1242" s="145">
        <f t="shared" si="96"/>
        <v>1.0533912037062692</v>
      </c>
      <c r="Q1242" s="34">
        <f t="shared" si="95"/>
        <v>4050</v>
      </c>
      <c r="R1242" s="145">
        <f t="shared" si="97"/>
        <v>0.50093750000000004</v>
      </c>
      <c r="S1242" s="145">
        <f t="shared" si="98"/>
        <v>0.55432870370370368</v>
      </c>
      <c r="T1242" s="172" t="str">
        <f t="shared" si="99"/>
        <v>Lower Valued</v>
      </c>
    </row>
    <row r="1243" spans="1:20">
      <c r="A1243" s="35">
        <v>44166.645405092589</v>
      </c>
      <c r="B1243" s="36" t="s">
        <v>1044</v>
      </c>
      <c r="C1243" s="37" t="s">
        <v>1045</v>
      </c>
      <c r="D1243" s="37" t="s">
        <v>83</v>
      </c>
      <c r="E1243" s="37" t="s">
        <v>87</v>
      </c>
      <c r="F1243" s="37" t="s">
        <v>48</v>
      </c>
      <c r="G1243" s="37" t="s">
        <v>49</v>
      </c>
      <c r="H1243" s="37" t="s">
        <v>103</v>
      </c>
      <c r="I1243" s="38">
        <v>20</v>
      </c>
      <c r="J1243" s="38">
        <v>4250</v>
      </c>
      <c r="K1243" s="37" t="s">
        <v>42</v>
      </c>
      <c r="L1243" s="36" t="s">
        <v>1046</v>
      </c>
      <c r="M1243" s="35">
        <v>44167.585763888892</v>
      </c>
      <c r="N1243" s="37" t="s">
        <v>146</v>
      </c>
      <c r="O1243" s="37" t="s">
        <v>147</v>
      </c>
      <c r="P1243" s="145">
        <f t="shared" si="96"/>
        <v>0.940358796302462</v>
      </c>
      <c r="Q1243" s="34">
        <f t="shared" si="95"/>
        <v>85000</v>
      </c>
      <c r="R1243" s="145">
        <f t="shared" si="97"/>
        <v>0.6454050925925926</v>
      </c>
      <c r="S1243" s="145">
        <f t="shared" si="98"/>
        <v>0.58576388888888886</v>
      </c>
      <c r="T1243" s="172" t="str">
        <f t="shared" si="99"/>
        <v>High Valued</v>
      </c>
    </row>
    <row r="1244" spans="1:20">
      <c r="A1244" s="35">
        <v>44166.707708333335</v>
      </c>
      <c r="B1244" s="36" t="s">
        <v>614</v>
      </c>
      <c r="C1244" s="37" t="s">
        <v>615</v>
      </c>
      <c r="D1244" s="37" t="s">
        <v>83</v>
      </c>
      <c r="E1244" s="37" t="s">
        <v>87</v>
      </c>
      <c r="F1244" s="37" t="s">
        <v>48</v>
      </c>
      <c r="G1244" s="37" t="s">
        <v>49</v>
      </c>
      <c r="H1244" s="37" t="s">
        <v>88</v>
      </c>
      <c r="I1244" s="38">
        <v>2</v>
      </c>
      <c r="J1244" s="38">
        <v>4250</v>
      </c>
      <c r="K1244" s="37" t="s">
        <v>42</v>
      </c>
      <c r="L1244" s="36" t="s">
        <v>611</v>
      </c>
      <c r="M1244" s="35">
        <v>44167.672569444447</v>
      </c>
      <c r="N1244" s="37" t="s">
        <v>146</v>
      </c>
      <c r="O1244" s="37" t="s">
        <v>147</v>
      </c>
      <c r="P1244" s="145">
        <f t="shared" si="96"/>
        <v>0.9648611111115315</v>
      </c>
      <c r="Q1244" s="34">
        <f t="shared" si="95"/>
        <v>8500</v>
      </c>
      <c r="R1244" s="145">
        <f t="shared" si="97"/>
        <v>0.70770833333333327</v>
      </c>
      <c r="S1244" s="145">
        <f t="shared" si="98"/>
        <v>0.67256944444444444</v>
      </c>
      <c r="T1244" s="172" t="str">
        <f t="shared" si="99"/>
        <v>Lower Valued</v>
      </c>
    </row>
    <row r="1245" spans="1:20">
      <c r="A1245" s="35">
        <v>44166.707708333335</v>
      </c>
      <c r="B1245" s="36" t="s">
        <v>614</v>
      </c>
      <c r="C1245" s="37" t="s">
        <v>615</v>
      </c>
      <c r="D1245" s="37" t="s">
        <v>83</v>
      </c>
      <c r="E1245" s="37" t="s">
        <v>87</v>
      </c>
      <c r="F1245" s="37" t="s">
        <v>48</v>
      </c>
      <c r="G1245" s="37" t="s">
        <v>49</v>
      </c>
      <c r="H1245" s="37" t="s">
        <v>103</v>
      </c>
      <c r="I1245" s="38">
        <v>2</v>
      </c>
      <c r="J1245" s="38">
        <v>4250</v>
      </c>
      <c r="K1245" s="37" t="s">
        <v>42</v>
      </c>
      <c r="L1245" s="36" t="s">
        <v>611</v>
      </c>
      <c r="M1245" s="35">
        <v>44167.672569444447</v>
      </c>
      <c r="N1245" s="37" t="s">
        <v>146</v>
      </c>
      <c r="O1245" s="37" t="s">
        <v>147</v>
      </c>
      <c r="P1245" s="145">
        <f t="shared" si="96"/>
        <v>0.9648611111115315</v>
      </c>
      <c r="Q1245" s="34">
        <f t="shared" si="95"/>
        <v>8500</v>
      </c>
      <c r="R1245" s="145">
        <f t="shared" si="97"/>
        <v>0.70770833333333327</v>
      </c>
      <c r="S1245" s="145">
        <f t="shared" si="98"/>
        <v>0.67256944444444444</v>
      </c>
      <c r="T1245" s="172" t="str">
        <f t="shared" si="99"/>
        <v>Lower Valued</v>
      </c>
    </row>
    <row r="1246" spans="1:20">
      <c r="A1246" s="35">
        <v>44166.726064814815</v>
      </c>
      <c r="B1246" s="36" t="s">
        <v>404</v>
      </c>
      <c r="C1246" s="37" t="s">
        <v>405</v>
      </c>
      <c r="D1246" s="37" t="s">
        <v>83</v>
      </c>
      <c r="E1246" s="37" t="s">
        <v>84</v>
      </c>
      <c r="F1246" s="37" t="s">
        <v>48</v>
      </c>
      <c r="G1246" s="37" t="s">
        <v>49</v>
      </c>
      <c r="H1246" s="37" t="s">
        <v>86</v>
      </c>
      <c r="I1246" s="38">
        <v>1</v>
      </c>
      <c r="J1246" s="38">
        <v>3800</v>
      </c>
      <c r="K1246" s="37" t="s">
        <v>42</v>
      </c>
      <c r="L1246" s="36" t="s">
        <v>398</v>
      </c>
      <c r="M1246" s="35">
        <v>44167.785462962966</v>
      </c>
      <c r="N1246" s="37" t="s">
        <v>146</v>
      </c>
      <c r="O1246" s="37" t="s">
        <v>147</v>
      </c>
      <c r="P1246" s="145">
        <f t="shared" si="96"/>
        <v>1.0593981481506489</v>
      </c>
      <c r="Q1246" s="34">
        <f t="shared" si="95"/>
        <v>3800</v>
      </c>
      <c r="R1246" s="145">
        <f t="shared" si="97"/>
        <v>0.72606481481481477</v>
      </c>
      <c r="S1246" s="145">
        <f t="shared" si="98"/>
        <v>0.78546296296296303</v>
      </c>
      <c r="T1246" s="172" t="str">
        <f t="shared" si="99"/>
        <v>Lower Valued</v>
      </c>
    </row>
    <row r="1247" spans="1:20">
      <c r="A1247" s="35">
        <v>44167.663090277776</v>
      </c>
      <c r="B1247" s="36" t="s">
        <v>377</v>
      </c>
      <c r="C1247" s="37" t="s">
        <v>300</v>
      </c>
      <c r="D1247" s="37" t="s">
        <v>363</v>
      </c>
      <c r="E1247" s="37" t="s">
        <v>364</v>
      </c>
      <c r="F1247" s="37" t="s">
        <v>48</v>
      </c>
      <c r="G1247" s="37" t="s">
        <v>49</v>
      </c>
      <c r="H1247" s="37" t="s">
        <v>365</v>
      </c>
      <c r="I1247" s="38">
        <v>1</v>
      </c>
      <c r="J1247" s="38">
        <v>4700</v>
      </c>
      <c r="K1247" s="37" t="s">
        <v>42</v>
      </c>
      <c r="L1247" s="36" t="s">
        <v>374</v>
      </c>
      <c r="M1247" s="35">
        <v>44168.471863425926</v>
      </c>
      <c r="N1247" s="37" t="s">
        <v>295</v>
      </c>
      <c r="O1247" s="37" t="s">
        <v>147</v>
      </c>
      <c r="P1247" s="145">
        <f t="shared" si="96"/>
        <v>0.80877314815006685</v>
      </c>
      <c r="Q1247" s="34">
        <f t="shared" si="95"/>
        <v>4700</v>
      </c>
      <c r="R1247" s="145">
        <f t="shared" si="97"/>
        <v>0.66309027777777774</v>
      </c>
      <c r="S1247" s="145">
        <f t="shared" si="98"/>
        <v>0.47186342592592595</v>
      </c>
      <c r="T1247" s="172" t="str">
        <f t="shared" si="99"/>
        <v>Lower Valued</v>
      </c>
    </row>
    <row r="1248" spans="1:20">
      <c r="A1248" s="35">
        <v>44167.663090277776</v>
      </c>
      <c r="B1248" s="36" t="s">
        <v>377</v>
      </c>
      <c r="C1248" s="37" t="s">
        <v>300</v>
      </c>
      <c r="D1248" s="37" t="s">
        <v>159</v>
      </c>
      <c r="E1248" s="37" t="s">
        <v>162</v>
      </c>
      <c r="F1248" s="37" t="s">
        <v>48</v>
      </c>
      <c r="G1248" s="37" t="s">
        <v>93</v>
      </c>
      <c r="H1248" s="37" t="s">
        <v>163</v>
      </c>
      <c r="I1248" s="38">
        <v>1</v>
      </c>
      <c r="J1248" s="38">
        <v>10200</v>
      </c>
      <c r="K1248" s="37" t="s">
        <v>42</v>
      </c>
      <c r="L1248" s="36" t="s">
        <v>374</v>
      </c>
      <c r="M1248" s="35">
        <v>44168.471863425926</v>
      </c>
      <c r="N1248" s="37" t="s">
        <v>295</v>
      </c>
      <c r="O1248" s="37" t="s">
        <v>147</v>
      </c>
      <c r="P1248" s="145">
        <f t="shared" si="96"/>
        <v>0.80877314815006685</v>
      </c>
      <c r="Q1248" s="34">
        <f t="shared" si="95"/>
        <v>10200</v>
      </c>
      <c r="R1248" s="145">
        <f t="shared" si="97"/>
        <v>0.66309027777777774</v>
      </c>
      <c r="S1248" s="145">
        <f t="shared" si="98"/>
        <v>0.47186342592592595</v>
      </c>
      <c r="T1248" s="172" t="str">
        <f t="shared" si="99"/>
        <v>High Valued</v>
      </c>
    </row>
    <row r="1249" spans="1:20">
      <c r="A1249" s="35">
        <v>44167.588009259256</v>
      </c>
      <c r="B1249" s="36" t="s">
        <v>1047</v>
      </c>
      <c r="C1249" s="37" t="s">
        <v>1048</v>
      </c>
      <c r="D1249" s="37" t="s">
        <v>83</v>
      </c>
      <c r="E1249" s="37" t="s">
        <v>84</v>
      </c>
      <c r="F1249" s="37" t="s">
        <v>48</v>
      </c>
      <c r="G1249" s="37" t="s">
        <v>49</v>
      </c>
      <c r="H1249" s="37" t="s">
        <v>120</v>
      </c>
      <c r="I1249" s="38">
        <v>1</v>
      </c>
      <c r="J1249" s="38">
        <v>3930</v>
      </c>
      <c r="K1249" s="37" t="s">
        <v>42</v>
      </c>
      <c r="L1249" s="36" t="s">
        <v>1046</v>
      </c>
      <c r="M1249" s="35">
        <v>44168.499016203707</v>
      </c>
      <c r="N1249" s="37" t="s">
        <v>146</v>
      </c>
      <c r="O1249" s="37" t="s">
        <v>147</v>
      </c>
      <c r="P1249" s="145">
        <f t="shared" si="96"/>
        <v>0.91100694445049157</v>
      </c>
      <c r="Q1249" s="34">
        <f t="shared" si="95"/>
        <v>3930</v>
      </c>
      <c r="R1249" s="145">
        <f t="shared" si="97"/>
        <v>0.58800925925925929</v>
      </c>
      <c r="S1249" s="145">
        <f t="shared" si="98"/>
        <v>0.49901620370370375</v>
      </c>
      <c r="T1249" s="172" t="str">
        <f t="shared" si="99"/>
        <v>Lower Valued</v>
      </c>
    </row>
    <row r="1250" spans="1:20">
      <c r="A1250" s="35">
        <v>44167.588009259256</v>
      </c>
      <c r="B1250" s="36" t="s">
        <v>1047</v>
      </c>
      <c r="C1250" s="37" t="s">
        <v>1048</v>
      </c>
      <c r="D1250" s="37" t="s">
        <v>83</v>
      </c>
      <c r="E1250" s="37" t="s">
        <v>87</v>
      </c>
      <c r="F1250" s="37" t="s">
        <v>48</v>
      </c>
      <c r="G1250" s="37" t="s">
        <v>49</v>
      </c>
      <c r="H1250" s="37" t="s">
        <v>88</v>
      </c>
      <c r="I1250" s="38">
        <v>2</v>
      </c>
      <c r="J1250" s="38">
        <v>4250</v>
      </c>
      <c r="K1250" s="37" t="s">
        <v>42</v>
      </c>
      <c r="L1250" s="36" t="s">
        <v>1046</v>
      </c>
      <c r="M1250" s="35">
        <v>44168.499016203707</v>
      </c>
      <c r="N1250" s="37" t="s">
        <v>146</v>
      </c>
      <c r="O1250" s="37" t="s">
        <v>147</v>
      </c>
      <c r="P1250" s="145">
        <f t="shared" si="96"/>
        <v>0.91100694445049157</v>
      </c>
      <c r="Q1250" s="34">
        <f t="shared" si="95"/>
        <v>8500</v>
      </c>
      <c r="R1250" s="145">
        <f t="shared" si="97"/>
        <v>0.58800925925925929</v>
      </c>
      <c r="S1250" s="145">
        <f t="shared" si="98"/>
        <v>0.49901620370370375</v>
      </c>
      <c r="T1250" s="172" t="str">
        <f t="shared" si="99"/>
        <v>Lower Valued</v>
      </c>
    </row>
    <row r="1251" spans="1:20">
      <c r="A1251" s="35">
        <v>44167.72824074074</v>
      </c>
      <c r="B1251" s="36" t="s">
        <v>625</v>
      </c>
      <c r="C1251" s="37" t="s">
        <v>626</v>
      </c>
      <c r="D1251" s="37" t="s">
        <v>83</v>
      </c>
      <c r="E1251" s="37" t="s">
        <v>84</v>
      </c>
      <c r="F1251" s="37" t="s">
        <v>48</v>
      </c>
      <c r="G1251" s="37" t="s">
        <v>49</v>
      </c>
      <c r="H1251" s="37" t="s">
        <v>120</v>
      </c>
      <c r="I1251" s="38">
        <v>2</v>
      </c>
      <c r="J1251" s="38">
        <v>3930</v>
      </c>
      <c r="K1251" s="37" t="s">
        <v>42</v>
      </c>
      <c r="L1251" s="36" t="s">
        <v>621</v>
      </c>
      <c r="M1251" s="35">
        <v>44168.516458333332</v>
      </c>
      <c r="N1251" s="37" t="s">
        <v>146</v>
      </c>
      <c r="O1251" s="37" t="s">
        <v>147</v>
      </c>
      <c r="P1251" s="145">
        <f t="shared" si="96"/>
        <v>0.78821759259153623</v>
      </c>
      <c r="Q1251" s="34">
        <f t="shared" si="95"/>
        <v>7860</v>
      </c>
      <c r="R1251" s="145">
        <f t="shared" si="97"/>
        <v>0.72824074074074074</v>
      </c>
      <c r="S1251" s="145">
        <f t="shared" si="98"/>
        <v>0.51645833333333335</v>
      </c>
      <c r="T1251" s="172" t="str">
        <f t="shared" si="99"/>
        <v>Lower Valued</v>
      </c>
    </row>
    <row r="1252" spans="1:20">
      <c r="A1252" s="35">
        <v>44167.72824074074</v>
      </c>
      <c r="B1252" s="36" t="s">
        <v>625</v>
      </c>
      <c r="C1252" s="37" t="s">
        <v>626</v>
      </c>
      <c r="D1252" s="37" t="s">
        <v>159</v>
      </c>
      <c r="E1252" s="37" t="s">
        <v>160</v>
      </c>
      <c r="F1252" s="37" t="s">
        <v>48</v>
      </c>
      <c r="G1252" s="37" t="s">
        <v>93</v>
      </c>
      <c r="H1252" s="37" t="s">
        <v>161</v>
      </c>
      <c r="I1252" s="38">
        <v>2</v>
      </c>
      <c r="J1252" s="38">
        <v>4100</v>
      </c>
      <c r="K1252" s="37" t="s">
        <v>42</v>
      </c>
      <c r="L1252" s="36" t="s">
        <v>621</v>
      </c>
      <c r="M1252" s="35">
        <v>44168.516458333332</v>
      </c>
      <c r="N1252" s="37" t="s">
        <v>146</v>
      </c>
      <c r="O1252" s="37" t="s">
        <v>147</v>
      </c>
      <c r="P1252" s="145">
        <f t="shared" si="96"/>
        <v>0.78821759259153623</v>
      </c>
      <c r="Q1252" s="34">
        <f t="shared" si="95"/>
        <v>8200</v>
      </c>
      <c r="R1252" s="145">
        <f t="shared" si="97"/>
        <v>0.72824074074074074</v>
      </c>
      <c r="S1252" s="145">
        <f t="shared" si="98"/>
        <v>0.51645833333333335</v>
      </c>
      <c r="T1252" s="172" t="str">
        <f t="shared" si="99"/>
        <v>Lower Valued</v>
      </c>
    </row>
    <row r="1253" spans="1:20">
      <c r="A1253" s="35">
        <v>44167.690370370372</v>
      </c>
      <c r="B1253" s="36" t="s">
        <v>698</v>
      </c>
      <c r="C1253" s="37" t="s">
        <v>304</v>
      </c>
      <c r="D1253" s="37" t="s">
        <v>46</v>
      </c>
      <c r="E1253" s="37" t="s">
        <v>61</v>
      </c>
      <c r="F1253" s="37" t="s">
        <v>48</v>
      </c>
      <c r="G1253" s="37" t="s">
        <v>49</v>
      </c>
      <c r="H1253" s="37" t="s">
        <v>62</v>
      </c>
      <c r="I1253" s="38">
        <v>2</v>
      </c>
      <c r="J1253" s="38">
        <v>4050</v>
      </c>
      <c r="K1253" s="37" t="s">
        <v>42</v>
      </c>
      <c r="L1253" s="36" t="s">
        <v>691</v>
      </c>
      <c r="M1253" s="35">
        <v>44168.528854166667</v>
      </c>
      <c r="N1253" s="37" t="s">
        <v>146</v>
      </c>
      <c r="O1253" s="37" t="s">
        <v>147</v>
      </c>
      <c r="P1253" s="145">
        <f t="shared" si="96"/>
        <v>0.838483796294895</v>
      </c>
      <c r="Q1253" s="34">
        <f t="shared" si="95"/>
        <v>8100</v>
      </c>
      <c r="R1253" s="145">
        <f t="shared" si="97"/>
        <v>0.69037037037037041</v>
      </c>
      <c r="S1253" s="145">
        <f t="shared" si="98"/>
        <v>0.52885416666666674</v>
      </c>
      <c r="T1253" s="172" t="str">
        <f t="shared" si="99"/>
        <v>Lower Valued</v>
      </c>
    </row>
    <row r="1254" spans="1:20">
      <c r="A1254" s="35">
        <v>44166.907523148147</v>
      </c>
      <c r="B1254" s="36" t="s">
        <v>711</v>
      </c>
      <c r="C1254" s="37" t="s">
        <v>712</v>
      </c>
      <c r="D1254" s="37" t="s">
        <v>83</v>
      </c>
      <c r="E1254" s="37" t="s">
        <v>87</v>
      </c>
      <c r="F1254" s="37" t="s">
        <v>48</v>
      </c>
      <c r="G1254" s="37" t="s">
        <v>49</v>
      </c>
      <c r="H1254" s="37" t="s">
        <v>88</v>
      </c>
      <c r="I1254" s="38">
        <v>5</v>
      </c>
      <c r="J1254" s="38">
        <v>4250</v>
      </c>
      <c r="K1254" s="37" t="s">
        <v>42</v>
      </c>
      <c r="L1254" s="36" t="s">
        <v>713</v>
      </c>
      <c r="M1254" s="35">
        <v>44168.666261574072</v>
      </c>
      <c r="N1254" s="37" t="s">
        <v>146</v>
      </c>
      <c r="O1254" s="37" t="s">
        <v>54</v>
      </c>
      <c r="P1254" s="145">
        <f t="shared" si="96"/>
        <v>1.7587384259240935</v>
      </c>
      <c r="Q1254" s="34">
        <f t="shared" si="95"/>
        <v>21250</v>
      </c>
      <c r="R1254" s="145">
        <f t="shared" si="97"/>
        <v>0.90752314814814816</v>
      </c>
      <c r="S1254" s="145">
        <f t="shared" si="98"/>
        <v>0.66626157407407405</v>
      </c>
      <c r="T1254" s="172" t="str">
        <f t="shared" si="99"/>
        <v>High Valued</v>
      </c>
    </row>
    <row r="1255" spans="1:20">
      <c r="A1255" s="35">
        <v>44166.907523148147</v>
      </c>
      <c r="B1255" s="36" t="s">
        <v>711</v>
      </c>
      <c r="C1255" s="37" t="s">
        <v>712</v>
      </c>
      <c r="D1255" s="37" t="s">
        <v>393</v>
      </c>
      <c r="E1255" s="37" t="s">
        <v>394</v>
      </c>
      <c r="F1255" s="37" t="s">
        <v>48</v>
      </c>
      <c r="G1255" s="37" t="s">
        <v>57</v>
      </c>
      <c r="H1255" s="37" t="s">
        <v>559</v>
      </c>
      <c r="I1255" s="38">
        <v>1</v>
      </c>
      <c r="J1255" s="38">
        <v>9600</v>
      </c>
      <c r="K1255" s="37" t="s">
        <v>42</v>
      </c>
      <c r="L1255" s="36" t="s">
        <v>713</v>
      </c>
      <c r="M1255" s="35">
        <v>44168.666261574072</v>
      </c>
      <c r="N1255" s="37" t="s">
        <v>146</v>
      </c>
      <c r="O1255" s="37" t="s">
        <v>54</v>
      </c>
      <c r="P1255" s="145">
        <f t="shared" si="96"/>
        <v>1.7587384259240935</v>
      </c>
      <c r="Q1255" s="34">
        <f t="shared" si="95"/>
        <v>9600</v>
      </c>
      <c r="R1255" s="145">
        <f t="shared" si="97"/>
        <v>0.90752314814814816</v>
      </c>
      <c r="S1255" s="145">
        <f t="shared" si="98"/>
        <v>0.66626157407407405</v>
      </c>
      <c r="T1255" s="172" t="str">
        <f t="shared" si="99"/>
        <v>Lower Valued</v>
      </c>
    </row>
    <row r="1256" spans="1:20">
      <c r="A1256" s="35">
        <v>44167.550162037034</v>
      </c>
      <c r="B1256" s="36" t="s">
        <v>657</v>
      </c>
      <c r="C1256" s="37" t="s">
        <v>658</v>
      </c>
      <c r="D1256" s="37" t="s">
        <v>83</v>
      </c>
      <c r="E1256" s="37" t="s">
        <v>84</v>
      </c>
      <c r="F1256" s="37" t="s">
        <v>48</v>
      </c>
      <c r="G1256" s="37" t="s">
        <v>49</v>
      </c>
      <c r="H1256" s="37" t="s">
        <v>120</v>
      </c>
      <c r="I1256" s="38">
        <v>3</v>
      </c>
      <c r="J1256" s="38">
        <v>3930</v>
      </c>
      <c r="K1256" s="37" t="s">
        <v>42</v>
      </c>
      <c r="L1256" s="36" t="s">
        <v>654</v>
      </c>
      <c r="M1256" s="35">
        <v>44168.679884259262</v>
      </c>
      <c r="N1256" s="37" t="s">
        <v>146</v>
      </c>
      <c r="O1256" s="37" t="s">
        <v>147</v>
      </c>
      <c r="P1256" s="145">
        <f t="shared" si="96"/>
        <v>1.1297222222274286</v>
      </c>
      <c r="Q1256" s="34">
        <f t="shared" si="95"/>
        <v>11790</v>
      </c>
      <c r="R1256" s="145">
        <f t="shared" si="97"/>
        <v>0.55016203703703703</v>
      </c>
      <c r="S1256" s="145">
        <f t="shared" si="98"/>
        <v>0.67988425925925933</v>
      </c>
      <c r="T1256" s="172" t="str">
        <f t="shared" si="99"/>
        <v>High Valued</v>
      </c>
    </row>
    <row r="1257" spans="1:20">
      <c r="A1257" s="35">
        <v>44167.550162037034</v>
      </c>
      <c r="B1257" s="36" t="s">
        <v>657</v>
      </c>
      <c r="C1257" s="37" t="s">
        <v>658</v>
      </c>
      <c r="D1257" s="37" t="s">
        <v>159</v>
      </c>
      <c r="E1257" s="37" t="s">
        <v>160</v>
      </c>
      <c r="F1257" s="37" t="s">
        <v>48</v>
      </c>
      <c r="G1257" s="37" t="s">
        <v>93</v>
      </c>
      <c r="H1257" s="37" t="s">
        <v>161</v>
      </c>
      <c r="I1257" s="38">
        <v>1</v>
      </c>
      <c r="J1257" s="38">
        <v>4100</v>
      </c>
      <c r="K1257" s="37" t="s">
        <v>42</v>
      </c>
      <c r="L1257" s="36" t="s">
        <v>654</v>
      </c>
      <c r="M1257" s="35">
        <v>44168.679884259262</v>
      </c>
      <c r="N1257" s="37" t="s">
        <v>146</v>
      </c>
      <c r="O1257" s="37" t="s">
        <v>147</v>
      </c>
      <c r="P1257" s="145">
        <f t="shared" si="96"/>
        <v>1.1297222222274286</v>
      </c>
      <c r="Q1257" s="34">
        <f t="shared" si="95"/>
        <v>4100</v>
      </c>
      <c r="R1257" s="145">
        <f t="shared" si="97"/>
        <v>0.55016203703703703</v>
      </c>
      <c r="S1257" s="145">
        <f t="shared" si="98"/>
        <v>0.67988425925925933</v>
      </c>
      <c r="T1257" s="172" t="str">
        <f t="shared" si="99"/>
        <v>Lower Valued</v>
      </c>
    </row>
    <row r="1258" spans="1:20">
      <c r="A1258" s="35">
        <v>44168.378831018519</v>
      </c>
      <c r="B1258" s="36" t="s">
        <v>1226</v>
      </c>
      <c r="C1258" s="37" t="s">
        <v>1227</v>
      </c>
      <c r="D1258" s="37" t="s">
        <v>83</v>
      </c>
      <c r="E1258" s="37" t="s">
        <v>87</v>
      </c>
      <c r="F1258" s="37" t="s">
        <v>48</v>
      </c>
      <c r="G1258" s="37" t="s">
        <v>49</v>
      </c>
      <c r="H1258" s="37" t="s">
        <v>88</v>
      </c>
      <c r="I1258" s="38">
        <v>4</v>
      </c>
      <c r="J1258" s="38">
        <v>4250</v>
      </c>
      <c r="K1258" s="37" t="s">
        <v>42</v>
      </c>
      <c r="L1258" s="36" t="s">
        <v>1228</v>
      </c>
      <c r="M1258" s="35">
        <v>44169.432986111111</v>
      </c>
      <c r="N1258" s="37" t="s">
        <v>146</v>
      </c>
      <c r="O1258" s="37" t="s">
        <v>147</v>
      </c>
      <c r="P1258" s="145">
        <f t="shared" si="96"/>
        <v>1.0541550925918273</v>
      </c>
      <c r="Q1258" s="34">
        <f t="shared" si="95"/>
        <v>17000</v>
      </c>
      <c r="R1258" s="145">
        <f t="shared" si="97"/>
        <v>0.37883101851851847</v>
      </c>
      <c r="S1258" s="145">
        <f t="shared" si="98"/>
        <v>0.43298611111111113</v>
      </c>
      <c r="T1258" s="172" t="str">
        <f t="shared" si="99"/>
        <v>High Valued</v>
      </c>
    </row>
    <row r="1259" spans="1:20">
      <c r="A1259" s="35">
        <v>44168.447395833333</v>
      </c>
      <c r="B1259" s="36" t="s">
        <v>138</v>
      </c>
      <c r="C1259" s="37" t="s">
        <v>139</v>
      </c>
      <c r="D1259" s="37" t="s">
        <v>151</v>
      </c>
      <c r="E1259" s="37" t="s">
        <v>152</v>
      </c>
      <c r="F1259" s="37" t="s">
        <v>48</v>
      </c>
      <c r="G1259" s="37" t="s">
        <v>49</v>
      </c>
      <c r="H1259" s="37" t="s">
        <v>153</v>
      </c>
      <c r="I1259" s="38">
        <v>1</v>
      </c>
      <c r="J1259" s="38">
        <v>4600</v>
      </c>
      <c r="K1259" s="37" t="s">
        <v>42</v>
      </c>
      <c r="L1259" s="36" t="s">
        <v>145</v>
      </c>
      <c r="M1259" s="35">
        <v>44169.462175925924</v>
      </c>
      <c r="N1259" s="37" t="s">
        <v>146</v>
      </c>
      <c r="O1259" s="37" t="s">
        <v>147</v>
      </c>
      <c r="P1259" s="145">
        <f t="shared" si="96"/>
        <v>1.0147800925915362</v>
      </c>
      <c r="Q1259" s="34">
        <f t="shared" si="95"/>
        <v>4600</v>
      </c>
      <c r="R1259" s="145">
        <f t="shared" si="97"/>
        <v>0.44739583333333338</v>
      </c>
      <c r="S1259" s="145">
        <f t="shared" si="98"/>
        <v>0.46217592592592593</v>
      </c>
      <c r="T1259" s="172" t="str">
        <f t="shared" si="99"/>
        <v>Lower Valued</v>
      </c>
    </row>
    <row r="1260" spans="1:20">
      <c r="A1260" s="35">
        <v>44167.759479166663</v>
      </c>
      <c r="B1260" s="36" t="s">
        <v>1159</v>
      </c>
      <c r="C1260" s="37" t="s">
        <v>1160</v>
      </c>
      <c r="D1260" s="37" t="s">
        <v>83</v>
      </c>
      <c r="E1260" s="37" t="s">
        <v>87</v>
      </c>
      <c r="F1260" s="37" t="s">
        <v>48</v>
      </c>
      <c r="G1260" s="37" t="s">
        <v>49</v>
      </c>
      <c r="H1260" s="37" t="s">
        <v>88</v>
      </c>
      <c r="I1260" s="38">
        <v>3</v>
      </c>
      <c r="J1260" s="38">
        <v>4250</v>
      </c>
      <c r="K1260" s="37" t="s">
        <v>42</v>
      </c>
      <c r="L1260" s="36" t="s">
        <v>1161</v>
      </c>
      <c r="M1260" s="35">
        <v>44169.488263888888</v>
      </c>
      <c r="N1260" s="37" t="s">
        <v>146</v>
      </c>
      <c r="O1260" s="37" t="s">
        <v>54</v>
      </c>
      <c r="P1260" s="145">
        <f t="shared" si="96"/>
        <v>1.7287847222251003</v>
      </c>
      <c r="Q1260" s="34">
        <f t="shared" si="95"/>
        <v>12750</v>
      </c>
      <c r="R1260" s="145">
        <f t="shared" si="97"/>
        <v>0.75947916666666659</v>
      </c>
      <c r="S1260" s="145">
        <f t="shared" si="98"/>
        <v>0.48826388888888889</v>
      </c>
      <c r="T1260" s="172" t="str">
        <f t="shared" si="99"/>
        <v>High Valued</v>
      </c>
    </row>
    <row r="1261" spans="1:20">
      <c r="A1261" s="35">
        <v>44167.75949074074</v>
      </c>
      <c r="B1261" s="36" t="s">
        <v>1159</v>
      </c>
      <c r="C1261" s="37" t="s">
        <v>1160</v>
      </c>
      <c r="D1261" s="37" t="s">
        <v>151</v>
      </c>
      <c r="E1261" s="37" t="s">
        <v>152</v>
      </c>
      <c r="F1261" s="37" t="s">
        <v>48</v>
      </c>
      <c r="G1261" s="37" t="s">
        <v>49</v>
      </c>
      <c r="H1261" s="37" t="s">
        <v>153</v>
      </c>
      <c r="I1261" s="38">
        <v>1</v>
      </c>
      <c r="J1261" s="38">
        <v>4600</v>
      </c>
      <c r="K1261" s="37" t="s">
        <v>42</v>
      </c>
      <c r="L1261" s="36" t="s">
        <v>1161</v>
      </c>
      <c r="M1261" s="35">
        <v>44169.488263888888</v>
      </c>
      <c r="N1261" s="37" t="s">
        <v>146</v>
      </c>
      <c r="O1261" s="37" t="s">
        <v>54</v>
      </c>
      <c r="P1261" s="145">
        <f t="shared" si="96"/>
        <v>1.7287731481483206</v>
      </c>
      <c r="Q1261" s="34">
        <f t="shared" si="95"/>
        <v>4600</v>
      </c>
      <c r="R1261" s="145">
        <f t="shared" si="97"/>
        <v>0.75949074074074074</v>
      </c>
      <c r="S1261" s="145">
        <f t="shared" si="98"/>
        <v>0.48826388888888889</v>
      </c>
      <c r="T1261" s="172" t="str">
        <f t="shared" si="99"/>
        <v>Lower Valued</v>
      </c>
    </row>
    <row r="1262" spans="1:20">
      <c r="A1262" s="35">
        <v>44168.578611111108</v>
      </c>
      <c r="B1262" s="36" t="s">
        <v>888</v>
      </c>
      <c r="C1262" s="37" t="s">
        <v>889</v>
      </c>
      <c r="D1262" s="37" t="s">
        <v>393</v>
      </c>
      <c r="E1262" s="37" t="s">
        <v>394</v>
      </c>
      <c r="F1262" s="37" t="s">
        <v>48</v>
      </c>
      <c r="G1262" s="37" t="s">
        <v>57</v>
      </c>
      <c r="H1262" s="37" t="s">
        <v>395</v>
      </c>
      <c r="I1262" s="38">
        <v>1</v>
      </c>
      <c r="J1262" s="38">
        <v>9600</v>
      </c>
      <c r="K1262" s="37" t="s">
        <v>42</v>
      </c>
      <c r="L1262" s="36" t="s">
        <v>882</v>
      </c>
      <c r="M1262" s="35">
        <v>44169.560439814813</v>
      </c>
      <c r="N1262" s="37" t="s">
        <v>146</v>
      </c>
      <c r="O1262" s="37" t="s">
        <v>147</v>
      </c>
      <c r="P1262" s="145">
        <f t="shared" si="96"/>
        <v>0.981828703705105</v>
      </c>
      <c r="Q1262" s="34">
        <f t="shared" si="95"/>
        <v>9600</v>
      </c>
      <c r="R1262" s="145">
        <f t="shared" si="97"/>
        <v>0.57861111111111108</v>
      </c>
      <c r="S1262" s="145">
        <f t="shared" si="98"/>
        <v>0.56043981481481475</v>
      </c>
      <c r="T1262" s="172" t="str">
        <f t="shared" si="99"/>
        <v>Lower Valued</v>
      </c>
    </row>
    <row r="1263" spans="1:20">
      <c r="A1263" s="35">
        <v>44168.578622685185</v>
      </c>
      <c r="B1263" s="36" t="s">
        <v>888</v>
      </c>
      <c r="C1263" s="37" t="s">
        <v>889</v>
      </c>
      <c r="D1263" s="37" t="s">
        <v>83</v>
      </c>
      <c r="E1263" s="37" t="s">
        <v>84</v>
      </c>
      <c r="F1263" s="37" t="s">
        <v>48</v>
      </c>
      <c r="G1263" s="37" t="s">
        <v>49</v>
      </c>
      <c r="H1263" s="37" t="s">
        <v>120</v>
      </c>
      <c r="I1263" s="38">
        <v>1</v>
      </c>
      <c r="J1263" s="38">
        <v>3930</v>
      </c>
      <c r="K1263" s="37" t="s">
        <v>42</v>
      </c>
      <c r="L1263" s="36" t="s">
        <v>882</v>
      </c>
      <c r="M1263" s="35">
        <v>44169.560439814813</v>
      </c>
      <c r="N1263" s="37" t="s">
        <v>146</v>
      </c>
      <c r="O1263" s="37" t="s">
        <v>147</v>
      </c>
      <c r="P1263" s="145">
        <f t="shared" si="96"/>
        <v>0.98181712962832535</v>
      </c>
      <c r="Q1263" s="34">
        <f t="shared" si="95"/>
        <v>3930</v>
      </c>
      <c r="R1263" s="145">
        <f t="shared" si="97"/>
        <v>0.57862268518518511</v>
      </c>
      <c r="S1263" s="145">
        <f t="shared" si="98"/>
        <v>0.56043981481481475</v>
      </c>
      <c r="T1263" s="172" t="str">
        <f t="shared" si="99"/>
        <v>Lower Valued</v>
      </c>
    </row>
    <row r="1264" spans="1:20">
      <c r="A1264" s="35">
        <v>44168.578622685185</v>
      </c>
      <c r="B1264" s="36" t="s">
        <v>888</v>
      </c>
      <c r="C1264" s="37" t="s">
        <v>889</v>
      </c>
      <c r="D1264" s="37" t="s">
        <v>159</v>
      </c>
      <c r="E1264" s="37" t="s">
        <v>160</v>
      </c>
      <c r="F1264" s="37" t="s">
        <v>48</v>
      </c>
      <c r="G1264" s="37" t="s">
        <v>93</v>
      </c>
      <c r="H1264" s="37" t="s">
        <v>161</v>
      </c>
      <c r="I1264" s="38">
        <v>1</v>
      </c>
      <c r="J1264" s="38">
        <v>4100</v>
      </c>
      <c r="K1264" s="37" t="s">
        <v>42</v>
      </c>
      <c r="L1264" s="36" t="s">
        <v>882</v>
      </c>
      <c r="M1264" s="35">
        <v>44169.560439814813</v>
      </c>
      <c r="N1264" s="37" t="s">
        <v>146</v>
      </c>
      <c r="O1264" s="37" t="s">
        <v>147</v>
      </c>
      <c r="P1264" s="145">
        <f t="shared" si="96"/>
        <v>0.98181712962832535</v>
      </c>
      <c r="Q1264" s="34">
        <f t="shared" si="95"/>
        <v>4100</v>
      </c>
      <c r="R1264" s="145">
        <f t="shared" si="97"/>
        <v>0.57862268518518511</v>
      </c>
      <c r="S1264" s="145">
        <f t="shared" si="98"/>
        <v>0.56043981481481475</v>
      </c>
      <c r="T1264" s="172" t="str">
        <f t="shared" si="99"/>
        <v>Lower Valued</v>
      </c>
    </row>
    <row r="1265" spans="1:20">
      <c r="A1265" s="35">
        <v>44168.578622685185</v>
      </c>
      <c r="B1265" s="36" t="s">
        <v>888</v>
      </c>
      <c r="C1265" s="37" t="s">
        <v>889</v>
      </c>
      <c r="D1265" s="37" t="s">
        <v>151</v>
      </c>
      <c r="E1265" s="37" t="s">
        <v>152</v>
      </c>
      <c r="F1265" s="37" t="s">
        <v>48</v>
      </c>
      <c r="G1265" s="37" t="s">
        <v>49</v>
      </c>
      <c r="H1265" s="37" t="s">
        <v>153</v>
      </c>
      <c r="I1265" s="38">
        <v>2</v>
      </c>
      <c r="J1265" s="38">
        <v>4600</v>
      </c>
      <c r="K1265" s="37" t="s">
        <v>42</v>
      </c>
      <c r="L1265" s="36" t="s">
        <v>882</v>
      </c>
      <c r="M1265" s="35">
        <v>44169.560439814813</v>
      </c>
      <c r="N1265" s="37" t="s">
        <v>146</v>
      </c>
      <c r="O1265" s="37" t="s">
        <v>147</v>
      </c>
      <c r="P1265" s="145">
        <f t="shared" si="96"/>
        <v>0.98181712962832535</v>
      </c>
      <c r="Q1265" s="34">
        <f t="shared" si="95"/>
        <v>9200</v>
      </c>
      <c r="R1265" s="145">
        <f t="shared" si="97"/>
        <v>0.57862268518518511</v>
      </c>
      <c r="S1265" s="145">
        <f t="shared" si="98"/>
        <v>0.56043981481481475</v>
      </c>
      <c r="T1265" s="172" t="str">
        <f t="shared" si="99"/>
        <v>Lower Valued</v>
      </c>
    </row>
    <row r="1266" spans="1:20">
      <c r="A1266" s="35">
        <v>44168.745856481481</v>
      </c>
      <c r="B1266" s="36" t="s">
        <v>891</v>
      </c>
      <c r="C1266" s="37" t="s">
        <v>889</v>
      </c>
      <c r="D1266" s="37" t="s">
        <v>151</v>
      </c>
      <c r="E1266" s="37" t="s">
        <v>152</v>
      </c>
      <c r="F1266" s="37" t="s">
        <v>48</v>
      </c>
      <c r="G1266" s="37" t="s">
        <v>49</v>
      </c>
      <c r="H1266" s="37" t="s">
        <v>153</v>
      </c>
      <c r="I1266" s="38">
        <v>2</v>
      </c>
      <c r="J1266" s="38">
        <v>4600</v>
      </c>
      <c r="K1266" s="37" t="s">
        <v>42</v>
      </c>
      <c r="L1266" s="36" t="s">
        <v>882</v>
      </c>
      <c r="M1266" s="35">
        <v>44169.560439814813</v>
      </c>
      <c r="N1266" s="37" t="s">
        <v>146</v>
      </c>
      <c r="O1266" s="37" t="s">
        <v>147</v>
      </c>
      <c r="P1266" s="145">
        <f t="shared" si="96"/>
        <v>0.81458333333284827</v>
      </c>
      <c r="Q1266" s="34">
        <f t="shared" si="95"/>
        <v>9200</v>
      </c>
      <c r="R1266" s="145">
        <f t="shared" si="97"/>
        <v>0.74585648148148154</v>
      </c>
      <c r="S1266" s="145">
        <f t="shared" si="98"/>
        <v>0.56043981481481475</v>
      </c>
      <c r="T1266" s="172" t="str">
        <f t="shared" si="99"/>
        <v>Lower Valued</v>
      </c>
    </row>
    <row r="1267" spans="1:20">
      <c r="A1267" s="35">
        <v>44168.745856481481</v>
      </c>
      <c r="B1267" s="36" t="s">
        <v>891</v>
      </c>
      <c r="C1267" s="37" t="s">
        <v>889</v>
      </c>
      <c r="D1267" s="37" t="s">
        <v>83</v>
      </c>
      <c r="E1267" s="37" t="s">
        <v>84</v>
      </c>
      <c r="F1267" s="37" t="s">
        <v>48</v>
      </c>
      <c r="G1267" s="37" t="s">
        <v>49</v>
      </c>
      <c r="H1267" s="37" t="s">
        <v>120</v>
      </c>
      <c r="I1267" s="38">
        <v>1</v>
      </c>
      <c r="J1267" s="38">
        <v>3930</v>
      </c>
      <c r="K1267" s="37" t="s">
        <v>42</v>
      </c>
      <c r="L1267" s="36" t="s">
        <v>882</v>
      </c>
      <c r="M1267" s="35">
        <v>44169.560439814813</v>
      </c>
      <c r="N1267" s="37" t="s">
        <v>146</v>
      </c>
      <c r="O1267" s="37" t="s">
        <v>147</v>
      </c>
      <c r="P1267" s="145">
        <f t="shared" si="96"/>
        <v>0.81458333333284827</v>
      </c>
      <c r="Q1267" s="34">
        <f t="shared" si="95"/>
        <v>3930</v>
      </c>
      <c r="R1267" s="145">
        <f t="shared" si="97"/>
        <v>0.74585648148148154</v>
      </c>
      <c r="S1267" s="145">
        <f t="shared" si="98"/>
        <v>0.56043981481481475</v>
      </c>
      <c r="T1267" s="172" t="str">
        <f t="shared" si="99"/>
        <v>Lower Valued</v>
      </c>
    </row>
    <row r="1268" spans="1:20">
      <c r="A1268" s="35">
        <v>44168.745856481481</v>
      </c>
      <c r="B1268" s="36" t="s">
        <v>891</v>
      </c>
      <c r="C1268" s="37" t="s">
        <v>889</v>
      </c>
      <c r="D1268" s="37" t="s">
        <v>83</v>
      </c>
      <c r="E1268" s="37" t="s">
        <v>87</v>
      </c>
      <c r="F1268" s="37" t="s">
        <v>48</v>
      </c>
      <c r="G1268" s="37" t="s">
        <v>49</v>
      </c>
      <c r="H1268" s="37" t="s">
        <v>88</v>
      </c>
      <c r="I1268" s="38">
        <v>3</v>
      </c>
      <c r="J1268" s="38">
        <v>4250</v>
      </c>
      <c r="K1268" s="37" t="s">
        <v>42</v>
      </c>
      <c r="L1268" s="36" t="s">
        <v>882</v>
      </c>
      <c r="M1268" s="35">
        <v>44169.560439814813</v>
      </c>
      <c r="N1268" s="37" t="s">
        <v>146</v>
      </c>
      <c r="O1268" s="37" t="s">
        <v>147</v>
      </c>
      <c r="P1268" s="145">
        <f t="shared" si="96"/>
        <v>0.81458333333284827</v>
      </c>
      <c r="Q1268" s="34">
        <f t="shared" si="95"/>
        <v>12750</v>
      </c>
      <c r="R1268" s="145">
        <f t="shared" si="97"/>
        <v>0.74585648148148154</v>
      </c>
      <c r="S1268" s="145">
        <f t="shared" si="98"/>
        <v>0.56043981481481475</v>
      </c>
      <c r="T1268" s="172" t="str">
        <f t="shared" si="99"/>
        <v>High Valued</v>
      </c>
    </row>
    <row r="1269" spans="1:20">
      <c r="A1269" s="35">
        <v>44167.78528935185</v>
      </c>
      <c r="B1269" s="36" t="s">
        <v>555</v>
      </c>
      <c r="C1269" s="37" t="s">
        <v>368</v>
      </c>
      <c r="D1269" s="37" t="s">
        <v>46</v>
      </c>
      <c r="E1269" s="37" t="s">
        <v>47</v>
      </c>
      <c r="F1269" s="37" t="s">
        <v>48</v>
      </c>
      <c r="G1269" s="37" t="s">
        <v>49</v>
      </c>
      <c r="H1269" s="37" t="s">
        <v>50</v>
      </c>
      <c r="I1269" s="38">
        <v>20</v>
      </c>
      <c r="J1269" s="38">
        <v>2160</v>
      </c>
      <c r="K1269" s="37" t="s">
        <v>42</v>
      </c>
      <c r="L1269" s="36" t="s">
        <v>556</v>
      </c>
      <c r="M1269" s="35">
        <v>44169.694930555554</v>
      </c>
      <c r="N1269" s="37" t="s">
        <v>295</v>
      </c>
      <c r="O1269" s="37" t="s">
        <v>54</v>
      </c>
      <c r="P1269" s="145">
        <f t="shared" si="96"/>
        <v>1.9096412037033588</v>
      </c>
      <c r="Q1269" s="34">
        <f t="shared" si="95"/>
        <v>43200</v>
      </c>
      <c r="R1269" s="145">
        <f t="shared" si="97"/>
        <v>0.78528935185185189</v>
      </c>
      <c r="S1269" s="145">
        <f t="shared" si="98"/>
        <v>0.69493055555555561</v>
      </c>
      <c r="T1269" s="172" t="str">
        <f t="shared" si="99"/>
        <v>High Valued</v>
      </c>
    </row>
    <row r="1270" spans="1:20">
      <c r="A1270" s="35">
        <v>44168.705567129633</v>
      </c>
      <c r="B1270" s="36" t="s">
        <v>557</v>
      </c>
      <c r="C1270" s="37" t="s">
        <v>368</v>
      </c>
      <c r="D1270" s="37" t="s">
        <v>83</v>
      </c>
      <c r="E1270" s="37" t="s">
        <v>84</v>
      </c>
      <c r="F1270" s="37" t="s">
        <v>48</v>
      </c>
      <c r="G1270" s="37" t="s">
        <v>49</v>
      </c>
      <c r="H1270" s="37" t="s">
        <v>85</v>
      </c>
      <c r="I1270" s="38">
        <v>20</v>
      </c>
      <c r="J1270" s="38">
        <v>3340</v>
      </c>
      <c r="K1270" s="37" t="s">
        <v>42</v>
      </c>
      <c r="L1270" s="36" t="s">
        <v>556</v>
      </c>
      <c r="M1270" s="35">
        <v>44169.694930555554</v>
      </c>
      <c r="N1270" s="37" t="s">
        <v>295</v>
      </c>
      <c r="O1270" s="37" t="s">
        <v>147</v>
      </c>
      <c r="P1270" s="145">
        <f t="shared" si="96"/>
        <v>0.989363425920601</v>
      </c>
      <c r="Q1270" s="34">
        <f t="shared" si="95"/>
        <v>66800</v>
      </c>
      <c r="R1270" s="145">
        <f t="shared" si="97"/>
        <v>0.70556712962962964</v>
      </c>
      <c r="S1270" s="145">
        <f t="shared" si="98"/>
        <v>0.69493055555555561</v>
      </c>
      <c r="T1270" s="172" t="str">
        <f t="shared" si="99"/>
        <v>High Valued</v>
      </c>
    </row>
    <row r="1271" spans="1:20">
      <c r="A1271" s="35">
        <v>44168.705567129633</v>
      </c>
      <c r="B1271" s="36" t="s">
        <v>557</v>
      </c>
      <c r="C1271" s="37" t="s">
        <v>368</v>
      </c>
      <c r="D1271" s="37" t="s">
        <v>83</v>
      </c>
      <c r="E1271" s="37" t="s">
        <v>87</v>
      </c>
      <c r="F1271" s="37" t="s">
        <v>48</v>
      </c>
      <c r="G1271" s="37" t="s">
        <v>49</v>
      </c>
      <c r="H1271" s="37" t="s">
        <v>88</v>
      </c>
      <c r="I1271" s="38">
        <v>5</v>
      </c>
      <c r="J1271" s="38">
        <v>4250</v>
      </c>
      <c r="K1271" s="37" t="s">
        <v>42</v>
      </c>
      <c r="L1271" s="36" t="s">
        <v>556</v>
      </c>
      <c r="M1271" s="35">
        <v>44169.694930555554</v>
      </c>
      <c r="N1271" s="37" t="s">
        <v>295</v>
      </c>
      <c r="O1271" s="37" t="s">
        <v>147</v>
      </c>
      <c r="P1271" s="145">
        <f t="shared" si="96"/>
        <v>0.989363425920601</v>
      </c>
      <c r="Q1271" s="34">
        <f t="shared" si="95"/>
        <v>21250</v>
      </c>
      <c r="R1271" s="145">
        <f t="shared" si="97"/>
        <v>0.70556712962962964</v>
      </c>
      <c r="S1271" s="145">
        <f t="shared" si="98"/>
        <v>0.69493055555555561</v>
      </c>
      <c r="T1271" s="172" t="str">
        <f t="shared" si="99"/>
        <v>High Valued</v>
      </c>
    </row>
    <row r="1272" spans="1:20">
      <c r="A1272" s="35">
        <v>44168.705567129633</v>
      </c>
      <c r="B1272" s="36" t="s">
        <v>557</v>
      </c>
      <c r="C1272" s="37" t="s">
        <v>368</v>
      </c>
      <c r="D1272" s="37" t="s">
        <v>83</v>
      </c>
      <c r="E1272" s="37" t="s">
        <v>84</v>
      </c>
      <c r="F1272" s="37" t="s">
        <v>48</v>
      </c>
      <c r="G1272" s="37" t="s">
        <v>49</v>
      </c>
      <c r="H1272" s="37" t="s">
        <v>453</v>
      </c>
      <c r="I1272" s="38">
        <v>9.5</v>
      </c>
      <c r="J1272" s="38">
        <v>1830</v>
      </c>
      <c r="K1272" s="37" t="s">
        <v>42</v>
      </c>
      <c r="L1272" s="36" t="s">
        <v>556</v>
      </c>
      <c r="M1272" s="35">
        <v>44169.694930555554</v>
      </c>
      <c r="N1272" s="37" t="s">
        <v>295</v>
      </c>
      <c r="O1272" s="37" t="s">
        <v>147</v>
      </c>
      <c r="P1272" s="145">
        <f t="shared" si="96"/>
        <v>0.989363425920601</v>
      </c>
      <c r="Q1272" s="34">
        <f t="shared" si="95"/>
        <v>17385</v>
      </c>
      <c r="R1272" s="145">
        <f t="shared" si="97"/>
        <v>0.70556712962962964</v>
      </c>
      <c r="S1272" s="145">
        <f t="shared" si="98"/>
        <v>0.69493055555555561</v>
      </c>
      <c r="T1272" s="172" t="str">
        <f t="shared" si="99"/>
        <v>High Valued</v>
      </c>
    </row>
    <row r="1273" spans="1:20">
      <c r="A1273" s="35">
        <v>44168.714606481481</v>
      </c>
      <c r="B1273" s="36" t="s">
        <v>558</v>
      </c>
      <c r="C1273" s="37" t="s">
        <v>368</v>
      </c>
      <c r="D1273" s="37" t="s">
        <v>393</v>
      </c>
      <c r="E1273" s="37" t="s">
        <v>394</v>
      </c>
      <c r="F1273" s="37" t="s">
        <v>48</v>
      </c>
      <c r="G1273" s="37" t="s">
        <v>57</v>
      </c>
      <c r="H1273" s="37" t="s">
        <v>559</v>
      </c>
      <c r="I1273" s="38">
        <v>2</v>
      </c>
      <c r="J1273" s="38">
        <v>9600</v>
      </c>
      <c r="K1273" s="37" t="s">
        <v>42</v>
      </c>
      <c r="L1273" s="36" t="s">
        <v>556</v>
      </c>
      <c r="M1273" s="35">
        <v>44169.694930555554</v>
      </c>
      <c r="N1273" s="37" t="s">
        <v>295</v>
      </c>
      <c r="O1273" s="37" t="s">
        <v>147</v>
      </c>
      <c r="P1273" s="145">
        <f t="shared" si="96"/>
        <v>0.98032407407299615</v>
      </c>
      <c r="Q1273" s="34">
        <f t="shared" si="95"/>
        <v>19200</v>
      </c>
      <c r="R1273" s="145">
        <f t="shared" si="97"/>
        <v>0.71460648148148154</v>
      </c>
      <c r="S1273" s="145">
        <f t="shared" si="98"/>
        <v>0.69493055555555561</v>
      </c>
      <c r="T1273" s="172" t="str">
        <f t="shared" si="99"/>
        <v>High Valued</v>
      </c>
    </row>
    <row r="1274" spans="1:20">
      <c r="A1274" s="35">
        <v>44168.714606481481</v>
      </c>
      <c r="B1274" s="36" t="s">
        <v>558</v>
      </c>
      <c r="C1274" s="37" t="s">
        <v>368</v>
      </c>
      <c r="D1274" s="37" t="s">
        <v>393</v>
      </c>
      <c r="E1274" s="37" t="s">
        <v>394</v>
      </c>
      <c r="F1274" s="37" t="s">
        <v>48</v>
      </c>
      <c r="G1274" s="37" t="s">
        <v>57</v>
      </c>
      <c r="H1274" s="37" t="s">
        <v>395</v>
      </c>
      <c r="I1274" s="38">
        <v>2</v>
      </c>
      <c r="J1274" s="38">
        <v>9600</v>
      </c>
      <c r="K1274" s="37" t="s">
        <v>42</v>
      </c>
      <c r="L1274" s="36" t="s">
        <v>556</v>
      </c>
      <c r="M1274" s="35">
        <v>44169.694930555554</v>
      </c>
      <c r="N1274" s="37" t="s">
        <v>295</v>
      </c>
      <c r="O1274" s="37" t="s">
        <v>147</v>
      </c>
      <c r="P1274" s="145">
        <f t="shared" si="96"/>
        <v>0.98032407407299615</v>
      </c>
      <c r="Q1274" s="34">
        <f t="shared" si="95"/>
        <v>19200</v>
      </c>
      <c r="R1274" s="145">
        <f t="shared" si="97"/>
        <v>0.71460648148148154</v>
      </c>
      <c r="S1274" s="145">
        <f t="shared" si="98"/>
        <v>0.69493055555555561</v>
      </c>
      <c r="T1274" s="172" t="str">
        <f t="shared" si="99"/>
        <v>High Valued</v>
      </c>
    </row>
    <row r="1275" spans="1:20">
      <c r="A1275" s="35">
        <v>44168.640011574076</v>
      </c>
      <c r="B1275" s="36" t="s">
        <v>325</v>
      </c>
      <c r="C1275" s="37" t="s">
        <v>326</v>
      </c>
      <c r="D1275" s="37" t="s">
        <v>83</v>
      </c>
      <c r="E1275" s="37" t="s">
        <v>87</v>
      </c>
      <c r="F1275" s="37" t="s">
        <v>48</v>
      </c>
      <c r="G1275" s="37" t="s">
        <v>49</v>
      </c>
      <c r="H1275" s="37" t="s">
        <v>88</v>
      </c>
      <c r="I1275" s="38">
        <v>2</v>
      </c>
      <c r="J1275" s="38">
        <v>4250</v>
      </c>
      <c r="K1275" s="37" t="s">
        <v>42</v>
      </c>
      <c r="L1275" s="36" t="s">
        <v>319</v>
      </c>
      <c r="M1275" s="35">
        <v>44169.855416666665</v>
      </c>
      <c r="N1275" s="37" t="s">
        <v>146</v>
      </c>
      <c r="O1275" s="37" t="s">
        <v>147</v>
      </c>
      <c r="P1275" s="145">
        <f t="shared" si="96"/>
        <v>1.2154050925892079</v>
      </c>
      <c r="Q1275" s="34">
        <f t="shared" si="95"/>
        <v>8500</v>
      </c>
      <c r="R1275" s="145">
        <f t="shared" si="97"/>
        <v>0.64001157407407405</v>
      </c>
      <c r="S1275" s="145">
        <f t="shared" si="98"/>
        <v>0.85541666666666671</v>
      </c>
      <c r="T1275" s="172" t="str">
        <f t="shared" si="99"/>
        <v>Lower Valued</v>
      </c>
    </row>
    <row r="1276" spans="1:20">
      <c r="A1276" s="35">
        <v>44168.479814814818</v>
      </c>
      <c r="B1276" s="36" t="s">
        <v>389</v>
      </c>
      <c r="C1276" s="37" t="s">
        <v>390</v>
      </c>
      <c r="D1276" s="37" t="s">
        <v>393</v>
      </c>
      <c r="E1276" s="37" t="s">
        <v>394</v>
      </c>
      <c r="F1276" s="37" t="s">
        <v>48</v>
      </c>
      <c r="G1276" s="37" t="s">
        <v>57</v>
      </c>
      <c r="H1276" s="37" t="s">
        <v>395</v>
      </c>
      <c r="I1276" s="38">
        <v>1</v>
      </c>
      <c r="J1276" s="38">
        <v>9600</v>
      </c>
      <c r="K1276" s="37" t="s">
        <v>42</v>
      </c>
      <c r="L1276" s="36" t="s">
        <v>392</v>
      </c>
      <c r="M1276" s="35">
        <v>44169.91165509259</v>
      </c>
      <c r="N1276" s="37" t="s">
        <v>146</v>
      </c>
      <c r="O1276" s="37" t="s">
        <v>147</v>
      </c>
      <c r="P1276" s="145">
        <f t="shared" si="96"/>
        <v>1.4318402777716983</v>
      </c>
      <c r="Q1276" s="34">
        <f t="shared" si="95"/>
        <v>9600</v>
      </c>
      <c r="R1276" s="145">
        <f t="shared" si="97"/>
        <v>0.47981481481481486</v>
      </c>
      <c r="S1276" s="145">
        <f t="shared" si="98"/>
        <v>0.9116550925925927</v>
      </c>
      <c r="T1276" s="172" t="str">
        <f t="shared" si="99"/>
        <v>Lower Valued</v>
      </c>
    </row>
    <row r="1277" spans="1:20">
      <c r="A1277" s="35">
        <v>44168.479814814818</v>
      </c>
      <c r="B1277" s="36" t="s">
        <v>389</v>
      </c>
      <c r="C1277" s="37" t="s">
        <v>390</v>
      </c>
      <c r="D1277" s="37" t="s">
        <v>159</v>
      </c>
      <c r="E1277" s="37" t="s">
        <v>160</v>
      </c>
      <c r="F1277" s="37" t="s">
        <v>48</v>
      </c>
      <c r="G1277" s="37" t="s">
        <v>93</v>
      </c>
      <c r="H1277" s="37" t="s">
        <v>161</v>
      </c>
      <c r="I1277" s="38">
        <v>1</v>
      </c>
      <c r="J1277" s="38">
        <v>4100</v>
      </c>
      <c r="K1277" s="37" t="s">
        <v>42</v>
      </c>
      <c r="L1277" s="36" t="s">
        <v>392</v>
      </c>
      <c r="M1277" s="35">
        <v>44169.91165509259</v>
      </c>
      <c r="N1277" s="37" t="s">
        <v>146</v>
      </c>
      <c r="O1277" s="37" t="s">
        <v>147</v>
      </c>
      <c r="P1277" s="145">
        <f t="shared" si="96"/>
        <v>1.4318402777716983</v>
      </c>
      <c r="Q1277" s="34">
        <f t="shared" si="95"/>
        <v>4100</v>
      </c>
      <c r="R1277" s="145">
        <f t="shared" si="97"/>
        <v>0.47981481481481486</v>
      </c>
      <c r="S1277" s="145">
        <f t="shared" si="98"/>
        <v>0.9116550925925927</v>
      </c>
      <c r="T1277" s="172" t="str">
        <f t="shared" si="99"/>
        <v>Lower Valued</v>
      </c>
    </row>
    <row r="1278" spans="1:20">
      <c r="A1278" s="35">
        <v>44168.479814814818</v>
      </c>
      <c r="B1278" s="36" t="s">
        <v>389</v>
      </c>
      <c r="C1278" s="37" t="s">
        <v>390</v>
      </c>
      <c r="D1278" s="37" t="s">
        <v>83</v>
      </c>
      <c r="E1278" s="37" t="s">
        <v>87</v>
      </c>
      <c r="F1278" s="37" t="s">
        <v>48</v>
      </c>
      <c r="G1278" s="37" t="s">
        <v>49</v>
      </c>
      <c r="H1278" s="37" t="s">
        <v>88</v>
      </c>
      <c r="I1278" s="38">
        <v>3</v>
      </c>
      <c r="J1278" s="38">
        <v>4250</v>
      </c>
      <c r="K1278" s="37" t="s">
        <v>42</v>
      </c>
      <c r="L1278" s="36" t="s">
        <v>392</v>
      </c>
      <c r="M1278" s="35">
        <v>44169.91165509259</v>
      </c>
      <c r="N1278" s="37" t="s">
        <v>146</v>
      </c>
      <c r="O1278" s="37" t="s">
        <v>147</v>
      </c>
      <c r="P1278" s="145">
        <f t="shared" si="96"/>
        <v>1.4318402777716983</v>
      </c>
      <c r="Q1278" s="34">
        <f t="shared" si="95"/>
        <v>12750</v>
      </c>
      <c r="R1278" s="145">
        <f t="shared" si="97"/>
        <v>0.47981481481481486</v>
      </c>
      <c r="S1278" s="145">
        <f t="shared" si="98"/>
        <v>0.9116550925925927</v>
      </c>
      <c r="T1278" s="172" t="str">
        <f t="shared" si="99"/>
        <v>High Valued</v>
      </c>
    </row>
    <row r="1279" spans="1:20">
      <c r="A1279" s="35">
        <v>44169.692939814813</v>
      </c>
      <c r="B1279" s="36" t="s">
        <v>632</v>
      </c>
      <c r="C1279" s="37" t="s">
        <v>633</v>
      </c>
      <c r="D1279" s="37" t="s">
        <v>83</v>
      </c>
      <c r="E1279" s="37" t="s">
        <v>87</v>
      </c>
      <c r="F1279" s="37" t="s">
        <v>48</v>
      </c>
      <c r="G1279" s="37" t="s">
        <v>49</v>
      </c>
      <c r="H1279" s="37" t="s">
        <v>88</v>
      </c>
      <c r="I1279" s="38">
        <v>3</v>
      </c>
      <c r="J1279" s="38">
        <v>4250</v>
      </c>
      <c r="K1279" s="37" t="s">
        <v>42</v>
      </c>
      <c r="L1279" s="36" t="s">
        <v>634</v>
      </c>
      <c r="M1279" s="35">
        <v>44170.443043981482</v>
      </c>
      <c r="N1279" s="37" t="s">
        <v>146</v>
      </c>
      <c r="O1279" s="37" t="s">
        <v>147</v>
      </c>
      <c r="P1279" s="145">
        <f t="shared" si="96"/>
        <v>0.750104166669189</v>
      </c>
      <c r="Q1279" s="34">
        <f t="shared" si="95"/>
        <v>12750</v>
      </c>
      <c r="R1279" s="145">
        <f t="shared" si="97"/>
        <v>0.69293981481481481</v>
      </c>
      <c r="S1279" s="145">
        <f t="shared" si="98"/>
        <v>0.4430439814814815</v>
      </c>
      <c r="T1279" s="172" t="str">
        <f t="shared" si="99"/>
        <v>High Valued</v>
      </c>
    </row>
    <row r="1280" spans="1:20">
      <c r="A1280" s="35">
        <v>44169.692939814813</v>
      </c>
      <c r="B1280" s="36" t="s">
        <v>632</v>
      </c>
      <c r="C1280" s="37" t="s">
        <v>633</v>
      </c>
      <c r="D1280" s="37" t="s">
        <v>83</v>
      </c>
      <c r="E1280" s="37" t="s">
        <v>84</v>
      </c>
      <c r="F1280" s="37" t="s">
        <v>48</v>
      </c>
      <c r="G1280" s="37" t="s">
        <v>49</v>
      </c>
      <c r="H1280" s="37" t="s">
        <v>120</v>
      </c>
      <c r="I1280" s="38">
        <v>1</v>
      </c>
      <c r="J1280" s="38">
        <v>3930</v>
      </c>
      <c r="K1280" s="37" t="s">
        <v>42</v>
      </c>
      <c r="L1280" s="36" t="s">
        <v>634</v>
      </c>
      <c r="M1280" s="35">
        <v>44170.443043981482</v>
      </c>
      <c r="N1280" s="37" t="s">
        <v>146</v>
      </c>
      <c r="O1280" s="37" t="s">
        <v>147</v>
      </c>
      <c r="P1280" s="145">
        <f t="shared" si="96"/>
        <v>0.750104166669189</v>
      </c>
      <c r="Q1280" s="34">
        <f t="shared" si="95"/>
        <v>3930</v>
      </c>
      <c r="R1280" s="145">
        <f t="shared" si="97"/>
        <v>0.69293981481481481</v>
      </c>
      <c r="S1280" s="145">
        <f t="shared" si="98"/>
        <v>0.4430439814814815</v>
      </c>
      <c r="T1280" s="172" t="str">
        <f t="shared" si="99"/>
        <v>Lower Valued</v>
      </c>
    </row>
    <row r="1281" spans="1:20">
      <c r="A1281" s="35">
        <v>44169.598564814813</v>
      </c>
      <c r="B1281" s="36" t="s">
        <v>1018</v>
      </c>
      <c r="C1281" s="37" t="s">
        <v>1011</v>
      </c>
      <c r="D1281" s="37" t="s">
        <v>83</v>
      </c>
      <c r="E1281" s="37" t="s">
        <v>87</v>
      </c>
      <c r="F1281" s="37" t="s">
        <v>48</v>
      </c>
      <c r="G1281" s="37" t="s">
        <v>49</v>
      </c>
      <c r="H1281" s="37" t="s">
        <v>103</v>
      </c>
      <c r="I1281" s="38">
        <v>1</v>
      </c>
      <c r="J1281" s="38">
        <v>4250</v>
      </c>
      <c r="K1281" s="37" t="s">
        <v>42</v>
      </c>
      <c r="L1281" s="36" t="s">
        <v>1012</v>
      </c>
      <c r="M1281" s="35">
        <v>44170.45380787037</v>
      </c>
      <c r="N1281" s="37" t="s">
        <v>146</v>
      </c>
      <c r="O1281" s="37" t="s">
        <v>147</v>
      </c>
      <c r="P1281" s="145">
        <f t="shared" si="96"/>
        <v>0.85524305555736646</v>
      </c>
      <c r="Q1281" s="34">
        <f t="shared" si="95"/>
        <v>4250</v>
      </c>
      <c r="R1281" s="145">
        <f t="shared" si="97"/>
        <v>0.59856481481481483</v>
      </c>
      <c r="S1281" s="145">
        <f t="shared" si="98"/>
        <v>0.45380787037037035</v>
      </c>
      <c r="T1281" s="172" t="str">
        <f t="shared" si="99"/>
        <v>Lower Valued</v>
      </c>
    </row>
    <row r="1282" spans="1:20">
      <c r="A1282" s="35">
        <v>44169.749849537038</v>
      </c>
      <c r="B1282" s="36" t="s">
        <v>1146</v>
      </c>
      <c r="C1282" s="37" t="s">
        <v>668</v>
      </c>
      <c r="D1282" s="37" t="s">
        <v>83</v>
      </c>
      <c r="E1282" s="37" t="s">
        <v>84</v>
      </c>
      <c r="F1282" s="37" t="s">
        <v>48</v>
      </c>
      <c r="G1282" s="37" t="s">
        <v>49</v>
      </c>
      <c r="H1282" s="37" t="s">
        <v>120</v>
      </c>
      <c r="I1282" s="38">
        <v>1</v>
      </c>
      <c r="J1282" s="38">
        <v>3930</v>
      </c>
      <c r="K1282" s="37" t="s">
        <v>42</v>
      </c>
      <c r="L1282" s="36" t="s">
        <v>1139</v>
      </c>
      <c r="M1282" s="35">
        <v>44170.467847222222</v>
      </c>
      <c r="N1282" s="37" t="s">
        <v>146</v>
      </c>
      <c r="O1282" s="37" t="s">
        <v>147</v>
      </c>
      <c r="P1282" s="145">
        <f t="shared" si="96"/>
        <v>0.71799768518394558</v>
      </c>
      <c r="Q1282" s="34">
        <f t="shared" ref="Q1282:Q1345" si="100">J1282*I1282</f>
        <v>3930</v>
      </c>
      <c r="R1282" s="145">
        <f t="shared" si="97"/>
        <v>0.74984953703703694</v>
      </c>
      <c r="S1282" s="145">
        <f t="shared" si="98"/>
        <v>0.46784722222222225</v>
      </c>
      <c r="T1282" s="172" t="str">
        <f t="shared" si="99"/>
        <v>Lower Valued</v>
      </c>
    </row>
    <row r="1283" spans="1:20">
      <c r="A1283" s="35">
        <v>44168.871400462966</v>
      </c>
      <c r="B1283" s="36" t="s">
        <v>989</v>
      </c>
      <c r="C1283" s="37" t="s">
        <v>601</v>
      </c>
      <c r="D1283" s="37" t="s">
        <v>140</v>
      </c>
      <c r="E1283" s="37" t="s">
        <v>255</v>
      </c>
      <c r="F1283" s="37" t="s">
        <v>48</v>
      </c>
      <c r="G1283" s="37" t="s">
        <v>57</v>
      </c>
      <c r="H1283" s="37" t="s">
        <v>990</v>
      </c>
      <c r="I1283" s="38">
        <v>1</v>
      </c>
      <c r="J1283" s="38">
        <v>5260</v>
      </c>
      <c r="K1283" s="37" t="s">
        <v>42</v>
      </c>
      <c r="L1283" s="36" t="s">
        <v>988</v>
      </c>
      <c r="M1283" s="35">
        <v>44170.471342592595</v>
      </c>
      <c r="N1283" s="37" t="s">
        <v>146</v>
      </c>
      <c r="O1283" s="37" t="s">
        <v>54</v>
      </c>
      <c r="P1283" s="145">
        <f t="shared" ref="P1283:P1346" si="101">IF(M1283="","00:00:00",M1283-A1283)</f>
        <v>1.5999421296291985</v>
      </c>
      <c r="Q1283" s="34">
        <f t="shared" si="100"/>
        <v>5260</v>
      </c>
      <c r="R1283" s="145">
        <f t="shared" ref="R1283:R1346" si="102">TIMEVALUE(TEXT(A1283,"HH:MM:SS"))</f>
        <v>0.87140046296296303</v>
      </c>
      <c r="S1283" s="145">
        <f t="shared" ref="S1283:S1346" si="103">IF(M1283="","-",TIMEVALUE(TEXT(M1283,"HH:MM:SS")))</f>
        <v>0.47134259259259265</v>
      </c>
      <c r="T1283" s="172" t="str">
        <f t="shared" ref="T1283:T1346" si="104">IF(Q1283 &gt; 10000, "High Valued", "Lower Valued")</f>
        <v>Lower Valued</v>
      </c>
    </row>
    <row r="1284" spans="1:20">
      <c r="A1284" s="35">
        <v>44168.871400462966</v>
      </c>
      <c r="B1284" s="36" t="s">
        <v>989</v>
      </c>
      <c r="C1284" s="37" t="s">
        <v>601</v>
      </c>
      <c r="D1284" s="37" t="s">
        <v>140</v>
      </c>
      <c r="E1284" s="37" t="s">
        <v>255</v>
      </c>
      <c r="F1284" s="37" t="s">
        <v>48</v>
      </c>
      <c r="G1284" s="37" t="s">
        <v>57</v>
      </c>
      <c r="H1284" s="37" t="s">
        <v>991</v>
      </c>
      <c r="I1284" s="38">
        <v>1</v>
      </c>
      <c r="J1284" s="38">
        <v>15800</v>
      </c>
      <c r="K1284" s="37" t="s">
        <v>42</v>
      </c>
      <c r="L1284" s="36" t="s">
        <v>988</v>
      </c>
      <c r="M1284" s="35">
        <v>44170.471342592595</v>
      </c>
      <c r="N1284" s="37" t="s">
        <v>146</v>
      </c>
      <c r="O1284" s="37" t="s">
        <v>54</v>
      </c>
      <c r="P1284" s="145">
        <f t="shared" si="101"/>
        <v>1.5999421296291985</v>
      </c>
      <c r="Q1284" s="34">
        <f t="shared" si="100"/>
        <v>15800</v>
      </c>
      <c r="R1284" s="145">
        <f t="shared" si="102"/>
        <v>0.87140046296296303</v>
      </c>
      <c r="S1284" s="145">
        <f t="shared" si="103"/>
        <v>0.47134259259259265</v>
      </c>
      <c r="T1284" s="172" t="str">
        <f t="shared" si="104"/>
        <v>High Valued</v>
      </c>
    </row>
    <row r="1285" spans="1:20">
      <c r="A1285" s="35">
        <v>44168.871400462966</v>
      </c>
      <c r="B1285" s="36" t="s">
        <v>989</v>
      </c>
      <c r="C1285" s="37" t="s">
        <v>601</v>
      </c>
      <c r="D1285" s="37" t="s">
        <v>83</v>
      </c>
      <c r="E1285" s="37" t="s">
        <v>84</v>
      </c>
      <c r="F1285" s="37" t="s">
        <v>48</v>
      </c>
      <c r="G1285" s="37" t="s">
        <v>49</v>
      </c>
      <c r="H1285" s="37" t="s">
        <v>85</v>
      </c>
      <c r="I1285" s="38">
        <v>8</v>
      </c>
      <c r="J1285" s="38">
        <v>3340</v>
      </c>
      <c r="K1285" s="37" t="s">
        <v>42</v>
      </c>
      <c r="L1285" s="36" t="s">
        <v>988</v>
      </c>
      <c r="M1285" s="35">
        <v>44170.471342592595</v>
      </c>
      <c r="N1285" s="37" t="s">
        <v>146</v>
      </c>
      <c r="O1285" s="37" t="s">
        <v>54</v>
      </c>
      <c r="P1285" s="145">
        <f t="shared" si="101"/>
        <v>1.5999421296291985</v>
      </c>
      <c r="Q1285" s="34">
        <f t="shared" si="100"/>
        <v>26720</v>
      </c>
      <c r="R1285" s="145">
        <f t="shared" si="102"/>
        <v>0.87140046296296303</v>
      </c>
      <c r="S1285" s="145">
        <f t="shared" si="103"/>
        <v>0.47134259259259265</v>
      </c>
      <c r="T1285" s="172" t="str">
        <f t="shared" si="104"/>
        <v>High Valued</v>
      </c>
    </row>
    <row r="1286" spans="1:20">
      <c r="A1286" s="35">
        <v>44168.871400462966</v>
      </c>
      <c r="B1286" s="36" t="s">
        <v>989</v>
      </c>
      <c r="C1286" s="37" t="s">
        <v>601</v>
      </c>
      <c r="D1286" s="37" t="s">
        <v>46</v>
      </c>
      <c r="E1286" s="37" t="s">
        <v>47</v>
      </c>
      <c r="F1286" s="37" t="s">
        <v>48</v>
      </c>
      <c r="G1286" s="37" t="s">
        <v>49</v>
      </c>
      <c r="H1286" s="37" t="s">
        <v>50</v>
      </c>
      <c r="I1286" s="38">
        <v>1</v>
      </c>
      <c r="J1286" s="38">
        <v>2160</v>
      </c>
      <c r="K1286" s="37" t="s">
        <v>42</v>
      </c>
      <c r="L1286" s="36" t="s">
        <v>988</v>
      </c>
      <c r="M1286" s="35">
        <v>44170.471342592595</v>
      </c>
      <c r="N1286" s="37" t="s">
        <v>146</v>
      </c>
      <c r="O1286" s="37" t="s">
        <v>54</v>
      </c>
      <c r="P1286" s="145">
        <f t="shared" si="101"/>
        <v>1.5999421296291985</v>
      </c>
      <c r="Q1286" s="34">
        <f t="shared" si="100"/>
        <v>2160</v>
      </c>
      <c r="R1286" s="145">
        <f t="shared" si="102"/>
        <v>0.87140046296296303</v>
      </c>
      <c r="S1286" s="145">
        <f t="shared" si="103"/>
        <v>0.47134259259259265</v>
      </c>
      <c r="T1286" s="172" t="str">
        <f t="shared" si="104"/>
        <v>Lower Valued</v>
      </c>
    </row>
    <row r="1287" spans="1:20">
      <c r="A1287" s="35">
        <v>44169.478888888887</v>
      </c>
      <c r="B1287" s="36" t="s">
        <v>1096</v>
      </c>
      <c r="C1287" s="37" t="s">
        <v>1097</v>
      </c>
      <c r="D1287" s="37" t="s">
        <v>83</v>
      </c>
      <c r="E1287" s="37" t="s">
        <v>87</v>
      </c>
      <c r="F1287" s="37" t="s">
        <v>48</v>
      </c>
      <c r="G1287" s="37" t="s">
        <v>49</v>
      </c>
      <c r="H1287" s="37" t="s">
        <v>103</v>
      </c>
      <c r="I1287" s="38">
        <v>1</v>
      </c>
      <c r="J1287" s="38">
        <v>4250</v>
      </c>
      <c r="K1287" s="37" t="s">
        <v>42</v>
      </c>
      <c r="L1287" s="36" t="s">
        <v>1098</v>
      </c>
      <c r="M1287" s="35">
        <v>44170.516539351855</v>
      </c>
      <c r="N1287" s="37" t="s">
        <v>295</v>
      </c>
      <c r="O1287" s="37" t="s">
        <v>147</v>
      </c>
      <c r="P1287" s="145">
        <f t="shared" si="101"/>
        <v>1.0376504629675765</v>
      </c>
      <c r="Q1287" s="34">
        <f t="shared" si="100"/>
        <v>4250</v>
      </c>
      <c r="R1287" s="145">
        <f t="shared" si="102"/>
        <v>0.47888888888888892</v>
      </c>
      <c r="S1287" s="145">
        <f t="shared" si="103"/>
        <v>0.51653935185185185</v>
      </c>
      <c r="T1287" s="172" t="str">
        <f t="shared" si="104"/>
        <v>Lower Valued</v>
      </c>
    </row>
    <row r="1288" spans="1:20">
      <c r="A1288" s="35">
        <v>44169.478888888887</v>
      </c>
      <c r="B1288" s="36" t="s">
        <v>1096</v>
      </c>
      <c r="C1288" s="37" t="s">
        <v>1097</v>
      </c>
      <c r="D1288" s="37" t="s">
        <v>83</v>
      </c>
      <c r="E1288" s="37" t="s">
        <v>87</v>
      </c>
      <c r="F1288" s="37" t="s">
        <v>48</v>
      </c>
      <c r="G1288" s="37" t="s">
        <v>49</v>
      </c>
      <c r="H1288" s="37" t="s">
        <v>88</v>
      </c>
      <c r="I1288" s="38">
        <v>2</v>
      </c>
      <c r="J1288" s="38">
        <v>4250</v>
      </c>
      <c r="K1288" s="37" t="s">
        <v>42</v>
      </c>
      <c r="L1288" s="36" t="s">
        <v>1098</v>
      </c>
      <c r="M1288" s="35">
        <v>44170.516539351855</v>
      </c>
      <c r="N1288" s="37" t="s">
        <v>295</v>
      </c>
      <c r="O1288" s="37" t="s">
        <v>147</v>
      </c>
      <c r="P1288" s="145">
        <f t="shared" si="101"/>
        <v>1.0376504629675765</v>
      </c>
      <c r="Q1288" s="34">
        <f t="shared" si="100"/>
        <v>8500</v>
      </c>
      <c r="R1288" s="145">
        <f t="shared" si="102"/>
        <v>0.47888888888888892</v>
      </c>
      <c r="S1288" s="145">
        <f t="shared" si="103"/>
        <v>0.51653935185185185</v>
      </c>
      <c r="T1288" s="172" t="str">
        <f t="shared" si="104"/>
        <v>Lower Valued</v>
      </c>
    </row>
    <row r="1289" spans="1:20">
      <c r="A1289" s="35">
        <v>44169.478900462964</v>
      </c>
      <c r="B1289" s="36" t="s">
        <v>1096</v>
      </c>
      <c r="C1289" s="37" t="s">
        <v>1097</v>
      </c>
      <c r="D1289" s="37" t="s">
        <v>151</v>
      </c>
      <c r="E1289" s="37" t="s">
        <v>152</v>
      </c>
      <c r="F1289" s="37" t="s">
        <v>48</v>
      </c>
      <c r="G1289" s="37" t="s">
        <v>49</v>
      </c>
      <c r="H1289" s="37" t="s">
        <v>153</v>
      </c>
      <c r="I1289" s="38">
        <v>2</v>
      </c>
      <c r="J1289" s="38">
        <v>4600</v>
      </c>
      <c r="K1289" s="37" t="s">
        <v>42</v>
      </c>
      <c r="L1289" s="36" t="s">
        <v>1098</v>
      </c>
      <c r="M1289" s="35">
        <v>44170.516539351855</v>
      </c>
      <c r="N1289" s="37" t="s">
        <v>295</v>
      </c>
      <c r="O1289" s="37" t="s">
        <v>147</v>
      </c>
      <c r="P1289" s="145">
        <f t="shared" si="101"/>
        <v>1.0376388888907968</v>
      </c>
      <c r="Q1289" s="34">
        <f t="shared" si="100"/>
        <v>9200</v>
      </c>
      <c r="R1289" s="145">
        <f t="shared" si="102"/>
        <v>0.47890046296296296</v>
      </c>
      <c r="S1289" s="145">
        <f t="shared" si="103"/>
        <v>0.51653935185185185</v>
      </c>
      <c r="T1289" s="172" t="str">
        <f t="shared" si="104"/>
        <v>Lower Valued</v>
      </c>
    </row>
    <row r="1290" spans="1:20">
      <c r="A1290" s="35">
        <v>44169.001851851855</v>
      </c>
      <c r="B1290" s="36" t="s">
        <v>710</v>
      </c>
      <c r="C1290" s="37" t="s">
        <v>599</v>
      </c>
      <c r="D1290" s="37" t="s">
        <v>151</v>
      </c>
      <c r="E1290" s="37" t="s">
        <v>152</v>
      </c>
      <c r="F1290" s="37" t="s">
        <v>48</v>
      </c>
      <c r="G1290" s="37" t="s">
        <v>49</v>
      </c>
      <c r="H1290" s="37" t="s">
        <v>153</v>
      </c>
      <c r="I1290" s="38">
        <v>4</v>
      </c>
      <c r="J1290" s="38">
        <v>4600</v>
      </c>
      <c r="K1290" s="37" t="s">
        <v>42</v>
      </c>
      <c r="L1290" s="36" t="s">
        <v>704</v>
      </c>
      <c r="M1290" s="35">
        <v>44170.692037037035</v>
      </c>
      <c r="N1290" s="37" t="s">
        <v>146</v>
      </c>
      <c r="O1290" s="37" t="s">
        <v>464</v>
      </c>
      <c r="P1290" s="145">
        <f t="shared" si="101"/>
        <v>1.690185185179871</v>
      </c>
      <c r="Q1290" s="34">
        <f t="shared" si="100"/>
        <v>18400</v>
      </c>
      <c r="R1290" s="145">
        <f t="shared" si="102"/>
        <v>1.8518518518518517E-3</v>
      </c>
      <c r="S1290" s="145">
        <f t="shared" si="103"/>
        <v>0.69203703703703701</v>
      </c>
      <c r="T1290" s="172" t="str">
        <f t="shared" si="104"/>
        <v>High Valued</v>
      </c>
    </row>
    <row r="1291" spans="1:20">
      <c r="A1291" s="35">
        <v>44169.480416666665</v>
      </c>
      <c r="B1291" s="36" t="s">
        <v>1142</v>
      </c>
      <c r="C1291" s="37" t="s">
        <v>1143</v>
      </c>
      <c r="D1291" s="37" t="s">
        <v>83</v>
      </c>
      <c r="E1291" s="37" t="s">
        <v>84</v>
      </c>
      <c r="F1291" s="37" t="s">
        <v>48</v>
      </c>
      <c r="G1291" s="37" t="s">
        <v>49</v>
      </c>
      <c r="H1291" s="37" t="s">
        <v>120</v>
      </c>
      <c r="I1291" s="38">
        <v>1</v>
      </c>
      <c r="J1291" s="38">
        <v>3930</v>
      </c>
      <c r="K1291" s="37" t="s">
        <v>42</v>
      </c>
      <c r="L1291" s="36" t="s">
        <v>1139</v>
      </c>
      <c r="M1291" s="35">
        <v>44170.780405092592</v>
      </c>
      <c r="N1291" s="37" t="s">
        <v>146</v>
      </c>
      <c r="O1291" s="37" t="s">
        <v>147</v>
      </c>
      <c r="P1291" s="145">
        <f t="shared" si="101"/>
        <v>1.2999884259261307</v>
      </c>
      <c r="Q1291" s="34">
        <f t="shared" si="100"/>
        <v>3930</v>
      </c>
      <c r="R1291" s="145">
        <f t="shared" si="102"/>
        <v>0.48041666666666666</v>
      </c>
      <c r="S1291" s="145">
        <f t="shared" si="103"/>
        <v>0.78040509259259261</v>
      </c>
      <c r="T1291" s="172" t="str">
        <f t="shared" si="104"/>
        <v>Lower Valued</v>
      </c>
    </row>
    <row r="1292" spans="1:20">
      <c r="A1292" s="35">
        <v>44169.480416666665</v>
      </c>
      <c r="B1292" s="36" t="s">
        <v>1142</v>
      </c>
      <c r="C1292" s="37" t="s">
        <v>1143</v>
      </c>
      <c r="D1292" s="37" t="s">
        <v>83</v>
      </c>
      <c r="E1292" s="37" t="s">
        <v>84</v>
      </c>
      <c r="F1292" s="37" t="s">
        <v>48</v>
      </c>
      <c r="G1292" s="37" t="s">
        <v>49</v>
      </c>
      <c r="H1292" s="37" t="s">
        <v>86</v>
      </c>
      <c r="I1292" s="38">
        <v>1</v>
      </c>
      <c r="J1292" s="38">
        <v>3800</v>
      </c>
      <c r="K1292" s="37" t="s">
        <v>42</v>
      </c>
      <c r="L1292" s="36" t="s">
        <v>1139</v>
      </c>
      <c r="M1292" s="35">
        <v>44170.780405092592</v>
      </c>
      <c r="N1292" s="37" t="s">
        <v>146</v>
      </c>
      <c r="O1292" s="37" t="s">
        <v>147</v>
      </c>
      <c r="P1292" s="145">
        <f t="shared" si="101"/>
        <v>1.2999884259261307</v>
      </c>
      <c r="Q1292" s="34">
        <f t="shared" si="100"/>
        <v>3800</v>
      </c>
      <c r="R1292" s="145">
        <f t="shared" si="102"/>
        <v>0.48041666666666666</v>
      </c>
      <c r="S1292" s="145">
        <f t="shared" si="103"/>
        <v>0.78040509259259261</v>
      </c>
      <c r="T1292" s="172" t="str">
        <f t="shared" si="104"/>
        <v>Lower Valued</v>
      </c>
    </row>
    <row r="1293" spans="1:20">
      <c r="A1293" s="35">
        <v>44169.406469907408</v>
      </c>
      <c r="B1293" s="36" t="s">
        <v>1003</v>
      </c>
      <c r="C1293" s="37" t="s">
        <v>676</v>
      </c>
      <c r="D1293" s="37" t="s">
        <v>159</v>
      </c>
      <c r="E1293" s="37" t="s">
        <v>160</v>
      </c>
      <c r="F1293" s="37" t="s">
        <v>48</v>
      </c>
      <c r="G1293" s="37" t="s">
        <v>93</v>
      </c>
      <c r="H1293" s="37" t="s">
        <v>161</v>
      </c>
      <c r="I1293" s="38">
        <v>10</v>
      </c>
      <c r="J1293" s="38">
        <v>4100</v>
      </c>
      <c r="K1293" s="37" t="s">
        <v>42</v>
      </c>
      <c r="L1293" s="36" t="s">
        <v>1004</v>
      </c>
      <c r="M1293" s="35">
        <v>44171.569745370369</v>
      </c>
      <c r="N1293" s="37" t="s">
        <v>295</v>
      </c>
      <c r="O1293" s="37" t="s">
        <v>464</v>
      </c>
      <c r="P1293" s="145">
        <f t="shared" si="101"/>
        <v>2.1632754629608826</v>
      </c>
      <c r="Q1293" s="34">
        <f t="shared" si="100"/>
        <v>41000</v>
      </c>
      <c r="R1293" s="145">
        <f t="shared" si="102"/>
        <v>0.4064699074074074</v>
      </c>
      <c r="S1293" s="145">
        <f t="shared" si="103"/>
        <v>0.56974537037037043</v>
      </c>
      <c r="T1293" s="172" t="str">
        <f t="shared" si="104"/>
        <v>High Valued</v>
      </c>
    </row>
    <row r="1294" spans="1:20">
      <c r="A1294" s="35">
        <v>44169.728032407409</v>
      </c>
      <c r="B1294" s="36" t="s">
        <v>328</v>
      </c>
      <c r="C1294" s="37" t="s">
        <v>329</v>
      </c>
      <c r="D1294" s="37" t="s">
        <v>232</v>
      </c>
      <c r="E1294" s="37" t="s">
        <v>233</v>
      </c>
      <c r="F1294" s="37" t="s">
        <v>48</v>
      </c>
      <c r="G1294" s="37" t="s">
        <v>93</v>
      </c>
      <c r="H1294" s="37" t="s">
        <v>345</v>
      </c>
      <c r="I1294" s="38">
        <v>2</v>
      </c>
      <c r="J1294" s="38">
        <v>3750</v>
      </c>
      <c r="K1294" s="37" t="s">
        <v>42</v>
      </c>
      <c r="L1294" s="36" t="s">
        <v>319</v>
      </c>
      <c r="M1294" s="35">
        <v>44171.973194444443</v>
      </c>
      <c r="N1294" s="37" t="s">
        <v>146</v>
      </c>
      <c r="O1294" s="37" t="s">
        <v>147</v>
      </c>
      <c r="P1294" s="145">
        <f t="shared" si="101"/>
        <v>2.2451620370338787</v>
      </c>
      <c r="Q1294" s="34">
        <f t="shared" si="100"/>
        <v>7500</v>
      </c>
      <c r="R1294" s="145">
        <f t="shared" si="102"/>
        <v>0.72803240740740749</v>
      </c>
      <c r="S1294" s="145">
        <f t="shared" si="103"/>
        <v>0.97319444444444436</v>
      </c>
      <c r="T1294" s="172" t="str">
        <f t="shared" si="104"/>
        <v>Lower Valued</v>
      </c>
    </row>
    <row r="1295" spans="1:20">
      <c r="A1295" s="35">
        <v>44169.728032407409</v>
      </c>
      <c r="B1295" s="36" t="s">
        <v>328</v>
      </c>
      <c r="C1295" s="37" t="s">
        <v>329</v>
      </c>
      <c r="D1295" s="37" t="s">
        <v>232</v>
      </c>
      <c r="E1295" s="37" t="s">
        <v>233</v>
      </c>
      <c r="F1295" s="37" t="s">
        <v>48</v>
      </c>
      <c r="G1295" s="37" t="s">
        <v>93</v>
      </c>
      <c r="H1295" s="37" t="s">
        <v>346</v>
      </c>
      <c r="I1295" s="38">
        <v>1</v>
      </c>
      <c r="J1295" s="38">
        <v>3750</v>
      </c>
      <c r="K1295" s="37" t="s">
        <v>42</v>
      </c>
      <c r="L1295" s="36" t="s">
        <v>319</v>
      </c>
      <c r="M1295" s="35">
        <v>44171.973194444443</v>
      </c>
      <c r="N1295" s="37" t="s">
        <v>146</v>
      </c>
      <c r="O1295" s="37" t="s">
        <v>147</v>
      </c>
      <c r="P1295" s="145">
        <f t="shared" si="101"/>
        <v>2.2451620370338787</v>
      </c>
      <c r="Q1295" s="34">
        <f t="shared" si="100"/>
        <v>3750</v>
      </c>
      <c r="R1295" s="145">
        <f t="shared" si="102"/>
        <v>0.72803240740740749</v>
      </c>
      <c r="S1295" s="145">
        <f t="shared" si="103"/>
        <v>0.97319444444444436</v>
      </c>
      <c r="T1295" s="172" t="str">
        <f t="shared" si="104"/>
        <v>Lower Valued</v>
      </c>
    </row>
    <row r="1296" spans="1:20">
      <c r="A1296" s="35">
        <v>44169.728032407409</v>
      </c>
      <c r="B1296" s="36" t="s">
        <v>328</v>
      </c>
      <c r="C1296" s="37" t="s">
        <v>329</v>
      </c>
      <c r="D1296" s="37" t="s">
        <v>232</v>
      </c>
      <c r="E1296" s="37" t="s">
        <v>233</v>
      </c>
      <c r="F1296" s="37" t="s">
        <v>48</v>
      </c>
      <c r="G1296" s="37" t="s">
        <v>93</v>
      </c>
      <c r="H1296" s="37" t="s">
        <v>347</v>
      </c>
      <c r="I1296" s="38">
        <v>2</v>
      </c>
      <c r="J1296" s="38">
        <v>3750</v>
      </c>
      <c r="K1296" s="37" t="s">
        <v>42</v>
      </c>
      <c r="L1296" s="36" t="s">
        <v>319</v>
      </c>
      <c r="M1296" s="35">
        <v>44171.973194444443</v>
      </c>
      <c r="N1296" s="37" t="s">
        <v>146</v>
      </c>
      <c r="O1296" s="37" t="s">
        <v>147</v>
      </c>
      <c r="P1296" s="145">
        <f t="shared" si="101"/>
        <v>2.2451620370338787</v>
      </c>
      <c r="Q1296" s="34">
        <f t="shared" si="100"/>
        <v>7500</v>
      </c>
      <c r="R1296" s="145">
        <f t="shared" si="102"/>
        <v>0.72803240740740749</v>
      </c>
      <c r="S1296" s="145">
        <f t="shared" si="103"/>
        <v>0.97319444444444436</v>
      </c>
      <c r="T1296" s="172" t="str">
        <f t="shared" si="104"/>
        <v>Lower Valued</v>
      </c>
    </row>
    <row r="1297" spans="1:20">
      <c r="A1297" s="35">
        <v>44169.728032407409</v>
      </c>
      <c r="B1297" s="36" t="s">
        <v>328</v>
      </c>
      <c r="C1297" s="37" t="s">
        <v>329</v>
      </c>
      <c r="D1297" s="37" t="s">
        <v>232</v>
      </c>
      <c r="E1297" s="37" t="s">
        <v>233</v>
      </c>
      <c r="F1297" s="37" t="s">
        <v>48</v>
      </c>
      <c r="G1297" s="37" t="s">
        <v>93</v>
      </c>
      <c r="H1297" s="37" t="s">
        <v>348</v>
      </c>
      <c r="I1297" s="38">
        <v>3</v>
      </c>
      <c r="J1297" s="38">
        <v>3900</v>
      </c>
      <c r="K1297" s="37" t="s">
        <v>42</v>
      </c>
      <c r="L1297" s="36" t="s">
        <v>319</v>
      </c>
      <c r="M1297" s="35">
        <v>44171.973194444443</v>
      </c>
      <c r="N1297" s="37" t="s">
        <v>146</v>
      </c>
      <c r="O1297" s="37" t="s">
        <v>147</v>
      </c>
      <c r="P1297" s="145">
        <f t="shared" si="101"/>
        <v>2.2451620370338787</v>
      </c>
      <c r="Q1297" s="34">
        <f t="shared" si="100"/>
        <v>11700</v>
      </c>
      <c r="R1297" s="145">
        <f t="shared" si="102"/>
        <v>0.72803240740740749</v>
      </c>
      <c r="S1297" s="145">
        <f t="shared" si="103"/>
        <v>0.97319444444444436</v>
      </c>
      <c r="T1297" s="172" t="str">
        <f t="shared" si="104"/>
        <v>High Valued</v>
      </c>
    </row>
    <row r="1298" spans="1:20">
      <c r="A1298" s="35">
        <v>44169.728032407409</v>
      </c>
      <c r="B1298" s="36" t="s">
        <v>328</v>
      </c>
      <c r="C1298" s="37" t="s">
        <v>329</v>
      </c>
      <c r="D1298" s="37" t="s">
        <v>83</v>
      </c>
      <c r="E1298" s="37" t="s">
        <v>84</v>
      </c>
      <c r="F1298" s="37" t="s">
        <v>48</v>
      </c>
      <c r="G1298" s="37" t="s">
        <v>49</v>
      </c>
      <c r="H1298" s="37" t="s">
        <v>120</v>
      </c>
      <c r="I1298" s="38">
        <v>10</v>
      </c>
      <c r="J1298" s="38">
        <v>3930</v>
      </c>
      <c r="K1298" s="37" t="s">
        <v>42</v>
      </c>
      <c r="L1298" s="36" t="s">
        <v>319</v>
      </c>
      <c r="M1298" s="35">
        <v>44171.973194444443</v>
      </c>
      <c r="N1298" s="37" t="s">
        <v>146</v>
      </c>
      <c r="O1298" s="37" t="s">
        <v>147</v>
      </c>
      <c r="P1298" s="145">
        <f t="shared" si="101"/>
        <v>2.2451620370338787</v>
      </c>
      <c r="Q1298" s="34">
        <f t="shared" si="100"/>
        <v>39300</v>
      </c>
      <c r="R1298" s="145">
        <f t="shared" si="102"/>
        <v>0.72803240740740749</v>
      </c>
      <c r="S1298" s="145">
        <f t="shared" si="103"/>
        <v>0.97319444444444436</v>
      </c>
      <c r="T1298" s="172" t="str">
        <f t="shared" si="104"/>
        <v>High Valued</v>
      </c>
    </row>
    <row r="1299" spans="1:20">
      <c r="A1299" s="35">
        <v>44169.728032407409</v>
      </c>
      <c r="B1299" s="36" t="s">
        <v>328</v>
      </c>
      <c r="C1299" s="37" t="s">
        <v>329</v>
      </c>
      <c r="D1299" s="37" t="s">
        <v>83</v>
      </c>
      <c r="E1299" s="37" t="s">
        <v>84</v>
      </c>
      <c r="F1299" s="37" t="s">
        <v>48</v>
      </c>
      <c r="G1299" s="37" t="s">
        <v>49</v>
      </c>
      <c r="H1299" s="37" t="s">
        <v>86</v>
      </c>
      <c r="I1299" s="38">
        <v>10</v>
      </c>
      <c r="J1299" s="38">
        <v>3800</v>
      </c>
      <c r="K1299" s="37" t="s">
        <v>42</v>
      </c>
      <c r="L1299" s="36" t="s">
        <v>319</v>
      </c>
      <c r="M1299" s="35">
        <v>44171.973194444443</v>
      </c>
      <c r="N1299" s="37" t="s">
        <v>146</v>
      </c>
      <c r="O1299" s="37" t="s">
        <v>147</v>
      </c>
      <c r="P1299" s="145">
        <f t="shared" si="101"/>
        <v>2.2451620370338787</v>
      </c>
      <c r="Q1299" s="34">
        <f t="shared" si="100"/>
        <v>38000</v>
      </c>
      <c r="R1299" s="145">
        <f t="shared" si="102"/>
        <v>0.72803240740740749</v>
      </c>
      <c r="S1299" s="145">
        <f t="shared" si="103"/>
        <v>0.97319444444444436</v>
      </c>
      <c r="T1299" s="172" t="str">
        <f t="shared" si="104"/>
        <v>High Valued</v>
      </c>
    </row>
    <row r="1300" spans="1:20">
      <c r="A1300" s="35">
        <v>44169.728032407409</v>
      </c>
      <c r="B1300" s="36" t="s">
        <v>328</v>
      </c>
      <c r="C1300" s="37" t="s">
        <v>329</v>
      </c>
      <c r="D1300" s="37" t="s">
        <v>83</v>
      </c>
      <c r="E1300" s="37" t="s">
        <v>87</v>
      </c>
      <c r="F1300" s="37" t="s">
        <v>48</v>
      </c>
      <c r="G1300" s="37" t="s">
        <v>49</v>
      </c>
      <c r="H1300" s="37" t="s">
        <v>88</v>
      </c>
      <c r="I1300" s="38">
        <v>10</v>
      </c>
      <c r="J1300" s="38">
        <v>4250</v>
      </c>
      <c r="K1300" s="37" t="s">
        <v>42</v>
      </c>
      <c r="L1300" s="36" t="s">
        <v>319</v>
      </c>
      <c r="M1300" s="35">
        <v>44171.973194444443</v>
      </c>
      <c r="N1300" s="37" t="s">
        <v>146</v>
      </c>
      <c r="O1300" s="37" t="s">
        <v>147</v>
      </c>
      <c r="P1300" s="145">
        <f t="shared" si="101"/>
        <v>2.2451620370338787</v>
      </c>
      <c r="Q1300" s="34">
        <f t="shared" si="100"/>
        <v>42500</v>
      </c>
      <c r="R1300" s="145">
        <f t="shared" si="102"/>
        <v>0.72803240740740749</v>
      </c>
      <c r="S1300" s="145">
        <f t="shared" si="103"/>
        <v>0.97319444444444436</v>
      </c>
      <c r="T1300" s="172" t="str">
        <f t="shared" si="104"/>
        <v>High Valued</v>
      </c>
    </row>
    <row r="1301" spans="1:20">
      <c r="A1301" s="35">
        <v>44169.728043981479</v>
      </c>
      <c r="B1301" s="36" t="s">
        <v>328</v>
      </c>
      <c r="C1301" s="37" t="s">
        <v>329</v>
      </c>
      <c r="D1301" s="37" t="s">
        <v>159</v>
      </c>
      <c r="E1301" s="37" t="s">
        <v>162</v>
      </c>
      <c r="F1301" s="37" t="s">
        <v>48</v>
      </c>
      <c r="G1301" s="37" t="s">
        <v>93</v>
      </c>
      <c r="H1301" s="37" t="s">
        <v>163</v>
      </c>
      <c r="I1301" s="38">
        <v>4</v>
      </c>
      <c r="J1301" s="38">
        <v>10200</v>
      </c>
      <c r="K1301" s="37" t="s">
        <v>42</v>
      </c>
      <c r="L1301" s="36" t="s">
        <v>319</v>
      </c>
      <c r="M1301" s="35">
        <v>44171.973194444443</v>
      </c>
      <c r="N1301" s="37" t="s">
        <v>146</v>
      </c>
      <c r="O1301" s="37" t="s">
        <v>147</v>
      </c>
      <c r="P1301" s="145">
        <f t="shared" si="101"/>
        <v>2.245150462964375</v>
      </c>
      <c r="Q1301" s="34">
        <f t="shared" si="100"/>
        <v>40800</v>
      </c>
      <c r="R1301" s="145">
        <f t="shared" si="102"/>
        <v>0.72804398148148142</v>
      </c>
      <c r="S1301" s="145">
        <f t="shared" si="103"/>
        <v>0.97319444444444436</v>
      </c>
      <c r="T1301" s="172" t="str">
        <f t="shared" si="104"/>
        <v>High Valued</v>
      </c>
    </row>
    <row r="1302" spans="1:20">
      <c r="A1302" s="35">
        <v>44169.728043981479</v>
      </c>
      <c r="B1302" s="36" t="s">
        <v>328</v>
      </c>
      <c r="C1302" s="37" t="s">
        <v>329</v>
      </c>
      <c r="D1302" s="37" t="s">
        <v>363</v>
      </c>
      <c r="E1302" s="37" t="s">
        <v>364</v>
      </c>
      <c r="F1302" s="37" t="s">
        <v>48</v>
      </c>
      <c r="G1302" s="37" t="s">
        <v>49</v>
      </c>
      <c r="H1302" s="37" t="s">
        <v>365</v>
      </c>
      <c r="I1302" s="38">
        <v>1</v>
      </c>
      <c r="J1302" s="38">
        <v>4700</v>
      </c>
      <c r="K1302" s="37" t="s">
        <v>42</v>
      </c>
      <c r="L1302" s="36" t="s">
        <v>319</v>
      </c>
      <c r="M1302" s="35">
        <v>44171.973194444443</v>
      </c>
      <c r="N1302" s="37" t="s">
        <v>146</v>
      </c>
      <c r="O1302" s="37" t="s">
        <v>147</v>
      </c>
      <c r="P1302" s="145">
        <f t="shared" si="101"/>
        <v>2.245150462964375</v>
      </c>
      <c r="Q1302" s="34">
        <f t="shared" si="100"/>
        <v>4700</v>
      </c>
      <c r="R1302" s="145">
        <f t="shared" si="102"/>
        <v>0.72804398148148142</v>
      </c>
      <c r="S1302" s="145">
        <f t="shared" si="103"/>
        <v>0.97319444444444436</v>
      </c>
      <c r="T1302" s="172" t="str">
        <f t="shared" si="104"/>
        <v>Lower Valued</v>
      </c>
    </row>
    <row r="1303" spans="1:20">
      <c r="A1303" s="35">
        <v>44169.728043981479</v>
      </c>
      <c r="B1303" s="36" t="s">
        <v>328</v>
      </c>
      <c r="C1303" s="37" t="s">
        <v>329</v>
      </c>
      <c r="D1303" s="37" t="s">
        <v>363</v>
      </c>
      <c r="E1303" s="37" t="s">
        <v>364</v>
      </c>
      <c r="F1303" s="37" t="s">
        <v>48</v>
      </c>
      <c r="G1303" s="37" t="s">
        <v>49</v>
      </c>
      <c r="H1303" s="37" t="s">
        <v>366</v>
      </c>
      <c r="I1303" s="38">
        <v>5</v>
      </c>
      <c r="J1303" s="38">
        <v>4700</v>
      </c>
      <c r="K1303" s="37" t="s">
        <v>42</v>
      </c>
      <c r="L1303" s="36" t="s">
        <v>319</v>
      </c>
      <c r="M1303" s="35">
        <v>44171.973194444443</v>
      </c>
      <c r="N1303" s="37" t="s">
        <v>146</v>
      </c>
      <c r="O1303" s="37" t="s">
        <v>147</v>
      </c>
      <c r="P1303" s="145">
        <f t="shared" si="101"/>
        <v>2.245150462964375</v>
      </c>
      <c r="Q1303" s="34">
        <f t="shared" si="100"/>
        <v>23500</v>
      </c>
      <c r="R1303" s="145">
        <f t="shared" si="102"/>
        <v>0.72804398148148142</v>
      </c>
      <c r="S1303" s="145">
        <f t="shared" si="103"/>
        <v>0.97319444444444436</v>
      </c>
      <c r="T1303" s="172" t="str">
        <f t="shared" si="104"/>
        <v>High Valued</v>
      </c>
    </row>
    <row r="1304" spans="1:20">
      <c r="A1304" s="35">
        <v>44170.458587962959</v>
      </c>
      <c r="B1304" s="36" t="s">
        <v>885</v>
      </c>
      <c r="C1304" s="37" t="s">
        <v>886</v>
      </c>
      <c r="D1304" s="37" t="s">
        <v>83</v>
      </c>
      <c r="E1304" s="37" t="s">
        <v>87</v>
      </c>
      <c r="F1304" s="37" t="s">
        <v>48</v>
      </c>
      <c r="G1304" s="37" t="s">
        <v>49</v>
      </c>
      <c r="H1304" s="37" t="s">
        <v>88</v>
      </c>
      <c r="I1304" s="38">
        <v>1</v>
      </c>
      <c r="J1304" s="38">
        <v>4250</v>
      </c>
      <c r="K1304" s="37" t="s">
        <v>42</v>
      </c>
      <c r="L1304" s="36" t="s">
        <v>882</v>
      </c>
      <c r="M1304" s="35">
        <v>44172.47247685185</v>
      </c>
      <c r="N1304" s="37" t="s">
        <v>146</v>
      </c>
      <c r="O1304" s="37" t="s">
        <v>54</v>
      </c>
      <c r="P1304" s="145">
        <f t="shared" si="101"/>
        <v>2.0138888888905058</v>
      </c>
      <c r="Q1304" s="34">
        <f t="shared" si="100"/>
        <v>4250</v>
      </c>
      <c r="R1304" s="145">
        <f t="shared" si="102"/>
        <v>0.45858796296296295</v>
      </c>
      <c r="S1304" s="145">
        <f t="shared" si="103"/>
        <v>0.47247685185185184</v>
      </c>
      <c r="T1304" s="172" t="str">
        <f t="shared" si="104"/>
        <v>Lower Valued</v>
      </c>
    </row>
    <row r="1305" spans="1:20">
      <c r="A1305" s="35">
        <v>44170.458587962959</v>
      </c>
      <c r="B1305" s="36" t="s">
        <v>885</v>
      </c>
      <c r="C1305" s="37" t="s">
        <v>886</v>
      </c>
      <c r="D1305" s="37" t="s">
        <v>83</v>
      </c>
      <c r="E1305" s="37" t="s">
        <v>87</v>
      </c>
      <c r="F1305" s="37" t="s">
        <v>48</v>
      </c>
      <c r="G1305" s="37" t="s">
        <v>49</v>
      </c>
      <c r="H1305" s="37" t="s">
        <v>103</v>
      </c>
      <c r="I1305" s="38">
        <v>1</v>
      </c>
      <c r="J1305" s="38">
        <v>4250</v>
      </c>
      <c r="K1305" s="37" t="s">
        <v>42</v>
      </c>
      <c r="L1305" s="36" t="s">
        <v>882</v>
      </c>
      <c r="M1305" s="35">
        <v>44172.47247685185</v>
      </c>
      <c r="N1305" s="37" t="s">
        <v>146</v>
      </c>
      <c r="O1305" s="37" t="s">
        <v>54</v>
      </c>
      <c r="P1305" s="145">
        <f t="shared" si="101"/>
        <v>2.0138888888905058</v>
      </c>
      <c r="Q1305" s="34">
        <f t="shared" si="100"/>
        <v>4250</v>
      </c>
      <c r="R1305" s="145">
        <f t="shared" si="102"/>
        <v>0.45858796296296295</v>
      </c>
      <c r="S1305" s="145">
        <f t="shared" si="103"/>
        <v>0.47247685185185184</v>
      </c>
      <c r="T1305" s="172" t="str">
        <f t="shared" si="104"/>
        <v>Lower Valued</v>
      </c>
    </row>
    <row r="1306" spans="1:20">
      <c r="A1306" s="35">
        <v>44170.613113425927</v>
      </c>
      <c r="B1306" s="36" t="s">
        <v>993</v>
      </c>
      <c r="C1306" s="37" t="s">
        <v>994</v>
      </c>
      <c r="D1306" s="37" t="s">
        <v>232</v>
      </c>
      <c r="E1306" s="37" t="s">
        <v>282</v>
      </c>
      <c r="F1306" s="37" t="s">
        <v>48</v>
      </c>
      <c r="G1306" s="37" t="s">
        <v>93</v>
      </c>
      <c r="H1306" s="37" t="s">
        <v>283</v>
      </c>
      <c r="I1306" s="38">
        <v>11</v>
      </c>
      <c r="J1306" s="38">
        <v>2840</v>
      </c>
      <c r="K1306" s="37" t="s">
        <v>42</v>
      </c>
      <c r="L1306" s="36" t="s">
        <v>988</v>
      </c>
      <c r="M1306" s="35">
        <v>44172.492962962962</v>
      </c>
      <c r="N1306" s="37" t="s">
        <v>146</v>
      </c>
      <c r="O1306" s="37" t="s">
        <v>54</v>
      </c>
      <c r="P1306" s="145">
        <f t="shared" si="101"/>
        <v>1.879849537035625</v>
      </c>
      <c r="Q1306" s="34">
        <f t="shared" si="100"/>
        <v>31240</v>
      </c>
      <c r="R1306" s="145">
        <f t="shared" si="102"/>
        <v>0.61311342592592599</v>
      </c>
      <c r="S1306" s="145">
        <f t="shared" si="103"/>
        <v>0.49296296296296299</v>
      </c>
      <c r="T1306" s="172" t="str">
        <f t="shared" si="104"/>
        <v>High Valued</v>
      </c>
    </row>
    <row r="1307" spans="1:20">
      <c r="A1307" s="35">
        <v>44169.545011574075</v>
      </c>
      <c r="B1307" s="36" t="s">
        <v>1078</v>
      </c>
      <c r="C1307" s="37" t="s">
        <v>1079</v>
      </c>
      <c r="D1307" s="37" t="s">
        <v>83</v>
      </c>
      <c r="E1307" s="37" t="s">
        <v>87</v>
      </c>
      <c r="F1307" s="37" t="s">
        <v>48</v>
      </c>
      <c r="G1307" s="37" t="s">
        <v>49</v>
      </c>
      <c r="H1307" s="37" t="s">
        <v>103</v>
      </c>
      <c r="I1307" s="38">
        <v>20</v>
      </c>
      <c r="J1307" s="38">
        <v>4250</v>
      </c>
      <c r="K1307" s="37" t="s">
        <v>42</v>
      </c>
      <c r="L1307" s="36" t="s">
        <v>1080</v>
      </c>
      <c r="M1307" s="35">
        <v>44172.514490740738</v>
      </c>
      <c r="N1307" s="37" t="s">
        <v>146</v>
      </c>
      <c r="O1307" s="37" t="s">
        <v>147</v>
      </c>
      <c r="P1307" s="145">
        <f t="shared" si="101"/>
        <v>2.9694791666624951</v>
      </c>
      <c r="Q1307" s="34">
        <f t="shared" si="100"/>
        <v>85000</v>
      </c>
      <c r="R1307" s="145">
        <f t="shared" si="102"/>
        <v>0.54501157407407408</v>
      </c>
      <c r="S1307" s="145">
        <f t="shared" si="103"/>
        <v>0.51449074074074075</v>
      </c>
      <c r="T1307" s="172" t="str">
        <f t="shared" si="104"/>
        <v>High Valued</v>
      </c>
    </row>
    <row r="1308" spans="1:20">
      <c r="A1308" s="35">
        <v>44169.512453703705</v>
      </c>
      <c r="B1308" s="36" t="s">
        <v>859</v>
      </c>
      <c r="C1308" s="37" t="s">
        <v>860</v>
      </c>
      <c r="D1308" s="37" t="s">
        <v>83</v>
      </c>
      <c r="E1308" s="37" t="s">
        <v>87</v>
      </c>
      <c r="F1308" s="37" t="s">
        <v>48</v>
      </c>
      <c r="G1308" s="37" t="s">
        <v>49</v>
      </c>
      <c r="H1308" s="37" t="s">
        <v>103</v>
      </c>
      <c r="I1308" s="38">
        <v>2</v>
      </c>
      <c r="J1308" s="38">
        <v>4250</v>
      </c>
      <c r="K1308" s="37" t="s">
        <v>42</v>
      </c>
      <c r="L1308" s="36" t="s">
        <v>855</v>
      </c>
      <c r="M1308" s="35">
        <v>44172.532870370371</v>
      </c>
      <c r="N1308" s="37" t="s">
        <v>146</v>
      </c>
      <c r="O1308" s="37" t="s">
        <v>147</v>
      </c>
      <c r="P1308" s="145">
        <f t="shared" si="101"/>
        <v>3.0204166666662786</v>
      </c>
      <c r="Q1308" s="34">
        <f t="shared" si="100"/>
        <v>8500</v>
      </c>
      <c r="R1308" s="145">
        <f t="shared" si="102"/>
        <v>0.51245370370370369</v>
      </c>
      <c r="S1308" s="145">
        <f t="shared" si="103"/>
        <v>0.53287037037037044</v>
      </c>
      <c r="T1308" s="172" t="str">
        <f t="shared" si="104"/>
        <v>Lower Valued</v>
      </c>
    </row>
    <row r="1309" spans="1:20">
      <c r="A1309" s="35">
        <v>44169.512453703705</v>
      </c>
      <c r="B1309" s="36" t="s">
        <v>859</v>
      </c>
      <c r="C1309" s="37" t="s">
        <v>860</v>
      </c>
      <c r="D1309" s="37" t="s">
        <v>83</v>
      </c>
      <c r="E1309" s="37" t="s">
        <v>87</v>
      </c>
      <c r="F1309" s="37" t="s">
        <v>48</v>
      </c>
      <c r="G1309" s="37" t="s">
        <v>49</v>
      </c>
      <c r="H1309" s="37" t="s">
        <v>103</v>
      </c>
      <c r="I1309" s="38">
        <v>2</v>
      </c>
      <c r="J1309" s="38">
        <v>4250</v>
      </c>
      <c r="K1309" s="37" t="s">
        <v>42</v>
      </c>
      <c r="L1309" s="36" t="s">
        <v>855</v>
      </c>
      <c r="M1309" s="35">
        <v>44172.532870370371</v>
      </c>
      <c r="N1309" s="37" t="s">
        <v>146</v>
      </c>
      <c r="O1309" s="37" t="s">
        <v>147</v>
      </c>
      <c r="P1309" s="145">
        <f t="shared" si="101"/>
        <v>3.0204166666662786</v>
      </c>
      <c r="Q1309" s="34">
        <f t="shared" si="100"/>
        <v>8500</v>
      </c>
      <c r="R1309" s="145">
        <f t="shared" si="102"/>
        <v>0.51245370370370369</v>
      </c>
      <c r="S1309" s="145">
        <f t="shared" si="103"/>
        <v>0.53287037037037044</v>
      </c>
      <c r="T1309" s="172" t="str">
        <f t="shared" si="104"/>
        <v>Lower Valued</v>
      </c>
    </row>
    <row r="1310" spans="1:20">
      <c r="A1310" s="35">
        <v>44170.443333333336</v>
      </c>
      <c r="B1310" s="36" t="s">
        <v>920</v>
      </c>
      <c r="C1310" s="37" t="s">
        <v>921</v>
      </c>
      <c r="D1310" s="37" t="s">
        <v>83</v>
      </c>
      <c r="E1310" s="37" t="s">
        <v>87</v>
      </c>
      <c r="F1310" s="37" t="s">
        <v>48</v>
      </c>
      <c r="G1310" s="37" t="s">
        <v>49</v>
      </c>
      <c r="H1310" s="37" t="s">
        <v>88</v>
      </c>
      <c r="I1310" s="38">
        <v>1</v>
      </c>
      <c r="J1310" s="38">
        <v>4250</v>
      </c>
      <c r="K1310" s="37" t="s">
        <v>42</v>
      </c>
      <c r="L1310" s="36" t="s">
        <v>922</v>
      </c>
      <c r="M1310" s="35">
        <v>44172.680983796294</v>
      </c>
      <c r="N1310" s="37" t="s">
        <v>146</v>
      </c>
      <c r="O1310" s="37" t="s">
        <v>147</v>
      </c>
      <c r="P1310" s="145">
        <f t="shared" si="101"/>
        <v>2.2376504629573901</v>
      </c>
      <c r="Q1310" s="34">
        <f t="shared" si="100"/>
        <v>4250</v>
      </c>
      <c r="R1310" s="145">
        <f t="shared" si="102"/>
        <v>0.44333333333333336</v>
      </c>
      <c r="S1310" s="145">
        <f t="shared" si="103"/>
        <v>0.68098379629629635</v>
      </c>
      <c r="T1310" s="172" t="str">
        <f t="shared" si="104"/>
        <v>Lower Valued</v>
      </c>
    </row>
    <row r="1311" spans="1:20">
      <c r="A1311" s="35">
        <v>44170.688055555554</v>
      </c>
      <c r="B1311" s="36" t="s">
        <v>643</v>
      </c>
      <c r="C1311" s="37" t="s">
        <v>644</v>
      </c>
      <c r="D1311" s="37" t="s">
        <v>83</v>
      </c>
      <c r="E1311" s="37" t="s">
        <v>87</v>
      </c>
      <c r="F1311" s="37" t="s">
        <v>48</v>
      </c>
      <c r="G1311" s="37" t="s">
        <v>49</v>
      </c>
      <c r="H1311" s="37" t="s">
        <v>103</v>
      </c>
      <c r="I1311" s="38">
        <v>10</v>
      </c>
      <c r="J1311" s="38">
        <v>4250</v>
      </c>
      <c r="K1311" s="37" t="s">
        <v>42</v>
      </c>
      <c r="L1311" s="36" t="s">
        <v>638</v>
      </c>
      <c r="M1311" s="35">
        <v>44173.330335648148</v>
      </c>
      <c r="N1311" s="37" t="s">
        <v>146</v>
      </c>
      <c r="O1311" s="37" t="s">
        <v>147</v>
      </c>
      <c r="P1311" s="145">
        <f t="shared" si="101"/>
        <v>2.6422800925938645</v>
      </c>
      <c r="Q1311" s="34">
        <f t="shared" si="100"/>
        <v>42500</v>
      </c>
      <c r="R1311" s="145">
        <f t="shared" si="102"/>
        <v>0.68805555555555553</v>
      </c>
      <c r="S1311" s="145">
        <f t="shared" si="103"/>
        <v>0.33033564814814814</v>
      </c>
      <c r="T1311" s="172" t="str">
        <f t="shared" si="104"/>
        <v>High Valued</v>
      </c>
    </row>
    <row r="1312" spans="1:20">
      <c r="A1312" s="35">
        <v>44170.688055555554</v>
      </c>
      <c r="B1312" s="36" t="s">
        <v>643</v>
      </c>
      <c r="C1312" s="37" t="s">
        <v>644</v>
      </c>
      <c r="D1312" s="37" t="s">
        <v>83</v>
      </c>
      <c r="E1312" s="37" t="s">
        <v>87</v>
      </c>
      <c r="F1312" s="37" t="s">
        <v>48</v>
      </c>
      <c r="G1312" s="37" t="s">
        <v>49</v>
      </c>
      <c r="H1312" s="37" t="s">
        <v>88</v>
      </c>
      <c r="I1312" s="38">
        <v>5</v>
      </c>
      <c r="J1312" s="38">
        <v>4250</v>
      </c>
      <c r="K1312" s="37" t="s">
        <v>42</v>
      </c>
      <c r="L1312" s="36" t="s">
        <v>638</v>
      </c>
      <c r="M1312" s="35">
        <v>44173.330335648148</v>
      </c>
      <c r="N1312" s="37" t="s">
        <v>146</v>
      </c>
      <c r="O1312" s="37" t="s">
        <v>147</v>
      </c>
      <c r="P1312" s="145">
        <f t="shared" si="101"/>
        <v>2.6422800925938645</v>
      </c>
      <c r="Q1312" s="34">
        <f t="shared" si="100"/>
        <v>21250</v>
      </c>
      <c r="R1312" s="145">
        <f t="shared" si="102"/>
        <v>0.68805555555555553</v>
      </c>
      <c r="S1312" s="145">
        <f t="shared" si="103"/>
        <v>0.33033564814814814</v>
      </c>
      <c r="T1312" s="172" t="str">
        <f t="shared" si="104"/>
        <v>High Valued</v>
      </c>
    </row>
    <row r="1313" spans="1:20">
      <c r="A1313" s="35">
        <v>44172.504189814812</v>
      </c>
      <c r="B1313" s="36" t="s">
        <v>563</v>
      </c>
      <c r="C1313" s="37" t="s">
        <v>564</v>
      </c>
      <c r="D1313" s="37" t="s">
        <v>83</v>
      </c>
      <c r="E1313" s="37" t="s">
        <v>87</v>
      </c>
      <c r="F1313" s="37" t="s">
        <v>48</v>
      </c>
      <c r="G1313" s="37" t="s">
        <v>49</v>
      </c>
      <c r="H1313" s="37" t="s">
        <v>88</v>
      </c>
      <c r="I1313" s="38">
        <v>2</v>
      </c>
      <c r="J1313" s="38">
        <v>4250</v>
      </c>
      <c r="K1313" s="37" t="s">
        <v>42</v>
      </c>
      <c r="L1313" s="36" t="s">
        <v>562</v>
      </c>
      <c r="M1313" s="35">
        <v>44173.496469907404</v>
      </c>
      <c r="N1313" s="37" t="s">
        <v>146</v>
      </c>
      <c r="O1313" s="37" t="s">
        <v>147</v>
      </c>
      <c r="P1313" s="145">
        <f t="shared" si="101"/>
        <v>0.99228009259240935</v>
      </c>
      <c r="Q1313" s="34">
        <f t="shared" si="100"/>
        <v>8500</v>
      </c>
      <c r="R1313" s="145">
        <f t="shared" si="102"/>
        <v>0.50418981481481484</v>
      </c>
      <c r="S1313" s="145">
        <f t="shared" si="103"/>
        <v>0.49646990740740743</v>
      </c>
      <c r="T1313" s="172" t="str">
        <f t="shared" si="104"/>
        <v>Lower Valued</v>
      </c>
    </row>
    <row r="1314" spans="1:20">
      <c r="A1314" s="35">
        <v>44172.730347222219</v>
      </c>
      <c r="B1314" s="36" t="s">
        <v>1162</v>
      </c>
      <c r="C1314" s="37" t="s">
        <v>1163</v>
      </c>
      <c r="D1314" s="37" t="s">
        <v>151</v>
      </c>
      <c r="E1314" s="37" t="s">
        <v>152</v>
      </c>
      <c r="F1314" s="37" t="s">
        <v>48</v>
      </c>
      <c r="G1314" s="37" t="s">
        <v>49</v>
      </c>
      <c r="H1314" s="37" t="s">
        <v>153</v>
      </c>
      <c r="I1314" s="38">
        <v>20</v>
      </c>
      <c r="J1314" s="38">
        <v>4600</v>
      </c>
      <c r="K1314" s="37" t="s">
        <v>42</v>
      </c>
      <c r="L1314" s="36" t="s">
        <v>1161</v>
      </c>
      <c r="M1314" s="35">
        <v>44173.524421296293</v>
      </c>
      <c r="N1314" s="37" t="s">
        <v>146</v>
      </c>
      <c r="O1314" s="37" t="s">
        <v>147</v>
      </c>
      <c r="P1314" s="145">
        <f t="shared" si="101"/>
        <v>0.79407407407416031</v>
      </c>
      <c r="Q1314" s="34">
        <f t="shared" si="100"/>
        <v>92000</v>
      </c>
      <c r="R1314" s="145">
        <f t="shared" si="102"/>
        <v>0.73034722222222215</v>
      </c>
      <c r="S1314" s="145">
        <f t="shared" si="103"/>
        <v>0.5244212962962963</v>
      </c>
      <c r="T1314" s="172" t="str">
        <f t="shared" si="104"/>
        <v>High Valued</v>
      </c>
    </row>
    <row r="1315" spans="1:20">
      <c r="A1315" s="35">
        <v>44172.325208333335</v>
      </c>
      <c r="B1315" s="36" t="s">
        <v>995</v>
      </c>
      <c r="C1315" s="37" t="s">
        <v>601</v>
      </c>
      <c r="D1315" s="37" t="s">
        <v>83</v>
      </c>
      <c r="E1315" s="37" t="s">
        <v>87</v>
      </c>
      <c r="F1315" s="37" t="s">
        <v>48</v>
      </c>
      <c r="G1315" s="37" t="s">
        <v>49</v>
      </c>
      <c r="H1315" s="37" t="s">
        <v>103</v>
      </c>
      <c r="I1315" s="38">
        <v>8</v>
      </c>
      <c r="J1315" s="38">
        <v>4250</v>
      </c>
      <c r="K1315" s="37" t="s">
        <v>42</v>
      </c>
      <c r="L1315" s="36" t="s">
        <v>988</v>
      </c>
      <c r="M1315" s="35">
        <v>44173.746620370373</v>
      </c>
      <c r="N1315" s="37" t="s">
        <v>146</v>
      </c>
      <c r="O1315" s="37" t="s">
        <v>54</v>
      </c>
      <c r="P1315" s="145">
        <f t="shared" si="101"/>
        <v>1.4214120370379533</v>
      </c>
      <c r="Q1315" s="34">
        <f t="shared" si="100"/>
        <v>34000</v>
      </c>
      <c r="R1315" s="145">
        <f t="shared" si="102"/>
        <v>0.32520833333333332</v>
      </c>
      <c r="S1315" s="145">
        <f t="shared" si="103"/>
        <v>0.74662037037037043</v>
      </c>
      <c r="T1315" s="172" t="str">
        <f t="shared" si="104"/>
        <v>High Valued</v>
      </c>
    </row>
    <row r="1316" spans="1:20">
      <c r="A1316" s="35">
        <v>44169.590104166666</v>
      </c>
      <c r="B1316" s="36" t="s">
        <v>278</v>
      </c>
      <c r="C1316" s="37" t="s">
        <v>279</v>
      </c>
      <c r="D1316" s="37" t="s">
        <v>151</v>
      </c>
      <c r="E1316" s="37" t="s">
        <v>152</v>
      </c>
      <c r="F1316" s="37" t="s">
        <v>48</v>
      </c>
      <c r="G1316" s="37" t="s">
        <v>49</v>
      </c>
      <c r="H1316" s="37" t="s">
        <v>153</v>
      </c>
      <c r="I1316" s="38">
        <v>1</v>
      </c>
      <c r="J1316" s="38">
        <v>4600</v>
      </c>
      <c r="K1316" s="37" t="s">
        <v>42</v>
      </c>
      <c r="L1316" s="36" t="s">
        <v>280</v>
      </c>
      <c r="M1316" s="35">
        <v>44173.780833333331</v>
      </c>
      <c r="N1316" s="37" t="s">
        <v>146</v>
      </c>
      <c r="O1316" s="37" t="s">
        <v>147</v>
      </c>
      <c r="P1316" s="145">
        <f t="shared" si="101"/>
        <v>4.1907291666648234</v>
      </c>
      <c r="Q1316" s="34">
        <f t="shared" si="100"/>
        <v>4600</v>
      </c>
      <c r="R1316" s="145">
        <f t="shared" si="102"/>
        <v>0.59010416666666665</v>
      </c>
      <c r="S1316" s="145">
        <f t="shared" si="103"/>
        <v>0.78083333333333327</v>
      </c>
      <c r="T1316" s="172" t="str">
        <f t="shared" si="104"/>
        <v>Lower Valued</v>
      </c>
    </row>
    <row r="1317" spans="1:20">
      <c r="A1317" s="35">
        <v>44169.590104166666</v>
      </c>
      <c r="B1317" s="36" t="s">
        <v>278</v>
      </c>
      <c r="C1317" s="37" t="s">
        <v>279</v>
      </c>
      <c r="D1317" s="37" t="s">
        <v>83</v>
      </c>
      <c r="E1317" s="37" t="s">
        <v>87</v>
      </c>
      <c r="F1317" s="37" t="s">
        <v>48</v>
      </c>
      <c r="G1317" s="37" t="s">
        <v>49</v>
      </c>
      <c r="H1317" s="37" t="s">
        <v>88</v>
      </c>
      <c r="I1317" s="38">
        <v>1</v>
      </c>
      <c r="J1317" s="38">
        <v>4250</v>
      </c>
      <c r="K1317" s="37" t="s">
        <v>42</v>
      </c>
      <c r="L1317" s="36" t="s">
        <v>280</v>
      </c>
      <c r="M1317" s="35">
        <v>44173.780833333331</v>
      </c>
      <c r="N1317" s="37" t="s">
        <v>146</v>
      </c>
      <c r="O1317" s="37" t="s">
        <v>147</v>
      </c>
      <c r="P1317" s="145">
        <f t="shared" si="101"/>
        <v>4.1907291666648234</v>
      </c>
      <c r="Q1317" s="34">
        <f t="shared" si="100"/>
        <v>4250</v>
      </c>
      <c r="R1317" s="145">
        <f t="shared" si="102"/>
        <v>0.59010416666666665</v>
      </c>
      <c r="S1317" s="145">
        <f t="shared" si="103"/>
        <v>0.78083333333333327</v>
      </c>
      <c r="T1317" s="172" t="str">
        <f t="shared" si="104"/>
        <v>Lower Valued</v>
      </c>
    </row>
    <row r="1318" spans="1:20">
      <c r="A1318" s="35">
        <v>44169.590104166666</v>
      </c>
      <c r="B1318" s="36" t="s">
        <v>278</v>
      </c>
      <c r="C1318" s="37" t="s">
        <v>279</v>
      </c>
      <c r="D1318" s="37" t="s">
        <v>83</v>
      </c>
      <c r="E1318" s="37" t="s">
        <v>87</v>
      </c>
      <c r="F1318" s="37" t="s">
        <v>48</v>
      </c>
      <c r="G1318" s="37" t="s">
        <v>49</v>
      </c>
      <c r="H1318" s="37" t="s">
        <v>103</v>
      </c>
      <c r="I1318" s="38">
        <v>1</v>
      </c>
      <c r="J1318" s="38">
        <v>4250</v>
      </c>
      <c r="K1318" s="37" t="s">
        <v>42</v>
      </c>
      <c r="L1318" s="36" t="s">
        <v>280</v>
      </c>
      <c r="M1318" s="35">
        <v>44173.780833333331</v>
      </c>
      <c r="N1318" s="37" t="s">
        <v>146</v>
      </c>
      <c r="O1318" s="37" t="s">
        <v>147</v>
      </c>
      <c r="P1318" s="145">
        <f t="shared" si="101"/>
        <v>4.1907291666648234</v>
      </c>
      <c r="Q1318" s="34">
        <f t="shared" si="100"/>
        <v>4250</v>
      </c>
      <c r="R1318" s="145">
        <f t="shared" si="102"/>
        <v>0.59010416666666665</v>
      </c>
      <c r="S1318" s="145">
        <f t="shared" si="103"/>
        <v>0.78083333333333327</v>
      </c>
      <c r="T1318" s="172" t="str">
        <f t="shared" si="104"/>
        <v>Lower Valued</v>
      </c>
    </row>
    <row r="1319" spans="1:20">
      <c r="A1319" s="35">
        <v>44169.590104166666</v>
      </c>
      <c r="B1319" s="36" t="s">
        <v>278</v>
      </c>
      <c r="C1319" s="37" t="s">
        <v>279</v>
      </c>
      <c r="D1319" s="37" t="s">
        <v>83</v>
      </c>
      <c r="E1319" s="37" t="s">
        <v>84</v>
      </c>
      <c r="F1319" s="37" t="s">
        <v>48</v>
      </c>
      <c r="G1319" s="37" t="s">
        <v>49</v>
      </c>
      <c r="H1319" s="37" t="s">
        <v>86</v>
      </c>
      <c r="I1319" s="38">
        <v>1</v>
      </c>
      <c r="J1319" s="38">
        <v>3800</v>
      </c>
      <c r="K1319" s="37" t="s">
        <v>42</v>
      </c>
      <c r="L1319" s="36" t="s">
        <v>280</v>
      </c>
      <c r="M1319" s="35">
        <v>44173.780833333331</v>
      </c>
      <c r="N1319" s="37" t="s">
        <v>146</v>
      </c>
      <c r="O1319" s="37" t="s">
        <v>147</v>
      </c>
      <c r="P1319" s="145">
        <f t="shared" si="101"/>
        <v>4.1907291666648234</v>
      </c>
      <c r="Q1319" s="34">
        <f t="shared" si="100"/>
        <v>3800</v>
      </c>
      <c r="R1319" s="145">
        <f t="shared" si="102"/>
        <v>0.59010416666666665</v>
      </c>
      <c r="S1319" s="145">
        <f t="shared" si="103"/>
        <v>0.78083333333333327</v>
      </c>
      <c r="T1319" s="172" t="str">
        <f t="shared" si="104"/>
        <v>Lower Valued</v>
      </c>
    </row>
    <row r="1320" spans="1:20">
      <c r="A1320" s="35">
        <v>44169.590104166666</v>
      </c>
      <c r="B1320" s="36" t="s">
        <v>278</v>
      </c>
      <c r="C1320" s="37" t="s">
        <v>279</v>
      </c>
      <c r="D1320" s="37" t="s">
        <v>232</v>
      </c>
      <c r="E1320" s="37" t="s">
        <v>282</v>
      </c>
      <c r="F1320" s="37" t="s">
        <v>48</v>
      </c>
      <c r="G1320" s="37" t="s">
        <v>93</v>
      </c>
      <c r="H1320" s="37" t="s">
        <v>283</v>
      </c>
      <c r="I1320" s="38">
        <v>1</v>
      </c>
      <c r="J1320" s="38">
        <v>2840</v>
      </c>
      <c r="K1320" s="37" t="s">
        <v>42</v>
      </c>
      <c r="L1320" s="36" t="s">
        <v>280</v>
      </c>
      <c r="M1320" s="35">
        <v>44173.780833333331</v>
      </c>
      <c r="N1320" s="37" t="s">
        <v>146</v>
      </c>
      <c r="O1320" s="37" t="s">
        <v>147</v>
      </c>
      <c r="P1320" s="145">
        <f t="shared" si="101"/>
        <v>4.1907291666648234</v>
      </c>
      <c r="Q1320" s="34">
        <f t="shared" si="100"/>
        <v>2840</v>
      </c>
      <c r="R1320" s="145">
        <f t="shared" si="102"/>
        <v>0.59010416666666665</v>
      </c>
      <c r="S1320" s="145">
        <f t="shared" si="103"/>
        <v>0.78083333333333327</v>
      </c>
      <c r="T1320" s="172" t="str">
        <f t="shared" si="104"/>
        <v>Lower Valued</v>
      </c>
    </row>
    <row r="1321" spans="1:20">
      <c r="A1321" s="35">
        <v>44172.557685185187</v>
      </c>
      <c r="B1321" s="36" t="s">
        <v>1138</v>
      </c>
      <c r="C1321" s="37" t="s">
        <v>368</v>
      </c>
      <c r="D1321" s="37" t="s">
        <v>151</v>
      </c>
      <c r="E1321" s="37" t="s">
        <v>152</v>
      </c>
      <c r="F1321" s="37" t="s">
        <v>48</v>
      </c>
      <c r="G1321" s="37" t="s">
        <v>49</v>
      </c>
      <c r="H1321" s="37" t="s">
        <v>153</v>
      </c>
      <c r="I1321" s="38">
        <v>10</v>
      </c>
      <c r="J1321" s="38">
        <v>4600</v>
      </c>
      <c r="K1321" s="37" t="s">
        <v>42</v>
      </c>
      <c r="L1321" s="36" t="s">
        <v>1139</v>
      </c>
      <c r="M1321" s="35">
        <v>44173.789351851854</v>
      </c>
      <c r="N1321" s="37" t="s">
        <v>295</v>
      </c>
      <c r="O1321" s="37" t="s">
        <v>54</v>
      </c>
      <c r="P1321" s="145">
        <f t="shared" si="101"/>
        <v>1.2316666666665697</v>
      </c>
      <c r="Q1321" s="34">
        <f t="shared" si="100"/>
        <v>46000</v>
      </c>
      <c r="R1321" s="145">
        <f t="shared" si="102"/>
        <v>0.55768518518518517</v>
      </c>
      <c r="S1321" s="145">
        <f t="shared" si="103"/>
        <v>0.78935185185185175</v>
      </c>
      <c r="T1321" s="172" t="str">
        <f t="shared" si="104"/>
        <v>High Valued</v>
      </c>
    </row>
    <row r="1322" spans="1:20">
      <c r="A1322" s="35">
        <v>44172.628622685188</v>
      </c>
      <c r="B1322" s="36" t="s">
        <v>1222</v>
      </c>
      <c r="C1322" s="37" t="s">
        <v>1058</v>
      </c>
      <c r="D1322" s="37" t="s">
        <v>83</v>
      </c>
      <c r="E1322" s="37" t="s">
        <v>84</v>
      </c>
      <c r="F1322" s="37" t="s">
        <v>48</v>
      </c>
      <c r="G1322" s="37" t="s">
        <v>49</v>
      </c>
      <c r="H1322" s="37" t="s">
        <v>120</v>
      </c>
      <c r="I1322" s="38">
        <v>1</v>
      </c>
      <c r="J1322" s="38">
        <v>3930</v>
      </c>
      <c r="K1322" s="37" t="s">
        <v>42</v>
      </c>
      <c r="L1322" s="36" t="s">
        <v>1219</v>
      </c>
      <c r="M1322" s="35">
        <v>44173.793043981481</v>
      </c>
      <c r="N1322" s="37" t="s">
        <v>146</v>
      </c>
      <c r="O1322" s="37" t="s">
        <v>147</v>
      </c>
      <c r="P1322" s="145">
        <f t="shared" si="101"/>
        <v>1.1644212962928577</v>
      </c>
      <c r="Q1322" s="34">
        <f t="shared" si="100"/>
        <v>3930</v>
      </c>
      <c r="R1322" s="145">
        <f t="shared" si="102"/>
        <v>0.62862268518518516</v>
      </c>
      <c r="S1322" s="145">
        <f t="shared" si="103"/>
        <v>0.79304398148148147</v>
      </c>
      <c r="T1322" s="172" t="str">
        <f t="shared" si="104"/>
        <v>Lower Valued</v>
      </c>
    </row>
    <row r="1323" spans="1:20">
      <c r="A1323" s="35">
        <v>44173.499502314815</v>
      </c>
      <c r="B1323" s="36" t="s">
        <v>1113</v>
      </c>
      <c r="C1323" s="37" t="s">
        <v>1114</v>
      </c>
      <c r="D1323" s="37" t="s">
        <v>83</v>
      </c>
      <c r="E1323" s="37" t="s">
        <v>87</v>
      </c>
      <c r="F1323" s="37" t="s">
        <v>48</v>
      </c>
      <c r="G1323" s="37" t="s">
        <v>49</v>
      </c>
      <c r="H1323" s="37" t="s">
        <v>88</v>
      </c>
      <c r="I1323" s="38">
        <v>1</v>
      </c>
      <c r="J1323" s="38">
        <v>4250</v>
      </c>
      <c r="K1323" s="37" t="s">
        <v>42</v>
      </c>
      <c r="L1323" s="36" t="s">
        <v>1115</v>
      </c>
      <c r="M1323" s="35">
        <v>44174.499641203707</v>
      </c>
      <c r="N1323" s="37" t="s">
        <v>146</v>
      </c>
      <c r="O1323" s="37" t="s">
        <v>54</v>
      </c>
      <c r="P1323" s="145">
        <f t="shared" si="101"/>
        <v>1.000138888892252</v>
      </c>
      <c r="Q1323" s="34">
        <f t="shared" si="100"/>
        <v>4250</v>
      </c>
      <c r="R1323" s="145">
        <f t="shared" si="102"/>
        <v>0.49950231481481483</v>
      </c>
      <c r="S1323" s="145">
        <f t="shared" si="103"/>
        <v>0.49964120370370368</v>
      </c>
      <c r="T1323" s="172" t="str">
        <f t="shared" si="104"/>
        <v>Lower Valued</v>
      </c>
    </row>
    <row r="1324" spans="1:20">
      <c r="A1324" s="35">
        <v>44173.321469907409</v>
      </c>
      <c r="B1324" s="36" t="s">
        <v>1229</v>
      </c>
      <c r="C1324" s="37" t="s">
        <v>1227</v>
      </c>
      <c r="D1324" s="37" t="s">
        <v>83</v>
      </c>
      <c r="E1324" s="37" t="s">
        <v>84</v>
      </c>
      <c r="F1324" s="37" t="s">
        <v>48</v>
      </c>
      <c r="G1324" s="37" t="s">
        <v>49</v>
      </c>
      <c r="H1324" s="37" t="s">
        <v>453</v>
      </c>
      <c r="I1324" s="38">
        <v>5</v>
      </c>
      <c r="J1324" s="38">
        <v>1830</v>
      </c>
      <c r="K1324" s="37" t="s">
        <v>42</v>
      </c>
      <c r="L1324" s="36" t="s">
        <v>1228</v>
      </c>
      <c r="M1324" s="35">
        <v>44174.514976851853</v>
      </c>
      <c r="N1324" s="37" t="s">
        <v>146</v>
      </c>
      <c r="O1324" s="37" t="s">
        <v>147</v>
      </c>
      <c r="P1324" s="145">
        <f t="shared" si="101"/>
        <v>1.1935069444443798</v>
      </c>
      <c r="Q1324" s="34">
        <f t="shared" si="100"/>
        <v>9150</v>
      </c>
      <c r="R1324" s="145">
        <f t="shared" si="102"/>
        <v>0.32146990740740738</v>
      </c>
      <c r="S1324" s="145">
        <f t="shared" si="103"/>
        <v>0.51497685185185182</v>
      </c>
      <c r="T1324" s="172" t="str">
        <f t="shared" si="104"/>
        <v>Lower Valued</v>
      </c>
    </row>
    <row r="1325" spans="1:20">
      <c r="A1325" s="35">
        <v>44173.321469907409</v>
      </c>
      <c r="B1325" s="36" t="s">
        <v>1229</v>
      </c>
      <c r="C1325" s="37" t="s">
        <v>1227</v>
      </c>
      <c r="D1325" s="37" t="s">
        <v>83</v>
      </c>
      <c r="E1325" s="37" t="s">
        <v>87</v>
      </c>
      <c r="F1325" s="37" t="s">
        <v>48</v>
      </c>
      <c r="G1325" s="37" t="s">
        <v>49</v>
      </c>
      <c r="H1325" s="37" t="s">
        <v>88</v>
      </c>
      <c r="I1325" s="38">
        <v>4</v>
      </c>
      <c r="J1325" s="38">
        <v>4250</v>
      </c>
      <c r="K1325" s="37" t="s">
        <v>42</v>
      </c>
      <c r="L1325" s="36" t="s">
        <v>1228</v>
      </c>
      <c r="M1325" s="35">
        <v>44174.514976851853</v>
      </c>
      <c r="N1325" s="37" t="s">
        <v>146</v>
      </c>
      <c r="O1325" s="37" t="s">
        <v>147</v>
      </c>
      <c r="P1325" s="145">
        <f t="shared" si="101"/>
        <v>1.1935069444443798</v>
      </c>
      <c r="Q1325" s="34">
        <f t="shared" si="100"/>
        <v>17000</v>
      </c>
      <c r="R1325" s="145">
        <f t="shared" si="102"/>
        <v>0.32146990740740738</v>
      </c>
      <c r="S1325" s="145">
        <f t="shared" si="103"/>
        <v>0.51497685185185182</v>
      </c>
      <c r="T1325" s="172" t="str">
        <f t="shared" si="104"/>
        <v>High Valued</v>
      </c>
    </row>
    <row r="1326" spans="1:20">
      <c r="A1326" s="35">
        <v>44173.321469907409</v>
      </c>
      <c r="B1326" s="36" t="s">
        <v>1229</v>
      </c>
      <c r="C1326" s="37" t="s">
        <v>1227</v>
      </c>
      <c r="D1326" s="37" t="s">
        <v>151</v>
      </c>
      <c r="E1326" s="37" t="s">
        <v>152</v>
      </c>
      <c r="F1326" s="37" t="s">
        <v>48</v>
      </c>
      <c r="G1326" s="37" t="s">
        <v>49</v>
      </c>
      <c r="H1326" s="37" t="s">
        <v>153</v>
      </c>
      <c r="I1326" s="38">
        <v>2</v>
      </c>
      <c r="J1326" s="38">
        <v>4600</v>
      </c>
      <c r="K1326" s="37" t="s">
        <v>42</v>
      </c>
      <c r="L1326" s="36" t="s">
        <v>1228</v>
      </c>
      <c r="M1326" s="35">
        <v>44174.514976851853</v>
      </c>
      <c r="N1326" s="37" t="s">
        <v>146</v>
      </c>
      <c r="O1326" s="37" t="s">
        <v>147</v>
      </c>
      <c r="P1326" s="145">
        <f t="shared" si="101"/>
        <v>1.1935069444443798</v>
      </c>
      <c r="Q1326" s="34">
        <f t="shared" si="100"/>
        <v>9200</v>
      </c>
      <c r="R1326" s="145">
        <f t="shared" si="102"/>
        <v>0.32146990740740738</v>
      </c>
      <c r="S1326" s="145">
        <f t="shared" si="103"/>
        <v>0.51497685185185182</v>
      </c>
      <c r="T1326" s="172" t="str">
        <f t="shared" si="104"/>
        <v>Lower Valued</v>
      </c>
    </row>
    <row r="1327" spans="1:20">
      <c r="A1327" s="35">
        <v>44173.650266203702</v>
      </c>
      <c r="B1327" s="36" t="s">
        <v>627</v>
      </c>
      <c r="C1327" s="37" t="s">
        <v>626</v>
      </c>
      <c r="D1327" s="37" t="s">
        <v>83</v>
      </c>
      <c r="E1327" s="37" t="s">
        <v>87</v>
      </c>
      <c r="F1327" s="37" t="s">
        <v>48</v>
      </c>
      <c r="G1327" s="37" t="s">
        <v>49</v>
      </c>
      <c r="H1327" s="37" t="s">
        <v>88</v>
      </c>
      <c r="I1327" s="38">
        <v>3</v>
      </c>
      <c r="J1327" s="38">
        <v>4250</v>
      </c>
      <c r="K1327" s="37" t="s">
        <v>42</v>
      </c>
      <c r="L1327" s="36" t="s">
        <v>621</v>
      </c>
      <c r="M1327" s="35">
        <v>44174.529548611114</v>
      </c>
      <c r="N1327" s="37" t="s">
        <v>146</v>
      </c>
      <c r="O1327" s="37" t="s">
        <v>147</v>
      </c>
      <c r="P1327" s="145">
        <f t="shared" si="101"/>
        <v>0.87928240741166519</v>
      </c>
      <c r="Q1327" s="34">
        <f t="shared" si="100"/>
        <v>12750</v>
      </c>
      <c r="R1327" s="145">
        <f t="shared" si="102"/>
        <v>0.65026620370370369</v>
      </c>
      <c r="S1327" s="145">
        <f t="shared" si="103"/>
        <v>0.52954861111111107</v>
      </c>
      <c r="T1327" s="172" t="str">
        <f t="shared" si="104"/>
        <v>High Valued</v>
      </c>
    </row>
    <row r="1328" spans="1:20">
      <c r="A1328" s="35">
        <v>44173.482349537036</v>
      </c>
      <c r="B1328" s="36" t="s">
        <v>408</v>
      </c>
      <c r="C1328" s="37" t="s">
        <v>409</v>
      </c>
      <c r="D1328" s="37" t="s">
        <v>83</v>
      </c>
      <c r="E1328" s="37" t="s">
        <v>87</v>
      </c>
      <c r="F1328" s="37" t="s">
        <v>48</v>
      </c>
      <c r="G1328" s="37" t="s">
        <v>49</v>
      </c>
      <c r="H1328" s="37" t="s">
        <v>88</v>
      </c>
      <c r="I1328" s="38">
        <v>1</v>
      </c>
      <c r="J1328" s="38">
        <v>4250</v>
      </c>
      <c r="K1328" s="37" t="s">
        <v>42</v>
      </c>
      <c r="L1328" s="36" t="s">
        <v>398</v>
      </c>
      <c r="M1328" s="35">
        <v>44174.80810185185</v>
      </c>
      <c r="N1328" s="37" t="s">
        <v>146</v>
      </c>
      <c r="O1328" s="37" t="s">
        <v>147</v>
      </c>
      <c r="P1328" s="145">
        <f t="shared" si="101"/>
        <v>1.325752314813144</v>
      </c>
      <c r="Q1328" s="34">
        <f t="shared" si="100"/>
        <v>4250</v>
      </c>
      <c r="R1328" s="145">
        <f t="shared" si="102"/>
        <v>0.48234953703703703</v>
      </c>
      <c r="S1328" s="145">
        <f t="shared" si="103"/>
        <v>0.8081018518518519</v>
      </c>
      <c r="T1328" s="172" t="str">
        <f t="shared" si="104"/>
        <v>Lower Valued</v>
      </c>
    </row>
    <row r="1329" spans="1:20">
      <c r="A1329" s="35">
        <v>44173.476793981485</v>
      </c>
      <c r="B1329" s="36" t="s">
        <v>646</v>
      </c>
      <c r="C1329" s="37" t="s">
        <v>647</v>
      </c>
      <c r="D1329" s="37" t="s">
        <v>83</v>
      </c>
      <c r="E1329" s="37" t="s">
        <v>87</v>
      </c>
      <c r="F1329" s="37" t="s">
        <v>48</v>
      </c>
      <c r="G1329" s="37" t="s">
        <v>49</v>
      </c>
      <c r="H1329" s="37" t="s">
        <v>88</v>
      </c>
      <c r="I1329" s="38">
        <v>10</v>
      </c>
      <c r="J1329" s="38">
        <v>4250</v>
      </c>
      <c r="K1329" s="37" t="s">
        <v>42</v>
      </c>
      <c r="L1329" s="36" t="s">
        <v>638</v>
      </c>
      <c r="M1329" s="35">
        <v>44175.304039351853</v>
      </c>
      <c r="N1329" s="37" t="s">
        <v>146</v>
      </c>
      <c r="O1329" s="37" t="s">
        <v>147</v>
      </c>
      <c r="P1329" s="145">
        <f t="shared" si="101"/>
        <v>1.8272453703684732</v>
      </c>
      <c r="Q1329" s="34">
        <f t="shared" si="100"/>
        <v>42500</v>
      </c>
      <c r="R1329" s="145">
        <f t="shared" si="102"/>
        <v>0.4767939814814815</v>
      </c>
      <c r="S1329" s="145">
        <f t="shared" si="103"/>
        <v>0.30403935185185188</v>
      </c>
      <c r="T1329" s="172" t="str">
        <f t="shared" si="104"/>
        <v>High Valued</v>
      </c>
    </row>
    <row r="1330" spans="1:20">
      <c r="A1330" s="35">
        <v>44173.476793981485</v>
      </c>
      <c r="B1330" s="36" t="s">
        <v>646</v>
      </c>
      <c r="C1330" s="37" t="s">
        <v>647</v>
      </c>
      <c r="D1330" s="37" t="s">
        <v>232</v>
      </c>
      <c r="E1330" s="37" t="s">
        <v>282</v>
      </c>
      <c r="F1330" s="37" t="s">
        <v>48</v>
      </c>
      <c r="G1330" s="37" t="s">
        <v>93</v>
      </c>
      <c r="H1330" s="37" t="s">
        <v>283</v>
      </c>
      <c r="I1330" s="38">
        <v>3</v>
      </c>
      <c r="J1330" s="38">
        <v>2840</v>
      </c>
      <c r="K1330" s="37" t="s">
        <v>42</v>
      </c>
      <c r="L1330" s="36" t="s">
        <v>638</v>
      </c>
      <c r="M1330" s="35">
        <v>44175.304039351853</v>
      </c>
      <c r="N1330" s="37" t="s">
        <v>146</v>
      </c>
      <c r="O1330" s="37" t="s">
        <v>147</v>
      </c>
      <c r="P1330" s="145">
        <f t="shared" si="101"/>
        <v>1.8272453703684732</v>
      </c>
      <c r="Q1330" s="34">
        <f t="shared" si="100"/>
        <v>8520</v>
      </c>
      <c r="R1330" s="145">
        <f t="shared" si="102"/>
        <v>0.4767939814814815</v>
      </c>
      <c r="S1330" s="145">
        <f t="shared" si="103"/>
        <v>0.30403935185185188</v>
      </c>
      <c r="T1330" s="172" t="str">
        <f t="shared" si="104"/>
        <v>Lower Valued</v>
      </c>
    </row>
    <row r="1331" spans="1:20">
      <c r="A1331" s="35">
        <v>44174.503576388888</v>
      </c>
      <c r="B1331" s="36" t="s">
        <v>878</v>
      </c>
      <c r="C1331" s="37" t="s">
        <v>626</v>
      </c>
      <c r="D1331" s="37" t="s">
        <v>83</v>
      </c>
      <c r="E1331" s="37" t="s">
        <v>87</v>
      </c>
      <c r="F1331" s="37" t="s">
        <v>48</v>
      </c>
      <c r="G1331" s="37" t="s">
        <v>49</v>
      </c>
      <c r="H1331" s="37" t="s">
        <v>88</v>
      </c>
      <c r="I1331" s="38">
        <v>5</v>
      </c>
      <c r="J1331" s="38">
        <v>4250</v>
      </c>
      <c r="K1331" s="37" t="s">
        <v>42</v>
      </c>
      <c r="L1331" s="36" t="s">
        <v>873</v>
      </c>
      <c r="M1331" s="35">
        <v>44175.391851851855</v>
      </c>
      <c r="N1331" s="37" t="s">
        <v>146</v>
      </c>
      <c r="O1331" s="37" t="s">
        <v>147</v>
      </c>
      <c r="P1331" s="145">
        <f t="shared" si="101"/>
        <v>0.88827546296670334</v>
      </c>
      <c r="Q1331" s="34">
        <f t="shared" si="100"/>
        <v>21250</v>
      </c>
      <c r="R1331" s="145">
        <f t="shared" si="102"/>
        <v>0.50357638888888889</v>
      </c>
      <c r="S1331" s="145">
        <f t="shared" si="103"/>
        <v>0.39185185185185184</v>
      </c>
      <c r="T1331" s="172" t="str">
        <f t="shared" si="104"/>
        <v>High Valued</v>
      </c>
    </row>
    <row r="1332" spans="1:20">
      <c r="A1332" s="35">
        <v>44174.70857638889</v>
      </c>
      <c r="B1332" s="36" t="s">
        <v>790</v>
      </c>
      <c r="C1332" s="37" t="s">
        <v>791</v>
      </c>
      <c r="D1332" s="37" t="s">
        <v>159</v>
      </c>
      <c r="E1332" s="37" t="s">
        <v>162</v>
      </c>
      <c r="F1332" s="37" t="s">
        <v>48</v>
      </c>
      <c r="G1332" s="37" t="s">
        <v>93</v>
      </c>
      <c r="H1332" s="37" t="s">
        <v>163</v>
      </c>
      <c r="I1332" s="38">
        <v>1</v>
      </c>
      <c r="J1332" s="38">
        <v>10200</v>
      </c>
      <c r="K1332" s="37" t="s">
        <v>42</v>
      </c>
      <c r="L1332" s="36" t="s">
        <v>780</v>
      </c>
      <c r="M1332" s="35">
        <v>44175.483807870369</v>
      </c>
      <c r="N1332" s="37" t="s">
        <v>146</v>
      </c>
      <c r="O1332" s="37" t="s">
        <v>147</v>
      </c>
      <c r="P1332" s="145">
        <f t="shared" si="101"/>
        <v>0.77523148147884058</v>
      </c>
      <c r="Q1332" s="34">
        <f t="shared" si="100"/>
        <v>10200</v>
      </c>
      <c r="R1332" s="145">
        <f t="shared" si="102"/>
        <v>0.70857638888888885</v>
      </c>
      <c r="S1332" s="145">
        <f t="shared" si="103"/>
        <v>0.48380787037037037</v>
      </c>
      <c r="T1332" s="172" t="str">
        <f t="shared" si="104"/>
        <v>High Valued</v>
      </c>
    </row>
    <row r="1333" spans="1:20">
      <c r="A1333" s="35">
        <v>44174.70857638889</v>
      </c>
      <c r="B1333" s="36" t="s">
        <v>790</v>
      </c>
      <c r="C1333" s="37" t="s">
        <v>791</v>
      </c>
      <c r="D1333" s="37" t="s">
        <v>151</v>
      </c>
      <c r="E1333" s="37" t="s">
        <v>152</v>
      </c>
      <c r="F1333" s="37" t="s">
        <v>48</v>
      </c>
      <c r="G1333" s="37" t="s">
        <v>49</v>
      </c>
      <c r="H1333" s="37" t="s">
        <v>153</v>
      </c>
      <c r="I1333" s="38">
        <v>2</v>
      </c>
      <c r="J1333" s="38">
        <v>4600</v>
      </c>
      <c r="K1333" s="37" t="s">
        <v>42</v>
      </c>
      <c r="L1333" s="36" t="s">
        <v>780</v>
      </c>
      <c r="M1333" s="35">
        <v>44175.483807870369</v>
      </c>
      <c r="N1333" s="37" t="s">
        <v>146</v>
      </c>
      <c r="O1333" s="37" t="s">
        <v>147</v>
      </c>
      <c r="P1333" s="145">
        <f t="shared" si="101"/>
        <v>0.77523148147884058</v>
      </c>
      <c r="Q1333" s="34">
        <f t="shared" si="100"/>
        <v>9200</v>
      </c>
      <c r="R1333" s="145">
        <f t="shared" si="102"/>
        <v>0.70857638888888885</v>
      </c>
      <c r="S1333" s="145">
        <f t="shared" si="103"/>
        <v>0.48380787037037037</v>
      </c>
      <c r="T1333" s="172" t="str">
        <f t="shared" si="104"/>
        <v>Lower Valued</v>
      </c>
    </row>
    <row r="1334" spans="1:20">
      <c r="A1334" s="35">
        <v>44174.70857638889</v>
      </c>
      <c r="B1334" s="36" t="s">
        <v>790</v>
      </c>
      <c r="C1334" s="37" t="s">
        <v>791</v>
      </c>
      <c r="D1334" s="37" t="s">
        <v>83</v>
      </c>
      <c r="E1334" s="37" t="s">
        <v>87</v>
      </c>
      <c r="F1334" s="37" t="s">
        <v>48</v>
      </c>
      <c r="G1334" s="37" t="s">
        <v>49</v>
      </c>
      <c r="H1334" s="37" t="s">
        <v>88</v>
      </c>
      <c r="I1334" s="38">
        <v>2</v>
      </c>
      <c r="J1334" s="38">
        <v>4250</v>
      </c>
      <c r="K1334" s="37" t="s">
        <v>42</v>
      </c>
      <c r="L1334" s="36" t="s">
        <v>780</v>
      </c>
      <c r="M1334" s="35">
        <v>44175.483807870369</v>
      </c>
      <c r="N1334" s="37" t="s">
        <v>146</v>
      </c>
      <c r="O1334" s="37" t="s">
        <v>147</v>
      </c>
      <c r="P1334" s="145">
        <f t="shared" si="101"/>
        <v>0.77523148147884058</v>
      </c>
      <c r="Q1334" s="34">
        <f t="shared" si="100"/>
        <v>8500</v>
      </c>
      <c r="R1334" s="145">
        <f t="shared" si="102"/>
        <v>0.70857638888888885</v>
      </c>
      <c r="S1334" s="145">
        <f t="shared" si="103"/>
        <v>0.48380787037037037</v>
      </c>
      <c r="T1334" s="172" t="str">
        <f t="shared" si="104"/>
        <v>Lower Valued</v>
      </c>
    </row>
    <row r="1335" spans="1:20">
      <c r="A1335" s="35">
        <v>44174.722743055558</v>
      </c>
      <c r="B1335" s="36" t="s">
        <v>792</v>
      </c>
      <c r="C1335" s="37" t="s">
        <v>791</v>
      </c>
      <c r="D1335" s="37" t="s">
        <v>447</v>
      </c>
      <c r="E1335" s="37" t="s">
        <v>448</v>
      </c>
      <c r="F1335" s="37" t="s">
        <v>48</v>
      </c>
      <c r="G1335" s="37" t="s">
        <v>49</v>
      </c>
      <c r="H1335" s="37" t="s">
        <v>449</v>
      </c>
      <c r="I1335" s="38">
        <v>1</v>
      </c>
      <c r="J1335" s="38">
        <v>14300</v>
      </c>
      <c r="K1335" s="37" t="s">
        <v>42</v>
      </c>
      <c r="L1335" s="36" t="s">
        <v>780</v>
      </c>
      <c r="M1335" s="35">
        <v>44175.483807870369</v>
      </c>
      <c r="N1335" s="37" t="s">
        <v>146</v>
      </c>
      <c r="O1335" s="37" t="s">
        <v>147</v>
      </c>
      <c r="P1335" s="145">
        <f t="shared" si="101"/>
        <v>0.76106481481110677</v>
      </c>
      <c r="Q1335" s="34">
        <f t="shared" si="100"/>
        <v>14300</v>
      </c>
      <c r="R1335" s="145">
        <f t="shared" si="102"/>
        <v>0.72274305555555562</v>
      </c>
      <c r="S1335" s="145">
        <f t="shared" si="103"/>
        <v>0.48380787037037037</v>
      </c>
      <c r="T1335" s="172" t="str">
        <f t="shared" si="104"/>
        <v>High Valued</v>
      </c>
    </row>
    <row r="1336" spans="1:20">
      <c r="A1336" s="35">
        <v>44174.636967592596</v>
      </c>
      <c r="B1336" s="36" t="s">
        <v>981</v>
      </c>
      <c r="C1336" s="37" t="s">
        <v>982</v>
      </c>
      <c r="D1336" s="37" t="s">
        <v>46</v>
      </c>
      <c r="E1336" s="37" t="s">
        <v>47</v>
      </c>
      <c r="F1336" s="37" t="s">
        <v>48</v>
      </c>
      <c r="G1336" s="37" t="s">
        <v>49</v>
      </c>
      <c r="H1336" s="37" t="s">
        <v>50</v>
      </c>
      <c r="I1336" s="38">
        <v>5</v>
      </c>
      <c r="J1336" s="38">
        <v>2160</v>
      </c>
      <c r="K1336" s="37" t="s">
        <v>42</v>
      </c>
      <c r="L1336" s="36" t="s">
        <v>941</v>
      </c>
      <c r="M1336" s="35">
        <v>44175.509247685186</v>
      </c>
      <c r="N1336" s="37" t="s">
        <v>295</v>
      </c>
      <c r="O1336" s="37" t="s">
        <v>147</v>
      </c>
      <c r="P1336" s="145">
        <f t="shared" si="101"/>
        <v>0.87228009258979</v>
      </c>
      <c r="Q1336" s="34">
        <f t="shared" si="100"/>
        <v>10800</v>
      </c>
      <c r="R1336" s="145">
        <f t="shared" si="102"/>
        <v>0.63696759259259261</v>
      </c>
      <c r="S1336" s="145">
        <f t="shared" si="103"/>
        <v>0.50924768518518515</v>
      </c>
      <c r="T1336" s="172" t="str">
        <f t="shared" si="104"/>
        <v>High Valued</v>
      </c>
    </row>
    <row r="1337" spans="1:20">
      <c r="A1337" s="35">
        <v>44173.472141203703</v>
      </c>
      <c r="B1337" s="36" t="s">
        <v>846</v>
      </c>
      <c r="C1337" s="37" t="s">
        <v>676</v>
      </c>
      <c r="D1337" s="37" t="s">
        <v>159</v>
      </c>
      <c r="E1337" s="37" t="s">
        <v>162</v>
      </c>
      <c r="F1337" s="37" t="s">
        <v>48</v>
      </c>
      <c r="G1337" s="37" t="s">
        <v>93</v>
      </c>
      <c r="H1337" s="37" t="s">
        <v>163</v>
      </c>
      <c r="I1337" s="38">
        <v>10</v>
      </c>
      <c r="J1337" s="38">
        <v>10200</v>
      </c>
      <c r="K1337" s="37" t="s">
        <v>42</v>
      </c>
      <c r="L1337" s="36" t="s">
        <v>845</v>
      </c>
      <c r="M1337" s="35">
        <v>44175.510474537034</v>
      </c>
      <c r="N1337" s="37" t="s">
        <v>295</v>
      </c>
      <c r="O1337" s="37" t="s">
        <v>464</v>
      </c>
      <c r="P1337" s="145">
        <f t="shared" si="101"/>
        <v>2.0383333333302289</v>
      </c>
      <c r="Q1337" s="34">
        <f t="shared" si="100"/>
        <v>102000</v>
      </c>
      <c r="R1337" s="145">
        <f t="shared" si="102"/>
        <v>0.47214120370370366</v>
      </c>
      <c r="S1337" s="145">
        <f t="shared" si="103"/>
        <v>0.51047453703703705</v>
      </c>
      <c r="T1337" s="172" t="str">
        <f t="shared" si="104"/>
        <v>High Valued</v>
      </c>
    </row>
    <row r="1338" spans="1:20">
      <c r="A1338" s="35">
        <v>44173.750752314816</v>
      </c>
      <c r="B1338" s="36" t="s">
        <v>953</v>
      </c>
      <c r="C1338" s="37" t="s">
        <v>954</v>
      </c>
      <c r="D1338" s="37" t="s">
        <v>46</v>
      </c>
      <c r="E1338" s="37" t="s">
        <v>47</v>
      </c>
      <c r="F1338" s="37" t="s">
        <v>48</v>
      </c>
      <c r="G1338" s="37" t="s">
        <v>49</v>
      </c>
      <c r="H1338" s="37" t="s">
        <v>50</v>
      </c>
      <c r="I1338" s="38">
        <v>13</v>
      </c>
      <c r="J1338" s="38">
        <v>2160</v>
      </c>
      <c r="K1338" s="37" t="s">
        <v>42</v>
      </c>
      <c r="L1338" s="36" t="s">
        <v>941</v>
      </c>
      <c r="M1338" s="35">
        <v>44175.548298611109</v>
      </c>
      <c r="N1338" s="37" t="s">
        <v>146</v>
      </c>
      <c r="O1338" s="37" t="s">
        <v>54</v>
      </c>
      <c r="P1338" s="145">
        <f t="shared" si="101"/>
        <v>1.7975462962931488</v>
      </c>
      <c r="Q1338" s="34">
        <f t="shared" si="100"/>
        <v>28080</v>
      </c>
      <c r="R1338" s="145">
        <f t="shared" si="102"/>
        <v>0.75075231481481486</v>
      </c>
      <c r="S1338" s="145">
        <f t="shared" si="103"/>
        <v>0.54829861111111111</v>
      </c>
      <c r="T1338" s="172" t="str">
        <f t="shared" si="104"/>
        <v>High Valued</v>
      </c>
    </row>
    <row r="1339" spans="1:20">
      <c r="A1339" s="35">
        <v>44173.750752314816</v>
      </c>
      <c r="B1339" s="36" t="s">
        <v>953</v>
      </c>
      <c r="C1339" s="37" t="s">
        <v>954</v>
      </c>
      <c r="D1339" s="37" t="s">
        <v>83</v>
      </c>
      <c r="E1339" s="37" t="s">
        <v>87</v>
      </c>
      <c r="F1339" s="37" t="s">
        <v>48</v>
      </c>
      <c r="G1339" s="37" t="s">
        <v>49</v>
      </c>
      <c r="H1339" s="37" t="s">
        <v>88</v>
      </c>
      <c r="I1339" s="38">
        <v>5</v>
      </c>
      <c r="J1339" s="38">
        <v>4250</v>
      </c>
      <c r="K1339" s="37" t="s">
        <v>42</v>
      </c>
      <c r="L1339" s="36" t="s">
        <v>941</v>
      </c>
      <c r="M1339" s="35">
        <v>44175.548298611109</v>
      </c>
      <c r="N1339" s="37" t="s">
        <v>146</v>
      </c>
      <c r="O1339" s="37" t="s">
        <v>54</v>
      </c>
      <c r="P1339" s="145">
        <f t="shared" si="101"/>
        <v>1.7975462962931488</v>
      </c>
      <c r="Q1339" s="34">
        <f t="shared" si="100"/>
        <v>21250</v>
      </c>
      <c r="R1339" s="145">
        <f t="shared" si="102"/>
        <v>0.75075231481481486</v>
      </c>
      <c r="S1339" s="145">
        <f t="shared" si="103"/>
        <v>0.54829861111111111</v>
      </c>
      <c r="T1339" s="172" t="str">
        <f t="shared" si="104"/>
        <v>High Valued</v>
      </c>
    </row>
    <row r="1340" spans="1:20">
      <c r="A1340" s="35">
        <v>44173.868761574071</v>
      </c>
      <c r="B1340" s="36" t="s">
        <v>547</v>
      </c>
      <c r="C1340" s="37" t="s">
        <v>548</v>
      </c>
      <c r="D1340" s="37" t="s">
        <v>83</v>
      </c>
      <c r="E1340" s="37" t="s">
        <v>87</v>
      </c>
      <c r="F1340" s="37" t="s">
        <v>48</v>
      </c>
      <c r="G1340" s="37" t="s">
        <v>49</v>
      </c>
      <c r="H1340" s="37" t="s">
        <v>88</v>
      </c>
      <c r="I1340" s="38">
        <v>2</v>
      </c>
      <c r="J1340" s="38">
        <v>4250</v>
      </c>
      <c r="K1340" s="37" t="s">
        <v>42</v>
      </c>
      <c r="L1340" s="36" t="s">
        <v>539</v>
      </c>
      <c r="M1340" s="35">
        <v>44175.687222222223</v>
      </c>
      <c r="N1340" s="37" t="s">
        <v>146</v>
      </c>
      <c r="O1340" s="37" t="s">
        <v>54</v>
      </c>
      <c r="P1340" s="145">
        <f t="shared" si="101"/>
        <v>1.8184606481518131</v>
      </c>
      <c r="Q1340" s="34">
        <f t="shared" si="100"/>
        <v>8500</v>
      </c>
      <c r="R1340" s="145">
        <f t="shared" si="102"/>
        <v>0.86876157407407406</v>
      </c>
      <c r="S1340" s="145">
        <f t="shared" si="103"/>
        <v>0.68722222222222218</v>
      </c>
      <c r="T1340" s="172" t="str">
        <f t="shared" si="104"/>
        <v>Lower Valued</v>
      </c>
    </row>
    <row r="1341" spans="1:20">
      <c r="A1341" s="35">
        <v>44175.576747685183</v>
      </c>
      <c r="B1341" s="36" t="s">
        <v>528</v>
      </c>
      <c r="C1341" s="37" t="s">
        <v>529</v>
      </c>
      <c r="D1341" s="37" t="s">
        <v>151</v>
      </c>
      <c r="E1341" s="37" t="s">
        <v>152</v>
      </c>
      <c r="F1341" s="37" t="s">
        <v>48</v>
      </c>
      <c r="G1341" s="37" t="s">
        <v>49</v>
      </c>
      <c r="H1341" s="37" t="s">
        <v>153</v>
      </c>
      <c r="I1341" s="38">
        <v>0.5</v>
      </c>
      <c r="J1341" s="38">
        <v>4600</v>
      </c>
      <c r="K1341" s="37" t="s">
        <v>42</v>
      </c>
      <c r="L1341" s="36" t="s">
        <v>525</v>
      </c>
      <c r="M1341" s="35">
        <v>44176.533807870372</v>
      </c>
      <c r="N1341" s="37" t="s">
        <v>146</v>
      </c>
      <c r="O1341" s="37" t="s">
        <v>147</v>
      </c>
      <c r="P1341" s="145">
        <f t="shared" si="101"/>
        <v>0.95706018518831115</v>
      </c>
      <c r="Q1341" s="34">
        <f t="shared" si="100"/>
        <v>2300</v>
      </c>
      <c r="R1341" s="145">
        <f t="shared" si="102"/>
        <v>0.57674768518518515</v>
      </c>
      <c r="S1341" s="145">
        <f t="shared" si="103"/>
        <v>0.53380787037037036</v>
      </c>
      <c r="T1341" s="172" t="str">
        <f t="shared" si="104"/>
        <v>Lower Valued</v>
      </c>
    </row>
    <row r="1342" spans="1:20">
      <c r="A1342" s="35">
        <v>44175.57675925926</v>
      </c>
      <c r="B1342" s="36" t="s">
        <v>528</v>
      </c>
      <c r="C1342" s="37" t="s">
        <v>529</v>
      </c>
      <c r="D1342" s="37" t="s">
        <v>363</v>
      </c>
      <c r="E1342" s="37" t="s">
        <v>364</v>
      </c>
      <c r="F1342" s="37" t="s">
        <v>48</v>
      </c>
      <c r="G1342" s="37" t="s">
        <v>49</v>
      </c>
      <c r="H1342" s="37" t="s">
        <v>366</v>
      </c>
      <c r="I1342" s="38">
        <v>0.5</v>
      </c>
      <c r="J1342" s="38">
        <v>4700</v>
      </c>
      <c r="K1342" s="37" t="s">
        <v>42</v>
      </c>
      <c r="L1342" s="36" t="s">
        <v>525</v>
      </c>
      <c r="M1342" s="35">
        <v>44176.533807870372</v>
      </c>
      <c r="N1342" s="37" t="s">
        <v>146</v>
      </c>
      <c r="O1342" s="37" t="s">
        <v>147</v>
      </c>
      <c r="P1342" s="145">
        <f t="shared" si="101"/>
        <v>0.9570486111115315</v>
      </c>
      <c r="Q1342" s="34">
        <f t="shared" si="100"/>
        <v>2350</v>
      </c>
      <c r="R1342" s="145">
        <f t="shared" si="102"/>
        <v>0.5767592592592593</v>
      </c>
      <c r="S1342" s="145">
        <f t="shared" si="103"/>
        <v>0.53380787037037036</v>
      </c>
      <c r="T1342" s="172" t="str">
        <f t="shared" si="104"/>
        <v>Lower Valued</v>
      </c>
    </row>
    <row r="1343" spans="1:20">
      <c r="A1343" s="35">
        <v>44176.643333333333</v>
      </c>
      <c r="B1343" s="36" t="s">
        <v>600</v>
      </c>
      <c r="C1343" s="37" t="s">
        <v>601</v>
      </c>
      <c r="D1343" s="37" t="s">
        <v>83</v>
      </c>
      <c r="E1343" s="37" t="s">
        <v>84</v>
      </c>
      <c r="F1343" s="37" t="s">
        <v>48</v>
      </c>
      <c r="G1343" s="37" t="s">
        <v>49</v>
      </c>
      <c r="H1343" s="37" t="s">
        <v>85</v>
      </c>
      <c r="I1343" s="38">
        <v>15</v>
      </c>
      <c r="J1343" s="38">
        <v>3340</v>
      </c>
      <c r="K1343" s="37" t="s">
        <v>42</v>
      </c>
      <c r="L1343" s="36" t="s">
        <v>602</v>
      </c>
      <c r="M1343" s="35">
        <v>44177.454224537039</v>
      </c>
      <c r="N1343" s="37" t="s">
        <v>146</v>
      </c>
      <c r="O1343" s="37" t="s">
        <v>54</v>
      </c>
      <c r="P1343" s="145">
        <f t="shared" si="101"/>
        <v>0.81089120370597811</v>
      </c>
      <c r="Q1343" s="34">
        <f t="shared" si="100"/>
        <v>50100</v>
      </c>
      <c r="R1343" s="145">
        <f t="shared" si="102"/>
        <v>0.64333333333333331</v>
      </c>
      <c r="S1343" s="145">
        <f t="shared" si="103"/>
        <v>0.45422453703703702</v>
      </c>
      <c r="T1343" s="172" t="str">
        <f t="shared" si="104"/>
        <v>High Valued</v>
      </c>
    </row>
    <row r="1344" spans="1:20">
      <c r="A1344" s="35">
        <v>44176.670023148145</v>
      </c>
      <c r="B1344" s="36" t="s">
        <v>929</v>
      </c>
      <c r="C1344" s="37" t="s">
        <v>930</v>
      </c>
      <c r="D1344" s="37" t="s">
        <v>83</v>
      </c>
      <c r="E1344" s="37" t="s">
        <v>87</v>
      </c>
      <c r="F1344" s="37" t="s">
        <v>48</v>
      </c>
      <c r="G1344" s="37" t="s">
        <v>49</v>
      </c>
      <c r="H1344" s="37" t="s">
        <v>88</v>
      </c>
      <c r="I1344" s="38">
        <v>1</v>
      </c>
      <c r="J1344" s="38">
        <v>4250</v>
      </c>
      <c r="K1344" s="37" t="s">
        <v>42</v>
      </c>
      <c r="L1344" s="36" t="s">
        <v>926</v>
      </c>
      <c r="M1344" s="35">
        <v>44177.464768518519</v>
      </c>
      <c r="N1344" s="37" t="s">
        <v>146</v>
      </c>
      <c r="O1344" s="37" t="s">
        <v>147</v>
      </c>
      <c r="P1344" s="145">
        <f t="shared" si="101"/>
        <v>0.79474537037458504</v>
      </c>
      <c r="Q1344" s="34">
        <f t="shared" si="100"/>
        <v>4250</v>
      </c>
      <c r="R1344" s="145">
        <f t="shared" si="102"/>
        <v>0.67002314814814812</v>
      </c>
      <c r="S1344" s="145">
        <f t="shared" si="103"/>
        <v>0.46476851851851847</v>
      </c>
      <c r="T1344" s="172" t="str">
        <f t="shared" si="104"/>
        <v>Lower Valued</v>
      </c>
    </row>
    <row r="1345" spans="1:20">
      <c r="A1345" s="35">
        <v>44176.670023148145</v>
      </c>
      <c r="B1345" s="36" t="s">
        <v>929</v>
      </c>
      <c r="C1345" s="37" t="s">
        <v>930</v>
      </c>
      <c r="D1345" s="37" t="s">
        <v>83</v>
      </c>
      <c r="E1345" s="37" t="s">
        <v>84</v>
      </c>
      <c r="F1345" s="37" t="s">
        <v>48</v>
      </c>
      <c r="G1345" s="37" t="s">
        <v>49</v>
      </c>
      <c r="H1345" s="37" t="s">
        <v>120</v>
      </c>
      <c r="I1345" s="38">
        <v>1</v>
      </c>
      <c r="J1345" s="38">
        <v>3930</v>
      </c>
      <c r="K1345" s="37" t="s">
        <v>42</v>
      </c>
      <c r="L1345" s="36" t="s">
        <v>926</v>
      </c>
      <c r="M1345" s="35">
        <v>44177.464768518519</v>
      </c>
      <c r="N1345" s="37" t="s">
        <v>146</v>
      </c>
      <c r="O1345" s="37" t="s">
        <v>147</v>
      </c>
      <c r="P1345" s="145">
        <f t="shared" si="101"/>
        <v>0.79474537037458504</v>
      </c>
      <c r="Q1345" s="34">
        <f t="shared" si="100"/>
        <v>3930</v>
      </c>
      <c r="R1345" s="145">
        <f t="shared" si="102"/>
        <v>0.67002314814814812</v>
      </c>
      <c r="S1345" s="145">
        <f t="shared" si="103"/>
        <v>0.46476851851851847</v>
      </c>
      <c r="T1345" s="172" t="str">
        <f t="shared" si="104"/>
        <v>Lower Valued</v>
      </c>
    </row>
    <row r="1346" spans="1:20">
      <c r="A1346" s="35">
        <v>44176.670023148145</v>
      </c>
      <c r="B1346" s="36" t="s">
        <v>929</v>
      </c>
      <c r="C1346" s="37" t="s">
        <v>930</v>
      </c>
      <c r="D1346" s="37" t="s">
        <v>83</v>
      </c>
      <c r="E1346" s="37" t="s">
        <v>84</v>
      </c>
      <c r="F1346" s="37" t="s">
        <v>48</v>
      </c>
      <c r="G1346" s="37" t="s">
        <v>49</v>
      </c>
      <c r="H1346" s="37" t="s">
        <v>453</v>
      </c>
      <c r="I1346" s="38">
        <v>2</v>
      </c>
      <c r="J1346" s="38">
        <v>1830</v>
      </c>
      <c r="K1346" s="37" t="s">
        <v>42</v>
      </c>
      <c r="L1346" s="36" t="s">
        <v>926</v>
      </c>
      <c r="M1346" s="35">
        <v>44177.464768518519</v>
      </c>
      <c r="N1346" s="37" t="s">
        <v>146</v>
      </c>
      <c r="O1346" s="37" t="s">
        <v>147</v>
      </c>
      <c r="P1346" s="145">
        <f t="shared" si="101"/>
        <v>0.79474537037458504</v>
      </c>
      <c r="Q1346" s="34">
        <f t="shared" ref="Q1346:Q1409" si="105">J1346*I1346</f>
        <v>3660</v>
      </c>
      <c r="R1346" s="145">
        <f t="shared" si="102"/>
        <v>0.67002314814814812</v>
      </c>
      <c r="S1346" s="145">
        <f t="shared" si="103"/>
        <v>0.46476851851851847</v>
      </c>
      <c r="T1346" s="172" t="str">
        <f t="shared" si="104"/>
        <v>Lower Valued</v>
      </c>
    </row>
    <row r="1347" spans="1:20">
      <c r="A1347" s="35">
        <v>44176.434930555559</v>
      </c>
      <c r="B1347" s="36" t="s">
        <v>1239</v>
      </c>
      <c r="C1347" s="37" t="s">
        <v>1237</v>
      </c>
      <c r="D1347" s="37" t="s">
        <v>232</v>
      </c>
      <c r="E1347" s="37" t="s">
        <v>233</v>
      </c>
      <c r="F1347" s="37" t="s">
        <v>48</v>
      </c>
      <c r="G1347" s="37" t="s">
        <v>93</v>
      </c>
      <c r="H1347" s="37" t="s">
        <v>348</v>
      </c>
      <c r="I1347" s="38">
        <v>1</v>
      </c>
      <c r="J1347" s="38">
        <v>3980</v>
      </c>
      <c r="K1347" s="37" t="s">
        <v>42</v>
      </c>
      <c r="L1347" s="36" t="s">
        <v>1238</v>
      </c>
      <c r="M1347" s="35">
        <v>44177.500891203701</v>
      </c>
      <c r="N1347" s="37" t="s">
        <v>146</v>
      </c>
      <c r="O1347" s="37" t="s">
        <v>54</v>
      </c>
      <c r="P1347" s="145">
        <f t="shared" ref="P1347:P1410" si="106">IF(M1347="","00:00:00",M1347-A1347)</f>
        <v>1.0659606481422088</v>
      </c>
      <c r="Q1347" s="34">
        <f t="shared" si="105"/>
        <v>3980</v>
      </c>
      <c r="R1347" s="145">
        <f t="shared" ref="R1347:R1410" si="107">TIMEVALUE(TEXT(A1347,"HH:MM:SS"))</f>
        <v>0.43493055555555554</v>
      </c>
      <c r="S1347" s="145">
        <f t="shared" ref="S1347:S1410" si="108">IF(M1347="","-",TIMEVALUE(TEXT(M1347,"HH:MM:SS")))</f>
        <v>0.50089120370370377</v>
      </c>
      <c r="T1347" s="172" t="str">
        <f t="shared" ref="T1347:T1410" si="109">IF(Q1347 &gt; 10000, "High Valued", "Lower Valued")</f>
        <v>Lower Valued</v>
      </c>
    </row>
    <row r="1348" spans="1:20">
      <c r="A1348" s="35">
        <v>44176.434930555559</v>
      </c>
      <c r="B1348" s="36" t="s">
        <v>1239</v>
      </c>
      <c r="C1348" s="37" t="s">
        <v>1237</v>
      </c>
      <c r="D1348" s="37" t="s">
        <v>83</v>
      </c>
      <c r="E1348" s="37" t="s">
        <v>84</v>
      </c>
      <c r="F1348" s="37" t="s">
        <v>48</v>
      </c>
      <c r="G1348" s="37" t="s">
        <v>49</v>
      </c>
      <c r="H1348" s="37" t="s">
        <v>453</v>
      </c>
      <c r="I1348" s="38">
        <v>1</v>
      </c>
      <c r="J1348" s="38">
        <v>1830</v>
      </c>
      <c r="K1348" s="37" t="s">
        <v>42</v>
      </c>
      <c r="L1348" s="36" t="s">
        <v>1238</v>
      </c>
      <c r="M1348" s="35">
        <v>44177.500891203701</v>
      </c>
      <c r="N1348" s="37" t="s">
        <v>146</v>
      </c>
      <c r="O1348" s="37" t="s">
        <v>54</v>
      </c>
      <c r="P1348" s="145">
        <f t="shared" si="106"/>
        <v>1.0659606481422088</v>
      </c>
      <c r="Q1348" s="34">
        <f t="shared" si="105"/>
        <v>1830</v>
      </c>
      <c r="R1348" s="145">
        <f t="shared" si="107"/>
        <v>0.43493055555555554</v>
      </c>
      <c r="S1348" s="145">
        <f t="shared" si="108"/>
        <v>0.50089120370370377</v>
      </c>
      <c r="T1348" s="172" t="str">
        <f t="shared" si="109"/>
        <v>Lower Valued</v>
      </c>
    </row>
    <row r="1349" spans="1:20">
      <c r="A1349" s="35">
        <v>44176.434930555559</v>
      </c>
      <c r="B1349" s="36" t="s">
        <v>1239</v>
      </c>
      <c r="C1349" s="37" t="s">
        <v>1237</v>
      </c>
      <c r="D1349" s="37" t="s">
        <v>151</v>
      </c>
      <c r="E1349" s="37" t="s">
        <v>152</v>
      </c>
      <c r="F1349" s="37" t="s">
        <v>48</v>
      </c>
      <c r="G1349" s="37" t="s">
        <v>49</v>
      </c>
      <c r="H1349" s="37" t="s">
        <v>153</v>
      </c>
      <c r="I1349" s="38">
        <v>1</v>
      </c>
      <c r="J1349" s="38">
        <v>4600</v>
      </c>
      <c r="K1349" s="37" t="s">
        <v>42</v>
      </c>
      <c r="L1349" s="36" t="s">
        <v>1238</v>
      </c>
      <c r="M1349" s="35">
        <v>44177.500891203701</v>
      </c>
      <c r="N1349" s="37" t="s">
        <v>146</v>
      </c>
      <c r="O1349" s="37" t="s">
        <v>54</v>
      </c>
      <c r="P1349" s="145">
        <f t="shared" si="106"/>
        <v>1.0659606481422088</v>
      </c>
      <c r="Q1349" s="34">
        <f t="shared" si="105"/>
        <v>4600</v>
      </c>
      <c r="R1349" s="145">
        <f t="shared" si="107"/>
        <v>0.43493055555555554</v>
      </c>
      <c r="S1349" s="145">
        <f t="shared" si="108"/>
        <v>0.50089120370370377</v>
      </c>
      <c r="T1349" s="172" t="str">
        <f t="shared" si="109"/>
        <v>Lower Valued</v>
      </c>
    </row>
    <row r="1350" spans="1:20">
      <c r="A1350" s="35">
        <v>44176.434930555559</v>
      </c>
      <c r="B1350" s="36" t="s">
        <v>1239</v>
      </c>
      <c r="C1350" s="37" t="s">
        <v>1237</v>
      </c>
      <c r="D1350" s="37" t="s">
        <v>159</v>
      </c>
      <c r="E1350" s="37" t="s">
        <v>160</v>
      </c>
      <c r="F1350" s="37" t="s">
        <v>48</v>
      </c>
      <c r="G1350" s="37" t="s">
        <v>93</v>
      </c>
      <c r="H1350" s="37" t="s">
        <v>161</v>
      </c>
      <c r="I1350" s="38">
        <v>1</v>
      </c>
      <c r="J1350" s="38">
        <v>4100</v>
      </c>
      <c r="K1350" s="37" t="s">
        <v>42</v>
      </c>
      <c r="L1350" s="36" t="s">
        <v>1238</v>
      </c>
      <c r="M1350" s="35">
        <v>44177.500891203701</v>
      </c>
      <c r="N1350" s="37" t="s">
        <v>146</v>
      </c>
      <c r="O1350" s="37" t="s">
        <v>54</v>
      </c>
      <c r="P1350" s="145">
        <f t="shared" si="106"/>
        <v>1.0659606481422088</v>
      </c>
      <c r="Q1350" s="34">
        <f t="shared" si="105"/>
        <v>4100</v>
      </c>
      <c r="R1350" s="145">
        <f t="shared" si="107"/>
        <v>0.43493055555555554</v>
      </c>
      <c r="S1350" s="145">
        <f t="shared" si="108"/>
        <v>0.50089120370370377</v>
      </c>
      <c r="T1350" s="172" t="str">
        <f t="shared" si="109"/>
        <v>Lower Valued</v>
      </c>
    </row>
    <row r="1351" spans="1:20">
      <c r="A1351" s="35">
        <v>44176.434930555559</v>
      </c>
      <c r="B1351" s="36" t="s">
        <v>1239</v>
      </c>
      <c r="C1351" s="37" t="s">
        <v>1237</v>
      </c>
      <c r="D1351" s="37" t="s">
        <v>46</v>
      </c>
      <c r="E1351" s="37" t="s">
        <v>47</v>
      </c>
      <c r="F1351" s="37" t="s">
        <v>48</v>
      </c>
      <c r="G1351" s="37" t="s">
        <v>49</v>
      </c>
      <c r="H1351" s="37" t="s">
        <v>50</v>
      </c>
      <c r="I1351" s="38">
        <v>2</v>
      </c>
      <c r="J1351" s="38">
        <v>2160</v>
      </c>
      <c r="K1351" s="37" t="s">
        <v>42</v>
      </c>
      <c r="L1351" s="36" t="s">
        <v>1238</v>
      </c>
      <c r="M1351" s="35">
        <v>44177.500891203701</v>
      </c>
      <c r="N1351" s="37" t="s">
        <v>146</v>
      </c>
      <c r="O1351" s="37" t="s">
        <v>54</v>
      </c>
      <c r="P1351" s="145">
        <f t="shared" si="106"/>
        <v>1.0659606481422088</v>
      </c>
      <c r="Q1351" s="34">
        <f t="shared" si="105"/>
        <v>4320</v>
      </c>
      <c r="R1351" s="145">
        <f t="shared" si="107"/>
        <v>0.43493055555555554</v>
      </c>
      <c r="S1351" s="145">
        <f t="shared" si="108"/>
        <v>0.50089120370370377</v>
      </c>
      <c r="T1351" s="172" t="str">
        <f t="shared" si="109"/>
        <v>Lower Valued</v>
      </c>
    </row>
    <row r="1352" spans="1:20">
      <c r="A1352" s="35">
        <v>44176.745879629627</v>
      </c>
      <c r="B1352" s="36" t="s">
        <v>1201</v>
      </c>
      <c r="C1352" s="37" t="s">
        <v>1202</v>
      </c>
      <c r="D1352" s="37" t="s">
        <v>46</v>
      </c>
      <c r="E1352" s="37" t="s">
        <v>92</v>
      </c>
      <c r="F1352" s="37" t="s">
        <v>48</v>
      </c>
      <c r="G1352" s="37" t="s">
        <v>93</v>
      </c>
      <c r="H1352" s="37" t="s">
        <v>116</v>
      </c>
      <c r="I1352" s="38">
        <v>1</v>
      </c>
      <c r="J1352" s="38">
        <v>19500</v>
      </c>
      <c r="K1352" s="37" t="s">
        <v>42</v>
      </c>
      <c r="L1352" s="36" t="s">
        <v>1200</v>
      </c>
      <c r="M1352" s="35">
        <v>44177.537951388891</v>
      </c>
      <c r="N1352" s="37" t="s">
        <v>431</v>
      </c>
      <c r="O1352" s="37" t="s">
        <v>147</v>
      </c>
      <c r="P1352" s="145">
        <f t="shared" si="106"/>
        <v>0.79207175926421769</v>
      </c>
      <c r="Q1352" s="34">
        <f t="shared" si="105"/>
        <v>19500</v>
      </c>
      <c r="R1352" s="145">
        <f t="shared" si="107"/>
        <v>0.74587962962962961</v>
      </c>
      <c r="S1352" s="145">
        <f t="shared" si="108"/>
        <v>0.53795138888888883</v>
      </c>
      <c r="T1352" s="172" t="str">
        <f t="shared" si="109"/>
        <v>High Valued</v>
      </c>
    </row>
    <row r="1353" spans="1:20">
      <c r="A1353" s="35">
        <v>44176.485659722224</v>
      </c>
      <c r="B1353" s="36" t="s">
        <v>253</v>
      </c>
      <c r="C1353" s="37" t="s">
        <v>254</v>
      </c>
      <c r="D1353" s="37" t="s">
        <v>140</v>
      </c>
      <c r="E1353" s="37" t="s">
        <v>255</v>
      </c>
      <c r="F1353" s="37" t="s">
        <v>48</v>
      </c>
      <c r="G1353" s="37" t="s">
        <v>57</v>
      </c>
      <c r="H1353" s="37" t="s">
        <v>256</v>
      </c>
      <c r="I1353" s="38">
        <v>5</v>
      </c>
      <c r="J1353" s="38">
        <v>6300</v>
      </c>
      <c r="K1353" s="37" t="s">
        <v>42</v>
      </c>
      <c r="L1353" s="36" t="s">
        <v>190</v>
      </c>
      <c r="M1353" s="35">
        <v>44177.669328703705</v>
      </c>
      <c r="N1353" s="37" t="s">
        <v>146</v>
      </c>
      <c r="O1353" s="37" t="s">
        <v>147</v>
      </c>
      <c r="P1353" s="145">
        <f t="shared" si="106"/>
        <v>1.1836689814808778</v>
      </c>
      <c r="Q1353" s="34">
        <f t="shared" si="105"/>
        <v>31500</v>
      </c>
      <c r="R1353" s="145">
        <f t="shared" si="107"/>
        <v>0.48565972222222226</v>
      </c>
      <c r="S1353" s="145">
        <f t="shared" si="108"/>
        <v>0.66932870370370379</v>
      </c>
      <c r="T1353" s="172" t="str">
        <f t="shared" si="109"/>
        <v>High Valued</v>
      </c>
    </row>
    <row r="1354" spans="1:20">
      <c r="A1354" s="35">
        <v>44176.574861111112</v>
      </c>
      <c r="B1354" s="36" t="s">
        <v>1134</v>
      </c>
      <c r="C1354" s="37" t="s">
        <v>99</v>
      </c>
      <c r="D1354" s="37" t="s">
        <v>447</v>
      </c>
      <c r="E1354" s="37" t="s">
        <v>448</v>
      </c>
      <c r="F1354" s="37" t="s">
        <v>48</v>
      </c>
      <c r="G1354" s="37" t="s">
        <v>49</v>
      </c>
      <c r="H1354" s="37" t="s">
        <v>449</v>
      </c>
      <c r="I1354" s="38">
        <v>10</v>
      </c>
      <c r="J1354" s="38">
        <v>14300</v>
      </c>
      <c r="K1354" s="37" t="s">
        <v>42</v>
      </c>
      <c r="L1354" s="36" t="s">
        <v>1132</v>
      </c>
      <c r="M1354" s="35">
        <v>44177.677662037036</v>
      </c>
      <c r="N1354" s="37" t="s">
        <v>146</v>
      </c>
      <c r="O1354" s="37" t="s">
        <v>147</v>
      </c>
      <c r="P1354" s="145">
        <f t="shared" si="106"/>
        <v>1.1028009259243845</v>
      </c>
      <c r="Q1354" s="34">
        <f t="shared" si="105"/>
        <v>143000</v>
      </c>
      <c r="R1354" s="145">
        <f t="shared" si="107"/>
        <v>0.57486111111111116</v>
      </c>
      <c r="S1354" s="145">
        <f t="shared" si="108"/>
        <v>0.67766203703703709</v>
      </c>
      <c r="T1354" s="172" t="str">
        <f t="shared" si="109"/>
        <v>High Valued</v>
      </c>
    </row>
    <row r="1355" spans="1:20">
      <c r="A1355" s="35">
        <v>44176.650520833333</v>
      </c>
      <c r="B1355" s="36" t="s">
        <v>747</v>
      </c>
      <c r="C1355" s="37" t="s">
        <v>748</v>
      </c>
      <c r="D1355" s="37" t="s">
        <v>46</v>
      </c>
      <c r="E1355" s="37" t="s">
        <v>47</v>
      </c>
      <c r="F1355" s="37" t="s">
        <v>48</v>
      </c>
      <c r="G1355" s="37" t="s">
        <v>49</v>
      </c>
      <c r="H1355" s="37" t="s">
        <v>50</v>
      </c>
      <c r="I1355" s="38">
        <v>5</v>
      </c>
      <c r="J1355" s="38">
        <v>2160</v>
      </c>
      <c r="K1355" s="37" t="s">
        <v>42</v>
      </c>
      <c r="L1355" s="36" t="s">
        <v>749</v>
      </c>
      <c r="M1355" s="35">
        <v>44178.569953703707</v>
      </c>
      <c r="N1355" s="37" t="s">
        <v>146</v>
      </c>
      <c r="O1355" s="37" t="s">
        <v>54</v>
      </c>
      <c r="P1355" s="145">
        <f t="shared" si="106"/>
        <v>1.919432870374294</v>
      </c>
      <c r="Q1355" s="34">
        <f t="shared" si="105"/>
        <v>10800</v>
      </c>
      <c r="R1355" s="145">
        <f t="shared" si="107"/>
        <v>0.65052083333333333</v>
      </c>
      <c r="S1355" s="145">
        <f t="shared" si="108"/>
        <v>0.56995370370370368</v>
      </c>
      <c r="T1355" s="172" t="str">
        <f t="shared" si="109"/>
        <v>High Valued</v>
      </c>
    </row>
    <row r="1356" spans="1:20">
      <c r="A1356" s="35">
        <v>44176.650520833333</v>
      </c>
      <c r="B1356" s="36" t="s">
        <v>747</v>
      </c>
      <c r="C1356" s="37" t="s">
        <v>748</v>
      </c>
      <c r="D1356" s="37" t="s">
        <v>83</v>
      </c>
      <c r="E1356" s="37" t="s">
        <v>84</v>
      </c>
      <c r="F1356" s="37" t="s">
        <v>48</v>
      </c>
      <c r="G1356" s="37" t="s">
        <v>49</v>
      </c>
      <c r="H1356" s="37" t="s">
        <v>120</v>
      </c>
      <c r="I1356" s="38">
        <v>2.75</v>
      </c>
      <c r="J1356" s="38">
        <v>3930</v>
      </c>
      <c r="K1356" s="37" t="s">
        <v>42</v>
      </c>
      <c r="L1356" s="36" t="s">
        <v>749</v>
      </c>
      <c r="M1356" s="35">
        <v>44178.569953703707</v>
      </c>
      <c r="N1356" s="37" t="s">
        <v>146</v>
      </c>
      <c r="O1356" s="37" t="s">
        <v>54</v>
      </c>
      <c r="P1356" s="145">
        <f t="shared" si="106"/>
        <v>1.919432870374294</v>
      </c>
      <c r="Q1356" s="34">
        <f t="shared" si="105"/>
        <v>10807.5</v>
      </c>
      <c r="R1356" s="145">
        <f t="shared" si="107"/>
        <v>0.65052083333333333</v>
      </c>
      <c r="S1356" s="145">
        <f t="shared" si="108"/>
        <v>0.56995370370370368</v>
      </c>
      <c r="T1356" s="172" t="str">
        <f t="shared" si="109"/>
        <v>High Valued</v>
      </c>
    </row>
    <row r="1357" spans="1:20">
      <c r="A1357" s="35">
        <v>44177.52952546296</v>
      </c>
      <c r="B1357" s="36" t="s">
        <v>1242</v>
      </c>
      <c r="C1357" s="37" t="s">
        <v>302</v>
      </c>
      <c r="D1357" s="37" t="s">
        <v>83</v>
      </c>
      <c r="E1357" s="37" t="s">
        <v>87</v>
      </c>
      <c r="F1357" s="37" t="s">
        <v>48</v>
      </c>
      <c r="G1357" s="37" t="s">
        <v>49</v>
      </c>
      <c r="H1357" s="37" t="s">
        <v>88</v>
      </c>
      <c r="I1357" s="38">
        <v>2</v>
      </c>
      <c r="J1357" s="38">
        <v>4250</v>
      </c>
      <c r="K1357" s="37" t="s">
        <v>42</v>
      </c>
      <c r="L1357" s="36" t="s">
        <v>1238</v>
      </c>
      <c r="M1357" s="35">
        <v>44179.433692129627</v>
      </c>
      <c r="N1357" s="37" t="s">
        <v>295</v>
      </c>
      <c r="O1357" s="37" t="s">
        <v>147</v>
      </c>
      <c r="P1357" s="145">
        <f t="shared" si="106"/>
        <v>1.9041666666671517</v>
      </c>
      <c r="Q1357" s="34">
        <f t="shared" si="105"/>
        <v>8500</v>
      </c>
      <c r="R1357" s="145">
        <f t="shared" si="107"/>
        <v>0.52952546296296299</v>
      </c>
      <c r="S1357" s="145">
        <f t="shared" si="108"/>
        <v>0.43369212962962966</v>
      </c>
      <c r="T1357" s="172" t="str">
        <f t="shared" si="109"/>
        <v>Lower Valued</v>
      </c>
    </row>
    <row r="1358" spans="1:20">
      <c r="A1358" s="35">
        <v>44178.725624999999</v>
      </c>
      <c r="B1358" s="36" t="s">
        <v>1032</v>
      </c>
      <c r="C1358" s="37" t="s">
        <v>1033</v>
      </c>
      <c r="D1358" s="37" t="s">
        <v>151</v>
      </c>
      <c r="E1358" s="37" t="s">
        <v>152</v>
      </c>
      <c r="F1358" s="37" t="s">
        <v>48</v>
      </c>
      <c r="G1358" s="37" t="s">
        <v>49</v>
      </c>
      <c r="H1358" s="37" t="s">
        <v>153</v>
      </c>
      <c r="I1358" s="38">
        <v>5</v>
      </c>
      <c r="J1358" s="38">
        <v>4600</v>
      </c>
      <c r="K1358" s="37" t="s">
        <v>42</v>
      </c>
      <c r="L1358" s="36" t="s">
        <v>1024</v>
      </c>
      <c r="M1358" s="35">
        <v>44179.445185185185</v>
      </c>
      <c r="N1358" s="37" t="s">
        <v>146</v>
      </c>
      <c r="O1358" s="37" t="s">
        <v>147</v>
      </c>
      <c r="P1358" s="145">
        <f t="shared" si="106"/>
        <v>0.71956018518540077</v>
      </c>
      <c r="Q1358" s="34">
        <f t="shared" si="105"/>
        <v>23000</v>
      </c>
      <c r="R1358" s="145">
        <f t="shared" si="107"/>
        <v>0.72562499999999996</v>
      </c>
      <c r="S1358" s="145">
        <f t="shared" si="108"/>
        <v>0.44518518518518518</v>
      </c>
      <c r="T1358" s="172" t="str">
        <f t="shared" si="109"/>
        <v>High Valued</v>
      </c>
    </row>
    <row r="1359" spans="1:20">
      <c r="A1359" s="35">
        <v>44177.395960648151</v>
      </c>
      <c r="B1359" s="36" t="s">
        <v>1253</v>
      </c>
      <c r="C1359" s="37" t="s">
        <v>1254</v>
      </c>
      <c r="D1359" s="37" t="s">
        <v>447</v>
      </c>
      <c r="E1359" s="37" t="s">
        <v>448</v>
      </c>
      <c r="F1359" s="37" t="s">
        <v>48</v>
      </c>
      <c r="G1359" s="37" t="s">
        <v>49</v>
      </c>
      <c r="H1359" s="37" t="s">
        <v>449</v>
      </c>
      <c r="I1359" s="38">
        <v>1</v>
      </c>
      <c r="J1359" s="38">
        <v>14300</v>
      </c>
      <c r="K1359" s="37" t="s">
        <v>42</v>
      </c>
      <c r="L1359" s="36" t="s">
        <v>1247</v>
      </c>
      <c r="M1359" s="35">
        <v>44179.53396990741</v>
      </c>
      <c r="N1359" s="37" t="s">
        <v>146</v>
      </c>
      <c r="O1359" s="37" t="s">
        <v>147</v>
      </c>
      <c r="P1359" s="145">
        <f t="shared" si="106"/>
        <v>2.138009259258979</v>
      </c>
      <c r="Q1359" s="34">
        <f t="shared" si="105"/>
        <v>14300</v>
      </c>
      <c r="R1359" s="145">
        <f t="shared" si="107"/>
        <v>0.39596064814814813</v>
      </c>
      <c r="S1359" s="145">
        <f t="shared" si="108"/>
        <v>0.53396990740740746</v>
      </c>
      <c r="T1359" s="172" t="str">
        <f t="shared" si="109"/>
        <v>High Valued</v>
      </c>
    </row>
    <row r="1360" spans="1:20">
      <c r="A1360" s="35">
        <v>44178.746053240742</v>
      </c>
      <c r="B1360" s="36" t="s">
        <v>892</v>
      </c>
      <c r="C1360" s="37" t="s">
        <v>893</v>
      </c>
      <c r="D1360" s="37" t="s">
        <v>83</v>
      </c>
      <c r="E1360" s="37" t="s">
        <v>87</v>
      </c>
      <c r="F1360" s="37" t="s">
        <v>48</v>
      </c>
      <c r="G1360" s="37" t="s">
        <v>49</v>
      </c>
      <c r="H1360" s="37" t="s">
        <v>88</v>
      </c>
      <c r="I1360" s="38">
        <v>1</v>
      </c>
      <c r="J1360" s="38">
        <v>4250</v>
      </c>
      <c r="K1360" s="37" t="s">
        <v>42</v>
      </c>
      <c r="L1360" s="36" t="s">
        <v>882</v>
      </c>
      <c r="M1360" s="35">
        <v>44179.659768518519</v>
      </c>
      <c r="N1360" s="37" t="s">
        <v>146</v>
      </c>
      <c r="O1360" s="37" t="s">
        <v>147</v>
      </c>
      <c r="P1360" s="145">
        <f t="shared" si="106"/>
        <v>0.91371527777664596</v>
      </c>
      <c r="Q1360" s="34">
        <f t="shared" si="105"/>
        <v>4250</v>
      </c>
      <c r="R1360" s="145">
        <f t="shared" si="107"/>
        <v>0.74605324074074064</v>
      </c>
      <c r="S1360" s="145">
        <f t="shared" si="108"/>
        <v>0.65976851851851859</v>
      </c>
      <c r="T1360" s="172" t="str">
        <f t="shared" si="109"/>
        <v>Lower Valued</v>
      </c>
    </row>
    <row r="1361" spans="1:20">
      <c r="A1361" s="35">
        <v>44177.416342592594</v>
      </c>
      <c r="B1361" s="36" t="s">
        <v>1195</v>
      </c>
      <c r="C1361" s="37" t="s">
        <v>529</v>
      </c>
      <c r="D1361" s="37" t="s">
        <v>83</v>
      </c>
      <c r="E1361" s="37" t="s">
        <v>84</v>
      </c>
      <c r="F1361" s="37" t="s">
        <v>48</v>
      </c>
      <c r="G1361" s="37" t="s">
        <v>49</v>
      </c>
      <c r="H1361" s="37" t="s">
        <v>120</v>
      </c>
      <c r="I1361" s="38">
        <v>1</v>
      </c>
      <c r="J1361" s="38">
        <v>3930</v>
      </c>
      <c r="K1361" s="37" t="s">
        <v>42</v>
      </c>
      <c r="L1361" s="36" t="s">
        <v>1194</v>
      </c>
      <c r="M1361" s="35">
        <v>44179.686759259261</v>
      </c>
      <c r="N1361" s="37" t="s">
        <v>146</v>
      </c>
      <c r="O1361" s="37" t="s">
        <v>147</v>
      </c>
      <c r="P1361" s="145">
        <f t="shared" si="106"/>
        <v>2.2704166666662786</v>
      </c>
      <c r="Q1361" s="34">
        <f t="shared" si="105"/>
        <v>3930</v>
      </c>
      <c r="R1361" s="145">
        <f t="shared" si="107"/>
        <v>0.4163425925925926</v>
      </c>
      <c r="S1361" s="145">
        <f t="shared" si="108"/>
        <v>0.68675925925925929</v>
      </c>
      <c r="T1361" s="172" t="str">
        <f t="shared" si="109"/>
        <v>Lower Valued</v>
      </c>
    </row>
    <row r="1362" spans="1:20">
      <c r="A1362" s="35">
        <v>44177.416354166664</v>
      </c>
      <c r="B1362" s="36" t="s">
        <v>1195</v>
      </c>
      <c r="C1362" s="37" t="s">
        <v>529</v>
      </c>
      <c r="D1362" s="37" t="s">
        <v>151</v>
      </c>
      <c r="E1362" s="37" t="s">
        <v>152</v>
      </c>
      <c r="F1362" s="37" t="s">
        <v>48</v>
      </c>
      <c r="G1362" s="37" t="s">
        <v>49</v>
      </c>
      <c r="H1362" s="37" t="s">
        <v>153</v>
      </c>
      <c r="I1362" s="38">
        <v>1</v>
      </c>
      <c r="J1362" s="38">
        <v>4600</v>
      </c>
      <c r="K1362" s="37" t="s">
        <v>42</v>
      </c>
      <c r="L1362" s="36" t="s">
        <v>1194</v>
      </c>
      <c r="M1362" s="35">
        <v>44179.686759259261</v>
      </c>
      <c r="N1362" s="37" t="s">
        <v>146</v>
      </c>
      <c r="O1362" s="37" t="s">
        <v>147</v>
      </c>
      <c r="P1362" s="145">
        <f t="shared" si="106"/>
        <v>2.2704050925967749</v>
      </c>
      <c r="Q1362" s="34">
        <f t="shared" si="105"/>
        <v>4600</v>
      </c>
      <c r="R1362" s="145">
        <f t="shared" si="107"/>
        <v>0.41635416666666664</v>
      </c>
      <c r="S1362" s="145">
        <f t="shared" si="108"/>
        <v>0.68675925925925929</v>
      </c>
      <c r="T1362" s="172" t="str">
        <f t="shared" si="109"/>
        <v>Lower Valued</v>
      </c>
    </row>
    <row r="1363" spans="1:20">
      <c r="A1363" s="35">
        <v>44178.624444444446</v>
      </c>
      <c r="B1363" s="36" t="s">
        <v>635</v>
      </c>
      <c r="C1363" s="37" t="s">
        <v>636</v>
      </c>
      <c r="D1363" s="37" t="s">
        <v>83</v>
      </c>
      <c r="E1363" s="37" t="s">
        <v>84</v>
      </c>
      <c r="F1363" s="37" t="s">
        <v>48</v>
      </c>
      <c r="G1363" s="37" t="s">
        <v>49</v>
      </c>
      <c r="H1363" s="37" t="s">
        <v>85</v>
      </c>
      <c r="I1363" s="38">
        <v>9</v>
      </c>
      <c r="J1363" s="38">
        <v>3340</v>
      </c>
      <c r="K1363" s="37" t="s">
        <v>42</v>
      </c>
      <c r="L1363" s="36" t="s">
        <v>634</v>
      </c>
      <c r="M1363" s="35">
        <v>44179.692650462966</v>
      </c>
      <c r="N1363" s="37" t="s">
        <v>146</v>
      </c>
      <c r="O1363" s="37" t="s">
        <v>464</v>
      </c>
      <c r="P1363" s="145">
        <f t="shared" si="106"/>
        <v>1.0682060185208684</v>
      </c>
      <c r="Q1363" s="34">
        <f t="shared" si="105"/>
        <v>30060</v>
      </c>
      <c r="R1363" s="145">
        <f t="shared" si="107"/>
        <v>0.62444444444444447</v>
      </c>
      <c r="S1363" s="145">
        <f t="shared" si="108"/>
        <v>0.69265046296296295</v>
      </c>
      <c r="T1363" s="172" t="str">
        <f t="shared" si="109"/>
        <v>High Valued</v>
      </c>
    </row>
    <row r="1364" spans="1:20">
      <c r="A1364" s="35">
        <v>44177.471435185187</v>
      </c>
      <c r="B1364" s="36" t="s">
        <v>793</v>
      </c>
      <c r="C1364" s="37" t="s">
        <v>794</v>
      </c>
      <c r="D1364" s="37" t="s">
        <v>83</v>
      </c>
      <c r="E1364" s="37" t="s">
        <v>87</v>
      </c>
      <c r="F1364" s="37" t="s">
        <v>48</v>
      </c>
      <c r="G1364" s="37" t="s">
        <v>49</v>
      </c>
      <c r="H1364" s="37" t="s">
        <v>88</v>
      </c>
      <c r="I1364" s="38">
        <v>1</v>
      </c>
      <c r="J1364" s="38">
        <v>4250</v>
      </c>
      <c r="K1364" s="37" t="s">
        <v>42</v>
      </c>
      <c r="L1364" s="36" t="s">
        <v>795</v>
      </c>
      <c r="M1364" s="35">
        <v>44179.738310185188</v>
      </c>
      <c r="N1364" s="37" t="s">
        <v>146</v>
      </c>
      <c r="O1364" s="37" t="s">
        <v>54</v>
      </c>
      <c r="P1364" s="145">
        <f t="shared" si="106"/>
        <v>2.2668750000011642</v>
      </c>
      <c r="Q1364" s="34">
        <f t="shared" si="105"/>
        <v>4250</v>
      </c>
      <c r="R1364" s="145">
        <f t="shared" si="107"/>
        <v>0.47143518518518518</v>
      </c>
      <c r="S1364" s="145">
        <f t="shared" si="108"/>
        <v>0.73831018518518521</v>
      </c>
      <c r="T1364" s="172" t="str">
        <f t="shared" si="109"/>
        <v>Lower Valued</v>
      </c>
    </row>
    <row r="1365" spans="1:20">
      <c r="A1365" s="35">
        <v>44177.448379629626</v>
      </c>
      <c r="B1365" s="36" t="s">
        <v>570</v>
      </c>
      <c r="C1365" s="37" t="s">
        <v>571</v>
      </c>
      <c r="D1365" s="37" t="s">
        <v>83</v>
      </c>
      <c r="E1365" s="37" t="s">
        <v>84</v>
      </c>
      <c r="F1365" s="37" t="s">
        <v>48</v>
      </c>
      <c r="G1365" s="37" t="s">
        <v>49</v>
      </c>
      <c r="H1365" s="37" t="s">
        <v>85</v>
      </c>
      <c r="I1365" s="38">
        <v>3</v>
      </c>
      <c r="J1365" s="38">
        <v>3340</v>
      </c>
      <c r="K1365" s="37" t="s">
        <v>42</v>
      </c>
      <c r="L1365" s="36" t="s">
        <v>562</v>
      </c>
      <c r="M1365" s="35">
        <v>44179.753819444442</v>
      </c>
      <c r="N1365" s="37" t="s">
        <v>146</v>
      </c>
      <c r="O1365" s="37" t="s">
        <v>147</v>
      </c>
      <c r="P1365" s="145">
        <f t="shared" si="106"/>
        <v>2.3054398148160544</v>
      </c>
      <c r="Q1365" s="34">
        <f t="shared" si="105"/>
        <v>10020</v>
      </c>
      <c r="R1365" s="145">
        <f t="shared" si="107"/>
        <v>0.44837962962962963</v>
      </c>
      <c r="S1365" s="145">
        <f t="shared" si="108"/>
        <v>0.75381944444444438</v>
      </c>
      <c r="T1365" s="172" t="str">
        <f t="shared" si="109"/>
        <v>High Valued</v>
      </c>
    </row>
    <row r="1366" spans="1:20">
      <c r="A1366" s="35">
        <v>44177.448379629626</v>
      </c>
      <c r="B1366" s="36" t="s">
        <v>570</v>
      </c>
      <c r="C1366" s="37" t="s">
        <v>571</v>
      </c>
      <c r="D1366" s="37" t="s">
        <v>83</v>
      </c>
      <c r="E1366" s="37" t="s">
        <v>84</v>
      </c>
      <c r="F1366" s="37" t="s">
        <v>48</v>
      </c>
      <c r="G1366" s="37" t="s">
        <v>49</v>
      </c>
      <c r="H1366" s="37" t="s">
        <v>572</v>
      </c>
      <c r="I1366" s="38">
        <v>1</v>
      </c>
      <c r="J1366" s="38">
        <v>4000</v>
      </c>
      <c r="K1366" s="37" t="s">
        <v>42</v>
      </c>
      <c r="L1366" s="36" t="s">
        <v>562</v>
      </c>
      <c r="M1366" s="35">
        <v>44179.753819444442</v>
      </c>
      <c r="N1366" s="37" t="s">
        <v>146</v>
      </c>
      <c r="O1366" s="37" t="s">
        <v>147</v>
      </c>
      <c r="P1366" s="145">
        <f t="shared" si="106"/>
        <v>2.3054398148160544</v>
      </c>
      <c r="Q1366" s="34">
        <f t="shared" si="105"/>
        <v>4000</v>
      </c>
      <c r="R1366" s="145">
        <f t="shared" si="107"/>
        <v>0.44837962962962963</v>
      </c>
      <c r="S1366" s="145">
        <f t="shared" si="108"/>
        <v>0.75381944444444438</v>
      </c>
      <c r="T1366" s="172" t="str">
        <f t="shared" si="109"/>
        <v>Lower Valued</v>
      </c>
    </row>
    <row r="1367" spans="1:20">
      <c r="A1367" s="35">
        <v>44179.353854166664</v>
      </c>
      <c r="B1367" s="36" t="s">
        <v>767</v>
      </c>
      <c r="C1367" s="37" t="s">
        <v>768</v>
      </c>
      <c r="D1367" s="37" t="s">
        <v>83</v>
      </c>
      <c r="E1367" s="37" t="s">
        <v>84</v>
      </c>
      <c r="F1367" s="37" t="s">
        <v>48</v>
      </c>
      <c r="G1367" s="37" t="s">
        <v>49</v>
      </c>
      <c r="H1367" s="37" t="s">
        <v>85</v>
      </c>
      <c r="I1367" s="38">
        <v>3</v>
      </c>
      <c r="J1367" s="38">
        <v>3340</v>
      </c>
      <c r="K1367" s="37" t="s">
        <v>42</v>
      </c>
      <c r="L1367" s="36" t="s">
        <v>764</v>
      </c>
      <c r="M1367" s="35">
        <v>44180.376909722225</v>
      </c>
      <c r="N1367" s="37" t="s">
        <v>146</v>
      </c>
      <c r="O1367" s="37" t="s">
        <v>147</v>
      </c>
      <c r="P1367" s="145">
        <f t="shared" si="106"/>
        <v>1.0230555555608589</v>
      </c>
      <c r="Q1367" s="34">
        <f t="shared" si="105"/>
        <v>10020</v>
      </c>
      <c r="R1367" s="145">
        <f t="shared" si="107"/>
        <v>0.35385416666666664</v>
      </c>
      <c r="S1367" s="145">
        <f t="shared" si="108"/>
        <v>0.37690972222222219</v>
      </c>
      <c r="T1367" s="172" t="str">
        <f t="shared" si="109"/>
        <v>High Valued</v>
      </c>
    </row>
    <row r="1368" spans="1:20">
      <c r="A1368" s="35">
        <v>44179.353854166664</v>
      </c>
      <c r="B1368" s="36" t="s">
        <v>767</v>
      </c>
      <c r="C1368" s="37" t="s">
        <v>768</v>
      </c>
      <c r="D1368" s="37" t="s">
        <v>46</v>
      </c>
      <c r="E1368" s="37" t="s">
        <v>47</v>
      </c>
      <c r="F1368" s="37" t="s">
        <v>48</v>
      </c>
      <c r="G1368" s="37" t="s">
        <v>49</v>
      </c>
      <c r="H1368" s="37" t="s">
        <v>50</v>
      </c>
      <c r="I1368" s="38">
        <v>3</v>
      </c>
      <c r="J1368" s="38">
        <v>2160</v>
      </c>
      <c r="K1368" s="37" t="s">
        <v>42</v>
      </c>
      <c r="L1368" s="36" t="s">
        <v>764</v>
      </c>
      <c r="M1368" s="35">
        <v>44180.376909722225</v>
      </c>
      <c r="N1368" s="37" t="s">
        <v>146</v>
      </c>
      <c r="O1368" s="37" t="s">
        <v>147</v>
      </c>
      <c r="P1368" s="145">
        <f t="shared" si="106"/>
        <v>1.0230555555608589</v>
      </c>
      <c r="Q1368" s="34">
        <f t="shared" si="105"/>
        <v>6480</v>
      </c>
      <c r="R1368" s="145">
        <f t="shared" si="107"/>
        <v>0.35385416666666664</v>
      </c>
      <c r="S1368" s="145">
        <f t="shared" si="108"/>
        <v>0.37690972222222219</v>
      </c>
      <c r="T1368" s="172" t="str">
        <f t="shared" si="109"/>
        <v>Lower Valued</v>
      </c>
    </row>
    <row r="1369" spans="1:20">
      <c r="A1369" s="35">
        <v>44179.353854166664</v>
      </c>
      <c r="B1369" s="36" t="s">
        <v>767</v>
      </c>
      <c r="C1369" s="37" t="s">
        <v>768</v>
      </c>
      <c r="D1369" s="37" t="s">
        <v>46</v>
      </c>
      <c r="E1369" s="37" t="s">
        <v>92</v>
      </c>
      <c r="F1369" s="37" t="s">
        <v>48</v>
      </c>
      <c r="G1369" s="37" t="s">
        <v>93</v>
      </c>
      <c r="H1369" s="37" t="s">
        <v>116</v>
      </c>
      <c r="I1369" s="38">
        <v>1</v>
      </c>
      <c r="J1369" s="38">
        <v>19500</v>
      </c>
      <c r="K1369" s="37" t="s">
        <v>42</v>
      </c>
      <c r="L1369" s="36" t="s">
        <v>764</v>
      </c>
      <c r="M1369" s="35">
        <v>44180.376909722225</v>
      </c>
      <c r="N1369" s="37" t="s">
        <v>146</v>
      </c>
      <c r="O1369" s="37" t="s">
        <v>147</v>
      </c>
      <c r="P1369" s="145">
        <f t="shared" si="106"/>
        <v>1.0230555555608589</v>
      </c>
      <c r="Q1369" s="34">
        <f t="shared" si="105"/>
        <v>19500</v>
      </c>
      <c r="R1369" s="145">
        <f t="shared" si="107"/>
        <v>0.35385416666666664</v>
      </c>
      <c r="S1369" s="145">
        <f t="shared" si="108"/>
        <v>0.37690972222222219</v>
      </c>
      <c r="T1369" s="172" t="str">
        <f t="shared" si="109"/>
        <v>High Valued</v>
      </c>
    </row>
    <row r="1370" spans="1:20">
      <c r="A1370" s="35">
        <v>44179.669791666667</v>
      </c>
      <c r="B1370" s="36" t="s">
        <v>769</v>
      </c>
      <c r="C1370" s="37" t="s">
        <v>768</v>
      </c>
      <c r="D1370" s="37" t="s">
        <v>83</v>
      </c>
      <c r="E1370" s="37" t="s">
        <v>87</v>
      </c>
      <c r="F1370" s="37" t="s">
        <v>48</v>
      </c>
      <c r="G1370" s="37" t="s">
        <v>49</v>
      </c>
      <c r="H1370" s="37" t="s">
        <v>88</v>
      </c>
      <c r="I1370" s="38">
        <v>1</v>
      </c>
      <c r="J1370" s="38">
        <v>4250</v>
      </c>
      <c r="K1370" s="37" t="s">
        <v>42</v>
      </c>
      <c r="L1370" s="36" t="s">
        <v>764</v>
      </c>
      <c r="M1370" s="35">
        <v>44180.376909722225</v>
      </c>
      <c r="N1370" s="37" t="s">
        <v>146</v>
      </c>
      <c r="O1370" s="37" t="s">
        <v>147</v>
      </c>
      <c r="P1370" s="145">
        <f t="shared" si="106"/>
        <v>0.7071180555576575</v>
      </c>
      <c r="Q1370" s="34">
        <f t="shared" si="105"/>
        <v>4250</v>
      </c>
      <c r="R1370" s="145">
        <f t="shared" si="107"/>
        <v>0.66979166666666667</v>
      </c>
      <c r="S1370" s="145">
        <f t="shared" si="108"/>
        <v>0.37690972222222219</v>
      </c>
      <c r="T1370" s="172" t="str">
        <f t="shared" si="109"/>
        <v>Lower Valued</v>
      </c>
    </row>
    <row r="1371" spans="1:20">
      <c r="A1371" s="35">
        <v>44176.768263888887</v>
      </c>
      <c r="B1371" s="36" t="s">
        <v>516</v>
      </c>
      <c r="C1371" s="37" t="s">
        <v>511</v>
      </c>
      <c r="D1371" s="37" t="s">
        <v>83</v>
      </c>
      <c r="E1371" s="37" t="s">
        <v>87</v>
      </c>
      <c r="F1371" s="37" t="s">
        <v>48</v>
      </c>
      <c r="G1371" s="37" t="s">
        <v>49</v>
      </c>
      <c r="H1371" s="37" t="s">
        <v>88</v>
      </c>
      <c r="I1371" s="38">
        <v>1</v>
      </c>
      <c r="J1371" s="38">
        <v>4250</v>
      </c>
      <c r="K1371" s="37" t="s">
        <v>42</v>
      </c>
      <c r="L1371" s="36" t="s">
        <v>499</v>
      </c>
      <c r="M1371" s="35">
        <v>44180.518634259257</v>
      </c>
      <c r="N1371" s="37" t="s">
        <v>146</v>
      </c>
      <c r="O1371" s="37" t="s">
        <v>517</v>
      </c>
      <c r="P1371" s="145">
        <f t="shared" si="106"/>
        <v>3.7503703703696374</v>
      </c>
      <c r="Q1371" s="34">
        <f t="shared" si="105"/>
        <v>4250</v>
      </c>
      <c r="R1371" s="145">
        <f t="shared" si="107"/>
        <v>0.76826388888888886</v>
      </c>
      <c r="S1371" s="145">
        <f t="shared" si="108"/>
        <v>0.51863425925925932</v>
      </c>
      <c r="T1371" s="172" t="str">
        <f t="shared" si="109"/>
        <v>Lower Valued</v>
      </c>
    </row>
    <row r="1372" spans="1:20">
      <c r="A1372" s="35">
        <v>44176.768263888887</v>
      </c>
      <c r="B1372" s="36" t="s">
        <v>516</v>
      </c>
      <c r="C1372" s="37" t="s">
        <v>511</v>
      </c>
      <c r="D1372" s="37" t="s">
        <v>151</v>
      </c>
      <c r="E1372" s="37" t="s">
        <v>152</v>
      </c>
      <c r="F1372" s="37" t="s">
        <v>48</v>
      </c>
      <c r="G1372" s="37" t="s">
        <v>49</v>
      </c>
      <c r="H1372" s="37" t="s">
        <v>153</v>
      </c>
      <c r="I1372" s="38">
        <v>1</v>
      </c>
      <c r="J1372" s="38">
        <v>4600</v>
      </c>
      <c r="K1372" s="37" t="s">
        <v>42</v>
      </c>
      <c r="L1372" s="36" t="s">
        <v>499</v>
      </c>
      <c r="M1372" s="35">
        <v>44180.518634259257</v>
      </c>
      <c r="N1372" s="37" t="s">
        <v>146</v>
      </c>
      <c r="O1372" s="37" t="s">
        <v>517</v>
      </c>
      <c r="P1372" s="145">
        <f t="shared" si="106"/>
        <v>3.7503703703696374</v>
      </c>
      <c r="Q1372" s="34">
        <f t="shared" si="105"/>
        <v>4600</v>
      </c>
      <c r="R1372" s="145">
        <f t="shared" si="107"/>
        <v>0.76826388888888886</v>
      </c>
      <c r="S1372" s="145">
        <f t="shared" si="108"/>
        <v>0.51863425925925932</v>
      </c>
      <c r="T1372" s="172" t="str">
        <f t="shared" si="109"/>
        <v>Lower Valued</v>
      </c>
    </row>
    <row r="1373" spans="1:20">
      <c r="A1373" s="35">
        <v>44176.768263888887</v>
      </c>
      <c r="B1373" s="36" t="s">
        <v>516</v>
      </c>
      <c r="C1373" s="37" t="s">
        <v>511</v>
      </c>
      <c r="D1373" s="37" t="s">
        <v>159</v>
      </c>
      <c r="E1373" s="37" t="s">
        <v>162</v>
      </c>
      <c r="F1373" s="37" t="s">
        <v>48</v>
      </c>
      <c r="G1373" s="37" t="s">
        <v>93</v>
      </c>
      <c r="H1373" s="37" t="s">
        <v>163</v>
      </c>
      <c r="I1373" s="38">
        <v>1</v>
      </c>
      <c r="J1373" s="38">
        <v>10200</v>
      </c>
      <c r="K1373" s="37" t="s">
        <v>42</v>
      </c>
      <c r="L1373" s="36" t="s">
        <v>499</v>
      </c>
      <c r="M1373" s="35">
        <v>44180.518634259257</v>
      </c>
      <c r="N1373" s="37" t="s">
        <v>146</v>
      </c>
      <c r="O1373" s="37" t="s">
        <v>517</v>
      </c>
      <c r="P1373" s="145">
        <f t="shared" si="106"/>
        <v>3.7503703703696374</v>
      </c>
      <c r="Q1373" s="34">
        <f t="shared" si="105"/>
        <v>10200</v>
      </c>
      <c r="R1373" s="145">
        <f t="shared" si="107"/>
        <v>0.76826388888888886</v>
      </c>
      <c r="S1373" s="145">
        <f t="shared" si="108"/>
        <v>0.51863425925925932</v>
      </c>
      <c r="T1373" s="172" t="str">
        <f t="shared" si="109"/>
        <v>High Valued</v>
      </c>
    </row>
    <row r="1374" spans="1:20">
      <c r="A1374" s="35">
        <v>44176.768263888887</v>
      </c>
      <c r="B1374" s="36" t="s">
        <v>516</v>
      </c>
      <c r="C1374" s="37" t="s">
        <v>511</v>
      </c>
      <c r="D1374" s="37" t="s">
        <v>46</v>
      </c>
      <c r="E1374" s="37" t="s">
        <v>47</v>
      </c>
      <c r="F1374" s="37" t="s">
        <v>48</v>
      </c>
      <c r="G1374" s="37" t="s">
        <v>49</v>
      </c>
      <c r="H1374" s="37" t="s">
        <v>50</v>
      </c>
      <c r="I1374" s="38">
        <v>5</v>
      </c>
      <c r="J1374" s="38">
        <v>2160</v>
      </c>
      <c r="K1374" s="37" t="s">
        <v>42</v>
      </c>
      <c r="L1374" s="36" t="s">
        <v>499</v>
      </c>
      <c r="M1374" s="35">
        <v>44180.518634259257</v>
      </c>
      <c r="N1374" s="37" t="s">
        <v>146</v>
      </c>
      <c r="O1374" s="37" t="s">
        <v>517</v>
      </c>
      <c r="P1374" s="145">
        <f t="shared" si="106"/>
        <v>3.7503703703696374</v>
      </c>
      <c r="Q1374" s="34">
        <f t="shared" si="105"/>
        <v>10800</v>
      </c>
      <c r="R1374" s="145">
        <f t="shared" si="107"/>
        <v>0.76826388888888886</v>
      </c>
      <c r="S1374" s="145">
        <f t="shared" si="108"/>
        <v>0.51863425925925932</v>
      </c>
      <c r="T1374" s="172" t="str">
        <f t="shared" si="109"/>
        <v>High Valued</v>
      </c>
    </row>
    <row r="1375" spans="1:20">
      <c r="A1375" s="35">
        <v>44179.630659722221</v>
      </c>
      <c r="B1375" s="36" t="s">
        <v>1231</v>
      </c>
      <c r="C1375" s="37" t="s">
        <v>889</v>
      </c>
      <c r="D1375" s="37" t="s">
        <v>159</v>
      </c>
      <c r="E1375" s="37" t="s">
        <v>162</v>
      </c>
      <c r="F1375" s="37" t="s">
        <v>48</v>
      </c>
      <c r="G1375" s="37" t="s">
        <v>93</v>
      </c>
      <c r="H1375" s="37" t="s">
        <v>163</v>
      </c>
      <c r="I1375" s="38">
        <v>1</v>
      </c>
      <c r="J1375" s="38">
        <v>10200</v>
      </c>
      <c r="K1375" s="37" t="s">
        <v>42</v>
      </c>
      <c r="L1375" s="36" t="s">
        <v>1228</v>
      </c>
      <c r="M1375" s="35">
        <v>44180.556134259263</v>
      </c>
      <c r="N1375" s="37" t="s">
        <v>146</v>
      </c>
      <c r="O1375" s="37" t="s">
        <v>147</v>
      </c>
      <c r="P1375" s="145">
        <f t="shared" si="106"/>
        <v>0.92547453704173677</v>
      </c>
      <c r="Q1375" s="34">
        <f t="shared" si="105"/>
        <v>10200</v>
      </c>
      <c r="R1375" s="145">
        <f t="shared" si="107"/>
        <v>0.63065972222222222</v>
      </c>
      <c r="S1375" s="145">
        <f t="shared" si="108"/>
        <v>0.55613425925925919</v>
      </c>
      <c r="T1375" s="172" t="str">
        <f t="shared" si="109"/>
        <v>High Valued</v>
      </c>
    </row>
    <row r="1376" spans="1:20">
      <c r="A1376" s="35">
        <v>44179.630659722221</v>
      </c>
      <c r="B1376" s="36" t="s">
        <v>1231</v>
      </c>
      <c r="C1376" s="37" t="s">
        <v>889</v>
      </c>
      <c r="D1376" s="37" t="s">
        <v>159</v>
      </c>
      <c r="E1376" s="37" t="s">
        <v>160</v>
      </c>
      <c r="F1376" s="37" t="s">
        <v>48</v>
      </c>
      <c r="G1376" s="37" t="s">
        <v>93</v>
      </c>
      <c r="H1376" s="37" t="s">
        <v>161</v>
      </c>
      <c r="I1376" s="38">
        <v>2</v>
      </c>
      <c r="J1376" s="38">
        <v>4100</v>
      </c>
      <c r="K1376" s="37" t="s">
        <v>42</v>
      </c>
      <c r="L1376" s="36" t="s">
        <v>1228</v>
      </c>
      <c r="M1376" s="35">
        <v>44180.556134259263</v>
      </c>
      <c r="N1376" s="37" t="s">
        <v>146</v>
      </c>
      <c r="O1376" s="37" t="s">
        <v>147</v>
      </c>
      <c r="P1376" s="145">
        <f t="shared" si="106"/>
        <v>0.92547453704173677</v>
      </c>
      <c r="Q1376" s="34">
        <f t="shared" si="105"/>
        <v>8200</v>
      </c>
      <c r="R1376" s="145">
        <f t="shared" si="107"/>
        <v>0.63065972222222222</v>
      </c>
      <c r="S1376" s="145">
        <f t="shared" si="108"/>
        <v>0.55613425925925919</v>
      </c>
      <c r="T1376" s="172" t="str">
        <f t="shared" si="109"/>
        <v>Lower Valued</v>
      </c>
    </row>
    <row r="1377" spans="1:20">
      <c r="A1377" s="35">
        <v>44179.362893518519</v>
      </c>
      <c r="B1377" s="36" t="s">
        <v>465</v>
      </c>
      <c r="C1377" s="37" t="s">
        <v>466</v>
      </c>
      <c r="D1377" s="37" t="s">
        <v>83</v>
      </c>
      <c r="E1377" s="37" t="s">
        <v>87</v>
      </c>
      <c r="F1377" s="37" t="s">
        <v>48</v>
      </c>
      <c r="G1377" s="37" t="s">
        <v>49</v>
      </c>
      <c r="H1377" s="37" t="s">
        <v>88</v>
      </c>
      <c r="I1377" s="38">
        <v>7</v>
      </c>
      <c r="J1377" s="38">
        <v>4250</v>
      </c>
      <c r="K1377" s="37" t="s">
        <v>42</v>
      </c>
      <c r="L1377" s="36" t="s">
        <v>467</v>
      </c>
      <c r="M1377" s="35">
        <v>44180.574976851851</v>
      </c>
      <c r="N1377" s="37" t="s">
        <v>146</v>
      </c>
      <c r="O1377" s="37" t="s">
        <v>54</v>
      </c>
      <c r="P1377" s="145">
        <f t="shared" si="106"/>
        <v>1.2120833333319752</v>
      </c>
      <c r="Q1377" s="34">
        <f t="shared" si="105"/>
        <v>29750</v>
      </c>
      <c r="R1377" s="145">
        <f t="shared" si="107"/>
        <v>0.36289351851851853</v>
      </c>
      <c r="S1377" s="145">
        <f t="shared" si="108"/>
        <v>0.57497685185185188</v>
      </c>
      <c r="T1377" s="172" t="str">
        <f t="shared" si="109"/>
        <v>High Valued</v>
      </c>
    </row>
    <row r="1378" spans="1:20">
      <c r="A1378" s="35">
        <v>44179.369085648148</v>
      </c>
      <c r="B1378" s="36" t="s">
        <v>468</v>
      </c>
      <c r="C1378" s="37" t="s">
        <v>466</v>
      </c>
      <c r="D1378" s="37" t="s">
        <v>83</v>
      </c>
      <c r="E1378" s="37" t="s">
        <v>84</v>
      </c>
      <c r="F1378" s="37" t="s">
        <v>48</v>
      </c>
      <c r="G1378" s="37" t="s">
        <v>49</v>
      </c>
      <c r="H1378" s="37" t="s">
        <v>86</v>
      </c>
      <c r="I1378" s="38">
        <v>2</v>
      </c>
      <c r="J1378" s="38">
        <v>3800</v>
      </c>
      <c r="K1378" s="37" t="s">
        <v>42</v>
      </c>
      <c r="L1378" s="36" t="s">
        <v>467</v>
      </c>
      <c r="M1378" s="35">
        <v>44180.574976851851</v>
      </c>
      <c r="N1378" s="37" t="s">
        <v>146</v>
      </c>
      <c r="O1378" s="37" t="s">
        <v>54</v>
      </c>
      <c r="P1378" s="145">
        <f t="shared" si="106"/>
        <v>1.2058912037027767</v>
      </c>
      <c r="Q1378" s="34">
        <f t="shared" si="105"/>
        <v>7600</v>
      </c>
      <c r="R1378" s="145">
        <f t="shared" si="107"/>
        <v>0.36908564814814815</v>
      </c>
      <c r="S1378" s="145">
        <f t="shared" si="108"/>
        <v>0.57497685185185188</v>
      </c>
      <c r="T1378" s="172" t="str">
        <f t="shared" si="109"/>
        <v>Lower Valued</v>
      </c>
    </row>
    <row r="1379" spans="1:20">
      <c r="A1379" s="35">
        <v>44179.55709490741</v>
      </c>
      <c r="B1379" s="36" t="s">
        <v>590</v>
      </c>
      <c r="C1379" s="37" t="s">
        <v>591</v>
      </c>
      <c r="D1379" s="37" t="s">
        <v>83</v>
      </c>
      <c r="E1379" s="37" t="s">
        <v>84</v>
      </c>
      <c r="F1379" s="37" t="s">
        <v>48</v>
      </c>
      <c r="G1379" s="37" t="s">
        <v>49</v>
      </c>
      <c r="H1379" s="37" t="s">
        <v>453</v>
      </c>
      <c r="I1379" s="38">
        <v>1</v>
      </c>
      <c r="J1379" s="38">
        <v>1830</v>
      </c>
      <c r="K1379" s="37" t="s">
        <v>42</v>
      </c>
      <c r="L1379" s="36" t="s">
        <v>586</v>
      </c>
      <c r="M1379" s="35">
        <v>44180.621932870374</v>
      </c>
      <c r="N1379" s="37" t="s">
        <v>146</v>
      </c>
      <c r="O1379" s="37" t="s">
        <v>147</v>
      </c>
      <c r="P1379" s="145">
        <f t="shared" si="106"/>
        <v>1.064837962963793</v>
      </c>
      <c r="Q1379" s="34">
        <f t="shared" si="105"/>
        <v>1830</v>
      </c>
      <c r="R1379" s="145">
        <f t="shared" si="107"/>
        <v>0.55709490740740741</v>
      </c>
      <c r="S1379" s="145">
        <f t="shared" si="108"/>
        <v>0.62193287037037037</v>
      </c>
      <c r="T1379" s="172" t="str">
        <f t="shared" si="109"/>
        <v>Lower Valued</v>
      </c>
    </row>
    <row r="1380" spans="1:20">
      <c r="A1380" s="35">
        <v>44178.803831018522</v>
      </c>
      <c r="B1380" s="36" t="s">
        <v>884</v>
      </c>
      <c r="C1380" s="37" t="s">
        <v>368</v>
      </c>
      <c r="D1380" s="37" t="s">
        <v>83</v>
      </c>
      <c r="E1380" s="37" t="s">
        <v>84</v>
      </c>
      <c r="F1380" s="37" t="s">
        <v>48</v>
      </c>
      <c r="G1380" s="37" t="s">
        <v>49</v>
      </c>
      <c r="H1380" s="37" t="s">
        <v>85</v>
      </c>
      <c r="I1380" s="38">
        <v>10</v>
      </c>
      <c r="J1380" s="38">
        <v>3340</v>
      </c>
      <c r="K1380" s="37" t="s">
        <v>42</v>
      </c>
      <c r="L1380" s="36" t="s">
        <v>882</v>
      </c>
      <c r="M1380" s="35">
        <v>44180.780810185184</v>
      </c>
      <c r="N1380" s="37" t="s">
        <v>295</v>
      </c>
      <c r="O1380" s="37" t="s">
        <v>54</v>
      </c>
      <c r="P1380" s="145">
        <f t="shared" si="106"/>
        <v>1.9769791666622041</v>
      </c>
      <c r="Q1380" s="34">
        <f t="shared" si="105"/>
        <v>33400</v>
      </c>
      <c r="R1380" s="145">
        <f t="shared" si="107"/>
        <v>0.80383101851851846</v>
      </c>
      <c r="S1380" s="145">
        <f t="shared" si="108"/>
        <v>0.78081018518518519</v>
      </c>
      <c r="T1380" s="172" t="str">
        <f t="shared" si="109"/>
        <v>High Valued</v>
      </c>
    </row>
    <row r="1381" spans="1:20">
      <c r="A1381" s="35">
        <v>44178.803831018522</v>
      </c>
      <c r="B1381" s="36" t="s">
        <v>884</v>
      </c>
      <c r="C1381" s="37" t="s">
        <v>368</v>
      </c>
      <c r="D1381" s="37" t="s">
        <v>83</v>
      </c>
      <c r="E1381" s="37" t="s">
        <v>84</v>
      </c>
      <c r="F1381" s="37" t="s">
        <v>48</v>
      </c>
      <c r="G1381" s="37" t="s">
        <v>49</v>
      </c>
      <c r="H1381" s="37" t="s">
        <v>120</v>
      </c>
      <c r="I1381" s="38">
        <v>10</v>
      </c>
      <c r="J1381" s="38">
        <v>3930</v>
      </c>
      <c r="K1381" s="37" t="s">
        <v>42</v>
      </c>
      <c r="L1381" s="36" t="s">
        <v>882</v>
      </c>
      <c r="M1381" s="35">
        <v>44180.780810185184</v>
      </c>
      <c r="N1381" s="37" t="s">
        <v>295</v>
      </c>
      <c r="O1381" s="37" t="s">
        <v>54</v>
      </c>
      <c r="P1381" s="145">
        <f t="shared" si="106"/>
        <v>1.9769791666622041</v>
      </c>
      <c r="Q1381" s="34">
        <f t="shared" si="105"/>
        <v>39300</v>
      </c>
      <c r="R1381" s="145">
        <f t="shared" si="107"/>
        <v>0.80383101851851846</v>
      </c>
      <c r="S1381" s="145">
        <f t="shared" si="108"/>
        <v>0.78081018518518519</v>
      </c>
      <c r="T1381" s="172" t="str">
        <f t="shared" si="109"/>
        <v>High Valued</v>
      </c>
    </row>
    <row r="1382" spans="1:20">
      <c r="A1382" s="35">
        <v>44178.803831018522</v>
      </c>
      <c r="B1382" s="36" t="s">
        <v>884</v>
      </c>
      <c r="C1382" s="37" t="s">
        <v>368</v>
      </c>
      <c r="D1382" s="37" t="s">
        <v>83</v>
      </c>
      <c r="E1382" s="37" t="s">
        <v>84</v>
      </c>
      <c r="F1382" s="37" t="s">
        <v>48</v>
      </c>
      <c r="G1382" s="37" t="s">
        <v>49</v>
      </c>
      <c r="H1382" s="37" t="s">
        <v>453</v>
      </c>
      <c r="I1382" s="38">
        <v>5</v>
      </c>
      <c r="J1382" s="38">
        <v>1830</v>
      </c>
      <c r="K1382" s="37" t="s">
        <v>42</v>
      </c>
      <c r="L1382" s="36" t="s">
        <v>882</v>
      </c>
      <c r="M1382" s="35">
        <v>44180.780810185184</v>
      </c>
      <c r="N1382" s="37" t="s">
        <v>295</v>
      </c>
      <c r="O1382" s="37" t="s">
        <v>54</v>
      </c>
      <c r="P1382" s="145">
        <f t="shared" si="106"/>
        <v>1.9769791666622041</v>
      </c>
      <c r="Q1382" s="34">
        <f t="shared" si="105"/>
        <v>9150</v>
      </c>
      <c r="R1382" s="145">
        <f t="shared" si="107"/>
        <v>0.80383101851851846</v>
      </c>
      <c r="S1382" s="145">
        <f t="shared" si="108"/>
        <v>0.78081018518518519</v>
      </c>
      <c r="T1382" s="172" t="str">
        <f t="shared" si="109"/>
        <v>Lower Valued</v>
      </c>
    </row>
    <row r="1383" spans="1:20">
      <c r="A1383" s="35">
        <v>44179.645428240743</v>
      </c>
      <c r="B1383" s="36" t="s">
        <v>1215</v>
      </c>
      <c r="C1383" s="37" t="s">
        <v>1216</v>
      </c>
      <c r="D1383" s="37" t="s">
        <v>83</v>
      </c>
      <c r="E1383" s="37" t="s">
        <v>84</v>
      </c>
      <c r="F1383" s="37" t="s">
        <v>48</v>
      </c>
      <c r="G1383" s="37" t="s">
        <v>49</v>
      </c>
      <c r="H1383" s="37" t="s">
        <v>86</v>
      </c>
      <c r="I1383" s="38">
        <v>1</v>
      </c>
      <c r="J1383" s="38">
        <v>3800</v>
      </c>
      <c r="K1383" s="37" t="s">
        <v>42</v>
      </c>
      <c r="L1383" s="36" t="s">
        <v>1214</v>
      </c>
      <c r="M1383" s="35">
        <v>44180.936932870369</v>
      </c>
      <c r="N1383" s="37" t="s">
        <v>146</v>
      </c>
      <c r="O1383" s="37" t="s">
        <v>54</v>
      </c>
      <c r="P1383" s="145">
        <f t="shared" si="106"/>
        <v>1.291504629625706</v>
      </c>
      <c r="Q1383" s="34">
        <f t="shared" si="105"/>
        <v>3800</v>
      </c>
      <c r="R1383" s="145">
        <f t="shared" si="107"/>
        <v>0.64542824074074068</v>
      </c>
      <c r="S1383" s="145">
        <f t="shared" si="108"/>
        <v>0.93693287037037043</v>
      </c>
      <c r="T1383" s="172" t="str">
        <f t="shared" si="109"/>
        <v>Lower Valued</v>
      </c>
    </row>
    <row r="1384" spans="1:20">
      <c r="A1384" s="35">
        <v>44179.645428240743</v>
      </c>
      <c r="B1384" s="36" t="s">
        <v>1215</v>
      </c>
      <c r="C1384" s="37" t="s">
        <v>1216</v>
      </c>
      <c r="D1384" s="37" t="s">
        <v>83</v>
      </c>
      <c r="E1384" s="37" t="s">
        <v>87</v>
      </c>
      <c r="F1384" s="37" t="s">
        <v>48</v>
      </c>
      <c r="G1384" s="37" t="s">
        <v>49</v>
      </c>
      <c r="H1384" s="37" t="s">
        <v>88</v>
      </c>
      <c r="I1384" s="38">
        <v>2</v>
      </c>
      <c r="J1384" s="38">
        <v>4250</v>
      </c>
      <c r="K1384" s="37" t="s">
        <v>42</v>
      </c>
      <c r="L1384" s="36" t="s">
        <v>1214</v>
      </c>
      <c r="M1384" s="35">
        <v>44180.936932870369</v>
      </c>
      <c r="N1384" s="37" t="s">
        <v>146</v>
      </c>
      <c r="O1384" s="37" t="s">
        <v>54</v>
      </c>
      <c r="P1384" s="145">
        <f t="shared" si="106"/>
        <v>1.291504629625706</v>
      </c>
      <c r="Q1384" s="34">
        <f t="shared" si="105"/>
        <v>8500</v>
      </c>
      <c r="R1384" s="145">
        <f t="shared" si="107"/>
        <v>0.64542824074074068</v>
      </c>
      <c r="S1384" s="145">
        <f t="shared" si="108"/>
        <v>0.93693287037037043</v>
      </c>
      <c r="T1384" s="172" t="str">
        <f t="shared" si="109"/>
        <v>Lower Valued</v>
      </c>
    </row>
    <row r="1385" spans="1:20">
      <c r="A1385" s="35">
        <v>44179.645428240743</v>
      </c>
      <c r="B1385" s="36" t="s">
        <v>1215</v>
      </c>
      <c r="C1385" s="37" t="s">
        <v>1216</v>
      </c>
      <c r="D1385" s="37" t="s">
        <v>83</v>
      </c>
      <c r="E1385" s="37" t="s">
        <v>84</v>
      </c>
      <c r="F1385" s="37" t="s">
        <v>48</v>
      </c>
      <c r="G1385" s="37" t="s">
        <v>49</v>
      </c>
      <c r="H1385" s="37" t="s">
        <v>120</v>
      </c>
      <c r="I1385" s="38">
        <v>1</v>
      </c>
      <c r="J1385" s="38">
        <v>3930</v>
      </c>
      <c r="K1385" s="37" t="s">
        <v>42</v>
      </c>
      <c r="L1385" s="36" t="s">
        <v>1214</v>
      </c>
      <c r="M1385" s="35">
        <v>44180.936932870369</v>
      </c>
      <c r="N1385" s="37" t="s">
        <v>146</v>
      </c>
      <c r="O1385" s="37" t="s">
        <v>54</v>
      </c>
      <c r="P1385" s="145">
        <f t="shared" si="106"/>
        <v>1.291504629625706</v>
      </c>
      <c r="Q1385" s="34">
        <f t="shared" si="105"/>
        <v>3930</v>
      </c>
      <c r="R1385" s="145">
        <f t="shared" si="107"/>
        <v>0.64542824074074068</v>
      </c>
      <c r="S1385" s="145">
        <f t="shared" si="108"/>
        <v>0.93693287037037043</v>
      </c>
      <c r="T1385" s="172" t="str">
        <f t="shared" si="109"/>
        <v>Lower Valued</v>
      </c>
    </row>
    <row r="1386" spans="1:20">
      <c r="A1386" s="35">
        <v>44179.645439814813</v>
      </c>
      <c r="B1386" s="36" t="s">
        <v>1215</v>
      </c>
      <c r="C1386" s="37" t="s">
        <v>1216</v>
      </c>
      <c r="D1386" s="37" t="s">
        <v>447</v>
      </c>
      <c r="E1386" s="37" t="s">
        <v>448</v>
      </c>
      <c r="F1386" s="37" t="s">
        <v>48</v>
      </c>
      <c r="G1386" s="37" t="s">
        <v>49</v>
      </c>
      <c r="H1386" s="37" t="s">
        <v>449</v>
      </c>
      <c r="I1386" s="38">
        <v>1</v>
      </c>
      <c r="J1386" s="38">
        <v>14300</v>
      </c>
      <c r="K1386" s="37" t="s">
        <v>42</v>
      </c>
      <c r="L1386" s="36" t="s">
        <v>1214</v>
      </c>
      <c r="M1386" s="35">
        <v>44180.936932870369</v>
      </c>
      <c r="N1386" s="37" t="s">
        <v>146</v>
      </c>
      <c r="O1386" s="37" t="s">
        <v>54</v>
      </c>
      <c r="P1386" s="145">
        <f t="shared" si="106"/>
        <v>1.2914930555562023</v>
      </c>
      <c r="Q1386" s="34">
        <f t="shared" si="105"/>
        <v>14300</v>
      </c>
      <c r="R1386" s="145">
        <f t="shared" si="107"/>
        <v>0.64543981481481483</v>
      </c>
      <c r="S1386" s="145">
        <f t="shared" si="108"/>
        <v>0.93693287037037043</v>
      </c>
      <c r="T1386" s="172" t="str">
        <f t="shared" si="109"/>
        <v>High Valued</v>
      </c>
    </row>
    <row r="1387" spans="1:20">
      <c r="A1387" s="35">
        <v>44180.632430555554</v>
      </c>
      <c r="B1387" s="36" t="s">
        <v>861</v>
      </c>
      <c r="C1387" s="37" t="s">
        <v>860</v>
      </c>
      <c r="D1387" s="37" t="s">
        <v>83</v>
      </c>
      <c r="E1387" s="37" t="s">
        <v>87</v>
      </c>
      <c r="F1387" s="37" t="s">
        <v>48</v>
      </c>
      <c r="G1387" s="37" t="s">
        <v>49</v>
      </c>
      <c r="H1387" s="37" t="s">
        <v>88</v>
      </c>
      <c r="I1387" s="38">
        <v>2</v>
      </c>
      <c r="J1387" s="38">
        <v>4250</v>
      </c>
      <c r="K1387" s="37" t="s">
        <v>42</v>
      </c>
      <c r="L1387" s="36" t="s">
        <v>855</v>
      </c>
      <c r="M1387" s="35">
        <v>44181.620451388888</v>
      </c>
      <c r="N1387" s="37" t="s">
        <v>146</v>
      </c>
      <c r="O1387" s="37" t="s">
        <v>147</v>
      </c>
      <c r="P1387" s="145">
        <f t="shared" si="106"/>
        <v>0.98802083333430346</v>
      </c>
      <c r="Q1387" s="34">
        <f t="shared" si="105"/>
        <v>8500</v>
      </c>
      <c r="R1387" s="145">
        <f t="shared" si="107"/>
        <v>0.6324305555555555</v>
      </c>
      <c r="S1387" s="145">
        <f t="shared" si="108"/>
        <v>0.62045138888888884</v>
      </c>
      <c r="T1387" s="172" t="str">
        <f t="shared" si="109"/>
        <v>Lower Valued</v>
      </c>
    </row>
    <row r="1388" spans="1:20">
      <c r="A1388" s="35">
        <v>44177.687094907407</v>
      </c>
      <c r="B1388" s="36" t="s">
        <v>482</v>
      </c>
      <c r="C1388" s="37" t="s">
        <v>473</v>
      </c>
      <c r="D1388" s="37" t="s">
        <v>46</v>
      </c>
      <c r="E1388" s="37" t="s">
        <v>47</v>
      </c>
      <c r="F1388" s="37" t="s">
        <v>48</v>
      </c>
      <c r="G1388" s="37" t="s">
        <v>49</v>
      </c>
      <c r="H1388" s="37" t="s">
        <v>50</v>
      </c>
      <c r="I1388" s="38">
        <v>20</v>
      </c>
      <c r="J1388" s="38">
        <v>2160</v>
      </c>
      <c r="K1388" s="37" t="s">
        <v>42</v>
      </c>
      <c r="L1388" s="36" t="s">
        <v>474</v>
      </c>
      <c r="M1388" s="35">
        <v>44181.685925925929</v>
      </c>
      <c r="N1388" s="37" t="s">
        <v>146</v>
      </c>
      <c r="O1388" s="37" t="s">
        <v>147</v>
      </c>
      <c r="P1388" s="145">
        <f t="shared" si="106"/>
        <v>3.9988310185217415</v>
      </c>
      <c r="Q1388" s="34">
        <f t="shared" si="105"/>
        <v>43200</v>
      </c>
      <c r="R1388" s="145">
        <f t="shared" si="107"/>
        <v>0.68709490740740742</v>
      </c>
      <c r="S1388" s="145">
        <f t="shared" si="108"/>
        <v>0.68592592592592594</v>
      </c>
      <c r="T1388" s="172" t="str">
        <f t="shared" si="109"/>
        <v>High Valued</v>
      </c>
    </row>
    <row r="1389" spans="1:20">
      <c r="A1389" s="35">
        <v>44177.687094907407</v>
      </c>
      <c r="B1389" s="36" t="s">
        <v>482</v>
      </c>
      <c r="C1389" s="37" t="s">
        <v>473</v>
      </c>
      <c r="D1389" s="37" t="s">
        <v>447</v>
      </c>
      <c r="E1389" s="37" t="s">
        <v>448</v>
      </c>
      <c r="F1389" s="37" t="s">
        <v>48</v>
      </c>
      <c r="G1389" s="37" t="s">
        <v>49</v>
      </c>
      <c r="H1389" s="37" t="s">
        <v>449</v>
      </c>
      <c r="I1389" s="38">
        <v>3</v>
      </c>
      <c r="J1389" s="38">
        <v>14300</v>
      </c>
      <c r="K1389" s="37" t="s">
        <v>42</v>
      </c>
      <c r="L1389" s="36" t="s">
        <v>474</v>
      </c>
      <c r="M1389" s="35">
        <v>44181.685925925929</v>
      </c>
      <c r="N1389" s="37" t="s">
        <v>146</v>
      </c>
      <c r="O1389" s="37" t="s">
        <v>147</v>
      </c>
      <c r="P1389" s="145">
        <f t="shared" si="106"/>
        <v>3.9988310185217415</v>
      </c>
      <c r="Q1389" s="34">
        <f t="shared" si="105"/>
        <v>42900</v>
      </c>
      <c r="R1389" s="145">
        <f t="shared" si="107"/>
        <v>0.68709490740740742</v>
      </c>
      <c r="S1389" s="145">
        <f t="shared" si="108"/>
        <v>0.68592592592592594</v>
      </c>
      <c r="T1389" s="172" t="str">
        <f t="shared" si="109"/>
        <v>High Valued</v>
      </c>
    </row>
    <row r="1390" spans="1:20">
      <c r="A1390" s="35">
        <v>44181.380428240744</v>
      </c>
      <c r="B1390" s="36" t="s">
        <v>961</v>
      </c>
      <c r="C1390" s="37" t="s">
        <v>246</v>
      </c>
      <c r="D1390" s="37" t="s">
        <v>83</v>
      </c>
      <c r="E1390" s="37" t="s">
        <v>91</v>
      </c>
      <c r="F1390" s="37" t="s">
        <v>48</v>
      </c>
      <c r="G1390" s="37" t="s">
        <v>49</v>
      </c>
      <c r="H1390" s="37" t="s">
        <v>805</v>
      </c>
      <c r="I1390" s="38">
        <v>40</v>
      </c>
      <c r="J1390" s="38">
        <v>1850</v>
      </c>
      <c r="K1390" s="37" t="s">
        <v>42</v>
      </c>
      <c r="L1390" s="36" t="s">
        <v>941</v>
      </c>
      <c r="M1390" s="35">
        <v>44182.533067129632</v>
      </c>
      <c r="N1390" s="37" t="s">
        <v>146</v>
      </c>
      <c r="O1390" s="37" t="s">
        <v>54</v>
      </c>
      <c r="P1390" s="145">
        <f t="shared" si="106"/>
        <v>1.1526388888887595</v>
      </c>
      <c r="Q1390" s="34">
        <f t="shared" si="105"/>
        <v>74000</v>
      </c>
      <c r="R1390" s="145">
        <f t="shared" si="107"/>
        <v>0.38042824074074072</v>
      </c>
      <c r="S1390" s="145">
        <f t="shared" si="108"/>
        <v>0.53306712962962965</v>
      </c>
      <c r="T1390" s="172" t="str">
        <f t="shared" si="109"/>
        <v>High Valued</v>
      </c>
    </row>
    <row r="1391" spans="1:20">
      <c r="A1391" s="35">
        <v>44181.506493055553</v>
      </c>
      <c r="B1391" s="36" t="s">
        <v>962</v>
      </c>
      <c r="C1391" s="37" t="s">
        <v>246</v>
      </c>
      <c r="D1391" s="37" t="s">
        <v>83</v>
      </c>
      <c r="E1391" s="37" t="s">
        <v>91</v>
      </c>
      <c r="F1391" s="37" t="s">
        <v>48</v>
      </c>
      <c r="G1391" s="37" t="s">
        <v>49</v>
      </c>
      <c r="H1391" s="37" t="s">
        <v>805</v>
      </c>
      <c r="I1391" s="38">
        <v>30</v>
      </c>
      <c r="J1391" s="38">
        <v>1850</v>
      </c>
      <c r="K1391" s="37" t="s">
        <v>42</v>
      </c>
      <c r="L1391" s="36" t="s">
        <v>941</v>
      </c>
      <c r="M1391" s="35">
        <v>44182.533067129632</v>
      </c>
      <c r="N1391" s="37" t="s">
        <v>146</v>
      </c>
      <c r="O1391" s="37" t="s">
        <v>54</v>
      </c>
      <c r="P1391" s="145">
        <f t="shared" si="106"/>
        <v>1.02657407407969</v>
      </c>
      <c r="Q1391" s="34">
        <f t="shared" si="105"/>
        <v>55500</v>
      </c>
      <c r="R1391" s="145">
        <f t="shared" si="107"/>
        <v>0.50649305555555557</v>
      </c>
      <c r="S1391" s="145">
        <f t="shared" si="108"/>
        <v>0.53306712962962965</v>
      </c>
      <c r="T1391" s="172" t="str">
        <f t="shared" si="109"/>
        <v>High Valued</v>
      </c>
    </row>
    <row r="1392" spans="1:20">
      <c r="A1392" s="35">
        <v>44181.52884259259</v>
      </c>
      <c r="B1392" s="36" t="s">
        <v>495</v>
      </c>
      <c r="C1392" s="37" t="s">
        <v>100</v>
      </c>
      <c r="D1392" s="37" t="s">
        <v>83</v>
      </c>
      <c r="E1392" s="37" t="s">
        <v>87</v>
      </c>
      <c r="F1392" s="37" t="s">
        <v>48</v>
      </c>
      <c r="G1392" s="37" t="s">
        <v>49</v>
      </c>
      <c r="H1392" s="37" t="s">
        <v>103</v>
      </c>
      <c r="I1392" s="38">
        <v>12</v>
      </c>
      <c r="J1392" s="38">
        <v>4250</v>
      </c>
      <c r="K1392" s="37" t="s">
        <v>42</v>
      </c>
      <c r="L1392" s="36" t="s">
        <v>492</v>
      </c>
      <c r="M1392" s="35">
        <v>44182.568043981482</v>
      </c>
      <c r="N1392" s="37" t="s">
        <v>146</v>
      </c>
      <c r="O1392" s="37" t="s">
        <v>147</v>
      </c>
      <c r="P1392" s="145">
        <f t="shared" si="106"/>
        <v>1.039201388892252</v>
      </c>
      <c r="Q1392" s="34">
        <f t="shared" si="105"/>
        <v>51000</v>
      </c>
      <c r="R1392" s="145">
        <f t="shared" si="107"/>
        <v>0.52884259259259259</v>
      </c>
      <c r="S1392" s="145">
        <f t="shared" si="108"/>
        <v>0.5680439814814815</v>
      </c>
      <c r="T1392" s="172" t="str">
        <f t="shared" si="109"/>
        <v>High Valued</v>
      </c>
    </row>
    <row r="1393" spans="1:20">
      <c r="A1393" s="35">
        <v>44181.599363425928</v>
      </c>
      <c r="B1393" s="36" t="s">
        <v>496</v>
      </c>
      <c r="C1393" s="37" t="s">
        <v>100</v>
      </c>
      <c r="D1393" s="37" t="s">
        <v>83</v>
      </c>
      <c r="E1393" s="37" t="s">
        <v>87</v>
      </c>
      <c r="F1393" s="37" t="s">
        <v>48</v>
      </c>
      <c r="G1393" s="37" t="s">
        <v>49</v>
      </c>
      <c r="H1393" s="37" t="s">
        <v>88</v>
      </c>
      <c r="I1393" s="38">
        <v>2</v>
      </c>
      <c r="J1393" s="38">
        <v>4250</v>
      </c>
      <c r="K1393" s="37" t="s">
        <v>42</v>
      </c>
      <c r="L1393" s="36" t="s">
        <v>492</v>
      </c>
      <c r="M1393" s="35">
        <v>44182.568043981482</v>
      </c>
      <c r="N1393" s="37" t="s">
        <v>146</v>
      </c>
      <c r="O1393" s="37" t="s">
        <v>147</v>
      </c>
      <c r="P1393" s="145">
        <f t="shared" si="106"/>
        <v>0.968680555553874</v>
      </c>
      <c r="Q1393" s="34">
        <f t="shared" si="105"/>
        <v>8500</v>
      </c>
      <c r="R1393" s="145">
        <f t="shared" si="107"/>
        <v>0.59936342592592595</v>
      </c>
      <c r="S1393" s="145">
        <f t="shared" si="108"/>
        <v>0.5680439814814815</v>
      </c>
      <c r="T1393" s="172" t="str">
        <f t="shared" si="109"/>
        <v>Lower Valued</v>
      </c>
    </row>
    <row r="1394" spans="1:20">
      <c r="A1394" s="35">
        <v>44181.599363425928</v>
      </c>
      <c r="B1394" s="36" t="s">
        <v>496</v>
      </c>
      <c r="C1394" s="37" t="s">
        <v>100</v>
      </c>
      <c r="D1394" s="37" t="s">
        <v>140</v>
      </c>
      <c r="E1394" s="37" t="s">
        <v>255</v>
      </c>
      <c r="F1394" s="37" t="s">
        <v>48</v>
      </c>
      <c r="G1394" s="37" t="s">
        <v>57</v>
      </c>
      <c r="H1394" s="37" t="s">
        <v>497</v>
      </c>
      <c r="I1394" s="38">
        <v>2</v>
      </c>
      <c r="J1394" s="38">
        <v>8200</v>
      </c>
      <c r="K1394" s="37" t="s">
        <v>42</v>
      </c>
      <c r="L1394" s="36" t="s">
        <v>492</v>
      </c>
      <c r="M1394" s="35">
        <v>44182.568043981482</v>
      </c>
      <c r="N1394" s="37" t="s">
        <v>146</v>
      </c>
      <c r="O1394" s="37" t="s">
        <v>147</v>
      </c>
      <c r="P1394" s="145">
        <f t="shared" si="106"/>
        <v>0.968680555553874</v>
      </c>
      <c r="Q1394" s="34">
        <f t="shared" si="105"/>
        <v>16400</v>
      </c>
      <c r="R1394" s="145">
        <f t="shared" si="107"/>
        <v>0.59936342592592595</v>
      </c>
      <c r="S1394" s="145">
        <f t="shared" si="108"/>
        <v>0.5680439814814815</v>
      </c>
      <c r="T1394" s="172" t="str">
        <f t="shared" si="109"/>
        <v>High Valued</v>
      </c>
    </row>
    <row r="1395" spans="1:20">
      <c r="A1395" s="35">
        <v>44181.683171296296</v>
      </c>
      <c r="B1395" s="36" t="s">
        <v>1050</v>
      </c>
      <c r="C1395" s="37" t="s">
        <v>658</v>
      </c>
      <c r="D1395" s="37" t="s">
        <v>83</v>
      </c>
      <c r="E1395" s="37" t="s">
        <v>84</v>
      </c>
      <c r="F1395" s="37" t="s">
        <v>48</v>
      </c>
      <c r="G1395" s="37" t="s">
        <v>49</v>
      </c>
      <c r="H1395" s="37" t="s">
        <v>120</v>
      </c>
      <c r="I1395" s="38">
        <v>3</v>
      </c>
      <c r="J1395" s="38">
        <v>3930</v>
      </c>
      <c r="K1395" s="37" t="s">
        <v>42</v>
      </c>
      <c r="L1395" s="36" t="s">
        <v>1046</v>
      </c>
      <c r="M1395" s="35">
        <v>44182.62228009259</v>
      </c>
      <c r="N1395" s="37" t="s">
        <v>146</v>
      </c>
      <c r="O1395" s="37" t="s">
        <v>147</v>
      </c>
      <c r="P1395" s="145">
        <f t="shared" si="106"/>
        <v>0.93910879629402189</v>
      </c>
      <c r="Q1395" s="34">
        <f t="shared" si="105"/>
        <v>11790</v>
      </c>
      <c r="R1395" s="145">
        <f t="shared" si="107"/>
        <v>0.68317129629629625</v>
      </c>
      <c r="S1395" s="145">
        <f t="shared" si="108"/>
        <v>0.62228009259259254</v>
      </c>
      <c r="T1395" s="172" t="str">
        <f t="shared" si="109"/>
        <v>High Valued</v>
      </c>
    </row>
    <row r="1396" spans="1:20">
      <c r="A1396" s="35">
        <v>44181.683171296296</v>
      </c>
      <c r="B1396" s="36" t="s">
        <v>1050</v>
      </c>
      <c r="C1396" s="37" t="s">
        <v>658</v>
      </c>
      <c r="D1396" s="37" t="s">
        <v>83</v>
      </c>
      <c r="E1396" s="37" t="s">
        <v>87</v>
      </c>
      <c r="F1396" s="37" t="s">
        <v>48</v>
      </c>
      <c r="G1396" s="37" t="s">
        <v>49</v>
      </c>
      <c r="H1396" s="37" t="s">
        <v>88</v>
      </c>
      <c r="I1396" s="38">
        <v>4</v>
      </c>
      <c r="J1396" s="38">
        <v>4250</v>
      </c>
      <c r="K1396" s="37" t="s">
        <v>42</v>
      </c>
      <c r="L1396" s="36" t="s">
        <v>1046</v>
      </c>
      <c r="M1396" s="35">
        <v>44182.62228009259</v>
      </c>
      <c r="N1396" s="37" t="s">
        <v>146</v>
      </c>
      <c r="O1396" s="37" t="s">
        <v>147</v>
      </c>
      <c r="P1396" s="145">
        <f t="shared" si="106"/>
        <v>0.93910879629402189</v>
      </c>
      <c r="Q1396" s="34">
        <f t="shared" si="105"/>
        <v>17000</v>
      </c>
      <c r="R1396" s="145">
        <f t="shared" si="107"/>
        <v>0.68317129629629625</v>
      </c>
      <c r="S1396" s="145">
        <f t="shared" si="108"/>
        <v>0.62228009259259254</v>
      </c>
      <c r="T1396" s="172" t="str">
        <f t="shared" si="109"/>
        <v>High Valued</v>
      </c>
    </row>
    <row r="1397" spans="1:20">
      <c r="A1397" s="35">
        <v>44181.683171296296</v>
      </c>
      <c r="B1397" s="36" t="s">
        <v>1050</v>
      </c>
      <c r="C1397" s="37" t="s">
        <v>658</v>
      </c>
      <c r="D1397" s="37" t="s">
        <v>159</v>
      </c>
      <c r="E1397" s="37" t="s">
        <v>160</v>
      </c>
      <c r="F1397" s="37" t="s">
        <v>48</v>
      </c>
      <c r="G1397" s="37" t="s">
        <v>93</v>
      </c>
      <c r="H1397" s="37" t="s">
        <v>161</v>
      </c>
      <c r="I1397" s="38">
        <v>4</v>
      </c>
      <c r="J1397" s="38">
        <v>4100</v>
      </c>
      <c r="K1397" s="37" t="s">
        <v>42</v>
      </c>
      <c r="L1397" s="36" t="s">
        <v>1046</v>
      </c>
      <c r="M1397" s="35">
        <v>44182.62228009259</v>
      </c>
      <c r="N1397" s="37" t="s">
        <v>146</v>
      </c>
      <c r="O1397" s="37" t="s">
        <v>147</v>
      </c>
      <c r="P1397" s="145">
        <f t="shared" si="106"/>
        <v>0.93910879629402189</v>
      </c>
      <c r="Q1397" s="34">
        <f t="shared" si="105"/>
        <v>16400</v>
      </c>
      <c r="R1397" s="145">
        <f t="shared" si="107"/>
        <v>0.68317129629629625</v>
      </c>
      <c r="S1397" s="145">
        <f t="shared" si="108"/>
        <v>0.62228009259259254</v>
      </c>
      <c r="T1397" s="172" t="str">
        <f t="shared" si="109"/>
        <v>High Valued</v>
      </c>
    </row>
    <row r="1398" spans="1:20">
      <c r="A1398" s="35">
        <v>44181.683171296296</v>
      </c>
      <c r="B1398" s="36" t="s">
        <v>1050</v>
      </c>
      <c r="C1398" s="37" t="s">
        <v>658</v>
      </c>
      <c r="D1398" s="37" t="s">
        <v>447</v>
      </c>
      <c r="E1398" s="37" t="s">
        <v>448</v>
      </c>
      <c r="F1398" s="37" t="s">
        <v>48</v>
      </c>
      <c r="G1398" s="37" t="s">
        <v>49</v>
      </c>
      <c r="H1398" s="37" t="s">
        <v>449</v>
      </c>
      <c r="I1398" s="38">
        <v>1</v>
      </c>
      <c r="J1398" s="38">
        <v>14300</v>
      </c>
      <c r="K1398" s="37" t="s">
        <v>42</v>
      </c>
      <c r="L1398" s="36" t="s">
        <v>1046</v>
      </c>
      <c r="M1398" s="35">
        <v>44182.62228009259</v>
      </c>
      <c r="N1398" s="37" t="s">
        <v>146</v>
      </c>
      <c r="O1398" s="37" t="s">
        <v>147</v>
      </c>
      <c r="P1398" s="145">
        <f t="shared" si="106"/>
        <v>0.93910879629402189</v>
      </c>
      <c r="Q1398" s="34">
        <f t="shared" si="105"/>
        <v>14300</v>
      </c>
      <c r="R1398" s="145">
        <f t="shared" si="107"/>
        <v>0.68317129629629625</v>
      </c>
      <c r="S1398" s="145">
        <f t="shared" si="108"/>
        <v>0.62228009259259254</v>
      </c>
      <c r="T1398" s="172" t="str">
        <f t="shared" si="109"/>
        <v>High Valued</v>
      </c>
    </row>
    <row r="1399" spans="1:20">
      <c r="A1399" s="35">
        <v>44179.395983796298</v>
      </c>
      <c r="B1399" s="36" t="s">
        <v>804</v>
      </c>
      <c r="C1399" s="37" t="s">
        <v>390</v>
      </c>
      <c r="D1399" s="37" t="s">
        <v>83</v>
      </c>
      <c r="E1399" s="37" t="s">
        <v>91</v>
      </c>
      <c r="F1399" s="37" t="s">
        <v>48</v>
      </c>
      <c r="G1399" s="37" t="s">
        <v>49</v>
      </c>
      <c r="H1399" s="37" t="s">
        <v>805</v>
      </c>
      <c r="I1399" s="38">
        <v>3</v>
      </c>
      <c r="J1399" s="38">
        <v>1900</v>
      </c>
      <c r="K1399" s="37" t="s">
        <v>42</v>
      </c>
      <c r="L1399" s="36" t="s">
        <v>795</v>
      </c>
      <c r="M1399" s="35">
        <v>44182.776909722219</v>
      </c>
      <c r="N1399" s="37" t="s">
        <v>146</v>
      </c>
      <c r="O1399" s="37" t="s">
        <v>147</v>
      </c>
      <c r="P1399" s="145">
        <f t="shared" si="106"/>
        <v>3.3809259259214741</v>
      </c>
      <c r="Q1399" s="34">
        <f t="shared" si="105"/>
        <v>5700</v>
      </c>
      <c r="R1399" s="145">
        <f t="shared" si="107"/>
        <v>0.39598379629629626</v>
      </c>
      <c r="S1399" s="145">
        <f t="shared" si="108"/>
        <v>0.77690972222222221</v>
      </c>
      <c r="T1399" s="172" t="str">
        <f t="shared" si="109"/>
        <v>Lower Valued</v>
      </c>
    </row>
    <row r="1400" spans="1:20">
      <c r="A1400" s="35">
        <v>44182.673217592594</v>
      </c>
      <c r="B1400" s="36" t="s">
        <v>1164</v>
      </c>
      <c r="C1400" s="37" t="s">
        <v>1165</v>
      </c>
      <c r="D1400" s="37" t="s">
        <v>83</v>
      </c>
      <c r="E1400" s="37" t="s">
        <v>84</v>
      </c>
      <c r="F1400" s="37" t="s">
        <v>48</v>
      </c>
      <c r="G1400" s="37" t="s">
        <v>49</v>
      </c>
      <c r="H1400" s="37" t="s">
        <v>120</v>
      </c>
      <c r="I1400" s="38">
        <v>1</v>
      </c>
      <c r="J1400" s="38">
        <v>3930</v>
      </c>
      <c r="K1400" s="37" t="s">
        <v>42</v>
      </c>
      <c r="L1400" s="36" t="s">
        <v>1166</v>
      </c>
      <c r="M1400" s="35">
        <v>44183.357395833336</v>
      </c>
      <c r="N1400" s="37" t="s">
        <v>431</v>
      </c>
      <c r="O1400" s="37" t="s">
        <v>147</v>
      </c>
      <c r="P1400" s="145">
        <f t="shared" si="106"/>
        <v>0.68417824074276723</v>
      </c>
      <c r="Q1400" s="34">
        <f t="shared" si="105"/>
        <v>3930</v>
      </c>
      <c r="R1400" s="145">
        <f t="shared" si="107"/>
        <v>0.67321759259259262</v>
      </c>
      <c r="S1400" s="145">
        <f t="shared" si="108"/>
        <v>0.35739583333333336</v>
      </c>
      <c r="T1400" s="172" t="str">
        <f t="shared" si="109"/>
        <v>Lower Valued</v>
      </c>
    </row>
    <row r="1401" spans="1:20">
      <c r="A1401" s="35">
        <v>44182.683032407411</v>
      </c>
      <c r="B1401" s="36" t="s">
        <v>1246</v>
      </c>
      <c r="C1401" s="37" t="s">
        <v>794</v>
      </c>
      <c r="D1401" s="37" t="s">
        <v>46</v>
      </c>
      <c r="E1401" s="37" t="s">
        <v>47</v>
      </c>
      <c r="F1401" s="37" t="s">
        <v>48</v>
      </c>
      <c r="G1401" s="37" t="s">
        <v>49</v>
      </c>
      <c r="H1401" s="37" t="s">
        <v>50</v>
      </c>
      <c r="I1401" s="38">
        <v>2</v>
      </c>
      <c r="J1401" s="38">
        <v>2240</v>
      </c>
      <c r="K1401" s="37" t="s">
        <v>42</v>
      </c>
      <c r="L1401" s="36" t="s">
        <v>1247</v>
      </c>
      <c r="M1401" s="35">
        <v>44183.394259259258</v>
      </c>
      <c r="N1401" s="37" t="s">
        <v>146</v>
      </c>
      <c r="O1401" s="37" t="s">
        <v>54</v>
      </c>
      <c r="P1401" s="145">
        <f t="shared" si="106"/>
        <v>0.71122685184673173</v>
      </c>
      <c r="Q1401" s="34">
        <f t="shared" si="105"/>
        <v>4480</v>
      </c>
      <c r="R1401" s="145">
        <f t="shared" si="107"/>
        <v>0.68303240740740734</v>
      </c>
      <c r="S1401" s="145">
        <f t="shared" si="108"/>
        <v>0.39425925925925925</v>
      </c>
      <c r="T1401" s="172" t="str">
        <f t="shared" si="109"/>
        <v>Lower Valued</v>
      </c>
    </row>
    <row r="1402" spans="1:20">
      <c r="A1402" s="35">
        <v>44182.61278935185</v>
      </c>
      <c r="B1402" s="36" t="s">
        <v>1147</v>
      </c>
      <c r="C1402" s="37" t="s">
        <v>1011</v>
      </c>
      <c r="D1402" s="37" t="s">
        <v>46</v>
      </c>
      <c r="E1402" s="37" t="s">
        <v>47</v>
      </c>
      <c r="F1402" s="37" t="s">
        <v>48</v>
      </c>
      <c r="G1402" s="37" t="s">
        <v>49</v>
      </c>
      <c r="H1402" s="37" t="s">
        <v>50</v>
      </c>
      <c r="I1402" s="38">
        <v>5</v>
      </c>
      <c r="J1402" s="38">
        <v>2240</v>
      </c>
      <c r="K1402" s="37" t="s">
        <v>42</v>
      </c>
      <c r="L1402" s="36" t="s">
        <v>1148</v>
      </c>
      <c r="M1402" s="35">
        <v>44183.513206018521</v>
      </c>
      <c r="N1402" s="37" t="s">
        <v>146</v>
      </c>
      <c r="O1402" s="37" t="s">
        <v>147</v>
      </c>
      <c r="P1402" s="145">
        <f t="shared" si="106"/>
        <v>0.90041666667093523</v>
      </c>
      <c r="Q1402" s="34">
        <f t="shared" si="105"/>
        <v>11200</v>
      </c>
      <c r="R1402" s="145">
        <f t="shared" si="107"/>
        <v>0.61278935185185179</v>
      </c>
      <c r="S1402" s="145">
        <f t="shared" si="108"/>
        <v>0.51320601851851855</v>
      </c>
      <c r="T1402" s="172" t="str">
        <f t="shared" si="109"/>
        <v>High Valued</v>
      </c>
    </row>
    <row r="1403" spans="1:20">
      <c r="A1403" s="35">
        <v>44182.476481481484</v>
      </c>
      <c r="B1403" s="36" t="s">
        <v>851</v>
      </c>
      <c r="C1403" s="37" t="s">
        <v>852</v>
      </c>
      <c r="D1403" s="37" t="s">
        <v>151</v>
      </c>
      <c r="E1403" s="37" t="s">
        <v>152</v>
      </c>
      <c r="F1403" s="37" t="s">
        <v>48</v>
      </c>
      <c r="G1403" s="37" t="s">
        <v>49</v>
      </c>
      <c r="H1403" s="37" t="s">
        <v>153</v>
      </c>
      <c r="I1403" s="38">
        <v>2</v>
      </c>
      <c r="J1403" s="38">
        <v>4600</v>
      </c>
      <c r="K1403" s="37" t="s">
        <v>42</v>
      </c>
      <c r="L1403" s="36" t="s">
        <v>849</v>
      </c>
      <c r="M1403" s="35">
        <v>44183.527870370373</v>
      </c>
      <c r="N1403" s="37" t="s">
        <v>431</v>
      </c>
      <c r="O1403" s="37" t="s">
        <v>147</v>
      </c>
      <c r="P1403" s="145">
        <f t="shared" si="106"/>
        <v>1.0513888888890506</v>
      </c>
      <c r="Q1403" s="34">
        <f t="shared" si="105"/>
        <v>9200</v>
      </c>
      <c r="R1403" s="145">
        <f t="shared" si="107"/>
        <v>0.47648148148148151</v>
      </c>
      <c r="S1403" s="145">
        <f t="shared" si="108"/>
        <v>0.52787037037037032</v>
      </c>
      <c r="T1403" s="172" t="str">
        <f t="shared" si="109"/>
        <v>Lower Valued</v>
      </c>
    </row>
    <row r="1404" spans="1:20">
      <c r="A1404" s="35">
        <v>44182.476481481484</v>
      </c>
      <c r="B1404" s="36" t="s">
        <v>851</v>
      </c>
      <c r="C1404" s="37" t="s">
        <v>852</v>
      </c>
      <c r="D1404" s="37" t="s">
        <v>83</v>
      </c>
      <c r="E1404" s="37" t="s">
        <v>87</v>
      </c>
      <c r="F1404" s="37" t="s">
        <v>48</v>
      </c>
      <c r="G1404" s="37" t="s">
        <v>49</v>
      </c>
      <c r="H1404" s="37" t="s">
        <v>88</v>
      </c>
      <c r="I1404" s="38">
        <v>2</v>
      </c>
      <c r="J1404" s="38">
        <v>4250</v>
      </c>
      <c r="K1404" s="37" t="s">
        <v>42</v>
      </c>
      <c r="L1404" s="36" t="s">
        <v>849</v>
      </c>
      <c r="M1404" s="35">
        <v>44183.527870370373</v>
      </c>
      <c r="N1404" s="37" t="s">
        <v>431</v>
      </c>
      <c r="O1404" s="37" t="s">
        <v>147</v>
      </c>
      <c r="P1404" s="145">
        <f t="shared" si="106"/>
        <v>1.0513888888890506</v>
      </c>
      <c r="Q1404" s="34">
        <f t="shared" si="105"/>
        <v>8500</v>
      </c>
      <c r="R1404" s="145">
        <f t="shared" si="107"/>
        <v>0.47648148148148151</v>
      </c>
      <c r="S1404" s="145">
        <f t="shared" si="108"/>
        <v>0.52787037037037032</v>
      </c>
      <c r="T1404" s="172" t="str">
        <f t="shared" si="109"/>
        <v>Lower Valued</v>
      </c>
    </row>
    <row r="1405" spans="1:20">
      <c r="A1405" s="35">
        <v>44182.476481481484</v>
      </c>
      <c r="B1405" s="36" t="s">
        <v>851</v>
      </c>
      <c r="C1405" s="37" t="s">
        <v>852</v>
      </c>
      <c r="D1405" s="37" t="s">
        <v>363</v>
      </c>
      <c r="E1405" s="37" t="s">
        <v>364</v>
      </c>
      <c r="F1405" s="37" t="s">
        <v>48</v>
      </c>
      <c r="G1405" s="37" t="s">
        <v>49</v>
      </c>
      <c r="H1405" s="37" t="s">
        <v>365</v>
      </c>
      <c r="I1405" s="38">
        <v>1</v>
      </c>
      <c r="J1405" s="38">
        <v>4700</v>
      </c>
      <c r="K1405" s="37" t="s">
        <v>42</v>
      </c>
      <c r="L1405" s="36" t="s">
        <v>849</v>
      </c>
      <c r="M1405" s="35">
        <v>44183.527870370373</v>
      </c>
      <c r="N1405" s="37" t="s">
        <v>431</v>
      </c>
      <c r="O1405" s="37" t="s">
        <v>147</v>
      </c>
      <c r="P1405" s="145">
        <f t="shared" si="106"/>
        <v>1.0513888888890506</v>
      </c>
      <c r="Q1405" s="34">
        <f t="shared" si="105"/>
        <v>4700</v>
      </c>
      <c r="R1405" s="145">
        <f t="shared" si="107"/>
        <v>0.47648148148148151</v>
      </c>
      <c r="S1405" s="145">
        <f t="shared" si="108"/>
        <v>0.52787037037037032</v>
      </c>
      <c r="T1405" s="172" t="str">
        <f t="shared" si="109"/>
        <v>Lower Valued</v>
      </c>
    </row>
    <row r="1406" spans="1:20">
      <c r="A1406" s="35">
        <v>44182.390173611115</v>
      </c>
      <c r="B1406" s="36" t="s">
        <v>1154</v>
      </c>
      <c r="C1406" s="37" t="s">
        <v>1141</v>
      </c>
      <c r="D1406" s="37" t="s">
        <v>83</v>
      </c>
      <c r="E1406" s="37" t="s">
        <v>87</v>
      </c>
      <c r="F1406" s="37" t="s">
        <v>48</v>
      </c>
      <c r="G1406" s="37" t="s">
        <v>49</v>
      </c>
      <c r="H1406" s="37" t="s">
        <v>88</v>
      </c>
      <c r="I1406" s="38">
        <v>10</v>
      </c>
      <c r="J1406" s="38">
        <v>4250</v>
      </c>
      <c r="K1406" s="37" t="s">
        <v>42</v>
      </c>
      <c r="L1406" s="36" t="s">
        <v>1155</v>
      </c>
      <c r="M1406" s="35">
        <v>44183.528796296298</v>
      </c>
      <c r="N1406" s="37" t="s">
        <v>295</v>
      </c>
      <c r="O1406" s="37" t="s">
        <v>147</v>
      </c>
      <c r="P1406" s="145">
        <f t="shared" si="106"/>
        <v>1.1386226851827814</v>
      </c>
      <c r="Q1406" s="34">
        <f t="shared" si="105"/>
        <v>42500</v>
      </c>
      <c r="R1406" s="145">
        <f t="shared" si="107"/>
        <v>0.3901736111111111</v>
      </c>
      <c r="S1406" s="145">
        <f t="shared" si="108"/>
        <v>0.52879629629629632</v>
      </c>
      <c r="T1406" s="172" t="str">
        <f t="shared" si="109"/>
        <v>High Valued</v>
      </c>
    </row>
    <row r="1407" spans="1:20">
      <c r="A1407" s="35">
        <v>44182.56108796296</v>
      </c>
      <c r="B1407" s="36" t="s">
        <v>1013</v>
      </c>
      <c r="C1407" s="37" t="s">
        <v>623</v>
      </c>
      <c r="D1407" s="37" t="s">
        <v>83</v>
      </c>
      <c r="E1407" s="37" t="s">
        <v>87</v>
      </c>
      <c r="F1407" s="37" t="s">
        <v>48</v>
      </c>
      <c r="G1407" s="37" t="s">
        <v>49</v>
      </c>
      <c r="H1407" s="37" t="s">
        <v>88</v>
      </c>
      <c r="I1407" s="38">
        <v>5</v>
      </c>
      <c r="J1407" s="38">
        <v>4250</v>
      </c>
      <c r="K1407" s="37" t="s">
        <v>42</v>
      </c>
      <c r="L1407" s="36" t="s">
        <v>1012</v>
      </c>
      <c r="M1407" s="35">
        <v>44183.553888888891</v>
      </c>
      <c r="N1407" s="37" t="s">
        <v>146</v>
      </c>
      <c r="O1407" s="37" t="s">
        <v>54</v>
      </c>
      <c r="P1407" s="145">
        <f t="shared" si="106"/>
        <v>0.99280092593107838</v>
      </c>
      <c r="Q1407" s="34">
        <f t="shared" si="105"/>
        <v>21250</v>
      </c>
      <c r="R1407" s="145">
        <f t="shared" si="107"/>
        <v>0.56108796296296293</v>
      </c>
      <c r="S1407" s="145">
        <f t="shared" si="108"/>
        <v>0.55388888888888888</v>
      </c>
      <c r="T1407" s="172" t="str">
        <f t="shared" si="109"/>
        <v>High Valued</v>
      </c>
    </row>
    <row r="1408" spans="1:20">
      <c r="A1408" s="35">
        <v>44182.489641203705</v>
      </c>
      <c r="B1408" s="36" t="s">
        <v>490</v>
      </c>
      <c r="C1408" s="37" t="s">
        <v>491</v>
      </c>
      <c r="D1408" s="37" t="s">
        <v>83</v>
      </c>
      <c r="E1408" s="37" t="s">
        <v>87</v>
      </c>
      <c r="F1408" s="37" t="s">
        <v>48</v>
      </c>
      <c r="G1408" s="37" t="s">
        <v>49</v>
      </c>
      <c r="H1408" s="37" t="s">
        <v>88</v>
      </c>
      <c r="I1408" s="38">
        <v>5</v>
      </c>
      <c r="J1408" s="38">
        <v>4250</v>
      </c>
      <c r="K1408" s="37" t="s">
        <v>42</v>
      </c>
      <c r="L1408" s="36" t="s">
        <v>492</v>
      </c>
      <c r="M1408" s="35">
        <v>44183.856192129628</v>
      </c>
      <c r="N1408" s="37" t="s">
        <v>295</v>
      </c>
      <c r="O1408" s="37" t="s">
        <v>147</v>
      </c>
      <c r="P1408" s="145">
        <f t="shared" si="106"/>
        <v>1.3665509259226383</v>
      </c>
      <c r="Q1408" s="34">
        <f t="shared" si="105"/>
        <v>21250</v>
      </c>
      <c r="R1408" s="145">
        <f t="shared" si="107"/>
        <v>0.48964120370370368</v>
      </c>
      <c r="S1408" s="145">
        <f t="shared" si="108"/>
        <v>0.85619212962962965</v>
      </c>
      <c r="T1408" s="172" t="str">
        <f t="shared" si="109"/>
        <v>High Valued</v>
      </c>
    </row>
    <row r="1409" spans="1:20">
      <c r="A1409" s="35">
        <v>44183.677384259259</v>
      </c>
      <c r="B1409" s="36" t="s">
        <v>1110</v>
      </c>
      <c r="C1409" s="37" t="s">
        <v>1111</v>
      </c>
      <c r="D1409" s="37" t="s">
        <v>232</v>
      </c>
      <c r="E1409" s="37" t="s">
        <v>233</v>
      </c>
      <c r="F1409" s="37" t="s">
        <v>48</v>
      </c>
      <c r="G1409" s="37" t="s">
        <v>93</v>
      </c>
      <c r="H1409" s="37" t="s">
        <v>234</v>
      </c>
      <c r="I1409" s="38">
        <v>1</v>
      </c>
      <c r="J1409" s="38">
        <v>4000</v>
      </c>
      <c r="K1409" s="37" t="s">
        <v>42</v>
      </c>
      <c r="L1409" s="36" t="s">
        <v>1112</v>
      </c>
      <c r="M1409" s="35">
        <v>44184.446342592593</v>
      </c>
      <c r="N1409" s="37" t="s">
        <v>146</v>
      </c>
      <c r="O1409" s="37" t="s">
        <v>147</v>
      </c>
      <c r="P1409" s="145">
        <f t="shared" si="106"/>
        <v>0.76895833333401242</v>
      </c>
      <c r="Q1409" s="34">
        <f t="shared" si="105"/>
        <v>4000</v>
      </c>
      <c r="R1409" s="145">
        <f t="shared" si="107"/>
        <v>0.67738425925925927</v>
      </c>
      <c r="S1409" s="145">
        <f t="shared" si="108"/>
        <v>0.44634259259259257</v>
      </c>
      <c r="T1409" s="172" t="str">
        <f t="shared" si="109"/>
        <v>Lower Valued</v>
      </c>
    </row>
    <row r="1410" spans="1:20">
      <c r="A1410" s="35">
        <v>44183.453541666669</v>
      </c>
      <c r="B1410" s="36" t="s">
        <v>818</v>
      </c>
      <c r="C1410" s="37" t="s">
        <v>368</v>
      </c>
      <c r="D1410" s="37" t="s">
        <v>83</v>
      </c>
      <c r="E1410" s="37" t="s">
        <v>84</v>
      </c>
      <c r="F1410" s="37" t="s">
        <v>48</v>
      </c>
      <c r="G1410" s="37" t="s">
        <v>49</v>
      </c>
      <c r="H1410" s="37" t="s">
        <v>120</v>
      </c>
      <c r="I1410" s="38">
        <v>5</v>
      </c>
      <c r="J1410" s="38">
        <v>3930</v>
      </c>
      <c r="K1410" s="37" t="s">
        <v>42</v>
      </c>
      <c r="L1410" s="36" t="s">
        <v>819</v>
      </c>
      <c r="M1410" s="35">
        <v>44184.473402777781</v>
      </c>
      <c r="N1410" s="37" t="s">
        <v>295</v>
      </c>
      <c r="O1410" s="37" t="s">
        <v>54</v>
      </c>
      <c r="P1410" s="145">
        <f t="shared" si="106"/>
        <v>1.0198611111118225</v>
      </c>
      <c r="Q1410" s="34">
        <f t="shared" ref="Q1410:Q1473" si="110">J1410*I1410</f>
        <v>19650</v>
      </c>
      <c r="R1410" s="145">
        <f t="shared" si="107"/>
        <v>0.45354166666666668</v>
      </c>
      <c r="S1410" s="145">
        <f t="shared" si="108"/>
        <v>0.47340277777777778</v>
      </c>
      <c r="T1410" s="172" t="str">
        <f t="shared" si="109"/>
        <v>High Valued</v>
      </c>
    </row>
    <row r="1411" spans="1:20">
      <c r="A1411" s="35">
        <v>44183.635254629633</v>
      </c>
      <c r="B1411" s="36" t="s">
        <v>670</v>
      </c>
      <c r="C1411" s="37" t="s">
        <v>671</v>
      </c>
      <c r="D1411" s="37" t="s">
        <v>447</v>
      </c>
      <c r="E1411" s="37" t="s">
        <v>448</v>
      </c>
      <c r="F1411" s="37" t="s">
        <v>48</v>
      </c>
      <c r="G1411" s="37" t="s">
        <v>49</v>
      </c>
      <c r="H1411" s="37" t="s">
        <v>449</v>
      </c>
      <c r="I1411" s="38">
        <v>1</v>
      </c>
      <c r="J1411" s="38">
        <v>14300</v>
      </c>
      <c r="K1411" s="37" t="s">
        <v>42</v>
      </c>
      <c r="L1411" s="36" t="s">
        <v>669</v>
      </c>
      <c r="M1411" s="35">
        <v>44184.662719907406</v>
      </c>
      <c r="N1411" s="37" t="s">
        <v>146</v>
      </c>
      <c r="O1411" s="37" t="s">
        <v>147</v>
      </c>
      <c r="P1411" s="145">
        <f t="shared" ref="P1411:P1474" si="111">IF(M1411="","00:00:00",M1411-A1411)</f>
        <v>1.0274652777734445</v>
      </c>
      <c r="Q1411" s="34">
        <f t="shared" si="110"/>
        <v>14300</v>
      </c>
      <c r="R1411" s="145">
        <f t="shared" ref="R1411:R1474" si="112">TIMEVALUE(TEXT(A1411,"HH:MM:SS"))</f>
        <v>0.63525462962962964</v>
      </c>
      <c r="S1411" s="145">
        <f t="shared" ref="S1411:S1474" si="113">IF(M1411="","-",TIMEVALUE(TEXT(M1411,"HH:MM:SS")))</f>
        <v>0.66271990740740738</v>
      </c>
      <c r="T1411" s="172" t="str">
        <f t="shared" ref="T1411:T1474" si="114">IF(Q1411 &gt; 10000, "High Valued", "Lower Valued")</f>
        <v>High Valued</v>
      </c>
    </row>
    <row r="1412" spans="1:20">
      <c r="A1412" s="35">
        <v>44183.635254629633</v>
      </c>
      <c r="B1412" s="36" t="s">
        <v>670</v>
      </c>
      <c r="C1412" s="37" t="s">
        <v>671</v>
      </c>
      <c r="D1412" s="37" t="s">
        <v>363</v>
      </c>
      <c r="E1412" s="37" t="s">
        <v>364</v>
      </c>
      <c r="F1412" s="37" t="s">
        <v>48</v>
      </c>
      <c r="G1412" s="37" t="s">
        <v>49</v>
      </c>
      <c r="H1412" s="37" t="s">
        <v>365</v>
      </c>
      <c r="I1412" s="38">
        <v>1</v>
      </c>
      <c r="J1412" s="38">
        <v>4700</v>
      </c>
      <c r="K1412" s="37" t="s">
        <v>42</v>
      </c>
      <c r="L1412" s="36" t="s">
        <v>669</v>
      </c>
      <c r="M1412" s="35">
        <v>44184.662719907406</v>
      </c>
      <c r="N1412" s="37" t="s">
        <v>146</v>
      </c>
      <c r="O1412" s="37" t="s">
        <v>147</v>
      </c>
      <c r="P1412" s="145">
        <f t="shared" si="111"/>
        <v>1.0274652777734445</v>
      </c>
      <c r="Q1412" s="34">
        <f t="shared" si="110"/>
        <v>4700</v>
      </c>
      <c r="R1412" s="145">
        <f t="shared" si="112"/>
        <v>0.63525462962962964</v>
      </c>
      <c r="S1412" s="145">
        <f t="shared" si="113"/>
        <v>0.66271990740740738</v>
      </c>
      <c r="T1412" s="172" t="str">
        <f t="shared" si="114"/>
        <v>Lower Valued</v>
      </c>
    </row>
    <row r="1413" spans="1:20">
      <c r="A1413" s="35">
        <v>44183.635254629633</v>
      </c>
      <c r="B1413" s="36" t="s">
        <v>670</v>
      </c>
      <c r="C1413" s="37" t="s">
        <v>671</v>
      </c>
      <c r="D1413" s="37" t="s">
        <v>151</v>
      </c>
      <c r="E1413" s="37" t="s">
        <v>152</v>
      </c>
      <c r="F1413" s="37" t="s">
        <v>48</v>
      </c>
      <c r="G1413" s="37" t="s">
        <v>49</v>
      </c>
      <c r="H1413" s="37" t="s">
        <v>153</v>
      </c>
      <c r="I1413" s="38">
        <v>1</v>
      </c>
      <c r="J1413" s="38">
        <v>4600</v>
      </c>
      <c r="K1413" s="37" t="s">
        <v>42</v>
      </c>
      <c r="L1413" s="36" t="s">
        <v>669</v>
      </c>
      <c r="M1413" s="35">
        <v>44184.662719907406</v>
      </c>
      <c r="N1413" s="37" t="s">
        <v>146</v>
      </c>
      <c r="O1413" s="37" t="s">
        <v>147</v>
      </c>
      <c r="P1413" s="145">
        <f t="shared" si="111"/>
        <v>1.0274652777734445</v>
      </c>
      <c r="Q1413" s="34">
        <f t="shared" si="110"/>
        <v>4600</v>
      </c>
      <c r="R1413" s="145">
        <f t="shared" si="112"/>
        <v>0.63525462962962964</v>
      </c>
      <c r="S1413" s="145">
        <f t="shared" si="113"/>
        <v>0.66271990740740738</v>
      </c>
      <c r="T1413" s="172" t="str">
        <f t="shared" si="114"/>
        <v>Lower Valued</v>
      </c>
    </row>
    <row r="1414" spans="1:20">
      <c r="A1414" s="35">
        <v>44183.440567129626</v>
      </c>
      <c r="B1414" s="36" t="s">
        <v>666</v>
      </c>
      <c r="C1414" s="37" t="s">
        <v>653</v>
      </c>
      <c r="D1414" s="37" t="s">
        <v>159</v>
      </c>
      <c r="E1414" s="37" t="s">
        <v>160</v>
      </c>
      <c r="F1414" s="37" t="s">
        <v>48</v>
      </c>
      <c r="G1414" s="37" t="s">
        <v>93</v>
      </c>
      <c r="H1414" s="37" t="s">
        <v>161</v>
      </c>
      <c r="I1414" s="38">
        <v>1</v>
      </c>
      <c r="J1414" s="38">
        <v>4100</v>
      </c>
      <c r="K1414" s="37" t="s">
        <v>42</v>
      </c>
      <c r="L1414" s="36" t="s">
        <v>654</v>
      </c>
      <c r="M1414" s="35">
        <v>44184.712604166663</v>
      </c>
      <c r="N1414" s="37" t="s">
        <v>146</v>
      </c>
      <c r="O1414" s="37" t="s">
        <v>147</v>
      </c>
      <c r="P1414" s="145">
        <f t="shared" si="111"/>
        <v>1.2720370370370802</v>
      </c>
      <c r="Q1414" s="34">
        <f t="shared" si="110"/>
        <v>4100</v>
      </c>
      <c r="R1414" s="145">
        <f t="shared" si="112"/>
        <v>0.44056712962962963</v>
      </c>
      <c r="S1414" s="145">
        <f t="shared" si="113"/>
        <v>0.71260416666666659</v>
      </c>
      <c r="T1414" s="172" t="str">
        <f t="shared" si="114"/>
        <v>Lower Valued</v>
      </c>
    </row>
    <row r="1415" spans="1:20">
      <c r="A1415" s="35">
        <v>44185.645613425928</v>
      </c>
      <c r="B1415" s="36" t="s">
        <v>303</v>
      </c>
      <c r="C1415" s="37" t="s">
        <v>304</v>
      </c>
      <c r="D1415" s="37" t="s">
        <v>83</v>
      </c>
      <c r="E1415" s="37" t="s">
        <v>87</v>
      </c>
      <c r="F1415" s="37" t="s">
        <v>48</v>
      </c>
      <c r="G1415" s="37" t="s">
        <v>49</v>
      </c>
      <c r="H1415" s="37" t="s">
        <v>103</v>
      </c>
      <c r="I1415" s="38">
        <v>1</v>
      </c>
      <c r="J1415" s="38">
        <v>4250</v>
      </c>
      <c r="K1415" s="37" t="s">
        <v>42</v>
      </c>
      <c r="L1415" s="36" t="s">
        <v>294</v>
      </c>
      <c r="M1415" s="35">
        <v>44186.403923611113</v>
      </c>
      <c r="N1415" s="37" t="s">
        <v>146</v>
      </c>
      <c r="O1415" s="37" t="s">
        <v>147</v>
      </c>
      <c r="P1415" s="145">
        <f t="shared" si="111"/>
        <v>0.75831018518510973</v>
      </c>
      <c r="Q1415" s="34">
        <f t="shared" si="110"/>
        <v>4250</v>
      </c>
      <c r="R1415" s="145">
        <f t="shared" si="112"/>
        <v>0.64561342592592597</v>
      </c>
      <c r="S1415" s="145">
        <f t="shared" si="113"/>
        <v>0.40392361111111108</v>
      </c>
      <c r="T1415" s="172" t="str">
        <f t="shared" si="114"/>
        <v>Lower Valued</v>
      </c>
    </row>
    <row r="1416" spans="1:20">
      <c r="A1416" s="35">
        <v>44185.577719907407</v>
      </c>
      <c r="B1416" s="36" t="s">
        <v>1101</v>
      </c>
      <c r="C1416" s="37" t="s">
        <v>1102</v>
      </c>
      <c r="D1416" s="37" t="s">
        <v>46</v>
      </c>
      <c r="E1416" s="37" t="s">
        <v>47</v>
      </c>
      <c r="F1416" s="37" t="s">
        <v>48</v>
      </c>
      <c r="G1416" s="37" t="s">
        <v>49</v>
      </c>
      <c r="H1416" s="37" t="s">
        <v>50</v>
      </c>
      <c r="I1416" s="38">
        <v>10</v>
      </c>
      <c r="J1416" s="38">
        <v>2240</v>
      </c>
      <c r="K1416" s="37" t="s">
        <v>42</v>
      </c>
      <c r="L1416" s="36" t="s">
        <v>1098</v>
      </c>
      <c r="M1416" s="35">
        <v>44186.42633101852</v>
      </c>
      <c r="N1416" s="37" t="s">
        <v>146</v>
      </c>
      <c r="O1416" s="37" t="s">
        <v>464</v>
      </c>
      <c r="P1416" s="145">
        <f t="shared" si="111"/>
        <v>0.84861111111240461</v>
      </c>
      <c r="Q1416" s="34">
        <f t="shared" si="110"/>
        <v>22400</v>
      </c>
      <c r="R1416" s="145">
        <f t="shared" si="112"/>
        <v>0.57771990740740742</v>
      </c>
      <c r="S1416" s="145">
        <f t="shared" si="113"/>
        <v>0.42633101851851851</v>
      </c>
      <c r="T1416" s="172" t="str">
        <f t="shared" si="114"/>
        <v>High Valued</v>
      </c>
    </row>
    <row r="1417" spans="1:20">
      <c r="A1417" s="35">
        <v>44185.577719907407</v>
      </c>
      <c r="B1417" s="36" t="s">
        <v>1101</v>
      </c>
      <c r="C1417" s="37" t="s">
        <v>1102</v>
      </c>
      <c r="D1417" s="37" t="s">
        <v>83</v>
      </c>
      <c r="E1417" s="37" t="s">
        <v>87</v>
      </c>
      <c r="F1417" s="37" t="s">
        <v>48</v>
      </c>
      <c r="G1417" s="37" t="s">
        <v>49</v>
      </c>
      <c r="H1417" s="37" t="s">
        <v>88</v>
      </c>
      <c r="I1417" s="38">
        <v>2</v>
      </c>
      <c r="J1417" s="38">
        <v>4250</v>
      </c>
      <c r="K1417" s="37" t="s">
        <v>42</v>
      </c>
      <c r="L1417" s="36" t="s">
        <v>1098</v>
      </c>
      <c r="M1417" s="35">
        <v>44186.42633101852</v>
      </c>
      <c r="N1417" s="37" t="s">
        <v>146</v>
      </c>
      <c r="O1417" s="37" t="s">
        <v>464</v>
      </c>
      <c r="P1417" s="145">
        <f t="shared" si="111"/>
        <v>0.84861111111240461</v>
      </c>
      <c r="Q1417" s="34">
        <f t="shared" si="110"/>
        <v>8500</v>
      </c>
      <c r="R1417" s="145">
        <f t="shared" si="112"/>
        <v>0.57771990740740742</v>
      </c>
      <c r="S1417" s="145">
        <f t="shared" si="113"/>
        <v>0.42633101851851851</v>
      </c>
      <c r="T1417" s="172" t="str">
        <f t="shared" si="114"/>
        <v>Lower Valued</v>
      </c>
    </row>
    <row r="1418" spans="1:20">
      <c r="A1418" s="35">
        <v>44185.577719907407</v>
      </c>
      <c r="B1418" s="36" t="s">
        <v>1101</v>
      </c>
      <c r="C1418" s="37" t="s">
        <v>1102</v>
      </c>
      <c r="D1418" s="37" t="s">
        <v>83</v>
      </c>
      <c r="E1418" s="37" t="s">
        <v>87</v>
      </c>
      <c r="F1418" s="37" t="s">
        <v>48</v>
      </c>
      <c r="G1418" s="37" t="s">
        <v>49</v>
      </c>
      <c r="H1418" s="37" t="s">
        <v>103</v>
      </c>
      <c r="I1418" s="38">
        <v>2</v>
      </c>
      <c r="J1418" s="38">
        <v>4250</v>
      </c>
      <c r="K1418" s="37" t="s">
        <v>42</v>
      </c>
      <c r="L1418" s="36" t="s">
        <v>1098</v>
      </c>
      <c r="M1418" s="35">
        <v>44186.42633101852</v>
      </c>
      <c r="N1418" s="37" t="s">
        <v>146</v>
      </c>
      <c r="O1418" s="37" t="s">
        <v>464</v>
      </c>
      <c r="P1418" s="145">
        <f t="shared" si="111"/>
        <v>0.84861111111240461</v>
      </c>
      <c r="Q1418" s="34">
        <f t="shared" si="110"/>
        <v>8500</v>
      </c>
      <c r="R1418" s="145">
        <f t="shared" si="112"/>
        <v>0.57771990740740742</v>
      </c>
      <c r="S1418" s="145">
        <f t="shared" si="113"/>
        <v>0.42633101851851851</v>
      </c>
      <c r="T1418" s="172" t="str">
        <f t="shared" si="114"/>
        <v>Lower Valued</v>
      </c>
    </row>
    <row r="1419" spans="1:20">
      <c r="A1419" s="35">
        <v>44184.701689814814</v>
      </c>
      <c r="B1419" s="36" t="s">
        <v>550</v>
      </c>
      <c r="C1419" s="37" t="s">
        <v>551</v>
      </c>
      <c r="D1419" s="37" t="s">
        <v>176</v>
      </c>
      <c r="E1419" s="37" t="s">
        <v>177</v>
      </c>
      <c r="F1419" s="37" t="s">
        <v>48</v>
      </c>
      <c r="G1419" s="37" t="s">
        <v>178</v>
      </c>
      <c r="H1419" s="37" t="s">
        <v>179</v>
      </c>
      <c r="I1419" s="38">
        <v>2</v>
      </c>
      <c r="J1419" s="38">
        <v>4450</v>
      </c>
      <c r="K1419" s="37" t="s">
        <v>42</v>
      </c>
      <c r="L1419" s="36" t="s">
        <v>539</v>
      </c>
      <c r="M1419" s="35">
        <v>44186.452256944445</v>
      </c>
      <c r="N1419" s="37" t="s">
        <v>146</v>
      </c>
      <c r="O1419" s="37" t="s">
        <v>147</v>
      </c>
      <c r="P1419" s="145">
        <f t="shared" si="111"/>
        <v>1.7505671296312357</v>
      </c>
      <c r="Q1419" s="34">
        <f t="shared" si="110"/>
        <v>8900</v>
      </c>
      <c r="R1419" s="145">
        <f t="shared" si="112"/>
        <v>0.70168981481481474</v>
      </c>
      <c r="S1419" s="145">
        <f t="shared" si="113"/>
        <v>0.45225694444444442</v>
      </c>
      <c r="T1419" s="172" t="str">
        <f t="shared" si="114"/>
        <v>Lower Valued</v>
      </c>
    </row>
    <row r="1420" spans="1:20">
      <c r="A1420" s="35">
        <v>44184.712962962964</v>
      </c>
      <c r="B1420" s="36" t="s">
        <v>1090</v>
      </c>
      <c r="C1420" s="37" t="s">
        <v>676</v>
      </c>
      <c r="D1420" s="37" t="s">
        <v>83</v>
      </c>
      <c r="E1420" s="37" t="s">
        <v>84</v>
      </c>
      <c r="F1420" s="37" t="s">
        <v>48</v>
      </c>
      <c r="G1420" s="37" t="s">
        <v>49</v>
      </c>
      <c r="H1420" s="37" t="s">
        <v>86</v>
      </c>
      <c r="I1420" s="38">
        <v>5</v>
      </c>
      <c r="J1420" s="38">
        <v>3800</v>
      </c>
      <c r="K1420" s="37" t="s">
        <v>42</v>
      </c>
      <c r="L1420" s="36" t="s">
        <v>1080</v>
      </c>
      <c r="M1420" s="35">
        <v>44186.464618055557</v>
      </c>
      <c r="N1420" s="37" t="s">
        <v>295</v>
      </c>
      <c r="O1420" s="37" t="s">
        <v>464</v>
      </c>
      <c r="P1420" s="145">
        <f t="shared" si="111"/>
        <v>1.7516550925938645</v>
      </c>
      <c r="Q1420" s="34">
        <f t="shared" si="110"/>
        <v>19000</v>
      </c>
      <c r="R1420" s="145">
        <f t="shared" si="112"/>
        <v>0.71296296296296291</v>
      </c>
      <c r="S1420" s="145">
        <f t="shared" si="113"/>
        <v>0.46461805555555552</v>
      </c>
      <c r="T1420" s="172" t="str">
        <f t="shared" si="114"/>
        <v>High Valued</v>
      </c>
    </row>
    <row r="1421" spans="1:20">
      <c r="A1421" s="35">
        <v>44184.528090277781</v>
      </c>
      <c r="B1421" s="36" t="s">
        <v>997</v>
      </c>
      <c r="C1421" s="37" t="s">
        <v>994</v>
      </c>
      <c r="D1421" s="37" t="s">
        <v>232</v>
      </c>
      <c r="E1421" s="37" t="s">
        <v>233</v>
      </c>
      <c r="F1421" s="37" t="s">
        <v>48</v>
      </c>
      <c r="G1421" s="37" t="s">
        <v>93</v>
      </c>
      <c r="H1421" s="37" t="s">
        <v>234</v>
      </c>
      <c r="I1421" s="38">
        <v>5</v>
      </c>
      <c r="J1421" s="38">
        <v>4000</v>
      </c>
      <c r="K1421" s="37" t="s">
        <v>42</v>
      </c>
      <c r="L1421" s="36" t="s">
        <v>988</v>
      </c>
      <c r="M1421" s="35">
        <v>44186.524270833332</v>
      </c>
      <c r="N1421" s="37" t="s">
        <v>146</v>
      </c>
      <c r="O1421" s="37" t="s">
        <v>54</v>
      </c>
      <c r="P1421" s="145">
        <f t="shared" si="111"/>
        <v>1.9961805555503815</v>
      </c>
      <c r="Q1421" s="34">
        <f t="shared" si="110"/>
        <v>20000</v>
      </c>
      <c r="R1421" s="145">
        <f t="shared" si="112"/>
        <v>0.52809027777777773</v>
      </c>
      <c r="S1421" s="145">
        <f t="shared" si="113"/>
        <v>0.52427083333333335</v>
      </c>
      <c r="T1421" s="172" t="str">
        <f t="shared" si="114"/>
        <v>High Valued</v>
      </c>
    </row>
    <row r="1422" spans="1:20">
      <c r="A1422" s="35">
        <v>44184.007361111115</v>
      </c>
      <c r="B1422" s="36" t="s">
        <v>796</v>
      </c>
      <c r="C1422" s="37" t="s">
        <v>794</v>
      </c>
      <c r="D1422" s="37" t="s">
        <v>447</v>
      </c>
      <c r="E1422" s="37" t="s">
        <v>448</v>
      </c>
      <c r="F1422" s="37" t="s">
        <v>48</v>
      </c>
      <c r="G1422" s="37" t="s">
        <v>49</v>
      </c>
      <c r="H1422" s="37" t="s">
        <v>449</v>
      </c>
      <c r="I1422" s="38">
        <v>1</v>
      </c>
      <c r="J1422" s="38">
        <v>14300</v>
      </c>
      <c r="K1422" s="37" t="s">
        <v>42</v>
      </c>
      <c r="L1422" s="36" t="s">
        <v>795</v>
      </c>
      <c r="M1422" s="35">
        <v>44186.55027777778</v>
      </c>
      <c r="N1422" s="37" t="s">
        <v>146</v>
      </c>
      <c r="O1422" s="37" t="s">
        <v>54</v>
      </c>
      <c r="P1422" s="145">
        <f t="shared" si="111"/>
        <v>2.5429166666654055</v>
      </c>
      <c r="Q1422" s="34">
        <f t="shared" si="110"/>
        <v>14300</v>
      </c>
      <c r="R1422" s="145">
        <f t="shared" si="112"/>
        <v>7.3611111111111108E-3</v>
      </c>
      <c r="S1422" s="145">
        <f t="shared" si="113"/>
        <v>0.55027777777777775</v>
      </c>
      <c r="T1422" s="172" t="str">
        <f t="shared" si="114"/>
        <v>High Valued</v>
      </c>
    </row>
    <row r="1423" spans="1:20">
      <c r="A1423" s="35">
        <v>44185.63994212963</v>
      </c>
      <c r="B1423" s="36" t="s">
        <v>807</v>
      </c>
      <c r="C1423" s="37" t="s">
        <v>390</v>
      </c>
      <c r="D1423" s="37" t="s">
        <v>83</v>
      </c>
      <c r="E1423" s="37" t="s">
        <v>87</v>
      </c>
      <c r="F1423" s="37" t="s">
        <v>48</v>
      </c>
      <c r="G1423" s="37" t="s">
        <v>49</v>
      </c>
      <c r="H1423" s="37" t="s">
        <v>88</v>
      </c>
      <c r="I1423" s="38">
        <v>2</v>
      </c>
      <c r="J1423" s="38">
        <v>4250</v>
      </c>
      <c r="K1423" s="37" t="s">
        <v>42</v>
      </c>
      <c r="L1423" s="36" t="s">
        <v>795</v>
      </c>
      <c r="M1423" s="35">
        <v>44186.571076388886</v>
      </c>
      <c r="N1423" s="37" t="s">
        <v>146</v>
      </c>
      <c r="O1423" s="37" t="s">
        <v>147</v>
      </c>
      <c r="P1423" s="145">
        <f t="shared" si="111"/>
        <v>0.93113425925548654</v>
      </c>
      <c r="Q1423" s="34">
        <f t="shared" si="110"/>
        <v>8500</v>
      </c>
      <c r="R1423" s="145">
        <f t="shared" si="112"/>
        <v>0.6399421296296296</v>
      </c>
      <c r="S1423" s="145">
        <f t="shared" si="113"/>
        <v>0.5710763888888889</v>
      </c>
      <c r="T1423" s="172" t="str">
        <f t="shared" si="114"/>
        <v>Lower Valued</v>
      </c>
    </row>
    <row r="1424" spans="1:20">
      <c r="A1424" s="35">
        <v>44185.710625</v>
      </c>
      <c r="B1424" s="36" t="s">
        <v>808</v>
      </c>
      <c r="C1424" s="37" t="s">
        <v>390</v>
      </c>
      <c r="D1424" s="37" t="s">
        <v>176</v>
      </c>
      <c r="E1424" s="37" t="s">
        <v>177</v>
      </c>
      <c r="F1424" s="37" t="s">
        <v>48</v>
      </c>
      <c r="G1424" s="37" t="s">
        <v>178</v>
      </c>
      <c r="H1424" s="37" t="s">
        <v>179</v>
      </c>
      <c r="I1424" s="38">
        <v>1</v>
      </c>
      <c r="J1424" s="38">
        <v>4450</v>
      </c>
      <c r="K1424" s="37" t="s">
        <v>42</v>
      </c>
      <c r="L1424" s="36" t="s">
        <v>795</v>
      </c>
      <c r="M1424" s="35">
        <v>44186.571076388886</v>
      </c>
      <c r="N1424" s="37" t="s">
        <v>146</v>
      </c>
      <c r="O1424" s="37" t="s">
        <v>147</v>
      </c>
      <c r="P1424" s="145">
        <f t="shared" si="111"/>
        <v>0.86045138888584916</v>
      </c>
      <c r="Q1424" s="34">
        <f t="shared" si="110"/>
        <v>4450</v>
      </c>
      <c r="R1424" s="145">
        <f t="shared" si="112"/>
        <v>0.71062499999999995</v>
      </c>
      <c r="S1424" s="145">
        <f t="shared" si="113"/>
        <v>0.5710763888888889</v>
      </c>
      <c r="T1424" s="172" t="str">
        <f t="shared" si="114"/>
        <v>Lower Valued</v>
      </c>
    </row>
    <row r="1425" spans="1:20">
      <c r="A1425" s="35">
        <v>44183.913680555554</v>
      </c>
      <c r="B1425" s="36" t="s">
        <v>446</v>
      </c>
      <c r="C1425" s="37" t="s">
        <v>368</v>
      </c>
      <c r="D1425" s="37" t="s">
        <v>447</v>
      </c>
      <c r="E1425" s="37" t="s">
        <v>448</v>
      </c>
      <c r="F1425" s="37" t="s">
        <v>48</v>
      </c>
      <c r="G1425" s="37" t="s">
        <v>49</v>
      </c>
      <c r="H1425" s="37" t="s">
        <v>449</v>
      </c>
      <c r="I1425" s="38">
        <v>5</v>
      </c>
      <c r="J1425" s="38">
        <v>14300</v>
      </c>
      <c r="K1425" s="37" t="s">
        <v>42</v>
      </c>
      <c r="L1425" s="36" t="s">
        <v>450</v>
      </c>
      <c r="M1425" s="35">
        <v>44186.5778587963</v>
      </c>
      <c r="N1425" s="37" t="s">
        <v>295</v>
      </c>
      <c r="O1425" s="37" t="s">
        <v>54</v>
      </c>
      <c r="P1425" s="145">
        <f t="shared" si="111"/>
        <v>2.6641782407459687</v>
      </c>
      <c r="Q1425" s="34">
        <f t="shared" si="110"/>
        <v>71500</v>
      </c>
      <c r="R1425" s="145">
        <f t="shared" si="112"/>
        <v>0.91368055555555561</v>
      </c>
      <c r="S1425" s="145">
        <f t="shared" si="113"/>
        <v>0.57785879629629633</v>
      </c>
      <c r="T1425" s="172" t="str">
        <f t="shared" si="114"/>
        <v>High Valued</v>
      </c>
    </row>
    <row r="1426" spans="1:20">
      <c r="A1426" s="35">
        <v>44184.955138888887</v>
      </c>
      <c r="B1426" s="36" t="s">
        <v>451</v>
      </c>
      <c r="C1426" s="37" t="s">
        <v>368</v>
      </c>
      <c r="D1426" s="37" t="s">
        <v>151</v>
      </c>
      <c r="E1426" s="37" t="s">
        <v>152</v>
      </c>
      <c r="F1426" s="37" t="s">
        <v>48</v>
      </c>
      <c r="G1426" s="37" t="s">
        <v>49</v>
      </c>
      <c r="H1426" s="37" t="s">
        <v>153</v>
      </c>
      <c r="I1426" s="38">
        <v>5</v>
      </c>
      <c r="J1426" s="38">
        <v>4600</v>
      </c>
      <c r="K1426" s="37" t="s">
        <v>42</v>
      </c>
      <c r="L1426" s="36" t="s">
        <v>450</v>
      </c>
      <c r="M1426" s="35">
        <v>44186.5778587963</v>
      </c>
      <c r="N1426" s="37" t="s">
        <v>295</v>
      </c>
      <c r="O1426" s="37" t="s">
        <v>54</v>
      </c>
      <c r="P1426" s="145">
        <f t="shared" si="111"/>
        <v>1.6227199074128293</v>
      </c>
      <c r="Q1426" s="34">
        <f t="shared" si="110"/>
        <v>23000</v>
      </c>
      <c r="R1426" s="145">
        <f t="shared" si="112"/>
        <v>0.95513888888888887</v>
      </c>
      <c r="S1426" s="145">
        <f t="shared" si="113"/>
        <v>0.57785879629629633</v>
      </c>
      <c r="T1426" s="172" t="str">
        <f t="shared" si="114"/>
        <v>High Valued</v>
      </c>
    </row>
    <row r="1427" spans="1:20">
      <c r="A1427" s="35">
        <v>44184.955150462964</v>
      </c>
      <c r="B1427" s="36" t="s">
        <v>451</v>
      </c>
      <c r="C1427" s="37" t="s">
        <v>368</v>
      </c>
      <c r="D1427" s="37" t="s">
        <v>46</v>
      </c>
      <c r="E1427" s="37" t="s">
        <v>47</v>
      </c>
      <c r="F1427" s="37" t="s">
        <v>48</v>
      </c>
      <c r="G1427" s="37" t="s">
        <v>49</v>
      </c>
      <c r="H1427" s="37" t="s">
        <v>50</v>
      </c>
      <c r="I1427" s="38">
        <v>10</v>
      </c>
      <c r="J1427" s="38">
        <v>2240</v>
      </c>
      <c r="K1427" s="37" t="s">
        <v>42</v>
      </c>
      <c r="L1427" s="36" t="s">
        <v>450</v>
      </c>
      <c r="M1427" s="35">
        <v>44186.5778587963</v>
      </c>
      <c r="N1427" s="37" t="s">
        <v>295</v>
      </c>
      <c r="O1427" s="37" t="s">
        <v>54</v>
      </c>
      <c r="P1427" s="145">
        <f t="shared" si="111"/>
        <v>1.6227083333360497</v>
      </c>
      <c r="Q1427" s="34">
        <f t="shared" si="110"/>
        <v>22400</v>
      </c>
      <c r="R1427" s="145">
        <f t="shared" si="112"/>
        <v>0.95515046296296291</v>
      </c>
      <c r="S1427" s="145">
        <f t="shared" si="113"/>
        <v>0.57785879629629633</v>
      </c>
      <c r="T1427" s="172" t="str">
        <f t="shared" si="114"/>
        <v>High Valued</v>
      </c>
    </row>
    <row r="1428" spans="1:20">
      <c r="A1428" s="35">
        <v>44186.751423611109</v>
      </c>
      <c r="B1428" s="36" t="s">
        <v>1245</v>
      </c>
      <c r="C1428" s="37" t="s">
        <v>304</v>
      </c>
      <c r="D1428" s="37" t="s">
        <v>159</v>
      </c>
      <c r="E1428" s="37" t="s">
        <v>160</v>
      </c>
      <c r="F1428" s="37" t="s">
        <v>48</v>
      </c>
      <c r="G1428" s="37" t="s">
        <v>93</v>
      </c>
      <c r="H1428" s="37" t="s">
        <v>161</v>
      </c>
      <c r="I1428" s="38">
        <v>1</v>
      </c>
      <c r="J1428" s="38">
        <v>4100</v>
      </c>
      <c r="K1428" s="37" t="s">
        <v>42</v>
      </c>
      <c r="L1428" s="36" t="s">
        <v>1238</v>
      </c>
      <c r="M1428" s="35">
        <v>44187.482812499999</v>
      </c>
      <c r="N1428" s="37" t="s">
        <v>146</v>
      </c>
      <c r="O1428" s="37" t="s">
        <v>147</v>
      </c>
      <c r="P1428" s="145">
        <f t="shared" si="111"/>
        <v>0.73138888888934162</v>
      </c>
      <c r="Q1428" s="34">
        <f t="shared" si="110"/>
        <v>4100</v>
      </c>
      <c r="R1428" s="145">
        <f t="shared" si="112"/>
        <v>0.75142361111111111</v>
      </c>
      <c r="S1428" s="145">
        <f t="shared" si="113"/>
        <v>0.48281250000000003</v>
      </c>
      <c r="T1428" s="172" t="str">
        <f t="shared" si="114"/>
        <v>Lower Valued</v>
      </c>
    </row>
    <row r="1429" spans="1:20">
      <c r="A1429" s="35">
        <v>44186.751435185186</v>
      </c>
      <c r="B1429" s="36" t="s">
        <v>1245</v>
      </c>
      <c r="C1429" s="37" t="s">
        <v>304</v>
      </c>
      <c r="D1429" s="37" t="s">
        <v>83</v>
      </c>
      <c r="E1429" s="37" t="s">
        <v>87</v>
      </c>
      <c r="F1429" s="37" t="s">
        <v>48</v>
      </c>
      <c r="G1429" s="37" t="s">
        <v>49</v>
      </c>
      <c r="H1429" s="37" t="s">
        <v>88</v>
      </c>
      <c r="I1429" s="38">
        <v>1</v>
      </c>
      <c r="J1429" s="38">
        <v>4250</v>
      </c>
      <c r="K1429" s="37" t="s">
        <v>42</v>
      </c>
      <c r="L1429" s="36" t="s">
        <v>1238</v>
      </c>
      <c r="M1429" s="35">
        <v>44187.482812499999</v>
      </c>
      <c r="N1429" s="37" t="s">
        <v>146</v>
      </c>
      <c r="O1429" s="37" t="s">
        <v>147</v>
      </c>
      <c r="P1429" s="145">
        <f t="shared" si="111"/>
        <v>0.73137731481256196</v>
      </c>
      <c r="Q1429" s="34">
        <f t="shared" si="110"/>
        <v>4250</v>
      </c>
      <c r="R1429" s="145">
        <f t="shared" si="112"/>
        <v>0.75143518518518515</v>
      </c>
      <c r="S1429" s="145">
        <f t="shared" si="113"/>
        <v>0.48281250000000003</v>
      </c>
      <c r="T1429" s="172" t="str">
        <f t="shared" si="114"/>
        <v>Lower Valued</v>
      </c>
    </row>
    <row r="1430" spans="1:20">
      <c r="A1430" s="35">
        <v>44186.461504629631</v>
      </c>
      <c r="B1430" s="36" t="s">
        <v>598</v>
      </c>
      <c r="C1430" s="37" t="s">
        <v>599</v>
      </c>
      <c r="D1430" s="37" t="s">
        <v>83</v>
      </c>
      <c r="E1430" s="37" t="s">
        <v>87</v>
      </c>
      <c r="F1430" s="37" t="s">
        <v>48</v>
      </c>
      <c r="G1430" s="37" t="s">
        <v>49</v>
      </c>
      <c r="H1430" s="37" t="s">
        <v>88</v>
      </c>
      <c r="I1430" s="38">
        <v>2</v>
      </c>
      <c r="J1430" s="38">
        <v>4250</v>
      </c>
      <c r="K1430" s="37" t="s">
        <v>42</v>
      </c>
      <c r="L1430" s="36" t="s">
        <v>595</v>
      </c>
      <c r="M1430" s="35">
        <v>44187.486817129633</v>
      </c>
      <c r="N1430" s="37" t="s">
        <v>146</v>
      </c>
      <c r="O1430" s="37" t="s">
        <v>464</v>
      </c>
      <c r="P1430" s="145">
        <f t="shared" si="111"/>
        <v>1.0253125000017462</v>
      </c>
      <c r="Q1430" s="34">
        <f t="shared" si="110"/>
        <v>8500</v>
      </c>
      <c r="R1430" s="145">
        <f t="shared" si="112"/>
        <v>0.46150462962962963</v>
      </c>
      <c r="S1430" s="145">
        <f t="shared" si="113"/>
        <v>0.48681712962962959</v>
      </c>
      <c r="T1430" s="172" t="str">
        <f t="shared" si="114"/>
        <v>Lower Valued</v>
      </c>
    </row>
    <row r="1431" spans="1:20">
      <c r="A1431" s="35">
        <v>44186.461504629631</v>
      </c>
      <c r="B1431" s="36" t="s">
        <v>598</v>
      </c>
      <c r="C1431" s="37" t="s">
        <v>599</v>
      </c>
      <c r="D1431" s="37" t="s">
        <v>83</v>
      </c>
      <c r="E1431" s="37" t="s">
        <v>87</v>
      </c>
      <c r="F1431" s="37" t="s">
        <v>48</v>
      </c>
      <c r="G1431" s="37" t="s">
        <v>49</v>
      </c>
      <c r="H1431" s="37" t="s">
        <v>103</v>
      </c>
      <c r="I1431" s="38">
        <v>2</v>
      </c>
      <c r="J1431" s="38">
        <v>4250</v>
      </c>
      <c r="K1431" s="37" t="s">
        <v>42</v>
      </c>
      <c r="L1431" s="36" t="s">
        <v>595</v>
      </c>
      <c r="M1431" s="35">
        <v>44187.486817129633</v>
      </c>
      <c r="N1431" s="37" t="s">
        <v>146</v>
      </c>
      <c r="O1431" s="37" t="s">
        <v>464</v>
      </c>
      <c r="P1431" s="145">
        <f t="shared" si="111"/>
        <v>1.0253125000017462</v>
      </c>
      <c r="Q1431" s="34">
        <f t="shared" si="110"/>
        <v>8500</v>
      </c>
      <c r="R1431" s="145">
        <f t="shared" si="112"/>
        <v>0.46150462962962963</v>
      </c>
      <c r="S1431" s="145">
        <f t="shared" si="113"/>
        <v>0.48681712962962959</v>
      </c>
      <c r="T1431" s="172" t="str">
        <f t="shared" si="114"/>
        <v>Lower Valued</v>
      </c>
    </row>
    <row r="1432" spans="1:20">
      <c r="A1432" s="35">
        <v>44186.514120370368</v>
      </c>
      <c r="B1432" s="36" t="s">
        <v>1196</v>
      </c>
      <c r="C1432" s="37" t="s">
        <v>658</v>
      </c>
      <c r="D1432" s="37" t="s">
        <v>176</v>
      </c>
      <c r="E1432" s="37" t="s">
        <v>177</v>
      </c>
      <c r="F1432" s="37" t="s">
        <v>48</v>
      </c>
      <c r="G1432" s="37" t="s">
        <v>178</v>
      </c>
      <c r="H1432" s="37" t="s">
        <v>179</v>
      </c>
      <c r="I1432" s="38">
        <v>2</v>
      </c>
      <c r="J1432" s="38">
        <v>4450</v>
      </c>
      <c r="K1432" s="37" t="s">
        <v>42</v>
      </c>
      <c r="L1432" s="36" t="s">
        <v>1194</v>
      </c>
      <c r="M1432" s="35">
        <v>44187.532754629632</v>
      </c>
      <c r="N1432" s="37" t="s">
        <v>146</v>
      </c>
      <c r="O1432" s="37" t="s">
        <v>147</v>
      </c>
      <c r="P1432" s="145">
        <f t="shared" si="111"/>
        <v>1.0186342592642177</v>
      </c>
      <c r="Q1432" s="34">
        <f t="shared" si="110"/>
        <v>8900</v>
      </c>
      <c r="R1432" s="145">
        <f t="shared" si="112"/>
        <v>0.51412037037037039</v>
      </c>
      <c r="S1432" s="145">
        <f t="shared" si="113"/>
        <v>0.53275462962962961</v>
      </c>
      <c r="T1432" s="172" t="str">
        <f t="shared" si="114"/>
        <v>Lower Valued</v>
      </c>
    </row>
    <row r="1433" spans="1:20">
      <c r="A1433" s="35">
        <v>44186.617083333331</v>
      </c>
      <c r="B1433" s="36" t="s">
        <v>1073</v>
      </c>
      <c r="C1433" s="37" t="s">
        <v>1074</v>
      </c>
      <c r="D1433" s="37" t="s">
        <v>83</v>
      </c>
      <c r="E1433" s="37" t="s">
        <v>84</v>
      </c>
      <c r="F1433" s="37" t="s">
        <v>48</v>
      </c>
      <c r="G1433" s="37" t="s">
        <v>49</v>
      </c>
      <c r="H1433" s="37" t="s">
        <v>86</v>
      </c>
      <c r="I1433" s="38">
        <v>3</v>
      </c>
      <c r="J1433" s="38">
        <v>3800</v>
      </c>
      <c r="K1433" s="37" t="s">
        <v>42</v>
      </c>
      <c r="L1433" s="36" t="s">
        <v>1071</v>
      </c>
      <c r="M1433" s="35">
        <v>44187.556238425925</v>
      </c>
      <c r="N1433" s="37" t="s">
        <v>146</v>
      </c>
      <c r="O1433" s="37" t="s">
        <v>147</v>
      </c>
      <c r="P1433" s="145">
        <f t="shared" si="111"/>
        <v>0.93915509259386454</v>
      </c>
      <c r="Q1433" s="34">
        <f t="shared" si="110"/>
        <v>11400</v>
      </c>
      <c r="R1433" s="145">
        <f t="shared" si="112"/>
        <v>0.61708333333333332</v>
      </c>
      <c r="S1433" s="145">
        <f t="shared" si="113"/>
        <v>0.55623842592592598</v>
      </c>
      <c r="T1433" s="172" t="str">
        <f t="shared" si="114"/>
        <v>High Valued</v>
      </c>
    </row>
    <row r="1434" spans="1:20">
      <c r="A1434" s="35">
        <v>44186.2815625</v>
      </c>
      <c r="B1434" s="36" t="s">
        <v>649</v>
      </c>
      <c r="C1434" s="37" t="s">
        <v>650</v>
      </c>
      <c r="D1434" s="37" t="s">
        <v>83</v>
      </c>
      <c r="E1434" s="37" t="s">
        <v>87</v>
      </c>
      <c r="F1434" s="37" t="s">
        <v>48</v>
      </c>
      <c r="G1434" s="37" t="s">
        <v>49</v>
      </c>
      <c r="H1434" s="37" t="s">
        <v>88</v>
      </c>
      <c r="I1434" s="38">
        <v>2</v>
      </c>
      <c r="J1434" s="38">
        <v>4250</v>
      </c>
      <c r="K1434" s="37" t="s">
        <v>42</v>
      </c>
      <c r="L1434" s="36" t="s">
        <v>638</v>
      </c>
      <c r="M1434" s="35">
        <v>44187.593831018516</v>
      </c>
      <c r="N1434" s="37" t="s">
        <v>146</v>
      </c>
      <c r="O1434" s="37" t="s">
        <v>147</v>
      </c>
      <c r="P1434" s="145">
        <f t="shared" si="111"/>
        <v>1.3122685185153387</v>
      </c>
      <c r="Q1434" s="34">
        <f t="shared" si="110"/>
        <v>8500</v>
      </c>
      <c r="R1434" s="145">
        <f t="shared" si="112"/>
        <v>0.28156249999999999</v>
      </c>
      <c r="S1434" s="145">
        <f t="shared" si="113"/>
        <v>0.59383101851851849</v>
      </c>
      <c r="T1434" s="172" t="str">
        <f t="shared" si="114"/>
        <v>Lower Valued</v>
      </c>
    </row>
    <row r="1435" spans="1:20">
      <c r="A1435" s="35">
        <v>44186.544791666667</v>
      </c>
      <c r="B1435" s="36" t="s">
        <v>157</v>
      </c>
      <c r="C1435" s="37" t="s">
        <v>158</v>
      </c>
      <c r="D1435" s="37" t="s">
        <v>83</v>
      </c>
      <c r="E1435" s="37" t="s">
        <v>87</v>
      </c>
      <c r="F1435" s="37" t="s">
        <v>48</v>
      </c>
      <c r="G1435" s="37" t="s">
        <v>49</v>
      </c>
      <c r="H1435" s="37" t="s">
        <v>88</v>
      </c>
      <c r="I1435" s="38">
        <v>2</v>
      </c>
      <c r="J1435" s="38">
        <v>4250</v>
      </c>
      <c r="K1435" s="37" t="s">
        <v>42</v>
      </c>
      <c r="L1435" s="36" t="s">
        <v>145</v>
      </c>
      <c r="M1435" s="35">
        <v>44187.604571759257</v>
      </c>
      <c r="N1435" s="37" t="s">
        <v>146</v>
      </c>
      <c r="O1435" s="37" t="s">
        <v>147</v>
      </c>
      <c r="P1435" s="145">
        <f t="shared" si="111"/>
        <v>1.05978009258979</v>
      </c>
      <c r="Q1435" s="34">
        <f t="shared" si="110"/>
        <v>8500</v>
      </c>
      <c r="R1435" s="145">
        <f t="shared" si="112"/>
        <v>0.54479166666666667</v>
      </c>
      <c r="S1435" s="145">
        <f t="shared" si="113"/>
        <v>0.60457175925925932</v>
      </c>
      <c r="T1435" s="172" t="str">
        <f t="shared" si="114"/>
        <v>Lower Valued</v>
      </c>
    </row>
    <row r="1436" spans="1:20">
      <c r="A1436" s="35">
        <v>44186.544791666667</v>
      </c>
      <c r="B1436" s="36" t="s">
        <v>157</v>
      </c>
      <c r="C1436" s="37" t="s">
        <v>158</v>
      </c>
      <c r="D1436" s="37" t="s">
        <v>159</v>
      </c>
      <c r="E1436" s="37" t="s">
        <v>160</v>
      </c>
      <c r="F1436" s="37" t="s">
        <v>48</v>
      </c>
      <c r="G1436" s="37" t="s">
        <v>93</v>
      </c>
      <c r="H1436" s="37" t="s">
        <v>161</v>
      </c>
      <c r="I1436" s="38">
        <v>2</v>
      </c>
      <c r="J1436" s="38">
        <v>4100</v>
      </c>
      <c r="K1436" s="37" t="s">
        <v>42</v>
      </c>
      <c r="L1436" s="36" t="s">
        <v>145</v>
      </c>
      <c r="M1436" s="35">
        <v>44187.604571759257</v>
      </c>
      <c r="N1436" s="37" t="s">
        <v>146</v>
      </c>
      <c r="O1436" s="37" t="s">
        <v>147</v>
      </c>
      <c r="P1436" s="145">
        <f t="shared" si="111"/>
        <v>1.05978009258979</v>
      </c>
      <c r="Q1436" s="34">
        <f t="shared" si="110"/>
        <v>8200</v>
      </c>
      <c r="R1436" s="145">
        <f t="shared" si="112"/>
        <v>0.54479166666666667</v>
      </c>
      <c r="S1436" s="145">
        <f t="shared" si="113"/>
        <v>0.60457175925925932</v>
      </c>
      <c r="T1436" s="172" t="str">
        <f t="shared" si="114"/>
        <v>Lower Valued</v>
      </c>
    </row>
    <row r="1437" spans="1:20">
      <c r="A1437" s="35">
        <v>44186.544791666667</v>
      </c>
      <c r="B1437" s="36" t="s">
        <v>157</v>
      </c>
      <c r="C1437" s="37" t="s">
        <v>158</v>
      </c>
      <c r="D1437" s="37" t="s">
        <v>159</v>
      </c>
      <c r="E1437" s="37" t="s">
        <v>162</v>
      </c>
      <c r="F1437" s="37" t="s">
        <v>48</v>
      </c>
      <c r="G1437" s="37" t="s">
        <v>93</v>
      </c>
      <c r="H1437" s="37" t="s">
        <v>163</v>
      </c>
      <c r="I1437" s="38">
        <v>1</v>
      </c>
      <c r="J1437" s="38">
        <v>10200</v>
      </c>
      <c r="K1437" s="37" t="s">
        <v>42</v>
      </c>
      <c r="L1437" s="36" t="s">
        <v>145</v>
      </c>
      <c r="M1437" s="35">
        <v>44187.604571759257</v>
      </c>
      <c r="N1437" s="37" t="s">
        <v>146</v>
      </c>
      <c r="O1437" s="37" t="s">
        <v>147</v>
      </c>
      <c r="P1437" s="145">
        <f t="shared" si="111"/>
        <v>1.05978009258979</v>
      </c>
      <c r="Q1437" s="34">
        <f t="shared" si="110"/>
        <v>10200</v>
      </c>
      <c r="R1437" s="145">
        <f t="shared" si="112"/>
        <v>0.54479166666666667</v>
      </c>
      <c r="S1437" s="145">
        <f t="shared" si="113"/>
        <v>0.60457175925925932</v>
      </c>
      <c r="T1437" s="172" t="str">
        <f t="shared" si="114"/>
        <v>High Valued</v>
      </c>
    </row>
    <row r="1438" spans="1:20">
      <c r="A1438" s="35">
        <v>44186.544803240744</v>
      </c>
      <c r="B1438" s="36" t="s">
        <v>157</v>
      </c>
      <c r="C1438" s="37" t="s">
        <v>158</v>
      </c>
      <c r="D1438" s="37" t="s">
        <v>176</v>
      </c>
      <c r="E1438" s="37" t="s">
        <v>177</v>
      </c>
      <c r="F1438" s="37" t="s">
        <v>48</v>
      </c>
      <c r="G1438" s="37" t="s">
        <v>178</v>
      </c>
      <c r="H1438" s="37" t="s">
        <v>179</v>
      </c>
      <c r="I1438" s="38">
        <v>2</v>
      </c>
      <c r="J1438" s="38">
        <v>4450</v>
      </c>
      <c r="K1438" s="37" t="s">
        <v>42</v>
      </c>
      <c r="L1438" s="36" t="s">
        <v>145</v>
      </c>
      <c r="M1438" s="35">
        <v>44187.604571759257</v>
      </c>
      <c r="N1438" s="37" t="s">
        <v>146</v>
      </c>
      <c r="O1438" s="37" t="s">
        <v>147</v>
      </c>
      <c r="P1438" s="145">
        <f t="shared" si="111"/>
        <v>1.0597685185130103</v>
      </c>
      <c r="Q1438" s="34">
        <f t="shared" si="110"/>
        <v>8900</v>
      </c>
      <c r="R1438" s="145">
        <f t="shared" si="112"/>
        <v>0.54480324074074071</v>
      </c>
      <c r="S1438" s="145">
        <f t="shared" si="113"/>
        <v>0.60457175925925932</v>
      </c>
      <c r="T1438" s="172" t="str">
        <f t="shared" si="114"/>
        <v>Lower Valued</v>
      </c>
    </row>
    <row r="1439" spans="1:20">
      <c r="A1439" s="35">
        <v>44186.38894675926</v>
      </c>
      <c r="B1439" s="36" t="s">
        <v>642</v>
      </c>
      <c r="C1439" s="37" t="s">
        <v>491</v>
      </c>
      <c r="D1439" s="37" t="s">
        <v>159</v>
      </c>
      <c r="E1439" s="37" t="s">
        <v>162</v>
      </c>
      <c r="F1439" s="37" t="s">
        <v>48</v>
      </c>
      <c r="G1439" s="37" t="s">
        <v>93</v>
      </c>
      <c r="H1439" s="37" t="s">
        <v>163</v>
      </c>
      <c r="I1439" s="38">
        <v>1</v>
      </c>
      <c r="J1439" s="38">
        <v>10200</v>
      </c>
      <c r="K1439" s="37" t="s">
        <v>42</v>
      </c>
      <c r="L1439" s="36" t="s">
        <v>638</v>
      </c>
      <c r="M1439" s="35">
        <v>44187.614652777775</v>
      </c>
      <c r="N1439" s="37" t="s">
        <v>295</v>
      </c>
      <c r="O1439" s="37" t="s">
        <v>147</v>
      </c>
      <c r="P1439" s="145">
        <f t="shared" si="111"/>
        <v>1.2257060185147566</v>
      </c>
      <c r="Q1439" s="34">
        <f t="shared" si="110"/>
        <v>10200</v>
      </c>
      <c r="R1439" s="145">
        <f t="shared" si="112"/>
        <v>0.38894675925925926</v>
      </c>
      <c r="S1439" s="145">
        <f t="shared" si="113"/>
        <v>0.61465277777777783</v>
      </c>
      <c r="T1439" s="172" t="str">
        <f t="shared" si="114"/>
        <v>High Valued</v>
      </c>
    </row>
    <row r="1440" spans="1:20">
      <c r="A1440" s="35">
        <v>44186.635092592594</v>
      </c>
      <c r="B1440" s="36" t="s">
        <v>830</v>
      </c>
      <c r="C1440" s="37" t="s">
        <v>831</v>
      </c>
      <c r="D1440" s="37" t="s">
        <v>83</v>
      </c>
      <c r="E1440" s="37" t="s">
        <v>87</v>
      </c>
      <c r="F1440" s="37" t="s">
        <v>48</v>
      </c>
      <c r="G1440" s="37" t="s">
        <v>49</v>
      </c>
      <c r="H1440" s="37" t="s">
        <v>103</v>
      </c>
      <c r="I1440" s="38">
        <v>1</v>
      </c>
      <c r="J1440" s="38">
        <v>4250</v>
      </c>
      <c r="K1440" s="37" t="s">
        <v>42</v>
      </c>
      <c r="L1440" s="36" t="s">
        <v>829</v>
      </c>
      <c r="M1440" s="35">
        <v>44187.624131944445</v>
      </c>
      <c r="N1440" s="37" t="s">
        <v>146</v>
      </c>
      <c r="O1440" s="37" t="s">
        <v>147</v>
      </c>
      <c r="P1440" s="145">
        <f t="shared" si="111"/>
        <v>0.98903935185080627</v>
      </c>
      <c r="Q1440" s="34">
        <f t="shared" si="110"/>
        <v>4250</v>
      </c>
      <c r="R1440" s="145">
        <f t="shared" si="112"/>
        <v>0.63509259259259265</v>
      </c>
      <c r="S1440" s="145">
        <f t="shared" si="113"/>
        <v>0.62413194444444442</v>
      </c>
      <c r="T1440" s="172" t="str">
        <f t="shared" si="114"/>
        <v>Lower Valued</v>
      </c>
    </row>
    <row r="1441" spans="1:20">
      <c r="A1441" s="35">
        <v>44186.454884259256</v>
      </c>
      <c r="B1441" s="36" t="s">
        <v>895</v>
      </c>
      <c r="C1441" s="37" t="s">
        <v>537</v>
      </c>
      <c r="D1441" s="37" t="s">
        <v>176</v>
      </c>
      <c r="E1441" s="37" t="s">
        <v>177</v>
      </c>
      <c r="F1441" s="37" t="s">
        <v>48</v>
      </c>
      <c r="G1441" s="37" t="s">
        <v>178</v>
      </c>
      <c r="H1441" s="37" t="s">
        <v>179</v>
      </c>
      <c r="I1441" s="38">
        <v>5</v>
      </c>
      <c r="J1441" s="38">
        <v>4450</v>
      </c>
      <c r="K1441" s="37" t="s">
        <v>42</v>
      </c>
      <c r="L1441" s="36" t="s">
        <v>882</v>
      </c>
      <c r="M1441" s="35">
        <v>44187.697129629632</v>
      </c>
      <c r="N1441" s="37" t="s">
        <v>146</v>
      </c>
      <c r="O1441" s="37" t="s">
        <v>147</v>
      </c>
      <c r="P1441" s="145">
        <f t="shared" si="111"/>
        <v>1.2422453703766223</v>
      </c>
      <c r="Q1441" s="34">
        <f t="shared" si="110"/>
        <v>22250</v>
      </c>
      <c r="R1441" s="145">
        <f t="shared" si="112"/>
        <v>0.45488425925925924</v>
      </c>
      <c r="S1441" s="145">
        <f t="shared" si="113"/>
        <v>0.69712962962962965</v>
      </c>
      <c r="T1441" s="172" t="str">
        <f t="shared" si="114"/>
        <v>High Valued</v>
      </c>
    </row>
    <row r="1442" spans="1:20">
      <c r="A1442" s="35">
        <v>44186.608206018522</v>
      </c>
      <c r="B1442" s="36" t="s">
        <v>1234</v>
      </c>
      <c r="C1442" s="37" t="s">
        <v>1227</v>
      </c>
      <c r="D1442" s="37" t="s">
        <v>83</v>
      </c>
      <c r="E1442" s="37" t="s">
        <v>87</v>
      </c>
      <c r="F1442" s="37" t="s">
        <v>48</v>
      </c>
      <c r="G1442" s="37" t="s">
        <v>49</v>
      </c>
      <c r="H1442" s="37" t="s">
        <v>103</v>
      </c>
      <c r="I1442" s="38">
        <v>4</v>
      </c>
      <c r="J1442" s="38">
        <v>4250</v>
      </c>
      <c r="K1442" s="37" t="s">
        <v>42</v>
      </c>
      <c r="L1442" s="36" t="s">
        <v>1228</v>
      </c>
      <c r="M1442" s="35">
        <v>44187.704398148147</v>
      </c>
      <c r="N1442" s="37" t="s">
        <v>146</v>
      </c>
      <c r="O1442" s="37" t="s">
        <v>147</v>
      </c>
      <c r="P1442" s="145">
        <f t="shared" si="111"/>
        <v>1.096192129625706</v>
      </c>
      <c r="Q1442" s="34">
        <f t="shared" si="110"/>
        <v>17000</v>
      </c>
      <c r="R1442" s="145">
        <f t="shared" si="112"/>
        <v>0.60820601851851852</v>
      </c>
      <c r="S1442" s="145">
        <f t="shared" si="113"/>
        <v>0.70439814814814816</v>
      </c>
      <c r="T1442" s="172" t="str">
        <f t="shared" si="114"/>
        <v>High Valued</v>
      </c>
    </row>
    <row r="1443" spans="1:20">
      <c r="A1443" s="35">
        <v>44186.608206018522</v>
      </c>
      <c r="B1443" s="36" t="s">
        <v>1234</v>
      </c>
      <c r="C1443" s="37" t="s">
        <v>1227</v>
      </c>
      <c r="D1443" s="37" t="s">
        <v>83</v>
      </c>
      <c r="E1443" s="37" t="s">
        <v>84</v>
      </c>
      <c r="F1443" s="37" t="s">
        <v>48</v>
      </c>
      <c r="G1443" s="37" t="s">
        <v>49</v>
      </c>
      <c r="H1443" s="37" t="s">
        <v>453</v>
      </c>
      <c r="I1443" s="38">
        <v>5</v>
      </c>
      <c r="J1443" s="38">
        <v>1830</v>
      </c>
      <c r="K1443" s="37" t="s">
        <v>42</v>
      </c>
      <c r="L1443" s="36" t="s">
        <v>1228</v>
      </c>
      <c r="M1443" s="35">
        <v>44187.704398148147</v>
      </c>
      <c r="N1443" s="37" t="s">
        <v>146</v>
      </c>
      <c r="O1443" s="37" t="s">
        <v>147</v>
      </c>
      <c r="P1443" s="145">
        <f t="shared" si="111"/>
        <v>1.096192129625706</v>
      </c>
      <c r="Q1443" s="34">
        <f t="shared" si="110"/>
        <v>9150</v>
      </c>
      <c r="R1443" s="145">
        <f t="shared" si="112"/>
        <v>0.60820601851851852</v>
      </c>
      <c r="S1443" s="145">
        <f t="shared" si="113"/>
        <v>0.70439814814814816</v>
      </c>
      <c r="T1443" s="172" t="str">
        <f t="shared" si="114"/>
        <v>Lower Valued</v>
      </c>
    </row>
    <row r="1444" spans="1:20">
      <c r="A1444" s="35">
        <v>44186.608206018522</v>
      </c>
      <c r="B1444" s="36" t="s">
        <v>1234</v>
      </c>
      <c r="C1444" s="37" t="s">
        <v>1227</v>
      </c>
      <c r="D1444" s="37" t="s">
        <v>83</v>
      </c>
      <c r="E1444" s="37" t="s">
        <v>84</v>
      </c>
      <c r="F1444" s="37" t="s">
        <v>48</v>
      </c>
      <c r="G1444" s="37" t="s">
        <v>49</v>
      </c>
      <c r="H1444" s="37" t="s">
        <v>120</v>
      </c>
      <c r="I1444" s="38">
        <v>2</v>
      </c>
      <c r="J1444" s="38">
        <v>3930</v>
      </c>
      <c r="K1444" s="37" t="s">
        <v>42</v>
      </c>
      <c r="L1444" s="36" t="s">
        <v>1228</v>
      </c>
      <c r="M1444" s="35">
        <v>44187.704398148147</v>
      </c>
      <c r="N1444" s="37" t="s">
        <v>146</v>
      </c>
      <c r="O1444" s="37" t="s">
        <v>147</v>
      </c>
      <c r="P1444" s="145">
        <f t="shared" si="111"/>
        <v>1.096192129625706</v>
      </c>
      <c r="Q1444" s="34">
        <f t="shared" si="110"/>
        <v>7860</v>
      </c>
      <c r="R1444" s="145">
        <f t="shared" si="112"/>
        <v>0.60820601851851852</v>
      </c>
      <c r="S1444" s="145">
        <f t="shared" si="113"/>
        <v>0.70439814814814816</v>
      </c>
      <c r="T1444" s="172" t="str">
        <f t="shared" si="114"/>
        <v>Lower Valued</v>
      </c>
    </row>
    <row r="1445" spans="1:20">
      <c r="A1445" s="35">
        <v>44185.875451388885</v>
      </c>
      <c r="B1445" s="36" t="s">
        <v>1117</v>
      </c>
      <c r="C1445" s="37" t="s">
        <v>1118</v>
      </c>
      <c r="D1445" s="37" t="s">
        <v>46</v>
      </c>
      <c r="E1445" s="37" t="s">
        <v>61</v>
      </c>
      <c r="F1445" s="37" t="s">
        <v>48</v>
      </c>
      <c r="G1445" s="37" t="s">
        <v>49</v>
      </c>
      <c r="H1445" s="37" t="s">
        <v>90</v>
      </c>
      <c r="I1445" s="38">
        <v>1</v>
      </c>
      <c r="J1445" s="38">
        <v>3640</v>
      </c>
      <c r="K1445" s="37" t="s">
        <v>42</v>
      </c>
      <c r="L1445" s="36" t="s">
        <v>1115</v>
      </c>
      <c r="M1445" s="35">
        <v>44187.736400462964</v>
      </c>
      <c r="N1445" s="37" t="s">
        <v>146</v>
      </c>
      <c r="O1445" s="37" t="s">
        <v>54</v>
      </c>
      <c r="P1445" s="145">
        <f t="shared" si="111"/>
        <v>1.8609490740782348</v>
      </c>
      <c r="Q1445" s="34">
        <f t="shared" si="110"/>
        <v>3640</v>
      </c>
      <c r="R1445" s="145">
        <f t="shared" si="112"/>
        <v>0.87545138888888896</v>
      </c>
      <c r="S1445" s="145">
        <f t="shared" si="113"/>
        <v>0.73640046296296291</v>
      </c>
      <c r="T1445" s="172" t="str">
        <f t="shared" si="114"/>
        <v>Lower Valued</v>
      </c>
    </row>
    <row r="1446" spans="1:20">
      <c r="A1446" s="35">
        <v>44185.875451388885</v>
      </c>
      <c r="B1446" s="36" t="s">
        <v>1117</v>
      </c>
      <c r="C1446" s="37" t="s">
        <v>1118</v>
      </c>
      <c r="D1446" s="37" t="s">
        <v>83</v>
      </c>
      <c r="E1446" s="37" t="s">
        <v>87</v>
      </c>
      <c r="F1446" s="37" t="s">
        <v>48</v>
      </c>
      <c r="G1446" s="37" t="s">
        <v>49</v>
      </c>
      <c r="H1446" s="37" t="s">
        <v>88</v>
      </c>
      <c r="I1446" s="38">
        <v>1</v>
      </c>
      <c r="J1446" s="38">
        <v>4250</v>
      </c>
      <c r="K1446" s="37" t="s">
        <v>42</v>
      </c>
      <c r="L1446" s="36" t="s">
        <v>1115</v>
      </c>
      <c r="M1446" s="35">
        <v>44187.736400462964</v>
      </c>
      <c r="N1446" s="37" t="s">
        <v>146</v>
      </c>
      <c r="O1446" s="37" t="s">
        <v>54</v>
      </c>
      <c r="P1446" s="145">
        <f t="shared" si="111"/>
        <v>1.8609490740782348</v>
      </c>
      <c r="Q1446" s="34">
        <f t="shared" si="110"/>
        <v>4250</v>
      </c>
      <c r="R1446" s="145">
        <f t="shared" si="112"/>
        <v>0.87545138888888896</v>
      </c>
      <c r="S1446" s="145">
        <f t="shared" si="113"/>
        <v>0.73640046296296291</v>
      </c>
      <c r="T1446" s="172" t="str">
        <f t="shared" si="114"/>
        <v>Lower Valued</v>
      </c>
    </row>
    <row r="1447" spans="1:20">
      <c r="A1447" s="35">
        <v>44186.407083333332</v>
      </c>
      <c r="B1447" s="36" t="s">
        <v>401</v>
      </c>
      <c r="C1447" s="37" t="s">
        <v>402</v>
      </c>
      <c r="D1447" s="37" t="s">
        <v>83</v>
      </c>
      <c r="E1447" s="37" t="s">
        <v>87</v>
      </c>
      <c r="F1447" s="37" t="s">
        <v>48</v>
      </c>
      <c r="G1447" s="37" t="s">
        <v>49</v>
      </c>
      <c r="H1447" s="37" t="s">
        <v>103</v>
      </c>
      <c r="I1447" s="38">
        <v>4</v>
      </c>
      <c r="J1447" s="38">
        <v>4250</v>
      </c>
      <c r="K1447" s="37" t="s">
        <v>42</v>
      </c>
      <c r="L1447" s="36" t="s">
        <v>398</v>
      </c>
      <c r="M1447" s="35">
        <v>44187.904432870368</v>
      </c>
      <c r="N1447" s="37" t="s">
        <v>295</v>
      </c>
      <c r="O1447" s="37" t="s">
        <v>147</v>
      </c>
      <c r="P1447" s="145">
        <f t="shared" si="111"/>
        <v>1.497349537035916</v>
      </c>
      <c r="Q1447" s="34">
        <f t="shared" si="110"/>
        <v>17000</v>
      </c>
      <c r="R1447" s="145">
        <f t="shared" si="112"/>
        <v>0.4070833333333333</v>
      </c>
      <c r="S1447" s="145">
        <f t="shared" si="113"/>
        <v>0.90443287037037035</v>
      </c>
      <c r="T1447" s="172" t="str">
        <f t="shared" si="114"/>
        <v>High Valued</v>
      </c>
    </row>
    <row r="1448" spans="1:20">
      <c r="A1448" s="35">
        <v>44187.733483796299</v>
      </c>
      <c r="B1448" s="36" t="s">
        <v>774</v>
      </c>
      <c r="C1448" s="37" t="s">
        <v>768</v>
      </c>
      <c r="D1448" s="37" t="s">
        <v>83</v>
      </c>
      <c r="E1448" s="37" t="s">
        <v>87</v>
      </c>
      <c r="F1448" s="37" t="s">
        <v>48</v>
      </c>
      <c r="G1448" s="37" t="s">
        <v>49</v>
      </c>
      <c r="H1448" s="37" t="s">
        <v>88</v>
      </c>
      <c r="I1448" s="38">
        <v>2</v>
      </c>
      <c r="J1448" s="38">
        <v>4250</v>
      </c>
      <c r="K1448" s="37" t="s">
        <v>42</v>
      </c>
      <c r="L1448" s="36" t="s">
        <v>764</v>
      </c>
      <c r="M1448" s="35">
        <v>44188.348807870374</v>
      </c>
      <c r="N1448" s="37" t="s">
        <v>146</v>
      </c>
      <c r="O1448" s="37" t="s">
        <v>147</v>
      </c>
      <c r="P1448" s="145">
        <f t="shared" si="111"/>
        <v>0.61532407407503342</v>
      </c>
      <c r="Q1448" s="34">
        <f t="shared" si="110"/>
        <v>8500</v>
      </c>
      <c r="R1448" s="145">
        <f t="shared" si="112"/>
        <v>0.73348379629629623</v>
      </c>
      <c r="S1448" s="145">
        <f t="shared" si="113"/>
        <v>0.34880787037037037</v>
      </c>
      <c r="T1448" s="172" t="str">
        <f t="shared" si="114"/>
        <v>Lower Valued</v>
      </c>
    </row>
    <row r="1449" spans="1:20">
      <c r="A1449" s="35">
        <v>44187.733483796299</v>
      </c>
      <c r="B1449" s="36" t="s">
        <v>774</v>
      </c>
      <c r="C1449" s="37" t="s">
        <v>768</v>
      </c>
      <c r="D1449" s="37" t="s">
        <v>46</v>
      </c>
      <c r="E1449" s="37" t="s">
        <v>47</v>
      </c>
      <c r="F1449" s="37" t="s">
        <v>48</v>
      </c>
      <c r="G1449" s="37" t="s">
        <v>49</v>
      </c>
      <c r="H1449" s="37" t="s">
        <v>50</v>
      </c>
      <c r="I1449" s="38">
        <v>3</v>
      </c>
      <c r="J1449" s="38">
        <v>2240</v>
      </c>
      <c r="K1449" s="37" t="s">
        <v>42</v>
      </c>
      <c r="L1449" s="36" t="s">
        <v>764</v>
      </c>
      <c r="M1449" s="35">
        <v>44188.348807870374</v>
      </c>
      <c r="N1449" s="37" t="s">
        <v>146</v>
      </c>
      <c r="O1449" s="37" t="s">
        <v>147</v>
      </c>
      <c r="P1449" s="145">
        <f t="shared" si="111"/>
        <v>0.61532407407503342</v>
      </c>
      <c r="Q1449" s="34">
        <f t="shared" si="110"/>
        <v>6720</v>
      </c>
      <c r="R1449" s="145">
        <f t="shared" si="112"/>
        <v>0.73348379629629623</v>
      </c>
      <c r="S1449" s="145">
        <f t="shared" si="113"/>
        <v>0.34880787037037037</v>
      </c>
      <c r="T1449" s="172" t="str">
        <f t="shared" si="114"/>
        <v>Lower Valued</v>
      </c>
    </row>
    <row r="1450" spans="1:20">
      <c r="A1450" s="35">
        <v>44187.733483796299</v>
      </c>
      <c r="B1450" s="36" t="s">
        <v>774</v>
      </c>
      <c r="C1450" s="37" t="s">
        <v>768</v>
      </c>
      <c r="D1450" s="37" t="s">
        <v>46</v>
      </c>
      <c r="E1450" s="37" t="s">
        <v>92</v>
      </c>
      <c r="F1450" s="37" t="s">
        <v>48</v>
      </c>
      <c r="G1450" s="37" t="s">
        <v>93</v>
      </c>
      <c r="H1450" s="37" t="s">
        <v>116</v>
      </c>
      <c r="I1450" s="38">
        <v>1</v>
      </c>
      <c r="J1450" s="38">
        <v>19500</v>
      </c>
      <c r="K1450" s="37" t="s">
        <v>42</v>
      </c>
      <c r="L1450" s="36" t="s">
        <v>764</v>
      </c>
      <c r="M1450" s="35">
        <v>44188.348807870374</v>
      </c>
      <c r="N1450" s="37" t="s">
        <v>146</v>
      </c>
      <c r="O1450" s="37" t="s">
        <v>147</v>
      </c>
      <c r="P1450" s="145">
        <f t="shared" si="111"/>
        <v>0.61532407407503342</v>
      </c>
      <c r="Q1450" s="34">
        <f t="shared" si="110"/>
        <v>19500</v>
      </c>
      <c r="R1450" s="145">
        <f t="shared" si="112"/>
        <v>0.73348379629629623</v>
      </c>
      <c r="S1450" s="145">
        <f t="shared" si="113"/>
        <v>0.34880787037037037</v>
      </c>
      <c r="T1450" s="172" t="str">
        <f t="shared" si="114"/>
        <v>High Valued</v>
      </c>
    </row>
    <row r="1451" spans="1:20">
      <c r="A1451" s="35">
        <v>44186.82608796296</v>
      </c>
      <c r="B1451" s="36" t="s">
        <v>909</v>
      </c>
      <c r="C1451" s="37" t="s">
        <v>610</v>
      </c>
      <c r="D1451" s="37" t="s">
        <v>83</v>
      </c>
      <c r="E1451" s="37" t="s">
        <v>84</v>
      </c>
      <c r="F1451" s="37" t="s">
        <v>48</v>
      </c>
      <c r="G1451" s="37" t="s">
        <v>49</v>
      </c>
      <c r="H1451" s="37" t="s">
        <v>453</v>
      </c>
      <c r="I1451" s="38">
        <v>1</v>
      </c>
      <c r="J1451" s="38">
        <v>1830</v>
      </c>
      <c r="K1451" s="37" t="s">
        <v>42</v>
      </c>
      <c r="L1451" s="36" t="s">
        <v>908</v>
      </c>
      <c r="M1451" s="35">
        <v>44188.378807870373</v>
      </c>
      <c r="N1451" s="37" t="s">
        <v>146</v>
      </c>
      <c r="O1451" s="37" t="s">
        <v>54</v>
      </c>
      <c r="P1451" s="145">
        <f t="shared" si="111"/>
        <v>1.5527199074131204</v>
      </c>
      <c r="Q1451" s="34">
        <f t="shared" si="110"/>
        <v>1830</v>
      </c>
      <c r="R1451" s="145">
        <f t="shared" si="112"/>
        <v>0.82608796296296294</v>
      </c>
      <c r="S1451" s="145">
        <f t="shared" si="113"/>
        <v>0.37880787037037034</v>
      </c>
      <c r="T1451" s="172" t="str">
        <f t="shared" si="114"/>
        <v>Lower Valued</v>
      </c>
    </row>
    <row r="1452" spans="1:20">
      <c r="A1452" s="35">
        <v>44187.520370370374</v>
      </c>
      <c r="B1452" s="36" t="s">
        <v>853</v>
      </c>
      <c r="C1452" s="37" t="s">
        <v>854</v>
      </c>
      <c r="D1452" s="37" t="s">
        <v>83</v>
      </c>
      <c r="E1452" s="37" t="s">
        <v>87</v>
      </c>
      <c r="F1452" s="37" t="s">
        <v>48</v>
      </c>
      <c r="G1452" s="37" t="s">
        <v>49</v>
      </c>
      <c r="H1452" s="37" t="s">
        <v>88</v>
      </c>
      <c r="I1452" s="38">
        <v>10</v>
      </c>
      <c r="J1452" s="38">
        <v>4250</v>
      </c>
      <c r="K1452" s="37" t="s">
        <v>42</v>
      </c>
      <c r="L1452" s="36" t="s">
        <v>855</v>
      </c>
      <c r="M1452" s="35">
        <v>44188.481689814813</v>
      </c>
      <c r="N1452" s="37" t="s">
        <v>146</v>
      </c>
      <c r="O1452" s="37" t="s">
        <v>54</v>
      </c>
      <c r="P1452" s="145">
        <f t="shared" si="111"/>
        <v>0.96131944443914108</v>
      </c>
      <c r="Q1452" s="34">
        <f t="shared" si="110"/>
        <v>42500</v>
      </c>
      <c r="R1452" s="145">
        <f t="shared" si="112"/>
        <v>0.52037037037037037</v>
      </c>
      <c r="S1452" s="145">
        <f t="shared" si="113"/>
        <v>0.48168981481481482</v>
      </c>
      <c r="T1452" s="172" t="str">
        <f t="shared" si="114"/>
        <v>High Valued</v>
      </c>
    </row>
    <row r="1453" spans="1:20">
      <c r="A1453" s="35">
        <v>44187.574837962966</v>
      </c>
      <c r="B1453" s="36" t="s">
        <v>856</v>
      </c>
      <c r="C1453" s="37" t="s">
        <v>854</v>
      </c>
      <c r="D1453" s="37" t="s">
        <v>151</v>
      </c>
      <c r="E1453" s="37" t="s">
        <v>152</v>
      </c>
      <c r="F1453" s="37" t="s">
        <v>48</v>
      </c>
      <c r="G1453" s="37" t="s">
        <v>49</v>
      </c>
      <c r="H1453" s="37" t="s">
        <v>817</v>
      </c>
      <c r="I1453" s="38">
        <v>2</v>
      </c>
      <c r="J1453" s="38">
        <v>4600</v>
      </c>
      <c r="K1453" s="37" t="s">
        <v>42</v>
      </c>
      <c r="L1453" s="36" t="s">
        <v>855</v>
      </c>
      <c r="M1453" s="35">
        <v>44188.481689814813</v>
      </c>
      <c r="N1453" s="37" t="s">
        <v>146</v>
      </c>
      <c r="O1453" s="37" t="s">
        <v>54</v>
      </c>
      <c r="P1453" s="145">
        <f t="shared" si="111"/>
        <v>0.90685185184702277</v>
      </c>
      <c r="Q1453" s="34">
        <f t="shared" si="110"/>
        <v>9200</v>
      </c>
      <c r="R1453" s="145">
        <f t="shared" si="112"/>
        <v>0.57483796296296297</v>
      </c>
      <c r="S1453" s="145">
        <f t="shared" si="113"/>
        <v>0.48168981481481482</v>
      </c>
      <c r="T1453" s="172" t="str">
        <f t="shared" si="114"/>
        <v>Lower Valued</v>
      </c>
    </row>
    <row r="1454" spans="1:20">
      <c r="A1454" s="35">
        <v>44187.339907407404</v>
      </c>
      <c r="B1454" s="36" t="s">
        <v>375</v>
      </c>
      <c r="C1454" s="37" t="s">
        <v>373</v>
      </c>
      <c r="D1454" s="37" t="s">
        <v>83</v>
      </c>
      <c r="E1454" s="37" t="s">
        <v>84</v>
      </c>
      <c r="F1454" s="37" t="s">
        <v>48</v>
      </c>
      <c r="G1454" s="37" t="s">
        <v>49</v>
      </c>
      <c r="H1454" s="37" t="s">
        <v>86</v>
      </c>
      <c r="I1454" s="38">
        <v>8</v>
      </c>
      <c r="J1454" s="38">
        <v>3800</v>
      </c>
      <c r="K1454" s="37" t="s">
        <v>42</v>
      </c>
      <c r="L1454" s="36" t="s">
        <v>374</v>
      </c>
      <c r="M1454" s="35">
        <v>44188.592060185183</v>
      </c>
      <c r="N1454" s="37" t="s">
        <v>146</v>
      </c>
      <c r="O1454" s="37" t="s">
        <v>54</v>
      </c>
      <c r="P1454" s="145">
        <f t="shared" si="111"/>
        <v>1.2521527777789743</v>
      </c>
      <c r="Q1454" s="34">
        <f t="shared" si="110"/>
        <v>30400</v>
      </c>
      <c r="R1454" s="145">
        <f t="shared" si="112"/>
        <v>0.33990740740740738</v>
      </c>
      <c r="S1454" s="145">
        <f t="shared" si="113"/>
        <v>0.59206018518518522</v>
      </c>
      <c r="T1454" s="172" t="str">
        <f t="shared" si="114"/>
        <v>High Valued</v>
      </c>
    </row>
    <row r="1455" spans="1:20">
      <c r="A1455" s="35">
        <v>44187.606076388889</v>
      </c>
      <c r="B1455" s="36" t="s">
        <v>1140</v>
      </c>
      <c r="C1455" s="37" t="s">
        <v>1141</v>
      </c>
      <c r="D1455" s="37" t="s">
        <v>363</v>
      </c>
      <c r="E1455" s="37" t="s">
        <v>364</v>
      </c>
      <c r="F1455" s="37" t="s">
        <v>48</v>
      </c>
      <c r="G1455" s="37" t="s">
        <v>49</v>
      </c>
      <c r="H1455" s="37" t="s">
        <v>365</v>
      </c>
      <c r="I1455" s="38">
        <v>2</v>
      </c>
      <c r="J1455" s="38">
        <v>4700</v>
      </c>
      <c r="K1455" s="37" t="s">
        <v>42</v>
      </c>
      <c r="L1455" s="36" t="s">
        <v>1139</v>
      </c>
      <c r="M1455" s="35">
        <v>44188.696284722224</v>
      </c>
      <c r="N1455" s="37" t="s">
        <v>295</v>
      </c>
      <c r="O1455" s="37" t="s">
        <v>147</v>
      </c>
      <c r="P1455" s="145">
        <f t="shared" si="111"/>
        <v>1.0902083333348855</v>
      </c>
      <c r="Q1455" s="34">
        <f t="shared" si="110"/>
        <v>9400</v>
      </c>
      <c r="R1455" s="145">
        <f t="shared" si="112"/>
        <v>0.60607638888888882</v>
      </c>
      <c r="S1455" s="145">
        <f t="shared" si="113"/>
        <v>0.69628472222222226</v>
      </c>
      <c r="T1455" s="172" t="str">
        <f t="shared" si="114"/>
        <v>Lower Valued</v>
      </c>
    </row>
    <row r="1456" spans="1:20">
      <c r="A1456" s="35">
        <v>44187.606076388889</v>
      </c>
      <c r="B1456" s="36" t="s">
        <v>1140</v>
      </c>
      <c r="C1456" s="37" t="s">
        <v>1141</v>
      </c>
      <c r="D1456" s="37" t="s">
        <v>363</v>
      </c>
      <c r="E1456" s="37" t="s">
        <v>364</v>
      </c>
      <c r="F1456" s="37" t="s">
        <v>48</v>
      </c>
      <c r="G1456" s="37" t="s">
        <v>49</v>
      </c>
      <c r="H1456" s="37" t="s">
        <v>366</v>
      </c>
      <c r="I1456" s="38">
        <v>2</v>
      </c>
      <c r="J1456" s="38">
        <v>4700</v>
      </c>
      <c r="K1456" s="37" t="s">
        <v>42</v>
      </c>
      <c r="L1456" s="36" t="s">
        <v>1139</v>
      </c>
      <c r="M1456" s="35">
        <v>44188.696284722224</v>
      </c>
      <c r="N1456" s="37" t="s">
        <v>295</v>
      </c>
      <c r="O1456" s="37" t="s">
        <v>147</v>
      </c>
      <c r="P1456" s="145">
        <f t="shared" si="111"/>
        <v>1.0902083333348855</v>
      </c>
      <c r="Q1456" s="34">
        <f t="shared" si="110"/>
        <v>9400</v>
      </c>
      <c r="R1456" s="145">
        <f t="shared" si="112"/>
        <v>0.60607638888888882</v>
      </c>
      <c r="S1456" s="145">
        <f t="shared" si="113"/>
        <v>0.69628472222222226</v>
      </c>
      <c r="T1456" s="172" t="str">
        <f t="shared" si="114"/>
        <v>Lower Valued</v>
      </c>
    </row>
    <row r="1457" spans="1:20">
      <c r="A1457" s="35">
        <v>44188.452361111114</v>
      </c>
      <c r="B1457" s="36" t="s">
        <v>1261</v>
      </c>
      <c r="C1457" s="37" t="s">
        <v>1262</v>
      </c>
      <c r="D1457" s="37" t="s">
        <v>83</v>
      </c>
      <c r="E1457" s="37" t="s">
        <v>87</v>
      </c>
      <c r="F1457" s="37" t="s">
        <v>48</v>
      </c>
      <c r="G1457" s="37" t="s">
        <v>49</v>
      </c>
      <c r="H1457" s="37" t="s">
        <v>88</v>
      </c>
      <c r="I1457" s="38">
        <v>1</v>
      </c>
      <c r="J1457" s="38">
        <v>4250</v>
      </c>
      <c r="K1457" s="37" t="s">
        <v>42</v>
      </c>
      <c r="L1457" s="36" t="s">
        <v>1247</v>
      </c>
      <c r="M1457" s="35">
        <v>44189.442013888889</v>
      </c>
      <c r="N1457" s="37" t="s">
        <v>146</v>
      </c>
      <c r="O1457" s="37" t="s">
        <v>147</v>
      </c>
      <c r="P1457" s="145">
        <f t="shared" si="111"/>
        <v>0.98965277777460869</v>
      </c>
      <c r="Q1457" s="34">
        <f t="shared" si="110"/>
        <v>4250</v>
      </c>
      <c r="R1457" s="145">
        <f t="shared" si="112"/>
        <v>0.45236111111111116</v>
      </c>
      <c r="S1457" s="145">
        <f t="shared" si="113"/>
        <v>0.44201388888888887</v>
      </c>
      <c r="T1457" s="172" t="str">
        <f t="shared" si="114"/>
        <v>Lower Valued</v>
      </c>
    </row>
    <row r="1458" spans="1:20">
      <c r="A1458" s="35">
        <v>44188.730462962965</v>
      </c>
      <c r="B1458" s="36" t="s">
        <v>1263</v>
      </c>
      <c r="C1458" s="37" t="s">
        <v>825</v>
      </c>
      <c r="D1458" s="37" t="s">
        <v>83</v>
      </c>
      <c r="E1458" s="37" t="s">
        <v>84</v>
      </c>
      <c r="F1458" s="37" t="s">
        <v>48</v>
      </c>
      <c r="G1458" s="37" t="s">
        <v>49</v>
      </c>
      <c r="H1458" s="37" t="s">
        <v>120</v>
      </c>
      <c r="I1458" s="38">
        <v>1</v>
      </c>
      <c r="J1458" s="38">
        <v>3930</v>
      </c>
      <c r="K1458" s="37" t="s">
        <v>42</v>
      </c>
      <c r="L1458" s="36" t="s">
        <v>1247</v>
      </c>
      <c r="M1458" s="35">
        <v>44189.524745370371</v>
      </c>
      <c r="N1458" s="37" t="s">
        <v>146</v>
      </c>
      <c r="O1458" s="37" t="s">
        <v>147</v>
      </c>
      <c r="P1458" s="145">
        <f t="shared" si="111"/>
        <v>0.79428240740526235</v>
      </c>
      <c r="Q1458" s="34">
        <f t="shared" si="110"/>
        <v>3930</v>
      </c>
      <c r="R1458" s="145">
        <f t="shared" si="112"/>
        <v>0.73046296296296298</v>
      </c>
      <c r="S1458" s="145">
        <f t="shared" si="113"/>
        <v>0.52474537037037039</v>
      </c>
      <c r="T1458" s="172" t="str">
        <f t="shared" si="114"/>
        <v>Lower Valued</v>
      </c>
    </row>
    <row r="1459" spans="1:20">
      <c r="A1459" s="35">
        <v>44186.589930555558</v>
      </c>
      <c r="B1459" s="36" t="s">
        <v>1103</v>
      </c>
      <c r="C1459" s="37" t="s">
        <v>1104</v>
      </c>
      <c r="D1459" s="37" t="s">
        <v>159</v>
      </c>
      <c r="E1459" s="37" t="s">
        <v>160</v>
      </c>
      <c r="F1459" s="37" t="s">
        <v>48</v>
      </c>
      <c r="G1459" s="37" t="s">
        <v>93</v>
      </c>
      <c r="H1459" s="37" t="s">
        <v>161</v>
      </c>
      <c r="I1459" s="38">
        <v>1</v>
      </c>
      <c r="J1459" s="38">
        <v>4100</v>
      </c>
      <c r="K1459" s="37" t="s">
        <v>42</v>
      </c>
      <c r="L1459" s="36" t="s">
        <v>1105</v>
      </c>
      <c r="M1459" s="35">
        <v>44189.697974537034</v>
      </c>
      <c r="N1459" s="37" t="s">
        <v>146</v>
      </c>
      <c r="O1459" s="37" t="s">
        <v>147</v>
      </c>
      <c r="P1459" s="145">
        <f t="shared" si="111"/>
        <v>3.1080439814759302</v>
      </c>
      <c r="Q1459" s="34">
        <f t="shared" si="110"/>
        <v>4100</v>
      </c>
      <c r="R1459" s="145">
        <f t="shared" si="112"/>
        <v>0.58993055555555551</v>
      </c>
      <c r="S1459" s="145">
        <f t="shared" si="113"/>
        <v>0.69797453703703705</v>
      </c>
      <c r="T1459" s="172" t="str">
        <f t="shared" si="114"/>
        <v>Lower Valued</v>
      </c>
    </row>
    <row r="1460" spans="1:20">
      <c r="A1460" s="35">
        <v>44186.753032407411</v>
      </c>
      <c r="B1460" s="36" t="s">
        <v>452</v>
      </c>
      <c r="C1460" s="37" t="s">
        <v>368</v>
      </c>
      <c r="D1460" s="37" t="s">
        <v>83</v>
      </c>
      <c r="E1460" s="37" t="s">
        <v>84</v>
      </c>
      <c r="F1460" s="37" t="s">
        <v>48</v>
      </c>
      <c r="G1460" s="37" t="s">
        <v>49</v>
      </c>
      <c r="H1460" s="37" t="s">
        <v>453</v>
      </c>
      <c r="I1460" s="38">
        <v>7</v>
      </c>
      <c r="J1460" s="38">
        <v>1830</v>
      </c>
      <c r="K1460" s="37" t="s">
        <v>42</v>
      </c>
      <c r="L1460" s="36" t="s">
        <v>450</v>
      </c>
      <c r="M1460" s="35">
        <v>44189.717499999999</v>
      </c>
      <c r="N1460" s="37" t="s">
        <v>295</v>
      </c>
      <c r="O1460" s="37" t="s">
        <v>54</v>
      </c>
      <c r="P1460" s="145">
        <f t="shared" si="111"/>
        <v>2.9644675925883348</v>
      </c>
      <c r="Q1460" s="34">
        <f t="shared" si="110"/>
        <v>12810</v>
      </c>
      <c r="R1460" s="145">
        <f t="shared" si="112"/>
        <v>0.7530324074074074</v>
      </c>
      <c r="S1460" s="145">
        <f t="shared" si="113"/>
        <v>0.71749999999999992</v>
      </c>
      <c r="T1460" s="172" t="str">
        <f t="shared" si="114"/>
        <v>High Valued</v>
      </c>
    </row>
    <row r="1461" spans="1:20">
      <c r="A1461" s="35">
        <v>44186.753032407411</v>
      </c>
      <c r="B1461" s="36" t="s">
        <v>452</v>
      </c>
      <c r="C1461" s="37" t="s">
        <v>368</v>
      </c>
      <c r="D1461" s="37" t="s">
        <v>159</v>
      </c>
      <c r="E1461" s="37" t="s">
        <v>162</v>
      </c>
      <c r="F1461" s="37" t="s">
        <v>48</v>
      </c>
      <c r="G1461" s="37" t="s">
        <v>93</v>
      </c>
      <c r="H1461" s="37" t="s">
        <v>163</v>
      </c>
      <c r="I1461" s="38">
        <v>2</v>
      </c>
      <c r="J1461" s="38">
        <v>10200</v>
      </c>
      <c r="K1461" s="37" t="s">
        <v>42</v>
      </c>
      <c r="L1461" s="36" t="s">
        <v>450</v>
      </c>
      <c r="M1461" s="35">
        <v>44189.717499999999</v>
      </c>
      <c r="N1461" s="37" t="s">
        <v>295</v>
      </c>
      <c r="O1461" s="37" t="s">
        <v>54</v>
      </c>
      <c r="P1461" s="145">
        <f t="shared" si="111"/>
        <v>2.9644675925883348</v>
      </c>
      <c r="Q1461" s="34">
        <f t="shared" si="110"/>
        <v>20400</v>
      </c>
      <c r="R1461" s="145">
        <f t="shared" si="112"/>
        <v>0.7530324074074074</v>
      </c>
      <c r="S1461" s="145">
        <f t="shared" si="113"/>
        <v>0.71749999999999992</v>
      </c>
      <c r="T1461" s="172" t="str">
        <f t="shared" si="114"/>
        <v>High Valued</v>
      </c>
    </row>
    <row r="1462" spans="1:20">
      <c r="A1462" s="35">
        <v>44187.514027777775</v>
      </c>
      <c r="B1462" s="36" t="s">
        <v>463</v>
      </c>
      <c r="C1462" s="37" t="s">
        <v>368</v>
      </c>
      <c r="D1462" s="37" t="s">
        <v>83</v>
      </c>
      <c r="E1462" s="37" t="s">
        <v>87</v>
      </c>
      <c r="F1462" s="37" t="s">
        <v>48</v>
      </c>
      <c r="G1462" s="37" t="s">
        <v>49</v>
      </c>
      <c r="H1462" s="37" t="s">
        <v>103</v>
      </c>
      <c r="I1462" s="38">
        <v>20</v>
      </c>
      <c r="J1462" s="38">
        <v>4250</v>
      </c>
      <c r="K1462" s="37" t="s">
        <v>42</v>
      </c>
      <c r="L1462" s="36" t="s">
        <v>450</v>
      </c>
      <c r="M1462" s="35">
        <v>44189.717499999999</v>
      </c>
      <c r="N1462" s="37" t="s">
        <v>295</v>
      </c>
      <c r="O1462" s="37" t="s">
        <v>464</v>
      </c>
      <c r="P1462" s="145">
        <f t="shared" si="111"/>
        <v>2.203472222223354</v>
      </c>
      <c r="Q1462" s="34">
        <f t="shared" si="110"/>
        <v>85000</v>
      </c>
      <c r="R1462" s="145">
        <f t="shared" si="112"/>
        <v>0.51402777777777775</v>
      </c>
      <c r="S1462" s="145">
        <f t="shared" si="113"/>
        <v>0.71749999999999992</v>
      </c>
      <c r="T1462" s="172" t="str">
        <f t="shared" si="114"/>
        <v>High Valued</v>
      </c>
    </row>
    <row r="1463" spans="1:20">
      <c r="A1463" s="35">
        <v>44188.612326388888</v>
      </c>
      <c r="B1463" s="36" t="s">
        <v>552</v>
      </c>
      <c r="C1463" s="37" t="s">
        <v>553</v>
      </c>
      <c r="D1463" s="37" t="s">
        <v>83</v>
      </c>
      <c r="E1463" s="37" t="s">
        <v>87</v>
      </c>
      <c r="F1463" s="37" t="s">
        <v>48</v>
      </c>
      <c r="G1463" s="37" t="s">
        <v>49</v>
      </c>
      <c r="H1463" s="37" t="s">
        <v>88</v>
      </c>
      <c r="I1463" s="38">
        <v>2</v>
      </c>
      <c r="J1463" s="38">
        <v>4250</v>
      </c>
      <c r="K1463" s="37" t="s">
        <v>42</v>
      </c>
      <c r="L1463" s="36" t="s">
        <v>539</v>
      </c>
      <c r="M1463" s="35">
        <v>44189.745497685188</v>
      </c>
      <c r="N1463" s="37" t="s">
        <v>146</v>
      </c>
      <c r="O1463" s="37" t="s">
        <v>147</v>
      </c>
      <c r="P1463" s="145">
        <f t="shared" si="111"/>
        <v>1.1331712963001337</v>
      </c>
      <c r="Q1463" s="34">
        <f t="shared" si="110"/>
        <v>8500</v>
      </c>
      <c r="R1463" s="145">
        <f t="shared" si="112"/>
        <v>0.61232638888888891</v>
      </c>
      <c r="S1463" s="145">
        <f t="shared" si="113"/>
        <v>0.74549768518518522</v>
      </c>
      <c r="T1463" s="172" t="str">
        <f t="shared" si="114"/>
        <v>Lower Valued</v>
      </c>
    </row>
    <row r="1464" spans="1:20">
      <c r="A1464" s="35">
        <v>44188.676979166667</v>
      </c>
      <c r="B1464" s="36" t="s">
        <v>913</v>
      </c>
      <c r="C1464" s="37" t="s">
        <v>914</v>
      </c>
      <c r="D1464" s="37" t="s">
        <v>83</v>
      </c>
      <c r="E1464" s="37" t="s">
        <v>87</v>
      </c>
      <c r="F1464" s="37" t="s">
        <v>48</v>
      </c>
      <c r="G1464" s="37" t="s">
        <v>49</v>
      </c>
      <c r="H1464" s="37" t="s">
        <v>88</v>
      </c>
      <c r="I1464" s="38">
        <v>10</v>
      </c>
      <c r="J1464" s="38">
        <v>4250</v>
      </c>
      <c r="K1464" s="37" t="s">
        <v>42</v>
      </c>
      <c r="L1464" s="36" t="s">
        <v>915</v>
      </c>
      <c r="M1464" s="35">
        <v>44189.840416666666</v>
      </c>
      <c r="N1464" s="37" t="s">
        <v>146</v>
      </c>
      <c r="O1464" s="37" t="s">
        <v>54</v>
      </c>
      <c r="P1464" s="145">
        <f t="shared" si="111"/>
        <v>1.1634374999994179</v>
      </c>
      <c r="Q1464" s="34">
        <f t="shared" si="110"/>
        <v>42500</v>
      </c>
      <c r="R1464" s="145">
        <f t="shared" si="112"/>
        <v>0.67697916666666658</v>
      </c>
      <c r="S1464" s="145">
        <f t="shared" si="113"/>
        <v>0.8404166666666667</v>
      </c>
      <c r="T1464" s="172" t="str">
        <f t="shared" si="114"/>
        <v>High Valued</v>
      </c>
    </row>
    <row r="1465" spans="1:20">
      <c r="A1465" s="35">
        <v>44188.727268518516</v>
      </c>
      <c r="B1465" s="36" t="s">
        <v>810</v>
      </c>
      <c r="C1465" s="37" t="s">
        <v>390</v>
      </c>
      <c r="D1465" s="37" t="s">
        <v>232</v>
      </c>
      <c r="E1465" s="37" t="s">
        <v>282</v>
      </c>
      <c r="F1465" s="37" t="s">
        <v>48</v>
      </c>
      <c r="G1465" s="37" t="s">
        <v>93</v>
      </c>
      <c r="H1465" s="37" t="s">
        <v>283</v>
      </c>
      <c r="I1465" s="38">
        <v>1</v>
      </c>
      <c r="J1465" s="38">
        <v>2840</v>
      </c>
      <c r="K1465" s="37" t="s">
        <v>42</v>
      </c>
      <c r="L1465" s="36" t="s">
        <v>795</v>
      </c>
      <c r="M1465" s="35">
        <v>44190.307083333333</v>
      </c>
      <c r="N1465" s="37" t="s">
        <v>146</v>
      </c>
      <c r="O1465" s="37" t="s">
        <v>147</v>
      </c>
      <c r="P1465" s="145">
        <f t="shared" si="111"/>
        <v>1.5798148148169275</v>
      </c>
      <c r="Q1465" s="34">
        <f t="shared" si="110"/>
        <v>2840</v>
      </c>
      <c r="R1465" s="145">
        <f t="shared" si="112"/>
        <v>0.72726851851851848</v>
      </c>
      <c r="S1465" s="145">
        <f t="shared" si="113"/>
        <v>0.30708333333333332</v>
      </c>
      <c r="T1465" s="172" t="str">
        <f t="shared" si="114"/>
        <v>Lower Valued</v>
      </c>
    </row>
    <row r="1466" spans="1:20">
      <c r="A1466" s="35">
        <v>44189.935358796298</v>
      </c>
      <c r="B1466" s="36" t="s">
        <v>1000</v>
      </c>
      <c r="C1466" s="37" t="s">
        <v>994</v>
      </c>
      <c r="D1466" s="37" t="s">
        <v>151</v>
      </c>
      <c r="E1466" s="37" t="s">
        <v>152</v>
      </c>
      <c r="F1466" s="37" t="s">
        <v>48</v>
      </c>
      <c r="G1466" s="37" t="s">
        <v>49</v>
      </c>
      <c r="H1466" s="37" t="s">
        <v>153</v>
      </c>
      <c r="I1466" s="38">
        <v>10</v>
      </c>
      <c r="J1466" s="38">
        <v>4300</v>
      </c>
      <c r="K1466" s="37" t="s">
        <v>42</v>
      </c>
      <c r="L1466" s="36" t="s">
        <v>988</v>
      </c>
      <c r="M1466" s="35">
        <v>44193.463726851849</v>
      </c>
      <c r="N1466" s="37" t="s">
        <v>146</v>
      </c>
      <c r="O1466" s="37" t="s">
        <v>54</v>
      </c>
      <c r="P1466" s="145">
        <f t="shared" si="111"/>
        <v>3.5283680555512547</v>
      </c>
      <c r="Q1466" s="34">
        <f t="shared" si="110"/>
        <v>43000</v>
      </c>
      <c r="R1466" s="145">
        <f t="shared" si="112"/>
        <v>0.93535879629629637</v>
      </c>
      <c r="S1466" s="145">
        <f t="shared" si="113"/>
        <v>0.46372685185185186</v>
      </c>
      <c r="T1466" s="172" t="str">
        <f t="shared" si="114"/>
        <v>High Valued</v>
      </c>
    </row>
    <row r="1467" spans="1:20">
      <c r="A1467" s="35">
        <v>44190.934687499997</v>
      </c>
      <c r="B1467" s="36" t="s">
        <v>797</v>
      </c>
      <c r="C1467" s="37" t="s">
        <v>794</v>
      </c>
      <c r="D1467" s="37" t="s">
        <v>46</v>
      </c>
      <c r="E1467" s="37" t="s">
        <v>47</v>
      </c>
      <c r="F1467" s="37" t="s">
        <v>48</v>
      </c>
      <c r="G1467" s="37" t="s">
        <v>49</v>
      </c>
      <c r="H1467" s="37" t="s">
        <v>50</v>
      </c>
      <c r="I1467" s="38">
        <v>2</v>
      </c>
      <c r="J1467" s="38">
        <v>2240</v>
      </c>
      <c r="K1467" s="37" t="s">
        <v>42</v>
      </c>
      <c r="L1467" s="36" t="s">
        <v>795</v>
      </c>
      <c r="M1467" s="35">
        <v>44193.526377314818</v>
      </c>
      <c r="N1467" s="37" t="s">
        <v>146</v>
      </c>
      <c r="O1467" s="37" t="s">
        <v>54</v>
      </c>
      <c r="P1467" s="145">
        <f t="shared" si="111"/>
        <v>2.591689814820711</v>
      </c>
      <c r="Q1467" s="34">
        <f t="shared" si="110"/>
        <v>4480</v>
      </c>
      <c r="R1467" s="145">
        <f t="shared" si="112"/>
        <v>0.9346875</v>
      </c>
      <c r="S1467" s="145">
        <f t="shared" si="113"/>
        <v>0.52637731481481487</v>
      </c>
      <c r="T1467" s="172" t="str">
        <f t="shared" si="114"/>
        <v>Lower Valued</v>
      </c>
    </row>
    <row r="1468" spans="1:20">
      <c r="A1468" s="35">
        <v>44192.47216435185</v>
      </c>
      <c r="B1468" s="36" t="s">
        <v>1241</v>
      </c>
      <c r="C1468" s="37" t="s">
        <v>1237</v>
      </c>
      <c r="D1468" s="37" t="s">
        <v>46</v>
      </c>
      <c r="E1468" s="37" t="s">
        <v>47</v>
      </c>
      <c r="F1468" s="37" t="s">
        <v>48</v>
      </c>
      <c r="G1468" s="37" t="s">
        <v>49</v>
      </c>
      <c r="H1468" s="37" t="s">
        <v>50</v>
      </c>
      <c r="I1468" s="38">
        <v>1</v>
      </c>
      <c r="J1468" s="38">
        <v>2240</v>
      </c>
      <c r="K1468" s="37" t="s">
        <v>42</v>
      </c>
      <c r="L1468" s="36" t="s">
        <v>1238</v>
      </c>
      <c r="M1468" s="35">
        <v>44193.546377314815</v>
      </c>
      <c r="N1468" s="37" t="s">
        <v>146</v>
      </c>
      <c r="O1468" s="37" t="s">
        <v>54</v>
      </c>
      <c r="P1468" s="145">
        <f t="shared" si="111"/>
        <v>1.0742129629652482</v>
      </c>
      <c r="Q1468" s="34">
        <f t="shared" si="110"/>
        <v>2240</v>
      </c>
      <c r="R1468" s="145">
        <f t="shared" si="112"/>
        <v>0.47216435185185185</v>
      </c>
      <c r="S1468" s="145">
        <f t="shared" si="113"/>
        <v>0.54637731481481489</v>
      </c>
      <c r="T1468" s="172" t="str">
        <f t="shared" si="114"/>
        <v>Lower Valued</v>
      </c>
    </row>
    <row r="1469" spans="1:20">
      <c r="A1469" s="35">
        <v>44192.47216435185</v>
      </c>
      <c r="B1469" s="36" t="s">
        <v>1241</v>
      </c>
      <c r="C1469" s="37" t="s">
        <v>1237</v>
      </c>
      <c r="D1469" s="37" t="s">
        <v>151</v>
      </c>
      <c r="E1469" s="37" t="s">
        <v>152</v>
      </c>
      <c r="F1469" s="37" t="s">
        <v>48</v>
      </c>
      <c r="G1469" s="37" t="s">
        <v>49</v>
      </c>
      <c r="H1469" s="37" t="s">
        <v>817</v>
      </c>
      <c r="I1469" s="38">
        <v>2</v>
      </c>
      <c r="J1469" s="38">
        <v>4600</v>
      </c>
      <c r="K1469" s="37" t="s">
        <v>42</v>
      </c>
      <c r="L1469" s="36" t="s">
        <v>1238</v>
      </c>
      <c r="M1469" s="35">
        <v>44193.546377314815</v>
      </c>
      <c r="N1469" s="37" t="s">
        <v>146</v>
      </c>
      <c r="O1469" s="37" t="s">
        <v>54</v>
      </c>
      <c r="P1469" s="145">
        <f t="shared" si="111"/>
        <v>1.0742129629652482</v>
      </c>
      <c r="Q1469" s="34">
        <f t="shared" si="110"/>
        <v>9200</v>
      </c>
      <c r="R1469" s="145">
        <f t="shared" si="112"/>
        <v>0.47216435185185185</v>
      </c>
      <c r="S1469" s="145">
        <f t="shared" si="113"/>
        <v>0.54637731481481489</v>
      </c>
      <c r="T1469" s="172" t="str">
        <f t="shared" si="114"/>
        <v>Lower Valued</v>
      </c>
    </row>
    <row r="1470" spans="1:20">
      <c r="A1470" s="35">
        <v>44193.715474537035</v>
      </c>
      <c r="B1470" s="36" t="s">
        <v>629</v>
      </c>
      <c r="C1470" s="37" t="s">
        <v>630</v>
      </c>
      <c r="D1470" s="37" t="s">
        <v>46</v>
      </c>
      <c r="E1470" s="37" t="s">
        <v>47</v>
      </c>
      <c r="F1470" s="37" t="s">
        <v>48</v>
      </c>
      <c r="G1470" s="37" t="s">
        <v>49</v>
      </c>
      <c r="H1470" s="37" t="s">
        <v>50</v>
      </c>
      <c r="I1470" s="38">
        <v>6</v>
      </c>
      <c r="J1470" s="38">
        <v>2240</v>
      </c>
      <c r="K1470" s="37" t="s">
        <v>42</v>
      </c>
      <c r="L1470" s="36" t="s">
        <v>621</v>
      </c>
      <c r="M1470" s="35">
        <v>44194.428888888891</v>
      </c>
      <c r="N1470" s="37" t="s">
        <v>146</v>
      </c>
      <c r="O1470" s="37" t="s">
        <v>147</v>
      </c>
      <c r="P1470" s="145">
        <f t="shared" si="111"/>
        <v>0.71341435185604496</v>
      </c>
      <c r="Q1470" s="34">
        <f t="shared" si="110"/>
        <v>13440</v>
      </c>
      <c r="R1470" s="145">
        <f t="shared" si="112"/>
        <v>0.71547453703703701</v>
      </c>
      <c r="S1470" s="145">
        <f t="shared" si="113"/>
        <v>0.42888888888888888</v>
      </c>
      <c r="T1470" s="172" t="str">
        <f t="shared" si="114"/>
        <v>High Valued</v>
      </c>
    </row>
    <row r="1471" spans="1:20">
      <c r="A1471" s="35">
        <v>44193.344513888886</v>
      </c>
      <c r="B1471" s="36" t="s">
        <v>388</v>
      </c>
      <c r="C1471" s="37" t="s">
        <v>383</v>
      </c>
      <c r="D1471" s="37" t="s">
        <v>46</v>
      </c>
      <c r="E1471" s="37" t="s">
        <v>47</v>
      </c>
      <c r="F1471" s="37" t="s">
        <v>48</v>
      </c>
      <c r="G1471" s="37" t="s">
        <v>49</v>
      </c>
      <c r="H1471" s="37" t="s">
        <v>50</v>
      </c>
      <c r="I1471" s="38">
        <v>5</v>
      </c>
      <c r="J1471" s="38">
        <v>2240</v>
      </c>
      <c r="K1471" s="37" t="s">
        <v>42</v>
      </c>
      <c r="L1471" s="36" t="s">
        <v>374</v>
      </c>
      <c r="M1471" s="35">
        <v>44194.46292824074</v>
      </c>
      <c r="N1471" s="37" t="s">
        <v>146</v>
      </c>
      <c r="O1471" s="37" t="s">
        <v>147</v>
      </c>
      <c r="P1471" s="145">
        <f t="shared" si="111"/>
        <v>1.1184143518548808</v>
      </c>
      <c r="Q1471" s="34">
        <f t="shared" si="110"/>
        <v>11200</v>
      </c>
      <c r="R1471" s="145">
        <f t="shared" si="112"/>
        <v>0.34451388888888884</v>
      </c>
      <c r="S1471" s="145">
        <f t="shared" si="113"/>
        <v>0.46292824074074074</v>
      </c>
      <c r="T1471" s="172" t="str">
        <f t="shared" si="114"/>
        <v>High Valued</v>
      </c>
    </row>
    <row r="1472" spans="1:20">
      <c r="A1472" s="35">
        <v>44193.720312500001</v>
      </c>
      <c r="B1472" s="36" t="s">
        <v>898</v>
      </c>
      <c r="C1472" s="37" t="s">
        <v>899</v>
      </c>
      <c r="D1472" s="37" t="s">
        <v>83</v>
      </c>
      <c r="E1472" s="37" t="s">
        <v>84</v>
      </c>
      <c r="F1472" s="37" t="s">
        <v>48</v>
      </c>
      <c r="G1472" s="37" t="s">
        <v>49</v>
      </c>
      <c r="H1472" s="37" t="s">
        <v>120</v>
      </c>
      <c r="I1472" s="38">
        <v>40</v>
      </c>
      <c r="J1472" s="38">
        <v>3930</v>
      </c>
      <c r="K1472" s="37" t="s">
        <v>42</v>
      </c>
      <c r="L1472" s="36" t="s">
        <v>900</v>
      </c>
      <c r="M1472" s="35">
        <v>44194.478703703702</v>
      </c>
      <c r="N1472" s="37" t="s">
        <v>295</v>
      </c>
      <c r="O1472" s="37" t="s">
        <v>147</v>
      </c>
      <c r="P1472" s="145">
        <f t="shared" si="111"/>
        <v>0.75839120370073942</v>
      </c>
      <c r="Q1472" s="34">
        <f t="shared" si="110"/>
        <v>157200</v>
      </c>
      <c r="R1472" s="145">
        <f t="shared" si="112"/>
        <v>0.72031250000000002</v>
      </c>
      <c r="S1472" s="145">
        <f t="shared" si="113"/>
        <v>0.47870370370370369</v>
      </c>
      <c r="T1472" s="172" t="str">
        <f t="shared" si="114"/>
        <v>High Valued</v>
      </c>
    </row>
    <row r="1473" spans="1:20">
      <c r="A1473" s="35">
        <v>44193.501840277779</v>
      </c>
      <c r="B1473" s="36" t="s">
        <v>1021</v>
      </c>
      <c r="C1473" s="37" t="s">
        <v>1011</v>
      </c>
      <c r="D1473" s="37" t="s">
        <v>151</v>
      </c>
      <c r="E1473" s="37" t="s">
        <v>152</v>
      </c>
      <c r="F1473" s="37" t="s">
        <v>48</v>
      </c>
      <c r="G1473" s="37" t="s">
        <v>49</v>
      </c>
      <c r="H1473" s="37" t="s">
        <v>153</v>
      </c>
      <c r="I1473" s="38">
        <v>1</v>
      </c>
      <c r="J1473" s="38">
        <v>4300</v>
      </c>
      <c r="K1473" s="37" t="s">
        <v>42</v>
      </c>
      <c r="L1473" s="36" t="s">
        <v>1012</v>
      </c>
      <c r="M1473" s="35">
        <v>44194.545729166668</v>
      </c>
      <c r="N1473" s="37" t="s">
        <v>146</v>
      </c>
      <c r="O1473" s="37" t="s">
        <v>147</v>
      </c>
      <c r="P1473" s="145">
        <f t="shared" si="111"/>
        <v>1.0438888888893416</v>
      </c>
      <c r="Q1473" s="34">
        <f t="shared" si="110"/>
        <v>4300</v>
      </c>
      <c r="R1473" s="145">
        <f t="shared" si="112"/>
        <v>0.50184027777777784</v>
      </c>
      <c r="S1473" s="145">
        <f t="shared" si="113"/>
        <v>0.54572916666666671</v>
      </c>
      <c r="T1473" s="172" t="str">
        <f t="shared" si="114"/>
        <v>Lower Valued</v>
      </c>
    </row>
    <row r="1474" spans="1:20">
      <c r="A1474" s="35">
        <v>44193.501840277779</v>
      </c>
      <c r="B1474" s="36" t="s">
        <v>1021</v>
      </c>
      <c r="C1474" s="37" t="s">
        <v>1011</v>
      </c>
      <c r="D1474" s="37" t="s">
        <v>46</v>
      </c>
      <c r="E1474" s="37" t="s">
        <v>47</v>
      </c>
      <c r="F1474" s="37" t="s">
        <v>48</v>
      </c>
      <c r="G1474" s="37" t="s">
        <v>49</v>
      </c>
      <c r="H1474" s="37" t="s">
        <v>50</v>
      </c>
      <c r="I1474" s="38">
        <v>2</v>
      </c>
      <c r="J1474" s="38">
        <v>2240</v>
      </c>
      <c r="K1474" s="37" t="s">
        <v>42</v>
      </c>
      <c r="L1474" s="36" t="s">
        <v>1012</v>
      </c>
      <c r="M1474" s="35">
        <v>44194.545729166668</v>
      </c>
      <c r="N1474" s="37" t="s">
        <v>146</v>
      </c>
      <c r="O1474" s="37" t="s">
        <v>147</v>
      </c>
      <c r="P1474" s="145">
        <f t="shared" si="111"/>
        <v>1.0438888888893416</v>
      </c>
      <c r="Q1474" s="34">
        <f t="shared" ref="Q1474:Q1537" si="115">J1474*I1474</f>
        <v>4480</v>
      </c>
      <c r="R1474" s="145">
        <f t="shared" si="112"/>
        <v>0.50184027777777784</v>
      </c>
      <c r="S1474" s="145">
        <f t="shared" si="113"/>
        <v>0.54572916666666671</v>
      </c>
      <c r="T1474" s="172" t="str">
        <f t="shared" si="114"/>
        <v>Lower Valued</v>
      </c>
    </row>
    <row r="1475" spans="1:20">
      <c r="A1475" s="35">
        <v>44193.508159722223</v>
      </c>
      <c r="B1475" s="36" t="s">
        <v>693</v>
      </c>
      <c r="C1475" s="37" t="s">
        <v>302</v>
      </c>
      <c r="D1475" s="37" t="s">
        <v>151</v>
      </c>
      <c r="E1475" s="37" t="s">
        <v>152</v>
      </c>
      <c r="F1475" s="37" t="s">
        <v>48</v>
      </c>
      <c r="G1475" s="37" t="s">
        <v>49</v>
      </c>
      <c r="H1475" s="37" t="s">
        <v>153</v>
      </c>
      <c r="I1475" s="38">
        <v>1</v>
      </c>
      <c r="J1475" s="38">
        <v>4300</v>
      </c>
      <c r="K1475" s="37" t="s">
        <v>42</v>
      </c>
      <c r="L1475" s="36" t="s">
        <v>691</v>
      </c>
      <c r="M1475" s="35">
        <v>44194.558483796296</v>
      </c>
      <c r="N1475" s="37" t="s">
        <v>295</v>
      </c>
      <c r="O1475" s="37" t="s">
        <v>147</v>
      </c>
      <c r="P1475" s="145">
        <f t="shared" ref="P1475:P1538" si="116">IF(M1475="","00:00:00",M1475-A1475)</f>
        <v>1.0503240740727051</v>
      </c>
      <c r="Q1475" s="34">
        <f t="shared" si="115"/>
        <v>4300</v>
      </c>
      <c r="R1475" s="145">
        <f t="shared" ref="R1475:R1538" si="117">TIMEVALUE(TEXT(A1475,"HH:MM:SS"))</f>
        <v>0.50815972222222217</v>
      </c>
      <c r="S1475" s="145">
        <f t="shared" ref="S1475:S1538" si="118">IF(M1475="","-",TIMEVALUE(TEXT(M1475,"HH:MM:SS")))</f>
        <v>0.5584837962962963</v>
      </c>
      <c r="T1475" s="172" t="str">
        <f t="shared" ref="T1475:T1538" si="119">IF(Q1475 &gt; 10000, "High Valued", "Lower Valued")</f>
        <v>Lower Valued</v>
      </c>
    </row>
    <row r="1476" spans="1:20">
      <c r="A1476" s="35">
        <v>44193.341284722221</v>
      </c>
      <c r="B1476" s="36" t="s">
        <v>488</v>
      </c>
      <c r="C1476" s="37" t="s">
        <v>473</v>
      </c>
      <c r="D1476" s="37" t="s">
        <v>159</v>
      </c>
      <c r="E1476" s="37" t="s">
        <v>160</v>
      </c>
      <c r="F1476" s="37" t="s">
        <v>48</v>
      </c>
      <c r="G1476" s="37" t="s">
        <v>93</v>
      </c>
      <c r="H1476" s="37" t="s">
        <v>161</v>
      </c>
      <c r="I1476" s="38">
        <v>10</v>
      </c>
      <c r="J1476" s="38">
        <v>4100</v>
      </c>
      <c r="K1476" s="37" t="s">
        <v>42</v>
      </c>
      <c r="L1476" s="36" t="s">
        <v>474</v>
      </c>
      <c r="M1476" s="35">
        <v>44194.659687500003</v>
      </c>
      <c r="N1476" s="37" t="s">
        <v>146</v>
      </c>
      <c r="O1476" s="37" t="s">
        <v>147</v>
      </c>
      <c r="P1476" s="145">
        <f t="shared" si="116"/>
        <v>1.3184027777824667</v>
      </c>
      <c r="Q1476" s="34">
        <f t="shared" si="115"/>
        <v>41000</v>
      </c>
      <c r="R1476" s="145">
        <f t="shared" si="117"/>
        <v>0.34128472222222223</v>
      </c>
      <c r="S1476" s="145">
        <f t="shared" si="118"/>
        <v>0.65968749999999998</v>
      </c>
      <c r="T1476" s="172" t="str">
        <f t="shared" si="119"/>
        <v>High Valued</v>
      </c>
    </row>
    <row r="1477" spans="1:20">
      <c r="A1477" s="35">
        <v>44193.621898148151</v>
      </c>
      <c r="B1477" s="36" t="s">
        <v>1212</v>
      </c>
      <c r="C1477" s="37" t="s">
        <v>110</v>
      </c>
      <c r="D1477" s="37" t="s">
        <v>151</v>
      </c>
      <c r="E1477" s="37" t="s">
        <v>152</v>
      </c>
      <c r="F1477" s="37" t="s">
        <v>48</v>
      </c>
      <c r="G1477" s="37" t="s">
        <v>49</v>
      </c>
      <c r="H1477" s="37" t="s">
        <v>817</v>
      </c>
      <c r="I1477" s="38">
        <v>2</v>
      </c>
      <c r="J1477" s="38">
        <v>4600</v>
      </c>
      <c r="K1477" s="37" t="s">
        <v>42</v>
      </c>
      <c r="L1477" s="36" t="s">
        <v>1200</v>
      </c>
      <c r="M1477" s="35">
        <v>44194.672847222224</v>
      </c>
      <c r="N1477" s="37" t="s">
        <v>146</v>
      </c>
      <c r="O1477" s="37" t="s">
        <v>147</v>
      </c>
      <c r="P1477" s="145">
        <f t="shared" si="116"/>
        <v>1.0509490740732872</v>
      </c>
      <c r="Q1477" s="34">
        <f t="shared" si="115"/>
        <v>9200</v>
      </c>
      <c r="R1477" s="145">
        <f t="shared" si="117"/>
        <v>0.62189814814814814</v>
      </c>
      <c r="S1477" s="145">
        <f t="shared" si="118"/>
        <v>0.67284722222222226</v>
      </c>
      <c r="T1477" s="172" t="str">
        <f t="shared" si="119"/>
        <v>Lower Valued</v>
      </c>
    </row>
    <row r="1478" spans="1:20">
      <c r="A1478" s="35">
        <v>44194.645821759259</v>
      </c>
      <c r="B1478" s="36" t="s">
        <v>1157</v>
      </c>
      <c r="C1478" s="37" t="s">
        <v>1158</v>
      </c>
      <c r="D1478" s="37" t="s">
        <v>46</v>
      </c>
      <c r="E1478" s="37" t="s">
        <v>47</v>
      </c>
      <c r="F1478" s="37" t="s">
        <v>48</v>
      </c>
      <c r="G1478" s="37" t="s">
        <v>49</v>
      </c>
      <c r="H1478" s="37" t="s">
        <v>50</v>
      </c>
      <c r="I1478" s="38">
        <v>1</v>
      </c>
      <c r="J1478" s="38">
        <v>2240</v>
      </c>
      <c r="K1478" s="37" t="s">
        <v>42</v>
      </c>
      <c r="L1478" s="36" t="s">
        <v>1155</v>
      </c>
      <c r="M1478" s="35">
        <v>44195.410555555558</v>
      </c>
      <c r="N1478" s="37" t="s">
        <v>146</v>
      </c>
      <c r="O1478" s="37" t="s">
        <v>147</v>
      </c>
      <c r="P1478" s="145">
        <f t="shared" si="116"/>
        <v>0.76473379629896954</v>
      </c>
      <c r="Q1478" s="34">
        <f t="shared" si="115"/>
        <v>2240</v>
      </c>
      <c r="R1478" s="145">
        <f t="shared" si="117"/>
        <v>0.64582175925925933</v>
      </c>
      <c r="S1478" s="145">
        <f t="shared" si="118"/>
        <v>0.41055555555555556</v>
      </c>
      <c r="T1478" s="172" t="str">
        <f t="shared" si="119"/>
        <v>Lower Valued</v>
      </c>
    </row>
    <row r="1479" spans="1:20">
      <c r="A1479" s="35">
        <v>44194.838437500002</v>
      </c>
      <c r="B1479" s="36" t="s">
        <v>1248</v>
      </c>
      <c r="C1479" s="37" t="s">
        <v>825</v>
      </c>
      <c r="D1479" s="37" t="s">
        <v>46</v>
      </c>
      <c r="E1479" s="37" t="s">
        <v>61</v>
      </c>
      <c r="F1479" s="37" t="s">
        <v>48</v>
      </c>
      <c r="G1479" s="37" t="s">
        <v>49</v>
      </c>
      <c r="H1479" s="37" t="s">
        <v>90</v>
      </c>
      <c r="I1479" s="38">
        <v>1</v>
      </c>
      <c r="J1479" s="38">
        <v>3640</v>
      </c>
      <c r="K1479" s="37" t="s">
        <v>42</v>
      </c>
      <c r="L1479" s="36" t="s">
        <v>1247</v>
      </c>
      <c r="M1479" s="35">
        <v>44196.427418981482</v>
      </c>
      <c r="N1479" s="37" t="s">
        <v>146</v>
      </c>
      <c r="O1479" s="37" t="s">
        <v>54</v>
      </c>
      <c r="P1479" s="145">
        <f t="shared" si="116"/>
        <v>1.5889814814800047</v>
      </c>
      <c r="Q1479" s="34">
        <f t="shared" si="115"/>
        <v>3640</v>
      </c>
      <c r="R1479" s="145">
        <f t="shared" si="117"/>
        <v>0.83843749999999995</v>
      </c>
      <c r="S1479" s="145">
        <f t="shared" si="118"/>
        <v>0.4274189814814815</v>
      </c>
      <c r="T1479" s="172" t="str">
        <f t="shared" si="119"/>
        <v>Lower Valued</v>
      </c>
    </row>
    <row r="1480" spans="1:20">
      <c r="A1480" s="35">
        <v>44194.838437500002</v>
      </c>
      <c r="B1480" s="36" t="s">
        <v>1248</v>
      </c>
      <c r="C1480" s="37" t="s">
        <v>825</v>
      </c>
      <c r="D1480" s="37" t="s">
        <v>46</v>
      </c>
      <c r="E1480" s="37" t="s">
        <v>47</v>
      </c>
      <c r="F1480" s="37" t="s">
        <v>48</v>
      </c>
      <c r="G1480" s="37" t="s">
        <v>49</v>
      </c>
      <c r="H1480" s="37" t="s">
        <v>50</v>
      </c>
      <c r="I1480" s="38">
        <v>4</v>
      </c>
      <c r="J1480" s="38">
        <v>2240</v>
      </c>
      <c r="K1480" s="37" t="s">
        <v>42</v>
      </c>
      <c r="L1480" s="36" t="s">
        <v>1247</v>
      </c>
      <c r="M1480" s="35">
        <v>44196.427418981482</v>
      </c>
      <c r="N1480" s="37" t="s">
        <v>146</v>
      </c>
      <c r="O1480" s="37" t="s">
        <v>54</v>
      </c>
      <c r="P1480" s="145">
        <f t="shared" si="116"/>
        <v>1.5889814814800047</v>
      </c>
      <c r="Q1480" s="34">
        <f t="shared" si="115"/>
        <v>8960</v>
      </c>
      <c r="R1480" s="145">
        <f t="shared" si="117"/>
        <v>0.83843749999999995</v>
      </c>
      <c r="S1480" s="145">
        <f t="shared" si="118"/>
        <v>0.4274189814814815</v>
      </c>
      <c r="T1480" s="172" t="str">
        <f t="shared" si="119"/>
        <v>Lower Valued</v>
      </c>
    </row>
    <row r="1481" spans="1:20">
      <c r="A1481" s="35">
        <v>44195.317037037035</v>
      </c>
      <c r="B1481" s="36" t="s">
        <v>376</v>
      </c>
      <c r="C1481" s="37" t="s">
        <v>373</v>
      </c>
      <c r="D1481" s="37" t="s">
        <v>46</v>
      </c>
      <c r="E1481" s="37" t="s">
        <v>47</v>
      </c>
      <c r="F1481" s="37" t="s">
        <v>48</v>
      </c>
      <c r="G1481" s="37" t="s">
        <v>49</v>
      </c>
      <c r="H1481" s="37" t="s">
        <v>50</v>
      </c>
      <c r="I1481" s="38">
        <v>14</v>
      </c>
      <c r="J1481" s="38">
        <v>2240</v>
      </c>
      <c r="K1481" s="37" t="s">
        <v>42</v>
      </c>
      <c r="L1481" s="36" t="s">
        <v>374</v>
      </c>
      <c r="M1481" s="35">
        <v>44196.437048611115</v>
      </c>
      <c r="N1481" s="37" t="s">
        <v>146</v>
      </c>
      <c r="O1481" s="37" t="s">
        <v>54</v>
      </c>
      <c r="P1481" s="145">
        <f t="shared" si="116"/>
        <v>1.120011574079399</v>
      </c>
      <c r="Q1481" s="34">
        <f t="shared" si="115"/>
        <v>31360</v>
      </c>
      <c r="R1481" s="145">
        <f t="shared" si="117"/>
        <v>0.31703703703703706</v>
      </c>
      <c r="S1481" s="145">
        <f t="shared" si="118"/>
        <v>0.4370486111111111</v>
      </c>
      <c r="T1481" s="172" t="str">
        <f t="shared" si="119"/>
        <v>High Valued</v>
      </c>
    </row>
    <row r="1482" spans="1:20">
      <c r="A1482" s="35">
        <v>44194.850706018522</v>
      </c>
      <c r="B1482" s="36" t="s">
        <v>1149</v>
      </c>
      <c r="C1482" s="37" t="s">
        <v>1150</v>
      </c>
      <c r="D1482" s="37" t="s">
        <v>151</v>
      </c>
      <c r="E1482" s="37" t="s">
        <v>152</v>
      </c>
      <c r="F1482" s="37" t="s">
        <v>48</v>
      </c>
      <c r="G1482" s="37" t="s">
        <v>49</v>
      </c>
      <c r="H1482" s="37" t="s">
        <v>817</v>
      </c>
      <c r="I1482" s="38">
        <v>1</v>
      </c>
      <c r="J1482" s="38">
        <v>4600</v>
      </c>
      <c r="K1482" s="37" t="s">
        <v>42</v>
      </c>
      <c r="L1482" s="36" t="s">
        <v>1148</v>
      </c>
      <c r="M1482" s="35">
        <v>44196.456261574072</v>
      </c>
      <c r="N1482" s="37" t="s">
        <v>146</v>
      </c>
      <c r="O1482" s="37" t="s">
        <v>147</v>
      </c>
      <c r="P1482" s="145">
        <f t="shared" si="116"/>
        <v>1.6055555555503815</v>
      </c>
      <c r="Q1482" s="34">
        <f t="shared" si="115"/>
        <v>4600</v>
      </c>
      <c r="R1482" s="145">
        <f t="shared" si="117"/>
        <v>0.85070601851851846</v>
      </c>
      <c r="S1482" s="145">
        <f t="shared" si="118"/>
        <v>0.45626157407407408</v>
      </c>
      <c r="T1482" s="172" t="str">
        <f t="shared" si="119"/>
        <v>Lower Valued</v>
      </c>
    </row>
    <row r="1483" spans="1:20">
      <c r="A1483" s="35">
        <v>44195.658518518518</v>
      </c>
      <c r="B1483" s="36" t="s">
        <v>815</v>
      </c>
      <c r="C1483" s="37" t="s">
        <v>390</v>
      </c>
      <c r="D1483" s="37" t="s">
        <v>159</v>
      </c>
      <c r="E1483" s="37" t="s">
        <v>162</v>
      </c>
      <c r="F1483" s="37" t="s">
        <v>48</v>
      </c>
      <c r="G1483" s="37" t="s">
        <v>93</v>
      </c>
      <c r="H1483" s="37" t="s">
        <v>163</v>
      </c>
      <c r="I1483" s="38">
        <v>1</v>
      </c>
      <c r="J1483" s="38">
        <v>10200</v>
      </c>
      <c r="K1483" s="37" t="s">
        <v>42</v>
      </c>
      <c r="L1483" s="36" t="s">
        <v>795</v>
      </c>
      <c r="M1483" s="35">
        <v>44196.702534722222</v>
      </c>
      <c r="N1483" s="37" t="s">
        <v>146</v>
      </c>
      <c r="O1483" s="37" t="s">
        <v>147</v>
      </c>
      <c r="P1483" s="145">
        <f t="shared" si="116"/>
        <v>1.044016203704814</v>
      </c>
      <c r="Q1483" s="34">
        <f t="shared" si="115"/>
        <v>10200</v>
      </c>
      <c r="R1483" s="145">
        <f t="shared" si="117"/>
        <v>0.6585185185185185</v>
      </c>
      <c r="S1483" s="145">
        <f t="shared" si="118"/>
        <v>0.70253472222222213</v>
      </c>
      <c r="T1483" s="172" t="str">
        <f t="shared" si="119"/>
        <v>High Valued</v>
      </c>
    </row>
    <row r="1484" spans="1:20">
      <c r="A1484" s="35">
        <v>44195.734479166669</v>
      </c>
      <c r="B1484" s="36" t="s">
        <v>816</v>
      </c>
      <c r="C1484" s="37" t="s">
        <v>390</v>
      </c>
      <c r="D1484" s="37" t="s">
        <v>151</v>
      </c>
      <c r="E1484" s="37" t="s">
        <v>152</v>
      </c>
      <c r="F1484" s="37" t="s">
        <v>48</v>
      </c>
      <c r="G1484" s="37" t="s">
        <v>49</v>
      </c>
      <c r="H1484" s="37" t="s">
        <v>817</v>
      </c>
      <c r="I1484" s="38">
        <v>2</v>
      </c>
      <c r="J1484" s="38">
        <v>4600</v>
      </c>
      <c r="K1484" s="37" t="s">
        <v>42</v>
      </c>
      <c r="L1484" s="36" t="s">
        <v>795</v>
      </c>
      <c r="M1484" s="35">
        <v>44196.702534722222</v>
      </c>
      <c r="N1484" s="37" t="s">
        <v>146</v>
      </c>
      <c r="O1484" s="37" t="s">
        <v>147</v>
      </c>
      <c r="P1484" s="145">
        <f t="shared" si="116"/>
        <v>0.96805555555329192</v>
      </c>
      <c r="Q1484" s="34">
        <f t="shared" si="115"/>
        <v>9200</v>
      </c>
      <c r="R1484" s="145">
        <f t="shared" si="117"/>
        <v>0.73447916666666668</v>
      </c>
      <c r="S1484" s="145">
        <f t="shared" si="118"/>
        <v>0.70253472222222213</v>
      </c>
      <c r="T1484" s="172" t="str">
        <f t="shared" si="119"/>
        <v>Lower Valued</v>
      </c>
    </row>
    <row r="1485" spans="1:20">
      <c r="A1485" s="35">
        <v>44196.533356481479</v>
      </c>
      <c r="B1485" s="36" t="s">
        <v>979</v>
      </c>
      <c r="C1485" s="37" t="s">
        <v>246</v>
      </c>
      <c r="D1485" s="37" t="s">
        <v>83</v>
      </c>
      <c r="E1485" s="37" t="s">
        <v>87</v>
      </c>
      <c r="F1485" s="37" t="s">
        <v>48</v>
      </c>
      <c r="G1485" s="37" t="s">
        <v>49</v>
      </c>
      <c r="H1485" s="37" t="s">
        <v>88</v>
      </c>
      <c r="I1485" s="38">
        <v>30</v>
      </c>
      <c r="J1485" s="38">
        <v>4250</v>
      </c>
      <c r="K1485" s="37" t="s">
        <v>42</v>
      </c>
      <c r="L1485" s="36" t="s">
        <v>941</v>
      </c>
      <c r="M1485" s="35">
        <v>44200.419236111113</v>
      </c>
      <c r="N1485" s="37" t="s">
        <v>146</v>
      </c>
      <c r="O1485" s="37" t="s">
        <v>54</v>
      </c>
      <c r="P1485" s="145">
        <f t="shared" si="116"/>
        <v>3.885879629633564</v>
      </c>
      <c r="Q1485" s="34">
        <f t="shared" si="115"/>
        <v>127500</v>
      </c>
      <c r="R1485" s="145">
        <f t="shared" si="117"/>
        <v>0.53335648148148151</v>
      </c>
      <c r="S1485" s="145">
        <f t="shared" si="118"/>
        <v>0.41923611111111114</v>
      </c>
      <c r="T1485" s="172" t="str">
        <f t="shared" si="119"/>
        <v>High Valued</v>
      </c>
    </row>
    <row r="1486" spans="1:20">
      <c r="A1486" s="35">
        <v>44196.591516203705</v>
      </c>
      <c r="B1486" s="36" t="s">
        <v>624</v>
      </c>
      <c r="C1486" s="37" t="s">
        <v>623</v>
      </c>
      <c r="D1486" s="37" t="s">
        <v>83</v>
      </c>
      <c r="E1486" s="37" t="s">
        <v>87</v>
      </c>
      <c r="F1486" s="37" t="s">
        <v>48</v>
      </c>
      <c r="G1486" s="37" t="s">
        <v>49</v>
      </c>
      <c r="H1486" s="37" t="s">
        <v>88</v>
      </c>
      <c r="I1486" s="38">
        <v>6</v>
      </c>
      <c r="J1486" s="38">
        <v>4250</v>
      </c>
      <c r="K1486" s="37" t="s">
        <v>42</v>
      </c>
      <c r="L1486" s="36" t="s">
        <v>621</v>
      </c>
      <c r="M1486" s="35">
        <v>44200.443958333337</v>
      </c>
      <c r="N1486" s="37" t="s">
        <v>146</v>
      </c>
      <c r="O1486" s="37" t="s">
        <v>54</v>
      </c>
      <c r="P1486" s="145">
        <f t="shared" si="116"/>
        <v>3.8524421296315268</v>
      </c>
      <c r="Q1486" s="34">
        <f t="shared" si="115"/>
        <v>25500</v>
      </c>
      <c r="R1486" s="145">
        <f t="shared" si="117"/>
        <v>0.59151620370370372</v>
      </c>
      <c r="S1486" s="145">
        <f t="shared" si="118"/>
        <v>0.44395833333333329</v>
      </c>
      <c r="T1486" s="172" t="str">
        <f t="shared" si="119"/>
        <v>High Valued</v>
      </c>
    </row>
    <row r="1487" spans="1:20">
      <c r="A1487" s="35">
        <v>44183.477523148147</v>
      </c>
      <c r="B1487" s="36" t="s">
        <v>231</v>
      </c>
      <c r="C1487" s="37" t="s">
        <v>186</v>
      </c>
      <c r="D1487" s="37" t="s">
        <v>232</v>
      </c>
      <c r="E1487" s="37" t="s">
        <v>233</v>
      </c>
      <c r="F1487" s="37" t="s">
        <v>48</v>
      </c>
      <c r="G1487" s="37" t="s">
        <v>93</v>
      </c>
      <c r="H1487" s="37" t="s">
        <v>234</v>
      </c>
      <c r="I1487" s="38">
        <v>10</v>
      </c>
      <c r="J1487" s="38">
        <v>4030</v>
      </c>
      <c r="K1487" s="37" t="s">
        <v>45</v>
      </c>
      <c r="L1487" s="36" t="s">
        <v>190</v>
      </c>
      <c r="M1487" s="35"/>
      <c r="N1487" s="37" t="s">
        <v>146</v>
      </c>
      <c r="O1487" s="37" t="s">
        <v>54</v>
      </c>
      <c r="P1487" s="145" t="str">
        <f t="shared" si="116"/>
        <v>00:00:00</v>
      </c>
      <c r="Q1487" s="34">
        <f t="shared" si="115"/>
        <v>40300</v>
      </c>
      <c r="R1487" s="145">
        <f t="shared" si="117"/>
        <v>0.47752314814814811</v>
      </c>
      <c r="S1487" s="145" t="str">
        <f t="shared" si="118"/>
        <v>-</v>
      </c>
      <c r="T1487" s="172" t="str">
        <f t="shared" si="119"/>
        <v>High Valued</v>
      </c>
    </row>
    <row r="1488" spans="1:20">
      <c r="A1488" s="35">
        <v>44182.364895833336</v>
      </c>
      <c r="B1488" s="36" t="s">
        <v>314</v>
      </c>
      <c r="C1488" s="37" t="s">
        <v>77</v>
      </c>
      <c r="D1488" s="37" t="s">
        <v>83</v>
      </c>
      <c r="E1488" s="37" t="s">
        <v>87</v>
      </c>
      <c r="F1488" s="37" t="s">
        <v>48</v>
      </c>
      <c r="G1488" s="37" t="s">
        <v>49</v>
      </c>
      <c r="H1488" s="37" t="s">
        <v>88</v>
      </c>
      <c r="I1488" s="38">
        <v>1</v>
      </c>
      <c r="J1488" s="38">
        <v>4250</v>
      </c>
      <c r="K1488" s="37" t="s">
        <v>45</v>
      </c>
      <c r="L1488" s="36" t="s">
        <v>310</v>
      </c>
      <c r="M1488" s="35"/>
      <c r="N1488" s="37" t="s">
        <v>146</v>
      </c>
      <c r="O1488" s="37" t="s">
        <v>147</v>
      </c>
      <c r="P1488" s="145" t="str">
        <f t="shared" si="116"/>
        <v>00:00:00</v>
      </c>
      <c r="Q1488" s="34">
        <f t="shared" si="115"/>
        <v>4250</v>
      </c>
      <c r="R1488" s="145">
        <f t="shared" si="117"/>
        <v>0.36489583333333336</v>
      </c>
      <c r="S1488" s="145" t="str">
        <f t="shared" si="118"/>
        <v>-</v>
      </c>
      <c r="T1488" s="172" t="str">
        <f t="shared" si="119"/>
        <v>Lower Valued</v>
      </c>
    </row>
    <row r="1489" spans="1:20">
      <c r="A1489" s="35">
        <v>44183.718877314815</v>
      </c>
      <c r="B1489" s="36" t="s">
        <v>487</v>
      </c>
      <c r="C1489" s="37" t="s">
        <v>473</v>
      </c>
      <c r="D1489" s="37" t="s">
        <v>159</v>
      </c>
      <c r="E1489" s="37" t="s">
        <v>160</v>
      </c>
      <c r="F1489" s="37" t="s">
        <v>48</v>
      </c>
      <c r="G1489" s="37" t="s">
        <v>93</v>
      </c>
      <c r="H1489" s="37" t="s">
        <v>161</v>
      </c>
      <c r="I1489" s="38">
        <v>20</v>
      </c>
      <c r="J1489" s="38">
        <v>4100</v>
      </c>
      <c r="K1489" s="37" t="s">
        <v>45</v>
      </c>
      <c r="L1489" s="36" t="s">
        <v>474</v>
      </c>
      <c r="M1489" s="35"/>
      <c r="N1489" s="37" t="s">
        <v>146</v>
      </c>
      <c r="O1489" s="37" t="s">
        <v>147</v>
      </c>
      <c r="P1489" s="145" t="str">
        <f t="shared" si="116"/>
        <v>00:00:00</v>
      </c>
      <c r="Q1489" s="34">
        <f t="shared" si="115"/>
        <v>82000</v>
      </c>
      <c r="R1489" s="145">
        <f t="shared" si="117"/>
        <v>0.71887731481481476</v>
      </c>
      <c r="S1489" s="145" t="str">
        <f t="shared" si="118"/>
        <v>-</v>
      </c>
      <c r="T1489" s="172" t="str">
        <f t="shared" si="119"/>
        <v>High Valued</v>
      </c>
    </row>
    <row r="1490" spans="1:20">
      <c r="A1490" s="35">
        <v>44169.361666666664</v>
      </c>
      <c r="B1490" s="36" t="s">
        <v>502</v>
      </c>
      <c r="C1490" s="37" t="s">
        <v>503</v>
      </c>
      <c r="D1490" s="37" t="s">
        <v>83</v>
      </c>
      <c r="E1490" s="37" t="s">
        <v>84</v>
      </c>
      <c r="F1490" s="37" t="s">
        <v>48</v>
      </c>
      <c r="G1490" s="37" t="s">
        <v>49</v>
      </c>
      <c r="H1490" s="37" t="s">
        <v>86</v>
      </c>
      <c r="I1490" s="38">
        <v>3</v>
      </c>
      <c r="J1490" s="38">
        <v>3800</v>
      </c>
      <c r="K1490" s="37" t="s">
        <v>45</v>
      </c>
      <c r="L1490" s="36" t="s">
        <v>499</v>
      </c>
      <c r="M1490" s="35"/>
      <c r="N1490" s="37" t="s">
        <v>431</v>
      </c>
      <c r="O1490" s="37" t="s">
        <v>54</v>
      </c>
      <c r="P1490" s="145" t="str">
        <f t="shared" si="116"/>
        <v>00:00:00</v>
      </c>
      <c r="Q1490" s="34">
        <f t="shared" si="115"/>
        <v>11400</v>
      </c>
      <c r="R1490" s="145">
        <f t="shared" si="117"/>
        <v>0.36166666666666664</v>
      </c>
      <c r="S1490" s="145" t="str">
        <f t="shared" si="118"/>
        <v>-</v>
      </c>
      <c r="T1490" s="172" t="str">
        <f t="shared" si="119"/>
        <v>High Valued</v>
      </c>
    </row>
    <row r="1491" spans="1:20">
      <c r="A1491" s="35">
        <v>44177.428414351853</v>
      </c>
      <c r="B1491" s="36" t="s">
        <v>648</v>
      </c>
      <c r="C1491" s="37" t="s">
        <v>551</v>
      </c>
      <c r="D1491" s="37" t="s">
        <v>151</v>
      </c>
      <c r="E1491" s="37" t="s">
        <v>152</v>
      </c>
      <c r="F1491" s="37" t="s">
        <v>48</v>
      </c>
      <c r="G1491" s="37" t="s">
        <v>49</v>
      </c>
      <c r="H1491" s="37" t="s">
        <v>153</v>
      </c>
      <c r="I1491" s="38">
        <v>2</v>
      </c>
      <c r="J1491" s="38">
        <v>4600</v>
      </c>
      <c r="K1491" s="37" t="s">
        <v>45</v>
      </c>
      <c r="L1491" s="36" t="s">
        <v>638</v>
      </c>
      <c r="M1491" s="35"/>
      <c r="N1491" s="37" t="s">
        <v>146</v>
      </c>
      <c r="O1491" s="37" t="s">
        <v>147</v>
      </c>
      <c r="P1491" s="145" t="str">
        <f t="shared" si="116"/>
        <v>00:00:00</v>
      </c>
      <c r="Q1491" s="34">
        <f t="shared" si="115"/>
        <v>9200</v>
      </c>
      <c r="R1491" s="145">
        <f t="shared" si="117"/>
        <v>0.42841435185185189</v>
      </c>
      <c r="S1491" s="145" t="str">
        <f t="shared" si="118"/>
        <v>-</v>
      </c>
      <c r="T1491" s="172" t="str">
        <f t="shared" si="119"/>
        <v>Lower Valued</v>
      </c>
    </row>
    <row r="1492" spans="1:20">
      <c r="A1492" s="35">
        <v>44166.653564814813</v>
      </c>
      <c r="B1492" s="36" t="s">
        <v>679</v>
      </c>
      <c r="C1492" s="37" t="s">
        <v>680</v>
      </c>
      <c r="D1492" s="37" t="s">
        <v>83</v>
      </c>
      <c r="E1492" s="37" t="s">
        <v>87</v>
      </c>
      <c r="F1492" s="37" t="s">
        <v>48</v>
      </c>
      <c r="G1492" s="37" t="s">
        <v>49</v>
      </c>
      <c r="H1492" s="37" t="s">
        <v>88</v>
      </c>
      <c r="I1492" s="38">
        <v>2</v>
      </c>
      <c r="J1492" s="38">
        <v>4250</v>
      </c>
      <c r="K1492" s="37" t="s">
        <v>45</v>
      </c>
      <c r="L1492" s="36" t="s">
        <v>681</v>
      </c>
      <c r="M1492" s="35"/>
      <c r="N1492" s="37" t="s">
        <v>431</v>
      </c>
      <c r="O1492" s="37" t="s">
        <v>54</v>
      </c>
      <c r="P1492" s="145" t="str">
        <f t="shared" si="116"/>
        <v>00:00:00</v>
      </c>
      <c r="Q1492" s="34">
        <f t="shared" si="115"/>
        <v>8500</v>
      </c>
      <c r="R1492" s="145">
        <f t="shared" si="117"/>
        <v>0.65356481481481488</v>
      </c>
      <c r="S1492" s="145" t="str">
        <f t="shared" si="118"/>
        <v>-</v>
      </c>
      <c r="T1492" s="172" t="str">
        <f t="shared" si="119"/>
        <v>Lower Valued</v>
      </c>
    </row>
    <row r="1493" spans="1:20">
      <c r="A1493" s="35">
        <v>44179.445347222223</v>
      </c>
      <c r="B1493" s="36" t="s">
        <v>727</v>
      </c>
      <c r="C1493" s="37" t="s">
        <v>728</v>
      </c>
      <c r="D1493" s="37" t="s">
        <v>83</v>
      </c>
      <c r="E1493" s="37" t="s">
        <v>84</v>
      </c>
      <c r="F1493" s="37" t="s">
        <v>48</v>
      </c>
      <c r="G1493" s="37" t="s">
        <v>49</v>
      </c>
      <c r="H1493" s="37" t="s">
        <v>86</v>
      </c>
      <c r="I1493" s="38">
        <v>0.5</v>
      </c>
      <c r="J1493" s="38">
        <v>3800</v>
      </c>
      <c r="K1493" s="37" t="s">
        <v>45</v>
      </c>
      <c r="L1493" s="36" t="s">
        <v>729</v>
      </c>
      <c r="M1493" s="35"/>
      <c r="N1493" s="37" t="s">
        <v>431</v>
      </c>
      <c r="O1493" s="37" t="s">
        <v>54</v>
      </c>
      <c r="P1493" s="145" t="str">
        <f t="shared" si="116"/>
        <v>00:00:00</v>
      </c>
      <c r="Q1493" s="34">
        <f t="shared" si="115"/>
        <v>1900</v>
      </c>
      <c r="R1493" s="145">
        <f t="shared" si="117"/>
        <v>0.44534722222222217</v>
      </c>
      <c r="S1493" s="145" t="str">
        <f t="shared" si="118"/>
        <v>-</v>
      </c>
      <c r="T1493" s="172" t="str">
        <f t="shared" si="119"/>
        <v>Lower Valued</v>
      </c>
    </row>
    <row r="1494" spans="1:20">
      <c r="A1494" s="35">
        <v>44179.445347222223</v>
      </c>
      <c r="B1494" s="36" t="s">
        <v>727</v>
      </c>
      <c r="C1494" s="37" t="s">
        <v>728</v>
      </c>
      <c r="D1494" s="37" t="s">
        <v>83</v>
      </c>
      <c r="E1494" s="37" t="s">
        <v>87</v>
      </c>
      <c r="F1494" s="37" t="s">
        <v>48</v>
      </c>
      <c r="G1494" s="37" t="s">
        <v>49</v>
      </c>
      <c r="H1494" s="37" t="s">
        <v>88</v>
      </c>
      <c r="I1494" s="38">
        <v>1</v>
      </c>
      <c r="J1494" s="38">
        <v>4250</v>
      </c>
      <c r="K1494" s="37" t="s">
        <v>45</v>
      </c>
      <c r="L1494" s="36" t="s">
        <v>729</v>
      </c>
      <c r="M1494" s="35"/>
      <c r="N1494" s="37" t="s">
        <v>431</v>
      </c>
      <c r="O1494" s="37" t="s">
        <v>54</v>
      </c>
      <c r="P1494" s="145" t="str">
        <f t="shared" si="116"/>
        <v>00:00:00</v>
      </c>
      <c r="Q1494" s="34">
        <f t="shared" si="115"/>
        <v>4250</v>
      </c>
      <c r="R1494" s="145">
        <f t="shared" si="117"/>
        <v>0.44534722222222217</v>
      </c>
      <c r="S1494" s="145" t="str">
        <f t="shared" si="118"/>
        <v>-</v>
      </c>
      <c r="T1494" s="172" t="str">
        <f t="shared" si="119"/>
        <v>Lower Valued</v>
      </c>
    </row>
    <row r="1495" spans="1:20">
      <c r="A1495" s="35">
        <v>44179.55709490741</v>
      </c>
      <c r="B1495" s="36" t="s">
        <v>590</v>
      </c>
      <c r="C1495" s="37" t="s">
        <v>591</v>
      </c>
      <c r="D1495" s="37" t="s">
        <v>447</v>
      </c>
      <c r="E1495" s="37" t="s">
        <v>448</v>
      </c>
      <c r="F1495" s="37" t="s">
        <v>48</v>
      </c>
      <c r="G1495" s="37" t="s">
        <v>49</v>
      </c>
      <c r="H1495" s="37" t="s">
        <v>449</v>
      </c>
      <c r="I1495" s="38">
        <v>1</v>
      </c>
      <c r="J1495" s="38">
        <v>14300</v>
      </c>
      <c r="K1495" s="37" t="s">
        <v>45</v>
      </c>
      <c r="L1495" s="36" t="s">
        <v>882</v>
      </c>
      <c r="M1495" s="35"/>
      <c r="N1495" s="37" t="s">
        <v>146</v>
      </c>
      <c r="O1495" s="37" t="s">
        <v>147</v>
      </c>
      <c r="P1495" s="145" t="str">
        <f t="shared" si="116"/>
        <v>00:00:00</v>
      </c>
      <c r="Q1495" s="34">
        <f t="shared" si="115"/>
        <v>14300</v>
      </c>
      <c r="R1495" s="145">
        <f t="shared" si="117"/>
        <v>0.55709490740740741</v>
      </c>
      <c r="S1495" s="145" t="str">
        <f t="shared" si="118"/>
        <v>-</v>
      </c>
      <c r="T1495" s="172" t="str">
        <f t="shared" si="119"/>
        <v>High Valued</v>
      </c>
    </row>
    <row r="1496" spans="1:20">
      <c r="A1496" s="35">
        <v>44179.569872685184</v>
      </c>
      <c r="B1496" s="36" t="s">
        <v>894</v>
      </c>
      <c r="C1496" s="37" t="s">
        <v>589</v>
      </c>
      <c r="D1496" s="37" t="s">
        <v>151</v>
      </c>
      <c r="E1496" s="37" t="s">
        <v>152</v>
      </c>
      <c r="F1496" s="37" t="s">
        <v>48</v>
      </c>
      <c r="G1496" s="37" t="s">
        <v>49</v>
      </c>
      <c r="H1496" s="37" t="s">
        <v>153</v>
      </c>
      <c r="I1496" s="38">
        <v>4</v>
      </c>
      <c r="J1496" s="38">
        <v>4600</v>
      </c>
      <c r="K1496" s="37" t="s">
        <v>45</v>
      </c>
      <c r="L1496" s="36" t="s">
        <v>882</v>
      </c>
      <c r="M1496" s="35"/>
      <c r="N1496" s="37" t="s">
        <v>146</v>
      </c>
      <c r="O1496" s="37" t="s">
        <v>147</v>
      </c>
      <c r="P1496" s="145" t="str">
        <f t="shared" si="116"/>
        <v>00:00:00</v>
      </c>
      <c r="Q1496" s="34">
        <f t="shared" si="115"/>
        <v>18400</v>
      </c>
      <c r="R1496" s="145">
        <f t="shared" si="117"/>
        <v>0.56987268518518519</v>
      </c>
      <c r="S1496" s="145" t="str">
        <f t="shared" si="118"/>
        <v>-</v>
      </c>
      <c r="T1496" s="172" t="str">
        <f t="shared" si="119"/>
        <v>High Valued</v>
      </c>
    </row>
    <row r="1497" spans="1:20">
      <c r="A1497" s="35">
        <v>44166.541145833333</v>
      </c>
      <c r="B1497" s="36" t="s">
        <v>907</v>
      </c>
      <c r="C1497" s="37" t="s">
        <v>368</v>
      </c>
      <c r="D1497" s="37" t="s">
        <v>83</v>
      </c>
      <c r="E1497" s="37" t="s">
        <v>84</v>
      </c>
      <c r="F1497" s="37" t="s">
        <v>48</v>
      </c>
      <c r="G1497" s="37" t="s">
        <v>49</v>
      </c>
      <c r="H1497" s="37" t="s">
        <v>85</v>
      </c>
      <c r="I1497" s="38">
        <v>28</v>
      </c>
      <c r="J1497" s="38">
        <v>3340</v>
      </c>
      <c r="K1497" s="37" t="s">
        <v>45</v>
      </c>
      <c r="L1497" s="36" t="s">
        <v>908</v>
      </c>
      <c r="M1497" s="35"/>
      <c r="N1497" s="37" t="s">
        <v>295</v>
      </c>
      <c r="O1497" s="37" t="s">
        <v>54</v>
      </c>
      <c r="P1497" s="145" t="str">
        <f t="shared" si="116"/>
        <v>00:00:00</v>
      </c>
      <c r="Q1497" s="34">
        <f t="shared" si="115"/>
        <v>93520</v>
      </c>
      <c r="R1497" s="145">
        <f t="shared" si="117"/>
        <v>0.54114583333333333</v>
      </c>
      <c r="S1497" s="145" t="str">
        <f t="shared" si="118"/>
        <v>-</v>
      </c>
      <c r="T1497" s="172" t="str">
        <f t="shared" si="119"/>
        <v>High Valued</v>
      </c>
    </row>
    <row r="1498" spans="1:20">
      <c r="A1498" s="35">
        <v>44166.541145833333</v>
      </c>
      <c r="B1498" s="36" t="s">
        <v>907</v>
      </c>
      <c r="C1498" s="37" t="s">
        <v>368</v>
      </c>
      <c r="D1498" s="37" t="s">
        <v>83</v>
      </c>
      <c r="E1498" s="37" t="s">
        <v>87</v>
      </c>
      <c r="F1498" s="37" t="s">
        <v>48</v>
      </c>
      <c r="G1498" s="37" t="s">
        <v>49</v>
      </c>
      <c r="H1498" s="37" t="s">
        <v>103</v>
      </c>
      <c r="I1498" s="38">
        <v>5</v>
      </c>
      <c r="J1498" s="38">
        <v>4250</v>
      </c>
      <c r="K1498" s="37" t="s">
        <v>45</v>
      </c>
      <c r="L1498" s="36" t="s">
        <v>908</v>
      </c>
      <c r="M1498" s="35"/>
      <c r="N1498" s="37" t="s">
        <v>295</v>
      </c>
      <c r="O1498" s="37" t="s">
        <v>54</v>
      </c>
      <c r="P1498" s="145" t="str">
        <f t="shared" si="116"/>
        <v>00:00:00</v>
      </c>
      <c r="Q1498" s="34">
        <f t="shared" si="115"/>
        <v>21250</v>
      </c>
      <c r="R1498" s="145">
        <f t="shared" si="117"/>
        <v>0.54114583333333333</v>
      </c>
      <c r="S1498" s="145" t="str">
        <f t="shared" si="118"/>
        <v>-</v>
      </c>
      <c r="T1498" s="172" t="str">
        <f t="shared" si="119"/>
        <v>High Valued</v>
      </c>
    </row>
    <row r="1499" spans="1:20">
      <c r="A1499" s="35">
        <v>44166.541145833333</v>
      </c>
      <c r="B1499" s="36" t="s">
        <v>907</v>
      </c>
      <c r="C1499" s="37" t="s">
        <v>368</v>
      </c>
      <c r="D1499" s="37" t="s">
        <v>83</v>
      </c>
      <c r="E1499" s="37" t="s">
        <v>84</v>
      </c>
      <c r="F1499" s="37" t="s">
        <v>48</v>
      </c>
      <c r="G1499" s="37" t="s">
        <v>49</v>
      </c>
      <c r="H1499" s="37" t="s">
        <v>453</v>
      </c>
      <c r="I1499" s="38">
        <v>9.5</v>
      </c>
      <c r="J1499" s="38">
        <v>1830</v>
      </c>
      <c r="K1499" s="37" t="s">
        <v>45</v>
      </c>
      <c r="L1499" s="36" t="s">
        <v>908</v>
      </c>
      <c r="M1499" s="35"/>
      <c r="N1499" s="37" t="s">
        <v>295</v>
      </c>
      <c r="O1499" s="37" t="s">
        <v>54</v>
      </c>
      <c r="P1499" s="145" t="str">
        <f t="shared" si="116"/>
        <v>00:00:00</v>
      </c>
      <c r="Q1499" s="34">
        <f t="shared" si="115"/>
        <v>17385</v>
      </c>
      <c r="R1499" s="145">
        <f t="shared" si="117"/>
        <v>0.54114583333333333</v>
      </c>
      <c r="S1499" s="145" t="str">
        <f t="shared" si="118"/>
        <v>-</v>
      </c>
      <c r="T1499" s="172" t="str">
        <f t="shared" si="119"/>
        <v>High Valued</v>
      </c>
    </row>
    <row r="1500" spans="1:20">
      <c r="A1500" s="35">
        <v>44185.875023148146</v>
      </c>
      <c r="B1500" s="36" t="s">
        <v>999</v>
      </c>
      <c r="C1500" s="37" t="s">
        <v>601</v>
      </c>
      <c r="D1500" s="37" t="s">
        <v>176</v>
      </c>
      <c r="E1500" s="37" t="s">
        <v>177</v>
      </c>
      <c r="F1500" s="37" t="s">
        <v>48</v>
      </c>
      <c r="G1500" s="37" t="s">
        <v>178</v>
      </c>
      <c r="H1500" s="37" t="s">
        <v>179</v>
      </c>
      <c r="I1500" s="38">
        <v>5</v>
      </c>
      <c r="J1500" s="38">
        <v>4450</v>
      </c>
      <c r="K1500" s="37" t="s">
        <v>45</v>
      </c>
      <c r="L1500" s="36" t="s">
        <v>988</v>
      </c>
      <c r="M1500" s="35"/>
      <c r="N1500" s="37" t="s">
        <v>146</v>
      </c>
      <c r="O1500" s="37" t="s">
        <v>54</v>
      </c>
      <c r="P1500" s="145" t="str">
        <f t="shared" si="116"/>
        <v>00:00:00</v>
      </c>
      <c r="Q1500" s="34">
        <f t="shared" si="115"/>
        <v>22250</v>
      </c>
      <c r="R1500" s="145">
        <f t="shared" si="117"/>
        <v>0.87502314814814808</v>
      </c>
      <c r="S1500" s="145" t="str">
        <f t="shared" si="118"/>
        <v>-</v>
      </c>
      <c r="T1500" s="172" t="str">
        <f t="shared" si="119"/>
        <v>High Valued</v>
      </c>
    </row>
    <row r="1501" spans="1:20">
      <c r="A1501" s="35">
        <v>44185.875023148146</v>
      </c>
      <c r="B1501" s="36" t="s">
        <v>999</v>
      </c>
      <c r="C1501" s="37" t="s">
        <v>601</v>
      </c>
      <c r="D1501" s="37" t="s">
        <v>159</v>
      </c>
      <c r="E1501" s="37" t="s">
        <v>160</v>
      </c>
      <c r="F1501" s="37" t="s">
        <v>48</v>
      </c>
      <c r="G1501" s="37" t="s">
        <v>93</v>
      </c>
      <c r="H1501" s="37" t="s">
        <v>161</v>
      </c>
      <c r="I1501" s="38">
        <v>3</v>
      </c>
      <c r="J1501" s="38">
        <v>4100</v>
      </c>
      <c r="K1501" s="37" t="s">
        <v>45</v>
      </c>
      <c r="L1501" s="36" t="s">
        <v>988</v>
      </c>
      <c r="M1501" s="35"/>
      <c r="N1501" s="37" t="s">
        <v>146</v>
      </c>
      <c r="O1501" s="37" t="s">
        <v>54</v>
      </c>
      <c r="P1501" s="145" t="str">
        <f t="shared" si="116"/>
        <v>00:00:00</v>
      </c>
      <c r="Q1501" s="34">
        <f t="shared" si="115"/>
        <v>12300</v>
      </c>
      <c r="R1501" s="145">
        <f t="shared" si="117"/>
        <v>0.87502314814814808</v>
      </c>
      <c r="S1501" s="145" t="str">
        <f t="shared" si="118"/>
        <v>-</v>
      </c>
      <c r="T1501" s="172" t="str">
        <f t="shared" si="119"/>
        <v>High Valued</v>
      </c>
    </row>
    <row r="1502" spans="1:20">
      <c r="A1502" s="35">
        <v>44173.90283564815</v>
      </c>
      <c r="B1502" s="36" t="s">
        <v>1122</v>
      </c>
      <c r="C1502" s="37" t="s">
        <v>413</v>
      </c>
      <c r="D1502" s="37" t="s">
        <v>447</v>
      </c>
      <c r="E1502" s="37" t="s">
        <v>448</v>
      </c>
      <c r="F1502" s="37" t="s">
        <v>48</v>
      </c>
      <c r="G1502" s="37" t="s">
        <v>49</v>
      </c>
      <c r="H1502" s="37" t="s">
        <v>449</v>
      </c>
      <c r="I1502" s="38">
        <v>5</v>
      </c>
      <c r="J1502" s="38">
        <v>14300</v>
      </c>
      <c r="K1502" s="37" t="s">
        <v>45</v>
      </c>
      <c r="L1502" s="36" t="s">
        <v>1123</v>
      </c>
      <c r="M1502" s="35"/>
      <c r="N1502" s="37" t="s">
        <v>295</v>
      </c>
      <c r="O1502" s="37" t="s">
        <v>54</v>
      </c>
      <c r="P1502" s="145" t="str">
        <f t="shared" si="116"/>
        <v>00:00:00</v>
      </c>
      <c r="Q1502" s="34">
        <f t="shared" si="115"/>
        <v>71500</v>
      </c>
      <c r="R1502" s="145">
        <f t="shared" si="117"/>
        <v>0.9028356481481481</v>
      </c>
      <c r="S1502" s="145" t="str">
        <f t="shared" si="118"/>
        <v>-</v>
      </c>
      <c r="T1502" s="172" t="str">
        <f t="shared" si="119"/>
        <v>High Valued</v>
      </c>
    </row>
    <row r="1503" spans="1:20">
      <c r="A1503" s="35">
        <v>44173.786643518521</v>
      </c>
      <c r="B1503" s="36" t="s">
        <v>1236</v>
      </c>
      <c r="C1503" s="37" t="s">
        <v>1237</v>
      </c>
      <c r="D1503" s="37" t="s">
        <v>151</v>
      </c>
      <c r="E1503" s="37" t="s">
        <v>152</v>
      </c>
      <c r="F1503" s="37" t="s">
        <v>48</v>
      </c>
      <c r="G1503" s="37" t="s">
        <v>49</v>
      </c>
      <c r="H1503" s="37" t="s">
        <v>153</v>
      </c>
      <c r="I1503" s="38">
        <v>2</v>
      </c>
      <c r="J1503" s="38">
        <v>4600</v>
      </c>
      <c r="K1503" s="37" t="s">
        <v>45</v>
      </c>
      <c r="L1503" s="36" t="s">
        <v>1238</v>
      </c>
      <c r="M1503" s="35"/>
      <c r="N1503" s="37" t="s">
        <v>146</v>
      </c>
      <c r="O1503" s="37" t="s">
        <v>54</v>
      </c>
      <c r="P1503" s="145" t="str">
        <f t="shared" si="116"/>
        <v>00:00:00</v>
      </c>
      <c r="Q1503" s="34">
        <f t="shared" si="115"/>
        <v>9200</v>
      </c>
      <c r="R1503" s="145">
        <f t="shared" si="117"/>
        <v>0.78664351851851855</v>
      </c>
      <c r="S1503" s="145" t="str">
        <f t="shared" si="118"/>
        <v>-</v>
      </c>
      <c r="T1503" s="172" t="str">
        <f t="shared" si="119"/>
        <v>Lower Valued</v>
      </c>
    </row>
    <row r="1504" spans="1:20">
      <c r="A1504" s="35">
        <v>44173.786643518521</v>
      </c>
      <c r="B1504" s="36" t="s">
        <v>1236</v>
      </c>
      <c r="C1504" s="37" t="s">
        <v>1237</v>
      </c>
      <c r="D1504" s="37" t="s">
        <v>159</v>
      </c>
      <c r="E1504" s="37" t="s">
        <v>160</v>
      </c>
      <c r="F1504" s="37" t="s">
        <v>48</v>
      </c>
      <c r="G1504" s="37" t="s">
        <v>93</v>
      </c>
      <c r="H1504" s="37" t="s">
        <v>161</v>
      </c>
      <c r="I1504" s="38">
        <v>2</v>
      </c>
      <c r="J1504" s="38">
        <v>4100</v>
      </c>
      <c r="K1504" s="37" t="s">
        <v>45</v>
      </c>
      <c r="L1504" s="36" t="s">
        <v>1238</v>
      </c>
      <c r="M1504" s="35"/>
      <c r="N1504" s="37" t="s">
        <v>146</v>
      </c>
      <c r="O1504" s="37" t="s">
        <v>54</v>
      </c>
      <c r="P1504" s="145" t="str">
        <f t="shared" si="116"/>
        <v>00:00:00</v>
      </c>
      <c r="Q1504" s="34">
        <f t="shared" si="115"/>
        <v>8200</v>
      </c>
      <c r="R1504" s="145">
        <f t="shared" si="117"/>
        <v>0.78664351851851855</v>
      </c>
      <c r="S1504" s="145" t="str">
        <f t="shared" si="118"/>
        <v>-</v>
      </c>
      <c r="T1504" s="172" t="str">
        <f t="shared" si="119"/>
        <v>Lower Valued</v>
      </c>
    </row>
    <row r="1505" spans="1:20">
      <c r="A1505" s="35">
        <v>44173.786643518521</v>
      </c>
      <c r="B1505" s="36" t="s">
        <v>1236</v>
      </c>
      <c r="C1505" s="37" t="s">
        <v>1237</v>
      </c>
      <c r="D1505" s="37" t="s">
        <v>83</v>
      </c>
      <c r="E1505" s="37" t="s">
        <v>87</v>
      </c>
      <c r="F1505" s="37" t="s">
        <v>48</v>
      </c>
      <c r="G1505" s="37" t="s">
        <v>49</v>
      </c>
      <c r="H1505" s="37" t="s">
        <v>88</v>
      </c>
      <c r="I1505" s="38">
        <v>1</v>
      </c>
      <c r="J1505" s="38">
        <v>4250</v>
      </c>
      <c r="K1505" s="37" t="s">
        <v>45</v>
      </c>
      <c r="L1505" s="36" t="s">
        <v>1238</v>
      </c>
      <c r="M1505" s="35"/>
      <c r="N1505" s="37" t="s">
        <v>146</v>
      </c>
      <c r="O1505" s="37" t="s">
        <v>54</v>
      </c>
      <c r="P1505" s="145" t="str">
        <f t="shared" si="116"/>
        <v>00:00:00</v>
      </c>
      <c r="Q1505" s="34">
        <f t="shared" si="115"/>
        <v>4250</v>
      </c>
      <c r="R1505" s="145">
        <f t="shared" si="117"/>
        <v>0.78664351851851855</v>
      </c>
      <c r="S1505" s="145" t="str">
        <f t="shared" si="118"/>
        <v>-</v>
      </c>
      <c r="T1505" s="172" t="str">
        <f t="shared" si="119"/>
        <v>Lower Valued</v>
      </c>
    </row>
    <row r="1506" spans="1:20">
      <c r="A1506" s="35">
        <v>44182.486134259256</v>
      </c>
      <c r="B1506" s="36" t="s">
        <v>1240</v>
      </c>
      <c r="C1506" s="37" t="s">
        <v>1237</v>
      </c>
      <c r="D1506" s="37" t="s">
        <v>83</v>
      </c>
      <c r="E1506" s="37" t="s">
        <v>87</v>
      </c>
      <c r="F1506" s="37" t="s">
        <v>48</v>
      </c>
      <c r="G1506" s="37" t="s">
        <v>49</v>
      </c>
      <c r="H1506" s="37" t="s">
        <v>88</v>
      </c>
      <c r="I1506" s="38">
        <v>2</v>
      </c>
      <c r="J1506" s="38">
        <v>4250</v>
      </c>
      <c r="K1506" s="37" t="s">
        <v>45</v>
      </c>
      <c r="L1506" s="36" t="s">
        <v>1238</v>
      </c>
      <c r="M1506" s="35"/>
      <c r="N1506" s="37" t="s">
        <v>146</v>
      </c>
      <c r="O1506" s="37" t="s">
        <v>54</v>
      </c>
      <c r="P1506" s="145" t="str">
        <f t="shared" si="116"/>
        <v>00:00:00</v>
      </c>
      <c r="Q1506" s="34">
        <f t="shared" si="115"/>
        <v>8500</v>
      </c>
      <c r="R1506" s="145">
        <f t="shared" si="117"/>
        <v>0.48613425925925924</v>
      </c>
      <c r="S1506" s="145" t="str">
        <f t="shared" si="118"/>
        <v>-</v>
      </c>
      <c r="T1506" s="172" t="str">
        <f t="shared" si="119"/>
        <v>Lower Valued</v>
      </c>
    </row>
    <row r="1507" spans="1:20">
      <c r="A1507" s="35">
        <v>44182.486134259256</v>
      </c>
      <c r="B1507" s="36" t="s">
        <v>1240</v>
      </c>
      <c r="C1507" s="37" t="s">
        <v>1237</v>
      </c>
      <c r="D1507" s="37" t="s">
        <v>83</v>
      </c>
      <c r="E1507" s="37" t="s">
        <v>87</v>
      </c>
      <c r="F1507" s="37" t="s">
        <v>48</v>
      </c>
      <c r="G1507" s="37" t="s">
        <v>49</v>
      </c>
      <c r="H1507" s="37" t="s">
        <v>103</v>
      </c>
      <c r="I1507" s="38">
        <v>2</v>
      </c>
      <c r="J1507" s="38">
        <v>4250</v>
      </c>
      <c r="K1507" s="37" t="s">
        <v>45</v>
      </c>
      <c r="L1507" s="36" t="s">
        <v>1238</v>
      </c>
      <c r="M1507" s="35"/>
      <c r="N1507" s="37" t="s">
        <v>146</v>
      </c>
      <c r="O1507" s="37" t="s">
        <v>54</v>
      </c>
      <c r="P1507" s="145" t="str">
        <f t="shared" si="116"/>
        <v>00:00:00</v>
      </c>
      <c r="Q1507" s="34">
        <f t="shared" si="115"/>
        <v>8500</v>
      </c>
      <c r="R1507" s="145">
        <f t="shared" si="117"/>
        <v>0.48613425925925924</v>
      </c>
      <c r="S1507" s="145" t="str">
        <f t="shared" si="118"/>
        <v>-</v>
      </c>
      <c r="T1507" s="172" t="str">
        <f t="shared" si="119"/>
        <v>Lower Valued</v>
      </c>
    </row>
    <row r="1508" spans="1:20">
      <c r="A1508" s="35">
        <v>44182.486134259256</v>
      </c>
      <c r="B1508" s="36" t="s">
        <v>1240</v>
      </c>
      <c r="C1508" s="37" t="s">
        <v>1237</v>
      </c>
      <c r="D1508" s="37" t="s">
        <v>447</v>
      </c>
      <c r="E1508" s="37" t="s">
        <v>448</v>
      </c>
      <c r="F1508" s="37" t="s">
        <v>48</v>
      </c>
      <c r="G1508" s="37" t="s">
        <v>49</v>
      </c>
      <c r="H1508" s="37" t="s">
        <v>449</v>
      </c>
      <c r="I1508" s="38">
        <v>0.5</v>
      </c>
      <c r="J1508" s="38">
        <v>14300</v>
      </c>
      <c r="K1508" s="37" t="s">
        <v>45</v>
      </c>
      <c r="L1508" s="36" t="s">
        <v>1238</v>
      </c>
      <c r="M1508" s="35"/>
      <c r="N1508" s="37" t="s">
        <v>146</v>
      </c>
      <c r="O1508" s="37" t="s">
        <v>54</v>
      </c>
      <c r="P1508" s="145" t="str">
        <f t="shared" si="116"/>
        <v>00:00:00</v>
      </c>
      <c r="Q1508" s="34">
        <f t="shared" si="115"/>
        <v>7150</v>
      </c>
      <c r="R1508" s="145">
        <f t="shared" si="117"/>
        <v>0.48613425925925924</v>
      </c>
      <c r="S1508" s="145" t="str">
        <f t="shared" si="118"/>
        <v>-</v>
      </c>
      <c r="T1508" s="172" t="str">
        <f t="shared" si="119"/>
        <v>Lower Valued</v>
      </c>
    </row>
    <row r="1509" spans="1:20">
      <c r="A1509" s="35">
        <v>44179.620995370373</v>
      </c>
      <c r="B1509" s="36" t="s">
        <v>1257</v>
      </c>
      <c r="C1509" s="37" t="s">
        <v>509</v>
      </c>
      <c r="D1509" s="37" t="s">
        <v>83</v>
      </c>
      <c r="E1509" s="37" t="s">
        <v>91</v>
      </c>
      <c r="F1509" s="37" t="s">
        <v>48</v>
      </c>
      <c r="G1509" s="37" t="s">
        <v>49</v>
      </c>
      <c r="H1509" s="37" t="s">
        <v>805</v>
      </c>
      <c r="I1509" s="38">
        <v>3</v>
      </c>
      <c r="J1509" s="38">
        <v>1850</v>
      </c>
      <c r="K1509" s="37" t="s">
        <v>45</v>
      </c>
      <c r="L1509" s="36" t="s">
        <v>1247</v>
      </c>
      <c r="M1509" s="35"/>
      <c r="N1509" s="37" t="s">
        <v>146</v>
      </c>
      <c r="O1509" s="37" t="s">
        <v>147</v>
      </c>
      <c r="P1509" s="145" t="str">
        <f t="shared" si="116"/>
        <v>00:00:00</v>
      </c>
      <c r="Q1509" s="34">
        <f t="shared" si="115"/>
        <v>5550</v>
      </c>
      <c r="R1509" s="145">
        <f t="shared" si="117"/>
        <v>0.62099537037037034</v>
      </c>
      <c r="S1509" s="145" t="str">
        <f t="shared" si="118"/>
        <v>-</v>
      </c>
      <c r="T1509" s="172" t="str">
        <f t="shared" si="119"/>
        <v>Lower Valued</v>
      </c>
    </row>
    <row r="1510" spans="1:20">
      <c r="A1510" s="35">
        <v>44179.620995370373</v>
      </c>
      <c r="B1510" s="36" t="s">
        <v>1257</v>
      </c>
      <c r="C1510" s="37" t="s">
        <v>509</v>
      </c>
      <c r="D1510" s="37" t="s">
        <v>83</v>
      </c>
      <c r="E1510" s="37" t="s">
        <v>84</v>
      </c>
      <c r="F1510" s="37" t="s">
        <v>48</v>
      </c>
      <c r="G1510" s="37" t="s">
        <v>49</v>
      </c>
      <c r="H1510" s="37" t="s">
        <v>120</v>
      </c>
      <c r="I1510" s="38">
        <v>1</v>
      </c>
      <c r="J1510" s="38">
        <v>3930</v>
      </c>
      <c r="K1510" s="37" t="s">
        <v>45</v>
      </c>
      <c r="L1510" s="36" t="s">
        <v>1247</v>
      </c>
      <c r="M1510" s="35"/>
      <c r="N1510" s="37" t="s">
        <v>146</v>
      </c>
      <c r="O1510" s="37" t="s">
        <v>147</v>
      </c>
      <c r="P1510" s="145" t="str">
        <f t="shared" si="116"/>
        <v>00:00:00</v>
      </c>
      <c r="Q1510" s="34">
        <f t="shared" si="115"/>
        <v>3930</v>
      </c>
      <c r="R1510" s="145">
        <f t="shared" si="117"/>
        <v>0.62099537037037034</v>
      </c>
      <c r="S1510" s="145" t="str">
        <f t="shared" si="118"/>
        <v>-</v>
      </c>
      <c r="T1510" s="172" t="str">
        <f t="shared" si="119"/>
        <v>Lower Valued</v>
      </c>
    </row>
    <row r="1511" spans="1:20">
      <c r="A1511" s="35">
        <v>44181.411493055559</v>
      </c>
      <c r="B1511" s="36" t="s">
        <v>1265</v>
      </c>
      <c r="C1511" s="37" t="s">
        <v>368</v>
      </c>
      <c r="D1511" s="37" t="s">
        <v>83</v>
      </c>
      <c r="E1511" s="37" t="s">
        <v>91</v>
      </c>
      <c r="F1511" s="37" t="s">
        <v>48</v>
      </c>
      <c r="G1511" s="37" t="s">
        <v>49</v>
      </c>
      <c r="H1511" s="37" t="s">
        <v>805</v>
      </c>
      <c r="I1511" s="38">
        <v>100</v>
      </c>
      <c r="J1511" s="38">
        <v>1850</v>
      </c>
      <c r="K1511" s="37" t="s">
        <v>45</v>
      </c>
      <c r="L1511" s="36" t="s">
        <v>1378</v>
      </c>
      <c r="M1511" s="35"/>
      <c r="N1511" s="37" t="s">
        <v>295</v>
      </c>
      <c r="O1511" s="37" t="s">
        <v>54</v>
      </c>
      <c r="P1511" s="145" t="str">
        <f t="shared" si="116"/>
        <v>00:00:00</v>
      </c>
      <c r="Q1511" s="34">
        <f t="shared" si="115"/>
        <v>185000</v>
      </c>
      <c r="R1511" s="145">
        <f t="shared" si="117"/>
        <v>0.41149305555555554</v>
      </c>
      <c r="S1511" s="145" t="str">
        <f t="shared" si="118"/>
        <v>-</v>
      </c>
      <c r="T1511" s="172" t="str">
        <f t="shared" si="119"/>
        <v>High Valued</v>
      </c>
    </row>
    <row r="1512" spans="1:20">
      <c r="A1512" s="35">
        <v>44171.787465277775</v>
      </c>
      <c r="B1512" s="36" t="s">
        <v>1268</v>
      </c>
      <c r="C1512" s="37" t="s">
        <v>1269</v>
      </c>
      <c r="D1512" s="37" t="s">
        <v>83</v>
      </c>
      <c r="E1512" s="37" t="s">
        <v>84</v>
      </c>
      <c r="F1512" s="37" t="s">
        <v>48</v>
      </c>
      <c r="G1512" s="37" t="s">
        <v>49</v>
      </c>
      <c r="H1512" s="37" t="s">
        <v>453</v>
      </c>
      <c r="I1512" s="38">
        <v>2</v>
      </c>
      <c r="J1512" s="38">
        <v>1830</v>
      </c>
      <c r="K1512" s="37" t="s">
        <v>45</v>
      </c>
      <c r="L1512" s="36" t="s">
        <v>1378</v>
      </c>
      <c r="M1512" s="35"/>
      <c r="N1512" s="37" t="s">
        <v>146</v>
      </c>
      <c r="O1512" s="37" t="s">
        <v>54</v>
      </c>
      <c r="P1512" s="145" t="str">
        <f t="shared" si="116"/>
        <v>00:00:00</v>
      </c>
      <c r="Q1512" s="34">
        <f t="shared" si="115"/>
        <v>3660</v>
      </c>
      <c r="R1512" s="145">
        <f t="shared" si="117"/>
        <v>0.78746527777777775</v>
      </c>
      <c r="S1512" s="145" t="str">
        <f t="shared" si="118"/>
        <v>-</v>
      </c>
      <c r="T1512" s="172" t="str">
        <f t="shared" si="119"/>
        <v>Lower Valued</v>
      </c>
    </row>
    <row r="1513" spans="1:20">
      <c r="A1513" s="35">
        <v>44171.787465277775</v>
      </c>
      <c r="B1513" s="36" t="s">
        <v>1268</v>
      </c>
      <c r="C1513" s="37" t="s">
        <v>1269</v>
      </c>
      <c r="D1513" s="37" t="s">
        <v>83</v>
      </c>
      <c r="E1513" s="37" t="s">
        <v>84</v>
      </c>
      <c r="F1513" s="37" t="s">
        <v>48</v>
      </c>
      <c r="G1513" s="37" t="s">
        <v>49</v>
      </c>
      <c r="H1513" s="37" t="s">
        <v>86</v>
      </c>
      <c r="I1513" s="38">
        <v>2</v>
      </c>
      <c r="J1513" s="38">
        <v>3800</v>
      </c>
      <c r="K1513" s="37" t="s">
        <v>45</v>
      </c>
      <c r="L1513" s="36" t="s">
        <v>1378</v>
      </c>
      <c r="M1513" s="35"/>
      <c r="N1513" s="37" t="s">
        <v>146</v>
      </c>
      <c r="O1513" s="37" t="s">
        <v>54</v>
      </c>
      <c r="P1513" s="145" t="str">
        <f t="shared" si="116"/>
        <v>00:00:00</v>
      </c>
      <c r="Q1513" s="34">
        <f t="shared" si="115"/>
        <v>7600</v>
      </c>
      <c r="R1513" s="145">
        <f t="shared" si="117"/>
        <v>0.78746527777777775</v>
      </c>
      <c r="S1513" s="145" t="str">
        <f t="shared" si="118"/>
        <v>-</v>
      </c>
      <c r="T1513" s="172" t="str">
        <f t="shared" si="119"/>
        <v>Lower Valued</v>
      </c>
    </row>
    <row r="1514" spans="1:20">
      <c r="A1514" s="35">
        <v>44171.787465277775</v>
      </c>
      <c r="B1514" s="36" t="s">
        <v>1268</v>
      </c>
      <c r="C1514" s="37" t="s">
        <v>1269</v>
      </c>
      <c r="D1514" s="37" t="s">
        <v>83</v>
      </c>
      <c r="E1514" s="37" t="s">
        <v>84</v>
      </c>
      <c r="F1514" s="37" t="s">
        <v>48</v>
      </c>
      <c r="G1514" s="37" t="s">
        <v>49</v>
      </c>
      <c r="H1514" s="37" t="s">
        <v>120</v>
      </c>
      <c r="I1514" s="38">
        <v>2</v>
      </c>
      <c r="J1514" s="38">
        <v>3930</v>
      </c>
      <c r="K1514" s="37" t="s">
        <v>45</v>
      </c>
      <c r="L1514" s="36" t="s">
        <v>1378</v>
      </c>
      <c r="M1514" s="35"/>
      <c r="N1514" s="37" t="s">
        <v>146</v>
      </c>
      <c r="O1514" s="37" t="s">
        <v>54</v>
      </c>
      <c r="P1514" s="145" t="str">
        <f t="shared" si="116"/>
        <v>00:00:00</v>
      </c>
      <c r="Q1514" s="34">
        <f t="shared" si="115"/>
        <v>7860</v>
      </c>
      <c r="R1514" s="145">
        <f t="shared" si="117"/>
        <v>0.78746527777777775</v>
      </c>
      <c r="S1514" s="145" t="str">
        <f t="shared" si="118"/>
        <v>-</v>
      </c>
      <c r="T1514" s="172" t="str">
        <f t="shared" si="119"/>
        <v>Lower Valued</v>
      </c>
    </row>
    <row r="1515" spans="1:20">
      <c r="A1515" s="35">
        <v>44171.787465277775</v>
      </c>
      <c r="B1515" s="36" t="s">
        <v>1268</v>
      </c>
      <c r="C1515" s="37" t="s">
        <v>1269</v>
      </c>
      <c r="D1515" s="37" t="s">
        <v>83</v>
      </c>
      <c r="E1515" s="37" t="s">
        <v>87</v>
      </c>
      <c r="F1515" s="37" t="s">
        <v>48</v>
      </c>
      <c r="G1515" s="37" t="s">
        <v>49</v>
      </c>
      <c r="H1515" s="37" t="s">
        <v>103</v>
      </c>
      <c r="I1515" s="38">
        <v>1</v>
      </c>
      <c r="J1515" s="38">
        <v>4250</v>
      </c>
      <c r="K1515" s="37" t="s">
        <v>45</v>
      </c>
      <c r="L1515" s="36" t="s">
        <v>1378</v>
      </c>
      <c r="M1515" s="35"/>
      <c r="N1515" s="37" t="s">
        <v>146</v>
      </c>
      <c r="O1515" s="37" t="s">
        <v>54</v>
      </c>
      <c r="P1515" s="145" t="str">
        <f t="shared" si="116"/>
        <v>00:00:00</v>
      </c>
      <c r="Q1515" s="34">
        <f t="shared" si="115"/>
        <v>4250</v>
      </c>
      <c r="R1515" s="145">
        <f t="shared" si="117"/>
        <v>0.78746527777777775</v>
      </c>
      <c r="S1515" s="145" t="str">
        <f t="shared" si="118"/>
        <v>-</v>
      </c>
      <c r="T1515" s="172" t="str">
        <f t="shared" si="119"/>
        <v>Lower Valued</v>
      </c>
    </row>
    <row r="1516" spans="1:20">
      <c r="A1516" s="35">
        <v>44171.787465277775</v>
      </c>
      <c r="B1516" s="36" t="s">
        <v>1268</v>
      </c>
      <c r="C1516" s="37" t="s">
        <v>1269</v>
      </c>
      <c r="D1516" s="37" t="s">
        <v>83</v>
      </c>
      <c r="E1516" s="37" t="s">
        <v>87</v>
      </c>
      <c r="F1516" s="37" t="s">
        <v>48</v>
      </c>
      <c r="G1516" s="37" t="s">
        <v>49</v>
      </c>
      <c r="H1516" s="37" t="s">
        <v>88</v>
      </c>
      <c r="I1516" s="38">
        <v>1</v>
      </c>
      <c r="J1516" s="38">
        <v>4250</v>
      </c>
      <c r="K1516" s="37" t="s">
        <v>45</v>
      </c>
      <c r="L1516" s="36" t="s">
        <v>1378</v>
      </c>
      <c r="M1516" s="35"/>
      <c r="N1516" s="37" t="s">
        <v>146</v>
      </c>
      <c r="O1516" s="37" t="s">
        <v>54</v>
      </c>
      <c r="P1516" s="145" t="str">
        <f t="shared" si="116"/>
        <v>00:00:00</v>
      </c>
      <c r="Q1516" s="34">
        <f t="shared" si="115"/>
        <v>4250</v>
      </c>
      <c r="R1516" s="145">
        <f t="shared" si="117"/>
        <v>0.78746527777777775</v>
      </c>
      <c r="S1516" s="145" t="str">
        <f t="shared" si="118"/>
        <v>-</v>
      </c>
      <c r="T1516" s="172" t="str">
        <f t="shared" si="119"/>
        <v>Lower Valued</v>
      </c>
    </row>
    <row r="1517" spans="1:20">
      <c r="A1517" s="35">
        <v>44171.787465277775</v>
      </c>
      <c r="B1517" s="36" t="s">
        <v>1268</v>
      </c>
      <c r="C1517" s="37" t="s">
        <v>1269</v>
      </c>
      <c r="D1517" s="37" t="s">
        <v>151</v>
      </c>
      <c r="E1517" s="37" t="s">
        <v>152</v>
      </c>
      <c r="F1517" s="37" t="s">
        <v>48</v>
      </c>
      <c r="G1517" s="37" t="s">
        <v>49</v>
      </c>
      <c r="H1517" s="37" t="s">
        <v>153</v>
      </c>
      <c r="I1517" s="38">
        <v>1</v>
      </c>
      <c r="J1517" s="38">
        <v>4600</v>
      </c>
      <c r="K1517" s="37" t="s">
        <v>45</v>
      </c>
      <c r="L1517" s="36" t="s">
        <v>1378</v>
      </c>
      <c r="M1517" s="35"/>
      <c r="N1517" s="37" t="s">
        <v>146</v>
      </c>
      <c r="O1517" s="37" t="s">
        <v>54</v>
      </c>
      <c r="P1517" s="145" t="str">
        <f t="shared" si="116"/>
        <v>00:00:00</v>
      </c>
      <c r="Q1517" s="34">
        <f t="shared" si="115"/>
        <v>4600</v>
      </c>
      <c r="R1517" s="145">
        <f t="shared" si="117"/>
        <v>0.78746527777777775</v>
      </c>
      <c r="S1517" s="145" t="str">
        <f t="shared" si="118"/>
        <v>-</v>
      </c>
      <c r="T1517" s="172" t="str">
        <f t="shared" si="119"/>
        <v>Lower Valued</v>
      </c>
    </row>
    <row r="1518" spans="1:20">
      <c r="A1518" s="35">
        <v>44171.787465277775</v>
      </c>
      <c r="B1518" s="36" t="s">
        <v>1268</v>
      </c>
      <c r="C1518" s="37" t="s">
        <v>1269</v>
      </c>
      <c r="D1518" s="37" t="s">
        <v>159</v>
      </c>
      <c r="E1518" s="37" t="s">
        <v>160</v>
      </c>
      <c r="F1518" s="37" t="s">
        <v>48</v>
      </c>
      <c r="G1518" s="37" t="s">
        <v>93</v>
      </c>
      <c r="H1518" s="37" t="s">
        <v>161</v>
      </c>
      <c r="I1518" s="38">
        <v>1</v>
      </c>
      <c r="J1518" s="38">
        <v>4100</v>
      </c>
      <c r="K1518" s="37" t="s">
        <v>45</v>
      </c>
      <c r="L1518" s="36" t="s">
        <v>1378</v>
      </c>
      <c r="M1518" s="35"/>
      <c r="N1518" s="37" t="s">
        <v>146</v>
      </c>
      <c r="O1518" s="37" t="s">
        <v>54</v>
      </c>
      <c r="P1518" s="145" t="str">
        <f t="shared" si="116"/>
        <v>00:00:00</v>
      </c>
      <c r="Q1518" s="34">
        <f t="shared" si="115"/>
        <v>4100</v>
      </c>
      <c r="R1518" s="145">
        <f t="shared" si="117"/>
        <v>0.78746527777777775</v>
      </c>
      <c r="S1518" s="145" t="str">
        <f t="shared" si="118"/>
        <v>-</v>
      </c>
      <c r="T1518" s="172" t="str">
        <f t="shared" si="119"/>
        <v>Lower Valued</v>
      </c>
    </row>
    <row r="1519" spans="1:20">
      <c r="A1519" s="35">
        <v>44172.317060185182</v>
      </c>
      <c r="B1519" s="36" t="s">
        <v>1270</v>
      </c>
      <c r="C1519" s="37" t="s">
        <v>886</v>
      </c>
      <c r="D1519" s="37" t="s">
        <v>232</v>
      </c>
      <c r="E1519" s="37" t="s">
        <v>233</v>
      </c>
      <c r="F1519" s="37" t="s">
        <v>48</v>
      </c>
      <c r="G1519" s="37" t="s">
        <v>93</v>
      </c>
      <c r="H1519" s="37" t="s">
        <v>348</v>
      </c>
      <c r="I1519" s="38">
        <v>1</v>
      </c>
      <c r="J1519" s="38">
        <v>3900</v>
      </c>
      <c r="K1519" s="37" t="s">
        <v>45</v>
      </c>
      <c r="L1519" s="36" t="s">
        <v>1378</v>
      </c>
      <c r="M1519" s="35"/>
      <c r="N1519" s="37" t="s">
        <v>146</v>
      </c>
      <c r="O1519" s="37" t="s">
        <v>54</v>
      </c>
      <c r="P1519" s="145" t="str">
        <f t="shared" si="116"/>
        <v>00:00:00</v>
      </c>
      <c r="Q1519" s="34">
        <f t="shared" si="115"/>
        <v>3900</v>
      </c>
      <c r="R1519" s="145">
        <f t="shared" si="117"/>
        <v>0.31706018518518519</v>
      </c>
      <c r="S1519" s="145" t="str">
        <f t="shared" si="118"/>
        <v>-</v>
      </c>
      <c r="T1519" s="172" t="str">
        <f t="shared" si="119"/>
        <v>Lower Valued</v>
      </c>
    </row>
    <row r="1520" spans="1:20">
      <c r="A1520" s="35">
        <v>44172.317060185182</v>
      </c>
      <c r="B1520" s="36" t="s">
        <v>1270</v>
      </c>
      <c r="C1520" s="37" t="s">
        <v>886</v>
      </c>
      <c r="D1520" s="37" t="s">
        <v>151</v>
      </c>
      <c r="E1520" s="37" t="s">
        <v>152</v>
      </c>
      <c r="F1520" s="37" t="s">
        <v>48</v>
      </c>
      <c r="G1520" s="37" t="s">
        <v>49</v>
      </c>
      <c r="H1520" s="37" t="s">
        <v>153</v>
      </c>
      <c r="I1520" s="38">
        <v>1</v>
      </c>
      <c r="J1520" s="38">
        <v>4600</v>
      </c>
      <c r="K1520" s="37" t="s">
        <v>45</v>
      </c>
      <c r="L1520" s="36" t="s">
        <v>1378</v>
      </c>
      <c r="M1520" s="35"/>
      <c r="N1520" s="37" t="s">
        <v>146</v>
      </c>
      <c r="O1520" s="37" t="s">
        <v>54</v>
      </c>
      <c r="P1520" s="145" t="str">
        <f t="shared" si="116"/>
        <v>00:00:00</v>
      </c>
      <c r="Q1520" s="34">
        <f t="shared" si="115"/>
        <v>4600</v>
      </c>
      <c r="R1520" s="145">
        <f t="shared" si="117"/>
        <v>0.31706018518518519</v>
      </c>
      <c r="S1520" s="145" t="str">
        <f t="shared" si="118"/>
        <v>-</v>
      </c>
      <c r="T1520" s="172" t="str">
        <f t="shared" si="119"/>
        <v>Lower Valued</v>
      </c>
    </row>
    <row r="1521" spans="1:20">
      <c r="A1521" s="35">
        <v>44172.317060185182</v>
      </c>
      <c r="B1521" s="36" t="s">
        <v>1270</v>
      </c>
      <c r="C1521" s="37" t="s">
        <v>886</v>
      </c>
      <c r="D1521" s="37" t="s">
        <v>83</v>
      </c>
      <c r="E1521" s="37" t="s">
        <v>87</v>
      </c>
      <c r="F1521" s="37" t="s">
        <v>48</v>
      </c>
      <c r="G1521" s="37" t="s">
        <v>49</v>
      </c>
      <c r="H1521" s="37" t="s">
        <v>103</v>
      </c>
      <c r="I1521" s="38">
        <v>1</v>
      </c>
      <c r="J1521" s="38">
        <v>4250</v>
      </c>
      <c r="K1521" s="37" t="s">
        <v>45</v>
      </c>
      <c r="L1521" s="36" t="s">
        <v>1378</v>
      </c>
      <c r="M1521" s="35"/>
      <c r="N1521" s="37" t="s">
        <v>146</v>
      </c>
      <c r="O1521" s="37" t="s">
        <v>54</v>
      </c>
      <c r="P1521" s="145" t="str">
        <f t="shared" si="116"/>
        <v>00:00:00</v>
      </c>
      <c r="Q1521" s="34">
        <f t="shared" si="115"/>
        <v>4250</v>
      </c>
      <c r="R1521" s="145">
        <f t="shared" si="117"/>
        <v>0.31706018518518519</v>
      </c>
      <c r="S1521" s="145" t="str">
        <f t="shared" si="118"/>
        <v>-</v>
      </c>
      <c r="T1521" s="172" t="str">
        <f t="shared" si="119"/>
        <v>Lower Valued</v>
      </c>
    </row>
    <row r="1522" spans="1:20">
      <c r="A1522" s="35">
        <v>44172.317060185182</v>
      </c>
      <c r="B1522" s="36" t="s">
        <v>1270</v>
      </c>
      <c r="C1522" s="37" t="s">
        <v>886</v>
      </c>
      <c r="D1522" s="37" t="s">
        <v>83</v>
      </c>
      <c r="E1522" s="37" t="s">
        <v>87</v>
      </c>
      <c r="F1522" s="37" t="s">
        <v>48</v>
      </c>
      <c r="G1522" s="37" t="s">
        <v>49</v>
      </c>
      <c r="H1522" s="37" t="s">
        <v>88</v>
      </c>
      <c r="I1522" s="38">
        <v>1</v>
      </c>
      <c r="J1522" s="38">
        <v>4250</v>
      </c>
      <c r="K1522" s="37" t="s">
        <v>45</v>
      </c>
      <c r="L1522" s="36" t="s">
        <v>1378</v>
      </c>
      <c r="M1522" s="35"/>
      <c r="N1522" s="37" t="s">
        <v>146</v>
      </c>
      <c r="O1522" s="37" t="s">
        <v>54</v>
      </c>
      <c r="P1522" s="145" t="str">
        <f t="shared" si="116"/>
        <v>00:00:00</v>
      </c>
      <c r="Q1522" s="34">
        <f t="shared" si="115"/>
        <v>4250</v>
      </c>
      <c r="R1522" s="145">
        <f t="shared" si="117"/>
        <v>0.31706018518518519</v>
      </c>
      <c r="S1522" s="145" t="str">
        <f t="shared" si="118"/>
        <v>-</v>
      </c>
      <c r="T1522" s="172" t="str">
        <f t="shared" si="119"/>
        <v>Lower Valued</v>
      </c>
    </row>
    <row r="1523" spans="1:20">
      <c r="A1523" s="35">
        <v>44173.305659722224</v>
      </c>
      <c r="B1523" s="36" t="s">
        <v>1271</v>
      </c>
      <c r="C1523" s="37" t="s">
        <v>1272</v>
      </c>
      <c r="D1523" s="37" t="s">
        <v>232</v>
      </c>
      <c r="E1523" s="37" t="s">
        <v>233</v>
      </c>
      <c r="F1523" s="37" t="s">
        <v>48</v>
      </c>
      <c r="G1523" s="37" t="s">
        <v>93</v>
      </c>
      <c r="H1523" s="37" t="s">
        <v>347</v>
      </c>
      <c r="I1523" s="38">
        <v>16</v>
      </c>
      <c r="J1523" s="38">
        <v>3750</v>
      </c>
      <c r="K1523" s="37" t="s">
        <v>45</v>
      </c>
      <c r="L1523" s="36" t="s">
        <v>1378</v>
      </c>
      <c r="M1523" s="35"/>
      <c r="N1523" s="37" t="s">
        <v>146</v>
      </c>
      <c r="O1523" s="37" t="s">
        <v>54</v>
      </c>
      <c r="P1523" s="145" t="str">
        <f t="shared" si="116"/>
        <v>00:00:00</v>
      </c>
      <c r="Q1523" s="34">
        <f t="shared" si="115"/>
        <v>60000</v>
      </c>
      <c r="R1523" s="145">
        <f t="shared" si="117"/>
        <v>0.30565972222222221</v>
      </c>
      <c r="S1523" s="145" t="str">
        <f t="shared" si="118"/>
        <v>-</v>
      </c>
      <c r="T1523" s="172" t="str">
        <f t="shared" si="119"/>
        <v>High Valued</v>
      </c>
    </row>
    <row r="1524" spans="1:20">
      <c r="A1524" s="35">
        <v>44174.486793981479</v>
      </c>
      <c r="B1524" s="36" t="s">
        <v>1273</v>
      </c>
      <c r="C1524" s="37" t="s">
        <v>1274</v>
      </c>
      <c r="D1524" s="37" t="s">
        <v>83</v>
      </c>
      <c r="E1524" s="37" t="s">
        <v>84</v>
      </c>
      <c r="F1524" s="37" t="s">
        <v>48</v>
      </c>
      <c r="G1524" s="37" t="s">
        <v>49</v>
      </c>
      <c r="H1524" s="37" t="s">
        <v>86</v>
      </c>
      <c r="I1524" s="38">
        <v>1</v>
      </c>
      <c r="J1524" s="38">
        <v>3800</v>
      </c>
      <c r="K1524" s="37" t="s">
        <v>45</v>
      </c>
      <c r="L1524" s="36" t="s">
        <v>1378</v>
      </c>
      <c r="M1524" s="35"/>
      <c r="N1524" s="37" t="s">
        <v>146</v>
      </c>
      <c r="O1524" s="37" t="s">
        <v>54</v>
      </c>
      <c r="P1524" s="145" t="str">
        <f t="shared" si="116"/>
        <v>00:00:00</v>
      </c>
      <c r="Q1524" s="34">
        <f t="shared" si="115"/>
        <v>3800</v>
      </c>
      <c r="R1524" s="145">
        <f t="shared" si="117"/>
        <v>0.48679398148148145</v>
      </c>
      <c r="S1524" s="145" t="str">
        <f t="shared" si="118"/>
        <v>-</v>
      </c>
      <c r="T1524" s="172" t="str">
        <f t="shared" si="119"/>
        <v>Lower Valued</v>
      </c>
    </row>
    <row r="1525" spans="1:20">
      <c r="A1525" s="35">
        <v>44174.811041666668</v>
      </c>
      <c r="B1525" s="36" t="s">
        <v>1275</v>
      </c>
      <c r="C1525" s="37" t="s">
        <v>1276</v>
      </c>
      <c r="D1525" s="37" t="s">
        <v>159</v>
      </c>
      <c r="E1525" s="37" t="s">
        <v>162</v>
      </c>
      <c r="F1525" s="37" t="s">
        <v>48</v>
      </c>
      <c r="G1525" s="37" t="s">
        <v>93</v>
      </c>
      <c r="H1525" s="37" t="s">
        <v>1277</v>
      </c>
      <c r="I1525" s="38">
        <v>1</v>
      </c>
      <c r="J1525" s="38">
        <v>11900</v>
      </c>
      <c r="K1525" s="37" t="s">
        <v>45</v>
      </c>
      <c r="L1525" s="36" t="s">
        <v>1378</v>
      </c>
      <c r="M1525" s="35"/>
      <c r="N1525" s="37" t="s">
        <v>146</v>
      </c>
      <c r="O1525" s="37" t="s">
        <v>54</v>
      </c>
      <c r="P1525" s="145" t="str">
        <f t="shared" si="116"/>
        <v>00:00:00</v>
      </c>
      <c r="Q1525" s="34">
        <f t="shared" si="115"/>
        <v>11900</v>
      </c>
      <c r="R1525" s="145">
        <f t="shared" si="117"/>
        <v>0.81104166666666666</v>
      </c>
      <c r="S1525" s="145" t="str">
        <f t="shared" si="118"/>
        <v>-</v>
      </c>
      <c r="T1525" s="172" t="str">
        <f t="shared" si="119"/>
        <v>High Valued</v>
      </c>
    </row>
    <row r="1526" spans="1:20">
      <c r="A1526" s="35">
        <v>44174.811041666668</v>
      </c>
      <c r="B1526" s="36" t="s">
        <v>1275</v>
      </c>
      <c r="C1526" s="37" t="s">
        <v>1276</v>
      </c>
      <c r="D1526" s="37" t="s">
        <v>159</v>
      </c>
      <c r="E1526" s="37" t="s">
        <v>162</v>
      </c>
      <c r="F1526" s="37" t="s">
        <v>48</v>
      </c>
      <c r="G1526" s="37" t="s">
        <v>93</v>
      </c>
      <c r="H1526" s="37" t="s">
        <v>163</v>
      </c>
      <c r="I1526" s="38">
        <v>1</v>
      </c>
      <c r="J1526" s="38">
        <v>10200</v>
      </c>
      <c r="K1526" s="37" t="s">
        <v>45</v>
      </c>
      <c r="L1526" s="36" t="s">
        <v>1378</v>
      </c>
      <c r="M1526" s="35"/>
      <c r="N1526" s="37" t="s">
        <v>146</v>
      </c>
      <c r="O1526" s="37" t="s">
        <v>54</v>
      </c>
      <c r="P1526" s="145" t="str">
        <f t="shared" si="116"/>
        <v>00:00:00</v>
      </c>
      <c r="Q1526" s="34">
        <f t="shared" si="115"/>
        <v>10200</v>
      </c>
      <c r="R1526" s="145">
        <f t="shared" si="117"/>
        <v>0.81104166666666666</v>
      </c>
      <c r="S1526" s="145" t="str">
        <f t="shared" si="118"/>
        <v>-</v>
      </c>
      <c r="T1526" s="172" t="str">
        <f t="shared" si="119"/>
        <v>High Valued</v>
      </c>
    </row>
    <row r="1527" spans="1:20">
      <c r="A1527" s="35">
        <v>44174.811041666668</v>
      </c>
      <c r="B1527" s="36" t="s">
        <v>1275</v>
      </c>
      <c r="C1527" s="37" t="s">
        <v>1276</v>
      </c>
      <c r="D1527" s="37" t="s">
        <v>159</v>
      </c>
      <c r="E1527" s="37" t="s">
        <v>160</v>
      </c>
      <c r="F1527" s="37" t="s">
        <v>48</v>
      </c>
      <c r="G1527" s="37" t="s">
        <v>93</v>
      </c>
      <c r="H1527" s="37" t="s">
        <v>161</v>
      </c>
      <c r="I1527" s="38">
        <v>1</v>
      </c>
      <c r="J1527" s="38">
        <v>4100</v>
      </c>
      <c r="K1527" s="37" t="s">
        <v>45</v>
      </c>
      <c r="L1527" s="36" t="s">
        <v>1378</v>
      </c>
      <c r="M1527" s="35"/>
      <c r="N1527" s="37" t="s">
        <v>146</v>
      </c>
      <c r="O1527" s="37" t="s">
        <v>54</v>
      </c>
      <c r="P1527" s="145" t="str">
        <f t="shared" si="116"/>
        <v>00:00:00</v>
      </c>
      <c r="Q1527" s="34">
        <f t="shared" si="115"/>
        <v>4100</v>
      </c>
      <c r="R1527" s="145">
        <f t="shared" si="117"/>
        <v>0.81104166666666666</v>
      </c>
      <c r="S1527" s="145" t="str">
        <f t="shared" si="118"/>
        <v>-</v>
      </c>
      <c r="T1527" s="172" t="str">
        <f t="shared" si="119"/>
        <v>Lower Valued</v>
      </c>
    </row>
    <row r="1528" spans="1:20">
      <c r="A1528" s="35">
        <v>44174.811041666668</v>
      </c>
      <c r="B1528" s="36" t="s">
        <v>1275</v>
      </c>
      <c r="C1528" s="37" t="s">
        <v>1276</v>
      </c>
      <c r="D1528" s="37" t="s">
        <v>83</v>
      </c>
      <c r="E1528" s="37" t="s">
        <v>84</v>
      </c>
      <c r="F1528" s="37" t="s">
        <v>48</v>
      </c>
      <c r="G1528" s="37" t="s">
        <v>49</v>
      </c>
      <c r="H1528" s="37" t="s">
        <v>120</v>
      </c>
      <c r="I1528" s="38">
        <v>1</v>
      </c>
      <c r="J1528" s="38">
        <v>3930</v>
      </c>
      <c r="K1528" s="37" t="s">
        <v>45</v>
      </c>
      <c r="L1528" s="36" t="s">
        <v>1378</v>
      </c>
      <c r="M1528" s="35"/>
      <c r="N1528" s="37" t="s">
        <v>146</v>
      </c>
      <c r="O1528" s="37" t="s">
        <v>54</v>
      </c>
      <c r="P1528" s="145" t="str">
        <f t="shared" si="116"/>
        <v>00:00:00</v>
      </c>
      <c r="Q1528" s="34">
        <f t="shared" si="115"/>
        <v>3930</v>
      </c>
      <c r="R1528" s="145">
        <f t="shared" si="117"/>
        <v>0.81104166666666666</v>
      </c>
      <c r="S1528" s="145" t="str">
        <f t="shared" si="118"/>
        <v>-</v>
      </c>
      <c r="T1528" s="172" t="str">
        <f t="shared" si="119"/>
        <v>Lower Valued</v>
      </c>
    </row>
    <row r="1529" spans="1:20">
      <c r="A1529" s="35">
        <v>44180.389918981484</v>
      </c>
      <c r="B1529" s="36" t="s">
        <v>798</v>
      </c>
      <c r="C1529" s="37" t="s">
        <v>799</v>
      </c>
      <c r="D1529" s="37" t="s">
        <v>447</v>
      </c>
      <c r="E1529" s="37" t="s">
        <v>448</v>
      </c>
      <c r="F1529" s="37" t="s">
        <v>48</v>
      </c>
      <c r="G1529" s="37" t="s">
        <v>49</v>
      </c>
      <c r="H1529" s="37" t="s">
        <v>449</v>
      </c>
      <c r="I1529" s="38">
        <v>1</v>
      </c>
      <c r="J1529" s="38">
        <v>14300</v>
      </c>
      <c r="K1529" s="37" t="s">
        <v>45</v>
      </c>
      <c r="L1529" s="36" t="s">
        <v>1378</v>
      </c>
      <c r="M1529" s="35"/>
      <c r="N1529" s="37" t="s">
        <v>295</v>
      </c>
      <c r="O1529" s="37" t="s">
        <v>147</v>
      </c>
      <c r="P1529" s="145" t="str">
        <f t="shared" si="116"/>
        <v>00:00:00</v>
      </c>
      <c r="Q1529" s="34">
        <f t="shared" si="115"/>
        <v>14300</v>
      </c>
      <c r="R1529" s="145">
        <f t="shared" si="117"/>
        <v>0.38991898148148146</v>
      </c>
      <c r="S1529" s="145" t="str">
        <f t="shared" si="118"/>
        <v>-</v>
      </c>
      <c r="T1529" s="172" t="str">
        <f t="shared" si="119"/>
        <v>High Valued</v>
      </c>
    </row>
    <row r="1530" spans="1:20">
      <c r="A1530" s="35">
        <v>44166.635648148149</v>
      </c>
      <c r="B1530" s="36" t="s">
        <v>1283</v>
      </c>
      <c r="C1530" s="37" t="s">
        <v>405</v>
      </c>
      <c r="D1530" s="37" t="s">
        <v>83</v>
      </c>
      <c r="E1530" s="37" t="s">
        <v>87</v>
      </c>
      <c r="F1530" s="37" t="s">
        <v>48</v>
      </c>
      <c r="G1530" s="37" t="s">
        <v>49</v>
      </c>
      <c r="H1530" s="37" t="s">
        <v>88</v>
      </c>
      <c r="I1530" s="38">
        <v>1</v>
      </c>
      <c r="J1530" s="38">
        <v>4250</v>
      </c>
      <c r="K1530" s="37" t="s">
        <v>45</v>
      </c>
      <c r="L1530" s="36" t="s">
        <v>1378</v>
      </c>
      <c r="M1530" s="35"/>
      <c r="N1530" s="37" t="s">
        <v>146</v>
      </c>
      <c r="O1530" s="37" t="s">
        <v>147</v>
      </c>
      <c r="P1530" s="145" t="str">
        <f t="shared" si="116"/>
        <v>00:00:00</v>
      </c>
      <c r="Q1530" s="34">
        <f t="shared" si="115"/>
        <v>4250</v>
      </c>
      <c r="R1530" s="145">
        <f t="shared" si="117"/>
        <v>0.63564814814814818</v>
      </c>
      <c r="S1530" s="145" t="str">
        <f t="shared" si="118"/>
        <v>-</v>
      </c>
      <c r="T1530" s="172" t="str">
        <f t="shared" si="119"/>
        <v>Lower Valued</v>
      </c>
    </row>
    <row r="1531" spans="1:20">
      <c r="A1531" s="35">
        <v>44166.635648148149</v>
      </c>
      <c r="B1531" s="36" t="s">
        <v>1283</v>
      </c>
      <c r="C1531" s="37" t="s">
        <v>405</v>
      </c>
      <c r="D1531" s="37" t="s">
        <v>151</v>
      </c>
      <c r="E1531" s="37" t="s">
        <v>152</v>
      </c>
      <c r="F1531" s="37" t="s">
        <v>48</v>
      </c>
      <c r="G1531" s="37" t="s">
        <v>49</v>
      </c>
      <c r="H1531" s="37" t="s">
        <v>153</v>
      </c>
      <c r="I1531" s="38">
        <v>1</v>
      </c>
      <c r="J1531" s="38">
        <v>4600</v>
      </c>
      <c r="K1531" s="37" t="s">
        <v>45</v>
      </c>
      <c r="L1531" s="36" t="s">
        <v>1378</v>
      </c>
      <c r="M1531" s="35"/>
      <c r="N1531" s="37" t="s">
        <v>146</v>
      </c>
      <c r="O1531" s="37" t="s">
        <v>147</v>
      </c>
      <c r="P1531" s="145" t="str">
        <f t="shared" si="116"/>
        <v>00:00:00</v>
      </c>
      <c r="Q1531" s="34">
        <f t="shared" si="115"/>
        <v>4600</v>
      </c>
      <c r="R1531" s="145">
        <f t="shared" si="117"/>
        <v>0.63564814814814818</v>
      </c>
      <c r="S1531" s="145" t="str">
        <f t="shared" si="118"/>
        <v>-</v>
      </c>
      <c r="T1531" s="172" t="str">
        <f t="shared" si="119"/>
        <v>Lower Valued</v>
      </c>
    </row>
    <row r="1532" spans="1:20">
      <c r="A1532" s="35">
        <v>44166.635648148149</v>
      </c>
      <c r="B1532" s="36" t="s">
        <v>1283</v>
      </c>
      <c r="C1532" s="37" t="s">
        <v>405</v>
      </c>
      <c r="D1532" s="37" t="s">
        <v>363</v>
      </c>
      <c r="E1532" s="37" t="s">
        <v>364</v>
      </c>
      <c r="F1532" s="37" t="s">
        <v>48</v>
      </c>
      <c r="G1532" s="37" t="s">
        <v>49</v>
      </c>
      <c r="H1532" s="37" t="s">
        <v>365</v>
      </c>
      <c r="I1532" s="38">
        <v>1</v>
      </c>
      <c r="J1532" s="38">
        <v>4700</v>
      </c>
      <c r="K1532" s="37" t="s">
        <v>45</v>
      </c>
      <c r="L1532" s="36" t="s">
        <v>1378</v>
      </c>
      <c r="M1532" s="35"/>
      <c r="N1532" s="37" t="s">
        <v>146</v>
      </c>
      <c r="O1532" s="37" t="s">
        <v>147</v>
      </c>
      <c r="P1532" s="145" t="str">
        <f t="shared" si="116"/>
        <v>00:00:00</v>
      </c>
      <c r="Q1532" s="34">
        <f t="shared" si="115"/>
        <v>4700</v>
      </c>
      <c r="R1532" s="145">
        <f t="shared" si="117"/>
        <v>0.63564814814814818</v>
      </c>
      <c r="S1532" s="145" t="str">
        <f t="shared" si="118"/>
        <v>-</v>
      </c>
      <c r="T1532" s="172" t="str">
        <f t="shared" si="119"/>
        <v>Lower Valued</v>
      </c>
    </row>
    <row r="1533" spans="1:20">
      <c r="A1533" s="35">
        <v>44168.374074074076</v>
      </c>
      <c r="B1533" s="36" t="s">
        <v>1284</v>
      </c>
      <c r="C1533" s="37" t="s">
        <v>1033</v>
      </c>
      <c r="D1533" s="37" t="s">
        <v>151</v>
      </c>
      <c r="E1533" s="37" t="s">
        <v>152</v>
      </c>
      <c r="F1533" s="37" t="s">
        <v>48</v>
      </c>
      <c r="G1533" s="37" t="s">
        <v>49</v>
      </c>
      <c r="H1533" s="37" t="s">
        <v>153</v>
      </c>
      <c r="I1533" s="38">
        <v>3</v>
      </c>
      <c r="J1533" s="38">
        <v>4600</v>
      </c>
      <c r="K1533" s="37" t="s">
        <v>45</v>
      </c>
      <c r="L1533" s="36" t="s">
        <v>1378</v>
      </c>
      <c r="M1533" s="35"/>
      <c r="N1533" s="37" t="s">
        <v>146</v>
      </c>
      <c r="O1533" s="37" t="s">
        <v>147</v>
      </c>
      <c r="P1533" s="145" t="str">
        <f t="shared" si="116"/>
        <v>00:00:00</v>
      </c>
      <c r="Q1533" s="34">
        <f t="shared" si="115"/>
        <v>13800</v>
      </c>
      <c r="R1533" s="145">
        <f t="shared" si="117"/>
        <v>0.37407407407407406</v>
      </c>
      <c r="S1533" s="145" t="str">
        <f t="shared" si="118"/>
        <v>-</v>
      </c>
      <c r="T1533" s="172" t="str">
        <f t="shared" si="119"/>
        <v>High Valued</v>
      </c>
    </row>
    <row r="1534" spans="1:20">
      <c r="A1534" s="35">
        <v>44168.374074074076</v>
      </c>
      <c r="B1534" s="36" t="s">
        <v>1284</v>
      </c>
      <c r="C1534" s="37" t="s">
        <v>1033</v>
      </c>
      <c r="D1534" s="37" t="s">
        <v>83</v>
      </c>
      <c r="E1534" s="37" t="s">
        <v>87</v>
      </c>
      <c r="F1534" s="37" t="s">
        <v>48</v>
      </c>
      <c r="G1534" s="37" t="s">
        <v>49</v>
      </c>
      <c r="H1534" s="37" t="s">
        <v>88</v>
      </c>
      <c r="I1534" s="38">
        <v>2</v>
      </c>
      <c r="J1534" s="38">
        <v>4250</v>
      </c>
      <c r="K1534" s="37" t="s">
        <v>45</v>
      </c>
      <c r="L1534" s="36" t="s">
        <v>1378</v>
      </c>
      <c r="M1534" s="35"/>
      <c r="N1534" s="37" t="s">
        <v>146</v>
      </c>
      <c r="O1534" s="37" t="s">
        <v>147</v>
      </c>
      <c r="P1534" s="145" t="str">
        <f t="shared" si="116"/>
        <v>00:00:00</v>
      </c>
      <c r="Q1534" s="34">
        <f t="shared" si="115"/>
        <v>8500</v>
      </c>
      <c r="R1534" s="145">
        <f t="shared" si="117"/>
        <v>0.37407407407407406</v>
      </c>
      <c r="S1534" s="145" t="str">
        <f t="shared" si="118"/>
        <v>-</v>
      </c>
      <c r="T1534" s="172" t="str">
        <f t="shared" si="119"/>
        <v>Lower Valued</v>
      </c>
    </row>
    <row r="1535" spans="1:20">
      <c r="A1535" s="35">
        <v>44168.424398148149</v>
      </c>
      <c r="B1535" s="36" t="s">
        <v>1285</v>
      </c>
      <c r="C1535" s="37" t="s">
        <v>1286</v>
      </c>
      <c r="D1535" s="37" t="s">
        <v>159</v>
      </c>
      <c r="E1535" s="37" t="s">
        <v>160</v>
      </c>
      <c r="F1535" s="37" t="s">
        <v>48</v>
      </c>
      <c r="G1535" s="37" t="s">
        <v>93</v>
      </c>
      <c r="H1535" s="37" t="s">
        <v>161</v>
      </c>
      <c r="I1535" s="38">
        <v>2</v>
      </c>
      <c r="J1535" s="38">
        <v>4100</v>
      </c>
      <c r="K1535" s="37" t="s">
        <v>45</v>
      </c>
      <c r="L1535" s="36" t="s">
        <v>1378</v>
      </c>
      <c r="M1535" s="35"/>
      <c r="N1535" s="37" t="s">
        <v>146</v>
      </c>
      <c r="O1535" s="37" t="s">
        <v>147</v>
      </c>
      <c r="P1535" s="145" t="str">
        <f t="shared" si="116"/>
        <v>00:00:00</v>
      </c>
      <c r="Q1535" s="34">
        <f t="shared" si="115"/>
        <v>8200</v>
      </c>
      <c r="R1535" s="145">
        <f t="shared" si="117"/>
        <v>0.42439814814814819</v>
      </c>
      <c r="S1535" s="145" t="str">
        <f t="shared" si="118"/>
        <v>-</v>
      </c>
      <c r="T1535" s="172" t="str">
        <f t="shared" si="119"/>
        <v>Lower Valued</v>
      </c>
    </row>
    <row r="1536" spans="1:20">
      <c r="A1536" s="35">
        <v>44168.424398148149</v>
      </c>
      <c r="B1536" s="36" t="s">
        <v>1285</v>
      </c>
      <c r="C1536" s="37" t="s">
        <v>1286</v>
      </c>
      <c r="D1536" s="37" t="s">
        <v>151</v>
      </c>
      <c r="E1536" s="37" t="s">
        <v>152</v>
      </c>
      <c r="F1536" s="37" t="s">
        <v>48</v>
      </c>
      <c r="G1536" s="37" t="s">
        <v>49</v>
      </c>
      <c r="H1536" s="37" t="s">
        <v>153</v>
      </c>
      <c r="I1536" s="38">
        <v>2</v>
      </c>
      <c r="J1536" s="38">
        <v>4600</v>
      </c>
      <c r="K1536" s="37" t="s">
        <v>45</v>
      </c>
      <c r="L1536" s="36" t="s">
        <v>1378</v>
      </c>
      <c r="M1536" s="35"/>
      <c r="N1536" s="37" t="s">
        <v>146</v>
      </c>
      <c r="O1536" s="37" t="s">
        <v>147</v>
      </c>
      <c r="P1536" s="145" t="str">
        <f t="shared" si="116"/>
        <v>00:00:00</v>
      </c>
      <c r="Q1536" s="34">
        <f t="shared" si="115"/>
        <v>9200</v>
      </c>
      <c r="R1536" s="145">
        <f t="shared" si="117"/>
        <v>0.42439814814814819</v>
      </c>
      <c r="S1536" s="145" t="str">
        <f t="shared" si="118"/>
        <v>-</v>
      </c>
      <c r="T1536" s="172" t="str">
        <f t="shared" si="119"/>
        <v>Lower Valued</v>
      </c>
    </row>
    <row r="1537" spans="1:20">
      <c r="A1537" s="35">
        <v>44169.501527777778</v>
      </c>
      <c r="B1537" s="36" t="s">
        <v>1288</v>
      </c>
      <c r="C1537" s="37" t="s">
        <v>647</v>
      </c>
      <c r="D1537" s="37" t="s">
        <v>83</v>
      </c>
      <c r="E1537" s="37" t="s">
        <v>87</v>
      </c>
      <c r="F1537" s="37" t="s">
        <v>48</v>
      </c>
      <c r="G1537" s="37" t="s">
        <v>49</v>
      </c>
      <c r="H1537" s="37" t="s">
        <v>88</v>
      </c>
      <c r="I1537" s="38">
        <v>10</v>
      </c>
      <c r="J1537" s="38">
        <v>4250</v>
      </c>
      <c r="K1537" s="37" t="s">
        <v>45</v>
      </c>
      <c r="L1537" s="36" t="s">
        <v>1378</v>
      </c>
      <c r="M1537" s="35"/>
      <c r="N1537" s="37" t="s">
        <v>146</v>
      </c>
      <c r="O1537" s="37" t="s">
        <v>147</v>
      </c>
      <c r="P1537" s="145" t="str">
        <f t="shared" si="116"/>
        <v>00:00:00</v>
      </c>
      <c r="Q1537" s="34">
        <f t="shared" si="115"/>
        <v>42500</v>
      </c>
      <c r="R1537" s="145">
        <f t="shared" si="117"/>
        <v>0.50152777777777779</v>
      </c>
      <c r="S1537" s="145" t="str">
        <f t="shared" si="118"/>
        <v>-</v>
      </c>
      <c r="T1537" s="172" t="str">
        <f t="shared" si="119"/>
        <v>High Valued</v>
      </c>
    </row>
    <row r="1538" spans="1:20">
      <c r="A1538" s="35">
        <v>44169.501527777778</v>
      </c>
      <c r="B1538" s="36" t="s">
        <v>1288</v>
      </c>
      <c r="C1538" s="37" t="s">
        <v>647</v>
      </c>
      <c r="D1538" s="37" t="s">
        <v>83</v>
      </c>
      <c r="E1538" s="37" t="s">
        <v>87</v>
      </c>
      <c r="F1538" s="37" t="s">
        <v>48</v>
      </c>
      <c r="G1538" s="37" t="s">
        <v>49</v>
      </c>
      <c r="H1538" s="37" t="s">
        <v>103</v>
      </c>
      <c r="I1538" s="38">
        <v>3</v>
      </c>
      <c r="J1538" s="38">
        <v>4250</v>
      </c>
      <c r="K1538" s="37" t="s">
        <v>45</v>
      </c>
      <c r="L1538" s="36" t="s">
        <v>1378</v>
      </c>
      <c r="M1538" s="35"/>
      <c r="N1538" s="37" t="s">
        <v>146</v>
      </c>
      <c r="O1538" s="37" t="s">
        <v>147</v>
      </c>
      <c r="P1538" s="145" t="str">
        <f t="shared" si="116"/>
        <v>00:00:00</v>
      </c>
      <c r="Q1538" s="34">
        <f t="shared" ref="Q1538:Q1601" si="120">J1538*I1538</f>
        <v>12750</v>
      </c>
      <c r="R1538" s="145">
        <f t="shared" si="117"/>
        <v>0.50152777777777779</v>
      </c>
      <c r="S1538" s="145" t="str">
        <f t="shared" si="118"/>
        <v>-</v>
      </c>
      <c r="T1538" s="172" t="str">
        <f t="shared" si="119"/>
        <v>High Valued</v>
      </c>
    </row>
    <row r="1539" spans="1:20">
      <c r="A1539" s="35">
        <v>44169.501527777778</v>
      </c>
      <c r="B1539" s="36" t="s">
        <v>1288</v>
      </c>
      <c r="C1539" s="37" t="s">
        <v>647</v>
      </c>
      <c r="D1539" s="37" t="s">
        <v>159</v>
      </c>
      <c r="E1539" s="37" t="s">
        <v>160</v>
      </c>
      <c r="F1539" s="37" t="s">
        <v>48</v>
      </c>
      <c r="G1539" s="37" t="s">
        <v>93</v>
      </c>
      <c r="H1539" s="37" t="s">
        <v>161</v>
      </c>
      <c r="I1539" s="38">
        <v>4</v>
      </c>
      <c r="J1539" s="38">
        <v>4100</v>
      </c>
      <c r="K1539" s="37" t="s">
        <v>45</v>
      </c>
      <c r="L1539" s="36" t="s">
        <v>1378</v>
      </c>
      <c r="M1539" s="35"/>
      <c r="N1539" s="37" t="s">
        <v>146</v>
      </c>
      <c r="O1539" s="37" t="s">
        <v>147</v>
      </c>
      <c r="P1539" s="145" t="str">
        <f t="shared" ref="P1539:P1602" si="121">IF(M1539="","00:00:00",M1539-A1539)</f>
        <v>00:00:00</v>
      </c>
      <c r="Q1539" s="34">
        <f t="shared" si="120"/>
        <v>16400</v>
      </c>
      <c r="R1539" s="145">
        <f t="shared" ref="R1539:R1602" si="122">TIMEVALUE(TEXT(A1539,"HH:MM:SS"))</f>
        <v>0.50152777777777779</v>
      </c>
      <c r="S1539" s="145" t="str">
        <f t="shared" ref="S1539:S1602" si="123">IF(M1539="","-",TIMEVALUE(TEXT(M1539,"HH:MM:SS")))</f>
        <v>-</v>
      </c>
      <c r="T1539" s="172" t="str">
        <f t="shared" ref="T1539:T1602" si="124">IF(Q1539 &gt; 10000, "High Valued", "Lower Valued")</f>
        <v>High Valued</v>
      </c>
    </row>
    <row r="1540" spans="1:20">
      <c r="A1540" s="35">
        <v>44169.732685185183</v>
      </c>
      <c r="B1540" s="36" t="s">
        <v>1289</v>
      </c>
      <c r="C1540" s="37" t="s">
        <v>1290</v>
      </c>
      <c r="D1540" s="37" t="s">
        <v>159</v>
      </c>
      <c r="E1540" s="37" t="s">
        <v>162</v>
      </c>
      <c r="F1540" s="37" t="s">
        <v>48</v>
      </c>
      <c r="G1540" s="37" t="s">
        <v>93</v>
      </c>
      <c r="H1540" s="37" t="s">
        <v>163</v>
      </c>
      <c r="I1540" s="38">
        <v>1</v>
      </c>
      <c r="J1540" s="38">
        <v>10200</v>
      </c>
      <c r="K1540" s="37" t="s">
        <v>45</v>
      </c>
      <c r="L1540" s="36" t="s">
        <v>1378</v>
      </c>
      <c r="M1540" s="35"/>
      <c r="N1540" s="37" t="s">
        <v>146</v>
      </c>
      <c r="O1540" s="37" t="s">
        <v>147</v>
      </c>
      <c r="P1540" s="145" t="str">
        <f t="shared" si="121"/>
        <v>00:00:00</v>
      </c>
      <c r="Q1540" s="34">
        <f t="shared" si="120"/>
        <v>10200</v>
      </c>
      <c r="R1540" s="145">
        <f t="shared" si="122"/>
        <v>0.73268518518518511</v>
      </c>
      <c r="S1540" s="145" t="str">
        <f t="shared" si="123"/>
        <v>-</v>
      </c>
      <c r="T1540" s="172" t="str">
        <f t="shared" si="124"/>
        <v>High Valued</v>
      </c>
    </row>
    <row r="1541" spans="1:20">
      <c r="A1541" s="35">
        <v>44169.732685185183</v>
      </c>
      <c r="B1541" s="36" t="s">
        <v>1289</v>
      </c>
      <c r="C1541" s="37" t="s">
        <v>1290</v>
      </c>
      <c r="D1541" s="37" t="s">
        <v>83</v>
      </c>
      <c r="E1541" s="37" t="s">
        <v>84</v>
      </c>
      <c r="F1541" s="37" t="s">
        <v>48</v>
      </c>
      <c r="G1541" s="37" t="s">
        <v>49</v>
      </c>
      <c r="H1541" s="37" t="s">
        <v>120</v>
      </c>
      <c r="I1541" s="38">
        <v>1</v>
      </c>
      <c r="J1541" s="38">
        <v>3930</v>
      </c>
      <c r="K1541" s="37" t="s">
        <v>45</v>
      </c>
      <c r="L1541" s="36" t="s">
        <v>1378</v>
      </c>
      <c r="M1541" s="35"/>
      <c r="N1541" s="37" t="s">
        <v>146</v>
      </c>
      <c r="O1541" s="37" t="s">
        <v>147</v>
      </c>
      <c r="P1541" s="145" t="str">
        <f t="shared" si="121"/>
        <v>00:00:00</v>
      </c>
      <c r="Q1541" s="34">
        <f t="shared" si="120"/>
        <v>3930</v>
      </c>
      <c r="R1541" s="145">
        <f t="shared" si="122"/>
        <v>0.73268518518518511</v>
      </c>
      <c r="S1541" s="145" t="str">
        <f t="shared" si="123"/>
        <v>-</v>
      </c>
      <c r="T1541" s="172" t="str">
        <f t="shared" si="124"/>
        <v>Lower Valued</v>
      </c>
    </row>
    <row r="1542" spans="1:20">
      <c r="A1542" s="35">
        <v>44176.569351851853</v>
      </c>
      <c r="B1542" s="36" t="s">
        <v>1295</v>
      </c>
      <c r="C1542" s="37" t="s">
        <v>917</v>
      </c>
      <c r="D1542" s="37" t="s">
        <v>447</v>
      </c>
      <c r="E1542" s="37" t="s">
        <v>448</v>
      </c>
      <c r="F1542" s="37" t="s">
        <v>48</v>
      </c>
      <c r="G1542" s="37" t="s">
        <v>49</v>
      </c>
      <c r="H1542" s="37" t="s">
        <v>449</v>
      </c>
      <c r="I1542" s="38">
        <v>10</v>
      </c>
      <c r="J1542" s="38">
        <v>14300</v>
      </c>
      <c r="K1542" s="37" t="s">
        <v>45</v>
      </c>
      <c r="L1542" s="36" t="s">
        <v>1378</v>
      </c>
      <c r="M1542" s="35"/>
      <c r="N1542" s="37" t="s">
        <v>146</v>
      </c>
      <c r="O1542" s="37" t="s">
        <v>147</v>
      </c>
      <c r="P1542" s="145" t="str">
        <f t="shared" si="121"/>
        <v>00:00:00</v>
      </c>
      <c r="Q1542" s="34">
        <f t="shared" si="120"/>
        <v>143000</v>
      </c>
      <c r="R1542" s="145">
        <f t="shared" si="122"/>
        <v>0.56935185185185189</v>
      </c>
      <c r="S1542" s="145" t="str">
        <f t="shared" si="123"/>
        <v>-</v>
      </c>
      <c r="T1542" s="172" t="str">
        <f t="shared" si="124"/>
        <v>High Valued</v>
      </c>
    </row>
    <row r="1543" spans="1:20">
      <c r="A1543" s="35">
        <v>44176.572372685187</v>
      </c>
      <c r="B1543" s="36" t="s">
        <v>1296</v>
      </c>
      <c r="C1543" s="37" t="s">
        <v>876</v>
      </c>
      <c r="D1543" s="37" t="s">
        <v>447</v>
      </c>
      <c r="E1543" s="37" t="s">
        <v>448</v>
      </c>
      <c r="F1543" s="37" t="s">
        <v>48</v>
      </c>
      <c r="G1543" s="37" t="s">
        <v>49</v>
      </c>
      <c r="H1543" s="37" t="s">
        <v>449</v>
      </c>
      <c r="I1543" s="38">
        <v>7</v>
      </c>
      <c r="J1543" s="38">
        <v>14300</v>
      </c>
      <c r="K1543" s="37" t="s">
        <v>45</v>
      </c>
      <c r="L1543" s="36" t="s">
        <v>1378</v>
      </c>
      <c r="M1543" s="35"/>
      <c r="N1543" s="37" t="s">
        <v>146</v>
      </c>
      <c r="O1543" s="37" t="s">
        <v>147</v>
      </c>
      <c r="P1543" s="145" t="str">
        <f t="shared" si="121"/>
        <v>00:00:00</v>
      </c>
      <c r="Q1543" s="34">
        <f t="shared" si="120"/>
        <v>100100</v>
      </c>
      <c r="R1543" s="145">
        <f t="shared" si="122"/>
        <v>0.57237268518518525</v>
      </c>
      <c r="S1543" s="145" t="str">
        <f t="shared" si="123"/>
        <v>-</v>
      </c>
      <c r="T1543" s="172" t="str">
        <f t="shared" si="124"/>
        <v>High Valued</v>
      </c>
    </row>
    <row r="1544" spans="1:20">
      <c r="A1544" s="35">
        <v>44177.407118055555</v>
      </c>
      <c r="B1544" s="36" t="s">
        <v>1297</v>
      </c>
      <c r="C1544" s="37" t="s">
        <v>831</v>
      </c>
      <c r="D1544" s="37" t="s">
        <v>447</v>
      </c>
      <c r="E1544" s="37" t="s">
        <v>448</v>
      </c>
      <c r="F1544" s="37" t="s">
        <v>48</v>
      </c>
      <c r="G1544" s="37" t="s">
        <v>49</v>
      </c>
      <c r="H1544" s="37" t="s">
        <v>449</v>
      </c>
      <c r="I1544" s="38">
        <v>1</v>
      </c>
      <c r="J1544" s="38">
        <v>14300</v>
      </c>
      <c r="K1544" s="37" t="s">
        <v>45</v>
      </c>
      <c r="L1544" s="36" t="s">
        <v>1378</v>
      </c>
      <c r="M1544" s="35"/>
      <c r="N1544" s="37" t="s">
        <v>146</v>
      </c>
      <c r="O1544" s="37" t="s">
        <v>147</v>
      </c>
      <c r="P1544" s="145" t="str">
        <f t="shared" si="121"/>
        <v>00:00:00</v>
      </c>
      <c r="Q1544" s="34">
        <f t="shared" si="120"/>
        <v>14300</v>
      </c>
      <c r="R1544" s="145">
        <f t="shared" si="122"/>
        <v>0.40711805555555558</v>
      </c>
      <c r="S1544" s="145" t="str">
        <f t="shared" si="123"/>
        <v>-</v>
      </c>
      <c r="T1544" s="172" t="str">
        <f t="shared" si="124"/>
        <v>High Valued</v>
      </c>
    </row>
    <row r="1545" spans="1:20">
      <c r="A1545" s="35">
        <v>44179.353854166664</v>
      </c>
      <c r="B1545" s="36" t="s">
        <v>767</v>
      </c>
      <c r="C1545" s="37" t="s">
        <v>768</v>
      </c>
      <c r="D1545" s="37" t="s">
        <v>140</v>
      </c>
      <c r="E1545" s="37" t="s">
        <v>255</v>
      </c>
      <c r="F1545" s="37" t="s">
        <v>48</v>
      </c>
      <c r="G1545" s="37" t="s">
        <v>57</v>
      </c>
      <c r="H1545" s="37" t="s">
        <v>256</v>
      </c>
      <c r="I1545" s="38">
        <v>2</v>
      </c>
      <c r="J1545" s="38">
        <v>6300</v>
      </c>
      <c r="K1545" s="37" t="s">
        <v>45</v>
      </c>
      <c r="L1545" s="36" t="s">
        <v>1378</v>
      </c>
      <c r="M1545" s="35"/>
      <c r="N1545" s="37" t="s">
        <v>146</v>
      </c>
      <c r="O1545" s="37" t="s">
        <v>147</v>
      </c>
      <c r="P1545" s="145" t="str">
        <f t="shared" si="121"/>
        <v>00:00:00</v>
      </c>
      <c r="Q1545" s="34">
        <f t="shared" si="120"/>
        <v>12600</v>
      </c>
      <c r="R1545" s="145">
        <f t="shared" si="122"/>
        <v>0.35385416666666664</v>
      </c>
      <c r="S1545" s="145" t="str">
        <f t="shared" si="123"/>
        <v>-</v>
      </c>
      <c r="T1545" s="172" t="str">
        <f t="shared" si="124"/>
        <v>High Valued</v>
      </c>
    </row>
    <row r="1546" spans="1:20">
      <c r="A1546" s="35">
        <v>44179.685520833336</v>
      </c>
      <c r="B1546" s="36" t="s">
        <v>1232</v>
      </c>
      <c r="C1546" s="37" t="s">
        <v>889</v>
      </c>
      <c r="D1546" s="37" t="s">
        <v>159</v>
      </c>
      <c r="E1546" s="37" t="s">
        <v>162</v>
      </c>
      <c r="F1546" s="37" t="s">
        <v>48</v>
      </c>
      <c r="G1546" s="37" t="s">
        <v>93</v>
      </c>
      <c r="H1546" s="37" t="s">
        <v>163</v>
      </c>
      <c r="I1546" s="38">
        <v>1</v>
      </c>
      <c r="J1546" s="38">
        <v>10200</v>
      </c>
      <c r="K1546" s="37" t="s">
        <v>45</v>
      </c>
      <c r="L1546" s="36" t="s">
        <v>1378</v>
      </c>
      <c r="M1546" s="35"/>
      <c r="N1546" s="37" t="s">
        <v>146</v>
      </c>
      <c r="O1546" s="37" t="s">
        <v>147</v>
      </c>
      <c r="P1546" s="145" t="str">
        <f t="shared" si="121"/>
        <v>00:00:00</v>
      </c>
      <c r="Q1546" s="34">
        <f t="shared" si="120"/>
        <v>10200</v>
      </c>
      <c r="R1546" s="145">
        <f t="shared" si="122"/>
        <v>0.68552083333333336</v>
      </c>
      <c r="S1546" s="145" t="str">
        <f t="shared" si="123"/>
        <v>-</v>
      </c>
      <c r="T1546" s="172" t="str">
        <f t="shared" si="124"/>
        <v>High Valued</v>
      </c>
    </row>
    <row r="1547" spans="1:20">
      <c r="A1547" s="35">
        <v>44169.409988425927</v>
      </c>
      <c r="B1547" s="36" t="s">
        <v>1309</v>
      </c>
      <c r="C1547" s="37" t="s">
        <v>676</v>
      </c>
      <c r="D1547" s="37" t="s">
        <v>159</v>
      </c>
      <c r="E1547" s="37" t="s">
        <v>160</v>
      </c>
      <c r="F1547" s="37" t="s">
        <v>48</v>
      </c>
      <c r="G1547" s="37" t="s">
        <v>93</v>
      </c>
      <c r="H1547" s="37" t="s">
        <v>161</v>
      </c>
      <c r="I1547" s="38">
        <v>20</v>
      </c>
      <c r="J1547" s="38">
        <v>4100</v>
      </c>
      <c r="K1547" s="37" t="s">
        <v>45</v>
      </c>
      <c r="L1547" s="36" t="s">
        <v>1378</v>
      </c>
      <c r="M1547" s="35"/>
      <c r="N1547" s="37" t="s">
        <v>295</v>
      </c>
      <c r="O1547" s="37" t="s">
        <v>464</v>
      </c>
      <c r="P1547" s="145" t="str">
        <f t="shared" si="121"/>
        <v>00:00:00</v>
      </c>
      <c r="Q1547" s="34">
        <f t="shared" si="120"/>
        <v>82000</v>
      </c>
      <c r="R1547" s="145">
        <f t="shared" si="122"/>
        <v>0.40998842592592594</v>
      </c>
      <c r="S1547" s="145" t="str">
        <f t="shared" si="123"/>
        <v>-</v>
      </c>
      <c r="T1547" s="172" t="str">
        <f t="shared" si="124"/>
        <v>High Valued</v>
      </c>
    </row>
    <row r="1548" spans="1:20">
      <c r="A1548" s="35">
        <v>44166.729398148149</v>
      </c>
      <c r="B1548" s="36" t="s">
        <v>781</v>
      </c>
      <c r="C1548" s="37" t="s">
        <v>494</v>
      </c>
      <c r="D1548" s="37" t="s">
        <v>154</v>
      </c>
      <c r="E1548" s="37" t="s">
        <v>155</v>
      </c>
      <c r="F1548" s="37" t="s">
        <v>52</v>
      </c>
      <c r="G1548" s="37" t="s">
        <v>53</v>
      </c>
      <c r="H1548" s="37" t="s">
        <v>156</v>
      </c>
      <c r="I1548" s="38">
        <v>3</v>
      </c>
      <c r="J1548" s="38">
        <v>2450</v>
      </c>
      <c r="K1548" s="37" t="s">
        <v>42</v>
      </c>
      <c r="L1548" s="36" t="s">
        <v>780</v>
      </c>
      <c r="M1548" s="35">
        <v>44167.420960648145</v>
      </c>
      <c r="N1548" s="37" t="s">
        <v>295</v>
      </c>
      <c r="O1548" s="37" t="s">
        <v>147</v>
      </c>
      <c r="P1548" s="145">
        <f t="shared" si="121"/>
        <v>0.69156249999650754</v>
      </c>
      <c r="Q1548" s="34">
        <f t="shared" si="120"/>
        <v>7350</v>
      </c>
      <c r="R1548" s="145">
        <f t="shared" si="122"/>
        <v>0.72939814814814818</v>
      </c>
      <c r="S1548" s="145">
        <f t="shared" si="123"/>
        <v>0.4209606481481481</v>
      </c>
      <c r="T1548" s="172" t="str">
        <f t="shared" si="124"/>
        <v>Lower Valued</v>
      </c>
    </row>
    <row r="1549" spans="1:20">
      <c r="A1549" s="35">
        <v>44166.473009259258</v>
      </c>
      <c r="B1549" s="36" t="s">
        <v>801</v>
      </c>
      <c r="C1549" s="37" t="s">
        <v>390</v>
      </c>
      <c r="D1549" s="37" t="s">
        <v>455</v>
      </c>
      <c r="E1549" s="37" t="s">
        <v>456</v>
      </c>
      <c r="F1549" s="37" t="s">
        <v>52</v>
      </c>
      <c r="G1549" s="37" t="s">
        <v>457</v>
      </c>
      <c r="H1549" s="37" t="s">
        <v>802</v>
      </c>
      <c r="I1549" s="38">
        <v>2</v>
      </c>
      <c r="J1549" s="38">
        <v>3000</v>
      </c>
      <c r="K1549" s="37" t="s">
        <v>42</v>
      </c>
      <c r="L1549" s="36" t="s">
        <v>795</v>
      </c>
      <c r="M1549" s="35">
        <v>44167.459317129629</v>
      </c>
      <c r="N1549" s="37" t="s">
        <v>146</v>
      </c>
      <c r="O1549" s="37" t="s">
        <v>147</v>
      </c>
      <c r="P1549" s="145">
        <f t="shared" si="121"/>
        <v>0.98630787037109258</v>
      </c>
      <c r="Q1549" s="34">
        <f t="shared" si="120"/>
        <v>6000</v>
      </c>
      <c r="R1549" s="145">
        <f t="shared" si="122"/>
        <v>0.47300925925925924</v>
      </c>
      <c r="S1549" s="145">
        <f t="shared" si="123"/>
        <v>0.45931712962962962</v>
      </c>
      <c r="T1549" s="172" t="str">
        <f t="shared" si="124"/>
        <v>Lower Valued</v>
      </c>
    </row>
    <row r="1550" spans="1:20">
      <c r="A1550" s="35">
        <v>44166.681238425925</v>
      </c>
      <c r="B1550" s="36" t="s">
        <v>697</v>
      </c>
      <c r="C1550" s="37" t="s">
        <v>385</v>
      </c>
      <c r="D1550" s="37" t="s">
        <v>193</v>
      </c>
      <c r="E1550" s="37" t="s">
        <v>194</v>
      </c>
      <c r="F1550" s="37" t="s">
        <v>52</v>
      </c>
      <c r="G1550" s="37" t="s">
        <v>53</v>
      </c>
      <c r="H1550" s="37" t="s">
        <v>195</v>
      </c>
      <c r="I1550" s="38">
        <v>3</v>
      </c>
      <c r="J1550" s="38">
        <v>2150</v>
      </c>
      <c r="K1550" s="37" t="s">
        <v>42</v>
      </c>
      <c r="L1550" s="36" t="s">
        <v>691</v>
      </c>
      <c r="M1550" s="35">
        <v>44167.505578703705</v>
      </c>
      <c r="N1550" s="37" t="s">
        <v>146</v>
      </c>
      <c r="O1550" s="37" t="s">
        <v>147</v>
      </c>
      <c r="P1550" s="145">
        <f t="shared" si="121"/>
        <v>0.8243402777807205</v>
      </c>
      <c r="Q1550" s="34">
        <f t="shared" si="120"/>
        <v>6450</v>
      </c>
      <c r="R1550" s="145">
        <f t="shared" si="122"/>
        <v>0.68123842592592598</v>
      </c>
      <c r="S1550" s="145">
        <f t="shared" si="123"/>
        <v>0.50557870370370372</v>
      </c>
      <c r="T1550" s="172" t="str">
        <f t="shared" si="124"/>
        <v>Lower Valued</v>
      </c>
    </row>
    <row r="1551" spans="1:20">
      <c r="A1551" s="35">
        <v>44166.681238425925</v>
      </c>
      <c r="B1551" s="36" t="s">
        <v>697</v>
      </c>
      <c r="C1551" s="37" t="s">
        <v>385</v>
      </c>
      <c r="D1551" s="37" t="s">
        <v>193</v>
      </c>
      <c r="E1551" s="37" t="s">
        <v>194</v>
      </c>
      <c r="F1551" s="37" t="s">
        <v>52</v>
      </c>
      <c r="G1551" s="37" t="s">
        <v>53</v>
      </c>
      <c r="H1551" s="37" t="s">
        <v>197</v>
      </c>
      <c r="I1551" s="38">
        <v>3</v>
      </c>
      <c r="J1551" s="38">
        <v>2250</v>
      </c>
      <c r="K1551" s="37" t="s">
        <v>42</v>
      </c>
      <c r="L1551" s="36" t="s">
        <v>691</v>
      </c>
      <c r="M1551" s="35">
        <v>44167.505578703705</v>
      </c>
      <c r="N1551" s="37" t="s">
        <v>146</v>
      </c>
      <c r="O1551" s="37" t="s">
        <v>147</v>
      </c>
      <c r="P1551" s="145">
        <f t="shared" si="121"/>
        <v>0.8243402777807205</v>
      </c>
      <c r="Q1551" s="34">
        <f t="shared" si="120"/>
        <v>6750</v>
      </c>
      <c r="R1551" s="145">
        <f t="shared" si="122"/>
        <v>0.68123842592592598</v>
      </c>
      <c r="S1551" s="145">
        <f t="shared" si="123"/>
        <v>0.50557870370370372</v>
      </c>
      <c r="T1551" s="172" t="str">
        <f t="shared" si="124"/>
        <v>Lower Valued</v>
      </c>
    </row>
    <row r="1552" spans="1:20">
      <c r="A1552" s="35">
        <v>44166.681238425925</v>
      </c>
      <c r="B1552" s="36" t="s">
        <v>697</v>
      </c>
      <c r="C1552" s="37" t="s">
        <v>385</v>
      </c>
      <c r="D1552" s="37" t="s">
        <v>193</v>
      </c>
      <c r="E1552" s="37" t="s">
        <v>194</v>
      </c>
      <c r="F1552" s="37" t="s">
        <v>52</v>
      </c>
      <c r="G1552" s="37" t="s">
        <v>53</v>
      </c>
      <c r="H1552" s="37" t="s">
        <v>349</v>
      </c>
      <c r="I1552" s="38">
        <v>1</v>
      </c>
      <c r="J1552" s="38">
        <v>2250</v>
      </c>
      <c r="K1552" s="37" t="s">
        <v>42</v>
      </c>
      <c r="L1552" s="36" t="s">
        <v>691</v>
      </c>
      <c r="M1552" s="35">
        <v>44167.505578703705</v>
      </c>
      <c r="N1552" s="37" t="s">
        <v>146</v>
      </c>
      <c r="O1552" s="37" t="s">
        <v>147</v>
      </c>
      <c r="P1552" s="145">
        <f t="shared" si="121"/>
        <v>0.8243402777807205</v>
      </c>
      <c r="Q1552" s="34">
        <f t="shared" si="120"/>
        <v>2250</v>
      </c>
      <c r="R1552" s="145">
        <f t="shared" si="122"/>
        <v>0.68123842592592598</v>
      </c>
      <c r="S1552" s="145">
        <f t="shared" si="123"/>
        <v>0.50557870370370372</v>
      </c>
      <c r="T1552" s="172" t="str">
        <f t="shared" si="124"/>
        <v>Lower Valued</v>
      </c>
    </row>
    <row r="1553" spans="1:20">
      <c r="A1553" s="35">
        <v>44166.720960648148</v>
      </c>
      <c r="B1553" s="36" t="s">
        <v>596</v>
      </c>
      <c r="C1553" s="37" t="s">
        <v>186</v>
      </c>
      <c r="D1553" s="37" t="s">
        <v>193</v>
      </c>
      <c r="E1553" s="37" t="s">
        <v>194</v>
      </c>
      <c r="F1553" s="37" t="s">
        <v>52</v>
      </c>
      <c r="G1553" s="37" t="s">
        <v>53</v>
      </c>
      <c r="H1553" s="37" t="s">
        <v>195</v>
      </c>
      <c r="I1553" s="38">
        <v>20</v>
      </c>
      <c r="J1553" s="38">
        <v>2150</v>
      </c>
      <c r="K1553" s="37" t="s">
        <v>42</v>
      </c>
      <c r="L1553" s="36" t="s">
        <v>595</v>
      </c>
      <c r="M1553" s="35">
        <v>44167.538958333331</v>
      </c>
      <c r="N1553" s="37" t="s">
        <v>146</v>
      </c>
      <c r="O1553" s="37" t="s">
        <v>54</v>
      </c>
      <c r="P1553" s="145">
        <f t="shared" si="121"/>
        <v>0.81799768518249039</v>
      </c>
      <c r="Q1553" s="34">
        <f t="shared" si="120"/>
        <v>43000</v>
      </c>
      <c r="R1553" s="145">
        <f t="shared" si="122"/>
        <v>0.7209606481481482</v>
      </c>
      <c r="S1553" s="145">
        <f t="shared" si="123"/>
        <v>0.53895833333333332</v>
      </c>
      <c r="T1553" s="172" t="str">
        <f t="shared" si="124"/>
        <v>High Valued</v>
      </c>
    </row>
    <row r="1554" spans="1:20">
      <c r="A1554" s="35">
        <v>44166.719305555554</v>
      </c>
      <c r="B1554" s="36" t="s">
        <v>616</v>
      </c>
      <c r="C1554" s="37" t="s">
        <v>615</v>
      </c>
      <c r="D1554" s="37" t="s">
        <v>55</v>
      </c>
      <c r="E1554" s="37" t="s">
        <v>249</v>
      </c>
      <c r="F1554" s="37" t="s">
        <v>52</v>
      </c>
      <c r="G1554" s="37" t="s">
        <v>56</v>
      </c>
      <c r="H1554" s="37" t="s">
        <v>250</v>
      </c>
      <c r="I1554" s="38">
        <v>1</v>
      </c>
      <c r="J1554" s="38">
        <v>2200</v>
      </c>
      <c r="K1554" s="37" t="s">
        <v>42</v>
      </c>
      <c r="L1554" s="36" t="s">
        <v>611</v>
      </c>
      <c r="M1554" s="35">
        <v>44167.672569444447</v>
      </c>
      <c r="N1554" s="37" t="s">
        <v>146</v>
      </c>
      <c r="O1554" s="37" t="s">
        <v>147</v>
      </c>
      <c r="P1554" s="145">
        <f t="shared" si="121"/>
        <v>0.953263888892252</v>
      </c>
      <c r="Q1554" s="34">
        <f t="shared" si="120"/>
        <v>2200</v>
      </c>
      <c r="R1554" s="145">
        <f t="shared" si="122"/>
        <v>0.71930555555555553</v>
      </c>
      <c r="S1554" s="145">
        <f t="shared" si="123"/>
        <v>0.67256944444444444</v>
      </c>
      <c r="T1554" s="172" t="str">
        <f t="shared" si="124"/>
        <v>Lower Valued</v>
      </c>
    </row>
    <row r="1555" spans="1:20">
      <c r="A1555" s="35">
        <v>44166.591874999998</v>
      </c>
      <c r="B1555" s="36" t="s">
        <v>652</v>
      </c>
      <c r="C1555" s="37" t="s">
        <v>653</v>
      </c>
      <c r="D1555" s="37" t="s">
        <v>55</v>
      </c>
      <c r="E1555" s="37" t="s">
        <v>249</v>
      </c>
      <c r="F1555" s="37" t="s">
        <v>52</v>
      </c>
      <c r="G1555" s="37" t="s">
        <v>56</v>
      </c>
      <c r="H1555" s="37" t="s">
        <v>317</v>
      </c>
      <c r="I1555" s="38">
        <v>1</v>
      </c>
      <c r="J1555" s="38">
        <v>2300</v>
      </c>
      <c r="K1555" s="37" t="s">
        <v>42</v>
      </c>
      <c r="L1555" s="36" t="s">
        <v>654</v>
      </c>
      <c r="M1555" s="35">
        <v>44167.75980324074</v>
      </c>
      <c r="N1555" s="37" t="s">
        <v>146</v>
      </c>
      <c r="O1555" s="37" t="s">
        <v>147</v>
      </c>
      <c r="P1555" s="145">
        <f t="shared" si="121"/>
        <v>1.1679282407421852</v>
      </c>
      <c r="Q1555" s="34">
        <f t="shared" si="120"/>
        <v>2300</v>
      </c>
      <c r="R1555" s="145">
        <f t="shared" si="122"/>
        <v>0.59187500000000004</v>
      </c>
      <c r="S1555" s="145">
        <f t="shared" si="123"/>
        <v>0.75980324074074079</v>
      </c>
      <c r="T1555" s="172" t="str">
        <f t="shared" si="124"/>
        <v>Lower Valued</v>
      </c>
    </row>
    <row r="1556" spans="1:20">
      <c r="A1556" s="35">
        <v>44166.591874999998</v>
      </c>
      <c r="B1556" s="36" t="s">
        <v>652</v>
      </c>
      <c r="C1556" s="37" t="s">
        <v>653</v>
      </c>
      <c r="D1556" s="37" t="s">
        <v>193</v>
      </c>
      <c r="E1556" s="37" t="s">
        <v>267</v>
      </c>
      <c r="F1556" s="37" t="s">
        <v>52</v>
      </c>
      <c r="G1556" s="37" t="s">
        <v>53</v>
      </c>
      <c r="H1556" s="37" t="s">
        <v>655</v>
      </c>
      <c r="I1556" s="38">
        <v>1</v>
      </c>
      <c r="J1556" s="38">
        <v>2040</v>
      </c>
      <c r="K1556" s="37" t="s">
        <v>42</v>
      </c>
      <c r="L1556" s="36" t="s">
        <v>654</v>
      </c>
      <c r="M1556" s="35">
        <v>44167.75980324074</v>
      </c>
      <c r="N1556" s="37" t="s">
        <v>146</v>
      </c>
      <c r="O1556" s="37" t="s">
        <v>147</v>
      </c>
      <c r="P1556" s="145">
        <f t="shared" si="121"/>
        <v>1.1679282407421852</v>
      </c>
      <c r="Q1556" s="34">
        <f t="shared" si="120"/>
        <v>2040</v>
      </c>
      <c r="R1556" s="145">
        <f t="shared" si="122"/>
        <v>0.59187500000000004</v>
      </c>
      <c r="S1556" s="145">
        <f t="shared" si="123"/>
        <v>0.75980324074074079</v>
      </c>
      <c r="T1556" s="172" t="str">
        <f t="shared" si="124"/>
        <v>Lower Valued</v>
      </c>
    </row>
    <row r="1557" spans="1:20">
      <c r="A1557" s="35">
        <v>44166.591874999998</v>
      </c>
      <c r="B1557" s="36" t="s">
        <v>652</v>
      </c>
      <c r="C1557" s="37" t="s">
        <v>653</v>
      </c>
      <c r="D1557" s="37" t="s">
        <v>193</v>
      </c>
      <c r="E1557" s="37" t="s">
        <v>194</v>
      </c>
      <c r="F1557" s="37" t="s">
        <v>52</v>
      </c>
      <c r="G1557" s="37" t="s">
        <v>53</v>
      </c>
      <c r="H1557" s="37" t="s">
        <v>195</v>
      </c>
      <c r="I1557" s="38">
        <v>2</v>
      </c>
      <c r="J1557" s="38">
        <v>2150</v>
      </c>
      <c r="K1557" s="37" t="s">
        <v>42</v>
      </c>
      <c r="L1557" s="36" t="s">
        <v>654</v>
      </c>
      <c r="M1557" s="35">
        <v>44167.75980324074</v>
      </c>
      <c r="N1557" s="37" t="s">
        <v>146</v>
      </c>
      <c r="O1557" s="37" t="s">
        <v>147</v>
      </c>
      <c r="P1557" s="145">
        <f t="shared" si="121"/>
        <v>1.1679282407421852</v>
      </c>
      <c r="Q1557" s="34">
        <f t="shared" si="120"/>
        <v>4300</v>
      </c>
      <c r="R1557" s="145">
        <f t="shared" si="122"/>
        <v>0.59187500000000004</v>
      </c>
      <c r="S1557" s="145">
        <f t="shared" si="123"/>
        <v>0.75980324074074079</v>
      </c>
      <c r="T1557" s="172" t="str">
        <f t="shared" si="124"/>
        <v>Lower Valued</v>
      </c>
    </row>
    <row r="1558" spans="1:20">
      <c r="A1558" s="35">
        <v>44166.726064814815</v>
      </c>
      <c r="B1558" s="36" t="s">
        <v>404</v>
      </c>
      <c r="C1558" s="37" t="s">
        <v>405</v>
      </c>
      <c r="D1558" s="37" t="s">
        <v>193</v>
      </c>
      <c r="E1558" s="37" t="s">
        <v>194</v>
      </c>
      <c r="F1558" s="37" t="s">
        <v>52</v>
      </c>
      <c r="G1558" s="37" t="s">
        <v>53</v>
      </c>
      <c r="H1558" s="37" t="s">
        <v>195</v>
      </c>
      <c r="I1558" s="38">
        <v>1</v>
      </c>
      <c r="J1558" s="38">
        <v>2150</v>
      </c>
      <c r="K1558" s="37" t="s">
        <v>42</v>
      </c>
      <c r="L1558" s="36" t="s">
        <v>398</v>
      </c>
      <c r="M1558" s="35">
        <v>44167.785462962966</v>
      </c>
      <c r="N1558" s="37" t="s">
        <v>146</v>
      </c>
      <c r="O1558" s="37" t="s">
        <v>147</v>
      </c>
      <c r="P1558" s="145">
        <f t="shared" si="121"/>
        <v>1.0593981481506489</v>
      </c>
      <c r="Q1558" s="34">
        <f t="shared" si="120"/>
        <v>2150</v>
      </c>
      <c r="R1558" s="145">
        <f t="shared" si="122"/>
        <v>0.72606481481481477</v>
      </c>
      <c r="S1558" s="145">
        <f t="shared" si="123"/>
        <v>0.78546296296296303</v>
      </c>
      <c r="T1558" s="172" t="str">
        <f t="shared" si="124"/>
        <v>Lower Valued</v>
      </c>
    </row>
    <row r="1559" spans="1:20">
      <c r="A1559" s="35">
        <v>44166.726064814815</v>
      </c>
      <c r="B1559" s="36" t="s">
        <v>404</v>
      </c>
      <c r="C1559" s="37" t="s">
        <v>405</v>
      </c>
      <c r="D1559" s="37" t="s">
        <v>43</v>
      </c>
      <c r="E1559" s="37" t="s">
        <v>406</v>
      </c>
      <c r="F1559" s="37" t="s">
        <v>52</v>
      </c>
      <c r="G1559" s="37" t="s">
        <v>56</v>
      </c>
      <c r="H1559" s="37" t="s">
        <v>407</v>
      </c>
      <c r="I1559" s="38">
        <v>1</v>
      </c>
      <c r="J1559" s="38">
        <v>3100</v>
      </c>
      <c r="K1559" s="37" t="s">
        <v>42</v>
      </c>
      <c r="L1559" s="36" t="s">
        <v>398</v>
      </c>
      <c r="M1559" s="35">
        <v>44167.785462962966</v>
      </c>
      <c r="N1559" s="37" t="s">
        <v>146</v>
      </c>
      <c r="O1559" s="37" t="s">
        <v>147</v>
      </c>
      <c r="P1559" s="145">
        <f t="shared" si="121"/>
        <v>1.0593981481506489</v>
      </c>
      <c r="Q1559" s="34">
        <f t="shared" si="120"/>
        <v>3100</v>
      </c>
      <c r="R1559" s="145">
        <f t="shared" si="122"/>
        <v>0.72606481481481477</v>
      </c>
      <c r="S1559" s="145">
        <f t="shared" si="123"/>
        <v>0.78546296296296303</v>
      </c>
      <c r="T1559" s="172" t="str">
        <f t="shared" si="124"/>
        <v>Lower Valued</v>
      </c>
    </row>
    <row r="1560" spans="1:20">
      <c r="A1560" s="35">
        <v>44166.714918981481</v>
      </c>
      <c r="B1560" s="36" t="s">
        <v>260</v>
      </c>
      <c r="C1560" s="37" t="s">
        <v>261</v>
      </c>
      <c r="D1560" s="37" t="s">
        <v>154</v>
      </c>
      <c r="E1560" s="37" t="s">
        <v>155</v>
      </c>
      <c r="F1560" s="37" t="s">
        <v>52</v>
      </c>
      <c r="G1560" s="37" t="s">
        <v>53</v>
      </c>
      <c r="H1560" s="37" t="s">
        <v>262</v>
      </c>
      <c r="I1560" s="38">
        <v>3</v>
      </c>
      <c r="J1560" s="38">
        <v>2200</v>
      </c>
      <c r="K1560" s="37" t="s">
        <v>42</v>
      </c>
      <c r="L1560" s="36" t="s">
        <v>263</v>
      </c>
      <c r="M1560" s="35">
        <v>44167.945937500001</v>
      </c>
      <c r="N1560" s="37" t="s">
        <v>146</v>
      </c>
      <c r="O1560" s="37" t="s">
        <v>147</v>
      </c>
      <c r="P1560" s="145">
        <f t="shared" si="121"/>
        <v>1.2310185185197042</v>
      </c>
      <c r="Q1560" s="34">
        <f t="shared" si="120"/>
        <v>6600</v>
      </c>
      <c r="R1560" s="145">
        <f t="shared" si="122"/>
        <v>0.71491898148148147</v>
      </c>
      <c r="S1560" s="145">
        <f t="shared" si="123"/>
        <v>0.94593749999999999</v>
      </c>
      <c r="T1560" s="172" t="str">
        <f t="shared" si="124"/>
        <v>Lower Valued</v>
      </c>
    </row>
    <row r="1561" spans="1:20">
      <c r="A1561" s="35">
        <v>44167.663090277776</v>
      </c>
      <c r="B1561" s="36" t="s">
        <v>377</v>
      </c>
      <c r="C1561" s="37" t="s">
        <v>300</v>
      </c>
      <c r="D1561" s="37" t="s">
        <v>193</v>
      </c>
      <c r="E1561" s="37" t="s">
        <v>194</v>
      </c>
      <c r="F1561" s="37" t="s">
        <v>52</v>
      </c>
      <c r="G1561" s="37" t="s">
        <v>53</v>
      </c>
      <c r="H1561" s="37" t="s">
        <v>195</v>
      </c>
      <c r="I1561" s="38">
        <v>1</v>
      </c>
      <c r="J1561" s="38">
        <v>2150</v>
      </c>
      <c r="K1561" s="37" t="s">
        <v>42</v>
      </c>
      <c r="L1561" s="36" t="s">
        <v>374</v>
      </c>
      <c r="M1561" s="35">
        <v>44168.471863425926</v>
      </c>
      <c r="N1561" s="37" t="s">
        <v>295</v>
      </c>
      <c r="O1561" s="37" t="s">
        <v>147</v>
      </c>
      <c r="P1561" s="145">
        <f t="shared" si="121"/>
        <v>0.80877314815006685</v>
      </c>
      <c r="Q1561" s="34">
        <f t="shared" si="120"/>
        <v>2150</v>
      </c>
      <c r="R1561" s="145">
        <f t="shared" si="122"/>
        <v>0.66309027777777774</v>
      </c>
      <c r="S1561" s="145">
        <f t="shared" si="123"/>
        <v>0.47186342592592595</v>
      </c>
      <c r="T1561" s="172" t="str">
        <f t="shared" si="124"/>
        <v>Lower Valued</v>
      </c>
    </row>
    <row r="1562" spans="1:20">
      <c r="A1562" s="35">
        <v>44167.663090277776</v>
      </c>
      <c r="B1562" s="36" t="s">
        <v>377</v>
      </c>
      <c r="C1562" s="37" t="s">
        <v>300</v>
      </c>
      <c r="D1562" s="37" t="s">
        <v>55</v>
      </c>
      <c r="E1562" s="37" t="s">
        <v>249</v>
      </c>
      <c r="F1562" s="37" t="s">
        <v>52</v>
      </c>
      <c r="G1562" s="37" t="s">
        <v>56</v>
      </c>
      <c r="H1562" s="37" t="s">
        <v>250</v>
      </c>
      <c r="I1562" s="38">
        <v>1</v>
      </c>
      <c r="J1562" s="38">
        <v>2200</v>
      </c>
      <c r="K1562" s="37" t="s">
        <v>42</v>
      </c>
      <c r="L1562" s="36" t="s">
        <v>374</v>
      </c>
      <c r="M1562" s="35">
        <v>44168.471863425926</v>
      </c>
      <c r="N1562" s="37" t="s">
        <v>295</v>
      </c>
      <c r="O1562" s="37" t="s">
        <v>147</v>
      </c>
      <c r="P1562" s="145">
        <f t="shared" si="121"/>
        <v>0.80877314815006685</v>
      </c>
      <c r="Q1562" s="34">
        <f t="shared" si="120"/>
        <v>2200</v>
      </c>
      <c r="R1562" s="145">
        <f t="shared" si="122"/>
        <v>0.66309027777777774</v>
      </c>
      <c r="S1562" s="145">
        <f t="shared" si="123"/>
        <v>0.47186342592592595</v>
      </c>
      <c r="T1562" s="172" t="str">
        <f t="shared" si="124"/>
        <v>Lower Valued</v>
      </c>
    </row>
    <row r="1563" spans="1:20">
      <c r="A1563" s="35">
        <v>44167.588009259256</v>
      </c>
      <c r="B1563" s="36" t="s">
        <v>1047</v>
      </c>
      <c r="C1563" s="37" t="s">
        <v>1048</v>
      </c>
      <c r="D1563" s="37" t="s">
        <v>193</v>
      </c>
      <c r="E1563" s="37" t="s">
        <v>194</v>
      </c>
      <c r="F1563" s="37" t="s">
        <v>52</v>
      </c>
      <c r="G1563" s="37" t="s">
        <v>53</v>
      </c>
      <c r="H1563" s="37" t="s">
        <v>197</v>
      </c>
      <c r="I1563" s="38">
        <v>1</v>
      </c>
      <c r="J1563" s="38">
        <v>2250</v>
      </c>
      <c r="K1563" s="37" t="s">
        <v>42</v>
      </c>
      <c r="L1563" s="36" t="s">
        <v>1046</v>
      </c>
      <c r="M1563" s="35">
        <v>44168.499016203707</v>
      </c>
      <c r="N1563" s="37" t="s">
        <v>146</v>
      </c>
      <c r="O1563" s="37" t="s">
        <v>147</v>
      </c>
      <c r="P1563" s="145">
        <f t="shared" si="121"/>
        <v>0.91100694445049157</v>
      </c>
      <c r="Q1563" s="34">
        <f t="shared" si="120"/>
        <v>2250</v>
      </c>
      <c r="R1563" s="145">
        <f t="shared" si="122"/>
        <v>0.58800925925925929</v>
      </c>
      <c r="S1563" s="145">
        <f t="shared" si="123"/>
        <v>0.49901620370370375</v>
      </c>
      <c r="T1563" s="172" t="str">
        <f t="shared" si="124"/>
        <v>Lower Valued</v>
      </c>
    </row>
    <row r="1564" spans="1:20">
      <c r="A1564" s="35">
        <v>44167.588009259256</v>
      </c>
      <c r="B1564" s="36" t="s">
        <v>1047</v>
      </c>
      <c r="C1564" s="37" t="s">
        <v>1048</v>
      </c>
      <c r="D1564" s="37" t="s">
        <v>193</v>
      </c>
      <c r="E1564" s="37" t="s">
        <v>194</v>
      </c>
      <c r="F1564" s="37" t="s">
        <v>52</v>
      </c>
      <c r="G1564" s="37" t="s">
        <v>53</v>
      </c>
      <c r="H1564" s="37" t="s">
        <v>195</v>
      </c>
      <c r="I1564" s="38">
        <v>1</v>
      </c>
      <c r="J1564" s="38">
        <v>2150</v>
      </c>
      <c r="K1564" s="37" t="s">
        <v>42</v>
      </c>
      <c r="L1564" s="36" t="s">
        <v>1046</v>
      </c>
      <c r="M1564" s="35">
        <v>44168.499016203707</v>
      </c>
      <c r="N1564" s="37" t="s">
        <v>146</v>
      </c>
      <c r="O1564" s="37" t="s">
        <v>147</v>
      </c>
      <c r="P1564" s="145">
        <f t="shared" si="121"/>
        <v>0.91100694445049157</v>
      </c>
      <c r="Q1564" s="34">
        <f t="shared" si="120"/>
        <v>2150</v>
      </c>
      <c r="R1564" s="145">
        <f t="shared" si="122"/>
        <v>0.58800925925925929</v>
      </c>
      <c r="S1564" s="145">
        <f t="shared" si="123"/>
        <v>0.49901620370370375</v>
      </c>
      <c r="T1564" s="172" t="str">
        <f t="shared" si="124"/>
        <v>Lower Valued</v>
      </c>
    </row>
    <row r="1565" spans="1:20">
      <c r="A1565" s="35">
        <v>44167.588009259256</v>
      </c>
      <c r="B1565" s="36" t="s">
        <v>1047</v>
      </c>
      <c r="C1565" s="37" t="s">
        <v>1048</v>
      </c>
      <c r="D1565" s="37" t="s">
        <v>193</v>
      </c>
      <c r="E1565" s="37" t="s">
        <v>267</v>
      </c>
      <c r="F1565" s="37" t="s">
        <v>52</v>
      </c>
      <c r="G1565" s="37" t="s">
        <v>53</v>
      </c>
      <c r="H1565" s="37" t="s">
        <v>269</v>
      </c>
      <c r="I1565" s="38">
        <v>1</v>
      </c>
      <c r="J1565" s="38">
        <v>2240</v>
      </c>
      <c r="K1565" s="37" t="s">
        <v>42</v>
      </c>
      <c r="L1565" s="36" t="s">
        <v>1046</v>
      </c>
      <c r="M1565" s="35">
        <v>44168.499016203707</v>
      </c>
      <c r="N1565" s="37" t="s">
        <v>146</v>
      </c>
      <c r="O1565" s="37" t="s">
        <v>147</v>
      </c>
      <c r="P1565" s="145">
        <f t="shared" si="121"/>
        <v>0.91100694445049157</v>
      </c>
      <c r="Q1565" s="34">
        <f t="shared" si="120"/>
        <v>2240</v>
      </c>
      <c r="R1565" s="145">
        <f t="shared" si="122"/>
        <v>0.58800925925925929</v>
      </c>
      <c r="S1565" s="145">
        <f t="shared" si="123"/>
        <v>0.49901620370370375</v>
      </c>
      <c r="T1565" s="172" t="str">
        <f t="shared" si="124"/>
        <v>Lower Valued</v>
      </c>
    </row>
    <row r="1566" spans="1:20">
      <c r="A1566" s="35">
        <v>44167.72824074074</v>
      </c>
      <c r="B1566" s="36" t="s">
        <v>625</v>
      </c>
      <c r="C1566" s="37" t="s">
        <v>626</v>
      </c>
      <c r="D1566" s="37" t="s">
        <v>55</v>
      </c>
      <c r="E1566" s="37" t="s">
        <v>249</v>
      </c>
      <c r="F1566" s="37" t="s">
        <v>52</v>
      </c>
      <c r="G1566" s="37" t="s">
        <v>56</v>
      </c>
      <c r="H1566" s="37" t="s">
        <v>250</v>
      </c>
      <c r="I1566" s="38">
        <v>3</v>
      </c>
      <c r="J1566" s="38">
        <v>2200</v>
      </c>
      <c r="K1566" s="37" t="s">
        <v>42</v>
      </c>
      <c r="L1566" s="36" t="s">
        <v>621</v>
      </c>
      <c r="M1566" s="35">
        <v>44168.516458333332</v>
      </c>
      <c r="N1566" s="37" t="s">
        <v>146</v>
      </c>
      <c r="O1566" s="37" t="s">
        <v>147</v>
      </c>
      <c r="P1566" s="145">
        <f t="shared" si="121"/>
        <v>0.78821759259153623</v>
      </c>
      <c r="Q1566" s="34">
        <f t="shared" si="120"/>
        <v>6600</v>
      </c>
      <c r="R1566" s="145">
        <f t="shared" si="122"/>
        <v>0.72824074074074074</v>
      </c>
      <c r="S1566" s="145">
        <f t="shared" si="123"/>
        <v>0.51645833333333335</v>
      </c>
      <c r="T1566" s="172" t="str">
        <f t="shared" si="124"/>
        <v>Lower Valued</v>
      </c>
    </row>
    <row r="1567" spans="1:20">
      <c r="A1567" s="35">
        <v>44167.690370370372</v>
      </c>
      <c r="B1567" s="36" t="s">
        <v>698</v>
      </c>
      <c r="C1567" s="37" t="s">
        <v>304</v>
      </c>
      <c r="D1567" s="37" t="s">
        <v>193</v>
      </c>
      <c r="E1567" s="37" t="s">
        <v>194</v>
      </c>
      <c r="F1567" s="37" t="s">
        <v>52</v>
      </c>
      <c r="G1567" s="37" t="s">
        <v>53</v>
      </c>
      <c r="H1567" s="37" t="s">
        <v>217</v>
      </c>
      <c r="I1567" s="38">
        <v>2</v>
      </c>
      <c r="J1567" s="38">
        <v>2150</v>
      </c>
      <c r="K1567" s="37" t="s">
        <v>42</v>
      </c>
      <c r="L1567" s="36" t="s">
        <v>691</v>
      </c>
      <c r="M1567" s="35">
        <v>44168.528854166667</v>
      </c>
      <c r="N1567" s="37" t="s">
        <v>146</v>
      </c>
      <c r="O1567" s="37" t="s">
        <v>147</v>
      </c>
      <c r="P1567" s="145">
        <f t="shared" si="121"/>
        <v>0.838483796294895</v>
      </c>
      <c r="Q1567" s="34">
        <f t="shared" si="120"/>
        <v>4300</v>
      </c>
      <c r="R1567" s="145">
        <f t="shared" si="122"/>
        <v>0.69037037037037041</v>
      </c>
      <c r="S1567" s="145">
        <f t="shared" si="123"/>
        <v>0.52885416666666674</v>
      </c>
      <c r="T1567" s="172" t="str">
        <f t="shared" si="124"/>
        <v>Lower Valued</v>
      </c>
    </row>
    <row r="1568" spans="1:20">
      <c r="A1568" s="35">
        <v>44167.690370370372</v>
      </c>
      <c r="B1568" s="36" t="s">
        <v>698</v>
      </c>
      <c r="C1568" s="37" t="s">
        <v>304</v>
      </c>
      <c r="D1568" s="37" t="s">
        <v>193</v>
      </c>
      <c r="E1568" s="37" t="s">
        <v>194</v>
      </c>
      <c r="F1568" s="37" t="s">
        <v>52</v>
      </c>
      <c r="G1568" s="37" t="s">
        <v>53</v>
      </c>
      <c r="H1568" s="37" t="s">
        <v>305</v>
      </c>
      <c r="I1568" s="38">
        <v>1</v>
      </c>
      <c r="J1568" s="38">
        <v>2350</v>
      </c>
      <c r="K1568" s="37" t="s">
        <v>42</v>
      </c>
      <c r="L1568" s="36" t="s">
        <v>691</v>
      </c>
      <c r="M1568" s="35">
        <v>44168.528854166667</v>
      </c>
      <c r="N1568" s="37" t="s">
        <v>146</v>
      </c>
      <c r="O1568" s="37" t="s">
        <v>147</v>
      </c>
      <c r="P1568" s="145">
        <f t="shared" si="121"/>
        <v>0.838483796294895</v>
      </c>
      <c r="Q1568" s="34">
        <f t="shared" si="120"/>
        <v>2350</v>
      </c>
      <c r="R1568" s="145">
        <f t="shared" si="122"/>
        <v>0.69037037037037041</v>
      </c>
      <c r="S1568" s="145">
        <f t="shared" si="123"/>
        <v>0.52885416666666674</v>
      </c>
      <c r="T1568" s="172" t="str">
        <f t="shared" si="124"/>
        <v>Lower Valued</v>
      </c>
    </row>
    <row r="1569" spans="1:20">
      <c r="A1569" s="35">
        <v>44166.907523148147</v>
      </c>
      <c r="B1569" s="36" t="s">
        <v>711</v>
      </c>
      <c r="C1569" s="37" t="s">
        <v>712</v>
      </c>
      <c r="D1569" s="37" t="s">
        <v>193</v>
      </c>
      <c r="E1569" s="37" t="s">
        <v>194</v>
      </c>
      <c r="F1569" s="37" t="s">
        <v>52</v>
      </c>
      <c r="G1569" s="37" t="s">
        <v>53</v>
      </c>
      <c r="H1569" s="37" t="s">
        <v>197</v>
      </c>
      <c r="I1569" s="38">
        <v>1</v>
      </c>
      <c r="J1569" s="38">
        <v>2250</v>
      </c>
      <c r="K1569" s="37" t="s">
        <v>42</v>
      </c>
      <c r="L1569" s="36" t="s">
        <v>713</v>
      </c>
      <c r="M1569" s="35">
        <v>44168.666261574072</v>
      </c>
      <c r="N1569" s="37" t="s">
        <v>146</v>
      </c>
      <c r="O1569" s="37" t="s">
        <v>54</v>
      </c>
      <c r="P1569" s="145">
        <f t="shared" si="121"/>
        <v>1.7587384259240935</v>
      </c>
      <c r="Q1569" s="34">
        <f t="shared" si="120"/>
        <v>2250</v>
      </c>
      <c r="R1569" s="145">
        <f t="shared" si="122"/>
        <v>0.90752314814814816</v>
      </c>
      <c r="S1569" s="145">
        <f t="shared" si="123"/>
        <v>0.66626157407407405</v>
      </c>
      <c r="T1569" s="172" t="str">
        <f t="shared" si="124"/>
        <v>Lower Valued</v>
      </c>
    </row>
    <row r="1570" spans="1:20">
      <c r="A1570" s="35">
        <v>44167.550150462965</v>
      </c>
      <c r="B1570" s="36" t="s">
        <v>657</v>
      </c>
      <c r="C1570" s="37" t="s">
        <v>658</v>
      </c>
      <c r="D1570" s="37" t="s">
        <v>193</v>
      </c>
      <c r="E1570" s="37" t="s">
        <v>267</v>
      </c>
      <c r="F1570" s="37" t="s">
        <v>52</v>
      </c>
      <c r="G1570" s="37" t="s">
        <v>53</v>
      </c>
      <c r="H1570" s="37" t="s">
        <v>269</v>
      </c>
      <c r="I1570" s="38">
        <v>1</v>
      </c>
      <c r="J1570" s="38">
        <v>2240</v>
      </c>
      <c r="K1570" s="37" t="s">
        <v>42</v>
      </c>
      <c r="L1570" s="36" t="s">
        <v>654</v>
      </c>
      <c r="M1570" s="35">
        <v>44168.679884259262</v>
      </c>
      <c r="N1570" s="37" t="s">
        <v>146</v>
      </c>
      <c r="O1570" s="37" t="s">
        <v>147</v>
      </c>
      <c r="P1570" s="145">
        <f t="shared" si="121"/>
        <v>1.1297337962969323</v>
      </c>
      <c r="Q1570" s="34">
        <f t="shared" si="120"/>
        <v>2240</v>
      </c>
      <c r="R1570" s="145">
        <f t="shared" si="122"/>
        <v>0.55015046296296299</v>
      </c>
      <c r="S1570" s="145">
        <f t="shared" si="123"/>
        <v>0.67988425925925933</v>
      </c>
      <c r="T1570" s="172" t="str">
        <f t="shared" si="124"/>
        <v>Lower Valued</v>
      </c>
    </row>
    <row r="1571" spans="1:20">
      <c r="A1571" s="35">
        <v>44167.550150462965</v>
      </c>
      <c r="B1571" s="36" t="s">
        <v>657</v>
      </c>
      <c r="C1571" s="37" t="s">
        <v>658</v>
      </c>
      <c r="D1571" s="37" t="s">
        <v>193</v>
      </c>
      <c r="E1571" s="37" t="s">
        <v>267</v>
      </c>
      <c r="F1571" s="37" t="s">
        <v>52</v>
      </c>
      <c r="G1571" s="37" t="s">
        <v>53</v>
      </c>
      <c r="H1571" s="37" t="s">
        <v>268</v>
      </c>
      <c r="I1571" s="38">
        <v>1</v>
      </c>
      <c r="J1571" s="38">
        <v>3280</v>
      </c>
      <c r="K1571" s="37" t="s">
        <v>42</v>
      </c>
      <c r="L1571" s="36" t="s">
        <v>654</v>
      </c>
      <c r="M1571" s="35">
        <v>44168.679884259262</v>
      </c>
      <c r="N1571" s="37" t="s">
        <v>146</v>
      </c>
      <c r="O1571" s="37" t="s">
        <v>147</v>
      </c>
      <c r="P1571" s="145">
        <f t="shared" si="121"/>
        <v>1.1297337962969323</v>
      </c>
      <c r="Q1571" s="34">
        <f t="shared" si="120"/>
        <v>3280</v>
      </c>
      <c r="R1571" s="145">
        <f t="shared" si="122"/>
        <v>0.55015046296296299</v>
      </c>
      <c r="S1571" s="145">
        <f t="shared" si="123"/>
        <v>0.67988425925925933</v>
      </c>
      <c r="T1571" s="172" t="str">
        <f t="shared" si="124"/>
        <v>Lower Valued</v>
      </c>
    </row>
    <row r="1572" spans="1:20">
      <c r="A1572" s="35">
        <v>44167.677812499998</v>
      </c>
      <c r="B1572" s="36" t="s">
        <v>192</v>
      </c>
      <c r="C1572" s="37" t="s">
        <v>186</v>
      </c>
      <c r="D1572" s="37" t="s">
        <v>193</v>
      </c>
      <c r="E1572" s="37" t="s">
        <v>194</v>
      </c>
      <c r="F1572" s="37" t="s">
        <v>52</v>
      </c>
      <c r="G1572" s="37" t="s">
        <v>53</v>
      </c>
      <c r="H1572" s="37" t="s">
        <v>195</v>
      </c>
      <c r="I1572" s="38">
        <v>30</v>
      </c>
      <c r="J1572" s="38">
        <v>2150</v>
      </c>
      <c r="K1572" s="37" t="s">
        <v>42</v>
      </c>
      <c r="L1572" s="36" t="s">
        <v>190</v>
      </c>
      <c r="M1572" s="35">
        <v>44168.729641203703</v>
      </c>
      <c r="N1572" s="37" t="s">
        <v>146</v>
      </c>
      <c r="O1572" s="37" t="s">
        <v>54</v>
      </c>
      <c r="P1572" s="145">
        <f t="shared" si="121"/>
        <v>1.051828703704814</v>
      </c>
      <c r="Q1572" s="34">
        <f t="shared" si="120"/>
        <v>64500</v>
      </c>
      <c r="R1572" s="145">
        <f t="shared" si="122"/>
        <v>0.67781249999999993</v>
      </c>
      <c r="S1572" s="145">
        <f t="shared" si="123"/>
        <v>0.72964120370370367</v>
      </c>
      <c r="T1572" s="172" t="str">
        <f t="shared" si="124"/>
        <v>High Valued</v>
      </c>
    </row>
    <row r="1573" spans="1:20">
      <c r="A1573" s="35">
        <v>44167.678587962961</v>
      </c>
      <c r="B1573" s="36" t="s">
        <v>196</v>
      </c>
      <c r="C1573" s="37" t="s">
        <v>186</v>
      </c>
      <c r="D1573" s="37" t="s">
        <v>193</v>
      </c>
      <c r="E1573" s="37" t="s">
        <v>194</v>
      </c>
      <c r="F1573" s="37" t="s">
        <v>52</v>
      </c>
      <c r="G1573" s="37" t="s">
        <v>53</v>
      </c>
      <c r="H1573" s="37" t="s">
        <v>197</v>
      </c>
      <c r="I1573" s="38">
        <v>15</v>
      </c>
      <c r="J1573" s="38">
        <v>2250</v>
      </c>
      <c r="K1573" s="37" t="s">
        <v>42</v>
      </c>
      <c r="L1573" s="36" t="s">
        <v>190</v>
      </c>
      <c r="M1573" s="35">
        <v>44168.729641203703</v>
      </c>
      <c r="N1573" s="37" t="s">
        <v>146</v>
      </c>
      <c r="O1573" s="37" t="s">
        <v>54</v>
      </c>
      <c r="P1573" s="145">
        <f t="shared" si="121"/>
        <v>1.0510532407424762</v>
      </c>
      <c r="Q1573" s="34">
        <f t="shared" si="120"/>
        <v>33750</v>
      </c>
      <c r="R1573" s="145">
        <f t="shared" si="122"/>
        <v>0.67858796296296298</v>
      </c>
      <c r="S1573" s="145">
        <f t="shared" si="123"/>
        <v>0.72964120370370367</v>
      </c>
      <c r="T1573" s="172" t="str">
        <f t="shared" si="124"/>
        <v>High Valued</v>
      </c>
    </row>
    <row r="1574" spans="1:20">
      <c r="A1574" s="35">
        <v>44168.447395833333</v>
      </c>
      <c r="B1574" s="36" t="s">
        <v>138</v>
      </c>
      <c r="C1574" s="37" t="s">
        <v>139</v>
      </c>
      <c r="D1574" s="37" t="s">
        <v>148</v>
      </c>
      <c r="E1574" s="37" t="s">
        <v>149</v>
      </c>
      <c r="F1574" s="37" t="s">
        <v>52</v>
      </c>
      <c r="G1574" s="37" t="s">
        <v>56</v>
      </c>
      <c r="H1574" s="37" t="s">
        <v>150</v>
      </c>
      <c r="I1574" s="38">
        <v>1</v>
      </c>
      <c r="J1574" s="38">
        <v>4150</v>
      </c>
      <c r="K1574" s="37" t="s">
        <v>42</v>
      </c>
      <c r="L1574" s="36" t="s">
        <v>145</v>
      </c>
      <c r="M1574" s="35">
        <v>44169.462175925924</v>
      </c>
      <c r="N1574" s="37" t="s">
        <v>146</v>
      </c>
      <c r="O1574" s="37" t="s">
        <v>147</v>
      </c>
      <c r="P1574" s="145">
        <f t="shared" si="121"/>
        <v>1.0147800925915362</v>
      </c>
      <c r="Q1574" s="34">
        <f t="shared" si="120"/>
        <v>4150</v>
      </c>
      <c r="R1574" s="145">
        <f t="shared" si="122"/>
        <v>0.44739583333333338</v>
      </c>
      <c r="S1574" s="145">
        <f t="shared" si="123"/>
        <v>0.46217592592592593</v>
      </c>
      <c r="T1574" s="172" t="str">
        <f t="shared" si="124"/>
        <v>Lower Valued</v>
      </c>
    </row>
    <row r="1575" spans="1:20">
      <c r="A1575" s="35">
        <v>44168.447395833333</v>
      </c>
      <c r="B1575" s="36" t="s">
        <v>138</v>
      </c>
      <c r="C1575" s="37" t="s">
        <v>139</v>
      </c>
      <c r="D1575" s="37" t="s">
        <v>154</v>
      </c>
      <c r="E1575" s="37" t="s">
        <v>155</v>
      </c>
      <c r="F1575" s="37" t="s">
        <v>52</v>
      </c>
      <c r="G1575" s="37" t="s">
        <v>53</v>
      </c>
      <c r="H1575" s="37" t="s">
        <v>156</v>
      </c>
      <c r="I1575" s="38">
        <v>1</v>
      </c>
      <c r="J1575" s="38">
        <v>2450</v>
      </c>
      <c r="K1575" s="37" t="s">
        <v>42</v>
      </c>
      <c r="L1575" s="36" t="s">
        <v>145</v>
      </c>
      <c r="M1575" s="35">
        <v>44169.462175925924</v>
      </c>
      <c r="N1575" s="37" t="s">
        <v>146</v>
      </c>
      <c r="O1575" s="37" t="s">
        <v>147</v>
      </c>
      <c r="P1575" s="145">
        <f t="shared" si="121"/>
        <v>1.0147800925915362</v>
      </c>
      <c r="Q1575" s="34">
        <f t="shared" si="120"/>
        <v>2450</v>
      </c>
      <c r="R1575" s="145">
        <f t="shared" si="122"/>
        <v>0.44739583333333338</v>
      </c>
      <c r="S1575" s="145">
        <f t="shared" si="123"/>
        <v>0.46217592592592593</v>
      </c>
      <c r="T1575" s="172" t="str">
        <f t="shared" si="124"/>
        <v>Lower Valued</v>
      </c>
    </row>
    <row r="1576" spans="1:20">
      <c r="A1576" s="35">
        <v>44168.612962962965</v>
      </c>
      <c r="B1576" s="36" t="s">
        <v>378</v>
      </c>
      <c r="C1576" s="37" t="s">
        <v>379</v>
      </c>
      <c r="D1576" s="37" t="s">
        <v>154</v>
      </c>
      <c r="E1576" s="37" t="s">
        <v>155</v>
      </c>
      <c r="F1576" s="37" t="s">
        <v>52</v>
      </c>
      <c r="G1576" s="37" t="s">
        <v>53</v>
      </c>
      <c r="H1576" s="37" t="s">
        <v>262</v>
      </c>
      <c r="I1576" s="38">
        <v>3</v>
      </c>
      <c r="J1576" s="38">
        <v>2200</v>
      </c>
      <c r="K1576" s="37" t="s">
        <v>42</v>
      </c>
      <c r="L1576" s="36" t="s">
        <v>374</v>
      </c>
      <c r="M1576" s="35">
        <v>44169.470902777779</v>
      </c>
      <c r="N1576" s="37" t="s">
        <v>146</v>
      </c>
      <c r="O1576" s="37" t="s">
        <v>147</v>
      </c>
      <c r="P1576" s="145">
        <f t="shared" si="121"/>
        <v>0.85793981481401715</v>
      </c>
      <c r="Q1576" s="34">
        <f t="shared" si="120"/>
        <v>6600</v>
      </c>
      <c r="R1576" s="145">
        <f t="shared" si="122"/>
        <v>0.61296296296296293</v>
      </c>
      <c r="S1576" s="145">
        <f t="shared" si="123"/>
        <v>0.47090277777777773</v>
      </c>
      <c r="T1576" s="172" t="str">
        <f t="shared" si="124"/>
        <v>Lower Valued</v>
      </c>
    </row>
    <row r="1577" spans="1:20">
      <c r="A1577" s="35">
        <v>44167.759479166663</v>
      </c>
      <c r="B1577" s="36" t="s">
        <v>1159</v>
      </c>
      <c r="C1577" s="37" t="s">
        <v>1160</v>
      </c>
      <c r="D1577" s="37" t="s">
        <v>193</v>
      </c>
      <c r="E1577" s="37" t="s">
        <v>194</v>
      </c>
      <c r="F1577" s="37" t="s">
        <v>52</v>
      </c>
      <c r="G1577" s="37" t="s">
        <v>53</v>
      </c>
      <c r="H1577" s="37" t="s">
        <v>197</v>
      </c>
      <c r="I1577" s="38">
        <v>1</v>
      </c>
      <c r="J1577" s="38">
        <v>2250</v>
      </c>
      <c r="K1577" s="37" t="s">
        <v>42</v>
      </c>
      <c r="L1577" s="36" t="s">
        <v>1161</v>
      </c>
      <c r="M1577" s="35">
        <v>44169.488263888888</v>
      </c>
      <c r="N1577" s="37" t="s">
        <v>146</v>
      </c>
      <c r="O1577" s="37" t="s">
        <v>54</v>
      </c>
      <c r="P1577" s="145">
        <f t="shared" si="121"/>
        <v>1.7287847222251003</v>
      </c>
      <c r="Q1577" s="34">
        <f t="shared" si="120"/>
        <v>2250</v>
      </c>
      <c r="R1577" s="145">
        <f t="shared" si="122"/>
        <v>0.75947916666666659</v>
      </c>
      <c r="S1577" s="145">
        <f t="shared" si="123"/>
        <v>0.48826388888888889</v>
      </c>
      <c r="T1577" s="172" t="str">
        <f t="shared" si="124"/>
        <v>Lower Valued</v>
      </c>
    </row>
    <row r="1578" spans="1:20">
      <c r="A1578" s="35">
        <v>44167.759479166663</v>
      </c>
      <c r="B1578" s="36" t="s">
        <v>1159</v>
      </c>
      <c r="C1578" s="37" t="s">
        <v>1160</v>
      </c>
      <c r="D1578" s="37" t="s">
        <v>193</v>
      </c>
      <c r="E1578" s="37" t="s">
        <v>194</v>
      </c>
      <c r="F1578" s="37" t="s">
        <v>52</v>
      </c>
      <c r="G1578" s="37" t="s">
        <v>53</v>
      </c>
      <c r="H1578" s="37" t="s">
        <v>217</v>
      </c>
      <c r="I1578" s="38">
        <v>1</v>
      </c>
      <c r="J1578" s="38">
        <v>2150</v>
      </c>
      <c r="K1578" s="37" t="s">
        <v>42</v>
      </c>
      <c r="L1578" s="36" t="s">
        <v>1161</v>
      </c>
      <c r="M1578" s="35">
        <v>44169.488263888888</v>
      </c>
      <c r="N1578" s="37" t="s">
        <v>146</v>
      </c>
      <c r="O1578" s="37" t="s">
        <v>54</v>
      </c>
      <c r="P1578" s="145">
        <f t="shared" si="121"/>
        <v>1.7287847222251003</v>
      </c>
      <c r="Q1578" s="34">
        <f t="shared" si="120"/>
        <v>2150</v>
      </c>
      <c r="R1578" s="145">
        <f t="shared" si="122"/>
        <v>0.75947916666666659</v>
      </c>
      <c r="S1578" s="145">
        <f t="shared" si="123"/>
        <v>0.48826388888888889</v>
      </c>
      <c r="T1578" s="172" t="str">
        <f t="shared" si="124"/>
        <v>Lower Valued</v>
      </c>
    </row>
    <row r="1579" spans="1:20">
      <c r="A1579" s="35">
        <v>44167.759479166663</v>
      </c>
      <c r="B1579" s="36" t="s">
        <v>1159</v>
      </c>
      <c r="C1579" s="37" t="s">
        <v>1160</v>
      </c>
      <c r="D1579" s="37" t="s">
        <v>55</v>
      </c>
      <c r="E1579" s="37" t="s">
        <v>249</v>
      </c>
      <c r="F1579" s="37" t="s">
        <v>52</v>
      </c>
      <c r="G1579" s="37" t="s">
        <v>56</v>
      </c>
      <c r="H1579" s="37" t="s">
        <v>317</v>
      </c>
      <c r="I1579" s="38">
        <v>1</v>
      </c>
      <c r="J1579" s="38">
        <v>2300</v>
      </c>
      <c r="K1579" s="37" t="s">
        <v>42</v>
      </c>
      <c r="L1579" s="36" t="s">
        <v>1161</v>
      </c>
      <c r="M1579" s="35">
        <v>44169.488263888888</v>
      </c>
      <c r="N1579" s="37" t="s">
        <v>146</v>
      </c>
      <c r="O1579" s="37" t="s">
        <v>54</v>
      </c>
      <c r="P1579" s="145">
        <f t="shared" si="121"/>
        <v>1.7287847222251003</v>
      </c>
      <c r="Q1579" s="34">
        <f t="shared" si="120"/>
        <v>2300</v>
      </c>
      <c r="R1579" s="145">
        <f t="shared" si="122"/>
        <v>0.75947916666666659</v>
      </c>
      <c r="S1579" s="145">
        <f t="shared" si="123"/>
        <v>0.48826388888888889</v>
      </c>
      <c r="T1579" s="172" t="str">
        <f t="shared" si="124"/>
        <v>Lower Valued</v>
      </c>
    </row>
    <row r="1580" spans="1:20">
      <c r="A1580" s="35">
        <v>44167.759479166663</v>
      </c>
      <c r="B1580" s="36" t="s">
        <v>1159</v>
      </c>
      <c r="C1580" s="37" t="s">
        <v>1160</v>
      </c>
      <c r="D1580" s="37" t="s">
        <v>55</v>
      </c>
      <c r="E1580" s="37" t="s">
        <v>249</v>
      </c>
      <c r="F1580" s="37" t="s">
        <v>52</v>
      </c>
      <c r="G1580" s="37" t="s">
        <v>56</v>
      </c>
      <c r="H1580" s="37" t="s">
        <v>250</v>
      </c>
      <c r="I1580" s="38">
        <v>1</v>
      </c>
      <c r="J1580" s="38">
        <v>2200</v>
      </c>
      <c r="K1580" s="37" t="s">
        <v>42</v>
      </c>
      <c r="L1580" s="36" t="s">
        <v>1161</v>
      </c>
      <c r="M1580" s="35">
        <v>44169.488263888888</v>
      </c>
      <c r="N1580" s="37" t="s">
        <v>146</v>
      </c>
      <c r="O1580" s="37" t="s">
        <v>54</v>
      </c>
      <c r="P1580" s="145">
        <f t="shared" si="121"/>
        <v>1.7287847222251003</v>
      </c>
      <c r="Q1580" s="34">
        <f t="shared" si="120"/>
        <v>2200</v>
      </c>
      <c r="R1580" s="145">
        <f t="shared" si="122"/>
        <v>0.75947916666666659</v>
      </c>
      <c r="S1580" s="145">
        <f t="shared" si="123"/>
        <v>0.48826388888888889</v>
      </c>
      <c r="T1580" s="172" t="str">
        <f t="shared" si="124"/>
        <v>Lower Valued</v>
      </c>
    </row>
    <row r="1581" spans="1:20">
      <c r="A1581" s="35">
        <v>44168.578611111108</v>
      </c>
      <c r="B1581" s="36" t="s">
        <v>888</v>
      </c>
      <c r="C1581" s="37" t="s">
        <v>889</v>
      </c>
      <c r="D1581" s="37" t="s">
        <v>148</v>
      </c>
      <c r="E1581" s="37" t="s">
        <v>149</v>
      </c>
      <c r="F1581" s="37" t="s">
        <v>52</v>
      </c>
      <c r="G1581" s="37" t="s">
        <v>56</v>
      </c>
      <c r="H1581" s="37" t="s">
        <v>150</v>
      </c>
      <c r="I1581" s="38">
        <v>1</v>
      </c>
      <c r="J1581" s="38">
        <v>4150</v>
      </c>
      <c r="K1581" s="37" t="s">
        <v>42</v>
      </c>
      <c r="L1581" s="36" t="s">
        <v>882</v>
      </c>
      <c r="M1581" s="35">
        <v>44169.560439814813</v>
      </c>
      <c r="N1581" s="37" t="s">
        <v>146</v>
      </c>
      <c r="O1581" s="37" t="s">
        <v>147</v>
      </c>
      <c r="P1581" s="145">
        <f t="shared" si="121"/>
        <v>0.981828703705105</v>
      </c>
      <c r="Q1581" s="34">
        <f t="shared" si="120"/>
        <v>4150</v>
      </c>
      <c r="R1581" s="145">
        <f t="shared" si="122"/>
        <v>0.57861111111111108</v>
      </c>
      <c r="S1581" s="145">
        <f t="shared" si="123"/>
        <v>0.56043981481481475</v>
      </c>
      <c r="T1581" s="172" t="str">
        <f t="shared" si="124"/>
        <v>Lower Valued</v>
      </c>
    </row>
    <row r="1582" spans="1:20">
      <c r="A1582" s="35">
        <v>44168.578611111108</v>
      </c>
      <c r="B1582" s="36" t="s">
        <v>888</v>
      </c>
      <c r="C1582" s="37" t="s">
        <v>889</v>
      </c>
      <c r="D1582" s="37" t="s">
        <v>148</v>
      </c>
      <c r="E1582" s="37" t="s">
        <v>149</v>
      </c>
      <c r="F1582" s="37" t="s">
        <v>52</v>
      </c>
      <c r="G1582" s="37" t="s">
        <v>56</v>
      </c>
      <c r="H1582" s="37" t="s">
        <v>330</v>
      </c>
      <c r="I1582" s="38">
        <v>1</v>
      </c>
      <c r="J1582" s="38">
        <v>5700</v>
      </c>
      <c r="K1582" s="37" t="s">
        <v>42</v>
      </c>
      <c r="L1582" s="36" t="s">
        <v>882</v>
      </c>
      <c r="M1582" s="35">
        <v>44169.560439814813</v>
      </c>
      <c r="N1582" s="37" t="s">
        <v>146</v>
      </c>
      <c r="O1582" s="37" t="s">
        <v>147</v>
      </c>
      <c r="P1582" s="145">
        <f t="shared" si="121"/>
        <v>0.981828703705105</v>
      </c>
      <c r="Q1582" s="34">
        <f t="shared" si="120"/>
        <v>5700</v>
      </c>
      <c r="R1582" s="145">
        <f t="shared" si="122"/>
        <v>0.57861111111111108</v>
      </c>
      <c r="S1582" s="145">
        <f t="shared" si="123"/>
        <v>0.56043981481481475</v>
      </c>
      <c r="T1582" s="172" t="str">
        <f t="shared" si="124"/>
        <v>Lower Valued</v>
      </c>
    </row>
    <row r="1583" spans="1:20">
      <c r="A1583" s="35">
        <v>44168.745856481481</v>
      </c>
      <c r="B1583" s="36" t="s">
        <v>891</v>
      </c>
      <c r="C1583" s="37" t="s">
        <v>889</v>
      </c>
      <c r="D1583" s="37" t="s">
        <v>43</v>
      </c>
      <c r="E1583" s="37" t="s">
        <v>406</v>
      </c>
      <c r="F1583" s="37" t="s">
        <v>52</v>
      </c>
      <c r="G1583" s="37" t="s">
        <v>56</v>
      </c>
      <c r="H1583" s="37" t="s">
        <v>407</v>
      </c>
      <c r="I1583" s="38">
        <v>1</v>
      </c>
      <c r="J1583" s="38">
        <v>3100</v>
      </c>
      <c r="K1583" s="37" t="s">
        <v>42</v>
      </c>
      <c r="L1583" s="36" t="s">
        <v>882</v>
      </c>
      <c r="M1583" s="35">
        <v>44169.560439814813</v>
      </c>
      <c r="N1583" s="37" t="s">
        <v>146</v>
      </c>
      <c r="O1583" s="37" t="s">
        <v>147</v>
      </c>
      <c r="P1583" s="145">
        <f t="shared" si="121"/>
        <v>0.81458333333284827</v>
      </c>
      <c r="Q1583" s="34">
        <f t="shared" si="120"/>
        <v>3100</v>
      </c>
      <c r="R1583" s="145">
        <f t="shared" si="122"/>
        <v>0.74585648148148154</v>
      </c>
      <c r="S1583" s="145">
        <f t="shared" si="123"/>
        <v>0.56043981481481475</v>
      </c>
      <c r="T1583" s="172" t="str">
        <f t="shared" si="124"/>
        <v>Lower Valued</v>
      </c>
    </row>
    <row r="1584" spans="1:20">
      <c r="A1584" s="35">
        <v>44168.745856481481</v>
      </c>
      <c r="B1584" s="36" t="s">
        <v>891</v>
      </c>
      <c r="C1584" s="37" t="s">
        <v>889</v>
      </c>
      <c r="D1584" s="37" t="s">
        <v>154</v>
      </c>
      <c r="E1584" s="37" t="s">
        <v>292</v>
      </c>
      <c r="F1584" s="37" t="s">
        <v>52</v>
      </c>
      <c r="G1584" s="37" t="s">
        <v>53</v>
      </c>
      <c r="H1584" s="37" t="s">
        <v>361</v>
      </c>
      <c r="I1584" s="38">
        <v>1</v>
      </c>
      <c r="J1584" s="38">
        <v>2250</v>
      </c>
      <c r="K1584" s="37" t="s">
        <v>42</v>
      </c>
      <c r="L1584" s="36" t="s">
        <v>882</v>
      </c>
      <c r="M1584" s="35">
        <v>44169.560439814813</v>
      </c>
      <c r="N1584" s="37" t="s">
        <v>146</v>
      </c>
      <c r="O1584" s="37" t="s">
        <v>147</v>
      </c>
      <c r="P1584" s="145">
        <f t="shared" si="121"/>
        <v>0.81458333333284827</v>
      </c>
      <c r="Q1584" s="34">
        <f t="shared" si="120"/>
        <v>2250</v>
      </c>
      <c r="R1584" s="145">
        <f t="shared" si="122"/>
        <v>0.74585648148148154</v>
      </c>
      <c r="S1584" s="145">
        <f t="shared" si="123"/>
        <v>0.56043981481481475</v>
      </c>
      <c r="T1584" s="172" t="str">
        <f t="shared" si="124"/>
        <v>Lower Valued</v>
      </c>
    </row>
    <row r="1585" spans="1:20">
      <c r="A1585" s="35">
        <v>44168.745856481481</v>
      </c>
      <c r="B1585" s="36" t="s">
        <v>891</v>
      </c>
      <c r="C1585" s="37" t="s">
        <v>889</v>
      </c>
      <c r="D1585" s="37" t="s">
        <v>154</v>
      </c>
      <c r="E1585" s="37" t="s">
        <v>292</v>
      </c>
      <c r="F1585" s="37" t="s">
        <v>52</v>
      </c>
      <c r="G1585" s="37" t="s">
        <v>53</v>
      </c>
      <c r="H1585" s="37" t="s">
        <v>293</v>
      </c>
      <c r="I1585" s="38">
        <v>1</v>
      </c>
      <c r="J1585" s="38">
        <v>2450</v>
      </c>
      <c r="K1585" s="37" t="s">
        <v>42</v>
      </c>
      <c r="L1585" s="36" t="s">
        <v>882</v>
      </c>
      <c r="M1585" s="35">
        <v>44169.560439814813</v>
      </c>
      <c r="N1585" s="37" t="s">
        <v>146</v>
      </c>
      <c r="O1585" s="37" t="s">
        <v>147</v>
      </c>
      <c r="P1585" s="145">
        <f t="shared" si="121"/>
        <v>0.81458333333284827</v>
      </c>
      <c r="Q1585" s="34">
        <f t="shared" si="120"/>
        <v>2450</v>
      </c>
      <c r="R1585" s="145">
        <f t="shared" si="122"/>
        <v>0.74585648148148154</v>
      </c>
      <c r="S1585" s="145">
        <f t="shared" si="123"/>
        <v>0.56043981481481475</v>
      </c>
      <c r="T1585" s="172" t="str">
        <f t="shared" si="124"/>
        <v>Lower Valued</v>
      </c>
    </row>
    <row r="1586" spans="1:20">
      <c r="A1586" s="35">
        <v>44168.714606481481</v>
      </c>
      <c r="B1586" s="36" t="s">
        <v>558</v>
      </c>
      <c r="C1586" s="37" t="s">
        <v>368</v>
      </c>
      <c r="D1586" s="37" t="s">
        <v>193</v>
      </c>
      <c r="E1586" s="37" t="s">
        <v>194</v>
      </c>
      <c r="F1586" s="37" t="s">
        <v>52</v>
      </c>
      <c r="G1586" s="37" t="s">
        <v>53</v>
      </c>
      <c r="H1586" s="37" t="s">
        <v>197</v>
      </c>
      <c r="I1586" s="38">
        <v>50</v>
      </c>
      <c r="J1586" s="38">
        <v>2250</v>
      </c>
      <c r="K1586" s="37" t="s">
        <v>42</v>
      </c>
      <c r="L1586" s="36" t="s">
        <v>556</v>
      </c>
      <c r="M1586" s="35">
        <v>44169.694930555554</v>
      </c>
      <c r="N1586" s="37" t="s">
        <v>295</v>
      </c>
      <c r="O1586" s="37" t="s">
        <v>147</v>
      </c>
      <c r="P1586" s="145">
        <f t="shared" si="121"/>
        <v>0.98032407407299615</v>
      </c>
      <c r="Q1586" s="34">
        <f t="shared" si="120"/>
        <v>112500</v>
      </c>
      <c r="R1586" s="145">
        <f t="shared" si="122"/>
        <v>0.71460648148148154</v>
      </c>
      <c r="S1586" s="145">
        <f t="shared" si="123"/>
        <v>0.69493055555555561</v>
      </c>
      <c r="T1586" s="172" t="str">
        <f t="shared" si="124"/>
        <v>High Valued</v>
      </c>
    </row>
    <row r="1587" spans="1:20">
      <c r="A1587" s="35">
        <v>44168.714618055557</v>
      </c>
      <c r="B1587" s="36" t="s">
        <v>558</v>
      </c>
      <c r="C1587" s="37" t="s">
        <v>368</v>
      </c>
      <c r="D1587" s="37" t="s">
        <v>55</v>
      </c>
      <c r="E1587" s="37" t="s">
        <v>249</v>
      </c>
      <c r="F1587" s="37" t="s">
        <v>52</v>
      </c>
      <c r="G1587" s="37" t="s">
        <v>56</v>
      </c>
      <c r="H1587" s="37" t="s">
        <v>58</v>
      </c>
      <c r="I1587" s="38">
        <v>2</v>
      </c>
      <c r="J1587" s="38">
        <v>2700</v>
      </c>
      <c r="K1587" s="37" t="s">
        <v>42</v>
      </c>
      <c r="L1587" s="36" t="s">
        <v>556</v>
      </c>
      <c r="M1587" s="35">
        <v>44169.694930555554</v>
      </c>
      <c r="N1587" s="37" t="s">
        <v>295</v>
      </c>
      <c r="O1587" s="37" t="s">
        <v>147</v>
      </c>
      <c r="P1587" s="145">
        <f t="shared" si="121"/>
        <v>0.9803124999962165</v>
      </c>
      <c r="Q1587" s="34">
        <f t="shared" si="120"/>
        <v>5400</v>
      </c>
      <c r="R1587" s="145">
        <f t="shared" si="122"/>
        <v>0.71461805555555558</v>
      </c>
      <c r="S1587" s="145">
        <f t="shared" si="123"/>
        <v>0.69493055555555561</v>
      </c>
      <c r="T1587" s="172" t="str">
        <f t="shared" si="124"/>
        <v>Lower Valued</v>
      </c>
    </row>
    <row r="1588" spans="1:20">
      <c r="A1588" s="35">
        <v>44168.639999999999</v>
      </c>
      <c r="B1588" s="36" t="s">
        <v>325</v>
      </c>
      <c r="C1588" s="37" t="s">
        <v>326</v>
      </c>
      <c r="D1588" s="37" t="s">
        <v>193</v>
      </c>
      <c r="E1588" s="37" t="s">
        <v>194</v>
      </c>
      <c r="F1588" s="37" t="s">
        <v>52</v>
      </c>
      <c r="G1588" s="37" t="s">
        <v>53</v>
      </c>
      <c r="H1588" s="37" t="s">
        <v>197</v>
      </c>
      <c r="I1588" s="38">
        <v>1</v>
      </c>
      <c r="J1588" s="38">
        <v>2250</v>
      </c>
      <c r="K1588" s="37" t="s">
        <v>42</v>
      </c>
      <c r="L1588" s="36" t="s">
        <v>319</v>
      </c>
      <c r="M1588" s="35">
        <v>44169.855416666665</v>
      </c>
      <c r="N1588" s="37" t="s">
        <v>146</v>
      </c>
      <c r="O1588" s="37" t="s">
        <v>147</v>
      </c>
      <c r="P1588" s="145">
        <f t="shared" si="121"/>
        <v>1.2154166666659876</v>
      </c>
      <c r="Q1588" s="34">
        <f t="shared" si="120"/>
        <v>2250</v>
      </c>
      <c r="R1588" s="145">
        <f t="shared" si="122"/>
        <v>0.64</v>
      </c>
      <c r="S1588" s="145">
        <f t="shared" si="123"/>
        <v>0.85541666666666671</v>
      </c>
      <c r="T1588" s="172" t="str">
        <f t="shared" si="124"/>
        <v>Lower Valued</v>
      </c>
    </row>
    <row r="1589" spans="1:20">
      <c r="A1589" s="35">
        <v>44168.639999999999</v>
      </c>
      <c r="B1589" s="36" t="s">
        <v>325</v>
      </c>
      <c r="C1589" s="37" t="s">
        <v>326</v>
      </c>
      <c r="D1589" s="37" t="s">
        <v>55</v>
      </c>
      <c r="E1589" s="37" t="s">
        <v>249</v>
      </c>
      <c r="F1589" s="37" t="s">
        <v>52</v>
      </c>
      <c r="G1589" s="37" t="s">
        <v>56</v>
      </c>
      <c r="H1589" s="37" t="s">
        <v>317</v>
      </c>
      <c r="I1589" s="38">
        <v>1</v>
      </c>
      <c r="J1589" s="38">
        <v>2300</v>
      </c>
      <c r="K1589" s="37" t="s">
        <v>42</v>
      </c>
      <c r="L1589" s="36" t="s">
        <v>319</v>
      </c>
      <c r="M1589" s="35">
        <v>44169.855416666665</v>
      </c>
      <c r="N1589" s="37" t="s">
        <v>146</v>
      </c>
      <c r="O1589" s="37" t="s">
        <v>147</v>
      </c>
      <c r="P1589" s="145">
        <f t="shared" si="121"/>
        <v>1.2154166666659876</v>
      </c>
      <c r="Q1589" s="34">
        <f t="shared" si="120"/>
        <v>2300</v>
      </c>
      <c r="R1589" s="145">
        <f t="shared" si="122"/>
        <v>0.64</v>
      </c>
      <c r="S1589" s="145">
        <f t="shared" si="123"/>
        <v>0.85541666666666671</v>
      </c>
      <c r="T1589" s="172" t="str">
        <f t="shared" si="124"/>
        <v>Lower Valued</v>
      </c>
    </row>
    <row r="1590" spans="1:20">
      <c r="A1590" s="35">
        <v>44169.692939814813</v>
      </c>
      <c r="B1590" s="36" t="s">
        <v>632</v>
      </c>
      <c r="C1590" s="37" t="s">
        <v>633</v>
      </c>
      <c r="D1590" s="37" t="s">
        <v>154</v>
      </c>
      <c r="E1590" s="37" t="s">
        <v>155</v>
      </c>
      <c r="F1590" s="37" t="s">
        <v>52</v>
      </c>
      <c r="G1590" s="37" t="s">
        <v>53</v>
      </c>
      <c r="H1590" s="37" t="s">
        <v>156</v>
      </c>
      <c r="I1590" s="38">
        <v>2</v>
      </c>
      <c r="J1590" s="38">
        <v>2450</v>
      </c>
      <c r="K1590" s="37" t="s">
        <v>42</v>
      </c>
      <c r="L1590" s="36" t="s">
        <v>634</v>
      </c>
      <c r="M1590" s="35">
        <v>44170.443043981482</v>
      </c>
      <c r="N1590" s="37" t="s">
        <v>146</v>
      </c>
      <c r="O1590" s="37" t="s">
        <v>147</v>
      </c>
      <c r="P1590" s="145">
        <f t="shared" si="121"/>
        <v>0.750104166669189</v>
      </c>
      <c r="Q1590" s="34">
        <f t="shared" si="120"/>
        <v>4900</v>
      </c>
      <c r="R1590" s="145">
        <f t="shared" si="122"/>
        <v>0.69293981481481481</v>
      </c>
      <c r="S1590" s="145">
        <f t="shared" si="123"/>
        <v>0.4430439814814815</v>
      </c>
      <c r="T1590" s="172" t="str">
        <f t="shared" si="124"/>
        <v>Lower Valued</v>
      </c>
    </row>
    <row r="1591" spans="1:20">
      <c r="A1591" s="35">
        <v>44169.692939814813</v>
      </c>
      <c r="B1591" s="36" t="s">
        <v>632</v>
      </c>
      <c r="C1591" s="37" t="s">
        <v>633</v>
      </c>
      <c r="D1591" s="37" t="s">
        <v>154</v>
      </c>
      <c r="E1591" s="37" t="s">
        <v>155</v>
      </c>
      <c r="F1591" s="37" t="s">
        <v>52</v>
      </c>
      <c r="G1591" s="37" t="s">
        <v>53</v>
      </c>
      <c r="H1591" s="37" t="s">
        <v>262</v>
      </c>
      <c r="I1591" s="38">
        <v>1</v>
      </c>
      <c r="J1591" s="38">
        <v>2200</v>
      </c>
      <c r="K1591" s="37" t="s">
        <v>42</v>
      </c>
      <c r="L1591" s="36" t="s">
        <v>634</v>
      </c>
      <c r="M1591" s="35">
        <v>44170.443043981482</v>
      </c>
      <c r="N1591" s="37" t="s">
        <v>146</v>
      </c>
      <c r="O1591" s="37" t="s">
        <v>147</v>
      </c>
      <c r="P1591" s="145">
        <f t="shared" si="121"/>
        <v>0.750104166669189</v>
      </c>
      <c r="Q1591" s="34">
        <f t="shared" si="120"/>
        <v>2200</v>
      </c>
      <c r="R1591" s="145">
        <f t="shared" si="122"/>
        <v>0.69293981481481481</v>
      </c>
      <c r="S1591" s="145">
        <f t="shared" si="123"/>
        <v>0.4430439814814815</v>
      </c>
      <c r="T1591" s="172" t="str">
        <f t="shared" si="124"/>
        <v>Lower Valued</v>
      </c>
    </row>
    <row r="1592" spans="1:20">
      <c r="A1592" s="35">
        <v>44169.478888888887</v>
      </c>
      <c r="B1592" s="36" t="s">
        <v>1096</v>
      </c>
      <c r="C1592" s="37" t="s">
        <v>1097</v>
      </c>
      <c r="D1592" s="37" t="s">
        <v>154</v>
      </c>
      <c r="E1592" s="37" t="s">
        <v>292</v>
      </c>
      <c r="F1592" s="37" t="s">
        <v>52</v>
      </c>
      <c r="G1592" s="37" t="s">
        <v>53</v>
      </c>
      <c r="H1592" s="37" t="s">
        <v>293</v>
      </c>
      <c r="I1592" s="38">
        <v>2</v>
      </c>
      <c r="J1592" s="38">
        <v>2450</v>
      </c>
      <c r="K1592" s="37" t="s">
        <v>42</v>
      </c>
      <c r="L1592" s="36" t="s">
        <v>1098</v>
      </c>
      <c r="M1592" s="35">
        <v>44170.516539351855</v>
      </c>
      <c r="N1592" s="37" t="s">
        <v>295</v>
      </c>
      <c r="O1592" s="37" t="s">
        <v>147</v>
      </c>
      <c r="P1592" s="145">
        <f t="shared" si="121"/>
        <v>1.0376504629675765</v>
      </c>
      <c r="Q1592" s="34">
        <f t="shared" si="120"/>
        <v>4900</v>
      </c>
      <c r="R1592" s="145">
        <f t="shared" si="122"/>
        <v>0.47888888888888892</v>
      </c>
      <c r="S1592" s="145">
        <f t="shared" si="123"/>
        <v>0.51653935185185185</v>
      </c>
      <c r="T1592" s="172" t="str">
        <f t="shared" si="124"/>
        <v>Lower Valued</v>
      </c>
    </row>
    <row r="1593" spans="1:20">
      <c r="A1593" s="35">
        <v>44169.478888888887</v>
      </c>
      <c r="B1593" s="36" t="s">
        <v>1096</v>
      </c>
      <c r="C1593" s="37" t="s">
        <v>1097</v>
      </c>
      <c r="D1593" s="37" t="s">
        <v>154</v>
      </c>
      <c r="E1593" s="37" t="s">
        <v>292</v>
      </c>
      <c r="F1593" s="37" t="s">
        <v>52</v>
      </c>
      <c r="G1593" s="37" t="s">
        <v>53</v>
      </c>
      <c r="H1593" s="37" t="s">
        <v>361</v>
      </c>
      <c r="I1593" s="38">
        <v>2</v>
      </c>
      <c r="J1593" s="38">
        <v>2250</v>
      </c>
      <c r="K1593" s="37" t="s">
        <v>42</v>
      </c>
      <c r="L1593" s="36" t="s">
        <v>1098</v>
      </c>
      <c r="M1593" s="35">
        <v>44170.516539351855</v>
      </c>
      <c r="N1593" s="37" t="s">
        <v>295</v>
      </c>
      <c r="O1593" s="37" t="s">
        <v>147</v>
      </c>
      <c r="P1593" s="145">
        <f t="shared" si="121"/>
        <v>1.0376504629675765</v>
      </c>
      <c r="Q1593" s="34">
        <f t="shared" si="120"/>
        <v>4500</v>
      </c>
      <c r="R1593" s="145">
        <f t="shared" si="122"/>
        <v>0.47888888888888892</v>
      </c>
      <c r="S1593" s="145">
        <f t="shared" si="123"/>
        <v>0.51653935185185185</v>
      </c>
      <c r="T1593" s="172" t="str">
        <f t="shared" si="124"/>
        <v>Lower Valued</v>
      </c>
    </row>
    <row r="1594" spans="1:20">
      <c r="A1594" s="35">
        <v>44169.478888888887</v>
      </c>
      <c r="B1594" s="36" t="s">
        <v>1096</v>
      </c>
      <c r="C1594" s="37" t="s">
        <v>1097</v>
      </c>
      <c r="D1594" s="37" t="s">
        <v>154</v>
      </c>
      <c r="E1594" s="37" t="s">
        <v>155</v>
      </c>
      <c r="F1594" s="37" t="s">
        <v>52</v>
      </c>
      <c r="G1594" s="37" t="s">
        <v>53</v>
      </c>
      <c r="H1594" s="37" t="s">
        <v>262</v>
      </c>
      <c r="I1594" s="38">
        <v>2</v>
      </c>
      <c r="J1594" s="38">
        <v>2200</v>
      </c>
      <c r="K1594" s="37" t="s">
        <v>42</v>
      </c>
      <c r="L1594" s="36" t="s">
        <v>1098</v>
      </c>
      <c r="M1594" s="35">
        <v>44170.516539351855</v>
      </c>
      <c r="N1594" s="37" t="s">
        <v>295</v>
      </c>
      <c r="O1594" s="37" t="s">
        <v>147</v>
      </c>
      <c r="P1594" s="145">
        <f t="shared" si="121"/>
        <v>1.0376504629675765</v>
      </c>
      <c r="Q1594" s="34">
        <f t="shared" si="120"/>
        <v>4400</v>
      </c>
      <c r="R1594" s="145">
        <f t="shared" si="122"/>
        <v>0.47888888888888892</v>
      </c>
      <c r="S1594" s="145">
        <f t="shared" si="123"/>
        <v>0.51653935185185185</v>
      </c>
      <c r="T1594" s="172" t="str">
        <f t="shared" si="124"/>
        <v>Lower Valued</v>
      </c>
    </row>
    <row r="1595" spans="1:20">
      <c r="A1595" s="35">
        <v>44169.478888888887</v>
      </c>
      <c r="B1595" s="36" t="s">
        <v>1096</v>
      </c>
      <c r="C1595" s="37" t="s">
        <v>1097</v>
      </c>
      <c r="D1595" s="37" t="s">
        <v>154</v>
      </c>
      <c r="E1595" s="37" t="s">
        <v>155</v>
      </c>
      <c r="F1595" s="37" t="s">
        <v>52</v>
      </c>
      <c r="G1595" s="37" t="s">
        <v>53</v>
      </c>
      <c r="H1595" s="37" t="s">
        <v>156</v>
      </c>
      <c r="I1595" s="38">
        <v>2</v>
      </c>
      <c r="J1595" s="38">
        <v>2450</v>
      </c>
      <c r="K1595" s="37" t="s">
        <v>42</v>
      </c>
      <c r="L1595" s="36" t="s">
        <v>1098</v>
      </c>
      <c r="M1595" s="35">
        <v>44170.516539351855</v>
      </c>
      <c r="N1595" s="37" t="s">
        <v>295</v>
      </c>
      <c r="O1595" s="37" t="s">
        <v>147</v>
      </c>
      <c r="P1595" s="145">
        <f t="shared" si="121"/>
        <v>1.0376504629675765</v>
      </c>
      <c r="Q1595" s="34">
        <f t="shared" si="120"/>
        <v>4900</v>
      </c>
      <c r="R1595" s="145">
        <f t="shared" si="122"/>
        <v>0.47888888888888892</v>
      </c>
      <c r="S1595" s="145">
        <f t="shared" si="123"/>
        <v>0.51653935185185185</v>
      </c>
      <c r="T1595" s="172" t="str">
        <f t="shared" si="124"/>
        <v>Lower Valued</v>
      </c>
    </row>
    <row r="1596" spans="1:20">
      <c r="A1596" s="35">
        <v>44169.478888888887</v>
      </c>
      <c r="B1596" s="36" t="s">
        <v>1096</v>
      </c>
      <c r="C1596" s="37" t="s">
        <v>1097</v>
      </c>
      <c r="D1596" s="37" t="s">
        <v>154</v>
      </c>
      <c r="E1596" s="37" t="s">
        <v>297</v>
      </c>
      <c r="F1596" s="37" t="s">
        <v>52</v>
      </c>
      <c r="G1596" s="37" t="s">
        <v>56</v>
      </c>
      <c r="H1596" s="37" t="s">
        <v>298</v>
      </c>
      <c r="I1596" s="38">
        <v>1</v>
      </c>
      <c r="J1596" s="38">
        <v>0</v>
      </c>
      <c r="K1596" s="37" t="s">
        <v>42</v>
      </c>
      <c r="L1596" s="36" t="s">
        <v>1098</v>
      </c>
      <c r="M1596" s="35">
        <v>44170.516539351855</v>
      </c>
      <c r="N1596" s="37" t="s">
        <v>295</v>
      </c>
      <c r="O1596" s="37" t="s">
        <v>147</v>
      </c>
      <c r="P1596" s="145">
        <f t="shared" si="121"/>
        <v>1.0376504629675765</v>
      </c>
      <c r="Q1596" s="34">
        <f t="shared" si="120"/>
        <v>0</v>
      </c>
      <c r="R1596" s="145">
        <f t="shared" si="122"/>
        <v>0.47888888888888892</v>
      </c>
      <c r="S1596" s="145">
        <f t="shared" si="123"/>
        <v>0.51653935185185185</v>
      </c>
      <c r="T1596" s="172" t="str">
        <f t="shared" si="124"/>
        <v>Lower Valued</v>
      </c>
    </row>
    <row r="1597" spans="1:20">
      <c r="A1597" s="35">
        <v>44169.478900462964</v>
      </c>
      <c r="B1597" s="36" t="s">
        <v>1096</v>
      </c>
      <c r="C1597" s="37" t="s">
        <v>1097</v>
      </c>
      <c r="D1597" s="37" t="s">
        <v>193</v>
      </c>
      <c r="E1597" s="37" t="s">
        <v>194</v>
      </c>
      <c r="F1597" s="37" t="s">
        <v>52</v>
      </c>
      <c r="G1597" s="37" t="s">
        <v>53</v>
      </c>
      <c r="H1597" s="37" t="s">
        <v>197</v>
      </c>
      <c r="I1597" s="38">
        <v>2</v>
      </c>
      <c r="J1597" s="38">
        <v>2250</v>
      </c>
      <c r="K1597" s="37" t="s">
        <v>42</v>
      </c>
      <c r="L1597" s="36" t="s">
        <v>1098</v>
      </c>
      <c r="M1597" s="35">
        <v>44170.516539351855</v>
      </c>
      <c r="N1597" s="37" t="s">
        <v>295</v>
      </c>
      <c r="O1597" s="37" t="s">
        <v>147</v>
      </c>
      <c r="P1597" s="145">
        <f t="shared" si="121"/>
        <v>1.0376388888907968</v>
      </c>
      <c r="Q1597" s="34">
        <f t="shared" si="120"/>
        <v>4500</v>
      </c>
      <c r="R1597" s="145">
        <f t="shared" si="122"/>
        <v>0.47890046296296296</v>
      </c>
      <c r="S1597" s="145">
        <f t="shared" si="123"/>
        <v>0.51653935185185185</v>
      </c>
      <c r="T1597" s="172" t="str">
        <f t="shared" si="124"/>
        <v>Lower Valued</v>
      </c>
    </row>
    <row r="1598" spans="1:20">
      <c r="A1598" s="35">
        <v>44169.4925</v>
      </c>
      <c r="B1598" s="36" t="s">
        <v>1099</v>
      </c>
      <c r="C1598" s="37" t="s">
        <v>1097</v>
      </c>
      <c r="D1598" s="37" t="s">
        <v>193</v>
      </c>
      <c r="E1598" s="37" t="s">
        <v>194</v>
      </c>
      <c r="F1598" s="37" t="s">
        <v>52</v>
      </c>
      <c r="G1598" s="37" t="s">
        <v>53</v>
      </c>
      <c r="H1598" s="37" t="s">
        <v>195</v>
      </c>
      <c r="I1598" s="38">
        <v>2</v>
      </c>
      <c r="J1598" s="38">
        <v>2150</v>
      </c>
      <c r="K1598" s="37" t="s">
        <v>42</v>
      </c>
      <c r="L1598" s="36" t="s">
        <v>1098</v>
      </c>
      <c r="M1598" s="35">
        <v>44170.516539351855</v>
      </c>
      <c r="N1598" s="37" t="s">
        <v>295</v>
      </c>
      <c r="O1598" s="37" t="s">
        <v>147</v>
      </c>
      <c r="P1598" s="145">
        <f t="shared" si="121"/>
        <v>1.0240393518542987</v>
      </c>
      <c r="Q1598" s="34">
        <f t="shared" si="120"/>
        <v>4300</v>
      </c>
      <c r="R1598" s="145">
        <f t="shared" si="122"/>
        <v>0.49249999999999999</v>
      </c>
      <c r="S1598" s="145">
        <f t="shared" si="123"/>
        <v>0.51653935185185185</v>
      </c>
      <c r="T1598" s="172" t="str">
        <f t="shared" si="124"/>
        <v>Lower Valued</v>
      </c>
    </row>
    <row r="1599" spans="1:20">
      <c r="A1599" s="35">
        <v>44169.494432870371</v>
      </c>
      <c r="B1599" s="36" t="s">
        <v>871</v>
      </c>
      <c r="C1599" s="37" t="s">
        <v>872</v>
      </c>
      <c r="D1599" s="37" t="s">
        <v>60</v>
      </c>
      <c r="E1599" s="37" t="s">
        <v>73</v>
      </c>
      <c r="F1599" s="37" t="s">
        <v>52</v>
      </c>
      <c r="G1599" s="37" t="s">
        <v>56</v>
      </c>
      <c r="H1599" s="37" t="s">
        <v>175</v>
      </c>
      <c r="I1599" s="38">
        <v>2</v>
      </c>
      <c r="J1599" s="38">
        <v>3150</v>
      </c>
      <c r="K1599" s="37" t="s">
        <v>42</v>
      </c>
      <c r="L1599" s="36" t="s">
        <v>873</v>
      </c>
      <c r="M1599" s="35">
        <v>44170.525601851848</v>
      </c>
      <c r="N1599" s="37" t="s">
        <v>295</v>
      </c>
      <c r="O1599" s="37" t="s">
        <v>147</v>
      </c>
      <c r="P1599" s="145">
        <f t="shared" si="121"/>
        <v>1.0311689814770943</v>
      </c>
      <c r="Q1599" s="34">
        <f t="shared" si="120"/>
        <v>6300</v>
      </c>
      <c r="R1599" s="145">
        <f t="shared" si="122"/>
        <v>0.49443287037037037</v>
      </c>
      <c r="S1599" s="145">
        <f t="shared" si="123"/>
        <v>0.52560185185185182</v>
      </c>
      <c r="T1599" s="172" t="str">
        <f t="shared" si="124"/>
        <v>Lower Valued</v>
      </c>
    </row>
    <row r="1600" spans="1:20">
      <c r="A1600" s="35">
        <v>44169.494432870371</v>
      </c>
      <c r="B1600" s="36" t="s">
        <v>871</v>
      </c>
      <c r="C1600" s="37" t="s">
        <v>872</v>
      </c>
      <c r="D1600" s="37" t="s">
        <v>193</v>
      </c>
      <c r="E1600" s="37" t="s">
        <v>194</v>
      </c>
      <c r="F1600" s="37" t="s">
        <v>52</v>
      </c>
      <c r="G1600" s="37" t="s">
        <v>53</v>
      </c>
      <c r="H1600" s="37" t="s">
        <v>305</v>
      </c>
      <c r="I1600" s="38">
        <v>2</v>
      </c>
      <c r="J1600" s="38">
        <v>2350</v>
      </c>
      <c r="K1600" s="37" t="s">
        <v>42</v>
      </c>
      <c r="L1600" s="36" t="s">
        <v>873</v>
      </c>
      <c r="M1600" s="35">
        <v>44170.525601851848</v>
      </c>
      <c r="N1600" s="37" t="s">
        <v>295</v>
      </c>
      <c r="O1600" s="37" t="s">
        <v>147</v>
      </c>
      <c r="P1600" s="145">
        <f t="shared" si="121"/>
        <v>1.0311689814770943</v>
      </c>
      <c r="Q1600" s="34">
        <f t="shared" si="120"/>
        <v>4700</v>
      </c>
      <c r="R1600" s="145">
        <f t="shared" si="122"/>
        <v>0.49443287037037037</v>
      </c>
      <c r="S1600" s="145">
        <f t="shared" si="123"/>
        <v>0.52560185185185182</v>
      </c>
      <c r="T1600" s="172" t="str">
        <f t="shared" si="124"/>
        <v>Lower Valued</v>
      </c>
    </row>
    <row r="1601" spans="1:20">
      <c r="A1601" s="35">
        <v>44168.755335648151</v>
      </c>
      <c r="B1601" s="36" t="s">
        <v>290</v>
      </c>
      <c r="C1601" s="37" t="s">
        <v>291</v>
      </c>
      <c r="D1601" s="37" t="s">
        <v>154</v>
      </c>
      <c r="E1601" s="37" t="s">
        <v>292</v>
      </c>
      <c r="F1601" s="37" t="s">
        <v>52</v>
      </c>
      <c r="G1601" s="37" t="s">
        <v>53</v>
      </c>
      <c r="H1601" s="37" t="s">
        <v>293</v>
      </c>
      <c r="I1601" s="38">
        <v>5</v>
      </c>
      <c r="J1601" s="38">
        <v>2450</v>
      </c>
      <c r="K1601" s="37" t="s">
        <v>42</v>
      </c>
      <c r="L1601" s="36" t="s">
        <v>294</v>
      </c>
      <c r="M1601" s="35">
        <v>44170.53665509259</v>
      </c>
      <c r="N1601" s="37" t="s">
        <v>295</v>
      </c>
      <c r="O1601" s="37" t="s">
        <v>147</v>
      </c>
      <c r="P1601" s="145">
        <f t="shared" si="121"/>
        <v>1.78131944443885</v>
      </c>
      <c r="Q1601" s="34">
        <f t="shared" si="120"/>
        <v>12250</v>
      </c>
      <c r="R1601" s="145">
        <f t="shared" si="122"/>
        <v>0.75533564814814813</v>
      </c>
      <c r="S1601" s="145">
        <f t="shared" si="123"/>
        <v>0.53665509259259259</v>
      </c>
      <c r="T1601" s="172" t="str">
        <f t="shared" si="124"/>
        <v>High Valued</v>
      </c>
    </row>
    <row r="1602" spans="1:20">
      <c r="A1602" s="35">
        <v>44168.755335648151</v>
      </c>
      <c r="B1602" s="36" t="s">
        <v>290</v>
      </c>
      <c r="C1602" s="37" t="s">
        <v>291</v>
      </c>
      <c r="D1602" s="37" t="s">
        <v>154</v>
      </c>
      <c r="E1602" s="37" t="s">
        <v>292</v>
      </c>
      <c r="F1602" s="37" t="s">
        <v>52</v>
      </c>
      <c r="G1602" s="37" t="s">
        <v>53</v>
      </c>
      <c r="H1602" s="37" t="s">
        <v>296</v>
      </c>
      <c r="I1602" s="38">
        <v>2</v>
      </c>
      <c r="J1602" s="38">
        <v>3500</v>
      </c>
      <c r="K1602" s="37" t="s">
        <v>42</v>
      </c>
      <c r="L1602" s="36" t="s">
        <v>294</v>
      </c>
      <c r="M1602" s="35">
        <v>44170.53665509259</v>
      </c>
      <c r="N1602" s="37" t="s">
        <v>295</v>
      </c>
      <c r="O1602" s="37" t="s">
        <v>147</v>
      </c>
      <c r="P1602" s="145">
        <f t="shared" si="121"/>
        <v>1.78131944443885</v>
      </c>
      <c r="Q1602" s="34">
        <f t="shared" ref="Q1602:Q1665" si="125">J1602*I1602</f>
        <v>7000</v>
      </c>
      <c r="R1602" s="145">
        <f t="shared" si="122"/>
        <v>0.75533564814814813</v>
      </c>
      <c r="S1602" s="145">
        <f t="shared" si="123"/>
        <v>0.53665509259259259</v>
      </c>
      <c r="T1602" s="172" t="str">
        <f t="shared" si="124"/>
        <v>Lower Valued</v>
      </c>
    </row>
    <row r="1603" spans="1:20">
      <c r="A1603" s="35">
        <v>44168.755335648151</v>
      </c>
      <c r="B1603" s="36" t="s">
        <v>290</v>
      </c>
      <c r="C1603" s="37" t="s">
        <v>291</v>
      </c>
      <c r="D1603" s="37" t="s">
        <v>154</v>
      </c>
      <c r="E1603" s="37" t="s">
        <v>155</v>
      </c>
      <c r="F1603" s="37" t="s">
        <v>52</v>
      </c>
      <c r="G1603" s="37" t="s">
        <v>53</v>
      </c>
      <c r="H1603" s="37" t="s">
        <v>262</v>
      </c>
      <c r="I1603" s="38">
        <v>2</v>
      </c>
      <c r="J1603" s="38">
        <v>2200</v>
      </c>
      <c r="K1603" s="37" t="s">
        <v>42</v>
      </c>
      <c r="L1603" s="36" t="s">
        <v>294</v>
      </c>
      <c r="M1603" s="35">
        <v>44170.53665509259</v>
      </c>
      <c r="N1603" s="37" t="s">
        <v>295</v>
      </c>
      <c r="O1603" s="37" t="s">
        <v>147</v>
      </c>
      <c r="P1603" s="145">
        <f t="shared" ref="P1603:P1666" si="126">IF(M1603="","00:00:00",M1603-A1603)</f>
        <v>1.78131944443885</v>
      </c>
      <c r="Q1603" s="34">
        <f t="shared" si="125"/>
        <v>4400</v>
      </c>
      <c r="R1603" s="145">
        <f t="shared" ref="R1603:R1666" si="127">TIMEVALUE(TEXT(A1603,"HH:MM:SS"))</f>
        <v>0.75533564814814813</v>
      </c>
      <c r="S1603" s="145">
        <f t="shared" ref="S1603:S1666" si="128">IF(M1603="","-",TIMEVALUE(TEXT(M1603,"HH:MM:SS")))</f>
        <v>0.53665509259259259</v>
      </c>
      <c r="T1603" s="172" t="str">
        <f t="shared" ref="T1603:T1666" si="129">IF(Q1603 &gt; 10000, "High Valued", "Lower Valued")</f>
        <v>Lower Valued</v>
      </c>
    </row>
    <row r="1604" spans="1:20">
      <c r="A1604" s="35">
        <v>44168.755335648151</v>
      </c>
      <c r="B1604" s="36" t="s">
        <v>290</v>
      </c>
      <c r="C1604" s="37" t="s">
        <v>291</v>
      </c>
      <c r="D1604" s="37" t="s">
        <v>154</v>
      </c>
      <c r="E1604" s="37" t="s">
        <v>155</v>
      </c>
      <c r="F1604" s="37" t="s">
        <v>52</v>
      </c>
      <c r="G1604" s="37" t="s">
        <v>53</v>
      </c>
      <c r="H1604" s="37" t="s">
        <v>156</v>
      </c>
      <c r="I1604" s="38">
        <v>2</v>
      </c>
      <c r="J1604" s="38">
        <v>2450</v>
      </c>
      <c r="K1604" s="37" t="s">
        <v>42</v>
      </c>
      <c r="L1604" s="36" t="s">
        <v>294</v>
      </c>
      <c r="M1604" s="35">
        <v>44170.53665509259</v>
      </c>
      <c r="N1604" s="37" t="s">
        <v>295</v>
      </c>
      <c r="O1604" s="37" t="s">
        <v>147</v>
      </c>
      <c r="P1604" s="145">
        <f t="shared" si="126"/>
        <v>1.78131944443885</v>
      </c>
      <c r="Q1604" s="34">
        <f t="shared" si="125"/>
        <v>4900</v>
      </c>
      <c r="R1604" s="145">
        <f t="shared" si="127"/>
        <v>0.75533564814814813</v>
      </c>
      <c r="S1604" s="145">
        <f t="shared" si="128"/>
        <v>0.53665509259259259</v>
      </c>
      <c r="T1604" s="172" t="str">
        <f t="shared" si="129"/>
        <v>Lower Valued</v>
      </c>
    </row>
    <row r="1605" spans="1:20">
      <c r="A1605" s="35">
        <v>44168.755335648151</v>
      </c>
      <c r="B1605" s="36" t="s">
        <v>290</v>
      </c>
      <c r="C1605" s="37" t="s">
        <v>291</v>
      </c>
      <c r="D1605" s="37" t="s">
        <v>154</v>
      </c>
      <c r="E1605" s="37" t="s">
        <v>297</v>
      </c>
      <c r="F1605" s="37" t="s">
        <v>52</v>
      </c>
      <c r="G1605" s="37" t="s">
        <v>56</v>
      </c>
      <c r="H1605" s="37" t="s">
        <v>298</v>
      </c>
      <c r="I1605" s="38">
        <v>1</v>
      </c>
      <c r="J1605" s="38">
        <v>0</v>
      </c>
      <c r="K1605" s="37" t="s">
        <v>42</v>
      </c>
      <c r="L1605" s="36" t="s">
        <v>294</v>
      </c>
      <c r="M1605" s="35">
        <v>44170.53665509259</v>
      </c>
      <c r="N1605" s="37" t="s">
        <v>295</v>
      </c>
      <c r="O1605" s="37" t="s">
        <v>147</v>
      </c>
      <c r="P1605" s="145">
        <f t="shared" si="126"/>
        <v>1.78131944443885</v>
      </c>
      <c r="Q1605" s="34">
        <f t="shared" si="125"/>
        <v>0</v>
      </c>
      <c r="R1605" s="145">
        <f t="shared" si="127"/>
        <v>0.75533564814814813</v>
      </c>
      <c r="S1605" s="145">
        <f t="shared" si="128"/>
        <v>0.53665509259259259</v>
      </c>
      <c r="T1605" s="172" t="str">
        <f t="shared" si="129"/>
        <v>Lower Valued</v>
      </c>
    </row>
    <row r="1606" spans="1:20">
      <c r="A1606" s="35">
        <v>44169.748657407406</v>
      </c>
      <c r="B1606" s="36" t="s">
        <v>1119</v>
      </c>
      <c r="C1606" s="37" t="s">
        <v>1120</v>
      </c>
      <c r="D1606" s="37" t="s">
        <v>148</v>
      </c>
      <c r="E1606" s="37" t="s">
        <v>149</v>
      </c>
      <c r="F1606" s="37" t="s">
        <v>52</v>
      </c>
      <c r="G1606" s="37" t="s">
        <v>56</v>
      </c>
      <c r="H1606" s="37" t="s">
        <v>418</v>
      </c>
      <c r="I1606" s="38">
        <v>1</v>
      </c>
      <c r="J1606" s="38">
        <v>3200</v>
      </c>
      <c r="K1606" s="37" t="s">
        <v>42</v>
      </c>
      <c r="L1606" s="36" t="s">
        <v>1115</v>
      </c>
      <c r="M1606" s="35">
        <v>44170.625428240739</v>
      </c>
      <c r="N1606" s="37" t="s">
        <v>295</v>
      </c>
      <c r="O1606" s="37" t="s">
        <v>147</v>
      </c>
      <c r="P1606" s="145">
        <f t="shared" si="126"/>
        <v>0.87677083333255723</v>
      </c>
      <c r="Q1606" s="34">
        <f t="shared" si="125"/>
        <v>3200</v>
      </c>
      <c r="R1606" s="145">
        <f t="shared" si="127"/>
        <v>0.74865740740740738</v>
      </c>
      <c r="S1606" s="145">
        <f t="shared" si="128"/>
        <v>0.62542824074074077</v>
      </c>
      <c r="T1606" s="172" t="str">
        <f t="shared" si="129"/>
        <v>Lower Valued</v>
      </c>
    </row>
    <row r="1607" spans="1:20">
      <c r="A1607" s="35">
        <v>44169.748657407406</v>
      </c>
      <c r="B1607" s="36" t="s">
        <v>1119</v>
      </c>
      <c r="C1607" s="37" t="s">
        <v>1120</v>
      </c>
      <c r="D1607" s="37" t="s">
        <v>148</v>
      </c>
      <c r="E1607" s="37" t="s">
        <v>149</v>
      </c>
      <c r="F1607" s="37" t="s">
        <v>52</v>
      </c>
      <c r="G1607" s="37" t="s">
        <v>56</v>
      </c>
      <c r="H1607" s="37" t="s">
        <v>417</v>
      </c>
      <c r="I1607" s="38">
        <v>1</v>
      </c>
      <c r="J1607" s="38">
        <v>3200</v>
      </c>
      <c r="K1607" s="37" t="s">
        <v>42</v>
      </c>
      <c r="L1607" s="36" t="s">
        <v>1115</v>
      </c>
      <c r="M1607" s="35">
        <v>44170.625428240739</v>
      </c>
      <c r="N1607" s="37" t="s">
        <v>295</v>
      </c>
      <c r="O1607" s="37" t="s">
        <v>147</v>
      </c>
      <c r="P1607" s="145">
        <f t="shared" si="126"/>
        <v>0.87677083333255723</v>
      </c>
      <c r="Q1607" s="34">
        <f t="shared" si="125"/>
        <v>3200</v>
      </c>
      <c r="R1607" s="145">
        <f t="shared" si="127"/>
        <v>0.74865740740740738</v>
      </c>
      <c r="S1607" s="145">
        <f t="shared" si="128"/>
        <v>0.62542824074074077</v>
      </c>
      <c r="T1607" s="172" t="str">
        <f t="shared" si="129"/>
        <v>Lower Valued</v>
      </c>
    </row>
    <row r="1608" spans="1:20">
      <c r="A1608" s="35">
        <v>44169.748657407406</v>
      </c>
      <c r="B1608" s="36" t="s">
        <v>1119</v>
      </c>
      <c r="C1608" s="37" t="s">
        <v>1120</v>
      </c>
      <c r="D1608" s="37" t="s">
        <v>60</v>
      </c>
      <c r="E1608" s="37" t="s">
        <v>73</v>
      </c>
      <c r="F1608" s="37" t="s">
        <v>52</v>
      </c>
      <c r="G1608" s="37" t="s">
        <v>56</v>
      </c>
      <c r="H1608" s="37" t="s">
        <v>175</v>
      </c>
      <c r="I1608" s="38">
        <v>1</v>
      </c>
      <c r="J1608" s="38">
        <v>3150</v>
      </c>
      <c r="K1608" s="37" t="s">
        <v>42</v>
      </c>
      <c r="L1608" s="36" t="s">
        <v>1115</v>
      </c>
      <c r="M1608" s="35">
        <v>44170.625428240739</v>
      </c>
      <c r="N1608" s="37" t="s">
        <v>295</v>
      </c>
      <c r="O1608" s="37" t="s">
        <v>147</v>
      </c>
      <c r="P1608" s="145">
        <f t="shared" si="126"/>
        <v>0.87677083333255723</v>
      </c>
      <c r="Q1608" s="34">
        <f t="shared" si="125"/>
        <v>3150</v>
      </c>
      <c r="R1608" s="145">
        <f t="shared" si="127"/>
        <v>0.74865740740740738</v>
      </c>
      <c r="S1608" s="145">
        <f t="shared" si="128"/>
        <v>0.62542824074074077</v>
      </c>
      <c r="T1608" s="172" t="str">
        <f t="shared" si="129"/>
        <v>Lower Valued</v>
      </c>
    </row>
    <row r="1609" spans="1:20">
      <c r="A1609" s="35">
        <v>44169.480416666665</v>
      </c>
      <c r="B1609" s="36" t="s">
        <v>1142</v>
      </c>
      <c r="C1609" s="37" t="s">
        <v>1143</v>
      </c>
      <c r="D1609" s="37" t="s">
        <v>193</v>
      </c>
      <c r="E1609" s="37" t="s">
        <v>194</v>
      </c>
      <c r="F1609" s="37" t="s">
        <v>52</v>
      </c>
      <c r="G1609" s="37" t="s">
        <v>53</v>
      </c>
      <c r="H1609" s="37" t="s">
        <v>197</v>
      </c>
      <c r="I1609" s="38">
        <v>2</v>
      </c>
      <c r="J1609" s="38">
        <v>2250</v>
      </c>
      <c r="K1609" s="37" t="s">
        <v>42</v>
      </c>
      <c r="L1609" s="36" t="s">
        <v>1139</v>
      </c>
      <c r="M1609" s="35">
        <v>44170.780405092592</v>
      </c>
      <c r="N1609" s="37" t="s">
        <v>146</v>
      </c>
      <c r="O1609" s="37" t="s">
        <v>147</v>
      </c>
      <c r="P1609" s="145">
        <f t="shared" si="126"/>
        <v>1.2999884259261307</v>
      </c>
      <c r="Q1609" s="34">
        <f t="shared" si="125"/>
        <v>4500</v>
      </c>
      <c r="R1609" s="145">
        <f t="shared" si="127"/>
        <v>0.48041666666666666</v>
      </c>
      <c r="S1609" s="145">
        <f t="shared" si="128"/>
        <v>0.78040509259259261</v>
      </c>
      <c r="T1609" s="172" t="str">
        <f t="shared" si="129"/>
        <v>Lower Valued</v>
      </c>
    </row>
    <row r="1610" spans="1:20">
      <c r="A1610" s="35">
        <v>44169.480416666665</v>
      </c>
      <c r="B1610" s="36" t="s">
        <v>1142</v>
      </c>
      <c r="C1610" s="37" t="s">
        <v>1143</v>
      </c>
      <c r="D1610" s="37" t="s">
        <v>193</v>
      </c>
      <c r="E1610" s="37" t="s">
        <v>194</v>
      </c>
      <c r="F1610" s="37" t="s">
        <v>52</v>
      </c>
      <c r="G1610" s="37" t="s">
        <v>53</v>
      </c>
      <c r="H1610" s="37" t="s">
        <v>305</v>
      </c>
      <c r="I1610" s="38">
        <v>1</v>
      </c>
      <c r="J1610" s="38">
        <v>2350</v>
      </c>
      <c r="K1610" s="37" t="s">
        <v>42</v>
      </c>
      <c r="L1610" s="36" t="s">
        <v>1139</v>
      </c>
      <c r="M1610" s="35">
        <v>44170.780405092592</v>
      </c>
      <c r="N1610" s="37" t="s">
        <v>146</v>
      </c>
      <c r="O1610" s="37" t="s">
        <v>147</v>
      </c>
      <c r="P1610" s="145">
        <f t="shared" si="126"/>
        <v>1.2999884259261307</v>
      </c>
      <c r="Q1610" s="34">
        <f t="shared" si="125"/>
        <v>2350</v>
      </c>
      <c r="R1610" s="145">
        <f t="shared" si="127"/>
        <v>0.48041666666666666</v>
      </c>
      <c r="S1610" s="145">
        <f t="shared" si="128"/>
        <v>0.78040509259259261</v>
      </c>
      <c r="T1610" s="172" t="str">
        <f t="shared" si="129"/>
        <v>Lower Valued</v>
      </c>
    </row>
    <row r="1611" spans="1:20">
      <c r="A1611" s="35">
        <v>44169.480416666665</v>
      </c>
      <c r="B1611" s="36" t="s">
        <v>1142</v>
      </c>
      <c r="C1611" s="37" t="s">
        <v>1143</v>
      </c>
      <c r="D1611" s="37" t="s">
        <v>455</v>
      </c>
      <c r="E1611" s="37" t="s">
        <v>456</v>
      </c>
      <c r="F1611" s="37" t="s">
        <v>52</v>
      </c>
      <c r="G1611" s="37" t="s">
        <v>457</v>
      </c>
      <c r="H1611" s="37" t="s">
        <v>458</v>
      </c>
      <c r="I1611" s="38">
        <v>10</v>
      </c>
      <c r="J1611" s="38">
        <v>1900</v>
      </c>
      <c r="K1611" s="37" t="s">
        <v>42</v>
      </c>
      <c r="L1611" s="36" t="s">
        <v>1139</v>
      </c>
      <c r="M1611" s="35">
        <v>44170.780405092592</v>
      </c>
      <c r="N1611" s="37" t="s">
        <v>146</v>
      </c>
      <c r="O1611" s="37" t="s">
        <v>147</v>
      </c>
      <c r="P1611" s="145">
        <f t="shared" si="126"/>
        <v>1.2999884259261307</v>
      </c>
      <c r="Q1611" s="34">
        <f t="shared" si="125"/>
        <v>19000</v>
      </c>
      <c r="R1611" s="145">
        <f t="shared" si="127"/>
        <v>0.48041666666666666</v>
      </c>
      <c r="S1611" s="145">
        <f t="shared" si="128"/>
        <v>0.78040509259259261</v>
      </c>
      <c r="T1611" s="172" t="str">
        <f t="shared" si="129"/>
        <v>High Valued</v>
      </c>
    </row>
    <row r="1612" spans="1:20">
      <c r="A1612" s="35">
        <v>44169.480416666665</v>
      </c>
      <c r="B1612" s="36" t="s">
        <v>1142</v>
      </c>
      <c r="C1612" s="37" t="s">
        <v>1143</v>
      </c>
      <c r="D1612" s="37" t="s">
        <v>60</v>
      </c>
      <c r="E1612" s="37" t="s">
        <v>73</v>
      </c>
      <c r="F1612" s="37" t="s">
        <v>52</v>
      </c>
      <c r="G1612" s="37" t="s">
        <v>56</v>
      </c>
      <c r="H1612" s="37" t="s">
        <v>175</v>
      </c>
      <c r="I1612" s="38">
        <v>1</v>
      </c>
      <c r="J1612" s="38">
        <v>3150</v>
      </c>
      <c r="K1612" s="37" t="s">
        <v>42</v>
      </c>
      <c r="L1612" s="36" t="s">
        <v>1139</v>
      </c>
      <c r="M1612" s="35">
        <v>44170.780405092592</v>
      </c>
      <c r="N1612" s="37" t="s">
        <v>146</v>
      </c>
      <c r="O1612" s="37" t="s">
        <v>147</v>
      </c>
      <c r="P1612" s="145">
        <f t="shared" si="126"/>
        <v>1.2999884259261307</v>
      </c>
      <c r="Q1612" s="34">
        <f t="shared" si="125"/>
        <v>3150</v>
      </c>
      <c r="R1612" s="145">
        <f t="shared" si="127"/>
        <v>0.48041666666666666</v>
      </c>
      <c r="S1612" s="145">
        <f t="shared" si="128"/>
        <v>0.78040509259259261</v>
      </c>
      <c r="T1612" s="172" t="str">
        <f t="shared" si="129"/>
        <v>Lower Valued</v>
      </c>
    </row>
    <row r="1613" spans="1:20">
      <c r="A1613" s="35">
        <v>44169.728020833332</v>
      </c>
      <c r="B1613" s="36" t="s">
        <v>328</v>
      </c>
      <c r="C1613" s="37" t="s">
        <v>329</v>
      </c>
      <c r="D1613" s="37" t="s">
        <v>148</v>
      </c>
      <c r="E1613" s="37" t="s">
        <v>149</v>
      </c>
      <c r="F1613" s="37" t="s">
        <v>52</v>
      </c>
      <c r="G1613" s="37" t="s">
        <v>56</v>
      </c>
      <c r="H1613" s="37" t="s">
        <v>150</v>
      </c>
      <c r="I1613" s="38">
        <v>5</v>
      </c>
      <c r="J1613" s="38">
        <v>4150</v>
      </c>
      <c r="K1613" s="37" t="s">
        <v>42</v>
      </c>
      <c r="L1613" s="36" t="s">
        <v>319</v>
      </c>
      <c r="M1613" s="35">
        <v>44171.973194444443</v>
      </c>
      <c r="N1613" s="37" t="s">
        <v>146</v>
      </c>
      <c r="O1613" s="37" t="s">
        <v>147</v>
      </c>
      <c r="P1613" s="145">
        <f t="shared" si="126"/>
        <v>2.2451736111106584</v>
      </c>
      <c r="Q1613" s="34">
        <f t="shared" si="125"/>
        <v>20750</v>
      </c>
      <c r="R1613" s="145">
        <f t="shared" si="127"/>
        <v>0.72802083333333334</v>
      </c>
      <c r="S1613" s="145">
        <f t="shared" si="128"/>
        <v>0.97319444444444436</v>
      </c>
      <c r="T1613" s="172" t="str">
        <f t="shared" si="129"/>
        <v>High Valued</v>
      </c>
    </row>
    <row r="1614" spans="1:20">
      <c r="A1614" s="35">
        <v>44169.728020833332</v>
      </c>
      <c r="B1614" s="36" t="s">
        <v>328</v>
      </c>
      <c r="C1614" s="37" t="s">
        <v>329</v>
      </c>
      <c r="D1614" s="37" t="s">
        <v>148</v>
      </c>
      <c r="E1614" s="37" t="s">
        <v>149</v>
      </c>
      <c r="F1614" s="37" t="s">
        <v>52</v>
      </c>
      <c r="G1614" s="37" t="s">
        <v>56</v>
      </c>
      <c r="H1614" s="37" t="s">
        <v>330</v>
      </c>
      <c r="I1614" s="38">
        <v>5</v>
      </c>
      <c r="J1614" s="38">
        <v>5700</v>
      </c>
      <c r="K1614" s="37" t="s">
        <v>42</v>
      </c>
      <c r="L1614" s="36" t="s">
        <v>319</v>
      </c>
      <c r="M1614" s="35">
        <v>44171.973194444443</v>
      </c>
      <c r="N1614" s="37" t="s">
        <v>146</v>
      </c>
      <c r="O1614" s="37" t="s">
        <v>147</v>
      </c>
      <c r="P1614" s="145">
        <f t="shared" si="126"/>
        <v>2.2451736111106584</v>
      </c>
      <c r="Q1614" s="34">
        <f t="shared" si="125"/>
        <v>28500</v>
      </c>
      <c r="R1614" s="145">
        <f t="shared" si="127"/>
        <v>0.72802083333333334</v>
      </c>
      <c r="S1614" s="145">
        <f t="shared" si="128"/>
        <v>0.97319444444444436</v>
      </c>
      <c r="T1614" s="172" t="str">
        <f t="shared" si="129"/>
        <v>High Valued</v>
      </c>
    </row>
    <row r="1615" spans="1:20">
      <c r="A1615" s="35">
        <v>44169.728032407409</v>
      </c>
      <c r="B1615" s="36" t="s">
        <v>328</v>
      </c>
      <c r="C1615" s="37" t="s">
        <v>329</v>
      </c>
      <c r="D1615" s="37" t="s">
        <v>60</v>
      </c>
      <c r="E1615" s="37" t="s">
        <v>73</v>
      </c>
      <c r="F1615" s="37" t="s">
        <v>52</v>
      </c>
      <c r="G1615" s="37" t="s">
        <v>56</v>
      </c>
      <c r="H1615" s="37" t="s">
        <v>175</v>
      </c>
      <c r="I1615" s="38">
        <v>5</v>
      </c>
      <c r="J1615" s="38">
        <v>3150</v>
      </c>
      <c r="K1615" s="37" t="s">
        <v>42</v>
      </c>
      <c r="L1615" s="36" t="s">
        <v>319</v>
      </c>
      <c r="M1615" s="35">
        <v>44171.973194444443</v>
      </c>
      <c r="N1615" s="37" t="s">
        <v>146</v>
      </c>
      <c r="O1615" s="37" t="s">
        <v>147</v>
      </c>
      <c r="P1615" s="145">
        <f t="shared" si="126"/>
        <v>2.2451620370338787</v>
      </c>
      <c r="Q1615" s="34">
        <f t="shared" si="125"/>
        <v>15750</v>
      </c>
      <c r="R1615" s="145">
        <f t="shared" si="127"/>
        <v>0.72803240740740749</v>
      </c>
      <c r="S1615" s="145">
        <f t="shared" si="128"/>
        <v>0.97319444444444436</v>
      </c>
      <c r="T1615" s="172" t="str">
        <f t="shared" si="129"/>
        <v>High Valued</v>
      </c>
    </row>
    <row r="1616" spans="1:20">
      <c r="A1616" s="35">
        <v>44169.728032407409</v>
      </c>
      <c r="B1616" s="36" t="s">
        <v>328</v>
      </c>
      <c r="C1616" s="37" t="s">
        <v>329</v>
      </c>
      <c r="D1616" s="37" t="s">
        <v>43</v>
      </c>
      <c r="E1616" s="37" t="s">
        <v>336</v>
      </c>
      <c r="F1616" s="37" t="s">
        <v>52</v>
      </c>
      <c r="G1616" s="37" t="s">
        <v>56</v>
      </c>
      <c r="H1616" s="37" t="s">
        <v>337</v>
      </c>
      <c r="I1616" s="38">
        <v>2</v>
      </c>
      <c r="J1616" s="38">
        <v>1895</v>
      </c>
      <c r="K1616" s="37" t="s">
        <v>42</v>
      </c>
      <c r="L1616" s="36" t="s">
        <v>319</v>
      </c>
      <c r="M1616" s="35">
        <v>44171.973194444443</v>
      </c>
      <c r="N1616" s="37" t="s">
        <v>146</v>
      </c>
      <c r="O1616" s="37" t="s">
        <v>147</v>
      </c>
      <c r="P1616" s="145">
        <f t="shared" si="126"/>
        <v>2.2451620370338787</v>
      </c>
      <c r="Q1616" s="34">
        <f t="shared" si="125"/>
        <v>3790</v>
      </c>
      <c r="R1616" s="145">
        <f t="shared" si="127"/>
        <v>0.72803240740740749</v>
      </c>
      <c r="S1616" s="145">
        <f t="shared" si="128"/>
        <v>0.97319444444444436</v>
      </c>
      <c r="T1616" s="172" t="str">
        <f t="shared" si="129"/>
        <v>Lower Valued</v>
      </c>
    </row>
    <row r="1617" spans="1:20">
      <c r="A1617" s="35">
        <v>44169.728032407409</v>
      </c>
      <c r="B1617" s="36" t="s">
        <v>328</v>
      </c>
      <c r="C1617" s="37" t="s">
        <v>329</v>
      </c>
      <c r="D1617" s="37" t="s">
        <v>43</v>
      </c>
      <c r="E1617" s="37" t="s">
        <v>336</v>
      </c>
      <c r="F1617" s="37" t="s">
        <v>52</v>
      </c>
      <c r="G1617" s="37" t="s">
        <v>56</v>
      </c>
      <c r="H1617" s="37" t="s">
        <v>338</v>
      </c>
      <c r="I1617" s="38">
        <v>2</v>
      </c>
      <c r="J1617" s="38">
        <v>2210</v>
      </c>
      <c r="K1617" s="37" t="s">
        <v>42</v>
      </c>
      <c r="L1617" s="36" t="s">
        <v>319</v>
      </c>
      <c r="M1617" s="35">
        <v>44171.973194444443</v>
      </c>
      <c r="N1617" s="37" t="s">
        <v>146</v>
      </c>
      <c r="O1617" s="37" t="s">
        <v>147</v>
      </c>
      <c r="P1617" s="145">
        <f t="shared" si="126"/>
        <v>2.2451620370338787</v>
      </c>
      <c r="Q1617" s="34">
        <f t="shared" si="125"/>
        <v>4420</v>
      </c>
      <c r="R1617" s="145">
        <f t="shared" si="127"/>
        <v>0.72803240740740749</v>
      </c>
      <c r="S1617" s="145">
        <f t="shared" si="128"/>
        <v>0.97319444444444436</v>
      </c>
      <c r="T1617" s="172" t="str">
        <f t="shared" si="129"/>
        <v>Lower Valued</v>
      </c>
    </row>
    <row r="1618" spans="1:20">
      <c r="A1618" s="35">
        <v>44169.728032407409</v>
      </c>
      <c r="B1618" s="36" t="s">
        <v>328</v>
      </c>
      <c r="C1618" s="37" t="s">
        <v>329</v>
      </c>
      <c r="D1618" s="37" t="s">
        <v>43</v>
      </c>
      <c r="E1618" s="37" t="s">
        <v>336</v>
      </c>
      <c r="F1618" s="37" t="s">
        <v>52</v>
      </c>
      <c r="G1618" s="37" t="s">
        <v>56</v>
      </c>
      <c r="H1618" s="37" t="s">
        <v>339</v>
      </c>
      <c r="I1618" s="38">
        <v>1</v>
      </c>
      <c r="J1618" s="38">
        <v>1945</v>
      </c>
      <c r="K1618" s="37" t="s">
        <v>42</v>
      </c>
      <c r="L1618" s="36" t="s">
        <v>319</v>
      </c>
      <c r="M1618" s="35">
        <v>44171.973194444443</v>
      </c>
      <c r="N1618" s="37" t="s">
        <v>146</v>
      </c>
      <c r="O1618" s="37" t="s">
        <v>147</v>
      </c>
      <c r="P1618" s="145">
        <f t="shared" si="126"/>
        <v>2.2451620370338787</v>
      </c>
      <c r="Q1618" s="34">
        <f t="shared" si="125"/>
        <v>1945</v>
      </c>
      <c r="R1618" s="145">
        <f t="shared" si="127"/>
        <v>0.72803240740740749</v>
      </c>
      <c r="S1618" s="145">
        <f t="shared" si="128"/>
        <v>0.97319444444444436</v>
      </c>
      <c r="T1618" s="172" t="str">
        <f t="shared" si="129"/>
        <v>Lower Valued</v>
      </c>
    </row>
    <row r="1619" spans="1:20">
      <c r="A1619" s="35">
        <v>44169.728032407409</v>
      </c>
      <c r="B1619" s="36" t="s">
        <v>328</v>
      </c>
      <c r="C1619" s="37" t="s">
        <v>329</v>
      </c>
      <c r="D1619" s="37" t="s">
        <v>193</v>
      </c>
      <c r="E1619" s="37" t="s">
        <v>194</v>
      </c>
      <c r="F1619" s="37" t="s">
        <v>52</v>
      </c>
      <c r="G1619" s="37" t="s">
        <v>53</v>
      </c>
      <c r="H1619" s="37" t="s">
        <v>349</v>
      </c>
      <c r="I1619" s="38">
        <v>10</v>
      </c>
      <c r="J1619" s="38">
        <v>2250</v>
      </c>
      <c r="K1619" s="37" t="s">
        <v>42</v>
      </c>
      <c r="L1619" s="36" t="s">
        <v>319</v>
      </c>
      <c r="M1619" s="35">
        <v>44171.973194444443</v>
      </c>
      <c r="N1619" s="37" t="s">
        <v>146</v>
      </c>
      <c r="O1619" s="37" t="s">
        <v>147</v>
      </c>
      <c r="P1619" s="145">
        <f t="shared" si="126"/>
        <v>2.2451620370338787</v>
      </c>
      <c r="Q1619" s="34">
        <f t="shared" si="125"/>
        <v>22500</v>
      </c>
      <c r="R1619" s="145">
        <f t="shared" si="127"/>
        <v>0.72803240740740749</v>
      </c>
      <c r="S1619" s="145">
        <f t="shared" si="128"/>
        <v>0.97319444444444436</v>
      </c>
      <c r="T1619" s="172" t="str">
        <f t="shared" si="129"/>
        <v>High Valued</v>
      </c>
    </row>
    <row r="1620" spans="1:20">
      <c r="A1620" s="35">
        <v>44169.728032407409</v>
      </c>
      <c r="B1620" s="36" t="s">
        <v>328</v>
      </c>
      <c r="C1620" s="37" t="s">
        <v>329</v>
      </c>
      <c r="D1620" s="37" t="s">
        <v>193</v>
      </c>
      <c r="E1620" s="37" t="s">
        <v>194</v>
      </c>
      <c r="F1620" s="37" t="s">
        <v>52</v>
      </c>
      <c r="G1620" s="37" t="s">
        <v>53</v>
      </c>
      <c r="H1620" s="37" t="s">
        <v>195</v>
      </c>
      <c r="I1620" s="38">
        <v>5</v>
      </c>
      <c r="J1620" s="38">
        <v>2150</v>
      </c>
      <c r="K1620" s="37" t="s">
        <v>42</v>
      </c>
      <c r="L1620" s="36" t="s">
        <v>319</v>
      </c>
      <c r="M1620" s="35">
        <v>44171.973194444443</v>
      </c>
      <c r="N1620" s="37" t="s">
        <v>146</v>
      </c>
      <c r="O1620" s="37" t="s">
        <v>147</v>
      </c>
      <c r="P1620" s="145">
        <f t="shared" si="126"/>
        <v>2.2451620370338787</v>
      </c>
      <c r="Q1620" s="34">
        <f t="shared" si="125"/>
        <v>10750</v>
      </c>
      <c r="R1620" s="145">
        <f t="shared" si="127"/>
        <v>0.72803240740740749</v>
      </c>
      <c r="S1620" s="145">
        <f t="shared" si="128"/>
        <v>0.97319444444444436</v>
      </c>
      <c r="T1620" s="172" t="str">
        <f t="shared" si="129"/>
        <v>High Valued</v>
      </c>
    </row>
    <row r="1621" spans="1:20">
      <c r="A1621" s="35">
        <v>44169.728032407409</v>
      </c>
      <c r="B1621" s="36" t="s">
        <v>328</v>
      </c>
      <c r="C1621" s="37" t="s">
        <v>329</v>
      </c>
      <c r="D1621" s="37" t="s">
        <v>193</v>
      </c>
      <c r="E1621" s="37" t="s">
        <v>194</v>
      </c>
      <c r="F1621" s="37" t="s">
        <v>52</v>
      </c>
      <c r="G1621" s="37" t="s">
        <v>53</v>
      </c>
      <c r="H1621" s="37" t="s">
        <v>305</v>
      </c>
      <c r="I1621" s="38">
        <v>5</v>
      </c>
      <c r="J1621" s="38">
        <v>2350</v>
      </c>
      <c r="K1621" s="37" t="s">
        <v>42</v>
      </c>
      <c r="L1621" s="36" t="s">
        <v>319</v>
      </c>
      <c r="M1621" s="35">
        <v>44171.973194444443</v>
      </c>
      <c r="N1621" s="37" t="s">
        <v>146</v>
      </c>
      <c r="O1621" s="37" t="s">
        <v>147</v>
      </c>
      <c r="P1621" s="145">
        <f t="shared" si="126"/>
        <v>2.2451620370338787</v>
      </c>
      <c r="Q1621" s="34">
        <f t="shared" si="125"/>
        <v>11750</v>
      </c>
      <c r="R1621" s="145">
        <f t="shared" si="127"/>
        <v>0.72803240740740749</v>
      </c>
      <c r="S1621" s="145">
        <f t="shared" si="128"/>
        <v>0.97319444444444436</v>
      </c>
      <c r="T1621" s="172" t="str">
        <f t="shared" si="129"/>
        <v>High Valued</v>
      </c>
    </row>
    <row r="1622" spans="1:20">
      <c r="A1622" s="35">
        <v>44169.728032407409</v>
      </c>
      <c r="B1622" s="36" t="s">
        <v>328</v>
      </c>
      <c r="C1622" s="37" t="s">
        <v>329</v>
      </c>
      <c r="D1622" s="37" t="s">
        <v>193</v>
      </c>
      <c r="E1622" s="37" t="s">
        <v>267</v>
      </c>
      <c r="F1622" s="37" t="s">
        <v>52</v>
      </c>
      <c r="G1622" s="37" t="s">
        <v>53</v>
      </c>
      <c r="H1622" s="37" t="s">
        <v>350</v>
      </c>
      <c r="I1622" s="38">
        <v>5</v>
      </c>
      <c r="J1622" s="38">
        <v>3640</v>
      </c>
      <c r="K1622" s="37" t="s">
        <v>42</v>
      </c>
      <c r="L1622" s="36" t="s">
        <v>319</v>
      </c>
      <c r="M1622" s="35">
        <v>44171.973194444443</v>
      </c>
      <c r="N1622" s="37" t="s">
        <v>146</v>
      </c>
      <c r="O1622" s="37" t="s">
        <v>147</v>
      </c>
      <c r="P1622" s="145">
        <f t="shared" si="126"/>
        <v>2.2451620370338787</v>
      </c>
      <c r="Q1622" s="34">
        <f t="shared" si="125"/>
        <v>18200</v>
      </c>
      <c r="R1622" s="145">
        <f t="shared" si="127"/>
        <v>0.72803240740740749</v>
      </c>
      <c r="S1622" s="145">
        <f t="shared" si="128"/>
        <v>0.97319444444444436</v>
      </c>
      <c r="T1622" s="172" t="str">
        <f t="shared" si="129"/>
        <v>High Valued</v>
      </c>
    </row>
    <row r="1623" spans="1:20">
      <c r="A1623" s="35">
        <v>44169.728032407409</v>
      </c>
      <c r="B1623" s="36" t="s">
        <v>328</v>
      </c>
      <c r="C1623" s="37" t="s">
        <v>329</v>
      </c>
      <c r="D1623" s="37" t="s">
        <v>193</v>
      </c>
      <c r="E1623" s="37" t="s">
        <v>267</v>
      </c>
      <c r="F1623" s="37" t="s">
        <v>52</v>
      </c>
      <c r="G1623" s="37" t="s">
        <v>53</v>
      </c>
      <c r="H1623" s="37" t="s">
        <v>351</v>
      </c>
      <c r="I1623" s="38">
        <v>5</v>
      </c>
      <c r="J1623" s="38">
        <v>3580</v>
      </c>
      <c r="K1623" s="37" t="s">
        <v>42</v>
      </c>
      <c r="L1623" s="36" t="s">
        <v>319</v>
      </c>
      <c r="M1623" s="35">
        <v>44171.973194444443</v>
      </c>
      <c r="N1623" s="37" t="s">
        <v>146</v>
      </c>
      <c r="O1623" s="37" t="s">
        <v>147</v>
      </c>
      <c r="P1623" s="145">
        <f t="shared" si="126"/>
        <v>2.2451620370338787</v>
      </c>
      <c r="Q1623" s="34">
        <f t="shared" si="125"/>
        <v>17900</v>
      </c>
      <c r="R1623" s="145">
        <f t="shared" si="127"/>
        <v>0.72803240740740749</v>
      </c>
      <c r="S1623" s="145">
        <f t="shared" si="128"/>
        <v>0.97319444444444436</v>
      </c>
      <c r="T1623" s="172" t="str">
        <f t="shared" si="129"/>
        <v>High Valued</v>
      </c>
    </row>
    <row r="1624" spans="1:20">
      <c r="A1624" s="35">
        <v>44169.728032407409</v>
      </c>
      <c r="B1624" s="36" t="s">
        <v>328</v>
      </c>
      <c r="C1624" s="37" t="s">
        <v>329</v>
      </c>
      <c r="D1624" s="37" t="s">
        <v>193</v>
      </c>
      <c r="E1624" s="37" t="s">
        <v>267</v>
      </c>
      <c r="F1624" s="37" t="s">
        <v>52</v>
      </c>
      <c r="G1624" s="37" t="s">
        <v>53</v>
      </c>
      <c r="H1624" s="37" t="s">
        <v>268</v>
      </c>
      <c r="I1624" s="38">
        <v>1</v>
      </c>
      <c r="J1624" s="38">
        <v>3280</v>
      </c>
      <c r="K1624" s="37" t="s">
        <v>42</v>
      </c>
      <c r="L1624" s="36" t="s">
        <v>319</v>
      </c>
      <c r="M1624" s="35">
        <v>44171.973194444443</v>
      </c>
      <c r="N1624" s="37" t="s">
        <v>146</v>
      </c>
      <c r="O1624" s="37" t="s">
        <v>147</v>
      </c>
      <c r="P1624" s="145">
        <f t="shared" si="126"/>
        <v>2.2451620370338787</v>
      </c>
      <c r="Q1624" s="34">
        <f t="shared" si="125"/>
        <v>3280</v>
      </c>
      <c r="R1624" s="145">
        <f t="shared" si="127"/>
        <v>0.72803240740740749</v>
      </c>
      <c r="S1624" s="145">
        <f t="shared" si="128"/>
        <v>0.97319444444444436</v>
      </c>
      <c r="T1624" s="172" t="str">
        <f t="shared" si="129"/>
        <v>Lower Valued</v>
      </c>
    </row>
    <row r="1625" spans="1:20">
      <c r="A1625" s="35">
        <v>44169.728032407409</v>
      </c>
      <c r="B1625" s="36" t="s">
        <v>328</v>
      </c>
      <c r="C1625" s="37" t="s">
        <v>329</v>
      </c>
      <c r="D1625" s="37" t="s">
        <v>193</v>
      </c>
      <c r="E1625" s="37" t="s">
        <v>267</v>
      </c>
      <c r="F1625" s="37" t="s">
        <v>52</v>
      </c>
      <c r="G1625" s="37" t="s">
        <v>53</v>
      </c>
      <c r="H1625" s="37" t="s">
        <v>269</v>
      </c>
      <c r="I1625" s="38">
        <v>2</v>
      </c>
      <c r="J1625" s="38">
        <v>2240</v>
      </c>
      <c r="K1625" s="37" t="s">
        <v>42</v>
      </c>
      <c r="L1625" s="36" t="s">
        <v>319</v>
      </c>
      <c r="M1625" s="35">
        <v>44171.973194444443</v>
      </c>
      <c r="N1625" s="37" t="s">
        <v>146</v>
      </c>
      <c r="O1625" s="37" t="s">
        <v>147</v>
      </c>
      <c r="P1625" s="145">
        <f t="shared" si="126"/>
        <v>2.2451620370338787</v>
      </c>
      <c r="Q1625" s="34">
        <f t="shared" si="125"/>
        <v>4480</v>
      </c>
      <c r="R1625" s="145">
        <f t="shared" si="127"/>
        <v>0.72803240740740749</v>
      </c>
      <c r="S1625" s="145">
        <f t="shared" si="128"/>
        <v>0.97319444444444436</v>
      </c>
      <c r="T1625" s="172" t="str">
        <f t="shared" si="129"/>
        <v>Lower Valued</v>
      </c>
    </row>
    <row r="1626" spans="1:20">
      <c r="A1626" s="35">
        <v>44169.728043981479</v>
      </c>
      <c r="B1626" s="36" t="s">
        <v>328</v>
      </c>
      <c r="C1626" s="37" t="s">
        <v>329</v>
      </c>
      <c r="D1626" s="37" t="s">
        <v>154</v>
      </c>
      <c r="E1626" s="37" t="s">
        <v>292</v>
      </c>
      <c r="F1626" s="37" t="s">
        <v>52</v>
      </c>
      <c r="G1626" s="37" t="s">
        <v>53</v>
      </c>
      <c r="H1626" s="37" t="s">
        <v>361</v>
      </c>
      <c r="I1626" s="38">
        <v>3</v>
      </c>
      <c r="J1626" s="38">
        <v>2250</v>
      </c>
      <c r="K1626" s="37" t="s">
        <v>42</v>
      </c>
      <c r="L1626" s="36" t="s">
        <v>319</v>
      </c>
      <c r="M1626" s="35">
        <v>44171.973194444443</v>
      </c>
      <c r="N1626" s="37" t="s">
        <v>146</v>
      </c>
      <c r="O1626" s="37" t="s">
        <v>147</v>
      </c>
      <c r="P1626" s="145">
        <f t="shared" si="126"/>
        <v>2.245150462964375</v>
      </c>
      <c r="Q1626" s="34">
        <f t="shared" si="125"/>
        <v>6750</v>
      </c>
      <c r="R1626" s="145">
        <f t="shared" si="127"/>
        <v>0.72804398148148142</v>
      </c>
      <c r="S1626" s="145">
        <f t="shared" si="128"/>
        <v>0.97319444444444436</v>
      </c>
      <c r="T1626" s="172" t="str">
        <f t="shared" si="129"/>
        <v>Lower Valued</v>
      </c>
    </row>
    <row r="1627" spans="1:20">
      <c r="A1627" s="35">
        <v>44169.728043981479</v>
      </c>
      <c r="B1627" s="36" t="s">
        <v>328</v>
      </c>
      <c r="C1627" s="37" t="s">
        <v>329</v>
      </c>
      <c r="D1627" s="37" t="s">
        <v>154</v>
      </c>
      <c r="E1627" s="37" t="s">
        <v>292</v>
      </c>
      <c r="F1627" s="37" t="s">
        <v>52</v>
      </c>
      <c r="G1627" s="37" t="s">
        <v>53</v>
      </c>
      <c r="H1627" s="37" t="s">
        <v>293</v>
      </c>
      <c r="I1627" s="38">
        <v>3</v>
      </c>
      <c r="J1627" s="38">
        <v>2450</v>
      </c>
      <c r="K1627" s="37" t="s">
        <v>42</v>
      </c>
      <c r="L1627" s="36" t="s">
        <v>319</v>
      </c>
      <c r="M1627" s="35">
        <v>44171.973194444443</v>
      </c>
      <c r="N1627" s="37" t="s">
        <v>146</v>
      </c>
      <c r="O1627" s="37" t="s">
        <v>147</v>
      </c>
      <c r="P1627" s="145">
        <f t="shared" si="126"/>
        <v>2.245150462964375</v>
      </c>
      <c r="Q1627" s="34">
        <f t="shared" si="125"/>
        <v>7350</v>
      </c>
      <c r="R1627" s="145">
        <f t="shared" si="127"/>
        <v>0.72804398148148142</v>
      </c>
      <c r="S1627" s="145">
        <f t="shared" si="128"/>
        <v>0.97319444444444436</v>
      </c>
      <c r="T1627" s="172" t="str">
        <f t="shared" si="129"/>
        <v>Lower Valued</v>
      </c>
    </row>
    <row r="1628" spans="1:20">
      <c r="A1628" s="35">
        <v>44169.728043981479</v>
      </c>
      <c r="B1628" s="36" t="s">
        <v>328</v>
      </c>
      <c r="C1628" s="37" t="s">
        <v>329</v>
      </c>
      <c r="D1628" s="37" t="s">
        <v>154</v>
      </c>
      <c r="E1628" s="37" t="s">
        <v>155</v>
      </c>
      <c r="F1628" s="37" t="s">
        <v>52</v>
      </c>
      <c r="G1628" s="37" t="s">
        <v>53</v>
      </c>
      <c r="H1628" s="37" t="s">
        <v>262</v>
      </c>
      <c r="I1628" s="38">
        <v>2</v>
      </c>
      <c r="J1628" s="38">
        <v>2200</v>
      </c>
      <c r="K1628" s="37" t="s">
        <v>42</v>
      </c>
      <c r="L1628" s="36" t="s">
        <v>319</v>
      </c>
      <c r="M1628" s="35">
        <v>44171.973194444443</v>
      </c>
      <c r="N1628" s="37" t="s">
        <v>146</v>
      </c>
      <c r="O1628" s="37" t="s">
        <v>147</v>
      </c>
      <c r="P1628" s="145">
        <f t="shared" si="126"/>
        <v>2.245150462964375</v>
      </c>
      <c r="Q1628" s="34">
        <f t="shared" si="125"/>
        <v>4400</v>
      </c>
      <c r="R1628" s="145">
        <f t="shared" si="127"/>
        <v>0.72804398148148142</v>
      </c>
      <c r="S1628" s="145">
        <f t="shared" si="128"/>
        <v>0.97319444444444436</v>
      </c>
      <c r="T1628" s="172" t="str">
        <f t="shared" si="129"/>
        <v>Lower Valued</v>
      </c>
    </row>
    <row r="1629" spans="1:20">
      <c r="A1629" s="35">
        <v>44169.728043981479</v>
      </c>
      <c r="B1629" s="36" t="s">
        <v>328</v>
      </c>
      <c r="C1629" s="37" t="s">
        <v>329</v>
      </c>
      <c r="D1629" s="37" t="s">
        <v>154</v>
      </c>
      <c r="E1629" s="37" t="s">
        <v>297</v>
      </c>
      <c r="F1629" s="37" t="s">
        <v>52</v>
      </c>
      <c r="G1629" s="37" t="s">
        <v>56</v>
      </c>
      <c r="H1629" s="37" t="s">
        <v>362</v>
      </c>
      <c r="I1629" s="38">
        <v>2</v>
      </c>
      <c r="J1629" s="38">
        <v>2400</v>
      </c>
      <c r="K1629" s="37" t="s">
        <v>42</v>
      </c>
      <c r="L1629" s="36" t="s">
        <v>319</v>
      </c>
      <c r="M1629" s="35">
        <v>44171.973194444443</v>
      </c>
      <c r="N1629" s="37" t="s">
        <v>146</v>
      </c>
      <c r="O1629" s="37" t="s">
        <v>147</v>
      </c>
      <c r="P1629" s="145">
        <f t="shared" si="126"/>
        <v>2.245150462964375</v>
      </c>
      <c r="Q1629" s="34">
        <f t="shared" si="125"/>
        <v>4800</v>
      </c>
      <c r="R1629" s="145">
        <f t="shared" si="127"/>
        <v>0.72804398148148142</v>
      </c>
      <c r="S1629" s="145">
        <f t="shared" si="128"/>
        <v>0.97319444444444436</v>
      </c>
      <c r="T1629" s="172" t="str">
        <f t="shared" si="129"/>
        <v>Lower Valued</v>
      </c>
    </row>
    <row r="1630" spans="1:20">
      <c r="A1630" s="35">
        <v>44169.728043981479</v>
      </c>
      <c r="B1630" s="36" t="s">
        <v>328</v>
      </c>
      <c r="C1630" s="37" t="s">
        <v>329</v>
      </c>
      <c r="D1630" s="37" t="s">
        <v>154</v>
      </c>
      <c r="E1630" s="37" t="s">
        <v>155</v>
      </c>
      <c r="F1630" s="37" t="s">
        <v>52</v>
      </c>
      <c r="G1630" s="37" t="s">
        <v>53</v>
      </c>
      <c r="H1630" s="37" t="s">
        <v>156</v>
      </c>
      <c r="I1630" s="38">
        <v>2</v>
      </c>
      <c r="J1630" s="38">
        <v>2450</v>
      </c>
      <c r="K1630" s="37" t="s">
        <v>42</v>
      </c>
      <c r="L1630" s="36" t="s">
        <v>319</v>
      </c>
      <c r="M1630" s="35">
        <v>44171.973194444443</v>
      </c>
      <c r="N1630" s="37" t="s">
        <v>146</v>
      </c>
      <c r="O1630" s="37" t="s">
        <v>147</v>
      </c>
      <c r="P1630" s="145">
        <f t="shared" si="126"/>
        <v>2.245150462964375</v>
      </c>
      <c r="Q1630" s="34">
        <f t="shared" si="125"/>
        <v>4900</v>
      </c>
      <c r="R1630" s="145">
        <f t="shared" si="127"/>
        <v>0.72804398148148142</v>
      </c>
      <c r="S1630" s="145">
        <f t="shared" si="128"/>
        <v>0.97319444444444436</v>
      </c>
      <c r="T1630" s="172" t="str">
        <f t="shared" si="129"/>
        <v>Lower Valued</v>
      </c>
    </row>
    <row r="1631" spans="1:20">
      <c r="A1631" s="35">
        <v>44169.728043981479</v>
      </c>
      <c r="B1631" s="36" t="s">
        <v>328</v>
      </c>
      <c r="C1631" s="37" t="s">
        <v>329</v>
      </c>
      <c r="D1631" s="37" t="s">
        <v>154</v>
      </c>
      <c r="E1631" s="37" t="s">
        <v>297</v>
      </c>
      <c r="F1631" s="37" t="s">
        <v>52</v>
      </c>
      <c r="G1631" s="37" t="s">
        <v>56</v>
      </c>
      <c r="H1631" s="37" t="s">
        <v>298</v>
      </c>
      <c r="I1631" s="38">
        <v>1</v>
      </c>
      <c r="J1631" s="38">
        <v>0</v>
      </c>
      <c r="K1631" s="37" t="s">
        <v>42</v>
      </c>
      <c r="L1631" s="36" t="s">
        <v>319</v>
      </c>
      <c r="M1631" s="35">
        <v>44171.973194444443</v>
      </c>
      <c r="N1631" s="37" t="s">
        <v>146</v>
      </c>
      <c r="O1631" s="37" t="s">
        <v>147</v>
      </c>
      <c r="P1631" s="145">
        <f t="shared" si="126"/>
        <v>2.245150462964375</v>
      </c>
      <c r="Q1631" s="34">
        <f t="shared" si="125"/>
        <v>0</v>
      </c>
      <c r="R1631" s="145">
        <f t="shared" si="127"/>
        <v>0.72804398148148142</v>
      </c>
      <c r="S1631" s="145">
        <f t="shared" si="128"/>
        <v>0.97319444444444436</v>
      </c>
      <c r="T1631" s="172" t="str">
        <f t="shared" si="129"/>
        <v>Lower Valued</v>
      </c>
    </row>
    <row r="1632" spans="1:20">
      <c r="A1632" s="35">
        <v>44169.728043981479</v>
      </c>
      <c r="B1632" s="36" t="s">
        <v>328</v>
      </c>
      <c r="C1632" s="37" t="s">
        <v>329</v>
      </c>
      <c r="D1632" s="37" t="s">
        <v>55</v>
      </c>
      <c r="E1632" s="37" t="s">
        <v>249</v>
      </c>
      <c r="F1632" s="37" t="s">
        <v>52</v>
      </c>
      <c r="G1632" s="37" t="s">
        <v>56</v>
      </c>
      <c r="H1632" s="37" t="s">
        <v>317</v>
      </c>
      <c r="I1632" s="38">
        <v>1</v>
      </c>
      <c r="J1632" s="38">
        <v>2300</v>
      </c>
      <c r="K1632" s="37" t="s">
        <v>42</v>
      </c>
      <c r="L1632" s="36" t="s">
        <v>319</v>
      </c>
      <c r="M1632" s="35">
        <v>44171.973194444443</v>
      </c>
      <c r="N1632" s="37" t="s">
        <v>146</v>
      </c>
      <c r="O1632" s="37" t="s">
        <v>147</v>
      </c>
      <c r="P1632" s="145">
        <f t="shared" si="126"/>
        <v>2.245150462964375</v>
      </c>
      <c r="Q1632" s="34">
        <f t="shared" si="125"/>
        <v>2300</v>
      </c>
      <c r="R1632" s="145">
        <f t="shared" si="127"/>
        <v>0.72804398148148142</v>
      </c>
      <c r="S1632" s="145">
        <f t="shared" si="128"/>
        <v>0.97319444444444436</v>
      </c>
      <c r="T1632" s="172" t="str">
        <f t="shared" si="129"/>
        <v>Lower Valued</v>
      </c>
    </row>
    <row r="1633" spans="1:20">
      <c r="A1633" s="35">
        <v>44169.728043981479</v>
      </c>
      <c r="B1633" s="36" t="s">
        <v>328</v>
      </c>
      <c r="C1633" s="37" t="s">
        <v>329</v>
      </c>
      <c r="D1633" s="37" t="s">
        <v>55</v>
      </c>
      <c r="E1633" s="37" t="s">
        <v>249</v>
      </c>
      <c r="F1633" s="37" t="s">
        <v>52</v>
      </c>
      <c r="G1633" s="37" t="s">
        <v>56</v>
      </c>
      <c r="H1633" s="37" t="s">
        <v>250</v>
      </c>
      <c r="I1633" s="38">
        <v>1</v>
      </c>
      <c r="J1633" s="38">
        <v>2200</v>
      </c>
      <c r="K1633" s="37" t="s">
        <v>42</v>
      </c>
      <c r="L1633" s="36" t="s">
        <v>319</v>
      </c>
      <c r="M1633" s="35">
        <v>44171.973194444443</v>
      </c>
      <c r="N1633" s="37" t="s">
        <v>146</v>
      </c>
      <c r="O1633" s="37" t="s">
        <v>147</v>
      </c>
      <c r="P1633" s="145">
        <f t="shared" si="126"/>
        <v>2.245150462964375</v>
      </c>
      <c r="Q1633" s="34">
        <f t="shared" si="125"/>
        <v>2200</v>
      </c>
      <c r="R1633" s="145">
        <f t="shared" si="127"/>
        <v>0.72804398148148142</v>
      </c>
      <c r="S1633" s="145">
        <f t="shared" si="128"/>
        <v>0.97319444444444436</v>
      </c>
      <c r="T1633" s="172" t="str">
        <f t="shared" si="129"/>
        <v>Lower Valued</v>
      </c>
    </row>
    <row r="1634" spans="1:20">
      <c r="A1634" s="35">
        <v>44169.728043981479</v>
      </c>
      <c r="B1634" s="36" t="s">
        <v>328</v>
      </c>
      <c r="C1634" s="37" t="s">
        <v>329</v>
      </c>
      <c r="D1634" s="37" t="s">
        <v>55</v>
      </c>
      <c r="E1634" s="37" t="s">
        <v>249</v>
      </c>
      <c r="F1634" s="37" t="s">
        <v>52</v>
      </c>
      <c r="G1634" s="37" t="s">
        <v>56</v>
      </c>
      <c r="H1634" s="37" t="s">
        <v>58</v>
      </c>
      <c r="I1634" s="38">
        <v>1</v>
      </c>
      <c r="J1634" s="38">
        <v>2700</v>
      </c>
      <c r="K1634" s="37" t="s">
        <v>42</v>
      </c>
      <c r="L1634" s="36" t="s">
        <v>319</v>
      </c>
      <c r="M1634" s="35">
        <v>44171.973194444443</v>
      </c>
      <c r="N1634" s="37" t="s">
        <v>146</v>
      </c>
      <c r="O1634" s="37" t="s">
        <v>147</v>
      </c>
      <c r="P1634" s="145">
        <f t="shared" si="126"/>
        <v>2.245150462964375</v>
      </c>
      <c r="Q1634" s="34">
        <f t="shared" si="125"/>
        <v>2700</v>
      </c>
      <c r="R1634" s="145">
        <f t="shared" si="127"/>
        <v>0.72804398148148142</v>
      </c>
      <c r="S1634" s="145">
        <f t="shared" si="128"/>
        <v>0.97319444444444436</v>
      </c>
      <c r="T1634" s="172" t="str">
        <f t="shared" si="129"/>
        <v>Lower Valued</v>
      </c>
    </row>
    <row r="1635" spans="1:20">
      <c r="A1635" s="35">
        <v>44170.470416666663</v>
      </c>
      <c r="B1635" s="36" t="s">
        <v>821</v>
      </c>
      <c r="C1635" s="37" t="s">
        <v>794</v>
      </c>
      <c r="D1635" s="37" t="s">
        <v>193</v>
      </c>
      <c r="E1635" s="37" t="s">
        <v>194</v>
      </c>
      <c r="F1635" s="37" t="s">
        <v>52</v>
      </c>
      <c r="G1635" s="37" t="s">
        <v>53</v>
      </c>
      <c r="H1635" s="37" t="s">
        <v>197</v>
      </c>
      <c r="I1635" s="38">
        <v>2</v>
      </c>
      <c r="J1635" s="38">
        <v>2250</v>
      </c>
      <c r="K1635" s="37" t="s">
        <v>42</v>
      </c>
      <c r="L1635" s="36" t="s">
        <v>819</v>
      </c>
      <c r="M1635" s="35">
        <v>44172.370081018518</v>
      </c>
      <c r="N1635" s="37" t="s">
        <v>146</v>
      </c>
      <c r="O1635" s="37" t="s">
        <v>54</v>
      </c>
      <c r="P1635" s="145">
        <f t="shared" si="126"/>
        <v>1.8996643518548808</v>
      </c>
      <c r="Q1635" s="34">
        <f t="shared" si="125"/>
        <v>4500</v>
      </c>
      <c r="R1635" s="145">
        <f t="shared" si="127"/>
        <v>0.47041666666666665</v>
      </c>
      <c r="S1635" s="145">
        <f t="shared" si="128"/>
        <v>0.37008101851851855</v>
      </c>
      <c r="T1635" s="172" t="str">
        <f t="shared" si="129"/>
        <v>Lower Valued</v>
      </c>
    </row>
    <row r="1636" spans="1:20">
      <c r="A1636" s="35">
        <v>44170.470416666663</v>
      </c>
      <c r="B1636" s="36" t="s">
        <v>821</v>
      </c>
      <c r="C1636" s="37" t="s">
        <v>794</v>
      </c>
      <c r="D1636" s="37" t="s">
        <v>55</v>
      </c>
      <c r="E1636" s="37" t="s">
        <v>249</v>
      </c>
      <c r="F1636" s="37" t="s">
        <v>52</v>
      </c>
      <c r="G1636" s="37" t="s">
        <v>56</v>
      </c>
      <c r="H1636" s="37" t="s">
        <v>250</v>
      </c>
      <c r="I1636" s="38">
        <v>1</v>
      </c>
      <c r="J1636" s="38">
        <v>2200</v>
      </c>
      <c r="K1636" s="37" t="s">
        <v>42</v>
      </c>
      <c r="L1636" s="36" t="s">
        <v>819</v>
      </c>
      <c r="M1636" s="35">
        <v>44172.370081018518</v>
      </c>
      <c r="N1636" s="37" t="s">
        <v>146</v>
      </c>
      <c r="O1636" s="37" t="s">
        <v>54</v>
      </c>
      <c r="P1636" s="145">
        <f t="shared" si="126"/>
        <v>1.8996643518548808</v>
      </c>
      <c r="Q1636" s="34">
        <f t="shared" si="125"/>
        <v>2200</v>
      </c>
      <c r="R1636" s="145">
        <f t="shared" si="127"/>
        <v>0.47041666666666665</v>
      </c>
      <c r="S1636" s="145">
        <f t="shared" si="128"/>
        <v>0.37008101851851855</v>
      </c>
      <c r="T1636" s="172" t="str">
        <f t="shared" si="129"/>
        <v>Lower Valued</v>
      </c>
    </row>
    <row r="1637" spans="1:20">
      <c r="A1637" s="35">
        <v>44171.568958333337</v>
      </c>
      <c r="B1637" s="36" t="s">
        <v>731</v>
      </c>
      <c r="C1637" s="37" t="s">
        <v>115</v>
      </c>
      <c r="D1637" s="37" t="s">
        <v>193</v>
      </c>
      <c r="E1637" s="37" t="s">
        <v>267</v>
      </c>
      <c r="F1637" s="37" t="s">
        <v>52</v>
      </c>
      <c r="G1637" s="37" t="s">
        <v>53</v>
      </c>
      <c r="H1637" s="37" t="s">
        <v>269</v>
      </c>
      <c r="I1637" s="38">
        <v>5</v>
      </c>
      <c r="J1637" s="38">
        <v>2240</v>
      </c>
      <c r="K1637" s="37" t="s">
        <v>42</v>
      </c>
      <c r="L1637" s="36" t="s">
        <v>729</v>
      </c>
      <c r="M1637" s="35">
        <v>44172.504212962966</v>
      </c>
      <c r="N1637" s="37" t="s">
        <v>146</v>
      </c>
      <c r="O1637" s="37" t="s">
        <v>54</v>
      </c>
      <c r="P1637" s="145">
        <f t="shared" si="126"/>
        <v>0.93525462962861639</v>
      </c>
      <c r="Q1637" s="34">
        <f t="shared" si="125"/>
        <v>11200</v>
      </c>
      <c r="R1637" s="145">
        <f t="shared" si="127"/>
        <v>0.56895833333333334</v>
      </c>
      <c r="S1637" s="145">
        <f t="shared" si="128"/>
        <v>0.50421296296296292</v>
      </c>
      <c r="T1637" s="172" t="str">
        <f t="shared" si="129"/>
        <v>High Valued</v>
      </c>
    </row>
    <row r="1638" spans="1:20">
      <c r="A1638" s="35">
        <v>44171.614652777775</v>
      </c>
      <c r="B1638" s="36" t="s">
        <v>689</v>
      </c>
      <c r="C1638" s="37" t="s">
        <v>690</v>
      </c>
      <c r="D1638" s="37" t="s">
        <v>154</v>
      </c>
      <c r="E1638" s="37" t="s">
        <v>155</v>
      </c>
      <c r="F1638" s="37" t="s">
        <v>52</v>
      </c>
      <c r="G1638" s="37" t="s">
        <v>53</v>
      </c>
      <c r="H1638" s="37" t="s">
        <v>156</v>
      </c>
      <c r="I1638" s="38">
        <v>3</v>
      </c>
      <c r="J1638" s="38">
        <v>2450</v>
      </c>
      <c r="K1638" s="37" t="s">
        <v>42</v>
      </c>
      <c r="L1638" s="36" t="s">
        <v>691</v>
      </c>
      <c r="M1638" s="35">
        <v>44172.582858796297</v>
      </c>
      <c r="N1638" s="37" t="s">
        <v>295</v>
      </c>
      <c r="O1638" s="37" t="s">
        <v>54</v>
      </c>
      <c r="P1638" s="145">
        <f t="shared" si="126"/>
        <v>0.96820601852232357</v>
      </c>
      <c r="Q1638" s="34">
        <f t="shared" si="125"/>
        <v>7350</v>
      </c>
      <c r="R1638" s="145">
        <f t="shared" si="127"/>
        <v>0.61465277777777783</v>
      </c>
      <c r="S1638" s="145">
        <f t="shared" si="128"/>
        <v>0.58285879629629633</v>
      </c>
      <c r="T1638" s="172" t="str">
        <f t="shared" si="129"/>
        <v>Lower Valued</v>
      </c>
    </row>
    <row r="1639" spans="1:20">
      <c r="A1639" s="35">
        <v>44171.614652777775</v>
      </c>
      <c r="B1639" s="36" t="s">
        <v>689</v>
      </c>
      <c r="C1639" s="37" t="s">
        <v>690</v>
      </c>
      <c r="D1639" s="37" t="s">
        <v>154</v>
      </c>
      <c r="E1639" s="37" t="s">
        <v>292</v>
      </c>
      <c r="F1639" s="37" t="s">
        <v>52</v>
      </c>
      <c r="G1639" s="37" t="s">
        <v>53</v>
      </c>
      <c r="H1639" s="37" t="s">
        <v>293</v>
      </c>
      <c r="I1639" s="38">
        <v>2</v>
      </c>
      <c r="J1639" s="38">
        <v>2450</v>
      </c>
      <c r="K1639" s="37" t="s">
        <v>42</v>
      </c>
      <c r="L1639" s="36" t="s">
        <v>691</v>
      </c>
      <c r="M1639" s="35">
        <v>44172.582858796297</v>
      </c>
      <c r="N1639" s="37" t="s">
        <v>295</v>
      </c>
      <c r="O1639" s="37" t="s">
        <v>54</v>
      </c>
      <c r="P1639" s="145">
        <f t="shared" si="126"/>
        <v>0.96820601852232357</v>
      </c>
      <c r="Q1639" s="34">
        <f t="shared" si="125"/>
        <v>4900</v>
      </c>
      <c r="R1639" s="145">
        <f t="shared" si="127"/>
        <v>0.61465277777777783</v>
      </c>
      <c r="S1639" s="145">
        <f t="shared" si="128"/>
        <v>0.58285879629629633</v>
      </c>
      <c r="T1639" s="172" t="str">
        <f t="shared" si="129"/>
        <v>Lower Valued</v>
      </c>
    </row>
    <row r="1640" spans="1:20">
      <c r="A1640" s="35">
        <v>44170.443333333336</v>
      </c>
      <c r="B1640" s="36" t="s">
        <v>920</v>
      </c>
      <c r="C1640" s="37" t="s">
        <v>921</v>
      </c>
      <c r="D1640" s="37" t="s">
        <v>193</v>
      </c>
      <c r="E1640" s="37" t="s">
        <v>194</v>
      </c>
      <c r="F1640" s="37" t="s">
        <v>52</v>
      </c>
      <c r="G1640" s="37" t="s">
        <v>53</v>
      </c>
      <c r="H1640" s="37" t="s">
        <v>195</v>
      </c>
      <c r="I1640" s="38">
        <v>2</v>
      </c>
      <c r="J1640" s="38">
        <v>2150</v>
      </c>
      <c r="K1640" s="37" t="s">
        <v>42</v>
      </c>
      <c r="L1640" s="36" t="s">
        <v>922</v>
      </c>
      <c r="M1640" s="35">
        <v>44172.680983796294</v>
      </c>
      <c r="N1640" s="37" t="s">
        <v>146</v>
      </c>
      <c r="O1640" s="37" t="s">
        <v>147</v>
      </c>
      <c r="P1640" s="145">
        <f t="shared" si="126"/>
        <v>2.2376504629573901</v>
      </c>
      <c r="Q1640" s="34">
        <f t="shared" si="125"/>
        <v>4300</v>
      </c>
      <c r="R1640" s="145">
        <f t="shared" si="127"/>
        <v>0.44333333333333336</v>
      </c>
      <c r="S1640" s="145">
        <f t="shared" si="128"/>
        <v>0.68098379629629635</v>
      </c>
      <c r="T1640" s="172" t="str">
        <f t="shared" si="129"/>
        <v>Lower Valued</v>
      </c>
    </row>
    <row r="1641" spans="1:20">
      <c r="A1641" s="35">
        <v>44170.443333333336</v>
      </c>
      <c r="B1641" s="36" t="s">
        <v>920</v>
      </c>
      <c r="C1641" s="37" t="s">
        <v>921</v>
      </c>
      <c r="D1641" s="37" t="s">
        <v>193</v>
      </c>
      <c r="E1641" s="37" t="s">
        <v>194</v>
      </c>
      <c r="F1641" s="37" t="s">
        <v>52</v>
      </c>
      <c r="G1641" s="37" t="s">
        <v>53</v>
      </c>
      <c r="H1641" s="37" t="s">
        <v>197</v>
      </c>
      <c r="I1641" s="38">
        <v>1</v>
      </c>
      <c r="J1641" s="38">
        <v>2250</v>
      </c>
      <c r="K1641" s="37" t="s">
        <v>42</v>
      </c>
      <c r="L1641" s="36" t="s">
        <v>922</v>
      </c>
      <c r="M1641" s="35">
        <v>44172.680983796294</v>
      </c>
      <c r="N1641" s="37" t="s">
        <v>146</v>
      </c>
      <c r="O1641" s="37" t="s">
        <v>147</v>
      </c>
      <c r="P1641" s="145">
        <f t="shared" si="126"/>
        <v>2.2376504629573901</v>
      </c>
      <c r="Q1641" s="34">
        <f t="shared" si="125"/>
        <v>2250</v>
      </c>
      <c r="R1641" s="145">
        <f t="shared" si="127"/>
        <v>0.44333333333333336</v>
      </c>
      <c r="S1641" s="145">
        <f t="shared" si="128"/>
        <v>0.68098379629629635</v>
      </c>
      <c r="T1641" s="172" t="str">
        <f t="shared" si="129"/>
        <v>Lower Valued</v>
      </c>
    </row>
    <row r="1642" spans="1:20">
      <c r="A1642" s="35">
        <v>44170.688055555554</v>
      </c>
      <c r="B1642" s="36" t="s">
        <v>643</v>
      </c>
      <c r="C1642" s="37" t="s">
        <v>644</v>
      </c>
      <c r="D1642" s="37" t="s">
        <v>193</v>
      </c>
      <c r="E1642" s="37" t="s">
        <v>194</v>
      </c>
      <c r="F1642" s="37" t="s">
        <v>52</v>
      </c>
      <c r="G1642" s="37" t="s">
        <v>53</v>
      </c>
      <c r="H1642" s="37" t="s">
        <v>195</v>
      </c>
      <c r="I1642" s="38">
        <v>5</v>
      </c>
      <c r="J1642" s="38">
        <v>2150</v>
      </c>
      <c r="K1642" s="37" t="s">
        <v>42</v>
      </c>
      <c r="L1642" s="36" t="s">
        <v>638</v>
      </c>
      <c r="M1642" s="35">
        <v>44173.330335648148</v>
      </c>
      <c r="N1642" s="37" t="s">
        <v>146</v>
      </c>
      <c r="O1642" s="37" t="s">
        <v>147</v>
      </c>
      <c r="P1642" s="145">
        <f t="shared" si="126"/>
        <v>2.6422800925938645</v>
      </c>
      <c r="Q1642" s="34">
        <f t="shared" si="125"/>
        <v>10750</v>
      </c>
      <c r="R1642" s="145">
        <f t="shared" si="127"/>
        <v>0.68805555555555553</v>
      </c>
      <c r="S1642" s="145">
        <f t="shared" si="128"/>
        <v>0.33033564814814814</v>
      </c>
      <c r="T1642" s="172" t="str">
        <f t="shared" si="129"/>
        <v>High Valued</v>
      </c>
    </row>
    <row r="1643" spans="1:20">
      <c r="A1643" s="35">
        <v>44172.680300925924</v>
      </c>
      <c r="B1643" s="36" t="s">
        <v>380</v>
      </c>
      <c r="C1643" s="37" t="s">
        <v>381</v>
      </c>
      <c r="D1643" s="37" t="s">
        <v>55</v>
      </c>
      <c r="E1643" s="37" t="s">
        <v>249</v>
      </c>
      <c r="F1643" s="37" t="s">
        <v>52</v>
      </c>
      <c r="G1643" s="37" t="s">
        <v>56</v>
      </c>
      <c r="H1643" s="37" t="s">
        <v>250</v>
      </c>
      <c r="I1643" s="38">
        <v>1</v>
      </c>
      <c r="J1643" s="38">
        <v>2200</v>
      </c>
      <c r="K1643" s="37" t="s">
        <v>42</v>
      </c>
      <c r="L1643" s="36" t="s">
        <v>374</v>
      </c>
      <c r="M1643" s="35">
        <v>44173.442719907405</v>
      </c>
      <c r="N1643" s="37" t="s">
        <v>146</v>
      </c>
      <c r="O1643" s="37" t="s">
        <v>147</v>
      </c>
      <c r="P1643" s="145">
        <f t="shared" si="126"/>
        <v>0.76241898148145992</v>
      </c>
      <c r="Q1643" s="34">
        <f t="shared" si="125"/>
        <v>2200</v>
      </c>
      <c r="R1643" s="145">
        <f t="shared" si="127"/>
        <v>0.68030092592592595</v>
      </c>
      <c r="S1643" s="145">
        <f t="shared" si="128"/>
        <v>0.44271990740740735</v>
      </c>
      <c r="T1643" s="172" t="str">
        <f t="shared" si="129"/>
        <v>Lower Valued</v>
      </c>
    </row>
    <row r="1644" spans="1:20">
      <c r="A1644" s="35">
        <v>44172.504189814812</v>
      </c>
      <c r="B1644" s="36" t="s">
        <v>563</v>
      </c>
      <c r="C1644" s="37" t="s">
        <v>564</v>
      </c>
      <c r="D1644" s="37" t="s">
        <v>55</v>
      </c>
      <c r="E1644" s="37" t="s">
        <v>249</v>
      </c>
      <c r="F1644" s="37" t="s">
        <v>52</v>
      </c>
      <c r="G1644" s="37" t="s">
        <v>56</v>
      </c>
      <c r="H1644" s="37" t="s">
        <v>250</v>
      </c>
      <c r="I1644" s="38">
        <v>1</v>
      </c>
      <c r="J1644" s="38">
        <v>2200</v>
      </c>
      <c r="K1644" s="37" t="s">
        <v>42</v>
      </c>
      <c r="L1644" s="36" t="s">
        <v>562</v>
      </c>
      <c r="M1644" s="35">
        <v>44173.496469907404</v>
      </c>
      <c r="N1644" s="37" t="s">
        <v>146</v>
      </c>
      <c r="O1644" s="37" t="s">
        <v>147</v>
      </c>
      <c r="P1644" s="145">
        <f t="shared" si="126"/>
        <v>0.99228009259240935</v>
      </c>
      <c r="Q1644" s="34">
        <f t="shared" si="125"/>
        <v>2200</v>
      </c>
      <c r="R1644" s="145">
        <f t="shared" si="127"/>
        <v>0.50418981481481484</v>
      </c>
      <c r="S1644" s="145">
        <f t="shared" si="128"/>
        <v>0.49646990740740743</v>
      </c>
      <c r="T1644" s="172" t="str">
        <f t="shared" si="129"/>
        <v>Lower Valued</v>
      </c>
    </row>
    <row r="1645" spans="1:20">
      <c r="A1645" s="35">
        <v>44172.504189814812</v>
      </c>
      <c r="B1645" s="36" t="s">
        <v>563</v>
      </c>
      <c r="C1645" s="37" t="s">
        <v>564</v>
      </c>
      <c r="D1645" s="37" t="s">
        <v>148</v>
      </c>
      <c r="E1645" s="37" t="s">
        <v>149</v>
      </c>
      <c r="F1645" s="37" t="s">
        <v>52</v>
      </c>
      <c r="G1645" s="37" t="s">
        <v>56</v>
      </c>
      <c r="H1645" s="37" t="s">
        <v>417</v>
      </c>
      <c r="I1645" s="38">
        <v>1</v>
      </c>
      <c r="J1645" s="38">
        <v>3200</v>
      </c>
      <c r="K1645" s="37" t="s">
        <v>42</v>
      </c>
      <c r="L1645" s="36" t="s">
        <v>562</v>
      </c>
      <c r="M1645" s="35">
        <v>44173.496469907404</v>
      </c>
      <c r="N1645" s="37" t="s">
        <v>146</v>
      </c>
      <c r="O1645" s="37" t="s">
        <v>147</v>
      </c>
      <c r="P1645" s="145">
        <f t="shared" si="126"/>
        <v>0.99228009259240935</v>
      </c>
      <c r="Q1645" s="34">
        <f t="shared" si="125"/>
        <v>3200</v>
      </c>
      <c r="R1645" s="145">
        <f t="shared" si="127"/>
        <v>0.50418981481481484</v>
      </c>
      <c r="S1645" s="145">
        <f t="shared" si="128"/>
        <v>0.49646990740740743</v>
      </c>
      <c r="T1645" s="172" t="str">
        <f t="shared" si="129"/>
        <v>Lower Valued</v>
      </c>
    </row>
    <row r="1646" spans="1:20">
      <c r="A1646" s="35">
        <v>44172.504189814812</v>
      </c>
      <c r="B1646" s="36" t="s">
        <v>563</v>
      </c>
      <c r="C1646" s="37" t="s">
        <v>564</v>
      </c>
      <c r="D1646" s="37" t="s">
        <v>148</v>
      </c>
      <c r="E1646" s="37" t="s">
        <v>149</v>
      </c>
      <c r="F1646" s="37" t="s">
        <v>52</v>
      </c>
      <c r="G1646" s="37" t="s">
        <v>56</v>
      </c>
      <c r="H1646" s="37" t="s">
        <v>418</v>
      </c>
      <c r="I1646" s="38">
        <v>1</v>
      </c>
      <c r="J1646" s="38">
        <v>3200</v>
      </c>
      <c r="K1646" s="37" t="s">
        <v>42</v>
      </c>
      <c r="L1646" s="36" t="s">
        <v>562</v>
      </c>
      <c r="M1646" s="35">
        <v>44173.496469907404</v>
      </c>
      <c r="N1646" s="37" t="s">
        <v>146</v>
      </c>
      <c r="O1646" s="37" t="s">
        <v>147</v>
      </c>
      <c r="P1646" s="145">
        <f t="shared" si="126"/>
        <v>0.99228009259240935</v>
      </c>
      <c r="Q1646" s="34">
        <f t="shared" si="125"/>
        <v>3200</v>
      </c>
      <c r="R1646" s="145">
        <f t="shared" si="127"/>
        <v>0.50418981481481484</v>
      </c>
      <c r="S1646" s="145">
        <f t="shared" si="128"/>
        <v>0.49646990740740743</v>
      </c>
      <c r="T1646" s="172" t="str">
        <f t="shared" si="129"/>
        <v>Lower Valued</v>
      </c>
    </row>
    <row r="1647" spans="1:20">
      <c r="A1647" s="35">
        <v>44172.504189814812</v>
      </c>
      <c r="B1647" s="36" t="s">
        <v>563</v>
      </c>
      <c r="C1647" s="37" t="s">
        <v>564</v>
      </c>
      <c r="D1647" s="37" t="s">
        <v>193</v>
      </c>
      <c r="E1647" s="37" t="s">
        <v>267</v>
      </c>
      <c r="F1647" s="37" t="s">
        <v>52</v>
      </c>
      <c r="G1647" s="37" t="s">
        <v>53</v>
      </c>
      <c r="H1647" s="37" t="s">
        <v>269</v>
      </c>
      <c r="I1647" s="38">
        <v>1</v>
      </c>
      <c r="J1647" s="38">
        <v>2240</v>
      </c>
      <c r="K1647" s="37" t="s">
        <v>42</v>
      </c>
      <c r="L1647" s="36" t="s">
        <v>562</v>
      </c>
      <c r="M1647" s="35">
        <v>44173.496469907404</v>
      </c>
      <c r="N1647" s="37" t="s">
        <v>146</v>
      </c>
      <c r="O1647" s="37" t="s">
        <v>147</v>
      </c>
      <c r="P1647" s="145">
        <f t="shared" si="126"/>
        <v>0.99228009259240935</v>
      </c>
      <c r="Q1647" s="34">
        <f t="shared" si="125"/>
        <v>2240</v>
      </c>
      <c r="R1647" s="145">
        <f t="shared" si="127"/>
        <v>0.50418981481481484</v>
      </c>
      <c r="S1647" s="145">
        <f t="shared" si="128"/>
        <v>0.49646990740740743</v>
      </c>
      <c r="T1647" s="172" t="str">
        <f t="shared" si="129"/>
        <v>Lower Valued</v>
      </c>
    </row>
    <row r="1648" spans="1:20">
      <c r="A1648" s="35">
        <v>44172.504189814812</v>
      </c>
      <c r="B1648" s="36" t="s">
        <v>563</v>
      </c>
      <c r="C1648" s="37" t="s">
        <v>564</v>
      </c>
      <c r="D1648" s="37" t="s">
        <v>60</v>
      </c>
      <c r="E1648" s="37" t="s">
        <v>73</v>
      </c>
      <c r="F1648" s="37" t="s">
        <v>52</v>
      </c>
      <c r="G1648" s="37" t="s">
        <v>56</v>
      </c>
      <c r="H1648" s="37" t="s">
        <v>175</v>
      </c>
      <c r="I1648" s="38">
        <v>1</v>
      </c>
      <c r="J1648" s="38">
        <v>3150</v>
      </c>
      <c r="K1648" s="37" t="s">
        <v>42</v>
      </c>
      <c r="L1648" s="36" t="s">
        <v>562</v>
      </c>
      <c r="M1648" s="35">
        <v>44173.496469907404</v>
      </c>
      <c r="N1648" s="37" t="s">
        <v>146</v>
      </c>
      <c r="O1648" s="37" t="s">
        <v>147</v>
      </c>
      <c r="P1648" s="145">
        <f t="shared" si="126"/>
        <v>0.99228009259240935</v>
      </c>
      <c r="Q1648" s="34">
        <f t="shared" si="125"/>
        <v>3150</v>
      </c>
      <c r="R1648" s="145">
        <f t="shared" si="127"/>
        <v>0.50418981481481484</v>
      </c>
      <c r="S1648" s="145">
        <f t="shared" si="128"/>
        <v>0.49646990740740743</v>
      </c>
      <c r="T1648" s="172" t="str">
        <f t="shared" si="129"/>
        <v>Lower Valued</v>
      </c>
    </row>
    <row r="1649" spans="1:20">
      <c r="A1649" s="35">
        <v>44172.504189814812</v>
      </c>
      <c r="B1649" s="36" t="s">
        <v>563</v>
      </c>
      <c r="C1649" s="37" t="s">
        <v>564</v>
      </c>
      <c r="D1649" s="37" t="s">
        <v>43</v>
      </c>
      <c r="E1649" s="37" t="s">
        <v>406</v>
      </c>
      <c r="F1649" s="37" t="s">
        <v>52</v>
      </c>
      <c r="G1649" s="37" t="s">
        <v>56</v>
      </c>
      <c r="H1649" s="37" t="s">
        <v>407</v>
      </c>
      <c r="I1649" s="38">
        <v>1</v>
      </c>
      <c r="J1649" s="38">
        <v>3100</v>
      </c>
      <c r="K1649" s="37" t="s">
        <v>42</v>
      </c>
      <c r="L1649" s="36" t="s">
        <v>562</v>
      </c>
      <c r="M1649" s="35">
        <v>44173.496469907404</v>
      </c>
      <c r="N1649" s="37" t="s">
        <v>146</v>
      </c>
      <c r="O1649" s="37" t="s">
        <v>147</v>
      </c>
      <c r="P1649" s="145">
        <f t="shared" si="126"/>
        <v>0.99228009259240935</v>
      </c>
      <c r="Q1649" s="34">
        <f t="shared" si="125"/>
        <v>3100</v>
      </c>
      <c r="R1649" s="145">
        <f t="shared" si="127"/>
        <v>0.50418981481481484</v>
      </c>
      <c r="S1649" s="145">
        <f t="shared" si="128"/>
        <v>0.49646990740740743</v>
      </c>
      <c r="T1649" s="172" t="str">
        <f t="shared" si="129"/>
        <v>Lower Valued</v>
      </c>
    </row>
    <row r="1650" spans="1:20">
      <c r="A1650" s="35">
        <v>44172.710451388892</v>
      </c>
      <c r="B1650" s="36" t="s">
        <v>583</v>
      </c>
      <c r="C1650" s="37" t="s">
        <v>390</v>
      </c>
      <c r="D1650" s="37" t="s">
        <v>55</v>
      </c>
      <c r="E1650" s="37" t="s">
        <v>249</v>
      </c>
      <c r="F1650" s="37" t="s">
        <v>52</v>
      </c>
      <c r="G1650" s="37" t="s">
        <v>56</v>
      </c>
      <c r="H1650" s="37" t="s">
        <v>250</v>
      </c>
      <c r="I1650" s="38">
        <v>1</v>
      </c>
      <c r="J1650" s="38">
        <v>2200</v>
      </c>
      <c r="K1650" s="37" t="s">
        <v>42</v>
      </c>
      <c r="L1650" s="36" t="s">
        <v>582</v>
      </c>
      <c r="M1650" s="35">
        <v>44173.730127314811</v>
      </c>
      <c r="N1650" s="37" t="s">
        <v>146</v>
      </c>
      <c r="O1650" s="37" t="s">
        <v>147</v>
      </c>
      <c r="P1650" s="145">
        <f t="shared" si="126"/>
        <v>1.0196759259197279</v>
      </c>
      <c r="Q1650" s="34">
        <f t="shared" si="125"/>
        <v>2200</v>
      </c>
      <c r="R1650" s="145">
        <f t="shared" si="127"/>
        <v>0.71045138888888892</v>
      </c>
      <c r="S1650" s="145">
        <f t="shared" si="128"/>
        <v>0.73012731481481474</v>
      </c>
      <c r="T1650" s="172" t="str">
        <f t="shared" si="129"/>
        <v>Lower Valued</v>
      </c>
    </row>
    <row r="1651" spans="1:20">
      <c r="A1651" s="35">
        <v>44172.710451388892</v>
      </c>
      <c r="B1651" s="36" t="s">
        <v>583</v>
      </c>
      <c r="C1651" s="37" t="s">
        <v>390</v>
      </c>
      <c r="D1651" s="37" t="s">
        <v>154</v>
      </c>
      <c r="E1651" s="37" t="s">
        <v>292</v>
      </c>
      <c r="F1651" s="37" t="s">
        <v>52</v>
      </c>
      <c r="G1651" s="37" t="s">
        <v>53</v>
      </c>
      <c r="H1651" s="37" t="s">
        <v>361</v>
      </c>
      <c r="I1651" s="38">
        <v>1</v>
      </c>
      <c r="J1651" s="38">
        <v>2250</v>
      </c>
      <c r="K1651" s="37" t="s">
        <v>42</v>
      </c>
      <c r="L1651" s="36" t="s">
        <v>582</v>
      </c>
      <c r="M1651" s="35">
        <v>44173.730127314811</v>
      </c>
      <c r="N1651" s="37" t="s">
        <v>146</v>
      </c>
      <c r="O1651" s="37" t="s">
        <v>147</v>
      </c>
      <c r="P1651" s="145">
        <f t="shared" si="126"/>
        <v>1.0196759259197279</v>
      </c>
      <c r="Q1651" s="34">
        <f t="shared" si="125"/>
        <v>2250</v>
      </c>
      <c r="R1651" s="145">
        <f t="shared" si="127"/>
        <v>0.71045138888888892</v>
      </c>
      <c r="S1651" s="145">
        <f t="shared" si="128"/>
        <v>0.73012731481481474</v>
      </c>
      <c r="T1651" s="172" t="str">
        <f t="shared" si="129"/>
        <v>Lower Valued</v>
      </c>
    </row>
    <row r="1652" spans="1:20">
      <c r="A1652" s="35">
        <v>44169.590104166666</v>
      </c>
      <c r="B1652" s="36" t="s">
        <v>278</v>
      </c>
      <c r="C1652" s="37" t="s">
        <v>279</v>
      </c>
      <c r="D1652" s="37" t="s">
        <v>55</v>
      </c>
      <c r="E1652" s="37" t="s">
        <v>249</v>
      </c>
      <c r="F1652" s="37" t="s">
        <v>52</v>
      </c>
      <c r="G1652" s="37" t="s">
        <v>56</v>
      </c>
      <c r="H1652" s="37" t="s">
        <v>250</v>
      </c>
      <c r="I1652" s="38">
        <v>1</v>
      </c>
      <c r="J1652" s="38">
        <v>2200</v>
      </c>
      <c r="K1652" s="37" t="s">
        <v>42</v>
      </c>
      <c r="L1652" s="36" t="s">
        <v>280</v>
      </c>
      <c r="M1652" s="35">
        <v>44173.780833333331</v>
      </c>
      <c r="N1652" s="37" t="s">
        <v>146</v>
      </c>
      <c r="O1652" s="37" t="s">
        <v>147</v>
      </c>
      <c r="P1652" s="145">
        <f t="shared" si="126"/>
        <v>4.1907291666648234</v>
      </c>
      <c r="Q1652" s="34">
        <f t="shared" si="125"/>
        <v>2200</v>
      </c>
      <c r="R1652" s="145">
        <f t="shared" si="127"/>
        <v>0.59010416666666665</v>
      </c>
      <c r="S1652" s="145">
        <f t="shared" si="128"/>
        <v>0.78083333333333327</v>
      </c>
      <c r="T1652" s="172" t="str">
        <f t="shared" si="129"/>
        <v>Lower Valued</v>
      </c>
    </row>
    <row r="1653" spans="1:20">
      <c r="A1653" s="35">
        <v>44169.590104166666</v>
      </c>
      <c r="B1653" s="36" t="s">
        <v>278</v>
      </c>
      <c r="C1653" s="37" t="s">
        <v>279</v>
      </c>
      <c r="D1653" s="37" t="s">
        <v>148</v>
      </c>
      <c r="E1653" s="37" t="s">
        <v>149</v>
      </c>
      <c r="F1653" s="37" t="s">
        <v>52</v>
      </c>
      <c r="G1653" s="37" t="s">
        <v>56</v>
      </c>
      <c r="H1653" s="37" t="s">
        <v>150</v>
      </c>
      <c r="I1653" s="38">
        <v>1</v>
      </c>
      <c r="J1653" s="38">
        <v>4150</v>
      </c>
      <c r="K1653" s="37" t="s">
        <v>42</v>
      </c>
      <c r="L1653" s="36" t="s">
        <v>280</v>
      </c>
      <c r="M1653" s="35">
        <v>44173.780833333331</v>
      </c>
      <c r="N1653" s="37" t="s">
        <v>146</v>
      </c>
      <c r="O1653" s="37" t="s">
        <v>147</v>
      </c>
      <c r="P1653" s="145">
        <f t="shared" si="126"/>
        <v>4.1907291666648234</v>
      </c>
      <c r="Q1653" s="34">
        <f t="shared" si="125"/>
        <v>4150</v>
      </c>
      <c r="R1653" s="145">
        <f t="shared" si="127"/>
        <v>0.59010416666666665</v>
      </c>
      <c r="S1653" s="145">
        <f t="shared" si="128"/>
        <v>0.78083333333333327</v>
      </c>
      <c r="T1653" s="172" t="str">
        <f t="shared" si="129"/>
        <v>Lower Valued</v>
      </c>
    </row>
    <row r="1654" spans="1:20">
      <c r="A1654" s="35">
        <v>44172.557685185187</v>
      </c>
      <c r="B1654" s="36" t="s">
        <v>1138</v>
      </c>
      <c r="C1654" s="37" t="s">
        <v>368</v>
      </c>
      <c r="D1654" s="37" t="s">
        <v>55</v>
      </c>
      <c r="E1654" s="37" t="s">
        <v>249</v>
      </c>
      <c r="F1654" s="37" t="s">
        <v>52</v>
      </c>
      <c r="G1654" s="37" t="s">
        <v>56</v>
      </c>
      <c r="H1654" s="37" t="s">
        <v>250</v>
      </c>
      <c r="I1654" s="38">
        <v>40</v>
      </c>
      <c r="J1654" s="38">
        <v>2200</v>
      </c>
      <c r="K1654" s="37" t="s">
        <v>42</v>
      </c>
      <c r="L1654" s="36" t="s">
        <v>1139</v>
      </c>
      <c r="M1654" s="35">
        <v>44173.789351851854</v>
      </c>
      <c r="N1654" s="37" t="s">
        <v>295</v>
      </c>
      <c r="O1654" s="37" t="s">
        <v>54</v>
      </c>
      <c r="P1654" s="145">
        <f t="shared" si="126"/>
        <v>1.2316666666665697</v>
      </c>
      <c r="Q1654" s="34">
        <f t="shared" si="125"/>
        <v>88000</v>
      </c>
      <c r="R1654" s="145">
        <f t="shared" si="127"/>
        <v>0.55768518518518517</v>
      </c>
      <c r="S1654" s="145">
        <f t="shared" si="128"/>
        <v>0.78935185185185175</v>
      </c>
      <c r="T1654" s="172" t="str">
        <f t="shared" si="129"/>
        <v>High Valued</v>
      </c>
    </row>
    <row r="1655" spans="1:20">
      <c r="A1655" s="35">
        <v>44173.499502314815</v>
      </c>
      <c r="B1655" s="36" t="s">
        <v>1113</v>
      </c>
      <c r="C1655" s="37" t="s">
        <v>1114</v>
      </c>
      <c r="D1655" s="37" t="s">
        <v>60</v>
      </c>
      <c r="E1655" s="37" t="s">
        <v>73</v>
      </c>
      <c r="F1655" s="37" t="s">
        <v>52</v>
      </c>
      <c r="G1655" s="37" t="s">
        <v>56</v>
      </c>
      <c r="H1655" s="37" t="s">
        <v>74</v>
      </c>
      <c r="I1655" s="38">
        <v>1</v>
      </c>
      <c r="J1655" s="38">
        <v>3550</v>
      </c>
      <c r="K1655" s="37" t="s">
        <v>42</v>
      </c>
      <c r="L1655" s="36" t="s">
        <v>1115</v>
      </c>
      <c r="M1655" s="35">
        <v>44174.499641203707</v>
      </c>
      <c r="N1655" s="37" t="s">
        <v>146</v>
      </c>
      <c r="O1655" s="37" t="s">
        <v>54</v>
      </c>
      <c r="P1655" s="145">
        <f t="shared" si="126"/>
        <v>1.000138888892252</v>
      </c>
      <c r="Q1655" s="34">
        <f t="shared" si="125"/>
        <v>3550</v>
      </c>
      <c r="R1655" s="145">
        <f t="shared" si="127"/>
        <v>0.49950231481481483</v>
      </c>
      <c r="S1655" s="145">
        <f t="shared" si="128"/>
        <v>0.49964120370370368</v>
      </c>
      <c r="T1655" s="172" t="str">
        <f t="shared" si="129"/>
        <v>Lower Valued</v>
      </c>
    </row>
    <row r="1656" spans="1:20">
      <c r="A1656" s="35">
        <v>44173.591898148145</v>
      </c>
      <c r="B1656" s="36" t="s">
        <v>875</v>
      </c>
      <c r="C1656" s="37" t="s">
        <v>876</v>
      </c>
      <c r="D1656" s="37" t="s">
        <v>60</v>
      </c>
      <c r="E1656" s="37" t="s">
        <v>73</v>
      </c>
      <c r="F1656" s="37" t="s">
        <v>52</v>
      </c>
      <c r="G1656" s="37" t="s">
        <v>56</v>
      </c>
      <c r="H1656" s="37" t="s">
        <v>74</v>
      </c>
      <c r="I1656" s="38">
        <v>10</v>
      </c>
      <c r="J1656" s="38">
        <v>3550</v>
      </c>
      <c r="K1656" s="37" t="s">
        <v>42</v>
      </c>
      <c r="L1656" s="36" t="s">
        <v>873</v>
      </c>
      <c r="M1656" s="35">
        <v>44174.545960648145</v>
      </c>
      <c r="N1656" s="37" t="s">
        <v>146</v>
      </c>
      <c r="O1656" s="37" t="s">
        <v>147</v>
      </c>
      <c r="P1656" s="145">
        <f t="shared" si="126"/>
        <v>0.95406250000087311</v>
      </c>
      <c r="Q1656" s="34">
        <f t="shared" si="125"/>
        <v>35500</v>
      </c>
      <c r="R1656" s="145">
        <f t="shared" si="127"/>
        <v>0.59189814814814812</v>
      </c>
      <c r="S1656" s="145">
        <f t="shared" si="128"/>
        <v>0.54596064814814815</v>
      </c>
      <c r="T1656" s="172" t="str">
        <f t="shared" si="129"/>
        <v>High Valued</v>
      </c>
    </row>
    <row r="1657" spans="1:20">
      <c r="A1657" s="35">
        <v>44173.657581018517</v>
      </c>
      <c r="B1657" s="36" t="s">
        <v>210</v>
      </c>
      <c r="C1657" s="37" t="s">
        <v>186</v>
      </c>
      <c r="D1657" s="37" t="s">
        <v>193</v>
      </c>
      <c r="E1657" s="37" t="s">
        <v>194</v>
      </c>
      <c r="F1657" s="37" t="s">
        <v>52</v>
      </c>
      <c r="G1657" s="37" t="s">
        <v>53</v>
      </c>
      <c r="H1657" s="37" t="s">
        <v>197</v>
      </c>
      <c r="I1657" s="38">
        <v>20</v>
      </c>
      <c r="J1657" s="38">
        <v>2250</v>
      </c>
      <c r="K1657" s="37" t="s">
        <v>42</v>
      </c>
      <c r="L1657" s="36" t="s">
        <v>190</v>
      </c>
      <c r="M1657" s="35">
        <v>44174.669432870367</v>
      </c>
      <c r="N1657" s="37" t="s">
        <v>146</v>
      </c>
      <c r="O1657" s="37" t="s">
        <v>54</v>
      </c>
      <c r="P1657" s="145">
        <f t="shared" si="126"/>
        <v>1.0118518518502242</v>
      </c>
      <c r="Q1657" s="34">
        <f t="shared" si="125"/>
        <v>45000</v>
      </c>
      <c r="R1657" s="145">
        <f t="shared" si="127"/>
        <v>0.65758101851851858</v>
      </c>
      <c r="S1657" s="145">
        <f t="shared" si="128"/>
        <v>0.66943287037037036</v>
      </c>
      <c r="T1657" s="172" t="str">
        <f t="shared" si="129"/>
        <v>High Valued</v>
      </c>
    </row>
    <row r="1658" spans="1:20">
      <c r="A1658" s="35">
        <v>44173.354027777779</v>
      </c>
      <c r="B1658" s="36" t="s">
        <v>705</v>
      </c>
      <c r="C1658" s="37" t="s">
        <v>368</v>
      </c>
      <c r="D1658" s="37" t="s">
        <v>60</v>
      </c>
      <c r="E1658" s="37" t="s">
        <v>73</v>
      </c>
      <c r="F1658" s="37" t="s">
        <v>52</v>
      </c>
      <c r="G1658" s="37" t="s">
        <v>56</v>
      </c>
      <c r="H1658" s="37" t="s">
        <v>74</v>
      </c>
      <c r="I1658" s="38">
        <v>5</v>
      </c>
      <c r="J1658" s="38">
        <v>3550</v>
      </c>
      <c r="K1658" s="37" t="s">
        <v>42</v>
      </c>
      <c r="L1658" s="36" t="s">
        <v>704</v>
      </c>
      <c r="M1658" s="35">
        <v>44174.692974537036</v>
      </c>
      <c r="N1658" s="37" t="s">
        <v>295</v>
      </c>
      <c r="O1658" s="37" t="s">
        <v>54</v>
      </c>
      <c r="P1658" s="145">
        <f t="shared" si="126"/>
        <v>1.3389467592569417</v>
      </c>
      <c r="Q1658" s="34">
        <f t="shared" si="125"/>
        <v>17750</v>
      </c>
      <c r="R1658" s="145">
        <f t="shared" si="127"/>
        <v>0.35402777777777777</v>
      </c>
      <c r="S1658" s="145">
        <f t="shared" si="128"/>
        <v>0.69297453703703704</v>
      </c>
      <c r="T1658" s="172" t="str">
        <f t="shared" si="129"/>
        <v>High Valued</v>
      </c>
    </row>
    <row r="1659" spans="1:20">
      <c r="A1659" s="35">
        <v>44173.354027777779</v>
      </c>
      <c r="B1659" s="36" t="s">
        <v>705</v>
      </c>
      <c r="C1659" s="37" t="s">
        <v>368</v>
      </c>
      <c r="D1659" s="37" t="s">
        <v>60</v>
      </c>
      <c r="E1659" s="37" t="s">
        <v>73</v>
      </c>
      <c r="F1659" s="37" t="s">
        <v>52</v>
      </c>
      <c r="G1659" s="37" t="s">
        <v>56</v>
      </c>
      <c r="H1659" s="37" t="s">
        <v>175</v>
      </c>
      <c r="I1659" s="38">
        <v>3</v>
      </c>
      <c r="J1659" s="38">
        <v>3150</v>
      </c>
      <c r="K1659" s="37" t="s">
        <v>42</v>
      </c>
      <c r="L1659" s="36" t="s">
        <v>704</v>
      </c>
      <c r="M1659" s="35">
        <v>44174.692974537036</v>
      </c>
      <c r="N1659" s="37" t="s">
        <v>295</v>
      </c>
      <c r="O1659" s="37" t="s">
        <v>54</v>
      </c>
      <c r="P1659" s="145">
        <f t="shared" si="126"/>
        <v>1.3389467592569417</v>
      </c>
      <c r="Q1659" s="34">
        <f t="shared" si="125"/>
        <v>9450</v>
      </c>
      <c r="R1659" s="145">
        <f t="shared" si="127"/>
        <v>0.35402777777777777</v>
      </c>
      <c r="S1659" s="145">
        <f t="shared" si="128"/>
        <v>0.69297453703703704</v>
      </c>
      <c r="T1659" s="172" t="str">
        <f t="shared" si="129"/>
        <v>Lower Valued</v>
      </c>
    </row>
    <row r="1660" spans="1:20">
      <c r="A1660" s="35">
        <v>44174.503576388888</v>
      </c>
      <c r="B1660" s="36" t="s">
        <v>878</v>
      </c>
      <c r="C1660" s="37" t="s">
        <v>626</v>
      </c>
      <c r="D1660" s="37" t="s">
        <v>60</v>
      </c>
      <c r="E1660" s="37" t="s">
        <v>73</v>
      </c>
      <c r="F1660" s="37" t="s">
        <v>52</v>
      </c>
      <c r="G1660" s="37" t="s">
        <v>56</v>
      </c>
      <c r="H1660" s="37" t="s">
        <v>74</v>
      </c>
      <c r="I1660" s="38">
        <v>1</v>
      </c>
      <c r="J1660" s="38">
        <v>3550</v>
      </c>
      <c r="K1660" s="37" t="s">
        <v>42</v>
      </c>
      <c r="L1660" s="36" t="s">
        <v>873</v>
      </c>
      <c r="M1660" s="35">
        <v>44175.391851851855</v>
      </c>
      <c r="N1660" s="37" t="s">
        <v>146</v>
      </c>
      <c r="O1660" s="37" t="s">
        <v>147</v>
      </c>
      <c r="P1660" s="145">
        <f t="shared" si="126"/>
        <v>0.88827546296670334</v>
      </c>
      <c r="Q1660" s="34">
        <f t="shared" si="125"/>
        <v>3550</v>
      </c>
      <c r="R1660" s="145">
        <f t="shared" si="127"/>
        <v>0.50357638888888889</v>
      </c>
      <c r="S1660" s="145">
        <f t="shared" si="128"/>
        <v>0.39185185185185184</v>
      </c>
      <c r="T1660" s="172" t="str">
        <f t="shared" si="129"/>
        <v>Lower Valued</v>
      </c>
    </row>
    <row r="1661" spans="1:20">
      <c r="A1661" s="35">
        <v>44174.503576388888</v>
      </c>
      <c r="B1661" s="36" t="s">
        <v>878</v>
      </c>
      <c r="C1661" s="37" t="s">
        <v>626</v>
      </c>
      <c r="D1661" s="37" t="s">
        <v>193</v>
      </c>
      <c r="E1661" s="37" t="s">
        <v>194</v>
      </c>
      <c r="F1661" s="37" t="s">
        <v>52</v>
      </c>
      <c r="G1661" s="37" t="s">
        <v>53</v>
      </c>
      <c r="H1661" s="37" t="s">
        <v>197</v>
      </c>
      <c r="I1661" s="38">
        <v>1</v>
      </c>
      <c r="J1661" s="38">
        <v>2250</v>
      </c>
      <c r="K1661" s="37" t="s">
        <v>42</v>
      </c>
      <c r="L1661" s="36" t="s">
        <v>873</v>
      </c>
      <c r="M1661" s="35">
        <v>44175.391851851855</v>
      </c>
      <c r="N1661" s="37" t="s">
        <v>146</v>
      </c>
      <c r="O1661" s="37" t="s">
        <v>147</v>
      </c>
      <c r="P1661" s="145">
        <f t="shared" si="126"/>
        <v>0.88827546296670334</v>
      </c>
      <c r="Q1661" s="34">
        <f t="shared" si="125"/>
        <v>2250</v>
      </c>
      <c r="R1661" s="145">
        <f t="shared" si="127"/>
        <v>0.50357638888888889</v>
      </c>
      <c r="S1661" s="145">
        <f t="shared" si="128"/>
        <v>0.39185185185185184</v>
      </c>
      <c r="T1661" s="172" t="str">
        <f t="shared" si="129"/>
        <v>Lower Valued</v>
      </c>
    </row>
    <row r="1662" spans="1:20">
      <c r="A1662" s="35">
        <v>44174.503576388888</v>
      </c>
      <c r="B1662" s="36" t="s">
        <v>878</v>
      </c>
      <c r="C1662" s="37" t="s">
        <v>626</v>
      </c>
      <c r="D1662" s="37" t="s">
        <v>193</v>
      </c>
      <c r="E1662" s="37" t="s">
        <v>194</v>
      </c>
      <c r="F1662" s="37" t="s">
        <v>52</v>
      </c>
      <c r="G1662" s="37" t="s">
        <v>53</v>
      </c>
      <c r="H1662" s="37" t="s">
        <v>195</v>
      </c>
      <c r="I1662" s="38">
        <v>4</v>
      </c>
      <c r="J1662" s="38">
        <v>2150</v>
      </c>
      <c r="K1662" s="37" t="s">
        <v>42</v>
      </c>
      <c r="L1662" s="36" t="s">
        <v>873</v>
      </c>
      <c r="M1662" s="35">
        <v>44175.391851851855</v>
      </c>
      <c r="N1662" s="37" t="s">
        <v>146</v>
      </c>
      <c r="O1662" s="37" t="s">
        <v>147</v>
      </c>
      <c r="P1662" s="145">
        <f t="shared" si="126"/>
        <v>0.88827546296670334</v>
      </c>
      <c r="Q1662" s="34">
        <f t="shared" si="125"/>
        <v>8600</v>
      </c>
      <c r="R1662" s="145">
        <f t="shared" si="127"/>
        <v>0.50357638888888889</v>
      </c>
      <c r="S1662" s="145">
        <f t="shared" si="128"/>
        <v>0.39185185185185184</v>
      </c>
      <c r="T1662" s="172" t="str">
        <f t="shared" si="129"/>
        <v>Lower Valued</v>
      </c>
    </row>
    <row r="1663" spans="1:20">
      <c r="A1663" s="35">
        <v>44174.503576388888</v>
      </c>
      <c r="B1663" s="36" t="s">
        <v>878</v>
      </c>
      <c r="C1663" s="37" t="s">
        <v>626</v>
      </c>
      <c r="D1663" s="37" t="s">
        <v>55</v>
      </c>
      <c r="E1663" s="37" t="s">
        <v>249</v>
      </c>
      <c r="F1663" s="37" t="s">
        <v>52</v>
      </c>
      <c r="G1663" s="37" t="s">
        <v>56</v>
      </c>
      <c r="H1663" s="37" t="s">
        <v>58</v>
      </c>
      <c r="I1663" s="38">
        <v>1</v>
      </c>
      <c r="J1663" s="38">
        <v>2700</v>
      </c>
      <c r="K1663" s="37" t="s">
        <v>42</v>
      </c>
      <c r="L1663" s="36" t="s">
        <v>873</v>
      </c>
      <c r="M1663" s="35">
        <v>44175.391851851855</v>
      </c>
      <c r="N1663" s="37" t="s">
        <v>146</v>
      </c>
      <c r="O1663" s="37" t="s">
        <v>147</v>
      </c>
      <c r="P1663" s="145">
        <f t="shared" si="126"/>
        <v>0.88827546296670334</v>
      </c>
      <c r="Q1663" s="34">
        <f t="shared" si="125"/>
        <v>2700</v>
      </c>
      <c r="R1663" s="145">
        <f t="shared" si="127"/>
        <v>0.50357638888888889</v>
      </c>
      <c r="S1663" s="145">
        <f t="shared" si="128"/>
        <v>0.39185185185185184</v>
      </c>
      <c r="T1663" s="172" t="str">
        <f t="shared" si="129"/>
        <v>Lower Valued</v>
      </c>
    </row>
    <row r="1664" spans="1:20">
      <c r="A1664" s="35">
        <v>44174.70857638889</v>
      </c>
      <c r="B1664" s="36" t="s">
        <v>790</v>
      </c>
      <c r="C1664" s="37" t="s">
        <v>791</v>
      </c>
      <c r="D1664" s="37" t="s">
        <v>55</v>
      </c>
      <c r="E1664" s="37" t="s">
        <v>249</v>
      </c>
      <c r="F1664" s="37" t="s">
        <v>52</v>
      </c>
      <c r="G1664" s="37" t="s">
        <v>56</v>
      </c>
      <c r="H1664" s="37" t="s">
        <v>250</v>
      </c>
      <c r="I1664" s="38">
        <v>1</v>
      </c>
      <c r="J1664" s="38">
        <v>2200</v>
      </c>
      <c r="K1664" s="37" t="s">
        <v>42</v>
      </c>
      <c r="L1664" s="36" t="s">
        <v>780</v>
      </c>
      <c r="M1664" s="35">
        <v>44175.483807870369</v>
      </c>
      <c r="N1664" s="37" t="s">
        <v>146</v>
      </c>
      <c r="O1664" s="37" t="s">
        <v>147</v>
      </c>
      <c r="P1664" s="145">
        <f t="shared" si="126"/>
        <v>0.77523148147884058</v>
      </c>
      <c r="Q1664" s="34">
        <f t="shared" si="125"/>
        <v>2200</v>
      </c>
      <c r="R1664" s="145">
        <f t="shared" si="127"/>
        <v>0.70857638888888885</v>
      </c>
      <c r="S1664" s="145">
        <f t="shared" si="128"/>
        <v>0.48380787037037037</v>
      </c>
      <c r="T1664" s="172" t="str">
        <f t="shared" si="129"/>
        <v>Lower Valued</v>
      </c>
    </row>
    <row r="1665" spans="1:20">
      <c r="A1665" s="35">
        <v>44174.621296296296</v>
      </c>
      <c r="B1665" s="36" t="s">
        <v>1251</v>
      </c>
      <c r="C1665" s="37" t="s">
        <v>1252</v>
      </c>
      <c r="D1665" s="37" t="s">
        <v>193</v>
      </c>
      <c r="E1665" s="37" t="s">
        <v>194</v>
      </c>
      <c r="F1665" s="37" t="s">
        <v>52</v>
      </c>
      <c r="G1665" s="37" t="s">
        <v>53</v>
      </c>
      <c r="H1665" s="37" t="s">
        <v>195</v>
      </c>
      <c r="I1665" s="38">
        <v>2</v>
      </c>
      <c r="J1665" s="38">
        <v>2150</v>
      </c>
      <c r="K1665" s="37" t="s">
        <v>42</v>
      </c>
      <c r="L1665" s="36" t="s">
        <v>1247</v>
      </c>
      <c r="M1665" s="35">
        <v>44175.506458333337</v>
      </c>
      <c r="N1665" s="37" t="s">
        <v>146</v>
      </c>
      <c r="O1665" s="37" t="s">
        <v>147</v>
      </c>
      <c r="P1665" s="145">
        <f t="shared" si="126"/>
        <v>0.88516203704057261</v>
      </c>
      <c r="Q1665" s="34">
        <f t="shared" si="125"/>
        <v>4300</v>
      </c>
      <c r="R1665" s="145">
        <f t="shared" si="127"/>
        <v>0.62129629629629635</v>
      </c>
      <c r="S1665" s="145">
        <f t="shared" si="128"/>
        <v>0.50645833333333334</v>
      </c>
      <c r="T1665" s="172" t="str">
        <f t="shared" si="129"/>
        <v>Lower Valued</v>
      </c>
    </row>
    <row r="1666" spans="1:20">
      <c r="A1666" s="35">
        <v>44174.621296296296</v>
      </c>
      <c r="B1666" s="36" t="s">
        <v>1251</v>
      </c>
      <c r="C1666" s="37" t="s">
        <v>1252</v>
      </c>
      <c r="D1666" s="37" t="s">
        <v>193</v>
      </c>
      <c r="E1666" s="37" t="s">
        <v>194</v>
      </c>
      <c r="F1666" s="37" t="s">
        <v>52</v>
      </c>
      <c r="G1666" s="37" t="s">
        <v>53</v>
      </c>
      <c r="H1666" s="37" t="s">
        <v>197</v>
      </c>
      <c r="I1666" s="38">
        <v>2</v>
      </c>
      <c r="J1666" s="38">
        <v>2250</v>
      </c>
      <c r="K1666" s="37" t="s">
        <v>42</v>
      </c>
      <c r="L1666" s="36" t="s">
        <v>1247</v>
      </c>
      <c r="M1666" s="35">
        <v>44175.506458333337</v>
      </c>
      <c r="N1666" s="37" t="s">
        <v>146</v>
      </c>
      <c r="O1666" s="37" t="s">
        <v>147</v>
      </c>
      <c r="P1666" s="145">
        <f t="shared" si="126"/>
        <v>0.88516203704057261</v>
      </c>
      <c r="Q1666" s="34">
        <f t="shared" ref="Q1666:Q1729" si="130">J1666*I1666</f>
        <v>4500</v>
      </c>
      <c r="R1666" s="145">
        <f t="shared" si="127"/>
        <v>0.62129629629629635</v>
      </c>
      <c r="S1666" s="145">
        <f t="shared" si="128"/>
        <v>0.50645833333333334</v>
      </c>
      <c r="T1666" s="172" t="str">
        <f t="shared" si="129"/>
        <v>Lower Valued</v>
      </c>
    </row>
    <row r="1667" spans="1:20">
      <c r="A1667" s="35">
        <v>44174.636967592596</v>
      </c>
      <c r="B1667" s="36" t="s">
        <v>981</v>
      </c>
      <c r="C1667" s="37" t="s">
        <v>982</v>
      </c>
      <c r="D1667" s="37" t="s">
        <v>193</v>
      </c>
      <c r="E1667" s="37" t="s">
        <v>194</v>
      </c>
      <c r="F1667" s="37" t="s">
        <v>52</v>
      </c>
      <c r="G1667" s="37" t="s">
        <v>53</v>
      </c>
      <c r="H1667" s="37" t="s">
        <v>195</v>
      </c>
      <c r="I1667" s="38">
        <v>3</v>
      </c>
      <c r="J1667" s="38">
        <v>2150</v>
      </c>
      <c r="K1667" s="37" t="s">
        <v>42</v>
      </c>
      <c r="L1667" s="36" t="s">
        <v>941</v>
      </c>
      <c r="M1667" s="35">
        <v>44175.509247685186</v>
      </c>
      <c r="N1667" s="37" t="s">
        <v>295</v>
      </c>
      <c r="O1667" s="37" t="s">
        <v>147</v>
      </c>
      <c r="P1667" s="145">
        <f t="shared" ref="P1667:P1730" si="131">IF(M1667="","00:00:00",M1667-A1667)</f>
        <v>0.87228009258979</v>
      </c>
      <c r="Q1667" s="34">
        <f t="shared" si="130"/>
        <v>6450</v>
      </c>
      <c r="R1667" s="145">
        <f t="shared" ref="R1667:R1730" si="132">TIMEVALUE(TEXT(A1667,"HH:MM:SS"))</f>
        <v>0.63696759259259261</v>
      </c>
      <c r="S1667" s="145">
        <f t="shared" ref="S1667:S1730" si="133">IF(M1667="","-",TIMEVALUE(TEXT(M1667,"HH:MM:SS")))</f>
        <v>0.50924768518518515</v>
      </c>
      <c r="T1667" s="172" t="str">
        <f t="shared" ref="T1667:T1730" si="134">IF(Q1667 &gt; 10000, "High Valued", "Lower Valued")</f>
        <v>Lower Valued</v>
      </c>
    </row>
    <row r="1668" spans="1:20">
      <c r="A1668" s="35">
        <v>44174.636967592596</v>
      </c>
      <c r="B1668" s="36" t="s">
        <v>981</v>
      </c>
      <c r="C1668" s="37" t="s">
        <v>982</v>
      </c>
      <c r="D1668" s="37" t="s">
        <v>193</v>
      </c>
      <c r="E1668" s="37" t="s">
        <v>194</v>
      </c>
      <c r="F1668" s="37" t="s">
        <v>52</v>
      </c>
      <c r="G1668" s="37" t="s">
        <v>53</v>
      </c>
      <c r="H1668" s="37" t="s">
        <v>197</v>
      </c>
      <c r="I1668" s="38">
        <v>2</v>
      </c>
      <c r="J1668" s="38">
        <v>2250</v>
      </c>
      <c r="K1668" s="37" t="s">
        <v>42</v>
      </c>
      <c r="L1668" s="36" t="s">
        <v>941</v>
      </c>
      <c r="M1668" s="35">
        <v>44175.509247685186</v>
      </c>
      <c r="N1668" s="37" t="s">
        <v>295</v>
      </c>
      <c r="O1668" s="37" t="s">
        <v>147</v>
      </c>
      <c r="P1668" s="145">
        <f t="shared" si="131"/>
        <v>0.87228009258979</v>
      </c>
      <c r="Q1668" s="34">
        <f t="shared" si="130"/>
        <v>4500</v>
      </c>
      <c r="R1668" s="145">
        <f t="shared" si="132"/>
        <v>0.63696759259259261</v>
      </c>
      <c r="S1668" s="145">
        <f t="shared" si="133"/>
        <v>0.50924768518518515</v>
      </c>
      <c r="T1668" s="172" t="str">
        <f t="shared" si="134"/>
        <v>Lower Valued</v>
      </c>
    </row>
    <row r="1669" spans="1:20">
      <c r="A1669" s="35">
        <v>44174.636967592596</v>
      </c>
      <c r="B1669" s="36" t="s">
        <v>981</v>
      </c>
      <c r="C1669" s="37" t="s">
        <v>982</v>
      </c>
      <c r="D1669" s="37" t="s">
        <v>55</v>
      </c>
      <c r="E1669" s="37" t="s">
        <v>249</v>
      </c>
      <c r="F1669" s="37" t="s">
        <v>52</v>
      </c>
      <c r="G1669" s="37" t="s">
        <v>56</v>
      </c>
      <c r="H1669" s="37" t="s">
        <v>250</v>
      </c>
      <c r="I1669" s="38">
        <v>5</v>
      </c>
      <c r="J1669" s="38">
        <v>2200</v>
      </c>
      <c r="K1669" s="37" t="s">
        <v>42</v>
      </c>
      <c r="L1669" s="36" t="s">
        <v>941</v>
      </c>
      <c r="M1669" s="35">
        <v>44175.509247685186</v>
      </c>
      <c r="N1669" s="37" t="s">
        <v>295</v>
      </c>
      <c r="O1669" s="37" t="s">
        <v>147</v>
      </c>
      <c r="P1669" s="145">
        <f t="shared" si="131"/>
        <v>0.87228009258979</v>
      </c>
      <c r="Q1669" s="34">
        <f t="shared" si="130"/>
        <v>11000</v>
      </c>
      <c r="R1669" s="145">
        <f t="shared" si="132"/>
        <v>0.63696759259259261</v>
      </c>
      <c r="S1669" s="145">
        <f t="shared" si="133"/>
        <v>0.50924768518518515</v>
      </c>
      <c r="T1669" s="172" t="str">
        <f t="shared" si="134"/>
        <v>High Valued</v>
      </c>
    </row>
    <row r="1670" spans="1:20">
      <c r="A1670" s="35">
        <v>44174.56009259259</v>
      </c>
      <c r="B1670" s="36" t="s">
        <v>1131</v>
      </c>
      <c r="C1670" s="37" t="s">
        <v>1058</v>
      </c>
      <c r="D1670" s="37" t="s">
        <v>193</v>
      </c>
      <c r="E1670" s="37" t="s">
        <v>194</v>
      </c>
      <c r="F1670" s="37" t="s">
        <v>52</v>
      </c>
      <c r="G1670" s="37" t="s">
        <v>53</v>
      </c>
      <c r="H1670" s="37" t="s">
        <v>197</v>
      </c>
      <c r="I1670" s="38">
        <v>1</v>
      </c>
      <c r="J1670" s="38">
        <v>2250</v>
      </c>
      <c r="K1670" s="37" t="s">
        <v>42</v>
      </c>
      <c r="L1670" s="36" t="s">
        <v>1132</v>
      </c>
      <c r="M1670" s="35">
        <v>44175.563692129632</v>
      </c>
      <c r="N1670" s="37" t="s">
        <v>146</v>
      </c>
      <c r="O1670" s="37" t="s">
        <v>147</v>
      </c>
      <c r="P1670" s="145">
        <f t="shared" si="131"/>
        <v>1.0035995370417368</v>
      </c>
      <c r="Q1670" s="34">
        <f t="shared" si="130"/>
        <v>2250</v>
      </c>
      <c r="R1670" s="145">
        <f t="shared" si="132"/>
        <v>0.56009259259259259</v>
      </c>
      <c r="S1670" s="145">
        <f t="shared" si="133"/>
        <v>0.56369212962962967</v>
      </c>
      <c r="T1670" s="172" t="str">
        <f t="shared" si="134"/>
        <v>Lower Valued</v>
      </c>
    </row>
    <row r="1671" spans="1:20">
      <c r="A1671" s="35">
        <v>44174.162488425929</v>
      </c>
      <c r="B1671" s="36" t="s">
        <v>211</v>
      </c>
      <c r="C1671" s="37" t="s">
        <v>212</v>
      </c>
      <c r="D1671" s="37" t="s">
        <v>193</v>
      </c>
      <c r="E1671" s="37" t="s">
        <v>194</v>
      </c>
      <c r="F1671" s="37" t="s">
        <v>52</v>
      </c>
      <c r="G1671" s="37" t="s">
        <v>53</v>
      </c>
      <c r="H1671" s="37" t="s">
        <v>197</v>
      </c>
      <c r="I1671" s="38">
        <v>30</v>
      </c>
      <c r="J1671" s="38">
        <v>2250</v>
      </c>
      <c r="K1671" s="37" t="s">
        <v>42</v>
      </c>
      <c r="L1671" s="36" t="s">
        <v>190</v>
      </c>
      <c r="M1671" s="35">
        <v>44175.648958333331</v>
      </c>
      <c r="N1671" s="37" t="s">
        <v>146</v>
      </c>
      <c r="O1671" s="37" t="s">
        <v>54</v>
      </c>
      <c r="P1671" s="145">
        <f t="shared" si="131"/>
        <v>1.486469907402352</v>
      </c>
      <c r="Q1671" s="34">
        <f t="shared" si="130"/>
        <v>67500</v>
      </c>
      <c r="R1671" s="145">
        <f t="shared" si="132"/>
        <v>0.16248842592592591</v>
      </c>
      <c r="S1671" s="145">
        <f t="shared" si="133"/>
        <v>0.6489583333333333</v>
      </c>
      <c r="T1671" s="172" t="str">
        <f t="shared" si="134"/>
        <v>High Valued</v>
      </c>
    </row>
    <row r="1672" spans="1:20">
      <c r="A1672" s="35">
        <v>44174.162488425929</v>
      </c>
      <c r="B1672" s="36" t="s">
        <v>211</v>
      </c>
      <c r="C1672" s="37" t="s">
        <v>212</v>
      </c>
      <c r="D1672" s="37" t="s">
        <v>60</v>
      </c>
      <c r="E1672" s="37" t="s">
        <v>73</v>
      </c>
      <c r="F1672" s="37" t="s">
        <v>52</v>
      </c>
      <c r="G1672" s="37" t="s">
        <v>56</v>
      </c>
      <c r="H1672" s="37" t="s">
        <v>74</v>
      </c>
      <c r="I1672" s="38">
        <v>5</v>
      </c>
      <c r="J1672" s="38">
        <v>3550</v>
      </c>
      <c r="K1672" s="37" t="s">
        <v>42</v>
      </c>
      <c r="L1672" s="36" t="s">
        <v>190</v>
      </c>
      <c r="M1672" s="35">
        <v>44175.648958333331</v>
      </c>
      <c r="N1672" s="37" t="s">
        <v>146</v>
      </c>
      <c r="O1672" s="37" t="s">
        <v>54</v>
      </c>
      <c r="P1672" s="145">
        <f t="shared" si="131"/>
        <v>1.486469907402352</v>
      </c>
      <c r="Q1672" s="34">
        <f t="shared" si="130"/>
        <v>17750</v>
      </c>
      <c r="R1672" s="145">
        <f t="shared" si="132"/>
        <v>0.16248842592592591</v>
      </c>
      <c r="S1672" s="145">
        <f t="shared" si="133"/>
        <v>0.6489583333333333</v>
      </c>
      <c r="T1672" s="172" t="str">
        <f t="shared" si="134"/>
        <v>High Valued</v>
      </c>
    </row>
    <row r="1673" spans="1:20">
      <c r="A1673" s="35">
        <v>44175.570023148146</v>
      </c>
      <c r="B1673" s="36" t="s">
        <v>1203</v>
      </c>
      <c r="C1673" s="37" t="s">
        <v>1058</v>
      </c>
      <c r="D1673" s="37" t="s">
        <v>193</v>
      </c>
      <c r="E1673" s="37" t="s">
        <v>194</v>
      </c>
      <c r="F1673" s="37" t="s">
        <v>52</v>
      </c>
      <c r="G1673" s="37" t="s">
        <v>53</v>
      </c>
      <c r="H1673" s="37" t="s">
        <v>197</v>
      </c>
      <c r="I1673" s="38">
        <v>1</v>
      </c>
      <c r="J1673" s="38">
        <v>2250</v>
      </c>
      <c r="K1673" s="37" t="s">
        <v>42</v>
      </c>
      <c r="L1673" s="36" t="s">
        <v>1200</v>
      </c>
      <c r="M1673" s="35">
        <v>44176.374108796299</v>
      </c>
      <c r="N1673" s="37" t="s">
        <v>146</v>
      </c>
      <c r="O1673" s="37" t="s">
        <v>147</v>
      </c>
      <c r="P1673" s="145">
        <f t="shared" si="131"/>
        <v>0.80408564815297723</v>
      </c>
      <c r="Q1673" s="34">
        <f t="shared" si="130"/>
        <v>2250</v>
      </c>
      <c r="R1673" s="145">
        <f t="shared" si="132"/>
        <v>0.57002314814814814</v>
      </c>
      <c r="S1673" s="145">
        <f t="shared" si="133"/>
        <v>0.37410879629629629</v>
      </c>
      <c r="T1673" s="172" t="str">
        <f t="shared" si="134"/>
        <v>Lower Valued</v>
      </c>
    </row>
    <row r="1674" spans="1:20">
      <c r="A1674" s="35">
        <v>44175.63144675926</v>
      </c>
      <c r="B1674" s="36" t="s">
        <v>1108</v>
      </c>
      <c r="C1674" s="37" t="s">
        <v>1109</v>
      </c>
      <c r="D1674" s="37" t="s">
        <v>193</v>
      </c>
      <c r="E1674" s="37" t="s">
        <v>194</v>
      </c>
      <c r="F1674" s="37" t="s">
        <v>52</v>
      </c>
      <c r="G1674" s="37" t="s">
        <v>53</v>
      </c>
      <c r="H1674" s="37" t="s">
        <v>197</v>
      </c>
      <c r="I1674" s="38">
        <v>1</v>
      </c>
      <c r="J1674" s="38">
        <v>2250</v>
      </c>
      <c r="K1674" s="37" t="s">
        <v>42</v>
      </c>
      <c r="L1674" s="36" t="s">
        <v>1107</v>
      </c>
      <c r="M1674" s="35">
        <v>44176.525787037041</v>
      </c>
      <c r="N1674" s="37" t="s">
        <v>146</v>
      </c>
      <c r="O1674" s="37" t="s">
        <v>147</v>
      </c>
      <c r="P1674" s="145">
        <f t="shared" si="131"/>
        <v>0.89434027778042946</v>
      </c>
      <c r="Q1674" s="34">
        <f t="shared" si="130"/>
        <v>2250</v>
      </c>
      <c r="R1674" s="145">
        <f t="shared" si="132"/>
        <v>0.6314467592592593</v>
      </c>
      <c r="S1674" s="145">
        <f t="shared" si="133"/>
        <v>0.52578703703703711</v>
      </c>
      <c r="T1674" s="172" t="str">
        <f t="shared" si="134"/>
        <v>Lower Valued</v>
      </c>
    </row>
    <row r="1675" spans="1:20">
      <c r="A1675" s="35">
        <v>44175.631458333337</v>
      </c>
      <c r="B1675" s="36" t="s">
        <v>1108</v>
      </c>
      <c r="C1675" s="37" t="s">
        <v>1109</v>
      </c>
      <c r="D1675" s="37" t="s">
        <v>55</v>
      </c>
      <c r="E1675" s="37" t="s">
        <v>249</v>
      </c>
      <c r="F1675" s="37" t="s">
        <v>52</v>
      </c>
      <c r="G1675" s="37" t="s">
        <v>56</v>
      </c>
      <c r="H1675" s="37" t="s">
        <v>317</v>
      </c>
      <c r="I1675" s="38">
        <v>1</v>
      </c>
      <c r="J1675" s="38">
        <v>2300</v>
      </c>
      <c r="K1675" s="37" t="s">
        <v>42</v>
      </c>
      <c r="L1675" s="36" t="s">
        <v>1107</v>
      </c>
      <c r="M1675" s="35">
        <v>44176.525787037041</v>
      </c>
      <c r="N1675" s="37" t="s">
        <v>146</v>
      </c>
      <c r="O1675" s="37" t="s">
        <v>147</v>
      </c>
      <c r="P1675" s="145">
        <f t="shared" si="131"/>
        <v>0.89432870370364981</v>
      </c>
      <c r="Q1675" s="34">
        <f t="shared" si="130"/>
        <v>2300</v>
      </c>
      <c r="R1675" s="145">
        <f t="shared" si="132"/>
        <v>0.63145833333333334</v>
      </c>
      <c r="S1675" s="145">
        <f t="shared" si="133"/>
        <v>0.52578703703703711</v>
      </c>
      <c r="T1675" s="172" t="str">
        <f t="shared" si="134"/>
        <v>Lower Valued</v>
      </c>
    </row>
    <row r="1676" spans="1:20">
      <c r="A1676" s="35">
        <v>44175.631458333337</v>
      </c>
      <c r="B1676" s="36" t="s">
        <v>1108</v>
      </c>
      <c r="C1676" s="37" t="s">
        <v>1109</v>
      </c>
      <c r="D1676" s="37" t="s">
        <v>55</v>
      </c>
      <c r="E1676" s="37" t="s">
        <v>249</v>
      </c>
      <c r="F1676" s="37" t="s">
        <v>52</v>
      </c>
      <c r="G1676" s="37" t="s">
        <v>56</v>
      </c>
      <c r="H1676" s="37" t="s">
        <v>250</v>
      </c>
      <c r="I1676" s="38">
        <v>1</v>
      </c>
      <c r="J1676" s="38">
        <v>2200</v>
      </c>
      <c r="K1676" s="37" t="s">
        <v>42</v>
      </c>
      <c r="L1676" s="36" t="s">
        <v>1107</v>
      </c>
      <c r="M1676" s="35">
        <v>44176.525787037041</v>
      </c>
      <c r="N1676" s="37" t="s">
        <v>146</v>
      </c>
      <c r="O1676" s="37" t="s">
        <v>147</v>
      </c>
      <c r="P1676" s="145">
        <f t="shared" si="131"/>
        <v>0.89432870370364981</v>
      </c>
      <c r="Q1676" s="34">
        <f t="shared" si="130"/>
        <v>2200</v>
      </c>
      <c r="R1676" s="145">
        <f t="shared" si="132"/>
        <v>0.63145833333333334</v>
      </c>
      <c r="S1676" s="145">
        <f t="shared" si="133"/>
        <v>0.52578703703703711</v>
      </c>
      <c r="T1676" s="172" t="str">
        <f t="shared" si="134"/>
        <v>Lower Valued</v>
      </c>
    </row>
    <row r="1677" spans="1:20">
      <c r="A1677" s="35">
        <v>44175.576736111114</v>
      </c>
      <c r="B1677" s="36" t="s">
        <v>528</v>
      </c>
      <c r="C1677" s="37" t="s">
        <v>529</v>
      </c>
      <c r="D1677" s="37" t="s">
        <v>193</v>
      </c>
      <c r="E1677" s="37" t="s">
        <v>194</v>
      </c>
      <c r="F1677" s="37" t="s">
        <v>52</v>
      </c>
      <c r="G1677" s="37" t="s">
        <v>53</v>
      </c>
      <c r="H1677" s="37" t="s">
        <v>349</v>
      </c>
      <c r="I1677" s="38">
        <v>1</v>
      </c>
      <c r="J1677" s="38">
        <v>2250</v>
      </c>
      <c r="K1677" s="37" t="s">
        <v>42</v>
      </c>
      <c r="L1677" s="36" t="s">
        <v>525</v>
      </c>
      <c r="M1677" s="35">
        <v>44176.533807870372</v>
      </c>
      <c r="N1677" s="37" t="s">
        <v>146</v>
      </c>
      <c r="O1677" s="37" t="s">
        <v>147</v>
      </c>
      <c r="P1677" s="145">
        <f t="shared" si="131"/>
        <v>0.95707175925781485</v>
      </c>
      <c r="Q1677" s="34">
        <f t="shared" si="130"/>
        <v>2250</v>
      </c>
      <c r="R1677" s="145">
        <f t="shared" si="132"/>
        <v>0.57673611111111112</v>
      </c>
      <c r="S1677" s="145">
        <f t="shared" si="133"/>
        <v>0.53380787037037036</v>
      </c>
      <c r="T1677" s="172" t="str">
        <f t="shared" si="134"/>
        <v>Lower Valued</v>
      </c>
    </row>
    <row r="1678" spans="1:20">
      <c r="A1678" s="35">
        <v>44175.576736111114</v>
      </c>
      <c r="B1678" s="36" t="s">
        <v>528</v>
      </c>
      <c r="C1678" s="37" t="s">
        <v>529</v>
      </c>
      <c r="D1678" s="37" t="s">
        <v>193</v>
      </c>
      <c r="E1678" s="37" t="s">
        <v>194</v>
      </c>
      <c r="F1678" s="37" t="s">
        <v>52</v>
      </c>
      <c r="G1678" s="37" t="s">
        <v>53</v>
      </c>
      <c r="H1678" s="37" t="s">
        <v>316</v>
      </c>
      <c r="I1678" s="38">
        <v>1</v>
      </c>
      <c r="J1678" s="38">
        <v>2350</v>
      </c>
      <c r="K1678" s="37" t="s">
        <v>42</v>
      </c>
      <c r="L1678" s="36" t="s">
        <v>525</v>
      </c>
      <c r="M1678" s="35">
        <v>44176.533807870372</v>
      </c>
      <c r="N1678" s="37" t="s">
        <v>146</v>
      </c>
      <c r="O1678" s="37" t="s">
        <v>147</v>
      </c>
      <c r="P1678" s="145">
        <f t="shared" si="131"/>
        <v>0.95707175925781485</v>
      </c>
      <c r="Q1678" s="34">
        <f t="shared" si="130"/>
        <v>2350</v>
      </c>
      <c r="R1678" s="145">
        <f t="shared" si="132"/>
        <v>0.57673611111111112</v>
      </c>
      <c r="S1678" s="145">
        <f t="shared" si="133"/>
        <v>0.53380787037037036</v>
      </c>
      <c r="T1678" s="172" t="str">
        <f t="shared" si="134"/>
        <v>Lower Valued</v>
      </c>
    </row>
    <row r="1679" spans="1:20">
      <c r="A1679" s="35">
        <v>44175.576747685183</v>
      </c>
      <c r="B1679" s="36" t="s">
        <v>528</v>
      </c>
      <c r="C1679" s="37" t="s">
        <v>529</v>
      </c>
      <c r="D1679" s="37" t="s">
        <v>55</v>
      </c>
      <c r="E1679" s="37" t="s">
        <v>249</v>
      </c>
      <c r="F1679" s="37" t="s">
        <v>52</v>
      </c>
      <c r="G1679" s="37" t="s">
        <v>56</v>
      </c>
      <c r="H1679" s="37" t="s">
        <v>250</v>
      </c>
      <c r="I1679" s="38">
        <v>1</v>
      </c>
      <c r="J1679" s="38">
        <v>2200</v>
      </c>
      <c r="K1679" s="37" t="s">
        <v>42</v>
      </c>
      <c r="L1679" s="36" t="s">
        <v>525</v>
      </c>
      <c r="M1679" s="35">
        <v>44176.533807870372</v>
      </c>
      <c r="N1679" s="37" t="s">
        <v>146</v>
      </c>
      <c r="O1679" s="37" t="s">
        <v>147</v>
      </c>
      <c r="P1679" s="145">
        <f t="shared" si="131"/>
        <v>0.95706018518831115</v>
      </c>
      <c r="Q1679" s="34">
        <f t="shared" si="130"/>
        <v>2200</v>
      </c>
      <c r="R1679" s="145">
        <f t="shared" si="132"/>
        <v>0.57674768518518515</v>
      </c>
      <c r="S1679" s="145">
        <f t="shared" si="133"/>
        <v>0.53380787037037036</v>
      </c>
      <c r="T1679" s="172" t="str">
        <f t="shared" si="134"/>
        <v>Lower Valued</v>
      </c>
    </row>
    <row r="1680" spans="1:20">
      <c r="A1680" s="35">
        <v>44175.707916666666</v>
      </c>
      <c r="B1680" s="36" t="s">
        <v>216</v>
      </c>
      <c r="C1680" s="37" t="s">
        <v>212</v>
      </c>
      <c r="D1680" s="37" t="s">
        <v>193</v>
      </c>
      <c r="E1680" s="37" t="s">
        <v>194</v>
      </c>
      <c r="F1680" s="37" t="s">
        <v>52</v>
      </c>
      <c r="G1680" s="37" t="s">
        <v>53</v>
      </c>
      <c r="H1680" s="37" t="s">
        <v>217</v>
      </c>
      <c r="I1680" s="38">
        <v>25</v>
      </c>
      <c r="J1680" s="38">
        <v>2150</v>
      </c>
      <c r="K1680" s="37" t="s">
        <v>42</v>
      </c>
      <c r="L1680" s="36" t="s">
        <v>190</v>
      </c>
      <c r="M1680" s="35">
        <v>44176.628159722219</v>
      </c>
      <c r="N1680" s="37" t="s">
        <v>146</v>
      </c>
      <c r="O1680" s="37" t="s">
        <v>54</v>
      </c>
      <c r="P1680" s="145">
        <f t="shared" si="131"/>
        <v>0.92024305555241881</v>
      </c>
      <c r="Q1680" s="34">
        <f t="shared" si="130"/>
        <v>53750</v>
      </c>
      <c r="R1680" s="145">
        <f t="shared" si="132"/>
        <v>0.70791666666666664</v>
      </c>
      <c r="S1680" s="145">
        <f t="shared" si="133"/>
        <v>0.62815972222222227</v>
      </c>
      <c r="T1680" s="172" t="str">
        <f t="shared" si="134"/>
        <v>High Valued</v>
      </c>
    </row>
    <row r="1681" spans="1:20">
      <c r="A1681" s="35">
        <v>44175.713819444441</v>
      </c>
      <c r="B1681" s="36" t="s">
        <v>219</v>
      </c>
      <c r="C1681" s="37" t="s">
        <v>212</v>
      </c>
      <c r="D1681" s="37" t="s">
        <v>193</v>
      </c>
      <c r="E1681" s="37" t="s">
        <v>194</v>
      </c>
      <c r="F1681" s="37" t="s">
        <v>52</v>
      </c>
      <c r="G1681" s="37" t="s">
        <v>53</v>
      </c>
      <c r="H1681" s="37" t="s">
        <v>197</v>
      </c>
      <c r="I1681" s="38">
        <v>50</v>
      </c>
      <c r="J1681" s="38">
        <v>2250</v>
      </c>
      <c r="K1681" s="37" t="s">
        <v>42</v>
      </c>
      <c r="L1681" s="36" t="s">
        <v>190</v>
      </c>
      <c r="M1681" s="35">
        <v>44176.628159722219</v>
      </c>
      <c r="N1681" s="37" t="s">
        <v>146</v>
      </c>
      <c r="O1681" s="37" t="s">
        <v>54</v>
      </c>
      <c r="P1681" s="145">
        <f t="shared" si="131"/>
        <v>0.91434027777722804</v>
      </c>
      <c r="Q1681" s="34">
        <f t="shared" si="130"/>
        <v>112500</v>
      </c>
      <c r="R1681" s="145">
        <f t="shared" si="132"/>
        <v>0.71381944444444445</v>
      </c>
      <c r="S1681" s="145">
        <f t="shared" si="133"/>
        <v>0.62815972222222227</v>
      </c>
      <c r="T1681" s="172" t="str">
        <f t="shared" si="134"/>
        <v>High Valued</v>
      </c>
    </row>
    <row r="1682" spans="1:20">
      <c r="A1682" s="35">
        <v>44175.742592592593</v>
      </c>
      <c r="B1682" s="36" t="s">
        <v>370</v>
      </c>
      <c r="C1682" s="37" t="s">
        <v>371</v>
      </c>
      <c r="D1682" s="37" t="s">
        <v>193</v>
      </c>
      <c r="E1682" s="37" t="s">
        <v>194</v>
      </c>
      <c r="F1682" s="37" t="s">
        <v>52</v>
      </c>
      <c r="G1682" s="37" t="s">
        <v>53</v>
      </c>
      <c r="H1682" s="37" t="s">
        <v>305</v>
      </c>
      <c r="I1682" s="38">
        <v>2</v>
      </c>
      <c r="J1682" s="38">
        <v>2350</v>
      </c>
      <c r="K1682" s="37" t="s">
        <v>42</v>
      </c>
      <c r="L1682" s="36" t="s">
        <v>369</v>
      </c>
      <c r="M1682" s="35">
        <v>44177.351238425923</v>
      </c>
      <c r="N1682" s="37" t="s">
        <v>146</v>
      </c>
      <c r="O1682" s="37" t="s">
        <v>147</v>
      </c>
      <c r="P1682" s="145">
        <f t="shared" si="131"/>
        <v>1.6086458333302289</v>
      </c>
      <c r="Q1682" s="34">
        <f t="shared" si="130"/>
        <v>4700</v>
      </c>
      <c r="R1682" s="145">
        <f t="shared" si="132"/>
        <v>0.74259259259259258</v>
      </c>
      <c r="S1682" s="145">
        <f t="shared" si="133"/>
        <v>0.35123842592592597</v>
      </c>
      <c r="T1682" s="172" t="str">
        <f t="shared" si="134"/>
        <v>Lower Valued</v>
      </c>
    </row>
    <row r="1683" spans="1:20">
      <c r="A1683" s="35">
        <v>44175.742604166669</v>
      </c>
      <c r="B1683" s="36" t="s">
        <v>370</v>
      </c>
      <c r="C1683" s="37" t="s">
        <v>371</v>
      </c>
      <c r="D1683" s="37" t="s">
        <v>55</v>
      </c>
      <c r="E1683" s="37" t="s">
        <v>249</v>
      </c>
      <c r="F1683" s="37" t="s">
        <v>52</v>
      </c>
      <c r="G1683" s="37" t="s">
        <v>56</v>
      </c>
      <c r="H1683" s="37" t="s">
        <v>58</v>
      </c>
      <c r="I1683" s="38">
        <v>2</v>
      </c>
      <c r="J1683" s="38">
        <v>2700</v>
      </c>
      <c r="K1683" s="37" t="s">
        <v>42</v>
      </c>
      <c r="L1683" s="36" t="s">
        <v>369</v>
      </c>
      <c r="M1683" s="35">
        <v>44177.351238425923</v>
      </c>
      <c r="N1683" s="37" t="s">
        <v>146</v>
      </c>
      <c r="O1683" s="37" t="s">
        <v>147</v>
      </c>
      <c r="P1683" s="145">
        <f t="shared" si="131"/>
        <v>1.6086342592534493</v>
      </c>
      <c r="Q1683" s="34">
        <f t="shared" si="130"/>
        <v>5400</v>
      </c>
      <c r="R1683" s="145">
        <f t="shared" si="132"/>
        <v>0.74260416666666673</v>
      </c>
      <c r="S1683" s="145">
        <f t="shared" si="133"/>
        <v>0.35123842592592597</v>
      </c>
      <c r="T1683" s="172" t="str">
        <f t="shared" si="134"/>
        <v>Lower Valued</v>
      </c>
    </row>
    <row r="1684" spans="1:20">
      <c r="A1684" s="35">
        <v>44176.434930555559</v>
      </c>
      <c r="B1684" s="36" t="s">
        <v>1239</v>
      </c>
      <c r="C1684" s="37" t="s">
        <v>1237</v>
      </c>
      <c r="D1684" s="37" t="s">
        <v>55</v>
      </c>
      <c r="E1684" s="37" t="s">
        <v>249</v>
      </c>
      <c r="F1684" s="37" t="s">
        <v>52</v>
      </c>
      <c r="G1684" s="37" t="s">
        <v>56</v>
      </c>
      <c r="H1684" s="37" t="s">
        <v>317</v>
      </c>
      <c r="I1684" s="38">
        <v>1</v>
      </c>
      <c r="J1684" s="38">
        <v>2300</v>
      </c>
      <c r="K1684" s="37" t="s">
        <v>42</v>
      </c>
      <c r="L1684" s="36" t="s">
        <v>1238</v>
      </c>
      <c r="M1684" s="35">
        <v>44177.500891203701</v>
      </c>
      <c r="N1684" s="37" t="s">
        <v>146</v>
      </c>
      <c r="O1684" s="37" t="s">
        <v>54</v>
      </c>
      <c r="P1684" s="145">
        <f t="shared" si="131"/>
        <v>1.0659606481422088</v>
      </c>
      <c r="Q1684" s="34">
        <f t="shared" si="130"/>
        <v>2300</v>
      </c>
      <c r="R1684" s="145">
        <f t="shared" si="132"/>
        <v>0.43493055555555554</v>
      </c>
      <c r="S1684" s="145">
        <f t="shared" si="133"/>
        <v>0.50089120370370377</v>
      </c>
      <c r="T1684" s="172" t="str">
        <f t="shared" si="134"/>
        <v>Lower Valued</v>
      </c>
    </row>
    <row r="1685" spans="1:20">
      <c r="A1685" s="35">
        <v>44176.434930555559</v>
      </c>
      <c r="B1685" s="36" t="s">
        <v>1239</v>
      </c>
      <c r="C1685" s="37" t="s">
        <v>1237</v>
      </c>
      <c r="D1685" s="37" t="s">
        <v>55</v>
      </c>
      <c r="E1685" s="37" t="s">
        <v>249</v>
      </c>
      <c r="F1685" s="37" t="s">
        <v>52</v>
      </c>
      <c r="G1685" s="37" t="s">
        <v>56</v>
      </c>
      <c r="H1685" s="37" t="s">
        <v>250</v>
      </c>
      <c r="I1685" s="38">
        <v>1</v>
      </c>
      <c r="J1685" s="38">
        <v>2200</v>
      </c>
      <c r="K1685" s="37" t="s">
        <v>42</v>
      </c>
      <c r="L1685" s="36" t="s">
        <v>1238</v>
      </c>
      <c r="M1685" s="35">
        <v>44177.500891203701</v>
      </c>
      <c r="N1685" s="37" t="s">
        <v>146</v>
      </c>
      <c r="O1685" s="37" t="s">
        <v>54</v>
      </c>
      <c r="P1685" s="145">
        <f t="shared" si="131"/>
        <v>1.0659606481422088</v>
      </c>
      <c r="Q1685" s="34">
        <f t="shared" si="130"/>
        <v>2200</v>
      </c>
      <c r="R1685" s="145">
        <f t="shared" si="132"/>
        <v>0.43493055555555554</v>
      </c>
      <c r="S1685" s="145">
        <f t="shared" si="133"/>
        <v>0.50089120370370377</v>
      </c>
      <c r="T1685" s="172" t="str">
        <f t="shared" si="134"/>
        <v>Lower Valued</v>
      </c>
    </row>
    <row r="1686" spans="1:20">
      <c r="A1686" s="35">
        <v>44176.434930555559</v>
      </c>
      <c r="B1686" s="36" t="s">
        <v>1239</v>
      </c>
      <c r="C1686" s="37" t="s">
        <v>1237</v>
      </c>
      <c r="D1686" s="37" t="s">
        <v>111</v>
      </c>
      <c r="E1686" s="37" t="s">
        <v>112</v>
      </c>
      <c r="F1686" s="37" t="s">
        <v>52</v>
      </c>
      <c r="G1686" s="37" t="s">
        <v>56</v>
      </c>
      <c r="H1686" s="37" t="s">
        <v>848</v>
      </c>
      <c r="I1686" s="38">
        <v>1</v>
      </c>
      <c r="J1686" s="38">
        <v>2190</v>
      </c>
      <c r="K1686" s="37" t="s">
        <v>42</v>
      </c>
      <c r="L1686" s="36" t="s">
        <v>1238</v>
      </c>
      <c r="M1686" s="35">
        <v>44177.500891203701</v>
      </c>
      <c r="N1686" s="37" t="s">
        <v>146</v>
      </c>
      <c r="O1686" s="37" t="s">
        <v>54</v>
      </c>
      <c r="P1686" s="145">
        <f t="shared" si="131"/>
        <v>1.0659606481422088</v>
      </c>
      <c r="Q1686" s="34">
        <f t="shared" si="130"/>
        <v>2190</v>
      </c>
      <c r="R1686" s="145">
        <f t="shared" si="132"/>
        <v>0.43493055555555554</v>
      </c>
      <c r="S1686" s="145">
        <f t="shared" si="133"/>
        <v>0.50089120370370377</v>
      </c>
      <c r="T1686" s="172" t="str">
        <f t="shared" si="134"/>
        <v>Lower Valued</v>
      </c>
    </row>
    <row r="1687" spans="1:20">
      <c r="A1687" s="35">
        <v>44176.745868055557</v>
      </c>
      <c r="B1687" s="36" t="s">
        <v>1201</v>
      </c>
      <c r="C1687" s="37" t="s">
        <v>1202</v>
      </c>
      <c r="D1687" s="37" t="s">
        <v>148</v>
      </c>
      <c r="E1687" s="37" t="s">
        <v>149</v>
      </c>
      <c r="F1687" s="37" t="s">
        <v>52</v>
      </c>
      <c r="G1687" s="37" t="s">
        <v>56</v>
      </c>
      <c r="H1687" s="37" t="s">
        <v>330</v>
      </c>
      <c r="I1687" s="38">
        <v>1</v>
      </c>
      <c r="J1687" s="38">
        <v>5700</v>
      </c>
      <c r="K1687" s="37" t="s">
        <v>42</v>
      </c>
      <c r="L1687" s="36" t="s">
        <v>1200</v>
      </c>
      <c r="M1687" s="35">
        <v>44177.537951388891</v>
      </c>
      <c r="N1687" s="37" t="s">
        <v>431</v>
      </c>
      <c r="O1687" s="37" t="s">
        <v>147</v>
      </c>
      <c r="P1687" s="145">
        <f t="shared" si="131"/>
        <v>0.79208333333372138</v>
      </c>
      <c r="Q1687" s="34">
        <f t="shared" si="130"/>
        <v>5700</v>
      </c>
      <c r="R1687" s="145">
        <f t="shared" si="132"/>
        <v>0.74586805555555558</v>
      </c>
      <c r="S1687" s="145">
        <f t="shared" si="133"/>
        <v>0.53795138888888883</v>
      </c>
      <c r="T1687" s="172" t="str">
        <f t="shared" si="134"/>
        <v>Lower Valued</v>
      </c>
    </row>
    <row r="1688" spans="1:20">
      <c r="A1688" s="35">
        <v>44176.745868055557</v>
      </c>
      <c r="B1688" s="36" t="s">
        <v>1201</v>
      </c>
      <c r="C1688" s="37" t="s">
        <v>1202</v>
      </c>
      <c r="D1688" s="37" t="s">
        <v>148</v>
      </c>
      <c r="E1688" s="37" t="s">
        <v>149</v>
      </c>
      <c r="F1688" s="37" t="s">
        <v>52</v>
      </c>
      <c r="G1688" s="37" t="s">
        <v>56</v>
      </c>
      <c r="H1688" s="37" t="s">
        <v>150</v>
      </c>
      <c r="I1688" s="38">
        <v>1</v>
      </c>
      <c r="J1688" s="38">
        <v>4150</v>
      </c>
      <c r="K1688" s="37" t="s">
        <v>42</v>
      </c>
      <c r="L1688" s="36" t="s">
        <v>1200</v>
      </c>
      <c r="M1688" s="35">
        <v>44177.537951388891</v>
      </c>
      <c r="N1688" s="37" t="s">
        <v>431</v>
      </c>
      <c r="O1688" s="37" t="s">
        <v>147</v>
      </c>
      <c r="P1688" s="145">
        <f t="shared" si="131"/>
        <v>0.79208333333372138</v>
      </c>
      <c r="Q1688" s="34">
        <f t="shared" si="130"/>
        <v>4150</v>
      </c>
      <c r="R1688" s="145">
        <f t="shared" si="132"/>
        <v>0.74586805555555558</v>
      </c>
      <c r="S1688" s="145">
        <f t="shared" si="133"/>
        <v>0.53795138888888883</v>
      </c>
      <c r="T1688" s="172" t="str">
        <f t="shared" si="134"/>
        <v>Lower Valued</v>
      </c>
    </row>
    <row r="1689" spans="1:20">
      <c r="A1689" s="35">
        <v>44176.745879629627</v>
      </c>
      <c r="B1689" s="36" t="s">
        <v>1201</v>
      </c>
      <c r="C1689" s="37" t="s">
        <v>1202</v>
      </c>
      <c r="D1689" s="37" t="s">
        <v>193</v>
      </c>
      <c r="E1689" s="37" t="s">
        <v>194</v>
      </c>
      <c r="F1689" s="37" t="s">
        <v>52</v>
      </c>
      <c r="G1689" s="37" t="s">
        <v>53</v>
      </c>
      <c r="H1689" s="37" t="s">
        <v>305</v>
      </c>
      <c r="I1689" s="38">
        <v>2</v>
      </c>
      <c r="J1689" s="38">
        <v>2350</v>
      </c>
      <c r="K1689" s="37" t="s">
        <v>42</v>
      </c>
      <c r="L1689" s="36" t="s">
        <v>1200</v>
      </c>
      <c r="M1689" s="35">
        <v>44177.537951388891</v>
      </c>
      <c r="N1689" s="37" t="s">
        <v>431</v>
      </c>
      <c r="O1689" s="37" t="s">
        <v>147</v>
      </c>
      <c r="P1689" s="145">
        <f t="shared" si="131"/>
        <v>0.79207175926421769</v>
      </c>
      <c r="Q1689" s="34">
        <f t="shared" si="130"/>
        <v>4700</v>
      </c>
      <c r="R1689" s="145">
        <f t="shared" si="132"/>
        <v>0.74587962962962961</v>
      </c>
      <c r="S1689" s="145">
        <f t="shared" si="133"/>
        <v>0.53795138888888883</v>
      </c>
      <c r="T1689" s="172" t="str">
        <f t="shared" si="134"/>
        <v>Lower Valued</v>
      </c>
    </row>
    <row r="1690" spans="1:20">
      <c r="A1690" s="35">
        <v>44176.745879629627</v>
      </c>
      <c r="B1690" s="36" t="s">
        <v>1201</v>
      </c>
      <c r="C1690" s="37" t="s">
        <v>1202</v>
      </c>
      <c r="D1690" s="37" t="s">
        <v>193</v>
      </c>
      <c r="E1690" s="37" t="s">
        <v>194</v>
      </c>
      <c r="F1690" s="37" t="s">
        <v>52</v>
      </c>
      <c r="G1690" s="37" t="s">
        <v>53</v>
      </c>
      <c r="H1690" s="37" t="s">
        <v>197</v>
      </c>
      <c r="I1690" s="38">
        <v>1</v>
      </c>
      <c r="J1690" s="38">
        <v>2250</v>
      </c>
      <c r="K1690" s="37" t="s">
        <v>42</v>
      </c>
      <c r="L1690" s="36" t="s">
        <v>1200</v>
      </c>
      <c r="M1690" s="35">
        <v>44177.537951388891</v>
      </c>
      <c r="N1690" s="37" t="s">
        <v>431</v>
      </c>
      <c r="O1690" s="37" t="s">
        <v>147</v>
      </c>
      <c r="P1690" s="145">
        <f t="shared" si="131"/>
        <v>0.79207175926421769</v>
      </c>
      <c r="Q1690" s="34">
        <f t="shared" si="130"/>
        <v>2250</v>
      </c>
      <c r="R1690" s="145">
        <f t="shared" si="132"/>
        <v>0.74587962962962961</v>
      </c>
      <c r="S1690" s="145">
        <f t="shared" si="133"/>
        <v>0.53795138888888883</v>
      </c>
      <c r="T1690" s="172" t="str">
        <f t="shared" si="134"/>
        <v>Lower Valued</v>
      </c>
    </row>
    <row r="1691" spans="1:20">
      <c r="A1691" s="35">
        <v>44176.697812500002</v>
      </c>
      <c r="B1691" s="36" t="s">
        <v>1230</v>
      </c>
      <c r="C1691" s="37" t="s">
        <v>889</v>
      </c>
      <c r="D1691" s="37" t="s">
        <v>148</v>
      </c>
      <c r="E1691" s="37" t="s">
        <v>149</v>
      </c>
      <c r="F1691" s="37" t="s">
        <v>52</v>
      </c>
      <c r="G1691" s="37" t="s">
        <v>56</v>
      </c>
      <c r="H1691" s="37" t="s">
        <v>150</v>
      </c>
      <c r="I1691" s="38">
        <v>1</v>
      </c>
      <c r="J1691" s="38">
        <v>4150</v>
      </c>
      <c r="K1691" s="37" t="s">
        <v>42</v>
      </c>
      <c r="L1691" s="36" t="s">
        <v>1228</v>
      </c>
      <c r="M1691" s="35">
        <v>44177.549976851849</v>
      </c>
      <c r="N1691" s="37" t="s">
        <v>146</v>
      </c>
      <c r="O1691" s="37" t="s">
        <v>147</v>
      </c>
      <c r="P1691" s="145">
        <f t="shared" si="131"/>
        <v>0.85216435184702277</v>
      </c>
      <c r="Q1691" s="34">
        <f t="shared" si="130"/>
        <v>4150</v>
      </c>
      <c r="R1691" s="145">
        <f t="shared" si="132"/>
        <v>0.69781249999999995</v>
      </c>
      <c r="S1691" s="145">
        <f t="shared" si="133"/>
        <v>0.54997685185185186</v>
      </c>
      <c r="T1691" s="172" t="str">
        <f t="shared" si="134"/>
        <v>Lower Valued</v>
      </c>
    </row>
    <row r="1692" spans="1:20">
      <c r="A1692" s="35">
        <v>44176.74046296296</v>
      </c>
      <c r="B1692" s="36" t="s">
        <v>803</v>
      </c>
      <c r="C1692" s="37" t="s">
        <v>390</v>
      </c>
      <c r="D1692" s="37" t="s">
        <v>60</v>
      </c>
      <c r="E1692" s="37" t="s">
        <v>73</v>
      </c>
      <c r="F1692" s="37" t="s">
        <v>52</v>
      </c>
      <c r="G1692" s="37" t="s">
        <v>56</v>
      </c>
      <c r="H1692" s="37" t="s">
        <v>74</v>
      </c>
      <c r="I1692" s="38">
        <v>1</v>
      </c>
      <c r="J1692" s="38">
        <v>3550</v>
      </c>
      <c r="K1692" s="37" t="s">
        <v>42</v>
      </c>
      <c r="L1692" s="36" t="s">
        <v>795</v>
      </c>
      <c r="M1692" s="35">
        <v>44177.632349537038</v>
      </c>
      <c r="N1692" s="37" t="s">
        <v>146</v>
      </c>
      <c r="O1692" s="37" t="s">
        <v>147</v>
      </c>
      <c r="P1692" s="145">
        <f t="shared" si="131"/>
        <v>0.89188657407794381</v>
      </c>
      <c r="Q1692" s="34">
        <f t="shared" si="130"/>
        <v>3550</v>
      </c>
      <c r="R1692" s="145">
        <f t="shared" si="132"/>
        <v>0.74046296296296299</v>
      </c>
      <c r="S1692" s="145">
        <f t="shared" si="133"/>
        <v>0.632349537037037</v>
      </c>
      <c r="T1692" s="172" t="str">
        <f t="shared" si="134"/>
        <v>Lower Valued</v>
      </c>
    </row>
    <row r="1693" spans="1:20">
      <c r="A1693" s="35">
        <v>44176.531805555554</v>
      </c>
      <c r="B1693" s="36" t="s">
        <v>221</v>
      </c>
      <c r="C1693" s="37" t="s">
        <v>186</v>
      </c>
      <c r="D1693" s="37" t="s">
        <v>60</v>
      </c>
      <c r="E1693" s="37" t="s">
        <v>73</v>
      </c>
      <c r="F1693" s="37" t="s">
        <v>52</v>
      </c>
      <c r="G1693" s="37" t="s">
        <v>56</v>
      </c>
      <c r="H1693" s="37" t="s">
        <v>74</v>
      </c>
      <c r="I1693" s="38">
        <v>7</v>
      </c>
      <c r="J1693" s="38">
        <v>3550</v>
      </c>
      <c r="K1693" s="37" t="s">
        <v>42</v>
      </c>
      <c r="L1693" s="36" t="s">
        <v>190</v>
      </c>
      <c r="M1693" s="35">
        <v>44177.687291666669</v>
      </c>
      <c r="N1693" s="37" t="s">
        <v>146</v>
      </c>
      <c r="O1693" s="37" t="s">
        <v>54</v>
      </c>
      <c r="P1693" s="145">
        <f t="shared" si="131"/>
        <v>1.1554861111144419</v>
      </c>
      <c r="Q1693" s="34">
        <f t="shared" si="130"/>
        <v>24850</v>
      </c>
      <c r="R1693" s="145">
        <f t="shared" si="132"/>
        <v>0.53180555555555553</v>
      </c>
      <c r="S1693" s="145">
        <f t="shared" si="133"/>
        <v>0.68729166666666675</v>
      </c>
      <c r="T1693" s="172" t="str">
        <f t="shared" si="134"/>
        <v>High Valued</v>
      </c>
    </row>
    <row r="1694" spans="1:20">
      <c r="A1694" s="35">
        <v>44176.531805555554</v>
      </c>
      <c r="B1694" s="36" t="s">
        <v>221</v>
      </c>
      <c r="C1694" s="37" t="s">
        <v>186</v>
      </c>
      <c r="D1694" s="37" t="s">
        <v>193</v>
      </c>
      <c r="E1694" s="37" t="s">
        <v>194</v>
      </c>
      <c r="F1694" s="37" t="s">
        <v>52</v>
      </c>
      <c r="G1694" s="37" t="s">
        <v>53</v>
      </c>
      <c r="H1694" s="37" t="s">
        <v>195</v>
      </c>
      <c r="I1694" s="38">
        <v>16</v>
      </c>
      <c r="J1694" s="38">
        <v>2150</v>
      </c>
      <c r="K1694" s="37" t="s">
        <v>42</v>
      </c>
      <c r="L1694" s="36" t="s">
        <v>190</v>
      </c>
      <c r="M1694" s="35">
        <v>44177.687291666669</v>
      </c>
      <c r="N1694" s="37" t="s">
        <v>146</v>
      </c>
      <c r="O1694" s="37" t="s">
        <v>54</v>
      </c>
      <c r="P1694" s="145">
        <f t="shared" si="131"/>
        <v>1.1554861111144419</v>
      </c>
      <c r="Q1694" s="34">
        <f t="shared" si="130"/>
        <v>34400</v>
      </c>
      <c r="R1694" s="145">
        <f t="shared" si="132"/>
        <v>0.53180555555555553</v>
      </c>
      <c r="S1694" s="145">
        <f t="shared" si="133"/>
        <v>0.68729166666666675</v>
      </c>
      <c r="T1694" s="172" t="str">
        <f t="shared" si="134"/>
        <v>High Valued</v>
      </c>
    </row>
    <row r="1695" spans="1:20">
      <c r="A1695" s="35">
        <v>44176.532800925925</v>
      </c>
      <c r="B1695" s="36" t="s">
        <v>222</v>
      </c>
      <c r="C1695" s="37" t="s">
        <v>186</v>
      </c>
      <c r="D1695" s="37" t="s">
        <v>193</v>
      </c>
      <c r="E1695" s="37" t="s">
        <v>194</v>
      </c>
      <c r="F1695" s="37" t="s">
        <v>52</v>
      </c>
      <c r="G1695" s="37" t="s">
        <v>53</v>
      </c>
      <c r="H1695" s="37" t="s">
        <v>197</v>
      </c>
      <c r="I1695" s="38">
        <v>15</v>
      </c>
      <c r="J1695" s="38">
        <v>2250</v>
      </c>
      <c r="K1695" s="37" t="s">
        <v>42</v>
      </c>
      <c r="L1695" s="36" t="s">
        <v>190</v>
      </c>
      <c r="M1695" s="35">
        <v>44177.687291666669</v>
      </c>
      <c r="N1695" s="37" t="s">
        <v>146</v>
      </c>
      <c r="O1695" s="37" t="s">
        <v>54</v>
      </c>
      <c r="P1695" s="145">
        <f t="shared" si="131"/>
        <v>1.1544907407442224</v>
      </c>
      <c r="Q1695" s="34">
        <f t="shared" si="130"/>
        <v>33750</v>
      </c>
      <c r="R1695" s="145">
        <f t="shared" si="132"/>
        <v>0.53280092592592598</v>
      </c>
      <c r="S1695" s="145">
        <f t="shared" si="133"/>
        <v>0.68729166666666675</v>
      </c>
      <c r="T1695" s="172" t="str">
        <f t="shared" si="134"/>
        <v>High Valued</v>
      </c>
    </row>
    <row r="1696" spans="1:20">
      <c r="A1696" s="35">
        <v>44176.748368055552</v>
      </c>
      <c r="B1696" s="36" t="s">
        <v>719</v>
      </c>
      <c r="C1696" s="37" t="s">
        <v>720</v>
      </c>
      <c r="D1696" s="37" t="s">
        <v>193</v>
      </c>
      <c r="E1696" s="37" t="s">
        <v>194</v>
      </c>
      <c r="F1696" s="37" t="s">
        <v>52</v>
      </c>
      <c r="G1696" s="37" t="s">
        <v>53</v>
      </c>
      <c r="H1696" s="37" t="s">
        <v>197</v>
      </c>
      <c r="I1696" s="38">
        <v>1</v>
      </c>
      <c r="J1696" s="38">
        <v>2250</v>
      </c>
      <c r="K1696" s="37" t="s">
        <v>42</v>
      </c>
      <c r="L1696" s="36" t="s">
        <v>713</v>
      </c>
      <c r="M1696" s="35">
        <v>44177.829687500001</v>
      </c>
      <c r="N1696" s="37" t="s">
        <v>146</v>
      </c>
      <c r="O1696" s="37" t="s">
        <v>147</v>
      </c>
      <c r="P1696" s="145">
        <f t="shared" si="131"/>
        <v>1.0813194444490364</v>
      </c>
      <c r="Q1696" s="34">
        <f t="shared" si="130"/>
        <v>2250</v>
      </c>
      <c r="R1696" s="145">
        <f t="shared" si="132"/>
        <v>0.74836805555555552</v>
      </c>
      <c r="S1696" s="145">
        <f t="shared" si="133"/>
        <v>0.82968750000000002</v>
      </c>
      <c r="T1696" s="172" t="str">
        <f t="shared" si="134"/>
        <v>Lower Valued</v>
      </c>
    </row>
    <row r="1697" spans="1:20">
      <c r="A1697" s="35">
        <v>44176.748368055552</v>
      </c>
      <c r="B1697" s="36" t="s">
        <v>719</v>
      </c>
      <c r="C1697" s="37" t="s">
        <v>720</v>
      </c>
      <c r="D1697" s="37" t="s">
        <v>193</v>
      </c>
      <c r="E1697" s="37" t="s">
        <v>194</v>
      </c>
      <c r="F1697" s="37" t="s">
        <v>52</v>
      </c>
      <c r="G1697" s="37" t="s">
        <v>53</v>
      </c>
      <c r="H1697" s="37" t="s">
        <v>195</v>
      </c>
      <c r="I1697" s="38">
        <v>1</v>
      </c>
      <c r="J1697" s="38">
        <v>2150</v>
      </c>
      <c r="K1697" s="37" t="s">
        <v>42</v>
      </c>
      <c r="L1697" s="36" t="s">
        <v>713</v>
      </c>
      <c r="M1697" s="35">
        <v>44177.829687500001</v>
      </c>
      <c r="N1697" s="37" t="s">
        <v>146</v>
      </c>
      <c r="O1697" s="37" t="s">
        <v>147</v>
      </c>
      <c r="P1697" s="145">
        <f t="shared" si="131"/>
        <v>1.0813194444490364</v>
      </c>
      <c r="Q1697" s="34">
        <f t="shared" si="130"/>
        <v>2150</v>
      </c>
      <c r="R1697" s="145">
        <f t="shared" si="132"/>
        <v>0.74836805555555552</v>
      </c>
      <c r="S1697" s="145">
        <f t="shared" si="133"/>
        <v>0.82968750000000002</v>
      </c>
      <c r="T1697" s="172" t="str">
        <f t="shared" si="134"/>
        <v>Lower Valued</v>
      </c>
    </row>
    <row r="1698" spans="1:20">
      <c r="A1698" s="35">
        <v>44175.840231481481</v>
      </c>
      <c r="B1698" s="36" t="s">
        <v>847</v>
      </c>
      <c r="C1698" s="37" t="s">
        <v>413</v>
      </c>
      <c r="D1698" s="37" t="s">
        <v>111</v>
      </c>
      <c r="E1698" s="37" t="s">
        <v>112</v>
      </c>
      <c r="F1698" s="37" t="s">
        <v>52</v>
      </c>
      <c r="G1698" s="37" t="s">
        <v>56</v>
      </c>
      <c r="H1698" s="37" t="s">
        <v>848</v>
      </c>
      <c r="I1698" s="38">
        <v>5</v>
      </c>
      <c r="J1698" s="38">
        <v>2190</v>
      </c>
      <c r="K1698" s="37" t="s">
        <v>42</v>
      </c>
      <c r="L1698" s="36" t="s">
        <v>849</v>
      </c>
      <c r="M1698" s="35">
        <v>44179.000868055555</v>
      </c>
      <c r="N1698" s="37" t="s">
        <v>295</v>
      </c>
      <c r="O1698" s="37" t="s">
        <v>54</v>
      </c>
      <c r="P1698" s="145">
        <f t="shared" si="131"/>
        <v>3.1606365740735782</v>
      </c>
      <c r="Q1698" s="34">
        <f t="shared" si="130"/>
        <v>10950</v>
      </c>
      <c r="R1698" s="145">
        <f t="shared" si="132"/>
        <v>0.84023148148148152</v>
      </c>
      <c r="S1698" s="145">
        <f t="shared" si="133"/>
        <v>8.6805555555555551E-4</v>
      </c>
      <c r="T1698" s="172" t="str">
        <f t="shared" si="134"/>
        <v>High Valued</v>
      </c>
    </row>
    <row r="1699" spans="1:20">
      <c r="A1699" s="35">
        <v>44175.840231481481</v>
      </c>
      <c r="B1699" s="36" t="s">
        <v>847</v>
      </c>
      <c r="C1699" s="37" t="s">
        <v>413</v>
      </c>
      <c r="D1699" s="37" t="s">
        <v>111</v>
      </c>
      <c r="E1699" s="37" t="s">
        <v>112</v>
      </c>
      <c r="F1699" s="37" t="s">
        <v>52</v>
      </c>
      <c r="G1699" s="37" t="s">
        <v>56</v>
      </c>
      <c r="H1699" s="37" t="s">
        <v>850</v>
      </c>
      <c r="I1699" s="38">
        <v>10</v>
      </c>
      <c r="J1699" s="38">
        <v>2120</v>
      </c>
      <c r="K1699" s="37" t="s">
        <v>42</v>
      </c>
      <c r="L1699" s="36" t="s">
        <v>849</v>
      </c>
      <c r="M1699" s="35">
        <v>44179.000868055555</v>
      </c>
      <c r="N1699" s="37" t="s">
        <v>295</v>
      </c>
      <c r="O1699" s="37" t="s">
        <v>54</v>
      </c>
      <c r="P1699" s="145">
        <f t="shared" si="131"/>
        <v>3.1606365740735782</v>
      </c>
      <c r="Q1699" s="34">
        <f t="shared" si="130"/>
        <v>21200</v>
      </c>
      <c r="R1699" s="145">
        <f t="shared" si="132"/>
        <v>0.84023148148148152</v>
      </c>
      <c r="S1699" s="145">
        <f t="shared" si="133"/>
        <v>8.6805555555555551E-4</v>
      </c>
      <c r="T1699" s="172" t="str">
        <f t="shared" si="134"/>
        <v>High Valued</v>
      </c>
    </row>
    <row r="1700" spans="1:20">
      <c r="A1700" s="35">
        <v>44175.840231481481</v>
      </c>
      <c r="B1700" s="36" t="s">
        <v>847</v>
      </c>
      <c r="C1700" s="37" t="s">
        <v>413</v>
      </c>
      <c r="D1700" s="37" t="s">
        <v>148</v>
      </c>
      <c r="E1700" s="37" t="s">
        <v>149</v>
      </c>
      <c r="F1700" s="37" t="s">
        <v>52</v>
      </c>
      <c r="G1700" s="37" t="s">
        <v>56</v>
      </c>
      <c r="H1700" s="37" t="s">
        <v>527</v>
      </c>
      <c r="I1700" s="38">
        <v>5</v>
      </c>
      <c r="J1700" s="38">
        <v>2100</v>
      </c>
      <c r="K1700" s="37" t="s">
        <v>42</v>
      </c>
      <c r="L1700" s="36" t="s">
        <v>849</v>
      </c>
      <c r="M1700" s="35">
        <v>44179.000868055555</v>
      </c>
      <c r="N1700" s="37" t="s">
        <v>295</v>
      </c>
      <c r="O1700" s="37" t="s">
        <v>54</v>
      </c>
      <c r="P1700" s="145">
        <f t="shared" si="131"/>
        <v>3.1606365740735782</v>
      </c>
      <c r="Q1700" s="34">
        <f t="shared" si="130"/>
        <v>10500</v>
      </c>
      <c r="R1700" s="145">
        <f t="shared" si="132"/>
        <v>0.84023148148148152</v>
      </c>
      <c r="S1700" s="145">
        <f t="shared" si="133"/>
        <v>8.6805555555555551E-4</v>
      </c>
      <c r="T1700" s="172" t="str">
        <f t="shared" si="134"/>
        <v>High Valued</v>
      </c>
    </row>
    <row r="1701" spans="1:20">
      <c r="A1701" s="35">
        <v>44175.840231481481</v>
      </c>
      <c r="B1701" s="36" t="s">
        <v>847</v>
      </c>
      <c r="C1701" s="37" t="s">
        <v>413</v>
      </c>
      <c r="D1701" s="37" t="s">
        <v>193</v>
      </c>
      <c r="E1701" s="37" t="s">
        <v>194</v>
      </c>
      <c r="F1701" s="37" t="s">
        <v>52</v>
      </c>
      <c r="G1701" s="37" t="s">
        <v>53</v>
      </c>
      <c r="H1701" s="37" t="s">
        <v>349</v>
      </c>
      <c r="I1701" s="38">
        <v>10</v>
      </c>
      <c r="J1701" s="38">
        <v>2250</v>
      </c>
      <c r="K1701" s="37" t="s">
        <v>42</v>
      </c>
      <c r="L1701" s="36" t="s">
        <v>849</v>
      </c>
      <c r="M1701" s="35">
        <v>44179.000868055555</v>
      </c>
      <c r="N1701" s="37" t="s">
        <v>295</v>
      </c>
      <c r="O1701" s="37" t="s">
        <v>54</v>
      </c>
      <c r="P1701" s="145">
        <f t="shared" si="131"/>
        <v>3.1606365740735782</v>
      </c>
      <c r="Q1701" s="34">
        <f t="shared" si="130"/>
        <v>22500</v>
      </c>
      <c r="R1701" s="145">
        <f t="shared" si="132"/>
        <v>0.84023148148148152</v>
      </c>
      <c r="S1701" s="145">
        <f t="shared" si="133"/>
        <v>8.6805555555555551E-4</v>
      </c>
      <c r="T1701" s="172" t="str">
        <f t="shared" si="134"/>
        <v>High Valued</v>
      </c>
    </row>
    <row r="1702" spans="1:20">
      <c r="A1702" s="35">
        <v>44178.72861111111</v>
      </c>
      <c r="B1702" s="36" t="s">
        <v>824</v>
      </c>
      <c r="C1702" s="37" t="s">
        <v>825</v>
      </c>
      <c r="D1702" s="37" t="s">
        <v>193</v>
      </c>
      <c r="E1702" s="37" t="s">
        <v>194</v>
      </c>
      <c r="F1702" s="37" t="s">
        <v>52</v>
      </c>
      <c r="G1702" s="37" t="s">
        <v>53</v>
      </c>
      <c r="H1702" s="37" t="s">
        <v>197</v>
      </c>
      <c r="I1702" s="38">
        <v>1</v>
      </c>
      <c r="J1702" s="38">
        <v>2250</v>
      </c>
      <c r="K1702" s="37" t="s">
        <v>42</v>
      </c>
      <c r="L1702" s="36" t="s">
        <v>819</v>
      </c>
      <c r="M1702" s="35">
        <v>44179.390462962961</v>
      </c>
      <c r="N1702" s="37" t="s">
        <v>146</v>
      </c>
      <c r="O1702" s="37" t="s">
        <v>147</v>
      </c>
      <c r="P1702" s="145">
        <f t="shared" si="131"/>
        <v>0.66185185185167938</v>
      </c>
      <c r="Q1702" s="34">
        <f t="shared" si="130"/>
        <v>2250</v>
      </c>
      <c r="R1702" s="145">
        <f t="shared" si="132"/>
        <v>0.72861111111111121</v>
      </c>
      <c r="S1702" s="145">
        <f t="shared" si="133"/>
        <v>0.39046296296296296</v>
      </c>
      <c r="T1702" s="172" t="str">
        <f t="shared" si="134"/>
        <v>Lower Valued</v>
      </c>
    </row>
    <row r="1703" spans="1:20">
      <c r="A1703" s="35">
        <v>44178.72861111111</v>
      </c>
      <c r="B1703" s="36" t="s">
        <v>824</v>
      </c>
      <c r="C1703" s="37" t="s">
        <v>825</v>
      </c>
      <c r="D1703" s="37" t="s">
        <v>193</v>
      </c>
      <c r="E1703" s="37" t="s">
        <v>194</v>
      </c>
      <c r="F1703" s="37" t="s">
        <v>52</v>
      </c>
      <c r="G1703" s="37" t="s">
        <v>53</v>
      </c>
      <c r="H1703" s="37" t="s">
        <v>349</v>
      </c>
      <c r="I1703" s="38">
        <v>1</v>
      </c>
      <c r="J1703" s="38">
        <v>2250</v>
      </c>
      <c r="K1703" s="37" t="s">
        <v>42</v>
      </c>
      <c r="L1703" s="36" t="s">
        <v>819</v>
      </c>
      <c r="M1703" s="35">
        <v>44179.390462962961</v>
      </c>
      <c r="N1703" s="37" t="s">
        <v>146</v>
      </c>
      <c r="O1703" s="37" t="s">
        <v>147</v>
      </c>
      <c r="P1703" s="145">
        <f t="shared" si="131"/>
        <v>0.66185185185167938</v>
      </c>
      <c r="Q1703" s="34">
        <f t="shared" si="130"/>
        <v>2250</v>
      </c>
      <c r="R1703" s="145">
        <f t="shared" si="132"/>
        <v>0.72861111111111121</v>
      </c>
      <c r="S1703" s="145">
        <f t="shared" si="133"/>
        <v>0.39046296296296296</v>
      </c>
      <c r="T1703" s="172" t="str">
        <f t="shared" si="134"/>
        <v>Lower Valued</v>
      </c>
    </row>
    <row r="1704" spans="1:20">
      <c r="A1704" s="35">
        <v>44178.72861111111</v>
      </c>
      <c r="B1704" s="36" t="s">
        <v>824</v>
      </c>
      <c r="C1704" s="37" t="s">
        <v>825</v>
      </c>
      <c r="D1704" s="37" t="s">
        <v>193</v>
      </c>
      <c r="E1704" s="37" t="s">
        <v>194</v>
      </c>
      <c r="F1704" s="37" t="s">
        <v>52</v>
      </c>
      <c r="G1704" s="37" t="s">
        <v>53</v>
      </c>
      <c r="H1704" s="37" t="s">
        <v>217</v>
      </c>
      <c r="I1704" s="38">
        <v>1</v>
      </c>
      <c r="J1704" s="38">
        <v>2150</v>
      </c>
      <c r="K1704" s="37" t="s">
        <v>42</v>
      </c>
      <c r="L1704" s="36" t="s">
        <v>819</v>
      </c>
      <c r="M1704" s="35">
        <v>44179.390462962961</v>
      </c>
      <c r="N1704" s="37" t="s">
        <v>146</v>
      </c>
      <c r="O1704" s="37" t="s">
        <v>147</v>
      </c>
      <c r="P1704" s="145">
        <f t="shared" si="131"/>
        <v>0.66185185185167938</v>
      </c>
      <c r="Q1704" s="34">
        <f t="shared" si="130"/>
        <v>2150</v>
      </c>
      <c r="R1704" s="145">
        <f t="shared" si="132"/>
        <v>0.72861111111111121</v>
      </c>
      <c r="S1704" s="145">
        <f t="shared" si="133"/>
        <v>0.39046296296296296</v>
      </c>
      <c r="T1704" s="172" t="str">
        <f t="shared" si="134"/>
        <v>Lower Valued</v>
      </c>
    </row>
    <row r="1705" spans="1:20">
      <c r="A1705" s="35">
        <v>44178.72861111111</v>
      </c>
      <c r="B1705" s="36" t="s">
        <v>824</v>
      </c>
      <c r="C1705" s="37" t="s">
        <v>825</v>
      </c>
      <c r="D1705" s="37" t="s">
        <v>193</v>
      </c>
      <c r="E1705" s="37" t="s">
        <v>194</v>
      </c>
      <c r="F1705" s="37" t="s">
        <v>52</v>
      </c>
      <c r="G1705" s="37" t="s">
        <v>53</v>
      </c>
      <c r="H1705" s="37" t="s">
        <v>195</v>
      </c>
      <c r="I1705" s="38">
        <v>1</v>
      </c>
      <c r="J1705" s="38">
        <v>2150</v>
      </c>
      <c r="K1705" s="37" t="s">
        <v>42</v>
      </c>
      <c r="L1705" s="36" t="s">
        <v>819</v>
      </c>
      <c r="M1705" s="35">
        <v>44179.390462962961</v>
      </c>
      <c r="N1705" s="37" t="s">
        <v>146</v>
      </c>
      <c r="O1705" s="37" t="s">
        <v>147</v>
      </c>
      <c r="P1705" s="145">
        <f t="shared" si="131"/>
        <v>0.66185185185167938</v>
      </c>
      <c r="Q1705" s="34">
        <f t="shared" si="130"/>
        <v>2150</v>
      </c>
      <c r="R1705" s="145">
        <f t="shared" si="132"/>
        <v>0.72861111111111121</v>
      </c>
      <c r="S1705" s="145">
        <f t="shared" si="133"/>
        <v>0.39046296296296296</v>
      </c>
      <c r="T1705" s="172" t="str">
        <f t="shared" si="134"/>
        <v>Lower Valued</v>
      </c>
    </row>
    <row r="1706" spans="1:20">
      <c r="A1706" s="35">
        <v>44177.52952546296</v>
      </c>
      <c r="B1706" s="36" t="s">
        <v>1242</v>
      </c>
      <c r="C1706" s="37" t="s">
        <v>302</v>
      </c>
      <c r="D1706" s="37" t="s">
        <v>455</v>
      </c>
      <c r="E1706" s="37" t="s">
        <v>456</v>
      </c>
      <c r="F1706" s="37" t="s">
        <v>52</v>
      </c>
      <c r="G1706" s="37" t="s">
        <v>457</v>
      </c>
      <c r="H1706" s="37" t="s">
        <v>458</v>
      </c>
      <c r="I1706" s="38">
        <v>5</v>
      </c>
      <c r="J1706" s="38">
        <v>1900</v>
      </c>
      <c r="K1706" s="37" t="s">
        <v>42</v>
      </c>
      <c r="L1706" s="36" t="s">
        <v>1238</v>
      </c>
      <c r="M1706" s="35">
        <v>44179.433692129627</v>
      </c>
      <c r="N1706" s="37" t="s">
        <v>295</v>
      </c>
      <c r="O1706" s="37" t="s">
        <v>147</v>
      </c>
      <c r="P1706" s="145">
        <f t="shared" si="131"/>
        <v>1.9041666666671517</v>
      </c>
      <c r="Q1706" s="34">
        <f t="shared" si="130"/>
        <v>9500</v>
      </c>
      <c r="R1706" s="145">
        <f t="shared" si="132"/>
        <v>0.52952546296296299</v>
      </c>
      <c r="S1706" s="145">
        <f t="shared" si="133"/>
        <v>0.43369212962962966</v>
      </c>
      <c r="T1706" s="172" t="str">
        <f t="shared" si="134"/>
        <v>Lower Valued</v>
      </c>
    </row>
    <row r="1707" spans="1:20">
      <c r="A1707" s="35">
        <v>44177.595370370371</v>
      </c>
      <c r="B1707" s="36" t="s">
        <v>508</v>
      </c>
      <c r="C1707" s="37" t="s">
        <v>509</v>
      </c>
      <c r="D1707" s="37" t="s">
        <v>55</v>
      </c>
      <c r="E1707" s="37" t="s">
        <v>249</v>
      </c>
      <c r="F1707" s="37" t="s">
        <v>52</v>
      </c>
      <c r="G1707" s="37" t="s">
        <v>56</v>
      </c>
      <c r="H1707" s="37" t="s">
        <v>58</v>
      </c>
      <c r="I1707" s="38">
        <v>1</v>
      </c>
      <c r="J1707" s="38">
        <v>2700</v>
      </c>
      <c r="K1707" s="37" t="s">
        <v>42</v>
      </c>
      <c r="L1707" s="36" t="s">
        <v>499</v>
      </c>
      <c r="M1707" s="35">
        <v>44179.494953703703</v>
      </c>
      <c r="N1707" s="37" t="s">
        <v>146</v>
      </c>
      <c r="O1707" s="37" t="s">
        <v>147</v>
      </c>
      <c r="P1707" s="145">
        <f t="shared" si="131"/>
        <v>1.8995833333319752</v>
      </c>
      <c r="Q1707" s="34">
        <f t="shared" si="130"/>
        <v>2700</v>
      </c>
      <c r="R1707" s="145">
        <f t="shared" si="132"/>
        <v>0.59537037037037044</v>
      </c>
      <c r="S1707" s="145">
        <f t="shared" si="133"/>
        <v>0.49495370370370373</v>
      </c>
      <c r="T1707" s="172" t="str">
        <f t="shared" si="134"/>
        <v>Lower Valued</v>
      </c>
    </row>
    <row r="1708" spans="1:20">
      <c r="A1708" s="35">
        <v>44177.595370370371</v>
      </c>
      <c r="B1708" s="36" t="s">
        <v>508</v>
      </c>
      <c r="C1708" s="37" t="s">
        <v>509</v>
      </c>
      <c r="D1708" s="37" t="s">
        <v>55</v>
      </c>
      <c r="E1708" s="37" t="s">
        <v>249</v>
      </c>
      <c r="F1708" s="37" t="s">
        <v>52</v>
      </c>
      <c r="G1708" s="37" t="s">
        <v>56</v>
      </c>
      <c r="H1708" s="37" t="s">
        <v>317</v>
      </c>
      <c r="I1708" s="38">
        <v>2</v>
      </c>
      <c r="J1708" s="38">
        <v>2300</v>
      </c>
      <c r="K1708" s="37" t="s">
        <v>42</v>
      </c>
      <c r="L1708" s="36" t="s">
        <v>499</v>
      </c>
      <c r="M1708" s="35">
        <v>44179.494953703703</v>
      </c>
      <c r="N1708" s="37" t="s">
        <v>146</v>
      </c>
      <c r="O1708" s="37" t="s">
        <v>147</v>
      </c>
      <c r="P1708" s="145">
        <f t="shared" si="131"/>
        <v>1.8995833333319752</v>
      </c>
      <c r="Q1708" s="34">
        <f t="shared" si="130"/>
        <v>4600</v>
      </c>
      <c r="R1708" s="145">
        <f t="shared" si="132"/>
        <v>0.59537037037037044</v>
      </c>
      <c r="S1708" s="145">
        <f t="shared" si="133"/>
        <v>0.49495370370370373</v>
      </c>
      <c r="T1708" s="172" t="str">
        <f t="shared" si="134"/>
        <v>Lower Valued</v>
      </c>
    </row>
    <row r="1709" spans="1:20">
      <c r="A1709" s="35">
        <v>44177.595370370371</v>
      </c>
      <c r="B1709" s="36" t="s">
        <v>508</v>
      </c>
      <c r="C1709" s="37" t="s">
        <v>509</v>
      </c>
      <c r="D1709" s="37" t="s">
        <v>55</v>
      </c>
      <c r="E1709" s="37" t="s">
        <v>249</v>
      </c>
      <c r="F1709" s="37" t="s">
        <v>52</v>
      </c>
      <c r="G1709" s="37" t="s">
        <v>56</v>
      </c>
      <c r="H1709" s="37" t="s">
        <v>250</v>
      </c>
      <c r="I1709" s="38">
        <v>2</v>
      </c>
      <c r="J1709" s="38">
        <v>2200</v>
      </c>
      <c r="K1709" s="37" t="s">
        <v>42</v>
      </c>
      <c r="L1709" s="36" t="s">
        <v>499</v>
      </c>
      <c r="M1709" s="35">
        <v>44179.494953703703</v>
      </c>
      <c r="N1709" s="37" t="s">
        <v>146</v>
      </c>
      <c r="O1709" s="37" t="s">
        <v>147</v>
      </c>
      <c r="P1709" s="145">
        <f t="shared" si="131"/>
        <v>1.8995833333319752</v>
      </c>
      <c r="Q1709" s="34">
        <f t="shared" si="130"/>
        <v>4400</v>
      </c>
      <c r="R1709" s="145">
        <f t="shared" si="132"/>
        <v>0.59537037037037044</v>
      </c>
      <c r="S1709" s="145">
        <f t="shared" si="133"/>
        <v>0.49495370370370373</v>
      </c>
      <c r="T1709" s="172" t="str">
        <f t="shared" si="134"/>
        <v>Lower Valued</v>
      </c>
    </row>
    <row r="1710" spans="1:20">
      <c r="A1710" s="35">
        <v>44177.395960648151</v>
      </c>
      <c r="B1710" s="36" t="s">
        <v>1253</v>
      </c>
      <c r="C1710" s="37" t="s">
        <v>1254</v>
      </c>
      <c r="D1710" s="37" t="s">
        <v>55</v>
      </c>
      <c r="E1710" s="37" t="s">
        <v>249</v>
      </c>
      <c r="F1710" s="37" t="s">
        <v>52</v>
      </c>
      <c r="G1710" s="37" t="s">
        <v>56</v>
      </c>
      <c r="H1710" s="37" t="s">
        <v>250</v>
      </c>
      <c r="I1710" s="38">
        <v>2</v>
      </c>
      <c r="J1710" s="38">
        <v>2200</v>
      </c>
      <c r="K1710" s="37" t="s">
        <v>42</v>
      </c>
      <c r="L1710" s="36" t="s">
        <v>1247</v>
      </c>
      <c r="M1710" s="35">
        <v>44179.53396990741</v>
      </c>
      <c r="N1710" s="37" t="s">
        <v>146</v>
      </c>
      <c r="O1710" s="37" t="s">
        <v>147</v>
      </c>
      <c r="P1710" s="145">
        <f t="shared" si="131"/>
        <v>2.138009259258979</v>
      </c>
      <c r="Q1710" s="34">
        <f t="shared" si="130"/>
        <v>4400</v>
      </c>
      <c r="R1710" s="145">
        <f t="shared" si="132"/>
        <v>0.39596064814814813</v>
      </c>
      <c r="S1710" s="145">
        <f t="shared" si="133"/>
        <v>0.53396990740740746</v>
      </c>
      <c r="T1710" s="172" t="str">
        <f t="shared" si="134"/>
        <v>Lower Valued</v>
      </c>
    </row>
    <row r="1711" spans="1:20">
      <c r="A1711" s="35">
        <v>44177.395960648151</v>
      </c>
      <c r="B1711" s="36" t="s">
        <v>1253</v>
      </c>
      <c r="C1711" s="37" t="s">
        <v>1254</v>
      </c>
      <c r="D1711" s="37" t="s">
        <v>55</v>
      </c>
      <c r="E1711" s="37" t="s">
        <v>249</v>
      </c>
      <c r="F1711" s="37" t="s">
        <v>52</v>
      </c>
      <c r="G1711" s="37" t="s">
        <v>56</v>
      </c>
      <c r="H1711" s="37" t="s">
        <v>58</v>
      </c>
      <c r="I1711" s="38">
        <v>1</v>
      </c>
      <c r="J1711" s="38">
        <v>2700</v>
      </c>
      <c r="K1711" s="37" t="s">
        <v>42</v>
      </c>
      <c r="L1711" s="36" t="s">
        <v>1247</v>
      </c>
      <c r="M1711" s="35">
        <v>44179.53396990741</v>
      </c>
      <c r="N1711" s="37" t="s">
        <v>146</v>
      </c>
      <c r="O1711" s="37" t="s">
        <v>147</v>
      </c>
      <c r="P1711" s="145">
        <f t="shared" si="131"/>
        <v>2.138009259258979</v>
      </c>
      <c r="Q1711" s="34">
        <f t="shared" si="130"/>
        <v>2700</v>
      </c>
      <c r="R1711" s="145">
        <f t="shared" si="132"/>
        <v>0.39596064814814813</v>
      </c>
      <c r="S1711" s="145">
        <f t="shared" si="133"/>
        <v>0.53396990740740746</v>
      </c>
      <c r="T1711" s="172" t="str">
        <f t="shared" si="134"/>
        <v>Lower Valued</v>
      </c>
    </row>
    <row r="1712" spans="1:20">
      <c r="A1712" s="35">
        <v>44177.395960648151</v>
      </c>
      <c r="B1712" s="36" t="s">
        <v>1253</v>
      </c>
      <c r="C1712" s="37" t="s">
        <v>1254</v>
      </c>
      <c r="D1712" s="37" t="s">
        <v>193</v>
      </c>
      <c r="E1712" s="37" t="s">
        <v>194</v>
      </c>
      <c r="F1712" s="37" t="s">
        <v>52</v>
      </c>
      <c r="G1712" s="37" t="s">
        <v>53</v>
      </c>
      <c r="H1712" s="37" t="s">
        <v>195</v>
      </c>
      <c r="I1712" s="38">
        <v>2</v>
      </c>
      <c r="J1712" s="38">
        <v>2150</v>
      </c>
      <c r="K1712" s="37" t="s">
        <v>42</v>
      </c>
      <c r="L1712" s="36" t="s">
        <v>1247</v>
      </c>
      <c r="M1712" s="35">
        <v>44179.53396990741</v>
      </c>
      <c r="N1712" s="37" t="s">
        <v>146</v>
      </c>
      <c r="O1712" s="37" t="s">
        <v>147</v>
      </c>
      <c r="P1712" s="145">
        <f t="shared" si="131"/>
        <v>2.138009259258979</v>
      </c>
      <c r="Q1712" s="34">
        <f t="shared" si="130"/>
        <v>4300</v>
      </c>
      <c r="R1712" s="145">
        <f t="shared" si="132"/>
        <v>0.39596064814814813</v>
      </c>
      <c r="S1712" s="145">
        <f t="shared" si="133"/>
        <v>0.53396990740740746</v>
      </c>
      <c r="T1712" s="172" t="str">
        <f t="shared" si="134"/>
        <v>Lower Valued</v>
      </c>
    </row>
    <row r="1713" spans="1:20">
      <c r="A1713" s="35">
        <v>44176.874583333331</v>
      </c>
      <c r="B1713" s="36" t="s">
        <v>956</v>
      </c>
      <c r="C1713" s="37" t="s">
        <v>246</v>
      </c>
      <c r="D1713" s="37" t="s">
        <v>193</v>
      </c>
      <c r="E1713" s="37" t="s">
        <v>194</v>
      </c>
      <c r="F1713" s="37" t="s">
        <v>52</v>
      </c>
      <c r="G1713" s="37" t="s">
        <v>53</v>
      </c>
      <c r="H1713" s="37" t="s">
        <v>195</v>
      </c>
      <c r="I1713" s="38">
        <v>20</v>
      </c>
      <c r="J1713" s="38">
        <v>2150</v>
      </c>
      <c r="K1713" s="37" t="s">
        <v>42</v>
      </c>
      <c r="L1713" s="36" t="s">
        <v>941</v>
      </c>
      <c r="M1713" s="35">
        <v>44179.604108796295</v>
      </c>
      <c r="N1713" s="37" t="s">
        <v>146</v>
      </c>
      <c r="O1713" s="37" t="s">
        <v>54</v>
      </c>
      <c r="P1713" s="145">
        <f t="shared" si="131"/>
        <v>2.729525462964375</v>
      </c>
      <c r="Q1713" s="34">
        <f t="shared" si="130"/>
        <v>43000</v>
      </c>
      <c r="R1713" s="145">
        <f t="shared" si="132"/>
        <v>0.87458333333333327</v>
      </c>
      <c r="S1713" s="145">
        <f t="shared" si="133"/>
        <v>0.60410879629629632</v>
      </c>
      <c r="T1713" s="172" t="str">
        <f t="shared" si="134"/>
        <v>High Valued</v>
      </c>
    </row>
    <row r="1714" spans="1:20">
      <c r="A1714" s="35">
        <v>44176.874583333331</v>
      </c>
      <c r="B1714" s="36" t="s">
        <v>956</v>
      </c>
      <c r="C1714" s="37" t="s">
        <v>246</v>
      </c>
      <c r="D1714" s="37" t="s">
        <v>193</v>
      </c>
      <c r="E1714" s="37" t="s">
        <v>194</v>
      </c>
      <c r="F1714" s="37" t="s">
        <v>52</v>
      </c>
      <c r="G1714" s="37" t="s">
        <v>53</v>
      </c>
      <c r="H1714" s="37" t="s">
        <v>305</v>
      </c>
      <c r="I1714" s="38">
        <v>5</v>
      </c>
      <c r="J1714" s="38">
        <v>2350</v>
      </c>
      <c r="K1714" s="37" t="s">
        <v>42</v>
      </c>
      <c r="L1714" s="36" t="s">
        <v>941</v>
      </c>
      <c r="M1714" s="35">
        <v>44179.604108796295</v>
      </c>
      <c r="N1714" s="37" t="s">
        <v>146</v>
      </c>
      <c r="O1714" s="37" t="s">
        <v>54</v>
      </c>
      <c r="P1714" s="145">
        <f t="shared" si="131"/>
        <v>2.729525462964375</v>
      </c>
      <c r="Q1714" s="34">
        <f t="shared" si="130"/>
        <v>11750</v>
      </c>
      <c r="R1714" s="145">
        <f t="shared" si="132"/>
        <v>0.87458333333333327</v>
      </c>
      <c r="S1714" s="145">
        <f t="shared" si="133"/>
        <v>0.60410879629629632</v>
      </c>
      <c r="T1714" s="172" t="str">
        <f t="shared" si="134"/>
        <v>High Valued</v>
      </c>
    </row>
    <row r="1715" spans="1:20">
      <c r="A1715" s="35">
        <v>44176.874583333331</v>
      </c>
      <c r="B1715" s="36" t="s">
        <v>956</v>
      </c>
      <c r="C1715" s="37" t="s">
        <v>246</v>
      </c>
      <c r="D1715" s="37" t="s">
        <v>193</v>
      </c>
      <c r="E1715" s="37" t="s">
        <v>194</v>
      </c>
      <c r="F1715" s="37" t="s">
        <v>52</v>
      </c>
      <c r="G1715" s="37" t="s">
        <v>53</v>
      </c>
      <c r="H1715" s="37" t="s">
        <v>197</v>
      </c>
      <c r="I1715" s="38">
        <v>20</v>
      </c>
      <c r="J1715" s="38">
        <v>2250</v>
      </c>
      <c r="K1715" s="37" t="s">
        <v>42</v>
      </c>
      <c r="L1715" s="36" t="s">
        <v>941</v>
      </c>
      <c r="M1715" s="35">
        <v>44179.604108796295</v>
      </c>
      <c r="N1715" s="37" t="s">
        <v>146</v>
      </c>
      <c r="O1715" s="37" t="s">
        <v>54</v>
      </c>
      <c r="P1715" s="145">
        <f t="shared" si="131"/>
        <v>2.729525462964375</v>
      </c>
      <c r="Q1715" s="34">
        <f t="shared" si="130"/>
        <v>45000</v>
      </c>
      <c r="R1715" s="145">
        <f t="shared" si="132"/>
        <v>0.87458333333333327</v>
      </c>
      <c r="S1715" s="145">
        <f t="shared" si="133"/>
        <v>0.60410879629629632</v>
      </c>
      <c r="T1715" s="172" t="str">
        <f t="shared" si="134"/>
        <v>High Valued</v>
      </c>
    </row>
    <row r="1716" spans="1:20">
      <c r="A1716" s="35">
        <v>44178.746053240742</v>
      </c>
      <c r="B1716" s="36" t="s">
        <v>892</v>
      </c>
      <c r="C1716" s="37" t="s">
        <v>893</v>
      </c>
      <c r="D1716" s="37" t="s">
        <v>55</v>
      </c>
      <c r="E1716" s="37" t="s">
        <v>249</v>
      </c>
      <c r="F1716" s="37" t="s">
        <v>52</v>
      </c>
      <c r="G1716" s="37" t="s">
        <v>56</v>
      </c>
      <c r="H1716" s="37" t="s">
        <v>250</v>
      </c>
      <c r="I1716" s="38">
        <v>1</v>
      </c>
      <c r="J1716" s="38">
        <v>2200</v>
      </c>
      <c r="K1716" s="37" t="s">
        <v>42</v>
      </c>
      <c r="L1716" s="36" t="s">
        <v>882</v>
      </c>
      <c r="M1716" s="35">
        <v>44179.659768518519</v>
      </c>
      <c r="N1716" s="37" t="s">
        <v>146</v>
      </c>
      <c r="O1716" s="37" t="s">
        <v>147</v>
      </c>
      <c r="P1716" s="145">
        <f t="shared" si="131"/>
        <v>0.91371527777664596</v>
      </c>
      <c r="Q1716" s="34">
        <f t="shared" si="130"/>
        <v>2200</v>
      </c>
      <c r="R1716" s="145">
        <f t="shared" si="132"/>
        <v>0.74605324074074064</v>
      </c>
      <c r="S1716" s="145">
        <f t="shared" si="133"/>
        <v>0.65976851851851859</v>
      </c>
      <c r="T1716" s="172" t="str">
        <f t="shared" si="134"/>
        <v>Lower Valued</v>
      </c>
    </row>
    <row r="1717" spans="1:20">
      <c r="A1717" s="35">
        <v>44178.746053240742</v>
      </c>
      <c r="B1717" s="36" t="s">
        <v>892</v>
      </c>
      <c r="C1717" s="37" t="s">
        <v>893</v>
      </c>
      <c r="D1717" s="37" t="s">
        <v>55</v>
      </c>
      <c r="E1717" s="37" t="s">
        <v>249</v>
      </c>
      <c r="F1717" s="37" t="s">
        <v>52</v>
      </c>
      <c r="G1717" s="37" t="s">
        <v>56</v>
      </c>
      <c r="H1717" s="37" t="s">
        <v>317</v>
      </c>
      <c r="I1717" s="38">
        <v>1</v>
      </c>
      <c r="J1717" s="38">
        <v>2300</v>
      </c>
      <c r="K1717" s="37" t="s">
        <v>42</v>
      </c>
      <c r="L1717" s="36" t="s">
        <v>882</v>
      </c>
      <c r="M1717" s="35">
        <v>44179.659768518519</v>
      </c>
      <c r="N1717" s="37" t="s">
        <v>146</v>
      </c>
      <c r="O1717" s="37" t="s">
        <v>147</v>
      </c>
      <c r="P1717" s="145">
        <f t="shared" si="131"/>
        <v>0.91371527777664596</v>
      </c>
      <c r="Q1717" s="34">
        <f t="shared" si="130"/>
        <v>2300</v>
      </c>
      <c r="R1717" s="145">
        <f t="shared" si="132"/>
        <v>0.74605324074074064</v>
      </c>
      <c r="S1717" s="145">
        <f t="shared" si="133"/>
        <v>0.65976851851851859</v>
      </c>
      <c r="T1717" s="172" t="str">
        <f t="shared" si="134"/>
        <v>Lower Valued</v>
      </c>
    </row>
    <row r="1718" spans="1:20">
      <c r="A1718" s="35">
        <v>44178.746053240742</v>
      </c>
      <c r="B1718" s="36" t="s">
        <v>892</v>
      </c>
      <c r="C1718" s="37" t="s">
        <v>893</v>
      </c>
      <c r="D1718" s="37" t="s">
        <v>43</v>
      </c>
      <c r="E1718" s="37" t="s">
        <v>406</v>
      </c>
      <c r="F1718" s="37" t="s">
        <v>52</v>
      </c>
      <c r="G1718" s="37" t="s">
        <v>56</v>
      </c>
      <c r="H1718" s="37" t="s">
        <v>407</v>
      </c>
      <c r="I1718" s="38">
        <v>1</v>
      </c>
      <c r="J1718" s="38">
        <v>3000</v>
      </c>
      <c r="K1718" s="37" t="s">
        <v>42</v>
      </c>
      <c r="L1718" s="36" t="s">
        <v>882</v>
      </c>
      <c r="M1718" s="35">
        <v>44179.659768518519</v>
      </c>
      <c r="N1718" s="37" t="s">
        <v>146</v>
      </c>
      <c r="O1718" s="37" t="s">
        <v>147</v>
      </c>
      <c r="P1718" s="145">
        <f t="shared" si="131"/>
        <v>0.91371527777664596</v>
      </c>
      <c r="Q1718" s="34">
        <f t="shared" si="130"/>
        <v>3000</v>
      </c>
      <c r="R1718" s="145">
        <f t="shared" si="132"/>
        <v>0.74605324074074064</v>
      </c>
      <c r="S1718" s="145">
        <f t="shared" si="133"/>
        <v>0.65976851851851859</v>
      </c>
      <c r="T1718" s="172" t="str">
        <f t="shared" si="134"/>
        <v>Lower Valued</v>
      </c>
    </row>
    <row r="1719" spans="1:20">
      <c r="A1719" s="35">
        <v>44177.416354166664</v>
      </c>
      <c r="B1719" s="36" t="s">
        <v>1195</v>
      </c>
      <c r="C1719" s="37" t="s">
        <v>529</v>
      </c>
      <c r="D1719" s="37" t="s">
        <v>148</v>
      </c>
      <c r="E1719" s="37" t="s">
        <v>149</v>
      </c>
      <c r="F1719" s="37" t="s">
        <v>52</v>
      </c>
      <c r="G1719" s="37" t="s">
        <v>56</v>
      </c>
      <c r="H1719" s="37" t="s">
        <v>527</v>
      </c>
      <c r="I1719" s="38">
        <v>1</v>
      </c>
      <c r="J1719" s="38">
        <v>2100</v>
      </c>
      <c r="K1719" s="37" t="s">
        <v>42</v>
      </c>
      <c r="L1719" s="36" t="s">
        <v>1194</v>
      </c>
      <c r="M1719" s="35">
        <v>44179.686759259261</v>
      </c>
      <c r="N1719" s="37" t="s">
        <v>146</v>
      </c>
      <c r="O1719" s="37" t="s">
        <v>147</v>
      </c>
      <c r="P1719" s="145">
        <f t="shared" si="131"/>
        <v>2.2704050925967749</v>
      </c>
      <c r="Q1719" s="34">
        <f t="shared" si="130"/>
        <v>2100</v>
      </c>
      <c r="R1719" s="145">
        <f t="shared" si="132"/>
        <v>0.41635416666666664</v>
      </c>
      <c r="S1719" s="145">
        <f t="shared" si="133"/>
        <v>0.68675925925925929</v>
      </c>
      <c r="T1719" s="172" t="str">
        <f t="shared" si="134"/>
        <v>Lower Valued</v>
      </c>
    </row>
    <row r="1720" spans="1:20">
      <c r="A1720" s="35">
        <v>44177.475277777776</v>
      </c>
      <c r="B1720" s="36" t="s">
        <v>1220</v>
      </c>
      <c r="C1720" s="37" t="s">
        <v>413</v>
      </c>
      <c r="D1720" s="37" t="s">
        <v>193</v>
      </c>
      <c r="E1720" s="37" t="s">
        <v>194</v>
      </c>
      <c r="F1720" s="37" t="s">
        <v>52</v>
      </c>
      <c r="G1720" s="37" t="s">
        <v>53</v>
      </c>
      <c r="H1720" s="37" t="s">
        <v>217</v>
      </c>
      <c r="I1720" s="38">
        <v>2</v>
      </c>
      <c r="J1720" s="38">
        <v>2150</v>
      </c>
      <c r="K1720" s="37" t="s">
        <v>42</v>
      </c>
      <c r="L1720" s="36" t="s">
        <v>1219</v>
      </c>
      <c r="M1720" s="35">
        <v>44179.724131944444</v>
      </c>
      <c r="N1720" s="37" t="s">
        <v>295</v>
      </c>
      <c r="O1720" s="37" t="s">
        <v>54</v>
      </c>
      <c r="P1720" s="145">
        <f t="shared" si="131"/>
        <v>2.2488541666680248</v>
      </c>
      <c r="Q1720" s="34">
        <f t="shared" si="130"/>
        <v>4300</v>
      </c>
      <c r="R1720" s="145">
        <f t="shared" si="132"/>
        <v>0.47527777777777774</v>
      </c>
      <c r="S1720" s="145">
        <f t="shared" si="133"/>
        <v>0.7241319444444444</v>
      </c>
      <c r="T1720" s="172" t="str">
        <f t="shared" si="134"/>
        <v>Lower Valued</v>
      </c>
    </row>
    <row r="1721" spans="1:20">
      <c r="A1721" s="35">
        <v>44177.475277777776</v>
      </c>
      <c r="B1721" s="36" t="s">
        <v>1220</v>
      </c>
      <c r="C1721" s="37" t="s">
        <v>413</v>
      </c>
      <c r="D1721" s="37" t="s">
        <v>193</v>
      </c>
      <c r="E1721" s="37" t="s">
        <v>194</v>
      </c>
      <c r="F1721" s="37" t="s">
        <v>52</v>
      </c>
      <c r="G1721" s="37" t="s">
        <v>53</v>
      </c>
      <c r="H1721" s="37" t="s">
        <v>195</v>
      </c>
      <c r="I1721" s="38">
        <v>3</v>
      </c>
      <c r="J1721" s="38">
        <v>2150</v>
      </c>
      <c r="K1721" s="37" t="s">
        <v>42</v>
      </c>
      <c r="L1721" s="36" t="s">
        <v>1219</v>
      </c>
      <c r="M1721" s="35">
        <v>44179.724131944444</v>
      </c>
      <c r="N1721" s="37" t="s">
        <v>295</v>
      </c>
      <c r="O1721" s="37" t="s">
        <v>54</v>
      </c>
      <c r="P1721" s="145">
        <f t="shared" si="131"/>
        <v>2.2488541666680248</v>
      </c>
      <c r="Q1721" s="34">
        <f t="shared" si="130"/>
        <v>6450</v>
      </c>
      <c r="R1721" s="145">
        <f t="shared" si="132"/>
        <v>0.47527777777777774</v>
      </c>
      <c r="S1721" s="145">
        <f t="shared" si="133"/>
        <v>0.7241319444444444</v>
      </c>
      <c r="T1721" s="172" t="str">
        <f t="shared" si="134"/>
        <v>Lower Valued</v>
      </c>
    </row>
    <row r="1722" spans="1:20">
      <c r="A1722" s="35">
        <v>44178.7030787037</v>
      </c>
      <c r="B1722" s="36" t="s">
        <v>1204</v>
      </c>
      <c r="C1722" s="37" t="s">
        <v>99</v>
      </c>
      <c r="D1722" s="37" t="s">
        <v>193</v>
      </c>
      <c r="E1722" s="37" t="s">
        <v>194</v>
      </c>
      <c r="F1722" s="37" t="s">
        <v>52</v>
      </c>
      <c r="G1722" s="37" t="s">
        <v>53</v>
      </c>
      <c r="H1722" s="37" t="s">
        <v>217</v>
      </c>
      <c r="I1722" s="38">
        <v>10</v>
      </c>
      <c r="J1722" s="38">
        <v>2150</v>
      </c>
      <c r="K1722" s="37" t="s">
        <v>42</v>
      </c>
      <c r="L1722" s="36" t="s">
        <v>1200</v>
      </c>
      <c r="M1722" s="35">
        <v>44179.931307870371</v>
      </c>
      <c r="N1722" s="37" t="s">
        <v>146</v>
      </c>
      <c r="O1722" s="37" t="s">
        <v>147</v>
      </c>
      <c r="P1722" s="145">
        <f t="shared" si="131"/>
        <v>1.2282291666706442</v>
      </c>
      <c r="Q1722" s="34">
        <f t="shared" si="130"/>
        <v>21500</v>
      </c>
      <c r="R1722" s="145">
        <f t="shared" si="132"/>
        <v>0.70307870370370373</v>
      </c>
      <c r="S1722" s="145">
        <f t="shared" si="133"/>
        <v>0.93130787037037033</v>
      </c>
      <c r="T1722" s="172" t="str">
        <f t="shared" si="134"/>
        <v>High Valued</v>
      </c>
    </row>
    <row r="1723" spans="1:20">
      <c r="A1723" s="35">
        <v>44178.7030787037</v>
      </c>
      <c r="B1723" s="36" t="s">
        <v>1204</v>
      </c>
      <c r="C1723" s="37" t="s">
        <v>99</v>
      </c>
      <c r="D1723" s="37" t="s">
        <v>193</v>
      </c>
      <c r="E1723" s="37" t="s">
        <v>194</v>
      </c>
      <c r="F1723" s="37" t="s">
        <v>52</v>
      </c>
      <c r="G1723" s="37" t="s">
        <v>53</v>
      </c>
      <c r="H1723" s="37" t="s">
        <v>195</v>
      </c>
      <c r="I1723" s="38">
        <v>10</v>
      </c>
      <c r="J1723" s="38">
        <v>2150</v>
      </c>
      <c r="K1723" s="37" t="s">
        <v>42</v>
      </c>
      <c r="L1723" s="36" t="s">
        <v>1200</v>
      </c>
      <c r="M1723" s="35">
        <v>44179.931307870371</v>
      </c>
      <c r="N1723" s="37" t="s">
        <v>146</v>
      </c>
      <c r="O1723" s="37" t="s">
        <v>147</v>
      </c>
      <c r="P1723" s="145">
        <f t="shared" si="131"/>
        <v>1.2282291666706442</v>
      </c>
      <c r="Q1723" s="34">
        <f t="shared" si="130"/>
        <v>21500</v>
      </c>
      <c r="R1723" s="145">
        <f t="shared" si="132"/>
        <v>0.70307870370370373</v>
      </c>
      <c r="S1723" s="145">
        <f t="shared" si="133"/>
        <v>0.93130787037037033</v>
      </c>
      <c r="T1723" s="172" t="str">
        <f t="shared" si="134"/>
        <v>High Valued</v>
      </c>
    </row>
    <row r="1724" spans="1:20">
      <c r="A1724" s="35">
        <v>44179.353854166664</v>
      </c>
      <c r="B1724" s="36" t="s">
        <v>767</v>
      </c>
      <c r="C1724" s="37" t="s">
        <v>768</v>
      </c>
      <c r="D1724" s="37" t="s">
        <v>148</v>
      </c>
      <c r="E1724" s="37" t="s">
        <v>149</v>
      </c>
      <c r="F1724" s="37" t="s">
        <v>52</v>
      </c>
      <c r="G1724" s="37" t="s">
        <v>56</v>
      </c>
      <c r="H1724" s="37" t="s">
        <v>527</v>
      </c>
      <c r="I1724" s="38">
        <v>1</v>
      </c>
      <c r="J1724" s="38">
        <v>2100</v>
      </c>
      <c r="K1724" s="37" t="s">
        <v>42</v>
      </c>
      <c r="L1724" s="36" t="s">
        <v>764</v>
      </c>
      <c r="M1724" s="35">
        <v>44180.376909722225</v>
      </c>
      <c r="N1724" s="37" t="s">
        <v>146</v>
      </c>
      <c r="O1724" s="37" t="s">
        <v>147</v>
      </c>
      <c r="P1724" s="145">
        <f t="shared" si="131"/>
        <v>1.0230555555608589</v>
      </c>
      <c r="Q1724" s="34">
        <f t="shared" si="130"/>
        <v>2100</v>
      </c>
      <c r="R1724" s="145">
        <f t="shared" si="132"/>
        <v>0.35385416666666664</v>
      </c>
      <c r="S1724" s="145">
        <f t="shared" si="133"/>
        <v>0.37690972222222219</v>
      </c>
      <c r="T1724" s="172" t="str">
        <f t="shared" si="134"/>
        <v>Lower Valued</v>
      </c>
    </row>
    <row r="1725" spans="1:20">
      <c r="A1725" s="35">
        <v>44179.304085648146</v>
      </c>
      <c r="B1725" s="36" t="s">
        <v>1255</v>
      </c>
      <c r="C1725" s="37" t="s">
        <v>1256</v>
      </c>
      <c r="D1725" s="37" t="s">
        <v>193</v>
      </c>
      <c r="E1725" s="37" t="s">
        <v>194</v>
      </c>
      <c r="F1725" s="37" t="s">
        <v>52</v>
      </c>
      <c r="G1725" s="37" t="s">
        <v>53</v>
      </c>
      <c r="H1725" s="37" t="s">
        <v>197</v>
      </c>
      <c r="I1725" s="38">
        <v>1</v>
      </c>
      <c r="J1725" s="38">
        <v>2250</v>
      </c>
      <c r="K1725" s="37" t="s">
        <v>42</v>
      </c>
      <c r="L1725" s="36" t="s">
        <v>1247</v>
      </c>
      <c r="M1725" s="35">
        <v>44180.482754629629</v>
      </c>
      <c r="N1725" s="37" t="s">
        <v>146</v>
      </c>
      <c r="O1725" s="37" t="s">
        <v>147</v>
      </c>
      <c r="P1725" s="145">
        <f t="shared" si="131"/>
        <v>1.1786689814834972</v>
      </c>
      <c r="Q1725" s="34">
        <f t="shared" si="130"/>
        <v>2250</v>
      </c>
      <c r="R1725" s="145">
        <f t="shared" si="132"/>
        <v>0.30408564814814815</v>
      </c>
      <c r="S1725" s="145">
        <f t="shared" si="133"/>
        <v>0.48275462962962962</v>
      </c>
      <c r="T1725" s="172" t="str">
        <f t="shared" si="134"/>
        <v>Lower Valued</v>
      </c>
    </row>
    <row r="1726" spans="1:20">
      <c r="A1726" s="35">
        <v>44179.693773148145</v>
      </c>
      <c r="B1726" s="36" t="s">
        <v>1020</v>
      </c>
      <c r="C1726" s="37" t="s">
        <v>1011</v>
      </c>
      <c r="D1726" s="37" t="s">
        <v>55</v>
      </c>
      <c r="E1726" s="37" t="s">
        <v>249</v>
      </c>
      <c r="F1726" s="37" t="s">
        <v>52</v>
      </c>
      <c r="G1726" s="37" t="s">
        <v>56</v>
      </c>
      <c r="H1726" s="37" t="s">
        <v>317</v>
      </c>
      <c r="I1726" s="38">
        <v>1</v>
      </c>
      <c r="J1726" s="38">
        <v>2300</v>
      </c>
      <c r="K1726" s="37" t="s">
        <v>42</v>
      </c>
      <c r="L1726" s="36" t="s">
        <v>1012</v>
      </c>
      <c r="M1726" s="35">
        <v>44180.574733796297</v>
      </c>
      <c r="N1726" s="37" t="s">
        <v>146</v>
      </c>
      <c r="O1726" s="37" t="s">
        <v>147</v>
      </c>
      <c r="P1726" s="145">
        <f t="shared" si="131"/>
        <v>0.88096064815181307</v>
      </c>
      <c r="Q1726" s="34">
        <f t="shared" si="130"/>
        <v>2300</v>
      </c>
      <c r="R1726" s="145">
        <f t="shared" si="132"/>
        <v>0.69377314814814817</v>
      </c>
      <c r="S1726" s="145">
        <f t="shared" si="133"/>
        <v>0.57473379629629628</v>
      </c>
      <c r="T1726" s="172" t="str">
        <f t="shared" si="134"/>
        <v>Lower Valued</v>
      </c>
    </row>
    <row r="1727" spans="1:20">
      <c r="A1727" s="35">
        <v>44179.014351851853</v>
      </c>
      <c r="B1727" s="36" t="s">
        <v>584</v>
      </c>
      <c r="C1727" s="37" t="s">
        <v>585</v>
      </c>
      <c r="D1727" s="37" t="s">
        <v>43</v>
      </c>
      <c r="E1727" s="37" t="s">
        <v>336</v>
      </c>
      <c r="F1727" s="37" t="s">
        <v>52</v>
      </c>
      <c r="G1727" s="37" t="s">
        <v>56</v>
      </c>
      <c r="H1727" s="37" t="s">
        <v>338</v>
      </c>
      <c r="I1727" s="38">
        <v>1</v>
      </c>
      <c r="J1727" s="38">
        <v>2210</v>
      </c>
      <c r="K1727" s="37" t="s">
        <v>42</v>
      </c>
      <c r="L1727" s="36" t="s">
        <v>586</v>
      </c>
      <c r="M1727" s="35">
        <v>44180.612881944442</v>
      </c>
      <c r="N1727" s="37" t="s">
        <v>431</v>
      </c>
      <c r="O1727" s="37" t="s">
        <v>54</v>
      </c>
      <c r="P1727" s="145">
        <f t="shared" si="131"/>
        <v>1.598530092589499</v>
      </c>
      <c r="Q1727" s="34">
        <f t="shared" si="130"/>
        <v>2210</v>
      </c>
      <c r="R1727" s="145">
        <f t="shared" si="132"/>
        <v>1.4351851851851852E-2</v>
      </c>
      <c r="S1727" s="145">
        <f t="shared" si="133"/>
        <v>0.61288194444444444</v>
      </c>
      <c r="T1727" s="172" t="str">
        <f t="shared" si="134"/>
        <v>Lower Valued</v>
      </c>
    </row>
    <row r="1728" spans="1:20">
      <c r="A1728" s="35">
        <v>44179.014351851853</v>
      </c>
      <c r="B1728" s="36" t="s">
        <v>584</v>
      </c>
      <c r="C1728" s="37" t="s">
        <v>585</v>
      </c>
      <c r="D1728" s="37" t="s">
        <v>154</v>
      </c>
      <c r="E1728" s="37" t="s">
        <v>292</v>
      </c>
      <c r="F1728" s="37" t="s">
        <v>52</v>
      </c>
      <c r="G1728" s="37" t="s">
        <v>53</v>
      </c>
      <c r="H1728" s="37" t="s">
        <v>296</v>
      </c>
      <c r="I1728" s="38">
        <v>1</v>
      </c>
      <c r="J1728" s="38">
        <v>3500</v>
      </c>
      <c r="K1728" s="37" t="s">
        <v>42</v>
      </c>
      <c r="L1728" s="36" t="s">
        <v>586</v>
      </c>
      <c r="M1728" s="35">
        <v>44180.612881944442</v>
      </c>
      <c r="N1728" s="37" t="s">
        <v>431</v>
      </c>
      <c r="O1728" s="37" t="s">
        <v>54</v>
      </c>
      <c r="P1728" s="145">
        <f t="shared" si="131"/>
        <v>1.598530092589499</v>
      </c>
      <c r="Q1728" s="34">
        <f t="shared" si="130"/>
        <v>3500</v>
      </c>
      <c r="R1728" s="145">
        <f t="shared" si="132"/>
        <v>1.4351851851851852E-2</v>
      </c>
      <c r="S1728" s="145">
        <f t="shared" si="133"/>
        <v>0.61288194444444444</v>
      </c>
      <c r="T1728" s="172" t="str">
        <f t="shared" si="134"/>
        <v>Lower Valued</v>
      </c>
    </row>
    <row r="1729" spans="1:20">
      <c r="A1729" s="35">
        <v>44179.695960648147</v>
      </c>
      <c r="B1729" s="36" t="s">
        <v>1035</v>
      </c>
      <c r="C1729" s="37" t="s">
        <v>1033</v>
      </c>
      <c r="D1729" s="37" t="s">
        <v>60</v>
      </c>
      <c r="E1729" s="37" t="s">
        <v>73</v>
      </c>
      <c r="F1729" s="37" t="s">
        <v>52</v>
      </c>
      <c r="G1729" s="37" t="s">
        <v>56</v>
      </c>
      <c r="H1729" s="37" t="s">
        <v>74</v>
      </c>
      <c r="I1729" s="38">
        <v>3</v>
      </c>
      <c r="J1729" s="38">
        <v>3550</v>
      </c>
      <c r="K1729" s="37" t="s">
        <v>42</v>
      </c>
      <c r="L1729" s="36" t="s">
        <v>1024</v>
      </c>
      <c r="M1729" s="35">
        <v>44180.621712962966</v>
      </c>
      <c r="N1729" s="37" t="s">
        <v>146</v>
      </c>
      <c r="O1729" s="37" t="s">
        <v>147</v>
      </c>
      <c r="P1729" s="145">
        <f t="shared" si="131"/>
        <v>0.92575231481896481</v>
      </c>
      <c r="Q1729" s="34">
        <f t="shared" si="130"/>
        <v>10650</v>
      </c>
      <c r="R1729" s="145">
        <f t="shared" si="132"/>
        <v>0.69596064814814806</v>
      </c>
      <c r="S1729" s="145">
        <f t="shared" si="133"/>
        <v>0.62171296296296297</v>
      </c>
      <c r="T1729" s="172" t="str">
        <f t="shared" si="134"/>
        <v>High Valued</v>
      </c>
    </row>
    <row r="1730" spans="1:20">
      <c r="A1730" s="35">
        <v>44178.801620370374</v>
      </c>
      <c r="B1730" s="36" t="s">
        <v>223</v>
      </c>
      <c r="C1730" s="37" t="s">
        <v>212</v>
      </c>
      <c r="D1730" s="37" t="s">
        <v>193</v>
      </c>
      <c r="E1730" s="37" t="s">
        <v>194</v>
      </c>
      <c r="F1730" s="37" t="s">
        <v>52</v>
      </c>
      <c r="G1730" s="37" t="s">
        <v>53</v>
      </c>
      <c r="H1730" s="37" t="s">
        <v>195</v>
      </c>
      <c r="I1730" s="38">
        <v>20</v>
      </c>
      <c r="J1730" s="38">
        <v>2150</v>
      </c>
      <c r="K1730" s="37" t="s">
        <v>42</v>
      </c>
      <c r="L1730" s="36" t="s">
        <v>190</v>
      </c>
      <c r="M1730" s="35">
        <v>44180.659143518518</v>
      </c>
      <c r="N1730" s="37" t="s">
        <v>146</v>
      </c>
      <c r="O1730" s="37" t="s">
        <v>54</v>
      </c>
      <c r="P1730" s="145">
        <f t="shared" si="131"/>
        <v>1.8575231481445371</v>
      </c>
      <c r="Q1730" s="34">
        <f t="shared" ref="Q1730:Q1793" si="135">J1730*I1730</f>
        <v>43000</v>
      </c>
      <c r="R1730" s="145">
        <f t="shared" si="132"/>
        <v>0.80162037037037026</v>
      </c>
      <c r="S1730" s="145">
        <f t="shared" si="133"/>
        <v>0.65914351851851849</v>
      </c>
      <c r="T1730" s="172" t="str">
        <f t="shared" si="134"/>
        <v>High Valued</v>
      </c>
    </row>
    <row r="1731" spans="1:20">
      <c r="A1731" s="35">
        <v>44177.401863425926</v>
      </c>
      <c r="B1731" s="36" t="s">
        <v>667</v>
      </c>
      <c r="C1731" s="37" t="s">
        <v>668</v>
      </c>
      <c r="D1731" s="37" t="s">
        <v>43</v>
      </c>
      <c r="E1731" s="37" t="s">
        <v>406</v>
      </c>
      <c r="F1731" s="37" t="s">
        <v>52</v>
      </c>
      <c r="G1731" s="37" t="s">
        <v>56</v>
      </c>
      <c r="H1731" s="37" t="s">
        <v>407</v>
      </c>
      <c r="I1731" s="38">
        <v>1</v>
      </c>
      <c r="J1731" s="38">
        <v>3000</v>
      </c>
      <c r="K1731" s="37" t="s">
        <v>42</v>
      </c>
      <c r="L1731" s="36" t="s">
        <v>669</v>
      </c>
      <c r="M1731" s="35">
        <v>44180.721087962964</v>
      </c>
      <c r="N1731" s="37" t="s">
        <v>146</v>
      </c>
      <c r="O1731" s="37" t="s">
        <v>147</v>
      </c>
      <c r="P1731" s="145">
        <f t="shared" ref="P1731:P1794" si="136">IF(M1731="","00:00:00",M1731-A1731)</f>
        <v>3.3192245370373712</v>
      </c>
      <c r="Q1731" s="34">
        <f t="shared" si="135"/>
        <v>3000</v>
      </c>
      <c r="R1731" s="145">
        <f t="shared" ref="R1731:R1794" si="137">TIMEVALUE(TEXT(A1731,"HH:MM:SS"))</f>
        <v>0.40186342592592594</v>
      </c>
      <c r="S1731" s="145">
        <f t="shared" ref="S1731:S1794" si="138">IF(M1731="","-",TIMEVALUE(TEXT(M1731,"HH:MM:SS")))</f>
        <v>0.72108796296296296</v>
      </c>
      <c r="T1731" s="172" t="str">
        <f t="shared" ref="T1731:T1794" si="139">IF(Q1731 &gt; 10000, "High Valued", "Lower Valued")</f>
        <v>Lower Valued</v>
      </c>
    </row>
    <row r="1732" spans="1:20">
      <c r="A1732" s="35">
        <v>44179.645428240743</v>
      </c>
      <c r="B1732" s="36" t="s">
        <v>1215</v>
      </c>
      <c r="C1732" s="37" t="s">
        <v>1216</v>
      </c>
      <c r="D1732" s="37" t="s">
        <v>193</v>
      </c>
      <c r="E1732" s="37" t="s">
        <v>194</v>
      </c>
      <c r="F1732" s="37" t="s">
        <v>52</v>
      </c>
      <c r="G1732" s="37" t="s">
        <v>53</v>
      </c>
      <c r="H1732" s="37" t="s">
        <v>197</v>
      </c>
      <c r="I1732" s="38">
        <v>1</v>
      </c>
      <c r="J1732" s="38">
        <v>2250</v>
      </c>
      <c r="K1732" s="37" t="s">
        <v>42</v>
      </c>
      <c r="L1732" s="36" t="s">
        <v>1214</v>
      </c>
      <c r="M1732" s="35">
        <v>44180.936932870369</v>
      </c>
      <c r="N1732" s="37" t="s">
        <v>146</v>
      </c>
      <c r="O1732" s="37" t="s">
        <v>54</v>
      </c>
      <c r="P1732" s="145">
        <f t="shared" si="136"/>
        <v>1.291504629625706</v>
      </c>
      <c r="Q1732" s="34">
        <f t="shared" si="135"/>
        <v>2250</v>
      </c>
      <c r="R1732" s="145">
        <f t="shared" si="137"/>
        <v>0.64542824074074068</v>
      </c>
      <c r="S1732" s="145">
        <f t="shared" si="138"/>
        <v>0.93693287037037043</v>
      </c>
      <c r="T1732" s="172" t="str">
        <f t="shared" si="139"/>
        <v>Lower Valued</v>
      </c>
    </row>
    <row r="1733" spans="1:20">
      <c r="A1733" s="35">
        <v>44179.645428240743</v>
      </c>
      <c r="B1733" s="36" t="s">
        <v>1215</v>
      </c>
      <c r="C1733" s="37" t="s">
        <v>1216</v>
      </c>
      <c r="D1733" s="37" t="s">
        <v>193</v>
      </c>
      <c r="E1733" s="37" t="s">
        <v>194</v>
      </c>
      <c r="F1733" s="37" t="s">
        <v>52</v>
      </c>
      <c r="G1733" s="37" t="s">
        <v>53</v>
      </c>
      <c r="H1733" s="37" t="s">
        <v>349</v>
      </c>
      <c r="I1733" s="38">
        <v>1</v>
      </c>
      <c r="J1733" s="38">
        <v>2250</v>
      </c>
      <c r="K1733" s="37" t="s">
        <v>42</v>
      </c>
      <c r="L1733" s="36" t="s">
        <v>1214</v>
      </c>
      <c r="M1733" s="35">
        <v>44180.936932870369</v>
      </c>
      <c r="N1733" s="37" t="s">
        <v>146</v>
      </c>
      <c r="O1733" s="37" t="s">
        <v>54</v>
      </c>
      <c r="P1733" s="145">
        <f t="shared" si="136"/>
        <v>1.291504629625706</v>
      </c>
      <c r="Q1733" s="34">
        <f t="shared" si="135"/>
        <v>2250</v>
      </c>
      <c r="R1733" s="145">
        <f t="shared" si="137"/>
        <v>0.64542824074074068</v>
      </c>
      <c r="S1733" s="145">
        <f t="shared" si="138"/>
        <v>0.93693287037037043</v>
      </c>
      <c r="T1733" s="172" t="str">
        <f t="shared" si="139"/>
        <v>Lower Valued</v>
      </c>
    </row>
    <row r="1734" spans="1:20">
      <c r="A1734" s="35">
        <v>44179.645428240743</v>
      </c>
      <c r="B1734" s="36" t="s">
        <v>1215</v>
      </c>
      <c r="C1734" s="37" t="s">
        <v>1216</v>
      </c>
      <c r="D1734" s="37" t="s">
        <v>193</v>
      </c>
      <c r="E1734" s="37" t="s">
        <v>194</v>
      </c>
      <c r="F1734" s="37" t="s">
        <v>52</v>
      </c>
      <c r="G1734" s="37" t="s">
        <v>53</v>
      </c>
      <c r="H1734" s="37" t="s">
        <v>305</v>
      </c>
      <c r="I1734" s="38">
        <v>1</v>
      </c>
      <c r="J1734" s="38">
        <v>2350</v>
      </c>
      <c r="K1734" s="37" t="s">
        <v>42</v>
      </c>
      <c r="L1734" s="36" t="s">
        <v>1214</v>
      </c>
      <c r="M1734" s="35">
        <v>44180.936932870369</v>
      </c>
      <c r="N1734" s="37" t="s">
        <v>146</v>
      </c>
      <c r="O1734" s="37" t="s">
        <v>54</v>
      </c>
      <c r="P1734" s="145">
        <f t="shared" si="136"/>
        <v>1.291504629625706</v>
      </c>
      <c r="Q1734" s="34">
        <f t="shared" si="135"/>
        <v>2350</v>
      </c>
      <c r="R1734" s="145">
        <f t="shared" si="137"/>
        <v>0.64542824074074068</v>
      </c>
      <c r="S1734" s="145">
        <f t="shared" si="138"/>
        <v>0.93693287037037043</v>
      </c>
      <c r="T1734" s="172" t="str">
        <f t="shared" si="139"/>
        <v>Lower Valued</v>
      </c>
    </row>
    <row r="1735" spans="1:20">
      <c r="A1735" s="35">
        <v>44179.645439814813</v>
      </c>
      <c r="B1735" s="36" t="s">
        <v>1215</v>
      </c>
      <c r="C1735" s="37" t="s">
        <v>1216</v>
      </c>
      <c r="D1735" s="37" t="s">
        <v>154</v>
      </c>
      <c r="E1735" s="37" t="s">
        <v>155</v>
      </c>
      <c r="F1735" s="37" t="s">
        <v>52</v>
      </c>
      <c r="G1735" s="37" t="s">
        <v>53</v>
      </c>
      <c r="H1735" s="37" t="s">
        <v>262</v>
      </c>
      <c r="I1735" s="38">
        <v>2</v>
      </c>
      <c r="J1735" s="38">
        <v>2200</v>
      </c>
      <c r="K1735" s="37" t="s">
        <v>42</v>
      </c>
      <c r="L1735" s="36" t="s">
        <v>1214</v>
      </c>
      <c r="M1735" s="35">
        <v>44180.936932870369</v>
      </c>
      <c r="N1735" s="37" t="s">
        <v>146</v>
      </c>
      <c r="O1735" s="37" t="s">
        <v>54</v>
      </c>
      <c r="P1735" s="145">
        <f t="shared" si="136"/>
        <v>1.2914930555562023</v>
      </c>
      <c r="Q1735" s="34">
        <f t="shared" si="135"/>
        <v>4400</v>
      </c>
      <c r="R1735" s="145">
        <f t="shared" si="137"/>
        <v>0.64543981481481483</v>
      </c>
      <c r="S1735" s="145">
        <f t="shared" si="138"/>
        <v>0.93693287037037043</v>
      </c>
      <c r="T1735" s="172" t="str">
        <f t="shared" si="139"/>
        <v>Lower Valued</v>
      </c>
    </row>
    <row r="1736" spans="1:20">
      <c r="A1736" s="35">
        <v>44179.645439814813</v>
      </c>
      <c r="B1736" s="36" t="s">
        <v>1215</v>
      </c>
      <c r="C1736" s="37" t="s">
        <v>1216</v>
      </c>
      <c r="D1736" s="37" t="s">
        <v>154</v>
      </c>
      <c r="E1736" s="37" t="s">
        <v>292</v>
      </c>
      <c r="F1736" s="37" t="s">
        <v>52</v>
      </c>
      <c r="G1736" s="37" t="s">
        <v>53</v>
      </c>
      <c r="H1736" s="37" t="s">
        <v>361</v>
      </c>
      <c r="I1736" s="38">
        <v>1</v>
      </c>
      <c r="J1736" s="38">
        <v>2250</v>
      </c>
      <c r="K1736" s="37" t="s">
        <v>42</v>
      </c>
      <c r="L1736" s="36" t="s">
        <v>1214</v>
      </c>
      <c r="M1736" s="35">
        <v>44180.936932870369</v>
      </c>
      <c r="N1736" s="37" t="s">
        <v>146</v>
      </c>
      <c r="O1736" s="37" t="s">
        <v>54</v>
      </c>
      <c r="P1736" s="145">
        <f t="shared" si="136"/>
        <v>1.2914930555562023</v>
      </c>
      <c r="Q1736" s="34">
        <f t="shared" si="135"/>
        <v>2250</v>
      </c>
      <c r="R1736" s="145">
        <f t="shared" si="137"/>
        <v>0.64543981481481483</v>
      </c>
      <c r="S1736" s="145">
        <f t="shared" si="138"/>
        <v>0.93693287037037043</v>
      </c>
      <c r="T1736" s="172" t="str">
        <f t="shared" si="139"/>
        <v>Lower Valued</v>
      </c>
    </row>
    <row r="1737" spans="1:20">
      <c r="A1737" s="35">
        <v>44179.645439814813</v>
      </c>
      <c r="B1737" s="36" t="s">
        <v>1215</v>
      </c>
      <c r="C1737" s="37" t="s">
        <v>1216</v>
      </c>
      <c r="D1737" s="37" t="s">
        <v>154</v>
      </c>
      <c r="E1737" s="37" t="s">
        <v>292</v>
      </c>
      <c r="F1737" s="37" t="s">
        <v>52</v>
      </c>
      <c r="G1737" s="37" t="s">
        <v>53</v>
      </c>
      <c r="H1737" s="37" t="s">
        <v>293</v>
      </c>
      <c r="I1737" s="38">
        <v>1</v>
      </c>
      <c r="J1737" s="38">
        <v>2450</v>
      </c>
      <c r="K1737" s="37" t="s">
        <v>42</v>
      </c>
      <c r="L1737" s="36" t="s">
        <v>1214</v>
      </c>
      <c r="M1737" s="35">
        <v>44180.936932870369</v>
      </c>
      <c r="N1737" s="37" t="s">
        <v>146</v>
      </c>
      <c r="O1737" s="37" t="s">
        <v>54</v>
      </c>
      <c r="P1737" s="145">
        <f t="shared" si="136"/>
        <v>1.2914930555562023</v>
      </c>
      <c r="Q1737" s="34">
        <f t="shared" si="135"/>
        <v>2450</v>
      </c>
      <c r="R1737" s="145">
        <f t="shared" si="137"/>
        <v>0.64543981481481483</v>
      </c>
      <c r="S1737" s="145">
        <f t="shared" si="138"/>
        <v>0.93693287037037043</v>
      </c>
      <c r="T1737" s="172" t="str">
        <f t="shared" si="139"/>
        <v>Lower Valued</v>
      </c>
    </row>
    <row r="1738" spans="1:20">
      <c r="A1738" s="35">
        <v>44179.645439814813</v>
      </c>
      <c r="B1738" s="36" t="s">
        <v>1215</v>
      </c>
      <c r="C1738" s="37" t="s">
        <v>1216</v>
      </c>
      <c r="D1738" s="37" t="s">
        <v>154</v>
      </c>
      <c r="E1738" s="37" t="s">
        <v>155</v>
      </c>
      <c r="F1738" s="37" t="s">
        <v>52</v>
      </c>
      <c r="G1738" s="37" t="s">
        <v>53</v>
      </c>
      <c r="H1738" s="37" t="s">
        <v>156</v>
      </c>
      <c r="I1738" s="38">
        <v>2</v>
      </c>
      <c r="J1738" s="38">
        <v>2450</v>
      </c>
      <c r="K1738" s="37" t="s">
        <v>42</v>
      </c>
      <c r="L1738" s="36" t="s">
        <v>1214</v>
      </c>
      <c r="M1738" s="35">
        <v>44180.936932870369</v>
      </c>
      <c r="N1738" s="37" t="s">
        <v>146</v>
      </c>
      <c r="O1738" s="37" t="s">
        <v>54</v>
      </c>
      <c r="P1738" s="145">
        <f t="shared" si="136"/>
        <v>1.2914930555562023</v>
      </c>
      <c r="Q1738" s="34">
        <f t="shared" si="135"/>
        <v>4900</v>
      </c>
      <c r="R1738" s="145">
        <f t="shared" si="137"/>
        <v>0.64543981481481483</v>
      </c>
      <c r="S1738" s="145">
        <f t="shared" si="138"/>
        <v>0.93693287037037043</v>
      </c>
      <c r="T1738" s="172" t="str">
        <f t="shared" si="139"/>
        <v>Lower Valued</v>
      </c>
    </row>
    <row r="1739" spans="1:20">
      <c r="A1739" s="35">
        <v>44179.645439814813</v>
      </c>
      <c r="B1739" s="36" t="s">
        <v>1215</v>
      </c>
      <c r="C1739" s="37" t="s">
        <v>1216</v>
      </c>
      <c r="D1739" s="37" t="s">
        <v>154</v>
      </c>
      <c r="E1739" s="37" t="s">
        <v>297</v>
      </c>
      <c r="F1739" s="37" t="s">
        <v>52</v>
      </c>
      <c r="G1739" s="37" t="s">
        <v>56</v>
      </c>
      <c r="H1739" s="37" t="s">
        <v>362</v>
      </c>
      <c r="I1739" s="38">
        <v>1</v>
      </c>
      <c r="J1739" s="38">
        <v>2400</v>
      </c>
      <c r="K1739" s="37" t="s">
        <v>42</v>
      </c>
      <c r="L1739" s="36" t="s">
        <v>1214</v>
      </c>
      <c r="M1739" s="35">
        <v>44180.936932870369</v>
      </c>
      <c r="N1739" s="37" t="s">
        <v>146</v>
      </c>
      <c r="O1739" s="37" t="s">
        <v>54</v>
      </c>
      <c r="P1739" s="145">
        <f t="shared" si="136"/>
        <v>1.2914930555562023</v>
      </c>
      <c r="Q1739" s="34">
        <f t="shared" si="135"/>
        <v>2400</v>
      </c>
      <c r="R1739" s="145">
        <f t="shared" si="137"/>
        <v>0.64543981481481483</v>
      </c>
      <c r="S1739" s="145">
        <f t="shared" si="138"/>
        <v>0.93693287037037043</v>
      </c>
      <c r="T1739" s="172" t="str">
        <f t="shared" si="139"/>
        <v>Lower Valued</v>
      </c>
    </row>
    <row r="1740" spans="1:20">
      <c r="A1740" s="35">
        <v>44179.645439814813</v>
      </c>
      <c r="B1740" s="36" t="s">
        <v>1215</v>
      </c>
      <c r="C1740" s="37" t="s">
        <v>1216</v>
      </c>
      <c r="D1740" s="37" t="s">
        <v>154</v>
      </c>
      <c r="E1740" s="37" t="s">
        <v>297</v>
      </c>
      <c r="F1740" s="37" t="s">
        <v>52</v>
      </c>
      <c r="G1740" s="37" t="s">
        <v>56</v>
      </c>
      <c r="H1740" s="37" t="s">
        <v>298</v>
      </c>
      <c r="I1740" s="38">
        <v>1</v>
      </c>
      <c r="J1740" s="38">
        <v>0</v>
      </c>
      <c r="K1740" s="37" t="s">
        <v>42</v>
      </c>
      <c r="L1740" s="36" t="s">
        <v>1214</v>
      </c>
      <c r="M1740" s="35">
        <v>44180.936932870369</v>
      </c>
      <c r="N1740" s="37" t="s">
        <v>146</v>
      </c>
      <c r="O1740" s="37" t="s">
        <v>54</v>
      </c>
      <c r="P1740" s="145">
        <f t="shared" si="136"/>
        <v>1.2914930555562023</v>
      </c>
      <c r="Q1740" s="34">
        <f t="shared" si="135"/>
        <v>0</v>
      </c>
      <c r="R1740" s="145">
        <f t="shared" si="137"/>
        <v>0.64543981481481483</v>
      </c>
      <c r="S1740" s="145">
        <f t="shared" si="138"/>
        <v>0.93693287037037043</v>
      </c>
      <c r="T1740" s="172" t="str">
        <f t="shared" si="139"/>
        <v>Lower Valued</v>
      </c>
    </row>
    <row r="1741" spans="1:20">
      <c r="A1741" s="35">
        <v>44179.645439814813</v>
      </c>
      <c r="B1741" s="36" t="s">
        <v>1215</v>
      </c>
      <c r="C1741" s="37" t="s">
        <v>1216</v>
      </c>
      <c r="D1741" s="37" t="s">
        <v>55</v>
      </c>
      <c r="E1741" s="37" t="s">
        <v>249</v>
      </c>
      <c r="F1741" s="37" t="s">
        <v>52</v>
      </c>
      <c r="G1741" s="37" t="s">
        <v>56</v>
      </c>
      <c r="H1741" s="37" t="s">
        <v>250</v>
      </c>
      <c r="I1741" s="38">
        <v>1</v>
      </c>
      <c r="J1741" s="38">
        <v>2200</v>
      </c>
      <c r="K1741" s="37" t="s">
        <v>42</v>
      </c>
      <c r="L1741" s="36" t="s">
        <v>1214</v>
      </c>
      <c r="M1741" s="35">
        <v>44180.936932870369</v>
      </c>
      <c r="N1741" s="37" t="s">
        <v>146</v>
      </c>
      <c r="O1741" s="37" t="s">
        <v>54</v>
      </c>
      <c r="P1741" s="145">
        <f t="shared" si="136"/>
        <v>1.2914930555562023</v>
      </c>
      <c r="Q1741" s="34">
        <f t="shared" si="135"/>
        <v>2200</v>
      </c>
      <c r="R1741" s="145">
        <f t="shared" si="137"/>
        <v>0.64543981481481483</v>
      </c>
      <c r="S1741" s="145">
        <f t="shared" si="138"/>
        <v>0.93693287037037043</v>
      </c>
      <c r="T1741" s="172" t="str">
        <f t="shared" si="139"/>
        <v>Lower Valued</v>
      </c>
    </row>
    <row r="1742" spans="1:20">
      <c r="A1742" s="35">
        <v>44179.645439814813</v>
      </c>
      <c r="B1742" s="36" t="s">
        <v>1215</v>
      </c>
      <c r="C1742" s="37" t="s">
        <v>1216</v>
      </c>
      <c r="D1742" s="37" t="s">
        <v>55</v>
      </c>
      <c r="E1742" s="37" t="s">
        <v>249</v>
      </c>
      <c r="F1742" s="37" t="s">
        <v>52</v>
      </c>
      <c r="G1742" s="37" t="s">
        <v>56</v>
      </c>
      <c r="H1742" s="37" t="s">
        <v>317</v>
      </c>
      <c r="I1742" s="38">
        <v>1</v>
      </c>
      <c r="J1742" s="38">
        <v>2300</v>
      </c>
      <c r="K1742" s="37" t="s">
        <v>42</v>
      </c>
      <c r="L1742" s="36" t="s">
        <v>1214</v>
      </c>
      <c r="M1742" s="35">
        <v>44180.936932870369</v>
      </c>
      <c r="N1742" s="37" t="s">
        <v>146</v>
      </c>
      <c r="O1742" s="37" t="s">
        <v>54</v>
      </c>
      <c r="P1742" s="145">
        <f t="shared" si="136"/>
        <v>1.2914930555562023</v>
      </c>
      <c r="Q1742" s="34">
        <f t="shared" si="135"/>
        <v>2300</v>
      </c>
      <c r="R1742" s="145">
        <f t="shared" si="137"/>
        <v>0.64543981481481483</v>
      </c>
      <c r="S1742" s="145">
        <f t="shared" si="138"/>
        <v>0.93693287037037043</v>
      </c>
      <c r="T1742" s="172" t="str">
        <f t="shared" si="139"/>
        <v>Lower Valued</v>
      </c>
    </row>
    <row r="1743" spans="1:20">
      <c r="A1743" s="35">
        <v>44180.743842592594</v>
      </c>
      <c r="B1743" s="36" t="s">
        <v>470</v>
      </c>
      <c r="C1743" s="37" t="s">
        <v>471</v>
      </c>
      <c r="D1743" s="37" t="s">
        <v>154</v>
      </c>
      <c r="E1743" s="37" t="s">
        <v>292</v>
      </c>
      <c r="F1743" s="37" t="s">
        <v>52</v>
      </c>
      <c r="G1743" s="37" t="s">
        <v>53</v>
      </c>
      <c r="H1743" s="37" t="s">
        <v>361</v>
      </c>
      <c r="I1743" s="38">
        <v>1</v>
      </c>
      <c r="J1743" s="38">
        <v>2250</v>
      </c>
      <c r="K1743" s="37" t="s">
        <v>42</v>
      </c>
      <c r="L1743" s="36" t="s">
        <v>467</v>
      </c>
      <c r="M1743" s="35">
        <v>44181.520439814813</v>
      </c>
      <c r="N1743" s="37" t="s">
        <v>146</v>
      </c>
      <c r="O1743" s="37" t="s">
        <v>147</v>
      </c>
      <c r="P1743" s="145">
        <f t="shared" si="136"/>
        <v>0.77659722221869742</v>
      </c>
      <c r="Q1743" s="34">
        <f t="shared" si="135"/>
        <v>2250</v>
      </c>
      <c r="R1743" s="145">
        <f t="shared" si="137"/>
        <v>0.74384259259259267</v>
      </c>
      <c r="S1743" s="145">
        <f t="shared" si="138"/>
        <v>0.52043981481481483</v>
      </c>
      <c r="T1743" s="172" t="str">
        <f t="shared" si="139"/>
        <v>Lower Valued</v>
      </c>
    </row>
    <row r="1744" spans="1:20">
      <c r="A1744" s="35">
        <v>44180.682280092595</v>
      </c>
      <c r="B1744" s="36" t="s">
        <v>879</v>
      </c>
      <c r="C1744" s="37" t="s">
        <v>880</v>
      </c>
      <c r="D1744" s="37" t="s">
        <v>154</v>
      </c>
      <c r="E1744" s="37" t="s">
        <v>155</v>
      </c>
      <c r="F1744" s="37" t="s">
        <v>52</v>
      </c>
      <c r="G1744" s="37" t="s">
        <v>53</v>
      </c>
      <c r="H1744" s="37" t="s">
        <v>262</v>
      </c>
      <c r="I1744" s="38">
        <v>3</v>
      </c>
      <c r="J1744" s="38">
        <v>2200</v>
      </c>
      <c r="K1744" s="37" t="s">
        <v>42</v>
      </c>
      <c r="L1744" s="36" t="s">
        <v>873</v>
      </c>
      <c r="M1744" s="35">
        <v>44181.599374999998</v>
      </c>
      <c r="N1744" s="37" t="s">
        <v>146</v>
      </c>
      <c r="O1744" s="37" t="s">
        <v>147</v>
      </c>
      <c r="P1744" s="145">
        <f t="shared" si="136"/>
        <v>0.91709490740322508</v>
      </c>
      <c r="Q1744" s="34">
        <f t="shared" si="135"/>
        <v>6600</v>
      </c>
      <c r="R1744" s="145">
        <f t="shared" si="137"/>
        <v>0.68228009259259259</v>
      </c>
      <c r="S1744" s="145">
        <f t="shared" si="138"/>
        <v>0.59937499999999999</v>
      </c>
      <c r="T1744" s="172" t="str">
        <f t="shared" si="139"/>
        <v>Lower Valued</v>
      </c>
    </row>
    <row r="1745" spans="1:20">
      <c r="A1745" s="35">
        <v>44180.682280092595</v>
      </c>
      <c r="B1745" s="36" t="s">
        <v>879</v>
      </c>
      <c r="C1745" s="37" t="s">
        <v>880</v>
      </c>
      <c r="D1745" s="37" t="s">
        <v>154</v>
      </c>
      <c r="E1745" s="37" t="s">
        <v>297</v>
      </c>
      <c r="F1745" s="37" t="s">
        <v>52</v>
      </c>
      <c r="G1745" s="37" t="s">
        <v>56</v>
      </c>
      <c r="H1745" s="37" t="s">
        <v>362</v>
      </c>
      <c r="I1745" s="38">
        <v>1</v>
      </c>
      <c r="J1745" s="38">
        <v>2400</v>
      </c>
      <c r="K1745" s="37" t="s">
        <v>42</v>
      </c>
      <c r="L1745" s="36" t="s">
        <v>873</v>
      </c>
      <c r="M1745" s="35">
        <v>44181.599374999998</v>
      </c>
      <c r="N1745" s="37" t="s">
        <v>146</v>
      </c>
      <c r="O1745" s="37" t="s">
        <v>147</v>
      </c>
      <c r="P1745" s="145">
        <f t="shared" si="136"/>
        <v>0.91709490740322508</v>
      </c>
      <c r="Q1745" s="34">
        <f t="shared" si="135"/>
        <v>2400</v>
      </c>
      <c r="R1745" s="145">
        <f t="shared" si="137"/>
        <v>0.68228009259259259</v>
      </c>
      <c r="S1745" s="145">
        <f t="shared" si="138"/>
        <v>0.59937499999999999</v>
      </c>
      <c r="T1745" s="172" t="str">
        <f t="shared" si="139"/>
        <v>Lower Valued</v>
      </c>
    </row>
    <row r="1746" spans="1:20">
      <c r="A1746" s="35">
        <v>44180.670486111114</v>
      </c>
      <c r="B1746" s="36" t="s">
        <v>938</v>
      </c>
      <c r="C1746" s="37" t="s">
        <v>939</v>
      </c>
      <c r="D1746" s="37" t="s">
        <v>154</v>
      </c>
      <c r="E1746" s="37" t="s">
        <v>155</v>
      </c>
      <c r="F1746" s="37" t="s">
        <v>52</v>
      </c>
      <c r="G1746" s="37" t="s">
        <v>53</v>
      </c>
      <c r="H1746" s="37" t="s">
        <v>262</v>
      </c>
      <c r="I1746" s="38">
        <v>1</v>
      </c>
      <c r="J1746" s="38">
        <v>2200</v>
      </c>
      <c r="K1746" s="37" t="s">
        <v>42</v>
      </c>
      <c r="L1746" s="36" t="s">
        <v>937</v>
      </c>
      <c r="M1746" s="35">
        <v>44181.61582175926</v>
      </c>
      <c r="N1746" s="37" t="s">
        <v>146</v>
      </c>
      <c r="O1746" s="37" t="s">
        <v>147</v>
      </c>
      <c r="P1746" s="145">
        <f t="shared" si="136"/>
        <v>0.94533564814628335</v>
      </c>
      <c r="Q1746" s="34">
        <f t="shared" si="135"/>
        <v>2200</v>
      </c>
      <c r="R1746" s="145">
        <f t="shared" si="137"/>
        <v>0.67048611111111101</v>
      </c>
      <c r="S1746" s="145">
        <f t="shared" si="138"/>
        <v>0.6158217592592593</v>
      </c>
      <c r="T1746" s="172" t="str">
        <f t="shared" si="139"/>
        <v>Lower Valued</v>
      </c>
    </row>
    <row r="1747" spans="1:20">
      <c r="A1747" s="35">
        <v>44180.670486111114</v>
      </c>
      <c r="B1747" s="36" t="s">
        <v>938</v>
      </c>
      <c r="C1747" s="37" t="s">
        <v>939</v>
      </c>
      <c r="D1747" s="37" t="s">
        <v>154</v>
      </c>
      <c r="E1747" s="37" t="s">
        <v>297</v>
      </c>
      <c r="F1747" s="37" t="s">
        <v>52</v>
      </c>
      <c r="G1747" s="37" t="s">
        <v>56</v>
      </c>
      <c r="H1747" s="37" t="s">
        <v>362</v>
      </c>
      <c r="I1747" s="38">
        <v>1</v>
      </c>
      <c r="J1747" s="38">
        <v>2400</v>
      </c>
      <c r="K1747" s="37" t="s">
        <v>42</v>
      </c>
      <c r="L1747" s="36" t="s">
        <v>937</v>
      </c>
      <c r="M1747" s="35">
        <v>44181.61582175926</v>
      </c>
      <c r="N1747" s="37" t="s">
        <v>146</v>
      </c>
      <c r="O1747" s="37" t="s">
        <v>147</v>
      </c>
      <c r="P1747" s="145">
        <f t="shared" si="136"/>
        <v>0.94533564814628335</v>
      </c>
      <c r="Q1747" s="34">
        <f t="shared" si="135"/>
        <v>2400</v>
      </c>
      <c r="R1747" s="145">
        <f t="shared" si="137"/>
        <v>0.67048611111111101</v>
      </c>
      <c r="S1747" s="145">
        <f t="shared" si="138"/>
        <v>0.6158217592592593</v>
      </c>
      <c r="T1747" s="172" t="str">
        <f t="shared" si="139"/>
        <v>Lower Valued</v>
      </c>
    </row>
    <row r="1748" spans="1:20">
      <c r="A1748" s="35">
        <v>44180.700902777775</v>
      </c>
      <c r="B1748" s="36" t="s">
        <v>1126</v>
      </c>
      <c r="C1748" s="37" t="s">
        <v>1127</v>
      </c>
      <c r="D1748" s="37" t="s">
        <v>154</v>
      </c>
      <c r="E1748" s="37" t="s">
        <v>155</v>
      </c>
      <c r="F1748" s="37" t="s">
        <v>52</v>
      </c>
      <c r="G1748" s="37" t="s">
        <v>53</v>
      </c>
      <c r="H1748" s="37" t="s">
        <v>262</v>
      </c>
      <c r="I1748" s="38">
        <v>1</v>
      </c>
      <c r="J1748" s="38">
        <v>2200</v>
      </c>
      <c r="K1748" s="37" t="s">
        <v>42</v>
      </c>
      <c r="L1748" s="36" t="s">
        <v>1123</v>
      </c>
      <c r="M1748" s="35">
        <v>44181.626527777778</v>
      </c>
      <c r="N1748" s="37" t="s">
        <v>146</v>
      </c>
      <c r="O1748" s="37" t="s">
        <v>147</v>
      </c>
      <c r="P1748" s="145">
        <f t="shared" si="136"/>
        <v>0.92562500000349246</v>
      </c>
      <c r="Q1748" s="34">
        <f t="shared" si="135"/>
        <v>2200</v>
      </c>
      <c r="R1748" s="145">
        <f t="shared" si="137"/>
        <v>0.70090277777777776</v>
      </c>
      <c r="S1748" s="145">
        <f t="shared" si="138"/>
        <v>0.62652777777777779</v>
      </c>
      <c r="T1748" s="172" t="str">
        <f t="shared" si="139"/>
        <v>Lower Valued</v>
      </c>
    </row>
    <row r="1749" spans="1:20">
      <c r="A1749" s="35">
        <v>44180.700902777775</v>
      </c>
      <c r="B1749" s="36" t="s">
        <v>1126</v>
      </c>
      <c r="C1749" s="37" t="s">
        <v>1127</v>
      </c>
      <c r="D1749" s="37" t="s">
        <v>154</v>
      </c>
      <c r="E1749" s="37" t="s">
        <v>297</v>
      </c>
      <c r="F1749" s="37" t="s">
        <v>52</v>
      </c>
      <c r="G1749" s="37" t="s">
        <v>56</v>
      </c>
      <c r="H1749" s="37" t="s">
        <v>362</v>
      </c>
      <c r="I1749" s="38">
        <v>1</v>
      </c>
      <c r="J1749" s="38">
        <v>2400</v>
      </c>
      <c r="K1749" s="37" t="s">
        <v>42</v>
      </c>
      <c r="L1749" s="36" t="s">
        <v>1123</v>
      </c>
      <c r="M1749" s="35">
        <v>44181.626527777778</v>
      </c>
      <c r="N1749" s="37" t="s">
        <v>146</v>
      </c>
      <c r="O1749" s="37" t="s">
        <v>147</v>
      </c>
      <c r="P1749" s="145">
        <f t="shared" si="136"/>
        <v>0.92562500000349246</v>
      </c>
      <c r="Q1749" s="34">
        <f t="shared" si="135"/>
        <v>2400</v>
      </c>
      <c r="R1749" s="145">
        <f t="shared" si="137"/>
        <v>0.70090277777777776</v>
      </c>
      <c r="S1749" s="145">
        <f t="shared" si="138"/>
        <v>0.62652777777777779</v>
      </c>
      <c r="T1749" s="172" t="str">
        <f t="shared" si="139"/>
        <v>Lower Valued</v>
      </c>
    </row>
    <row r="1750" spans="1:20">
      <c r="A1750" s="35">
        <v>44180.700902777775</v>
      </c>
      <c r="B1750" s="36" t="s">
        <v>1126</v>
      </c>
      <c r="C1750" s="37" t="s">
        <v>1127</v>
      </c>
      <c r="D1750" s="37" t="s">
        <v>154</v>
      </c>
      <c r="E1750" s="37" t="s">
        <v>292</v>
      </c>
      <c r="F1750" s="37" t="s">
        <v>52</v>
      </c>
      <c r="G1750" s="37" t="s">
        <v>53</v>
      </c>
      <c r="H1750" s="37" t="s">
        <v>361</v>
      </c>
      <c r="I1750" s="38">
        <v>1</v>
      </c>
      <c r="J1750" s="38">
        <v>2250</v>
      </c>
      <c r="K1750" s="37" t="s">
        <v>42</v>
      </c>
      <c r="L1750" s="36" t="s">
        <v>1123</v>
      </c>
      <c r="M1750" s="35">
        <v>44181.626527777778</v>
      </c>
      <c r="N1750" s="37" t="s">
        <v>146</v>
      </c>
      <c r="O1750" s="37" t="s">
        <v>147</v>
      </c>
      <c r="P1750" s="145">
        <f t="shared" si="136"/>
        <v>0.92562500000349246</v>
      </c>
      <c r="Q1750" s="34">
        <f t="shared" si="135"/>
        <v>2250</v>
      </c>
      <c r="R1750" s="145">
        <f t="shared" si="137"/>
        <v>0.70090277777777776</v>
      </c>
      <c r="S1750" s="145">
        <f t="shared" si="138"/>
        <v>0.62652777777777779</v>
      </c>
      <c r="T1750" s="172" t="str">
        <f t="shared" si="139"/>
        <v>Lower Valued</v>
      </c>
    </row>
    <row r="1751" spans="1:20">
      <c r="A1751" s="35">
        <v>44180.700902777775</v>
      </c>
      <c r="B1751" s="36" t="s">
        <v>1126</v>
      </c>
      <c r="C1751" s="37" t="s">
        <v>1127</v>
      </c>
      <c r="D1751" s="37" t="s">
        <v>154</v>
      </c>
      <c r="E1751" s="37" t="s">
        <v>292</v>
      </c>
      <c r="F1751" s="37" t="s">
        <v>52</v>
      </c>
      <c r="G1751" s="37" t="s">
        <v>53</v>
      </c>
      <c r="H1751" s="37" t="s">
        <v>296</v>
      </c>
      <c r="I1751" s="38">
        <v>1</v>
      </c>
      <c r="J1751" s="38">
        <v>3500</v>
      </c>
      <c r="K1751" s="37" t="s">
        <v>42</v>
      </c>
      <c r="L1751" s="36" t="s">
        <v>1123</v>
      </c>
      <c r="M1751" s="35">
        <v>44181.626527777778</v>
      </c>
      <c r="N1751" s="37" t="s">
        <v>146</v>
      </c>
      <c r="O1751" s="37" t="s">
        <v>147</v>
      </c>
      <c r="P1751" s="145">
        <f t="shared" si="136"/>
        <v>0.92562500000349246</v>
      </c>
      <c r="Q1751" s="34">
        <f t="shared" si="135"/>
        <v>3500</v>
      </c>
      <c r="R1751" s="145">
        <f t="shared" si="137"/>
        <v>0.70090277777777776</v>
      </c>
      <c r="S1751" s="145">
        <f t="shared" si="138"/>
        <v>0.62652777777777779</v>
      </c>
      <c r="T1751" s="172" t="str">
        <f t="shared" si="139"/>
        <v>Lower Valued</v>
      </c>
    </row>
    <row r="1752" spans="1:20">
      <c r="A1752" s="35">
        <v>44180.655543981484</v>
      </c>
      <c r="B1752" s="36" t="s">
        <v>1190</v>
      </c>
      <c r="C1752" s="37" t="s">
        <v>1191</v>
      </c>
      <c r="D1752" s="37" t="s">
        <v>154</v>
      </c>
      <c r="E1752" s="37" t="s">
        <v>155</v>
      </c>
      <c r="F1752" s="37" t="s">
        <v>52</v>
      </c>
      <c r="G1752" s="37" t="s">
        <v>53</v>
      </c>
      <c r="H1752" s="37" t="s">
        <v>262</v>
      </c>
      <c r="I1752" s="38">
        <v>1</v>
      </c>
      <c r="J1752" s="38">
        <v>2200</v>
      </c>
      <c r="K1752" s="37" t="s">
        <v>42</v>
      </c>
      <c r="L1752" s="36" t="s">
        <v>1182</v>
      </c>
      <c r="M1752" s="35">
        <v>44181.640798611108</v>
      </c>
      <c r="N1752" s="37" t="s">
        <v>146</v>
      </c>
      <c r="O1752" s="37" t="s">
        <v>147</v>
      </c>
      <c r="P1752" s="145">
        <f t="shared" si="136"/>
        <v>0.98525462962425081</v>
      </c>
      <c r="Q1752" s="34">
        <f t="shared" si="135"/>
        <v>2200</v>
      </c>
      <c r="R1752" s="145">
        <f t="shared" si="137"/>
        <v>0.65554398148148152</v>
      </c>
      <c r="S1752" s="145">
        <f t="shared" si="138"/>
        <v>0.64079861111111114</v>
      </c>
      <c r="T1752" s="172" t="str">
        <f t="shared" si="139"/>
        <v>Lower Valued</v>
      </c>
    </row>
    <row r="1753" spans="1:20">
      <c r="A1753" s="35">
        <v>44177.687094907407</v>
      </c>
      <c r="B1753" s="36" t="s">
        <v>482</v>
      </c>
      <c r="C1753" s="37" t="s">
        <v>473</v>
      </c>
      <c r="D1753" s="37" t="s">
        <v>60</v>
      </c>
      <c r="E1753" s="37" t="s">
        <v>73</v>
      </c>
      <c r="F1753" s="37" t="s">
        <v>52</v>
      </c>
      <c r="G1753" s="37" t="s">
        <v>56</v>
      </c>
      <c r="H1753" s="37" t="s">
        <v>74</v>
      </c>
      <c r="I1753" s="38">
        <v>5</v>
      </c>
      <c r="J1753" s="38">
        <v>3550</v>
      </c>
      <c r="K1753" s="37" t="s">
        <v>42</v>
      </c>
      <c r="L1753" s="36" t="s">
        <v>474</v>
      </c>
      <c r="M1753" s="35">
        <v>44181.685925925929</v>
      </c>
      <c r="N1753" s="37" t="s">
        <v>146</v>
      </c>
      <c r="O1753" s="37" t="s">
        <v>147</v>
      </c>
      <c r="P1753" s="145">
        <f t="shared" si="136"/>
        <v>3.9988310185217415</v>
      </c>
      <c r="Q1753" s="34">
        <f t="shared" si="135"/>
        <v>17750</v>
      </c>
      <c r="R1753" s="145">
        <f t="shared" si="137"/>
        <v>0.68709490740740742</v>
      </c>
      <c r="S1753" s="145">
        <f t="shared" si="138"/>
        <v>0.68592592592592594</v>
      </c>
      <c r="T1753" s="172" t="str">
        <f t="shared" si="139"/>
        <v>High Valued</v>
      </c>
    </row>
    <row r="1754" spans="1:20">
      <c r="A1754" s="35">
        <v>44180.727951388886</v>
      </c>
      <c r="B1754" s="36" t="s">
        <v>800</v>
      </c>
      <c r="C1754" s="37" t="s">
        <v>799</v>
      </c>
      <c r="D1754" s="37" t="s">
        <v>193</v>
      </c>
      <c r="E1754" s="37" t="s">
        <v>194</v>
      </c>
      <c r="F1754" s="37" t="s">
        <v>52</v>
      </c>
      <c r="G1754" s="37" t="s">
        <v>53</v>
      </c>
      <c r="H1754" s="37" t="s">
        <v>197</v>
      </c>
      <c r="I1754" s="38">
        <v>3</v>
      </c>
      <c r="J1754" s="38">
        <v>2250</v>
      </c>
      <c r="K1754" s="37" t="s">
        <v>42</v>
      </c>
      <c r="L1754" s="36" t="s">
        <v>795</v>
      </c>
      <c r="M1754" s="35">
        <v>44181.896874999999</v>
      </c>
      <c r="N1754" s="37" t="s">
        <v>295</v>
      </c>
      <c r="O1754" s="37" t="s">
        <v>147</v>
      </c>
      <c r="P1754" s="145">
        <f t="shared" si="136"/>
        <v>1.1689236111124046</v>
      </c>
      <c r="Q1754" s="34">
        <f t="shared" si="135"/>
        <v>6750</v>
      </c>
      <c r="R1754" s="145">
        <f t="shared" si="137"/>
        <v>0.72795138888888899</v>
      </c>
      <c r="S1754" s="145">
        <f t="shared" si="138"/>
        <v>0.89687499999999998</v>
      </c>
      <c r="T1754" s="172" t="str">
        <f t="shared" si="139"/>
        <v>Lower Valued</v>
      </c>
    </row>
    <row r="1755" spans="1:20">
      <c r="A1755" s="35">
        <v>44179.839814814812</v>
      </c>
      <c r="B1755" s="36" t="s">
        <v>518</v>
      </c>
      <c r="C1755" s="37" t="s">
        <v>519</v>
      </c>
      <c r="D1755" s="37" t="s">
        <v>148</v>
      </c>
      <c r="E1755" s="37" t="s">
        <v>149</v>
      </c>
      <c r="F1755" s="37" t="s">
        <v>52</v>
      </c>
      <c r="G1755" s="37" t="s">
        <v>56</v>
      </c>
      <c r="H1755" s="37" t="s">
        <v>418</v>
      </c>
      <c r="I1755" s="38">
        <v>1</v>
      </c>
      <c r="J1755" s="38">
        <v>3200</v>
      </c>
      <c r="K1755" s="37" t="s">
        <v>42</v>
      </c>
      <c r="L1755" s="36" t="s">
        <v>520</v>
      </c>
      <c r="M1755" s="35">
        <v>44181.912638888891</v>
      </c>
      <c r="N1755" s="37" t="s">
        <v>146</v>
      </c>
      <c r="O1755" s="37" t="s">
        <v>54</v>
      </c>
      <c r="P1755" s="145">
        <f t="shared" si="136"/>
        <v>2.072824074079108</v>
      </c>
      <c r="Q1755" s="34">
        <f t="shared" si="135"/>
        <v>3200</v>
      </c>
      <c r="R1755" s="145">
        <f t="shared" si="137"/>
        <v>0.83981481481481479</v>
      </c>
      <c r="S1755" s="145">
        <f t="shared" si="138"/>
        <v>0.91263888888888889</v>
      </c>
      <c r="T1755" s="172" t="str">
        <f t="shared" si="139"/>
        <v>Lower Valued</v>
      </c>
    </row>
    <row r="1756" spans="1:20">
      <c r="A1756" s="35">
        <v>44179.839814814812</v>
      </c>
      <c r="B1756" s="36" t="s">
        <v>518</v>
      </c>
      <c r="C1756" s="37" t="s">
        <v>519</v>
      </c>
      <c r="D1756" s="37" t="s">
        <v>455</v>
      </c>
      <c r="E1756" s="37" t="s">
        <v>456</v>
      </c>
      <c r="F1756" s="37" t="s">
        <v>52</v>
      </c>
      <c r="G1756" s="37" t="s">
        <v>457</v>
      </c>
      <c r="H1756" s="37" t="s">
        <v>458</v>
      </c>
      <c r="I1756" s="38">
        <v>1</v>
      </c>
      <c r="J1756" s="38">
        <v>1900</v>
      </c>
      <c r="K1756" s="37" t="s">
        <v>42</v>
      </c>
      <c r="L1756" s="36" t="s">
        <v>520</v>
      </c>
      <c r="M1756" s="35">
        <v>44181.912638888891</v>
      </c>
      <c r="N1756" s="37" t="s">
        <v>146</v>
      </c>
      <c r="O1756" s="37" t="s">
        <v>54</v>
      </c>
      <c r="P1756" s="145">
        <f t="shared" si="136"/>
        <v>2.072824074079108</v>
      </c>
      <c r="Q1756" s="34">
        <f t="shared" si="135"/>
        <v>1900</v>
      </c>
      <c r="R1756" s="145">
        <f t="shared" si="137"/>
        <v>0.83981481481481479</v>
      </c>
      <c r="S1756" s="145">
        <f t="shared" si="138"/>
        <v>0.91263888888888889</v>
      </c>
      <c r="T1756" s="172" t="str">
        <f t="shared" si="139"/>
        <v>Lower Valued</v>
      </c>
    </row>
    <row r="1757" spans="1:20">
      <c r="A1757" s="35">
        <v>44181.406111111108</v>
      </c>
      <c r="B1757" s="36" t="s">
        <v>665</v>
      </c>
      <c r="C1757" s="37" t="s">
        <v>653</v>
      </c>
      <c r="D1757" s="37" t="s">
        <v>60</v>
      </c>
      <c r="E1757" s="37" t="s">
        <v>73</v>
      </c>
      <c r="F1757" s="37" t="s">
        <v>52</v>
      </c>
      <c r="G1757" s="37" t="s">
        <v>56</v>
      </c>
      <c r="H1757" s="37" t="s">
        <v>74</v>
      </c>
      <c r="I1757" s="38">
        <v>1</v>
      </c>
      <c r="J1757" s="38">
        <v>3550</v>
      </c>
      <c r="K1757" s="37" t="s">
        <v>42</v>
      </c>
      <c r="L1757" s="36" t="s">
        <v>654</v>
      </c>
      <c r="M1757" s="35">
        <v>44182.320277777777</v>
      </c>
      <c r="N1757" s="37" t="s">
        <v>146</v>
      </c>
      <c r="O1757" s="37" t="s">
        <v>147</v>
      </c>
      <c r="P1757" s="145">
        <f t="shared" si="136"/>
        <v>0.914166666669189</v>
      </c>
      <c r="Q1757" s="34">
        <f t="shared" si="135"/>
        <v>3550</v>
      </c>
      <c r="R1757" s="145">
        <f t="shared" si="137"/>
        <v>0.40611111111111109</v>
      </c>
      <c r="S1757" s="145">
        <f t="shared" si="138"/>
        <v>0.32027777777777777</v>
      </c>
      <c r="T1757" s="172" t="str">
        <f t="shared" si="139"/>
        <v>Lower Valued</v>
      </c>
    </row>
    <row r="1758" spans="1:20">
      <c r="A1758" s="35">
        <v>44181.406111111108</v>
      </c>
      <c r="B1758" s="36" t="s">
        <v>665</v>
      </c>
      <c r="C1758" s="37" t="s">
        <v>653</v>
      </c>
      <c r="D1758" s="37" t="s">
        <v>43</v>
      </c>
      <c r="E1758" s="37" t="s">
        <v>406</v>
      </c>
      <c r="F1758" s="37" t="s">
        <v>52</v>
      </c>
      <c r="G1758" s="37" t="s">
        <v>56</v>
      </c>
      <c r="H1758" s="37" t="s">
        <v>407</v>
      </c>
      <c r="I1758" s="38">
        <v>1</v>
      </c>
      <c r="J1758" s="38">
        <v>3000</v>
      </c>
      <c r="K1758" s="37" t="s">
        <v>42</v>
      </c>
      <c r="L1758" s="36" t="s">
        <v>654</v>
      </c>
      <c r="M1758" s="35">
        <v>44182.320277777777</v>
      </c>
      <c r="N1758" s="37" t="s">
        <v>146</v>
      </c>
      <c r="O1758" s="37" t="s">
        <v>147</v>
      </c>
      <c r="P1758" s="145">
        <f t="shared" si="136"/>
        <v>0.914166666669189</v>
      </c>
      <c r="Q1758" s="34">
        <f t="shared" si="135"/>
        <v>3000</v>
      </c>
      <c r="R1758" s="145">
        <f t="shared" si="137"/>
        <v>0.40611111111111109</v>
      </c>
      <c r="S1758" s="145">
        <f t="shared" si="138"/>
        <v>0.32027777777777777</v>
      </c>
      <c r="T1758" s="172" t="str">
        <f t="shared" si="139"/>
        <v>Lower Valued</v>
      </c>
    </row>
    <row r="1759" spans="1:20">
      <c r="A1759" s="35">
        <v>44181.692800925928</v>
      </c>
      <c r="B1759" s="36" t="s">
        <v>786</v>
      </c>
      <c r="C1759" s="37" t="s">
        <v>494</v>
      </c>
      <c r="D1759" s="37" t="s">
        <v>154</v>
      </c>
      <c r="E1759" s="37" t="s">
        <v>155</v>
      </c>
      <c r="F1759" s="37" t="s">
        <v>52</v>
      </c>
      <c r="G1759" s="37" t="s">
        <v>53</v>
      </c>
      <c r="H1759" s="37" t="s">
        <v>262</v>
      </c>
      <c r="I1759" s="38">
        <v>1</v>
      </c>
      <c r="J1759" s="38">
        <v>2200</v>
      </c>
      <c r="K1759" s="37" t="s">
        <v>42</v>
      </c>
      <c r="L1759" s="36" t="s">
        <v>780</v>
      </c>
      <c r="M1759" s="35">
        <v>44182.503275462965</v>
      </c>
      <c r="N1759" s="37" t="s">
        <v>295</v>
      </c>
      <c r="O1759" s="37" t="s">
        <v>147</v>
      </c>
      <c r="P1759" s="145">
        <f t="shared" si="136"/>
        <v>0.81047453703649808</v>
      </c>
      <c r="Q1759" s="34">
        <f t="shared" si="135"/>
        <v>2200</v>
      </c>
      <c r="R1759" s="145">
        <f t="shared" si="137"/>
        <v>0.6928009259259259</v>
      </c>
      <c r="S1759" s="145">
        <f t="shared" si="138"/>
        <v>0.50327546296296299</v>
      </c>
      <c r="T1759" s="172" t="str">
        <f t="shared" si="139"/>
        <v>Lower Valued</v>
      </c>
    </row>
    <row r="1760" spans="1:20">
      <c r="A1760" s="35">
        <v>44181.692800925928</v>
      </c>
      <c r="B1760" s="36" t="s">
        <v>786</v>
      </c>
      <c r="C1760" s="37" t="s">
        <v>494</v>
      </c>
      <c r="D1760" s="37" t="s">
        <v>154</v>
      </c>
      <c r="E1760" s="37" t="s">
        <v>292</v>
      </c>
      <c r="F1760" s="37" t="s">
        <v>52</v>
      </c>
      <c r="G1760" s="37" t="s">
        <v>53</v>
      </c>
      <c r="H1760" s="37" t="s">
        <v>361</v>
      </c>
      <c r="I1760" s="38">
        <v>2</v>
      </c>
      <c r="J1760" s="38">
        <v>2250</v>
      </c>
      <c r="K1760" s="37" t="s">
        <v>42</v>
      </c>
      <c r="L1760" s="36" t="s">
        <v>780</v>
      </c>
      <c r="M1760" s="35">
        <v>44182.503275462965</v>
      </c>
      <c r="N1760" s="37" t="s">
        <v>295</v>
      </c>
      <c r="O1760" s="37" t="s">
        <v>147</v>
      </c>
      <c r="P1760" s="145">
        <f t="shared" si="136"/>
        <v>0.81047453703649808</v>
      </c>
      <c r="Q1760" s="34">
        <f t="shared" si="135"/>
        <v>4500</v>
      </c>
      <c r="R1760" s="145">
        <f t="shared" si="137"/>
        <v>0.6928009259259259</v>
      </c>
      <c r="S1760" s="145">
        <f t="shared" si="138"/>
        <v>0.50327546296296299</v>
      </c>
      <c r="T1760" s="172" t="str">
        <f t="shared" si="139"/>
        <v>Lower Valued</v>
      </c>
    </row>
    <row r="1761" spans="1:20">
      <c r="A1761" s="35">
        <v>44181.692800925928</v>
      </c>
      <c r="B1761" s="36" t="s">
        <v>786</v>
      </c>
      <c r="C1761" s="37" t="s">
        <v>494</v>
      </c>
      <c r="D1761" s="37" t="s">
        <v>154</v>
      </c>
      <c r="E1761" s="37" t="s">
        <v>297</v>
      </c>
      <c r="F1761" s="37" t="s">
        <v>52</v>
      </c>
      <c r="G1761" s="37" t="s">
        <v>56</v>
      </c>
      <c r="H1761" s="37" t="s">
        <v>362</v>
      </c>
      <c r="I1761" s="38">
        <v>1</v>
      </c>
      <c r="J1761" s="38">
        <v>2400</v>
      </c>
      <c r="K1761" s="37" t="s">
        <v>42</v>
      </c>
      <c r="L1761" s="36" t="s">
        <v>780</v>
      </c>
      <c r="M1761" s="35">
        <v>44182.503275462965</v>
      </c>
      <c r="N1761" s="37" t="s">
        <v>295</v>
      </c>
      <c r="O1761" s="37" t="s">
        <v>147</v>
      </c>
      <c r="P1761" s="145">
        <f t="shared" si="136"/>
        <v>0.81047453703649808</v>
      </c>
      <c r="Q1761" s="34">
        <f t="shared" si="135"/>
        <v>2400</v>
      </c>
      <c r="R1761" s="145">
        <f t="shared" si="137"/>
        <v>0.6928009259259259</v>
      </c>
      <c r="S1761" s="145">
        <f t="shared" si="138"/>
        <v>0.50327546296296299</v>
      </c>
      <c r="T1761" s="172" t="str">
        <f t="shared" si="139"/>
        <v>Lower Valued</v>
      </c>
    </row>
    <row r="1762" spans="1:20">
      <c r="A1762" s="35">
        <v>44181.692800925928</v>
      </c>
      <c r="B1762" s="36" t="s">
        <v>786</v>
      </c>
      <c r="C1762" s="37" t="s">
        <v>494</v>
      </c>
      <c r="D1762" s="37" t="s">
        <v>154</v>
      </c>
      <c r="E1762" s="37" t="s">
        <v>292</v>
      </c>
      <c r="F1762" s="37" t="s">
        <v>52</v>
      </c>
      <c r="G1762" s="37" t="s">
        <v>53</v>
      </c>
      <c r="H1762" s="37" t="s">
        <v>293</v>
      </c>
      <c r="I1762" s="38">
        <v>2</v>
      </c>
      <c r="J1762" s="38">
        <v>2450</v>
      </c>
      <c r="K1762" s="37" t="s">
        <v>42</v>
      </c>
      <c r="L1762" s="36" t="s">
        <v>780</v>
      </c>
      <c r="M1762" s="35">
        <v>44182.503275462965</v>
      </c>
      <c r="N1762" s="37" t="s">
        <v>295</v>
      </c>
      <c r="O1762" s="37" t="s">
        <v>147</v>
      </c>
      <c r="P1762" s="145">
        <f t="shared" si="136"/>
        <v>0.81047453703649808</v>
      </c>
      <c r="Q1762" s="34">
        <f t="shared" si="135"/>
        <v>4900</v>
      </c>
      <c r="R1762" s="145">
        <f t="shared" si="137"/>
        <v>0.6928009259259259</v>
      </c>
      <c r="S1762" s="145">
        <f t="shared" si="138"/>
        <v>0.50327546296296299</v>
      </c>
      <c r="T1762" s="172" t="str">
        <f t="shared" si="139"/>
        <v>Lower Valued</v>
      </c>
    </row>
    <row r="1763" spans="1:20">
      <c r="A1763" s="35">
        <v>44181.523090277777</v>
      </c>
      <c r="B1763" s="36" t="s">
        <v>1010</v>
      </c>
      <c r="C1763" s="37" t="s">
        <v>1011</v>
      </c>
      <c r="D1763" s="37" t="s">
        <v>193</v>
      </c>
      <c r="E1763" s="37" t="s">
        <v>194</v>
      </c>
      <c r="F1763" s="37" t="s">
        <v>52</v>
      </c>
      <c r="G1763" s="37" t="s">
        <v>53</v>
      </c>
      <c r="H1763" s="37" t="s">
        <v>305</v>
      </c>
      <c r="I1763" s="38">
        <v>1</v>
      </c>
      <c r="J1763" s="38">
        <v>2350</v>
      </c>
      <c r="K1763" s="37" t="s">
        <v>42</v>
      </c>
      <c r="L1763" s="36" t="s">
        <v>1012</v>
      </c>
      <c r="M1763" s="35">
        <v>44182.505266203705</v>
      </c>
      <c r="N1763" s="37" t="s">
        <v>146</v>
      </c>
      <c r="O1763" s="37" t="s">
        <v>54</v>
      </c>
      <c r="P1763" s="145">
        <f t="shared" si="136"/>
        <v>0.98217592592845904</v>
      </c>
      <c r="Q1763" s="34">
        <f t="shared" si="135"/>
        <v>2350</v>
      </c>
      <c r="R1763" s="145">
        <f t="shared" si="137"/>
        <v>0.52309027777777783</v>
      </c>
      <c r="S1763" s="145">
        <f t="shared" si="138"/>
        <v>0.50526620370370368</v>
      </c>
      <c r="T1763" s="172" t="str">
        <f t="shared" si="139"/>
        <v>Lower Valued</v>
      </c>
    </row>
    <row r="1764" spans="1:20">
      <c r="A1764" s="35">
        <v>44180.950844907406</v>
      </c>
      <c r="B1764" s="36" t="s">
        <v>415</v>
      </c>
      <c r="C1764" s="37" t="s">
        <v>413</v>
      </c>
      <c r="D1764" s="37" t="s">
        <v>193</v>
      </c>
      <c r="E1764" s="37" t="s">
        <v>194</v>
      </c>
      <c r="F1764" s="37" t="s">
        <v>52</v>
      </c>
      <c r="G1764" s="37" t="s">
        <v>53</v>
      </c>
      <c r="H1764" s="37" t="s">
        <v>349</v>
      </c>
      <c r="I1764" s="38">
        <v>5</v>
      </c>
      <c r="J1764" s="38">
        <v>2250</v>
      </c>
      <c r="K1764" s="37" t="s">
        <v>42</v>
      </c>
      <c r="L1764" s="36" t="s">
        <v>414</v>
      </c>
      <c r="M1764" s="35">
        <v>44182.507013888891</v>
      </c>
      <c r="N1764" s="37" t="s">
        <v>295</v>
      </c>
      <c r="O1764" s="37" t="s">
        <v>54</v>
      </c>
      <c r="P1764" s="145">
        <f t="shared" si="136"/>
        <v>1.5561689814858255</v>
      </c>
      <c r="Q1764" s="34">
        <f t="shared" si="135"/>
        <v>11250</v>
      </c>
      <c r="R1764" s="145">
        <f t="shared" si="137"/>
        <v>0.95084490740740746</v>
      </c>
      <c r="S1764" s="145">
        <f t="shared" si="138"/>
        <v>0.50701388888888888</v>
      </c>
      <c r="T1764" s="172" t="str">
        <f t="shared" si="139"/>
        <v>High Valued</v>
      </c>
    </row>
    <row r="1765" spans="1:20">
      <c r="A1765" s="35">
        <v>44180.950844907406</v>
      </c>
      <c r="B1765" s="36" t="s">
        <v>415</v>
      </c>
      <c r="C1765" s="37" t="s">
        <v>413</v>
      </c>
      <c r="D1765" s="37" t="s">
        <v>193</v>
      </c>
      <c r="E1765" s="37" t="s">
        <v>194</v>
      </c>
      <c r="F1765" s="37" t="s">
        <v>52</v>
      </c>
      <c r="G1765" s="37" t="s">
        <v>53</v>
      </c>
      <c r="H1765" s="37" t="s">
        <v>217</v>
      </c>
      <c r="I1765" s="38">
        <v>3</v>
      </c>
      <c r="J1765" s="38">
        <v>2150</v>
      </c>
      <c r="K1765" s="37" t="s">
        <v>42</v>
      </c>
      <c r="L1765" s="36" t="s">
        <v>414</v>
      </c>
      <c r="M1765" s="35">
        <v>44182.507013888891</v>
      </c>
      <c r="N1765" s="37" t="s">
        <v>295</v>
      </c>
      <c r="O1765" s="37" t="s">
        <v>54</v>
      </c>
      <c r="P1765" s="145">
        <f t="shared" si="136"/>
        <v>1.5561689814858255</v>
      </c>
      <c r="Q1765" s="34">
        <f t="shared" si="135"/>
        <v>6450</v>
      </c>
      <c r="R1765" s="145">
        <f t="shared" si="137"/>
        <v>0.95084490740740746</v>
      </c>
      <c r="S1765" s="145">
        <f t="shared" si="138"/>
        <v>0.50701388888888888</v>
      </c>
      <c r="T1765" s="172" t="str">
        <f t="shared" si="139"/>
        <v>Lower Valued</v>
      </c>
    </row>
    <row r="1766" spans="1:20">
      <c r="A1766" s="35">
        <v>44180.950844907406</v>
      </c>
      <c r="B1766" s="36" t="s">
        <v>415</v>
      </c>
      <c r="C1766" s="37" t="s">
        <v>413</v>
      </c>
      <c r="D1766" s="37" t="s">
        <v>193</v>
      </c>
      <c r="E1766" s="37" t="s">
        <v>194</v>
      </c>
      <c r="F1766" s="37" t="s">
        <v>52</v>
      </c>
      <c r="G1766" s="37" t="s">
        <v>53</v>
      </c>
      <c r="H1766" s="37" t="s">
        <v>195</v>
      </c>
      <c r="I1766" s="38">
        <v>3</v>
      </c>
      <c r="J1766" s="38">
        <v>2150</v>
      </c>
      <c r="K1766" s="37" t="s">
        <v>42</v>
      </c>
      <c r="L1766" s="36" t="s">
        <v>414</v>
      </c>
      <c r="M1766" s="35">
        <v>44182.507013888891</v>
      </c>
      <c r="N1766" s="37" t="s">
        <v>295</v>
      </c>
      <c r="O1766" s="37" t="s">
        <v>54</v>
      </c>
      <c r="P1766" s="145">
        <f t="shared" si="136"/>
        <v>1.5561689814858255</v>
      </c>
      <c r="Q1766" s="34">
        <f t="shared" si="135"/>
        <v>6450</v>
      </c>
      <c r="R1766" s="145">
        <f t="shared" si="137"/>
        <v>0.95084490740740746</v>
      </c>
      <c r="S1766" s="145">
        <f t="shared" si="138"/>
        <v>0.50701388888888888</v>
      </c>
      <c r="T1766" s="172" t="str">
        <f t="shared" si="139"/>
        <v>Lower Valued</v>
      </c>
    </row>
    <row r="1767" spans="1:20">
      <c r="A1767" s="35">
        <v>44180.950844907406</v>
      </c>
      <c r="B1767" s="36" t="s">
        <v>415</v>
      </c>
      <c r="C1767" s="37" t="s">
        <v>413</v>
      </c>
      <c r="D1767" s="37" t="s">
        <v>193</v>
      </c>
      <c r="E1767" s="37" t="s">
        <v>194</v>
      </c>
      <c r="F1767" s="37" t="s">
        <v>52</v>
      </c>
      <c r="G1767" s="37" t="s">
        <v>53</v>
      </c>
      <c r="H1767" s="37" t="s">
        <v>305</v>
      </c>
      <c r="I1767" s="38">
        <v>1</v>
      </c>
      <c r="J1767" s="38">
        <v>2350</v>
      </c>
      <c r="K1767" s="37" t="s">
        <v>42</v>
      </c>
      <c r="L1767" s="36" t="s">
        <v>414</v>
      </c>
      <c r="M1767" s="35">
        <v>44182.507013888891</v>
      </c>
      <c r="N1767" s="37" t="s">
        <v>295</v>
      </c>
      <c r="O1767" s="37" t="s">
        <v>54</v>
      </c>
      <c r="P1767" s="145">
        <f t="shared" si="136"/>
        <v>1.5561689814858255</v>
      </c>
      <c r="Q1767" s="34">
        <f t="shared" si="135"/>
        <v>2350</v>
      </c>
      <c r="R1767" s="145">
        <f t="shared" si="137"/>
        <v>0.95084490740740746</v>
      </c>
      <c r="S1767" s="145">
        <f t="shared" si="138"/>
        <v>0.50701388888888888</v>
      </c>
      <c r="T1767" s="172" t="str">
        <f t="shared" si="139"/>
        <v>Lower Valued</v>
      </c>
    </row>
    <row r="1768" spans="1:20">
      <c r="A1768" s="35">
        <v>44180.950844907406</v>
      </c>
      <c r="B1768" s="36" t="s">
        <v>415</v>
      </c>
      <c r="C1768" s="37" t="s">
        <v>413</v>
      </c>
      <c r="D1768" s="37" t="s">
        <v>193</v>
      </c>
      <c r="E1768" s="37" t="s">
        <v>194</v>
      </c>
      <c r="F1768" s="37" t="s">
        <v>52</v>
      </c>
      <c r="G1768" s="37" t="s">
        <v>53</v>
      </c>
      <c r="H1768" s="37" t="s">
        <v>316</v>
      </c>
      <c r="I1768" s="38">
        <v>1</v>
      </c>
      <c r="J1768" s="38">
        <v>2350</v>
      </c>
      <c r="K1768" s="37" t="s">
        <v>42</v>
      </c>
      <c r="L1768" s="36" t="s">
        <v>414</v>
      </c>
      <c r="M1768" s="35">
        <v>44182.507013888891</v>
      </c>
      <c r="N1768" s="37" t="s">
        <v>295</v>
      </c>
      <c r="O1768" s="37" t="s">
        <v>54</v>
      </c>
      <c r="P1768" s="145">
        <f t="shared" si="136"/>
        <v>1.5561689814858255</v>
      </c>
      <c r="Q1768" s="34">
        <f t="shared" si="135"/>
        <v>2350</v>
      </c>
      <c r="R1768" s="145">
        <f t="shared" si="137"/>
        <v>0.95084490740740746</v>
      </c>
      <c r="S1768" s="145">
        <f t="shared" si="138"/>
        <v>0.50701388888888888</v>
      </c>
      <c r="T1768" s="172" t="str">
        <f t="shared" si="139"/>
        <v>Lower Valued</v>
      </c>
    </row>
    <row r="1769" spans="1:20">
      <c r="A1769" s="35">
        <v>44180.950844907406</v>
      </c>
      <c r="B1769" s="36" t="s">
        <v>415</v>
      </c>
      <c r="C1769" s="37" t="s">
        <v>413</v>
      </c>
      <c r="D1769" s="37" t="s">
        <v>55</v>
      </c>
      <c r="E1769" s="37" t="s">
        <v>249</v>
      </c>
      <c r="F1769" s="37" t="s">
        <v>52</v>
      </c>
      <c r="G1769" s="37" t="s">
        <v>56</v>
      </c>
      <c r="H1769" s="37" t="s">
        <v>250</v>
      </c>
      <c r="I1769" s="38">
        <v>5</v>
      </c>
      <c r="J1769" s="38">
        <v>2200</v>
      </c>
      <c r="K1769" s="37" t="s">
        <v>42</v>
      </c>
      <c r="L1769" s="36" t="s">
        <v>414</v>
      </c>
      <c r="M1769" s="35">
        <v>44182.507013888891</v>
      </c>
      <c r="N1769" s="37" t="s">
        <v>295</v>
      </c>
      <c r="O1769" s="37" t="s">
        <v>54</v>
      </c>
      <c r="P1769" s="145">
        <f t="shared" si="136"/>
        <v>1.5561689814858255</v>
      </c>
      <c r="Q1769" s="34">
        <f t="shared" si="135"/>
        <v>11000</v>
      </c>
      <c r="R1769" s="145">
        <f t="shared" si="137"/>
        <v>0.95084490740740746</v>
      </c>
      <c r="S1769" s="145">
        <f t="shared" si="138"/>
        <v>0.50701388888888888</v>
      </c>
      <c r="T1769" s="172" t="str">
        <f t="shared" si="139"/>
        <v>High Valued</v>
      </c>
    </row>
    <row r="1770" spans="1:20">
      <c r="A1770" s="35">
        <v>44181.725995370369</v>
      </c>
      <c r="B1770" s="36" t="s">
        <v>910</v>
      </c>
      <c r="C1770" s="37" t="s">
        <v>911</v>
      </c>
      <c r="D1770" s="37" t="s">
        <v>60</v>
      </c>
      <c r="E1770" s="37" t="s">
        <v>73</v>
      </c>
      <c r="F1770" s="37" t="s">
        <v>52</v>
      </c>
      <c r="G1770" s="37" t="s">
        <v>56</v>
      </c>
      <c r="H1770" s="37" t="s">
        <v>74</v>
      </c>
      <c r="I1770" s="38">
        <v>5</v>
      </c>
      <c r="J1770" s="38">
        <v>3550</v>
      </c>
      <c r="K1770" s="37" t="s">
        <v>42</v>
      </c>
      <c r="L1770" s="36" t="s">
        <v>908</v>
      </c>
      <c r="M1770" s="35">
        <v>44182.58090277778</v>
      </c>
      <c r="N1770" s="37" t="s">
        <v>295</v>
      </c>
      <c r="O1770" s="37" t="s">
        <v>147</v>
      </c>
      <c r="P1770" s="145">
        <f t="shared" si="136"/>
        <v>0.85490740741079208</v>
      </c>
      <c r="Q1770" s="34">
        <f t="shared" si="135"/>
        <v>17750</v>
      </c>
      <c r="R1770" s="145">
        <f t="shared" si="137"/>
        <v>0.72599537037037043</v>
      </c>
      <c r="S1770" s="145">
        <f t="shared" si="138"/>
        <v>0.58090277777777777</v>
      </c>
      <c r="T1770" s="172" t="str">
        <f t="shared" si="139"/>
        <v>High Valued</v>
      </c>
    </row>
    <row r="1771" spans="1:20">
      <c r="A1771" s="35">
        <v>44181.725995370369</v>
      </c>
      <c r="B1771" s="36" t="s">
        <v>910</v>
      </c>
      <c r="C1771" s="37" t="s">
        <v>911</v>
      </c>
      <c r="D1771" s="37" t="s">
        <v>193</v>
      </c>
      <c r="E1771" s="37" t="s">
        <v>194</v>
      </c>
      <c r="F1771" s="37" t="s">
        <v>52</v>
      </c>
      <c r="G1771" s="37" t="s">
        <v>53</v>
      </c>
      <c r="H1771" s="37" t="s">
        <v>305</v>
      </c>
      <c r="I1771" s="38">
        <v>4</v>
      </c>
      <c r="J1771" s="38">
        <v>2350</v>
      </c>
      <c r="K1771" s="37" t="s">
        <v>42</v>
      </c>
      <c r="L1771" s="36" t="s">
        <v>908</v>
      </c>
      <c r="M1771" s="35">
        <v>44182.58090277778</v>
      </c>
      <c r="N1771" s="37" t="s">
        <v>295</v>
      </c>
      <c r="O1771" s="37" t="s">
        <v>147</v>
      </c>
      <c r="P1771" s="145">
        <f t="shared" si="136"/>
        <v>0.85490740741079208</v>
      </c>
      <c r="Q1771" s="34">
        <f t="shared" si="135"/>
        <v>9400</v>
      </c>
      <c r="R1771" s="145">
        <f t="shared" si="137"/>
        <v>0.72599537037037043</v>
      </c>
      <c r="S1771" s="145">
        <f t="shared" si="138"/>
        <v>0.58090277777777777</v>
      </c>
      <c r="T1771" s="172" t="str">
        <f t="shared" si="139"/>
        <v>Lower Valued</v>
      </c>
    </row>
    <row r="1772" spans="1:20">
      <c r="A1772" s="35">
        <v>44181.683171296296</v>
      </c>
      <c r="B1772" s="36" t="s">
        <v>1050</v>
      </c>
      <c r="C1772" s="37" t="s">
        <v>658</v>
      </c>
      <c r="D1772" s="37" t="s">
        <v>60</v>
      </c>
      <c r="E1772" s="37" t="s">
        <v>73</v>
      </c>
      <c r="F1772" s="37" t="s">
        <v>52</v>
      </c>
      <c r="G1772" s="37" t="s">
        <v>56</v>
      </c>
      <c r="H1772" s="37" t="s">
        <v>74</v>
      </c>
      <c r="I1772" s="38">
        <v>1</v>
      </c>
      <c r="J1772" s="38">
        <v>3550</v>
      </c>
      <c r="K1772" s="37" t="s">
        <v>42</v>
      </c>
      <c r="L1772" s="36" t="s">
        <v>1046</v>
      </c>
      <c r="M1772" s="35">
        <v>44182.62228009259</v>
      </c>
      <c r="N1772" s="37" t="s">
        <v>146</v>
      </c>
      <c r="O1772" s="37" t="s">
        <v>147</v>
      </c>
      <c r="P1772" s="145">
        <f t="shared" si="136"/>
        <v>0.93910879629402189</v>
      </c>
      <c r="Q1772" s="34">
        <f t="shared" si="135"/>
        <v>3550</v>
      </c>
      <c r="R1772" s="145">
        <f t="shared" si="137"/>
        <v>0.68317129629629625</v>
      </c>
      <c r="S1772" s="145">
        <f t="shared" si="138"/>
        <v>0.62228009259259254</v>
      </c>
      <c r="T1772" s="172" t="str">
        <f t="shared" si="139"/>
        <v>Lower Valued</v>
      </c>
    </row>
    <row r="1773" spans="1:20">
      <c r="A1773" s="35">
        <v>44181.683171296296</v>
      </c>
      <c r="B1773" s="36" t="s">
        <v>1050</v>
      </c>
      <c r="C1773" s="37" t="s">
        <v>658</v>
      </c>
      <c r="D1773" s="37" t="s">
        <v>193</v>
      </c>
      <c r="E1773" s="37" t="s">
        <v>194</v>
      </c>
      <c r="F1773" s="37" t="s">
        <v>52</v>
      </c>
      <c r="G1773" s="37" t="s">
        <v>53</v>
      </c>
      <c r="H1773" s="37" t="s">
        <v>197</v>
      </c>
      <c r="I1773" s="38">
        <v>4</v>
      </c>
      <c r="J1773" s="38">
        <v>2250</v>
      </c>
      <c r="K1773" s="37" t="s">
        <v>42</v>
      </c>
      <c r="L1773" s="36" t="s">
        <v>1046</v>
      </c>
      <c r="M1773" s="35">
        <v>44182.62228009259</v>
      </c>
      <c r="N1773" s="37" t="s">
        <v>146</v>
      </c>
      <c r="O1773" s="37" t="s">
        <v>147</v>
      </c>
      <c r="P1773" s="145">
        <f t="shared" si="136"/>
        <v>0.93910879629402189</v>
      </c>
      <c r="Q1773" s="34">
        <f t="shared" si="135"/>
        <v>9000</v>
      </c>
      <c r="R1773" s="145">
        <f t="shared" si="137"/>
        <v>0.68317129629629625</v>
      </c>
      <c r="S1773" s="145">
        <f t="shared" si="138"/>
        <v>0.62228009259259254</v>
      </c>
      <c r="T1773" s="172" t="str">
        <f t="shared" si="139"/>
        <v>Lower Valued</v>
      </c>
    </row>
    <row r="1774" spans="1:20">
      <c r="A1774" s="35">
        <v>44181.683171296296</v>
      </c>
      <c r="B1774" s="36" t="s">
        <v>1050</v>
      </c>
      <c r="C1774" s="37" t="s">
        <v>658</v>
      </c>
      <c r="D1774" s="37" t="s">
        <v>55</v>
      </c>
      <c r="E1774" s="37" t="s">
        <v>249</v>
      </c>
      <c r="F1774" s="37" t="s">
        <v>52</v>
      </c>
      <c r="G1774" s="37" t="s">
        <v>56</v>
      </c>
      <c r="H1774" s="37" t="s">
        <v>317</v>
      </c>
      <c r="I1774" s="38">
        <v>4</v>
      </c>
      <c r="J1774" s="38">
        <v>2300</v>
      </c>
      <c r="K1774" s="37" t="s">
        <v>42</v>
      </c>
      <c r="L1774" s="36" t="s">
        <v>1046</v>
      </c>
      <c r="M1774" s="35">
        <v>44182.62228009259</v>
      </c>
      <c r="N1774" s="37" t="s">
        <v>146</v>
      </c>
      <c r="O1774" s="37" t="s">
        <v>147</v>
      </c>
      <c r="P1774" s="145">
        <f t="shared" si="136"/>
        <v>0.93910879629402189</v>
      </c>
      <c r="Q1774" s="34">
        <f t="shared" si="135"/>
        <v>9200</v>
      </c>
      <c r="R1774" s="145">
        <f t="shared" si="137"/>
        <v>0.68317129629629625</v>
      </c>
      <c r="S1774" s="145">
        <f t="shared" si="138"/>
        <v>0.62228009259259254</v>
      </c>
      <c r="T1774" s="172" t="str">
        <f t="shared" si="139"/>
        <v>Lower Valued</v>
      </c>
    </row>
    <row r="1775" spans="1:20">
      <c r="A1775" s="35">
        <v>44181.683171296296</v>
      </c>
      <c r="B1775" s="36" t="s">
        <v>1050</v>
      </c>
      <c r="C1775" s="37" t="s">
        <v>658</v>
      </c>
      <c r="D1775" s="37" t="s">
        <v>55</v>
      </c>
      <c r="E1775" s="37" t="s">
        <v>249</v>
      </c>
      <c r="F1775" s="37" t="s">
        <v>52</v>
      </c>
      <c r="G1775" s="37" t="s">
        <v>56</v>
      </c>
      <c r="H1775" s="37" t="s">
        <v>250</v>
      </c>
      <c r="I1775" s="38">
        <v>4</v>
      </c>
      <c r="J1775" s="38">
        <v>2200</v>
      </c>
      <c r="K1775" s="37" t="s">
        <v>42</v>
      </c>
      <c r="L1775" s="36" t="s">
        <v>1046</v>
      </c>
      <c r="M1775" s="35">
        <v>44182.62228009259</v>
      </c>
      <c r="N1775" s="37" t="s">
        <v>146</v>
      </c>
      <c r="O1775" s="37" t="s">
        <v>147</v>
      </c>
      <c r="P1775" s="145">
        <f t="shared" si="136"/>
        <v>0.93910879629402189</v>
      </c>
      <c r="Q1775" s="34">
        <f t="shared" si="135"/>
        <v>8800</v>
      </c>
      <c r="R1775" s="145">
        <f t="shared" si="137"/>
        <v>0.68317129629629625</v>
      </c>
      <c r="S1775" s="145">
        <f t="shared" si="138"/>
        <v>0.62228009259259254</v>
      </c>
      <c r="T1775" s="172" t="str">
        <f t="shared" si="139"/>
        <v>Lower Valued</v>
      </c>
    </row>
    <row r="1776" spans="1:20">
      <c r="A1776" s="35">
        <v>44181.645925925928</v>
      </c>
      <c r="B1776" s="36" t="s">
        <v>1049</v>
      </c>
      <c r="C1776" s="37" t="s">
        <v>566</v>
      </c>
      <c r="D1776" s="37" t="s">
        <v>193</v>
      </c>
      <c r="E1776" s="37" t="s">
        <v>194</v>
      </c>
      <c r="F1776" s="37" t="s">
        <v>52</v>
      </c>
      <c r="G1776" s="37" t="s">
        <v>53</v>
      </c>
      <c r="H1776" s="37" t="s">
        <v>195</v>
      </c>
      <c r="I1776" s="38">
        <v>2</v>
      </c>
      <c r="J1776" s="38">
        <v>2150</v>
      </c>
      <c r="K1776" s="37" t="s">
        <v>42</v>
      </c>
      <c r="L1776" s="36" t="s">
        <v>1046</v>
      </c>
      <c r="M1776" s="35">
        <v>44182.726898148147</v>
      </c>
      <c r="N1776" s="37" t="s">
        <v>146</v>
      </c>
      <c r="O1776" s="37" t="s">
        <v>147</v>
      </c>
      <c r="P1776" s="145">
        <f t="shared" si="136"/>
        <v>1.0809722222184064</v>
      </c>
      <c r="Q1776" s="34">
        <f t="shared" si="135"/>
        <v>4300</v>
      </c>
      <c r="R1776" s="145">
        <f t="shared" si="137"/>
        <v>0.6459259259259259</v>
      </c>
      <c r="S1776" s="145">
        <f t="shared" si="138"/>
        <v>0.72689814814814813</v>
      </c>
      <c r="T1776" s="172" t="str">
        <f t="shared" si="139"/>
        <v>Lower Valued</v>
      </c>
    </row>
    <row r="1777" spans="1:20">
      <c r="A1777" s="35">
        <v>44179.395983796298</v>
      </c>
      <c r="B1777" s="36" t="s">
        <v>804</v>
      </c>
      <c r="C1777" s="37" t="s">
        <v>390</v>
      </c>
      <c r="D1777" s="37" t="s">
        <v>60</v>
      </c>
      <c r="E1777" s="37" t="s">
        <v>73</v>
      </c>
      <c r="F1777" s="37" t="s">
        <v>52</v>
      </c>
      <c r="G1777" s="37" t="s">
        <v>56</v>
      </c>
      <c r="H1777" s="37" t="s">
        <v>74</v>
      </c>
      <c r="I1777" s="38">
        <v>2</v>
      </c>
      <c r="J1777" s="38">
        <v>3550</v>
      </c>
      <c r="K1777" s="37" t="s">
        <v>42</v>
      </c>
      <c r="L1777" s="36" t="s">
        <v>795</v>
      </c>
      <c r="M1777" s="35">
        <v>44182.776909722219</v>
      </c>
      <c r="N1777" s="37" t="s">
        <v>146</v>
      </c>
      <c r="O1777" s="37" t="s">
        <v>147</v>
      </c>
      <c r="P1777" s="145">
        <f t="shared" si="136"/>
        <v>3.3809259259214741</v>
      </c>
      <c r="Q1777" s="34">
        <f t="shared" si="135"/>
        <v>7100</v>
      </c>
      <c r="R1777" s="145">
        <f t="shared" si="137"/>
        <v>0.39598379629629626</v>
      </c>
      <c r="S1777" s="145">
        <f t="shared" si="138"/>
        <v>0.77690972222222221</v>
      </c>
      <c r="T1777" s="172" t="str">
        <f t="shared" si="139"/>
        <v>Lower Valued</v>
      </c>
    </row>
    <row r="1778" spans="1:20">
      <c r="A1778" s="35">
        <v>44180.3983912037</v>
      </c>
      <c r="B1778" s="36" t="s">
        <v>806</v>
      </c>
      <c r="C1778" s="37" t="s">
        <v>390</v>
      </c>
      <c r="D1778" s="37" t="s">
        <v>455</v>
      </c>
      <c r="E1778" s="37" t="s">
        <v>456</v>
      </c>
      <c r="F1778" s="37" t="s">
        <v>52</v>
      </c>
      <c r="G1778" s="37" t="s">
        <v>457</v>
      </c>
      <c r="H1778" s="37" t="s">
        <v>458</v>
      </c>
      <c r="I1778" s="38">
        <v>2</v>
      </c>
      <c r="J1778" s="38">
        <v>1900</v>
      </c>
      <c r="K1778" s="37" t="s">
        <v>42</v>
      </c>
      <c r="L1778" s="36" t="s">
        <v>795</v>
      </c>
      <c r="M1778" s="35">
        <v>44182.776909722219</v>
      </c>
      <c r="N1778" s="37" t="s">
        <v>146</v>
      </c>
      <c r="O1778" s="37" t="s">
        <v>147</v>
      </c>
      <c r="P1778" s="145">
        <f t="shared" si="136"/>
        <v>2.3785185185188311</v>
      </c>
      <c r="Q1778" s="34">
        <f t="shared" si="135"/>
        <v>3800</v>
      </c>
      <c r="R1778" s="145">
        <f t="shared" si="137"/>
        <v>0.39839120370370368</v>
      </c>
      <c r="S1778" s="145">
        <f t="shared" si="138"/>
        <v>0.77690972222222221</v>
      </c>
      <c r="T1778" s="172" t="str">
        <f t="shared" si="139"/>
        <v>Lower Valued</v>
      </c>
    </row>
    <row r="1779" spans="1:20">
      <c r="A1779" s="35">
        <v>44182.673206018517</v>
      </c>
      <c r="B1779" s="36" t="s">
        <v>1164</v>
      </c>
      <c r="C1779" s="37" t="s">
        <v>1165</v>
      </c>
      <c r="D1779" s="37" t="s">
        <v>148</v>
      </c>
      <c r="E1779" s="37" t="s">
        <v>149</v>
      </c>
      <c r="F1779" s="37" t="s">
        <v>52</v>
      </c>
      <c r="G1779" s="37" t="s">
        <v>56</v>
      </c>
      <c r="H1779" s="37" t="s">
        <v>150</v>
      </c>
      <c r="I1779" s="38">
        <v>1</v>
      </c>
      <c r="J1779" s="38">
        <v>4150</v>
      </c>
      <c r="K1779" s="37" t="s">
        <v>42</v>
      </c>
      <c r="L1779" s="36" t="s">
        <v>1166</v>
      </c>
      <c r="M1779" s="35">
        <v>44183.357395833336</v>
      </c>
      <c r="N1779" s="37" t="s">
        <v>431</v>
      </c>
      <c r="O1779" s="37" t="s">
        <v>147</v>
      </c>
      <c r="P1779" s="145">
        <f t="shared" si="136"/>
        <v>0.68418981481954688</v>
      </c>
      <c r="Q1779" s="34">
        <f t="shared" si="135"/>
        <v>4150</v>
      </c>
      <c r="R1779" s="145">
        <f t="shared" si="137"/>
        <v>0.67320601851851858</v>
      </c>
      <c r="S1779" s="145">
        <f t="shared" si="138"/>
        <v>0.35739583333333336</v>
      </c>
      <c r="T1779" s="172" t="str">
        <f t="shared" si="139"/>
        <v>Lower Valued</v>
      </c>
    </row>
    <row r="1780" spans="1:20">
      <c r="A1780" s="35">
        <v>44182.673217592594</v>
      </c>
      <c r="B1780" s="36" t="s">
        <v>1164</v>
      </c>
      <c r="C1780" s="37" t="s">
        <v>1165</v>
      </c>
      <c r="D1780" s="37" t="s">
        <v>193</v>
      </c>
      <c r="E1780" s="37" t="s">
        <v>194</v>
      </c>
      <c r="F1780" s="37" t="s">
        <v>52</v>
      </c>
      <c r="G1780" s="37" t="s">
        <v>53</v>
      </c>
      <c r="H1780" s="37" t="s">
        <v>197</v>
      </c>
      <c r="I1780" s="38">
        <v>1</v>
      </c>
      <c r="J1780" s="38">
        <v>2250</v>
      </c>
      <c r="K1780" s="37" t="s">
        <v>42</v>
      </c>
      <c r="L1780" s="36" t="s">
        <v>1166</v>
      </c>
      <c r="M1780" s="35">
        <v>44183.357395833336</v>
      </c>
      <c r="N1780" s="37" t="s">
        <v>431</v>
      </c>
      <c r="O1780" s="37" t="s">
        <v>147</v>
      </c>
      <c r="P1780" s="145">
        <f t="shared" si="136"/>
        <v>0.68417824074276723</v>
      </c>
      <c r="Q1780" s="34">
        <f t="shared" si="135"/>
        <v>2250</v>
      </c>
      <c r="R1780" s="145">
        <f t="shared" si="137"/>
        <v>0.67321759259259262</v>
      </c>
      <c r="S1780" s="145">
        <f t="shared" si="138"/>
        <v>0.35739583333333336</v>
      </c>
      <c r="T1780" s="172" t="str">
        <f t="shared" si="139"/>
        <v>Lower Valued</v>
      </c>
    </row>
    <row r="1781" spans="1:20">
      <c r="A1781" s="35">
        <v>44182.673217592594</v>
      </c>
      <c r="B1781" s="36" t="s">
        <v>1164</v>
      </c>
      <c r="C1781" s="37" t="s">
        <v>1165</v>
      </c>
      <c r="D1781" s="37" t="s">
        <v>193</v>
      </c>
      <c r="E1781" s="37" t="s">
        <v>194</v>
      </c>
      <c r="F1781" s="37" t="s">
        <v>52</v>
      </c>
      <c r="G1781" s="37" t="s">
        <v>53</v>
      </c>
      <c r="H1781" s="37" t="s">
        <v>349</v>
      </c>
      <c r="I1781" s="38">
        <v>1</v>
      </c>
      <c r="J1781" s="38">
        <v>2250</v>
      </c>
      <c r="K1781" s="37" t="s">
        <v>42</v>
      </c>
      <c r="L1781" s="36" t="s">
        <v>1166</v>
      </c>
      <c r="M1781" s="35">
        <v>44183.357395833336</v>
      </c>
      <c r="N1781" s="37" t="s">
        <v>431</v>
      </c>
      <c r="O1781" s="37" t="s">
        <v>147</v>
      </c>
      <c r="P1781" s="145">
        <f t="shared" si="136"/>
        <v>0.68417824074276723</v>
      </c>
      <c r="Q1781" s="34">
        <f t="shared" si="135"/>
        <v>2250</v>
      </c>
      <c r="R1781" s="145">
        <f t="shared" si="137"/>
        <v>0.67321759259259262</v>
      </c>
      <c r="S1781" s="145">
        <f t="shared" si="138"/>
        <v>0.35739583333333336</v>
      </c>
      <c r="T1781" s="172" t="str">
        <f t="shared" si="139"/>
        <v>Lower Valued</v>
      </c>
    </row>
    <row r="1782" spans="1:20">
      <c r="A1782" s="35">
        <v>44182.673217592594</v>
      </c>
      <c r="B1782" s="36" t="s">
        <v>1164</v>
      </c>
      <c r="C1782" s="37" t="s">
        <v>1165</v>
      </c>
      <c r="D1782" s="37" t="s">
        <v>193</v>
      </c>
      <c r="E1782" s="37" t="s">
        <v>194</v>
      </c>
      <c r="F1782" s="37" t="s">
        <v>52</v>
      </c>
      <c r="G1782" s="37" t="s">
        <v>53</v>
      </c>
      <c r="H1782" s="37" t="s">
        <v>217</v>
      </c>
      <c r="I1782" s="38">
        <v>1</v>
      </c>
      <c r="J1782" s="38">
        <v>2150</v>
      </c>
      <c r="K1782" s="37" t="s">
        <v>42</v>
      </c>
      <c r="L1782" s="36" t="s">
        <v>1166</v>
      </c>
      <c r="M1782" s="35">
        <v>44183.357395833336</v>
      </c>
      <c r="N1782" s="37" t="s">
        <v>431</v>
      </c>
      <c r="O1782" s="37" t="s">
        <v>147</v>
      </c>
      <c r="P1782" s="145">
        <f t="shared" si="136"/>
        <v>0.68417824074276723</v>
      </c>
      <c r="Q1782" s="34">
        <f t="shared" si="135"/>
        <v>2150</v>
      </c>
      <c r="R1782" s="145">
        <f t="shared" si="137"/>
        <v>0.67321759259259262</v>
      </c>
      <c r="S1782" s="145">
        <f t="shared" si="138"/>
        <v>0.35739583333333336</v>
      </c>
      <c r="T1782" s="172" t="str">
        <f t="shared" si="139"/>
        <v>Lower Valued</v>
      </c>
    </row>
    <row r="1783" spans="1:20">
      <c r="A1783" s="35">
        <v>44182.673217592594</v>
      </c>
      <c r="B1783" s="36" t="s">
        <v>1164</v>
      </c>
      <c r="C1783" s="37" t="s">
        <v>1165</v>
      </c>
      <c r="D1783" s="37" t="s">
        <v>193</v>
      </c>
      <c r="E1783" s="37" t="s">
        <v>267</v>
      </c>
      <c r="F1783" s="37" t="s">
        <v>52</v>
      </c>
      <c r="G1783" s="37" t="s">
        <v>53</v>
      </c>
      <c r="H1783" s="37" t="s">
        <v>269</v>
      </c>
      <c r="I1783" s="38">
        <v>1</v>
      </c>
      <c r="J1783" s="38">
        <v>2240</v>
      </c>
      <c r="K1783" s="37" t="s">
        <v>42</v>
      </c>
      <c r="L1783" s="36" t="s">
        <v>1166</v>
      </c>
      <c r="M1783" s="35">
        <v>44183.357395833336</v>
      </c>
      <c r="N1783" s="37" t="s">
        <v>431</v>
      </c>
      <c r="O1783" s="37" t="s">
        <v>147</v>
      </c>
      <c r="P1783" s="145">
        <f t="shared" si="136"/>
        <v>0.68417824074276723</v>
      </c>
      <c r="Q1783" s="34">
        <f t="shared" si="135"/>
        <v>2240</v>
      </c>
      <c r="R1783" s="145">
        <f t="shared" si="137"/>
        <v>0.67321759259259262</v>
      </c>
      <c r="S1783" s="145">
        <f t="shared" si="138"/>
        <v>0.35739583333333336</v>
      </c>
      <c r="T1783" s="172" t="str">
        <f t="shared" si="139"/>
        <v>Lower Valued</v>
      </c>
    </row>
    <row r="1784" spans="1:20">
      <c r="A1784" s="35">
        <v>44182.673217592594</v>
      </c>
      <c r="B1784" s="36" t="s">
        <v>1164</v>
      </c>
      <c r="C1784" s="37" t="s">
        <v>1165</v>
      </c>
      <c r="D1784" s="37" t="s">
        <v>154</v>
      </c>
      <c r="E1784" s="37" t="s">
        <v>292</v>
      </c>
      <c r="F1784" s="37" t="s">
        <v>52</v>
      </c>
      <c r="G1784" s="37" t="s">
        <v>53</v>
      </c>
      <c r="H1784" s="37" t="s">
        <v>361</v>
      </c>
      <c r="I1784" s="38">
        <v>1</v>
      </c>
      <c r="J1784" s="38">
        <v>2250</v>
      </c>
      <c r="K1784" s="37" t="s">
        <v>42</v>
      </c>
      <c r="L1784" s="36" t="s">
        <v>1166</v>
      </c>
      <c r="M1784" s="35">
        <v>44183.357395833336</v>
      </c>
      <c r="N1784" s="37" t="s">
        <v>431</v>
      </c>
      <c r="O1784" s="37" t="s">
        <v>147</v>
      </c>
      <c r="P1784" s="145">
        <f t="shared" si="136"/>
        <v>0.68417824074276723</v>
      </c>
      <c r="Q1784" s="34">
        <f t="shared" si="135"/>
        <v>2250</v>
      </c>
      <c r="R1784" s="145">
        <f t="shared" si="137"/>
        <v>0.67321759259259262</v>
      </c>
      <c r="S1784" s="145">
        <f t="shared" si="138"/>
        <v>0.35739583333333336</v>
      </c>
      <c r="T1784" s="172" t="str">
        <f t="shared" si="139"/>
        <v>Lower Valued</v>
      </c>
    </row>
    <row r="1785" spans="1:20">
      <c r="A1785" s="35">
        <v>44182.673217592594</v>
      </c>
      <c r="B1785" s="36" t="s">
        <v>1164</v>
      </c>
      <c r="C1785" s="37" t="s">
        <v>1165</v>
      </c>
      <c r="D1785" s="37" t="s">
        <v>154</v>
      </c>
      <c r="E1785" s="37" t="s">
        <v>292</v>
      </c>
      <c r="F1785" s="37" t="s">
        <v>52</v>
      </c>
      <c r="G1785" s="37" t="s">
        <v>53</v>
      </c>
      <c r="H1785" s="37" t="s">
        <v>293</v>
      </c>
      <c r="I1785" s="38">
        <v>1</v>
      </c>
      <c r="J1785" s="38">
        <v>2450</v>
      </c>
      <c r="K1785" s="37" t="s">
        <v>42</v>
      </c>
      <c r="L1785" s="36" t="s">
        <v>1166</v>
      </c>
      <c r="M1785" s="35">
        <v>44183.357395833336</v>
      </c>
      <c r="N1785" s="37" t="s">
        <v>431</v>
      </c>
      <c r="O1785" s="37" t="s">
        <v>147</v>
      </c>
      <c r="P1785" s="145">
        <f t="shared" si="136"/>
        <v>0.68417824074276723</v>
      </c>
      <c r="Q1785" s="34">
        <f t="shared" si="135"/>
        <v>2450</v>
      </c>
      <c r="R1785" s="145">
        <f t="shared" si="137"/>
        <v>0.67321759259259262</v>
      </c>
      <c r="S1785" s="145">
        <f t="shared" si="138"/>
        <v>0.35739583333333336</v>
      </c>
      <c r="T1785" s="172" t="str">
        <f t="shared" si="139"/>
        <v>Lower Valued</v>
      </c>
    </row>
    <row r="1786" spans="1:20">
      <c r="A1786" s="35">
        <v>44182.673217592594</v>
      </c>
      <c r="B1786" s="36" t="s">
        <v>1164</v>
      </c>
      <c r="C1786" s="37" t="s">
        <v>1165</v>
      </c>
      <c r="D1786" s="37" t="s">
        <v>43</v>
      </c>
      <c r="E1786" s="37" t="s">
        <v>336</v>
      </c>
      <c r="F1786" s="37" t="s">
        <v>52</v>
      </c>
      <c r="G1786" s="37" t="s">
        <v>56</v>
      </c>
      <c r="H1786" s="37" t="s">
        <v>338</v>
      </c>
      <c r="I1786" s="38">
        <v>1</v>
      </c>
      <c r="J1786" s="38">
        <v>2210</v>
      </c>
      <c r="K1786" s="37" t="s">
        <v>42</v>
      </c>
      <c r="L1786" s="36" t="s">
        <v>1166</v>
      </c>
      <c r="M1786" s="35">
        <v>44183.357395833336</v>
      </c>
      <c r="N1786" s="37" t="s">
        <v>431</v>
      </c>
      <c r="O1786" s="37" t="s">
        <v>147</v>
      </c>
      <c r="P1786" s="145">
        <f t="shared" si="136"/>
        <v>0.68417824074276723</v>
      </c>
      <c r="Q1786" s="34">
        <f t="shared" si="135"/>
        <v>2210</v>
      </c>
      <c r="R1786" s="145">
        <f t="shared" si="137"/>
        <v>0.67321759259259262</v>
      </c>
      <c r="S1786" s="145">
        <f t="shared" si="138"/>
        <v>0.35739583333333336</v>
      </c>
      <c r="T1786" s="172" t="str">
        <f t="shared" si="139"/>
        <v>Lower Valued</v>
      </c>
    </row>
    <row r="1787" spans="1:20">
      <c r="A1787" s="35">
        <v>44182.673217592594</v>
      </c>
      <c r="B1787" s="36" t="s">
        <v>1164</v>
      </c>
      <c r="C1787" s="37" t="s">
        <v>1165</v>
      </c>
      <c r="D1787" s="37" t="s">
        <v>55</v>
      </c>
      <c r="E1787" s="37" t="s">
        <v>249</v>
      </c>
      <c r="F1787" s="37" t="s">
        <v>52</v>
      </c>
      <c r="G1787" s="37" t="s">
        <v>56</v>
      </c>
      <c r="H1787" s="37" t="s">
        <v>317</v>
      </c>
      <c r="I1787" s="38">
        <v>1</v>
      </c>
      <c r="J1787" s="38">
        <v>2300</v>
      </c>
      <c r="K1787" s="37" t="s">
        <v>42</v>
      </c>
      <c r="L1787" s="36" t="s">
        <v>1166</v>
      </c>
      <c r="M1787" s="35">
        <v>44183.357395833336</v>
      </c>
      <c r="N1787" s="37" t="s">
        <v>431</v>
      </c>
      <c r="O1787" s="37" t="s">
        <v>147</v>
      </c>
      <c r="P1787" s="145">
        <f t="shared" si="136"/>
        <v>0.68417824074276723</v>
      </c>
      <c r="Q1787" s="34">
        <f t="shared" si="135"/>
        <v>2300</v>
      </c>
      <c r="R1787" s="145">
        <f t="shared" si="137"/>
        <v>0.67321759259259262</v>
      </c>
      <c r="S1787" s="145">
        <f t="shared" si="138"/>
        <v>0.35739583333333336</v>
      </c>
      <c r="T1787" s="172" t="str">
        <f t="shared" si="139"/>
        <v>Lower Valued</v>
      </c>
    </row>
    <row r="1788" spans="1:20">
      <c r="A1788" s="35">
        <v>44182.673217592594</v>
      </c>
      <c r="B1788" s="36" t="s">
        <v>1164</v>
      </c>
      <c r="C1788" s="37" t="s">
        <v>1165</v>
      </c>
      <c r="D1788" s="37" t="s">
        <v>55</v>
      </c>
      <c r="E1788" s="37" t="s">
        <v>249</v>
      </c>
      <c r="F1788" s="37" t="s">
        <v>52</v>
      </c>
      <c r="G1788" s="37" t="s">
        <v>56</v>
      </c>
      <c r="H1788" s="37" t="s">
        <v>58</v>
      </c>
      <c r="I1788" s="38">
        <v>1</v>
      </c>
      <c r="J1788" s="38">
        <v>2700</v>
      </c>
      <c r="K1788" s="37" t="s">
        <v>42</v>
      </c>
      <c r="L1788" s="36" t="s">
        <v>1166</v>
      </c>
      <c r="M1788" s="35">
        <v>44183.357395833336</v>
      </c>
      <c r="N1788" s="37" t="s">
        <v>431</v>
      </c>
      <c r="O1788" s="37" t="s">
        <v>147</v>
      </c>
      <c r="P1788" s="145">
        <f t="shared" si="136"/>
        <v>0.68417824074276723</v>
      </c>
      <c r="Q1788" s="34">
        <f t="shared" si="135"/>
        <v>2700</v>
      </c>
      <c r="R1788" s="145">
        <f t="shared" si="137"/>
        <v>0.67321759259259262</v>
      </c>
      <c r="S1788" s="145">
        <f t="shared" si="138"/>
        <v>0.35739583333333336</v>
      </c>
      <c r="T1788" s="172" t="str">
        <f t="shared" si="139"/>
        <v>Lower Valued</v>
      </c>
    </row>
    <row r="1789" spans="1:20">
      <c r="A1789" s="35">
        <v>44182.673217592594</v>
      </c>
      <c r="B1789" s="36" t="s">
        <v>1164</v>
      </c>
      <c r="C1789" s="37" t="s">
        <v>1165</v>
      </c>
      <c r="D1789" s="37" t="s">
        <v>55</v>
      </c>
      <c r="E1789" s="37" t="s">
        <v>249</v>
      </c>
      <c r="F1789" s="37" t="s">
        <v>52</v>
      </c>
      <c r="G1789" s="37" t="s">
        <v>56</v>
      </c>
      <c r="H1789" s="37" t="s">
        <v>250</v>
      </c>
      <c r="I1789" s="38">
        <v>1</v>
      </c>
      <c r="J1789" s="38">
        <v>2200</v>
      </c>
      <c r="K1789" s="37" t="s">
        <v>42</v>
      </c>
      <c r="L1789" s="36" t="s">
        <v>1166</v>
      </c>
      <c r="M1789" s="35">
        <v>44183.357395833336</v>
      </c>
      <c r="N1789" s="37" t="s">
        <v>431</v>
      </c>
      <c r="O1789" s="37" t="s">
        <v>147</v>
      </c>
      <c r="P1789" s="145">
        <f t="shared" si="136"/>
        <v>0.68417824074276723</v>
      </c>
      <c r="Q1789" s="34">
        <f t="shared" si="135"/>
        <v>2200</v>
      </c>
      <c r="R1789" s="145">
        <f t="shared" si="137"/>
        <v>0.67321759259259262</v>
      </c>
      <c r="S1789" s="145">
        <f t="shared" si="138"/>
        <v>0.35739583333333336</v>
      </c>
      <c r="T1789" s="172" t="str">
        <f t="shared" si="139"/>
        <v>Lower Valued</v>
      </c>
    </row>
    <row r="1790" spans="1:20">
      <c r="A1790" s="35">
        <v>44182.689629629633</v>
      </c>
      <c r="B1790" s="36" t="s">
        <v>384</v>
      </c>
      <c r="C1790" s="37" t="s">
        <v>385</v>
      </c>
      <c r="D1790" s="37" t="s">
        <v>154</v>
      </c>
      <c r="E1790" s="37" t="s">
        <v>297</v>
      </c>
      <c r="F1790" s="37" t="s">
        <v>52</v>
      </c>
      <c r="G1790" s="37" t="s">
        <v>56</v>
      </c>
      <c r="H1790" s="37" t="s">
        <v>362</v>
      </c>
      <c r="I1790" s="38">
        <v>1</v>
      </c>
      <c r="J1790" s="38">
        <v>2400</v>
      </c>
      <c r="K1790" s="37" t="s">
        <v>42</v>
      </c>
      <c r="L1790" s="36" t="s">
        <v>374</v>
      </c>
      <c r="M1790" s="35">
        <v>44183.384456018517</v>
      </c>
      <c r="N1790" s="37" t="s">
        <v>146</v>
      </c>
      <c r="O1790" s="37" t="s">
        <v>147</v>
      </c>
      <c r="P1790" s="145">
        <f t="shared" si="136"/>
        <v>0.69482638888439396</v>
      </c>
      <c r="Q1790" s="34">
        <f t="shared" si="135"/>
        <v>2400</v>
      </c>
      <c r="R1790" s="145">
        <f t="shared" si="137"/>
        <v>0.6896296296296297</v>
      </c>
      <c r="S1790" s="145">
        <f t="shared" si="138"/>
        <v>0.38445601851851857</v>
      </c>
      <c r="T1790" s="172" t="str">
        <f t="shared" si="139"/>
        <v>Lower Valued</v>
      </c>
    </row>
    <row r="1791" spans="1:20">
      <c r="A1791" s="35">
        <v>44182.689629629633</v>
      </c>
      <c r="B1791" s="36" t="s">
        <v>384</v>
      </c>
      <c r="C1791" s="37" t="s">
        <v>385</v>
      </c>
      <c r="D1791" s="37" t="s">
        <v>154</v>
      </c>
      <c r="E1791" s="37" t="s">
        <v>292</v>
      </c>
      <c r="F1791" s="37" t="s">
        <v>52</v>
      </c>
      <c r="G1791" s="37" t="s">
        <v>53</v>
      </c>
      <c r="H1791" s="37" t="s">
        <v>293</v>
      </c>
      <c r="I1791" s="38">
        <v>1</v>
      </c>
      <c r="J1791" s="38">
        <v>2450</v>
      </c>
      <c r="K1791" s="37" t="s">
        <v>42</v>
      </c>
      <c r="L1791" s="36" t="s">
        <v>374</v>
      </c>
      <c r="M1791" s="35">
        <v>44183.384456018517</v>
      </c>
      <c r="N1791" s="37" t="s">
        <v>146</v>
      </c>
      <c r="O1791" s="37" t="s">
        <v>147</v>
      </c>
      <c r="P1791" s="145">
        <f t="shared" si="136"/>
        <v>0.69482638888439396</v>
      </c>
      <c r="Q1791" s="34">
        <f t="shared" si="135"/>
        <v>2450</v>
      </c>
      <c r="R1791" s="145">
        <f t="shared" si="137"/>
        <v>0.6896296296296297</v>
      </c>
      <c r="S1791" s="145">
        <f t="shared" si="138"/>
        <v>0.38445601851851857</v>
      </c>
      <c r="T1791" s="172" t="str">
        <f t="shared" si="139"/>
        <v>Lower Valued</v>
      </c>
    </row>
    <row r="1792" spans="1:20">
      <c r="A1792" s="35">
        <v>44182.378171296295</v>
      </c>
      <c r="B1792" s="36" t="s">
        <v>1258</v>
      </c>
      <c r="C1792" s="37" t="s">
        <v>1252</v>
      </c>
      <c r="D1792" s="37" t="s">
        <v>43</v>
      </c>
      <c r="E1792" s="37" t="s">
        <v>406</v>
      </c>
      <c r="F1792" s="37" t="s">
        <v>52</v>
      </c>
      <c r="G1792" s="37" t="s">
        <v>56</v>
      </c>
      <c r="H1792" s="37" t="s">
        <v>407</v>
      </c>
      <c r="I1792" s="38">
        <v>1</v>
      </c>
      <c r="J1792" s="38">
        <v>3000</v>
      </c>
      <c r="K1792" s="37" t="s">
        <v>42</v>
      </c>
      <c r="L1792" s="36" t="s">
        <v>1247</v>
      </c>
      <c r="M1792" s="35">
        <v>44183.418958333335</v>
      </c>
      <c r="N1792" s="37" t="s">
        <v>146</v>
      </c>
      <c r="O1792" s="37" t="s">
        <v>147</v>
      </c>
      <c r="P1792" s="145">
        <f t="shared" si="136"/>
        <v>1.0407870370399905</v>
      </c>
      <c r="Q1792" s="34">
        <f t="shared" si="135"/>
        <v>3000</v>
      </c>
      <c r="R1792" s="145">
        <f t="shared" si="137"/>
        <v>0.37817129629629626</v>
      </c>
      <c r="S1792" s="145">
        <f t="shared" si="138"/>
        <v>0.41895833333333332</v>
      </c>
      <c r="T1792" s="172" t="str">
        <f t="shared" si="139"/>
        <v>Lower Valued</v>
      </c>
    </row>
    <row r="1793" spans="1:20">
      <c r="A1793" s="35">
        <v>44182.61278935185</v>
      </c>
      <c r="B1793" s="36" t="s">
        <v>1147</v>
      </c>
      <c r="C1793" s="37" t="s">
        <v>1011</v>
      </c>
      <c r="D1793" s="37" t="s">
        <v>55</v>
      </c>
      <c r="E1793" s="37" t="s">
        <v>249</v>
      </c>
      <c r="F1793" s="37" t="s">
        <v>52</v>
      </c>
      <c r="G1793" s="37" t="s">
        <v>56</v>
      </c>
      <c r="H1793" s="37" t="s">
        <v>250</v>
      </c>
      <c r="I1793" s="38">
        <v>1</v>
      </c>
      <c r="J1793" s="38">
        <v>2200</v>
      </c>
      <c r="K1793" s="37" t="s">
        <v>42</v>
      </c>
      <c r="L1793" s="36" t="s">
        <v>1148</v>
      </c>
      <c r="M1793" s="35">
        <v>44183.513206018521</v>
      </c>
      <c r="N1793" s="37" t="s">
        <v>146</v>
      </c>
      <c r="O1793" s="37" t="s">
        <v>147</v>
      </c>
      <c r="P1793" s="145">
        <f t="shared" si="136"/>
        <v>0.90041666667093523</v>
      </c>
      <c r="Q1793" s="34">
        <f t="shared" si="135"/>
        <v>2200</v>
      </c>
      <c r="R1793" s="145">
        <f t="shared" si="137"/>
        <v>0.61278935185185179</v>
      </c>
      <c r="S1793" s="145">
        <f t="shared" si="138"/>
        <v>0.51320601851851855</v>
      </c>
      <c r="T1793" s="172" t="str">
        <f t="shared" si="139"/>
        <v>Lower Valued</v>
      </c>
    </row>
    <row r="1794" spans="1:20">
      <c r="A1794" s="35">
        <v>44182.476481481484</v>
      </c>
      <c r="B1794" s="36" t="s">
        <v>851</v>
      </c>
      <c r="C1794" s="37" t="s">
        <v>852</v>
      </c>
      <c r="D1794" s="37" t="s">
        <v>193</v>
      </c>
      <c r="E1794" s="37" t="s">
        <v>194</v>
      </c>
      <c r="F1794" s="37" t="s">
        <v>52</v>
      </c>
      <c r="G1794" s="37" t="s">
        <v>53</v>
      </c>
      <c r="H1794" s="37" t="s">
        <v>197</v>
      </c>
      <c r="I1794" s="38">
        <v>1</v>
      </c>
      <c r="J1794" s="38">
        <v>2250</v>
      </c>
      <c r="K1794" s="37" t="s">
        <v>42</v>
      </c>
      <c r="L1794" s="36" t="s">
        <v>849</v>
      </c>
      <c r="M1794" s="35">
        <v>44183.527870370373</v>
      </c>
      <c r="N1794" s="37" t="s">
        <v>431</v>
      </c>
      <c r="O1794" s="37" t="s">
        <v>147</v>
      </c>
      <c r="P1794" s="145">
        <f t="shared" si="136"/>
        <v>1.0513888888890506</v>
      </c>
      <c r="Q1794" s="34">
        <f t="shared" ref="Q1794:Q1857" si="140">J1794*I1794</f>
        <v>2250</v>
      </c>
      <c r="R1794" s="145">
        <f t="shared" si="137"/>
        <v>0.47648148148148151</v>
      </c>
      <c r="S1794" s="145">
        <f t="shared" si="138"/>
        <v>0.52787037037037032</v>
      </c>
      <c r="T1794" s="172" t="str">
        <f t="shared" si="139"/>
        <v>Lower Valued</v>
      </c>
    </row>
    <row r="1795" spans="1:20">
      <c r="A1795" s="35">
        <v>44182.476481481484</v>
      </c>
      <c r="B1795" s="36" t="s">
        <v>851</v>
      </c>
      <c r="C1795" s="37" t="s">
        <v>852</v>
      </c>
      <c r="D1795" s="37" t="s">
        <v>193</v>
      </c>
      <c r="E1795" s="37" t="s">
        <v>194</v>
      </c>
      <c r="F1795" s="37" t="s">
        <v>52</v>
      </c>
      <c r="G1795" s="37" t="s">
        <v>53</v>
      </c>
      <c r="H1795" s="37" t="s">
        <v>195</v>
      </c>
      <c r="I1795" s="38">
        <v>1</v>
      </c>
      <c r="J1795" s="38">
        <v>2150</v>
      </c>
      <c r="K1795" s="37" t="s">
        <v>42</v>
      </c>
      <c r="L1795" s="36" t="s">
        <v>849</v>
      </c>
      <c r="M1795" s="35">
        <v>44183.527870370373</v>
      </c>
      <c r="N1795" s="37" t="s">
        <v>431</v>
      </c>
      <c r="O1795" s="37" t="s">
        <v>147</v>
      </c>
      <c r="P1795" s="145">
        <f t="shared" ref="P1795:P1858" si="141">IF(M1795="","00:00:00",M1795-A1795)</f>
        <v>1.0513888888890506</v>
      </c>
      <c r="Q1795" s="34">
        <f t="shared" si="140"/>
        <v>2150</v>
      </c>
      <c r="R1795" s="145">
        <f t="shared" ref="R1795:R1858" si="142">TIMEVALUE(TEXT(A1795,"HH:MM:SS"))</f>
        <v>0.47648148148148151</v>
      </c>
      <c r="S1795" s="145">
        <f t="shared" ref="S1795:S1858" si="143">IF(M1795="","-",TIMEVALUE(TEXT(M1795,"HH:MM:SS")))</f>
        <v>0.52787037037037032</v>
      </c>
      <c r="T1795" s="172" t="str">
        <f t="shared" ref="T1795:T1858" si="144">IF(Q1795 &gt; 10000, "High Valued", "Lower Valued")</f>
        <v>Lower Valued</v>
      </c>
    </row>
    <row r="1796" spans="1:20">
      <c r="A1796" s="35">
        <v>44182.476481481484</v>
      </c>
      <c r="B1796" s="36" t="s">
        <v>851</v>
      </c>
      <c r="C1796" s="37" t="s">
        <v>852</v>
      </c>
      <c r="D1796" s="37" t="s">
        <v>55</v>
      </c>
      <c r="E1796" s="37" t="s">
        <v>249</v>
      </c>
      <c r="F1796" s="37" t="s">
        <v>52</v>
      </c>
      <c r="G1796" s="37" t="s">
        <v>56</v>
      </c>
      <c r="H1796" s="37" t="s">
        <v>250</v>
      </c>
      <c r="I1796" s="38">
        <v>1</v>
      </c>
      <c r="J1796" s="38">
        <v>2200</v>
      </c>
      <c r="K1796" s="37" t="s">
        <v>42</v>
      </c>
      <c r="L1796" s="36" t="s">
        <v>849</v>
      </c>
      <c r="M1796" s="35">
        <v>44183.527870370373</v>
      </c>
      <c r="N1796" s="37" t="s">
        <v>431</v>
      </c>
      <c r="O1796" s="37" t="s">
        <v>147</v>
      </c>
      <c r="P1796" s="145">
        <f t="shared" si="141"/>
        <v>1.0513888888890506</v>
      </c>
      <c r="Q1796" s="34">
        <f t="shared" si="140"/>
        <v>2200</v>
      </c>
      <c r="R1796" s="145">
        <f t="shared" si="142"/>
        <v>0.47648148148148151</v>
      </c>
      <c r="S1796" s="145">
        <f t="shared" si="143"/>
        <v>0.52787037037037032</v>
      </c>
      <c r="T1796" s="172" t="str">
        <f t="shared" si="144"/>
        <v>Lower Valued</v>
      </c>
    </row>
    <row r="1797" spans="1:20">
      <c r="A1797" s="35">
        <v>44182.726585648146</v>
      </c>
      <c r="B1797" s="36" t="s">
        <v>1156</v>
      </c>
      <c r="C1797" s="37" t="s">
        <v>1058</v>
      </c>
      <c r="D1797" s="37" t="s">
        <v>193</v>
      </c>
      <c r="E1797" s="37" t="s">
        <v>194</v>
      </c>
      <c r="F1797" s="37" t="s">
        <v>52</v>
      </c>
      <c r="G1797" s="37" t="s">
        <v>53</v>
      </c>
      <c r="H1797" s="37" t="s">
        <v>195</v>
      </c>
      <c r="I1797" s="38">
        <v>1</v>
      </c>
      <c r="J1797" s="38">
        <v>2150</v>
      </c>
      <c r="K1797" s="37" t="s">
        <v>42</v>
      </c>
      <c r="L1797" s="36" t="s">
        <v>1155</v>
      </c>
      <c r="M1797" s="35">
        <v>44183.590729166666</v>
      </c>
      <c r="N1797" s="37" t="s">
        <v>146</v>
      </c>
      <c r="O1797" s="37" t="s">
        <v>147</v>
      </c>
      <c r="P1797" s="145">
        <f t="shared" si="141"/>
        <v>0.86414351851999527</v>
      </c>
      <c r="Q1797" s="34">
        <f t="shared" si="140"/>
        <v>2150</v>
      </c>
      <c r="R1797" s="145">
        <f t="shared" si="142"/>
        <v>0.72658564814814808</v>
      </c>
      <c r="S1797" s="145">
        <f t="shared" si="143"/>
        <v>0.59072916666666664</v>
      </c>
      <c r="T1797" s="172" t="str">
        <f t="shared" si="144"/>
        <v>Lower Valued</v>
      </c>
    </row>
    <row r="1798" spans="1:20">
      <c r="A1798" s="35">
        <v>44182.726585648146</v>
      </c>
      <c r="B1798" s="36" t="s">
        <v>1156</v>
      </c>
      <c r="C1798" s="37" t="s">
        <v>1058</v>
      </c>
      <c r="D1798" s="37" t="s">
        <v>193</v>
      </c>
      <c r="E1798" s="37" t="s">
        <v>194</v>
      </c>
      <c r="F1798" s="37" t="s">
        <v>52</v>
      </c>
      <c r="G1798" s="37" t="s">
        <v>53</v>
      </c>
      <c r="H1798" s="37" t="s">
        <v>197</v>
      </c>
      <c r="I1798" s="38">
        <v>1</v>
      </c>
      <c r="J1798" s="38">
        <v>2250</v>
      </c>
      <c r="K1798" s="37" t="s">
        <v>42</v>
      </c>
      <c r="L1798" s="36" t="s">
        <v>1155</v>
      </c>
      <c r="M1798" s="35">
        <v>44183.590729166666</v>
      </c>
      <c r="N1798" s="37" t="s">
        <v>146</v>
      </c>
      <c r="O1798" s="37" t="s">
        <v>147</v>
      </c>
      <c r="P1798" s="145">
        <f t="shared" si="141"/>
        <v>0.86414351851999527</v>
      </c>
      <c r="Q1798" s="34">
        <f t="shared" si="140"/>
        <v>2250</v>
      </c>
      <c r="R1798" s="145">
        <f t="shared" si="142"/>
        <v>0.72658564814814808</v>
      </c>
      <c r="S1798" s="145">
        <f t="shared" si="143"/>
        <v>0.59072916666666664</v>
      </c>
      <c r="T1798" s="172" t="str">
        <f t="shared" si="144"/>
        <v>Lower Valued</v>
      </c>
    </row>
    <row r="1799" spans="1:20">
      <c r="A1799" s="35">
        <v>44182.726585648146</v>
      </c>
      <c r="B1799" s="36" t="s">
        <v>1156</v>
      </c>
      <c r="C1799" s="37" t="s">
        <v>1058</v>
      </c>
      <c r="D1799" s="37" t="s">
        <v>193</v>
      </c>
      <c r="E1799" s="37" t="s">
        <v>194</v>
      </c>
      <c r="F1799" s="37" t="s">
        <v>52</v>
      </c>
      <c r="G1799" s="37" t="s">
        <v>53</v>
      </c>
      <c r="H1799" s="37" t="s">
        <v>217</v>
      </c>
      <c r="I1799" s="38">
        <v>1</v>
      </c>
      <c r="J1799" s="38">
        <v>2150</v>
      </c>
      <c r="K1799" s="37" t="s">
        <v>42</v>
      </c>
      <c r="L1799" s="36" t="s">
        <v>1155</v>
      </c>
      <c r="M1799" s="35">
        <v>44183.590729166666</v>
      </c>
      <c r="N1799" s="37" t="s">
        <v>146</v>
      </c>
      <c r="O1799" s="37" t="s">
        <v>147</v>
      </c>
      <c r="P1799" s="145">
        <f t="shared" si="141"/>
        <v>0.86414351851999527</v>
      </c>
      <c r="Q1799" s="34">
        <f t="shared" si="140"/>
        <v>2150</v>
      </c>
      <c r="R1799" s="145">
        <f t="shared" si="142"/>
        <v>0.72658564814814808</v>
      </c>
      <c r="S1799" s="145">
        <f t="shared" si="143"/>
        <v>0.59072916666666664</v>
      </c>
      <c r="T1799" s="172" t="str">
        <f t="shared" si="144"/>
        <v>Lower Valued</v>
      </c>
    </row>
    <row r="1800" spans="1:20">
      <c r="A1800" s="35">
        <v>44182.713807870372</v>
      </c>
      <c r="B1800" s="36" t="s">
        <v>761</v>
      </c>
      <c r="C1800" s="37" t="s">
        <v>762</v>
      </c>
      <c r="D1800" s="37" t="s">
        <v>154</v>
      </c>
      <c r="E1800" s="37" t="s">
        <v>155</v>
      </c>
      <c r="F1800" s="37" t="s">
        <v>52</v>
      </c>
      <c r="G1800" s="37" t="s">
        <v>53</v>
      </c>
      <c r="H1800" s="37" t="s">
        <v>262</v>
      </c>
      <c r="I1800" s="38">
        <v>1</v>
      </c>
      <c r="J1800" s="38">
        <v>2200</v>
      </c>
      <c r="K1800" s="37" t="s">
        <v>42</v>
      </c>
      <c r="L1800" s="36" t="s">
        <v>760</v>
      </c>
      <c r="M1800" s="35">
        <v>44183.668449074074</v>
      </c>
      <c r="N1800" s="37" t="s">
        <v>146</v>
      </c>
      <c r="O1800" s="37" t="s">
        <v>147</v>
      </c>
      <c r="P1800" s="145">
        <f t="shared" si="141"/>
        <v>0.95464120370161254</v>
      </c>
      <c r="Q1800" s="34">
        <f t="shared" si="140"/>
        <v>2200</v>
      </c>
      <c r="R1800" s="145">
        <f t="shared" si="142"/>
        <v>0.71380787037037041</v>
      </c>
      <c r="S1800" s="145">
        <f t="shared" si="143"/>
        <v>0.66844907407407417</v>
      </c>
      <c r="T1800" s="172" t="str">
        <f t="shared" si="144"/>
        <v>Lower Valued</v>
      </c>
    </row>
    <row r="1801" spans="1:20">
      <c r="A1801" s="35">
        <v>44182.713807870372</v>
      </c>
      <c r="B1801" s="36" t="s">
        <v>761</v>
      </c>
      <c r="C1801" s="37" t="s">
        <v>762</v>
      </c>
      <c r="D1801" s="37" t="s">
        <v>154</v>
      </c>
      <c r="E1801" s="37" t="s">
        <v>297</v>
      </c>
      <c r="F1801" s="37" t="s">
        <v>52</v>
      </c>
      <c r="G1801" s="37" t="s">
        <v>56</v>
      </c>
      <c r="H1801" s="37" t="s">
        <v>362</v>
      </c>
      <c r="I1801" s="38">
        <v>1</v>
      </c>
      <c r="J1801" s="38">
        <v>2400</v>
      </c>
      <c r="K1801" s="37" t="s">
        <v>42</v>
      </c>
      <c r="L1801" s="36" t="s">
        <v>760</v>
      </c>
      <c r="M1801" s="35">
        <v>44183.668449074074</v>
      </c>
      <c r="N1801" s="37" t="s">
        <v>146</v>
      </c>
      <c r="O1801" s="37" t="s">
        <v>147</v>
      </c>
      <c r="P1801" s="145">
        <f t="shared" si="141"/>
        <v>0.95464120370161254</v>
      </c>
      <c r="Q1801" s="34">
        <f t="shared" si="140"/>
        <v>2400</v>
      </c>
      <c r="R1801" s="145">
        <f t="shared" si="142"/>
        <v>0.71380787037037041</v>
      </c>
      <c r="S1801" s="145">
        <f t="shared" si="143"/>
        <v>0.66844907407407417</v>
      </c>
      <c r="T1801" s="172" t="str">
        <f t="shared" si="144"/>
        <v>Lower Valued</v>
      </c>
    </row>
    <row r="1802" spans="1:20">
      <c r="A1802" s="35">
        <v>44182.713807870372</v>
      </c>
      <c r="B1802" s="36" t="s">
        <v>761</v>
      </c>
      <c r="C1802" s="37" t="s">
        <v>762</v>
      </c>
      <c r="D1802" s="37" t="s">
        <v>154</v>
      </c>
      <c r="E1802" s="37" t="s">
        <v>292</v>
      </c>
      <c r="F1802" s="37" t="s">
        <v>52</v>
      </c>
      <c r="G1802" s="37" t="s">
        <v>53</v>
      </c>
      <c r="H1802" s="37" t="s">
        <v>361</v>
      </c>
      <c r="I1802" s="38">
        <v>1</v>
      </c>
      <c r="J1802" s="38">
        <v>2250</v>
      </c>
      <c r="K1802" s="37" t="s">
        <v>42</v>
      </c>
      <c r="L1802" s="36" t="s">
        <v>760</v>
      </c>
      <c r="M1802" s="35">
        <v>44183.668449074074</v>
      </c>
      <c r="N1802" s="37" t="s">
        <v>146</v>
      </c>
      <c r="O1802" s="37" t="s">
        <v>147</v>
      </c>
      <c r="P1802" s="145">
        <f t="shared" si="141"/>
        <v>0.95464120370161254</v>
      </c>
      <c r="Q1802" s="34">
        <f t="shared" si="140"/>
        <v>2250</v>
      </c>
      <c r="R1802" s="145">
        <f t="shared" si="142"/>
        <v>0.71380787037037041</v>
      </c>
      <c r="S1802" s="145">
        <f t="shared" si="143"/>
        <v>0.66844907407407417</v>
      </c>
      <c r="T1802" s="172" t="str">
        <f t="shared" si="144"/>
        <v>Lower Valued</v>
      </c>
    </row>
    <row r="1803" spans="1:20">
      <c r="A1803" s="35">
        <v>44182.713807870372</v>
      </c>
      <c r="B1803" s="36" t="s">
        <v>761</v>
      </c>
      <c r="C1803" s="37" t="s">
        <v>762</v>
      </c>
      <c r="D1803" s="37" t="s">
        <v>154</v>
      </c>
      <c r="E1803" s="37" t="s">
        <v>292</v>
      </c>
      <c r="F1803" s="37" t="s">
        <v>52</v>
      </c>
      <c r="G1803" s="37" t="s">
        <v>53</v>
      </c>
      <c r="H1803" s="37" t="s">
        <v>293</v>
      </c>
      <c r="I1803" s="38">
        <v>1</v>
      </c>
      <c r="J1803" s="38">
        <v>2450</v>
      </c>
      <c r="K1803" s="37" t="s">
        <v>42</v>
      </c>
      <c r="L1803" s="36" t="s">
        <v>760</v>
      </c>
      <c r="M1803" s="35">
        <v>44183.668449074074</v>
      </c>
      <c r="N1803" s="37" t="s">
        <v>146</v>
      </c>
      <c r="O1803" s="37" t="s">
        <v>147</v>
      </c>
      <c r="P1803" s="145">
        <f t="shared" si="141"/>
        <v>0.95464120370161254</v>
      </c>
      <c r="Q1803" s="34">
        <f t="shared" si="140"/>
        <v>2450</v>
      </c>
      <c r="R1803" s="145">
        <f t="shared" si="142"/>
        <v>0.71380787037037041</v>
      </c>
      <c r="S1803" s="145">
        <f t="shared" si="143"/>
        <v>0.66844907407407417</v>
      </c>
      <c r="T1803" s="172" t="str">
        <f t="shared" si="144"/>
        <v>Lower Valued</v>
      </c>
    </row>
    <row r="1804" spans="1:20">
      <c r="A1804" s="35">
        <v>44181.457268518519</v>
      </c>
      <c r="B1804" s="36" t="s">
        <v>701</v>
      </c>
      <c r="C1804" s="37" t="s">
        <v>696</v>
      </c>
      <c r="D1804" s="37" t="s">
        <v>193</v>
      </c>
      <c r="E1804" s="37" t="s">
        <v>267</v>
      </c>
      <c r="F1804" s="37" t="s">
        <v>52</v>
      </c>
      <c r="G1804" s="37" t="s">
        <v>53</v>
      </c>
      <c r="H1804" s="37" t="s">
        <v>268</v>
      </c>
      <c r="I1804" s="38">
        <v>1</v>
      </c>
      <c r="J1804" s="38">
        <v>3280</v>
      </c>
      <c r="K1804" s="37" t="s">
        <v>42</v>
      </c>
      <c r="L1804" s="36" t="s">
        <v>691</v>
      </c>
      <c r="M1804" s="35">
        <v>44183.730879629627</v>
      </c>
      <c r="N1804" s="37" t="s">
        <v>146</v>
      </c>
      <c r="O1804" s="37" t="s">
        <v>147</v>
      </c>
      <c r="P1804" s="145">
        <f t="shared" si="141"/>
        <v>2.273611111108039</v>
      </c>
      <c r="Q1804" s="34">
        <f t="shared" si="140"/>
        <v>3280</v>
      </c>
      <c r="R1804" s="145">
        <f t="shared" si="142"/>
        <v>0.45726851851851852</v>
      </c>
      <c r="S1804" s="145">
        <f t="shared" si="143"/>
        <v>0.7308796296296296</v>
      </c>
      <c r="T1804" s="172" t="str">
        <f t="shared" si="144"/>
        <v>Lower Valued</v>
      </c>
    </row>
    <row r="1805" spans="1:20">
      <c r="A1805" s="35">
        <v>44182.481319444443</v>
      </c>
      <c r="B1805" s="36" t="s">
        <v>1051</v>
      </c>
      <c r="C1805" s="37" t="s">
        <v>569</v>
      </c>
      <c r="D1805" s="37" t="s">
        <v>154</v>
      </c>
      <c r="E1805" s="37" t="s">
        <v>155</v>
      </c>
      <c r="F1805" s="37" t="s">
        <v>52</v>
      </c>
      <c r="G1805" s="37" t="s">
        <v>53</v>
      </c>
      <c r="H1805" s="37" t="s">
        <v>262</v>
      </c>
      <c r="I1805" s="38">
        <v>1</v>
      </c>
      <c r="J1805" s="38">
        <v>2200</v>
      </c>
      <c r="K1805" s="37" t="s">
        <v>42</v>
      </c>
      <c r="L1805" s="36" t="s">
        <v>1046</v>
      </c>
      <c r="M1805" s="35">
        <v>44183.758240740739</v>
      </c>
      <c r="N1805" s="37" t="s">
        <v>146</v>
      </c>
      <c r="O1805" s="37" t="s">
        <v>147</v>
      </c>
      <c r="P1805" s="145">
        <f t="shared" si="141"/>
        <v>1.2769212962957681</v>
      </c>
      <c r="Q1805" s="34">
        <f t="shared" si="140"/>
        <v>2200</v>
      </c>
      <c r="R1805" s="145">
        <f t="shared" si="142"/>
        <v>0.48131944444444441</v>
      </c>
      <c r="S1805" s="145">
        <f t="shared" si="143"/>
        <v>0.75824074074074066</v>
      </c>
      <c r="T1805" s="172" t="str">
        <f t="shared" si="144"/>
        <v>Lower Valued</v>
      </c>
    </row>
    <row r="1806" spans="1:20">
      <c r="A1806" s="35">
        <v>44182.481319444443</v>
      </c>
      <c r="B1806" s="36" t="s">
        <v>1051</v>
      </c>
      <c r="C1806" s="37" t="s">
        <v>569</v>
      </c>
      <c r="D1806" s="37" t="s">
        <v>154</v>
      </c>
      <c r="E1806" s="37" t="s">
        <v>292</v>
      </c>
      <c r="F1806" s="37" t="s">
        <v>52</v>
      </c>
      <c r="G1806" s="37" t="s">
        <v>53</v>
      </c>
      <c r="H1806" s="37" t="s">
        <v>293</v>
      </c>
      <c r="I1806" s="38">
        <v>1</v>
      </c>
      <c r="J1806" s="38">
        <v>2450</v>
      </c>
      <c r="K1806" s="37" t="s">
        <v>42</v>
      </c>
      <c r="L1806" s="36" t="s">
        <v>1046</v>
      </c>
      <c r="M1806" s="35">
        <v>44183.758240740739</v>
      </c>
      <c r="N1806" s="37" t="s">
        <v>146</v>
      </c>
      <c r="O1806" s="37" t="s">
        <v>147</v>
      </c>
      <c r="P1806" s="145">
        <f t="shared" si="141"/>
        <v>1.2769212962957681</v>
      </c>
      <c r="Q1806" s="34">
        <f t="shared" si="140"/>
        <v>2450</v>
      </c>
      <c r="R1806" s="145">
        <f t="shared" si="142"/>
        <v>0.48131944444444441</v>
      </c>
      <c r="S1806" s="145">
        <f t="shared" si="143"/>
        <v>0.75824074074074066</v>
      </c>
      <c r="T1806" s="172" t="str">
        <f t="shared" si="144"/>
        <v>Lower Valued</v>
      </c>
    </row>
    <row r="1807" spans="1:20">
      <c r="A1807" s="35">
        <v>44182.489641203705</v>
      </c>
      <c r="B1807" s="36" t="s">
        <v>490</v>
      </c>
      <c r="C1807" s="37" t="s">
        <v>491</v>
      </c>
      <c r="D1807" s="37" t="s">
        <v>60</v>
      </c>
      <c r="E1807" s="37" t="s">
        <v>73</v>
      </c>
      <c r="F1807" s="37" t="s">
        <v>52</v>
      </c>
      <c r="G1807" s="37" t="s">
        <v>56</v>
      </c>
      <c r="H1807" s="37" t="s">
        <v>74</v>
      </c>
      <c r="I1807" s="38">
        <v>3</v>
      </c>
      <c r="J1807" s="38">
        <v>3550</v>
      </c>
      <c r="K1807" s="37" t="s">
        <v>42</v>
      </c>
      <c r="L1807" s="36" t="s">
        <v>492</v>
      </c>
      <c r="M1807" s="35">
        <v>44183.856192129628</v>
      </c>
      <c r="N1807" s="37" t="s">
        <v>295</v>
      </c>
      <c r="O1807" s="37" t="s">
        <v>147</v>
      </c>
      <c r="P1807" s="145">
        <f t="shared" si="141"/>
        <v>1.3665509259226383</v>
      </c>
      <c r="Q1807" s="34">
        <f t="shared" si="140"/>
        <v>10650</v>
      </c>
      <c r="R1807" s="145">
        <f t="shared" si="142"/>
        <v>0.48964120370370368</v>
      </c>
      <c r="S1807" s="145">
        <f t="shared" si="143"/>
        <v>0.85619212962962965</v>
      </c>
      <c r="T1807" s="172" t="str">
        <f t="shared" si="144"/>
        <v>High Valued</v>
      </c>
    </row>
    <row r="1808" spans="1:20">
      <c r="A1808" s="35">
        <v>44183.729907407411</v>
      </c>
      <c r="B1808" s="36" t="s">
        <v>931</v>
      </c>
      <c r="C1808" s="37" t="s">
        <v>932</v>
      </c>
      <c r="D1808" s="37" t="s">
        <v>193</v>
      </c>
      <c r="E1808" s="37" t="s">
        <v>194</v>
      </c>
      <c r="F1808" s="37" t="s">
        <v>52</v>
      </c>
      <c r="G1808" s="37" t="s">
        <v>53</v>
      </c>
      <c r="H1808" s="37" t="s">
        <v>197</v>
      </c>
      <c r="I1808" s="38">
        <v>5</v>
      </c>
      <c r="J1808" s="38">
        <v>2250</v>
      </c>
      <c r="K1808" s="37" t="s">
        <v>42</v>
      </c>
      <c r="L1808" s="36" t="s">
        <v>926</v>
      </c>
      <c r="M1808" s="35">
        <v>44184.610451388886</v>
      </c>
      <c r="N1808" s="37" t="s">
        <v>146</v>
      </c>
      <c r="O1808" s="37" t="s">
        <v>147</v>
      </c>
      <c r="P1808" s="145">
        <f t="shared" si="141"/>
        <v>0.88054398147505708</v>
      </c>
      <c r="Q1808" s="34">
        <f t="shared" si="140"/>
        <v>11250</v>
      </c>
      <c r="R1808" s="145">
        <f t="shared" si="142"/>
        <v>0.72990740740740734</v>
      </c>
      <c r="S1808" s="145">
        <f t="shared" si="143"/>
        <v>0.61045138888888884</v>
      </c>
      <c r="T1808" s="172" t="str">
        <f t="shared" si="144"/>
        <v>High Valued</v>
      </c>
    </row>
    <row r="1809" spans="1:20">
      <c r="A1809" s="35">
        <v>44183.729907407411</v>
      </c>
      <c r="B1809" s="36" t="s">
        <v>931</v>
      </c>
      <c r="C1809" s="37" t="s">
        <v>932</v>
      </c>
      <c r="D1809" s="37" t="s">
        <v>55</v>
      </c>
      <c r="E1809" s="37" t="s">
        <v>249</v>
      </c>
      <c r="F1809" s="37" t="s">
        <v>52</v>
      </c>
      <c r="G1809" s="37" t="s">
        <v>56</v>
      </c>
      <c r="H1809" s="37" t="s">
        <v>317</v>
      </c>
      <c r="I1809" s="38">
        <v>2</v>
      </c>
      <c r="J1809" s="38">
        <v>2300</v>
      </c>
      <c r="K1809" s="37" t="s">
        <v>42</v>
      </c>
      <c r="L1809" s="36" t="s">
        <v>926</v>
      </c>
      <c r="M1809" s="35">
        <v>44184.610451388886</v>
      </c>
      <c r="N1809" s="37" t="s">
        <v>146</v>
      </c>
      <c r="O1809" s="37" t="s">
        <v>147</v>
      </c>
      <c r="P1809" s="145">
        <f t="shared" si="141"/>
        <v>0.88054398147505708</v>
      </c>
      <c r="Q1809" s="34">
        <f t="shared" si="140"/>
        <v>4600</v>
      </c>
      <c r="R1809" s="145">
        <f t="shared" si="142"/>
        <v>0.72990740740740734</v>
      </c>
      <c r="S1809" s="145">
        <f t="shared" si="143"/>
        <v>0.61045138888888884</v>
      </c>
      <c r="T1809" s="172" t="str">
        <f t="shared" si="144"/>
        <v>Lower Valued</v>
      </c>
    </row>
    <row r="1810" spans="1:20">
      <c r="A1810" s="35">
        <v>44183.729907407411</v>
      </c>
      <c r="B1810" s="36" t="s">
        <v>931</v>
      </c>
      <c r="C1810" s="37" t="s">
        <v>932</v>
      </c>
      <c r="D1810" s="37" t="s">
        <v>55</v>
      </c>
      <c r="E1810" s="37" t="s">
        <v>249</v>
      </c>
      <c r="F1810" s="37" t="s">
        <v>52</v>
      </c>
      <c r="G1810" s="37" t="s">
        <v>56</v>
      </c>
      <c r="H1810" s="37" t="s">
        <v>250</v>
      </c>
      <c r="I1810" s="38">
        <v>3</v>
      </c>
      <c r="J1810" s="38">
        <v>2200</v>
      </c>
      <c r="K1810" s="37" t="s">
        <v>42</v>
      </c>
      <c r="L1810" s="36" t="s">
        <v>926</v>
      </c>
      <c r="M1810" s="35">
        <v>44184.610451388886</v>
      </c>
      <c r="N1810" s="37" t="s">
        <v>146</v>
      </c>
      <c r="O1810" s="37" t="s">
        <v>147</v>
      </c>
      <c r="P1810" s="145">
        <f t="shared" si="141"/>
        <v>0.88054398147505708</v>
      </c>
      <c r="Q1810" s="34">
        <f t="shared" si="140"/>
        <v>6600</v>
      </c>
      <c r="R1810" s="145">
        <f t="shared" si="142"/>
        <v>0.72990740740740734</v>
      </c>
      <c r="S1810" s="145">
        <f t="shared" si="143"/>
        <v>0.61045138888888884</v>
      </c>
      <c r="T1810" s="172" t="str">
        <f t="shared" si="144"/>
        <v>Lower Valued</v>
      </c>
    </row>
    <row r="1811" spans="1:20">
      <c r="A1811" s="35">
        <v>44183.635243055556</v>
      </c>
      <c r="B1811" s="36" t="s">
        <v>670</v>
      </c>
      <c r="C1811" s="37" t="s">
        <v>671</v>
      </c>
      <c r="D1811" s="37" t="s">
        <v>148</v>
      </c>
      <c r="E1811" s="37" t="s">
        <v>149</v>
      </c>
      <c r="F1811" s="37" t="s">
        <v>52</v>
      </c>
      <c r="G1811" s="37" t="s">
        <v>56</v>
      </c>
      <c r="H1811" s="37" t="s">
        <v>419</v>
      </c>
      <c r="I1811" s="38">
        <v>2</v>
      </c>
      <c r="J1811" s="38">
        <v>2930</v>
      </c>
      <c r="K1811" s="37" t="s">
        <v>42</v>
      </c>
      <c r="L1811" s="36" t="s">
        <v>669</v>
      </c>
      <c r="M1811" s="35">
        <v>44184.662719907406</v>
      </c>
      <c r="N1811" s="37" t="s">
        <v>146</v>
      </c>
      <c r="O1811" s="37" t="s">
        <v>147</v>
      </c>
      <c r="P1811" s="145">
        <f t="shared" si="141"/>
        <v>1.0274768518502242</v>
      </c>
      <c r="Q1811" s="34">
        <f t="shared" si="140"/>
        <v>5860</v>
      </c>
      <c r="R1811" s="145">
        <f t="shared" si="142"/>
        <v>0.6352430555555556</v>
      </c>
      <c r="S1811" s="145">
        <f t="shared" si="143"/>
        <v>0.66271990740740738</v>
      </c>
      <c r="T1811" s="172" t="str">
        <f t="shared" si="144"/>
        <v>Lower Valued</v>
      </c>
    </row>
    <row r="1812" spans="1:20">
      <c r="A1812" s="35">
        <v>44183.635254629633</v>
      </c>
      <c r="B1812" s="36" t="s">
        <v>670</v>
      </c>
      <c r="C1812" s="37" t="s">
        <v>671</v>
      </c>
      <c r="D1812" s="37" t="s">
        <v>55</v>
      </c>
      <c r="E1812" s="37" t="s">
        <v>249</v>
      </c>
      <c r="F1812" s="37" t="s">
        <v>52</v>
      </c>
      <c r="G1812" s="37" t="s">
        <v>56</v>
      </c>
      <c r="H1812" s="37" t="s">
        <v>317</v>
      </c>
      <c r="I1812" s="38">
        <v>1</v>
      </c>
      <c r="J1812" s="38">
        <v>2300</v>
      </c>
      <c r="K1812" s="37" t="s">
        <v>42</v>
      </c>
      <c r="L1812" s="36" t="s">
        <v>669</v>
      </c>
      <c r="M1812" s="35">
        <v>44184.662719907406</v>
      </c>
      <c r="N1812" s="37" t="s">
        <v>146</v>
      </c>
      <c r="O1812" s="37" t="s">
        <v>147</v>
      </c>
      <c r="P1812" s="145">
        <f t="shared" si="141"/>
        <v>1.0274652777734445</v>
      </c>
      <c r="Q1812" s="34">
        <f t="shared" si="140"/>
        <v>2300</v>
      </c>
      <c r="R1812" s="145">
        <f t="shared" si="142"/>
        <v>0.63525462962962964</v>
      </c>
      <c r="S1812" s="145">
        <f t="shared" si="143"/>
        <v>0.66271990740740738</v>
      </c>
      <c r="T1812" s="172" t="str">
        <f t="shared" si="144"/>
        <v>Lower Valued</v>
      </c>
    </row>
    <row r="1813" spans="1:20">
      <c r="A1813" s="35">
        <v>44183.440567129626</v>
      </c>
      <c r="B1813" s="36" t="s">
        <v>666</v>
      </c>
      <c r="C1813" s="37" t="s">
        <v>653</v>
      </c>
      <c r="D1813" s="37" t="s">
        <v>193</v>
      </c>
      <c r="E1813" s="37" t="s">
        <v>194</v>
      </c>
      <c r="F1813" s="37" t="s">
        <v>52</v>
      </c>
      <c r="G1813" s="37" t="s">
        <v>53</v>
      </c>
      <c r="H1813" s="37" t="s">
        <v>349</v>
      </c>
      <c r="I1813" s="38">
        <v>1</v>
      </c>
      <c r="J1813" s="38">
        <v>2250</v>
      </c>
      <c r="K1813" s="37" t="s">
        <v>42</v>
      </c>
      <c r="L1813" s="36" t="s">
        <v>654</v>
      </c>
      <c r="M1813" s="35">
        <v>44184.712604166663</v>
      </c>
      <c r="N1813" s="37" t="s">
        <v>146</v>
      </c>
      <c r="O1813" s="37" t="s">
        <v>147</v>
      </c>
      <c r="P1813" s="145">
        <f t="shared" si="141"/>
        <v>1.2720370370370802</v>
      </c>
      <c r="Q1813" s="34">
        <f t="shared" si="140"/>
        <v>2250</v>
      </c>
      <c r="R1813" s="145">
        <f t="shared" si="142"/>
        <v>0.44056712962962963</v>
      </c>
      <c r="S1813" s="145">
        <f t="shared" si="143"/>
        <v>0.71260416666666659</v>
      </c>
      <c r="T1813" s="172" t="str">
        <f t="shared" si="144"/>
        <v>Lower Valued</v>
      </c>
    </row>
    <row r="1814" spans="1:20">
      <c r="A1814" s="35">
        <v>44182.79278935185</v>
      </c>
      <c r="B1814" s="36" t="s">
        <v>416</v>
      </c>
      <c r="C1814" s="37" t="s">
        <v>413</v>
      </c>
      <c r="D1814" s="37" t="s">
        <v>193</v>
      </c>
      <c r="E1814" s="37" t="s">
        <v>194</v>
      </c>
      <c r="F1814" s="37" t="s">
        <v>52</v>
      </c>
      <c r="G1814" s="37" t="s">
        <v>53</v>
      </c>
      <c r="H1814" s="37" t="s">
        <v>349</v>
      </c>
      <c r="I1814" s="38">
        <v>5</v>
      </c>
      <c r="J1814" s="38">
        <v>2250</v>
      </c>
      <c r="K1814" s="37" t="s">
        <v>42</v>
      </c>
      <c r="L1814" s="36" t="s">
        <v>414</v>
      </c>
      <c r="M1814" s="35">
        <v>44184.887592592589</v>
      </c>
      <c r="N1814" s="37" t="s">
        <v>295</v>
      </c>
      <c r="O1814" s="37" t="s">
        <v>54</v>
      </c>
      <c r="P1814" s="145">
        <f t="shared" si="141"/>
        <v>2.0948032407395658</v>
      </c>
      <c r="Q1814" s="34">
        <f t="shared" si="140"/>
        <v>11250</v>
      </c>
      <c r="R1814" s="145">
        <f t="shared" si="142"/>
        <v>0.79278935185185195</v>
      </c>
      <c r="S1814" s="145">
        <f t="shared" si="143"/>
        <v>0.8875925925925926</v>
      </c>
      <c r="T1814" s="172" t="str">
        <f t="shared" si="144"/>
        <v>High Valued</v>
      </c>
    </row>
    <row r="1815" spans="1:20">
      <c r="A1815" s="35">
        <v>44182.79278935185</v>
      </c>
      <c r="B1815" s="36" t="s">
        <v>416</v>
      </c>
      <c r="C1815" s="37" t="s">
        <v>413</v>
      </c>
      <c r="D1815" s="37" t="s">
        <v>193</v>
      </c>
      <c r="E1815" s="37" t="s">
        <v>194</v>
      </c>
      <c r="F1815" s="37" t="s">
        <v>52</v>
      </c>
      <c r="G1815" s="37" t="s">
        <v>53</v>
      </c>
      <c r="H1815" s="37" t="s">
        <v>197</v>
      </c>
      <c r="I1815" s="38">
        <v>5</v>
      </c>
      <c r="J1815" s="38">
        <v>2250</v>
      </c>
      <c r="K1815" s="37" t="s">
        <v>42</v>
      </c>
      <c r="L1815" s="36" t="s">
        <v>414</v>
      </c>
      <c r="M1815" s="35">
        <v>44184.887592592589</v>
      </c>
      <c r="N1815" s="37" t="s">
        <v>295</v>
      </c>
      <c r="O1815" s="37" t="s">
        <v>54</v>
      </c>
      <c r="P1815" s="145">
        <f t="shared" si="141"/>
        <v>2.0948032407395658</v>
      </c>
      <c r="Q1815" s="34">
        <f t="shared" si="140"/>
        <v>11250</v>
      </c>
      <c r="R1815" s="145">
        <f t="shared" si="142"/>
        <v>0.79278935185185195</v>
      </c>
      <c r="S1815" s="145">
        <f t="shared" si="143"/>
        <v>0.8875925925925926</v>
      </c>
      <c r="T1815" s="172" t="str">
        <f t="shared" si="144"/>
        <v>High Valued</v>
      </c>
    </row>
    <row r="1816" spans="1:20">
      <c r="A1816" s="35">
        <v>44182.79278935185</v>
      </c>
      <c r="B1816" s="36" t="s">
        <v>416</v>
      </c>
      <c r="C1816" s="37" t="s">
        <v>413</v>
      </c>
      <c r="D1816" s="37" t="s">
        <v>148</v>
      </c>
      <c r="E1816" s="37" t="s">
        <v>149</v>
      </c>
      <c r="F1816" s="37" t="s">
        <v>52</v>
      </c>
      <c r="G1816" s="37" t="s">
        <v>56</v>
      </c>
      <c r="H1816" s="37" t="s">
        <v>417</v>
      </c>
      <c r="I1816" s="38">
        <v>1</v>
      </c>
      <c r="J1816" s="38">
        <v>3200</v>
      </c>
      <c r="K1816" s="37" t="s">
        <v>42</v>
      </c>
      <c r="L1816" s="36" t="s">
        <v>414</v>
      </c>
      <c r="M1816" s="35">
        <v>44184.887592592589</v>
      </c>
      <c r="N1816" s="37" t="s">
        <v>295</v>
      </c>
      <c r="O1816" s="37" t="s">
        <v>54</v>
      </c>
      <c r="P1816" s="145">
        <f t="shared" si="141"/>
        <v>2.0948032407395658</v>
      </c>
      <c r="Q1816" s="34">
        <f t="shared" si="140"/>
        <v>3200</v>
      </c>
      <c r="R1816" s="145">
        <f t="shared" si="142"/>
        <v>0.79278935185185195</v>
      </c>
      <c r="S1816" s="145">
        <f t="shared" si="143"/>
        <v>0.8875925925925926</v>
      </c>
      <c r="T1816" s="172" t="str">
        <f t="shared" si="144"/>
        <v>Lower Valued</v>
      </c>
    </row>
    <row r="1817" spans="1:20">
      <c r="A1817" s="35">
        <v>44182.79278935185</v>
      </c>
      <c r="B1817" s="36" t="s">
        <v>416</v>
      </c>
      <c r="C1817" s="37" t="s">
        <v>413</v>
      </c>
      <c r="D1817" s="37" t="s">
        <v>148</v>
      </c>
      <c r="E1817" s="37" t="s">
        <v>149</v>
      </c>
      <c r="F1817" s="37" t="s">
        <v>52</v>
      </c>
      <c r="G1817" s="37" t="s">
        <v>56</v>
      </c>
      <c r="H1817" s="37" t="s">
        <v>418</v>
      </c>
      <c r="I1817" s="38">
        <v>1</v>
      </c>
      <c r="J1817" s="38">
        <v>3200</v>
      </c>
      <c r="K1817" s="37" t="s">
        <v>42</v>
      </c>
      <c r="L1817" s="36" t="s">
        <v>414</v>
      </c>
      <c r="M1817" s="35">
        <v>44184.887592592589</v>
      </c>
      <c r="N1817" s="37" t="s">
        <v>295</v>
      </c>
      <c r="O1817" s="37" t="s">
        <v>54</v>
      </c>
      <c r="P1817" s="145">
        <f t="shared" si="141"/>
        <v>2.0948032407395658</v>
      </c>
      <c r="Q1817" s="34">
        <f t="shared" si="140"/>
        <v>3200</v>
      </c>
      <c r="R1817" s="145">
        <f t="shared" si="142"/>
        <v>0.79278935185185195</v>
      </c>
      <c r="S1817" s="145">
        <f t="shared" si="143"/>
        <v>0.8875925925925926</v>
      </c>
      <c r="T1817" s="172" t="str">
        <f t="shared" si="144"/>
        <v>Lower Valued</v>
      </c>
    </row>
    <row r="1818" spans="1:20">
      <c r="A1818" s="35">
        <v>44182.79278935185</v>
      </c>
      <c r="B1818" s="36" t="s">
        <v>416</v>
      </c>
      <c r="C1818" s="37" t="s">
        <v>413</v>
      </c>
      <c r="D1818" s="37" t="s">
        <v>148</v>
      </c>
      <c r="E1818" s="37" t="s">
        <v>149</v>
      </c>
      <c r="F1818" s="37" t="s">
        <v>52</v>
      </c>
      <c r="G1818" s="37" t="s">
        <v>56</v>
      </c>
      <c r="H1818" s="37" t="s">
        <v>419</v>
      </c>
      <c r="I1818" s="38">
        <v>1</v>
      </c>
      <c r="J1818" s="38">
        <v>2930</v>
      </c>
      <c r="K1818" s="37" t="s">
        <v>42</v>
      </c>
      <c r="L1818" s="36" t="s">
        <v>414</v>
      </c>
      <c r="M1818" s="35">
        <v>44184.887592592589</v>
      </c>
      <c r="N1818" s="37" t="s">
        <v>295</v>
      </c>
      <c r="O1818" s="37" t="s">
        <v>54</v>
      </c>
      <c r="P1818" s="145">
        <f t="shared" si="141"/>
        <v>2.0948032407395658</v>
      </c>
      <c r="Q1818" s="34">
        <f t="shared" si="140"/>
        <v>2930</v>
      </c>
      <c r="R1818" s="145">
        <f t="shared" si="142"/>
        <v>0.79278935185185195</v>
      </c>
      <c r="S1818" s="145">
        <f t="shared" si="143"/>
        <v>0.8875925925925926</v>
      </c>
      <c r="T1818" s="172" t="str">
        <f t="shared" si="144"/>
        <v>Lower Valued</v>
      </c>
    </row>
    <row r="1819" spans="1:20">
      <c r="A1819" s="35">
        <v>44182.79278935185</v>
      </c>
      <c r="B1819" s="36" t="s">
        <v>416</v>
      </c>
      <c r="C1819" s="37" t="s">
        <v>413</v>
      </c>
      <c r="D1819" s="37" t="s">
        <v>148</v>
      </c>
      <c r="E1819" s="37" t="s">
        <v>149</v>
      </c>
      <c r="F1819" s="37" t="s">
        <v>52</v>
      </c>
      <c r="G1819" s="37" t="s">
        <v>56</v>
      </c>
      <c r="H1819" s="37" t="s">
        <v>150</v>
      </c>
      <c r="I1819" s="38">
        <v>1</v>
      </c>
      <c r="J1819" s="38">
        <v>4150</v>
      </c>
      <c r="K1819" s="37" t="s">
        <v>42</v>
      </c>
      <c r="L1819" s="36" t="s">
        <v>414</v>
      </c>
      <c r="M1819" s="35">
        <v>44184.887592592589</v>
      </c>
      <c r="N1819" s="37" t="s">
        <v>295</v>
      </c>
      <c r="O1819" s="37" t="s">
        <v>54</v>
      </c>
      <c r="P1819" s="145">
        <f t="shared" si="141"/>
        <v>2.0948032407395658</v>
      </c>
      <c r="Q1819" s="34">
        <f t="shared" si="140"/>
        <v>4150</v>
      </c>
      <c r="R1819" s="145">
        <f t="shared" si="142"/>
        <v>0.79278935185185195</v>
      </c>
      <c r="S1819" s="145">
        <f t="shared" si="143"/>
        <v>0.8875925925925926</v>
      </c>
      <c r="T1819" s="172" t="str">
        <f t="shared" si="144"/>
        <v>Lower Valued</v>
      </c>
    </row>
    <row r="1820" spans="1:20">
      <c r="A1820" s="35">
        <v>44183.394236111111</v>
      </c>
      <c r="B1820" s="36" t="s">
        <v>411</v>
      </c>
      <c r="C1820" s="37" t="s">
        <v>381</v>
      </c>
      <c r="D1820" s="37" t="s">
        <v>60</v>
      </c>
      <c r="E1820" s="37" t="s">
        <v>73</v>
      </c>
      <c r="F1820" s="37" t="s">
        <v>52</v>
      </c>
      <c r="G1820" s="37" t="s">
        <v>56</v>
      </c>
      <c r="H1820" s="37" t="s">
        <v>74</v>
      </c>
      <c r="I1820" s="38">
        <v>2</v>
      </c>
      <c r="J1820" s="38">
        <v>3550</v>
      </c>
      <c r="K1820" s="37" t="s">
        <v>42</v>
      </c>
      <c r="L1820" s="36" t="s">
        <v>398</v>
      </c>
      <c r="M1820" s="35">
        <v>44185.5627662037</v>
      </c>
      <c r="N1820" s="37" t="s">
        <v>146</v>
      </c>
      <c r="O1820" s="37" t="s">
        <v>147</v>
      </c>
      <c r="P1820" s="145">
        <f t="shared" si="141"/>
        <v>2.1685300925892079</v>
      </c>
      <c r="Q1820" s="34">
        <f t="shared" si="140"/>
        <v>7100</v>
      </c>
      <c r="R1820" s="145">
        <f t="shared" si="142"/>
        <v>0.39423611111111106</v>
      </c>
      <c r="S1820" s="145">
        <f t="shared" si="143"/>
        <v>0.56276620370370367</v>
      </c>
      <c r="T1820" s="172" t="str">
        <f t="shared" si="144"/>
        <v>Lower Valued</v>
      </c>
    </row>
    <row r="1821" spans="1:20">
      <c r="A1821" s="35">
        <v>44183.394236111111</v>
      </c>
      <c r="B1821" s="36" t="s">
        <v>411</v>
      </c>
      <c r="C1821" s="37" t="s">
        <v>381</v>
      </c>
      <c r="D1821" s="37" t="s">
        <v>193</v>
      </c>
      <c r="E1821" s="37" t="s">
        <v>194</v>
      </c>
      <c r="F1821" s="37" t="s">
        <v>52</v>
      </c>
      <c r="G1821" s="37" t="s">
        <v>53</v>
      </c>
      <c r="H1821" s="37" t="s">
        <v>195</v>
      </c>
      <c r="I1821" s="38">
        <v>2</v>
      </c>
      <c r="J1821" s="38">
        <v>2150</v>
      </c>
      <c r="K1821" s="37" t="s">
        <v>42</v>
      </c>
      <c r="L1821" s="36" t="s">
        <v>398</v>
      </c>
      <c r="M1821" s="35">
        <v>44185.5627662037</v>
      </c>
      <c r="N1821" s="37" t="s">
        <v>146</v>
      </c>
      <c r="O1821" s="37" t="s">
        <v>147</v>
      </c>
      <c r="P1821" s="145">
        <f t="shared" si="141"/>
        <v>2.1685300925892079</v>
      </c>
      <c r="Q1821" s="34">
        <f t="shared" si="140"/>
        <v>4300</v>
      </c>
      <c r="R1821" s="145">
        <f t="shared" si="142"/>
        <v>0.39423611111111106</v>
      </c>
      <c r="S1821" s="145">
        <f t="shared" si="143"/>
        <v>0.56276620370370367</v>
      </c>
      <c r="T1821" s="172" t="str">
        <f t="shared" si="144"/>
        <v>Lower Valued</v>
      </c>
    </row>
    <row r="1822" spans="1:20">
      <c r="A1822" s="35">
        <v>44183.394236111111</v>
      </c>
      <c r="B1822" s="36" t="s">
        <v>411</v>
      </c>
      <c r="C1822" s="37" t="s">
        <v>381</v>
      </c>
      <c r="D1822" s="37" t="s">
        <v>193</v>
      </c>
      <c r="E1822" s="37" t="s">
        <v>194</v>
      </c>
      <c r="F1822" s="37" t="s">
        <v>52</v>
      </c>
      <c r="G1822" s="37" t="s">
        <v>53</v>
      </c>
      <c r="H1822" s="37" t="s">
        <v>197</v>
      </c>
      <c r="I1822" s="38">
        <v>2</v>
      </c>
      <c r="J1822" s="38">
        <v>2250</v>
      </c>
      <c r="K1822" s="37" t="s">
        <v>42</v>
      </c>
      <c r="L1822" s="36" t="s">
        <v>398</v>
      </c>
      <c r="M1822" s="35">
        <v>44185.5627662037</v>
      </c>
      <c r="N1822" s="37" t="s">
        <v>146</v>
      </c>
      <c r="O1822" s="37" t="s">
        <v>147</v>
      </c>
      <c r="P1822" s="145">
        <f t="shared" si="141"/>
        <v>2.1685300925892079</v>
      </c>
      <c r="Q1822" s="34">
        <f t="shared" si="140"/>
        <v>4500</v>
      </c>
      <c r="R1822" s="145">
        <f t="shared" si="142"/>
        <v>0.39423611111111106</v>
      </c>
      <c r="S1822" s="145">
        <f t="shared" si="143"/>
        <v>0.56276620370370367</v>
      </c>
      <c r="T1822" s="172" t="str">
        <f t="shared" si="144"/>
        <v>Lower Valued</v>
      </c>
    </row>
    <row r="1823" spans="1:20">
      <c r="A1823" s="35">
        <v>44185.645613425928</v>
      </c>
      <c r="B1823" s="36" t="s">
        <v>303</v>
      </c>
      <c r="C1823" s="37" t="s">
        <v>304</v>
      </c>
      <c r="D1823" s="37" t="s">
        <v>193</v>
      </c>
      <c r="E1823" s="37" t="s">
        <v>194</v>
      </c>
      <c r="F1823" s="37" t="s">
        <v>52</v>
      </c>
      <c r="G1823" s="37" t="s">
        <v>53</v>
      </c>
      <c r="H1823" s="37" t="s">
        <v>305</v>
      </c>
      <c r="I1823" s="38">
        <v>2</v>
      </c>
      <c r="J1823" s="38">
        <v>2350</v>
      </c>
      <c r="K1823" s="37" t="s">
        <v>42</v>
      </c>
      <c r="L1823" s="36" t="s">
        <v>294</v>
      </c>
      <c r="M1823" s="35">
        <v>44186.403923611113</v>
      </c>
      <c r="N1823" s="37" t="s">
        <v>146</v>
      </c>
      <c r="O1823" s="37" t="s">
        <v>147</v>
      </c>
      <c r="P1823" s="145">
        <f t="shared" si="141"/>
        <v>0.75831018518510973</v>
      </c>
      <c r="Q1823" s="34">
        <f t="shared" si="140"/>
        <v>4700</v>
      </c>
      <c r="R1823" s="145">
        <f t="shared" si="142"/>
        <v>0.64561342592592597</v>
      </c>
      <c r="S1823" s="145">
        <f t="shared" si="143"/>
        <v>0.40392361111111108</v>
      </c>
      <c r="T1823" s="172" t="str">
        <f t="shared" si="144"/>
        <v>Lower Valued</v>
      </c>
    </row>
    <row r="1824" spans="1:20">
      <c r="A1824" s="35">
        <v>44185.645613425928</v>
      </c>
      <c r="B1824" s="36" t="s">
        <v>303</v>
      </c>
      <c r="C1824" s="37" t="s">
        <v>304</v>
      </c>
      <c r="D1824" s="37" t="s">
        <v>148</v>
      </c>
      <c r="E1824" s="37" t="s">
        <v>149</v>
      </c>
      <c r="F1824" s="37" t="s">
        <v>52</v>
      </c>
      <c r="G1824" s="37" t="s">
        <v>56</v>
      </c>
      <c r="H1824" s="37" t="s">
        <v>150</v>
      </c>
      <c r="I1824" s="38">
        <v>1</v>
      </c>
      <c r="J1824" s="38">
        <v>4150</v>
      </c>
      <c r="K1824" s="37" t="s">
        <v>42</v>
      </c>
      <c r="L1824" s="36" t="s">
        <v>294</v>
      </c>
      <c r="M1824" s="35">
        <v>44186.403923611113</v>
      </c>
      <c r="N1824" s="37" t="s">
        <v>146</v>
      </c>
      <c r="O1824" s="37" t="s">
        <v>147</v>
      </c>
      <c r="P1824" s="145">
        <f t="shared" si="141"/>
        <v>0.75831018518510973</v>
      </c>
      <c r="Q1824" s="34">
        <f t="shared" si="140"/>
        <v>4150</v>
      </c>
      <c r="R1824" s="145">
        <f t="shared" si="142"/>
        <v>0.64561342592592597</v>
      </c>
      <c r="S1824" s="145">
        <f t="shared" si="143"/>
        <v>0.40392361111111108</v>
      </c>
      <c r="T1824" s="172" t="str">
        <f t="shared" si="144"/>
        <v>Lower Valued</v>
      </c>
    </row>
    <row r="1825" spans="1:20">
      <c r="A1825" s="35">
        <v>44185.577731481484</v>
      </c>
      <c r="B1825" s="36" t="s">
        <v>1101</v>
      </c>
      <c r="C1825" s="37" t="s">
        <v>1102</v>
      </c>
      <c r="D1825" s="37" t="s">
        <v>148</v>
      </c>
      <c r="E1825" s="37" t="s">
        <v>149</v>
      </c>
      <c r="F1825" s="37" t="s">
        <v>52</v>
      </c>
      <c r="G1825" s="37" t="s">
        <v>56</v>
      </c>
      <c r="H1825" s="37" t="s">
        <v>150</v>
      </c>
      <c r="I1825" s="38">
        <v>1</v>
      </c>
      <c r="J1825" s="38">
        <v>4150</v>
      </c>
      <c r="K1825" s="37" t="s">
        <v>42</v>
      </c>
      <c r="L1825" s="36" t="s">
        <v>1098</v>
      </c>
      <c r="M1825" s="35">
        <v>44186.42633101852</v>
      </c>
      <c r="N1825" s="37" t="s">
        <v>146</v>
      </c>
      <c r="O1825" s="37" t="s">
        <v>464</v>
      </c>
      <c r="P1825" s="145">
        <f t="shared" si="141"/>
        <v>0.84859953703562496</v>
      </c>
      <c r="Q1825" s="34">
        <f t="shared" si="140"/>
        <v>4150</v>
      </c>
      <c r="R1825" s="145">
        <f t="shared" si="142"/>
        <v>0.57773148148148146</v>
      </c>
      <c r="S1825" s="145">
        <f t="shared" si="143"/>
        <v>0.42633101851851851</v>
      </c>
      <c r="T1825" s="172" t="str">
        <f t="shared" si="144"/>
        <v>Lower Valued</v>
      </c>
    </row>
    <row r="1826" spans="1:20">
      <c r="A1826" s="35">
        <v>44184.690636574072</v>
      </c>
      <c r="B1826" s="36" t="s">
        <v>301</v>
      </c>
      <c r="C1826" s="37" t="s">
        <v>302</v>
      </c>
      <c r="D1826" s="37" t="s">
        <v>193</v>
      </c>
      <c r="E1826" s="37" t="s">
        <v>194</v>
      </c>
      <c r="F1826" s="37" t="s">
        <v>52</v>
      </c>
      <c r="G1826" s="37" t="s">
        <v>53</v>
      </c>
      <c r="H1826" s="37" t="s">
        <v>217</v>
      </c>
      <c r="I1826" s="38">
        <v>5</v>
      </c>
      <c r="J1826" s="38">
        <v>2150</v>
      </c>
      <c r="K1826" s="37" t="s">
        <v>42</v>
      </c>
      <c r="L1826" s="36" t="s">
        <v>294</v>
      </c>
      <c r="M1826" s="35">
        <v>44186.448206018518</v>
      </c>
      <c r="N1826" s="37" t="s">
        <v>295</v>
      </c>
      <c r="O1826" s="37" t="s">
        <v>147</v>
      </c>
      <c r="P1826" s="145">
        <f t="shared" si="141"/>
        <v>1.757569444445835</v>
      </c>
      <c r="Q1826" s="34">
        <f t="shared" si="140"/>
        <v>10750</v>
      </c>
      <c r="R1826" s="145">
        <f t="shared" si="142"/>
        <v>0.69063657407407408</v>
      </c>
      <c r="S1826" s="145">
        <f t="shared" si="143"/>
        <v>0.44820601851851855</v>
      </c>
      <c r="T1826" s="172" t="str">
        <f t="shared" si="144"/>
        <v>High Valued</v>
      </c>
    </row>
    <row r="1827" spans="1:20">
      <c r="A1827" s="35">
        <v>44184.690636574072</v>
      </c>
      <c r="B1827" s="36" t="s">
        <v>301</v>
      </c>
      <c r="C1827" s="37" t="s">
        <v>302</v>
      </c>
      <c r="D1827" s="37" t="s">
        <v>193</v>
      </c>
      <c r="E1827" s="37" t="s">
        <v>194</v>
      </c>
      <c r="F1827" s="37" t="s">
        <v>52</v>
      </c>
      <c r="G1827" s="37" t="s">
        <v>53</v>
      </c>
      <c r="H1827" s="37" t="s">
        <v>197</v>
      </c>
      <c r="I1827" s="38">
        <v>5</v>
      </c>
      <c r="J1827" s="38">
        <v>2250</v>
      </c>
      <c r="K1827" s="37" t="s">
        <v>42</v>
      </c>
      <c r="L1827" s="36" t="s">
        <v>294</v>
      </c>
      <c r="M1827" s="35">
        <v>44186.448206018518</v>
      </c>
      <c r="N1827" s="37" t="s">
        <v>295</v>
      </c>
      <c r="O1827" s="37" t="s">
        <v>147</v>
      </c>
      <c r="P1827" s="145">
        <f t="shared" si="141"/>
        <v>1.757569444445835</v>
      </c>
      <c r="Q1827" s="34">
        <f t="shared" si="140"/>
        <v>11250</v>
      </c>
      <c r="R1827" s="145">
        <f t="shared" si="142"/>
        <v>0.69063657407407408</v>
      </c>
      <c r="S1827" s="145">
        <f t="shared" si="143"/>
        <v>0.44820601851851855</v>
      </c>
      <c r="T1827" s="172" t="str">
        <f t="shared" si="144"/>
        <v>High Valued</v>
      </c>
    </row>
    <row r="1828" spans="1:20">
      <c r="A1828" s="35">
        <v>44184.690636574072</v>
      </c>
      <c r="B1828" s="36" t="s">
        <v>301</v>
      </c>
      <c r="C1828" s="37" t="s">
        <v>302</v>
      </c>
      <c r="D1828" s="37" t="s">
        <v>55</v>
      </c>
      <c r="E1828" s="37" t="s">
        <v>249</v>
      </c>
      <c r="F1828" s="37" t="s">
        <v>52</v>
      </c>
      <c r="G1828" s="37" t="s">
        <v>56</v>
      </c>
      <c r="H1828" s="37" t="s">
        <v>58</v>
      </c>
      <c r="I1828" s="38">
        <v>2</v>
      </c>
      <c r="J1828" s="38">
        <v>2700</v>
      </c>
      <c r="K1828" s="37" t="s">
        <v>42</v>
      </c>
      <c r="L1828" s="36" t="s">
        <v>294</v>
      </c>
      <c r="M1828" s="35">
        <v>44186.448206018518</v>
      </c>
      <c r="N1828" s="37" t="s">
        <v>295</v>
      </c>
      <c r="O1828" s="37" t="s">
        <v>147</v>
      </c>
      <c r="P1828" s="145">
        <f t="shared" si="141"/>
        <v>1.757569444445835</v>
      </c>
      <c r="Q1828" s="34">
        <f t="shared" si="140"/>
        <v>5400</v>
      </c>
      <c r="R1828" s="145">
        <f t="shared" si="142"/>
        <v>0.69063657407407408</v>
      </c>
      <c r="S1828" s="145">
        <f t="shared" si="143"/>
        <v>0.44820601851851855</v>
      </c>
      <c r="T1828" s="172" t="str">
        <f t="shared" si="144"/>
        <v>Lower Valued</v>
      </c>
    </row>
    <row r="1829" spans="1:20">
      <c r="A1829" s="35">
        <v>44184.007361111115</v>
      </c>
      <c r="B1829" s="36" t="s">
        <v>796</v>
      </c>
      <c r="C1829" s="37" t="s">
        <v>794</v>
      </c>
      <c r="D1829" s="37" t="s">
        <v>60</v>
      </c>
      <c r="E1829" s="37" t="s">
        <v>73</v>
      </c>
      <c r="F1829" s="37" t="s">
        <v>52</v>
      </c>
      <c r="G1829" s="37" t="s">
        <v>56</v>
      </c>
      <c r="H1829" s="37" t="s">
        <v>175</v>
      </c>
      <c r="I1829" s="38">
        <v>1</v>
      </c>
      <c r="J1829" s="38">
        <v>3500</v>
      </c>
      <c r="K1829" s="37" t="s">
        <v>42</v>
      </c>
      <c r="L1829" s="36" t="s">
        <v>795</v>
      </c>
      <c r="M1829" s="35">
        <v>44186.55027777778</v>
      </c>
      <c r="N1829" s="37" t="s">
        <v>146</v>
      </c>
      <c r="O1829" s="37" t="s">
        <v>54</v>
      </c>
      <c r="P1829" s="145">
        <f t="shared" si="141"/>
        <v>2.5429166666654055</v>
      </c>
      <c r="Q1829" s="34">
        <f t="shared" si="140"/>
        <v>3500</v>
      </c>
      <c r="R1829" s="145">
        <f t="shared" si="142"/>
        <v>7.3611111111111108E-3</v>
      </c>
      <c r="S1829" s="145">
        <f t="shared" si="143"/>
        <v>0.55027777777777775</v>
      </c>
      <c r="T1829" s="172" t="str">
        <f t="shared" si="144"/>
        <v>Lower Valued</v>
      </c>
    </row>
    <row r="1830" spans="1:20">
      <c r="A1830" s="35">
        <v>44185.63994212963</v>
      </c>
      <c r="B1830" s="36" t="s">
        <v>807</v>
      </c>
      <c r="C1830" s="37" t="s">
        <v>390</v>
      </c>
      <c r="D1830" s="37" t="s">
        <v>455</v>
      </c>
      <c r="E1830" s="37" t="s">
        <v>456</v>
      </c>
      <c r="F1830" s="37" t="s">
        <v>52</v>
      </c>
      <c r="G1830" s="37" t="s">
        <v>457</v>
      </c>
      <c r="H1830" s="37" t="s">
        <v>458</v>
      </c>
      <c r="I1830" s="38">
        <v>2</v>
      </c>
      <c r="J1830" s="38">
        <v>1920</v>
      </c>
      <c r="K1830" s="37" t="s">
        <v>42</v>
      </c>
      <c r="L1830" s="36" t="s">
        <v>795</v>
      </c>
      <c r="M1830" s="35">
        <v>44186.571076388886</v>
      </c>
      <c r="N1830" s="37" t="s">
        <v>146</v>
      </c>
      <c r="O1830" s="37" t="s">
        <v>147</v>
      </c>
      <c r="P1830" s="145">
        <f t="shared" si="141"/>
        <v>0.93113425925548654</v>
      </c>
      <c r="Q1830" s="34">
        <f t="shared" si="140"/>
        <v>3840</v>
      </c>
      <c r="R1830" s="145">
        <f t="shared" si="142"/>
        <v>0.6399421296296296</v>
      </c>
      <c r="S1830" s="145">
        <f t="shared" si="143"/>
        <v>0.5710763888888889</v>
      </c>
      <c r="T1830" s="172" t="str">
        <f t="shared" si="144"/>
        <v>Lower Valued</v>
      </c>
    </row>
    <row r="1831" spans="1:20">
      <c r="A1831" s="35">
        <v>44185.710625</v>
      </c>
      <c r="B1831" s="36" t="s">
        <v>808</v>
      </c>
      <c r="C1831" s="37" t="s">
        <v>390</v>
      </c>
      <c r="D1831" s="37" t="s">
        <v>154</v>
      </c>
      <c r="E1831" s="37" t="s">
        <v>155</v>
      </c>
      <c r="F1831" s="37" t="s">
        <v>52</v>
      </c>
      <c r="G1831" s="37" t="s">
        <v>53</v>
      </c>
      <c r="H1831" s="37" t="s">
        <v>262</v>
      </c>
      <c r="I1831" s="38">
        <v>1</v>
      </c>
      <c r="J1831" s="38">
        <v>2200</v>
      </c>
      <c r="K1831" s="37" t="s">
        <v>42</v>
      </c>
      <c r="L1831" s="36" t="s">
        <v>795</v>
      </c>
      <c r="M1831" s="35">
        <v>44186.571076388886</v>
      </c>
      <c r="N1831" s="37" t="s">
        <v>146</v>
      </c>
      <c r="O1831" s="37" t="s">
        <v>147</v>
      </c>
      <c r="P1831" s="145">
        <f t="shared" si="141"/>
        <v>0.86045138888584916</v>
      </c>
      <c r="Q1831" s="34">
        <f t="shared" si="140"/>
        <v>2200</v>
      </c>
      <c r="R1831" s="145">
        <f t="shared" si="142"/>
        <v>0.71062499999999995</v>
      </c>
      <c r="S1831" s="145">
        <f t="shared" si="143"/>
        <v>0.5710763888888889</v>
      </c>
      <c r="T1831" s="172" t="str">
        <f t="shared" si="144"/>
        <v>Lower Valued</v>
      </c>
    </row>
    <row r="1832" spans="1:20">
      <c r="A1832" s="35">
        <v>44185.710625</v>
      </c>
      <c r="B1832" s="36" t="s">
        <v>808</v>
      </c>
      <c r="C1832" s="37" t="s">
        <v>390</v>
      </c>
      <c r="D1832" s="37" t="s">
        <v>154</v>
      </c>
      <c r="E1832" s="37" t="s">
        <v>155</v>
      </c>
      <c r="F1832" s="37" t="s">
        <v>52</v>
      </c>
      <c r="G1832" s="37" t="s">
        <v>53</v>
      </c>
      <c r="H1832" s="37" t="s">
        <v>156</v>
      </c>
      <c r="I1832" s="38">
        <v>1</v>
      </c>
      <c r="J1832" s="38">
        <v>2450</v>
      </c>
      <c r="K1832" s="37" t="s">
        <v>42</v>
      </c>
      <c r="L1832" s="36" t="s">
        <v>795</v>
      </c>
      <c r="M1832" s="35">
        <v>44186.571076388886</v>
      </c>
      <c r="N1832" s="37" t="s">
        <v>146</v>
      </c>
      <c r="O1832" s="37" t="s">
        <v>147</v>
      </c>
      <c r="P1832" s="145">
        <f t="shared" si="141"/>
        <v>0.86045138888584916</v>
      </c>
      <c r="Q1832" s="34">
        <f t="shared" si="140"/>
        <v>2450</v>
      </c>
      <c r="R1832" s="145">
        <f t="shared" si="142"/>
        <v>0.71062499999999995</v>
      </c>
      <c r="S1832" s="145">
        <f t="shared" si="143"/>
        <v>0.5710763888888889</v>
      </c>
      <c r="T1832" s="172" t="str">
        <f t="shared" si="144"/>
        <v>Lower Valued</v>
      </c>
    </row>
    <row r="1833" spans="1:20">
      <c r="A1833" s="35">
        <v>44185.710625</v>
      </c>
      <c r="B1833" s="36" t="s">
        <v>808</v>
      </c>
      <c r="C1833" s="37" t="s">
        <v>390</v>
      </c>
      <c r="D1833" s="37" t="s">
        <v>193</v>
      </c>
      <c r="E1833" s="37" t="s">
        <v>267</v>
      </c>
      <c r="F1833" s="37" t="s">
        <v>52</v>
      </c>
      <c r="G1833" s="37" t="s">
        <v>53</v>
      </c>
      <c r="H1833" s="37" t="s">
        <v>269</v>
      </c>
      <c r="I1833" s="38">
        <v>1</v>
      </c>
      <c r="J1833" s="38">
        <v>2240</v>
      </c>
      <c r="K1833" s="37" t="s">
        <v>42</v>
      </c>
      <c r="L1833" s="36" t="s">
        <v>795</v>
      </c>
      <c r="M1833" s="35">
        <v>44186.571076388886</v>
      </c>
      <c r="N1833" s="37" t="s">
        <v>146</v>
      </c>
      <c r="O1833" s="37" t="s">
        <v>147</v>
      </c>
      <c r="P1833" s="145">
        <f t="shared" si="141"/>
        <v>0.86045138888584916</v>
      </c>
      <c r="Q1833" s="34">
        <f t="shared" si="140"/>
        <v>2240</v>
      </c>
      <c r="R1833" s="145">
        <f t="shared" si="142"/>
        <v>0.71062499999999995</v>
      </c>
      <c r="S1833" s="145">
        <f t="shared" si="143"/>
        <v>0.5710763888888889</v>
      </c>
      <c r="T1833" s="172" t="str">
        <f t="shared" si="144"/>
        <v>Lower Valued</v>
      </c>
    </row>
    <row r="1834" spans="1:20">
      <c r="A1834" s="35">
        <v>44185.710625</v>
      </c>
      <c r="B1834" s="36" t="s">
        <v>808</v>
      </c>
      <c r="C1834" s="37" t="s">
        <v>390</v>
      </c>
      <c r="D1834" s="37" t="s">
        <v>193</v>
      </c>
      <c r="E1834" s="37" t="s">
        <v>194</v>
      </c>
      <c r="F1834" s="37" t="s">
        <v>52</v>
      </c>
      <c r="G1834" s="37" t="s">
        <v>53</v>
      </c>
      <c r="H1834" s="37" t="s">
        <v>217</v>
      </c>
      <c r="I1834" s="38">
        <v>2</v>
      </c>
      <c r="J1834" s="38">
        <v>2150</v>
      </c>
      <c r="K1834" s="37" t="s">
        <v>42</v>
      </c>
      <c r="L1834" s="36" t="s">
        <v>795</v>
      </c>
      <c r="M1834" s="35">
        <v>44186.571076388886</v>
      </c>
      <c r="N1834" s="37" t="s">
        <v>146</v>
      </c>
      <c r="O1834" s="37" t="s">
        <v>147</v>
      </c>
      <c r="P1834" s="145">
        <f t="shared" si="141"/>
        <v>0.86045138888584916</v>
      </c>
      <c r="Q1834" s="34">
        <f t="shared" si="140"/>
        <v>4300</v>
      </c>
      <c r="R1834" s="145">
        <f t="shared" si="142"/>
        <v>0.71062499999999995</v>
      </c>
      <c r="S1834" s="145">
        <f t="shared" si="143"/>
        <v>0.5710763888888889</v>
      </c>
      <c r="T1834" s="172" t="str">
        <f t="shared" si="144"/>
        <v>Lower Valued</v>
      </c>
    </row>
    <row r="1835" spans="1:20">
      <c r="A1835" s="35">
        <v>44184.69902777778</v>
      </c>
      <c r="B1835" s="36" t="s">
        <v>1061</v>
      </c>
      <c r="C1835" s="37" t="s">
        <v>246</v>
      </c>
      <c r="D1835" s="37" t="s">
        <v>193</v>
      </c>
      <c r="E1835" s="37" t="s">
        <v>194</v>
      </c>
      <c r="F1835" s="37" t="s">
        <v>52</v>
      </c>
      <c r="G1835" s="37" t="s">
        <v>53</v>
      </c>
      <c r="H1835" s="37" t="s">
        <v>197</v>
      </c>
      <c r="I1835" s="38">
        <v>24</v>
      </c>
      <c r="J1835" s="38">
        <v>2250</v>
      </c>
      <c r="K1835" s="37" t="s">
        <v>42</v>
      </c>
      <c r="L1835" s="36" t="s">
        <v>1062</v>
      </c>
      <c r="M1835" s="35">
        <v>44186.636365740742</v>
      </c>
      <c r="N1835" s="37" t="s">
        <v>146</v>
      </c>
      <c r="O1835" s="37" t="s">
        <v>54</v>
      </c>
      <c r="P1835" s="145">
        <f t="shared" si="141"/>
        <v>1.9373379629614647</v>
      </c>
      <c r="Q1835" s="34">
        <f t="shared" si="140"/>
        <v>54000</v>
      </c>
      <c r="R1835" s="145">
        <f t="shared" si="142"/>
        <v>0.6990277777777778</v>
      </c>
      <c r="S1835" s="145">
        <f t="shared" si="143"/>
        <v>0.6363657407407407</v>
      </c>
      <c r="T1835" s="172" t="str">
        <f t="shared" si="144"/>
        <v>High Valued</v>
      </c>
    </row>
    <row r="1836" spans="1:20">
      <c r="A1836" s="35">
        <v>44184.69902777778</v>
      </c>
      <c r="B1836" s="36" t="s">
        <v>1061</v>
      </c>
      <c r="C1836" s="37" t="s">
        <v>246</v>
      </c>
      <c r="D1836" s="37" t="s">
        <v>193</v>
      </c>
      <c r="E1836" s="37" t="s">
        <v>194</v>
      </c>
      <c r="F1836" s="37" t="s">
        <v>52</v>
      </c>
      <c r="G1836" s="37" t="s">
        <v>53</v>
      </c>
      <c r="H1836" s="37" t="s">
        <v>195</v>
      </c>
      <c r="I1836" s="38">
        <v>30</v>
      </c>
      <c r="J1836" s="38">
        <v>2150</v>
      </c>
      <c r="K1836" s="37" t="s">
        <v>42</v>
      </c>
      <c r="L1836" s="36" t="s">
        <v>1062</v>
      </c>
      <c r="M1836" s="35">
        <v>44186.636365740742</v>
      </c>
      <c r="N1836" s="37" t="s">
        <v>146</v>
      </c>
      <c r="O1836" s="37" t="s">
        <v>54</v>
      </c>
      <c r="P1836" s="145">
        <f t="shared" si="141"/>
        <v>1.9373379629614647</v>
      </c>
      <c r="Q1836" s="34">
        <f t="shared" si="140"/>
        <v>64500</v>
      </c>
      <c r="R1836" s="145">
        <f t="shared" si="142"/>
        <v>0.6990277777777778</v>
      </c>
      <c r="S1836" s="145">
        <f t="shared" si="143"/>
        <v>0.6363657407407407</v>
      </c>
      <c r="T1836" s="172" t="str">
        <f t="shared" si="144"/>
        <v>High Valued</v>
      </c>
    </row>
    <row r="1837" spans="1:20">
      <c r="A1837" s="35">
        <v>44185.530949074076</v>
      </c>
      <c r="B1837" s="36" t="s">
        <v>421</v>
      </c>
      <c r="C1837" s="37" t="s">
        <v>413</v>
      </c>
      <c r="D1837" s="37" t="s">
        <v>193</v>
      </c>
      <c r="E1837" s="37" t="s">
        <v>194</v>
      </c>
      <c r="F1837" s="37" t="s">
        <v>52</v>
      </c>
      <c r="G1837" s="37" t="s">
        <v>53</v>
      </c>
      <c r="H1837" s="37" t="s">
        <v>195</v>
      </c>
      <c r="I1837" s="38">
        <v>1</v>
      </c>
      <c r="J1837" s="38">
        <v>2150</v>
      </c>
      <c r="K1837" s="37" t="s">
        <v>42</v>
      </c>
      <c r="L1837" s="36" t="s">
        <v>414</v>
      </c>
      <c r="M1837" s="35">
        <v>44186.674097222225</v>
      </c>
      <c r="N1837" s="37" t="s">
        <v>295</v>
      </c>
      <c r="O1837" s="37" t="s">
        <v>54</v>
      </c>
      <c r="P1837" s="145">
        <f t="shared" si="141"/>
        <v>1.1431481481486117</v>
      </c>
      <c r="Q1837" s="34">
        <f t="shared" si="140"/>
        <v>2150</v>
      </c>
      <c r="R1837" s="145">
        <f t="shared" si="142"/>
        <v>0.5309490740740741</v>
      </c>
      <c r="S1837" s="145">
        <f t="shared" si="143"/>
        <v>0.67409722222222224</v>
      </c>
      <c r="T1837" s="172" t="str">
        <f t="shared" si="144"/>
        <v>Lower Valued</v>
      </c>
    </row>
    <row r="1838" spans="1:20">
      <c r="A1838" s="35">
        <v>44186.582511574074</v>
      </c>
      <c r="B1838" s="36" t="s">
        <v>1053</v>
      </c>
      <c r="C1838" s="37" t="s">
        <v>326</v>
      </c>
      <c r="D1838" s="37" t="s">
        <v>148</v>
      </c>
      <c r="E1838" s="37" t="s">
        <v>149</v>
      </c>
      <c r="F1838" s="37" t="s">
        <v>52</v>
      </c>
      <c r="G1838" s="37" t="s">
        <v>56</v>
      </c>
      <c r="H1838" s="37" t="s">
        <v>419</v>
      </c>
      <c r="I1838" s="38">
        <v>1</v>
      </c>
      <c r="J1838" s="38">
        <v>2930</v>
      </c>
      <c r="K1838" s="37" t="s">
        <v>42</v>
      </c>
      <c r="L1838" s="36" t="s">
        <v>1046</v>
      </c>
      <c r="M1838" s="35">
        <v>44187.391458333332</v>
      </c>
      <c r="N1838" s="37" t="s">
        <v>146</v>
      </c>
      <c r="O1838" s="37" t="s">
        <v>147</v>
      </c>
      <c r="P1838" s="145">
        <f t="shared" si="141"/>
        <v>0.80894675925810589</v>
      </c>
      <c r="Q1838" s="34">
        <f t="shared" si="140"/>
        <v>2930</v>
      </c>
      <c r="R1838" s="145">
        <f t="shared" si="142"/>
        <v>0.58251157407407406</v>
      </c>
      <c r="S1838" s="145">
        <f t="shared" si="143"/>
        <v>0.3914583333333333</v>
      </c>
      <c r="T1838" s="172" t="str">
        <f t="shared" si="144"/>
        <v>Lower Valued</v>
      </c>
    </row>
    <row r="1839" spans="1:20">
      <c r="A1839" s="35">
        <v>44186.595567129632</v>
      </c>
      <c r="B1839" s="36" t="s">
        <v>1084</v>
      </c>
      <c r="C1839" s="37" t="s">
        <v>1048</v>
      </c>
      <c r="D1839" s="37" t="s">
        <v>193</v>
      </c>
      <c r="E1839" s="37" t="s">
        <v>194</v>
      </c>
      <c r="F1839" s="37" t="s">
        <v>52</v>
      </c>
      <c r="G1839" s="37" t="s">
        <v>53</v>
      </c>
      <c r="H1839" s="37" t="s">
        <v>197</v>
      </c>
      <c r="I1839" s="38">
        <v>2</v>
      </c>
      <c r="J1839" s="38">
        <v>2250</v>
      </c>
      <c r="K1839" s="37" t="s">
        <v>42</v>
      </c>
      <c r="L1839" s="36" t="s">
        <v>1080</v>
      </c>
      <c r="M1839" s="35">
        <v>44187.39916666667</v>
      </c>
      <c r="N1839" s="37" t="s">
        <v>146</v>
      </c>
      <c r="O1839" s="37" t="s">
        <v>147</v>
      </c>
      <c r="P1839" s="145">
        <f t="shared" si="141"/>
        <v>0.80359953703737119</v>
      </c>
      <c r="Q1839" s="34">
        <f t="shared" si="140"/>
        <v>4500</v>
      </c>
      <c r="R1839" s="145">
        <f t="shared" si="142"/>
        <v>0.59556712962962965</v>
      </c>
      <c r="S1839" s="145">
        <f t="shared" si="143"/>
        <v>0.39916666666666667</v>
      </c>
      <c r="T1839" s="172" t="str">
        <f t="shared" si="144"/>
        <v>Lower Valued</v>
      </c>
    </row>
    <row r="1840" spans="1:20">
      <c r="A1840" s="35">
        <v>44186.599444444444</v>
      </c>
      <c r="B1840" s="36" t="s">
        <v>772</v>
      </c>
      <c r="C1840" s="37" t="s">
        <v>773</v>
      </c>
      <c r="D1840" s="37" t="s">
        <v>55</v>
      </c>
      <c r="E1840" s="37" t="s">
        <v>249</v>
      </c>
      <c r="F1840" s="37" t="s">
        <v>52</v>
      </c>
      <c r="G1840" s="37" t="s">
        <v>56</v>
      </c>
      <c r="H1840" s="37" t="s">
        <v>250</v>
      </c>
      <c r="I1840" s="38">
        <v>2</v>
      </c>
      <c r="J1840" s="38">
        <v>2200</v>
      </c>
      <c r="K1840" s="37" t="s">
        <v>42</v>
      </c>
      <c r="L1840" s="36" t="s">
        <v>764</v>
      </c>
      <c r="M1840" s="35">
        <v>44187.444872685184</v>
      </c>
      <c r="N1840" s="37" t="s">
        <v>146</v>
      </c>
      <c r="O1840" s="37" t="s">
        <v>147</v>
      </c>
      <c r="P1840" s="145">
        <f t="shared" si="141"/>
        <v>0.84542824074014788</v>
      </c>
      <c r="Q1840" s="34">
        <f t="shared" si="140"/>
        <v>4400</v>
      </c>
      <c r="R1840" s="145">
        <f t="shared" si="142"/>
        <v>0.59944444444444445</v>
      </c>
      <c r="S1840" s="145">
        <f t="shared" si="143"/>
        <v>0.44487268518518519</v>
      </c>
      <c r="T1840" s="172" t="str">
        <f t="shared" si="144"/>
        <v>Lower Valued</v>
      </c>
    </row>
    <row r="1841" spans="1:20">
      <c r="A1841" s="35">
        <v>44186.599444444444</v>
      </c>
      <c r="B1841" s="36" t="s">
        <v>772</v>
      </c>
      <c r="C1841" s="37" t="s">
        <v>773</v>
      </c>
      <c r="D1841" s="37" t="s">
        <v>55</v>
      </c>
      <c r="E1841" s="37" t="s">
        <v>249</v>
      </c>
      <c r="F1841" s="37" t="s">
        <v>52</v>
      </c>
      <c r="G1841" s="37" t="s">
        <v>56</v>
      </c>
      <c r="H1841" s="37" t="s">
        <v>317</v>
      </c>
      <c r="I1841" s="38">
        <v>2</v>
      </c>
      <c r="J1841" s="38">
        <v>2300</v>
      </c>
      <c r="K1841" s="37" t="s">
        <v>42</v>
      </c>
      <c r="L1841" s="36" t="s">
        <v>764</v>
      </c>
      <c r="M1841" s="35">
        <v>44187.444872685184</v>
      </c>
      <c r="N1841" s="37" t="s">
        <v>146</v>
      </c>
      <c r="O1841" s="37" t="s">
        <v>147</v>
      </c>
      <c r="P1841" s="145">
        <f t="shared" si="141"/>
        <v>0.84542824074014788</v>
      </c>
      <c r="Q1841" s="34">
        <f t="shared" si="140"/>
        <v>4600</v>
      </c>
      <c r="R1841" s="145">
        <f t="shared" si="142"/>
        <v>0.59944444444444445</v>
      </c>
      <c r="S1841" s="145">
        <f t="shared" si="143"/>
        <v>0.44487268518518519</v>
      </c>
      <c r="T1841" s="172" t="str">
        <f t="shared" si="144"/>
        <v>Lower Valued</v>
      </c>
    </row>
    <row r="1842" spans="1:20">
      <c r="A1842" s="35">
        <v>44186.751423611109</v>
      </c>
      <c r="B1842" s="36" t="s">
        <v>1245</v>
      </c>
      <c r="C1842" s="37" t="s">
        <v>304</v>
      </c>
      <c r="D1842" s="37" t="s">
        <v>60</v>
      </c>
      <c r="E1842" s="37" t="s">
        <v>73</v>
      </c>
      <c r="F1842" s="37" t="s">
        <v>52</v>
      </c>
      <c r="G1842" s="37" t="s">
        <v>56</v>
      </c>
      <c r="H1842" s="37" t="s">
        <v>74</v>
      </c>
      <c r="I1842" s="38">
        <v>1</v>
      </c>
      <c r="J1842" s="38">
        <v>3550</v>
      </c>
      <c r="K1842" s="37" t="s">
        <v>42</v>
      </c>
      <c r="L1842" s="36" t="s">
        <v>1238</v>
      </c>
      <c r="M1842" s="35">
        <v>44187.482812499999</v>
      </c>
      <c r="N1842" s="37" t="s">
        <v>146</v>
      </c>
      <c r="O1842" s="37" t="s">
        <v>147</v>
      </c>
      <c r="P1842" s="145">
        <f t="shared" si="141"/>
        <v>0.73138888888934162</v>
      </c>
      <c r="Q1842" s="34">
        <f t="shared" si="140"/>
        <v>3550</v>
      </c>
      <c r="R1842" s="145">
        <f t="shared" si="142"/>
        <v>0.75142361111111111</v>
      </c>
      <c r="S1842" s="145">
        <f t="shared" si="143"/>
        <v>0.48281250000000003</v>
      </c>
      <c r="T1842" s="172" t="str">
        <f t="shared" si="144"/>
        <v>Lower Valued</v>
      </c>
    </row>
    <row r="1843" spans="1:20">
      <c r="A1843" s="35">
        <v>44186.751423611109</v>
      </c>
      <c r="B1843" s="36" t="s">
        <v>1245</v>
      </c>
      <c r="C1843" s="37" t="s">
        <v>304</v>
      </c>
      <c r="D1843" s="37" t="s">
        <v>60</v>
      </c>
      <c r="E1843" s="37" t="s">
        <v>73</v>
      </c>
      <c r="F1843" s="37" t="s">
        <v>52</v>
      </c>
      <c r="G1843" s="37" t="s">
        <v>56</v>
      </c>
      <c r="H1843" s="37" t="s">
        <v>175</v>
      </c>
      <c r="I1843" s="38">
        <v>1</v>
      </c>
      <c r="J1843" s="38">
        <v>3500</v>
      </c>
      <c r="K1843" s="37" t="s">
        <v>42</v>
      </c>
      <c r="L1843" s="36" t="s">
        <v>1238</v>
      </c>
      <c r="M1843" s="35">
        <v>44187.482812499999</v>
      </c>
      <c r="N1843" s="37" t="s">
        <v>146</v>
      </c>
      <c r="O1843" s="37" t="s">
        <v>147</v>
      </c>
      <c r="P1843" s="145">
        <f t="shared" si="141"/>
        <v>0.73138888888934162</v>
      </c>
      <c r="Q1843" s="34">
        <f t="shared" si="140"/>
        <v>3500</v>
      </c>
      <c r="R1843" s="145">
        <f t="shared" si="142"/>
        <v>0.75142361111111111</v>
      </c>
      <c r="S1843" s="145">
        <f t="shared" si="143"/>
        <v>0.48281250000000003</v>
      </c>
      <c r="T1843" s="172" t="str">
        <f t="shared" si="144"/>
        <v>Lower Valued</v>
      </c>
    </row>
    <row r="1844" spans="1:20">
      <c r="A1844" s="35">
        <v>44186.461504629631</v>
      </c>
      <c r="B1844" s="36" t="s">
        <v>598</v>
      </c>
      <c r="C1844" s="37" t="s">
        <v>599</v>
      </c>
      <c r="D1844" s="37" t="s">
        <v>60</v>
      </c>
      <c r="E1844" s="37" t="s">
        <v>73</v>
      </c>
      <c r="F1844" s="37" t="s">
        <v>52</v>
      </c>
      <c r="G1844" s="37" t="s">
        <v>56</v>
      </c>
      <c r="H1844" s="37" t="s">
        <v>175</v>
      </c>
      <c r="I1844" s="38">
        <v>1</v>
      </c>
      <c r="J1844" s="38">
        <v>3500</v>
      </c>
      <c r="K1844" s="37" t="s">
        <v>42</v>
      </c>
      <c r="L1844" s="36" t="s">
        <v>595</v>
      </c>
      <c r="M1844" s="35">
        <v>44187.486817129633</v>
      </c>
      <c r="N1844" s="37" t="s">
        <v>146</v>
      </c>
      <c r="O1844" s="37" t="s">
        <v>464</v>
      </c>
      <c r="P1844" s="145">
        <f t="shared" si="141"/>
        <v>1.0253125000017462</v>
      </c>
      <c r="Q1844" s="34">
        <f t="shared" si="140"/>
        <v>3500</v>
      </c>
      <c r="R1844" s="145">
        <f t="shared" si="142"/>
        <v>0.46150462962962963</v>
      </c>
      <c r="S1844" s="145">
        <f t="shared" si="143"/>
        <v>0.48681712962962959</v>
      </c>
      <c r="T1844" s="172" t="str">
        <f t="shared" si="144"/>
        <v>Lower Valued</v>
      </c>
    </row>
    <row r="1845" spans="1:20">
      <c r="A1845" s="35">
        <v>44186.461504629631</v>
      </c>
      <c r="B1845" s="36" t="s">
        <v>598</v>
      </c>
      <c r="C1845" s="37" t="s">
        <v>599</v>
      </c>
      <c r="D1845" s="37" t="s">
        <v>60</v>
      </c>
      <c r="E1845" s="37" t="s">
        <v>73</v>
      </c>
      <c r="F1845" s="37" t="s">
        <v>52</v>
      </c>
      <c r="G1845" s="37" t="s">
        <v>56</v>
      </c>
      <c r="H1845" s="37" t="s">
        <v>74</v>
      </c>
      <c r="I1845" s="38">
        <v>3</v>
      </c>
      <c r="J1845" s="38">
        <v>3550</v>
      </c>
      <c r="K1845" s="37" t="s">
        <v>42</v>
      </c>
      <c r="L1845" s="36" t="s">
        <v>595</v>
      </c>
      <c r="M1845" s="35">
        <v>44187.486817129633</v>
      </c>
      <c r="N1845" s="37" t="s">
        <v>146</v>
      </c>
      <c r="O1845" s="37" t="s">
        <v>464</v>
      </c>
      <c r="P1845" s="145">
        <f t="shared" si="141"/>
        <v>1.0253125000017462</v>
      </c>
      <c r="Q1845" s="34">
        <f t="shared" si="140"/>
        <v>10650</v>
      </c>
      <c r="R1845" s="145">
        <f t="shared" si="142"/>
        <v>0.46150462962962963</v>
      </c>
      <c r="S1845" s="145">
        <f t="shared" si="143"/>
        <v>0.48681712962962959</v>
      </c>
      <c r="T1845" s="172" t="str">
        <f t="shared" si="144"/>
        <v>High Valued</v>
      </c>
    </row>
    <row r="1846" spans="1:20">
      <c r="A1846" s="35">
        <v>44186.691770833335</v>
      </c>
      <c r="B1846" s="36" t="s">
        <v>901</v>
      </c>
      <c r="C1846" s="37" t="s">
        <v>902</v>
      </c>
      <c r="D1846" s="37" t="s">
        <v>154</v>
      </c>
      <c r="E1846" s="37" t="s">
        <v>155</v>
      </c>
      <c r="F1846" s="37" t="s">
        <v>52</v>
      </c>
      <c r="G1846" s="37" t="s">
        <v>53</v>
      </c>
      <c r="H1846" s="37" t="s">
        <v>156</v>
      </c>
      <c r="I1846" s="38">
        <v>5</v>
      </c>
      <c r="J1846" s="38">
        <v>2450</v>
      </c>
      <c r="K1846" s="37" t="s">
        <v>42</v>
      </c>
      <c r="L1846" s="36" t="s">
        <v>900</v>
      </c>
      <c r="M1846" s="35">
        <v>44187.547708333332</v>
      </c>
      <c r="N1846" s="37" t="s">
        <v>146</v>
      </c>
      <c r="O1846" s="37" t="s">
        <v>147</v>
      </c>
      <c r="P1846" s="145">
        <f t="shared" si="141"/>
        <v>0.85593749999679858</v>
      </c>
      <c r="Q1846" s="34">
        <f t="shared" si="140"/>
        <v>12250</v>
      </c>
      <c r="R1846" s="145">
        <f t="shared" si="142"/>
        <v>0.69177083333333333</v>
      </c>
      <c r="S1846" s="145">
        <f t="shared" si="143"/>
        <v>0.54770833333333335</v>
      </c>
      <c r="T1846" s="172" t="str">
        <f t="shared" si="144"/>
        <v>High Valued</v>
      </c>
    </row>
    <row r="1847" spans="1:20">
      <c r="A1847" s="35">
        <v>44186.691770833335</v>
      </c>
      <c r="B1847" s="36" t="s">
        <v>901</v>
      </c>
      <c r="C1847" s="37" t="s">
        <v>902</v>
      </c>
      <c r="D1847" s="37" t="s">
        <v>154</v>
      </c>
      <c r="E1847" s="37" t="s">
        <v>292</v>
      </c>
      <c r="F1847" s="37" t="s">
        <v>52</v>
      </c>
      <c r="G1847" s="37" t="s">
        <v>53</v>
      </c>
      <c r="H1847" s="37" t="s">
        <v>361</v>
      </c>
      <c r="I1847" s="38">
        <v>5</v>
      </c>
      <c r="J1847" s="38">
        <v>2250</v>
      </c>
      <c r="K1847" s="37" t="s">
        <v>42</v>
      </c>
      <c r="L1847" s="36" t="s">
        <v>900</v>
      </c>
      <c r="M1847" s="35">
        <v>44187.547708333332</v>
      </c>
      <c r="N1847" s="37" t="s">
        <v>146</v>
      </c>
      <c r="O1847" s="37" t="s">
        <v>147</v>
      </c>
      <c r="P1847" s="145">
        <f t="shared" si="141"/>
        <v>0.85593749999679858</v>
      </c>
      <c r="Q1847" s="34">
        <f t="shared" si="140"/>
        <v>11250</v>
      </c>
      <c r="R1847" s="145">
        <f t="shared" si="142"/>
        <v>0.69177083333333333</v>
      </c>
      <c r="S1847" s="145">
        <f t="shared" si="143"/>
        <v>0.54770833333333335</v>
      </c>
      <c r="T1847" s="172" t="str">
        <f t="shared" si="144"/>
        <v>High Valued</v>
      </c>
    </row>
    <row r="1848" spans="1:20">
      <c r="A1848" s="35">
        <v>44186.691770833335</v>
      </c>
      <c r="B1848" s="36" t="s">
        <v>901</v>
      </c>
      <c r="C1848" s="37" t="s">
        <v>902</v>
      </c>
      <c r="D1848" s="37" t="s">
        <v>154</v>
      </c>
      <c r="E1848" s="37" t="s">
        <v>292</v>
      </c>
      <c r="F1848" s="37" t="s">
        <v>52</v>
      </c>
      <c r="G1848" s="37" t="s">
        <v>53</v>
      </c>
      <c r="H1848" s="37" t="s">
        <v>293</v>
      </c>
      <c r="I1848" s="38">
        <v>5</v>
      </c>
      <c r="J1848" s="38">
        <v>2450</v>
      </c>
      <c r="K1848" s="37" t="s">
        <v>42</v>
      </c>
      <c r="L1848" s="36" t="s">
        <v>900</v>
      </c>
      <c r="M1848" s="35">
        <v>44187.547708333332</v>
      </c>
      <c r="N1848" s="37" t="s">
        <v>146</v>
      </c>
      <c r="O1848" s="37" t="s">
        <v>147</v>
      </c>
      <c r="P1848" s="145">
        <f t="shared" si="141"/>
        <v>0.85593749999679858</v>
      </c>
      <c r="Q1848" s="34">
        <f t="shared" si="140"/>
        <v>12250</v>
      </c>
      <c r="R1848" s="145">
        <f t="shared" si="142"/>
        <v>0.69177083333333333</v>
      </c>
      <c r="S1848" s="145">
        <f t="shared" si="143"/>
        <v>0.54770833333333335</v>
      </c>
      <c r="T1848" s="172" t="str">
        <f t="shared" si="144"/>
        <v>High Valued</v>
      </c>
    </row>
    <row r="1849" spans="1:20">
      <c r="A1849" s="35">
        <v>44186.691770833335</v>
      </c>
      <c r="B1849" s="36" t="s">
        <v>901</v>
      </c>
      <c r="C1849" s="37" t="s">
        <v>902</v>
      </c>
      <c r="D1849" s="37" t="s">
        <v>154</v>
      </c>
      <c r="E1849" s="37" t="s">
        <v>297</v>
      </c>
      <c r="F1849" s="37" t="s">
        <v>52</v>
      </c>
      <c r="G1849" s="37" t="s">
        <v>56</v>
      </c>
      <c r="H1849" s="37" t="s">
        <v>298</v>
      </c>
      <c r="I1849" s="38">
        <v>1</v>
      </c>
      <c r="J1849" s="38">
        <v>0</v>
      </c>
      <c r="K1849" s="37" t="s">
        <v>42</v>
      </c>
      <c r="L1849" s="36" t="s">
        <v>900</v>
      </c>
      <c r="M1849" s="35">
        <v>44187.547708333332</v>
      </c>
      <c r="N1849" s="37" t="s">
        <v>146</v>
      </c>
      <c r="O1849" s="37" t="s">
        <v>147</v>
      </c>
      <c r="P1849" s="145">
        <f t="shared" si="141"/>
        <v>0.85593749999679858</v>
      </c>
      <c r="Q1849" s="34">
        <f t="shared" si="140"/>
        <v>0</v>
      </c>
      <c r="R1849" s="145">
        <f t="shared" si="142"/>
        <v>0.69177083333333333</v>
      </c>
      <c r="S1849" s="145">
        <f t="shared" si="143"/>
        <v>0.54770833333333335</v>
      </c>
      <c r="T1849" s="172" t="str">
        <f t="shared" si="144"/>
        <v>Lower Valued</v>
      </c>
    </row>
    <row r="1850" spans="1:20">
      <c r="A1850" s="35">
        <v>44186.592523148145</v>
      </c>
      <c r="B1850" s="36" t="s">
        <v>737</v>
      </c>
      <c r="C1850" s="37" t="s">
        <v>738</v>
      </c>
      <c r="D1850" s="37" t="s">
        <v>60</v>
      </c>
      <c r="E1850" s="37" t="s">
        <v>73</v>
      </c>
      <c r="F1850" s="37" t="s">
        <v>52</v>
      </c>
      <c r="G1850" s="37" t="s">
        <v>56</v>
      </c>
      <c r="H1850" s="37" t="s">
        <v>74</v>
      </c>
      <c r="I1850" s="38">
        <v>10</v>
      </c>
      <c r="J1850" s="38">
        <v>3550</v>
      </c>
      <c r="K1850" s="37" t="s">
        <v>42</v>
      </c>
      <c r="L1850" s="36" t="s">
        <v>729</v>
      </c>
      <c r="M1850" s="35">
        <v>44187.549247685187</v>
      </c>
      <c r="N1850" s="37" t="s">
        <v>146</v>
      </c>
      <c r="O1850" s="37" t="s">
        <v>147</v>
      </c>
      <c r="P1850" s="145">
        <f t="shared" si="141"/>
        <v>0.95672453704173677</v>
      </c>
      <c r="Q1850" s="34">
        <f t="shared" si="140"/>
        <v>35500</v>
      </c>
      <c r="R1850" s="145">
        <f t="shared" si="142"/>
        <v>0.59252314814814822</v>
      </c>
      <c r="S1850" s="145">
        <f t="shared" si="143"/>
        <v>0.54924768518518519</v>
      </c>
      <c r="T1850" s="172" t="str">
        <f t="shared" si="144"/>
        <v>High Valued</v>
      </c>
    </row>
    <row r="1851" spans="1:20">
      <c r="A1851" s="35">
        <v>44186.617071759261</v>
      </c>
      <c r="B1851" s="36" t="s">
        <v>1073</v>
      </c>
      <c r="C1851" s="37" t="s">
        <v>1074</v>
      </c>
      <c r="D1851" s="37" t="s">
        <v>193</v>
      </c>
      <c r="E1851" s="37" t="s">
        <v>194</v>
      </c>
      <c r="F1851" s="37" t="s">
        <v>52</v>
      </c>
      <c r="G1851" s="37" t="s">
        <v>53</v>
      </c>
      <c r="H1851" s="37" t="s">
        <v>197</v>
      </c>
      <c r="I1851" s="38">
        <v>10</v>
      </c>
      <c r="J1851" s="38">
        <v>2250</v>
      </c>
      <c r="K1851" s="37" t="s">
        <v>42</v>
      </c>
      <c r="L1851" s="36" t="s">
        <v>1071</v>
      </c>
      <c r="M1851" s="35">
        <v>44187.556238425925</v>
      </c>
      <c r="N1851" s="37" t="s">
        <v>146</v>
      </c>
      <c r="O1851" s="37" t="s">
        <v>147</v>
      </c>
      <c r="P1851" s="145">
        <f t="shared" si="141"/>
        <v>0.93916666666336823</v>
      </c>
      <c r="Q1851" s="34">
        <f t="shared" si="140"/>
        <v>22500</v>
      </c>
      <c r="R1851" s="145">
        <f t="shared" si="142"/>
        <v>0.61707175925925928</v>
      </c>
      <c r="S1851" s="145">
        <f t="shared" si="143"/>
        <v>0.55623842592592598</v>
      </c>
      <c r="T1851" s="172" t="str">
        <f t="shared" si="144"/>
        <v>High Valued</v>
      </c>
    </row>
    <row r="1852" spans="1:20">
      <c r="A1852" s="35">
        <v>44186.617083333331</v>
      </c>
      <c r="B1852" s="36" t="s">
        <v>1073</v>
      </c>
      <c r="C1852" s="37" t="s">
        <v>1074</v>
      </c>
      <c r="D1852" s="37" t="s">
        <v>154</v>
      </c>
      <c r="E1852" s="37" t="s">
        <v>292</v>
      </c>
      <c r="F1852" s="37" t="s">
        <v>52</v>
      </c>
      <c r="G1852" s="37" t="s">
        <v>53</v>
      </c>
      <c r="H1852" s="37" t="s">
        <v>361</v>
      </c>
      <c r="I1852" s="38">
        <v>1</v>
      </c>
      <c r="J1852" s="38">
        <v>2250</v>
      </c>
      <c r="K1852" s="37" t="s">
        <v>42</v>
      </c>
      <c r="L1852" s="36" t="s">
        <v>1071</v>
      </c>
      <c r="M1852" s="35">
        <v>44187.556238425925</v>
      </c>
      <c r="N1852" s="37" t="s">
        <v>146</v>
      </c>
      <c r="O1852" s="37" t="s">
        <v>147</v>
      </c>
      <c r="P1852" s="145">
        <f t="shared" si="141"/>
        <v>0.93915509259386454</v>
      </c>
      <c r="Q1852" s="34">
        <f t="shared" si="140"/>
        <v>2250</v>
      </c>
      <c r="R1852" s="145">
        <f t="shared" si="142"/>
        <v>0.61708333333333332</v>
      </c>
      <c r="S1852" s="145">
        <f t="shared" si="143"/>
        <v>0.55623842592592598</v>
      </c>
      <c r="T1852" s="172" t="str">
        <f t="shared" si="144"/>
        <v>Lower Valued</v>
      </c>
    </row>
    <row r="1853" spans="1:20">
      <c r="A1853" s="35">
        <v>44186.617083333331</v>
      </c>
      <c r="B1853" s="36" t="s">
        <v>1073</v>
      </c>
      <c r="C1853" s="37" t="s">
        <v>1074</v>
      </c>
      <c r="D1853" s="37" t="s">
        <v>154</v>
      </c>
      <c r="E1853" s="37" t="s">
        <v>155</v>
      </c>
      <c r="F1853" s="37" t="s">
        <v>52</v>
      </c>
      <c r="G1853" s="37" t="s">
        <v>53</v>
      </c>
      <c r="H1853" s="37" t="s">
        <v>262</v>
      </c>
      <c r="I1853" s="38">
        <v>1</v>
      </c>
      <c r="J1853" s="38">
        <v>2200</v>
      </c>
      <c r="K1853" s="37" t="s">
        <v>42</v>
      </c>
      <c r="L1853" s="36" t="s">
        <v>1071</v>
      </c>
      <c r="M1853" s="35">
        <v>44187.556238425925</v>
      </c>
      <c r="N1853" s="37" t="s">
        <v>146</v>
      </c>
      <c r="O1853" s="37" t="s">
        <v>147</v>
      </c>
      <c r="P1853" s="145">
        <f t="shared" si="141"/>
        <v>0.93915509259386454</v>
      </c>
      <c r="Q1853" s="34">
        <f t="shared" si="140"/>
        <v>2200</v>
      </c>
      <c r="R1853" s="145">
        <f t="shared" si="142"/>
        <v>0.61708333333333332</v>
      </c>
      <c r="S1853" s="145">
        <f t="shared" si="143"/>
        <v>0.55623842592592598</v>
      </c>
      <c r="T1853" s="172" t="str">
        <f t="shared" si="144"/>
        <v>Lower Valued</v>
      </c>
    </row>
    <row r="1854" spans="1:20">
      <c r="A1854" s="35">
        <v>44186.617083333331</v>
      </c>
      <c r="B1854" s="36" t="s">
        <v>1073</v>
      </c>
      <c r="C1854" s="37" t="s">
        <v>1074</v>
      </c>
      <c r="D1854" s="37" t="s">
        <v>154</v>
      </c>
      <c r="E1854" s="37" t="s">
        <v>297</v>
      </c>
      <c r="F1854" s="37" t="s">
        <v>52</v>
      </c>
      <c r="G1854" s="37" t="s">
        <v>56</v>
      </c>
      <c r="H1854" s="37" t="s">
        <v>362</v>
      </c>
      <c r="I1854" s="38">
        <v>2</v>
      </c>
      <c r="J1854" s="38">
        <v>2400</v>
      </c>
      <c r="K1854" s="37" t="s">
        <v>42</v>
      </c>
      <c r="L1854" s="36" t="s">
        <v>1071</v>
      </c>
      <c r="M1854" s="35">
        <v>44187.556238425925</v>
      </c>
      <c r="N1854" s="37" t="s">
        <v>146</v>
      </c>
      <c r="O1854" s="37" t="s">
        <v>147</v>
      </c>
      <c r="P1854" s="145">
        <f t="shared" si="141"/>
        <v>0.93915509259386454</v>
      </c>
      <c r="Q1854" s="34">
        <f t="shared" si="140"/>
        <v>4800</v>
      </c>
      <c r="R1854" s="145">
        <f t="shared" si="142"/>
        <v>0.61708333333333332</v>
      </c>
      <c r="S1854" s="145">
        <f t="shared" si="143"/>
        <v>0.55623842592592598</v>
      </c>
      <c r="T1854" s="172" t="str">
        <f t="shared" si="144"/>
        <v>Lower Valued</v>
      </c>
    </row>
    <row r="1855" spans="1:20">
      <c r="A1855" s="35">
        <v>44186.394201388888</v>
      </c>
      <c r="B1855" s="36" t="s">
        <v>1068</v>
      </c>
      <c r="C1855" s="37" t="s">
        <v>1069</v>
      </c>
      <c r="D1855" s="37" t="s">
        <v>193</v>
      </c>
      <c r="E1855" s="37" t="s">
        <v>194</v>
      </c>
      <c r="F1855" s="37" t="s">
        <v>52</v>
      </c>
      <c r="G1855" s="37" t="s">
        <v>53</v>
      </c>
      <c r="H1855" s="37" t="s">
        <v>197</v>
      </c>
      <c r="I1855" s="38">
        <v>30</v>
      </c>
      <c r="J1855" s="38">
        <v>2250</v>
      </c>
      <c r="K1855" s="37" t="s">
        <v>42</v>
      </c>
      <c r="L1855" s="36" t="s">
        <v>1062</v>
      </c>
      <c r="M1855" s="35">
        <v>44187.559907407405</v>
      </c>
      <c r="N1855" s="37" t="s">
        <v>146</v>
      </c>
      <c r="O1855" s="37" t="s">
        <v>147</v>
      </c>
      <c r="P1855" s="145">
        <f t="shared" si="141"/>
        <v>1.1657060185170849</v>
      </c>
      <c r="Q1855" s="34">
        <f t="shared" si="140"/>
        <v>67500</v>
      </c>
      <c r="R1855" s="145">
        <f t="shared" si="142"/>
        <v>0.39420138888888889</v>
      </c>
      <c r="S1855" s="145">
        <f t="shared" si="143"/>
        <v>0.55990740740740741</v>
      </c>
      <c r="T1855" s="172" t="str">
        <f t="shared" si="144"/>
        <v>High Valued</v>
      </c>
    </row>
    <row r="1856" spans="1:20">
      <c r="A1856" s="35">
        <v>44186.281550925924</v>
      </c>
      <c r="B1856" s="36" t="s">
        <v>649</v>
      </c>
      <c r="C1856" s="37" t="s">
        <v>650</v>
      </c>
      <c r="D1856" s="37" t="s">
        <v>193</v>
      </c>
      <c r="E1856" s="37" t="s">
        <v>194</v>
      </c>
      <c r="F1856" s="37" t="s">
        <v>52</v>
      </c>
      <c r="G1856" s="37" t="s">
        <v>53</v>
      </c>
      <c r="H1856" s="37" t="s">
        <v>305</v>
      </c>
      <c r="I1856" s="38">
        <v>6</v>
      </c>
      <c r="J1856" s="38">
        <v>2350</v>
      </c>
      <c r="K1856" s="37" t="s">
        <v>42</v>
      </c>
      <c r="L1856" s="36" t="s">
        <v>638</v>
      </c>
      <c r="M1856" s="35">
        <v>44187.593831018516</v>
      </c>
      <c r="N1856" s="37" t="s">
        <v>146</v>
      </c>
      <c r="O1856" s="37" t="s">
        <v>147</v>
      </c>
      <c r="P1856" s="145">
        <f t="shared" si="141"/>
        <v>1.3122800925921183</v>
      </c>
      <c r="Q1856" s="34">
        <f t="shared" si="140"/>
        <v>14100</v>
      </c>
      <c r="R1856" s="145">
        <f t="shared" si="142"/>
        <v>0.28155092592592595</v>
      </c>
      <c r="S1856" s="145">
        <f t="shared" si="143"/>
        <v>0.59383101851851849</v>
      </c>
      <c r="T1856" s="172" t="str">
        <f t="shared" si="144"/>
        <v>High Valued</v>
      </c>
    </row>
    <row r="1857" spans="1:20">
      <c r="A1857" s="35">
        <v>44186.544803240744</v>
      </c>
      <c r="B1857" s="36" t="s">
        <v>157</v>
      </c>
      <c r="C1857" s="37" t="s">
        <v>158</v>
      </c>
      <c r="D1857" s="37" t="s">
        <v>60</v>
      </c>
      <c r="E1857" s="37" t="s">
        <v>73</v>
      </c>
      <c r="F1857" s="37" t="s">
        <v>52</v>
      </c>
      <c r="G1857" s="37" t="s">
        <v>56</v>
      </c>
      <c r="H1857" s="37" t="s">
        <v>175</v>
      </c>
      <c r="I1857" s="38">
        <v>2</v>
      </c>
      <c r="J1857" s="38">
        <v>3500</v>
      </c>
      <c r="K1857" s="37" t="s">
        <v>42</v>
      </c>
      <c r="L1857" s="36" t="s">
        <v>145</v>
      </c>
      <c r="M1857" s="35">
        <v>44187.604571759257</v>
      </c>
      <c r="N1857" s="37" t="s">
        <v>146</v>
      </c>
      <c r="O1857" s="37" t="s">
        <v>147</v>
      </c>
      <c r="P1857" s="145">
        <f t="shared" si="141"/>
        <v>1.0597685185130103</v>
      </c>
      <c r="Q1857" s="34">
        <f t="shared" si="140"/>
        <v>7000</v>
      </c>
      <c r="R1857" s="145">
        <f t="shared" si="142"/>
        <v>0.54480324074074071</v>
      </c>
      <c r="S1857" s="145">
        <f t="shared" si="143"/>
        <v>0.60457175925925932</v>
      </c>
      <c r="T1857" s="172" t="str">
        <f t="shared" si="144"/>
        <v>Lower Valued</v>
      </c>
    </row>
    <row r="1858" spans="1:20">
      <c r="A1858" s="35">
        <v>44186.544803240744</v>
      </c>
      <c r="B1858" s="36" t="s">
        <v>157</v>
      </c>
      <c r="C1858" s="37" t="s">
        <v>158</v>
      </c>
      <c r="D1858" s="37" t="s">
        <v>60</v>
      </c>
      <c r="E1858" s="37" t="s">
        <v>73</v>
      </c>
      <c r="F1858" s="37" t="s">
        <v>52</v>
      </c>
      <c r="G1858" s="37" t="s">
        <v>56</v>
      </c>
      <c r="H1858" s="37" t="s">
        <v>74</v>
      </c>
      <c r="I1858" s="38">
        <v>2</v>
      </c>
      <c r="J1858" s="38">
        <v>3550</v>
      </c>
      <c r="K1858" s="37" t="s">
        <v>42</v>
      </c>
      <c r="L1858" s="36" t="s">
        <v>145</v>
      </c>
      <c r="M1858" s="35">
        <v>44187.604571759257</v>
      </c>
      <c r="N1858" s="37" t="s">
        <v>146</v>
      </c>
      <c r="O1858" s="37" t="s">
        <v>147</v>
      </c>
      <c r="P1858" s="145">
        <f t="shared" si="141"/>
        <v>1.0597685185130103</v>
      </c>
      <c r="Q1858" s="34">
        <f t="shared" ref="Q1858:Q1921" si="145">J1858*I1858</f>
        <v>7100</v>
      </c>
      <c r="R1858" s="145">
        <f t="shared" si="142"/>
        <v>0.54480324074074071</v>
      </c>
      <c r="S1858" s="145">
        <f t="shared" si="143"/>
        <v>0.60457175925925932</v>
      </c>
      <c r="T1858" s="172" t="str">
        <f t="shared" si="144"/>
        <v>Lower Valued</v>
      </c>
    </row>
    <row r="1859" spans="1:20">
      <c r="A1859" s="35">
        <v>44186.744722222225</v>
      </c>
      <c r="B1859" s="36" t="s">
        <v>235</v>
      </c>
      <c r="C1859" s="37" t="s">
        <v>186</v>
      </c>
      <c r="D1859" s="37" t="s">
        <v>60</v>
      </c>
      <c r="E1859" s="37" t="s">
        <v>73</v>
      </c>
      <c r="F1859" s="37" t="s">
        <v>52</v>
      </c>
      <c r="G1859" s="37" t="s">
        <v>56</v>
      </c>
      <c r="H1859" s="37" t="s">
        <v>74</v>
      </c>
      <c r="I1859" s="38">
        <v>5</v>
      </c>
      <c r="J1859" s="38">
        <v>3550</v>
      </c>
      <c r="K1859" s="37" t="s">
        <v>42</v>
      </c>
      <c r="L1859" s="36" t="s">
        <v>190</v>
      </c>
      <c r="M1859" s="35">
        <v>44187.63077546296</v>
      </c>
      <c r="N1859" s="37" t="s">
        <v>146</v>
      </c>
      <c r="O1859" s="37" t="s">
        <v>54</v>
      </c>
      <c r="P1859" s="145">
        <f t="shared" ref="P1859:P1922" si="146">IF(M1859="","00:00:00",M1859-A1859)</f>
        <v>0.88605324073432712</v>
      </c>
      <c r="Q1859" s="34">
        <f t="shared" si="145"/>
        <v>17750</v>
      </c>
      <c r="R1859" s="145">
        <f t="shared" ref="R1859:R1922" si="147">TIMEVALUE(TEXT(A1859,"HH:MM:SS"))</f>
        <v>0.74472222222222229</v>
      </c>
      <c r="S1859" s="145">
        <f t="shared" ref="S1859:S1922" si="148">IF(M1859="","-",TIMEVALUE(TEXT(M1859,"HH:MM:SS")))</f>
        <v>0.63077546296296294</v>
      </c>
      <c r="T1859" s="172" t="str">
        <f t="shared" ref="T1859:T1922" si="149">IF(Q1859 &gt; 10000, "High Valued", "Lower Valued")</f>
        <v>High Valued</v>
      </c>
    </row>
    <row r="1860" spans="1:20">
      <c r="A1860" s="35">
        <v>44186.742974537039</v>
      </c>
      <c r="B1860" s="36" t="s">
        <v>724</v>
      </c>
      <c r="C1860" s="37" t="s">
        <v>668</v>
      </c>
      <c r="D1860" s="37" t="s">
        <v>193</v>
      </c>
      <c r="E1860" s="37" t="s">
        <v>194</v>
      </c>
      <c r="F1860" s="37" t="s">
        <v>52</v>
      </c>
      <c r="G1860" s="37" t="s">
        <v>53</v>
      </c>
      <c r="H1860" s="37" t="s">
        <v>195</v>
      </c>
      <c r="I1860" s="38">
        <v>2</v>
      </c>
      <c r="J1860" s="38">
        <v>2150</v>
      </c>
      <c r="K1860" s="37" t="s">
        <v>42</v>
      </c>
      <c r="L1860" s="36" t="s">
        <v>713</v>
      </c>
      <c r="M1860" s="35">
        <v>44187.729398148149</v>
      </c>
      <c r="N1860" s="37" t="s">
        <v>146</v>
      </c>
      <c r="O1860" s="37" t="s">
        <v>147</v>
      </c>
      <c r="P1860" s="145">
        <f t="shared" si="146"/>
        <v>0.98642361110978527</v>
      </c>
      <c r="Q1860" s="34">
        <f t="shared" si="145"/>
        <v>4300</v>
      </c>
      <c r="R1860" s="145">
        <f t="shared" si="147"/>
        <v>0.74297453703703698</v>
      </c>
      <c r="S1860" s="145">
        <f t="shared" si="148"/>
        <v>0.72939814814814818</v>
      </c>
      <c r="T1860" s="172" t="str">
        <f t="shared" si="149"/>
        <v>Lower Valued</v>
      </c>
    </row>
    <row r="1861" spans="1:20">
      <c r="A1861" s="35">
        <v>44186.742974537039</v>
      </c>
      <c r="B1861" s="36" t="s">
        <v>724</v>
      </c>
      <c r="C1861" s="37" t="s">
        <v>668</v>
      </c>
      <c r="D1861" s="37" t="s">
        <v>193</v>
      </c>
      <c r="E1861" s="37" t="s">
        <v>194</v>
      </c>
      <c r="F1861" s="37" t="s">
        <v>52</v>
      </c>
      <c r="G1861" s="37" t="s">
        <v>53</v>
      </c>
      <c r="H1861" s="37" t="s">
        <v>305</v>
      </c>
      <c r="I1861" s="38">
        <v>2</v>
      </c>
      <c r="J1861" s="38">
        <v>2350</v>
      </c>
      <c r="K1861" s="37" t="s">
        <v>42</v>
      </c>
      <c r="L1861" s="36" t="s">
        <v>713</v>
      </c>
      <c r="M1861" s="35">
        <v>44187.729398148149</v>
      </c>
      <c r="N1861" s="37" t="s">
        <v>146</v>
      </c>
      <c r="O1861" s="37" t="s">
        <v>147</v>
      </c>
      <c r="P1861" s="145">
        <f t="shared" si="146"/>
        <v>0.98642361110978527</v>
      </c>
      <c r="Q1861" s="34">
        <f t="shared" si="145"/>
        <v>4700</v>
      </c>
      <c r="R1861" s="145">
        <f t="shared" si="147"/>
        <v>0.74297453703703698</v>
      </c>
      <c r="S1861" s="145">
        <f t="shared" si="148"/>
        <v>0.72939814814814818</v>
      </c>
      <c r="T1861" s="172" t="str">
        <f t="shared" si="149"/>
        <v>Lower Valued</v>
      </c>
    </row>
    <row r="1862" spans="1:20">
      <c r="A1862" s="35">
        <v>44186.742974537039</v>
      </c>
      <c r="B1862" s="36" t="s">
        <v>724</v>
      </c>
      <c r="C1862" s="37" t="s">
        <v>668</v>
      </c>
      <c r="D1862" s="37" t="s">
        <v>193</v>
      </c>
      <c r="E1862" s="37" t="s">
        <v>267</v>
      </c>
      <c r="F1862" s="37" t="s">
        <v>52</v>
      </c>
      <c r="G1862" s="37" t="s">
        <v>53</v>
      </c>
      <c r="H1862" s="37" t="s">
        <v>268</v>
      </c>
      <c r="I1862" s="38">
        <v>1</v>
      </c>
      <c r="J1862" s="38">
        <v>3280</v>
      </c>
      <c r="K1862" s="37" t="s">
        <v>42</v>
      </c>
      <c r="L1862" s="36" t="s">
        <v>713</v>
      </c>
      <c r="M1862" s="35">
        <v>44187.729398148149</v>
      </c>
      <c r="N1862" s="37" t="s">
        <v>146</v>
      </c>
      <c r="O1862" s="37" t="s">
        <v>147</v>
      </c>
      <c r="P1862" s="145">
        <f t="shared" si="146"/>
        <v>0.98642361110978527</v>
      </c>
      <c r="Q1862" s="34">
        <f t="shared" si="145"/>
        <v>3280</v>
      </c>
      <c r="R1862" s="145">
        <f t="shared" si="147"/>
        <v>0.74297453703703698</v>
      </c>
      <c r="S1862" s="145">
        <f t="shared" si="148"/>
        <v>0.72939814814814818</v>
      </c>
      <c r="T1862" s="172" t="str">
        <f t="shared" si="149"/>
        <v>Lower Valued</v>
      </c>
    </row>
    <row r="1863" spans="1:20">
      <c r="A1863" s="35">
        <v>44186.742986111109</v>
      </c>
      <c r="B1863" s="36" t="s">
        <v>724</v>
      </c>
      <c r="C1863" s="37" t="s">
        <v>668</v>
      </c>
      <c r="D1863" s="37" t="s">
        <v>55</v>
      </c>
      <c r="E1863" s="37" t="s">
        <v>249</v>
      </c>
      <c r="F1863" s="37" t="s">
        <v>52</v>
      </c>
      <c r="G1863" s="37" t="s">
        <v>56</v>
      </c>
      <c r="H1863" s="37" t="s">
        <v>250</v>
      </c>
      <c r="I1863" s="38">
        <v>1</v>
      </c>
      <c r="J1863" s="38">
        <v>2200</v>
      </c>
      <c r="K1863" s="37" t="s">
        <v>42</v>
      </c>
      <c r="L1863" s="36" t="s">
        <v>713</v>
      </c>
      <c r="M1863" s="35">
        <v>44187.729398148149</v>
      </c>
      <c r="N1863" s="37" t="s">
        <v>146</v>
      </c>
      <c r="O1863" s="37" t="s">
        <v>147</v>
      </c>
      <c r="P1863" s="145">
        <f t="shared" si="146"/>
        <v>0.98641203704028158</v>
      </c>
      <c r="Q1863" s="34">
        <f t="shared" si="145"/>
        <v>2200</v>
      </c>
      <c r="R1863" s="145">
        <f t="shared" si="147"/>
        <v>0.74298611111111112</v>
      </c>
      <c r="S1863" s="145">
        <f t="shared" si="148"/>
        <v>0.72939814814814818</v>
      </c>
      <c r="T1863" s="172" t="str">
        <f t="shared" si="149"/>
        <v>Lower Valued</v>
      </c>
    </row>
    <row r="1864" spans="1:20">
      <c r="A1864" s="35">
        <v>44186.407083333332</v>
      </c>
      <c r="B1864" s="36" t="s">
        <v>401</v>
      </c>
      <c r="C1864" s="37" t="s">
        <v>402</v>
      </c>
      <c r="D1864" s="37" t="s">
        <v>193</v>
      </c>
      <c r="E1864" s="37" t="s">
        <v>194</v>
      </c>
      <c r="F1864" s="37" t="s">
        <v>52</v>
      </c>
      <c r="G1864" s="37" t="s">
        <v>53</v>
      </c>
      <c r="H1864" s="37" t="s">
        <v>195</v>
      </c>
      <c r="I1864" s="38">
        <v>1</v>
      </c>
      <c r="J1864" s="38">
        <v>2150</v>
      </c>
      <c r="K1864" s="37" t="s">
        <v>42</v>
      </c>
      <c r="L1864" s="36" t="s">
        <v>398</v>
      </c>
      <c r="M1864" s="35">
        <v>44187.904432870368</v>
      </c>
      <c r="N1864" s="37" t="s">
        <v>295</v>
      </c>
      <c r="O1864" s="37" t="s">
        <v>147</v>
      </c>
      <c r="P1864" s="145">
        <f t="shared" si="146"/>
        <v>1.497349537035916</v>
      </c>
      <c r="Q1864" s="34">
        <f t="shared" si="145"/>
        <v>2150</v>
      </c>
      <c r="R1864" s="145">
        <f t="shared" si="147"/>
        <v>0.4070833333333333</v>
      </c>
      <c r="S1864" s="145">
        <f t="shared" si="148"/>
        <v>0.90443287037037035</v>
      </c>
      <c r="T1864" s="172" t="str">
        <f t="shared" si="149"/>
        <v>Lower Valued</v>
      </c>
    </row>
    <row r="1865" spans="1:20">
      <c r="A1865" s="35">
        <v>44186.82608796296</v>
      </c>
      <c r="B1865" s="36" t="s">
        <v>909</v>
      </c>
      <c r="C1865" s="37" t="s">
        <v>610</v>
      </c>
      <c r="D1865" s="37" t="s">
        <v>55</v>
      </c>
      <c r="E1865" s="37" t="s">
        <v>249</v>
      </c>
      <c r="F1865" s="37" t="s">
        <v>52</v>
      </c>
      <c r="G1865" s="37" t="s">
        <v>56</v>
      </c>
      <c r="H1865" s="37" t="s">
        <v>250</v>
      </c>
      <c r="I1865" s="38">
        <v>2</v>
      </c>
      <c r="J1865" s="38">
        <v>2200</v>
      </c>
      <c r="K1865" s="37" t="s">
        <v>42</v>
      </c>
      <c r="L1865" s="36" t="s">
        <v>908</v>
      </c>
      <c r="M1865" s="35">
        <v>44188.378807870373</v>
      </c>
      <c r="N1865" s="37" t="s">
        <v>146</v>
      </c>
      <c r="O1865" s="37" t="s">
        <v>54</v>
      </c>
      <c r="P1865" s="145">
        <f t="shared" si="146"/>
        <v>1.5527199074131204</v>
      </c>
      <c r="Q1865" s="34">
        <f t="shared" si="145"/>
        <v>4400</v>
      </c>
      <c r="R1865" s="145">
        <f t="shared" si="147"/>
        <v>0.82608796296296294</v>
      </c>
      <c r="S1865" s="145">
        <f t="shared" si="148"/>
        <v>0.37880787037037034</v>
      </c>
      <c r="T1865" s="172" t="str">
        <f t="shared" si="149"/>
        <v>Lower Valued</v>
      </c>
    </row>
    <row r="1866" spans="1:20">
      <c r="A1866" s="35">
        <v>44186.82608796296</v>
      </c>
      <c r="B1866" s="36" t="s">
        <v>909</v>
      </c>
      <c r="C1866" s="37" t="s">
        <v>610</v>
      </c>
      <c r="D1866" s="37" t="s">
        <v>193</v>
      </c>
      <c r="E1866" s="37" t="s">
        <v>194</v>
      </c>
      <c r="F1866" s="37" t="s">
        <v>52</v>
      </c>
      <c r="G1866" s="37" t="s">
        <v>53</v>
      </c>
      <c r="H1866" s="37" t="s">
        <v>217</v>
      </c>
      <c r="I1866" s="38">
        <v>1</v>
      </c>
      <c r="J1866" s="38">
        <v>2150</v>
      </c>
      <c r="K1866" s="37" t="s">
        <v>42</v>
      </c>
      <c r="L1866" s="36" t="s">
        <v>908</v>
      </c>
      <c r="M1866" s="35">
        <v>44188.378807870373</v>
      </c>
      <c r="N1866" s="37" t="s">
        <v>146</v>
      </c>
      <c r="O1866" s="37" t="s">
        <v>54</v>
      </c>
      <c r="P1866" s="145">
        <f t="shared" si="146"/>
        <v>1.5527199074131204</v>
      </c>
      <c r="Q1866" s="34">
        <f t="shared" si="145"/>
        <v>2150</v>
      </c>
      <c r="R1866" s="145">
        <f t="shared" si="147"/>
        <v>0.82608796296296294</v>
      </c>
      <c r="S1866" s="145">
        <f t="shared" si="148"/>
        <v>0.37880787037037034</v>
      </c>
      <c r="T1866" s="172" t="str">
        <f t="shared" si="149"/>
        <v>Lower Valued</v>
      </c>
    </row>
    <row r="1867" spans="1:20">
      <c r="A1867" s="35">
        <v>44187.680671296293</v>
      </c>
      <c r="B1867" s="36" t="s">
        <v>512</v>
      </c>
      <c r="C1867" s="37" t="s">
        <v>513</v>
      </c>
      <c r="D1867" s="37" t="s">
        <v>154</v>
      </c>
      <c r="E1867" s="37" t="s">
        <v>155</v>
      </c>
      <c r="F1867" s="37" t="s">
        <v>52</v>
      </c>
      <c r="G1867" s="37" t="s">
        <v>53</v>
      </c>
      <c r="H1867" s="37" t="s">
        <v>262</v>
      </c>
      <c r="I1867" s="38">
        <v>1</v>
      </c>
      <c r="J1867" s="38">
        <v>2200</v>
      </c>
      <c r="K1867" s="37" t="s">
        <v>42</v>
      </c>
      <c r="L1867" s="36" t="s">
        <v>499</v>
      </c>
      <c r="M1867" s="35">
        <v>44188.430034722223</v>
      </c>
      <c r="N1867" s="37" t="s">
        <v>146</v>
      </c>
      <c r="O1867" s="37" t="s">
        <v>147</v>
      </c>
      <c r="P1867" s="145">
        <f t="shared" si="146"/>
        <v>0.74936342592991423</v>
      </c>
      <c r="Q1867" s="34">
        <f t="shared" si="145"/>
        <v>2200</v>
      </c>
      <c r="R1867" s="145">
        <f t="shared" si="147"/>
        <v>0.6806712962962963</v>
      </c>
      <c r="S1867" s="145">
        <f t="shared" si="148"/>
        <v>0.43003472222222222</v>
      </c>
      <c r="T1867" s="172" t="str">
        <f t="shared" si="149"/>
        <v>Lower Valued</v>
      </c>
    </row>
    <row r="1868" spans="1:20">
      <c r="A1868" s="35">
        <v>44187.680671296293</v>
      </c>
      <c r="B1868" s="36" t="s">
        <v>512</v>
      </c>
      <c r="C1868" s="37" t="s">
        <v>513</v>
      </c>
      <c r="D1868" s="37" t="s">
        <v>154</v>
      </c>
      <c r="E1868" s="37" t="s">
        <v>292</v>
      </c>
      <c r="F1868" s="37" t="s">
        <v>52</v>
      </c>
      <c r="G1868" s="37" t="s">
        <v>53</v>
      </c>
      <c r="H1868" s="37" t="s">
        <v>361</v>
      </c>
      <c r="I1868" s="38">
        <v>1</v>
      </c>
      <c r="J1868" s="38">
        <v>2250</v>
      </c>
      <c r="K1868" s="37" t="s">
        <v>42</v>
      </c>
      <c r="L1868" s="36" t="s">
        <v>499</v>
      </c>
      <c r="M1868" s="35">
        <v>44188.430034722223</v>
      </c>
      <c r="N1868" s="37" t="s">
        <v>146</v>
      </c>
      <c r="O1868" s="37" t="s">
        <v>147</v>
      </c>
      <c r="P1868" s="145">
        <f t="shared" si="146"/>
        <v>0.74936342592991423</v>
      </c>
      <c r="Q1868" s="34">
        <f t="shared" si="145"/>
        <v>2250</v>
      </c>
      <c r="R1868" s="145">
        <f t="shared" si="147"/>
        <v>0.6806712962962963</v>
      </c>
      <c r="S1868" s="145">
        <f t="shared" si="148"/>
        <v>0.43003472222222222</v>
      </c>
      <c r="T1868" s="172" t="str">
        <f t="shared" si="149"/>
        <v>Lower Valued</v>
      </c>
    </row>
    <row r="1869" spans="1:20">
      <c r="A1869" s="35">
        <v>44187.679328703707</v>
      </c>
      <c r="B1869" s="36" t="s">
        <v>754</v>
      </c>
      <c r="C1869" s="37" t="s">
        <v>755</v>
      </c>
      <c r="D1869" s="37" t="s">
        <v>154</v>
      </c>
      <c r="E1869" s="37" t="s">
        <v>155</v>
      </c>
      <c r="F1869" s="37" t="s">
        <v>52</v>
      </c>
      <c r="G1869" s="37" t="s">
        <v>53</v>
      </c>
      <c r="H1869" s="37" t="s">
        <v>156</v>
      </c>
      <c r="I1869" s="38">
        <v>1</v>
      </c>
      <c r="J1869" s="38">
        <v>2450</v>
      </c>
      <c r="K1869" s="37" t="s">
        <v>42</v>
      </c>
      <c r="L1869" s="36" t="s">
        <v>751</v>
      </c>
      <c r="M1869" s="35">
        <v>44188.437615740739</v>
      </c>
      <c r="N1869" s="37" t="s">
        <v>146</v>
      </c>
      <c r="O1869" s="37" t="s">
        <v>147</v>
      </c>
      <c r="P1869" s="145">
        <f t="shared" si="146"/>
        <v>0.75828703703155043</v>
      </c>
      <c r="Q1869" s="34">
        <f t="shared" si="145"/>
        <v>2450</v>
      </c>
      <c r="R1869" s="145">
        <f t="shared" si="147"/>
        <v>0.67932870370370368</v>
      </c>
      <c r="S1869" s="145">
        <f t="shared" si="148"/>
        <v>0.43761574074074078</v>
      </c>
      <c r="T1869" s="172" t="str">
        <f t="shared" si="149"/>
        <v>Lower Valued</v>
      </c>
    </row>
    <row r="1870" spans="1:20">
      <c r="A1870" s="35">
        <v>44187.679328703707</v>
      </c>
      <c r="B1870" s="36" t="s">
        <v>754</v>
      </c>
      <c r="C1870" s="37" t="s">
        <v>755</v>
      </c>
      <c r="D1870" s="37" t="s">
        <v>154</v>
      </c>
      <c r="E1870" s="37" t="s">
        <v>292</v>
      </c>
      <c r="F1870" s="37" t="s">
        <v>52</v>
      </c>
      <c r="G1870" s="37" t="s">
        <v>53</v>
      </c>
      <c r="H1870" s="37" t="s">
        <v>293</v>
      </c>
      <c r="I1870" s="38">
        <v>1</v>
      </c>
      <c r="J1870" s="38">
        <v>2450</v>
      </c>
      <c r="K1870" s="37" t="s">
        <v>42</v>
      </c>
      <c r="L1870" s="36" t="s">
        <v>751</v>
      </c>
      <c r="M1870" s="35">
        <v>44188.437615740739</v>
      </c>
      <c r="N1870" s="37" t="s">
        <v>146</v>
      </c>
      <c r="O1870" s="37" t="s">
        <v>147</v>
      </c>
      <c r="P1870" s="145">
        <f t="shared" si="146"/>
        <v>0.75828703703155043</v>
      </c>
      <c r="Q1870" s="34">
        <f t="shared" si="145"/>
        <v>2450</v>
      </c>
      <c r="R1870" s="145">
        <f t="shared" si="147"/>
        <v>0.67932870370370368</v>
      </c>
      <c r="S1870" s="145">
        <f t="shared" si="148"/>
        <v>0.43761574074074078</v>
      </c>
      <c r="T1870" s="172" t="str">
        <f t="shared" si="149"/>
        <v>Lower Valued</v>
      </c>
    </row>
    <row r="1871" spans="1:20">
      <c r="A1871" s="35">
        <v>44186.776435185187</v>
      </c>
      <c r="B1871" s="36" t="s">
        <v>237</v>
      </c>
      <c r="C1871" s="37" t="s">
        <v>186</v>
      </c>
      <c r="D1871" s="37" t="s">
        <v>193</v>
      </c>
      <c r="E1871" s="37" t="s">
        <v>194</v>
      </c>
      <c r="F1871" s="37" t="s">
        <v>52</v>
      </c>
      <c r="G1871" s="37" t="s">
        <v>53</v>
      </c>
      <c r="H1871" s="37" t="s">
        <v>197</v>
      </c>
      <c r="I1871" s="38">
        <v>20</v>
      </c>
      <c r="J1871" s="38">
        <v>2250</v>
      </c>
      <c r="K1871" s="37" t="s">
        <v>42</v>
      </c>
      <c r="L1871" s="36" t="s">
        <v>190</v>
      </c>
      <c r="M1871" s="35">
        <v>44188.480486111112</v>
      </c>
      <c r="N1871" s="37" t="s">
        <v>146</v>
      </c>
      <c r="O1871" s="37" t="s">
        <v>54</v>
      </c>
      <c r="P1871" s="145">
        <f t="shared" si="146"/>
        <v>1.7040509259240935</v>
      </c>
      <c r="Q1871" s="34">
        <f t="shared" si="145"/>
        <v>45000</v>
      </c>
      <c r="R1871" s="145">
        <f t="shared" si="147"/>
        <v>0.77643518518518517</v>
      </c>
      <c r="S1871" s="145">
        <f t="shared" si="148"/>
        <v>0.48048611111111111</v>
      </c>
      <c r="T1871" s="172" t="str">
        <f t="shared" si="149"/>
        <v>High Valued</v>
      </c>
    </row>
    <row r="1872" spans="1:20">
      <c r="A1872" s="35">
        <v>44187.657986111109</v>
      </c>
      <c r="B1872" s="36" t="s">
        <v>640</v>
      </c>
      <c r="C1872" s="37" t="s">
        <v>212</v>
      </c>
      <c r="D1872" s="37" t="s">
        <v>193</v>
      </c>
      <c r="E1872" s="37" t="s">
        <v>194</v>
      </c>
      <c r="F1872" s="37" t="s">
        <v>52</v>
      </c>
      <c r="G1872" s="37" t="s">
        <v>53</v>
      </c>
      <c r="H1872" s="37" t="s">
        <v>217</v>
      </c>
      <c r="I1872" s="38">
        <v>20</v>
      </c>
      <c r="J1872" s="38">
        <v>2150</v>
      </c>
      <c r="K1872" s="37" t="s">
        <v>42</v>
      </c>
      <c r="L1872" s="36" t="s">
        <v>638</v>
      </c>
      <c r="M1872" s="35">
        <v>44188.544849537036</v>
      </c>
      <c r="N1872" s="37" t="s">
        <v>146</v>
      </c>
      <c r="O1872" s="37" t="s">
        <v>54</v>
      </c>
      <c r="P1872" s="145">
        <f t="shared" si="146"/>
        <v>0.88686342592700385</v>
      </c>
      <c r="Q1872" s="34">
        <f t="shared" si="145"/>
        <v>43000</v>
      </c>
      <c r="R1872" s="145">
        <f t="shared" si="147"/>
        <v>0.65798611111111105</v>
      </c>
      <c r="S1872" s="145">
        <f t="shared" si="148"/>
        <v>0.54484953703703709</v>
      </c>
      <c r="T1872" s="172" t="str">
        <f t="shared" si="149"/>
        <v>High Valued</v>
      </c>
    </row>
    <row r="1873" spans="1:20">
      <c r="A1873" s="35">
        <v>44187.663819444446</v>
      </c>
      <c r="B1873" s="36" t="s">
        <v>641</v>
      </c>
      <c r="C1873" s="37" t="s">
        <v>212</v>
      </c>
      <c r="D1873" s="37" t="s">
        <v>193</v>
      </c>
      <c r="E1873" s="37" t="s">
        <v>194</v>
      </c>
      <c r="F1873" s="37" t="s">
        <v>52</v>
      </c>
      <c r="G1873" s="37" t="s">
        <v>53</v>
      </c>
      <c r="H1873" s="37" t="s">
        <v>195</v>
      </c>
      <c r="I1873" s="38">
        <v>50</v>
      </c>
      <c r="J1873" s="38">
        <v>2150</v>
      </c>
      <c r="K1873" s="37" t="s">
        <v>42</v>
      </c>
      <c r="L1873" s="36" t="s">
        <v>638</v>
      </c>
      <c r="M1873" s="35">
        <v>44188.544849537036</v>
      </c>
      <c r="N1873" s="37" t="s">
        <v>146</v>
      </c>
      <c r="O1873" s="37" t="s">
        <v>54</v>
      </c>
      <c r="P1873" s="145">
        <f t="shared" si="146"/>
        <v>0.88103009259066312</v>
      </c>
      <c r="Q1873" s="34">
        <f t="shared" si="145"/>
        <v>107500</v>
      </c>
      <c r="R1873" s="145">
        <f t="shared" si="147"/>
        <v>0.66381944444444441</v>
      </c>
      <c r="S1873" s="145">
        <f t="shared" si="148"/>
        <v>0.54484953703703709</v>
      </c>
      <c r="T1873" s="172" t="str">
        <f t="shared" si="149"/>
        <v>High Valued</v>
      </c>
    </row>
    <row r="1874" spans="1:20">
      <c r="A1874" s="35">
        <v>44187.663819444446</v>
      </c>
      <c r="B1874" s="36" t="s">
        <v>641</v>
      </c>
      <c r="C1874" s="37" t="s">
        <v>212</v>
      </c>
      <c r="D1874" s="37" t="s">
        <v>193</v>
      </c>
      <c r="E1874" s="37" t="s">
        <v>194</v>
      </c>
      <c r="F1874" s="37" t="s">
        <v>52</v>
      </c>
      <c r="G1874" s="37" t="s">
        <v>53</v>
      </c>
      <c r="H1874" s="37" t="s">
        <v>197</v>
      </c>
      <c r="I1874" s="38">
        <v>70</v>
      </c>
      <c r="J1874" s="38">
        <v>2250</v>
      </c>
      <c r="K1874" s="37" t="s">
        <v>42</v>
      </c>
      <c r="L1874" s="36" t="s">
        <v>638</v>
      </c>
      <c r="M1874" s="35">
        <v>44188.544849537036</v>
      </c>
      <c r="N1874" s="37" t="s">
        <v>146</v>
      </c>
      <c r="O1874" s="37" t="s">
        <v>54</v>
      </c>
      <c r="P1874" s="145">
        <f t="shared" si="146"/>
        <v>0.88103009259066312</v>
      </c>
      <c r="Q1874" s="34">
        <f t="shared" si="145"/>
        <v>157500</v>
      </c>
      <c r="R1874" s="145">
        <f t="shared" si="147"/>
        <v>0.66381944444444441</v>
      </c>
      <c r="S1874" s="145">
        <f t="shared" si="148"/>
        <v>0.54484953703703709</v>
      </c>
      <c r="T1874" s="172" t="str">
        <f t="shared" si="149"/>
        <v>High Valued</v>
      </c>
    </row>
    <row r="1875" spans="1:20">
      <c r="A1875" s="35">
        <v>44187.522488425922</v>
      </c>
      <c r="B1875" s="36" t="s">
        <v>264</v>
      </c>
      <c r="C1875" s="37" t="s">
        <v>265</v>
      </c>
      <c r="D1875" s="37" t="s">
        <v>193</v>
      </c>
      <c r="E1875" s="37" t="s">
        <v>194</v>
      </c>
      <c r="F1875" s="37" t="s">
        <v>52</v>
      </c>
      <c r="G1875" s="37" t="s">
        <v>53</v>
      </c>
      <c r="H1875" s="37" t="s">
        <v>197</v>
      </c>
      <c r="I1875" s="38">
        <v>1</v>
      </c>
      <c r="J1875" s="38">
        <v>2250</v>
      </c>
      <c r="K1875" s="37" t="s">
        <v>42</v>
      </c>
      <c r="L1875" s="36" t="s">
        <v>266</v>
      </c>
      <c r="M1875" s="35">
        <v>44188.627766203703</v>
      </c>
      <c r="N1875" s="37" t="s">
        <v>146</v>
      </c>
      <c r="O1875" s="37" t="s">
        <v>147</v>
      </c>
      <c r="P1875" s="145">
        <f t="shared" si="146"/>
        <v>1.1052777777804295</v>
      </c>
      <c r="Q1875" s="34">
        <f t="shared" si="145"/>
        <v>2250</v>
      </c>
      <c r="R1875" s="145">
        <f t="shared" si="147"/>
        <v>0.52248842592592593</v>
      </c>
      <c r="S1875" s="145">
        <f t="shared" si="148"/>
        <v>0.62776620370370373</v>
      </c>
      <c r="T1875" s="172" t="str">
        <f t="shared" si="149"/>
        <v>Lower Valued</v>
      </c>
    </row>
    <row r="1876" spans="1:20">
      <c r="A1876" s="35">
        <v>44187.522488425922</v>
      </c>
      <c r="B1876" s="36" t="s">
        <v>264</v>
      </c>
      <c r="C1876" s="37" t="s">
        <v>265</v>
      </c>
      <c r="D1876" s="37" t="s">
        <v>193</v>
      </c>
      <c r="E1876" s="37" t="s">
        <v>194</v>
      </c>
      <c r="F1876" s="37" t="s">
        <v>52</v>
      </c>
      <c r="G1876" s="37" t="s">
        <v>53</v>
      </c>
      <c r="H1876" s="37" t="s">
        <v>217</v>
      </c>
      <c r="I1876" s="38">
        <v>1</v>
      </c>
      <c r="J1876" s="38">
        <v>2150</v>
      </c>
      <c r="K1876" s="37" t="s">
        <v>42</v>
      </c>
      <c r="L1876" s="36" t="s">
        <v>266</v>
      </c>
      <c r="M1876" s="35">
        <v>44188.627766203703</v>
      </c>
      <c r="N1876" s="37" t="s">
        <v>146</v>
      </c>
      <c r="O1876" s="37" t="s">
        <v>147</v>
      </c>
      <c r="P1876" s="145">
        <f t="shared" si="146"/>
        <v>1.1052777777804295</v>
      </c>
      <c r="Q1876" s="34">
        <f t="shared" si="145"/>
        <v>2150</v>
      </c>
      <c r="R1876" s="145">
        <f t="shared" si="147"/>
        <v>0.52248842592592593</v>
      </c>
      <c r="S1876" s="145">
        <f t="shared" si="148"/>
        <v>0.62776620370370373</v>
      </c>
      <c r="T1876" s="172" t="str">
        <f t="shared" si="149"/>
        <v>Lower Valued</v>
      </c>
    </row>
    <row r="1877" spans="1:20">
      <c r="A1877" s="35">
        <v>44187.522488425922</v>
      </c>
      <c r="B1877" s="36" t="s">
        <v>264</v>
      </c>
      <c r="C1877" s="37" t="s">
        <v>265</v>
      </c>
      <c r="D1877" s="37" t="s">
        <v>193</v>
      </c>
      <c r="E1877" s="37" t="s">
        <v>267</v>
      </c>
      <c r="F1877" s="37" t="s">
        <v>52</v>
      </c>
      <c r="G1877" s="37" t="s">
        <v>53</v>
      </c>
      <c r="H1877" s="37" t="s">
        <v>268</v>
      </c>
      <c r="I1877" s="38">
        <v>1</v>
      </c>
      <c r="J1877" s="38">
        <v>3280</v>
      </c>
      <c r="K1877" s="37" t="s">
        <v>42</v>
      </c>
      <c r="L1877" s="36" t="s">
        <v>266</v>
      </c>
      <c r="M1877" s="35">
        <v>44188.627766203703</v>
      </c>
      <c r="N1877" s="37" t="s">
        <v>146</v>
      </c>
      <c r="O1877" s="37" t="s">
        <v>147</v>
      </c>
      <c r="P1877" s="145">
        <f t="shared" si="146"/>
        <v>1.1052777777804295</v>
      </c>
      <c r="Q1877" s="34">
        <f t="shared" si="145"/>
        <v>3280</v>
      </c>
      <c r="R1877" s="145">
        <f t="shared" si="147"/>
        <v>0.52248842592592593</v>
      </c>
      <c r="S1877" s="145">
        <f t="shared" si="148"/>
        <v>0.62776620370370373</v>
      </c>
      <c r="T1877" s="172" t="str">
        <f t="shared" si="149"/>
        <v>Lower Valued</v>
      </c>
    </row>
    <row r="1878" spans="1:20">
      <c r="A1878" s="35">
        <v>44187.522488425922</v>
      </c>
      <c r="B1878" s="36" t="s">
        <v>264</v>
      </c>
      <c r="C1878" s="37" t="s">
        <v>265</v>
      </c>
      <c r="D1878" s="37" t="s">
        <v>193</v>
      </c>
      <c r="E1878" s="37" t="s">
        <v>267</v>
      </c>
      <c r="F1878" s="37" t="s">
        <v>52</v>
      </c>
      <c r="G1878" s="37" t="s">
        <v>53</v>
      </c>
      <c r="H1878" s="37" t="s">
        <v>269</v>
      </c>
      <c r="I1878" s="38">
        <v>1</v>
      </c>
      <c r="J1878" s="38">
        <v>2240</v>
      </c>
      <c r="K1878" s="37" t="s">
        <v>42</v>
      </c>
      <c r="L1878" s="36" t="s">
        <v>266</v>
      </c>
      <c r="M1878" s="35">
        <v>44188.627766203703</v>
      </c>
      <c r="N1878" s="37" t="s">
        <v>146</v>
      </c>
      <c r="O1878" s="37" t="s">
        <v>147</v>
      </c>
      <c r="P1878" s="145">
        <f t="shared" si="146"/>
        <v>1.1052777777804295</v>
      </c>
      <c r="Q1878" s="34">
        <f t="shared" si="145"/>
        <v>2240</v>
      </c>
      <c r="R1878" s="145">
        <f t="shared" si="147"/>
        <v>0.52248842592592593</v>
      </c>
      <c r="S1878" s="145">
        <f t="shared" si="148"/>
        <v>0.62776620370370373</v>
      </c>
      <c r="T1878" s="172" t="str">
        <f t="shared" si="149"/>
        <v>Lower Valued</v>
      </c>
    </row>
    <row r="1879" spans="1:20">
      <c r="A1879" s="35">
        <v>44187.742418981485</v>
      </c>
      <c r="B1879" s="36" t="s">
        <v>735</v>
      </c>
      <c r="C1879" s="37" t="s">
        <v>115</v>
      </c>
      <c r="D1879" s="37" t="s">
        <v>193</v>
      </c>
      <c r="E1879" s="37" t="s">
        <v>194</v>
      </c>
      <c r="F1879" s="37" t="s">
        <v>52</v>
      </c>
      <c r="G1879" s="37" t="s">
        <v>53</v>
      </c>
      <c r="H1879" s="37" t="s">
        <v>305</v>
      </c>
      <c r="I1879" s="38">
        <v>2</v>
      </c>
      <c r="J1879" s="38">
        <v>2350</v>
      </c>
      <c r="K1879" s="37" t="s">
        <v>42</v>
      </c>
      <c r="L1879" s="36" t="s">
        <v>729</v>
      </c>
      <c r="M1879" s="35">
        <v>44188.657962962963</v>
      </c>
      <c r="N1879" s="37" t="s">
        <v>146</v>
      </c>
      <c r="O1879" s="37" t="s">
        <v>54</v>
      </c>
      <c r="P1879" s="145">
        <f t="shared" si="146"/>
        <v>0.91554398147854954</v>
      </c>
      <c r="Q1879" s="34">
        <f t="shared" si="145"/>
        <v>4700</v>
      </c>
      <c r="R1879" s="145">
        <f t="shared" si="147"/>
        <v>0.74241898148148155</v>
      </c>
      <c r="S1879" s="145">
        <f t="shared" si="148"/>
        <v>0.65796296296296297</v>
      </c>
      <c r="T1879" s="172" t="str">
        <f t="shared" si="149"/>
        <v>Lower Valued</v>
      </c>
    </row>
    <row r="1880" spans="1:20">
      <c r="A1880" s="35">
        <v>44187.340648148151</v>
      </c>
      <c r="B1880" s="36" t="s">
        <v>1036</v>
      </c>
      <c r="C1880" s="37" t="s">
        <v>1037</v>
      </c>
      <c r="D1880" s="37" t="s">
        <v>193</v>
      </c>
      <c r="E1880" s="37" t="s">
        <v>194</v>
      </c>
      <c r="F1880" s="37" t="s">
        <v>52</v>
      </c>
      <c r="G1880" s="37" t="s">
        <v>53</v>
      </c>
      <c r="H1880" s="37" t="s">
        <v>195</v>
      </c>
      <c r="I1880" s="38">
        <v>2</v>
      </c>
      <c r="J1880" s="38">
        <v>2150</v>
      </c>
      <c r="K1880" s="37" t="s">
        <v>42</v>
      </c>
      <c r="L1880" s="36" t="s">
        <v>1024</v>
      </c>
      <c r="M1880" s="35">
        <v>44188.666527777779</v>
      </c>
      <c r="N1880" s="37" t="s">
        <v>146</v>
      </c>
      <c r="O1880" s="37" t="s">
        <v>147</v>
      </c>
      <c r="P1880" s="145">
        <f t="shared" si="146"/>
        <v>1.3258796296286164</v>
      </c>
      <c r="Q1880" s="34">
        <f t="shared" si="145"/>
        <v>4300</v>
      </c>
      <c r="R1880" s="145">
        <f t="shared" si="147"/>
        <v>0.3406481481481482</v>
      </c>
      <c r="S1880" s="145">
        <f t="shared" si="148"/>
        <v>0.66652777777777772</v>
      </c>
      <c r="T1880" s="172" t="str">
        <f t="shared" si="149"/>
        <v>Lower Valued</v>
      </c>
    </row>
    <row r="1881" spans="1:20">
      <c r="A1881" s="35">
        <v>44187.340648148151</v>
      </c>
      <c r="B1881" s="36" t="s">
        <v>1036</v>
      </c>
      <c r="C1881" s="37" t="s">
        <v>1037</v>
      </c>
      <c r="D1881" s="37" t="s">
        <v>193</v>
      </c>
      <c r="E1881" s="37" t="s">
        <v>194</v>
      </c>
      <c r="F1881" s="37" t="s">
        <v>52</v>
      </c>
      <c r="G1881" s="37" t="s">
        <v>53</v>
      </c>
      <c r="H1881" s="37" t="s">
        <v>197</v>
      </c>
      <c r="I1881" s="38">
        <v>1</v>
      </c>
      <c r="J1881" s="38">
        <v>2250</v>
      </c>
      <c r="K1881" s="37" t="s">
        <v>42</v>
      </c>
      <c r="L1881" s="36" t="s">
        <v>1024</v>
      </c>
      <c r="M1881" s="35">
        <v>44188.666527777779</v>
      </c>
      <c r="N1881" s="37" t="s">
        <v>146</v>
      </c>
      <c r="O1881" s="37" t="s">
        <v>147</v>
      </c>
      <c r="P1881" s="145">
        <f t="shared" si="146"/>
        <v>1.3258796296286164</v>
      </c>
      <c r="Q1881" s="34">
        <f t="shared" si="145"/>
        <v>2250</v>
      </c>
      <c r="R1881" s="145">
        <f t="shared" si="147"/>
        <v>0.3406481481481482</v>
      </c>
      <c r="S1881" s="145">
        <f t="shared" si="148"/>
        <v>0.66652777777777772</v>
      </c>
      <c r="T1881" s="172" t="str">
        <f t="shared" si="149"/>
        <v>Lower Valued</v>
      </c>
    </row>
    <row r="1882" spans="1:20">
      <c r="A1882" s="35">
        <v>44187.745613425926</v>
      </c>
      <c r="B1882" s="36" t="s">
        <v>514</v>
      </c>
      <c r="C1882" s="37" t="s">
        <v>515</v>
      </c>
      <c r="D1882" s="37" t="s">
        <v>154</v>
      </c>
      <c r="E1882" s="37" t="s">
        <v>292</v>
      </c>
      <c r="F1882" s="37" t="s">
        <v>52</v>
      </c>
      <c r="G1882" s="37" t="s">
        <v>53</v>
      </c>
      <c r="H1882" s="37" t="s">
        <v>361</v>
      </c>
      <c r="I1882" s="38">
        <v>2</v>
      </c>
      <c r="J1882" s="38">
        <v>2250</v>
      </c>
      <c r="K1882" s="37" t="s">
        <v>42</v>
      </c>
      <c r="L1882" s="36" t="s">
        <v>499</v>
      </c>
      <c r="M1882" s="35">
        <v>44188.708333333336</v>
      </c>
      <c r="N1882" s="37" t="s">
        <v>146</v>
      </c>
      <c r="O1882" s="37" t="s">
        <v>147</v>
      </c>
      <c r="P1882" s="145">
        <f t="shared" si="146"/>
        <v>0.96271990740933688</v>
      </c>
      <c r="Q1882" s="34">
        <f t="shared" si="145"/>
        <v>4500</v>
      </c>
      <c r="R1882" s="145">
        <f t="shared" si="147"/>
        <v>0.74561342592592583</v>
      </c>
      <c r="S1882" s="145">
        <f t="shared" si="148"/>
        <v>0.70833333333333337</v>
      </c>
      <c r="T1882" s="172" t="str">
        <f t="shared" si="149"/>
        <v>Lower Valued</v>
      </c>
    </row>
    <row r="1883" spans="1:20">
      <c r="A1883" s="35">
        <v>44187.745613425926</v>
      </c>
      <c r="B1883" s="36" t="s">
        <v>514</v>
      </c>
      <c r="C1883" s="37" t="s">
        <v>515</v>
      </c>
      <c r="D1883" s="37" t="s">
        <v>154</v>
      </c>
      <c r="E1883" s="37" t="s">
        <v>155</v>
      </c>
      <c r="F1883" s="37" t="s">
        <v>52</v>
      </c>
      <c r="G1883" s="37" t="s">
        <v>53</v>
      </c>
      <c r="H1883" s="37" t="s">
        <v>262</v>
      </c>
      <c r="I1883" s="38">
        <v>1</v>
      </c>
      <c r="J1883" s="38">
        <v>2200</v>
      </c>
      <c r="K1883" s="37" t="s">
        <v>42</v>
      </c>
      <c r="L1883" s="36" t="s">
        <v>499</v>
      </c>
      <c r="M1883" s="35">
        <v>44188.708333333336</v>
      </c>
      <c r="N1883" s="37" t="s">
        <v>146</v>
      </c>
      <c r="O1883" s="37" t="s">
        <v>147</v>
      </c>
      <c r="P1883" s="145">
        <f t="shared" si="146"/>
        <v>0.96271990740933688</v>
      </c>
      <c r="Q1883" s="34">
        <f t="shared" si="145"/>
        <v>2200</v>
      </c>
      <c r="R1883" s="145">
        <f t="shared" si="147"/>
        <v>0.74561342592592583</v>
      </c>
      <c r="S1883" s="145">
        <f t="shared" si="148"/>
        <v>0.70833333333333337</v>
      </c>
      <c r="T1883" s="172" t="str">
        <f t="shared" si="149"/>
        <v>Lower Valued</v>
      </c>
    </row>
    <row r="1884" spans="1:20">
      <c r="A1884" s="35">
        <v>44187.695462962962</v>
      </c>
      <c r="B1884" s="36" t="s">
        <v>1178</v>
      </c>
      <c r="C1884" s="37" t="s">
        <v>246</v>
      </c>
      <c r="D1884" s="37" t="s">
        <v>193</v>
      </c>
      <c r="E1884" s="37" t="s">
        <v>194</v>
      </c>
      <c r="F1884" s="37" t="s">
        <v>52</v>
      </c>
      <c r="G1884" s="37" t="s">
        <v>53</v>
      </c>
      <c r="H1884" s="37" t="s">
        <v>197</v>
      </c>
      <c r="I1884" s="38">
        <v>50</v>
      </c>
      <c r="J1884" s="38">
        <v>2250</v>
      </c>
      <c r="K1884" s="37" t="s">
        <v>42</v>
      </c>
      <c r="L1884" s="36" t="s">
        <v>1176</v>
      </c>
      <c r="M1884" s="35">
        <v>44188.87809027778</v>
      </c>
      <c r="N1884" s="37" t="s">
        <v>146</v>
      </c>
      <c r="O1884" s="37" t="s">
        <v>54</v>
      </c>
      <c r="P1884" s="145">
        <f t="shared" si="146"/>
        <v>1.1826273148180917</v>
      </c>
      <c r="Q1884" s="34">
        <f t="shared" si="145"/>
        <v>112500</v>
      </c>
      <c r="R1884" s="145">
        <f t="shared" si="147"/>
        <v>0.69546296296296306</v>
      </c>
      <c r="S1884" s="145">
        <f t="shared" si="148"/>
        <v>0.87809027777777782</v>
      </c>
      <c r="T1884" s="172" t="str">
        <f t="shared" si="149"/>
        <v>High Valued</v>
      </c>
    </row>
    <row r="1885" spans="1:20">
      <c r="A1885" s="35">
        <v>44187.696284722224</v>
      </c>
      <c r="B1885" s="36" t="s">
        <v>1179</v>
      </c>
      <c r="C1885" s="37" t="s">
        <v>246</v>
      </c>
      <c r="D1885" s="37" t="s">
        <v>193</v>
      </c>
      <c r="E1885" s="37" t="s">
        <v>194</v>
      </c>
      <c r="F1885" s="37" t="s">
        <v>52</v>
      </c>
      <c r="G1885" s="37" t="s">
        <v>53</v>
      </c>
      <c r="H1885" s="37" t="s">
        <v>195</v>
      </c>
      <c r="I1885" s="38">
        <v>50</v>
      </c>
      <c r="J1885" s="38">
        <v>2150</v>
      </c>
      <c r="K1885" s="37" t="s">
        <v>42</v>
      </c>
      <c r="L1885" s="36" t="s">
        <v>1176</v>
      </c>
      <c r="M1885" s="35">
        <v>44188.87809027778</v>
      </c>
      <c r="N1885" s="37" t="s">
        <v>146</v>
      </c>
      <c r="O1885" s="37" t="s">
        <v>54</v>
      </c>
      <c r="P1885" s="145">
        <f t="shared" si="146"/>
        <v>1.1818055555559113</v>
      </c>
      <c r="Q1885" s="34">
        <f t="shared" si="145"/>
        <v>107500</v>
      </c>
      <c r="R1885" s="145">
        <f t="shared" si="147"/>
        <v>0.69628472222222226</v>
      </c>
      <c r="S1885" s="145">
        <f t="shared" si="148"/>
        <v>0.87809027777777782</v>
      </c>
      <c r="T1885" s="172" t="str">
        <f t="shared" si="149"/>
        <v>High Valued</v>
      </c>
    </row>
    <row r="1886" spans="1:20">
      <c r="A1886" s="35">
        <v>44188.452361111114</v>
      </c>
      <c r="B1886" s="36" t="s">
        <v>1261</v>
      </c>
      <c r="C1886" s="37" t="s">
        <v>1262</v>
      </c>
      <c r="D1886" s="37" t="s">
        <v>154</v>
      </c>
      <c r="E1886" s="37" t="s">
        <v>297</v>
      </c>
      <c r="F1886" s="37" t="s">
        <v>52</v>
      </c>
      <c r="G1886" s="37" t="s">
        <v>56</v>
      </c>
      <c r="H1886" s="37" t="s">
        <v>362</v>
      </c>
      <c r="I1886" s="38">
        <v>2</v>
      </c>
      <c r="J1886" s="38">
        <v>2400</v>
      </c>
      <c r="K1886" s="37" t="s">
        <v>42</v>
      </c>
      <c r="L1886" s="36" t="s">
        <v>1247</v>
      </c>
      <c r="M1886" s="35">
        <v>44189.442013888889</v>
      </c>
      <c r="N1886" s="37" t="s">
        <v>146</v>
      </c>
      <c r="O1886" s="37" t="s">
        <v>147</v>
      </c>
      <c r="P1886" s="145">
        <f t="shared" si="146"/>
        <v>0.98965277777460869</v>
      </c>
      <c r="Q1886" s="34">
        <f t="shared" si="145"/>
        <v>4800</v>
      </c>
      <c r="R1886" s="145">
        <f t="shared" si="147"/>
        <v>0.45236111111111116</v>
      </c>
      <c r="S1886" s="145">
        <f t="shared" si="148"/>
        <v>0.44201388888888887</v>
      </c>
      <c r="T1886" s="172" t="str">
        <f t="shared" si="149"/>
        <v>Lower Valued</v>
      </c>
    </row>
    <row r="1887" spans="1:20">
      <c r="A1887" s="35">
        <v>44188.452361111114</v>
      </c>
      <c r="B1887" s="36" t="s">
        <v>1261</v>
      </c>
      <c r="C1887" s="37" t="s">
        <v>1262</v>
      </c>
      <c r="D1887" s="37" t="s">
        <v>154</v>
      </c>
      <c r="E1887" s="37" t="s">
        <v>155</v>
      </c>
      <c r="F1887" s="37" t="s">
        <v>52</v>
      </c>
      <c r="G1887" s="37" t="s">
        <v>53</v>
      </c>
      <c r="H1887" s="37" t="s">
        <v>262</v>
      </c>
      <c r="I1887" s="38">
        <v>2</v>
      </c>
      <c r="J1887" s="38">
        <v>2200</v>
      </c>
      <c r="K1887" s="37" t="s">
        <v>42</v>
      </c>
      <c r="L1887" s="36" t="s">
        <v>1247</v>
      </c>
      <c r="M1887" s="35">
        <v>44189.442013888889</v>
      </c>
      <c r="N1887" s="37" t="s">
        <v>146</v>
      </c>
      <c r="O1887" s="37" t="s">
        <v>147</v>
      </c>
      <c r="P1887" s="145">
        <f t="shared" si="146"/>
        <v>0.98965277777460869</v>
      </c>
      <c r="Q1887" s="34">
        <f t="shared" si="145"/>
        <v>4400</v>
      </c>
      <c r="R1887" s="145">
        <f t="shared" si="147"/>
        <v>0.45236111111111116</v>
      </c>
      <c r="S1887" s="145">
        <f t="shared" si="148"/>
        <v>0.44201388888888887</v>
      </c>
      <c r="T1887" s="172" t="str">
        <f t="shared" si="149"/>
        <v>Lower Valued</v>
      </c>
    </row>
    <row r="1888" spans="1:20">
      <c r="A1888" s="35">
        <v>44188.686712962961</v>
      </c>
      <c r="B1888" s="36" t="s">
        <v>775</v>
      </c>
      <c r="C1888" s="37" t="s">
        <v>599</v>
      </c>
      <c r="D1888" s="37" t="s">
        <v>60</v>
      </c>
      <c r="E1888" s="37" t="s">
        <v>73</v>
      </c>
      <c r="F1888" s="37" t="s">
        <v>52</v>
      </c>
      <c r="G1888" s="37" t="s">
        <v>56</v>
      </c>
      <c r="H1888" s="37" t="s">
        <v>175</v>
      </c>
      <c r="I1888" s="38">
        <v>2</v>
      </c>
      <c r="J1888" s="38">
        <v>3500</v>
      </c>
      <c r="K1888" s="37" t="s">
        <v>42</v>
      </c>
      <c r="L1888" s="36" t="s">
        <v>764</v>
      </c>
      <c r="M1888" s="35">
        <v>44189.459120370368</v>
      </c>
      <c r="N1888" s="37" t="s">
        <v>146</v>
      </c>
      <c r="O1888" s="37" t="s">
        <v>464</v>
      </c>
      <c r="P1888" s="145">
        <f t="shared" si="146"/>
        <v>0.77240740740671754</v>
      </c>
      <c r="Q1888" s="34">
        <f t="shared" si="145"/>
        <v>7000</v>
      </c>
      <c r="R1888" s="145">
        <f t="shared" si="147"/>
        <v>0.68671296296296302</v>
      </c>
      <c r="S1888" s="145">
        <f t="shared" si="148"/>
        <v>0.45912037037037035</v>
      </c>
      <c r="T1888" s="172" t="str">
        <f t="shared" si="149"/>
        <v>Lower Valued</v>
      </c>
    </row>
    <row r="1889" spans="1:20">
      <c r="A1889" s="35">
        <v>44188.686712962961</v>
      </c>
      <c r="B1889" s="36" t="s">
        <v>775</v>
      </c>
      <c r="C1889" s="37" t="s">
        <v>599</v>
      </c>
      <c r="D1889" s="37" t="s">
        <v>60</v>
      </c>
      <c r="E1889" s="37" t="s">
        <v>73</v>
      </c>
      <c r="F1889" s="37" t="s">
        <v>52</v>
      </c>
      <c r="G1889" s="37" t="s">
        <v>56</v>
      </c>
      <c r="H1889" s="37" t="s">
        <v>74</v>
      </c>
      <c r="I1889" s="38">
        <v>1</v>
      </c>
      <c r="J1889" s="38">
        <v>3550</v>
      </c>
      <c r="K1889" s="37" t="s">
        <v>42</v>
      </c>
      <c r="L1889" s="36" t="s">
        <v>764</v>
      </c>
      <c r="M1889" s="35">
        <v>44189.459120370368</v>
      </c>
      <c r="N1889" s="37" t="s">
        <v>146</v>
      </c>
      <c r="O1889" s="37" t="s">
        <v>464</v>
      </c>
      <c r="P1889" s="145">
        <f t="shared" si="146"/>
        <v>0.77240740740671754</v>
      </c>
      <c r="Q1889" s="34">
        <f t="shared" si="145"/>
        <v>3550</v>
      </c>
      <c r="R1889" s="145">
        <f t="shared" si="147"/>
        <v>0.68671296296296302</v>
      </c>
      <c r="S1889" s="145">
        <f t="shared" si="148"/>
        <v>0.45912037037037035</v>
      </c>
      <c r="T1889" s="172" t="str">
        <f t="shared" si="149"/>
        <v>Lower Valued</v>
      </c>
    </row>
    <row r="1890" spans="1:20">
      <c r="A1890" s="35">
        <v>44188.745057870372</v>
      </c>
      <c r="B1890" s="36" t="s">
        <v>787</v>
      </c>
      <c r="C1890" s="37" t="s">
        <v>783</v>
      </c>
      <c r="D1890" s="37" t="s">
        <v>60</v>
      </c>
      <c r="E1890" s="37" t="s">
        <v>73</v>
      </c>
      <c r="F1890" s="37" t="s">
        <v>52</v>
      </c>
      <c r="G1890" s="37" t="s">
        <v>56</v>
      </c>
      <c r="H1890" s="37" t="s">
        <v>74</v>
      </c>
      <c r="I1890" s="38">
        <v>1</v>
      </c>
      <c r="J1890" s="38">
        <v>3550</v>
      </c>
      <c r="K1890" s="37" t="s">
        <v>42</v>
      </c>
      <c r="L1890" s="36" t="s">
        <v>780</v>
      </c>
      <c r="M1890" s="35">
        <v>44189.468263888892</v>
      </c>
      <c r="N1890" s="37" t="s">
        <v>295</v>
      </c>
      <c r="O1890" s="37" t="s">
        <v>147</v>
      </c>
      <c r="P1890" s="145">
        <f t="shared" si="146"/>
        <v>0.72320601851970423</v>
      </c>
      <c r="Q1890" s="34">
        <f t="shared" si="145"/>
        <v>3550</v>
      </c>
      <c r="R1890" s="145">
        <f t="shared" si="147"/>
        <v>0.74505787037037041</v>
      </c>
      <c r="S1890" s="145">
        <f t="shared" si="148"/>
        <v>0.46826388888888887</v>
      </c>
      <c r="T1890" s="172" t="str">
        <f t="shared" si="149"/>
        <v>Lower Valued</v>
      </c>
    </row>
    <row r="1891" spans="1:20">
      <c r="A1891" s="35">
        <v>44188.642488425925</v>
      </c>
      <c r="B1891" s="36" t="s">
        <v>826</v>
      </c>
      <c r="C1891" s="37" t="s">
        <v>827</v>
      </c>
      <c r="D1891" s="37" t="s">
        <v>154</v>
      </c>
      <c r="E1891" s="37" t="s">
        <v>155</v>
      </c>
      <c r="F1891" s="37" t="s">
        <v>52</v>
      </c>
      <c r="G1891" s="37" t="s">
        <v>53</v>
      </c>
      <c r="H1891" s="37" t="s">
        <v>262</v>
      </c>
      <c r="I1891" s="38">
        <v>1</v>
      </c>
      <c r="J1891" s="38">
        <v>2200</v>
      </c>
      <c r="K1891" s="37" t="s">
        <v>42</v>
      </c>
      <c r="L1891" s="36" t="s">
        <v>819</v>
      </c>
      <c r="M1891" s="35">
        <v>44189.471828703703</v>
      </c>
      <c r="N1891" s="37" t="s">
        <v>146</v>
      </c>
      <c r="O1891" s="37" t="s">
        <v>147</v>
      </c>
      <c r="P1891" s="145">
        <f t="shared" si="146"/>
        <v>0.82934027777810115</v>
      </c>
      <c r="Q1891" s="34">
        <f t="shared" si="145"/>
        <v>2200</v>
      </c>
      <c r="R1891" s="145">
        <f t="shared" si="147"/>
        <v>0.64248842592592592</v>
      </c>
      <c r="S1891" s="145">
        <f t="shared" si="148"/>
        <v>0.47182870370370367</v>
      </c>
      <c r="T1891" s="172" t="str">
        <f t="shared" si="149"/>
        <v>Lower Valued</v>
      </c>
    </row>
    <row r="1892" spans="1:20">
      <c r="A1892" s="35">
        <v>44188.738437499997</v>
      </c>
      <c r="B1892" s="36" t="s">
        <v>239</v>
      </c>
      <c r="C1892" s="37" t="s">
        <v>186</v>
      </c>
      <c r="D1892" s="37" t="s">
        <v>60</v>
      </c>
      <c r="E1892" s="37" t="s">
        <v>73</v>
      </c>
      <c r="F1892" s="37" t="s">
        <v>52</v>
      </c>
      <c r="G1892" s="37" t="s">
        <v>56</v>
      </c>
      <c r="H1892" s="37" t="s">
        <v>74</v>
      </c>
      <c r="I1892" s="38">
        <v>5</v>
      </c>
      <c r="J1892" s="38">
        <v>3550</v>
      </c>
      <c r="K1892" s="37" t="s">
        <v>42</v>
      </c>
      <c r="L1892" s="36" t="s">
        <v>190</v>
      </c>
      <c r="M1892" s="35">
        <v>44189.501354166663</v>
      </c>
      <c r="N1892" s="37" t="s">
        <v>146</v>
      </c>
      <c r="O1892" s="37" t="s">
        <v>54</v>
      </c>
      <c r="P1892" s="145">
        <f t="shared" si="146"/>
        <v>0.76291666666656965</v>
      </c>
      <c r="Q1892" s="34">
        <f t="shared" si="145"/>
        <v>17750</v>
      </c>
      <c r="R1892" s="145">
        <f t="shared" si="147"/>
        <v>0.73843749999999997</v>
      </c>
      <c r="S1892" s="145">
        <f t="shared" si="148"/>
        <v>0.50135416666666666</v>
      </c>
      <c r="T1892" s="172" t="str">
        <f t="shared" si="149"/>
        <v>High Valued</v>
      </c>
    </row>
    <row r="1893" spans="1:20">
      <c r="A1893" s="35">
        <v>44188.747256944444</v>
      </c>
      <c r="B1893" s="36" t="s">
        <v>1087</v>
      </c>
      <c r="C1893" s="37" t="s">
        <v>1088</v>
      </c>
      <c r="D1893" s="37" t="s">
        <v>154</v>
      </c>
      <c r="E1893" s="37" t="s">
        <v>155</v>
      </c>
      <c r="F1893" s="37" t="s">
        <v>52</v>
      </c>
      <c r="G1893" s="37" t="s">
        <v>53</v>
      </c>
      <c r="H1893" s="37" t="s">
        <v>262</v>
      </c>
      <c r="I1893" s="38">
        <v>2</v>
      </c>
      <c r="J1893" s="38">
        <v>2200</v>
      </c>
      <c r="K1893" s="37" t="s">
        <v>42</v>
      </c>
      <c r="L1893" s="36" t="s">
        <v>1080</v>
      </c>
      <c r="M1893" s="35">
        <v>44189.525069444448</v>
      </c>
      <c r="N1893" s="37" t="s">
        <v>146</v>
      </c>
      <c r="O1893" s="37" t="s">
        <v>147</v>
      </c>
      <c r="P1893" s="145">
        <f t="shared" si="146"/>
        <v>0.77781250000407454</v>
      </c>
      <c r="Q1893" s="34">
        <f t="shared" si="145"/>
        <v>4400</v>
      </c>
      <c r="R1893" s="145">
        <f t="shared" si="147"/>
        <v>0.74725694444444446</v>
      </c>
      <c r="S1893" s="145">
        <f t="shared" si="148"/>
        <v>0.52506944444444448</v>
      </c>
      <c r="T1893" s="172" t="str">
        <f t="shared" si="149"/>
        <v>Lower Valued</v>
      </c>
    </row>
    <row r="1894" spans="1:20">
      <c r="A1894" s="35">
        <v>44186.589930555558</v>
      </c>
      <c r="B1894" s="36" t="s">
        <v>1103</v>
      </c>
      <c r="C1894" s="37" t="s">
        <v>1104</v>
      </c>
      <c r="D1894" s="37" t="s">
        <v>60</v>
      </c>
      <c r="E1894" s="37" t="s">
        <v>73</v>
      </c>
      <c r="F1894" s="37" t="s">
        <v>52</v>
      </c>
      <c r="G1894" s="37" t="s">
        <v>56</v>
      </c>
      <c r="H1894" s="37" t="s">
        <v>74</v>
      </c>
      <c r="I1894" s="38">
        <v>1</v>
      </c>
      <c r="J1894" s="38">
        <v>3550</v>
      </c>
      <c r="K1894" s="37" t="s">
        <v>42</v>
      </c>
      <c r="L1894" s="36" t="s">
        <v>1105</v>
      </c>
      <c r="M1894" s="35">
        <v>44189.697974537034</v>
      </c>
      <c r="N1894" s="37" t="s">
        <v>146</v>
      </c>
      <c r="O1894" s="37" t="s">
        <v>147</v>
      </c>
      <c r="P1894" s="145">
        <f t="shared" si="146"/>
        <v>3.1080439814759302</v>
      </c>
      <c r="Q1894" s="34">
        <f t="shared" si="145"/>
        <v>3550</v>
      </c>
      <c r="R1894" s="145">
        <f t="shared" si="147"/>
        <v>0.58993055555555551</v>
      </c>
      <c r="S1894" s="145">
        <f t="shared" si="148"/>
        <v>0.69797453703703705</v>
      </c>
      <c r="T1894" s="172" t="str">
        <f t="shared" si="149"/>
        <v>Lower Valued</v>
      </c>
    </row>
    <row r="1895" spans="1:20">
      <c r="A1895" s="35">
        <v>44186.589930555558</v>
      </c>
      <c r="B1895" s="36" t="s">
        <v>1103</v>
      </c>
      <c r="C1895" s="37" t="s">
        <v>1104</v>
      </c>
      <c r="D1895" s="37" t="s">
        <v>193</v>
      </c>
      <c r="E1895" s="37" t="s">
        <v>194</v>
      </c>
      <c r="F1895" s="37" t="s">
        <v>52</v>
      </c>
      <c r="G1895" s="37" t="s">
        <v>53</v>
      </c>
      <c r="H1895" s="37" t="s">
        <v>217</v>
      </c>
      <c r="I1895" s="38">
        <v>1</v>
      </c>
      <c r="J1895" s="38">
        <v>2150</v>
      </c>
      <c r="K1895" s="37" t="s">
        <v>42</v>
      </c>
      <c r="L1895" s="36" t="s">
        <v>1105</v>
      </c>
      <c r="M1895" s="35">
        <v>44189.697974537034</v>
      </c>
      <c r="N1895" s="37" t="s">
        <v>146</v>
      </c>
      <c r="O1895" s="37" t="s">
        <v>147</v>
      </c>
      <c r="P1895" s="145">
        <f t="shared" si="146"/>
        <v>3.1080439814759302</v>
      </c>
      <c r="Q1895" s="34">
        <f t="shared" si="145"/>
        <v>2150</v>
      </c>
      <c r="R1895" s="145">
        <f t="shared" si="147"/>
        <v>0.58993055555555551</v>
      </c>
      <c r="S1895" s="145">
        <f t="shared" si="148"/>
        <v>0.69797453703703705</v>
      </c>
      <c r="T1895" s="172" t="str">
        <f t="shared" si="149"/>
        <v>Lower Valued</v>
      </c>
    </row>
    <row r="1896" spans="1:20">
      <c r="A1896" s="35">
        <v>44186.589930555558</v>
      </c>
      <c r="B1896" s="36" t="s">
        <v>1103</v>
      </c>
      <c r="C1896" s="37" t="s">
        <v>1104</v>
      </c>
      <c r="D1896" s="37" t="s">
        <v>55</v>
      </c>
      <c r="E1896" s="37" t="s">
        <v>249</v>
      </c>
      <c r="F1896" s="37" t="s">
        <v>52</v>
      </c>
      <c r="G1896" s="37" t="s">
        <v>56</v>
      </c>
      <c r="H1896" s="37" t="s">
        <v>250</v>
      </c>
      <c r="I1896" s="38">
        <v>1</v>
      </c>
      <c r="J1896" s="38">
        <v>2200</v>
      </c>
      <c r="K1896" s="37" t="s">
        <v>42</v>
      </c>
      <c r="L1896" s="36" t="s">
        <v>1105</v>
      </c>
      <c r="M1896" s="35">
        <v>44189.697974537034</v>
      </c>
      <c r="N1896" s="37" t="s">
        <v>146</v>
      </c>
      <c r="O1896" s="37" t="s">
        <v>147</v>
      </c>
      <c r="P1896" s="145">
        <f t="shared" si="146"/>
        <v>3.1080439814759302</v>
      </c>
      <c r="Q1896" s="34">
        <f t="shared" si="145"/>
        <v>2200</v>
      </c>
      <c r="R1896" s="145">
        <f t="shared" si="147"/>
        <v>0.58993055555555551</v>
      </c>
      <c r="S1896" s="145">
        <f t="shared" si="148"/>
        <v>0.69797453703703705</v>
      </c>
      <c r="T1896" s="172" t="str">
        <f t="shared" si="149"/>
        <v>Lower Valued</v>
      </c>
    </row>
    <row r="1897" spans="1:20">
      <c r="A1897" s="35">
        <v>44186.589930555558</v>
      </c>
      <c r="B1897" s="36" t="s">
        <v>1103</v>
      </c>
      <c r="C1897" s="37" t="s">
        <v>1104</v>
      </c>
      <c r="D1897" s="37" t="s">
        <v>455</v>
      </c>
      <c r="E1897" s="37" t="s">
        <v>456</v>
      </c>
      <c r="F1897" s="37" t="s">
        <v>52</v>
      </c>
      <c r="G1897" s="37" t="s">
        <v>457</v>
      </c>
      <c r="H1897" s="37" t="s">
        <v>458</v>
      </c>
      <c r="I1897" s="38">
        <v>1</v>
      </c>
      <c r="J1897" s="38">
        <v>1920</v>
      </c>
      <c r="K1897" s="37" t="s">
        <v>42</v>
      </c>
      <c r="L1897" s="36" t="s">
        <v>1105</v>
      </c>
      <c r="M1897" s="35">
        <v>44189.697974537034</v>
      </c>
      <c r="N1897" s="37" t="s">
        <v>146</v>
      </c>
      <c r="O1897" s="37" t="s">
        <v>147</v>
      </c>
      <c r="P1897" s="145">
        <f t="shared" si="146"/>
        <v>3.1080439814759302</v>
      </c>
      <c r="Q1897" s="34">
        <f t="shared" si="145"/>
        <v>1920</v>
      </c>
      <c r="R1897" s="145">
        <f t="shared" si="147"/>
        <v>0.58993055555555551</v>
      </c>
      <c r="S1897" s="145">
        <f t="shared" si="148"/>
        <v>0.69797453703703705</v>
      </c>
      <c r="T1897" s="172" t="str">
        <f t="shared" si="149"/>
        <v>Lower Valued</v>
      </c>
    </row>
    <row r="1898" spans="1:20">
      <c r="A1898" s="35">
        <v>44186.589930555558</v>
      </c>
      <c r="B1898" s="36" t="s">
        <v>1103</v>
      </c>
      <c r="C1898" s="37" t="s">
        <v>1104</v>
      </c>
      <c r="D1898" s="37" t="s">
        <v>154</v>
      </c>
      <c r="E1898" s="37" t="s">
        <v>155</v>
      </c>
      <c r="F1898" s="37" t="s">
        <v>52</v>
      </c>
      <c r="G1898" s="37" t="s">
        <v>53</v>
      </c>
      <c r="H1898" s="37" t="s">
        <v>262</v>
      </c>
      <c r="I1898" s="38">
        <v>1</v>
      </c>
      <c r="J1898" s="38">
        <v>2200</v>
      </c>
      <c r="K1898" s="37" t="s">
        <v>42</v>
      </c>
      <c r="L1898" s="36" t="s">
        <v>1105</v>
      </c>
      <c r="M1898" s="35">
        <v>44189.697974537034</v>
      </c>
      <c r="N1898" s="37" t="s">
        <v>146</v>
      </c>
      <c r="O1898" s="37" t="s">
        <v>147</v>
      </c>
      <c r="P1898" s="145">
        <f t="shared" si="146"/>
        <v>3.1080439814759302</v>
      </c>
      <c r="Q1898" s="34">
        <f t="shared" si="145"/>
        <v>2200</v>
      </c>
      <c r="R1898" s="145">
        <f t="shared" si="147"/>
        <v>0.58993055555555551</v>
      </c>
      <c r="S1898" s="145">
        <f t="shared" si="148"/>
        <v>0.69797453703703705</v>
      </c>
      <c r="T1898" s="172" t="str">
        <f t="shared" si="149"/>
        <v>Lower Valued</v>
      </c>
    </row>
    <row r="1899" spans="1:20">
      <c r="A1899" s="35">
        <v>44186.753032407411</v>
      </c>
      <c r="B1899" s="36" t="s">
        <v>452</v>
      </c>
      <c r="C1899" s="37" t="s">
        <v>368</v>
      </c>
      <c r="D1899" s="37" t="s">
        <v>60</v>
      </c>
      <c r="E1899" s="37" t="s">
        <v>73</v>
      </c>
      <c r="F1899" s="37" t="s">
        <v>52</v>
      </c>
      <c r="G1899" s="37" t="s">
        <v>56</v>
      </c>
      <c r="H1899" s="37" t="s">
        <v>74</v>
      </c>
      <c r="I1899" s="38">
        <v>3</v>
      </c>
      <c r="J1899" s="38">
        <v>3550</v>
      </c>
      <c r="K1899" s="37" t="s">
        <v>42</v>
      </c>
      <c r="L1899" s="36" t="s">
        <v>450</v>
      </c>
      <c r="M1899" s="35">
        <v>44189.717499999999</v>
      </c>
      <c r="N1899" s="37" t="s">
        <v>295</v>
      </c>
      <c r="O1899" s="37" t="s">
        <v>54</v>
      </c>
      <c r="P1899" s="145">
        <f t="shared" si="146"/>
        <v>2.9644675925883348</v>
      </c>
      <c r="Q1899" s="34">
        <f t="shared" si="145"/>
        <v>10650</v>
      </c>
      <c r="R1899" s="145">
        <f t="shared" si="147"/>
        <v>0.7530324074074074</v>
      </c>
      <c r="S1899" s="145">
        <f t="shared" si="148"/>
        <v>0.71749999999999992</v>
      </c>
      <c r="T1899" s="172" t="str">
        <f t="shared" si="149"/>
        <v>High Valued</v>
      </c>
    </row>
    <row r="1900" spans="1:20">
      <c r="A1900" s="35">
        <v>44186.753032407411</v>
      </c>
      <c r="B1900" s="36" t="s">
        <v>452</v>
      </c>
      <c r="C1900" s="37" t="s">
        <v>368</v>
      </c>
      <c r="D1900" s="37" t="s">
        <v>60</v>
      </c>
      <c r="E1900" s="37" t="s">
        <v>73</v>
      </c>
      <c r="F1900" s="37" t="s">
        <v>52</v>
      </c>
      <c r="G1900" s="37" t="s">
        <v>56</v>
      </c>
      <c r="H1900" s="37" t="s">
        <v>175</v>
      </c>
      <c r="I1900" s="38">
        <v>5</v>
      </c>
      <c r="J1900" s="38">
        <v>3500</v>
      </c>
      <c r="K1900" s="37" t="s">
        <v>42</v>
      </c>
      <c r="L1900" s="36" t="s">
        <v>450</v>
      </c>
      <c r="M1900" s="35">
        <v>44189.717499999999</v>
      </c>
      <c r="N1900" s="37" t="s">
        <v>295</v>
      </c>
      <c r="O1900" s="37" t="s">
        <v>54</v>
      </c>
      <c r="P1900" s="145">
        <f t="shared" si="146"/>
        <v>2.9644675925883348</v>
      </c>
      <c r="Q1900" s="34">
        <f t="shared" si="145"/>
        <v>17500</v>
      </c>
      <c r="R1900" s="145">
        <f t="shared" si="147"/>
        <v>0.7530324074074074</v>
      </c>
      <c r="S1900" s="145">
        <f t="shared" si="148"/>
        <v>0.71749999999999992</v>
      </c>
      <c r="T1900" s="172" t="str">
        <f t="shared" si="149"/>
        <v>High Valued</v>
      </c>
    </row>
    <row r="1901" spans="1:20">
      <c r="A1901" s="35">
        <v>44188.612326388888</v>
      </c>
      <c r="B1901" s="36" t="s">
        <v>552</v>
      </c>
      <c r="C1901" s="37" t="s">
        <v>553</v>
      </c>
      <c r="D1901" s="37" t="s">
        <v>193</v>
      </c>
      <c r="E1901" s="37" t="s">
        <v>194</v>
      </c>
      <c r="F1901" s="37" t="s">
        <v>52</v>
      </c>
      <c r="G1901" s="37" t="s">
        <v>53</v>
      </c>
      <c r="H1901" s="37" t="s">
        <v>305</v>
      </c>
      <c r="I1901" s="38">
        <v>2</v>
      </c>
      <c r="J1901" s="38">
        <v>2350</v>
      </c>
      <c r="K1901" s="37" t="s">
        <v>42</v>
      </c>
      <c r="L1901" s="36" t="s">
        <v>539</v>
      </c>
      <c r="M1901" s="35">
        <v>44189.745497685188</v>
      </c>
      <c r="N1901" s="37" t="s">
        <v>146</v>
      </c>
      <c r="O1901" s="37" t="s">
        <v>147</v>
      </c>
      <c r="P1901" s="145">
        <f t="shared" si="146"/>
        <v>1.1331712963001337</v>
      </c>
      <c r="Q1901" s="34">
        <f t="shared" si="145"/>
        <v>4700</v>
      </c>
      <c r="R1901" s="145">
        <f t="shared" si="147"/>
        <v>0.61232638888888891</v>
      </c>
      <c r="S1901" s="145">
        <f t="shared" si="148"/>
        <v>0.74549768518518522</v>
      </c>
      <c r="T1901" s="172" t="str">
        <f t="shared" si="149"/>
        <v>Lower Valued</v>
      </c>
    </row>
    <row r="1902" spans="1:20">
      <c r="A1902" s="35">
        <v>44189.858726851853</v>
      </c>
      <c r="B1902" s="36" t="s">
        <v>538</v>
      </c>
      <c r="C1902" s="37" t="s">
        <v>368</v>
      </c>
      <c r="D1902" s="37" t="s">
        <v>55</v>
      </c>
      <c r="E1902" s="37" t="s">
        <v>249</v>
      </c>
      <c r="F1902" s="37" t="s">
        <v>52</v>
      </c>
      <c r="G1902" s="37" t="s">
        <v>56</v>
      </c>
      <c r="H1902" s="37" t="s">
        <v>250</v>
      </c>
      <c r="I1902" s="38">
        <v>25</v>
      </c>
      <c r="J1902" s="38">
        <v>2200</v>
      </c>
      <c r="K1902" s="37" t="s">
        <v>42</v>
      </c>
      <c r="L1902" s="36" t="s">
        <v>539</v>
      </c>
      <c r="M1902" s="35">
        <v>44193.400046296294</v>
      </c>
      <c r="N1902" s="37" t="s">
        <v>295</v>
      </c>
      <c r="O1902" s="37" t="s">
        <v>54</v>
      </c>
      <c r="P1902" s="145">
        <f t="shared" si="146"/>
        <v>3.5413194444408873</v>
      </c>
      <c r="Q1902" s="34">
        <f t="shared" si="145"/>
        <v>55000</v>
      </c>
      <c r="R1902" s="145">
        <f t="shared" si="147"/>
        <v>0.85872685185185194</v>
      </c>
      <c r="S1902" s="145">
        <f t="shared" si="148"/>
        <v>0.40004629629629629</v>
      </c>
      <c r="T1902" s="172" t="str">
        <f t="shared" si="149"/>
        <v>High Valued</v>
      </c>
    </row>
    <row r="1903" spans="1:20">
      <c r="A1903" s="35">
        <v>44190.827488425923</v>
      </c>
      <c r="B1903" s="36" t="s">
        <v>540</v>
      </c>
      <c r="C1903" s="37" t="s">
        <v>368</v>
      </c>
      <c r="D1903" s="37" t="s">
        <v>55</v>
      </c>
      <c r="E1903" s="37" t="s">
        <v>249</v>
      </c>
      <c r="F1903" s="37" t="s">
        <v>52</v>
      </c>
      <c r="G1903" s="37" t="s">
        <v>56</v>
      </c>
      <c r="H1903" s="37" t="s">
        <v>317</v>
      </c>
      <c r="I1903" s="38">
        <v>20</v>
      </c>
      <c r="J1903" s="38">
        <v>2300</v>
      </c>
      <c r="K1903" s="37" t="s">
        <v>42</v>
      </c>
      <c r="L1903" s="36" t="s">
        <v>539</v>
      </c>
      <c r="M1903" s="35">
        <v>44193.400046296294</v>
      </c>
      <c r="N1903" s="37" t="s">
        <v>295</v>
      </c>
      <c r="O1903" s="37" t="s">
        <v>54</v>
      </c>
      <c r="P1903" s="145">
        <f t="shared" si="146"/>
        <v>2.5725578703713836</v>
      </c>
      <c r="Q1903" s="34">
        <f t="shared" si="145"/>
        <v>46000</v>
      </c>
      <c r="R1903" s="145">
        <f t="shared" si="147"/>
        <v>0.82748842592592586</v>
      </c>
      <c r="S1903" s="145">
        <f t="shared" si="148"/>
        <v>0.40004629629629629</v>
      </c>
      <c r="T1903" s="172" t="str">
        <f t="shared" si="149"/>
        <v>High Valued</v>
      </c>
    </row>
    <row r="1904" spans="1:20">
      <c r="A1904" s="35">
        <v>44189.539849537039</v>
      </c>
      <c r="B1904" s="36" t="s">
        <v>765</v>
      </c>
      <c r="C1904" s="37" t="s">
        <v>766</v>
      </c>
      <c r="D1904" s="37" t="s">
        <v>60</v>
      </c>
      <c r="E1904" s="37" t="s">
        <v>73</v>
      </c>
      <c r="F1904" s="37" t="s">
        <v>52</v>
      </c>
      <c r="G1904" s="37" t="s">
        <v>56</v>
      </c>
      <c r="H1904" s="37" t="s">
        <v>175</v>
      </c>
      <c r="I1904" s="38">
        <v>1</v>
      </c>
      <c r="J1904" s="38">
        <v>3500</v>
      </c>
      <c r="K1904" s="37" t="s">
        <v>42</v>
      </c>
      <c r="L1904" s="36" t="s">
        <v>764</v>
      </c>
      <c r="M1904" s="35">
        <v>44193.408206018517</v>
      </c>
      <c r="N1904" s="37" t="s">
        <v>295</v>
      </c>
      <c r="O1904" s="37" t="s">
        <v>147</v>
      </c>
      <c r="P1904" s="145">
        <f t="shared" si="146"/>
        <v>3.8683564814782585</v>
      </c>
      <c r="Q1904" s="34">
        <f t="shared" si="145"/>
        <v>3500</v>
      </c>
      <c r="R1904" s="145">
        <f t="shared" si="147"/>
        <v>0.53984953703703698</v>
      </c>
      <c r="S1904" s="145">
        <f t="shared" si="148"/>
        <v>0.40820601851851851</v>
      </c>
      <c r="T1904" s="172" t="str">
        <f t="shared" si="149"/>
        <v>Lower Valued</v>
      </c>
    </row>
    <row r="1905" spans="1:20">
      <c r="A1905" s="35">
        <v>44189.539849537039</v>
      </c>
      <c r="B1905" s="36" t="s">
        <v>765</v>
      </c>
      <c r="C1905" s="37" t="s">
        <v>766</v>
      </c>
      <c r="D1905" s="37" t="s">
        <v>60</v>
      </c>
      <c r="E1905" s="37" t="s">
        <v>73</v>
      </c>
      <c r="F1905" s="37" t="s">
        <v>52</v>
      </c>
      <c r="G1905" s="37" t="s">
        <v>56</v>
      </c>
      <c r="H1905" s="37" t="s">
        <v>74</v>
      </c>
      <c r="I1905" s="38">
        <v>1</v>
      </c>
      <c r="J1905" s="38">
        <v>3550</v>
      </c>
      <c r="K1905" s="37" t="s">
        <v>42</v>
      </c>
      <c r="L1905" s="36" t="s">
        <v>764</v>
      </c>
      <c r="M1905" s="35">
        <v>44193.408206018517</v>
      </c>
      <c r="N1905" s="37" t="s">
        <v>295</v>
      </c>
      <c r="O1905" s="37" t="s">
        <v>147</v>
      </c>
      <c r="P1905" s="145">
        <f t="shared" si="146"/>
        <v>3.8683564814782585</v>
      </c>
      <c r="Q1905" s="34">
        <f t="shared" si="145"/>
        <v>3550</v>
      </c>
      <c r="R1905" s="145">
        <f t="shared" si="147"/>
        <v>0.53984953703703698</v>
      </c>
      <c r="S1905" s="145">
        <f t="shared" si="148"/>
        <v>0.40820601851851851</v>
      </c>
      <c r="T1905" s="172" t="str">
        <f t="shared" si="149"/>
        <v>Lower Valued</v>
      </c>
    </row>
    <row r="1906" spans="1:20">
      <c r="A1906" s="35">
        <v>44189.539849537039</v>
      </c>
      <c r="B1906" s="36" t="s">
        <v>765</v>
      </c>
      <c r="C1906" s="37" t="s">
        <v>766</v>
      </c>
      <c r="D1906" s="37" t="s">
        <v>154</v>
      </c>
      <c r="E1906" s="37" t="s">
        <v>155</v>
      </c>
      <c r="F1906" s="37" t="s">
        <v>52</v>
      </c>
      <c r="G1906" s="37" t="s">
        <v>53</v>
      </c>
      <c r="H1906" s="37" t="s">
        <v>156</v>
      </c>
      <c r="I1906" s="38">
        <v>1</v>
      </c>
      <c r="J1906" s="38">
        <v>2450</v>
      </c>
      <c r="K1906" s="37" t="s">
        <v>42</v>
      </c>
      <c r="L1906" s="36" t="s">
        <v>764</v>
      </c>
      <c r="M1906" s="35">
        <v>44193.408206018517</v>
      </c>
      <c r="N1906" s="37" t="s">
        <v>295</v>
      </c>
      <c r="O1906" s="37" t="s">
        <v>147</v>
      </c>
      <c r="P1906" s="145">
        <f t="shared" si="146"/>
        <v>3.8683564814782585</v>
      </c>
      <c r="Q1906" s="34">
        <f t="shared" si="145"/>
        <v>2450</v>
      </c>
      <c r="R1906" s="145">
        <f t="shared" si="147"/>
        <v>0.53984953703703698</v>
      </c>
      <c r="S1906" s="145">
        <f t="shared" si="148"/>
        <v>0.40820601851851851</v>
      </c>
      <c r="T1906" s="172" t="str">
        <f t="shared" si="149"/>
        <v>Lower Valued</v>
      </c>
    </row>
    <row r="1907" spans="1:20">
      <c r="A1907" s="35">
        <v>44189.539849537039</v>
      </c>
      <c r="B1907" s="36" t="s">
        <v>765</v>
      </c>
      <c r="C1907" s="37" t="s">
        <v>766</v>
      </c>
      <c r="D1907" s="37" t="s">
        <v>154</v>
      </c>
      <c r="E1907" s="37" t="s">
        <v>155</v>
      </c>
      <c r="F1907" s="37" t="s">
        <v>52</v>
      </c>
      <c r="G1907" s="37" t="s">
        <v>53</v>
      </c>
      <c r="H1907" s="37" t="s">
        <v>262</v>
      </c>
      <c r="I1907" s="38">
        <v>2</v>
      </c>
      <c r="J1907" s="38">
        <v>2200</v>
      </c>
      <c r="K1907" s="37" t="s">
        <v>42</v>
      </c>
      <c r="L1907" s="36" t="s">
        <v>764</v>
      </c>
      <c r="M1907" s="35">
        <v>44193.408206018517</v>
      </c>
      <c r="N1907" s="37" t="s">
        <v>295</v>
      </c>
      <c r="O1907" s="37" t="s">
        <v>147</v>
      </c>
      <c r="P1907" s="145">
        <f t="shared" si="146"/>
        <v>3.8683564814782585</v>
      </c>
      <c r="Q1907" s="34">
        <f t="shared" si="145"/>
        <v>4400</v>
      </c>
      <c r="R1907" s="145">
        <f t="shared" si="147"/>
        <v>0.53984953703703698</v>
      </c>
      <c r="S1907" s="145">
        <f t="shared" si="148"/>
        <v>0.40820601851851851</v>
      </c>
      <c r="T1907" s="172" t="str">
        <f t="shared" si="149"/>
        <v>Lower Valued</v>
      </c>
    </row>
    <row r="1908" spans="1:20">
      <c r="A1908" s="35">
        <v>44189.539849537039</v>
      </c>
      <c r="B1908" s="36" t="s">
        <v>765</v>
      </c>
      <c r="C1908" s="37" t="s">
        <v>766</v>
      </c>
      <c r="D1908" s="37" t="s">
        <v>154</v>
      </c>
      <c r="E1908" s="37" t="s">
        <v>292</v>
      </c>
      <c r="F1908" s="37" t="s">
        <v>52</v>
      </c>
      <c r="G1908" s="37" t="s">
        <v>53</v>
      </c>
      <c r="H1908" s="37" t="s">
        <v>361</v>
      </c>
      <c r="I1908" s="38">
        <v>2</v>
      </c>
      <c r="J1908" s="38">
        <v>2250</v>
      </c>
      <c r="K1908" s="37" t="s">
        <v>42</v>
      </c>
      <c r="L1908" s="36" t="s">
        <v>764</v>
      </c>
      <c r="M1908" s="35">
        <v>44193.408206018517</v>
      </c>
      <c r="N1908" s="37" t="s">
        <v>295</v>
      </c>
      <c r="O1908" s="37" t="s">
        <v>147</v>
      </c>
      <c r="P1908" s="145">
        <f t="shared" si="146"/>
        <v>3.8683564814782585</v>
      </c>
      <c r="Q1908" s="34">
        <f t="shared" si="145"/>
        <v>4500</v>
      </c>
      <c r="R1908" s="145">
        <f t="shared" si="147"/>
        <v>0.53984953703703698</v>
      </c>
      <c r="S1908" s="145">
        <f t="shared" si="148"/>
        <v>0.40820601851851851</v>
      </c>
      <c r="T1908" s="172" t="str">
        <f t="shared" si="149"/>
        <v>Lower Valued</v>
      </c>
    </row>
    <row r="1909" spans="1:20">
      <c r="A1909" s="35">
        <v>44189.539849537039</v>
      </c>
      <c r="B1909" s="36" t="s">
        <v>765</v>
      </c>
      <c r="C1909" s="37" t="s">
        <v>766</v>
      </c>
      <c r="D1909" s="37" t="s">
        <v>154</v>
      </c>
      <c r="E1909" s="37" t="s">
        <v>292</v>
      </c>
      <c r="F1909" s="37" t="s">
        <v>52</v>
      </c>
      <c r="G1909" s="37" t="s">
        <v>53</v>
      </c>
      <c r="H1909" s="37" t="s">
        <v>293</v>
      </c>
      <c r="I1909" s="38">
        <v>1</v>
      </c>
      <c r="J1909" s="38">
        <v>2450</v>
      </c>
      <c r="K1909" s="37" t="s">
        <v>42</v>
      </c>
      <c r="L1909" s="36" t="s">
        <v>764</v>
      </c>
      <c r="M1909" s="35">
        <v>44193.408206018517</v>
      </c>
      <c r="N1909" s="37" t="s">
        <v>295</v>
      </c>
      <c r="O1909" s="37" t="s">
        <v>147</v>
      </c>
      <c r="P1909" s="145">
        <f t="shared" si="146"/>
        <v>3.8683564814782585</v>
      </c>
      <c r="Q1909" s="34">
        <f t="shared" si="145"/>
        <v>2450</v>
      </c>
      <c r="R1909" s="145">
        <f t="shared" si="147"/>
        <v>0.53984953703703698</v>
      </c>
      <c r="S1909" s="145">
        <f t="shared" si="148"/>
        <v>0.40820601851851851</v>
      </c>
      <c r="T1909" s="172" t="str">
        <f t="shared" si="149"/>
        <v>Lower Valued</v>
      </c>
    </row>
    <row r="1910" spans="1:20">
      <c r="A1910" s="35">
        <v>44189.647627314815</v>
      </c>
      <c r="B1910" s="36" t="s">
        <v>1016</v>
      </c>
      <c r="C1910" s="37" t="s">
        <v>623</v>
      </c>
      <c r="D1910" s="37" t="s">
        <v>193</v>
      </c>
      <c r="E1910" s="37" t="s">
        <v>194</v>
      </c>
      <c r="F1910" s="37" t="s">
        <v>52</v>
      </c>
      <c r="G1910" s="37" t="s">
        <v>53</v>
      </c>
      <c r="H1910" s="37" t="s">
        <v>305</v>
      </c>
      <c r="I1910" s="38">
        <v>2</v>
      </c>
      <c r="J1910" s="38">
        <v>2350</v>
      </c>
      <c r="K1910" s="37" t="s">
        <v>42</v>
      </c>
      <c r="L1910" s="36" t="s">
        <v>1012</v>
      </c>
      <c r="M1910" s="35">
        <v>44193.486979166664</v>
      </c>
      <c r="N1910" s="37" t="s">
        <v>146</v>
      </c>
      <c r="O1910" s="37" t="s">
        <v>54</v>
      </c>
      <c r="P1910" s="145">
        <f t="shared" si="146"/>
        <v>3.8393518518496421</v>
      </c>
      <c r="Q1910" s="34">
        <f t="shared" si="145"/>
        <v>4700</v>
      </c>
      <c r="R1910" s="145">
        <f t="shared" si="147"/>
        <v>0.64762731481481484</v>
      </c>
      <c r="S1910" s="145">
        <f t="shared" si="148"/>
        <v>0.48697916666666669</v>
      </c>
      <c r="T1910" s="172" t="str">
        <f t="shared" si="149"/>
        <v>Lower Valued</v>
      </c>
    </row>
    <row r="1911" spans="1:20">
      <c r="A1911" s="35">
        <v>44190.940428240741</v>
      </c>
      <c r="B1911" s="36" t="s">
        <v>970</v>
      </c>
      <c r="C1911" s="37" t="s">
        <v>971</v>
      </c>
      <c r="D1911" s="37" t="s">
        <v>60</v>
      </c>
      <c r="E1911" s="37" t="s">
        <v>73</v>
      </c>
      <c r="F1911" s="37" t="s">
        <v>52</v>
      </c>
      <c r="G1911" s="37" t="s">
        <v>56</v>
      </c>
      <c r="H1911" s="37" t="s">
        <v>74</v>
      </c>
      <c r="I1911" s="38">
        <v>2</v>
      </c>
      <c r="J1911" s="38">
        <v>3550</v>
      </c>
      <c r="K1911" s="37" t="s">
        <v>42</v>
      </c>
      <c r="L1911" s="36" t="s">
        <v>941</v>
      </c>
      <c r="M1911" s="35">
        <v>44193.490405092591</v>
      </c>
      <c r="N1911" s="37" t="s">
        <v>146</v>
      </c>
      <c r="O1911" s="37" t="s">
        <v>54</v>
      </c>
      <c r="P1911" s="145">
        <f t="shared" si="146"/>
        <v>2.5499768518493511</v>
      </c>
      <c r="Q1911" s="34">
        <f t="shared" si="145"/>
        <v>7100</v>
      </c>
      <c r="R1911" s="145">
        <f t="shared" si="147"/>
        <v>0.94042824074074083</v>
      </c>
      <c r="S1911" s="145">
        <f t="shared" si="148"/>
        <v>0.49040509259259263</v>
      </c>
      <c r="T1911" s="172" t="str">
        <f t="shared" si="149"/>
        <v>Lower Valued</v>
      </c>
    </row>
    <row r="1912" spans="1:20">
      <c r="A1912" s="35">
        <v>44190.940428240741</v>
      </c>
      <c r="B1912" s="36" t="s">
        <v>970</v>
      </c>
      <c r="C1912" s="37" t="s">
        <v>971</v>
      </c>
      <c r="D1912" s="37" t="s">
        <v>154</v>
      </c>
      <c r="E1912" s="37" t="s">
        <v>155</v>
      </c>
      <c r="F1912" s="37" t="s">
        <v>52</v>
      </c>
      <c r="G1912" s="37" t="s">
        <v>53</v>
      </c>
      <c r="H1912" s="37" t="s">
        <v>262</v>
      </c>
      <c r="I1912" s="38">
        <v>2</v>
      </c>
      <c r="J1912" s="38">
        <v>2200</v>
      </c>
      <c r="K1912" s="37" t="s">
        <v>42</v>
      </c>
      <c r="L1912" s="36" t="s">
        <v>941</v>
      </c>
      <c r="M1912" s="35">
        <v>44193.490405092591</v>
      </c>
      <c r="N1912" s="37" t="s">
        <v>146</v>
      </c>
      <c r="O1912" s="37" t="s">
        <v>54</v>
      </c>
      <c r="P1912" s="145">
        <f t="shared" si="146"/>
        <v>2.5499768518493511</v>
      </c>
      <c r="Q1912" s="34">
        <f t="shared" si="145"/>
        <v>4400</v>
      </c>
      <c r="R1912" s="145">
        <f t="shared" si="147"/>
        <v>0.94042824074074083</v>
      </c>
      <c r="S1912" s="145">
        <f t="shared" si="148"/>
        <v>0.49040509259259263</v>
      </c>
      <c r="T1912" s="172" t="str">
        <f t="shared" si="149"/>
        <v>Lower Valued</v>
      </c>
    </row>
    <row r="1913" spans="1:20">
      <c r="A1913" s="35">
        <v>44192.47216435185</v>
      </c>
      <c r="B1913" s="36" t="s">
        <v>1241</v>
      </c>
      <c r="C1913" s="37" t="s">
        <v>1237</v>
      </c>
      <c r="D1913" s="37" t="s">
        <v>60</v>
      </c>
      <c r="E1913" s="37" t="s">
        <v>73</v>
      </c>
      <c r="F1913" s="37" t="s">
        <v>52</v>
      </c>
      <c r="G1913" s="37" t="s">
        <v>56</v>
      </c>
      <c r="H1913" s="37" t="s">
        <v>175</v>
      </c>
      <c r="I1913" s="38">
        <v>0.5</v>
      </c>
      <c r="J1913" s="38">
        <v>3500</v>
      </c>
      <c r="K1913" s="37" t="s">
        <v>42</v>
      </c>
      <c r="L1913" s="36" t="s">
        <v>1238</v>
      </c>
      <c r="M1913" s="35">
        <v>44193.546377314815</v>
      </c>
      <c r="N1913" s="37" t="s">
        <v>146</v>
      </c>
      <c r="O1913" s="37" t="s">
        <v>54</v>
      </c>
      <c r="P1913" s="145">
        <f t="shared" si="146"/>
        <v>1.0742129629652482</v>
      </c>
      <c r="Q1913" s="34">
        <f t="shared" si="145"/>
        <v>1750</v>
      </c>
      <c r="R1913" s="145">
        <f t="shared" si="147"/>
        <v>0.47216435185185185</v>
      </c>
      <c r="S1913" s="145">
        <f t="shared" si="148"/>
        <v>0.54637731481481489</v>
      </c>
      <c r="T1913" s="172" t="str">
        <f t="shared" si="149"/>
        <v>Lower Valued</v>
      </c>
    </row>
    <row r="1914" spans="1:20">
      <c r="A1914" s="35">
        <v>44192.664594907408</v>
      </c>
      <c r="B1914" s="36" t="s">
        <v>526</v>
      </c>
      <c r="C1914" s="37" t="s">
        <v>115</v>
      </c>
      <c r="D1914" s="37" t="s">
        <v>148</v>
      </c>
      <c r="E1914" s="37" t="s">
        <v>149</v>
      </c>
      <c r="F1914" s="37" t="s">
        <v>52</v>
      </c>
      <c r="G1914" s="37" t="s">
        <v>56</v>
      </c>
      <c r="H1914" s="37" t="s">
        <v>527</v>
      </c>
      <c r="I1914" s="38">
        <v>5</v>
      </c>
      <c r="J1914" s="38">
        <v>2100</v>
      </c>
      <c r="K1914" s="37" t="s">
        <v>42</v>
      </c>
      <c r="L1914" s="36" t="s">
        <v>525</v>
      </c>
      <c r="M1914" s="35">
        <v>44193.659525462965</v>
      </c>
      <c r="N1914" s="37" t="s">
        <v>146</v>
      </c>
      <c r="O1914" s="37" t="s">
        <v>54</v>
      </c>
      <c r="P1914" s="145">
        <f t="shared" si="146"/>
        <v>0.99493055555649335</v>
      </c>
      <c r="Q1914" s="34">
        <f t="shared" si="145"/>
        <v>10500</v>
      </c>
      <c r="R1914" s="145">
        <f t="shared" si="147"/>
        <v>0.66459490740740745</v>
      </c>
      <c r="S1914" s="145">
        <f t="shared" si="148"/>
        <v>0.65952546296296299</v>
      </c>
      <c r="T1914" s="172" t="str">
        <f t="shared" si="149"/>
        <v>High Valued</v>
      </c>
    </row>
    <row r="1915" spans="1:20">
      <c r="A1915" s="35">
        <v>44192.664594907408</v>
      </c>
      <c r="B1915" s="36" t="s">
        <v>526</v>
      </c>
      <c r="C1915" s="37" t="s">
        <v>115</v>
      </c>
      <c r="D1915" s="37" t="s">
        <v>193</v>
      </c>
      <c r="E1915" s="37" t="s">
        <v>194</v>
      </c>
      <c r="F1915" s="37" t="s">
        <v>52</v>
      </c>
      <c r="G1915" s="37" t="s">
        <v>53</v>
      </c>
      <c r="H1915" s="37" t="s">
        <v>197</v>
      </c>
      <c r="I1915" s="38">
        <v>5</v>
      </c>
      <c r="J1915" s="38">
        <v>2250</v>
      </c>
      <c r="K1915" s="37" t="s">
        <v>42</v>
      </c>
      <c r="L1915" s="36" t="s">
        <v>525</v>
      </c>
      <c r="M1915" s="35">
        <v>44193.659525462965</v>
      </c>
      <c r="N1915" s="37" t="s">
        <v>146</v>
      </c>
      <c r="O1915" s="37" t="s">
        <v>54</v>
      </c>
      <c r="P1915" s="145">
        <f t="shared" si="146"/>
        <v>0.99493055555649335</v>
      </c>
      <c r="Q1915" s="34">
        <f t="shared" si="145"/>
        <v>11250</v>
      </c>
      <c r="R1915" s="145">
        <f t="shared" si="147"/>
        <v>0.66459490740740745</v>
      </c>
      <c r="S1915" s="145">
        <f t="shared" si="148"/>
        <v>0.65952546296296299</v>
      </c>
      <c r="T1915" s="172" t="str">
        <f t="shared" si="149"/>
        <v>High Valued</v>
      </c>
    </row>
    <row r="1916" spans="1:20">
      <c r="A1916" s="35">
        <v>44192.664594907408</v>
      </c>
      <c r="B1916" s="36" t="s">
        <v>526</v>
      </c>
      <c r="C1916" s="37" t="s">
        <v>115</v>
      </c>
      <c r="D1916" s="37" t="s">
        <v>193</v>
      </c>
      <c r="E1916" s="37" t="s">
        <v>194</v>
      </c>
      <c r="F1916" s="37" t="s">
        <v>52</v>
      </c>
      <c r="G1916" s="37" t="s">
        <v>53</v>
      </c>
      <c r="H1916" s="37" t="s">
        <v>195</v>
      </c>
      <c r="I1916" s="38">
        <v>5</v>
      </c>
      <c r="J1916" s="38">
        <v>2150</v>
      </c>
      <c r="K1916" s="37" t="s">
        <v>42</v>
      </c>
      <c r="L1916" s="36" t="s">
        <v>525</v>
      </c>
      <c r="M1916" s="35">
        <v>44193.659525462965</v>
      </c>
      <c r="N1916" s="37" t="s">
        <v>146</v>
      </c>
      <c r="O1916" s="37" t="s">
        <v>54</v>
      </c>
      <c r="P1916" s="145">
        <f t="shared" si="146"/>
        <v>0.99493055555649335</v>
      </c>
      <c r="Q1916" s="34">
        <f t="shared" si="145"/>
        <v>10750</v>
      </c>
      <c r="R1916" s="145">
        <f t="shared" si="147"/>
        <v>0.66459490740740745</v>
      </c>
      <c r="S1916" s="145">
        <f t="shared" si="148"/>
        <v>0.65952546296296299</v>
      </c>
      <c r="T1916" s="172" t="str">
        <f t="shared" si="149"/>
        <v>High Valued</v>
      </c>
    </row>
    <row r="1917" spans="1:20">
      <c r="A1917" s="35">
        <v>44193.574513888889</v>
      </c>
      <c r="B1917" s="36" t="s">
        <v>788</v>
      </c>
      <c r="C1917" s="37" t="s">
        <v>491</v>
      </c>
      <c r="D1917" s="37" t="s">
        <v>60</v>
      </c>
      <c r="E1917" s="37" t="s">
        <v>73</v>
      </c>
      <c r="F1917" s="37" t="s">
        <v>52</v>
      </c>
      <c r="G1917" s="37" t="s">
        <v>56</v>
      </c>
      <c r="H1917" s="37" t="s">
        <v>74</v>
      </c>
      <c r="I1917" s="38">
        <v>3</v>
      </c>
      <c r="J1917" s="38">
        <v>3550</v>
      </c>
      <c r="K1917" s="37" t="s">
        <v>42</v>
      </c>
      <c r="L1917" s="36" t="s">
        <v>780</v>
      </c>
      <c r="M1917" s="35">
        <v>44194.332835648151</v>
      </c>
      <c r="N1917" s="37" t="s">
        <v>295</v>
      </c>
      <c r="O1917" s="37" t="s">
        <v>147</v>
      </c>
      <c r="P1917" s="145">
        <f t="shared" si="146"/>
        <v>0.75832175926188938</v>
      </c>
      <c r="Q1917" s="34">
        <f t="shared" si="145"/>
        <v>10650</v>
      </c>
      <c r="R1917" s="145">
        <f t="shared" si="147"/>
        <v>0.57451388888888888</v>
      </c>
      <c r="S1917" s="145">
        <f t="shared" si="148"/>
        <v>0.33283564814814814</v>
      </c>
      <c r="T1917" s="172" t="str">
        <f t="shared" si="149"/>
        <v>High Valued</v>
      </c>
    </row>
    <row r="1918" spans="1:20">
      <c r="A1918" s="35">
        <v>44193.574513888889</v>
      </c>
      <c r="B1918" s="36" t="s">
        <v>788</v>
      </c>
      <c r="C1918" s="37" t="s">
        <v>491</v>
      </c>
      <c r="D1918" s="37" t="s">
        <v>55</v>
      </c>
      <c r="E1918" s="37" t="s">
        <v>249</v>
      </c>
      <c r="F1918" s="37" t="s">
        <v>52</v>
      </c>
      <c r="G1918" s="37" t="s">
        <v>56</v>
      </c>
      <c r="H1918" s="37" t="s">
        <v>250</v>
      </c>
      <c r="I1918" s="38">
        <v>2</v>
      </c>
      <c r="J1918" s="38">
        <v>2200</v>
      </c>
      <c r="K1918" s="37" t="s">
        <v>42</v>
      </c>
      <c r="L1918" s="36" t="s">
        <v>780</v>
      </c>
      <c r="M1918" s="35">
        <v>44194.332835648151</v>
      </c>
      <c r="N1918" s="37" t="s">
        <v>295</v>
      </c>
      <c r="O1918" s="37" t="s">
        <v>147</v>
      </c>
      <c r="P1918" s="145">
        <f t="shared" si="146"/>
        <v>0.75832175926188938</v>
      </c>
      <c r="Q1918" s="34">
        <f t="shared" si="145"/>
        <v>4400</v>
      </c>
      <c r="R1918" s="145">
        <f t="shared" si="147"/>
        <v>0.57451388888888888</v>
      </c>
      <c r="S1918" s="145">
        <f t="shared" si="148"/>
        <v>0.33283564814814814</v>
      </c>
      <c r="T1918" s="172" t="str">
        <f t="shared" si="149"/>
        <v>Lower Valued</v>
      </c>
    </row>
    <row r="1919" spans="1:20">
      <c r="A1919" s="35">
        <v>44193.632372685184</v>
      </c>
      <c r="B1919" s="36" t="s">
        <v>739</v>
      </c>
      <c r="C1919" s="37" t="s">
        <v>115</v>
      </c>
      <c r="D1919" s="37" t="s">
        <v>154</v>
      </c>
      <c r="E1919" s="37" t="s">
        <v>292</v>
      </c>
      <c r="F1919" s="37" t="s">
        <v>52</v>
      </c>
      <c r="G1919" s="37" t="s">
        <v>53</v>
      </c>
      <c r="H1919" s="37" t="s">
        <v>293</v>
      </c>
      <c r="I1919" s="38">
        <v>5</v>
      </c>
      <c r="J1919" s="38">
        <v>2450</v>
      </c>
      <c r="K1919" s="37" t="s">
        <v>42</v>
      </c>
      <c r="L1919" s="36" t="s">
        <v>729</v>
      </c>
      <c r="M1919" s="35">
        <v>44194.396134259259</v>
      </c>
      <c r="N1919" s="37" t="s">
        <v>146</v>
      </c>
      <c r="O1919" s="37" t="s">
        <v>147</v>
      </c>
      <c r="P1919" s="145">
        <f t="shared" si="146"/>
        <v>0.76376157407503342</v>
      </c>
      <c r="Q1919" s="34">
        <f t="shared" si="145"/>
        <v>12250</v>
      </c>
      <c r="R1919" s="145">
        <f t="shared" si="147"/>
        <v>0.63237268518518519</v>
      </c>
      <c r="S1919" s="145">
        <f t="shared" si="148"/>
        <v>0.39613425925925921</v>
      </c>
      <c r="T1919" s="172" t="str">
        <f t="shared" si="149"/>
        <v>High Valued</v>
      </c>
    </row>
    <row r="1920" spans="1:20">
      <c r="A1920" s="35">
        <v>44193.632372685184</v>
      </c>
      <c r="B1920" s="36" t="s">
        <v>739</v>
      </c>
      <c r="C1920" s="37" t="s">
        <v>115</v>
      </c>
      <c r="D1920" s="37" t="s">
        <v>154</v>
      </c>
      <c r="E1920" s="37" t="s">
        <v>155</v>
      </c>
      <c r="F1920" s="37" t="s">
        <v>52</v>
      </c>
      <c r="G1920" s="37" t="s">
        <v>53</v>
      </c>
      <c r="H1920" s="37" t="s">
        <v>262</v>
      </c>
      <c r="I1920" s="38">
        <v>5</v>
      </c>
      <c r="J1920" s="38">
        <v>2200</v>
      </c>
      <c r="K1920" s="37" t="s">
        <v>42</v>
      </c>
      <c r="L1920" s="36" t="s">
        <v>729</v>
      </c>
      <c r="M1920" s="35">
        <v>44194.396134259259</v>
      </c>
      <c r="N1920" s="37" t="s">
        <v>146</v>
      </c>
      <c r="O1920" s="37" t="s">
        <v>147</v>
      </c>
      <c r="P1920" s="145">
        <f t="shared" si="146"/>
        <v>0.76376157407503342</v>
      </c>
      <c r="Q1920" s="34">
        <f t="shared" si="145"/>
        <v>11000</v>
      </c>
      <c r="R1920" s="145">
        <f t="shared" si="147"/>
        <v>0.63237268518518519</v>
      </c>
      <c r="S1920" s="145">
        <f t="shared" si="148"/>
        <v>0.39613425925925921</v>
      </c>
      <c r="T1920" s="172" t="str">
        <f t="shared" si="149"/>
        <v>High Valued</v>
      </c>
    </row>
    <row r="1921" spans="1:20">
      <c r="A1921" s="35">
        <v>44193.632372685184</v>
      </c>
      <c r="B1921" s="36" t="s">
        <v>739</v>
      </c>
      <c r="C1921" s="37" t="s">
        <v>115</v>
      </c>
      <c r="D1921" s="37" t="s">
        <v>60</v>
      </c>
      <c r="E1921" s="37" t="s">
        <v>73</v>
      </c>
      <c r="F1921" s="37" t="s">
        <v>52</v>
      </c>
      <c r="G1921" s="37" t="s">
        <v>56</v>
      </c>
      <c r="H1921" s="37" t="s">
        <v>74</v>
      </c>
      <c r="I1921" s="38">
        <v>2</v>
      </c>
      <c r="J1921" s="38">
        <v>3550</v>
      </c>
      <c r="K1921" s="37" t="s">
        <v>42</v>
      </c>
      <c r="L1921" s="36" t="s">
        <v>729</v>
      </c>
      <c r="M1921" s="35">
        <v>44194.396134259259</v>
      </c>
      <c r="N1921" s="37" t="s">
        <v>146</v>
      </c>
      <c r="O1921" s="37" t="s">
        <v>147</v>
      </c>
      <c r="P1921" s="145">
        <f t="shared" si="146"/>
        <v>0.76376157407503342</v>
      </c>
      <c r="Q1921" s="34">
        <f t="shared" si="145"/>
        <v>7100</v>
      </c>
      <c r="R1921" s="145">
        <f t="shared" si="147"/>
        <v>0.63237268518518519</v>
      </c>
      <c r="S1921" s="145">
        <f t="shared" si="148"/>
        <v>0.39613425925925921</v>
      </c>
      <c r="T1921" s="172" t="str">
        <f t="shared" si="149"/>
        <v>Lower Valued</v>
      </c>
    </row>
    <row r="1922" spans="1:20">
      <c r="A1922" s="35">
        <v>44193.448831018519</v>
      </c>
      <c r="B1922" s="36" t="s">
        <v>985</v>
      </c>
      <c r="C1922" s="37" t="s">
        <v>986</v>
      </c>
      <c r="D1922" s="37" t="s">
        <v>55</v>
      </c>
      <c r="E1922" s="37" t="s">
        <v>249</v>
      </c>
      <c r="F1922" s="37" t="s">
        <v>52</v>
      </c>
      <c r="G1922" s="37" t="s">
        <v>56</v>
      </c>
      <c r="H1922" s="37" t="s">
        <v>317</v>
      </c>
      <c r="I1922" s="38">
        <v>10</v>
      </c>
      <c r="J1922" s="38">
        <v>2300</v>
      </c>
      <c r="K1922" s="37" t="s">
        <v>42</v>
      </c>
      <c r="L1922" s="36" t="s">
        <v>941</v>
      </c>
      <c r="M1922" s="35">
        <v>44194.402372685188</v>
      </c>
      <c r="N1922" s="37" t="s">
        <v>146</v>
      </c>
      <c r="O1922" s="37" t="s">
        <v>147</v>
      </c>
      <c r="P1922" s="145">
        <f t="shared" si="146"/>
        <v>0.95354166666948004</v>
      </c>
      <c r="Q1922" s="34">
        <f t="shared" ref="Q1922:Q1985" si="150">J1922*I1922</f>
        <v>23000</v>
      </c>
      <c r="R1922" s="145">
        <f t="shared" si="147"/>
        <v>0.44883101851851853</v>
      </c>
      <c r="S1922" s="145">
        <f t="shared" si="148"/>
        <v>0.40237268518518521</v>
      </c>
      <c r="T1922" s="172" t="str">
        <f t="shared" si="149"/>
        <v>High Valued</v>
      </c>
    </row>
    <row r="1923" spans="1:20">
      <c r="A1923" s="35">
        <v>44193.448831018519</v>
      </c>
      <c r="B1923" s="36" t="s">
        <v>985</v>
      </c>
      <c r="C1923" s="37" t="s">
        <v>986</v>
      </c>
      <c r="D1923" s="37" t="s">
        <v>60</v>
      </c>
      <c r="E1923" s="37" t="s">
        <v>73</v>
      </c>
      <c r="F1923" s="37" t="s">
        <v>52</v>
      </c>
      <c r="G1923" s="37" t="s">
        <v>56</v>
      </c>
      <c r="H1923" s="37" t="s">
        <v>74</v>
      </c>
      <c r="I1923" s="38">
        <v>2</v>
      </c>
      <c r="J1923" s="38">
        <v>3550</v>
      </c>
      <c r="K1923" s="37" t="s">
        <v>42</v>
      </c>
      <c r="L1923" s="36" t="s">
        <v>941</v>
      </c>
      <c r="M1923" s="35">
        <v>44194.402372685188</v>
      </c>
      <c r="N1923" s="37" t="s">
        <v>146</v>
      </c>
      <c r="O1923" s="37" t="s">
        <v>147</v>
      </c>
      <c r="P1923" s="145">
        <f t="shared" ref="P1923:P1986" si="151">IF(M1923="","00:00:00",M1923-A1923)</f>
        <v>0.95354166666948004</v>
      </c>
      <c r="Q1923" s="34">
        <f t="shared" si="150"/>
        <v>7100</v>
      </c>
      <c r="R1923" s="145">
        <f t="shared" ref="R1923:R1986" si="152">TIMEVALUE(TEXT(A1923,"HH:MM:SS"))</f>
        <v>0.44883101851851853</v>
      </c>
      <c r="S1923" s="145">
        <f t="shared" ref="S1923:S1986" si="153">IF(M1923="","-",TIMEVALUE(TEXT(M1923,"HH:MM:SS")))</f>
        <v>0.40237268518518521</v>
      </c>
      <c r="T1923" s="172" t="str">
        <f t="shared" ref="T1923:T1986" si="154">IF(Q1923 &gt; 10000, "High Valued", "Lower Valued")</f>
        <v>Lower Valued</v>
      </c>
    </row>
    <row r="1924" spans="1:20">
      <c r="A1924" s="35">
        <v>44193.448831018519</v>
      </c>
      <c r="B1924" s="36" t="s">
        <v>985</v>
      </c>
      <c r="C1924" s="37" t="s">
        <v>986</v>
      </c>
      <c r="D1924" s="37" t="s">
        <v>193</v>
      </c>
      <c r="E1924" s="37" t="s">
        <v>194</v>
      </c>
      <c r="F1924" s="37" t="s">
        <v>52</v>
      </c>
      <c r="G1924" s="37" t="s">
        <v>53</v>
      </c>
      <c r="H1924" s="37" t="s">
        <v>195</v>
      </c>
      <c r="I1924" s="38">
        <v>5</v>
      </c>
      <c r="J1924" s="38">
        <v>2150</v>
      </c>
      <c r="K1924" s="37" t="s">
        <v>42</v>
      </c>
      <c r="L1924" s="36" t="s">
        <v>941</v>
      </c>
      <c r="M1924" s="35">
        <v>44194.402372685188</v>
      </c>
      <c r="N1924" s="37" t="s">
        <v>146</v>
      </c>
      <c r="O1924" s="37" t="s">
        <v>147</v>
      </c>
      <c r="P1924" s="145">
        <f t="shared" si="151"/>
        <v>0.95354166666948004</v>
      </c>
      <c r="Q1924" s="34">
        <f t="shared" si="150"/>
        <v>10750</v>
      </c>
      <c r="R1924" s="145">
        <f t="shared" si="152"/>
        <v>0.44883101851851853</v>
      </c>
      <c r="S1924" s="145">
        <f t="shared" si="153"/>
        <v>0.40237268518518521</v>
      </c>
      <c r="T1924" s="172" t="str">
        <f t="shared" si="154"/>
        <v>High Valued</v>
      </c>
    </row>
    <row r="1925" spans="1:20">
      <c r="A1925" s="35">
        <v>44193.654050925928</v>
      </c>
      <c r="B1925" s="36" t="s">
        <v>717</v>
      </c>
      <c r="C1925" s="37" t="s">
        <v>718</v>
      </c>
      <c r="D1925" s="37" t="s">
        <v>154</v>
      </c>
      <c r="E1925" s="37" t="s">
        <v>155</v>
      </c>
      <c r="F1925" s="37" t="s">
        <v>52</v>
      </c>
      <c r="G1925" s="37" t="s">
        <v>53</v>
      </c>
      <c r="H1925" s="37" t="s">
        <v>156</v>
      </c>
      <c r="I1925" s="38">
        <v>2</v>
      </c>
      <c r="J1925" s="38">
        <v>2450</v>
      </c>
      <c r="K1925" s="37" t="s">
        <v>42</v>
      </c>
      <c r="L1925" s="36" t="s">
        <v>713</v>
      </c>
      <c r="M1925" s="35">
        <v>44194.404374999998</v>
      </c>
      <c r="N1925" s="37" t="s">
        <v>431</v>
      </c>
      <c r="O1925" s="37" t="s">
        <v>147</v>
      </c>
      <c r="P1925" s="145">
        <f t="shared" si="151"/>
        <v>0.75032407406979473</v>
      </c>
      <c r="Q1925" s="34">
        <f t="shared" si="150"/>
        <v>4900</v>
      </c>
      <c r="R1925" s="145">
        <f t="shared" si="152"/>
        <v>0.65405092592592595</v>
      </c>
      <c r="S1925" s="145">
        <f t="shared" si="153"/>
        <v>0.40437499999999998</v>
      </c>
      <c r="T1925" s="172" t="str">
        <f t="shared" si="154"/>
        <v>Lower Valued</v>
      </c>
    </row>
    <row r="1926" spans="1:20">
      <c r="A1926" s="35">
        <v>44193.654050925928</v>
      </c>
      <c r="B1926" s="36" t="s">
        <v>717</v>
      </c>
      <c r="C1926" s="37" t="s">
        <v>718</v>
      </c>
      <c r="D1926" s="37" t="s">
        <v>154</v>
      </c>
      <c r="E1926" s="37" t="s">
        <v>155</v>
      </c>
      <c r="F1926" s="37" t="s">
        <v>52</v>
      </c>
      <c r="G1926" s="37" t="s">
        <v>53</v>
      </c>
      <c r="H1926" s="37" t="s">
        <v>262</v>
      </c>
      <c r="I1926" s="38">
        <v>1</v>
      </c>
      <c r="J1926" s="38">
        <v>2200</v>
      </c>
      <c r="K1926" s="37" t="s">
        <v>42</v>
      </c>
      <c r="L1926" s="36" t="s">
        <v>713</v>
      </c>
      <c r="M1926" s="35">
        <v>44194.404374999998</v>
      </c>
      <c r="N1926" s="37" t="s">
        <v>431</v>
      </c>
      <c r="O1926" s="37" t="s">
        <v>147</v>
      </c>
      <c r="P1926" s="145">
        <f t="shared" si="151"/>
        <v>0.75032407406979473</v>
      </c>
      <c r="Q1926" s="34">
        <f t="shared" si="150"/>
        <v>2200</v>
      </c>
      <c r="R1926" s="145">
        <f t="shared" si="152"/>
        <v>0.65405092592592595</v>
      </c>
      <c r="S1926" s="145">
        <f t="shared" si="153"/>
        <v>0.40437499999999998</v>
      </c>
      <c r="T1926" s="172" t="str">
        <f t="shared" si="154"/>
        <v>Lower Valued</v>
      </c>
    </row>
    <row r="1927" spans="1:20">
      <c r="A1927" s="35">
        <v>44193.654050925928</v>
      </c>
      <c r="B1927" s="36" t="s">
        <v>717</v>
      </c>
      <c r="C1927" s="37" t="s">
        <v>718</v>
      </c>
      <c r="D1927" s="37" t="s">
        <v>154</v>
      </c>
      <c r="E1927" s="37" t="s">
        <v>292</v>
      </c>
      <c r="F1927" s="37" t="s">
        <v>52</v>
      </c>
      <c r="G1927" s="37" t="s">
        <v>53</v>
      </c>
      <c r="H1927" s="37" t="s">
        <v>361</v>
      </c>
      <c r="I1927" s="38">
        <v>1</v>
      </c>
      <c r="J1927" s="38">
        <v>2250</v>
      </c>
      <c r="K1927" s="37" t="s">
        <v>42</v>
      </c>
      <c r="L1927" s="36" t="s">
        <v>713</v>
      </c>
      <c r="M1927" s="35">
        <v>44194.404374999998</v>
      </c>
      <c r="N1927" s="37" t="s">
        <v>431</v>
      </c>
      <c r="O1927" s="37" t="s">
        <v>147</v>
      </c>
      <c r="P1927" s="145">
        <f t="shared" si="151"/>
        <v>0.75032407406979473</v>
      </c>
      <c r="Q1927" s="34">
        <f t="shared" si="150"/>
        <v>2250</v>
      </c>
      <c r="R1927" s="145">
        <f t="shared" si="152"/>
        <v>0.65405092592592595</v>
      </c>
      <c r="S1927" s="145">
        <f t="shared" si="153"/>
        <v>0.40437499999999998</v>
      </c>
      <c r="T1927" s="172" t="str">
        <f t="shared" si="154"/>
        <v>Lower Valued</v>
      </c>
    </row>
    <row r="1928" spans="1:20">
      <c r="A1928" s="35">
        <v>44193.654050925928</v>
      </c>
      <c r="B1928" s="36" t="s">
        <v>717</v>
      </c>
      <c r="C1928" s="37" t="s">
        <v>718</v>
      </c>
      <c r="D1928" s="37" t="s">
        <v>154</v>
      </c>
      <c r="E1928" s="37" t="s">
        <v>292</v>
      </c>
      <c r="F1928" s="37" t="s">
        <v>52</v>
      </c>
      <c r="G1928" s="37" t="s">
        <v>53</v>
      </c>
      <c r="H1928" s="37" t="s">
        <v>296</v>
      </c>
      <c r="I1928" s="38">
        <v>1</v>
      </c>
      <c r="J1928" s="38">
        <v>3500</v>
      </c>
      <c r="K1928" s="37" t="s">
        <v>42</v>
      </c>
      <c r="L1928" s="36" t="s">
        <v>713</v>
      </c>
      <c r="M1928" s="35">
        <v>44194.404374999998</v>
      </c>
      <c r="N1928" s="37" t="s">
        <v>431</v>
      </c>
      <c r="O1928" s="37" t="s">
        <v>147</v>
      </c>
      <c r="P1928" s="145">
        <f t="shared" si="151"/>
        <v>0.75032407406979473</v>
      </c>
      <c r="Q1928" s="34">
        <f t="shared" si="150"/>
        <v>3500</v>
      </c>
      <c r="R1928" s="145">
        <f t="shared" si="152"/>
        <v>0.65405092592592595</v>
      </c>
      <c r="S1928" s="145">
        <f t="shared" si="153"/>
        <v>0.40437499999999998</v>
      </c>
      <c r="T1928" s="172" t="str">
        <f t="shared" si="154"/>
        <v>Lower Valued</v>
      </c>
    </row>
    <row r="1929" spans="1:20">
      <c r="A1929" s="35">
        <v>44193.654050925928</v>
      </c>
      <c r="B1929" s="36" t="s">
        <v>717</v>
      </c>
      <c r="C1929" s="37" t="s">
        <v>718</v>
      </c>
      <c r="D1929" s="37" t="s">
        <v>154</v>
      </c>
      <c r="E1929" s="37" t="s">
        <v>292</v>
      </c>
      <c r="F1929" s="37" t="s">
        <v>52</v>
      </c>
      <c r="G1929" s="37" t="s">
        <v>53</v>
      </c>
      <c r="H1929" s="37" t="s">
        <v>293</v>
      </c>
      <c r="I1929" s="38">
        <v>2</v>
      </c>
      <c r="J1929" s="38">
        <v>2450</v>
      </c>
      <c r="K1929" s="37" t="s">
        <v>42</v>
      </c>
      <c r="L1929" s="36" t="s">
        <v>713</v>
      </c>
      <c r="M1929" s="35">
        <v>44194.404374999998</v>
      </c>
      <c r="N1929" s="37" t="s">
        <v>431</v>
      </c>
      <c r="O1929" s="37" t="s">
        <v>147</v>
      </c>
      <c r="P1929" s="145">
        <f t="shared" si="151"/>
        <v>0.75032407406979473</v>
      </c>
      <c r="Q1929" s="34">
        <f t="shared" si="150"/>
        <v>4900</v>
      </c>
      <c r="R1929" s="145">
        <f t="shared" si="152"/>
        <v>0.65405092592592595</v>
      </c>
      <c r="S1929" s="145">
        <f t="shared" si="153"/>
        <v>0.40437499999999998</v>
      </c>
      <c r="T1929" s="172" t="str">
        <f t="shared" si="154"/>
        <v>Lower Valued</v>
      </c>
    </row>
    <row r="1930" spans="1:20">
      <c r="A1930" s="35">
        <v>44193.654050925928</v>
      </c>
      <c r="B1930" s="36" t="s">
        <v>717</v>
      </c>
      <c r="C1930" s="37" t="s">
        <v>718</v>
      </c>
      <c r="D1930" s="37" t="s">
        <v>60</v>
      </c>
      <c r="E1930" s="37" t="s">
        <v>73</v>
      </c>
      <c r="F1930" s="37" t="s">
        <v>52</v>
      </c>
      <c r="G1930" s="37" t="s">
        <v>56</v>
      </c>
      <c r="H1930" s="37" t="s">
        <v>74</v>
      </c>
      <c r="I1930" s="38">
        <v>1</v>
      </c>
      <c r="J1930" s="38">
        <v>3550</v>
      </c>
      <c r="K1930" s="37" t="s">
        <v>42</v>
      </c>
      <c r="L1930" s="36" t="s">
        <v>713</v>
      </c>
      <c r="M1930" s="35">
        <v>44194.404374999998</v>
      </c>
      <c r="N1930" s="37" t="s">
        <v>431</v>
      </c>
      <c r="O1930" s="37" t="s">
        <v>147</v>
      </c>
      <c r="P1930" s="145">
        <f t="shared" si="151"/>
        <v>0.75032407406979473</v>
      </c>
      <c r="Q1930" s="34">
        <f t="shared" si="150"/>
        <v>3550</v>
      </c>
      <c r="R1930" s="145">
        <f t="shared" si="152"/>
        <v>0.65405092592592595</v>
      </c>
      <c r="S1930" s="145">
        <f t="shared" si="153"/>
        <v>0.40437499999999998</v>
      </c>
      <c r="T1930" s="172" t="str">
        <f t="shared" si="154"/>
        <v>Lower Valued</v>
      </c>
    </row>
    <row r="1931" spans="1:20">
      <c r="A1931" s="35">
        <v>44193.654050925928</v>
      </c>
      <c r="B1931" s="36" t="s">
        <v>717</v>
      </c>
      <c r="C1931" s="37" t="s">
        <v>718</v>
      </c>
      <c r="D1931" s="37" t="s">
        <v>60</v>
      </c>
      <c r="E1931" s="37" t="s">
        <v>73</v>
      </c>
      <c r="F1931" s="37" t="s">
        <v>52</v>
      </c>
      <c r="G1931" s="37" t="s">
        <v>56</v>
      </c>
      <c r="H1931" s="37" t="s">
        <v>175</v>
      </c>
      <c r="I1931" s="38">
        <v>1</v>
      </c>
      <c r="J1931" s="38">
        <v>3500</v>
      </c>
      <c r="K1931" s="37" t="s">
        <v>42</v>
      </c>
      <c r="L1931" s="36" t="s">
        <v>713</v>
      </c>
      <c r="M1931" s="35">
        <v>44194.404374999998</v>
      </c>
      <c r="N1931" s="37" t="s">
        <v>431</v>
      </c>
      <c r="O1931" s="37" t="s">
        <v>147</v>
      </c>
      <c r="P1931" s="145">
        <f t="shared" si="151"/>
        <v>0.75032407406979473</v>
      </c>
      <c r="Q1931" s="34">
        <f t="shared" si="150"/>
        <v>3500</v>
      </c>
      <c r="R1931" s="145">
        <f t="shared" si="152"/>
        <v>0.65405092592592595</v>
      </c>
      <c r="S1931" s="145">
        <f t="shared" si="153"/>
        <v>0.40437499999999998</v>
      </c>
      <c r="T1931" s="172" t="str">
        <f t="shared" si="154"/>
        <v>Lower Valued</v>
      </c>
    </row>
    <row r="1932" spans="1:20">
      <c r="A1932" s="35">
        <v>44193.605023148149</v>
      </c>
      <c r="B1932" s="36" t="s">
        <v>1066</v>
      </c>
      <c r="C1932" s="37" t="s">
        <v>1067</v>
      </c>
      <c r="D1932" s="37" t="s">
        <v>154</v>
      </c>
      <c r="E1932" s="37" t="s">
        <v>155</v>
      </c>
      <c r="F1932" s="37" t="s">
        <v>52</v>
      </c>
      <c r="G1932" s="37" t="s">
        <v>53</v>
      </c>
      <c r="H1932" s="37" t="s">
        <v>262</v>
      </c>
      <c r="I1932" s="38">
        <v>2</v>
      </c>
      <c r="J1932" s="38">
        <v>2200</v>
      </c>
      <c r="K1932" s="37" t="s">
        <v>42</v>
      </c>
      <c r="L1932" s="36" t="s">
        <v>1062</v>
      </c>
      <c r="M1932" s="35">
        <v>44194.424479166664</v>
      </c>
      <c r="N1932" s="37" t="s">
        <v>431</v>
      </c>
      <c r="O1932" s="37" t="s">
        <v>147</v>
      </c>
      <c r="P1932" s="145">
        <f t="shared" si="151"/>
        <v>0.81945601851475658</v>
      </c>
      <c r="Q1932" s="34">
        <f t="shared" si="150"/>
        <v>4400</v>
      </c>
      <c r="R1932" s="145">
        <f t="shared" si="152"/>
        <v>0.60502314814814817</v>
      </c>
      <c r="S1932" s="145">
        <f t="shared" si="153"/>
        <v>0.42447916666666669</v>
      </c>
      <c r="T1932" s="172" t="str">
        <f t="shared" si="154"/>
        <v>Lower Valued</v>
      </c>
    </row>
    <row r="1933" spans="1:20">
      <c r="A1933" s="35">
        <v>44193.605023148149</v>
      </c>
      <c r="B1933" s="36" t="s">
        <v>1066</v>
      </c>
      <c r="C1933" s="37" t="s">
        <v>1067</v>
      </c>
      <c r="D1933" s="37" t="s">
        <v>154</v>
      </c>
      <c r="E1933" s="37" t="s">
        <v>297</v>
      </c>
      <c r="F1933" s="37" t="s">
        <v>52</v>
      </c>
      <c r="G1933" s="37" t="s">
        <v>56</v>
      </c>
      <c r="H1933" s="37" t="s">
        <v>362</v>
      </c>
      <c r="I1933" s="38">
        <v>2</v>
      </c>
      <c r="J1933" s="38">
        <v>2400</v>
      </c>
      <c r="K1933" s="37" t="s">
        <v>42</v>
      </c>
      <c r="L1933" s="36" t="s">
        <v>1062</v>
      </c>
      <c r="M1933" s="35">
        <v>44194.424479166664</v>
      </c>
      <c r="N1933" s="37" t="s">
        <v>431</v>
      </c>
      <c r="O1933" s="37" t="s">
        <v>147</v>
      </c>
      <c r="P1933" s="145">
        <f t="shared" si="151"/>
        <v>0.81945601851475658</v>
      </c>
      <c r="Q1933" s="34">
        <f t="shared" si="150"/>
        <v>4800</v>
      </c>
      <c r="R1933" s="145">
        <f t="shared" si="152"/>
        <v>0.60502314814814817</v>
      </c>
      <c r="S1933" s="145">
        <f t="shared" si="153"/>
        <v>0.42447916666666669</v>
      </c>
      <c r="T1933" s="172" t="str">
        <f t="shared" si="154"/>
        <v>Lower Valued</v>
      </c>
    </row>
    <row r="1934" spans="1:20">
      <c r="A1934" s="35">
        <v>44193.605023148149</v>
      </c>
      <c r="B1934" s="36" t="s">
        <v>1066</v>
      </c>
      <c r="C1934" s="37" t="s">
        <v>1067</v>
      </c>
      <c r="D1934" s="37" t="s">
        <v>154</v>
      </c>
      <c r="E1934" s="37" t="s">
        <v>155</v>
      </c>
      <c r="F1934" s="37" t="s">
        <v>52</v>
      </c>
      <c r="G1934" s="37" t="s">
        <v>53</v>
      </c>
      <c r="H1934" s="37" t="s">
        <v>156</v>
      </c>
      <c r="I1934" s="38">
        <v>2</v>
      </c>
      <c r="J1934" s="38">
        <v>2450</v>
      </c>
      <c r="K1934" s="37" t="s">
        <v>42</v>
      </c>
      <c r="L1934" s="36" t="s">
        <v>1062</v>
      </c>
      <c r="M1934" s="35">
        <v>44194.424479166664</v>
      </c>
      <c r="N1934" s="37" t="s">
        <v>431</v>
      </c>
      <c r="O1934" s="37" t="s">
        <v>147</v>
      </c>
      <c r="P1934" s="145">
        <f t="shared" si="151"/>
        <v>0.81945601851475658</v>
      </c>
      <c r="Q1934" s="34">
        <f t="shared" si="150"/>
        <v>4900</v>
      </c>
      <c r="R1934" s="145">
        <f t="shared" si="152"/>
        <v>0.60502314814814817</v>
      </c>
      <c r="S1934" s="145">
        <f t="shared" si="153"/>
        <v>0.42447916666666669</v>
      </c>
      <c r="T1934" s="172" t="str">
        <f t="shared" si="154"/>
        <v>Lower Valued</v>
      </c>
    </row>
    <row r="1935" spans="1:20">
      <c r="A1935" s="35">
        <v>44193.347349537034</v>
      </c>
      <c r="B1935" s="36" t="s">
        <v>1211</v>
      </c>
      <c r="C1935" s="37" t="s">
        <v>1058</v>
      </c>
      <c r="D1935" s="37" t="s">
        <v>60</v>
      </c>
      <c r="E1935" s="37" t="s">
        <v>73</v>
      </c>
      <c r="F1935" s="37" t="s">
        <v>52</v>
      </c>
      <c r="G1935" s="37" t="s">
        <v>56</v>
      </c>
      <c r="H1935" s="37" t="s">
        <v>74</v>
      </c>
      <c r="I1935" s="38">
        <v>1</v>
      </c>
      <c r="J1935" s="38">
        <v>3550</v>
      </c>
      <c r="K1935" s="37" t="s">
        <v>42</v>
      </c>
      <c r="L1935" s="36" t="s">
        <v>1200</v>
      </c>
      <c r="M1935" s="35">
        <v>44194.494814814818</v>
      </c>
      <c r="N1935" s="37" t="s">
        <v>146</v>
      </c>
      <c r="O1935" s="37" t="s">
        <v>147</v>
      </c>
      <c r="P1935" s="145">
        <f t="shared" si="151"/>
        <v>1.1474652777833398</v>
      </c>
      <c r="Q1935" s="34">
        <f t="shared" si="150"/>
        <v>3550</v>
      </c>
      <c r="R1935" s="145">
        <f t="shared" si="152"/>
        <v>0.34734953703703703</v>
      </c>
      <c r="S1935" s="145">
        <f t="shared" si="153"/>
        <v>0.49481481481481482</v>
      </c>
      <c r="T1935" s="172" t="str">
        <f t="shared" si="154"/>
        <v>Lower Valued</v>
      </c>
    </row>
    <row r="1936" spans="1:20">
      <c r="A1936" s="35">
        <v>44193.549467592595</v>
      </c>
      <c r="B1936" s="36" t="s">
        <v>832</v>
      </c>
      <c r="C1936" s="37" t="s">
        <v>833</v>
      </c>
      <c r="D1936" s="37" t="s">
        <v>154</v>
      </c>
      <c r="E1936" s="37" t="s">
        <v>155</v>
      </c>
      <c r="F1936" s="37" t="s">
        <v>52</v>
      </c>
      <c r="G1936" s="37" t="s">
        <v>53</v>
      </c>
      <c r="H1936" s="37" t="s">
        <v>262</v>
      </c>
      <c r="I1936" s="38">
        <v>1</v>
      </c>
      <c r="J1936" s="38">
        <v>2200</v>
      </c>
      <c r="K1936" s="37" t="s">
        <v>42</v>
      </c>
      <c r="L1936" s="36" t="s">
        <v>834</v>
      </c>
      <c r="M1936" s="35">
        <v>44194.512418981481</v>
      </c>
      <c r="N1936" s="37" t="s">
        <v>295</v>
      </c>
      <c r="O1936" s="37" t="s">
        <v>147</v>
      </c>
      <c r="P1936" s="145">
        <f t="shared" si="151"/>
        <v>0.96295138888672227</v>
      </c>
      <c r="Q1936" s="34">
        <f t="shared" si="150"/>
        <v>2200</v>
      </c>
      <c r="R1936" s="145">
        <f t="shared" si="152"/>
        <v>0.54946759259259259</v>
      </c>
      <c r="S1936" s="145">
        <f t="shared" si="153"/>
        <v>0.51241898148148146</v>
      </c>
      <c r="T1936" s="172" t="str">
        <f t="shared" si="154"/>
        <v>Lower Valued</v>
      </c>
    </row>
    <row r="1937" spans="1:20">
      <c r="A1937" s="35">
        <v>44193.491203703707</v>
      </c>
      <c r="B1937" s="36" t="s">
        <v>1264</v>
      </c>
      <c r="C1937" s="37" t="s">
        <v>827</v>
      </c>
      <c r="D1937" s="37" t="s">
        <v>60</v>
      </c>
      <c r="E1937" s="37" t="s">
        <v>73</v>
      </c>
      <c r="F1937" s="37" t="s">
        <v>52</v>
      </c>
      <c r="G1937" s="37" t="s">
        <v>56</v>
      </c>
      <c r="H1937" s="37" t="s">
        <v>74</v>
      </c>
      <c r="I1937" s="38">
        <v>3</v>
      </c>
      <c r="J1937" s="38">
        <v>3550</v>
      </c>
      <c r="K1937" s="37" t="s">
        <v>42</v>
      </c>
      <c r="L1937" s="36" t="s">
        <v>1247</v>
      </c>
      <c r="M1937" s="35">
        <v>44194.515196759261</v>
      </c>
      <c r="N1937" s="37" t="s">
        <v>146</v>
      </c>
      <c r="O1937" s="37" t="s">
        <v>147</v>
      </c>
      <c r="P1937" s="145">
        <f t="shared" si="151"/>
        <v>1.0239930555544561</v>
      </c>
      <c r="Q1937" s="34">
        <f t="shared" si="150"/>
        <v>10650</v>
      </c>
      <c r="R1937" s="145">
        <f t="shared" si="152"/>
        <v>0.49120370370370375</v>
      </c>
      <c r="S1937" s="145">
        <f t="shared" si="153"/>
        <v>0.51519675925925923</v>
      </c>
      <c r="T1937" s="172" t="str">
        <f t="shared" si="154"/>
        <v>High Valued</v>
      </c>
    </row>
    <row r="1938" spans="1:20">
      <c r="A1938" s="35">
        <v>44193.508159722223</v>
      </c>
      <c r="B1938" s="36" t="s">
        <v>693</v>
      </c>
      <c r="C1938" s="37" t="s">
        <v>302</v>
      </c>
      <c r="D1938" s="37" t="s">
        <v>193</v>
      </c>
      <c r="E1938" s="37" t="s">
        <v>194</v>
      </c>
      <c r="F1938" s="37" t="s">
        <v>52</v>
      </c>
      <c r="G1938" s="37" t="s">
        <v>53</v>
      </c>
      <c r="H1938" s="37" t="s">
        <v>195</v>
      </c>
      <c r="I1938" s="38">
        <v>5</v>
      </c>
      <c r="J1938" s="38">
        <v>2150</v>
      </c>
      <c r="K1938" s="37" t="s">
        <v>42</v>
      </c>
      <c r="L1938" s="36" t="s">
        <v>691</v>
      </c>
      <c r="M1938" s="35">
        <v>44194.558483796296</v>
      </c>
      <c r="N1938" s="37" t="s">
        <v>295</v>
      </c>
      <c r="O1938" s="37" t="s">
        <v>147</v>
      </c>
      <c r="P1938" s="145">
        <f t="shared" si="151"/>
        <v>1.0503240740727051</v>
      </c>
      <c r="Q1938" s="34">
        <f t="shared" si="150"/>
        <v>10750</v>
      </c>
      <c r="R1938" s="145">
        <f t="shared" si="152"/>
        <v>0.50815972222222217</v>
      </c>
      <c r="S1938" s="145">
        <f t="shared" si="153"/>
        <v>0.5584837962962963</v>
      </c>
      <c r="T1938" s="172" t="str">
        <f t="shared" si="154"/>
        <v>High Valued</v>
      </c>
    </row>
    <row r="1939" spans="1:20">
      <c r="A1939" s="35">
        <v>44193.521458333336</v>
      </c>
      <c r="B1939" s="36" t="s">
        <v>694</v>
      </c>
      <c r="C1939" s="37" t="s">
        <v>302</v>
      </c>
      <c r="D1939" s="37" t="s">
        <v>154</v>
      </c>
      <c r="E1939" s="37" t="s">
        <v>155</v>
      </c>
      <c r="F1939" s="37" t="s">
        <v>52</v>
      </c>
      <c r="G1939" s="37" t="s">
        <v>53</v>
      </c>
      <c r="H1939" s="37" t="s">
        <v>262</v>
      </c>
      <c r="I1939" s="38">
        <v>1</v>
      </c>
      <c r="J1939" s="38">
        <v>2200</v>
      </c>
      <c r="K1939" s="37" t="s">
        <v>42</v>
      </c>
      <c r="L1939" s="36" t="s">
        <v>691</v>
      </c>
      <c r="M1939" s="35">
        <v>44194.558483796296</v>
      </c>
      <c r="N1939" s="37" t="s">
        <v>295</v>
      </c>
      <c r="O1939" s="37" t="s">
        <v>147</v>
      </c>
      <c r="P1939" s="145">
        <f t="shared" si="151"/>
        <v>1.0370254629597184</v>
      </c>
      <c r="Q1939" s="34">
        <f t="shared" si="150"/>
        <v>2200</v>
      </c>
      <c r="R1939" s="145">
        <f t="shared" si="152"/>
        <v>0.52145833333333336</v>
      </c>
      <c r="S1939" s="145">
        <f t="shared" si="153"/>
        <v>0.5584837962962963</v>
      </c>
      <c r="T1939" s="172" t="str">
        <f t="shared" si="154"/>
        <v>Lower Valued</v>
      </c>
    </row>
    <row r="1940" spans="1:20">
      <c r="A1940" s="35">
        <v>44190.83084490741</v>
      </c>
      <c r="B1940" s="36" t="s">
        <v>597</v>
      </c>
      <c r="C1940" s="37" t="s">
        <v>537</v>
      </c>
      <c r="D1940" s="37" t="s">
        <v>193</v>
      </c>
      <c r="E1940" s="37" t="s">
        <v>194</v>
      </c>
      <c r="F1940" s="37" t="s">
        <v>52</v>
      </c>
      <c r="G1940" s="37" t="s">
        <v>53</v>
      </c>
      <c r="H1940" s="37" t="s">
        <v>195</v>
      </c>
      <c r="I1940" s="38">
        <v>5</v>
      </c>
      <c r="J1940" s="38">
        <v>2150</v>
      </c>
      <c r="K1940" s="37" t="s">
        <v>42</v>
      </c>
      <c r="L1940" s="36" t="s">
        <v>595</v>
      </c>
      <c r="M1940" s="35">
        <v>44194.588449074072</v>
      </c>
      <c r="N1940" s="37" t="s">
        <v>146</v>
      </c>
      <c r="O1940" s="37" t="s">
        <v>147</v>
      </c>
      <c r="P1940" s="145">
        <f t="shared" si="151"/>
        <v>3.757604166661622</v>
      </c>
      <c r="Q1940" s="34">
        <f t="shared" si="150"/>
        <v>10750</v>
      </c>
      <c r="R1940" s="145">
        <f t="shared" si="152"/>
        <v>0.83084490740740735</v>
      </c>
      <c r="S1940" s="145">
        <f t="shared" si="153"/>
        <v>0.5884490740740741</v>
      </c>
      <c r="T1940" s="172" t="str">
        <f t="shared" si="154"/>
        <v>High Valued</v>
      </c>
    </row>
    <row r="1941" spans="1:20">
      <c r="A1941" s="35">
        <v>44190.83084490741</v>
      </c>
      <c r="B1941" s="36" t="s">
        <v>597</v>
      </c>
      <c r="C1941" s="37" t="s">
        <v>537</v>
      </c>
      <c r="D1941" s="37" t="s">
        <v>60</v>
      </c>
      <c r="E1941" s="37" t="s">
        <v>73</v>
      </c>
      <c r="F1941" s="37" t="s">
        <v>52</v>
      </c>
      <c r="G1941" s="37" t="s">
        <v>56</v>
      </c>
      <c r="H1941" s="37" t="s">
        <v>74</v>
      </c>
      <c r="I1941" s="38">
        <v>3</v>
      </c>
      <c r="J1941" s="38">
        <v>3550</v>
      </c>
      <c r="K1941" s="37" t="s">
        <v>42</v>
      </c>
      <c r="L1941" s="36" t="s">
        <v>595</v>
      </c>
      <c r="M1941" s="35">
        <v>44194.588449074072</v>
      </c>
      <c r="N1941" s="37" t="s">
        <v>146</v>
      </c>
      <c r="O1941" s="37" t="s">
        <v>147</v>
      </c>
      <c r="P1941" s="145">
        <f t="shared" si="151"/>
        <v>3.757604166661622</v>
      </c>
      <c r="Q1941" s="34">
        <f t="shared" si="150"/>
        <v>10650</v>
      </c>
      <c r="R1941" s="145">
        <f t="shared" si="152"/>
        <v>0.83084490740740735</v>
      </c>
      <c r="S1941" s="145">
        <f t="shared" si="153"/>
        <v>0.5884490740740741</v>
      </c>
      <c r="T1941" s="172" t="str">
        <f t="shared" si="154"/>
        <v>High Valued</v>
      </c>
    </row>
    <row r="1942" spans="1:20">
      <c r="A1942" s="35">
        <v>44193.358784722222</v>
      </c>
      <c r="B1942" s="36" t="s">
        <v>1038</v>
      </c>
      <c r="C1942" s="37" t="s">
        <v>1039</v>
      </c>
      <c r="D1942" s="37" t="s">
        <v>193</v>
      </c>
      <c r="E1942" s="37" t="s">
        <v>194</v>
      </c>
      <c r="F1942" s="37" t="s">
        <v>52</v>
      </c>
      <c r="G1942" s="37" t="s">
        <v>53</v>
      </c>
      <c r="H1942" s="37" t="s">
        <v>195</v>
      </c>
      <c r="I1942" s="38">
        <v>5</v>
      </c>
      <c r="J1942" s="38">
        <v>2150</v>
      </c>
      <c r="K1942" s="37" t="s">
        <v>42</v>
      </c>
      <c r="L1942" s="36" t="s">
        <v>1024</v>
      </c>
      <c r="M1942" s="35">
        <v>44194.593680555554</v>
      </c>
      <c r="N1942" s="37" t="s">
        <v>146</v>
      </c>
      <c r="O1942" s="37" t="s">
        <v>147</v>
      </c>
      <c r="P1942" s="145">
        <f t="shared" si="151"/>
        <v>1.2348958333313931</v>
      </c>
      <c r="Q1942" s="34">
        <f t="shared" si="150"/>
        <v>10750</v>
      </c>
      <c r="R1942" s="145">
        <f t="shared" si="152"/>
        <v>0.35878472222222224</v>
      </c>
      <c r="S1942" s="145">
        <f t="shared" si="153"/>
        <v>0.59368055555555554</v>
      </c>
      <c r="T1942" s="172" t="str">
        <f t="shared" si="154"/>
        <v>High Valued</v>
      </c>
    </row>
    <row r="1943" spans="1:20">
      <c r="A1943" s="35">
        <v>44193.535995370374</v>
      </c>
      <c r="B1943" s="36" t="s">
        <v>838</v>
      </c>
      <c r="C1943" s="37" t="s">
        <v>839</v>
      </c>
      <c r="D1943" s="37" t="s">
        <v>55</v>
      </c>
      <c r="E1943" s="37" t="s">
        <v>249</v>
      </c>
      <c r="F1943" s="37" t="s">
        <v>52</v>
      </c>
      <c r="G1943" s="37" t="s">
        <v>56</v>
      </c>
      <c r="H1943" s="37" t="s">
        <v>250</v>
      </c>
      <c r="I1943" s="38">
        <v>2</v>
      </c>
      <c r="J1943" s="38">
        <v>2200</v>
      </c>
      <c r="K1943" s="37" t="s">
        <v>42</v>
      </c>
      <c r="L1943" s="36" t="s">
        <v>834</v>
      </c>
      <c r="M1943" s="35">
        <v>44194.593958333331</v>
      </c>
      <c r="N1943" s="37" t="s">
        <v>146</v>
      </c>
      <c r="O1943" s="37" t="s">
        <v>147</v>
      </c>
      <c r="P1943" s="145">
        <f t="shared" si="151"/>
        <v>1.0579629629573901</v>
      </c>
      <c r="Q1943" s="34">
        <f t="shared" si="150"/>
        <v>4400</v>
      </c>
      <c r="R1943" s="145">
        <f t="shared" si="152"/>
        <v>0.53599537037037037</v>
      </c>
      <c r="S1943" s="145">
        <f t="shared" si="153"/>
        <v>0.59395833333333337</v>
      </c>
      <c r="T1943" s="172" t="str">
        <f t="shared" si="154"/>
        <v>Lower Valued</v>
      </c>
    </row>
    <row r="1944" spans="1:20">
      <c r="A1944" s="35">
        <v>44193.535995370374</v>
      </c>
      <c r="B1944" s="36" t="s">
        <v>838</v>
      </c>
      <c r="C1944" s="37" t="s">
        <v>839</v>
      </c>
      <c r="D1944" s="37" t="s">
        <v>55</v>
      </c>
      <c r="E1944" s="37" t="s">
        <v>249</v>
      </c>
      <c r="F1944" s="37" t="s">
        <v>52</v>
      </c>
      <c r="G1944" s="37" t="s">
        <v>56</v>
      </c>
      <c r="H1944" s="37" t="s">
        <v>317</v>
      </c>
      <c r="I1944" s="38">
        <v>2</v>
      </c>
      <c r="J1944" s="38">
        <v>2300</v>
      </c>
      <c r="K1944" s="37" t="s">
        <v>42</v>
      </c>
      <c r="L1944" s="36" t="s">
        <v>834</v>
      </c>
      <c r="M1944" s="35">
        <v>44194.593958333331</v>
      </c>
      <c r="N1944" s="37" t="s">
        <v>146</v>
      </c>
      <c r="O1944" s="37" t="s">
        <v>147</v>
      </c>
      <c r="P1944" s="145">
        <f t="shared" si="151"/>
        <v>1.0579629629573901</v>
      </c>
      <c r="Q1944" s="34">
        <f t="shared" si="150"/>
        <v>4600</v>
      </c>
      <c r="R1944" s="145">
        <f t="shared" si="152"/>
        <v>0.53599537037037037</v>
      </c>
      <c r="S1944" s="145">
        <f t="shared" si="153"/>
        <v>0.59395833333333337</v>
      </c>
      <c r="T1944" s="172" t="str">
        <f t="shared" si="154"/>
        <v>Lower Valued</v>
      </c>
    </row>
    <row r="1945" spans="1:20">
      <c r="A1945" s="35">
        <v>44193.535995370374</v>
      </c>
      <c r="B1945" s="36" t="s">
        <v>838</v>
      </c>
      <c r="C1945" s="37" t="s">
        <v>839</v>
      </c>
      <c r="D1945" s="37" t="s">
        <v>55</v>
      </c>
      <c r="E1945" s="37" t="s">
        <v>249</v>
      </c>
      <c r="F1945" s="37" t="s">
        <v>52</v>
      </c>
      <c r="G1945" s="37" t="s">
        <v>56</v>
      </c>
      <c r="H1945" s="37" t="s">
        <v>58</v>
      </c>
      <c r="I1945" s="38">
        <v>2</v>
      </c>
      <c r="J1945" s="38">
        <v>2700</v>
      </c>
      <c r="K1945" s="37" t="s">
        <v>42</v>
      </c>
      <c r="L1945" s="36" t="s">
        <v>834</v>
      </c>
      <c r="M1945" s="35">
        <v>44194.593958333331</v>
      </c>
      <c r="N1945" s="37" t="s">
        <v>146</v>
      </c>
      <c r="O1945" s="37" t="s">
        <v>147</v>
      </c>
      <c r="P1945" s="145">
        <f t="shared" si="151"/>
        <v>1.0579629629573901</v>
      </c>
      <c r="Q1945" s="34">
        <f t="shared" si="150"/>
        <v>5400</v>
      </c>
      <c r="R1945" s="145">
        <f t="shared" si="152"/>
        <v>0.53599537037037037</v>
      </c>
      <c r="S1945" s="145">
        <f t="shared" si="153"/>
        <v>0.59395833333333337</v>
      </c>
      <c r="T1945" s="172" t="str">
        <f t="shared" si="154"/>
        <v>Lower Valued</v>
      </c>
    </row>
    <row r="1946" spans="1:20">
      <c r="A1946" s="35">
        <v>44193.535995370374</v>
      </c>
      <c r="B1946" s="36" t="s">
        <v>838</v>
      </c>
      <c r="C1946" s="37" t="s">
        <v>839</v>
      </c>
      <c r="D1946" s="37" t="s">
        <v>60</v>
      </c>
      <c r="E1946" s="37" t="s">
        <v>73</v>
      </c>
      <c r="F1946" s="37" t="s">
        <v>52</v>
      </c>
      <c r="G1946" s="37" t="s">
        <v>56</v>
      </c>
      <c r="H1946" s="37" t="s">
        <v>74</v>
      </c>
      <c r="I1946" s="38">
        <v>2</v>
      </c>
      <c r="J1946" s="38">
        <v>3550</v>
      </c>
      <c r="K1946" s="37" t="s">
        <v>42</v>
      </c>
      <c r="L1946" s="36" t="s">
        <v>834</v>
      </c>
      <c r="M1946" s="35">
        <v>44194.593958333331</v>
      </c>
      <c r="N1946" s="37" t="s">
        <v>146</v>
      </c>
      <c r="O1946" s="37" t="s">
        <v>147</v>
      </c>
      <c r="P1946" s="145">
        <f t="shared" si="151"/>
        <v>1.0579629629573901</v>
      </c>
      <c r="Q1946" s="34">
        <f t="shared" si="150"/>
        <v>7100</v>
      </c>
      <c r="R1946" s="145">
        <f t="shared" si="152"/>
        <v>0.53599537037037037</v>
      </c>
      <c r="S1946" s="145">
        <f t="shared" si="153"/>
        <v>0.59395833333333337</v>
      </c>
      <c r="T1946" s="172" t="str">
        <f t="shared" si="154"/>
        <v>Lower Valued</v>
      </c>
    </row>
    <row r="1947" spans="1:20">
      <c r="A1947" s="35">
        <v>44193.535995370374</v>
      </c>
      <c r="B1947" s="36" t="s">
        <v>838</v>
      </c>
      <c r="C1947" s="37" t="s">
        <v>839</v>
      </c>
      <c r="D1947" s="37" t="s">
        <v>60</v>
      </c>
      <c r="E1947" s="37" t="s">
        <v>73</v>
      </c>
      <c r="F1947" s="37" t="s">
        <v>52</v>
      </c>
      <c r="G1947" s="37" t="s">
        <v>56</v>
      </c>
      <c r="H1947" s="37" t="s">
        <v>175</v>
      </c>
      <c r="I1947" s="38">
        <v>2</v>
      </c>
      <c r="J1947" s="38">
        <v>3500</v>
      </c>
      <c r="K1947" s="37" t="s">
        <v>42</v>
      </c>
      <c r="L1947" s="36" t="s">
        <v>834</v>
      </c>
      <c r="M1947" s="35">
        <v>44194.593958333331</v>
      </c>
      <c r="N1947" s="37" t="s">
        <v>146</v>
      </c>
      <c r="O1947" s="37" t="s">
        <v>147</v>
      </c>
      <c r="P1947" s="145">
        <f t="shared" si="151"/>
        <v>1.0579629629573901</v>
      </c>
      <c r="Q1947" s="34">
        <f t="shared" si="150"/>
        <v>7000</v>
      </c>
      <c r="R1947" s="145">
        <f t="shared" si="152"/>
        <v>0.53599537037037037</v>
      </c>
      <c r="S1947" s="145">
        <f t="shared" si="153"/>
        <v>0.59395833333333337</v>
      </c>
      <c r="T1947" s="172" t="str">
        <f t="shared" si="154"/>
        <v>Lower Valued</v>
      </c>
    </row>
    <row r="1948" spans="1:20">
      <c r="A1948" s="35">
        <v>44193.535995370374</v>
      </c>
      <c r="B1948" s="36" t="s">
        <v>838</v>
      </c>
      <c r="C1948" s="37" t="s">
        <v>839</v>
      </c>
      <c r="D1948" s="37" t="s">
        <v>43</v>
      </c>
      <c r="E1948" s="37" t="s">
        <v>336</v>
      </c>
      <c r="F1948" s="37" t="s">
        <v>52</v>
      </c>
      <c r="G1948" s="37" t="s">
        <v>56</v>
      </c>
      <c r="H1948" s="37" t="s">
        <v>338</v>
      </c>
      <c r="I1948" s="38">
        <v>1</v>
      </c>
      <c r="J1948" s="38">
        <v>2210</v>
      </c>
      <c r="K1948" s="37" t="s">
        <v>42</v>
      </c>
      <c r="L1948" s="36" t="s">
        <v>834</v>
      </c>
      <c r="M1948" s="35">
        <v>44194.593958333331</v>
      </c>
      <c r="N1948" s="37" t="s">
        <v>146</v>
      </c>
      <c r="O1948" s="37" t="s">
        <v>147</v>
      </c>
      <c r="P1948" s="145">
        <f t="shared" si="151"/>
        <v>1.0579629629573901</v>
      </c>
      <c r="Q1948" s="34">
        <f t="shared" si="150"/>
        <v>2210</v>
      </c>
      <c r="R1948" s="145">
        <f t="shared" si="152"/>
        <v>0.53599537037037037</v>
      </c>
      <c r="S1948" s="145">
        <f t="shared" si="153"/>
        <v>0.59395833333333337</v>
      </c>
      <c r="T1948" s="172" t="str">
        <f t="shared" si="154"/>
        <v>Lower Valued</v>
      </c>
    </row>
    <row r="1949" spans="1:20">
      <c r="A1949" s="35">
        <v>44193.676030092596</v>
      </c>
      <c r="B1949" s="36" t="s">
        <v>1041</v>
      </c>
      <c r="C1949" s="37" t="s">
        <v>1042</v>
      </c>
      <c r="D1949" s="37" t="s">
        <v>193</v>
      </c>
      <c r="E1949" s="37" t="s">
        <v>267</v>
      </c>
      <c r="F1949" s="37" t="s">
        <v>52</v>
      </c>
      <c r="G1949" s="37" t="s">
        <v>53</v>
      </c>
      <c r="H1949" s="37" t="s">
        <v>350</v>
      </c>
      <c r="I1949" s="38">
        <v>1</v>
      </c>
      <c r="J1949" s="38">
        <v>3640</v>
      </c>
      <c r="K1949" s="37" t="s">
        <v>42</v>
      </c>
      <c r="L1949" s="36" t="s">
        <v>1024</v>
      </c>
      <c r="M1949" s="35">
        <v>44194.750358796293</v>
      </c>
      <c r="N1949" s="37" t="s">
        <v>146</v>
      </c>
      <c r="O1949" s="37" t="s">
        <v>147</v>
      </c>
      <c r="P1949" s="145">
        <f t="shared" si="151"/>
        <v>1.0743287036966649</v>
      </c>
      <c r="Q1949" s="34">
        <f t="shared" si="150"/>
        <v>3640</v>
      </c>
      <c r="R1949" s="145">
        <f t="shared" si="152"/>
        <v>0.67603009259259261</v>
      </c>
      <c r="S1949" s="145">
        <f t="shared" si="153"/>
        <v>0.75035879629629632</v>
      </c>
      <c r="T1949" s="172" t="str">
        <f t="shared" si="154"/>
        <v>Lower Valued</v>
      </c>
    </row>
    <row r="1950" spans="1:20">
      <c r="A1950" s="35">
        <v>44194.645821759259</v>
      </c>
      <c r="B1950" s="36" t="s">
        <v>1157</v>
      </c>
      <c r="C1950" s="37" t="s">
        <v>1158</v>
      </c>
      <c r="D1950" s="37" t="s">
        <v>55</v>
      </c>
      <c r="E1950" s="37" t="s">
        <v>249</v>
      </c>
      <c r="F1950" s="37" t="s">
        <v>52</v>
      </c>
      <c r="G1950" s="37" t="s">
        <v>56</v>
      </c>
      <c r="H1950" s="37" t="s">
        <v>317</v>
      </c>
      <c r="I1950" s="38">
        <v>2</v>
      </c>
      <c r="J1950" s="38">
        <v>2300</v>
      </c>
      <c r="K1950" s="37" t="s">
        <v>42</v>
      </c>
      <c r="L1950" s="36" t="s">
        <v>1155</v>
      </c>
      <c r="M1950" s="35">
        <v>44195.410555555558</v>
      </c>
      <c r="N1950" s="37" t="s">
        <v>146</v>
      </c>
      <c r="O1950" s="37" t="s">
        <v>147</v>
      </c>
      <c r="P1950" s="145">
        <f t="shared" si="151"/>
        <v>0.76473379629896954</v>
      </c>
      <c r="Q1950" s="34">
        <f t="shared" si="150"/>
        <v>4600</v>
      </c>
      <c r="R1950" s="145">
        <f t="shared" si="152"/>
        <v>0.64582175925925933</v>
      </c>
      <c r="S1950" s="145">
        <f t="shared" si="153"/>
        <v>0.41055555555555556</v>
      </c>
      <c r="T1950" s="172" t="str">
        <f t="shared" si="154"/>
        <v>Lower Valued</v>
      </c>
    </row>
    <row r="1951" spans="1:20">
      <c r="A1951" s="35">
        <v>44194.645821759259</v>
      </c>
      <c r="B1951" s="36" t="s">
        <v>1157</v>
      </c>
      <c r="C1951" s="37" t="s">
        <v>1158</v>
      </c>
      <c r="D1951" s="37" t="s">
        <v>60</v>
      </c>
      <c r="E1951" s="37" t="s">
        <v>73</v>
      </c>
      <c r="F1951" s="37" t="s">
        <v>52</v>
      </c>
      <c r="G1951" s="37" t="s">
        <v>56</v>
      </c>
      <c r="H1951" s="37" t="s">
        <v>74</v>
      </c>
      <c r="I1951" s="38">
        <v>1</v>
      </c>
      <c r="J1951" s="38">
        <v>3550</v>
      </c>
      <c r="K1951" s="37" t="s">
        <v>42</v>
      </c>
      <c r="L1951" s="36" t="s">
        <v>1155</v>
      </c>
      <c r="M1951" s="35">
        <v>44195.410555555558</v>
      </c>
      <c r="N1951" s="37" t="s">
        <v>146</v>
      </c>
      <c r="O1951" s="37" t="s">
        <v>147</v>
      </c>
      <c r="P1951" s="145">
        <f t="shared" si="151"/>
        <v>0.76473379629896954</v>
      </c>
      <c r="Q1951" s="34">
        <f t="shared" si="150"/>
        <v>3550</v>
      </c>
      <c r="R1951" s="145">
        <f t="shared" si="152"/>
        <v>0.64582175925925933</v>
      </c>
      <c r="S1951" s="145">
        <f t="shared" si="153"/>
        <v>0.41055555555555556</v>
      </c>
      <c r="T1951" s="172" t="str">
        <f t="shared" si="154"/>
        <v>Lower Valued</v>
      </c>
    </row>
    <row r="1952" spans="1:20">
      <c r="A1952" s="35">
        <v>44194.645821759259</v>
      </c>
      <c r="B1952" s="36" t="s">
        <v>1157</v>
      </c>
      <c r="C1952" s="37" t="s">
        <v>1158</v>
      </c>
      <c r="D1952" s="37" t="s">
        <v>455</v>
      </c>
      <c r="E1952" s="37" t="s">
        <v>456</v>
      </c>
      <c r="F1952" s="37" t="s">
        <v>52</v>
      </c>
      <c r="G1952" s="37" t="s">
        <v>457</v>
      </c>
      <c r="H1952" s="37" t="s">
        <v>458</v>
      </c>
      <c r="I1952" s="38">
        <v>1</v>
      </c>
      <c r="J1952" s="38">
        <v>1920</v>
      </c>
      <c r="K1952" s="37" t="s">
        <v>42</v>
      </c>
      <c r="L1952" s="36" t="s">
        <v>1155</v>
      </c>
      <c r="M1952" s="35">
        <v>44195.410555555558</v>
      </c>
      <c r="N1952" s="37" t="s">
        <v>146</v>
      </c>
      <c r="O1952" s="37" t="s">
        <v>147</v>
      </c>
      <c r="P1952" s="145">
        <f t="shared" si="151"/>
        <v>0.76473379629896954</v>
      </c>
      <c r="Q1952" s="34">
        <f t="shared" si="150"/>
        <v>1920</v>
      </c>
      <c r="R1952" s="145">
        <f t="shared" si="152"/>
        <v>0.64582175925925933</v>
      </c>
      <c r="S1952" s="145">
        <f t="shared" si="153"/>
        <v>0.41055555555555556</v>
      </c>
      <c r="T1952" s="172" t="str">
        <f t="shared" si="154"/>
        <v>Lower Valued</v>
      </c>
    </row>
    <row r="1953" spans="1:20">
      <c r="A1953" s="35">
        <v>44194.69568287037</v>
      </c>
      <c r="B1953" s="36" t="s">
        <v>903</v>
      </c>
      <c r="C1953" s="37" t="s">
        <v>904</v>
      </c>
      <c r="D1953" s="37" t="s">
        <v>60</v>
      </c>
      <c r="E1953" s="37" t="s">
        <v>73</v>
      </c>
      <c r="F1953" s="37" t="s">
        <v>52</v>
      </c>
      <c r="G1953" s="37" t="s">
        <v>56</v>
      </c>
      <c r="H1953" s="37" t="s">
        <v>74</v>
      </c>
      <c r="I1953" s="38">
        <v>1</v>
      </c>
      <c r="J1953" s="38">
        <v>3550</v>
      </c>
      <c r="K1953" s="37" t="s">
        <v>42</v>
      </c>
      <c r="L1953" s="36" t="s">
        <v>900</v>
      </c>
      <c r="M1953" s="35">
        <v>44195.479050925926</v>
      </c>
      <c r="N1953" s="37" t="s">
        <v>146</v>
      </c>
      <c r="O1953" s="37" t="s">
        <v>147</v>
      </c>
      <c r="P1953" s="145">
        <f t="shared" si="151"/>
        <v>0.78336805555591127</v>
      </c>
      <c r="Q1953" s="34">
        <f t="shared" si="150"/>
        <v>3550</v>
      </c>
      <c r="R1953" s="145">
        <f t="shared" si="152"/>
        <v>0.69568287037037047</v>
      </c>
      <c r="S1953" s="145">
        <f t="shared" si="153"/>
        <v>0.47905092592592591</v>
      </c>
      <c r="T1953" s="172" t="str">
        <f t="shared" si="154"/>
        <v>Lower Valued</v>
      </c>
    </row>
    <row r="1954" spans="1:20">
      <c r="A1954" s="35">
        <v>44194.69568287037</v>
      </c>
      <c r="B1954" s="36" t="s">
        <v>903</v>
      </c>
      <c r="C1954" s="37" t="s">
        <v>904</v>
      </c>
      <c r="D1954" s="37" t="s">
        <v>55</v>
      </c>
      <c r="E1954" s="37" t="s">
        <v>249</v>
      </c>
      <c r="F1954" s="37" t="s">
        <v>52</v>
      </c>
      <c r="G1954" s="37" t="s">
        <v>56</v>
      </c>
      <c r="H1954" s="37" t="s">
        <v>250</v>
      </c>
      <c r="I1954" s="38">
        <v>2</v>
      </c>
      <c r="J1954" s="38">
        <v>2200</v>
      </c>
      <c r="K1954" s="37" t="s">
        <v>42</v>
      </c>
      <c r="L1954" s="36" t="s">
        <v>900</v>
      </c>
      <c r="M1954" s="35">
        <v>44195.479050925926</v>
      </c>
      <c r="N1954" s="37" t="s">
        <v>146</v>
      </c>
      <c r="O1954" s="37" t="s">
        <v>147</v>
      </c>
      <c r="P1954" s="145">
        <f t="shared" si="151"/>
        <v>0.78336805555591127</v>
      </c>
      <c r="Q1954" s="34">
        <f t="shared" si="150"/>
        <v>4400</v>
      </c>
      <c r="R1954" s="145">
        <f t="shared" si="152"/>
        <v>0.69568287037037047</v>
      </c>
      <c r="S1954" s="145">
        <f t="shared" si="153"/>
        <v>0.47905092592592591</v>
      </c>
      <c r="T1954" s="172" t="str">
        <f t="shared" si="154"/>
        <v>Lower Valued</v>
      </c>
    </row>
    <row r="1955" spans="1:20">
      <c r="A1955" s="35">
        <v>44194.721435185187</v>
      </c>
      <c r="B1955" s="36" t="s">
        <v>975</v>
      </c>
      <c r="C1955" s="37" t="s">
        <v>212</v>
      </c>
      <c r="D1955" s="37" t="s">
        <v>193</v>
      </c>
      <c r="E1955" s="37" t="s">
        <v>194</v>
      </c>
      <c r="F1955" s="37" t="s">
        <v>52</v>
      </c>
      <c r="G1955" s="37" t="s">
        <v>53</v>
      </c>
      <c r="H1955" s="37" t="s">
        <v>195</v>
      </c>
      <c r="I1955" s="38">
        <v>35</v>
      </c>
      <c r="J1955" s="38">
        <v>2150</v>
      </c>
      <c r="K1955" s="37" t="s">
        <v>42</v>
      </c>
      <c r="L1955" s="36" t="s">
        <v>941</v>
      </c>
      <c r="M1955" s="35">
        <v>44195.522685185184</v>
      </c>
      <c r="N1955" s="37" t="s">
        <v>146</v>
      </c>
      <c r="O1955" s="37" t="s">
        <v>54</v>
      </c>
      <c r="P1955" s="145">
        <f t="shared" si="151"/>
        <v>0.80124999999679858</v>
      </c>
      <c r="Q1955" s="34">
        <f t="shared" si="150"/>
        <v>75250</v>
      </c>
      <c r="R1955" s="145">
        <f t="shared" si="152"/>
        <v>0.72143518518518512</v>
      </c>
      <c r="S1955" s="145">
        <f t="shared" si="153"/>
        <v>0.52268518518518514</v>
      </c>
      <c r="T1955" s="172" t="str">
        <f t="shared" si="154"/>
        <v>High Valued</v>
      </c>
    </row>
    <row r="1956" spans="1:20">
      <c r="A1956" s="35">
        <v>44194.724421296298</v>
      </c>
      <c r="B1956" s="36" t="s">
        <v>976</v>
      </c>
      <c r="C1956" s="37" t="s">
        <v>212</v>
      </c>
      <c r="D1956" s="37" t="s">
        <v>60</v>
      </c>
      <c r="E1956" s="37" t="s">
        <v>73</v>
      </c>
      <c r="F1956" s="37" t="s">
        <v>52</v>
      </c>
      <c r="G1956" s="37" t="s">
        <v>56</v>
      </c>
      <c r="H1956" s="37" t="s">
        <v>74</v>
      </c>
      <c r="I1956" s="38">
        <v>5</v>
      </c>
      <c r="J1956" s="38">
        <v>3550</v>
      </c>
      <c r="K1956" s="37" t="s">
        <v>42</v>
      </c>
      <c r="L1956" s="36" t="s">
        <v>941</v>
      </c>
      <c r="M1956" s="35">
        <v>44195.522685185184</v>
      </c>
      <c r="N1956" s="37" t="s">
        <v>146</v>
      </c>
      <c r="O1956" s="37" t="s">
        <v>54</v>
      </c>
      <c r="P1956" s="145">
        <f t="shared" si="151"/>
        <v>0.79826388888614019</v>
      </c>
      <c r="Q1956" s="34">
        <f t="shared" si="150"/>
        <v>17750</v>
      </c>
      <c r="R1956" s="145">
        <f t="shared" si="152"/>
        <v>0.72442129629629637</v>
      </c>
      <c r="S1956" s="145">
        <f t="shared" si="153"/>
        <v>0.52268518518518514</v>
      </c>
      <c r="T1956" s="172" t="str">
        <f t="shared" si="154"/>
        <v>High Valued</v>
      </c>
    </row>
    <row r="1957" spans="1:20">
      <c r="A1957" s="35">
        <v>44194.724421296298</v>
      </c>
      <c r="B1957" s="36" t="s">
        <v>976</v>
      </c>
      <c r="C1957" s="37" t="s">
        <v>212</v>
      </c>
      <c r="D1957" s="37" t="s">
        <v>60</v>
      </c>
      <c r="E1957" s="37" t="s">
        <v>73</v>
      </c>
      <c r="F1957" s="37" t="s">
        <v>52</v>
      </c>
      <c r="G1957" s="37" t="s">
        <v>56</v>
      </c>
      <c r="H1957" s="37" t="s">
        <v>175</v>
      </c>
      <c r="I1957" s="38">
        <v>5</v>
      </c>
      <c r="J1957" s="38">
        <v>3500</v>
      </c>
      <c r="K1957" s="37" t="s">
        <v>42</v>
      </c>
      <c r="L1957" s="36" t="s">
        <v>941</v>
      </c>
      <c r="M1957" s="35">
        <v>44195.522685185184</v>
      </c>
      <c r="N1957" s="37" t="s">
        <v>146</v>
      </c>
      <c r="O1957" s="37" t="s">
        <v>54</v>
      </c>
      <c r="P1957" s="145">
        <f t="shared" si="151"/>
        <v>0.79826388888614019</v>
      </c>
      <c r="Q1957" s="34">
        <f t="shared" si="150"/>
        <v>17500</v>
      </c>
      <c r="R1957" s="145">
        <f t="shared" si="152"/>
        <v>0.72442129629629637</v>
      </c>
      <c r="S1957" s="145">
        <f t="shared" si="153"/>
        <v>0.52268518518518514</v>
      </c>
      <c r="T1957" s="172" t="str">
        <f t="shared" si="154"/>
        <v>High Valued</v>
      </c>
    </row>
    <row r="1958" spans="1:20">
      <c r="A1958" s="35">
        <v>44193.460127314815</v>
      </c>
      <c r="B1958" s="36" t="s">
        <v>454</v>
      </c>
      <c r="C1958" s="37" t="s">
        <v>368</v>
      </c>
      <c r="D1958" s="37" t="s">
        <v>455</v>
      </c>
      <c r="E1958" s="37" t="s">
        <v>456</v>
      </c>
      <c r="F1958" s="37" t="s">
        <v>52</v>
      </c>
      <c r="G1958" s="37" t="s">
        <v>457</v>
      </c>
      <c r="H1958" s="37" t="s">
        <v>458</v>
      </c>
      <c r="I1958" s="38">
        <v>5</v>
      </c>
      <c r="J1958" s="38">
        <v>1920</v>
      </c>
      <c r="K1958" s="37" t="s">
        <v>42</v>
      </c>
      <c r="L1958" s="36" t="s">
        <v>450</v>
      </c>
      <c r="M1958" s="35">
        <v>44195.654999999999</v>
      </c>
      <c r="N1958" s="37" t="s">
        <v>295</v>
      </c>
      <c r="O1958" s="37" t="s">
        <v>54</v>
      </c>
      <c r="P1958" s="145">
        <f t="shared" si="151"/>
        <v>2.1948726851842366</v>
      </c>
      <c r="Q1958" s="34">
        <f t="shared" si="150"/>
        <v>9600</v>
      </c>
      <c r="R1958" s="145">
        <f t="shared" si="152"/>
        <v>0.46012731481481484</v>
      </c>
      <c r="S1958" s="145">
        <f t="shared" si="153"/>
        <v>0.65500000000000003</v>
      </c>
      <c r="T1958" s="172" t="str">
        <f t="shared" si="154"/>
        <v>Lower Valued</v>
      </c>
    </row>
    <row r="1959" spans="1:20">
      <c r="A1959" s="35">
        <v>44193.460127314815</v>
      </c>
      <c r="B1959" s="36" t="s">
        <v>454</v>
      </c>
      <c r="C1959" s="37" t="s">
        <v>368</v>
      </c>
      <c r="D1959" s="37" t="s">
        <v>193</v>
      </c>
      <c r="E1959" s="37" t="s">
        <v>194</v>
      </c>
      <c r="F1959" s="37" t="s">
        <v>52</v>
      </c>
      <c r="G1959" s="37" t="s">
        <v>53</v>
      </c>
      <c r="H1959" s="37" t="s">
        <v>195</v>
      </c>
      <c r="I1959" s="38">
        <v>25</v>
      </c>
      <c r="J1959" s="38">
        <v>2150</v>
      </c>
      <c r="K1959" s="37" t="s">
        <v>42</v>
      </c>
      <c r="L1959" s="36" t="s">
        <v>450</v>
      </c>
      <c r="M1959" s="35">
        <v>44195.654999999999</v>
      </c>
      <c r="N1959" s="37" t="s">
        <v>295</v>
      </c>
      <c r="O1959" s="37" t="s">
        <v>54</v>
      </c>
      <c r="P1959" s="145">
        <f t="shared" si="151"/>
        <v>2.1948726851842366</v>
      </c>
      <c r="Q1959" s="34">
        <f t="shared" si="150"/>
        <v>53750</v>
      </c>
      <c r="R1959" s="145">
        <f t="shared" si="152"/>
        <v>0.46012731481481484</v>
      </c>
      <c r="S1959" s="145">
        <f t="shared" si="153"/>
        <v>0.65500000000000003</v>
      </c>
      <c r="T1959" s="172" t="str">
        <f t="shared" si="154"/>
        <v>High Valued</v>
      </c>
    </row>
    <row r="1960" spans="1:20">
      <c r="A1960" s="35">
        <v>44194.356122685182</v>
      </c>
      <c r="B1960" s="36" t="s">
        <v>554</v>
      </c>
      <c r="C1960" s="37" t="s">
        <v>551</v>
      </c>
      <c r="D1960" s="37" t="s">
        <v>60</v>
      </c>
      <c r="E1960" s="37" t="s">
        <v>73</v>
      </c>
      <c r="F1960" s="37" t="s">
        <v>52</v>
      </c>
      <c r="G1960" s="37" t="s">
        <v>56</v>
      </c>
      <c r="H1960" s="37" t="s">
        <v>74</v>
      </c>
      <c r="I1960" s="38">
        <v>1</v>
      </c>
      <c r="J1960" s="38">
        <v>3550</v>
      </c>
      <c r="K1960" s="37" t="s">
        <v>42</v>
      </c>
      <c r="L1960" s="36" t="s">
        <v>539</v>
      </c>
      <c r="M1960" s="35">
        <v>44195.714791666665</v>
      </c>
      <c r="N1960" s="37" t="s">
        <v>146</v>
      </c>
      <c r="O1960" s="37" t="s">
        <v>147</v>
      </c>
      <c r="P1960" s="145">
        <f t="shared" si="151"/>
        <v>1.3586689814837882</v>
      </c>
      <c r="Q1960" s="34">
        <f t="shared" si="150"/>
        <v>3550</v>
      </c>
      <c r="R1960" s="145">
        <f t="shared" si="152"/>
        <v>0.35612268518518514</v>
      </c>
      <c r="S1960" s="145">
        <f t="shared" si="153"/>
        <v>0.71479166666666671</v>
      </c>
      <c r="T1960" s="172" t="str">
        <f t="shared" si="154"/>
        <v>Lower Valued</v>
      </c>
    </row>
    <row r="1961" spans="1:20">
      <c r="A1961" s="35">
        <v>44194.356122685182</v>
      </c>
      <c r="B1961" s="36" t="s">
        <v>554</v>
      </c>
      <c r="C1961" s="37" t="s">
        <v>551</v>
      </c>
      <c r="D1961" s="37" t="s">
        <v>193</v>
      </c>
      <c r="E1961" s="37" t="s">
        <v>194</v>
      </c>
      <c r="F1961" s="37" t="s">
        <v>52</v>
      </c>
      <c r="G1961" s="37" t="s">
        <v>53</v>
      </c>
      <c r="H1961" s="37" t="s">
        <v>217</v>
      </c>
      <c r="I1961" s="38">
        <v>5</v>
      </c>
      <c r="J1961" s="38">
        <v>2150</v>
      </c>
      <c r="K1961" s="37" t="s">
        <v>42</v>
      </c>
      <c r="L1961" s="36" t="s">
        <v>539</v>
      </c>
      <c r="M1961" s="35">
        <v>44195.714791666665</v>
      </c>
      <c r="N1961" s="37" t="s">
        <v>146</v>
      </c>
      <c r="O1961" s="37" t="s">
        <v>147</v>
      </c>
      <c r="P1961" s="145">
        <f t="shared" si="151"/>
        <v>1.3586689814837882</v>
      </c>
      <c r="Q1961" s="34">
        <f t="shared" si="150"/>
        <v>10750</v>
      </c>
      <c r="R1961" s="145">
        <f t="shared" si="152"/>
        <v>0.35612268518518514</v>
      </c>
      <c r="S1961" s="145">
        <f t="shared" si="153"/>
        <v>0.71479166666666671</v>
      </c>
      <c r="T1961" s="172" t="str">
        <f t="shared" si="154"/>
        <v>High Valued</v>
      </c>
    </row>
    <row r="1962" spans="1:20">
      <c r="A1962" s="35">
        <v>44194.318784722222</v>
      </c>
      <c r="B1962" s="36" t="s">
        <v>544</v>
      </c>
      <c r="C1962" s="37" t="s">
        <v>413</v>
      </c>
      <c r="D1962" s="37" t="s">
        <v>193</v>
      </c>
      <c r="E1962" s="37" t="s">
        <v>194</v>
      </c>
      <c r="F1962" s="37" t="s">
        <v>52</v>
      </c>
      <c r="G1962" s="37" t="s">
        <v>53</v>
      </c>
      <c r="H1962" s="37" t="s">
        <v>349</v>
      </c>
      <c r="I1962" s="38">
        <v>5</v>
      </c>
      <c r="J1962" s="38">
        <v>2250</v>
      </c>
      <c r="K1962" s="37" t="s">
        <v>42</v>
      </c>
      <c r="L1962" s="36" t="s">
        <v>539</v>
      </c>
      <c r="M1962" s="35">
        <v>44195.781053240738</v>
      </c>
      <c r="N1962" s="37" t="s">
        <v>295</v>
      </c>
      <c r="O1962" s="37" t="s">
        <v>54</v>
      </c>
      <c r="P1962" s="145">
        <f t="shared" si="151"/>
        <v>1.4622685185167938</v>
      </c>
      <c r="Q1962" s="34">
        <f t="shared" si="150"/>
        <v>11250</v>
      </c>
      <c r="R1962" s="145">
        <f t="shared" si="152"/>
        <v>0.31878472222222221</v>
      </c>
      <c r="S1962" s="145">
        <f t="shared" si="153"/>
        <v>0.78105324074074067</v>
      </c>
      <c r="T1962" s="172" t="str">
        <f t="shared" si="154"/>
        <v>High Valued</v>
      </c>
    </row>
    <row r="1963" spans="1:20">
      <c r="A1963" s="35">
        <v>44194.318784722222</v>
      </c>
      <c r="B1963" s="36" t="s">
        <v>544</v>
      </c>
      <c r="C1963" s="37" t="s">
        <v>413</v>
      </c>
      <c r="D1963" s="37" t="s">
        <v>193</v>
      </c>
      <c r="E1963" s="37" t="s">
        <v>194</v>
      </c>
      <c r="F1963" s="37" t="s">
        <v>52</v>
      </c>
      <c r="G1963" s="37" t="s">
        <v>53</v>
      </c>
      <c r="H1963" s="37" t="s">
        <v>217</v>
      </c>
      <c r="I1963" s="38">
        <v>10</v>
      </c>
      <c r="J1963" s="38">
        <v>2150</v>
      </c>
      <c r="K1963" s="37" t="s">
        <v>42</v>
      </c>
      <c r="L1963" s="36" t="s">
        <v>539</v>
      </c>
      <c r="M1963" s="35">
        <v>44195.781053240738</v>
      </c>
      <c r="N1963" s="37" t="s">
        <v>295</v>
      </c>
      <c r="O1963" s="37" t="s">
        <v>54</v>
      </c>
      <c r="P1963" s="145">
        <f t="shared" si="151"/>
        <v>1.4622685185167938</v>
      </c>
      <c r="Q1963" s="34">
        <f t="shared" si="150"/>
        <v>21500</v>
      </c>
      <c r="R1963" s="145">
        <f t="shared" si="152"/>
        <v>0.31878472222222221</v>
      </c>
      <c r="S1963" s="145">
        <f t="shared" si="153"/>
        <v>0.78105324074074067</v>
      </c>
      <c r="T1963" s="172" t="str">
        <f t="shared" si="154"/>
        <v>High Valued</v>
      </c>
    </row>
    <row r="1964" spans="1:20">
      <c r="A1964" s="35">
        <v>44194.408634259256</v>
      </c>
      <c r="B1964" s="36" t="s">
        <v>545</v>
      </c>
      <c r="C1964" s="37" t="s">
        <v>413</v>
      </c>
      <c r="D1964" s="37" t="s">
        <v>193</v>
      </c>
      <c r="E1964" s="37" t="s">
        <v>194</v>
      </c>
      <c r="F1964" s="37" t="s">
        <v>52</v>
      </c>
      <c r="G1964" s="37" t="s">
        <v>53</v>
      </c>
      <c r="H1964" s="37" t="s">
        <v>217</v>
      </c>
      <c r="I1964" s="38">
        <v>20</v>
      </c>
      <c r="J1964" s="38">
        <v>2150</v>
      </c>
      <c r="K1964" s="37" t="s">
        <v>42</v>
      </c>
      <c r="L1964" s="36" t="s">
        <v>539</v>
      </c>
      <c r="M1964" s="35">
        <v>44195.781053240738</v>
      </c>
      <c r="N1964" s="37" t="s">
        <v>295</v>
      </c>
      <c r="O1964" s="37" t="s">
        <v>54</v>
      </c>
      <c r="P1964" s="145">
        <f t="shared" si="151"/>
        <v>1.372418981482042</v>
      </c>
      <c r="Q1964" s="34">
        <f t="shared" si="150"/>
        <v>43000</v>
      </c>
      <c r="R1964" s="145">
        <f t="shared" si="152"/>
        <v>0.40863425925925928</v>
      </c>
      <c r="S1964" s="145">
        <f t="shared" si="153"/>
        <v>0.78105324074074067</v>
      </c>
      <c r="T1964" s="172" t="str">
        <f t="shared" si="154"/>
        <v>High Valued</v>
      </c>
    </row>
    <row r="1965" spans="1:20">
      <c r="A1965" s="35">
        <v>44195.246736111112</v>
      </c>
      <c r="B1965" s="36" t="s">
        <v>978</v>
      </c>
      <c r="C1965" s="37" t="s">
        <v>243</v>
      </c>
      <c r="D1965" s="37" t="s">
        <v>193</v>
      </c>
      <c r="E1965" s="37" t="s">
        <v>194</v>
      </c>
      <c r="F1965" s="37" t="s">
        <v>52</v>
      </c>
      <c r="G1965" s="37" t="s">
        <v>53</v>
      </c>
      <c r="H1965" s="37" t="s">
        <v>195</v>
      </c>
      <c r="I1965" s="38">
        <v>15</v>
      </c>
      <c r="J1965" s="38">
        <v>2150</v>
      </c>
      <c r="K1965" s="37" t="s">
        <v>42</v>
      </c>
      <c r="L1965" s="36" t="s">
        <v>941</v>
      </c>
      <c r="M1965" s="35">
        <v>44196.335578703707</v>
      </c>
      <c r="N1965" s="37" t="s">
        <v>146</v>
      </c>
      <c r="O1965" s="37" t="s">
        <v>54</v>
      </c>
      <c r="P1965" s="145">
        <f t="shared" si="151"/>
        <v>1.0888425925950287</v>
      </c>
      <c r="Q1965" s="34">
        <f t="shared" si="150"/>
        <v>32250</v>
      </c>
      <c r="R1965" s="145">
        <f t="shared" si="152"/>
        <v>0.24673611111111113</v>
      </c>
      <c r="S1965" s="145">
        <f t="shared" si="153"/>
        <v>0.33557870370370368</v>
      </c>
      <c r="T1965" s="172" t="str">
        <f t="shared" si="154"/>
        <v>High Valued</v>
      </c>
    </row>
    <row r="1966" spans="1:20">
      <c r="A1966" s="35">
        <v>44195.246736111112</v>
      </c>
      <c r="B1966" s="36" t="s">
        <v>978</v>
      </c>
      <c r="C1966" s="37" t="s">
        <v>243</v>
      </c>
      <c r="D1966" s="37" t="s">
        <v>55</v>
      </c>
      <c r="E1966" s="37" t="s">
        <v>249</v>
      </c>
      <c r="F1966" s="37" t="s">
        <v>52</v>
      </c>
      <c r="G1966" s="37" t="s">
        <v>56</v>
      </c>
      <c r="H1966" s="37" t="s">
        <v>250</v>
      </c>
      <c r="I1966" s="38">
        <v>7</v>
      </c>
      <c r="J1966" s="38">
        <v>2200</v>
      </c>
      <c r="K1966" s="37" t="s">
        <v>42</v>
      </c>
      <c r="L1966" s="36" t="s">
        <v>941</v>
      </c>
      <c r="M1966" s="35">
        <v>44196.335578703707</v>
      </c>
      <c r="N1966" s="37" t="s">
        <v>146</v>
      </c>
      <c r="O1966" s="37" t="s">
        <v>54</v>
      </c>
      <c r="P1966" s="145">
        <f t="shared" si="151"/>
        <v>1.0888425925950287</v>
      </c>
      <c r="Q1966" s="34">
        <f t="shared" si="150"/>
        <v>15400</v>
      </c>
      <c r="R1966" s="145">
        <f t="shared" si="152"/>
        <v>0.24673611111111113</v>
      </c>
      <c r="S1966" s="145">
        <f t="shared" si="153"/>
        <v>0.33557870370370368</v>
      </c>
      <c r="T1966" s="172" t="str">
        <f t="shared" si="154"/>
        <v>High Valued</v>
      </c>
    </row>
    <row r="1967" spans="1:20">
      <c r="A1967" s="35">
        <v>44194.838437500002</v>
      </c>
      <c r="B1967" s="36" t="s">
        <v>1248</v>
      </c>
      <c r="C1967" s="37" t="s">
        <v>825</v>
      </c>
      <c r="D1967" s="37" t="s">
        <v>55</v>
      </c>
      <c r="E1967" s="37" t="s">
        <v>249</v>
      </c>
      <c r="F1967" s="37" t="s">
        <v>52</v>
      </c>
      <c r="G1967" s="37" t="s">
        <v>56</v>
      </c>
      <c r="H1967" s="37" t="s">
        <v>250</v>
      </c>
      <c r="I1967" s="38">
        <v>2</v>
      </c>
      <c r="J1967" s="38">
        <v>2200</v>
      </c>
      <c r="K1967" s="37" t="s">
        <v>42</v>
      </c>
      <c r="L1967" s="36" t="s">
        <v>1247</v>
      </c>
      <c r="M1967" s="35">
        <v>44196.427418981482</v>
      </c>
      <c r="N1967" s="37" t="s">
        <v>146</v>
      </c>
      <c r="O1967" s="37" t="s">
        <v>54</v>
      </c>
      <c r="P1967" s="145">
        <f t="shared" si="151"/>
        <v>1.5889814814800047</v>
      </c>
      <c r="Q1967" s="34">
        <f t="shared" si="150"/>
        <v>4400</v>
      </c>
      <c r="R1967" s="145">
        <f t="shared" si="152"/>
        <v>0.83843749999999995</v>
      </c>
      <c r="S1967" s="145">
        <f t="shared" si="153"/>
        <v>0.4274189814814815</v>
      </c>
      <c r="T1967" s="172" t="str">
        <f t="shared" si="154"/>
        <v>Lower Valued</v>
      </c>
    </row>
    <row r="1968" spans="1:20">
      <c r="A1968" s="35">
        <v>44195.719826388886</v>
      </c>
      <c r="B1968" s="36" t="s">
        <v>736</v>
      </c>
      <c r="C1968" s="37" t="s">
        <v>115</v>
      </c>
      <c r="D1968" s="37" t="s">
        <v>193</v>
      </c>
      <c r="E1968" s="37" t="s">
        <v>267</v>
      </c>
      <c r="F1968" s="37" t="s">
        <v>52</v>
      </c>
      <c r="G1968" s="37" t="s">
        <v>53</v>
      </c>
      <c r="H1968" s="37" t="s">
        <v>269</v>
      </c>
      <c r="I1968" s="38">
        <v>5</v>
      </c>
      <c r="J1968" s="38">
        <v>2240</v>
      </c>
      <c r="K1968" s="37" t="s">
        <v>42</v>
      </c>
      <c r="L1968" s="36" t="s">
        <v>729</v>
      </c>
      <c r="M1968" s="35">
        <v>44196.455034722225</v>
      </c>
      <c r="N1968" s="37" t="s">
        <v>146</v>
      </c>
      <c r="O1968" s="37" t="s">
        <v>54</v>
      </c>
      <c r="P1968" s="145">
        <f t="shared" si="151"/>
        <v>0.73520833333896007</v>
      </c>
      <c r="Q1968" s="34">
        <f t="shared" si="150"/>
        <v>11200</v>
      </c>
      <c r="R1968" s="145">
        <f t="shared" si="152"/>
        <v>0.71982638888888895</v>
      </c>
      <c r="S1968" s="145">
        <f t="shared" si="153"/>
        <v>0.45503472222222219</v>
      </c>
      <c r="T1968" s="172" t="str">
        <f t="shared" si="154"/>
        <v>High Valued</v>
      </c>
    </row>
    <row r="1969" spans="1:20">
      <c r="A1969" s="35">
        <v>44195.719826388886</v>
      </c>
      <c r="B1969" s="36" t="s">
        <v>736</v>
      </c>
      <c r="C1969" s="37" t="s">
        <v>115</v>
      </c>
      <c r="D1969" s="37" t="s">
        <v>60</v>
      </c>
      <c r="E1969" s="37" t="s">
        <v>73</v>
      </c>
      <c r="F1969" s="37" t="s">
        <v>52</v>
      </c>
      <c r="G1969" s="37" t="s">
        <v>56</v>
      </c>
      <c r="H1969" s="37" t="s">
        <v>74</v>
      </c>
      <c r="I1969" s="38">
        <v>2</v>
      </c>
      <c r="J1969" s="38">
        <v>3550</v>
      </c>
      <c r="K1969" s="37" t="s">
        <v>42</v>
      </c>
      <c r="L1969" s="36" t="s">
        <v>729</v>
      </c>
      <c r="M1969" s="35">
        <v>44196.455034722225</v>
      </c>
      <c r="N1969" s="37" t="s">
        <v>146</v>
      </c>
      <c r="O1969" s="37" t="s">
        <v>54</v>
      </c>
      <c r="P1969" s="145">
        <f t="shared" si="151"/>
        <v>0.73520833333896007</v>
      </c>
      <c r="Q1969" s="34">
        <f t="shared" si="150"/>
        <v>7100</v>
      </c>
      <c r="R1969" s="145">
        <f t="shared" si="152"/>
        <v>0.71982638888888895</v>
      </c>
      <c r="S1969" s="145">
        <f t="shared" si="153"/>
        <v>0.45503472222222219</v>
      </c>
      <c r="T1969" s="172" t="str">
        <f t="shared" si="154"/>
        <v>Lower Valued</v>
      </c>
    </row>
    <row r="1970" spans="1:20">
      <c r="A1970" s="35">
        <v>44194.850706018522</v>
      </c>
      <c r="B1970" s="36" t="s">
        <v>1149</v>
      </c>
      <c r="C1970" s="37" t="s">
        <v>1150</v>
      </c>
      <c r="D1970" s="37" t="s">
        <v>60</v>
      </c>
      <c r="E1970" s="37" t="s">
        <v>73</v>
      </c>
      <c r="F1970" s="37" t="s">
        <v>52</v>
      </c>
      <c r="G1970" s="37" t="s">
        <v>56</v>
      </c>
      <c r="H1970" s="37" t="s">
        <v>74</v>
      </c>
      <c r="I1970" s="38">
        <v>2</v>
      </c>
      <c r="J1970" s="38">
        <v>3550</v>
      </c>
      <c r="K1970" s="37" t="s">
        <v>42</v>
      </c>
      <c r="L1970" s="36" t="s">
        <v>1148</v>
      </c>
      <c r="M1970" s="35">
        <v>44196.456261574072</v>
      </c>
      <c r="N1970" s="37" t="s">
        <v>146</v>
      </c>
      <c r="O1970" s="37" t="s">
        <v>147</v>
      </c>
      <c r="P1970" s="145">
        <f t="shared" si="151"/>
        <v>1.6055555555503815</v>
      </c>
      <c r="Q1970" s="34">
        <f t="shared" si="150"/>
        <v>7100</v>
      </c>
      <c r="R1970" s="145">
        <f t="shared" si="152"/>
        <v>0.85070601851851846</v>
      </c>
      <c r="S1970" s="145">
        <f t="shared" si="153"/>
        <v>0.45626157407407408</v>
      </c>
      <c r="T1970" s="172" t="str">
        <f t="shared" si="154"/>
        <v>Lower Valued</v>
      </c>
    </row>
    <row r="1971" spans="1:20">
      <c r="A1971" s="35">
        <v>44194.850706018522</v>
      </c>
      <c r="B1971" s="36" t="s">
        <v>1149</v>
      </c>
      <c r="C1971" s="37" t="s">
        <v>1150</v>
      </c>
      <c r="D1971" s="37" t="s">
        <v>193</v>
      </c>
      <c r="E1971" s="37" t="s">
        <v>194</v>
      </c>
      <c r="F1971" s="37" t="s">
        <v>52</v>
      </c>
      <c r="G1971" s="37" t="s">
        <v>53</v>
      </c>
      <c r="H1971" s="37" t="s">
        <v>217</v>
      </c>
      <c r="I1971" s="38">
        <v>2</v>
      </c>
      <c r="J1971" s="38">
        <v>2150</v>
      </c>
      <c r="K1971" s="37" t="s">
        <v>42</v>
      </c>
      <c r="L1971" s="36" t="s">
        <v>1148</v>
      </c>
      <c r="M1971" s="35">
        <v>44196.456261574072</v>
      </c>
      <c r="N1971" s="37" t="s">
        <v>146</v>
      </c>
      <c r="O1971" s="37" t="s">
        <v>147</v>
      </c>
      <c r="P1971" s="145">
        <f t="shared" si="151"/>
        <v>1.6055555555503815</v>
      </c>
      <c r="Q1971" s="34">
        <f t="shared" si="150"/>
        <v>4300</v>
      </c>
      <c r="R1971" s="145">
        <f t="shared" si="152"/>
        <v>0.85070601851851846</v>
      </c>
      <c r="S1971" s="145">
        <f t="shared" si="153"/>
        <v>0.45626157407407408</v>
      </c>
      <c r="T1971" s="172" t="str">
        <f t="shared" si="154"/>
        <v>Lower Valued</v>
      </c>
    </row>
    <row r="1972" spans="1:20">
      <c r="A1972" s="35">
        <v>44194.850706018522</v>
      </c>
      <c r="B1972" s="36" t="s">
        <v>1149</v>
      </c>
      <c r="C1972" s="37" t="s">
        <v>1150</v>
      </c>
      <c r="D1972" s="37" t="s">
        <v>193</v>
      </c>
      <c r="E1972" s="37" t="s">
        <v>267</v>
      </c>
      <c r="F1972" s="37" t="s">
        <v>52</v>
      </c>
      <c r="G1972" s="37" t="s">
        <v>53</v>
      </c>
      <c r="H1972" s="37" t="s">
        <v>269</v>
      </c>
      <c r="I1972" s="38">
        <v>1</v>
      </c>
      <c r="J1972" s="38">
        <v>2240</v>
      </c>
      <c r="K1972" s="37" t="s">
        <v>42</v>
      </c>
      <c r="L1972" s="36" t="s">
        <v>1148</v>
      </c>
      <c r="M1972" s="35">
        <v>44196.456261574072</v>
      </c>
      <c r="N1972" s="37" t="s">
        <v>146</v>
      </c>
      <c r="O1972" s="37" t="s">
        <v>147</v>
      </c>
      <c r="P1972" s="145">
        <f t="shared" si="151"/>
        <v>1.6055555555503815</v>
      </c>
      <c r="Q1972" s="34">
        <f t="shared" si="150"/>
        <v>2240</v>
      </c>
      <c r="R1972" s="145">
        <f t="shared" si="152"/>
        <v>0.85070601851851846</v>
      </c>
      <c r="S1972" s="145">
        <f t="shared" si="153"/>
        <v>0.45626157407407408</v>
      </c>
      <c r="T1972" s="172" t="str">
        <f t="shared" si="154"/>
        <v>Lower Valued</v>
      </c>
    </row>
    <row r="1973" spans="1:20">
      <c r="A1973" s="35">
        <v>44194.850706018522</v>
      </c>
      <c r="B1973" s="36" t="s">
        <v>1149</v>
      </c>
      <c r="C1973" s="37" t="s">
        <v>1150</v>
      </c>
      <c r="D1973" s="37" t="s">
        <v>55</v>
      </c>
      <c r="E1973" s="37" t="s">
        <v>249</v>
      </c>
      <c r="F1973" s="37" t="s">
        <v>52</v>
      </c>
      <c r="G1973" s="37" t="s">
        <v>56</v>
      </c>
      <c r="H1973" s="37" t="s">
        <v>317</v>
      </c>
      <c r="I1973" s="38">
        <v>2</v>
      </c>
      <c r="J1973" s="38">
        <v>2300</v>
      </c>
      <c r="K1973" s="37" t="s">
        <v>42</v>
      </c>
      <c r="L1973" s="36" t="s">
        <v>1148</v>
      </c>
      <c r="M1973" s="35">
        <v>44196.456261574072</v>
      </c>
      <c r="N1973" s="37" t="s">
        <v>146</v>
      </c>
      <c r="O1973" s="37" t="s">
        <v>147</v>
      </c>
      <c r="P1973" s="145">
        <f t="shared" si="151"/>
        <v>1.6055555555503815</v>
      </c>
      <c r="Q1973" s="34">
        <f t="shared" si="150"/>
        <v>4600</v>
      </c>
      <c r="R1973" s="145">
        <f t="shared" si="152"/>
        <v>0.85070601851851846</v>
      </c>
      <c r="S1973" s="145">
        <f t="shared" si="153"/>
        <v>0.45626157407407408</v>
      </c>
      <c r="T1973" s="172" t="str">
        <f t="shared" si="154"/>
        <v>Lower Valued</v>
      </c>
    </row>
    <row r="1974" spans="1:20">
      <c r="A1974" s="35">
        <v>44194.850706018522</v>
      </c>
      <c r="B1974" s="36" t="s">
        <v>1149</v>
      </c>
      <c r="C1974" s="37" t="s">
        <v>1150</v>
      </c>
      <c r="D1974" s="37" t="s">
        <v>55</v>
      </c>
      <c r="E1974" s="37" t="s">
        <v>249</v>
      </c>
      <c r="F1974" s="37" t="s">
        <v>52</v>
      </c>
      <c r="G1974" s="37" t="s">
        <v>56</v>
      </c>
      <c r="H1974" s="37" t="s">
        <v>250</v>
      </c>
      <c r="I1974" s="38">
        <v>2</v>
      </c>
      <c r="J1974" s="38">
        <v>2200</v>
      </c>
      <c r="K1974" s="37" t="s">
        <v>42</v>
      </c>
      <c r="L1974" s="36" t="s">
        <v>1148</v>
      </c>
      <c r="M1974" s="35">
        <v>44196.456261574072</v>
      </c>
      <c r="N1974" s="37" t="s">
        <v>146</v>
      </c>
      <c r="O1974" s="37" t="s">
        <v>147</v>
      </c>
      <c r="P1974" s="145">
        <f t="shared" si="151"/>
        <v>1.6055555555503815</v>
      </c>
      <c r="Q1974" s="34">
        <f t="shared" si="150"/>
        <v>4400</v>
      </c>
      <c r="R1974" s="145">
        <f t="shared" si="152"/>
        <v>0.85070601851851846</v>
      </c>
      <c r="S1974" s="145">
        <f t="shared" si="153"/>
        <v>0.45626157407407408</v>
      </c>
      <c r="T1974" s="172" t="str">
        <f t="shared" si="154"/>
        <v>Lower Valued</v>
      </c>
    </row>
    <row r="1975" spans="1:20">
      <c r="A1975" s="35">
        <v>44195.478159722225</v>
      </c>
      <c r="B1975" s="36" t="s">
        <v>1043</v>
      </c>
      <c r="C1975" s="37" t="s">
        <v>1042</v>
      </c>
      <c r="D1975" s="37" t="s">
        <v>193</v>
      </c>
      <c r="E1975" s="37" t="s">
        <v>267</v>
      </c>
      <c r="F1975" s="37" t="s">
        <v>52</v>
      </c>
      <c r="G1975" s="37" t="s">
        <v>53</v>
      </c>
      <c r="H1975" s="37" t="s">
        <v>350</v>
      </c>
      <c r="I1975" s="38">
        <v>1</v>
      </c>
      <c r="J1975" s="38">
        <v>3640</v>
      </c>
      <c r="K1975" s="37" t="s">
        <v>42</v>
      </c>
      <c r="L1975" s="36" t="s">
        <v>1024</v>
      </c>
      <c r="M1975" s="35">
        <v>44196.501331018517</v>
      </c>
      <c r="N1975" s="37" t="s">
        <v>146</v>
      </c>
      <c r="O1975" s="37" t="s">
        <v>147</v>
      </c>
      <c r="P1975" s="145">
        <f t="shared" si="151"/>
        <v>1.0231712962922757</v>
      </c>
      <c r="Q1975" s="34">
        <f t="shared" si="150"/>
        <v>3640</v>
      </c>
      <c r="R1975" s="145">
        <f t="shared" si="152"/>
        <v>0.47815972222222225</v>
      </c>
      <c r="S1975" s="145">
        <f t="shared" si="153"/>
        <v>0.50133101851851858</v>
      </c>
      <c r="T1975" s="172" t="str">
        <f t="shared" si="154"/>
        <v>Lower Valued</v>
      </c>
    </row>
    <row r="1976" spans="1:20">
      <c r="A1976" s="35">
        <v>44195.611759259256</v>
      </c>
      <c r="B1976" s="36" t="s">
        <v>811</v>
      </c>
      <c r="C1976" s="37" t="s">
        <v>812</v>
      </c>
      <c r="D1976" s="37" t="s">
        <v>60</v>
      </c>
      <c r="E1976" s="37" t="s">
        <v>73</v>
      </c>
      <c r="F1976" s="37" t="s">
        <v>52</v>
      </c>
      <c r="G1976" s="37" t="s">
        <v>56</v>
      </c>
      <c r="H1976" s="37" t="s">
        <v>74</v>
      </c>
      <c r="I1976" s="38">
        <v>1</v>
      </c>
      <c r="J1976" s="38">
        <v>3550</v>
      </c>
      <c r="K1976" s="37" t="s">
        <v>42</v>
      </c>
      <c r="L1976" s="36" t="s">
        <v>795</v>
      </c>
      <c r="M1976" s="35">
        <v>44196.609768518516</v>
      </c>
      <c r="N1976" s="37" t="s">
        <v>146</v>
      </c>
      <c r="O1976" s="37" t="s">
        <v>147</v>
      </c>
      <c r="P1976" s="145">
        <f t="shared" si="151"/>
        <v>0.99800925925956108</v>
      </c>
      <c r="Q1976" s="34">
        <f t="shared" si="150"/>
        <v>3550</v>
      </c>
      <c r="R1976" s="145">
        <f t="shared" si="152"/>
        <v>0.61175925925925922</v>
      </c>
      <c r="S1976" s="145">
        <f t="shared" si="153"/>
        <v>0.60976851851851854</v>
      </c>
      <c r="T1976" s="172" t="str">
        <f t="shared" si="154"/>
        <v>Lower Valued</v>
      </c>
    </row>
    <row r="1977" spans="1:20">
      <c r="A1977" s="35">
        <v>44195.611759259256</v>
      </c>
      <c r="B1977" s="36" t="s">
        <v>811</v>
      </c>
      <c r="C1977" s="37" t="s">
        <v>812</v>
      </c>
      <c r="D1977" s="37" t="s">
        <v>193</v>
      </c>
      <c r="E1977" s="37" t="s">
        <v>194</v>
      </c>
      <c r="F1977" s="37" t="s">
        <v>52</v>
      </c>
      <c r="G1977" s="37" t="s">
        <v>53</v>
      </c>
      <c r="H1977" s="37" t="s">
        <v>217</v>
      </c>
      <c r="I1977" s="38">
        <v>1</v>
      </c>
      <c r="J1977" s="38">
        <v>2150</v>
      </c>
      <c r="K1977" s="37" t="s">
        <v>42</v>
      </c>
      <c r="L1977" s="36" t="s">
        <v>795</v>
      </c>
      <c r="M1977" s="35">
        <v>44196.609768518516</v>
      </c>
      <c r="N1977" s="37" t="s">
        <v>146</v>
      </c>
      <c r="O1977" s="37" t="s">
        <v>147</v>
      </c>
      <c r="P1977" s="145">
        <f t="shared" si="151"/>
        <v>0.99800925925956108</v>
      </c>
      <c r="Q1977" s="34">
        <f t="shared" si="150"/>
        <v>2150</v>
      </c>
      <c r="R1977" s="145">
        <f t="shared" si="152"/>
        <v>0.61175925925925922</v>
      </c>
      <c r="S1977" s="145">
        <f t="shared" si="153"/>
        <v>0.60976851851851854</v>
      </c>
      <c r="T1977" s="172" t="str">
        <f t="shared" si="154"/>
        <v>Lower Valued</v>
      </c>
    </row>
    <row r="1978" spans="1:20">
      <c r="A1978" s="35">
        <v>44195.642118055555</v>
      </c>
      <c r="B1978" s="36" t="s">
        <v>813</v>
      </c>
      <c r="C1978" s="37" t="s">
        <v>390</v>
      </c>
      <c r="D1978" s="37" t="s">
        <v>148</v>
      </c>
      <c r="E1978" s="37" t="s">
        <v>149</v>
      </c>
      <c r="F1978" s="37" t="s">
        <v>52</v>
      </c>
      <c r="G1978" s="37" t="s">
        <v>56</v>
      </c>
      <c r="H1978" s="37" t="s">
        <v>814</v>
      </c>
      <c r="I1978" s="38">
        <v>1</v>
      </c>
      <c r="J1978" s="38">
        <v>4350</v>
      </c>
      <c r="K1978" s="37" t="s">
        <v>42</v>
      </c>
      <c r="L1978" s="36" t="s">
        <v>795</v>
      </c>
      <c r="M1978" s="35">
        <v>44196.702534722222</v>
      </c>
      <c r="N1978" s="37" t="s">
        <v>146</v>
      </c>
      <c r="O1978" s="37" t="s">
        <v>147</v>
      </c>
      <c r="P1978" s="145">
        <f t="shared" si="151"/>
        <v>1.0604166666671517</v>
      </c>
      <c r="Q1978" s="34">
        <f t="shared" si="150"/>
        <v>4350</v>
      </c>
      <c r="R1978" s="145">
        <f t="shared" si="152"/>
        <v>0.64211805555555557</v>
      </c>
      <c r="S1978" s="145">
        <f t="shared" si="153"/>
        <v>0.70253472222222213</v>
      </c>
      <c r="T1978" s="172" t="str">
        <f t="shared" si="154"/>
        <v>Lower Valued</v>
      </c>
    </row>
    <row r="1979" spans="1:20">
      <c r="A1979" s="35">
        <v>44194.834618055553</v>
      </c>
      <c r="B1979" s="36" t="s">
        <v>427</v>
      </c>
      <c r="C1979" s="37" t="s">
        <v>413</v>
      </c>
      <c r="D1979" s="37" t="s">
        <v>193</v>
      </c>
      <c r="E1979" s="37" t="s">
        <v>194</v>
      </c>
      <c r="F1979" s="37" t="s">
        <v>52</v>
      </c>
      <c r="G1979" s="37" t="s">
        <v>53</v>
      </c>
      <c r="H1979" s="37" t="s">
        <v>195</v>
      </c>
      <c r="I1979" s="38">
        <v>20</v>
      </c>
      <c r="J1979" s="38">
        <v>2150</v>
      </c>
      <c r="K1979" s="37" t="s">
        <v>42</v>
      </c>
      <c r="L1979" s="36" t="s">
        <v>414</v>
      </c>
      <c r="M1979" s="35">
        <v>44196.844027777777</v>
      </c>
      <c r="N1979" s="37" t="s">
        <v>295</v>
      </c>
      <c r="O1979" s="37" t="s">
        <v>54</v>
      </c>
      <c r="P1979" s="145">
        <f t="shared" si="151"/>
        <v>2.0094097222245182</v>
      </c>
      <c r="Q1979" s="34">
        <f t="shared" si="150"/>
        <v>43000</v>
      </c>
      <c r="R1979" s="145">
        <f t="shared" si="152"/>
        <v>0.83461805555555557</v>
      </c>
      <c r="S1979" s="145">
        <f t="shared" si="153"/>
        <v>0.84402777777777782</v>
      </c>
      <c r="T1979" s="172" t="str">
        <f t="shared" si="154"/>
        <v>High Valued</v>
      </c>
    </row>
    <row r="1980" spans="1:20">
      <c r="A1980" s="35">
        <v>44196.590590277781</v>
      </c>
      <c r="B1980" s="36" t="s">
        <v>1076</v>
      </c>
      <c r="C1980" s="37" t="s">
        <v>1077</v>
      </c>
      <c r="D1980" s="37" t="s">
        <v>148</v>
      </c>
      <c r="E1980" s="37" t="s">
        <v>149</v>
      </c>
      <c r="F1980" s="37" t="s">
        <v>52</v>
      </c>
      <c r="G1980" s="37" t="s">
        <v>56</v>
      </c>
      <c r="H1980" s="37" t="s">
        <v>527</v>
      </c>
      <c r="I1980" s="38">
        <v>6</v>
      </c>
      <c r="J1980" s="38">
        <v>2100</v>
      </c>
      <c r="K1980" s="37" t="s">
        <v>42</v>
      </c>
      <c r="L1980" s="36" t="s">
        <v>1071</v>
      </c>
      <c r="M1980" s="35">
        <v>44200.367430555554</v>
      </c>
      <c r="N1980" s="37" t="s">
        <v>146</v>
      </c>
      <c r="O1980" s="37" t="s">
        <v>147</v>
      </c>
      <c r="P1980" s="145">
        <f t="shared" si="151"/>
        <v>3.7768402777728625</v>
      </c>
      <c r="Q1980" s="34">
        <f t="shared" si="150"/>
        <v>12600</v>
      </c>
      <c r="R1980" s="145">
        <f t="shared" si="152"/>
        <v>0.59059027777777773</v>
      </c>
      <c r="S1980" s="145">
        <f t="shared" si="153"/>
        <v>0.36743055555555554</v>
      </c>
      <c r="T1980" s="172" t="str">
        <f t="shared" si="154"/>
        <v>High Valued</v>
      </c>
    </row>
    <row r="1981" spans="1:20">
      <c r="A1981" s="35">
        <v>44196.590590277781</v>
      </c>
      <c r="B1981" s="36" t="s">
        <v>1076</v>
      </c>
      <c r="C1981" s="37" t="s">
        <v>1077</v>
      </c>
      <c r="D1981" s="37" t="s">
        <v>193</v>
      </c>
      <c r="E1981" s="37" t="s">
        <v>194</v>
      </c>
      <c r="F1981" s="37" t="s">
        <v>52</v>
      </c>
      <c r="G1981" s="37" t="s">
        <v>53</v>
      </c>
      <c r="H1981" s="37" t="s">
        <v>197</v>
      </c>
      <c r="I1981" s="38">
        <v>4</v>
      </c>
      <c r="J1981" s="38">
        <v>2250</v>
      </c>
      <c r="K1981" s="37" t="s">
        <v>42</v>
      </c>
      <c r="L1981" s="36" t="s">
        <v>1071</v>
      </c>
      <c r="M1981" s="35">
        <v>44200.367430555554</v>
      </c>
      <c r="N1981" s="37" t="s">
        <v>146</v>
      </c>
      <c r="O1981" s="37" t="s">
        <v>147</v>
      </c>
      <c r="P1981" s="145">
        <f t="shared" si="151"/>
        <v>3.7768402777728625</v>
      </c>
      <c r="Q1981" s="34">
        <f t="shared" si="150"/>
        <v>9000</v>
      </c>
      <c r="R1981" s="145">
        <f t="shared" si="152"/>
        <v>0.59059027777777773</v>
      </c>
      <c r="S1981" s="145">
        <f t="shared" si="153"/>
        <v>0.36743055555555554</v>
      </c>
      <c r="T1981" s="172" t="str">
        <f t="shared" si="154"/>
        <v>Lower Valued</v>
      </c>
    </row>
    <row r="1982" spans="1:20">
      <c r="A1982" s="35">
        <v>44196.719664351855</v>
      </c>
      <c r="B1982" s="36" t="s">
        <v>248</v>
      </c>
      <c r="C1982" s="37" t="s">
        <v>186</v>
      </c>
      <c r="D1982" s="37" t="s">
        <v>55</v>
      </c>
      <c r="E1982" s="37" t="s">
        <v>249</v>
      </c>
      <c r="F1982" s="37" t="s">
        <v>52</v>
      </c>
      <c r="G1982" s="37" t="s">
        <v>56</v>
      </c>
      <c r="H1982" s="37" t="s">
        <v>250</v>
      </c>
      <c r="I1982" s="38">
        <v>30</v>
      </c>
      <c r="J1982" s="38">
        <v>2200</v>
      </c>
      <c r="K1982" s="37" t="s">
        <v>42</v>
      </c>
      <c r="L1982" s="36" t="s">
        <v>190</v>
      </c>
      <c r="M1982" s="35">
        <v>44200.568148148152</v>
      </c>
      <c r="N1982" s="37" t="s">
        <v>146</v>
      </c>
      <c r="O1982" s="37" t="s">
        <v>54</v>
      </c>
      <c r="P1982" s="145">
        <f t="shared" si="151"/>
        <v>3.8484837962969323</v>
      </c>
      <c r="Q1982" s="34">
        <f t="shared" si="150"/>
        <v>66000</v>
      </c>
      <c r="R1982" s="145">
        <f t="shared" si="152"/>
        <v>0.71966435185185185</v>
      </c>
      <c r="S1982" s="145">
        <f t="shared" si="153"/>
        <v>0.56814814814814818</v>
      </c>
      <c r="T1982" s="172" t="str">
        <f t="shared" si="154"/>
        <v>High Valued</v>
      </c>
    </row>
    <row r="1983" spans="1:20">
      <c r="A1983" s="35">
        <v>44196.72314814815</v>
      </c>
      <c r="B1983" s="36" t="s">
        <v>251</v>
      </c>
      <c r="C1983" s="37" t="s">
        <v>186</v>
      </c>
      <c r="D1983" s="37" t="s">
        <v>193</v>
      </c>
      <c r="E1983" s="37" t="s">
        <v>194</v>
      </c>
      <c r="F1983" s="37" t="s">
        <v>52</v>
      </c>
      <c r="G1983" s="37" t="s">
        <v>53</v>
      </c>
      <c r="H1983" s="37" t="s">
        <v>195</v>
      </c>
      <c r="I1983" s="38">
        <v>30</v>
      </c>
      <c r="J1983" s="38">
        <v>2150</v>
      </c>
      <c r="K1983" s="37" t="s">
        <v>42</v>
      </c>
      <c r="L1983" s="36" t="s">
        <v>190</v>
      </c>
      <c r="M1983" s="35">
        <v>44200.568148148152</v>
      </c>
      <c r="N1983" s="37" t="s">
        <v>146</v>
      </c>
      <c r="O1983" s="37" t="s">
        <v>54</v>
      </c>
      <c r="P1983" s="145">
        <f t="shared" si="151"/>
        <v>3.8450000000011642</v>
      </c>
      <c r="Q1983" s="34">
        <f t="shared" si="150"/>
        <v>64500</v>
      </c>
      <c r="R1983" s="145">
        <f t="shared" si="152"/>
        <v>0.7231481481481481</v>
      </c>
      <c r="S1983" s="145">
        <f t="shared" si="153"/>
        <v>0.56814814814814818</v>
      </c>
      <c r="T1983" s="172" t="str">
        <f t="shared" si="154"/>
        <v>High Valued</v>
      </c>
    </row>
    <row r="1984" spans="1:20">
      <c r="A1984" s="35">
        <v>44196.383437500001</v>
      </c>
      <c r="B1984" s="36" t="s">
        <v>259</v>
      </c>
      <c r="C1984" s="37" t="s">
        <v>212</v>
      </c>
      <c r="D1984" s="37" t="s">
        <v>193</v>
      </c>
      <c r="E1984" s="37" t="s">
        <v>194</v>
      </c>
      <c r="F1984" s="37" t="s">
        <v>52</v>
      </c>
      <c r="G1984" s="37" t="s">
        <v>53</v>
      </c>
      <c r="H1984" s="37" t="s">
        <v>195</v>
      </c>
      <c r="I1984" s="38">
        <v>35</v>
      </c>
      <c r="J1984" s="38">
        <v>2150</v>
      </c>
      <c r="K1984" s="37" t="s">
        <v>42</v>
      </c>
      <c r="L1984" s="36" t="s">
        <v>190</v>
      </c>
      <c r="M1984" s="35">
        <v>44200.626539351855</v>
      </c>
      <c r="N1984" s="37" t="s">
        <v>146</v>
      </c>
      <c r="O1984" s="37" t="s">
        <v>147</v>
      </c>
      <c r="P1984" s="145">
        <f t="shared" si="151"/>
        <v>4.2431018518545898</v>
      </c>
      <c r="Q1984" s="34">
        <f t="shared" si="150"/>
        <v>75250</v>
      </c>
      <c r="R1984" s="145">
        <f t="shared" si="152"/>
        <v>0.38343750000000004</v>
      </c>
      <c r="S1984" s="145">
        <f t="shared" si="153"/>
        <v>0.62653935185185183</v>
      </c>
      <c r="T1984" s="172" t="str">
        <f t="shared" si="154"/>
        <v>High Valued</v>
      </c>
    </row>
    <row r="1985" spans="1:20">
      <c r="A1985" s="35">
        <v>44196.41746527778</v>
      </c>
      <c r="B1985" s="36" t="s">
        <v>840</v>
      </c>
      <c r="C1985" s="37" t="s">
        <v>841</v>
      </c>
      <c r="D1985" s="37" t="s">
        <v>193</v>
      </c>
      <c r="E1985" s="37" t="s">
        <v>194</v>
      </c>
      <c r="F1985" s="37" t="s">
        <v>52</v>
      </c>
      <c r="G1985" s="37" t="s">
        <v>53</v>
      </c>
      <c r="H1985" s="37" t="s">
        <v>349</v>
      </c>
      <c r="I1985" s="38">
        <v>5</v>
      </c>
      <c r="J1985" s="38">
        <v>2250</v>
      </c>
      <c r="K1985" s="37" t="s">
        <v>42</v>
      </c>
      <c r="L1985" s="36" t="s">
        <v>842</v>
      </c>
      <c r="M1985" s="35">
        <v>44200.776516203703</v>
      </c>
      <c r="N1985" s="37" t="s">
        <v>146</v>
      </c>
      <c r="O1985" s="37" t="s">
        <v>147</v>
      </c>
      <c r="P1985" s="145">
        <f t="shared" si="151"/>
        <v>4.3590509259229293</v>
      </c>
      <c r="Q1985" s="34">
        <f t="shared" si="150"/>
        <v>11250</v>
      </c>
      <c r="R1985" s="145">
        <f t="shared" si="152"/>
        <v>0.41746527777777781</v>
      </c>
      <c r="S1985" s="145">
        <f t="shared" si="153"/>
        <v>0.77651620370370367</v>
      </c>
      <c r="T1985" s="172" t="str">
        <f t="shared" si="154"/>
        <v>High Valued</v>
      </c>
    </row>
    <row r="1986" spans="1:20">
      <c r="A1986" s="35">
        <v>44196.41746527778</v>
      </c>
      <c r="B1986" s="36" t="s">
        <v>840</v>
      </c>
      <c r="C1986" s="37" t="s">
        <v>841</v>
      </c>
      <c r="D1986" s="37" t="s">
        <v>193</v>
      </c>
      <c r="E1986" s="37" t="s">
        <v>194</v>
      </c>
      <c r="F1986" s="37" t="s">
        <v>52</v>
      </c>
      <c r="G1986" s="37" t="s">
        <v>53</v>
      </c>
      <c r="H1986" s="37" t="s">
        <v>195</v>
      </c>
      <c r="I1986" s="38">
        <v>5</v>
      </c>
      <c r="J1986" s="38">
        <v>2150</v>
      </c>
      <c r="K1986" s="37" t="s">
        <v>42</v>
      </c>
      <c r="L1986" s="36" t="s">
        <v>842</v>
      </c>
      <c r="M1986" s="35">
        <v>44200.776516203703</v>
      </c>
      <c r="N1986" s="37" t="s">
        <v>146</v>
      </c>
      <c r="O1986" s="37" t="s">
        <v>147</v>
      </c>
      <c r="P1986" s="145">
        <f t="shared" si="151"/>
        <v>4.3590509259229293</v>
      </c>
      <c r="Q1986" s="34">
        <f t="shared" ref="Q1986:Q2047" si="155">J1986*I1986</f>
        <v>10750</v>
      </c>
      <c r="R1986" s="145">
        <f t="shared" si="152"/>
        <v>0.41746527777777781</v>
      </c>
      <c r="S1986" s="145">
        <f t="shared" si="153"/>
        <v>0.77651620370370367</v>
      </c>
      <c r="T1986" s="172" t="str">
        <f t="shared" si="154"/>
        <v>High Valued</v>
      </c>
    </row>
    <row r="1987" spans="1:20">
      <c r="A1987" s="35">
        <v>44196.41746527778</v>
      </c>
      <c r="B1987" s="36" t="s">
        <v>840</v>
      </c>
      <c r="C1987" s="37" t="s">
        <v>841</v>
      </c>
      <c r="D1987" s="37" t="s">
        <v>193</v>
      </c>
      <c r="E1987" s="37" t="s">
        <v>267</v>
      </c>
      <c r="F1987" s="37" t="s">
        <v>52</v>
      </c>
      <c r="G1987" s="37" t="s">
        <v>53</v>
      </c>
      <c r="H1987" s="37" t="s">
        <v>268</v>
      </c>
      <c r="I1987" s="38">
        <v>5</v>
      </c>
      <c r="J1987" s="38">
        <v>3280</v>
      </c>
      <c r="K1987" s="37" t="s">
        <v>42</v>
      </c>
      <c r="L1987" s="36" t="s">
        <v>842</v>
      </c>
      <c r="M1987" s="35">
        <v>44200.776516203703</v>
      </c>
      <c r="N1987" s="37" t="s">
        <v>146</v>
      </c>
      <c r="O1987" s="37" t="s">
        <v>147</v>
      </c>
      <c r="P1987" s="145">
        <f t="shared" ref="P1987:P2047" si="156">IF(M1987="","00:00:00",M1987-A1987)</f>
        <v>4.3590509259229293</v>
      </c>
      <c r="Q1987" s="34">
        <f t="shared" si="155"/>
        <v>16400</v>
      </c>
      <c r="R1987" s="145">
        <f t="shared" ref="R1987:R2047" si="157">TIMEVALUE(TEXT(A1987,"HH:MM:SS"))</f>
        <v>0.41746527777777781</v>
      </c>
      <c r="S1987" s="145">
        <f t="shared" ref="S1987:S2047" si="158">IF(M1987="","-",TIMEVALUE(TEXT(M1987,"HH:MM:SS")))</f>
        <v>0.77651620370370367</v>
      </c>
      <c r="T1987" s="172" t="str">
        <f t="shared" ref="T1987:T2047" si="159">IF(Q1987 &gt; 10000, "High Valued", "Lower Valued")</f>
        <v>High Valued</v>
      </c>
    </row>
    <row r="1988" spans="1:20">
      <c r="A1988" s="35">
        <v>44196.41746527778</v>
      </c>
      <c r="B1988" s="36" t="s">
        <v>840</v>
      </c>
      <c r="C1988" s="37" t="s">
        <v>841</v>
      </c>
      <c r="D1988" s="37" t="s">
        <v>193</v>
      </c>
      <c r="E1988" s="37" t="s">
        <v>267</v>
      </c>
      <c r="F1988" s="37" t="s">
        <v>52</v>
      </c>
      <c r="G1988" s="37" t="s">
        <v>53</v>
      </c>
      <c r="H1988" s="37" t="s">
        <v>269</v>
      </c>
      <c r="I1988" s="38">
        <v>5</v>
      </c>
      <c r="J1988" s="38">
        <v>2240</v>
      </c>
      <c r="K1988" s="37" t="s">
        <v>42</v>
      </c>
      <c r="L1988" s="36" t="s">
        <v>842</v>
      </c>
      <c r="M1988" s="35">
        <v>44200.776516203703</v>
      </c>
      <c r="N1988" s="37" t="s">
        <v>146</v>
      </c>
      <c r="O1988" s="37" t="s">
        <v>147</v>
      </c>
      <c r="P1988" s="145">
        <f t="shared" si="156"/>
        <v>4.3590509259229293</v>
      </c>
      <c r="Q1988" s="34">
        <f t="shared" si="155"/>
        <v>11200</v>
      </c>
      <c r="R1988" s="145">
        <f t="shared" si="157"/>
        <v>0.41746527777777781</v>
      </c>
      <c r="S1988" s="145">
        <f t="shared" si="158"/>
        <v>0.77651620370370367</v>
      </c>
      <c r="T1988" s="172" t="str">
        <f t="shared" si="159"/>
        <v>High Valued</v>
      </c>
    </row>
    <row r="1989" spans="1:20">
      <c r="A1989" s="35">
        <v>44196.41746527778</v>
      </c>
      <c r="B1989" s="36" t="s">
        <v>840</v>
      </c>
      <c r="C1989" s="37" t="s">
        <v>841</v>
      </c>
      <c r="D1989" s="37" t="s">
        <v>154</v>
      </c>
      <c r="E1989" s="37" t="s">
        <v>155</v>
      </c>
      <c r="F1989" s="37" t="s">
        <v>52</v>
      </c>
      <c r="G1989" s="37" t="s">
        <v>53</v>
      </c>
      <c r="H1989" s="37" t="s">
        <v>156</v>
      </c>
      <c r="I1989" s="38">
        <v>5</v>
      </c>
      <c r="J1989" s="38">
        <v>2450</v>
      </c>
      <c r="K1989" s="37" t="s">
        <v>42</v>
      </c>
      <c r="L1989" s="36" t="s">
        <v>842</v>
      </c>
      <c r="M1989" s="35">
        <v>44200.776516203703</v>
      </c>
      <c r="N1989" s="37" t="s">
        <v>146</v>
      </c>
      <c r="O1989" s="37" t="s">
        <v>147</v>
      </c>
      <c r="P1989" s="145">
        <f t="shared" si="156"/>
        <v>4.3590509259229293</v>
      </c>
      <c r="Q1989" s="34">
        <f t="shared" si="155"/>
        <v>12250</v>
      </c>
      <c r="R1989" s="145">
        <f t="shared" si="157"/>
        <v>0.41746527777777781</v>
      </c>
      <c r="S1989" s="145">
        <f t="shared" si="158"/>
        <v>0.77651620370370367</v>
      </c>
      <c r="T1989" s="172" t="str">
        <f t="shared" si="159"/>
        <v>High Valued</v>
      </c>
    </row>
    <row r="1990" spans="1:20">
      <c r="A1990" s="35">
        <v>44196.41746527778</v>
      </c>
      <c r="B1990" s="36" t="s">
        <v>840</v>
      </c>
      <c r="C1990" s="37" t="s">
        <v>841</v>
      </c>
      <c r="D1990" s="37" t="s">
        <v>154</v>
      </c>
      <c r="E1990" s="37" t="s">
        <v>155</v>
      </c>
      <c r="F1990" s="37" t="s">
        <v>52</v>
      </c>
      <c r="G1990" s="37" t="s">
        <v>53</v>
      </c>
      <c r="H1990" s="37" t="s">
        <v>262</v>
      </c>
      <c r="I1990" s="38">
        <v>5</v>
      </c>
      <c r="J1990" s="38">
        <v>2200</v>
      </c>
      <c r="K1990" s="37" t="s">
        <v>42</v>
      </c>
      <c r="L1990" s="36" t="s">
        <v>842</v>
      </c>
      <c r="M1990" s="35">
        <v>44200.776516203703</v>
      </c>
      <c r="N1990" s="37" t="s">
        <v>146</v>
      </c>
      <c r="O1990" s="37" t="s">
        <v>147</v>
      </c>
      <c r="P1990" s="145">
        <f t="shared" si="156"/>
        <v>4.3590509259229293</v>
      </c>
      <c r="Q1990" s="34">
        <f t="shared" si="155"/>
        <v>11000</v>
      </c>
      <c r="R1990" s="145">
        <f t="shared" si="157"/>
        <v>0.41746527777777781</v>
      </c>
      <c r="S1990" s="145">
        <f t="shared" si="158"/>
        <v>0.77651620370370367</v>
      </c>
      <c r="T1990" s="172" t="str">
        <f t="shared" si="159"/>
        <v>High Valued</v>
      </c>
    </row>
    <row r="1991" spans="1:20">
      <c r="A1991" s="35">
        <v>44182.364895833336</v>
      </c>
      <c r="B1991" s="36" t="s">
        <v>314</v>
      </c>
      <c r="C1991" s="37" t="s">
        <v>77</v>
      </c>
      <c r="D1991" s="37" t="s">
        <v>193</v>
      </c>
      <c r="E1991" s="37" t="s">
        <v>194</v>
      </c>
      <c r="F1991" s="37" t="s">
        <v>52</v>
      </c>
      <c r="G1991" s="37" t="s">
        <v>53</v>
      </c>
      <c r="H1991" s="37" t="s">
        <v>197</v>
      </c>
      <c r="I1991" s="38">
        <v>1</v>
      </c>
      <c r="J1991" s="38">
        <v>2250</v>
      </c>
      <c r="K1991" s="37" t="s">
        <v>45</v>
      </c>
      <c r="L1991" s="36" t="s">
        <v>310</v>
      </c>
      <c r="M1991" s="35"/>
      <c r="N1991" s="37" t="s">
        <v>146</v>
      </c>
      <c r="O1991" s="37" t="s">
        <v>147</v>
      </c>
      <c r="P1991" s="145" t="str">
        <f t="shared" si="156"/>
        <v>00:00:00</v>
      </c>
      <c r="Q1991" s="34">
        <f t="shared" si="155"/>
        <v>2250</v>
      </c>
      <c r="R1991" s="145">
        <f t="shared" si="157"/>
        <v>0.36489583333333336</v>
      </c>
      <c r="S1991" s="145" t="str">
        <f t="shared" si="158"/>
        <v>-</v>
      </c>
      <c r="T1991" s="172" t="str">
        <f t="shared" si="159"/>
        <v>Lower Valued</v>
      </c>
    </row>
    <row r="1992" spans="1:20">
      <c r="A1992" s="35">
        <v>44182.364895833336</v>
      </c>
      <c r="B1992" s="36" t="s">
        <v>314</v>
      </c>
      <c r="C1992" s="37" t="s">
        <v>77</v>
      </c>
      <c r="D1992" s="37" t="s">
        <v>193</v>
      </c>
      <c r="E1992" s="37" t="s">
        <v>194</v>
      </c>
      <c r="F1992" s="37" t="s">
        <v>52</v>
      </c>
      <c r="G1992" s="37" t="s">
        <v>53</v>
      </c>
      <c r="H1992" s="37" t="s">
        <v>217</v>
      </c>
      <c r="I1992" s="38">
        <v>1</v>
      </c>
      <c r="J1992" s="38">
        <v>2150</v>
      </c>
      <c r="K1992" s="37" t="s">
        <v>45</v>
      </c>
      <c r="L1992" s="36" t="s">
        <v>310</v>
      </c>
      <c r="M1992" s="35"/>
      <c r="N1992" s="37" t="s">
        <v>146</v>
      </c>
      <c r="O1992" s="37" t="s">
        <v>147</v>
      </c>
      <c r="P1992" s="145" t="str">
        <f t="shared" si="156"/>
        <v>00:00:00</v>
      </c>
      <c r="Q1992" s="34">
        <f t="shared" si="155"/>
        <v>2150</v>
      </c>
      <c r="R1992" s="145">
        <f t="shared" si="157"/>
        <v>0.36489583333333336</v>
      </c>
      <c r="S1992" s="145" t="str">
        <f t="shared" si="158"/>
        <v>-</v>
      </c>
      <c r="T1992" s="172" t="str">
        <f t="shared" si="159"/>
        <v>Lower Valued</v>
      </c>
    </row>
    <row r="1993" spans="1:20">
      <c r="A1993" s="35">
        <v>44182.364895833336</v>
      </c>
      <c r="B1993" s="36" t="s">
        <v>314</v>
      </c>
      <c r="C1993" s="37" t="s">
        <v>77</v>
      </c>
      <c r="D1993" s="37" t="s">
        <v>193</v>
      </c>
      <c r="E1993" s="37" t="s">
        <v>194</v>
      </c>
      <c r="F1993" s="37" t="s">
        <v>52</v>
      </c>
      <c r="G1993" s="37" t="s">
        <v>53</v>
      </c>
      <c r="H1993" s="37" t="s">
        <v>316</v>
      </c>
      <c r="I1993" s="38">
        <v>1</v>
      </c>
      <c r="J1993" s="38">
        <v>2350</v>
      </c>
      <c r="K1993" s="37" t="s">
        <v>45</v>
      </c>
      <c r="L1993" s="36" t="s">
        <v>310</v>
      </c>
      <c r="M1993" s="35"/>
      <c r="N1993" s="37" t="s">
        <v>146</v>
      </c>
      <c r="O1993" s="37" t="s">
        <v>147</v>
      </c>
      <c r="P1993" s="145" t="str">
        <f t="shared" si="156"/>
        <v>00:00:00</v>
      </c>
      <c r="Q1993" s="34">
        <f t="shared" si="155"/>
        <v>2350</v>
      </c>
      <c r="R1993" s="145">
        <f t="shared" si="157"/>
        <v>0.36489583333333336</v>
      </c>
      <c r="S1993" s="145" t="str">
        <f t="shared" si="158"/>
        <v>-</v>
      </c>
      <c r="T1993" s="172" t="str">
        <f t="shared" si="159"/>
        <v>Lower Valued</v>
      </c>
    </row>
    <row r="1994" spans="1:20">
      <c r="A1994" s="35">
        <v>44182.364895833336</v>
      </c>
      <c r="B1994" s="36" t="s">
        <v>314</v>
      </c>
      <c r="C1994" s="37" t="s">
        <v>77</v>
      </c>
      <c r="D1994" s="37" t="s">
        <v>193</v>
      </c>
      <c r="E1994" s="37" t="s">
        <v>267</v>
      </c>
      <c r="F1994" s="37" t="s">
        <v>52</v>
      </c>
      <c r="G1994" s="37" t="s">
        <v>53</v>
      </c>
      <c r="H1994" s="37" t="s">
        <v>269</v>
      </c>
      <c r="I1994" s="38">
        <v>3</v>
      </c>
      <c r="J1994" s="38">
        <v>2240</v>
      </c>
      <c r="K1994" s="37" t="s">
        <v>45</v>
      </c>
      <c r="L1994" s="36" t="s">
        <v>310</v>
      </c>
      <c r="M1994" s="35"/>
      <c r="N1994" s="37" t="s">
        <v>146</v>
      </c>
      <c r="O1994" s="37" t="s">
        <v>147</v>
      </c>
      <c r="P1994" s="145" t="str">
        <f t="shared" si="156"/>
        <v>00:00:00</v>
      </c>
      <c r="Q1994" s="34">
        <f t="shared" si="155"/>
        <v>6720</v>
      </c>
      <c r="R1994" s="145">
        <f t="shared" si="157"/>
        <v>0.36489583333333336</v>
      </c>
      <c r="S1994" s="145" t="str">
        <f t="shared" si="158"/>
        <v>-</v>
      </c>
      <c r="T1994" s="172" t="str">
        <f t="shared" si="159"/>
        <v>Lower Valued</v>
      </c>
    </row>
    <row r="1995" spans="1:20">
      <c r="A1995" s="35">
        <v>44182.364895833336</v>
      </c>
      <c r="B1995" s="36" t="s">
        <v>314</v>
      </c>
      <c r="C1995" s="37" t="s">
        <v>77</v>
      </c>
      <c r="D1995" s="37" t="s">
        <v>55</v>
      </c>
      <c r="E1995" s="37" t="s">
        <v>249</v>
      </c>
      <c r="F1995" s="37" t="s">
        <v>52</v>
      </c>
      <c r="G1995" s="37" t="s">
        <v>56</v>
      </c>
      <c r="H1995" s="37" t="s">
        <v>317</v>
      </c>
      <c r="I1995" s="38">
        <v>1</v>
      </c>
      <c r="J1995" s="38">
        <v>2300</v>
      </c>
      <c r="K1995" s="37" t="s">
        <v>45</v>
      </c>
      <c r="L1995" s="36" t="s">
        <v>310</v>
      </c>
      <c r="M1995" s="35"/>
      <c r="N1995" s="37" t="s">
        <v>146</v>
      </c>
      <c r="O1995" s="37" t="s">
        <v>147</v>
      </c>
      <c r="P1995" s="145" t="str">
        <f t="shared" si="156"/>
        <v>00:00:00</v>
      </c>
      <c r="Q1995" s="34">
        <f t="shared" si="155"/>
        <v>2300</v>
      </c>
      <c r="R1995" s="145">
        <f t="shared" si="157"/>
        <v>0.36489583333333336</v>
      </c>
      <c r="S1995" s="145" t="str">
        <f t="shared" si="158"/>
        <v>-</v>
      </c>
      <c r="T1995" s="172" t="str">
        <f t="shared" si="159"/>
        <v>Lower Valued</v>
      </c>
    </row>
    <row r="1996" spans="1:20">
      <c r="A1996" s="35">
        <v>44182.364895833336</v>
      </c>
      <c r="B1996" s="36" t="s">
        <v>314</v>
      </c>
      <c r="C1996" s="37" t="s">
        <v>77</v>
      </c>
      <c r="D1996" s="37" t="s">
        <v>55</v>
      </c>
      <c r="E1996" s="37" t="s">
        <v>249</v>
      </c>
      <c r="F1996" s="37" t="s">
        <v>52</v>
      </c>
      <c r="G1996" s="37" t="s">
        <v>56</v>
      </c>
      <c r="H1996" s="37" t="s">
        <v>250</v>
      </c>
      <c r="I1996" s="38">
        <v>1</v>
      </c>
      <c r="J1996" s="38">
        <v>2200</v>
      </c>
      <c r="K1996" s="37" t="s">
        <v>45</v>
      </c>
      <c r="L1996" s="36" t="s">
        <v>310</v>
      </c>
      <c r="M1996" s="35"/>
      <c r="N1996" s="37" t="s">
        <v>146</v>
      </c>
      <c r="O1996" s="37" t="s">
        <v>147</v>
      </c>
      <c r="P1996" s="145" t="str">
        <f t="shared" si="156"/>
        <v>00:00:00</v>
      </c>
      <c r="Q1996" s="34">
        <f t="shared" si="155"/>
        <v>2200</v>
      </c>
      <c r="R1996" s="145">
        <f t="shared" si="157"/>
        <v>0.36489583333333336</v>
      </c>
      <c r="S1996" s="145" t="str">
        <f t="shared" si="158"/>
        <v>-</v>
      </c>
      <c r="T1996" s="172" t="str">
        <f t="shared" si="159"/>
        <v>Lower Valued</v>
      </c>
    </row>
    <row r="1997" spans="1:20">
      <c r="A1997" s="35">
        <v>44180.669537037036</v>
      </c>
      <c r="B1997" s="36" t="s">
        <v>396</v>
      </c>
      <c r="C1997" s="37" t="s">
        <v>397</v>
      </c>
      <c r="D1997" s="37" t="s">
        <v>154</v>
      </c>
      <c r="E1997" s="37" t="s">
        <v>155</v>
      </c>
      <c r="F1997" s="37" t="s">
        <v>52</v>
      </c>
      <c r="G1997" s="37" t="s">
        <v>53</v>
      </c>
      <c r="H1997" s="37" t="s">
        <v>262</v>
      </c>
      <c r="I1997" s="38">
        <v>1</v>
      </c>
      <c r="J1997" s="38">
        <v>2200</v>
      </c>
      <c r="K1997" s="37" t="s">
        <v>45</v>
      </c>
      <c r="L1997" s="36" t="s">
        <v>398</v>
      </c>
      <c r="M1997" s="35"/>
      <c r="N1997" s="37" t="s">
        <v>295</v>
      </c>
      <c r="O1997" s="37" t="s">
        <v>147</v>
      </c>
      <c r="P1997" s="145" t="str">
        <f t="shared" si="156"/>
        <v>00:00:00</v>
      </c>
      <c r="Q1997" s="34">
        <f t="shared" si="155"/>
        <v>2200</v>
      </c>
      <c r="R1997" s="145">
        <f t="shared" si="157"/>
        <v>0.66953703703703704</v>
      </c>
      <c r="S1997" s="145" t="str">
        <f t="shared" si="158"/>
        <v>-</v>
      </c>
      <c r="T1997" s="172" t="str">
        <f t="shared" si="159"/>
        <v>Lower Valued</v>
      </c>
    </row>
    <row r="1998" spans="1:20">
      <c r="A1998" s="35">
        <v>44180.669537037036</v>
      </c>
      <c r="B1998" s="36" t="s">
        <v>396</v>
      </c>
      <c r="C1998" s="37" t="s">
        <v>397</v>
      </c>
      <c r="D1998" s="37" t="s">
        <v>154</v>
      </c>
      <c r="E1998" s="37" t="s">
        <v>297</v>
      </c>
      <c r="F1998" s="37" t="s">
        <v>52</v>
      </c>
      <c r="G1998" s="37" t="s">
        <v>56</v>
      </c>
      <c r="H1998" s="37" t="s">
        <v>362</v>
      </c>
      <c r="I1998" s="38">
        <v>1</v>
      </c>
      <c r="J1998" s="38">
        <v>2400</v>
      </c>
      <c r="K1998" s="37" t="s">
        <v>45</v>
      </c>
      <c r="L1998" s="36" t="s">
        <v>398</v>
      </c>
      <c r="M1998" s="35"/>
      <c r="N1998" s="37" t="s">
        <v>295</v>
      </c>
      <c r="O1998" s="37" t="s">
        <v>147</v>
      </c>
      <c r="P1998" s="145" t="str">
        <f t="shared" si="156"/>
        <v>00:00:00</v>
      </c>
      <c r="Q1998" s="34">
        <f t="shared" si="155"/>
        <v>2400</v>
      </c>
      <c r="R1998" s="145">
        <f t="shared" si="157"/>
        <v>0.66953703703703704</v>
      </c>
      <c r="S1998" s="145" t="str">
        <f t="shared" si="158"/>
        <v>-</v>
      </c>
      <c r="T1998" s="172" t="str">
        <f t="shared" si="159"/>
        <v>Lower Valued</v>
      </c>
    </row>
    <row r="1999" spans="1:20">
      <c r="A1999" s="35">
        <v>44169.361666666664</v>
      </c>
      <c r="B1999" s="36" t="s">
        <v>502</v>
      </c>
      <c r="C1999" s="37" t="s">
        <v>503</v>
      </c>
      <c r="D1999" s="37" t="s">
        <v>193</v>
      </c>
      <c r="E1999" s="37" t="s">
        <v>194</v>
      </c>
      <c r="F1999" s="37" t="s">
        <v>52</v>
      </c>
      <c r="G1999" s="37" t="s">
        <v>53</v>
      </c>
      <c r="H1999" s="37" t="s">
        <v>349</v>
      </c>
      <c r="I1999" s="38">
        <v>2</v>
      </c>
      <c r="J1999" s="38">
        <v>2250</v>
      </c>
      <c r="K1999" s="37" t="s">
        <v>45</v>
      </c>
      <c r="L1999" s="36" t="s">
        <v>499</v>
      </c>
      <c r="M1999" s="35"/>
      <c r="N1999" s="37" t="s">
        <v>431</v>
      </c>
      <c r="O1999" s="37" t="s">
        <v>54</v>
      </c>
      <c r="P1999" s="145" t="str">
        <f t="shared" si="156"/>
        <v>00:00:00</v>
      </c>
      <c r="Q1999" s="34">
        <f t="shared" si="155"/>
        <v>4500</v>
      </c>
      <c r="R1999" s="145">
        <f t="shared" si="157"/>
        <v>0.36166666666666664</v>
      </c>
      <c r="S1999" s="145" t="str">
        <f t="shared" si="158"/>
        <v>-</v>
      </c>
      <c r="T1999" s="172" t="str">
        <f t="shared" si="159"/>
        <v>Lower Valued</v>
      </c>
    </row>
    <row r="2000" spans="1:20">
      <c r="A2000" s="35">
        <v>44169.361666666664</v>
      </c>
      <c r="B2000" s="36" t="s">
        <v>502</v>
      </c>
      <c r="C2000" s="37" t="s">
        <v>503</v>
      </c>
      <c r="D2000" s="37" t="s">
        <v>154</v>
      </c>
      <c r="E2000" s="37" t="s">
        <v>297</v>
      </c>
      <c r="F2000" s="37" t="s">
        <v>52</v>
      </c>
      <c r="G2000" s="37" t="s">
        <v>56</v>
      </c>
      <c r="H2000" s="37" t="s">
        <v>362</v>
      </c>
      <c r="I2000" s="38">
        <v>1</v>
      </c>
      <c r="J2000" s="38">
        <v>2400</v>
      </c>
      <c r="K2000" s="37" t="s">
        <v>45</v>
      </c>
      <c r="L2000" s="36" t="s">
        <v>499</v>
      </c>
      <c r="M2000" s="35"/>
      <c r="N2000" s="37" t="s">
        <v>431</v>
      </c>
      <c r="O2000" s="37" t="s">
        <v>54</v>
      </c>
      <c r="P2000" s="145" t="str">
        <f t="shared" si="156"/>
        <v>00:00:00</v>
      </c>
      <c r="Q2000" s="34">
        <f t="shared" si="155"/>
        <v>2400</v>
      </c>
      <c r="R2000" s="145">
        <f t="shared" si="157"/>
        <v>0.36166666666666664</v>
      </c>
      <c r="S2000" s="145" t="str">
        <f t="shared" si="158"/>
        <v>-</v>
      </c>
      <c r="T2000" s="172" t="str">
        <f t="shared" si="159"/>
        <v>Lower Valued</v>
      </c>
    </row>
    <row r="2001" spans="1:20">
      <c r="A2001" s="35">
        <v>44169.361666666664</v>
      </c>
      <c r="B2001" s="36" t="s">
        <v>502</v>
      </c>
      <c r="C2001" s="37" t="s">
        <v>503</v>
      </c>
      <c r="D2001" s="37" t="s">
        <v>55</v>
      </c>
      <c r="E2001" s="37" t="s">
        <v>249</v>
      </c>
      <c r="F2001" s="37" t="s">
        <v>52</v>
      </c>
      <c r="G2001" s="37" t="s">
        <v>56</v>
      </c>
      <c r="H2001" s="37" t="s">
        <v>317</v>
      </c>
      <c r="I2001" s="38">
        <v>5</v>
      </c>
      <c r="J2001" s="38">
        <v>2300</v>
      </c>
      <c r="K2001" s="37" t="s">
        <v>45</v>
      </c>
      <c r="L2001" s="36" t="s">
        <v>499</v>
      </c>
      <c r="M2001" s="35"/>
      <c r="N2001" s="37" t="s">
        <v>431</v>
      </c>
      <c r="O2001" s="37" t="s">
        <v>54</v>
      </c>
      <c r="P2001" s="145" t="str">
        <f t="shared" si="156"/>
        <v>00:00:00</v>
      </c>
      <c r="Q2001" s="34">
        <f t="shared" si="155"/>
        <v>11500</v>
      </c>
      <c r="R2001" s="145">
        <f t="shared" si="157"/>
        <v>0.36166666666666664</v>
      </c>
      <c r="S2001" s="145" t="str">
        <f t="shared" si="158"/>
        <v>-</v>
      </c>
      <c r="T2001" s="172" t="str">
        <f t="shared" si="159"/>
        <v>High Valued</v>
      </c>
    </row>
    <row r="2002" spans="1:20">
      <c r="A2002" s="35">
        <v>44166.671469907407</v>
      </c>
      <c r="B2002" s="36" t="s">
        <v>685</v>
      </c>
      <c r="C2002" s="37" t="s">
        <v>680</v>
      </c>
      <c r="D2002" s="37" t="s">
        <v>148</v>
      </c>
      <c r="E2002" s="37" t="s">
        <v>149</v>
      </c>
      <c r="F2002" s="37" t="s">
        <v>52</v>
      </c>
      <c r="G2002" s="37" t="s">
        <v>56</v>
      </c>
      <c r="H2002" s="37" t="s">
        <v>686</v>
      </c>
      <c r="I2002" s="38">
        <v>1</v>
      </c>
      <c r="J2002" s="38">
        <v>5100</v>
      </c>
      <c r="K2002" s="37" t="s">
        <v>45</v>
      </c>
      <c r="L2002" s="36" t="s">
        <v>681</v>
      </c>
      <c r="M2002" s="35"/>
      <c r="N2002" s="37" t="s">
        <v>431</v>
      </c>
      <c r="O2002" s="37" t="s">
        <v>54</v>
      </c>
      <c r="P2002" s="145" t="str">
        <f t="shared" si="156"/>
        <v>00:00:00</v>
      </c>
      <c r="Q2002" s="34">
        <f t="shared" si="155"/>
        <v>5100</v>
      </c>
      <c r="R2002" s="145">
        <f t="shared" si="157"/>
        <v>0.67146990740740742</v>
      </c>
      <c r="S2002" s="145" t="str">
        <f t="shared" si="158"/>
        <v>-</v>
      </c>
      <c r="T2002" s="172" t="str">
        <f t="shared" si="159"/>
        <v>Lower Valued</v>
      </c>
    </row>
    <row r="2003" spans="1:20">
      <c r="A2003" s="35">
        <v>44166.671469907407</v>
      </c>
      <c r="B2003" s="36" t="s">
        <v>685</v>
      </c>
      <c r="C2003" s="37" t="s">
        <v>680</v>
      </c>
      <c r="D2003" s="37" t="s">
        <v>148</v>
      </c>
      <c r="E2003" s="37" t="s">
        <v>149</v>
      </c>
      <c r="F2003" s="37" t="s">
        <v>52</v>
      </c>
      <c r="G2003" s="37" t="s">
        <v>56</v>
      </c>
      <c r="H2003" s="37" t="s">
        <v>417</v>
      </c>
      <c r="I2003" s="38">
        <v>1</v>
      </c>
      <c r="J2003" s="38">
        <v>3200</v>
      </c>
      <c r="K2003" s="37" t="s">
        <v>45</v>
      </c>
      <c r="L2003" s="36" t="s">
        <v>681</v>
      </c>
      <c r="M2003" s="35"/>
      <c r="N2003" s="37" t="s">
        <v>431</v>
      </c>
      <c r="O2003" s="37" t="s">
        <v>54</v>
      </c>
      <c r="P2003" s="145" t="str">
        <f t="shared" si="156"/>
        <v>00:00:00</v>
      </c>
      <c r="Q2003" s="34">
        <f t="shared" si="155"/>
        <v>3200</v>
      </c>
      <c r="R2003" s="145">
        <f t="shared" si="157"/>
        <v>0.67146990740740742</v>
      </c>
      <c r="S2003" s="145" t="str">
        <f t="shared" si="158"/>
        <v>-</v>
      </c>
      <c r="T2003" s="172" t="str">
        <f t="shared" si="159"/>
        <v>Lower Valued</v>
      </c>
    </row>
    <row r="2004" spans="1:20">
      <c r="A2004" s="35">
        <v>44166.671469907407</v>
      </c>
      <c r="B2004" s="36" t="s">
        <v>685</v>
      </c>
      <c r="C2004" s="37" t="s">
        <v>680</v>
      </c>
      <c r="D2004" s="37" t="s">
        <v>148</v>
      </c>
      <c r="E2004" s="37" t="s">
        <v>149</v>
      </c>
      <c r="F2004" s="37" t="s">
        <v>52</v>
      </c>
      <c r="G2004" s="37" t="s">
        <v>56</v>
      </c>
      <c r="H2004" s="37" t="s">
        <v>330</v>
      </c>
      <c r="I2004" s="38">
        <v>1</v>
      </c>
      <c r="J2004" s="38">
        <v>5700</v>
      </c>
      <c r="K2004" s="37" t="s">
        <v>45</v>
      </c>
      <c r="L2004" s="36" t="s">
        <v>681</v>
      </c>
      <c r="M2004" s="35"/>
      <c r="N2004" s="37" t="s">
        <v>431</v>
      </c>
      <c r="O2004" s="37" t="s">
        <v>54</v>
      </c>
      <c r="P2004" s="145" t="str">
        <f t="shared" si="156"/>
        <v>00:00:00</v>
      </c>
      <c r="Q2004" s="34">
        <f t="shared" si="155"/>
        <v>5700</v>
      </c>
      <c r="R2004" s="145">
        <f t="shared" si="157"/>
        <v>0.67146990740740742</v>
      </c>
      <c r="S2004" s="145" t="str">
        <f t="shared" si="158"/>
        <v>-</v>
      </c>
      <c r="T2004" s="172" t="str">
        <f t="shared" si="159"/>
        <v>Lower Valued</v>
      </c>
    </row>
    <row r="2005" spans="1:20">
      <c r="A2005" s="35">
        <v>44193.440567129626</v>
      </c>
      <c r="B2005" s="36" t="s">
        <v>725</v>
      </c>
      <c r="C2005" s="37" t="s">
        <v>726</v>
      </c>
      <c r="D2005" s="37" t="s">
        <v>154</v>
      </c>
      <c r="E2005" s="37" t="s">
        <v>155</v>
      </c>
      <c r="F2005" s="37" t="s">
        <v>52</v>
      </c>
      <c r="G2005" s="37" t="s">
        <v>53</v>
      </c>
      <c r="H2005" s="37" t="s">
        <v>262</v>
      </c>
      <c r="I2005" s="38">
        <v>1</v>
      </c>
      <c r="J2005" s="38">
        <v>2200</v>
      </c>
      <c r="K2005" s="37" t="s">
        <v>45</v>
      </c>
      <c r="L2005" s="36" t="s">
        <v>713</v>
      </c>
      <c r="M2005" s="35"/>
      <c r="N2005" s="37" t="s">
        <v>146</v>
      </c>
      <c r="O2005" s="37" t="s">
        <v>147</v>
      </c>
      <c r="P2005" s="145" t="str">
        <f t="shared" si="156"/>
        <v>00:00:00</v>
      </c>
      <c r="Q2005" s="34">
        <f t="shared" si="155"/>
        <v>2200</v>
      </c>
      <c r="R2005" s="145">
        <f t="shared" si="157"/>
        <v>0.44056712962962963</v>
      </c>
      <c r="S2005" s="145" t="str">
        <f t="shared" si="158"/>
        <v>-</v>
      </c>
      <c r="T2005" s="172" t="str">
        <f t="shared" si="159"/>
        <v>Lower Valued</v>
      </c>
    </row>
    <row r="2006" spans="1:20">
      <c r="A2006" s="35">
        <v>44193.440567129626</v>
      </c>
      <c r="B2006" s="36" t="s">
        <v>725</v>
      </c>
      <c r="C2006" s="37" t="s">
        <v>726</v>
      </c>
      <c r="D2006" s="37" t="s">
        <v>154</v>
      </c>
      <c r="E2006" s="37" t="s">
        <v>292</v>
      </c>
      <c r="F2006" s="37" t="s">
        <v>52</v>
      </c>
      <c r="G2006" s="37" t="s">
        <v>53</v>
      </c>
      <c r="H2006" s="37" t="s">
        <v>361</v>
      </c>
      <c r="I2006" s="38">
        <v>1</v>
      </c>
      <c r="J2006" s="38">
        <v>2250</v>
      </c>
      <c r="K2006" s="37" t="s">
        <v>45</v>
      </c>
      <c r="L2006" s="36" t="s">
        <v>713</v>
      </c>
      <c r="M2006" s="35"/>
      <c r="N2006" s="37" t="s">
        <v>146</v>
      </c>
      <c r="O2006" s="37" t="s">
        <v>147</v>
      </c>
      <c r="P2006" s="145" t="str">
        <f t="shared" si="156"/>
        <v>00:00:00</v>
      </c>
      <c r="Q2006" s="34">
        <f t="shared" si="155"/>
        <v>2250</v>
      </c>
      <c r="R2006" s="145">
        <f t="shared" si="157"/>
        <v>0.44056712962962963</v>
      </c>
      <c r="S2006" s="145" t="str">
        <f t="shared" si="158"/>
        <v>-</v>
      </c>
      <c r="T2006" s="172" t="str">
        <f t="shared" si="159"/>
        <v>Lower Valued</v>
      </c>
    </row>
    <row r="2007" spans="1:20">
      <c r="A2007" s="35">
        <v>44193.440567129626</v>
      </c>
      <c r="B2007" s="36" t="s">
        <v>725</v>
      </c>
      <c r="C2007" s="37" t="s">
        <v>726</v>
      </c>
      <c r="D2007" s="37" t="s">
        <v>154</v>
      </c>
      <c r="E2007" s="37" t="s">
        <v>292</v>
      </c>
      <c r="F2007" s="37" t="s">
        <v>52</v>
      </c>
      <c r="G2007" s="37" t="s">
        <v>53</v>
      </c>
      <c r="H2007" s="37" t="s">
        <v>293</v>
      </c>
      <c r="I2007" s="38">
        <v>1</v>
      </c>
      <c r="J2007" s="38">
        <v>2450</v>
      </c>
      <c r="K2007" s="37" t="s">
        <v>45</v>
      </c>
      <c r="L2007" s="36" t="s">
        <v>713</v>
      </c>
      <c r="M2007" s="35"/>
      <c r="N2007" s="37" t="s">
        <v>146</v>
      </c>
      <c r="O2007" s="37" t="s">
        <v>147</v>
      </c>
      <c r="P2007" s="145" t="str">
        <f t="shared" si="156"/>
        <v>00:00:00</v>
      </c>
      <c r="Q2007" s="34">
        <f t="shared" si="155"/>
        <v>2450</v>
      </c>
      <c r="R2007" s="145">
        <f t="shared" si="157"/>
        <v>0.44056712962962963</v>
      </c>
      <c r="S2007" s="145" t="str">
        <f t="shared" si="158"/>
        <v>-</v>
      </c>
      <c r="T2007" s="172" t="str">
        <f t="shared" si="159"/>
        <v>Lower Valued</v>
      </c>
    </row>
    <row r="2008" spans="1:20">
      <c r="A2008" s="35">
        <v>44195.67528935185</v>
      </c>
      <c r="B2008" s="36" t="s">
        <v>905</v>
      </c>
      <c r="C2008" s="37" t="s">
        <v>841</v>
      </c>
      <c r="D2008" s="37" t="s">
        <v>154</v>
      </c>
      <c r="E2008" s="37" t="s">
        <v>292</v>
      </c>
      <c r="F2008" s="37" t="s">
        <v>52</v>
      </c>
      <c r="G2008" s="37" t="s">
        <v>53</v>
      </c>
      <c r="H2008" s="37" t="s">
        <v>361</v>
      </c>
      <c r="I2008" s="38">
        <v>10</v>
      </c>
      <c r="J2008" s="38">
        <v>2250</v>
      </c>
      <c r="K2008" s="37" t="s">
        <v>45</v>
      </c>
      <c r="L2008" s="36" t="s">
        <v>900</v>
      </c>
      <c r="M2008" s="35"/>
      <c r="N2008" s="37" t="s">
        <v>146</v>
      </c>
      <c r="O2008" s="37" t="s">
        <v>147</v>
      </c>
      <c r="P2008" s="145" t="str">
        <f t="shared" si="156"/>
        <v>00:00:00</v>
      </c>
      <c r="Q2008" s="34">
        <f t="shared" si="155"/>
        <v>22500</v>
      </c>
      <c r="R2008" s="145">
        <f t="shared" si="157"/>
        <v>0.6752893518518519</v>
      </c>
      <c r="S2008" s="145" t="str">
        <f t="shared" si="158"/>
        <v>-</v>
      </c>
      <c r="T2008" s="172" t="str">
        <f t="shared" si="159"/>
        <v>High Valued</v>
      </c>
    </row>
    <row r="2009" spans="1:20">
      <c r="A2009" s="35">
        <v>44195.67528935185</v>
      </c>
      <c r="B2009" s="36" t="s">
        <v>905</v>
      </c>
      <c r="C2009" s="37" t="s">
        <v>841</v>
      </c>
      <c r="D2009" s="37" t="s">
        <v>154</v>
      </c>
      <c r="E2009" s="37" t="s">
        <v>292</v>
      </c>
      <c r="F2009" s="37" t="s">
        <v>52</v>
      </c>
      <c r="G2009" s="37" t="s">
        <v>53</v>
      </c>
      <c r="H2009" s="37" t="s">
        <v>293</v>
      </c>
      <c r="I2009" s="38">
        <v>5</v>
      </c>
      <c r="J2009" s="38">
        <v>2450</v>
      </c>
      <c r="K2009" s="37" t="s">
        <v>45</v>
      </c>
      <c r="L2009" s="36" t="s">
        <v>900</v>
      </c>
      <c r="M2009" s="35"/>
      <c r="N2009" s="37" t="s">
        <v>146</v>
      </c>
      <c r="O2009" s="37" t="s">
        <v>147</v>
      </c>
      <c r="P2009" s="145" t="str">
        <f t="shared" si="156"/>
        <v>00:00:00</v>
      </c>
      <c r="Q2009" s="34">
        <f t="shared" si="155"/>
        <v>12250</v>
      </c>
      <c r="R2009" s="145">
        <f t="shared" si="157"/>
        <v>0.6752893518518519</v>
      </c>
      <c r="S2009" s="145" t="str">
        <f t="shared" si="158"/>
        <v>-</v>
      </c>
      <c r="T2009" s="172" t="str">
        <f t="shared" si="159"/>
        <v>High Valued</v>
      </c>
    </row>
    <row r="2010" spans="1:20">
      <c r="A2010" s="35">
        <v>44195.67528935185</v>
      </c>
      <c r="B2010" s="36" t="s">
        <v>905</v>
      </c>
      <c r="C2010" s="37" t="s">
        <v>841</v>
      </c>
      <c r="D2010" s="37" t="s">
        <v>193</v>
      </c>
      <c r="E2010" s="37" t="s">
        <v>267</v>
      </c>
      <c r="F2010" s="37" t="s">
        <v>52</v>
      </c>
      <c r="G2010" s="37" t="s">
        <v>53</v>
      </c>
      <c r="H2010" s="37" t="s">
        <v>268</v>
      </c>
      <c r="I2010" s="38">
        <v>2</v>
      </c>
      <c r="J2010" s="38">
        <v>3280</v>
      </c>
      <c r="K2010" s="37" t="s">
        <v>45</v>
      </c>
      <c r="L2010" s="36" t="s">
        <v>900</v>
      </c>
      <c r="M2010" s="35"/>
      <c r="N2010" s="37" t="s">
        <v>146</v>
      </c>
      <c r="O2010" s="37" t="s">
        <v>147</v>
      </c>
      <c r="P2010" s="145" t="str">
        <f t="shared" si="156"/>
        <v>00:00:00</v>
      </c>
      <c r="Q2010" s="34">
        <f t="shared" si="155"/>
        <v>6560</v>
      </c>
      <c r="R2010" s="145">
        <f t="shared" si="157"/>
        <v>0.6752893518518519</v>
      </c>
      <c r="S2010" s="145" t="str">
        <f t="shared" si="158"/>
        <v>-</v>
      </c>
      <c r="T2010" s="172" t="str">
        <f t="shared" si="159"/>
        <v>Lower Valued</v>
      </c>
    </row>
    <row r="2011" spans="1:20">
      <c r="A2011" s="35">
        <v>44195.67528935185</v>
      </c>
      <c r="B2011" s="36" t="s">
        <v>905</v>
      </c>
      <c r="C2011" s="37" t="s">
        <v>841</v>
      </c>
      <c r="D2011" s="37" t="s">
        <v>193</v>
      </c>
      <c r="E2011" s="37" t="s">
        <v>267</v>
      </c>
      <c r="F2011" s="37" t="s">
        <v>52</v>
      </c>
      <c r="G2011" s="37" t="s">
        <v>53</v>
      </c>
      <c r="H2011" s="37" t="s">
        <v>269</v>
      </c>
      <c r="I2011" s="38">
        <v>2</v>
      </c>
      <c r="J2011" s="38">
        <v>2240</v>
      </c>
      <c r="K2011" s="37" t="s">
        <v>45</v>
      </c>
      <c r="L2011" s="36" t="s">
        <v>900</v>
      </c>
      <c r="M2011" s="35"/>
      <c r="N2011" s="37" t="s">
        <v>146</v>
      </c>
      <c r="O2011" s="37" t="s">
        <v>147</v>
      </c>
      <c r="P2011" s="145" t="str">
        <f t="shared" si="156"/>
        <v>00:00:00</v>
      </c>
      <c r="Q2011" s="34">
        <f t="shared" si="155"/>
        <v>4480</v>
      </c>
      <c r="R2011" s="145">
        <f t="shared" si="157"/>
        <v>0.6752893518518519</v>
      </c>
      <c r="S2011" s="145" t="str">
        <f t="shared" si="158"/>
        <v>-</v>
      </c>
      <c r="T2011" s="172" t="str">
        <f t="shared" si="159"/>
        <v>Lower Valued</v>
      </c>
    </row>
    <row r="2012" spans="1:20">
      <c r="A2012" s="35">
        <v>44195.675300925926</v>
      </c>
      <c r="B2012" s="36" t="s">
        <v>905</v>
      </c>
      <c r="C2012" s="37" t="s">
        <v>841</v>
      </c>
      <c r="D2012" s="37" t="s">
        <v>55</v>
      </c>
      <c r="E2012" s="37" t="s">
        <v>249</v>
      </c>
      <c r="F2012" s="37" t="s">
        <v>52</v>
      </c>
      <c r="G2012" s="37" t="s">
        <v>56</v>
      </c>
      <c r="H2012" s="37" t="s">
        <v>250</v>
      </c>
      <c r="I2012" s="38">
        <v>5</v>
      </c>
      <c r="J2012" s="38">
        <v>2200</v>
      </c>
      <c r="K2012" s="37" t="s">
        <v>45</v>
      </c>
      <c r="L2012" s="36" t="s">
        <v>900</v>
      </c>
      <c r="M2012" s="35"/>
      <c r="N2012" s="37" t="s">
        <v>146</v>
      </c>
      <c r="O2012" s="37" t="s">
        <v>147</v>
      </c>
      <c r="P2012" s="145" t="str">
        <f t="shared" si="156"/>
        <v>00:00:00</v>
      </c>
      <c r="Q2012" s="34">
        <f t="shared" si="155"/>
        <v>11000</v>
      </c>
      <c r="R2012" s="145">
        <f t="shared" si="157"/>
        <v>0.67530092592592583</v>
      </c>
      <c r="S2012" s="145" t="str">
        <f t="shared" si="158"/>
        <v>-</v>
      </c>
      <c r="T2012" s="172" t="str">
        <f t="shared" si="159"/>
        <v>High Valued</v>
      </c>
    </row>
    <row r="2013" spans="1:20">
      <c r="A2013" s="35">
        <v>44195.675300925926</v>
      </c>
      <c r="B2013" s="36" t="s">
        <v>905</v>
      </c>
      <c r="C2013" s="37" t="s">
        <v>841</v>
      </c>
      <c r="D2013" s="37" t="s">
        <v>55</v>
      </c>
      <c r="E2013" s="37" t="s">
        <v>249</v>
      </c>
      <c r="F2013" s="37" t="s">
        <v>52</v>
      </c>
      <c r="G2013" s="37" t="s">
        <v>56</v>
      </c>
      <c r="H2013" s="37" t="s">
        <v>317</v>
      </c>
      <c r="I2013" s="38">
        <v>5</v>
      </c>
      <c r="J2013" s="38">
        <v>2300</v>
      </c>
      <c r="K2013" s="37" t="s">
        <v>45</v>
      </c>
      <c r="L2013" s="36" t="s">
        <v>900</v>
      </c>
      <c r="M2013" s="35"/>
      <c r="N2013" s="37" t="s">
        <v>146</v>
      </c>
      <c r="O2013" s="37" t="s">
        <v>147</v>
      </c>
      <c r="P2013" s="145" t="str">
        <f t="shared" si="156"/>
        <v>00:00:00</v>
      </c>
      <c r="Q2013" s="34">
        <f t="shared" si="155"/>
        <v>11500</v>
      </c>
      <c r="R2013" s="145">
        <f t="shared" si="157"/>
        <v>0.67530092592592583</v>
      </c>
      <c r="S2013" s="145" t="str">
        <f t="shared" si="158"/>
        <v>-</v>
      </c>
      <c r="T2013" s="172" t="str">
        <f t="shared" si="159"/>
        <v>High Valued</v>
      </c>
    </row>
    <row r="2014" spans="1:20">
      <c r="A2014" s="35">
        <v>44195.675300925926</v>
      </c>
      <c r="B2014" s="36" t="s">
        <v>905</v>
      </c>
      <c r="C2014" s="37" t="s">
        <v>841</v>
      </c>
      <c r="D2014" s="37" t="s">
        <v>60</v>
      </c>
      <c r="E2014" s="37" t="s">
        <v>73</v>
      </c>
      <c r="F2014" s="37" t="s">
        <v>52</v>
      </c>
      <c r="G2014" s="37" t="s">
        <v>56</v>
      </c>
      <c r="H2014" s="37" t="s">
        <v>175</v>
      </c>
      <c r="I2014" s="38">
        <v>2</v>
      </c>
      <c r="J2014" s="38">
        <v>3500</v>
      </c>
      <c r="K2014" s="37" t="s">
        <v>45</v>
      </c>
      <c r="L2014" s="36" t="s">
        <v>900</v>
      </c>
      <c r="M2014" s="35"/>
      <c r="N2014" s="37" t="s">
        <v>146</v>
      </c>
      <c r="O2014" s="37" t="s">
        <v>147</v>
      </c>
      <c r="P2014" s="145" t="str">
        <f t="shared" si="156"/>
        <v>00:00:00</v>
      </c>
      <c r="Q2014" s="34">
        <f t="shared" si="155"/>
        <v>7000</v>
      </c>
      <c r="R2014" s="145">
        <f t="shared" si="157"/>
        <v>0.67530092592592583</v>
      </c>
      <c r="S2014" s="145" t="str">
        <f t="shared" si="158"/>
        <v>-</v>
      </c>
      <c r="T2014" s="172" t="str">
        <f t="shared" si="159"/>
        <v>Lower Valued</v>
      </c>
    </row>
    <row r="2015" spans="1:20">
      <c r="A2015" s="35">
        <v>44195.675300925926</v>
      </c>
      <c r="B2015" s="36" t="s">
        <v>905</v>
      </c>
      <c r="C2015" s="37" t="s">
        <v>841</v>
      </c>
      <c r="D2015" s="37" t="s">
        <v>60</v>
      </c>
      <c r="E2015" s="37" t="s">
        <v>73</v>
      </c>
      <c r="F2015" s="37" t="s">
        <v>52</v>
      </c>
      <c r="G2015" s="37" t="s">
        <v>56</v>
      </c>
      <c r="H2015" s="37" t="s">
        <v>74</v>
      </c>
      <c r="I2015" s="38">
        <v>5</v>
      </c>
      <c r="J2015" s="38">
        <v>3550</v>
      </c>
      <c r="K2015" s="37" t="s">
        <v>45</v>
      </c>
      <c r="L2015" s="36" t="s">
        <v>900</v>
      </c>
      <c r="M2015" s="35"/>
      <c r="N2015" s="37" t="s">
        <v>146</v>
      </c>
      <c r="O2015" s="37" t="s">
        <v>147</v>
      </c>
      <c r="P2015" s="145" t="str">
        <f t="shared" si="156"/>
        <v>00:00:00</v>
      </c>
      <c r="Q2015" s="34">
        <f t="shared" si="155"/>
        <v>17750</v>
      </c>
      <c r="R2015" s="145">
        <f t="shared" si="157"/>
        <v>0.67530092592592583</v>
      </c>
      <c r="S2015" s="145" t="str">
        <f t="shared" si="158"/>
        <v>-</v>
      </c>
      <c r="T2015" s="172" t="str">
        <f t="shared" si="159"/>
        <v>High Valued</v>
      </c>
    </row>
    <row r="2016" spans="1:20">
      <c r="A2016" s="35">
        <v>44195.675300925926</v>
      </c>
      <c r="B2016" s="36" t="s">
        <v>905</v>
      </c>
      <c r="C2016" s="37" t="s">
        <v>841</v>
      </c>
      <c r="D2016" s="37" t="s">
        <v>455</v>
      </c>
      <c r="E2016" s="37" t="s">
        <v>456</v>
      </c>
      <c r="F2016" s="37" t="s">
        <v>52</v>
      </c>
      <c r="G2016" s="37" t="s">
        <v>457</v>
      </c>
      <c r="H2016" s="37" t="s">
        <v>458</v>
      </c>
      <c r="I2016" s="38">
        <v>10</v>
      </c>
      <c r="J2016" s="38">
        <v>1920</v>
      </c>
      <c r="K2016" s="37" t="s">
        <v>45</v>
      </c>
      <c r="L2016" s="36" t="s">
        <v>900</v>
      </c>
      <c r="M2016" s="35"/>
      <c r="N2016" s="37" t="s">
        <v>146</v>
      </c>
      <c r="O2016" s="37" t="s">
        <v>147</v>
      </c>
      <c r="P2016" s="145" t="str">
        <f t="shared" si="156"/>
        <v>00:00:00</v>
      </c>
      <c r="Q2016" s="34">
        <f t="shared" si="155"/>
        <v>19200</v>
      </c>
      <c r="R2016" s="145">
        <f t="shared" si="157"/>
        <v>0.67530092592592583</v>
      </c>
      <c r="S2016" s="145" t="str">
        <f t="shared" si="158"/>
        <v>-</v>
      </c>
      <c r="T2016" s="172" t="str">
        <f t="shared" si="159"/>
        <v>High Valued</v>
      </c>
    </row>
    <row r="2017" spans="1:20">
      <c r="A2017" s="35">
        <v>44167.564965277779</v>
      </c>
      <c r="B2017" s="36" t="s">
        <v>987</v>
      </c>
      <c r="C2017" s="37" t="s">
        <v>604</v>
      </c>
      <c r="D2017" s="37" t="s">
        <v>148</v>
      </c>
      <c r="E2017" s="37" t="s">
        <v>149</v>
      </c>
      <c r="F2017" s="37" t="s">
        <v>52</v>
      </c>
      <c r="G2017" s="37" t="s">
        <v>56</v>
      </c>
      <c r="H2017" s="37" t="s">
        <v>527</v>
      </c>
      <c r="I2017" s="38">
        <v>15</v>
      </c>
      <c r="J2017" s="38">
        <v>2100</v>
      </c>
      <c r="K2017" s="37" t="s">
        <v>45</v>
      </c>
      <c r="L2017" s="36" t="s">
        <v>988</v>
      </c>
      <c r="M2017" s="35"/>
      <c r="N2017" s="37" t="s">
        <v>146</v>
      </c>
      <c r="O2017" s="37" t="s">
        <v>54</v>
      </c>
      <c r="P2017" s="145" t="str">
        <f t="shared" si="156"/>
        <v>00:00:00</v>
      </c>
      <c r="Q2017" s="34">
        <f t="shared" si="155"/>
        <v>31500</v>
      </c>
      <c r="R2017" s="145">
        <f t="shared" si="157"/>
        <v>0.56496527777777772</v>
      </c>
      <c r="S2017" s="145" t="str">
        <f t="shared" si="158"/>
        <v>-</v>
      </c>
      <c r="T2017" s="172" t="str">
        <f t="shared" si="159"/>
        <v>High Valued</v>
      </c>
    </row>
    <row r="2018" spans="1:20">
      <c r="A2018" s="35">
        <v>44173.786643518521</v>
      </c>
      <c r="B2018" s="36" t="s">
        <v>1236</v>
      </c>
      <c r="C2018" s="37" t="s">
        <v>1237</v>
      </c>
      <c r="D2018" s="37" t="s">
        <v>111</v>
      </c>
      <c r="E2018" s="37" t="s">
        <v>112</v>
      </c>
      <c r="F2018" s="37" t="s">
        <v>52</v>
      </c>
      <c r="G2018" s="37" t="s">
        <v>56</v>
      </c>
      <c r="H2018" s="37" t="s">
        <v>848</v>
      </c>
      <c r="I2018" s="38">
        <v>1</v>
      </c>
      <c r="J2018" s="38">
        <v>2190</v>
      </c>
      <c r="K2018" s="37" t="s">
        <v>45</v>
      </c>
      <c r="L2018" s="36" t="s">
        <v>1238</v>
      </c>
      <c r="M2018" s="35"/>
      <c r="N2018" s="37" t="s">
        <v>146</v>
      </c>
      <c r="O2018" s="37" t="s">
        <v>54</v>
      </c>
      <c r="P2018" s="145" t="str">
        <f t="shared" si="156"/>
        <v>00:00:00</v>
      </c>
      <c r="Q2018" s="34">
        <f t="shared" si="155"/>
        <v>2190</v>
      </c>
      <c r="R2018" s="145">
        <f t="shared" si="157"/>
        <v>0.78664351851851855</v>
      </c>
      <c r="S2018" s="145" t="str">
        <f t="shared" si="158"/>
        <v>-</v>
      </c>
      <c r="T2018" s="172" t="str">
        <f t="shared" si="159"/>
        <v>Lower Valued</v>
      </c>
    </row>
    <row r="2019" spans="1:20">
      <c r="A2019" s="35">
        <v>44173.786643518521</v>
      </c>
      <c r="B2019" s="36" t="s">
        <v>1236</v>
      </c>
      <c r="C2019" s="37" t="s">
        <v>1237</v>
      </c>
      <c r="D2019" s="37" t="s">
        <v>111</v>
      </c>
      <c r="E2019" s="37" t="s">
        <v>112</v>
      </c>
      <c r="F2019" s="37" t="s">
        <v>52</v>
      </c>
      <c r="G2019" s="37" t="s">
        <v>56</v>
      </c>
      <c r="H2019" s="37" t="s">
        <v>850</v>
      </c>
      <c r="I2019" s="38">
        <v>1</v>
      </c>
      <c r="J2019" s="38">
        <v>2120</v>
      </c>
      <c r="K2019" s="37" t="s">
        <v>45</v>
      </c>
      <c r="L2019" s="36" t="s">
        <v>1238</v>
      </c>
      <c r="M2019" s="35"/>
      <c r="N2019" s="37" t="s">
        <v>146</v>
      </c>
      <c r="O2019" s="37" t="s">
        <v>54</v>
      </c>
      <c r="P2019" s="145" t="str">
        <f t="shared" si="156"/>
        <v>00:00:00</v>
      </c>
      <c r="Q2019" s="34">
        <f t="shared" si="155"/>
        <v>2120</v>
      </c>
      <c r="R2019" s="145">
        <f t="shared" si="157"/>
        <v>0.78664351851851855</v>
      </c>
      <c r="S2019" s="145" t="str">
        <f t="shared" si="158"/>
        <v>-</v>
      </c>
      <c r="T2019" s="172" t="str">
        <f t="shared" si="159"/>
        <v>Lower Valued</v>
      </c>
    </row>
    <row r="2020" spans="1:20">
      <c r="A2020" s="35">
        <v>44173.786643518521</v>
      </c>
      <c r="B2020" s="36" t="s">
        <v>1236</v>
      </c>
      <c r="C2020" s="37" t="s">
        <v>1237</v>
      </c>
      <c r="D2020" s="37" t="s">
        <v>55</v>
      </c>
      <c r="E2020" s="37" t="s">
        <v>249</v>
      </c>
      <c r="F2020" s="37" t="s">
        <v>52</v>
      </c>
      <c r="G2020" s="37" t="s">
        <v>56</v>
      </c>
      <c r="H2020" s="37" t="s">
        <v>250</v>
      </c>
      <c r="I2020" s="38">
        <v>1</v>
      </c>
      <c r="J2020" s="38">
        <v>2200</v>
      </c>
      <c r="K2020" s="37" t="s">
        <v>45</v>
      </c>
      <c r="L2020" s="36" t="s">
        <v>1238</v>
      </c>
      <c r="M2020" s="35"/>
      <c r="N2020" s="37" t="s">
        <v>146</v>
      </c>
      <c r="O2020" s="37" t="s">
        <v>54</v>
      </c>
      <c r="P2020" s="145" t="str">
        <f t="shared" si="156"/>
        <v>00:00:00</v>
      </c>
      <c r="Q2020" s="34">
        <f t="shared" si="155"/>
        <v>2200</v>
      </c>
      <c r="R2020" s="145">
        <f t="shared" si="157"/>
        <v>0.78664351851851855</v>
      </c>
      <c r="S2020" s="145" t="str">
        <f t="shared" si="158"/>
        <v>-</v>
      </c>
      <c r="T2020" s="172" t="str">
        <f t="shared" si="159"/>
        <v>Lower Valued</v>
      </c>
    </row>
    <row r="2021" spans="1:20">
      <c r="A2021" s="35">
        <v>44179.620995370373</v>
      </c>
      <c r="B2021" s="36" t="s">
        <v>1257</v>
      </c>
      <c r="C2021" s="37" t="s">
        <v>509</v>
      </c>
      <c r="D2021" s="37" t="s">
        <v>193</v>
      </c>
      <c r="E2021" s="37" t="s">
        <v>194</v>
      </c>
      <c r="F2021" s="37" t="s">
        <v>52</v>
      </c>
      <c r="G2021" s="37" t="s">
        <v>53</v>
      </c>
      <c r="H2021" s="37" t="s">
        <v>349</v>
      </c>
      <c r="I2021" s="38">
        <v>2</v>
      </c>
      <c r="J2021" s="38">
        <v>2250</v>
      </c>
      <c r="K2021" s="37" t="s">
        <v>45</v>
      </c>
      <c r="L2021" s="36" t="s">
        <v>1247</v>
      </c>
      <c r="M2021" s="35"/>
      <c r="N2021" s="37" t="s">
        <v>146</v>
      </c>
      <c r="O2021" s="37" t="s">
        <v>147</v>
      </c>
      <c r="P2021" s="145" t="str">
        <f t="shared" si="156"/>
        <v>00:00:00</v>
      </c>
      <c r="Q2021" s="34">
        <f t="shared" si="155"/>
        <v>4500</v>
      </c>
      <c r="R2021" s="145">
        <f t="shared" si="157"/>
        <v>0.62099537037037034</v>
      </c>
      <c r="S2021" s="145" t="str">
        <f t="shared" si="158"/>
        <v>-</v>
      </c>
      <c r="T2021" s="172" t="str">
        <f t="shared" si="159"/>
        <v>Lower Valued</v>
      </c>
    </row>
    <row r="2022" spans="1:20">
      <c r="A2022" s="35">
        <v>44179.620995370373</v>
      </c>
      <c r="B2022" s="36" t="s">
        <v>1257</v>
      </c>
      <c r="C2022" s="37" t="s">
        <v>509</v>
      </c>
      <c r="D2022" s="37" t="s">
        <v>455</v>
      </c>
      <c r="E2022" s="37" t="s">
        <v>456</v>
      </c>
      <c r="F2022" s="37" t="s">
        <v>52</v>
      </c>
      <c r="G2022" s="37" t="s">
        <v>457</v>
      </c>
      <c r="H2022" s="37" t="s">
        <v>458</v>
      </c>
      <c r="I2022" s="38">
        <v>3</v>
      </c>
      <c r="J2022" s="38">
        <v>1900</v>
      </c>
      <c r="K2022" s="37" t="s">
        <v>45</v>
      </c>
      <c r="L2022" s="36" t="s">
        <v>1247</v>
      </c>
      <c r="M2022" s="35"/>
      <c r="N2022" s="37" t="s">
        <v>146</v>
      </c>
      <c r="O2022" s="37" t="s">
        <v>147</v>
      </c>
      <c r="P2022" s="145" t="str">
        <f t="shared" si="156"/>
        <v>00:00:00</v>
      </c>
      <c r="Q2022" s="34">
        <f t="shared" si="155"/>
        <v>5700</v>
      </c>
      <c r="R2022" s="145">
        <f t="shared" si="157"/>
        <v>0.62099537037037034</v>
      </c>
      <c r="S2022" s="145" t="str">
        <f t="shared" si="158"/>
        <v>-</v>
      </c>
      <c r="T2022" s="172" t="str">
        <f t="shared" si="159"/>
        <v>Lower Valued</v>
      </c>
    </row>
    <row r="2023" spans="1:20">
      <c r="A2023" s="35">
        <v>44180.945162037038</v>
      </c>
      <c r="B2023" s="36" t="s">
        <v>367</v>
      </c>
      <c r="C2023" s="37" t="s">
        <v>368</v>
      </c>
      <c r="D2023" s="37" t="s">
        <v>60</v>
      </c>
      <c r="E2023" s="37" t="s">
        <v>73</v>
      </c>
      <c r="F2023" s="37" t="s">
        <v>52</v>
      </c>
      <c r="G2023" s="37" t="s">
        <v>56</v>
      </c>
      <c r="H2023" s="37" t="s">
        <v>74</v>
      </c>
      <c r="I2023" s="38">
        <v>10</v>
      </c>
      <c r="J2023" s="38">
        <v>3550</v>
      </c>
      <c r="K2023" s="37" t="s">
        <v>45</v>
      </c>
      <c r="L2023" s="36" t="s">
        <v>1378</v>
      </c>
      <c r="M2023" s="35"/>
      <c r="N2023" s="37" t="s">
        <v>295</v>
      </c>
      <c r="O2023" s="37" t="s">
        <v>54</v>
      </c>
      <c r="P2023" s="145" t="str">
        <f t="shared" si="156"/>
        <v>00:00:00</v>
      </c>
      <c r="Q2023" s="34">
        <f t="shared" si="155"/>
        <v>35500</v>
      </c>
      <c r="R2023" s="145">
        <f t="shared" si="157"/>
        <v>0.94516203703703694</v>
      </c>
      <c r="S2023" s="145" t="str">
        <f t="shared" si="158"/>
        <v>-</v>
      </c>
      <c r="T2023" s="172" t="str">
        <f t="shared" si="159"/>
        <v>High Valued</v>
      </c>
    </row>
    <row r="2024" spans="1:20">
      <c r="A2024" s="35">
        <v>44180.945162037038</v>
      </c>
      <c r="B2024" s="36" t="s">
        <v>367</v>
      </c>
      <c r="C2024" s="37" t="s">
        <v>368</v>
      </c>
      <c r="D2024" s="37" t="s">
        <v>55</v>
      </c>
      <c r="E2024" s="37" t="s">
        <v>249</v>
      </c>
      <c r="F2024" s="37" t="s">
        <v>52</v>
      </c>
      <c r="G2024" s="37" t="s">
        <v>56</v>
      </c>
      <c r="H2024" s="37" t="s">
        <v>317</v>
      </c>
      <c r="I2024" s="38">
        <v>20</v>
      </c>
      <c r="J2024" s="38">
        <v>2300</v>
      </c>
      <c r="K2024" s="37" t="s">
        <v>45</v>
      </c>
      <c r="L2024" s="36" t="s">
        <v>1378</v>
      </c>
      <c r="M2024" s="35"/>
      <c r="N2024" s="37" t="s">
        <v>295</v>
      </c>
      <c r="O2024" s="37" t="s">
        <v>54</v>
      </c>
      <c r="P2024" s="145" t="str">
        <f t="shared" si="156"/>
        <v>00:00:00</v>
      </c>
      <c r="Q2024" s="34">
        <f t="shared" si="155"/>
        <v>46000</v>
      </c>
      <c r="R2024" s="145">
        <f t="shared" si="157"/>
        <v>0.94516203703703694</v>
      </c>
      <c r="S2024" s="145" t="str">
        <f t="shared" si="158"/>
        <v>-</v>
      </c>
      <c r="T2024" s="172" t="str">
        <f t="shared" si="159"/>
        <v>High Valued</v>
      </c>
    </row>
    <row r="2025" spans="1:20">
      <c r="A2025" s="35">
        <v>44172.317060185182</v>
      </c>
      <c r="B2025" s="36" t="s">
        <v>1270</v>
      </c>
      <c r="C2025" s="37" t="s">
        <v>886</v>
      </c>
      <c r="D2025" s="37" t="s">
        <v>455</v>
      </c>
      <c r="E2025" s="37" t="s">
        <v>456</v>
      </c>
      <c r="F2025" s="37" t="s">
        <v>52</v>
      </c>
      <c r="G2025" s="37" t="s">
        <v>457</v>
      </c>
      <c r="H2025" s="37" t="s">
        <v>458</v>
      </c>
      <c r="I2025" s="38">
        <v>1</v>
      </c>
      <c r="J2025" s="38">
        <v>1900</v>
      </c>
      <c r="K2025" s="37" t="s">
        <v>45</v>
      </c>
      <c r="L2025" s="36" t="s">
        <v>1378</v>
      </c>
      <c r="M2025" s="35"/>
      <c r="N2025" s="37" t="s">
        <v>146</v>
      </c>
      <c r="O2025" s="37" t="s">
        <v>54</v>
      </c>
      <c r="P2025" s="145" t="str">
        <f t="shared" si="156"/>
        <v>00:00:00</v>
      </c>
      <c r="Q2025" s="34">
        <f t="shared" si="155"/>
        <v>1900</v>
      </c>
      <c r="R2025" s="145">
        <f t="shared" si="157"/>
        <v>0.31706018518518519</v>
      </c>
      <c r="S2025" s="145" t="str">
        <f t="shared" si="158"/>
        <v>-</v>
      </c>
      <c r="T2025" s="172" t="str">
        <f t="shared" si="159"/>
        <v>Lower Valued</v>
      </c>
    </row>
    <row r="2026" spans="1:20">
      <c r="A2026" s="35">
        <v>44172.317060185182</v>
      </c>
      <c r="B2026" s="36" t="s">
        <v>1270</v>
      </c>
      <c r="C2026" s="37" t="s">
        <v>886</v>
      </c>
      <c r="D2026" s="37" t="s">
        <v>154</v>
      </c>
      <c r="E2026" s="37" t="s">
        <v>155</v>
      </c>
      <c r="F2026" s="37" t="s">
        <v>52</v>
      </c>
      <c r="G2026" s="37" t="s">
        <v>53</v>
      </c>
      <c r="H2026" s="37" t="s">
        <v>262</v>
      </c>
      <c r="I2026" s="38">
        <v>1</v>
      </c>
      <c r="J2026" s="38">
        <v>2200</v>
      </c>
      <c r="K2026" s="37" t="s">
        <v>45</v>
      </c>
      <c r="L2026" s="36" t="s">
        <v>1378</v>
      </c>
      <c r="M2026" s="35"/>
      <c r="N2026" s="37" t="s">
        <v>146</v>
      </c>
      <c r="O2026" s="37" t="s">
        <v>54</v>
      </c>
      <c r="P2026" s="145" t="str">
        <f t="shared" si="156"/>
        <v>00:00:00</v>
      </c>
      <c r="Q2026" s="34">
        <f t="shared" si="155"/>
        <v>2200</v>
      </c>
      <c r="R2026" s="145">
        <f t="shared" si="157"/>
        <v>0.31706018518518519</v>
      </c>
      <c r="S2026" s="145" t="str">
        <f t="shared" si="158"/>
        <v>-</v>
      </c>
      <c r="T2026" s="172" t="str">
        <f t="shared" si="159"/>
        <v>Lower Valued</v>
      </c>
    </row>
    <row r="2027" spans="1:20">
      <c r="A2027" s="35">
        <v>44172.317071759258</v>
      </c>
      <c r="B2027" s="36" t="s">
        <v>1270</v>
      </c>
      <c r="C2027" s="37" t="s">
        <v>886</v>
      </c>
      <c r="D2027" s="37" t="s">
        <v>55</v>
      </c>
      <c r="E2027" s="37" t="s">
        <v>249</v>
      </c>
      <c r="F2027" s="37" t="s">
        <v>52</v>
      </c>
      <c r="G2027" s="37" t="s">
        <v>56</v>
      </c>
      <c r="H2027" s="37" t="s">
        <v>317</v>
      </c>
      <c r="I2027" s="38">
        <v>1</v>
      </c>
      <c r="J2027" s="38">
        <v>2300</v>
      </c>
      <c r="K2027" s="37" t="s">
        <v>45</v>
      </c>
      <c r="L2027" s="36" t="s">
        <v>1378</v>
      </c>
      <c r="M2027" s="35"/>
      <c r="N2027" s="37" t="s">
        <v>146</v>
      </c>
      <c r="O2027" s="37" t="s">
        <v>54</v>
      </c>
      <c r="P2027" s="145" t="str">
        <f t="shared" si="156"/>
        <v>00:00:00</v>
      </c>
      <c r="Q2027" s="34">
        <f t="shared" si="155"/>
        <v>2300</v>
      </c>
      <c r="R2027" s="145">
        <f t="shared" si="157"/>
        <v>0.31707175925925929</v>
      </c>
      <c r="S2027" s="145" t="str">
        <f t="shared" si="158"/>
        <v>-</v>
      </c>
      <c r="T2027" s="172" t="str">
        <f t="shared" si="159"/>
        <v>Lower Valued</v>
      </c>
    </row>
    <row r="2028" spans="1:20">
      <c r="A2028" s="35">
        <v>44179.790439814817</v>
      </c>
      <c r="B2028" s="36" t="s">
        <v>1278</v>
      </c>
      <c r="C2028" s="37" t="s">
        <v>779</v>
      </c>
      <c r="D2028" s="37" t="s">
        <v>154</v>
      </c>
      <c r="E2028" s="37" t="s">
        <v>297</v>
      </c>
      <c r="F2028" s="37" t="s">
        <v>52</v>
      </c>
      <c r="G2028" s="37" t="s">
        <v>56</v>
      </c>
      <c r="H2028" s="37" t="s">
        <v>362</v>
      </c>
      <c r="I2028" s="38">
        <v>1</v>
      </c>
      <c r="J2028" s="38">
        <v>2400</v>
      </c>
      <c r="K2028" s="37" t="s">
        <v>45</v>
      </c>
      <c r="L2028" s="36" t="s">
        <v>1378</v>
      </c>
      <c r="M2028" s="35"/>
      <c r="N2028" s="37" t="s">
        <v>146</v>
      </c>
      <c r="O2028" s="37" t="s">
        <v>54</v>
      </c>
      <c r="P2028" s="145" t="str">
        <f t="shared" si="156"/>
        <v>00:00:00</v>
      </c>
      <c r="Q2028" s="34">
        <f t="shared" si="155"/>
        <v>2400</v>
      </c>
      <c r="R2028" s="145">
        <f t="shared" si="157"/>
        <v>0.79043981481481485</v>
      </c>
      <c r="S2028" s="145" t="str">
        <f t="shared" si="158"/>
        <v>-</v>
      </c>
      <c r="T2028" s="172" t="str">
        <f t="shared" si="159"/>
        <v>Lower Valued</v>
      </c>
    </row>
    <row r="2029" spans="1:20">
      <c r="A2029" s="35">
        <v>44179.790439814817</v>
      </c>
      <c r="B2029" s="36" t="s">
        <v>1278</v>
      </c>
      <c r="C2029" s="37" t="s">
        <v>779</v>
      </c>
      <c r="D2029" s="37" t="s">
        <v>154</v>
      </c>
      <c r="E2029" s="37" t="s">
        <v>292</v>
      </c>
      <c r="F2029" s="37" t="s">
        <v>52</v>
      </c>
      <c r="G2029" s="37" t="s">
        <v>53</v>
      </c>
      <c r="H2029" s="37" t="s">
        <v>361</v>
      </c>
      <c r="I2029" s="38">
        <v>1</v>
      </c>
      <c r="J2029" s="38">
        <v>2250</v>
      </c>
      <c r="K2029" s="37" t="s">
        <v>45</v>
      </c>
      <c r="L2029" s="36" t="s">
        <v>1378</v>
      </c>
      <c r="M2029" s="35"/>
      <c r="N2029" s="37" t="s">
        <v>146</v>
      </c>
      <c r="O2029" s="37" t="s">
        <v>54</v>
      </c>
      <c r="P2029" s="145" t="str">
        <f t="shared" si="156"/>
        <v>00:00:00</v>
      </c>
      <c r="Q2029" s="34">
        <f t="shared" si="155"/>
        <v>2250</v>
      </c>
      <c r="R2029" s="145">
        <f t="shared" si="157"/>
        <v>0.79043981481481485</v>
      </c>
      <c r="S2029" s="145" t="str">
        <f t="shared" si="158"/>
        <v>-</v>
      </c>
      <c r="T2029" s="172" t="str">
        <f t="shared" si="159"/>
        <v>Lower Valued</v>
      </c>
    </row>
    <row r="2030" spans="1:20">
      <c r="A2030" s="35">
        <v>44179.790439814817</v>
      </c>
      <c r="B2030" s="36" t="s">
        <v>1278</v>
      </c>
      <c r="C2030" s="37" t="s">
        <v>779</v>
      </c>
      <c r="D2030" s="37" t="s">
        <v>154</v>
      </c>
      <c r="E2030" s="37" t="s">
        <v>155</v>
      </c>
      <c r="F2030" s="37" t="s">
        <v>52</v>
      </c>
      <c r="G2030" s="37" t="s">
        <v>53</v>
      </c>
      <c r="H2030" s="37" t="s">
        <v>262</v>
      </c>
      <c r="I2030" s="38">
        <v>1</v>
      </c>
      <c r="J2030" s="38">
        <v>2200</v>
      </c>
      <c r="K2030" s="37" t="s">
        <v>45</v>
      </c>
      <c r="L2030" s="36" t="s">
        <v>1378</v>
      </c>
      <c r="M2030" s="35"/>
      <c r="N2030" s="37" t="s">
        <v>146</v>
      </c>
      <c r="O2030" s="37" t="s">
        <v>54</v>
      </c>
      <c r="P2030" s="145" t="str">
        <f t="shared" si="156"/>
        <v>00:00:00</v>
      </c>
      <c r="Q2030" s="34">
        <f t="shared" si="155"/>
        <v>2200</v>
      </c>
      <c r="R2030" s="145">
        <f t="shared" si="157"/>
        <v>0.79043981481481485</v>
      </c>
      <c r="S2030" s="145" t="str">
        <f t="shared" si="158"/>
        <v>-</v>
      </c>
      <c r="T2030" s="172" t="str">
        <f t="shared" si="159"/>
        <v>Lower Valued</v>
      </c>
    </row>
    <row r="2031" spans="1:20">
      <c r="A2031" s="35">
        <v>44179.790439814817</v>
      </c>
      <c r="B2031" s="36" t="s">
        <v>1278</v>
      </c>
      <c r="C2031" s="37" t="s">
        <v>779</v>
      </c>
      <c r="D2031" s="37" t="s">
        <v>193</v>
      </c>
      <c r="E2031" s="37" t="s">
        <v>194</v>
      </c>
      <c r="F2031" s="37" t="s">
        <v>52</v>
      </c>
      <c r="G2031" s="37" t="s">
        <v>53</v>
      </c>
      <c r="H2031" s="37" t="s">
        <v>195</v>
      </c>
      <c r="I2031" s="38">
        <v>1</v>
      </c>
      <c r="J2031" s="38">
        <v>2150</v>
      </c>
      <c r="K2031" s="37" t="s">
        <v>45</v>
      </c>
      <c r="L2031" s="36" t="s">
        <v>1378</v>
      </c>
      <c r="M2031" s="35"/>
      <c r="N2031" s="37" t="s">
        <v>146</v>
      </c>
      <c r="O2031" s="37" t="s">
        <v>54</v>
      </c>
      <c r="P2031" s="145" t="str">
        <f t="shared" si="156"/>
        <v>00:00:00</v>
      </c>
      <c r="Q2031" s="34">
        <f t="shared" si="155"/>
        <v>2150</v>
      </c>
      <c r="R2031" s="145">
        <f t="shared" si="157"/>
        <v>0.79043981481481485</v>
      </c>
      <c r="S2031" s="145" t="str">
        <f t="shared" si="158"/>
        <v>-</v>
      </c>
      <c r="T2031" s="172" t="str">
        <f t="shared" si="159"/>
        <v>Lower Valued</v>
      </c>
    </row>
    <row r="2032" spans="1:20">
      <c r="A2032" s="35">
        <v>44179.790439814817</v>
      </c>
      <c r="B2032" s="36" t="s">
        <v>1278</v>
      </c>
      <c r="C2032" s="37" t="s">
        <v>779</v>
      </c>
      <c r="D2032" s="37" t="s">
        <v>193</v>
      </c>
      <c r="E2032" s="37" t="s">
        <v>194</v>
      </c>
      <c r="F2032" s="37" t="s">
        <v>52</v>
      </c>
      <c r="G2032" s="37" t="s">
        <v>53</v>
      </c>
      <c r="H2032" s="37" t="s">
        <v>197</v>
      </c>
      <c r="I2032" s="38">
        <v>1</v>
      </c>
      <c r="J2032" s="38">
        <v>2250</v>
      </c>
      <c r="K2032" s="37" t="s">
        <v>45</v>
      </c>
      <c r="L2032" s="36" t="s">
        <v>1378</v>
      </c>
      <c r="M2032" s="35"/>
      <c r="N2032" s="37" t="s">
        <v>146</v>
      </c>
      <c r="O2032" s="37" t="s">
        <v>54</v>
      </c>
      <c r="P2032" s="145" t="str">
        <f t="shared" si="156"/>
        <v>00:00:00</v>
      </c>
      <c r="Q2032" s="34">
        <f t="shared" si="155"/>
        <v>2250</v>
      </c>
      <c r="R2032" s="145">
        <f t="shared" si="157"/>
        <v>0.79043981481481485</v>
      </c>
      <c r="S2032" s="145" t="str">
        <f t="shared" si="158"/>
        <v>-</v>
      </c>
      <c r="T2032" s="172" t="str">
        <f t="shared" si="159"/>
        <v>Lower Valued</v>
      </c>
    </row>
    <row r="2033" spans="1:20">
      <c r="A2033" s="35">
        <v>44181.716817129629</v>
      </c>
      <c r="B2033" s="36" t="s">
        <v>1280</v>
      </c>
      <c r="C2033" s="37" t="s">
        <v>911</v>
      </c>
      <c r="D2033" s="37" t="s">
        <v>60</v>
      </c>
      <c r="E2033" s="37" t="s">
        <v>73</v>
      </c>
      <c r="F2033" s="37" t="s">
        <v>52</v>
      </c>
      <c r="G2033" s="37" t="s">
        <v>56</v>
      </c>
      <c r="H2033" s="37" t="s">
        <v>74</v>
      </c>
      <c r="I2033" s="38">
        <v>5</v>
      </c>
      <c r="J2033" s="38">
        <v>3550</v>
      </c>
      <c r="K2033" s="37" t="s">
        <v>45</v>
      </c>
      <c r="L2033" s="36" t="s">
        <v>1378</v>
      </c>
      <c r="M2033" s="35"/>
      <c r="N2033" s="37" t="s">
        <v>295</v>
      </c>
      <c r="O2033" s="37" t="s">
        <v>147</v>
      </c>
      <c r="P2033" s="145" t="str">
        <f t="shared" si="156"/>
        <v>00:00:00</v>
      </c>
      <c r="Q2033" s="34">
        <f t="shared" si="155"/>
        <v>17750</v>
      </c>
      <c r="R2033" s="145">
        <f t="shared" si="157"/>
        <v>0.71681712962962962</v>
      </c>
      <c r="S2033" s="145" t="str">
        <f t="shared" si="158"/>
        <v>-</v>
      </c>
      <c r="T2033" s="172" t="str">
        <f t="shared" si="159"/>
        <v>High Valued</v>
      </c>
    </row>
    <row r="2034" spans="1:20">
      <c r="A2034" s="35">
        <v>44181.716817129629</v>
      </c>
      <c r="B2034" s="36" t="s">
        <v>1280</v>
      </c>
      <c r="C2034" s="37" t="s">
        <v>911</v>
      </c>
      <c r="D2034" s="37" t="s">
        <v>60</v>
      </c>
      <c r="E2034" s="37" t="s">
        <v>73</v>
      </c>
      <c r="F2034" s="37" t="s">
        <v>52</v>
      </c>
      <c r="G2034" s="37" t="s">
        <v>56</v>
      </c>
      <c r="H2034" s="37" t="s">
        <v>175</v>
      </c>
      <c r="I2034" s="38">
        <v>2</v>
      </c>
      <c r="J2034" s="38">
        <v>3500</v>
      </c>
      <c r="K2034" s="37" t="s">
        <v>45</v>
      </c>
      <c r="L2034" s="36" t="s">
        <v>1378</v>
      </c>
      <c r="M2034" s="35"/>
      <c r="N2034" s="37" t="s">
        <v>295</v>
      </c>
      <c r="O2034" s="37" t="s">
        <v>147</v>
      </c>
      <c r="P2034" s="145" t="str">
        <f t="shared" si="156"/>
        <v>00:00:00</v>
      </c>
      <c r="Q2034" s="34">
        <f t="shared" si="155"/>
        <v>7000</v>
      </c>
      <c r="R2034" s="145">
        <f t="shared" si="157"/>
        <v>0.71681712962962962</v>
      </c>
      <c r="S2034" s="145" t="str">
        <f t="shared" si="158"/>
        <v>-</v>
      </c>
      <c r="T2034" s="172" t="str">
        <f t="shared" si="159"/>
        <v>Lower Valued</v>
      </c>
    </row>
    <row r="2035" spans="1:20">
      <c r="A2035" s="35">
        <v>44181.716817129629</v>
      </c>
      <c r="B2035" s="36" t="s">
        <v>1280</v>
      </c>
      <c r="C2035" s="37" t="s">
        <v>911</v>
      </c>
      <c r="D2035" s="37" t="s">
        <v>193</v>
      </c>
      <c r="E2035" s="37" t="s">
        <v>194</v>
      </c>
      <c r="F2035" s="37" t="s">
        <v>52</v>
      </c>
      <c r="G2035" s="37" t="s">
        <v>53</v>
      </c>
      <c r="H2035" s="37" t="s">
        <v>305</v>
      </c>
      <c r="I2035" s="38">
        <v>4</v>
      </c>
      <c r="J2035" s="38">
        <v>2350</v>
      </c>
      <c r="K2035" s="37" t="s">
        <v>45</v>
      </c>
      <c r="L2035" s="36" t="s">
        <v>1378</v>
      </c>
      <c r="M2035" s="35"/>
      <c r="N2035" s="37" t="s">
        <v>295</v>
      </c>
      <c r="O2035" s="37" t="s">
        <v>147</v>
      </c>
      <c r="P2035" s="145" t="str">
        <f t="shared" si="156"/>
        <v>00:00:00</v>
      </c>
      <c r="Q2035" s="34">
        <f t="shared" si="155"/>
        <v>9400</v>
      </c>
      <c r="R2035" s="145">
        <f t="shared" si="157"/>
        <v>0.71681712962962962</v>
      </c>
      <c r="S2035" s="145" t="str">
        <f t="shared" si="158"/>
        <v>-</v>
      </c>
      <c r="T2035" s="172" t="str">
        <f t="shared" si="159"/>
        <v>Lower Valued</v>
      </c>
    </row>
    <row r="2036" spans="1:20">
      <c r="A2036" s="35">
        <v>44166.707708333335</v>
      </c>
      <c r="B2036" s="36" t="s">
        <v>614</v>
      </c>
      <c r="C2036" s="37" t="s">
        <v>615</v>
      </c>
      <c r="D2036" s="37" t="s">
        <v>55</v>
      </c>
      <c r="E2036" s="37" t="s">
        <v>249</v>
      </c>
      <c r="F2036" s="37" t="s">
        <v>52</v>
      </c>
      <c r="G2036" s="37" t="s">
        <v>56</v>
      </c>
      <c r="H2036" s="37" t="s">
        <v>317</v>
      </c>
      <c r="I2036" s="38">
        <v>1</v>
      </c>
      <c r="J2036" s="38">
        <v>2300</v>
      </c>
      <c r="K2036" s="37" t="s">
        <v>45</v>
      </c>
      <c r="L2036" s="36" t="s">
        <v>1378</v>
      </c>
      <c r="M2036" s="35"/>
      <c r="N2036" s="37" t="s">
        <v>146</v>
      </c>
      <c r="O2036" s="37" t="s">
        <v>147</v>
      </c>
      <c r="P2036" s="145" t="str">
        <f t="shared" si="156"/>
        <v>00:00:00</v>
      </c>
      <c r="Q2036" s="34">
        <f t="shared" si="155"/>
        <v>2300</v>
      </c>
      <c r="R2036" s="145">
        <f t="shared" si="157"/>
        <v>0.70770833333333327</v>
      </c>
      <c r="S2036" s="145" t="str">
        <f t="shared" si="158"/>
        <v>-</v>
      </c>
      <c r="T2036" s="172" t="str">
        <f t="shared" si="159"/>
        <v>Lower Valued</v>
      </c>
    </row>
    <row r="2037" spans="1:20">
      <c r="A2037" s="35">
        <v>44169.732673611114</v>
      </c>
      <c r="B2037" s="36" t="s">
        <v>1289</v>
      </c>
      <c r="C2037" s="37" t="s">
        <v>1290</v>
      </c>
      <c r="D2037" s="37" t="s">
        <v>154</v>
      </c>
      <c r="E2037" s="37" t="s">
        <v>292</v>
      </c>
      <c r="F2037" s="37" t="s">
        <v>52</v>
      </c>
      <c r="G2037" s="37" t="s">
        <v>53</v>
      </c>
      <c r="H2037" s="37" t="s">
        <v>361</v>
      </c>
      <c r="I2037" s="38">
        <v>2</v>
      </c>
      <c r="J2037" s="38">
        <v>2250</v>
      </c>
      <c r="K2037" s="37" t="s">
        <v>45</v>
      </c>
      <c r="L2037" s="36" t="s">
        <v>1378</v>
      </c>
      <c r="M2037" s="35"/>
      <c r="N2037" s="37" t="s">
        <v>146</v>
      </c>
      <c r="O2037" s="37" t="s">
        <v>147</v>
      </c>
      <c r="P2037" s="145" t="str">
        <f t="shared" si="156"/>
        <v>00:00:00</v>
      </c>
      <c r="Q2037" s="34">
        <f t="shared" si="155"/>
        <v>4500</v>
      </c>
      <c r="R2037" s="145">
        <f t="shared" si="157"/>
        <v>0.73267361111111118</v>
      </c>
      <c r="S2037" s="145" t="str">
        <f t="shared" si="158"/>
        <v>-</v>
      </c>
      <c r="T2037" s="172" t="str">
        <f t="shared" si="159"/>
        <v>Lower Valued</v>
      </c>
    </row>
    <row r="2038" spans="1:20">
      <c r="A2038" s="35">
        <v>44169.732673611114</v>
      </c>
      <c r="B2038" s="36" t="s">
        <v>1289</v>
      </c>
      <c r="C2038" s="37" t="s">
        <v>1290</v>
      </c>
      <c r="D2038" s="37" t="s">
        <v>154</v>
      </c>
      <c r="E2038" s="37" t="s">
        <v>292</v>
      </c>
      <c r="F2038" s="37" t="s">
        <v>52</v>
      </c>
      <c r="G2038" s="37" t="s">
        <v>53</v>
      </c>
      <c r="H2038" s="37" t="s">
        <v>293</v>
      </c>
      <c r="I2038" s="38">
        <v>1</v>
      </c>
      <c r="J2038" s="38">
        <v>2450</v>
      </c>
      <c r="K2038" s="37" t="s">
        <v>45</v>
      </c>
      <c r="L2038" s="36" t="s">
        <v>1378</v>
      </c>
      <c r="M2038" s="35"/>
      <c r="N2038" s="37" t="s">
        <v>146</v>
      </c>
      <c r="O2038" s="37" t="s">
        <v>147</v>
      </c>
      <c r="P2038" s="145" t="str">
        <f t="shared" si="156"/>
        <v>00:00:00</v>
      </c>
      <c r="Q2038" s="34">
        <f t="shared" si="155"/>
        <v>2450</v>
      </c>
      <c r="R2038" s="145">
        <f t="shared" si="157"/>
        <v>0.73267361111111118</v>
      </c>
      <c r="S2038" s="145" t="str">
        <f t="shared" si="158"/>
        <v>-</v>
      </c>
      <c r="T2038" s="172" t="str">
        <f t="shared" si="159"/>
        <v>Lower Valued</v>
      </c>
    </row>
    <row r="2039" spans="1:20">
      <c r="A2039" s="35">
        <v>44169.732673611114</v>
      </c>
      <c r="B2039" s="36" t="s">
        <v>1289</v>
      </c>
      <c r="C2039" s="37" t="s">
        <v>1290</v>
      </c>
      <c r="D2039" s="37" t="s">
        <v>55</v>
      </c>
      <c r="E2039" s="37" t="s">
        <v>249</v>
      </c>
      <c r="F2039" s="37" t="s">
        <v>52</v>
      </c>
      <c r="G2039" s="37" t="s">
        <v>56</v>
      </c>
      <c r="H2039" s="37" t="s">
        <v>250</v>
      </c>
      <c r="I2039" s="38">
        <v>3</v>
      </c>
      <c r="J2039" s="38">
        <v>2200</v>
      </c>
      <c r="K2039" s="37" t="s">
        <v>45</v>
      </c>
      <c r="L2039" s="36" t="s">
        <v>1378</v>
      </c>
      <c r="M2039" s="35"/>
      <c r="N2039" s="37" t="s">
        <v>146</v>
      </c>
      <c r="O2039" s="37" t="s">
        <v>147</v>
      </c>
      <c r="P2039" s="145" t="str">
        <f t="shared" si="156"/>
        <v>00:00:00</v>
      </c>
      <c r="Q2039" s="34">
        <f t="shared" si="155"/>
        <v>6600</v>
      </c>
      <c r="R2039" s="145">
        <f t="shared" si="157"/>
        <v>0.73267361111111118</v>
      </c>
      <c r="S2039" s="145" t="str">
        <f t="shared" si="158"/>
        <v>-</v>
      </c>
      <c r="T2039" s="172" t="str">
        <f t="shared" si="159"/>
        <v>Lower Valued</v>
      </c>
    </row>
    <row r="2040" spans="1:20">
      <c r="A2040" s="35">
        <v>44169.732673611114</v>
      </c>
      <c r="B2040" s="36" t="s">
        <v>1289</v>
      </c>
      <c r="C2040" s="37" t="s">
        <v>1290</v>
      </c>
      <c r="D2040" s="37" t="s">
        <v>55</v>
      </c>
      <c r="E2040" s="37" t="s">
        <v>249</v>
      </c>
      <c r="F2040" s="37" t="s">
        <v>52</v>
      </c>
      <c r="G2040" s="37" t="s">
        <v>56</v>
      </c>
      <c r="H2040" s="37" t="s">
        <v>317</v>
      </c>
      <c r="I2040" s="38">
        <v>1</v>
      </c>
      <c r="J2040" s="38">
        <v>2300</v>
      </c>
      <c r="K2040" s="37" t="s">
        <v>45</v>
      </c>
      <c r="L2040" s="36" t="s">
        <v>1378</v>
      </c>
      <c r="M2040" s="35"/>
      <c r="N2040" s="37" t="s">
        <v>146</v>
      </c>
      <c r="O2040" s="37" t="s">
        <v>147</v>
      </c>
      <c r="P2040" s="145" t="str">
        <f t="shared" si="156"/>
        <v>00:00:00</v>
      </c>
      <c r="Q2040" s="34">
        <f t="shared" si="155"/>
        <v>2300</v>
      </c>
      <c r="R2040" s="145">
        <f t="shared" si="157"/>
        <v>0.73267361111111118</v>
      </c>
      <c r="S2040" s="145" t="str">
        <f t="shared" si="158"/>
        <v>-</v>
      </c>
      <c r="T2040" s="172" t="str">
        <f t="shared" si="159"/>
        <v>Lower Valued</v>
      </c>
    </row>
    <row r="2041" spans="1:20">
      <c r="A2041" s="35">
        <v>44169.732673611114</v>
      </c>
      <c r="B2041" s="36" t="s">
        <v>1289</v>
      </c>
      <c r="C2041" s="37" t="s">
        <v>1290</v>
      </c>
      <c r="D2041" s="37" t="s">
        <v>43</v>
      </c>
      <c r="E2041" s="37" t="s">
        <v>406</v>
      </c>
      <c r="F2041" s="37" t="s">
        <v>52</v>
      </c>
      <c r="G2041" s="37" t="s">
        <v>56</v>
      </c>
      <c r="H2041" s="37" t="s">
        <v>1291</v>
      </c>
      <c r="I2041" s="38">
        <v>1</v>
      </c>
      <c r="J2041" s="38">
        <v>3100</v>
      </c>
      <c r="K2041" s="37" t="s">
        <v>45</v>
      </c>
      <c r="L2041" s="36" t="s">
        <v>1378</v>
      </c>
      <c r="M2041" s="35"/>
      <c r="N2041" s="37" t="s">
        <v>146</v>
      </c>
      <c r="O2041" s="37" t="s">
        <v>147</v>
      </c>
      <c r="P2041" s="145" t="str">
        <f t="shared" si="156"/>
        <v>00:00:00</v>
      </c>
      <c r="Q2041" s="34">
        <f t="shared" si="155"/>
        <v>3100</v>
      </c>
      <c r="R2041" s="145">
        <f t="shared" si="157"/>
        <v>0.73267361111111118</v>
      </c>
      <c r="S2041" s="145" t="str">
        <f t="shared" si="158"/>
        <v>-</v>
      </c>
      <c r="T2041" s="172" t="str">
        <f t="shared" si="159"/>
        <v>Lower Valued</v>
      </c>
    </row>
    <row r="2042" spans="1:20">
      <c r="A2042" s="35">
        <v>44169.732673611114</v>
      </c>
      <c r="B2042" s="36" t="s">
        <v>1289</v>
      </c>
      <c r="C2042" s="37" t="s">
        <v>1290</v>
      </c>
      <c r="D2042" s="37" t="s">
        <v>60</v>
      </c>
      <c r="E2042" s="37" t="s">
        <v>73</v>
      </c>
      <c r="F2042" s="37" t="s">
        <v>52</v>
      </c>
      <c r="G2042" s="37" t="s">
        <v>56</v>
      </c>
      <c r="H2042" s="37" t="s">
        <v>175</v>
      </c>
      <c r="I2042" s="38">
        <v>1</v>
      </c>
      <c r="J2042" s="38">
        <v>3150</v>
      </c>
      <c r="K2042" s="37" t="s">
        <v>45</v>
      </c>
      <c r="L2042" s="36" t="s">
        <v>1378</v>
      </c>
      <c r="M2042" s="35"/>
      <c r="N2042" s="37" t="s">
        <v>146</v>
      </c>
      <c r="O2042" s="37" t="s">
        <v>147</v>
      </c>
      <c r="P2042" s="145" t="str">
        <f t="shared" si="156"/>
        <v>00:00:00</v>
      </c>
      <c r="Q2042" s="34">
        <f t="shared" si="155"/>
        <v>3150</v>
      </c>
      <c r="R2042" s="145">
        <f t="shared" si="157"/>
        <v>0.73267361111111118</v>
      </c>
      <c r="S2042" s="145" t="str">
        <f t="shared" si="158"/>
        <v>-</v>
      </c>
      <c r="T2042" s="172" t="str">
        <f t="shared" si="159"/>
        <v>Lower Valued</v>
      </c>
    </row>
    <row r="2043" spans="1:20">
      <c r="A2043" s="35">
        <v>44182.479988425926</v>
      </c>
      <c r="B2043" s="36" t="s">
        <v>1304</v>
      </c>
      <c r="C2043" s="37" t="s">
        <v>569</v>
      </c>
      <c r="D2043" s="37" t="s">
        <v>154</v>
      </c>
      <c r="E2043" s="37" t="s">
        <v>155</v>
      </c>
      <c r="F2043" s="37" t="s">
        <v>52</v>
      </c>
      <c r="G2043" s="37" t="s">
        <v>53</v>
      </c>
      <c r="H2043" s="37" t="s">
        <v>262</v>
      </c>
      <c r="I2043" s="38">
        <v>1</v>
      </c>
      <c r="J2043" s="38">
        <v>2200</v>
      </c>
      <c r="K2043" s="37" t="s">
        <v>45</v>
      </c>
      <c r="L2043" s="36" t="s">
        <v>1378</v>
      </c>
      <c r="M2043" s="35"/>
      <c r="N2043" s="37" t="s">
        <v>146</v>
      </c>
      <c r="O2043" s="37" t="s">
        <v>147</v>
      </c>
      <c r="P2043" s="145" t="str">
        <f t="shared" si="156"/>
        <v>00:00:00</v>
      </c>
      <c r="Q2043" s="34">
        <f t="shared" si="155"/>
        <v>2200</v>
      </c>
      <c r="R2043" s="145">
        <f t="shared" si="157"/>
        <v>0.47998842592592594</v>
      </c>
      <c r="S2043" s="145" t="str">
        <f t="shared" si="158"/>
        <v>-</v>
      </c>
      <c r="T2043" s="172" t="str">
        <f t="shared" si="159"/>
        <v>Lower Valued</v>
      </c>
    </row>
    <row r="2044" spans="1:20">
      <c r="A2044" s="35">
        <v>44182.479988425926</v>
      </c>
      <c r="B2044" s="36" t="s">
        <v>1304</v>
      </c>
      <c r="C2044" s="37" t="s">
        <v>569</v>
      </c>
      <c r="D2044" s="37" t="s">
        <v>154</v>
      </c>
      <c r="E2044" s="37" t="s">
        <v>292</v>
      </c>
      <c r="F2044" s="37" t="s">
        <v>52</v>
      </c>
      <c r="G2044" s="37" t="s">
        <v>53</v>
      </c>
      <c r="H2044" s="37" t="s">
        <v>293</v>
      </c>
      <c r="I2044" s="38">
        <v>1</v>
      </c>
      <c r="J2044" s="38">
        <v>2450</v>
      </c>
      <c r="K2044" s="37" t="s">
        <v>45</v>
      </c>
      <c r="L2044" s="36" t="s">
        <v>1378</v>
      </c>
      <c r="M2044" s="35"/>
      <c r="N2044" s="37" t="s">
        <v>146</v>
      </c>
      <c r="O2044" s="37" t="s">
        <v>147</v>
      </c>
      <c r="P2044" s="145" t="str">
        <f t="shared" si="156"/>
        <v>00:00:00</v>
      </c>
      <c r="Q2044" s="34">
        <f t="shared" si="155"/>
        <v>2450</v>
      </c>
      <c r="R2044" s="145">
        <f t="shared" si="157"/>
        <v>0.47998842592592594</v>
      </c>
      <c r="S2044" s="145" t="str">
        <f t="shared" si="158"/>
        <v>-</v>
      </c>
      <c r="T2044" s="172" t="str">
        <f t="shared" si="159"/>
        <v>Lower Valued</v>
      </c>
    </row>
    <row r="2045" spans="1:20">
      <c r="A2045" s="35">
        <v>44187.60460648148</v>
      </c>
      <c r="B2045" s="36" t="s">
        <v>1305</v>
      </c>
      <c r="C2045" s="37" t="s">
        <v>755</v>
      </c>
      <c r="D2045" s="37" t="s">
        <v>60</v>
      </c>
      <c r="E2045" s="37" t="s">
        <v>73</v>
      </c>
      <c r="F2045" s="37" t="s">
        <v>52</v>
      </c>
      <c r="G2045" s="37" t="s">
        <v>56</v>
      </c>
      <c r="H2045" s="37" t="s">
        <v>74</v>
      </c>
      <c r="I2045" s="38">
        <v>1</v>
      </c>
      <c r="J2045" s="38">
        <v>3550</v>
      </c>
      <c r="K2045" s="37" t="s">
        <v>45</v>
      </c>
      <c r="L2045" s="36" t="s">
        <v>1378</v>
      </c>
      <c r="M2045" s="35"/>
      <c r="N2045" s="37" t="s">
        <v>146</v>
      </c>
      <c r="O2045" s="37" t="s">
        <v>147</v>
      </c>
      <c r="P2045" s="145" t="str">
        <f t="shared" si="156"/>
        <v>00:00:00</v>
      </c>
      <c r="Q2045" s="34">
        <f t="shared" si="155"/>
        <v>3550</v>
      </c>
      <c r="R2045" s="145">
        <f t="shared" si="157"/>
        <v>0.60460648148148144</v>
      </c>
      <c r="S2045" s="145" t="str">
        <f t="shared" si="158"/>
        <v>-</v>
      </c>
      <c r="T2045" s="172" t="str">
        <f t="shared" si="159"/>
        <v>Lower Valued</v>
      </c>
    </row>
    <row r="2046" spans="1:20">
      <c r="A2046" s="35">
        <v>44187.60460648148</v>
      </c>
      <c r="B2046" s="36" t="s">
        <v>1305</v>
      </c>
      <c r="C2046" s="37" t="s">
        <v>755</v>
      </c>
      <c r="D2046" s="37" t="s">
        <v>193</v>
      </c>
      <c r="E2046" s="37" t="s">
        <v>194</v>
      </c>
      <c r="F2046" s="37" t="s">
        <v>52</v>
      </c>
      <c r="G2046" s="37" t="s">
        <v>53</v>
      </c>
      <c r="H2046" s="37" t="s">
        <v>197</v>
      </c>
      <c r="I2046" s="38">
        <v>1</v>
      </c>
      <c r="J2046" s="38">
        <v>2250</v>
      </c>
      <c r="K2046" s="37" t="s">
        <v>45</v>
      </c>
      <c r="L2046" s="36" t="s">
        <v>1378</v>
      </c>
      <c r="M2046" s="35"/>
      <c r="N2046" s="37" t="s">
        <v>146</v>
      </c>
      <c r="O2046" s="37" t="s">
        <v>147</v>
      </c>
      <c r="P2046" s="145" t="str">
        <f t="shared" si="156"/>
        <v>00:00:00</v>
      </c>
      <c r="Q2046" s="34">
        <f t="shared" si="155"/>
        <v>2250</v>
      </c>
      <c r="R2046" s="145">
        <f t="shared" si="157"/>
        <v>0.60460648148148144</v>
      </c>
      <c r="S2046" s="145" t="str">
        <f t="shared" si="158"/>
        <v>-</v>
      </c>
      <c r="T2046" s="172" t="str">
        <f t="shared" si="159"/>
        <v>Lower Valued</v>
      </c>
    </row>
    <row r="2047" spans="1:20">
      <c r="A2047" s="35">
        <v>44187.60460648148</v>
      </c>
      <c r="B2047" s="36" t="s">
        <v>1305</v>
      </c>
      <c r="C2047" s="37" t="s">
        <v>755</v>
      </c>
      <c r="D2047" s="37" t="s">
        <v>55</v>
      </c>
      <c r="E2047" s="37" t="s">
        <v>249</v>
      </c>
      <c r="F2047" s="37" t="s">
        <v>52</v>
      </c>
      <c r="G2047" s="37" t="s">
        <v>56</v>
      </c>
      <c r="H2047" s="37" t="s">
        <v>317</v>
      </c>
      <c r="I2047" s="38">
        <v>1</v>
      </c>
      <c r="J2047" s="38">
        <v>2300</v>
      </c>
      <c r="K2047" s="37" t="s">
        <v>45</v>
      </c>
      <c r="L2047" s="36" t="s">
        <v>1378</v>
      </c>
      <c r="M2047" s="35"/>
      <c r="N2047" s="37" t="s">
        <v>146</v>
      </c>
      <c r="O2047" s="37" t="s">
        <v>147</v>
      </c>
      <c r="P2047" s="145" t="str">
        <f t="shared" si="156"/>
        <v>00:00:00</v>
      </c>
      <c r="Q2047" s="34">
        <f t="shared" si="155"/>
        <v>2300</v>
      </c>
      <c r="R2047" s="145">
        <f t="shared" si="157"/>
        <v>0.60460648148148144</v>
      </c>
      <c r="S2047" s="145" t="str">
        <f t="shared" si="158"/>
        <v>-</v>
      </c>
      <c r="T2047" s="172" t="str">
        <f t="shared" si="159"/>
        <v>Lower Valued</v>
      </c>
    </row>
    <row r="2048" spans="1:20">
      <c r="L2048" s="36"/>
      <c r="Q2048" s="34">
        <f>SUM(Q2:Q2047)</f>
        <v>32655577</v>
      </c>
    </row>
    <row r="2049" spans="10:12">
      <c r="L2049" s="36"/>
    </row>
    <row r="2050" spans="10:12">
      <c r="J2050" s="41">
        <f>K2050/K2051</f>
        <v>0.87487781036168133</v>
      </c>
      <c r="K2050" s="34">
        <f>COUNTIF(K2:K2047,K2)</f>
        <v>1790</v>
      </c>
      <c r="L2050" s="36"/>
    </row>
    <row r="2051" spans="10:12">
      <c r="K2051" s="34">
        <f>COUNTA(K2:K2047)</f>
        <v>2046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001"/>
  <sheetViews>
    <sheetView showGridLines="0" workbookViewId="0">
      <selection activeCell="C13" sqref="C13"/>
    </sheetView>
  </sheetViews>
  <sheetFormatPr defaultColWidth="14.44140625" defaultRowHeight="15" customHeight="1"/>
  <cols>
    <col min="1" max="1" width="3.88671875" customWidth="1"/>
    <col min="2" max="2" width="3" customWidth="1"/>
    <col min="3" max="3" width="3.109375" customWidth="1"/>
    <col min="4" max="4" width="19.109375" customWidth="1"/>
    <col min="5" max="5" width="14.88671875" customWidth="1"/>
    <col min="6" max="22" width="4.109375" customWidth="1"/>
    <col min="23" max="24" width="5.109375" customWidth="1"/>
  </cols>
  <sheetData>
    <row r="1" spans="1:23" ht="54.75" customHeight="1">
      <c r="B1" s="25"/>
      <c r="C1" s="25"/>
      <c r="D1" s="25"/>
      <c r="F1" s="26"/>
      <c r="G1" s="25"/>
      <c r="H1" s="25"/>
      <c r="I1" s="25"/>
      <c r="J1" s="25"/>
      <c r="K1" s="25"/>
      <c r="L1" s="25"/>
      <c r="M1" s="25"/>
    </row>
    <row r="2" spans="1:23" ht="14.4">
      <c r="A2" s="5"/>
      <c r="B2" s="5"/>
      <c r="C2" s="5"/>
      <c r="D2" s="5"/>
      <c r="E2" s="5"/>
      <c r="F2" s="5"/>
      <c r="G2" s="5"/>
      <c r="H2" s="5"/>
      <c r="I2" s="5"/>
      <c r="J2" s="5"/>
      <c r="K2" s="5"/>
      <c r="L2" s="5"/>
      <c r="M2" s="5"/>
      <c r="N2" s="5"/>
      <c r="O2" s="5"/>
      <c r="P2" s="5"/>
      <c r="Q2" s="5"/>
      <c r="R2" s="5"/>
      <c r="S2" s="5"/>
      <c r="T2" s="5"/>
      <c r="U2" s="5"/>
      <c r="V2" s="5"/>
      <c r="W2" s="5"/>
    </row>
    <row r="3" spans="1:23" ht="15" customHeight="1">
      <c r="B3" s="21"/>
      <c r="C3" s="85" t="s">
        <v>1342</v>
      </c>
      <c r="D3" s="78"/>
      <c r="E3" s="78"/>
      <c r="F3" s="78"/>
      <c r="G3" s="78"/>
      <c r="H3" s="78"/>
      <c r="I3" s="78"/>
      <c r="J3" s="78"/>
      <c r="K3" s="78"/>
      <c r="L3" s="78"/>
      <c r="M3" s="78"/>
      <c r="N3" s="78"/>
      <c r="O3" s="78"/>
      <c r="P3" s="78"/>
      <c r="Q3" s="78"/>
      <c r="R3" s="78"/>
      <c r="S3" s="78"/>
      <c r="T3" s="78"/>
      <c r="U3" s="78"/>
      <c r="V3" s="27"/>
      <c r="W3" s="27"/>
    </row>
    <row r="4" spans="1:23" ht="14.4">
      <c r="B4" s="21"/>
      <c r="C4" s="86"/>
      <c r="D4" s="78"/>
      <c r="E4" s="78"/>
      <c r="F4" s="78"/>
      <c r="G4" s="78"/>
      <c r="H4" s="78"/>
      <c r="I4" s="78"/>
      <c r="J4" s="78"/>
      <c r="K4" s="78"/>
      <c r="L4" s="78"/>
      <c r="M4" s="78"/>
      <c r="N4" s="78"/>
      <c r="O4" s="78"/>
      <c r="P4" s="78"/>
      <c r="Q4" s="78"/>
      <c r="R4" s="27"/>
      <c r="S4" s="27"/>
      <c r="T4" s="27"/>
      <c r="U4" s="27"/>
      <c r="V4" s="27"/>
      <c r="W4" s="27"/>
    </row>
    <row r="5" spans="1:23" ht="14.4">
      <c r="B5" s="21"/>
      <c r="C5" s="21" t="s">
        <v>121</v>
      </c>
      <c r="D5" s="21" t="s">
        <v>1317</v>
      </c>
      <c r="E5" s="21"/>
      <c r="F5" s="21"/>
      <c r="G5" s="21"/>
      <c r="H5" s="21"/>
      <c r="I5" s="21"/>
      <c r="J5" s="21"/>
      <c r="K5" s="21"/>
      <c r="L5" s="21"/>
      <c r="M5" s="21"/>
      <c r="N5" s="21"/>
      <c r="O5" s="21"/>
      <c r="P5" s="21"/>
      <c r="Q5" s="21"/>
      <c r="R5" s="27"/>
      <c r="S5" s="27"/>
      <c r="T5" s="27"/>
      <c r="U5" s="27"/>
      <c r="V5" s="27"/>
      <c r="W5" s="27"/>
    </row>
    <row r="6" spans="1:23" ht="14.4">
      <c r="B6" s="21"/>
      <c r="C6" s="21" t="s">
        <v>122</v>
      </c>
      <c r="D6" s="21" t="s">
        <v>1318</v>
      </c>
      <c r="E6" s="21"/>
      <c r="F6" s="21"/>
      <c r="G6" s="21"/>
      <c r="H6" s="21"/>
      <c r="I6" s="21"/>
      <c r="J6" s="21"/>
      <c r="K6" s="21"/>
      <c r="L6" s="21"/>
      <c r="M6" s="21"/>
      <c r="N6" s="21"/>
      <c r="O6" s="21"/>
      <c r="P6" s="21"/>
      <c r="Q6" s="21"/>
      <c r="R6" s="27"/>
      <c r="S6" s="27"/>
      <c r="T6" s="27"/>
      <c r="U6" s="27"/>
      <c r="V6" s="27"/>
      <c r="W6" s="27"/>
    </row>
    <row r="7" spans="1:23" ht="14.4">
      <c r="B7" s="21"/>
      <c r="C7" s="21" t="s">
        <v>123</v>
      </c>
      <c r="D7" s="21" t="s">
        <v>1336</v>
      </c>
      <c r="E7" s="21"/>
      <c r="F7" s="21"/>
      <c r="G7" s="21"/>
      <c r="H7" s="21"/>
      <c r="I7" s="21"/>
      <c r="J7" s="21"/>
      <c r="K7" s="21"/>
      <c r="L7" s="21"/>
      <c r="M7" s="21"/>
      <c r="N7" s="21"/>
      <c r="O7" s="21"/>
      <c r="P7" s="21"/>
      <c r="Q7" s="21"/>
      <c r="R7" s="27"/>
      <c r="S7" s="27"/>
      <c r="T7" s="27"/>
      <c r="U7" s="27"/>
      <c r="V7" s="27"/>
      <c r="W7" s="27"/>
    </row>
    <row r="8" spans="1:23" ht="14.4">
      <c r="B8" s="21"/>
      <c r="C8" s="21" t="s">
        <v>124</v>
      </c>
      <c r="D8" s="21" t="s">
        <v>1319</v>
      </c>
      <c r="E8" s="21"/>
      <c r="F8" s="21"/>
      <c r="G8" s="21"/>
      <c r="H8" s="21"/>
      <c r="I8" s="21"/>
      <c r="J8" s="21"/>
      <c r="K8" s="21"/>
      <c r="L8" s="21"/>
      <c r="M8" s="21"/>
      <c r="N8" s="21"/>
      <c r="O8" s="21"/>
      <c r="P8" s="21"/>
      <c r="Q8" s="21"/>
      <c r="R8" s="27"/>
      <c r="S8" s="27"/>
      <c r="T8" s="27"/>
      <c r="U8" s="27"/>
      <c r="V8" s="27"/>
      <c r="W8" s="27"/>
    </row>
    <row r="9" spans="1:23" ht="14.4">
      <c r="B9" s="21"/>
      <c r="C9" s="21" t="s">
        <v>126</v>
      </c>
      <c r="D9" s="21" t="s">
        <v>125</v>
      </c>
      <c r="E9" s="21"/>
      <c r="F9" s="21"/>
      <c r="G9" s="21"/>
      <c r="H9" s="21"/>
      <c r="I9" s="21"/>
      <c r="J9" s="21"/>
      <c r="K9" s="21"/>
      <c r="L9" s="21"/>
      <c r="M9" s="21"/>
      <c r="N9" s="21"/>
      <c r="O9" s="21"/>
      <c r="P9" s="21"/>
      <c r="Q9" s="21"/>
      <c r="R9" s="27"/>
      <c r="S9" s="27"/>
      <c r="T9" s="27"/>
      <c r="U9" s="27"/>
      <c r="V9" s="27"/>
      <c r="W9" s="27"/>
    </row>
    <row r="10" spans="1:23" ht="14.4">
      <c r="B10" s="21"/>
      <c r="C10" s="21" t="s">
        <v>127</v>
      </c>
      <c r="D10" s="21" t="s">
        <v>1330</v>
      </c>
      <c r="E10" s="21"/>
      <c r="F10" s="21"/>
      <c r="G10" s="21"/>
      <c r="H10" s="21"/>
      <c r="I10" s="21"/>
      <c r="J10" s="21"/>
      <c r="K10" s="21"/>
      <c r="L10" s="21"/>
      <c r="M10" s="21"/>
      <c r="N10" s="21"/>
      <c r="O10" s="21"/>
      <c r="P10" s="21"/>
      <c r="Q10" s="21"/>
      <c r="R10" s="27"/>
      <c r="S10" s="27"/>
      <c r="T10" s="27"/>
      <c r="U10" s="27"/>
      <c r="V10" s="27"/>
      <c r="W10" s="27"/>
    </row>
    <row r="11" spans="1:23" ht="14.4">
      <c r="B11" s="21"/>
      <c r="C11" s="21" t="s">
        <v>128</v>
      </c>
      <c r="D11" s="28" t="s">
        <v>1315</v>
      </c>
      <c r="E11" s="21"/>
      <c r="F11" s="21"/>
      <c r="G11" s="21"/>
      <c r="H11" s="21"/>
      <c r="I11" s="21"/>
      <c r="J11" s="21"/>
      <c r="K11" s="21"/>
      <c r="L11" s="21"/>
      <c r="M11" s="21"/>
      <c r="N11" s="21"/>
      <c r="O11" s="21"/>
      <c r="P11" s="21"/>
      <c r="Q11" s="21"/>
      <c r="R11" s="27"/>
      <c r="S11" s="27"/>
      <c r="T11" s="27"/>
      <c r="U11" s="27"/>
      <c r="V11" s="27"/>
      <c r="W11" s="27"/>
    </row>
    <row r="12" spans="1:23" ht="14.4">
      <c r="B12" s="21"/>
      <c r="C12" s="21" t="s">
        <v>129</v>
      </c>
      <c r="D12" s="21" t="s">
        <v>1316</v>
      </c>
      <c r="E12" s="21"/>
      <c r="F12" s="21"/>
      <c r="G12" s="21"/>
      <c r="H12" s="21"/>
      <c r="I12" s="21"/>
      <c r="J12" s="21"/>
      <c r="K12" s="21"/>
      <c r="L12" s="21"/>
      <c r="M12" s="21"/>
      <c r="N12" s="21"/>
      <c r="O12" s="21"/>
      <c r="P12" s="21"/>
      <c r="Q12" s="21"/>
      <c r="R12" s="27"/>
      <c r="S12" s="27"/>
      <c r="T12" s="27"/>
      <c r="U12" s="27"/>
      <c r="V12" s="27"/>
      <c r="W12" s="27"/>
    </row>
    <row r="13" spans="1:23" ht="14.4">
      <c r="B13" s="21"/>
      <c r="C13" s="21" t="s">
        <v>131</v>
      </c>
      <c r="D13" s="21" t="s">
        <v>1337</v>
      </c>
      <c r="E13" s="29"/>
      <c r="F13" s="29"/>
      <c r="G13" s="29"/>
      <c r="H13" s="29"/>
      <c r="I13" s="29"/>
      <c r="J13" s="29"/>
      <c r="K13" s="29"/>
      <c r="L13" s="29"/>
      <c r="M13" s="29"/>
      <c r="N13" s="29"/>
      <c r="O13" s="29"/>
      <c r="P13" s="29"/>
      <c r="Q13" s="29"/>
      <c r="R13" s="30"/>
      <c r="S13" s="30"/>
      <c r="T13" s="30"/>
      <c r="U13" s="30"/>
      <c r="V13" s="30"/>
      <c r="W13" s="30"/>
    </row>
    <row r="14" spans="1:23" ht="14.4">
      <c r="B14" s="21"/>
      <c r="C14" s="29"/>
      <c r="D14" s="29"/>
      <c r="E14" s="29"/>
      <c r="F14" s="29"/>
      <c r="G14" s="29"/>
      <c r="H14" s="29"/>
      <c r="I14" s="29"/>
      <c r="J14" s="29"/>
      <c r="K14" s="29"/>
      <c r="L14" s="29"/>
      <c r="M14" s="29"/>
      <c r="N14" s="29"/>
      <c r="O14" s="29"/>
      <c r="P14" s="29"/>
      <c r="Q14" s="29"/>
      <c r="R14" s="30"/>
      <c r="S14" s="30"/>
      <c r="T14" s="30"/>
      <c r="U14" s="30"/>
      <c r="V14" s="30"/>
      <c r="W14" s="30"/>
    </row>
    <row r="15" spans="1:23" ht="14.4">
      <c r="B15" s="21"/>
      <c r="C15" s="21"/>
      <c r="D15" s="29"/>
      <c r="E15" s="29"/>
      <c r="F15" s="29"/>
      <c r="G15" s="29"/>
      <c r="H15" s="29"/>
      <c r="I15" s="29"/>
      <c r="J15" s="29"/>
      <c r="K15" s="29"/>
      <c r="L15" s="29"/>
      <c r="M15" s="29"/>
      <c r="N15" s="29"/>
      <c r="O15" s="29"/>
      <c r="P15" s="29"/>
      <c r="Q15" s="29"/>
      <c r="R15" s="30"/>
      <c r="S15" s="30"/>
      <c r="T15" s="30"/>
      <c r="U15" s="30"/>
      <c r="V15" s="30"/>
      <c r="W15" s="30"/>
    </row>
    <row r="16" spans="1:23" ht="14.4">
      <c r="B16" s="21"/>
      <c r="C16" s="21"/>
      <c r="D16" s="29"/>
      <c r="E16" s="29"/>
      <c r="F16" s="29"/>
      <c r="G16" s="29"/>
      <c r="H16" s="29"/>
      <c r="I16" s="29"/>
      <c r="J16" s="29"/>
      <c r="K16" s="29"/>
      <c r="L16" s="29"/>
      <c r="M16" s="29"/>
      <c r="N16" s="29"/>
      <c r="O16" s="29"/>
      <c r="P16" s="29"/>
      <c r="Q16" s="29"/>
      <c r="R16" s="30"/>
      <c r="S16" s="30"/>
      <c r="T16" s="30"/>
      <c r="U16" s="30"/>
      <c r="V16" s="30"/>
      <c r="W16" s="30"/>
    </row>
    <row r="17" spans="2:24" ht="14.4">
      <c r="B17" s="21"/>
      <c r="C17" s="21"/>
      <c r="D17" s="29"/>
      <c r="E17" s="29"/>
      <c r="F17" s="29"/>
      <c r="G17" s="29"/>
      <c r="H17" s="29"/>
      <c r="I17" s="29"/>
      <c r="J17" s="29"/>
      <c r="K17" s="29"/>
      <c r="L17" s="29"/>
      <c r="M17" s="29"/>
      <c r="N17" s="29"/>
      <c r="O17" s="29"/>
      <c r="P17" s="29"/>
      <c r="Q17" s="29"/>
      <c r="R17" s="30"/>
      <c r="S17" s="30"/>
      <c r="T17" s="30"/>
      <c r="U17" s="30"/>
      <c r="V17" s="30"/>
      <c r="W17" s="30"/>
    </row>
    <row r="18" spans="2:24" ht="14.4">
      <c r="B18" s="27"/>
      <c r="C18" s="27"/>
      <c r="D18" s="30"/>
      <c r="E18" s="30"/>
      <c r="F18" s="30"/>
      <c r="G18" s="30"/>
      <c r="H18" s="30"/>
      <c r="I18" s="30"/>
      <c r="J18" s="30"/>
      <c r="K18" s="30"/>
      <c r="L18" s="30"/>
      <c r="M18" s="30"/>
      <c r="N18" s="30"/>
      <c r="O18" s="30"/>
      <c r="P18" s="30"/>
      <c r="Q18" s="30"/>
      <c r="R18" s="30"/>
      <c r="S18" s="30"/>
      <c r="T18" s="30"/>
      <c r="U18" s="30"/>
      <c r="V18" s="30"/>
      <c r="W18" s="30"/>
    </row>
    <row r="19" spans="2:24" ht="14.4">
      <c r="B19" s="27"/>
      <c r="C19" s="27"/>
      <c r="D19" s="30"/>
      <c r="E19" s="30"/>
      <c r="F19" s="30"/>
      <c r="G19" s="30"/>
      <c r="H19" s="30"/>
      <c r="I19" s="30"/>
      <c r="J19" s="30"/>
      <c r="K19" s="30"/>
      <c r="L19" s="30"/>
      <c r="M19" s="30"/>
      <c r="N19" s="30"/>
      <c r="O19" s="30"/>
      <c r="P19" s="30"/>
      <c r="Q19" s="30"/>
      <c r="R19" s="30"/>
      <c r="S19" s="30"/>
      <c r="T19" s="30"/>
      <c r="U19" s="30"/>
      <c r="V19" s="30"/>
      <c r="W19" s="30"/>
    </row>
    <row r="20" spans="2:24" ht="14.4">
      <c r="B20" s="27"/>
      <c r="C20" s="27"/>
      <c r="D20" s="30"/>
      <c r="E20" s="30"/>
      <c r="F20" s="30"/>
      <c r="G20" s="30"/>
      <c r="H20" s="30"/>
      <c r="I20" s="30"/>
      <c r="J20" s="30"/>
      <c r="K20" s="30"/>
      <c r="L20" s="30"/>
      <c r="M20" s="30"/>
      <c r="N20" s="30"/>
      <c r="O20" s="30"/>
      <c r="P20" s="30"/>
      <c r="Q20" s="30"/>
      <c r="R20" s="30"/>
      <c r="S20" s="30"/>
      <c r="T20" s="30"/>
      <c r="U20" s="30"/>
      <c r="V20" s="30"/>
      <c r="W20" s="30"/>
    </row>
    <row r="21" spans="2:24" ht="14.4"/>
    <row r="22" spans="2:24" ht="15.75" customHeight="1"/>
    <row r="23" spans="2:24" ht="15.75" customHeight="1"/>
    <row r="24" spans="2:24" ht="15.75" customHeight="1"/>
    <row r="25" spans="2:24" ht="15.75" customHeight="1"/>
    <row r="26" spans="2:24" ht="15.75" customHeight="1"/>
    <row r="27" spans="2:24" ht="15.75" customHeight="1">
      <c r="E27" s="31"/>
      <c r="F27" s="31"/>
      <c r="G27" s="31"/>
      <c r="H27" s="31"/>
      <c r="I27" s="31"/>
      <c r="J27" s="31"/>
      <c r="K27" s="31"/>
      <c r="L27" s="31"/>
      <c r="M27" s="31"/>
      <c r="N27" s="31"/>
      <c r="O27" s="31"/>
      <c r="P27" s="31"/>
      <c r="Q27" s="31"/>
      <c r="R27" s="31"/>
      <c r="S27" s="31"/>
      <c r="T27" s="31"/>
      <c r="U27" s="31"/>
      <c r="V27" s="31"/>
      <c r="W27" s="31"/>
      <c r="X27" s="31"/>
    </row>
    <row r="28" spans="2:24" ht="15.75" customHeight="1">
      <c r="E28" s="31"/>
      <c r="F28" s="31"/>
      <c r="G28" s="31"/>
      <c r="H28" s="31"/>
      <c r="I28" s="31"/>
      <c r="J28" s="31"/>
      <c r="K28" s="31"/>
      <c r="L28" s="31"/>
      <c r="M28" s="31"/>
      <c r="N28" s="31"/>
      <c r="O28" s="31"/>
      <c r="P28" s="31"/>
      <c r="Q28" s="31"/>
      <c r="R28" s="31"/>
      <c r="S28" s="31"/>
      <c r="T28" s="31"/>
      <c r="U28" s="31"/>
      <c r="V28" s="31"/>
      <c r="W28" s="31"/>
      <c r="X28" s="31"/>
    </row>
    <row r="29" spans="2:24" ht="15.75" customHeight="1">
      <c r="E29" s="31"/>
      <c r="F29" s="31"/>
      <c r="G29" s="31"/>
      <c r="H29" s="31"/>
      <c r="I29" s="31"/>
      <c r="J29" s="31"/>
      <c r="K29" s="31"/>
      <c r="L29" s="31"/>
      <c r="M29" s="31"/>
      <c r="N29" s="31"/>
      <c r="O29" s="31"/>
      <c r="P29" s="31"/>
      <c r="Q29" s="31"/>
      <c r="R29" s="31"/>
      <c r="S29" s="31"/>
      <c r="T29" s="31"/>
      <c r="U29" s="31"/>
      <c r="V29" s="31"/>
      <c r="W29" s="31"/>
      <c r="X29" s="31"/>
    </row>
    <row r="30" spans="2:24" ht="15.75" customHeight="1">
      <c r="E30" s="31"/>
      <c r="F30" s="31"/>
      <c r="G30" s="31"/>
      <c r="H30" s="31"/>
      <c r="I30" s="31"/>
      <c r="J30" s="31"/>
      <c r="K30" s="31"/>
      <c r="L30" s="31"/>
      <c r="M30" s="31"/>
      <c r="N30" s="31"/>
      <c r="O30" s="31"/>
      <c r="P30" s="31"/>
      <c r="Q30" s="31"/>
      <c r="R30" s="31"/>
      <c r="S30" s="31"/>
      <c r="T30" s="31"/>
      <c r="U30" s="31"/>
      <c r="V30" s="31"/>
      <c r="W30" s="31"/>
      <c r="X30" s="31"/>
    </row>
    <row r="31" spans="2:24" ht="15.75" customHeight="1">
      <c r="E31" s="31"/>
      <c r="F31" s="31"/>
      <c r="G31" s="31"/>
      <c r="H31" s="31"/>
      <c r="I31" s="31"/>
      <c r="J31" s="31"/>
      <c r="K31" s="31"/>
      <c r="L31" s="31"/>
      <c r="M31" s="31"/>
      <c r="N31" s="31"/>
      <c r="O31" s="31"/>
      <c r="P31" s="31"/>
      <c r="Q31" s="31"/>
      <c r="R31" s="31"/>
      <c r="S31" s="31"/>
      <c r="T31" s="31"/>
      <c r="U31" s="31"/>
      <c r="V31" s="31"/>
      <c r="W31" s="31"/>
      <c r="X31" s="31"/>
    </row>
    <row r="32" spans="2:24" ht="15.75" customHeight="1">
      <c r="E32" s="31"/>
      <c r="F32" s="31"/>
      <c r="G32" s="31"/>
      <c r="H32" s="31"/>
      <c r="I32" s="31"/>
      <c r="J32" s="31"/>
      <c r="K32" s="31"/>
      <c r="L32" s="31"/>
      <c r="M32" s="31"/>
      <c r="N32" s="31"/>
      <c r="O32" s="31"/>
      <c r="P32" s="31"/>
      <c r="Q32" s="31"/>
      <c r="R32" s="31"/>
      <c r="S32" s="31"/>
      <c r="T32" s="31"/>
      <c r="U32" s="31"/>
      <c r="V32" s="31"/>
      <c r="W32" s="31"/>
      <c r="X32" s="31"/>
    </row>
    <row r="33" spans="5:24" ht="15.75" customHeight="1">
      <c r="E33" s="31"/>
      <c r="F33" s="31"/>
      <c r="G33" s="31"/>
      <c r="H33" s="31"/>
      <c r="I33" s="31"/>
      <c r="J33" s="31"/>
      <c r="K33" s="31"/>
      <c r="L33" s="31"/>
      <c r="M33" s="31"/>
      <c r="N33" s="31"/>
      <c r="O33" s="31"/>
      <c r="P33" s="31"/>
      <c r="Q33" s="31"/>
      <c r="R33" s="31"/>
      <c r="S33" s="31"/>
      <c r="T33" s="31"/>
      <c r="U33" s="31"/>
      <c r="V33" s="31"/>
      <c r="W33" s="31"/>
      <c r="X33" s="31"/>
    </row>
    <row r="34" spans="5:24" ht="15.75" customHeight="1"/>
    <row r="35" spans="5:24" ht="15.75" customHeight="1"/>
    <row r="36" spans="5:24" ht="15.75" customHeight="1"/>
    <row r="37" spans="5:24" ht="15.75" customHeight="1"/>
    <row r="38" spans="5:24" ht="15.75" customHeight="1"/>
    <row r="39" spans="5:24" ht="15.75" customHeight="1"/>
    <row r="40" spans="5:24" ht="15.75" customHeight="1"/>
    <row r="41" spans="5:24" ht="15.75" customHeight="1"/>
    <row r="42" spans="5:24" ht="15.75" customHeight="1"/>
    <row r="43" spans="5:24" ht="15.75" customHeight="1"/>
    <row r="44" spans="5:24" ht="15.75" customHeight="1"/>
    <row r="45" spans="5:24" ht="15.75" customHeight="1"/>
    <row r="46" spans="5:24" ht="15.75" customHeight="1"/>
    <row r="47" spans="5:24" ht="15.75" customHeight="1"/>
    <row r="48" spans="5:2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
    <mergeCell ref="C3:U3"/>
    <mergeCell ref="C4:Q4"/>
  </mergeCells>
  <conditionalFormatting sqref="E27:Z33">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E034-B924-4B7B-9894-33DEE2384A25}">
  <dimension ref="A1:FG246"/>
  <sheetViews>
    <sheetView showGridLines="0" topLeftCell="A3" workbookViewId="0">
      <selection activeCell="F3" sqref="F3"/>
    </sheetView>
  </sheetViews>
  <sheetFormatPr defaultRowHeight="13.2"/>
  <cols>
    <col min="1" max="1" width="15.88671875" style="42" customWidth="1"/>
    <col min="2" max="2" width="27.5546875" style="42" customWidth="1"/>
    <col min="3" max="3" width="8.5546875" style="42" customWidth="1"/>
    <col min="4" max="4" width="1.6640625" style="42" customWidth="1"/>
    <col min="5" max="5" width="2.33203125" style="42" customWidth="1"/>
    <col min="6" max="6" width="29.33203125" style="42" bestFit="1" customWidth="1"/>
    <col min="7" max="7" width="15.5546875" style="42" customWidth="1"/>
    <col min="8" max="16384" width="8.88671875" style="42"/>
  </cols>
  <sheetData>
    <row r="1" spans="2:163" ht="13.2" customHeight="1">
      <c r="D1" s="71"/>
      <c r="F1" s="87" t="s">
        <v>1337</v>
      </c>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c r="BS1" s="87"/>
      <c r="BT1" s="87"/>
      <c r="BU1" s="87"/>
      <c r="BV1" s="87"/>
      <c r="BW1" s="87"/>
      <c r="BX1" s="87"/>
      <c r="BY1" s="87"/>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7"/>
      <c r="DE1" s="87"/>
      <c r="DF1" s="87"/>
      <c r="DG1" s="87"/>
      <c r="DH1" s="87"/>
      <c r="DI1" s="87"/>
      <c r="DJ1" s="87"/>
      <c r="DK1" s="87"/>
      <c r="DL1" s="87"/>
      <c r="DM1" s="87"/>
      <c r="DN1" s="87"/>
      <c r="DO1" s="87"/>
      <c r="DP1" s="87"/>
      <c r="DQ1" s="87"/>
      <c r="DR1" s="87"/>
      <c r="DS1" s="87"/>
      <c r="DT1" s="87"/>
      <c r="DU1" s="87"/>
      <c r="DV1" s="87"/>
      <c r="DW1" s="87"/>
      <c r="DX1" s="87"/>
      <c r="DY1" s="87"/>
      <c r="DZ1" s="87"/>
      <c r="EA1" s="87"/>
      <c r="EB1" s="87"/>
      <c r="EC1" s="87"/>
      <c r="ED1" s="87"/>
      <c r="EE1" s="87"/>
      <c r="EF1" s="87"/>
      <c r="EG1" s="87"/>
      <c r="EH1" s="87"/>
      <c r="EI1" s="87"/>
      <c r="EJ1" s="87"/>
      <c r="EK1" s="87"/>
      <c r="EL1" s="87"/>
      <c r="EM1" s="87"/>
      <c r="EN1" s="87"/>
      <c r="EO1" s="87"/>
      <c r="EP1" s="87"/>
      <c r="EQ1" s="87"/>
      <c r="ER1" s="87"/>
      <c r="ES1" s="87"/>
      <c r="ET1" s="87"/>
      <c r="EU1" s="87"/>
      <c r="EV1" s="87"/>
      <c r="EW1" s="87"/>
      <c r="EX1" s="87"/>
      <c r="EY1" s="87"/>
      <c r="EZ1" s="87"/>
      <c r="FA1" s="87"/>
      <c r="FB1" s="87"/>
      <c r="FC1" s="87"/>
      <c r="FD1" s="87"/>
      <c r="FE1" s="87"/>
      <c r="FF1" s="87"/>
      <c r="FG1" s="87"/>
    </row>
    <row r="2" spans="2:163" ht="13.8" customHeight="1" thickBot="1">
      <c r="F2" s="88"/>
      <c r="G2" s="88"/>
      <c r="H2" s="88"/>
      <c r="I2" s="88"/>
      <c r="J2" s="88"/>
      <c r="K2" s="88"/>
      <c r="L2" s="88"/>
      <c r="M2" s="88"/>
      <c r="N2" s="88"/>
      <c r="O2" s="88"/>
      <c r="P2" s="88"/>
      <c r="Q2" s="88"/>
      <c r="R2" s="88"/>
      <c r="S2" s="88"/>
      <c r="T2" s="88"/>
      <c r="U2" s="88"/>
      <c r="V2" s="88"/>
      <c r="W2" s="88"/>
      <c r="X2" s="88"/>
      <c r="Y2" s="88"/>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row>
    <row r="3" spans="2:163" ht="101.4" customHeight="1" thickBot="1">
      <c r="F3" s="63" t="s">
        <v>1337</v>
      </c>
      <c r="G3" s="64" t="str" cm="1">
        <f t="array" ref="G3:FG3">TRANSPOSE(_xlfn.UNIQUE('Orders - December 2020'!H2:H2047))</f>
        <v>Molfix Twin Midi(4-9 Kg) x 36 x 4</v>
      </c>
      <c r="H3" s="65" t="str">
        <v>Molfix Twin Mini(3-6 kg) by 40, pack of 4</v>
      </c>
      <c r="I3" s="65" t="str">
        <v>Molfix Twin Maxi(7-18 kg) by 32, pack of 4</v>
      </c>
      <c r="J3" s="65" t="str">
        <v>My Boy Eldorin Infant Formula 454g x 12</v>
      </c>
      <c r="K3" s="65" t="str">
        <v>NAN 1 Bullet 400g x 12</v>
      </c>
      <c r="L3" s="65" t="str">
        <v>Molfix Jumbo Maxi(7-18 kg) by 80</v>
      </c>
      <c r="M3" s="65" t="str">
        <v>Nan 3 Bullet 400g x 12</v>
      </c>
      <c r="N3" s="65" t="str">
        <v>Molfix Small Midi(4-9 kg) by 9, pack of 10</v>
      </c>
      <c r="O3" s="65" t="str">
        <v>Molfix Small Mini(3-6 kg) by 10, pack of 12</v>
      </c>
      <c r="P3" s="65" t="str">
        <v>Molfix Jumbo Midi(4-9 Kg) x 88 x 3</v>
      </c>
      <c r="Q3" s="65" t="str">
        <v>SMA Gold Follow on Mpwdr Can 12 x 400g x4</v>
      </c>
      <c r="R3" s="65" t="str">
        <v>Molfix Small Maxi(7-18 kg) by 8, pack of 10</v>
      </c>
      <c r="S3" s="65" t="str">
        <v>Molfix Jumbo Mini(3-6 Kg) x 96 x 3</v>
      </c>
      <c r="T3" s="65" t="str">
        <v>Cerelac Wheat 6 x 1kg</v>
      </c>
      <c r="U3" s="65" t="str">
        <v>Premier Luxurious Milk Family Bar Soap 175g x 32</v>
      </c>
      <c r="V3" s="65" t="str">
        <v>Premier Soap Rose 65G x 104</v>
      </c>
      <c r="W3" s="65" t="str">
        <v>Premier Luxurious Milk Family Bar Soap 55g x 104</v>
      </c>
      <c r="X3" s="65" t="str">
        <v>Always Ultra Single Blue 16 x 7</v>
      </c>
      <c r="Y3" s="65" t="str">
        <v>Premier Soap Lemon 55g x 104</v>
      </c>
      <c r="Z3" s="65" t="str">
        <v>Close-Up Naija Herbal 140g x 50</v>
      </c>
      <c r="AA3" s="65" t="str">
        <v>Premier Cool Deo Bar Soap 60g x 72</v>
      </c>
      <c r="AB3" s="65" t="str">
        <v>Always Ultra Duo - Pink 16 x 16</v>
      </c>
      <c r="AC3" s="65" t="str">
        <v>Oral - B Herbal Mint 130g x 36</v>
      </c>
      <c r="AD3" s="65" t="str">
        <v>Premier Aloe Vera Family Bar Soap 175g x 32</v>
      </c>
      <c r="AE3" s="65" t="str">
        <v>Premier Soap Rose 175G x 32</v>
      </c>
      <c r="AF3" s="65" t="str">
        <v>Eva Fresh Bar Soap 150g x 48</v>
      </c>
      <c r="AG3" s="65" t="str">
        <v>Always Ultra Duo - Blue 8 x 14</v>
      </c>
      <c r="AH3" s="65" t="str">
        <v>Lux Soft Caress 96 X 65g</v>
      </c>
      <c r="AI3" s="65" t="str">
        <v>Three Crowns Instant Filled Milk Powder Sachet 320g x 12</v>
      </c>
      <c r="AJ3" s="65" t="str">
        <v>Milo Activ-Go Sachet 400g x 10 + (20g x 10 Free)</v>
      </c>
      <c r="AK3" s="65" t="str">
        <v>Milo Sachet 20g x 240</v>
      </c>
      <c r="AL3" s="65" t="str">
        <v>Nestle Golden Morn 450g x 12</v>
      </c>
      <c r="AM3" s="65" t="str">
        <v>Cowbell Chocolate Sachet 20g x 26 x 10</v>
      </c>
      <c r="AN3" s="65" t="str">
        <v>Nibit Mini Snacks Chocolate Cookies 60g x 72</v>
      </c>
      <c r="AO3" s="65" t="str">
        <v>Peak Yoghurt 315ml Orange</v>
      </c>
      <c r="AP3" s="65" t="str">
        <v>Nasco Cornflakes Original Sachet 30g x 36</v>
      </c>
      <c r="AQ3" s="65" t="str">
        <v>Nibit Mini Snacks Milky Cookies 60g x 72</v>
      </c>
      <c r="AR3" s="65" t="str">
        <v>Peak Nig Tray 160g x 24</v>
      </c>
      <c r="AS3" s="65" t="str">
        <v>Milo Refill 200g x 24</v>
      </c>
      <c r="AT3" s="65" t="str">
        <v>Milo Activ-Go Sachet (800g + 100g Free) x 6</v>
      </c>
      <c r="AU3" s="65" t="str">
        <v>Cadbury Bournvita Sachet 20g x 200</v>
      </c>
      <c r="AV3" s="65" t="str">
        <v>Loya 320g Refill x 12</v>
      </c>
      <c r="AW3" s="65" t="str">
        <v>Dano Cool Cow Choco Sachet 18g x 250</v>
      </c>
      <c r="AX3" s="65" t="str">
        <v>Peak Evap Filled 160g x 24</v>
      </c>
      <c r="AY3" s="65" t="str">
        <v>Dano Cool Cow Sachet 12g x 260 + 30 Sachet Free</v>
      </c>
      <c r="AZ3" s="65" t="str">
        <v>Cowbell Coffee 20g Sachet x 200</v>
      </c>
      <c r="BA3" s="65" t="str">
        <v>Dano Cool Cow Refill 350g x 12</v>
      </c>
      <c r="BB3" s="65" t="str">
        <v>HOLLANDIA EVAP MILK 190G x 24</v>
      </c>
      <c r="BC3" s="65" t="str">
        <v>Cowbell Sachet 12g x 200</v>
      </c>
      <c r="BD3" s="65" t="str">
        <v>BAMA MAYONNAISE FL.OZ 909ML JARS X 12</v>
      </c>
      <c r="BE3" s="65" t="str">
        <v>Golden Morn 50g x100</v>
      </c>
      <c r="BF3" s="65" t="str">
        <v>Cadbury Bournvita Refill 500g x 12</v>
      </c>
      <c r="BG3" s="65" t="str">
        <v>Bama Mayonnaise (Pet) 8Oz x 12 (226 ML)</v>
      </c>
      <c r="BH3" s="65" t="str">
        <v>Milo 1kg x 6 Tin</v>
      </c>
      <c r="BI3" s="65" t="str">
        <v>Milo 12 x 500g Tin</v>
      </c>
      <c r="BJ3" s="65" t="str">
        <v>Nasco Shortcake 120g  x 36</v>
      </c>
      <c r="BK3" s="65" t="str">
        <v>HOLLANDIA EVAP MILK 50ML x 48</v>
      </c>
      <c r="BL3" s="65" t="str">
        <v>Dano Cool Cow Refill 800g x 12</v>
      </c>
      <c r="BM3" s="65" t="str">
        <v>DANO FULL CREAM 12 X 800G</v>
      </c>
      <c r="BN3" s="65" t="str">
        <v>Nescafé Breakfast 3 in 1 (36 x 8) 32g</v>
      </c>
      <c r="BO3" s="65" t="str">
        <v>Nasco Coco Pops 32g x 36</v>
      </c>
      <c r="BP3" s="65" t="str">
        <v>Nasco Original Cornflakes 350g x 10</v>
      </c>
      <c r="BQ3" s="65" t="str">
        <v>Checkers Custard Powder Vanilla Flavour 400g Refill</v>
      </c>
      <c r="BR3" s="65" t="str">
        <v>Dano Cool Cow Sachet 150g x 36</v>
      </c>
      <c r="BS3" s="65" t="str">
        <v>DANO FULL CREAM 12 X 350G</v>
      </c>
      <c r="BT3" s="65" t="str">
        <v>Mac Crunchy Chocolate Coated Wafer 20g x 80</v>
      </c>
      <c r="BU3" s="65" t="str">
        <v>Mac Max Vanilla Wafer 15g x 120</v>
      </c>
      <c r="BV3" s="65" t="str">
        <v>Peak Nig Tray 170g x 48</v>
      </c>
      <c r="BW3" s="65" t="str">
        <v>Hollandia Evap Slim 120g x 24</v>
      </c>
      <c r="BX3" s="65" t="str">
        <v>Nasco Original Cornflakes 500g x 8</v>
      </c>
      <c r="BY3" s="65" t="str">
        <v>Hollandia Evap Slim 190g x 24</v>
      </c>
      <c r="BZ3" s="65" t="str">
        <v>Nestle Golden Morn 900g</v>
      </c>
      <c r="CA3" s="65" t="str">
        <v>MistaChoco and Sistachoco Promo Pack 15g x 50</v>
      </c>
      <c r="CB3" s="65" t="str">
        <v>One Free Hanger of MistaChoco</v>
      </c>
      <c r="CC3" s="65" t="str">
        <v>Blue Band Spread For Bread 250g x 24</v>
      </c>
      <c r="CD3" s="65" t="str">
        <v>Dangote Granulated Sugar 250g</v>
      </c>
      <c r="CE3" s="65" t="str">
        <v>Infinity Cornflakes Sachet 30g x 36</v>
      </c>
      <c r="CF3" s="65" t="str">
        <v>Dangote Granulated Sugar 500g</v>
      </c>
      <c r="CG3" s="65" t="str">
        <v>Peak Milk Tin 400g x 12</v>
      </c>
      <c r="CH3" s="65" t="str">
        <v>THREE CROWN EVAP TRAY 24 X 170G</v>
      </c>
      <c r="CI3" s="65" t="str">
        <v>Peak 123 gum Sachets 360g x 12</v>
      </c>
      <c r="CJ3" s="65" t="str">
        <v>Peak Milk Powder Sachet 14g x 210</v>
      </c>
      <c r="CK3" s="65" t="str">
        <v>BLUE BAND SPREAD FOR BREAD 900g</v>
      </c>
      <c r="CL3" s="65" t="str">
        <v>Blue Band Spread For Bread 450g</v>
      </c>
      <c r="CM3" s="65" t="str">
        <v>Tasty Tom Sachet 65g x 50</v>
      </c>
      <c r="CN3" s="65" t="str">
        <v>Tasty Cubes Chicken Flavour 100g x 80</v>
      </c>
      <c r="CO3" s="65" t="str">
        <v>Golden Penny Spaghetti 500g x 20</v>
      </c>
      <c r="CP3" s="65" t="str">
        <v>Indomie Hungryman Onion 180g x 24</v>
      </c>
      <c r="CQ3" s="65" t="str">
        <v>Golden Penny Spaghettini 500g x 20</v>
      </c>
      <c r="CR3" s="65" t="str">
        <v>Golden Penny Semovita 2kg</v>
      </c>
      <c r="CS3" s="65" t="str">
        <v>Vitali Gold Hot Pepper Tomato Paste 70g</v>
      </c>
      <c r="CT3" s="65" t="str">
        <v>Sonia Tomato Tin 400g x 24</v>
      </c>
      <c r="CU3" s="65" t="str">
        <v>Golden Penny Semovita 1kg</v>
      </c>
      <c r="CV3" s="65" t="str">
        <v>Sonia Tomato Paste Mix Sachet 65g x 50</v>
      </c>
      <c r="CW3" s="65" t="str">
        <v>Tasty Cubes Chicken Flavour 400g x 20</v>
      </c>
      <c r="CX3" s="65" t="str">
        <v>Indomie Indomitable Chicken 70g x 40</v>
      </c>
      <c r="CY3" s="65" t="str">
        <v>Golden Penny Semovita 10kg</v>
      </c>
      <c r="CZ3" s="65" t="str">
        <v>Golden Penny Semovita 5kg</v>
      </c>
      <c r="DA3" s="65" t="str">
        <v>Maggi Signature Jollof 8g x 30 x 10</v>
      </c>
      <c r="DB3" s="65" t="str">
        <v>Maggi Chicken Flavour  24 x 60x 10g</v>
      </c>
      <c r="DC3" s="65" t="str">
        <v>GINO MAX Beef &amp; SPICE 40x25x5g NG</v>
      </c>
      <c r="DD3" s="65" t="str">
        <v>Gino Max Beef 100g x 10</v>
      </c>
      <c r="DE3" s="65" t="str">
        <v>GINO Max Beef 40x25x5g (SAC) NG</v>
      </c>
      <c r="DF3" s="65" t="str">
        <v>GINO Max Chicken 40x25 PRM +2x5g (SAC) NG</v>
      </c>
      <c r="DG3" s="65" t="str">
        <v>Vitali Tomato Paste 70g x 50</v>
      </c>
      <c r="DH3" s="65" t="str">
        <v>Gino Herbs &amp; Spices Curry Powder Sachet 3.5g x 200</v>
      </c>
      <c r="DI3" s="65" t="str">
        <v>Titus Sardines 125g x 50</v>
      </c>
      <c r="DJ3" s="65" t="str">
        <v>Power Vegetable Oil 2.6Ltrs x 8</v>
      </c>
      <c r="DK3" s="65" t="str">
        <v>Maggi Naija Pot 4g x 24 x 40</v>
      </c>
      <c r="DL3" s="65" t="str">
        <v>Golden Penny Semovita 500g x 20</v>
      </c>
      <c r="DM3" s="65" t="str">
        <v>Golden Penny Noodles 70g x 40</v>
      </c>
      <c r="DN3" s="65" t="str">
        <v>Maggi Star 4g x 20 x 100</v>
      </c>
      <c r="DO3" s="65" t="str">
        <v>Gino Max Chicken 100g x 10</v>
      </c>
      <c r="DP3" s="65" t="str">
        <v>Gino Tomato Paste Sachet 65g x 50</v>
      </c>
      <c r="DQ3" s="65" t="str">
        <v>Indomie Hungryman Chicken 180g x 24</v>
      </c>
      <c r="DR3" s="65" t="str">
        <v>Tasty Tom Jollof Mix Sachet 70g x 50</v>
      </c>
      <c r="DS3" s="65" t="str">
        <v>Sonia Tomato Tin 2.2kg x 6</v>
      </c>
      <c r="DT3" s="65" t="str">
        <v>WAW Multi Purpose Powder Detergent 180g x 26</v>
      </c>
      <c r="DU3" s="65" t="str">
        <v>Supreme Tasty Chicken Instant Noodles 100g</v>
      </c>
      <c r="DV3" s="65" t="str">
        <v>Good Mama Cleaning Detergent Floral 80g x 50</v>
      </c>
      <c r="DW3" s="65" t="str">
        <v>Good Mama Cleaning Detergent 170g x 26 Floral</v>
      </c>
      <c r="DX3" s="65" t="str">
        <v>Good Mama Cleaning Detergent Lemon 170g x 26</v>
      </c>
      <c r="DY3" s="65" t="str">
        <v>So Easy 80g x 51</v>
      </c>
      <c r="DZ3" s="65" t="str">
        <v>So Easy 170g x 26</v>
      </c>
      <c r="EA3" s="65" t="str">
        <v>So Klin Detergent 65g x 48 + 3 free</v>
      </c>
      <c r="EB3" s="65" t="str">
        <v>Sunlight Destiny Powder Yellow 72x80g</v>
      </c>
      <c r="EC3" s="65" t="str">
        <v>WAW Multi Purpose Powder Detergent 90g x 48</v>
      </c>
      <c r="ED3" s="65" t="str">
        <v>So Klin Ultra detergent 160g x 24</v>
      </c>
      <c r="EE3" s="65" t="str">
        <v>Good Mama Cleaning Detergent 80g x 50 Lemon</v>
      </c>
      <c r="EF3" s="65" t="str">
        <v>Good Mama Cleaning Detergent Floral 850g x 6</v>
      </c>
      <c r="EG3" s="65" t="str">
        <v>So Klin Multi x 140g x 48</v>
      </c>
      <c r="EH3" s="65" t="str">
        <v>Ariel Ankara &amp; Colour 800g x 8</v>
      </c>
      <c r="EI3" s="65" t="str">
        <v>Ariel Hs 2Kg x 4</v>
      </c>
      <c r="EJ3" s="65" t="str">
        <v>Nittol Antibacterial Powder Detergent 90g x 48</v>
      </c>
      <c r="EK3" s="65" t="str">
        <v>Nittol Antibacterial Powder Detergent 180g x 26</v>
      </c>
      <c r="EL3" s="65" t="str">
        <v>So Easy 900g</v>
      </c>
      <c r="EM3" s="65" t="str">
        <v>Two free rolls of WAW 170g Color</v>
      </c>
      <c r="EN3" s="65" t="str">
        <v>Canoe Extra Care Laundry Bar Pure 230Gx24 (Brown)</v>
      </c>
      <c r="EO3" s="65" t="str">
        <v>Nittol Antibacterial Powder Detergent 800g x 7</v>
      </c>
      <c r="EP3" s="65" t="str">
        <v>Ariel Detergent 75g x 72</v>
      </c>
      <c r="EQ3" s="65" t="str">
        <v>Ariel Original 170g x 24</v>
      </c>
      <c r="ER3" s="65" t="str">
        <v>Supreme Tasty Chicken Instant Noodles 70g</v>
      </c>
      <c r="ES3" s="65" t="str">
        <v>Radiant Detergent Powder (200g+20g) x 24</v>
      </c>
      <c r="ET3" s="65" t="str">
        <v>Radiant Detergent Powder 800g x 6</v>
      </c>
      <c r="EU3" s="65" t="str">
        <v>Radiant Detergent Powder (90g+10g) x 48</v>
      </c>
      <c r="EV3" s="65" t="str">
        <v>So Klin Detergent 500g x 12</v>
      </c>
      <c r="EW3" s="65" t="str">
        <v>So Klin Concentrated Detergent 935g x 6</v>
      </c>
      <c r="EX3" s="65" t="str">
        <v>WAW Colour 170g X 28</v>
      </c>
      <c r="EY3" s="65" t="str">
        <v>Canoe 130g x 48 Extra care (White)</v>
      </c>
      <c r="EZ3" s="65" t="str">
        <v>good Mama Cleaning Detergent Lemon 850g x 6</v>
      </c>
      <c r="FA3" s="65" t="str">
        <v>Magik 170g x 26</v>
      </c>
      <c r="FB3" s="65" t="str">
        <v>Magik 80g x 51</v>
      </c>
      <c r="FC3" s="65" t="str">
        <v>Ariel Ankara &amp; Colour 150g x 24</v>
      </c>
      <c r="FD3" s="65" t="str">
        <v>Ariel Hs 75g x 36</v>
      </c>
      <c r="FE3" s="65" t="str">
        <v>Ariel Hs 400g x 12</v>
      </c>
      <c r="FF3" s="65" t="str">
        <v>Ariel Original Laundry Detergent Powder 800g x 8</v>
      </c>
      <c r="FG3" s="66" t="str">
        <v>Sunlight Destiny Powder Pink 72x80g</v>
      </c>
    </row>
    <row r="4" spans="2:163" ht="13.8" customHeight="1">
      <c r="F4" s="44" t="str" cm="1">
        <f t="array" ref="F4:F246">_xlfn.UNIQUE('Orders - December 2020'!C2:C2047)</f>
        <v>Rodam Enterprises</v>
      </c>
      <c r="G4" s="47">
        <f>IFERROR(AVERAGEIFS('Orders - December 2020'!$I$2:$I$2047,'Orders - December 2020'!$H$2:$H$2047,Worksheet!G$3,'Orders - December 2020'!$C$2:$C$2047,Worksheet!$F4),"-")</f>
        <v>4</v>
      </c>
      <c r="H4" s="48">
        <f>IFERROR(AVERAGEIFS('Orders - December 2020'!$I$2:$I$2047,'Orders - December 2020'!$H$2:$H$2047,Worksheet!H$3,'Orders - December 2020'!$C$2:$C$2047,Worksheet!$F4),"-")</f>
        <v>3</v>
      </c>
      <c r="I4" s="48">
        <f>IFERROR(AVERAGEIFS('Orders - December 2020'!$I$2:$I$2047,'Orders - December 2020'!$H$2:$H$2047,Worksheet!I$3,'Orders - December 2020'!$C$2:$C$2047,Worksheet!$F4),"-")</f>
        <v>3</v>
      </c>
      <c r="J4" s="48" t="str">
        <f>IFERROR(AVERAGEIFS('Orders - December 2020'!$I$2:$I$2047,'Orders - December 2020'!$H$2:$H$2047,Worksheet!J$3,'Orders - December 2020'!$C$2:$C$2047,Worksheet!$F4),"-")</f>
        <v>-</v>
      </c>
      <c r="K4" s="48" t="str">
        <f>IFERROR(AVERAGEIFS('Orders - December 2020'!$I$2:$I$2047,'Orders - December 2020'!$H$2:$H$2047,Worksheet!K$3,'Orders - December 2020'!$C$2:$C$2047,Worksheet!$F4),"-")</f>
        <v>-</v>
      </c>
      <c r="L4" s="48" t="str">
        <f>IFERROR(AVERAGEIFS('Orders - December 2020'!$I$2:$I$2047,'Orders - December 2020'!$H$2:$H$2047,Worksheet!L$3,'Orders - December 2020'!$C$2:$C$2047,Worksheet!$F4),"-")</f>
        <v>-</v>
      </c>
      <c r="M4" s="48" t="str">
        <f>IFERROR(AVERAGEIFS('Orders - December 2020'!$I$2:$I$2047,'Orders - December 2020'!$H$2:$H$2047,Worksheet!M$3,'Orders - December 2020'!$C$2:$C$2047,Worksheet!$F4),"-")</f>
        <v>-</v>
      </c>
      <c r="N4" s="48">
        <f>IFERROR(AVERAGEIFS('Orders - December 2020'!$I$2:$I$2047,'Orders - December 2020'!$H$2:$H$2047,Worksheet!N$3,'Orders - December 2020'!$C$2:$C$2047,Worksheet!$F4),"-")</f>
        <v>10</v>
      </c>
      <c r="O4" s="48" t="str">
        <f>IFERROR(AVERAGEIFS('Orders - December 2020'!$I$2:$I$2047,'Orders - December 2020'!$H$2:$H$2047,Worksheet!O$3,'Orders - December 2020'!$C$2:$C$2047,Worksheet!$F4),"-")</f>
        <v>-</v>
      </c>
      <c r="P4" s="48" t="str">
        <f>IFERROR(AVERAGEIFS('Orders - December 2020'!$I$2:$I$2047,'Orders - December 2020'!$H$2:$H$2047,Worksheet!P$3,'Orders - December 2020'!$C$2:$C$2047,Worksheet!$F4),"-")</f>
        <v>-</v>
      </c>
      <c r="Q4" s="48" t="str">
        <f>IFERROR(AVERAGEIFS('Orders - December 2020'!$I$2:$I$2047,'Orders - December 2020'!$H$2:$H$2047,Worksheet!Q$3,'Orders - December 2020'!$C$2:$C$2047,Worksheet!$F4),"-")</f>
        <v>-</v>
      </c>
      <c r="R4" s="48">
        <f>IFERROR(AVERAGEIFS('Orders - December 2020'!$I$2:$I$2047,'Orders - December 2020'!$H$2:$H$2047,Worksheet!R$3,'Orders - December 2020'!$C$2:$C$2047,Worksheet!$F4),"-")</f>
        <v>3</v>
      </c>
      <c r="S4" s="48">
        <f>IFERROR(AVERAGEIFS('Orders - December 2020'!$I$2:$I$2047,'Orders - December 2020'!$H$2:$H$2047,Worksheet!S$3,'Orders - December 2020'!$C$2:$C$2047,Worksheet!$F4),"-")</f>
        <v>5</v>
      </c>
      <c r="T4" s="48" t="str">
        <f>IFERROR(AVERAGEIFS('Orders - December 2020'!$I$2:$I$2047,'Orders - December 2020'!$H$2:$H$2047,Worksheet!T$3,'Orders - December 2020'!$C$2:$C$2047,Worksheet!$F4),"-")</f>
        <v>-</v>
      </c>
      <c r="U4" s="48">
        <f>IFERROR(AVERAGEIFS('Orders - December 2020'!$I$2:$I$2047,'Orders - December 2020'!$H$2:$H$2047,Worksheet!U$3,'Orders - December 2020'!$C$2:$C$2047,Worksheet!$F4),"-")</f>
        <v>2</v>
      </c>
      <c r="V4" s="48" t="str">
        <f>IFERROR(AVERAGEIFS('Orders - December 2020'!$I$2:$I$2047,'Orders - December 2020'!$H$2:$H$2047,Worksheet!V$3,'Orders - December 2020'!$C$2:$C$2047,Worksheet!$F4),"-")</f>
        <v>-</v>
      </c>
      <c r="W4" s="48" t="str">
        <f>IFERROR(AVERAGEIFS('Orders - December 2020'!$I$2:$I$2047,'Orders - December 2020'!$H$2:$H$2047,Worksheet!W$3,'Orders - December 2020'!$C$2:$C$2047,Worksheet!$F4),"-")</f>
        <v>-</v>
      </c>
      <c r="X4" s="48" t="str">
        <f>IFERROR(AVERAGEIFS('Orders - December 2020'!$I$2:$I$2047,'Orders - December 2020'!$H$2:$H$2047,Worksheet!X$3,'Orders - December 2020'!$C$2:$C$2047,Worksheet!$F4),"-")</f>
        <v>-</v>
      </c>
      <c r="Y4" s="48" t="str">
        <f>IFERROR(AVERAGEIFS('Orders - December 2020'!$I$2:$I$2047,'Orders - December 2020'!$H$2:$H$2047,Worksheet!Y$3,'Orders - December 2020'!$C$2:$C$2047,Worksheet!$F4),"-")</f>
        <v>-</v>
      </c>
      <c r="Z4" s="48" t="str">
        <f>IFERROR(AVERAGEIFS('Orders - December 2020'!$I$2:$I$2047,'Orders - December 2020'!$H$2:$H$2047,Worksheet!Z$3,'Orders - December 2020'!$C$2:$C$2047,Worksheet!$F4),"-")</f>
        <v>-</v>
      </c>
      <c r="AA4" s="48">
        <f>IFERROR(AVERAGEIFS('Orders - December 2020'!$I$2:$I$2047,'Orders - December 2020'!$H$2:$H$2047,Worksheet!AA$3,'Orders - December 2020'!$C$2:$C$2047,Worksheet!$F4),"-")</f>
        <v>4</v>
      </c>
      <c r="AB4" s="48" t="str">
        <f>IFERROR(AVERAGEIFS('Orders - December 2020'!$I$2:$I$2047,'Orders - December 2020'!$H$2:$H$2047,Worksheet!AB$3,'Orders - December 2020'!$C$2:$C$2047,Worksheet!$F4),"-")</f>
        <v>-</v>
      </c>
      <c r="AC4" s="48" t="str">
        <f>IFERROR(AVERAGEIFS('Orders - December 2020'!$I$2:$I$2047,'Orders - December 2020'!$H$2:$H$2047,Worksheet!AC$3,'Orders - December 2020'!$C$2:$C$2047,Worksheet!$F4),"-")</f>
        <v>-</v>
      </c>
      <c r="AD4" s="48" t="str">
        <f>IFERROR(AVERAGEIFS('Orders - December 2020'!$I$2:$I$2047,'Orders - December 2020'!$H$2:$H$2047,Worksheet!AD$3,'Orders - December 2020'!$C$2:$C$2047,Worksheet!$F4),"-")</f>
        <v>-</v>
      </c>
      <c r="AE4" s="48" t="str">
        <f>IFERROR(AVERAGEIFS('Orders - December 2020'!$I$2:$I$2047,'Orders - December 2020'!$H$2:$H$2047,Worksheet!AE$3,'Orders - December 2020'!$C$2:$C$2047,Worksheet!$F4),"-")</f>
        <v>-</v>
      </c>
      <c r="AF4" s="48" t="str">
        <f>IFERROR(AVERAGEIFS('Orders - December 2020'!$I$2:$I$2047,'Orders - December 2020'!$H$2:$H$2047,Worksheet!AF$3,'Orders - December 2020'!$C$2:$C$2047,Worksheet!$F4),"-")</f>
        <v>-</v>
      </c>
      <c r="AG4" s="48" t="str">
        <f>IFERROR(AVERAGEIFS('Orders - December 2020'!$I$2:$I$2047,'Orders - December 2020'!$H$2:$H$2047,Worksheet!AG$3,'Orders - December 2020'!$C$2:$C$2047,Worksheet!$F4),"-")</f>
        <v>-</v>
      </c>
      <c r="AH4" s="48">
        <f>IFERROR(AVERAGEIFS('Orders - December 2020'!$I$2:$I$2047,'Orders - December 2020'!$H$2:$H$2047,Worksheet!AH$3,'Orders - December 2020'!$C$2:$C$2047,Worksheet!$F4),"-")</f>
        <v>2</v>
      </c>
      <c r="AI4" s="48">
        <f>IFERROR(AVERAGEIFS('Orders - December 2020'!$I$2:$I$2047,'Orders - December 2020'!$H$2:$H$2047,Worksheet!AI$3,'Orders - December 2020'!$C$2:$C$2047,Worksheet!$F4),"-")</f>
        <v>12</v>
      </c>
      <c r="AJ4" s="48">
        <f>IFERROR(AVERAGEIFS('Orders - December 2020'!$I$2:$I$2047,'Orders - December 2020'!$H$2:$H$2047,Worksheet!AJ$3,'Orders - December 2020'!$C$2:$C$2047,Worksheet!$F4),"-")</f>
        <v>5</v>
      </c>
      <c r="AK4" s="48">
        <f>IFERROR(AVERAGEIFS('Orders - December 2020'!$I$2:$I$2047,'Orders - December 2020'!$H$2:$H$2047,Worksheet!AK$3,'Orders - December 2020'!$C$2:$C$2047,Worksheet!$F4),"-")</f>
        <v>18.5</v>
      </c>
      <c r="AL4" s="48">
        <f>IFERROR(AVERAGEIFS('Orders - December 2020'!$I$2:$I$2047,'Orders - December 2020'!$H$2:$H$2047,Worksheet!AL$3,'Orders - December 2020'!$C$2:$C$2047,Worksheet!$F4),"-")</f>
        <v>6</v>
      </c>
      <c r="AM4" s="48">
        <f>IFERROR(AVERAGEIFS('Orders - December 2020'!$I$2:$I$2047,'Orders - December 2020'!$H$2:$H$2047,Worksheet!AM$3,'Orders - December 2020'!$C$2:$C$2047,Worksheet!$F4),"-")</f>
        <v>1</v>
      </c>
      <c r="AN4" s="48">
        <f>IFERROR(AVERAGEIFS('Orders - December 2020'!$I$2:$I$2047,'Orders - December 2020'!$H$2:$H$2047,Worksheet!AN$3,'Orders - December 2020'!$C$2:$C$2047,Worksheet!$F4),"-")</f>
        <v>10</v>
      </c>
      <c r="AO4" s="48" t="str">
        <f>IFERROR(AVERAGEIFS('Orders - December 2020'!$I$2:$I$2047,'Orders - December 2020'!$H$2:$H$2047,Worksheet!AO$3,'Orders - December 2020'!$C$2:$C$2047,Worksheet!$F4),"-")</f>
        <v>-</v>
      </c>
      <c r="AP4" s="48" t="str">
        <f>IFERROR(AVERAGEIFS('Orders - December 2020'!$I$2:$I$2047,'Orders - December 2020'!$H$2:$H$2047,Worksheet!AP$3,'Orders - December 2020'!$C$2:$C$2047,Worksheet!$F4),"-")</f>
        <v>-</v>
      </c>
      <c r="AQ4" s="48">
        <f>IFERROR(AVERAGEIFS('Orders - December 2020'!$I$2:$I$2047,'Orders - December 2020'!$H$2:$H$2047,Worksheet!AQ$3,'Orders - December 2020'!$C$2:$C$2047,Worksheet!$F4),"-")</f>
        <v>10</v>
      </c>
      <c r="AR4" s="48" t="str">
        <f>IFERROR(AVERAGEIFS('Orders - December 2020'!$I$2:$I$2047,'Orders - December 2020'!$H$2:$H$2047,Worksheet!AR$3,'Orders - December 2020'!$C$2:$C$2047,Worksheet!$F4),"-")</f>
        <v>-</v>
      </c>
      <c r="AS4" s="48">
        <f>IFERROR(AVERAGEIFS('Orders - December 2020'!$I$2:$I$2047,'Orders - December 2020'!$H$2:$H$2047,Worksheet!AS$3,'Orders - December 2020'!$C$2:$C$2047,Worksheet!$F4),"-")</f>
        <v>1</v>
      </c>
      <c r="AT4" s="48">
        <f>IFERROR(AVERAGEIFS('Orders - December 2020'!$I$2:$I$2047,'Orders - December 2020'!$H$2:$H$2047,Worksheet!AT$3,'Orders - December 2020'!$C$2:$C$2047,Worksheet!$F4),"-")</f>
        <v>2</v>
      </c>
      <c r="AU4" s="48" t="str">
        <f>IFERROR(AVERAGEIFS('Orders - December 2020'!$I$2:$I$2047,'Orders - December 2020'!$H$2:$H$2047,Worksheet!AU$3,'Orders - December 2020'!$C$2:$C$2047,Worksheet!$F4),"-")</f>
        <v>-</v>
      </c>
      <c r="AV4" s="48" t="str">
        <f>IFERROR(AVERAGEIFS('Orders - December 2020'!$I$2:$I$2047,'Orders - December 2020'!$H$2:$H$2047,Worksheet!AV$3,'Orders - December 2020'!$C$2:$C$2047,Worksheet!$F4),"-")</f>
        <v>-</v>
      </c>
      <c r="AW4" s="48" t="str">
        <f>IFERROR(AVERAGEIFS('Orders - December 2020'!$I$2:$I$2047,'Orders - December 2020'!$H$2:$H$2047,Worksheet!AW$3,'Orders - December 2020'!$C$2:$C$2047,Worksheet!$F4),"-")</f>
        <v>-</v>
      </c>
      <c r="AX4" s="48" t="str">
        <f>IFERROR(AVERAGEIFS('Orders - December 2020'!$I$2:$I$2047,'Orders - December 2020'!$H$2:$H$2047,Worksheet!AX$3,'Orders - December 2020'!$C$2:$C$2047,Worksheet!$F4),"-")</f>
        <v>-</v>
      </c>
      <c r="AY4" s="48">
        <f>IFERROR(AVERAGEIFS('Orders - December 2020'!$I$2:$I$2047,'Orders - December 2020'!$H$2:$H$2047,Worksheet!AY$3,'Orders - December 2020'!$C$2:$C$2047,Worksheet!$F4),"-")</f>
        <v>55</v>
      </c>
      <c r="AZ4" s="48">
        <f>IFERROR(AVERAGEIFS('Orders - December 2020'!$I$2:$I$2047,'Orders - December 2020'!$H$2:$H$2047,Worksheet!AZ$3,'Orders - December 2020'!$C$2:$C$2047,Worksheet!$F4),"-")</f>
        <v>8.5</v>
      </c>
      <c r="BA4" s="48">
        <f>IFERROR(AVERAGEIFS('Orders - December 2020'!$I$2:$I$2047,'Orders - December 2020'!$H$2:$H$2047,Worksheet!BA$3,'Orders - December 2020'!$C$2:$C$2047,Worksheet!$F4),"-")</f>
        <v>10</v>
      </c>
      <c r="BB4" s="48">
        <f>IFERROR(AVERAGEIFS('Orders - December 2020'!$I$2:$I$2047,'Orders - December 2020'!$H$2:$H$2047,Worksheet!BB$3,'Orders - December 2020'!$C$2:$C$2047,Worksheet!$F4),"-")</f>
        <v>25</v>
      </c>
      <c r="BC4" s="48" t="str">
        <f>IFERROR(AVERAGEIFS('Orders - December 2020'!$I$2:$I$2047,'Orders - December 2020'!$H$2:$H$2047,Worksheet!BC$3,'Orders - December 2020'!$C$2:$C$2047,Worksheet!$F4),"-")</f>
        <v>-</v>
      </c>
      <c r="BD4" s="48" t="str">
        <f>IFERROR(AVERAGEIFS('Orders - December 2020'!$I$2:$I$2047,'Orders - December 2020'!$H$2:$H$2047,Worksheet!BD$3,'Orders - December 2020'!$C$2:$C$2047,Worksheet!$F4),"-")</f>
        <v>-</v>
      </c>
      <c r="BE4" s="48">
        <f>IFERROR(AVERAGEIFS('Orders - December 2020'!$I$2:$I$2047,'Orders - December 2020'!$H$2:$H$2047,Worksheet!BE$3,'Orders - December 2020'!$C$2:$C$2047,Worksheet!$F4),"-")</f>
        <v>10</v>
      </c>
      <c r="BF4" s="48" t="str">
        <f>IFERROR(AVERAGEIFS('Orders - December 2020'!$I$2:$I$2047,'Orders - December 2020'!$H$2:$H$2047,Worksheet!BF$3,'Orders - December 2020'!$C$2:$C$2047,Worksheet!$F4),"-")</f>
        <v>-</v>
      </c>
      <c r="BG4" s="48" t="str">
        <f>IFERROR(AVERAGEIFS('Orders - December 2020'!$I$2:$I$2047,'Orders - December 2020'!$H$2:$H$2047,Worksheet!BG$3,'Orders - December 2020'!$C$2:$C$2047,Worksheet!$F4),"-")</f>
        <v>-</v>
      </c>
      <c r="BH4" s="48" t="str">
        <f>IFERROR(AVERAGEIFS('Orders - December 2020'!$I$2:$I$2047,'Orders - December 2020'!$H$2:$H$2047,Worksheet!BH$3,'Orders - December 2020'!$C$2:$C$2047,Worksheet!$F4),"-")</f>
        <v>-</v>
      </c>
      <c r="BI4" s="48" t="str">
        <f>IFERROR(AVERAGEIFS('Orders - December 2020'!$I$2:$I$2047,'Orders - December 2020'!$H$2:$H$2047,Worksheet!BI$3,'Orders - December 2020'!$C$2:$C$2047,Worksheet!$F4),"-")</f>
        <v>-</v>
      </c>
      <c r="BJ4" s="48" t="str">
        <f>IFERROR(AVERAGEIFS('Orders - December 2020'!$I$2:$I$2047,'Orders - December 2020'!$H$2:$H$2047,Worksheet!BJ$3,'Orders - December 2020'!$C$2:$C$2047,Worksheet!$F4),"-")</f>
        <v>-</v>
      </c>
      <c r="BK4" s="48" t="str">
        <f>IFERROR(AVERAGEIFS('Orders - December 2020'!$I$2:$I$2047,'Orders - December 2020'!$H$2:$H$2047,Worksheet!BK$3,'Orders - December 2020'!$C$2:$C$2047,Worksheet!$F4),"-")</f>
        <v>-</v>
      </c>
      <c r="BL4" s="48">
        <f>IFERROR(AVERAGEIFS('Orders - December 2020'!$I$2:$I$2047,'Orders - December 2020'!$H$2:$H$2047,Worksheet!BL$3,'Orders - December 2020'!$C$2:$C$2047,Worksheet!$F4),"-")</f>
        <v>3</v>
      </c>
      <c r="BM4" s="48">
        <f>IFERROR(AVERAGEIFS('Orders - December 2020'!$I$2:$I$2047,'Orders - December 2020'!$H$2:$H$2047,Worksheet!BM$3,'Orders - December 2020'!$C$2:$C$2047,Worksheet!$F4),"-")</f>
        <v>1</v>
      </c>
      <c r="BN4" s="48" t="str">
        <f>IFERROR(AVERAGEIFS('Orders - December 2020'!$I$2:$I$2047,'Orders - December 2020'!$H$2:$H$2047,Worksheet!BN$3,'Orders - December 2020'!$C$2:$C$2047,Worksheet!$F4),"-")</f>
        <v>-</v>
      </c>
      <c r="BO4" s="48" t="str">
        <f>IFERROR(AVERAGEIFS('Orders - December 2020'!$I$2:$I$2047,'Orders - December 2020'!$H$2:$H$2047,Worksheet!BO$3,'Orders - December 2020'!$C$2:$C$2047,Worksheet!$F4),"-")</f>
        <v>-</v>
      </c>
      <c r="BP4" s="48" t="str">
        <f>IFERROR(AVERAGEIFS('Orders - December 2020'!$I$2:$I$2047,'Orders - December 2020'!$H$2:$H$2047,Worksheet!BP$3,'Orders - December 2020'!$C$2:$C$2047,Worksheet!$F4),"-")</f>
        <v>-</v>
      </c>
      <c r="BQ4" s="48" t="str">
        <f>IFERROR(AVERAGEIFS('Orders - December 2020'!$I$2:$I$2047,'Orders - December 2020'!$H$2:$H$2047,Worksheet!BQ$3,'Orders - December 2020'!$C$2:$C$2047,Worksheet!$F4),"-")</f>
        <v>-</v>
      </c>
      <c r="BR4" s="48" t="str">
        <f>IFERROR(AVERAGEIFS('Orders - December 2020'!$I$2:$I$2047,'Orders - December 2020'!$H$2:$H$2047,Worksheet!BR$3,'Orders - December 2020'!$C$2:$C$2047,Worksheet!$F4),"-")</f>
        <v>-</v>
      </c>
      <c r="BS4" s="48" t="str">
        <f>IFERROR(AVERAGEIFS('Orders - December 2020'!$I$2:$I$2047,'Orders - December 2020'!$H$2:$H$2047,Worksheet!BS$3,'Orders - December 2020'!$C$2:$C$2047,Worksheet!$F4),"-")</f>
        <v>-</v>
      </c>
      <c r="BT4" s="48" t="str">
        <f>IFERROR(AVERAGEIFS('Orders - December 2020'!$I$2:$I$2047,'Orders - December 2020'!$H$2:$H$2047,Worksheet!BT$3,'Orders - December 2020'!$C$2:$C$2047,Worksheet!$F4),"-")</f>
        <v>-</v>
      </c>
      <c r="BU4" s="48" t="str">
        <f>IFERROR(AVERAGEIFS('Orders - December 2020'!$I$2:$I$2047,'Orders - December 2020'!$H$2:$H$2047,Worksheet!BU$3,'Orders - December 2020'!$C$2:$C$2047,Worksheet!$F4),"-")</f>
        <v>-</v>
      </c>
      <c r="BV4" s="48" t="str">
        <f>IFERROR(AVERAGEIFS('Orders - December 2020'!$I$2:$I$2047,'Orders - December 2020'!$H$2:$H$2047,Worksheet!BV$3,'Orders - December 2020'!$C$2:$C$2047,Worksheet!$F4),"-")</f>
        <v>-</v>
      </c>
      <c r="BW4" s="48">
        <f>IFERROR(AVERAGEIFS('Orders - December 2020'!$I$2:$I$2047,'Orders - December 2020'!$H$2:$H$2047,Worksheet!BW$3,'Orders - December 2020'!$C$2:$C$2047,Worksheet!$F4),"-")</f>
        <v>50.5</v>
      </c>
      <c r="BX4" s="48" t="str">
        <f>IFERROR(AVERAGEIFS('Orders - December 2020'!$I$2:$I$2047,'Orders - December 2020'!$H$2:$H$2047,Worksheet!BX$3,'Orders - December 2020'!$C$2:$C$2047,Worksheet!$F4),"-")</f>
        <v>-</v>
      </c>
      <c r="BY4" s="48" t="str">
        <f>IFERROR(AVERAGEIFS('Orders - December 2020'!$I$2:$I$2047,'Orders - December 2020'!$H$2:$H$2047,Worksheet!BY$3,'Orders - December 2020'!$C$2:$C$2047,Worksheet!$F4),"-")</f>
        <v>-</v>
      </c>
      <c r="BZ4" s="48">
        <f>IFERROR(AVERAGEIFS('Orders - December 2020'!$I$2:$I$2047,'Orders - December 2020'!$H$2:$H$2047,Worksheet!BZ$3,'Orders - December 2020'!$C$2:$C$2047,Worksheet!$F4),"-")</f>
        <v>5</v>
      </c>
      <c r="CA4" s="48" t="str">
        <f>IFERROR(AVERAGEIFS('Orders - December 2020'!$I$2:$I$2047,'Orders - December 2020'!$H$2:$H$2047,Worksheet!CA$3,'Orders - December 2020'!$C$2:$C$2047,Worksheet!$F4),"-")</f>
        <v>-</v>
      </c>
      <c r="CB4" s="48" t="str">
        <f>IFERROR(AVERAGEIFS('Orders - December 2020'!$I$2:$I$2047,'Orders - December 2020'!$H$2:$H$2047,Worksheet!CB$3,'Orders - December 2020'!$C$2:$C$2047,Worksheet!$F4),"-")</f>
        <v>-</v>
      </c>
      <c r="CC4" s="48" t="str">
        <f>IFERROR(AVERAGEIFS('Orders - December 2020'!$I$2:$I$2047,'Orders - December 2020'!$H$2:$H$2047,Worksheet!CC$3,'Orders - December 2020'!$C$2:$C$2047,Worksheet!$F4),"-")</f>
        <v>-</v>
      </c>
      <c r="CD4" s="48" t="str">
        <f>IFERROR(AVERAGEIFS('Orders - December 2020'!$I$2:$I$2047,'Orders - December 2020'!$H$2:$H$2047,Worksheet!CD$3,'Orders - December 2020'!$C$2:$C$2047,Worksheet!$F4),"-")</f>
        <v>-</v>
      </c>
      <c r="CE4" s="48" t="str">
        <f>IFERROR(AVERAGEIFS('Orders - December 2020'!$I$2:$I$2047,'Orders - December 2020'!$H$2:$H$2047,Worksheet!CE$3,'Orders - December 2020'!$C$2:$C$2047,Worksheet!$F4),"-")</f>
        <v>-</v>
      </c>
      <c r="CF4" s="48" t="str">
        <f>IFERROR(AVERAGEIFS('Orders - December 2020'!$I$2:$I$2047,'Orders - December 2020'!$H$2:$H$2047,Worksheet!CF$3,'Orders - December 2020'!$C$2:$C$2047,Worksheet!$F4),"-")</f>
        <v>-</v>
      </c>
      <c r="CG4" s="48" t="str">
        <f>IFERROR(AVERAGEIFS('Orders - December 2020'!$I$2:$I$2047,'Orders - December 2020'!$H$2:$H$2047,Worksheet!CG$3,'Orders - December 2020'!$C$2:$C$2047,Worksheet!$F4),"-")</f>
        <v>-</v>
      </c>
      <c r="CH4" s="48" t="str">
        <f>IFERROR(AVERAGEIFS('Orders - December 2020'!$I$2:$I$2047,'Orders - December 2020'!$H$2:$H$2047,Worksheet!CH$3,'Orders - December 2020'!$C$2:$C$2047,Worksheet!$F4),"-")</f>
        <v>-</v>
      </c>
      <c r="CI4" s="48" t="str">
        <f>IFERROR(AVERAGEIFS('Orders - December 2020'!$I$2:$I$2047,'Orders - December 2020'!$H$2:$H$2047,Worksheet!CI$3,'Orders - December 2020'!$C$2:$C$2047,Worksheet!$F4),"-")</f>
        <v>-</v>
      </c>
      <c r="CJ4" s="48">
        <f>IFERROR(AVERAGEIFS('Orders - December 2020'!$I$2:$I$2047,'Orders - December 2020'!$H$2:$H$2047,Worksheet!CJ$3,'Orders - December 2020'!$C$2:$C$2047,Worksheet!$F4),"-")</f>
        <v>10</v>
      </c>
      <c r="CK4" s="48" t="str">
        <f>IFERROR(AVERAGEIFS('Orders - December 2020'!$I$2:$I$2047,'Orders - December 2020'!$H$2:$H$2047,Worksheet!CK$3,'Orders - December 2020'!$C$2:$C$2047,Worksheet!$F4),"-")</f>
        <v>-</v>
      </c>
      <c r="CL4" s="48" t="str">
        <f>IFERROR(AVERAGEIFS('Orders - December 2020'!$I$2:$I$2047,'Orders - December 2020'!$H$2:$H$2047,Worksheet!CL$3,'Orders - December 2020'!$C$2:$C$2047,Worksheet!$F4),"-")</f>
        <v>-</v>
      </c>
      <c r="CM4" s="48" t="str">
        <f>IFERROR(AVERAGEIFS('Orders - December 2020'!$I$2:$I$2047,'Orders - December 2020'!$H$2:$H$2047,Worksheet!CM$3,'Orders - December 2020'!$C$2:$C$2047,Worksheet!$F4),"-")</f>
        <v>-</v>
      </c>
      <c r="CN4" s="48" t="str">
        <f>IFERROR(AVERAGEIFS('Orders - December 2020'!$I$2:$I$2047,'Orders - December 2020'!$H$2:$H$2047,Worksheet!CN$3,'Orders - December 2020'!$C$2:$C$2047,Worksheet!$F4),"-")</f>
        <v>-</v>
      </c>
      <c r="CO4" s="48">
        <f>IFERROR(AVERAGEIFS('Orders - December 2020'!$I$2:$I$2047,'Orders - December 2020'!$H$2:$H$2047,Worksheet!CO$3,'Orders - December 2020'!$C$2:$C$2047,Worksheet!$F4),"-")</f>
        <v>30</v>
      </c>
      <c r="CP4" s="48" t="str">
        <f>IFERROR(AVERAGEIFS('Orders - December 2020'!$I$2:$I$2047,'Orders - December 2020'!$H$2:$H$2047,Worksheet!CP$3,'Orders - December 2020'!$C$2:$C$2047,Worksheet!$F4),"-")</f>
        <v>-</v>
      </c>
      <c r="CQ4" s="48" t="str">
        <f>IFERROR(AVERAGEIFS('Orders - December 2020'!$I$2:$I$2047,'Orders - December 2020'!$H$2:$H$2047,Worksheet!CQ$3,'Orders - December 2020'!$C$2:$C$2047,Worksheet!$F4),"-")</f>
        <v>-</v>
      </c>
      <c r="CR4" s="48" t="str">
        <f>IFERROR(AVERAGEIFS('Orders - December 2020'!$I$2:$I$2047,'Orders - December 2020'!$H$2:$H$2047,Worksheet!CR$3,'Orders - December 2020'!$C$2:$C$2047,Worksheet!$F4),"-")</f>
        <v>-</v>
      </c>
      <c r="CS4" s="48" t="str">
        <f>IFERROR(AVERAGEIFS('Orders - December 2020'!$I$2:$I$2047,'Orders - December 2020'!$H$2:$H$2047,Worksheet!CS$3,'Orders - December 2020'!$C$2:$C$2047,Worksheet!$F4),"-")</f>
        <v>-</v>
      </c>
      <c r="CT4" s="48" t="str">
        <f>IFERROR(AVERAGEIFS('Orders - December 2020'!$I$2:$I$2047,'Orders - December 2020'!$H$2:$H$2047,Worksheet!CT$3,'Orders - December 2020'!$C$2:$C$2047,Worksheet!$F4),"-")</f>
        <v>-</v>
      </c>
      <c r="CU4" s="48" t="str">
        <f>IFERROR(AVERAGEIFS('Orders - December 2020'!$I$2:$I$2047,'Orders - December 2020'!$H$2:$H$2047,Worksheet!CU$3,'Orders - December 2020'!$C$2:$C$2047,Worksheet!$F4),"-")</f>
        <v>-</v>
      </c>
      <c r="CV4" s="48" t="str">
        <f>IFERROR(AVERAGEIFS('Orders - December 2020'!$I$2:$I$2047,'Orders - December 2020'!$H$2:$H$2047,Worksheet!CV$3,'Orders - December 2020'!$C$2:$C$2047,Worksheet!$F4),"-")</f>
        <v>-</v>
      </c>
      <c r="CW4" s="48" t="str">
        <f>IFERROR(AVERAGEIFS('Orders - December 2020'!$I$2:$I$2047,'Orders - December 2020'!$H$2:$H$2047,Worksheet!CW$3,'Orders - December 2020'!$C$2:$C$2047,Worksheet!$F4),"-")</f>
        <v>-</v>
      </c>
      <c r="CX4" s="48" t="str">
        <f>IFERROR(AVERAGEIFS('Orders - December 2020'!$I$2:$I$2047,'Orders - December 2020'!$H$2:$H$2047,Worksheet!CX$3,'Orders - December 2020'!$C$2:$C$2047,Worksheet!$F4),"-")</f>
        <v>-</v>
      </c>
      <c r="CY4" s="48" t="str">
        <f>IFERROR(AVERAGEIFS('Orders - December 2020'!$I$2:$I$2047,'Orders - December 2020'!$H$2:$H$2047,Worksheet!CY$3,'Orders - December 2020'!$C$2:$C$2047,Worksheet!$F4),"-")</f>
        <v>-</v>
      </c>
      <c r="CZ4" s="48" t="str">
        <f>IFERROR(AVERAGEIFS('Orders - December 2020'!$I$2:$I$2047,'Orders - December 2020'!$H$2:$H$2047,Worksheet!CZ$3,'Orders - December 2020'!$C$2:$C$2047,Worksheet!$F4),"-")</f>
        <v>-</v>
      </c>
      <c r="DA4" s="48" t="str">
        <f>IFERROR(AVERAGEIFS('Orders - December 2020'!$I$2:$I$2047,'Orders - December 2020'!$H$2:$H$2047,Worksheet!DA$3,'Orders - December 2020'!$C$2:$C$2047,Worksheet!$F4),"-")</f>
        <v>-</v>
      </c>
      <c r="DB4" s="48" t="str">
        <f>IFERROR(AVERAGEIFS('Orders - December 2020'!$I$2:$I$2047,'Orders - December 2020'!$H$2:$H$2047,Worksheet!DB$3,'Orders - December 2020'!$C$2:$C$2047,Worksheet!$F4),"-")</f>
        <v>-</v>
      </c>
      <c r="DC4" s="48" t="str">
        <f>IFERROR(AVERAGEIFS('Orders - December 2020'!$I$2:$I$2047,'Orders - December 2020'!$H$2:$H$2047,Worksheet!DC$3,'Orders - December 2020'!$C$2:$C$2047,Worksheet!$F4),"-")</f>
        <v>-</v>
      </c>
      <c r="DD4" s="48" t="str">
        <f>IFERROR(AVERAGEIFS('Orders - December 2020'!$I$2:$I$2047,'Orders - December 2020'!$H$2:$H$2047,Worksheet!DD$3,'Orders - December 2020'!$C$2:$C$2047,Worksheet!$F4),"-")</f>
        <v>-</v>
      </c>
      <c r="DE4" s="48" t="str">
        <f>IFERROR(AVERAGEIFS('Orders - December 2020'!$I$2:$I$2047,'Orders - December 2020'!$H$2:$H$2047,Worksheet!DE$3,'Orders - December 2020'!$C$2:$C$2047,Worksheet!$F4),"-")</f>
        <v>-</v>
      </c>
      <c r="DF4" s="48" t="str">
        <f>IFERROR(AVERAGEIFS('Orders - December 2020'!$I$2:$I$2047,'Orders - December 2020'!$H$2:$H$2047,Worksheet!DF$3,'Orders - December 2020'!$C$2:$C$2047,Worksheet!$F4),"-")</f>
        <v>-</v>
      </c>
      <c r="DG4" s="48" t="str">
        <f>IFERROR(AVERAGEIFS('Orders - December 2020'!$I$2:$I$2047,'Orders - December 2020'!$H$2:$H$2047,Worksheet!DG$3,'Orders - December 2020'!$C$2:$C$2047,Worksheet!$F4),"-")</f>
        <v>-</v>
      </c>
      <c r="DH4" s="48" t="str">
        <f>IFERROR(AVERAGEIFS('Orders - December 2020'!$I$2:$I$2047,'Orders - December 2020'!$H$2:$H$2047,Worksheet!DH$3,'Orders - December 2020'!$C$2:$C$2047,Worksheet!$F4),"-")</f>
        <v>-</v>
      </c>
      <c r="DI4" s="48" t="str">
        <f>IFERROR(AVERAGEIFS('Orders - December 2020'!$I$2:$I$2047,'Orders - December 2020'!$H$2:$H$2047,Worksheet!DI$3,'Orders - December 2020'!$C$2:$C$2047,Worksheet!$F4),"-")</f>
        <v>-</v>
      </c>
      <c r="DJ4" s="48" t="str">
        <f>IFERROR(AVERAGEIFS('Orders - December 2020'!$I$2:$I$2047,'Orders - December 2020'!$H$2:$H$2047,Worksheet!DJ$3,'Orders - December 2020'!$C$2:$C$2047,Worksheet!$F4),"-")</f>
        <v>-</v>
      </c>
      <c r="DK4" s="48" t="str">
        <f>IFERROR(AVERAGEIFS('Orders - December 2020'!$I$2:$I$2047,'Orders - December 2020'!$H$2:$H$2047,Worksheet!DK$3,'Orders - December 2020'!$C$2:$C$2047,Worksheet!$F4),"-")</f>
        <v>-</v>
      </c>
      <c r="DL4" s="48" t="str">
        <f>IFERROR(AVERAGEIFS('Orders - December 2020'!$I$2:$I$2047,'Orders - December 2020'!$H$2:$H$2047,Worksheet!DL$3,'Orders - December 2020'!$C$2:$C$2047,Worksheet!$F4),"-")</f>
        <v>-</v>
      </c>
      <c r="DM4" s="48">
        <f>IFERROR(AVERAGEIFS('Orders - December 2020'!$I$2:$I$2047,'Orders - December 2020'!$H$2:$H$2047,Worksheet!DM$3,'Orders - December 2020'!$C$2:$C$2047,Worksheet!$F4),"-")</f>
        <v>35</v>
      </c>
      <c r="DN4" s="48" t="str">
        <f>IFERROR(AVERAGEIFS('Orders - December 2020'!$I$2:$I$2047,'Orders - December 2020'!$H$2:$H$2047,Worksheet!DN$3,'Orders - December 2020'!$C$2:$C$2047,Worksheet!$F4),"-")</f>
        <v>-</v>
      </c>
      <c r="DO4" s="48" t="str">
        <f>IFERROR(AVERAGEIFS('Orders - December 2020'!$I$2:$I$2047,'Orders - December 2020'!$H$2:$H$2047,Worksheet!DO$3,'Orders - December 2020'!$C$2:$C$2047,Worksheet!$F4),"-")</f>
        <v>-</v>
      </c>
      <c r="DP4" s="48" t="str">
        <f>IFERROR(AVERAGEIFS('Orders - December 2020'!$I$2:$I$2047,'Orders - December 2020'!$H$2:$H$2047,Worksheet!DP$3,'Orders - December 2020'!$C$2:$C$2047,Worksheet!$F4),"-")</f>
        <v>-</v>
      </c>
      <c r="DQ4" s="48" t="str">
        <f>IFERROR(AVERAGEIFS('Orders - December 2020'!$I$2:$I$2047,'Orders - December 2020'!$H$2:$H$2047,Worksheet!DQ$3,'Orders - December 2020'!$C$2:$C$2047,Worksheet!$F4),"-")</f>
        <v>-</v>
      </c>
      <c r="DR4" s="48" t="str">
        <f>IFERROR(AVERAGEIFS('Orders - December 2020'!$I$2:$I$2047,'Orders - December 2020'!$H$2:$H$2047,Worksheet!DR$3,'Orders - December 2020'!$C$2:$C$2047,Worksheet!$F4),"-")</f>
        <v>-</v>
      </c>
      <c r="DS4" s="48" t="str">
        <f>IFERROR(AVERAGEIFS('Orders - December 2020'!$I$2:$I$2047,'Orders - December 2020'!$H$2:$H$2047,Worksheet!DS$3,'Orders - December 2020'!$C$2:$C$2047,Worksheet!$F4),"-")</f>
        <v>-</v>
      </c>
      <c r="DT4" s="48" t="str">
        <f>IFERROR(AVERAGEIFS('Orders - December 2020'!$I$2:$I$2047,'Orders - December 2020'!$H$2:$H$2047,Worksheet!DT$3,'Orders - December 2020'!$C$2:$C$2047,Worksheet!$F4),"-")</f>
        <v>-</v>
      </c>
      <c r="DU4" s="48" t="str">
        <f>IFERROR(AVERAGEIFS('Orders - December 2020'!$I$2:$I$2047,'Orders - December 2020'!$H$2:$H$2047,Worksheet!DU$3,'Orders - December 2020'!$C$2:$C$2047,Worksheet!$F4),"-")</f>
        <v>-</v>
      </c>
      <c r="DV4" s="48">
        <f>IFERROR(AVERAGEIFS('Orders - December 2020'!$I$2:$I$2047,'Orders - December 2020'!$H$2:$H$2047,Worksheet!DV$3,'Orders - December 2020'!$C$2:$C$2047,Worksheet!$F4),"-")</f>
        <v>33.333333333333336</v>
      </c>
      <c r="DW4" s="48">
        <f>IFERROR(AVERAGEIFS('Orders - December 2020'!$I$2:$I$2047,'Orders - December 2020'!$H$2:$H$2047,Worksheet!DW$3,'Orders - December 2020'!$C$2:$C$2047,Worksheet!$F4),"-")</f>
        <v>31.333333333333332</v>
      </c>
      <c r="DX4" s="48" t="str">
        <f>IFERROR(AVERAGEIFS('Orders - December 2020'!$I$2:$I$2047,'Orders - December 2020'!$H$2:$H$2047,Worksheet!DX$3,'Orders - December 2020'!$C$2:$C$2047,Worksheet!$F4),"-")</f>
        <v>-</v>
      </c>
      <c r="DY4" s="48" t="str">
        <f>IFERROR(AVERAGEIFS('Orders - December 2020'!$I$2:$I$2047,'Orders - December 2020'!$H$2:$H$2047,Worksheet!DY$3,'Orders - December 2020'!$C$2:$C$2047,Worksheet!$F4),"-")</f>
        <v>-</v>
      </c>
      <c r="DZ4" s="48" t="str">
        <f>IFERROR(AVERAGEIFS('Orders - December 2020'!$I$2:$I$2047,'Orders - December 2020'!$H$2:$H$2047,Worksheet!DZ$3,'Orders - December 2020'!$C$2:$C$2047,Worksheet!$F4),"-")</f>
        <v>-</v>
      </c>
      <c r="EA4" s="48" t="str">
        <f>IFERROR(AVERAGEIFS('Orders - December 2020'!$I$2:$I$2047,'Orders - December 2020'!$H$2:$H$2047,Worksheet!EA$3,'Orders - December 2020'!$C$2:$C$2047,Worksheet!$F4),"-")</f>
        <v>-</v>
      </c>
      <c r="EB4" s="48" t="str">
        <f>IFERROR(AVERAGEIFS('Orders - December 2020'!$I$2:$I$2047,'Orders - December 2020'!$H$2:$H$2047,Worksheet!EB$3,'Orders - December 2020'!$C$2:$C$2047,Worksheet!$F4),"-")</f>
        <v>-</v>
      </c>
      <c r="EC4" s="48" t="str">
        <f>IFERROR(AVERAGEIFS('Orders - December 2020'!$I$2:$I$2047,'Orders - December 2020'!$H$2:$H$2047,Worksheet!EC$3,'Orders - December 2020'!$C$2:$C$2047,Worksheet!$F4),"-")</f>
        <v>-</v>
      </c>
      <c r="ED4" s="48" t="str">
        <f>IFERROR(AVERAGEIFS('Orders - December 2020'!$I$2:$I$2047,'Orders - December 2020'!$H$2:$H$2047,Worksheet!ED$3,'Orders - December 2020'!$C$2:$C$2047,Worksheet!$F4),"-")</f>
        <v>-</v>
      </c>
      <c r="EE4" s="48" t="str">
        <f>IFERROR(AVERAGEIFS('Orders - December 2020'!$I$2:$I$2047,'Orders - December 2020'!$H$2:$H$2047,Worksheet!EE$3,'Orders - December 2020'!$C$2:$C$2047,Worksheet!$F4),"-")</f>
        <v>-</v>
      </c>
      <c r="EF4" s="48">
        <f>IFERROR(AVERAGEIFS('Orders - December 2020'!$I$2:$I$2047,'Orders - December 2020'!$H$2:$H$2047,Worksheet!EF$3,'Orders - December 2020'!$C$2:$C$2047,Worksheet!$F4),"-")</f>
        <v>5</v>
      </c>
      <c r="EG4" s="48" t="str">
        <f>IFERROR(AVERAGEIFS('Orders - December 2020'!$I$2:$I$2047,'Orders - December 2020'!$H$2:$H$2047,Worksheet!EG$3,'Orders - December 2020'!$C$2:$C$2047,Worksheet!$F4),"-")</f>
        <v>-</v>
      </c>
      <c r="EH4" s="48" t="str">
        <f>IFERROR(AVERAGEIFS('Orders - December 2020'!$I$2:$I$2047,'Orders - December 2020'!$H$2:$H$2047,Worksheet!EH$3,'Orders - December 2020'!$C$2:$C$2047,Worksheet!$F4),"-")</f>
        <v>-</v>
      </c>
      <c r="EI4" s="48" t="str">
        <f>IFERROR(AVERAGEIFS('Orders - December 2020'!$I$2:$I$2047,'Orders - December 2020'!$H$2:$H$2047,Worksheet!EI$3,'Orders - December 2020'!$C$2:$C$2047,Worksheet!$F4),"-")</f>
        <v>-</v>
      </c>
      <c r="EJ4" s="48" t="str">
        <f>IFERROR(AVERAGEIFS('Orders - December 2020'!$I$2:$I$2047,'Orders - December 2020'!$H$2:$H$2047,Worksheet!EJ$3,'Orders - December 2020'!$C$2:$C$2047,Worksheet!$F4),"-")</f>
        <v>-</v>
      </c>
      <c r="EK4" s="48" t="str">
        <f>IFERROR(AVERAGEIFS('Orders - December 2020'!$I$2:$I$2047,'Orders - December 2020'!$H$2:$H$2047,Worksheet!EK$3,'Orders - December 2020'!$C$2:$C$2047,Worksheet!$F4),"-")</f>
        <v>-</v>
      </c>
      <c r="EL4" s="48" t="str">
        <f>IFERROR(AVERAGEIFS('Orders - December 2020'!$I$2:$I$2047,'Orders - December 2020'!$H$2:$H$2047,Worksheet!EL$3,'Orders - December 2020'!$C$2:$C$2047,Worksheet!$F4),"-")</f>
        <v>-</v>
      </c>
      <c r="EM4" s="48" t="str">
        <f>IFERROR(AVERAGEIFS('Orders - December 2020'!$I$2:$I$2047,'Orders - December 2020'!$H$2:$H$2047,Worksheet!EM$3,'Orders - December 2020'!$C$2:$C$2047,Worksheet!$F4),"-")</f>
        <v>-</v>
      </c>
      <c r="EN4" s="48" t="str">
        <f>IFERROR(AVERAGEIFS('Orders - December 2020'!$I$2:$I$2047,'Orders - December 2020'!$H$2:$H$2047,Worksheet!EN$3,'Orders - December 2020'!$C$2:$C$2047,Worksheet!$F4),"-")</f>
        <v>-</v>
      </c>
      <c r="EO4" s="48" t="str">
        <f>IFERROR(AVERAGEIFS('Orders - December 2020'!$I$2:$I$2047,'Orders - December 2020'!$H$2:$H$2047,Worksheet!EO$3,'Orders - December 2020'!$C$2:$C$2047,Worksheet!$F4),"-")</f>
        <v>-</v>
      </c>
      <c r="EP4" s="48" t="str">
        <f>IFERROR(AVERAGEIFS('Orders - December 2020'!$I$2:$I$2047,'Orders - December 2020'!$H$2:$H$2047,Worksheet!EP$3,'Orders - December 2020'!$C$2:$C$2047,Worksheet!$F4),"-")</f>
        <v>-</v>
      </c>
      <c r="EQ4" s="48" t="str">
        <f>IFERROR(AVERAGEIFS('Orders - December 2020'!$I$2:$I$2047,'Orders - December 2020'!$H$2:$H$2047,Worksheet!EQ$3,'Orders - December 2020'!$C$2:$C$2047,Worksheet!$F4),"-")</f>
        <v>-</v>
      </c>
      <c r="ER4" s="48" t="str">
        <f>IFERROR(AVERAGEIFS('Orders - December 2020'!$I$2:$I$2047,'Orders - December 2020'!$H$2:$H$2047,Worksheet!ER$3,'Orders - December 2020'!$C$2:$C$2047,Worksheet!$F4),"-")</f>
        <v>-</v>
      </c>
      <c r="ES4" s="48" t="str">
        <f>IFERROR(AVERAGEIFS('Orders - December 2020'!$I$2:$I$2047,'Orders - December 2020'!$H$2:$H$2047,Worksheet!ES$3,'Orders - December 2020'!$C$2:$C$2047,Worksheet!$F4),"-")</f>
        <v>-</v>
      </c>
      <c r="ET4" s="48" t="str">
        <f>IFERROR(AVERAGEIFS('Orders - December 2020'!$I$2:$I$2047,'Orders - December 2020'!$H$2:$H$2047,Worksheet!ET$3,'Orders - December 2020'!$C$2:$C$2047,Worksheet!$F4),"-")</f>
        <v>-</v>
      </c>
      <c r="EU4" s="48" t="str">
        <f>IFERROR(AVERAGEIFS('Orders - December 2020'!$I$2:$I$2047,'Orders - December 2020'!$H$2:$H$2047,Worksheet!EU$3,'Orders - December 2020'!$C$2:$C$2047,Worksheet!$F4),"-")</f>
        <v>-</v>
      </c>
      <c r="EV4" s="48" t="str">
        <f>IFERROR(AVERAGEIFS('Orders - December 2020'!$I$2:$I$2047,'Orders - December 2020'!$H$2:$H$2047,Worksheet!EV$3,'Orders - December 2020'!$C$2:$C$2047,Worksheet!$F4),"-")</f>
        <v>-</v>
      </c>
      <c r="EW4" s="48" t="str">
        <f>IFERROR(AVERAGEIFS('Orders - December 2020'!$I$2:$I$2047,'Orders - December 2020'!$H$2:$H$2047,Worksheet!EW$3,'Orders - December 2020'!$C$2:$C$2047,Worksheet!$F4),"-")</f>
        <v>-</v>
      </c>
      <c r="EX4" s="48" t="str">
        <f>IFERROR(AVERAGEIFS('Orders - December 2020'!$I$2:$I$2047,'Orders - December 2020'!$H$2:$H$2047,Worksheet!EX$3,'Orders - December 2020'!$C$2:$C$2047,Worksheet!$F4),"-")</f>
        <v>-</v>
      </c>
      <c r="EY4" s="48" t="str">
        <f>IFERROR(AVERAGEIFS('Orders - December 2020'!$I$2:$I$2047,'Orders - December 2020'!$H$2:$H$2047,Worksheet!EY$3,'Orders - December 2020'!$C$2:$C$2047,Worksheet!$F4),"-")</f>
        <v>-</v>
      </c>
      <c r="EZ4" s="48" t="str">
        <f>IFERROR(AVERAGEIFS('Orders - December 2020'!$I$2:$I$2047,'Orders - December 2020'!$H$2:$H$2047,Worksheet!EZ$3,'Orders - December 2020'!$C$2:$C$2047,Worksheet!$F4),"-")</f>
        <v>-</v>
      </c>
      <c r="FA4" s="48" t="str">
        <f>IFERROR(AVERAGEIFS('Orders - December 2020'!$I$2:$I$2047,'Orders - December 2020'!$H$2:$H$2047,Worksheet!FA$3,'Orders - December 2020'!$C$2:$C$2047,Worksheet!$F4),"-")</f>
        <v>-</v>
      </c>
      <c r="FB4" s="48" t="str">
        <f>IFERROR(AVERAGEIFS('Orders - December 2020'!$I$2:$I$2047,'Orders - December 2020'!$H$2:$H$2047,Worksheet!FB$3,'Orders - December 2020'!$C$2:$C$2047,Worksheet!$F4),"-")</f>
        <v>-</v>
      </c>
      <c r="FC4" s="48" t="str">
        <f>IFERROR(AVERAGEIFS('Orders - December 2020'!$I$2:$I$2047,'Orders - December 2020'!$H$2:$H$2047,Worksheet!FC$3,'Orders - December 2020'!$C$2:$C$2047,Worksheet!$F4),"-")</f>
        <v>-</v>
      </c>
      <c r="FD4" s="48" t="str">
        <f>IFERROR(AVERAGEIFS('Orders - December 2020'!$I$2:$I$2047,'Orders - December 2020'!$H$2:$H$2047,Worksheet!FD$3,'Orders - December 2020'!$C$2:$C$2047,Worksheet!$F4),"-")</f>
        <v>-</v>
      </c>
      <c r="FE4" s="48" t="str">
        <f>IFERROR(AVERAGEIFS('Orders - December 2020'!$I$2:$I$2047,'Orders - December 2020'!$H$2:$H$2047,Worksheet!FE$3,'Orders - December 2020'!$C$2:$C$2047,Worksheet!$F4),"-")</f>
        <v>-</v>
      </c>
      <c r="FF4" s="48" t="str">
        <f>IFERROR(AVERAGEIFS('Orders - December 2020'!$I$2:$I$2047,'Orders - December 2020'!$H$2:$H$2047,Worksheet!FF$3,'Orders - December 2020'!$C$2:$C$2047,Worksheet!$F4),"-")</f>
        <v>-</v>
      </c>
      <c r="FG4" s="49" t="str">
        <f>IFERROR(AVERAGEIFS('Orders - December 2020'!$I$2:$I$2047,'Orders - December 2020'!$H$2:$H$2047,Worksheet!FG$3,'Orders - December 2020'!$C$2:$C$2047,Worksheet!$F4),"-")</f>
        <v>-</v>
      </c>
    </row>
    <row r="5" spans="2:163">
      <c r="F5" s="45" t="str">
        <v>O And K Super Store</v>
      </c>
      <c r="G5" s="50">
        <f>IFERROR(AVERAGEIFS('Orders - December 2020'!$I$2:$I$2047,'Orders - December 2020'!$H$2:$H$2047,Worksheet!G$3,'Orders - December 2020'!$C$2:$C$2047,Worksheet!$F5),"-")</f>
        <v>1</v>
      </c>
      <c r="H5" s="51" t="str">
        <f>IFERROR(AVERAGEIFS('Orders - December 2020'!$I$2:$I$2047,'Orders - December 2020'!$H$2:$H$2047,Worksheet!H$3,'Orders - December 2020'!$C$2:$C$2047,Worksheet!$F5),"-")</f>
        <v>-</v>
      </c>
      <c r="I5" s="51">
        <f>IFERROR(AVERAGEIFS('Orders - December 2020'!$I$2:$I$2047,'Orders - December 2020'!$H$2:$H$2047,Worksheet!I$3,'Orders - December 2020'!$C$2:$C$2047,Worksheet!$F5),"-")</f>
        <v>1</v>
      </c>
      <c r="J5" s="51" t="str">
        <f>IFERROR(AVERAGEIFS('Orders - December 2020'!$I$2:$I$2047,'Orders - December 2020'!$H$2:$H$2047,Worksheet!J$3,'Orders - December 2020'!$C$2:$C$2047,Worksheet!$F5),"-")</f>
        <v>-</v>
      </c>
      <c r="K5" s="51" t="str">
        <f>IFERROR(AVERAGEIFS('Orders - December 2020'!$I$2:$I$2047,'Orders - December 2020'!$H$2:$H$2047,Worksheet!K$3,'Orders - December 2020'!$C$2:$C$2047,Worksheet!$F5),"-")</f>
        <v>-</v>
      </c>
      <c r="L5" s="51" t="str">
        <f>IFERROR(AVERAGEIFS('Orders - December 2020'!$I$2:$I$2047,'Orders - December 2020'!$H$2:$H$2047,Worksheet!L$3,'Orders - December 2020'!$C$2:$C$2047,Worksheet!$F5),"-")</f>
        <v>-</v>
      </c>
      <c r="M5" s="51" t="str">
        <f>IFERROR(AVERAGEIFS('Orders - December 2020'!$I$2:$I$2047,'Orders - December 2020'!$H$2:$H$2047,Worksheet!M$3,'Orders - December 2020'!$C$2:$C$2047,Worksheet!$F5),"-")</f>
        <v>-</v>
      </c>
      <c r="N5" s="51" t="str">
        <f>IFERROR(AVERAGEIFS('Orders - December 2020'!$I$2:$I$2047,'Orders - December 2020'!$H$2:$H$2047,Worksheet!N$3,'Orders - December 2020'!$C$2:$C$2047,Worksheet!$F5),"-")</f>
        <v>-</v>
      </c>
      <c r="O5" s="51" t="str">
        <f>IFERROR(AVERAGEIFS('Orders - December 2020'!$I$2:$I$2047,'Orders - December 2020'!$H$2:$H$2047,Worksheet!O$3,'Orders - December 2020'!$C$2:$C$2047,Worksheet!$F5),"-")</f>
        <v>-</v>
      </c>
      <c r="P5" s="51" t="str">
        <f>IFERROR(AVERAGEIFS('Orders - December 2020'!$I$2:$I$2047,'Orders - December 2020'!$H$2:$H$2047,Worksheet!P$3,'Orders - December 2020'!$C$2:$C$2047,Worksheet!$F5),"-")</f>
        <v>-</v>
      </c>
      <c r="Q5" s="51" t="str">
        <f>IFERROR(AVERAGEIFS('Orders - December 2020'!$I$2:$I$2047,'Orders - December 2020'!$H$2:$H$2047,Worksheet!Q$3,'Orders - December 2020'!$C$2:$C$2047,Worksheet!$F5),"-")</f>
        <v>-</v>
      </c>
      <c r="R5" s="51" t="str">
        <f>IFERROR(AVERAGEIFS('Orders - December 2020'!$I$2:$I$2047,'Orders - December 2020'!$H$2:$H$2047,Worksheet!R$3,'Orders - December 2020'!$C$2:$C$2047,Worksheet!$F5),"-")</f>
        <v>-</v>
      </c>
      <c r="S5" s="51" t="str">
        <f>IFERROR(AVERAGEIFS('Orders - December 2020'!$I$2:$I$2047,'Orders - December 2020'!$H$2:$H$2047,Worksheet!S$3,'Orders - December 2020'!$C$2:$C$2047,Worksheet!$F5),"-")</f>
        <v>-</v>
      </c>
      <c r="T5" s="51" t="str">
        <f>IFERROR(AVERAGEIFS('Orders - December 2020'!$I$2:$I$2047,'Orders - December 2020'!$H$2:$H$2047,Worksheet!T$3,'Orders - December 2020'!$C$2:$C$2047,Worksheet!$F5),"-")</f>
        <v>-</v>
      </c>
      <c r="U5" s="51" t="str">
        <f>IFERROR(AVERAGEIFS('Orders - December 2020'!$I$2:$I$2047,'Orders - December 2020'!$H$2:$H$2047,Worksheet!U$3,'Orders - December 2020'!$C$2:$C$2047,Worksheet!$F5),"-")</f>
        <v>-</v>
      </c>
      <c r="V5" s="51" t="str">
        <f>IFERROR(AVERAGEIFS('Orders - December 2020'!$I$2:$I$2047,'Orders - December 2020'!$H$2:$H$2047,Worksheet!V$3,'Orders - December 2020'!$C$2:$C$2047,Worksheet!$F5),"-")</f>
        <v>-</v>
      </c>
      <c r="W5" s="51" t="str">
        <f>IFERROR(AVERAGEIFS('Orders - December 2020'!$I$2:$I$2047,'Orders - December 2020'!$H$2:$H$2047,Worksheet!W$3,'Orders - December 2020'!$C$2:$C$2047,Worksheet!$F5),"-")</f>
        <v>-</v>
      </c>
      <c r="X5" s="51" t="str">
        <f>IFERROR(AVERAGEIFS('Orders - December 2020'!$I$2:$I$2047,'Orders - December 2020'!$H$2:$H$2047,Worksheet!X$3,'Orders - December 2020'!$C$2:$C$2047,Worksheet!$F5),"-")</f>
        <v>-</v>
      </c>
      <c r="Y5" s="51" t="str">
        <f>IFERROR(AVERAGEIFS('Orders - December 2020'!$I$2:$I$2047,'Orders - December 2020'!$H$2:$H$2047,Worksheet!Y$3,'Orders - December 2020'!$C$2:$C$2047,Worksheet!$F5),"-")</f>
        <v>-</v>
      </c>
      <c r="Z5" s="51" t="str">
        <f>IFERROR(AVERAGEIFS('Orders - December 2020'!$I$2:$I$2047,'Orders - December 2020'!$H$2:$H$2047,Worksheet!Z$3,'Orders - December 2020'!$C$2:$C$2047,Worksheet!$F5),"-")</f>
        <v>-</v>
      </c>
      <c r="AA5" s="51" t="str">
        <f>IFERROR(AVERAGEIFS('Orders - December 2020'!$I$2:$I$2047,'Orders - December 2020'!$H$2:$H$2047,Worksheet!AA$3,'Orders - December 2020'!$C$2:$C$2047,Worksheet!$F5),"-")</f>
        <v>-</v>
      </c>
      <c r="AB5" s="51" t="str">
        <f>IFERROR(AVERAGEIFS('Orders - December 2020'!$I$2:$I$2047,'Orders - December 2020'!$H$2:$H$2047,Worksheet!AB$3,'Orders - December 2020'!$C$2:$C$2047,Worksheet!$F5),"-")</f>
        <v>-</v>
      </c>
      <c r="AC5" s="51" t="str">
        <f>IFERROR(AVERAGEIFS('Orders - December 2020'!$I$2:$I$2047,'Orders - December 2020'!$H$2:$H$2047,Worksheet!AC$3,'Orders - December 2020'!$C$2:$C$2047,Worksheet!$F5),"-")</f>
        <v>-</v>
      </c>
      <c r="AD5" s="51" t="str">
        <f>IFERROR(AVERAGEIFS('Orders - December 2020'!$I$2:$I$2047,'Orders - December 2020'!$H$2:$H$2047,Worksheet!AD$3,'Orders - December 2020'!$C$2:$C$2047,Worksheet!$F5),"-")</f>
        <v>-</v>
      </c>
      <c r="AE5" s="51" t="str">
        <f>IFERROR(AVERAGEIFS('Orders - December 2020'!$I$2:$I$2047,'Orders - December 2020'!$H$2:$H$2047,Worksheet!AE$3,'Orders - December 2020'!$C$2:$C$2047,Worksheet!$F5),"-")</f>
        <v>-</v>
      </c>
      <c r="AF5" s="51" t="str">
        <f>IFERROR(AVERAGEIFS('Orders - December 2020'!$I$2:$I$2047,'Orders - December 2020'!$H$2:$H$2047,Worksheet!AF$3,'Orders - December 2020'!$C$2:$C$2047,Worksheet!$F5),"-")</f>
        <v>-</v>
      </c>
      <c r="AG5" s="51" t="str">
        <f>IFERROR(AVERAGEIFS('Orders - December 2020'!$I$2:$I$2047,'Orders - December 2020'!$H$2:$H$2047,Worksheet!AG$3,'Orders - December 2020'!$C$2:$C$2047,Worksheet!$F5),"-")</f>
        <v>-</v>
      </c>
      <c r="AH5" s="51" t="str">
        <f>IFERROR(AVERAGEIFS('Orders - December 2020'!$I$2:$I$2047,'Orders - December 2020'!$H$2:$H$2047,Worksheet!AH$3,'Orders - December 2020'!$C$2:$C$2047,Worksheet!$F5),"-")</f>
        <v>-</v>
      </c>
      <c r="AI5" s="51" t="str">
        <f>IFERROR(AVERAGEIFS('Orders - December 2020'!$I$2:$I$2047,'Orders - December 2020'!$H$2:$H$2047,Worksheet!AI$3,'Orders - December 2020'!$C$2:$C$2047,Worksheet!$F5),"-")</f>
        <v>-</v>
      </c>
      <c r="AJ5" s="51" t="str">
        <f>IFERROR(AVERAGEIFS('Orders - December 2020'!$I$2:$I$2047,'Orders - December 2020'!$H$2:$H$2047,Worksheet!AJ$3,'Orders - December 2020'!$C$2:$C$2047,Worksheet!$F5),"-")</f>
        <v>-</v>
      </c>
      <c r="AK5" s="51" t="str">
        <f>IFERROR(AVERAGEIFS('Orders - December 2020'!$I$2:$I$2047,'Orders - December 2020'!$H$2:$H$2047,Worksheet!AK$3,'Orders - December 2020'!$C$2:$C$2047,Worksheet!$F5),"-")</f>
        <v>-</v>
      </c>
      <c r="AL5" s="51" t="str">
        <f>IFERROR(AVERAGEIFS('Orders - December 2020'!$I$2:$I$2047,'Orders - December 2020'!$H$2:$H$2047,Worksheet!AL$3,'Orders - December 2020'!$C$2:$C$2047,Worksheet!$F5),"-")</f>
        <v>-</v>
      </c>
      <c r="AM5" s="51" t="str">
        <f>IFERROR(AVERAGEIFS('Orders - December 2020'!$I$2:$I$2047,'Orders - December 2020'!$H$2:$H$2047,Worksheet!AM$3,'Orders - December 2020'!$C$2:$C$2047,Worksheet!$F5),"-")</f>
        <v>-</v>
      </c>
      <c r="AN5" s="51" t="str">
        <f>IFERROR(AVERAGEIFS('Orders - December 2020'!$I$2:$I$2047,'Orders - December 2020'!$H$2:$H$2047,Worksheet!AN$3,'Orders - December 2020'!$C$2:$C$2047,Worksheet!$F5),"-")</f>
        <v>-</v>
      </c>
      <c r="AO5" s="51" t="str">
        <f>IFERROR(AVERAGEIFS('Orders - December 2020'!$I$2:$I$2047,'Orders - December 2020'!$H$2:$H$2047,Worksheet!AO$3,'Orders - December 2020'!$C$2:$C$2047,Worksheet!$F5),"-")</f>
        <v>-</v>
      </c>
      <c r="AP5" s="51" t="str">
        <f>IFERROR(AVERAGEIFS('Orders - December 2020'!$I$2:$I$2047,'Orders - December 2020'!$H$2:$H$2047,Worksheet!AP$3,'Orders - December 2020'!$C$2:$C$2047,Worksheet!$F5),"-")</f>
        <v>-</v>
      </c>
      <c r="AQ5" s="51" t="str">
        <f>IFERROR(AVERAGEIFS('Orders - December 2020'!$I$2:$I$2047,'Orders - December 2020'!$H$2:$H$2047,Worksheet!AQ$3,'Orders - December 2020'!$C$2:$C$2047,Worksheet!$F5),"-")</f>
        <v>-</v>
      </c>
      <c r="AR5" s="51" t="str">
        <f>IFERROR(AVERAGEIFS('Orders - December 2020'!$I$2:$I$2047,'Orders - December 2020'!$H$2:$H$2047,Worksheet!AR$3,'Orders - December 2020'!$C$2:$C$2047,Worksheet!$F5),"-")</f>
        <v>-</v>
      </c>
      <c r="AS5" s="51" t="str">
        <f>IFERROR(AVERAGEIFS('Orders - December 2020'!$I$2:$I$2047,'Orders - December 2020'!$H$2:$H$2047,Worksheet!AS$3,'Orders - December 2020'!$C$2:$C$2047,Worksheet!$F5),"-")</f>
        <v>-</v>
      </c>
      <c r="AT5" s="51" t="str">
        <f>IFERROR(AVERAGEIFS('Orders - December 2020'!$I$2:$I$2047,'Orders - December 2020'!$H$2:$H$2047,Worksheet!AT$3,'Orders - December 2020'!$C$2:$C$2047,Worksheet!$F5),"-")</f>
        <v>-</v>
      </c>
      <c r="AU5" s="51" t="str">
        <f>IFERROR(AVERAGEIFS('Orders - December 2020'!$I$2:$I$2047,'Orders - December 2020'!$H$2:$H$2047,Worksheet!AU$3,'Orders - December 2020'!$C$2:$C$2047,Worksheet!$F5),"-")</f>
        <v>-</v>
      </c>
      <c r="AV5" s="51" t="str">
        <f>IFERROR(AVERAGEIFS('Orders - December 2020'!$I$2:$I$2047,'Orders - December 2020'!$H$2:$H$2047,Worksheet!AV$3,'Orders - December 2020'!$C$2:$C$2047,Worksheet!$F5),"-")</f>
        <v>-</v>
      </c>
      <c r="AW5" s="51" t="str">
        <f>IFERROR(AVERAGEIFS('Orders - December 2020'!$I$2:$I$2047,'Orders - December 2020'!$H$2:$H$2047,Worksheet!AW$3,'Orders - December 2020'!$C$2:$C$2047,Worksheet!$F5),"-")</f>
        <v>-</v>
      </c>
      <c r="AX5" s="51" t="str">
        <f>IFERROR(AVERAGEIFS('Orders - December 2020'!$I$2:$I$2047,'Orders - December 2020'!$H$2:$H$2047,Worksheet!AX$3,'Orders - December 2020'!$C$2:$C$2047,Worksheet!$F5),"-")</f>
        <v>-</v>
      </c>
      <c r="AY5" s="51" t="str">
        <f>IFERROR(AVERAGEIFS('Orders - December 2020'!$I$2:$I$2047,'Orders - December 2020'!$H$2:$H$2047,Worksheet!AY$3,'Orders - December 2020'!$C$2:$C$2047,Worksheet!$F5),"-")</f>
        <v>-</v>
      </c>
      <c r="AZ5" s="51" t="str">
        <f>IFERROR(AVERAGEIFS('Orders - December 2020'!$I$2:$I$2047,'Orders - December 2020'!$H$2:$H$2047,Worksheet!AZ$3,'Orders - December 2020'!$C$2:$C$2047,Worksheet!$F5),"-")</f>
        <v>-</v>
      </c>
      <c r="BA5" s="51" t="str">
        <f>IFERROR(AVERAGEIFS('Orders - December 2020'!$I$2:$I$2047,'Orders - December 2020'!$H$2:$H$2047,Worksheet!BA$3,'Orders - December 2020'!$C$2:$C$2047,Worksheet!$F5),"-")</f>
        <v>-</v>
      </c>
      <c r="BB5" s="51" t="str">
        <f>IFERROR(AVERAGEIFS('Orders - December 2020'!$I$2:$I$2047,'Orders - December 2020'!$H$2:$H$2047,Worksheet!BB$3,'Orders - December 2020'!$C$2:$C$2047,Worksheet!$F5),"-")</f>
        <v>-</v>
      </c>
      <c r="BC5" s="51" t="str">
        <f>IFERROR(AVERAGEIFS('Orders - December 2020'!$I$2:$I$2047,'Orders - December 2020'!$H$2:$H$2047,Worksheet!BC$3,'Orders - December 2020'!$C$2:$C$2047,Worksheet!$F5),"-")</f>
        <v>-</v>
      </c>
      <c r="BD5" s="51" t="str">
        <f>IFERROR(AVERAGEIFS('Orders - December 2020'!$I$2:$I$2047,'Orders - December 2020'!$H$2:$H$2047,Worksheet!BD$3,'Orders - December 2020'!$C$2:$C$2047,Worksheet!$F5),"-")</f>
        <v>-</v>
      </c>
      <c r="BE5" s="51" t="str">
        <f>IFERROR(AVERAGEIFS('Orders - December 2020'!$I$2:$I$2047,'Orders - December 2020'!$H$2:$H$2047,Worksheet!BE$3,'Orders - December 2020'!$C$2:$C$2047,Worksheet!$F5),"-")</f>
        <v>-</v>
      </c>
      <c r="BF5" s="51" t="str">
        <f>IFERROR(AVERAGEIFS('Orders - December 2020'!$I$2:$I$2047,'Orders - December 2020'!$H$2:$H$2047,Worksheet!BF$3,'Orders - December 2020'!$C$2:$C$2047,Worksheet!$F5),"-")</f>
        <v>-</v>
      </c>
      <c r="BG5" s="51" t="str">
        <f>IFERROR(AVERAGEIFS('Orders - December 2020'!$I$2:$I$2047,'Orders - December 2020'!$H$2:$H$2047,Worksheet!BG$3,'Orders - December 2020'!$C$2:$C$2047,Worksheet!$F5),"-")</f>
        <v>-</v>
      </c>
      <c r="BH5" s="51" t="str">
        <f>IFERROR(AVERAGEIFS('Orders - December 2020'!$I$2:$I$2047,'Orders - December 2020'!$H$2:$H$2047,Worksheet!BH$3,'Orders - December 2020'!$C$2:$C$2047,Worksheet!$F5),"-")</f>
        <v>-</v>
      </c>
      <c r="BI5" s="51" t="str">
        <f>IFERROR(AVERAGEIFS('Orders - December 2020'!$I$2:$I$2047,'Orders - December 2020'!$H$2:$H$2047,Worksheet!BI$3,'Orders - December 2020'!$C$2:$C$2047,Worksheet!$F5),"-")</f>
        <v>-</v>
      </c>
      <c r="BJ5" s="51" t="str">
        <f>IFERROR(AVERAGEIFS('Orders - December 2020'!$I$2:$I$2047,'Orders - December 2020'!$H$2:$H$2047,Worksheet!BJ$3,'Orders - December 2020'!$C$2:$C$2047,Worksheet!$F5),"-")</f>
        <v>-</v>
      </c>
      <c r="BK5" s="51" t="str">
        <f>IFERROR(AVERAGEIFS('Orders - December 2020'!$I$2:$I$2047,'Orders - December 2020'!$H$2:$H$2047,Worksheet!BK$3,'Orders - December 2020'!$C$2:$C$2047,Worksheet!$F5),"-")</f>
        <v>-</v>
      </c>
      <c r="BL5" s="51" t="str">
        <f>IFERROR(AVERAGEIFS('Orders - December 2020'!$I$2:$I$2047,'Orders - December 2020'!$H$2:$H$2047,Worksheet!BL$3,'Orders - December 2020'!$C$2:$C$2047,Worksheet!$F5),"-")</f>
        <v>-</v>
      </c>
      <c r="BM5" s="51">
        <f>IFERROR(AVERAGEIFS('Orders - December 2020'!$I$2:$I$2047,'Orders - December 2020'!$H$2:$H$2047,Worksheet!BM$3,'Orders - December 2020'!$C$2:$C$2047,Worksheet!$F5),"-")</f>
        <v>1</v>
      </c>
      <c r="BN5" s="51" t="str">
        <f>IFERROR(AVERAGEIFS('Orders - December 2020'!$I$2:$I$2047,'Orders - December 2020'!$H$2:$H$2047,Worksheet!BN$3,'Orders - December 2020'!$C$2:$C$2047,Worksheet!$F5),"-")</f>
        <v>-</v>
      </c>
      <c r="BO5" s="51" t="str">
        <f>IFERROR(AVERAGEIFS('Orders - December 2020'!$I$2:$I$2047,'Orders - December 2020'!$H$2:$H$2047,Worksheet!BO$3,'Orders - December 2020'!$C$2:$C$2047,Worksheet!$F5),"-")</f>
        <v>-</v>
      </c>
      <c r="BP5" s="51" t="str">
        <f>IFERROR(AVERAGEIFS('Orders - December 2020'!$I$2:$I$2047,'Orders - December 2020'!$H$2:$H$2047,Worksheet!BP$3,'Orders - December 2020'!$C$2:$C$2047,Worksheet!$F5),"-")</f>
        <v>-</v>
      </c>
      <c r="BQ5" s="51" t="str">
        <f>IFERROR(AVERAGEIFS('Orders - December 2020'!$I$2:$I$2047,'Orders - December 2020'!$H$2:$H$2047,Worksheet!BQ$3,'Orders - December 2020'!$C$2:$C$2047,Worksheet!$F5),"-")</f>
        <v>-</v>
      </c>
      <c r="BR5" s="51" t="str">
        <f>IFERROR(AVERAGEIFS('Orders - December 2020'!$I$2:$I$2047,'Orders - December 2020'!$H$2:$H$2047,Worksheet!BR$3,'Orders - December 2020'!$C$2:$C$2047,Worksheet!$F5),"-")</f>
        <v>-</v>
      </c>
      <c r="BS5" s="51" t="str">
        <f>IFERROR(AVERAGEIFS('Orders - December 2020'!$I$2:$I$2047,'Orders - December 2020'!$H$2:$H$2047,Worksheet!BS$3,'Orders - December 2020'!$C$2:$C$2047,Worksheet!$F5),"-")</f>
        <v>-</v>
      </c>
      <c r="BT5" s="51" t="str">
        <f>IFERROR(AVERAGEIFS('Orders - December 2020'!$I$2:$I$2047,'Orders - December 2020'!$H$2:$H$2047,Worksheet!BT$3,'Orders - December 2020'!$C$2:$C$2047,Worksheet!$F5),"-")</f>
        <v>-</v>
      </c>
      <c r="BU5" s="51" t="str">
        <f>IFERROR(AVERAGEIFS('Orders - December 2020'!$I$2:$I$2047,'Orders - December 2020'!$H$2:$H$2047,Worksheet!BU$3,'Orders - December 2020'!$C$2:$C$2047,Worksheet!$F5),"-")</f>
        <v>-</v>
      </c>
      <c r="BV5" s="51" t="str">
        <f>IFERROR(AVERAGEIFS('Orders - December 2020'!$I$2:$I$2047,'Orders - December 2020'!$H$2:$H$2047,Worksheet!BV$3,'Orders - December 2020'!$C$2:$C$2047,Worksheet!$F5),"-")</f>
        <v>-</v>
      </c>
      <c r="BW5" s="51" t="str">
        <f>IFERROR(AVERAGEIFS('Orders - December 2020'!$I$2:$I$2047,'Orders - December 2020'!$H$2:$H$2047,Worksheet!BW$3,'Orders - December 2020'!$C$2:$C$2047,Worksheet!$F5),"-")</f>
        <v>-</v>
      </c>
      <c r="BX5" s="51" t="str">
        <f>IFERROR(AVERAGEIFS('Orders - December 2020'!$I$2:$I$2047,'Orders - December 2020'!$H$2:$H$2047,Worksheet!BX$3,'Orders - December 2020'!$C$2:$C$2047,Worksheet!$F5),"-")</f>
        <v>-</v>
      </c>
      <c r="BY5" s="51" t="str">
        <f>IFERROR(AVERAGEIFS('Orders - December 2020'!$I$2:$I$2047,'Orders - December 2020'!$H$2:$H$2047,Worksheet!BY$3,'Orders - December 2020'!$C$2:$C$2047,Worksheet!$F5),"-")</f>
        <v>-</v>
      </c>
      <c r="BZ5" s="51" t="str">
        <f>IFERROR(AVERAGEIFS('Orders - December 2020'!$I$2:$I$2047,'Orders - December 2020'!$H$2:$H$2047,Worksheet!BZ$3,'Orders - December 2020'!$C$2:$C$2047,Worksheet!$F5),"-")</f>
        <v>-</v>
      </c>
      <c r="CA5" s="51" t="str">
        <f>IFERROR(AVERAGEIFS('Orders - December 2020'!$I$2:$I$2047,'Orders - December 2020'!$H$2:$H$2047,Worksheet!CA$3,'Orders - December 2020'!$C$2:$C$2047,Worksheet!$F5),"-")</f>
        <v>-</v>
      </c>
      <c r="CB5" s="51" t="str">
        <f>IFERROR(AVERAGEIFS('Orders - December 2020'!$I$2:$I$2047,'Orders - December 2020'!$H$2:$H$2047,Worksheet!CB$3,'Orders - December 2020'!$C$2:$C$2047,Worksheet!$F5),"-")</f>
        <v>-</v>
      </c>
      <c r="CC5" s="51" t="str">
        <f>IFERROR(AVERAGEIFS('Orders - December 2020'!$I$2:$I$2047,'Orders - December 2020'!$H$2:$H$2047,Worksheet!CC$3,'Orders - December 2020'!$C$2:$C$2047,Worksheet!$F5),"-")</f>
        <v>-</v>
      </c>
      <c r="CD5" s="51" t="str">
        <f>IFERROR(AVERAGEIFS('Orders - December 2020'!$I$2:$I$2047,'Orders - December 2020'!$H$2:$H$2047,Worksheet!CD$3,'Orders - December 2020'!$C$2:$C$2047,Worksheet!$F5),"-")</f>
        <v>-</v>
      </c>
      <c r="CE5" s="51" t="str">
        <f>IFERROR(AVERAGEIFS('Orders - December 2020'!$I$2:$I$2047,'Orders - December 2020'!$H$2:$H$2047,Worksheet!CE$3,'Orders - December 2020'!$C$2:$C$2047,Worksheet!$F5),"-")</f>
        <v>-</v>
      </c>
      <c r="CF5" s="51" t="str">
        <f>IFERROR(AVERAGEIFS('Orders - December 2020'!$I$2:$I$2047,'Orders - December 2020'!$H$2:$H$2047,Worksheet!CF$3,'Orders - December 2020'!$C$2:$C$2047,Worksheet!$F5),"-")</f>
        <v>-</v>
      </c>
      <c r="CG5" s="51" t="str">
        <f>IFERROR(AVERAGEIFS('Orders - December 2020'!$I$2:$I$2047,'Orders - December 2020'!$H$2:$H$2047,Worksheet!CG$3,'Orders - December 2020'!$C$2:$C$2047,Worksheet!$F5),"-")</f>
        <v>-</v>
      </c>
      <c r="CH5" s="51" t="str">
        <f>IFERROR(AVERAGEIFS('Orders - December 2020'!$I$2:$I$2047,'Orders - December 2020'!$H$2:$H$2047,Worksheet!CH$3,'Orders - December 2020'!$C$2:$C$2047,Worksheet!$F5),"-")</f>
        <v>-</v>
      </c>
      <c r="CI5" s="51" t="str">
        <f>IFERROR(AVERAGEIFS('Orders - December 2020'!$I$2:$I$2047,'Orders - December 2020'!$H$2:$H$2047,Worksheet!CI$3,'Orders - December 2020'!$C$2:$C$2047,Worksheet!$F5),"-")</f>
        <v>-</v>
      </c>
      <c r="CJ5" s="51" t="str">
        <f>IFERROR(AVERAGEIFS('Orders - December 2020'!$I$2:$I$2047,'Orders - December 2020'!$H$2:$H$2047,Worksheet!CJ$3,'Orders - December 2020'!$C$2:$C$2047,Worksheet!$F5),"-")</f>
        <v>-</v>
      </c>
      <c r="CK5" s="51" t="str">
        <f>IFERROR(AVERAGEIFS('Orders - December 2020'!$I$2:$I$2047,'Orders - December 2020'!$H$2:$H$2047,Worksheet!CK$3,'Orders - December 2020'!$C$2:$C$2047,Worksheet!$F5),"-")</f>
        <v>-</v>
      </c>
      <c r="CL5" s="51" t="str">
        <f>IFERROR(AVERAGEIFS('Orders - December 2020'!$I$2:$I$2047,'Orders - December 2020'!$H$2:$H$2047,Worksheet!CL$3,'Orders - December 2020'!$C$2:$C$2047,Worksheet!$F5),"-")</f>
        <v>-</v>
      </c>
      <c r="CM5" s="51" t="str">
        <f>IFERROR(AVERAGEIFS('Orders - December 2020'!$I$2:$I$2047,'Orders - December 2020'!$H$2:$H$2047,Worksheet!CM$3,'Orders - December 2020'!$C$2:$C$2047,Worksheet!$F5),"-")</f>
        <v>-</v>
      </c>
      <c r="CN5" s="51" t="str">
        <f>IFERROR(AVERAGEIFS('Orders - December 2020'!$I$2:$I$2047,'Orders - December 2020'!$H$2:$H$2047,Worksheet!CN$3,'Orders - December 2020'!$C$2:$C$2047,Worksheet!$F5),"-")</f>
        <v>-</v>
      </c>
      <c r="CO5" s="51" t="str">
        <f>IFERROR(AVERAGEIFS('Orders - December 2020'!$I$2:$I$2047,'Orders - December 2020'!$H$2:$H$2047,Worksheet!CO$3,'Orders - December 2020'!$C$2:$C$2047,Worksheet!$F5),"-")</f>
        <v>-</v>
      </c>
      <c r="CP5" s="51" t="str">
        <f>IFERROR(AVERAGEIFS('Orders - December 2020'!$I$2:$I$2047,'Orders - December 2020'!$H$2:$H$2047,Worksheet!CP$3,'Orders - December 2020'!$C$2:$C$2047,Worksheet!$F5),"-")</f>
        <v>-</v>
      </c>
      <c r="CQ5" s="51" t="str">
        <f>IFERROR(AVERAGEIFS('Orders - December 2020'!$I$2:$I$2047,'Orders - December 2020'!$H$2:$H$2047,Worksheet!CQ$3,'Orders - December 2020'!$C$2:$C$2047,Worksheet!$F5),"-")</f>
        <v>-</v>
      </c>
      <c r="CR5" s="51" t="str">
        <f>IFERROR(AVERAGEIFS('Orders - December 2020'!$I$2:$I$2047,'Orders - December 2020'!$H$2:$H$2047,Worksheet!CR$3,'Orders - December 2020'!$C$2:$C$2047,Worksheet!$F5),"-")</f>
        <v>-</v>
      </c>
      <c r="CS5" s="51" t="str">
        <f>IFERROR(AVERAGEIFS('Orders - December 2020'!$I$2:$I$2047,'Orders - December 2020'!$H$2:$H$2047,Worksheet!CS$3,'Orders - December 2020'!$C$2:$C$2047,Worksheet!$F5),"-")</f>
        <v>-</v>
      </c>
      <c r="CT5" s="51" t="str">
        <f>IFERROR(AVERAGEIFS('Orders - December 2020'!$I$2:$I$2047,'Orders - December 2020'!$H$2:$H$2047,Worksheet!CT$3,'Orders - December 2020'!$C$2:$C$2047,Worksheet!$F5),"-")</f>
        <v>-</v>
      </c>
      <c r="CU5" s="51" t="str">
        <f>IFERROR(AVERAGEIFS('Orders - December 2020'!$I$2:$I$2047,'Orders - December 2020'!$H$2:$H$2047,Worksheet!CU$3,'Orders - December 2020'!$C$2:$C$2047,Worksheet!$F5),"-")</f>
        <v>-</v>
      </c>
      <c r="CV5" s="51" t="str">
        <f>IFERROR(AVERAGEIFS('Orders - December 2020'!$I$2:$I$2047,'Orders - December 2020'!$H$2:$H$2047,Worksheet!CV$3,'Orders - December 2020'!$C$2:$C$2047,Worksheet!$F5),"-")</f>
        <v>-</v>
      </c>
      <c r="CW5" s="51" t="str">
        <f>IFERROR(AVERAGEIFS('Orders - December 2020'!$I$2:$I$2047,'Orders - December 2020'!$H$2:$H$2047,Worksheet!CW$3,'Orders - December 2020'!$C$2:$C$2047,Worksheet!$F5),"-")</f>
        <v>-</v>
      </c>
      <c r="CX5" s="51" t="str">
        <f>IFERROR(AVERAGEIFS('Orders - December 2020'!$I$2:$I$2047,'Orders - December 2020'!$H$2:$H$2047,Worksheet!CX$3,'Orders - December 2020'!$C$2:$C$2047,Worksheet!$F5),"-")</f>
        <v>-</v>
      </c>
      <c r="CY5" s="51" t="str">
        <f>IFERROR(AVERAGEIFS('Orders - December 2020'!$I$2:$I$2047,'Orders - December 2020'!$H$2:$H$2047,Worksheet!CY$3,'Orders - December 2020'!$C$2:$C$2047,Worksheet!$F5),"-")</f>
        <v>-</v>
      </c>
      <c r="CZ5" s="51" t="str">
        <f>IFERROR(AVERAGEIFS('Orders - December 2020'!$I$2:$I$2047,'Orders - December 2020'!$H$2:$H$2047,Worksheet!CZ$3,'Orders - December 2020'!$C$2:$C$2047,Worksheet!$F5),"-")</f>
        <v>-</v>
      </c>
      <c r="DA5" s="51" t="str">
        <f>IFERROR(AVERAGEIFS('Orders - December 2020'!$I$2:$I$2047,'Orders - December 2020'!$H$2:$H$2047,Worksheet!DA$3,'Orders - December 2020'!$C$2:$C$2047,Worksheet!$F5),"-")</f>
        <v>-</v>
      </c>
      <c r="DB5" s="51" t="str">
        <f>IFERROR(AVERAGEIFS('Orders - December 2020'!$I$2:$I$2047,'Orders - December 2020'!$H$2:$H$2047,Worksheet!DB$3,'Orders - December 2020'!$C$2:$C$2047,Worksheet!$F5),"-")</f>
        <v>-</v>
      </c>
      <c r="DC5" s="51" t="str">
        <f>IFERROR(AVERAGEIFS('Orders - December 2020'!$I$2:$I$2047,'Orders - December 2020'!$H$2:$H$2047,Worksheet!DC$3,'Orders - December 2020'!$C$2:$C$2047,Worksheet!$F5),"-")</f>
        <v>-</v>
      </c>
      <c r="DD5" s="51" t="str">
        <f>IFERROR(AVERAGEIFS('Orders - December 2020'!$I$2:$I$2047,'Orders - December 2020'!$H$2:$H$2047,Worksheet!DD$3,'Orders - December 2020'!$C$2:$C$2047,Worksheet!$F5),"-")</f>
        <v>-</v>
      </c>
      <c r="DE5" s="51" t="str">
        <f>IFERROR(AVERAGEIFS('Orders - December 2020'!$I$2:$I$2047,'Orders - December 2020'!$H$2:$H$2047,Worksheet!DE$3,'Orders - December 2020'!$C$2:$C$2047,Worksheet!$F5),"-")</f>
        <v>-</v>
      </c>
      <c r="DF5" s="51" t="str">
        <f>IFERROR(AVERAGEIFS('Orders - December 2020'!$I$2:$I$2047,'Orders - December 2020'!$H$2:$H$2047,Worksheet!DF$3,'Orders - December 2020'!$C$2:$C$2047,Worksheet!$F5),"-")</f>
        <v>-</v>
      </c>
      <c r="DG5" s="51" t="str">
        <f>IFERROR(AVERAGEIFS('Orders - December 2020'!$I$2:$I$2047,'Orders - December 2020'!$H$2:$H$2047,Worksheet!DG$3,'Orders - December 2020'!$C$2:$C$2047,Worksheet!$F5),"-")</f>
        <v>-</v>
      </c>
      <c r="DH5" s="51" t="str">
        <f>IFERROR(AVERAGEIFS('Orders - December 2020'!$I$2:$I$2047,'Orders - December 2020'!$H$2:$H$2047,Worksheet!DH$3,'Orders - December 2020'!$C$2:$C$2047,Worksheet!$F5),"-")</f>
        <v>-</v>
      </c>
      <c r="DI5" s="51" t="str">
        <f>IFERROR(AVERAGEIFS('Orders - December 2020'!$I$2:$I$2047,'Orders - December 2020'!$H$2:$H$2047,Worksheet!DI$3,'Orders - December 2020'!$C$2:$C$2047,Worksheet!$F5),"-")</f>
        <v>-</v>
      </c>
      <c r="DJ5" s="51" t="str">
        <f>IFERROR(AVERAGEIFS('Orders - December 2020'!$I$2:$I$2047,'Orders - December 2020'!$H$2:$H$2047,Worksheet!DJ$3,'Orders - December 2020'!$C$2:$C$2047,Worksheet!$F5),"-")</f>
        <v>-</v>
      </c>
      <c r="DK5" s="51" t="str">
        <f>IFERROR(AVERAGEIFS('Orders - December 2020'!$I$2:$I$2047,'Orders - December 2020'!$H$2:$H$2047,Worksheet!DK$3,'Orders - December 2020'!$C$2:$C$2047,Worksheet!$F5),"-")</f>
        <v>-</v>
      </c>
      <c r="DL5" s="51" t="str">
        <f>IFERROR(AVERAGEIFS('Orders - December 2020'!$I$2:$I$2047,'Orders - December 2020'!$H$2:$H$2047,Worksheet!DL$3,'Orders - December 2020'!$C$2:$C$2047,Worksheet!$F5),"-")</f>
        <v>-</v>
      </c>
      <c r="DM5" s="51" t="str">
        <f>IFERROR(AVERAGEIFS('Orders - December 2020'!$I$2:$I$2047,'Orders - December 2020'!$H$2:$H$2047,Worksheet!DM$3,'Orders - December 2020'!$C$2:$C$2047,Worksheet!$F5),"-")</f>
        <v>-</v>
      </c>
      <c r="DN5" s="51" t="str">
        <f>IFERROR(AVERAGEIFS('Orders - December 2020'!$I$2:$I$2047,'Orders - December 2020'!$H$2:$H$2047,Worksheet!DN$3,'Orders - December 2020'!$C$2:$C$2047,Worksheet!$F5),"-")</f>
        <v>-</v>
      </c>
      <c r="DO5" s="51" t="str">
        <f>IFERROR(AVERAGEIFS('Orders - December 2020'!$I$2:$I$2047,'Orders - December 2020'!$H$2:$H$2047,Worksheet!DO$3,'Orders - December 2020'!$C$2:$C$2047,Worksheet!$F5),"-")</f>
        <v>-</v>
      </c>
      <c r="DP5" s="51" t="str">
        <f>IFERROR(AVERAGEIFS('Orders - December 2020'!$I$2:$I$2047,'Orders - December 2020'!$H$2:$H$2047,Worksheet!DP$3,'Orders - December 2020'!$C$2:$C$2047,Worksheet!$F5),"-")</f>
        <v>-</v>
      </c>
      <c r="DQ5" s="51" t="str">
        <f>IFERROR(AVERAGEIFS('Orders - December 2020'!$I$2:$I$2047,'Orders - December 2020'!$H$2:$H$2047,Worksheet!DQ$3,'Orders - December 2020'!$C$2:$C$2047,Worksheet!$F5),"-")</f>
        <v>-</v>
      </c>
      <c r="DR5" s="51" t="str">
        <f>IFERROR(AVERAGEIFS('Orders - December 2020'!$I$2:$I$2047,'Orders - December 2020'!$H$2:$H$2047,Worksheet!DR$3,'Orders - December 2020'!$C$2:$C$2047,Worksheet!$F5),"-")</f>
        <v>-</v>
      </c>
      <c r="DS5" s="51" t="str">
        <f>IFERROR(AVERAGEIFS('Orders - December 2020'!$I$2:$I$2047,'Orders - December 2020'!$H$2:$H$2047,Worksheet!DS$3,'Orders - December 2020'!$C$2:$C$2047,Worksheet!$F5),"-")</f>
        <v>-</v>
      </c>
      <c r="DT5" s="51" t="str">
        <f>IFERROR(AVERAGEIFS('Orders - December 2020'!$I$2:$I$2047,'Orders - December 2020'!$H$2:$H$2047,Worksheet!DT$3,'Orders - December 2020'!$C$2:$C$2047,Worksheet!$F5),"-")</f>
        <v>-</v>
      </c>
      <c r="DU5" s="51" t="str">
        <f>IFERROR(AVERAGEIFS('Orders - December 2020'!$I$2:$I$2047,'Orders - December 2020'!$H$2:$H$2047,Worksheet!DU$3,'Orders - December 2020'!$C$2:$C$2047,Worksheet!$F5),"-")</f>
        <v>-</v>
      </c>
      <c r="DV5" s="51">
        <f>IFERROR(AVERAGEIFS('Orders - December 2020'!$I$2:$I$2047,'Orders - December 2020'!$H$2:$H$2047,Worksheet!DV$3,'Orders - December 2020'!$C$2:$C$2047,Worksheet!$F5),"-")</f>
        <v>3</v>
      </c>
      <c r="DW5" s="51">
        <f>IFERROR(AVERAGEIFS('Orders - December 2020'!$I$2:$I$2047,'Orders - December 2020'!$H$2:$H$2047,Worksheet!DW$3,'Orders - December 2020'!$C$2:$C$2047,Worksheet!$F5),"-")</f>
        <v>3</v>
      </c>
      <c r="DX5" s="51">
        <f>IFERROR(AVERAGEIFS('Orders - December 2020'!$I$2:$I$2047,'Orders - December 2020'!$H$2:$H$2047,Worksheet!DX$3,'Orders - December 2020'!$C$2:$C$2047,Worksheet!$F5),"-")</f>
        <v>1</v>
      </c>
      <c r="DY5" s="51" t="str">
        <f>IFERROR(AVERAGEIFS('Orders - December 2020'!$I$2:$I$2047,'Orders - December 2020'!$H$2:$H$2047,Worksheet!DY$3,'Orders - December 2020'!$C$2:$C$2047,Worksheet!$F5),"-")</f>
        <v>-</v>
      </c>
      <c r="DZ5" s="51" t="str">
        <f>IFERROR(AVERAGEIFS('Orders - December 2020'!$I$2:$I$2047,'Orders - December 2020'!$H$2:$H$2047,Worksheet!DZ$3,'Orders - December 2020'!$C$2:$C$2047,Worksheet!$F5),"-")</f>
        <v>-</v>
      </c>
      <c r="EA5" s="51" t="str">
        <f>IFERROR(AVERAGEIFS('Orders - December 2020'!$I$2:$I$2047,'Orders - December 2020'!$H$2:$H$2047,Worksheet!EA$3,'Orders - December 2020'!$C$2:$C$2047,Worksheet!$F5),"-")</f>
        <v>-</v>
      </c>
      <c r="EB5" s="51" t="str">
        <f>IFERROR(AVERAGEIFS('Orders - December 2020'!$I$2:$I$2047,'Orders - December 2020'!$H$2:$H$2047,Worksheet!EB$3,'Orders - December 2020'!$C$2:$C$2047,Worksheet!$F5),"-")</f>
        <v>-</v>
      </c>
      <c r="EC5" s="51" t="str">
        <f>IFERROR(AVERAGEIFS('Orders - December 2020'!$I$2:$I$2047,'Orders - December 2020'!$H$2:$H$2047,Worksheet!EC$3,'Orders - December 2020'!$C$2:$C$2047,Worksheet!$F5),"-")</f>
        <v>-</v>
      </c>
      <c r="ED5" s="51" t="str">
        <f>IFERROR(AVERAGEIFS('Orders - December 2020'!$I$2:$I$2047,'Orders - December 2020'!$H$2:$H$2047,Worksheet!ED$3,'Orders - December 2020'!$C$2:$C$2047,Worksheet!$F5),"-")</f>
        <v>-</v>
      </c>
      <c r="EE5" s="51" t="str">
        <f>IFERROR(AVERAGEIFS('Orders - December 2020'!$I$2:$I$2047,'Orders - December 2020'!$H$2:$H$2047,Worksheet!EE$3,'Orders - December 2020'!$C$2:$C$2047,Worksheet!$F5),"-")</f>
        <v>-</v>
      </c>
      <c r="EF5" s="51" t="str">
        <f>IFERROR(AVERAGEIFS('Orders - December 2020'!$I$2:$I$2047,'Orders - December 2020'!$H$2:$H$2047,Worksheet!EF$3,'Orders - December 2020'!$C$2:$C$2047,Worksheet!$F5),"-")</f>
        <v>-</v>
      </c>
      <c r="EG5" s="51" t="str">
        <f>IFERROR(AVERAGEIFS('Orders - December 2020'!$I$2:$I$2047,'Orders - December 2020'!$H$2:$H$2047,Worksheet!EG$3,'Orders - December 2020'!$C$2:$C$2047,Worksheet!$F5),"-")</f>
        <v>-</v>
      </c>
      <c r="EH5" s="51" t="str">
        <f>IFERROR(AVERAGEIFS('Orders - December 2020'!$I$2:$I$2047,'Orders - December 2020'!$H$2:$H$2047,Worksheet!EH$3,'Orders - December 2020'!$C$2:$C$2047,Worksheet!$F5),"-")</f>
        <v>-</v>
      </c>
      <c r="EI5" s="51" t="str">
        <f>IFERROR(AVERAGEIFS('Orders - December 2020'!$I$2:$I$2047,'Orders - December 2020'!$H$2:$H$2047,Worksheet!EI$3,'Orders - December 2020'!$C$2:$C$2047,Worksheet!$F5),"-")</f>
        <v>-</v>
      </c>
      <c r="EJ5" s="51" t="str">
        <f>IFERROR(AVERAGEIFS('Orders - December 2020'!$I$2:$I$2047,'Orders - December 2020'!$H$2:$H$2047,Worksheet!EJ$3,'Orders - December 2020'!$C$2:$C$2047,Worksheet!$F5),"-")</f>
        <v>-</v>
      </c>
      <c r="EK5" s="51">
        <f>IFERROR(AVERAGEIFS('Orders - December 2020'!$I$2:$I$2047,'Orders - December 2020'!$H$2:$H$2047,Worksheet!EK$3,'Orders - December 2020'!$C$2:$C$2047,Worksheet!$F5),"-")</f>
        <v>1</v>
      </c>
      <c r="EL5" s="51" t="str">
        <f>IFERROR(AVERAGEIFS('Orders - December 2020'!$I$2:$I$2047,'Orders - December 2020'!$H$2:$H$2047,Worksheet!EL$3,'Orders - December 2020'!$C$2:$C$2047,Worksheet!$F5),"-")</f>
        <v>-</v>
      </c>
      <c r="EM5" s="51" t="str">
        <f>IFERROR(AVERAGEIFS('Orders - December 2020'!$I$2:$I$2047,'Orders - December 2020'!$H$2:$H$2047,Worksheet!EM$3,'Orders - December 2020'!$C$2:$C$2047,Worksheet!$F5),"-")</f>
        <v>-</v>
      </c>
      <c r="EN5" s="51" t="str">
        <f>IFERROR(AVERAGEIFS('Orders - December 2020'!$I$2:$I$2047,'Orders - December 2020'!$H$2:$H$2047,Worksheet!EN$3,'Orders - December 2020'!$C$2:$C$2047,Worksheet!$F5),"-")</f>
        <v>-</v>
      </c>
      <c r="EO5" s="51" t="str">
        <f>IFERROR(AVERAGEIFS('Orders - December 2020'!$I$2:$I$2047,'Orders - December 2020'!$H$2:$H$2047,Worksheet!EO$3,'Orders - December 2020'!$C$2:$C$2047,Worksheet!$F5),"-")</f>
        <v>-</v>
      </c>
      <c r="EP5" s="51" t="str">
        <f>IFERROR(AVERAGEIFS('Orders - December 2020'!$I$2:$I$2047,'Orders - December 2020'!$H$2:$H$2047,Worksheet!EP$3,'Orders - December 2020'!$C$2:$C$2047,Worksheet!$F5),"-")</f>
        <v>-</v>
      </c>
      <c r="EQ5" s="51" t="str">
        <f>IFERROR(AVERAGEIFS('Orders - December 2020'!$I$2:$I$2047,'Orders - December 2020'!$H$2:$H$2047,Worksheet!EQ$3,'Orders - December 2020'!$C$2:$C$2047,Worksheet!$F5),"-")</f>
        <v>-</v>
      </c>
      <c r="ER5" s="51" t="str">
        <f>IFERROR(AVERAGEIFS('Orders - December 2020'!$I$2:$I$2047,'Orders - December 2020'!$H$2:$H$2047,Worksheet!ER$3,'Orders - December 2020'!$C$2:$C$2047,Worksheet!$F5),"-")</f>
        <v>-</v>
      </c>
      <c r="ES5" s="51" t="str">
        <f>IFERROR(AVERAGEIFS('Orders - December 2020'!$I$2:$I$2047,'Orders - December 2020'!$H$2:$H$2047,Worksheet!ES$3,'Orders - December 2020'!$C$2:$C$2047,Worksheet!$F5),"-")</f>
        <v>-</v>
      </c>
      <c r="ET5" s="51" t="str">
        <f>IFERROR(AVERAGEIFS('Orders - December 2020'!$I$2:$I$2047,'Orders - December 2020'!$H$2:$H$2047,Worksheet!ET$3,'Orders - December 2020'!$C$2:$C$2047,Worksheet!$F5),"-")</f>
        <v>-</v>
      </c>
      <c r="EU5" s="51" t="str">
        <f>IFERROR(AVERAGEIFS('Orders - December 2020'!$I$2:$I$2047,'Orders - December 2020'!$H$2:$H$2047,Worksheet!EU$3,'Orders - December 2020'!$C$2:$C$2047,Worksheet!$F5),"-")</f>
        <v>-</v>
      </c>
      <c r="EV5" s="51" t="str">
        <f>IFERROR(AVERAGEIFS('Orders - December 2020'!$I$2:$I$2047,'Orders - December 2020'!$H$2:$H$2047,Worksheet!EV$3,'Orders - December 2020'!$C$2:$C$2047,Worksheet!$F5),"-")</f>
        <v>-</v>
      </c>
      <c r="EW5" s="51" t="str">
        <f>IFERROR(AVERAGEIFS('Orders - December 2020'!$I$2:$I$2047,'Orders - December 2020'!$H$2:$H$2047,Worksheet!EW$3,'Orders - December 2020'!$C$2:$C$2047,Worksheet!$F5),"-")</f>
        <v>-</v>
      </c>
      <c r="EX5" s="51">
        <f>IFERROR(AVERAGEIFS('Orders - December 2020'!$I$2:$I$2047,'Orders - December 2020'!$H$2:$H$2047,Worksheet!EX$3,'Orders - December 2020'!$C$2:$C$2047,Worksheet!$F5),"-")</f>
        <v>1</v>
      </c>
      <c r="EY5" s="51" t="str">
        <f>IFERROR(AVERAGEIFS('Orders - December 2020'!$I$2:$I$2047,'Orders - December 2020'!$H$2:$H$2047,Worksheet!EY$3,'Orders - December 2020'!$C$2:$C$2047,Worksheet!$F5),"-")</f>
        <v>-</v>
      </c>
      <c r="EZ5" s="51" t="str">
        <f>IFERROR(AVERAGEIFS('Orders - December 2020'!$I$2:$I$2047,'Orders - December 2020'!$H$2:$H$2047,Worksheet!EZ$3,'Orders - December 2020'!$C$2:$C$2047,Worksheet!$F5),"-")</f>
        <v>-</v>
      </c>
      <c r="FA5" s="51" t="str">
        <f>IFERROR(AVERAGEIFS('Orders - December 2020'!$I$2:$I$2047,'Orders - December 2020'!$H$2:$H$2047,Worksheet!FA$3,'Orders - December 2020'!$C$2:$C$2047,Worksheet!$F5),"-")</f>
        <v>-</v>
      </c>
      <c r="FB5" s="51" t="str">
        <f>IFERROR(AVERAGEIFS('Orders - December 2020'!$I$2:$I$2047,'Orders - December 2020'!$H$2:$H$2047,Worksheet!FB$3,'Orders - December 2020'!$C$2:$C$2047,Worksheet!$F5),"-")</f>
        <v>-</v>
      </c>
      <c r="FC5" s="51" t="str">
        <f>IFERROR(AVERAGEIFS('Orders - December 2020'!$I$2:$I$2047,'Orders - December 2020'!$H$2:$H$2047,Worksheet!FC$3,'Orders - December 2020'!$C$2:$C$2047,Worksheet!$F5),"-")</f>
        <v>-</v>
      </c>
      <c r="FD5" s="51" t="str">
        <f>IFERROR(AVERAGEIFS('Orders - December 2020'!$I$2:$I$2047,'Orders - December 2020'!$H$2:$H$2047,Worksheet!FD$3,'Orders - December 2020'!$C$2:$C$2047,Worksheet!$F5),"-")</f>
        <v>-</v>
      </c>
      <c r="FE5" s="51" t="str">
        <f>IFERROR(AVERAGEIFS('Orders - December 2020'!$I$2:$I$2047,'Orders - December 2020'!$H$2:$H$2047,Worksheet!FE$3,'Orders - December 2020'!$C$2:$C$2047,Worksheet!$F5),"-")</f>
        <v>-</v>
      </c>
      <c r="FF5" s="51" t="str">
        <f>IFERROR(AVERAGEIFS('Orders - December 2020'!$I$2:$I$2047,'Orders - December 2020'!$H$2:$H$2047,Worksheet!FF$3,'Orders - December 2020'!$C$2:$C$2047,Worksheet!$F5),"-")</f>
        <v>-</v>
      </c>
      <c r="FG5" s="52" t="str">
        <f>IFERROR(AVERAGEIFS('Orders - December 2020'!$I$2:$I$2047,'Orders - December 2020'!$H$2:$H$2047,Worksheet!FG$3,'Orders - December 2020'!$C$2:$C$2047,Worksheet!$F5),"-")</f>
        <v>-</v>
      </c>
    </row>
    <row r="6" spans="2:163">
      <c r="B6" s="70" t="s">
        <v>1343</v>
      </c>
      <c r="F6" s="45" t="str">
        <v>Jovik Minimart</v>
      </c>
      <c r="G6" s="50" t="str">
        <f>IFERROR(AVERAGEIFS('Orders - December 2020'!$I$2:$I$2047,'Orders - December 2020'!$H$2:$H$2047,Worksheet!G$3,'Orders - December 2020'!$C$2:$C$2047,Worksheet!$F6),"-")</f>
        <v>-</v>
      </c>
      <c r="H6" s="51" t="str">
        <f>IFERROR(AVERAGEIFS('Orders - December 2020'!$I$2:$I$2047,'Orders - December 2020'!$H$2:$H$2047,Worksheet!H$3,'Orders - December 2020'!$C$2:$C$2047,Worksheet!$F6),"-")</f>
        <v>-</v>
      </c>
      <c r="I6" s="51" t="str">
        <f>IFERROR(AVERAGEIFS('Orders - December 2020'!$I$2:$I$2047,'Orders - December 2020'!$H$2:$H$2047,Worksheet!I$3,'Orders - December 2020'!$C$2:$C$2047,Worksheet!$F6),"-")</f>
        <v>-</v>
      </c>
      <c r="J6" s="51">
        <f>IFERROR(AVERAGEIFS('Orders - December 2020'!$I$2:$I$2047,'Orders - December 2020'!$H$2:$H$2047,Worksheet!J$3,'Orders - December 2020'!$C$2:$C$2047,Worksheet!$F6),"-")</f>
        <v>1</v>
      </c>
      <c r="K6" s="51">
        <f>IFERROR(AVERAGEIFS('Orders - December 2020'!$I$2:$I$2047,'Orders - December 2020'!$H$2:$H$2047,Worksheet!K$3,'Orders - December 2020'!$C$2:$C$2047,Worksheet!$F6),"-")</f>
        <v>1</v>
      </c>
      <c r="L6" s="51" t="str">
        <f>IFERROR(AVERAGEIFS('Orders - December 2020'!$I$2:$I$2047,'Orders - December 2020'!$H$2:$H$2047,Worksheet!L$3,'Orders - December 2020'!$C$2:$C$2047,Worksheet!$F6),"-")</f>
        <v>-</v>
      </c>
      <c r="M6" s="51" t="str">
        <f>IFERROR(AVERAGEIFS('Orders - December 2020'!$I$2:$I$2047,'Orders - December 2020'!$H$2:$H$2047,Worksheet!M$3,'Orders - December 2020'!$C$2:$C$2047,Worksheet!$F6),"-")</f>
        <v>-</v>
      </c>
      <c r="N6" s="51" t="str">
        <f>IFERROR(AVERAGEIFS('Orders - December 2020'!$I$2:$I$2047,'Orders - December 2020'!$H$2:$H$2047,Worksheet!N$3,'Orders - December 2020'!$C$2:$C$2047,Worksheet!$F6),"-")</f>
        <v>-</v>
      </c>
      <c r="O6" s="51" t="str">
        <f>IFERROR(AVERAGEIFS('Orders - December 2020'!$I$2:$I$2047,'Orders - December 2020'!$H$2:$H$2047,Worksheet!O$3,'Orders - December 2020'!$C$2:$C$2047,Worksheet!$F6),"-")</f>
        <v>-</v>
      </c>
      <c r="P6" s="51" t="str">
        <f>IFERROR(AVERAGEIFS('Orders - December 2020'!$I$2:$I$2047,'Orders - December 2020'!$H$2:$H$2047,Worksheet!P$3,'Orders - December 2020'!$C$2:$C$2047,Worksheet!$F6),"-")</f>
        <v>-</v>
      </c>
      <c r="Q6" s="51" t="str">
        <f>IFERROR(AVERAGEIFS('Orders - December 2020'!$I$2:$I$2047,'Orders - December 2020'!$H$2:$H$2047,Worksheet!Q$3,'Orders - December 2020'!$C$2:$C$2047,Worksheet!$F6),"-")</f>
        <v>-</v>
      </c>
      <c r="R6" s="51" t="str">
        <f>IFERROR(AVERAGEIFS('Orders - December 2020'!$I$2:$I$2047,'Orders - December 2020'!$H$2:$H$2047,Worksheet!R$3,'Orders - December 2020'!$C$2:$C$2047,Worksheet!$F6),"-")</f>
        <v>-</v>
      </c>
      <c r="S6" s="51" t="str">
        <f>IFERROR(AVERAGEIFS('Orders - December 2020'!$I$2:$I$2047,'Orders - December 2020'!$H$2:$H$2047,Worksheet!S$3,'Orders - December 2020'!$C$2:$C$2047,Worksheet!$F6),"-")</f>
        <v>-</v>
      </c>
      <c r="T6" s="51" t="str">
        <f>IFERROR(AVERAGEIFS('Orders - December 2020'!$I$2:$I$2047,'Orders - December 2020'!$H$2:$H$2047,Worksheet!T$3,'Orders - December 2020'!$C$2:$C$2047,Worksheet!$F6),"-")</f>
        <v>-</v>
      </c>
      <c r="U6" s="51" t="str">
        <f>IFERROR(AVERAGEIFS('Orders - December 2020'!$I$2:$I$2047,'Orders - December 2020'!$H$2:$H$2047,Worksheet!U$3,'Orders - December 2020'!$C$2:$C$2047,Worksheet!$F6),"-")</f>
        <v>-</v>
      </c>
      <c r="V6" s="51" t="str">
        <f>IFERROR(AVERAGEIFS('Orders - December 2020'!$I$2:$I$2047,'Orders - December 2020'!$H$2:$H$2047,Worksheet!V$3,'Orders - December 2020'!$C$2:$C$2047,Worksheet!$F6),"-")</f>
        <v>-</v>
      </c>
      <c r="W6" s="51" t="str">
        <f>IFERROR(AVERAGEIFS('Orders - December 2020'!$I$2:$I$2047,'Orders - December 2020'!$H$2:$H$2047,Worksheet!W$3,'Orders - December 2020'!$C$2:$C$2047,Worksheet!$F6),"-")</f>
        <v>-</v>
      </c>
      <c r="X6" s="51" t="str">
        <f>IFERROR(AVERAGEIFS('Orders - December 2020'!$I$2:$I$2047,'Orders - December 2020'!$H$2:$H$2047,Worksheet!X$3,'Orders - December 2020'!$C$2:$C$2047,Worksheet!$F6),"-")</f>
        <v>-</v>
      </c>
      <c r="Y6" s="51" t="str">
        <f>IFERROR(AVERAGEIFS('Orders - December 2020'!$I$2:$I$2047,'Orders - December 2020'!$H$2:$H$2047,Worksheet!Y$3,'Orders - December 2020'!$C$2:$C$2047,Worksheet!$F6),"-")</f>
        <v>-</v>
      </c>
      <c r="Z6" s="51" t="str">
        <f>IFERROR(AVERAGEIFS('Orders - December 2020'!$I$2:$I$2047,'Orders - December 2020'!$H$2:$H$2047,Worksheet!Z$3,'Orders - December 2020'!$C$2:$C$2047,Worksheet!$F6),"-")</f>
        <v>-</v>
      </c>
      <c r="AA6" s="51" t="str">
        <f>IFERROR(AVERAGEIFS('Orders - December 2020'!$I$2:$I$2047,'Orders - December 2020'!$H$2:$H$2047,Worksheet!AA$3,'Orders - December 2020'!$C$2:$C$2047,Worksheet!$F6),"-")</f>
        <v>-</v>
      </c>
      <c r="AB6" s="51" t="str">
        <f>IFERROR(AVERAGEIFS('Orders - December 2020'!$I$2:$I$2047,'Orders - December 2020'!$H$2:$H$2047,Worksheet!AB$3,'Orders - December 2020'!$C$2:$C$2047,Worksheet!$F6),"-")</f>
        <v>-</v>
      </c>
      <c r="AC6" s="51" t="str">
        <f>IFERROR(AVERAGEIFS('Orders - December 2020'!$I$2:$I$2047,'Orders - December 2020'!$H$2:$H$2047,Worksheet!AC$3,'Orders - December 2020'!$C$2:$C$2047,Worksheet!$F6),"-")</f>
        <v>-</v>
      </c>
      <c r="AD6" s="51" t="str">
        <f>IFERROR(AVERAGEIFS('Orders - December 2020'!$I$2:$I$2047,'Orders - December 2020'!$H$2:$H$2047,Worksheet!AD$3,'Orders - December 2020'!$C$2:$C$2047,Worksheet!$F6),"-")</f>
        <v>-</v>
      </c>
      <c r="AE6" s="51" t="str">
        <f>IFERROR(AVERAGEIFS('Orders - December 2020'!$I$2:$I$2047,'Orders - December 2020'!$H$2:$H$2047,Worksheet!AE$3,'Orders - December 2020'!$C$2:$C$2047,Worksheet!$F6),"-")</f>
        <v>-</v>
      </c>
      <c r="AF6" s="51" t="str">
        <f>IFERROR(AVERAGEIFS('Orders - December 2020'!$I$2:$I$2047,'Orders - December 2020'!$H$2:$H$2047,Worksheet!AF$3,'Orders - December 2020'!$C$2:$C$2047,Worksheet!$F6),"-")</f>
        <v>-</v>
      </c>
      <c r="AG6" s="51" t="str">
        <f>IFERROR(AVERAGEIFS('Orders - December 2020'!$I$2:$I$2047,'Orders - December 2020'!$H$2:$H$2047,Worksheet!AG$3,'Orders - December 2020'!$C$2:$C$2047,Worksheet!$F6),"-")</f>
        <v>-</v>
      </c>
      <c r="AH6" s="51" t="str">
        <f>IFERROR(AVERAGEIFS('Orders - December 2020'!$I$2:$I$2047,'Orders - December 2020'!$H$2:$H$2047,Worksheet!AH$3,'Orders - December 2020'!$C$2:$C$2047,Worksheet!$F6),"-")</f>
        <v>-</v>
      </c>
      <c r="AI6" s="51" t="str">
        <f>IFERROR(AVERAGEIFS('Orders - December 2020'!$I$2:$I$2047,'Orders - December 2020'!$H$2:$H$2047,Worksheet!AI$3,'Orders - December 2020'!$C$2:$C$2047,Worksheet!$F6),"-")</f>
        <v>-</v>
      </c>
      <c r="AJ6" s="51" t="str">
        <f>IFERROR(AVERAGEIFS('Orders - December 2020'!$I$2:$I$2047,'Orders - December 2020'!$H$2:$H$2047,Worksheet!AJ$3,'Orders - December 2020'!$C$2:$C$2047,Worksheet!$F6),"-")</f>
        <v>-</v>
      </c>
      <c r="AK6" s="51" t="str">
        <f>IFERROR(AVERAGEIFS('Orders - December 2020'!$I$2:$I$2047,'Orders - December 2020'!$H$2:$H$2047,Worksheet!AK$3,'Orders - December 2020'!$C$2:$C$2047,Worksheet!$F6),"-")</f>
        <v>-</v>
      </c>
      <c r="AL6" s="51">
        <f>IFERROR(AVERAGEIFS('Orders - December 2020'!$I$2:$I$2047,'Orders - December 2020'!$H$2:$H$2047,Worksheet!AL$3,'Orders - December 2020'!$C$2:$C$2047,Worksheet!$F6),"-")</f>
        <v>3</v>
      </c>
      <c r="AM6" s="51" t="str">
        <f>IFERROR(AVERAGEIFS('Orders - December 2020'!$I$2:$I$2047,'Orders - December 2020'!$H$2:$H$2047,Worksheet!AM$3,'Orders - December 2020'!$C$2:$C$2047,Worksheet!$F6),"-")</f>
        <v>-</v>
      </c>
      <c r="AN6" s="51" t="str">
        <f>IFERROR(AVERAGEIFS('Orders - December 2020'!$I$2:$I$2047,'Orders - December 2020'!$H$2:$H$2047,Worksheet!AN$3,'Orders - December 2020'!$C$2:$C$2047,Worksheet!$F6),"-")</f>
        <v>-</v>
      </c>
      <c r="AO6" s="51" t="str">
        <f>IFERROR(AVERAGEIFS('Orders - December 2020'!$I$2:$I$2047,'Orders - December 2020'!$H$2:$H$2047,Worksheet!AO$3,'Orders - December 2020'!$C$2:$C$2047,Worksheet!$F6),"-")</f>
        <v>-</v>
      </c>
      <c r="AP6" s="51" t="str">
        <f>IFERROR(AVERAGEIFS('Orders - December 2020'!$I$2:$I$2047,'Orders - December 2020'!$H$2:$H$2047,Worksheet!AP$3,'Orders - December 2020'!$C$2:$C$2047,Worksheet!$F6),"-")</f>
        <v>-</v>
      </c>
      <c r="AQ6" s="51" t="str">
        <f>IFERROR(AVERAGEIFS('Orders - December 2020'!$I$2:$I$2047,'Orders - December 2020'!$H$2:$H$2047,Worksheet!AQ$3,'Orders - December 2020'!$C$2:$C$2047,Worksheet!$F6),"-")</f>
        <v>-</v>
      </c>
      <c r="AR6" s="51" t="str">
        <f>IFERROR(AVERAGEIFS('Orders - December 2020'!$I$2:$I$2047,'Orders - December 2020'!$H$2:$H$2047,Worksheet!AR$3,'Orders - December 2020'!$C$2:$C$2047,Worksheet!$F6),"-")</f>
        <v>-</v>
      </c>
      <c r="AS6" s="51">
        <f>IFERROR(AVERAGEIFS('Orders - December 2020'!$I$2:$I$2047,'Orders - December 2020'!$H$2:$H$2047,Worksheet!AS$3,'Orders - December 2020'!$C$2:$C$2047,Worksheet!$F6),"-")</f>
        <v>1</v>
      </c>
      <c r="AT6" s="51" t="str">
        <f>IFERROR(AVERAGEIFS('Orders - December 2020'!$I$2:$I$2047,'Orders - December 2020'!$H$2:$H$2047,Worksheet!AT$3,'Orders - December 2020'!$C$2:$C$2047,Worksheet!$F6),"-")</f>
        <v>-</v>
      </c>
      <c r="AU6" s="51" t="str">
        <f>IFERROR(AVERAGEIFS('Orders - December 2020'!$I$2:$I$2047,'Orders - December 2020'!$H$2:$H$2047,Worksheet!AU$3,'Orders - December 2020'!$C$2:$C$2047,Worksheet!$F6),"-")</f>
        <v>-</v>
      </c>
      <c r="AV6" s="51" t="str">
        <f>IFERROR(AVERAGEIFS('Orders - December 2020'!$I$2:$I$2047,'Orders - December 2020'!$H$2:$H$2047,Worksheet!AV$3,'Orders - December 2020'!$C$2:$C$2047,Worksheet!$F6),"-")</f>
        <v>-</v>
      </c>
      <c r="AW6" s="51" t="str">
        <f>IFERROR(AVERAGEIFS('Orders - December 2020'!$I$2:$I$2047,'Orders - December 2020'!$H$2:$H$2047,Worksheet!AW$3,'Orders - December 2020'!$C$2:$C$2047,Worksheet!$F6),"-")</f>
        <v>-</v>
      </c>
      <c r="AX6" s="51" t="str">
        <f>IFERROR(AVERAGEIFS('Orders - December 2020'!$I$2:$I$2047,'Orders - December 2020'!$H$2:$H$2047,Worksheet!AX$3,'Orders - December 2020'!$C$2:$C$2047,Worksheet!$F6),"-")</f>
        <v>-</v>
      </c>
      <c r="AY6" s="51">
        <f>IFERROR(AVERAGEIFS('Orders - December 2020'!$I$2:$I$2047,'Orders - December 2020'!$H$2:$H$2047,Worksheet!AY$3,'Orders - December 2020'!$C$2:$C$2047,Worksheet!$F6),"-")</f>
        <v>5</v>
      </c>
      <c r="AZ6" s="51" t="str">
        <f>IFERROR(AVERAGEIFS('Orders - December 2020'!$I$2:$I$2047,'Orders - December 2020'!$H$2:$H$2047,Worksheet!AZ$3,'Orders - December 2020'!$C$2:$C$2047,Worksheet!$F6),"-")</f>
        <v>-</v>
      </c>
      <c r="BA6" s="51">
        <f>IFERROR(AVERAGEIFS('Orders - December 2020'!$I$2:$I$2047,'Orders - December 2020'!$H$2:$H$2047,Worksheet!BA$3,'Orders - December 2020'!$C$2:$C$2047,Worksheet!$F6),"-")</f>
        <v>3</v>
      </c>
      <c r="BB6" s="51" t="str">
        <f>IFERROR(AVERAGEIFS('Orders - December 2020'!$I$2:$I$2047,'Orders - December 2020'!$H$2:$H$2047,Worksheet!BB$3,'Orders - December 2020'!$C$2:$C$2047,Worksheet!$F6),"-")</f>
        <v>-</v>
      </c>
      <c r="BC6" s="51" t="str">
        <f>IFERROR(AVERAGEIFS('Orders - December 2020'!$I$2:$I$2047,'Orders - December 2020'!$H$2:$H$2047,Worksheet!BC$3,'Orders - December 2020'!$C$2:$C$2047,Worksheet!$F6),"-")</f>
        <v>-</v>
      </c>
      <c r="BD6" s="51" t="str">
        <f>IFERROR(AVERAGEIFS('Orders - December 2020'!$I$2:$I$2047,'Orders - December 2020'!$H$2:$H$2047,Worksheet!BD$3,'Orders - December 2020'!$C$2:$C$2047,Worksheet!$F6),"-")</f>
        <v>-</v>
      </c>
      <c r="BE6" s="51" t="str">
        <f>IFERROR(AVERAGEIFS('Orders - December 2020'!$I$2:$I$2047,'Orders - December 2020'!$H$2:$H$2047,Worksheet!BE$3,'Orders - December 2020'!$C$2:$C$2047,Worksheet!$F6),"-")</f>
        <v>-</v>
      </c>
      <c r="BF6" s="51" t="str">
        <f>IFERROR(AVERAGEIFS('Orders - December 2020'!$I$2:$I$2047,'Orders - December 2020'!$H$2:$H$2047,Worksheet!BF$3,'Orders - December 2020'!$C$2:$C$2047,Worksheet!$F6),"-")</f>
        <v>-</v>
      </c>
      <c r="BG6" s="51" t="str">
        <f>IFERROR(AVERAGEIFS('Orders - December 2020'!$I$2:$I$2047,'Orders - December 2020'!$H$2:$H$2047,Worksheet!BG$3,'Orders - December 2020'!$C$2:$C$2047,Worksheet!$F6),"-")</f>
        <v>-</v>
      </c>
      <c r="BH6" s="51" t="str">
        <f>IFERROR(AVERAGEIFS('Orders - December 2020'!$I$2:$I$2047,'Orders - December 2020'!$H$2:$H$2047,Worksheet!BH$3,'Orders - December 2020'!$C$2:$C$2047,Worksheet!$F6),"-")</f>
        <v>-</v>
      </c>
      <c r="BI6" s="51" t="str">
        <f>IFERROR(AVERAGEIFS('Orders - December 2020'!$I$2:$I$2047,'Orders - December 2020'!$H$2:$H$2047,Worksheet!BI$3,'Orders - December 2020'!$C$2:$C$2047,Worksheet!$F6),"-")</f>
        <v>-</v>
      </c>
      <c r="BJ6" s="51" t="str">
        <f>IFERROR(AVERAGEIFS('Orders - December 2020'!$I$2:$I$2047,'Orders - December 2020'!$H$2:$H$2047,Worksheet!BJ$3,'Orders - December 2020'!$C$2:$C$2047,Worksheet!$F6),"-")</f>
        <v>-</v>
      </c>
      <c r="BK6" s="51" t="str">
        <f>IFERROR(AVERAGEIFS('Orders - December 2020'!$I$2:$I$2047,'Orders - December 2020'!$H$2:$H$2047,Worksheet!BK$3,'Orders - December 2020'!$C$2:$C$2047,Worksheet!$F6),"-")</f>
        <v>-</v>
      </c>
      <c r="BL6" s="51" t="str">
        <f>IFERROR(AVERAGEIFS('Orders - December 2020'!$I$2:$I$2047,'Orders - December 2020'!$H$2:$H$2047,Worksheet!BL$3,'Orders - December 2020'!$C$2:$C$2047,Worksheet!$F6),"-")</f>
        <v>-</v>
      </c>
      <c r="BM6" s="51" t="str">
        <f>IFERROR(AVERAGEIFS('Orders - December 2020'!$I$2:$I$2047,'Orders - December 2020'!$H$2:$H$2047,Worksheet!BM$3,'Orders - December 2020'!$C$2:$C$2047,Worksheet!$F6),"-")</f>
        <v>-</v>
      </c>
      <c r="BN6" s="51" t="str">
        <f>IFERROR(AVERAGEIFS('Orders - December 2020'!$I$2:$I$2047,'Orders - December 2020'!$H$2:$H$2047,Worksheet!BN$3,'Orders - December 2020'!$C$2:$C$2047,Worksheet!$F6),"-")</f>
        <v>-</v>
      </c>
      <c r="BO6" s="51" t="str">
        <f>IFERROR(AVERAGEIFS('Orders - December 2020'!$I$2:$I$2047,'Orders - December 2020'!$H$2:$H$2047,Worksheet!BO$3,'Orders - December 2020'!$C$2:$C$2047,Worksheet!$F6),"-")</f>
        <v>-</v>
      </c>
      <c r="BP6" s="51" t="str">
        <f>IFERROR(AVERAGEIFS('Orders - December 2020'!$I$2:$I$2047,'Orders - December 2020'!$H$2:$H$2047,Worksheet!BP$3,'Orders - December 2020'!$C$2:$C$2047,Worksheet!$F6),"-")</f>
        <v>-</v>
      </c>
      <c r="BQ6" s="51" t="str">
        <f>IFERROR(AVERAGEIFS('Orders - December 2020'!$I$2:$I$2047,'Orders - December 2020'!$H$2:$H$2047,Worksheet!BQ$3,'Orders - December 2020'!$C$2:$C$2047,Worksheet!$F6),"-")</f>
        <v>-</v>
      </c>
      <c r="BR6" s="51" t="str">
        <f>IFERROR(AVERAGEIFS('Orders - December 2020'!$I$2:$I$2047,'Orders - December 2020'!$H$2:$H$2047,Worksheet!BR$3,'Orders - December 2020'!$C$2:$C$2047,Worksheet!$F6),"-")</f>
        <v>-</v>
      </c>
      <c r="BS6" s="51" t="str">
        <f>IFERROR(AVERAGEIFS('Orders - December 2020'!$I$2:$I$2047,'Orders - December 2020'!$H$2:$H$2047,Worksheet!BS$3,'Orders - December 2020'!$C$2:$C$2047,Worksheet!$F6),"-")</f>
        <v>-</v>
      </c>
      <c r="BT6" s="51" t="str">
        <f>IFERROR(AVERAGEIFS('Orders - December 2020'!$I$2:$I$2047,'Orders - December 2020'!$H$2:$H$2047,Worksheet!BT$3,'Orders - December 2020'!$C$2:$C$2047,Worksheet!$F6),"-")</f>
        <v>-</v>
      </c>
      <c r="BU6" s="51" t="str">
        <f>IFERROR(AVERAGEIFS('Orders - December 2020'!$I$2:$I$2047,'Orders - December 2020'!$H$2:$H$2047,Worksheet!BU$3,'Orders - December 2020'!$C$2:$C$2047,Worksheet!$F6),"-")</f>
        <v>-</v>
      </c>
      <c r="BV6" s="51" t="str">
        <f>IFERROR(AVERAGEIFS('Orders - December 2020'!$I$2:$I$2047,'Orders - December 2020'!$H$2:$H$2047,Worksheet!BV$3,'Orders - December 2020'!$C$2:$C$2047,Worksheet!$F6),"-")</f>
        <v>-</v>
      </c>
      <c r="BW6" s="51">
        <f>IFERROR(AVERAGEIFS('Orders - December 2020'!$I$2:$I$2047,'Orders - December 2020'!$H$2:$H$2047,Worksheet!BW$3,'Orders - December 2020'!$C$2:$C$2047,Worksheet!$F6),"-")</f>
        <v>5</v>
      </c>
      <c r="BX6" s="51" t="str">
        <f>IFERROR(AVERAGEIFS('Orders - December 2020'!$I$2:$I$2047,'Orders - December 2020'!$H$2:$H$2047,Worksheet!BX$3,'Orders - December 2020'!$C$2:$C$2047,Worksheet!$F6),"-")</f>
        <v>-</v>
      </c>
      <c r="BY6" s="51" t="str">
        <f>IFERROR(AVERAGEIFS('Orders - December 2020'!$I$2:$I$2047,'Orders - December 2020'!$H$2:$H$2047,Worksheet!BY$3,'Orders - December 2020'!$C$2:$C$2047,Worksheet!$F6),"-")</f>
        <v>-</v>
      </c>
      <c r="BZ6" s="51">
        <f>IFERROR(AVERAGEIFS('Orders - December 2020'!$I$2:$I$2047,'Orders - December 2020'!$H$2:$H$2047,Worksheet!BZ$3,'Orders - December 2020'!$C$2:$C$2047,Worksheet!$F6),"-")</f>
        <v>2</v>
      </c>
      <c r="CA6" s="51" t="str">
        <f>IFERROR(AVERAGEIFS('Orders - December 2020'!$I$2:$I$2047,'Orders - December 2020'!$H$2:$H$2047,Worksheet!CA$3,'Orders - December 2020'!$C$2:$C$2047,Worksheet!$F6),"-")</f>
        <v>-</v>
      </c>
      <c r="CB6" s="51" t="str">
        <f>IFERROR(AVERAGEIFS('Orders - December 2020'!$I$2:$I$2047,'Orders - December 2020'!$H$2:$H$2047,Worksheet!CB$3,'Orders - December 2020'!$C$2:$C$2047,Worksheet!$F6),"-")</f>
        <v>-</v>
      </c>
      <c r="CC6" s="51" t="str">
        <f>IFERROR(AVERAGEIFS('Orders - December 2020'!$I$2:$I$2047,'Orders - December 2020'!$H$2:$H$2047,Worksheet!CC$3,'Orders - December 2020'!$C$2:$C$2047,Worksheet!$F6),"-")</f>
        <v>-</v>
      </c>
      <c r="CD6" s="51" t="str">
        <f>IFERROR(AVERAGEIFS('Orders - December 2020'!$I$2:$I$2047,'Orders - December 2020'!$H$2:$H$2047,Worksheet!CD$3,'Orders - December 2020'!$C$2:$C$2047,Worksheet!$F6),"-")</f>
        <v>-</v>
      </c>
      <c r="CE6" s="51" t="str">
        <f>IFERROR(AVERAGEIFS('Orders - December 2020'!$I$2:$I$2047,'Orders - December 2020'!$H$2:$H$2047,Worksheet!CE$3,'Orders - December 2020'!$C$2:$C$2047,Worksheet!$F6),"-")</f>
        <v>-</v>
      </c>
      <c r="CF6" s="51" t="str">
        <f>IFERROR(AVERAGEIFS('Orders - December 2020'!$I$2:$I$2047,'Orders - December 2020'!$H$2:$H$2047,Worksheet!CF$3,'Orders - December 2020'!$C$2:$C$2047,Worksheet!$F6),"-")</f>
        <v>-</v>
      </c>
      <c r="CG6" s="51" t="str">
        <f>IFERROR(AVERAGEIFS('Orders - December 2020'!$I$2:$I$2047,'Orders - December 2020'!$H$2:$H$2047,Worksheet!CG$3,'Orders - December 2020'!$C$2:$C$2047,Worksheet!$F6),"-")</f>
        <v>-</v>
      </c>
      <c r="CH6" s="51" t="str">
        <f>IFERROR(AVERAGEIFS('Orders - December 2020'!$I$2:$I$2047,'Orders - December 2020'!$H$2:$H$2047,Worksheet!CH$3,'Orders - December 2020'!$C$2:$C$2047,Worksheet!$F6),"-")</f>
        <v>-</v>
      </c>
      <c r="CI6" s="51" t="str">
        <f>IFERROR(AVERAGEIFS('Orders - December 2020'!$I$2:$I$2047,'Orders - December 2020'!$H$2:$H$2047,Worksheet!CI$3,'Orders - December 2020'!$C$2:$C$2047,Worksheet!$F6),"-")</f>
        <v>-</v>
      </c>
      <c r="CJ6" s="51" t="str">
        <f>IFERROR(AVERAGEIFS('Orders - December 2020'!$I$2:$I$2047,'Orders - December 2020'!$H$2:$H$2047,Worksheet!CJ$3,'Orders - December 2020'!$C$2:$C$2047,Worksheet!$F6),"-")</f>
        <v>-</v>
      </c>
      <c r="CK6" s="51" t="str">
        <f>IFERROR(AVERAGEIFS('Orders - December 2020'!$I$2:$I$2047,'Orders - December 2020'!$H$2:$H$2047,Worksheet!CK$3,'Orders - December 2020'!$C$2:$C$2047,Worksheet!$F6),"-")</f>
        <v>-</v>
      </c>
      <c r="CL6" s="51" t="str">
        <f>IFERROR(AVERAGEIFS('Orders - December 2020'!$I$2:$I$2047,'Orders - December 2020'!$H$2:$H$2047,Worksheet!CL$3,'Orders - December 2020'!$C$2:$C$2047,Worksheet!$F6),"-")</f>
        <v>-</v>
      </c>
      <c r="CM6" s="51" t="str">
        <f>IFERROR(AVERAGEIFS('Orders - December 2020'!$I$2:$I$2047,'Orders - December 2020'!$H$2:$H$2047,Worksheet!CM$3,'Orders - December 2020'!$C$2:$C$2047,Worksheet!$F6),"-")</f>
        <v>-</v>
      </c>
      <c r="CN6" s="51" t="str">
        <f>IFERROR(AVERAGEIFS('Orders - December 2020'!$I$2:$I$2047,'Orders - December 2020'!$H$2:$H$2047,Worksheet!CN$3,'Orders - December 2020'!$C$2:$C$2047,Worksheet!$F6),"-")</f>
        <v>-</v>
      </c>
      <c r="CO6" s="51" t="str">
        <f>IFERROR(AVERAGEIFS('Orders - December 2020'!$I$2:$I$2047,'Orders - December 2020'!$H$2:$H$2047,Worksheet!CO$3,'Orders - December 2020'!$C$2:$C$2047,Worksheet!$F6),"-")</f>
        <v>-</v>
      </c>
      <c r="CP6" s="51" t="str">
        <f>IFERROR(AVERAGEIFS('Orders - December 2020'!$I$2:$I$2047,'Orders - December 2020'!$H$2:$H$2047,Worksheet!CP$3,'Orders - December 2020'!$C$2:$C$2047,Worksheet!$F6),"-")</f>
        <v>-</v>
      </c>
      <c r="CQ6" s="51" t="str">
        <f>IFERROR(AVERAGEIFS('Orders - December 2020'!$I$2:$I$2047,'Orders - December 2020'!$H$2:$H$2047,Worksheet!CQ$3,'Orders - December 2020'!$C$2:$C$2047,Worksheet!$F6),"-")</f>
        <v>-</v>
      </c>
      <c r="CR6" s="51" t="str">
        <f>IFERROR(AVERAGEIFS('Orders - December 2020'!$I$2:$I$2047,'Orders - December 2020'!$H$2:$H$2047,Worksheet!CR$3,'Orders - December 2020'!$C$2:$C$2047,Worksheet!$F6),"-")</f>
        <v>-</v>
      </c>
      <c r="CS6" s="51" t="str">
        <f>IFERROR(AVERAGEIFS('Orders - December 2020'!$I$2:$I$2047,'Orders - December 2020'!$H$2:$H$2047,Worksheet!CS$3,'Orders - December 2020'!$C$2:$C$2047,Worksheet!$F6),"-")</f>
        <v>-</v>
      </c>
      <c r="CT6" s="51" t="str">
        <f>IFERROR(AVERAGEIFS('Orders - December 2020'!$I$2:$I$2047,'Orders - December 2020'!$H$2:$H$2047,Worksheet!CT$3,'Orders - December 2020'!$C$2:$C$2047,Worksheet!$F6),"-")</f>
        <v>-</v>
      </c>
      <c r="CU6" s="51" t="str">
        <f>IFERROR(AVERAGEIFS('Orders - December 2020'!$I$2:$I$2047,'Orders - December 2020'!$H$2:$H$2047,Worksheet!CU$3,'Orders - December 2020'!$C$2:$C$2047,Worksheet!$F6),"-")</f>
        <v>-</v>
      </c>
      <c r="CV6" s="51" t="str">
        <f>IFERROR(AVERAGEIFS('Orders - December 2020'!$I$2:$I$2047,'Orders - December 2020'!$H$2:$H$2047,Worksheet!CV$3,'Orders - December 2020'!$C$2:$C$2047,Worksheet!$F6),"-")</f>
        <v>-</v>
      </c>
      <c r="CW6" s="51" t="str">
        <f>IFERROR(AVERAGEIFS('Orders - December 2020'!$I$2:$I$2047,'Orders - December 2020'!$H$2:$H$2047,Worksheet!CW$3,'Orders - December 2020'!$C$2:$C$2047,Worksheet!$F6),"-")</f>
        <v>-</v>
      </c>
      <c r="CX6" s="51" t="str">
        <f>IFERROR(AVERAGEIFS('Orders - December 2020'!$I$2:$I$2047,'Orders - December 2020'!$H$2:$H$2047,Worksheet!CX$3,'Orders - December 2020'!$C$2:$C$2047,Worksheet!$F6),"-")</f>
        <v>-</v>
      </c>
      <c r="CY6" s="51" t="str">
        <f>IFERROR(AVERAGEIFS('Orders - December 2020'!$I$2:$I$2047,'Orders - December 2020'!$H$2:$H$2047,Worksheet!CY$3,'Orders - December 2020'!$C$2:$C$2047,Worksheet!$F6),"-")</f>
        <v>-</v>
      </c>
      <c r="CZ6" s="51" t="str">
        <f>IFERROR(AVERAGEIFS('Orders - December 2020'!$I$2:$I$2047,'Orders - December 2020'!$H$2:$H$2047,Worksheet!CZ$3,'Orders - December 2020'!$C$2:$C$2047,Worksheet!$F6),"-")</f>
        <v>-</v>
      </c>
      <c r="DA6" s="51" t="str">
        <f>IFERROR(AVERAGEIFS('Orders - December 2020'!$I$2:$I$2047,'Orders - December 2020'!$H$2:$H$2047,Worksheet!DA$3,'Orders - December 2020'!$C$2:$C$2047,Worksheet!$F6),"-")</f>
        <v>-</v>
      </c>
      <c r="DB6" s="51" t="str">
        <f>IFERROR(AVERAGEIFS('Orders - December 2020'!$I$2:$I$2047,'Orders - December 2020'!$H$2:$H$2047,Worksheet!DB$3,'Orders - December 2020'!$C$2:$C$2047,Worksheet!$F6),"-")</f>
        <v>-</v>
      </c>
      <c r="DC6" s="51" t="str">
        <f>IFERROR(AVERAGEIFS('Orders - December 2020'!$I$2:$I$2047,'Orders - December 2020'!$H$2:$H$2047,Worksheet!DC$3,'Orders - December 2020'!$C$2:$C$2047,Worksheet!$F6),"-")</f>
        <v>-</v>
      </c>
      <c r="DD6" s="51" t="str">
        <f>IFERROR(AVERAGEIFS('Orders - December 2020'!$I$2:$I$2047,'Orders - December 2020'!$H$2:$H$2047,Worksheet!DD$3,'Orders - December 2020'!$C$2:$C$2047,Worksheet!$F6),"-")</f>
        <v>-</v>
      </c>
      <c r="DE6" s="51" t="str">
        <f>IFERROR(AVERAGEIFS('Orders - December 2020'!$I$2:$I$2047,'Orders - December 2020'!$H$2:$H$2047,Worksheet!DE$3,'Orders - December 2020'!$C$2:$C$2047,Worksheet!$F6),"-")</f>
        <v>-</v>
      </c>
      <c r="DF6" s="51" t="str">
        <f>IFERROR(AVERAGEIFS('Orders - December 2020'!$I$2:$I$2047,'Orders - December 2020'!$H$2:$H$2047,Worksheet!DF$3,'Orders - December 2020'!$C$2:$C$2047,Worksheet!$F6),"-")</f>
        <v>-</v>
      </c>
      <c r="DG6" s="51" t="str">
        <f>IFERROR(AVERAGEIFS('Orders - December 2020'!$I$2:$I$2047,'Orders - December 2020'!$H$2:$H$2047,Worksheet!DG$3,'Orders - December 2020'!$C$2:$C$2047,Worksheet!$F6),"-")</f>
        <v>-</v>
      </c>
      <c r="DH6" s="51" t="str">
        <f>IFERROR(AVERAGEIFS('Orders - December 2020'!$I$2:$I$2047,'Orders - December 2020'!$H$2:$H$2047,Worksheet!DH$3,'Orders - December 2020'!$C$2:$C$2047,Worksheet!$F6),"-")</f>
        <v>-</v>
      </c>
      <c r="DI6" s="51" t="str">
        <f>IFERROR(AVERAGEIFS('Orders - December 2020'!$I$2:$I$2047,'Orders - December 2020'!$H$2:$H$2047,Worksheet!DI$3,'Orders - December 2020'!$C$2:$C$2047,Worksheet!$F6),"-")</f>
        <v>-</v>
      </c>
      <c r="DJ6" s="51" t="str">
        <f>IFERROR(AVERAGEIFS('Orders - December 2020'!$I$2:$I$2047,'Orders - December 2020'!$H$2:$H$2047,Worksheet!DJ$3,'Orders - December 2020'!$C$2:$C$2047,Worksheet!$F6),"-")</f>
        <v>-</v>
      </c>
      <c r="DK6" s="51" t="str">
        <f>IFERROR(AVERAGEIFS('Orders - December 2020'!$I$2:$I$2047,'Orders - December 2020'!$H$2:$H$2047,Worksheet!DK$3,'Orders - December 2020'!$C$2:$C$2047,Worksheet!$F6),"-")</f>
        <v>-</v>
      </c>
      <c r="DL6" s="51" t="str">
        <f>IFERROR(AVERAGEIFS('Orders - December 2020'!$I$2:$I$2047,'Orders - December 2020'!$H$2:$H$2047,Worksheet!DL$3,'Orders - December 2020'!$C$2:$C$2047,Worksheet!$F6),"-")</f>
        <v>-</v>
      </c>
      <c r="DM6" s="51" t="str">
        <f>IFERROR(AVERAGEIFS('Orders - December 2020'!$I$2:$I$2047,'Orders - December 2020'!$H$2:$H$2047,Worksheet!DM$3,'Orders - December 2020'!$C$2:$C$2047,Worksheet!$F6),"-")</f>
        <v>-</v>
      </c>
      <c r="DN6" s="51" t="str">
        <f>IFERROR(AVERAGEIFS('Orders - December 2020'!$I$2:$I$2047,'Orders - December 2020'!$H$2:$H$2047,Worksheet!DN$3,'Orders - December 2020'!$C$2:$C$2047,Worksheet!$F6),"-")</f>
        <v>-</v>
      </c>
      <c r="DO6" s="51" t="str">
        <f>IFERROR(AVERAGEIFS('Orders - December 2020'!$I$2:$I$2047,'Orders - December 2020'!$H$2:$H$2047,Worksheet!DO$3,'Orders - December 2020'!$C$2:$C$2047,Worksheet!$F6),"-")</f>
        <v>-</v>
      </c>
      <c r="DP6" s="51" t="str">
        <f>IFERROR(AVERAGEIFS('Orders - December 2020'!$I$2:$I$2047,'Orders - December 2020'!$H$2:$H$2047,Worksheet!DP$3,'Orders - December 2020'!$C$2:$C$2047,Worksheet!$F6),"-")</f>
        <v>-</v>
      </c>
      <c r="DQ6" s="51" t="str">
        <f>IFERROR(AVERAGEIFS('Orders - December 2020'!$I$2:$I$2047,'Orders - December 2020'!$H$2:$H$2047,Worksheet!DQ$3,'Orders - December 2020'!$C$2:$C$2047,Worksheet!$F6),"-")</f>
        <v>-</v>
      </c>
      <c r="DR6" s="51" t="str">
        <f>IFERROR(AVERAGEIFS('Orders - December 2020'!$I$2:$I$2047,'Orders - December 2020'!$H$2:$H$2047,Worksheet!DR$3,'Orders - December 2020'!$C$2:$C$2047,Worksheet!$F6),"-")</f>
        <v>-</v>
      </c>
      <c r="DS6" s="51" t="str">
        <f>IFERROR(AVERAGEIFS('Orders - December 2020'!$I$2:$I$2047,'Orders - December 2020'!$H$2:$H$2047,Worksheet!DS$3,'Orders - December 2020'!$C$2:$C$2047,Worksheet!$F6),"-")</f>
        <v>-</v>
      </c>
      <c r="DT6" s="51" t="str">
        <f>IFERROR(AVERAGEIFS('Orders - December 2020'!$I$2:$I$2047,'Orders - December 2020'!$H$2:$H$2047,Worksheet!DT$3,'Orders - December 2020'!$C$2:$C$2047,Worksheet!$F6),"-")</f>
        <v>-</v>
      </c>
      <c r="DU6" s="51" t="str">
        <f>IFERROR(AVERAGEIFS('Orders - December 2020'!$I$2:$I$2047,'Orders - December 2020'!$H$2:$H$2047,Worksheet!DU$3,'Orders - December 2020'!$C$2:$C$2047,Worksheet!$F6),"-")</f>
        <v>-</v>
      </c>
      <c r="DV6" s="51" t="str">
        <f>IFERROR(AVERAGEIFS('Orders - December 2020'!$I$2:$I$2047,'Orders - December 2020'!$H$2:$H$2047,Worksheet!DV$3,'Orders - December 2020'!$C$2:$C$2047,Worksheet!$F6),"-")</f>
        <v>-</v>
      </c>
      <c r="DW6" s="51" t="str">
        <f>IFERROR(AVERAGEIFS('Orders - December 2020'!$I$2:$I$2047,'Orders - December 2020'!$H$2:$H$2047,Worksheet!DW$3,'Orders - December 2020'!$C$2:$C$2047,Worksheet!$F6),"-")</f>
        <v>-</v>
      </c>
      <c r="DX6" s="51" t="str">
        <f>IFERROR(AVERAGEIFS('Orders - December 2020'!$I$2:$I$2047,'Orders - December 2020'!$H$2:$H$2047,Worksheet!DX$3,'Orders - December 2020'!$C$2:$C$2047,Worksheet!$F6),"-")</f>
        <v>-</v>
      </c>
      <c r="DY6" s="51" t="str">
        <f>IFERROR(AVERAGEIFS('Orders - December 2020'!$I$2:$I$2047,'Orders - December 2020'!$H$2:$H$2047,Worksheet!DY$3,'Orders - December 2020'!$C$2:$C$2047,Worksheet!$F6),"-")</f>
        <v>-</v>
      </c>
      <c r="DZ6" s="51" t="str">
        <f>IFERROR(AVERAGEIFS('Orders - December 2020'!$I$2:$I$2047,'Orders - December 2020'!$H$2:$H$2047,Worksheet!DZ$3,'Orders - December 2020'!$C$2:$C$2047,Worksheet!$F6),"-")</f>
        <v>-</v>
      </c>
      <c r="EA6" s="51" t="str">
        <f>IFERROR(AVERAGEIFS('Orders - December 2020'!$I$2:$I$2047,'Orders - December 2020'!$H$2:$H$2047,Worksheet!EA$3,'Orders - December 2020'!$C$2:$C$2047,Worksheet!$F6),"-")</f>
        <v>-</v>
      </c>
      <c r="EB6" s="51" t="str">
        <f>IFERROR(AVERAGEIFS('Orders - December 2020'!$I$2:$I$2047,'Orders - December 2020'!$H$2:$H$2047,Worksheet!EB$3,'Orders - December 2020'!$C$2:$C$2047,Worksheet!$F6),"-")</f>
        <v>-</v>
      </c>
      <c r="EC6" s="51" t="str">
        <f>IFERROR(AVERAGEIFS('Orders - December 2020'!$I$2:$I$2047,'Orders - December 2020'!$H$2:$H$2047,Worksheet!EC$3,'Orders - December 2020'!$C$2:$C$2047,Worksheet!$F6),"-")</f>
        <v>-</v>
      </c>
      <c r="ED6" s="51" t="str">
        <f>IFERROR(AVERAGEIFS('Orders - December 2020'!$I$2:$I$2047,'Orders - December 2020'!$H$2:$H$2047,Worksheet!ED$3,'Orders - December 2020'!$C$2:$C$2047,Worksheet!$F6),"-")</f>
        <v>-</v>
      </c>
      <c r="EE6" s="51" t="str">
        <f>IFERROR(AVERAGEIFS('Orders - December 2020'!$I$2:$I$2047,'Orders - December 2020'!$H$2:$H$2047,Worksheet!EE$3,'Orders - December 2020'!$C$2:$C$2047,Worksheet!$F6),"-")</f>
        <v>-</v>
      </c>
      <c r="EF6" s="51" t="str">
        <f>IFERROR(AVERAGEIFS('Orders - December 2020'!$I$2:$I$2047,'Orders - December 2020'!$H$2:$H$2047,Worksheet!EF$3,'Orders - December 2020'!$C$2:$C$2047,Worksheet!$F6),"-")</f>
        <v>-</v>
      </c>
      <c r="EG6" s="51" t="str">
        <f>IFERROR(AVERAGEIFS('Orders - December 2020'!$I$2:$I$2047,'Orders - December 2020'!$H$2:$H$2047,Worksheet!EG$3,'Orders - December 2020'!$C$2:$C$2047,Worksheet!$F6),"-")</f>
        <v>-</v>
      </c>
      <c r="EH6" s="51" t="str">
        <f>IFERROR(AVERAGEIFS('Orders - December 2020'!$I$2:$I$2047,'Orders - December 2020'!$H$2:$H$2047,Worksheet!EH$3,'Orders - December 2020'!$C$2:$C$2047,Worksheet!$F6),"-")</f>
        <v>-</v>
      </c>
      <c r="EI6" s="51" t="str">
        <f>IFERROR(AVERAGEIFS('Orders - December 2020'!$I$2:$I$2047,'Orders - December 2020'!$H$2:$H$2047,Worksheet!EI$3,'Orders - December 2020'!$C$2:$C$2047,Worksheet!$F6),"-")</f>
        <v>-</v>
      </c>
      <c r="EJ6" s="51" t="str">
        <f>IFERROR(AVERAGEIFS('Orders - December 2020'!$I$2:$I$2047,'Orders - December 2020'!$H$2:$H$2047,Worksheet!EJ$3,'Orders - December 2020'!$C$2:$C$2047,Worksheet!$F6),"-")</f>
        <v>-</v>
      </c>
      <c r="EK6" s="51" t="str">
        <f>IFERROR(AVERAGEIFS('Orders - December 2020'!$I$2:$I$2047,'Orders - December 2020'!$H$2:$H$2047,Worksheet!EK$3,'Orders - December 2020'!$C$2:$C$2047,Worksheet!$F6),"-")</f>
        <v>-</v>
      </c>
      <c r="EL6" s="51" t="str">
        <f>IFERROR(AVERAGEIFS('Orders - December 2020'!$I$2:$I$2047,'Orders - December 2020'!$H$2:$H$2047,Worksheet!EL$3,'Orders - December 2020'!$C$2:$C$2047,Worksheet!$F6),"-")</f>
        <v>-</v>
      </c>
      <c r="EM6" s="51" t="str">
        <f>IFERROR(AVERAGEIFS('Orders - December 2020'!$I$2:$I$2047,'Orders - December 2020'!$H$2:$H$2047,Worksheet!EM$3,'Orders - December 2020'!$C$2:$C$2047,Worksheet!$F6),"-")</f>
        <v>-</v>
      </c>
      <c r="EN6" s="51" t="str">
        <f>IFERROR(AVERAGEIFS('Orders - December 2020'!$I$2:$I$2047,'Orders - December 2020'!$H$2:$H$2047,Worksheet!EN$3,'Orders - December 2020'!$C$2:$C$2047,Worksheet!$F6),"-")</f>
        <v>-</v>
      </c>
      <c r="EO6" s="51" t="str">
        <f>IFERROR(AVERAGEIFS('Orders - December 2020'!$I$2:$I$2047,'Orders - December 2020'!$H$2:$H$2047,Worksheet!EO$3,'Orders - December 2020'!$C$2:$C$2047,Worksheet!$F6),"-")</f>
        <v>-</v>
      </c>
      <c r="EP6" s="51" t="str">
        <f>IFERROR(AVERAGEIFS('Orders - December 2020'!$I$2:$I$2047,'Orders - December 2020'!$H$2:$H$2047,Worksheet!EP$3,'Orders - December 2020'!$C$2:$C$2047,Worksheet!$F6),"-")</f>
        <v>-</v>
      </c>
      <c r="EQ6" s="51" t="str">
        <f>IFERROR(AVERAGEIFS('Orders - December 2020'!$I$2:$I$2047,'Orders - December 2020'!$H$2:$H$2047,Worksheet!EQ$3,'Orders - December 2020'!$C$2:$C$2047,Worksheet!$F6),"-")</f>
        <v>-</v>
      </c>
      <c r="ER6" s="51" t="str">
        <f>IFERROR(AVERAGEIFS('Orders - December 2020'!$I$2:$I$2047,'Orders - December 2020'!$H$2:$H$2047,Worksheet!ER$3,'Orders - December 2020'!$C$2:$C$2047,Worksheet!$F6),"-")</f>
        <v>-</v>
      </c>
      <c r="ES6" s="51" t="str">
        <f>IFERROR(AVERAGEIFS('Orders - December 2020'!$I$2:$I$2047,'Orders - December 2020'!$H$2:$H$2047,Worksheet!ES$3,'Orders - December 2020'!$C$2:$C$2047,Worksheet!$F6),"-")</f>
        <v>-</v>
      </c>
      <c r="ET6" s="51" t="str">
        <f>IFERROR(AVERAGEIFS('Orders - December 2020'!$I$2:$I$2047,'Orders - December 2020'!$H$2:$H$2047,Worksheet!ET$3,'Orders - December 2020'!$C$2:$C$2047,Worksheet!$F6),"-")</f>
        <v>-</v>
      </c>
      <c r="EU6" s="51" t="str">
        <f>IFERROR(AVERAGEIFS('Orders - December 2020'!$I$2:$I$2047,'Orders - December 2020'!$H$2:$H$2047,Worksheet!EU$3,'Orders - December 2020'!$C$2:$C$2047,Worksheet!$F6),"-")</f>
        <v>-</v>
      </c>
      <c r="EV6" s="51" t="str">
        <f>IFERROR(AVERAGEIFS('Orders - December 2020'!$I$2:$I$2047,'Orders - December 2020'!$H$2:$H$2047,Worksheet!EV$3,'Orders - December 2020'!$C$2:$C$2047,Worksheet!$F6),"-")</f>
        <v>-</v>
      </c>
      <c r="EW6" s="51" t="str">
        <f>IFERROR(AVERAGEIFS('Orders - December 2020'!$I$2:$I$2047,'Orders - December 2020'!$H$2:$H$2047,Worksheet!EW$3,'Orders - December 2020'!$C$2:$C$2047,Worksheet!$F6),"-")</f>
        <v>-</v>
      </c>
      <c r="EX6" s="51" t="str">
        <f>IFERROR(AVERAGEIFS('Orders - December 2020'!$I$2:$I$2047,'Orders - December 2020'!$H$2:$H$2047,Worksheet!EX$3,'Orders - December 2020'!$C$2:$C$2047,Worksheet!$F6),"-")</f>
        <v>-</v>
      </c>
      <c r="EY6" s="51" t="str">
        <f>IFERROR(AVERAGEIFS('Orders - December 2020'!$I$2:$I$2047,'Orders - December 2020'!$H$2:$H$2047,Worksheet!EY$3,'Orders - December 2020'!$C$2:$C$2047,Worksheet!$F6),"-")</f>
        <v>-</v>
      </c>
      <c r="EZ6" s="51" t="str">
        <f>IFERROR(AVERAGEIFS('Orders - December 2020'!$I$2:$I$2047,'Orders - December 2020'!$H$2:$H$2047,Worksheet!EZ$3,'Orders - December 2020'!$C$2:$C$2047,Worksheet!$F6),"-")</f>
        <v>-</v>
      </c>
      <c r="FA6" s="51" t="str">
        <f>IFERROR(AVERAGEIFS('Orders - December 2020'!$I$2:$I$2047,'Orders - December 2020'!$H$2:$H$2047,Worksheet!FA$3,'Orders - December 2020'!$C$2:$C$2047,Worksheet!$F6),"-")</f>
        <v>-</v>
      </c>
      <c r="FB6" s="51" t="str">
        <f>IFERROR(AVERAGEIFS('Orders - December 2020'!$I$2:$I$2047,'Orders - December 2020'!$H$2:$H$2047,Worksheet!FB$3,'Orders - December 2020'!$C$2:$C$2047,Worksheet!$F6),"-")</f>
        <v>-</v>
      </c>
      <c r="FC6" s="51" t="str">
        <f>IFERROR(AVERAGEIFS('Orders - December 2020'!$I$2:$I$2047,'Orders - December 2020'!$H$2:$H$2047,Worksheet!FC$3,'Orders - December 2020'!$C$2:$C$2047,Worksheet!$F6),"-")</f>
        <v>-</v>
      </c>
      <c r="FD6" s="51" t="str">
        <f>IFERROR(AVERAGEIFS('Orders - December 2020'!$I$2:$I$2047,'Orders - December 2020'!$H$2:$H$2047,Worksheet!FD$3,'Orders - December 2020'!$C$2:$C$2047,Worksheet!$F6),"-")</f>
        <v>-</v>
      </c>
      <c r="FE6" s="51" t="str">
        <f>IFERROR(AVERAGEIFS('Orders - December 2020'!$I$2:$I$2047,'Orders - December 2020'!$H$2:$H$2047,Worksheet!FE$3,'Orders - December 2020'!$C$2:$C$2047,Worksheet!$F6),"-")</f>
        <v>-</v>
      </c>
      <c r="FF6" s="51" t="str">
        <f>IFERROR(AVERAGEIFS('Orders - December 2020'!$I$2:$I$2047,'Orders - December 2020'!$H$2:$H$2047,Worksheet!FF$3,'Orders - December 2020'!$C$2:$C$2047,Worksheet!$F6),"-")</f>
        <v>-</v>
      </c>
      <c r="FG6" s="52" t="str">
        <f>IFERROR(AVERAGEIFS('Orders - December 2020'!$I$2:$I$2047,'Orders - December 2020'!$H$2:$H$2047,Worksheet!FG$3,'Orders - December 2020'!$C$2:$C$2047,Worksheet!$F6),"-")</f>
        <v>-</v>
      </c>
    </row>
    <row r="7" spans="2:163">
      <c r="B7" s="43">
        <f>COUNTA(_xlfn.UNIQUE('Orders - December 2020'!$C$2:$C$2047))</f>
        <v>243</v>
      </c>
      <c r="F7" s="45" t="str">
        <v>Sweet  Gift  Shop</v>
      </c>
      <c r="G7" s="50">
        <f>IFERROR(AVERAGEIFS('Orders - December 2020'!$I$2:$I$2047,'Orders - December 2020'!$H$2:$H$2047,Worksheet!G$3,'Orders - December 2020'!$C$2:$C$2047,Worksheet!$F7),"-")</f>
        <v>1</v>
      </c>
      <c r="H7" s="51" t="str">
        <f>IFERROR(AVERAGEIFS('Orders - December 2020'!$I$2:$I$2047,'Orders - December 2020'!$H$2:$H$2047,Worksheet!H$3,'Orders - December 2020'!$C$2:$C$2047,Worksheet!$F7),"-")</f>
        <v>-</v>
      </c>
      <c r="I7" s="51">
        <f>IFERROR(AVERAGEIFS('Orders - December 2020'!$I$2:$I$2047,'Orders - December 2020'!$H$2:$H$2047,Worksheet!I$3,'Orders - December 2020'!$C$2:$C$2047,Worksheet!$F7),"-")</f>
        <v>1</v>
      </c>
      <c r="J7" s="51" t="str">
        <f>IFERROR(AVERAGEIFS('Orders - December 2020'!$I$2:$I$2047,'Orders - December 2020'!$H$2:$H$2047,Worksheet!J$3,'Orders - December 2020'!$C$2:$C$2047,Worksheet!$F7),"-")</f>
        <v>-</v>
      </c>
      <c r="K7" s="51" t="str">
        <f>IFERROR(AVERAGEIFS('Orders - December 2020'!$I$2:$I$2047,'Orders - December 2020'!$H$2:$H$2047,Worksheet!K$3,'Orders - December 2020'!$C$2:$C$2047,Worksheet!$F7),"-")</f>
        <v>-</v>
      </c>
      <c r="L7" s="51">
        <f>IFERROR(AVERAGEIFS('Orders - December 2020'!$I$2:$I$2047,'Orders - December 2020'!$H$2:$H$2047,Worksheet!L$3,'Orders - December 2020'!$C$2:$C$2047,Worksheet!$F7),"-")</f>
        <v>1</v>
      </c>
      <c r="M7" s="51" t="str">
        <f>IFERROR(AVERAGEIFS('Orders - December 2020'!$I$2:$I$2047,'Orders - December 2020'!$H$2:$H$2047,Worksheet!M$3,'Orders - December 2020'!$C$2:$C$2047,Worksheet!$F7),"-")</f>
        <v>-</v>
      </c>
      <c r="N7" s="51" t="str">
        <f>IFERROR(AVERAGEIFS('Orders - December 2020'!$I$2:$I$2047,'Orders - December 2020'!$H$2:$H$2047,Worksheet!N$3,'Orders - December 2020'!$C$2:$C$2047,Worksheet!$F7),"-")</f>
        <v>-</v>
      </c>
      <c r="O7" s="51" t="str">
        <f>IFERROR(AVERAGEIFS('Orders - December 2020'!$I$2:$I$2047,'Orders - December 2020'!$H$2:$H$2047,Worksheet!O$3,'Orders - December 2020'!$C$2:$C$2047,Worksheet!$F7),"-")</f>
        <v>-</v>
      </c>
      <c r="P7" s="51" t="str">
        <f>IFERROR(AVERAGEIFS('Orders - December 2020'!$I$2:$I$2047,'Orders - December 2020'!$H$2:$H$2047,Worksheet!P$3,'Orders - December 2020'!$C$2:$C$2047,Worksheet!$F7),"-")</f>
        <v>-</v>
      </c>
      <c r="Q7" s="51" t="str">
        <f>IFERROR(AVERAGEIFS('Orders - December 2020'!$I$2:$I$2047,'Orders - December 2020'!$H$2:$H$2047,Worksheet!Q$3,'Orders - December 2020'!$C$2:$C$2047,Worksheet!$F7),"-")</f>
        <v>-</v>
      </c>
      <c r="R7" s="51" t="str">
        <f>IFERROR(AVERAGEIFS('Orders - December 2020'!$I$2:$I$2047,'Orders - December 2020'!$H$2:$H$2047,Worksheet!R$3,'Orders - December 2020'!$C$2:$C$2047,Worksheet!$F7),"-")</f>
        <v>-</v>
      </c>
      <c r="S7" s="51" t="str">
        <f>IFERROR(AVERAGEIFS('Orders - December 2020'!$I$2:$I$2047,'Orders - December 2020'!$H$2:$H$2047,Worksheet!S$3,'Orders - December 2020'!$C$2:$C$2047,Worksheet!$F7),"-")</f>
        <v>-</v>
      </c>
      <c r="T7" s="51" t="str">
        <f>IFERROR(AVERAGEIFS('Orders - December 2020'!$I$2:$I$2047,'Orders - December 2020'!$H$2:$H$2047,Worksheet!T$3,'Orders - December 2020'!$C$2:$C$2047,Worksheet!$F7),"-")</f>
        <v>-</v>
      </c>
      <c r="U7" s="51" t="str">
        <f>IFERROR(AVERAGEIFS('Orders - December 2020'!$I$2:$I$2047,'Orders - December 2020'!$H$2:$H$2047,Worksheet!U$3,'Orders - December 2020'!$C$2:$C$2047,Worksheet!$F7),"-")</f>
        <v>-</v>
      </c>
      <c r="V7" s="51" t="str">
        <f>IFERROR(AVERAGEIFS('Orders - December 2020'!$I$2:$I$2047,'Orders - December 2020'!$H$2:$H$2047,Worksheet!V$3,'Orders - December 2020'!$C$2:$C$2047,Worksheet!$F7),"-")</f>
        <v>-</v>
      </c>
      <c r="W7" s="51" t="str">
        <f>IFERROR(AVERAGEIFS('Orders - December 2020'!$I$2:$I$2047,'Orders - December 2020'!$H$2:$H$2047,Worksheet!W$3,'Orders - December 2020'!$C$2:$C$2047,Worksheet!$F7),"-")</f>
        <v>-</v>
      </c>
      <c r="X7" s="51">
        <f>IFERROR(AVERAGEIFS('Orders - December 2020'!$I$2:$I$2047,'Orders - December 2020'!$H$2:$H$2047,Worksheet!X$3,'Orders - December 2020'!$C$2:$C$2047,Worksheet!$F7),"-")</f>
        <v>1</v>
      </c>
      <c r="Y7" s="51" t="str">
        <f>IFERROR(AVERAGEIFS('Orders - December 2020'!$I$2:$I$2047,'Orders - December 2020'!$H$2:$H$2047,Worksheet!Y$3,'Orders - December 2020'!$C$2:$C$2047,Worksheet!$F7),"-")</f>
        <v>-</v>
      </c>
      <c r="Z7" s="51" t="str">
        <f>IFERROR(AVERAGEIFS('Orders - December 2020'!$I$2:$I$2047,'Orders - December 2020'!$H$2:$H$2047,Worksheet!Z$3,'Orders - December 2020'!$C$2:$C$2047,Worksheet!$F7),"-")</f>
        <v>-</v>
      </c>
      <c r="AA7" s="51" t="str">
        <f>IFERROR(AVERAGEIFS('Orders - December 2020'!$I$2:$I$2047,'Orders - December 2020'!$H$2:$H$2047,Worksheet!AA$3,'Orders - December 2020'!$C$2:$C$2047,Worksheet!$F7),"-")</f>
        <v>-</v>
      </c>
      <c r="AB7" s="51" t="str">
        <f>IFERROR(AVERAGEIFS('Orders - December 2020'!$I$2:$I$2047,'Orders - December 2020'!$H$2:$H$2047,Worksheet!AB$3,'Orders - December 2020'!$C$2:$C$2047,Worksheet!$F7),"-")</f>
        <v>-</v>
      </c>
      <c r="AC7" s="51" t="str">
        <f>IFERROR(AVERAGEIFS('Orders - December 2020'!$I$2:$I$2047,'Orders - December 2020'!$H$2:$H$2047,Worksheet!AC$3,'Orders - December 2020'!$C$2:$C$2047,Worksheet!$F7),"-")</f>
        <v>-</v>
      </c>
      <c r="AD7" s="51" t="str">
        <f>IFERROR(AVERAGEIFS('Orders - December 2020'!$I$2:$I$2047,'Orders - December 2020'!$H$2:$H$2047,Worksheet!AD$3,'Orders - December 2020'!$C$2:$C$2047,Worksheet!$F7),"-")</f>
        <v>-</v>
      </c>
      <c r="AE7" s="51" t="str">
        <f>IFERROR(AVERAGEIFS('Orders - December 2020'!$I$2:$I$2047,'Orders - December 2020'!$H$2:$H$2047,Worksheet!AE$3,'Orders - December 2020'!$C$2:$C$2047,Worksheet!$F7),"-")</f>
        <v>-</v>
      </c>
      <c r="AF7" s="51" t="str">
        <f>IFERROR(AVERAGEIFS('Orders - December 2020'!$I$2:$I$2047,'Orders - December 2020'!$H$2:$H$2047,Worksheet!AF$3,'Orders - December 2020'!$C$2:$C$2047,Worksheet!$F7),"-")</f>
        <v>-</v>
      </c>
      <c r="AG7" s="51" t="str">
        <f>IFERROR(AVERAGEIFS('Orders - December 2020'!$I$2:$I$2047,'Orders - December 2020'!$H$2:$H$2047,Worksheet!AG$3,'Orders - December 2020'!$C$2:$C$2047,Worksheet!$F7),"-")</f>
        <v>-</v>
      </c>
      <c r="AH7" s="51" t="str">
        <f>IFERROR(AVERAGEIFS('Orders - December 2020'!$I$2:$I$2047,'Orders - December 2020'!$H$2:$H$2047,Worksheet!AH$3,'Orders - December 2020'!$C$2:$C$2047,Worksheet!$F7),"-")</f>
        <v>-</v>
      </c>
      <c r="AI7" s="51" t="str">
        <f>IFERROR(AVERAGEIFS('Orders - December 2020'!$I$2:$I$2047,'Orders - December 2020'!$H$2:$H$2047,Worksheet!AI$3,'Orders - December 2020'!$C$2:$C$2047,Worksheet!$F7),"-")</f>
        <v>-</v>
      </c>
      <c r="AJ7" s="51">
        <f>IFERROR(AVERAGEIFS('Orders - December 2020'!$I$2:$I$2047,'Orders - December 2020'!$H$2:$H$2047,Worksheet!AJ$3,'Orders - December 2020'!$C$2:$C$2047,Worksheet!$F7),"-")</f>
        <v>1</v>
      </c>
      <c r="AK7" s="51">
        <f>IFERROR(AVERAGEIFS('Orders - December 2020'!$I$2:$I$2047,'Orders - December 2020'!$H$2:$H$2047,Worksheet!AK$3,'Orders - December 2020'!$C$2:$C$2047,Worksheet!$F7),"-")</f>
        <v>5</v>
      </c>
      <c r="AL7" s="51" t="str">
        <f>IFERROR(AVERAGEIFS('Orders - December 2020'!$I$2:$I$2047,'Orders - December 2020'!$H$2:$H$2047,Worksheet!AL$3,'Orders - December 2020'!$C$2:$C$2047,Worksheet!$F7),"-")</f>
        <v>-</v>
      </c>
      <c r="AM7" s="51" t="str">
        <f>IFERROR(AVERAGEIFS('Orders - December 2020'!$I$2:$I$2047,'Orders - December 2020'!$H$2:$H$2047,Worksheet!AM$3,'Orders - December 2020'!$C$2:$C$2047,Worksheet!$F7),"-")</f>
        <v>-</v>
      </c>
      <c r="AN7" s="51" t="str">
        <f>IFERROR(AVERAGEIFS('Orders - December 2020'!$I$2:$I$2047,'Orders - December 2020'!$H$2:$H$2047,Worksheet!AN$3,'Orders - December 2020'!$C$2:$C$2047,Worksheet!$F7),"-")</f>
        <v>-</v>
      </c>
      <c r="AO7" s="51" t="str">
        <f>IFERROR(AVERAGEIFS('Orders - December 2020'!$I$2:$I$2047,'Orders - December 2020'!$H$2:$H$2047,Worksheet!AO$3,'Orders - December 2020'!$C$2:$C$2047,Worksheet!$F7),"-")</f>
        <v>-</v>
      </c>
      <c r="AP7" s="51">
        <f>IFERROR(AVERAGEIFS('Orders - December 2020'!$I$2:$I$2047,'Orders - December 2020'!$H$2:$H$2047,Worksheet!AP$3,'Orders - December 2020'!$C$2:$C$2047,Worksheet!$F7),"-")</f>
        <v>3</v>
      </c>
      <c r="AQ7" s="51" t="str">
        <f>IFERROR(AVERAGEIFS('Orders - December 2020'!$I$2:$I$2047,'Orders - December 2020'!$H$2:$H$2047,Worksheet!AQ$3,'Orders - December 2020'!$C$2:$C$2047,Worksheet!$F7),"-")</f>
        <v>-</v>
      </c>
      <c r="AR7" s="51" t="str">
        <f>IFERROR(AVERAGEIFS('Orders - December 2020'!$I$2:$I$2047,'Orders - December 2020'!$H$2:$H$2047,Worksheet!AR$3,'Orders - December 2020'!$C$2:$C$2047,Worksheet!$F7),"-")</f>
        <v>-</v>
      </c>
      <c r="AS7" s="51" t="str">
        <f>IFERROR(AVERAGEIFS('Orders - December 2020'!$I$2:$I$2047,'Orders - December 2020'!$H$2:$H$2047,Worksheet!AS$3,'Orders - December 2020'!$C$2:$C$2047,Worksheet!$F7),"-")</f>
        <v>-</v>
      </c>
      <c r="AT7" s="51" t="str">
        <f>IFERROR(AVERAGEIFS('Orders - December 2020'!$I$2:$I$2047,'Orders - December 2020'!$H$2:$H$2047,Worksheet!AT$3,'Orders - December 2020'!$C$2:$C$2047,Worksheet!$F7),"-")</f>
        <v>-</v>
      </c>
      <c r="AU7" s="51" t="str">
        <f>IFERROR(AVERAGEIFS('Orders - December 2020'!$I$2:$I$2047,'Orders - December 2020'!$H$2:$H$2047,Worksheet!AU$3,'Orders - December 2020'!$C$2:$C$2047,Worksheet!$F7),"-")</f>
        <v>-</v>
      </c>
      <c r="AV7" s="51" t="str">
        <f>IFERROR(AVERAGEIFS('Orders - December 2020'!$I$2:$I$2047,'Orders - December 2020'!$H$2:$H$2047,Worksheet!AV$3,'Orders - December 2020'!$C$2:$C$2047,Worksheet!$F7),"-")</f>
        <v>-</v>
      </c>
      <c r="AW7" s="51">
        <f>IFERROR(AVERAGEIFS('Orders - December 2020'!$I$2:$I$2047,'Orders - December 2020'!$H$2:$H$2047,Worksheet!AW$3,'Orders - December 2020'!$C$2:$C$2047,Worksheet!$F7),"-")</f>
        <v>1</v>
      </c>
      <c r="AX7" s="51">
        <f>IFERROR(AVERAGEIFS('Orders - December 2020'!$I$2:$I$2047,'Orders - December 2020'!$H$2:$H$2047,Worksheet!AX$3,'Orders - December 2020'!$C$2:$C$2047,Worksheet!$F7),"-")</f>
        <v>3</v>
      </c>
      <c r="AY7" s="51">
        <f>IFERROR(AVERAGEIFS('Orders - December 2020'!$I$2:$I$2047,'Orders - December 2020'!$H$2:$H$2047,Worksheet!AY$3,'Orders - December 2020'!$C$2:$C$2047,Worksheet!$F7),"-")</f>
        <v>3</v>
      </c>
      <c r="AZ7" s="51" t="str">
        <f>IFERROR(AVERAGEIFS('Orders - December 2020'!$I$2:$I$2047,'Orders - December 2020'!$H$2:$H$2047,Worksheet!AZ$3,'Orders - December 2020'!$C$2:$C$2047,Worksheet!$F7),"-")</f>
        <v>-</v>
      </c>
      <c r="BA7" s="51" t="str">
        <f>IFERROR(AVERAGEIFS('Orders - December 2020'!$I$2:$I$2047,'Orders - December 2020'!$H$2:$H$2047,Worksheet!BA$3,'Orders - December 2020'!$C$2:$C$2047,Worksheet!$F7),"-")</f>
        <v>-</v>
      </c>
      <c r="BB7" s="51" t="str">
        <f>IFERROR(AVERAGEIFS('Orders - December 2020'!$I$2:$I$2047,'Orders - December 2020'!$H$2:$H$2047,Worksheet!BB$3,'Orders - December 2020'!$C$2:$C$2047,Worksheet!$F7),"-")</f>
        <v>-</v>
      </c>
      <c r="BC7" s="51" t="str">
        <f>IFERROR(AVERAGEIFS('Orders - December 2020'!$I$2:$I$2047,'Orders - December 2020'!$H$2:$H$2047,Worksheet!BC$3,'Orders - December 2020'!$C$2:$C$2047,Worksheet!$F7),"-")</f>
        <v>-</v>
      </c>
      <c r="BD7" s="51" t="str">
        <f>IFERROR(AVERAGEIFS('Orders - December 2020'!$I$2:$I$2047,'Orders - December 2020'!$H$2:$H$2047,Worksheet!BD$3,'Orders - December 2020'!$C$2:$C$2047,Worksheet!$F7),"-")</f>
        <v>-</v>
      </c>
      <c r="BE7" s="51" t="str">
        <f>IFERROR(AVERAGEIFS('Orders - December 2020'!$I$2:$I$2047,'Orders - December 2020'!$H$2:$H$2047,Worksheet!BE$3,'Orders - December 2020'!$C$2:$C$2047,Worksheet!$F7),"-")</f>
        <v>-</v>
      </c>
      <c r="BF7" s="51" t="str">
        <f>IFERROR(AVERAGEIFS('Orders - December 2020'!$I$2:$I$2047,'Orders - December 2020'!$H$2:$H$2047,Worksheet!BF$3,'Orders - December 2020'!$C$2:$C$2047,Worksheet!$F7),"-")</f>
        <v>-</v>
      </c>
      <c r="BG7" s="51" t="str">
        <f>IFERROR(AVERAGEIFS('Orders - December 2020'!$I$2:$I$2047,'Orders - December 2020'!$H$2:$H$2047,Worksheet!BG$3,'Orders - December 2020'!$C$2:$C$2047,Worksheet!$F7),"-")</f>
        <v>-</v>
      </c>
      <c r="BH7" s="51" t="str">
        <f>IFERROR(AVERAGEIFS('Orders - December 2020'!$I$2:$I$2047,'Orders - December 2020'!$H$2:$H$2047,Worksheet!BH$3,'Orders - December 2020'!$C$2:$C$2047,Worksheet!$F7),"-")</f>
        <v>-</v>
      </c>
      <c r="BI7" s="51" t="str">
        <f>IFERROR(AVERAGEIFS('Orders - December 2020'!$I$2:$I$2047,'Orders - December 2020'!$H$2:$H$2047,Worksheet!BI$3,'Orders - December 2020'!$C$2:$C$2047,Worksheet!$F7),"-")</f>
        <v>-</v>
      </c>
      <c r="BJ7" s="51" t="str">
        <f>IFERROR(AVERAGEIFS('Orders - December 2020'!$I$2:$I$2047,'Orders - December 2020'!$H$2:$H$2047,Worksheet!BJ$3,'Orders - December 2020'!$C$2:$C$2047,Worksheet!$F7),"-")</f>
        <v>-</v>
      </c>
      <c r="BK7" s="51" t="str">
        <f>IFERROR(AVERAGEIFS('Orders - December 2020'!$I$2:$I$2047,'Orders - December 2020'!$H$2:$H$2047,Worksheet!BK$3,'Orders - December 2020'!$C$2:$C$2047,Worksheet!$F7),"-")</f>
        <v>-</v>
      </c>
      <c r="BL7" s="51" t="str">
        <f>IFERROR(AVERAGEIFS('Orders - December 2020'!$I$2:$I$2047,'Orders - December 2020'!$H$2:$H$2047,Worksheet!BL$3,'Orders - December 2020'!$C$2:$C$2047,Worksheet!$F7),"-")</f>
        <v>-</v>
      </c>
      <c r="BM7" s="51" t="str">
        <f>IFERROR(AVERAGEIFS('Orders - December 2020'!$I$2:$I$2047,'Orders - December 2020'!$H$2:$H$2047,Worksheet!BM$3,'Orders - December 2020'!$C$2:$C$2047,Worksheet!$F7),"-")</f>
        <v>-</v>
      </c>
      <c r="BN7" s="51" t="str">
        <f>IFERROR(AVERAGEIFS('Orders - December 2020'!$I$2:$I$2047,'Orders - December 2020'!$H$2:$H$2047,Worksheet!BN$3,'Orders - December 2020'!$C$2:$C$2047,Worksheet!$F7),"-")</f>
        <v>-</v>
      </c>
      <c r="BO7" s="51" t="str">
        <f>IFERROR(AVERAGEIFS('Orders - December 2020'!$I$2:$I$2047,'Orders - December 2020'!$H$2:$H$2047,Worksheet!BO$3,'Orders - December 2020'!$C$2:$C$2047,Worksheet!$F7),"-")</f>
        <v>-</v>
      </c>
      <c r="BP7" s="51" t="str">
        <f>IFERROR(AVERAGEIFS('Orders - December 2020'!$I$2:$I$2047,'Orders - December 2020'!$H$2:$H$2047,Worksheet!BP$3,'Orders - December 2020'!$C$2:$C$2047,Worksheet!$F7),"-")</f>
        <v>-</v>
      </c>
      <c r="BQ7" s="51" t="str">
        <f>IFERROR(AVERAGEIFS('Orders - December 2020'!$I$2:$I$2047,'Orders - December 2020'!$H$2:$H$2047,Worksheet!BQ$3,'Orders - December 2020'!$C$2:$C$2047,Worksheet!$F7),"-")</f>
        <v>-</v>
      </c>
      <c r="BR7" s="51" t="str">
        <f>IFERROR(AVERAGEIFS('Orders - December 2020'!$I$2:$I$2047,'Orders - December 2020'!$H$2:$H$2047,Worksheet!BR$3,'Orders - December 2020'!$C$2:$C$2047,Worksheet!$F7),"-")</f>
        <v>-</v>
      </c>
      <c r="BS7" s="51" t="str">
        <f>IFERROR(AVERAGEIFS('Orders - December 2020'!$I$2:$I$2047,'Orders - December 2020'!$H$2:$H$2047,Worksheet!BS$3,'Orders - December 2020'!$C$2:$C$2047,Worksheet!$F7),"-")</f>
        <v>-</v>
      </c>
      <c r="BT7" s="51" t="str">
        <f>IFERROR(AVERAGEIFS('Orders - December 2020'!$I$2:$I$2047,'Orders - December 2020'!$H$2:$H$2047,Worksheet!BT$3,'Orders - December 2020'!$C$2:$C$2047,Worksheet!$F7),"-")</f>
        <v>-</v>
      </c>
      <c r="BU7" s="51" t="str">
        <f>IFERROR(AVERAGEIFS('Orders - December 2020'!$I$2:$I$2047,'Orders - December 2020'!$H$2:$H$2047,Worksheet!BU$3,'Orders - December 2020'!$C$2:$C$2047,Worksheet!$F7),"-")</f>
        <v>-</v>
      </c>
      <c r="BV7" s="51" t="str">
        <f>IFERROR(AVERAGEIFS('Orders - December 2020'!$I$2:$I$2047,'Orders - December 2020'!$H$2:$H$2047,Worksheet!BV$3,'Orders - December 2020'!$C$2:$C$2047,Worksheet!$F7),"-")</f>
        <v>-</v>
      </c>
      <c r="BW7" s="51" t="str">
        <f>IFERROR(AVERAGEIFS('Orders - December 2020'!$I$2:$I$2047,'Orders - December 2020'!$H$2:$H$2047,Worksheet!BW$3,'Orders - December 2020'!$C$2:$C$2047,Worksheet!$F7),"-")</f>
        <v>-</v>
      </c>
      <c r="BX7" s="51" t="str">
        <f>IFERROR(AVERAGEIFS('Orders - December 2020'!$I$2:$I$2047,'Orders - December 2020'!$H$2:$H$2047,Worksheet!BX$3,'Orders - December 2020'!$C$2:$C$2047,Worksheet!$F7),"-")</f>
        <v>-</v>
      </c>
      <c r="BY7" s="51" t="str">
        <f>IFERROR(AVERAGEIFS('Orders - December 2020'!$I$2:$I$2047,'Orders - December 2020'!$H$2:$H$2047,Worksheet!BY$3,'Orders - December 2020'!$C$2:$C$2047,Worksheet!$F7),"-")</f>
        <v>-</v>
      </c>
      <c r="BZ7" s="51" t="str">
        <f>IFERROR(AVERAGEIFS('Orders - December 2020'!$I$2:$I$2047,'Orders - December 2020'!$H$2:$H$2047,Worksheet!BZ$3,'Orders - December 2020'!$C$2:$C$2047,Worksheet!$F7),"-")</f>
        <v>-</v>
      </c>
      <c r="CA7" s="51" t="str">
        <f>IFERROR(AVERAGEIFS('Orders - December 2020'!$I$2:$I$2047,'Orders - December 2020'!$H$2:$H$2047,Worksheet!CA$3,'Orders - December 2020'!$C$2:$C$2047,Worksheet!$F7),"-")</f>
        <v>-</v>
      </c>
      <c r="CB7" s="51" t="str">
        <f>IFERROR(AVERAGEIFS('Orders - December 2020'!$I$2:$I$2047,'Orders - December 2020'!$H$2:$H$2047,Worksheet!CB$3,'Orders - December 2020'!$C$2:$C$2047,Worksheet!$F7),"-")</f>
        <v>-</v>
      </c>
      <c r="CC7" s="51" t="str">
        <f>IFERROR(AVERAGEIFS('Orders - December 2020'!$I$2:$I$2047,'Orders - December 2020'!$H$2:$H$2047,Worksheet!CC$3,'Orders - December 2020'!$C$2:$C$2047,Worksheet!$F7),"-")</f>
        <v>-</v>
      </c>
      <c r="CD7" s="51" t="str">
        <f>IFERROR(AVERAGEIFS('Orders - December 2020'!$I$2:$I$2047,'Orders - December 2020'!$H$2:$H$2047,Worksheet!CD$3,'Orders - December 2020'!$C$2:$C$2047,Worksheet!$F7),"-")</f>
        <v>-</v>
      </c>
      <c r="CE7" s="51" t="str">
        <f>IFERROR(AVERAGEIFS('Orders - December 2020'!$I$2:$I$2047,'Orders - December 2020'!$H$2:$H$2047,Worksheet!CE$3,'Orders - December 2020'!$C$2:$C$2047,Worksheet!$F7),"-")</f>
        <v>-</v>
      </c>
      <c r="CF7" s="51" t="str">
        <f>IFERROR(AVERAGEIFS('Orders - December 2020'!$I$2:$I$2047,'Orders - December 2020'!$H$2:$H$2047,Worksheet!CF$3,'Orders - December 2020'!$C$2:$C$2047,Worksheet!$F7),"-")</f>
        <v>-</v>
      </c>
      <c r="CG7" s="51" t="str">
        <f>IFERROR(AVERAGEIFS('Orders - December 2020'!$I$2:$I$2047,'Orders - December 2020'!$H$2:$H$2047,Worksheet!CG$3,'Orders - December 2020'!$C$2:$C$2047,Worksheet!$F7),"-")</f>
        <v>-</v>
      </c>
      <c r="CH7" s="51">
        <f>IFERROR(AVERAGEIFS('Orders - December 2020'!$I$2:$I$2047,'Orders - December 2020'!$H$2:$H$2047,Worksheet!CH$3,'Orders - December 2020'!$C$2:$C$2047,Worksheet!$F7),"-")</f>
        <v>4</v>
      </c>
      <c r="CI7" s="51" t="str">
        <f>IFERROR(AVERAGEIFS('Orders - December 2020'!$I$2:$I$2047,'Orders - December 2020'!$H$2:$H$2047,Worksheet!CI$3,'Orders - December 2020'!$C$2:$C$2047,Worksheet!$F7),"-")</f>
        <v>-</v>
      </c>
      <c r="CJ7" s="51" t="str">
        <f>IFERROR(AVERAGEIFS('Orders - December 2020'!$I$2:$I$2047,'Orders - December 2020'!$H$2:$H$2047,Worksheet!CJ$3,'Orders - December 2020'!$C$2:$C$2047,Worksheet!$F7),"-")</f>
        <v>-</v>
      </c>
      <c r="CK7" s="51" t="str">
        <f>IFERROR(AVERAGEIFS('Orders - December 2020'!$I$2:$I$2047,'Orders - December 2020'!$H$2:$H$2047,Worksheet!CK$3,'Orders - December 2020'!$C$2:$C$2047,Worksheet!$F7),"-")</f>
        <v>-</v>
      </c>
      <c r="CL7" s="51" t="str">
        <f>IFERROR(AVERAGEIFS('Orders - December 2020'!$I$2:$I$2047,'Orders - December 2020'!$H$2:$H$2047,Worksheet!CL$3,'Orders - December 2020'!$C$2:$C$2047,Worksheet!$F7),"-")</f>
        <v>-</v>
      </c>
      <c r="CM7" s="51" t="str">
        <f>IFERROR(AVERAGEIFS('Orders - December 2020'!$I$2:$I$2047,'Orders - December 2020'!$H$2:$H$2047,Worksheet!CM$3,'Orders - December 2020'!$C$2:$C$2047,Worksheet!$F7),"-")</f>
        <v>-</v>
      </c>
      <c r="CN7" s="51" t="str">
        <f>IFERROR(AVERAGEIFS('Orders - December 2020'!$I$2:$I$2047,'Orders - December 2020'!$H$2:$H$2047,Worksheet!CN$3,'Orders - December 2020'!$C$2:$C$2047,Worksheet!$F7),"-")</f>
        <v>-</v>
      </c>
      <c r="CO7" s="51">
        <f>IFERROR(AVERAGEIFS('Orders - December 2020'!$I$2:$I$2047,'Orders - December 2020'!$H$2:$H$2047,Worksheet!CO$3,'Orders - December 2020'!$C$2:$C$2047,Worksheet!$F7),"-")</f>
        <v>1</v>
      </c>
      <c r="CP7" s="51">
        <f>IFERROR(AVERAGEIFS('Orders - December 2020'!$I$2:$I$2047,'Orders - December 2020'!$H$2:$H$2047,Worksheet!CP$3,'Orders - December 2020'!$C$2:$C$2047,Worksheet!$F7),"-")</f>
        <v>2</v>
      </c>
      <c r="CQ7" s="51">
        <f>IFERROR(AVERAGEIFS('Orders - December 2020'!$I$2:$I$2047,'Orders - December 2020'!$H$2:$H$2047,Worksheet!CQ$3,'Orders - December 2020'!$C$2:$C$2047,Worksheet!$F7),"-")</f>
        <v>1</v>
      </c>
      <c r="CR7" s="51" t="str">
        <f>IFERROR(AVERAGEIFS('Orders - December 2020'!$I$2:$I$2047,'Orders - December 2020'!$H$2:$H$2047,Worksheet!CR$3,'Orders - December 2020'!$C$2:$C$2047,Worksheet!$F7),"-")</f>
        <v>-</v>
      </c>
      <c r="CS7" s="51" t="str">
        <f>IFERROR(AVERAGEIFS('Orders - December 2020'!$I$2:$I$2047,'Orders - December 2020'!$H$2:$H$2047,Worksheet!CS$3,'Orders - December 2020'!$C$2:$C$2047,Worksheet!$F7),"-")</f>
        <v>-</v>
      </c>
      <c r="CT7" s="51" t="str">
        <f>IFERROR(AVERAGEIFS('Orders - December 2020'!$I$2:$I$2047,'Orders - December 2020'!$H$2:$H$2047,Worksheet!CT$3,'Orders - December 2020'!$C$2:$C$2047,Worksheet!$F7),"-")</f>
        <v>-</v>
      </c>
      <c r="CU7" s="51" t="str">
        <f>IFERROR(AVERAGEIFS('Orders - December 2020'!$I$2:$I$2047,'Orders - December 2020'!$H$2:$H$2047,Worksheet!CU$3,'Orders - December 2020'!$C$2:$C$2047,Worksheet!$F7),"-")</f>
        <v>-</v>
      </c>
      <c r="CV7" s="51">
        <f>IFERROR(AVERAGEIFS('Orders - December 2020'!$I$2:$I$2047,'Orders - December 2020'!$H$2:$H$2047,Worksheet!CV$3,'Orders - December 2020'!$C$2:$C$2047,Worksheet!$F7),"-")</f>
        <v>1</v>
      </c>
      <c r="CW7" s="51" t="str">
        <f>IFERROR(AVERAGEIFS('Orders - December 2020'!$I$2:$I$2047,'Orders - December 2020'!$H$2:$H$2047,Worksheet!CW$3,'Orders - December 2020'!$C$2:$C$2047,Worksheet!$F7),"-")</f>
        <v>-</v>
      </c>
      <c r="CX7" s="51" t="str">
        <f>IFERROR(AVERAGEIFS('Orders - December 2020'!$I$2:$I$2047,'Orders - December 2020'!$H$2:$H$2047,Worksheet!CX$3,'Orders - December 2020'!$C$2:$C$2047,Worksheet!$F7),"-")</f>
        <v>-</v>
      </c>
      <c r="CY7" s="51" t="str">
        <f>IFERROR(AVERAGEIFS('Orders - December 2020'!$I$2:$I$2047,'Orders - December 2020'!$H$2:$H$2047,Worksheet!CY$3,'Orders - December 2020'!$C$2:$C$2047,Worksheet!$F7),"-")</f>
        <v>-</v>
      </c>
      <c r="CZ7" s="51" t="str">
        <f>IFERROR(AVERAGEIFS('Orders - December 2020'!$I$2:$I$2047,'Orders - December 2020'!$H$2:$H$2047,Worksheet!CZ$3,'Orders - December 2020'!$C$2:$C$2047,Worksheet!$F7),"-")</f>
        <v>-</v>
      </c>
      <c r="DA7" s="51" t="str">
        <f>IFERROR(AVERAGEIFS('Orders - December 2020'!$I$2:$I$2047,'Orders - December 2020'!$H$2:$H$2047,Worksheet!DA$3,'Orders - December 2020'!$C$2:$C$2047,Worksheet!$F7),"-")</f>
        <v>-</v>
      </c>
      <c r="DB7" s="51" t="str">
        <f>IFERROR(AVERAGEIFS('Orders - December 2020'!$I$2:$I$2047,'Orders - December 2020'!$H$2:$H$2047,Worksheet!DB$3,'Orders - December 2020'!$C$2:$C$2047,Worksheet!$F7),"-")</f>
        <v>-</v>
      </c>
      <c r="DC7" s="51" t="str">
        <f>IFERROR(AVERAGEIFS('Orders - December 2020'!$I$2:$I$2047,'Orders - December 2020'!$H$2:$H$2047,Worksheet!DC$3,'Orders - December 2020'!$C$2:$C$2047,Worksheet!$F7),"-")</f>
        <v>-</v>
      </c>
      <c r="DD7" s="51" t="str">
        <f>IFERROR(AVERAGEIFS('Orders - December 2020'!$I$2:$I$2047,'Orders - December 2020'!$H$2:$H$2047,Worksheet!DD$3,'Orders - December 2020'!$C$2:$C$2047,Worksheet!$F7),"-")</f>
        <v>-</v>
      </c>
      <c r="DE7" s="51" t="str">
        <f>IFERROR(AVERAGEIFS('Orders - December 2020'!$I$2:$I$2047,'Orders - December 2020'!$H$2:$H$2047,Worksheet!DE$3,'Orders - December 2020'!$C$2:$C$2047,Worksheet!$F7),"-")</f>
        <v>-</v>
      </c>
      <c r="DF7" s="51" t="str">
        <f>IFERROR(AVERAGEIFS('Orders - December 2020'!$I$2:$I$2047,'Orders - December 2020'!$H$2:$H$2047,Worksheet!DF$3,'Orders - December 2020'!$C$2:$C$2047,Worksheet!$F7),"-")</f>
        <v>-</v>
      </c>
      <c r="DG7" s="51" t="str">
        <f>IFERROR(AVERAGEIFS('Orders - December 2020'!$I$2:$I$2047,'Orders - December 2020'!$H$2:$H$2047,Worksheet!DG$3,'Orders - December 2020'!$C$2:$C$2047,Worksheet!$F7),"-")</f>
        <v>-</v>
      </c>
      <c r="DH7" s="51" t="str">
        <f>IFERROR(AVERAGEIFS('Orders - December 2020'!$I$2:$I$2047,'Orders - December 2020'!$H$2:$H$2047,Worksheet!DH$3,'Orders - December 2020'!$C$2:$C$2047,Worksheet!$F7),"-")</f>
        <v>-</v>
      </c>
      <c r="DI7" s="51" t="str">
        <f>IFERROR(AVERAGEIFS('Orders - December 2020'!$I$2:$I$2047,'Orders - December 2020'!$H$2:$H$2047,Worksheet!DI$3,'Orders - December 2020'!$C$2:$C$2047,Worksheet!$F7),"-")</f>
        <v>-</v>
      </c>
      <c r="DJ7" s="51" t="str">
        <f>IFERROR(AVERAGEIFS('Orders - December 2020'!$I$2:$I$2047,'Orders - December 2020'!$H$2:$H$2047,Worksheet!DJ$3,'Orders - December 2020'!$C$2:$C$2047,Worksheet!$F7),"-")</f>
        <v>-</v>
      </c>
      <c r="DK7" s="51" t="str">
        <f>IFERROR(AVERAGEIFS('Orders - December 2020'!$I$2:$I$2047,'Orders - December 2020'!$H$2:$H$2047,Worksheet!DK$3,'Orders - December 2020'!$C$2:$C$2047,Worksheet!$F7),"-")</f>
        <v>-</v>
      </c>
      <c r="DL7" s="51" t="str">
        <f>IFERROR(AVERAGEIFS('Orders - December 2020'!$I$2:$I$2047,'Orders - December 2020'!$H$2:$H$2047,Worksheet!DL$3,'Orders - December 2020'!$C$2:$C$2047,Worksheet!$F7),"-")</f>
        <v>-</v>
      </c>
      <c r="DM7" s="51" t="str">
        <f>IFERROR(AVERAGEIFS('Orders - December 2020'!$I$2:$I$2047,'Orders - December 2020'!$H$2:$H$2047,Worksheet!DM$3,'Orders - December 2020'!$C$2:$C$2047,Worksheet!$F7),"-")</f>
        <v>-</v>
      </c>
      <c r="DN7" s="51" t="str">
        <f>IFERROR(AVERAGEIFS('Orders - December 2020'!$I$2:$I$2047,'Orders - December 2020'!$H$2:$H$2047,Worksheet!DN$3,'Orders - December 2020'!$C$2:$C$2047,Worksheet!$F7),"-")</f>
        <v>-</v>
      </c>
      <c r="DO7" s="51" t="str">
        <f>IFERROR(AVERAGEIFS('Orders - December 2020'!$I$2:$I$2047,'Orders - December 2020'!$H$2:$H$2047,Worksheet!DO$3,'Orders - December 2020'!$C$2:$C$2047,Worksheet!$F7),"-")</f>
        <v>-</v>
      </c>
      <c r="DP7" s="51" t="str">
        <f>IFERROR(AVERAGEIFS('Orders - December 2020'!$I$2:$I$2047,'Orders - December 2020'!$H$2:$H$2047,Worksheet!DP$3,'Orders - December 2020'!$C$2:$C$2047,Worksheet!$F7),"-")</f>
        <v>-</v>
      </c>
      <c r="DQ7" s="51" t="str">
        <f>IFERROR(AVERAGEIFS('Orders - December 2020'!$I$2:$I$2047,'Orders - December 2020'!$H$2:$H$2047,Worksheet!DQ$3,'Orders - December 2020'!$C$2:$C$2047,Worksheet!$F7),"-")</f>
        <v>-</v>
      </c>
      <c r="DR7" s="51" t="str">
        <f>IFERROR(AVERAGEIFS('Orders - December 2020'!$I$2:$I$2047,'Orders - December 2020'!$H$2:$H$2047,Worksheet!DR$3,'Orders - December 2020'!$C$2:$C$2047,Worksheet!$F7),"-")</f>
        <v>-</v>
      </c>
      <c r="DS7" s="51" t="str">
        <f>IFERROR(AVERAGEIFS('Orders - December 2020'!$I$2:$I$2047,'Orders - December 2020'!$H$2:$H$2047,Worksheet!DS$3,'Orders - December 2020'!$C$2:$C$2047,Worksheet!$F7),"-")</f>
        <v>-</v>
      </c>
      <c r="DT7" s="51" t="str">
        <f>IFERROR(AVERAGEIFS('Orders - December 2020'!$I$2:$I$2047,'Orders - December 2020'!$H$2:$H$2047,Worksheet!DT$3,'Orders - December 2020'!$C$2:$C$2047,Worksheet!$F7),"-")</f>
        <v>-</v>
      </c>
      <c r="DU7" s="51" t="str">
        <f>IFERROR(AVERAGEIFS('Orders - December 2020'!$I$2:$I$2047,'Orders - December 2020'!$H$2:$H$2047,Worksheet!DU$3,'Orders - December 2020'!$C$2:$C$2047,Worksheet!$F7),"-")</f>
        <v>-</v>
      </c>
      <c r="DV7" s="51" t="str">
        <f>IFERROR(AVERAGEIFS('Orders - December 2020'!$I$2:$I$2047,'Orders - December 2020'!$H$2:$H$2047,Worksheet!DV$3,'Orders - December 2020'!$C$2:$C$2047,Worksheet!$F7),"-")</f>
        <v>-</v>
      </c>
      <c r="DW7" s="51" t="str">
        <f>IFERROR(AVERAGEIFS('Orders - December 2020'!$I$2:$I$2047,'Orders - December 2020'!$H$2:$H$2047,Worksheet!DW$3,'Orders - December 2020'!$C$2:$C$2047,Worksheet!$F7),"-")</f>
        <v>-</v>
      </c>
      <c r="DX7" s="51" t="str">
        <f>IFERROR(AVERAGEIFS('Orders - December 2020'!$I$2:$I$2047,'Orders - December 2020'!$H$2:$H$2047,Worksheet!DX$3,'Orders - December 2020'!$C$2:$C$2047,Worksheet!$F7),"-")</f>
        <v>-</v>
      </c>
      <c r="DY7" s="51" t="str">
        <f>IFERROR(AVERAGEIFS('Orders - December 2020'!$I$2:$I$2047,'Orders - December 2020'!$H$2:$H$2047,Worksheet!DY$3,'Orders - December 2020'!$C$2:$C$2047,Worksheet!$F7),"-")</f>
        <v>-</v>
      </c>
      <c r="DZ7" s="51" t="str">
        <f>IFERROR(AVERAGEIFS('Orders - December 2020'!$I$2:$I$2047,'Orders - December 2020'!$H$2:$H$2047,Worksheet!DZ$3,'Orders - December 2020'!$C$2:$C$2047,Worksheet!$F7),"-")</f>
        <v>-</v>
      </c>
      <c r="EA7" s="51" t="str">
        <f>IFERROR(AVERAGEIFS('Orders - December 2020'!$I$2:$I$2047,'Orders - December 2020'!$H$2:$H$2047,Worksheet!EA$3,'Orders - December 2020'!$C$2:$C$2047,Worksheet!$F7),"-")</f>
        <v>-</v>
      </c>
      <c r="EB7" s="51" t="str">
        <f>IFERROR(AVERAGEIFS('Orders - December 2020'!$I$2:$I$2047,'Orders - December 2020'!$H$2:$H$2047,Worksheet!EB$3,'Orders - December 2020'!$C$2:$C$2047,Worksheet!$F7),"-")</f>
        <v>-</v>
      </c>
      <c r="EC7" s="51" t="str">
        <f>IFERROR(AVERAGEIFS('Orders - December 2020'!$I$2:$I$2047,'Orders - December 2020'!$H$2:$H$2047,Worksheet!EC$3,'Orders - December 2020'!$C$2:$C$2047,Worksheet!$F7),"-")</f>
        <v>-</v>
      </c>
      <c r="ED7" s="51" t="str">
        <f>IFERROR(AVERAGEIFS('Orders - December 2020'!$I$2:$I$2047,'Orders - December 2020'!$H$2:$H$2047,Worksheet!ED$3,'Orders - December 2020'!$C$2:$C$2047,Worksheet!$F7),"-")</f>
        <v>-</v>
      </c>
      <c r="EE7" s="51">
        <f>IFERROR(AVERAGEIFS('Orders - December 2020'!$I$2:$I$2047,'Orders - December 2020'!$H$2:$H$2047,Worksheet!EE$3,'Orders - December 2020'!$C$2:$C$2047,Worksheet!$F7),"-")</f>
        <v>2</v>
      </c>
      <c r="EF7" s="51">
        <f>IFERROR(AVERAGEIFS('Orders - December 2020'!$I$2:$I$2047,'Orders - December 2020'!$H$2:$H$2047,Worksheet!EF$3,'Orders - December 2020'!$C$2:$C$2047,Worksheet!$F7),"-")</f>
        <v>1.5</v>
      </c>
      <c r="EG7" s="51" t="str">
        <f>IFERROR(AVERAGEIFS('Orders - December 2020'!$I$2:$I$2047,'Orders - December 2020'!$H$2:$H$2047,Worksheet!EG$3,'Orders - December 2020'!$C$2:$C$2047,Worksheet!$F7),"-")</f>
        <v>-</v>
      </c>
      <c r="EH7" s="51">
        <f>IFERROR(AVERAGEIFS('Orders - December 2020'!$I$2:$I$2047,'Orders - December 2020'!$H$2:$H$2047,Worksheet!EH$3,'Orders - December 2020'!$C$2:$C$2047,Worksheet!$F7),"-")</f>
        <v>1</v>
      </c>
      <c r="EI7" s="51" t="str">
        <f>IFERROR(AVERAGEIFS('Orders - December 2020'!$I$2:$I$2047,'Orders - December 2020'!$H$2:$H$2047,Worksheet!EI$3,'Orders - December 2020'!$C$2:$C$2047,Worksheet!$F7),"-")</f>
        <v>-</v>
      </c>
      <c r="EJ7" s="51" t="str">
        <f>IFERROR(AVERAGEIFS('Orders - December 2020'!$I$2:$I$2047,'Orders - December 2020'!$H$2:$H$2047,Worksheet!EJ$3,'Orders - December 2020'!$C$2:$C$2047,Worksheet!$F7),"-")</f>
        <v>-</v>
      </c>
      <c r="EK7" s="51" t="str">
        <f>IFERROR(AVERAGEIFS('Orders - December 2020'!$I$2:$I$2047,'Orders - December 2020'!$H$2:$H$2047,Worksheet!EK$3,'Orders - December 2020'!$C$2:$C$2047,Worksheet!$F7),"-")</f>
        <v>-</v>
      </c>
      <c r="EL7" s="51" t="str">
        <f>IFERROR(AVERAGEIFS('Orders - December 2020'!$I$2:$I$2047,'Orders - December 2020'!$H$2:$H$2047,Worksheet!EL$3,'Orders - December 2020'!$C$2:$C$2047,Worksheet!$F7),"-")</f>
        <v>-</v>
      </c>
      <c r="EM7" s="51" t="str">
        <f>IFERROR(AVERAGEIFS('Orders - December 2020'!$I$2:$I$2047,'Orders - December 2020'!$H$2:$H$2047,Worksheet!EM$3,'Orders - December 2020'!$C$2:$C$2047,Worksheet!$F7),"-")</f>
        <v>-</v>
      </c>
      <c r="EN7" s="51">
        <f>IFERROR(AVERAGEIFS('Orders - December 2020'!$I$2:$I$2047,'Orders - December 2020'!$H$2:$H$2047,Worksheet!EN$3,'Orders - December 2020'!$C$2:$C$2047,Worksheet!$F7),"-")</f>
        <v>1</v>
      </c>
      <c r="EO7" s="51" t="str">
        <f>IFERROR(AVERAGEIFS('Orders - December 2020'!$I$2:$I$2047,'Orders - December 2020'!$H$2:$H$2047,Worksheet!EO$3,'Orders - December 2020'!$C$2:$C$2047,Worksheet!$F7),"-")</f>
        <v>-</v>
      </c>
      <c r="EP7" s="51" t="str">
        <f>IFERROR(AVERAGEIFS('Orders - December 2020'!$I$2:$I$2047,'Orders - December 2020'!$H$2:$H$2047,Worksheet!EP$3,'Orders - December 2020'!$C$2:$C$2047,Worksheet!$F7),"-")</f>
        <v>-</v>
      </c>
      <c r="EQ7" s="51" t="str">
        <f>IFERROR(AVERAGEIFS('Orders - December 2020'!$I$2:$I$2047,'Orders - December 2020'!$H$2:$H$2047,Worksheet!EQ$3,'Orders - December 2020'!$C$2:$C$2047,Worksheet!$F7),"-")</f>
        <v>-</v>
      </c>
      <c r="ER7" s="51" t="str">
        <f>IFERROR(AVERAGEIFS('Orders - December 2020'!$I$2:$I$2047,'Orders - December 2020'!$H$2:$H$2047,Worksheet!ER$3,'Orders - December 2020'!$C$2:$C$2047,Worksheet!$F7),"-")</f>
        <v>-</v>
      </c>
      <c r="ES7" s="51" t="str">
        <f>IFERROR(AVERAGEIFS('Orders - December 2020'!$I$2:$I$2047,'Orders - December 2020'!$H$2:$H$2047,Worksheet!ES$3,'Orders - December 2020'!$C$2:$C$2047,Worksheet!$F7),"-")</f>
        <v>-</v>
      </c>
      <c r="ET7" s="51" t="str">
        <f>IFERROR(AVERAGEIFS('Orders - December 2020'!$I$2:$I$2047,'Orders - December 2020'!$H$2:$H$2047,Worksheet!ET$3,'Orders - December 2020'!$C$2:$C$2047,Worksheet!$F7),"-")</f>
        <v>-</v>
      </c>
      <c r="EU7" s="51" t="str">
        <f>IFERROR(AVERAGEIFS('Orders - December 2020'!$I$2:$I$2047,'Orders - December 2020'!$H$2:$H$2047,Worksheet!EU$3,'Orders - December 2020'!$C$2:$C$2047,Worksheet!$F7),"-")</f>
        <v>-</v>
      </c>
      <c r="EV7" s="51" t="str">
        <f>IFERROR(AVERAGEIFS('Orders - December 2020'!$I$2:$I$2047,'Orders - December 2020'!$H$2:$H$2047,Worksheet!EV$3,'Orders - December 2020'!$C$2:$C$2047,Worksheet!$F7),"-")</f>
        <v>-</v>
      </c>
      <c r="EW7" s="51" t="str">
        <f>IFERROR(AVERAGEIFS('Orders - December 2020'!$I$2:$I$2047,'Orders - December 2020'!$H$2:$H$2047,Worksheet!EW$3,'Orders - December 2020'!$C$2:$C$2047,Worksheet!$F7),"-")</f>
        <v>-</v>
      </c>
      <c r="EX7" s="51" t="str">
        <f>IFERROR(AVERAGEIFS('Orders - December 2020'!$I$2:$I$2047,'Orders - December 2020'!$H$2:$H$2047,Worksheet!EX$3,'Orders - December 2020'!$C$2:$C$2047,Worksheet!$F7),"-")</f>
        <v>-</v>
      </c>
      <c r="EY7" s="51">
        <f>IFERROR(AVERAGEIFS('Orders - December 2020'!$I$2:$I$2047,'Orders - December 2020'!$H$2:$H$2047,Worksheet!EY$3,'Orders - December 2020'!$C$2:$C$2047,Worksheet!$F7),"-")</f>
        <v>1</v>
      </c>
      <c r="EZ7" s="51" t="str">
        <f>IFERROR(AVERAGEIFS('Orders - December 2020'!$I$2:$I$2047,'Orders - December 2020'!$H$2:$H$2047,Worksheet!EZ$3,'Orders - December 2020'!$C$2:$C$2047,Worksheet!$F7),"-")</f>
        <v>-</v>
      </c>
      <c r="FA7" s="51" t="str">
        <f>IFERROR(AVERAGEIFS('Orders - December 2020'!$I$2:$I$2047,'Orders - December 2020'!$H$2:$H$2047,Worksheet!FA$3,'Orders - December 2020'!$C$2:$C$2047,Worksheet!$F7),"-")</f>
        <v>-</v>
      </c>
      <c r="FB7" s="51" t="str">
        <f>IFERROR(AVERAGEIFS('Orders - December 2020'!$I$2:$I$2047,'Orders - December 2020'!$H$2:$H$2047,Worksheet!FB$3,'Orders - December 2020'!$C$2:$C$2047,Worksheet!$F7),"-")</f>
        <v>-</v>
      </c>
      <c r="FC7" s="51" t="str">
        <f>IFERROR(AVERAGEIFS('Orders - December 2020'!$I$2:$I$2047,'Orders - December 2020'!$H$2:$H$2047,Worksheet!FC$3,'Orders - December 2020'!$C$2:$C$2047,Worksheet!$F7),"-")</f>
        <v>-</v>
      </c>
      <c r="FD7" s="51" t="str">
        <f>IFERROR(AVERAGEIFS('Orders - December 2020'!$I$2:$I$2047,'Orders - December 2020'!$H$2:$H$2047,Worksheet!FD$3,'Orders - December 2020'!$C$2:$C$2047,Worksheet!$F7),"-")</f>
        <v>-</v>
      </c>
      <c r="FE7" s="51" t="str">
        <f>IFERROR(AVERAGEIFS('Orders - December 2020'!$I$2:$I$2047,'Orders - December 2020'!$H$2:$H$2047,Worksheet!FE$3,'Orders - December 2020'!$C$2:$C$2047,Worksheet!$F7),"-")</f>
        <v>-</v>
      </c>
      <c r="FF7" s="51" t="str">
        <f>IFERROR(AVERAGEIFS('Orders - December 2020'!$I$2:$I$2047,'Orders - December 2020'!$H$2:$H$2047,Worksheet!FF$3,'Orders - December 2020'!$C$2:$C$2047,Worksheet!$F7),"-")</f>
        <v>-</v>
      </c>
      <c r="FG7" s="52" t="str">
        <f>IFERROR(AVERAGEIFS('Orders - December 2020'!$I$2:$I$2047,'Orders - December 2020'!$H$2:$H$2047,Worksheet!FG$3,'Orders - December 2020'!$C$2:$C$2047,Worksheet!$F7),"-")</f>
        <v>-</v>
      </c>
    </row>
    <row r="8" spans="2:163">
      <c r="F8" s="45" t="str">
        <v>Akinro Minimart</v>
      </c>
      <c r="G8" s="50" t="str">
        <f>IFERROR(AVERAGEIFS('Orders - December 2020'!$I$2:$I$2047,'Orders - December 2020'!$H$2:$H$2047,Worksheet!G$3,'Orders - December 2020'!$C$2:$C$2047,Worksheet!$F8),"-")</f>
        <v>-</v>
      </c>
      <c r="H8" s="51" t="str">
        <f>IFERROR(AVERAGEIFS('Orders - December 2020'!$I$2:$I$2047,'Orders - December 2020'!$H$2:$H$2047,Worksheet!H$3,'Orders - December 2020'!$C$2:$C$2047,Worksheet!$F8),"-")</f>
        <v>-</v>
      </c>
      <c r="I8" s="51" t="str">
        <f>IFERROR(AVERAGEIFS('Orders - December 2020'!$I$2:$I$2047,'Orders - December 2020'!$H$2:$H$2047,Worksheet!I$3,'Orders - December 2020'!$C$2:$C$2047,Worksheet!$F8),"-")</f>
        <v>-</v>
      </c>
      <c r="J8" s="51">
        <f>IFERROR(AVERAGEIFS('Orders - December 2020'!$I$2:$I$2047,'Orders - December 2020'!$H$2:$H$2047,Worksheet!J$3,'Orders - December 2020'!$C$2:$C$2047,Worksheet!$F8),"-")</f>
        <v>1</v>
      </c>
      <c r="K8" s="51" t="str">
        <f>IFERROR(AVERAGEIFS('Orders - December 2020'!$I$2:$I$2047,'Orders - December 2020'!$H$2:$H$2047,Worksheet!K$3,'Orders - December 2020'!$C$2:$C$2047,Worksheet!$F8),"-")</f>
        <v>-</v>
      </c>
      <c r="L8" s="51" t="str">
        <f>IFERROR(AVERAGEIFS('Orders - December 2020'!$I$2:$I$2047,'Orders - December 2020'!$H$2:$H$2047,Worksheet!L$3,'Orders - December 2020'!$C$2:$C$2047,Worksheet!$F8),"-")</f>
        <v>-</v>
      </c>
      <c r="M8" s="51" t="str">
        <f>IFERROR(AVERAGEIFS('Orders - December 2020'!$I$2:$I$2047,'Orders - December 2020'!$H$2:$H$2047,Worksheet!M$3,'Orders - December 2020'!$C$2:$C$2047,Worksheet!$F8),"-")</f>
        <v>-</v>
      </c>
      <c r="N8" s="51" t="str">
        <f>IFERROR(AVERAGEIFS('Orders - December 2020'!$I$2:$I$2047,'Orders - December 2020'!$H$2:$H$2047,Worksheet!N$3,'Orders - December 2020'!$C$2:$C$2047,Worksheet!$F8),"-")</f>
        <v>-</v>
      </c>
      <c r="O8" s="51" t="str">
        <f>IFERROR(AVERAGEIFS('Orders - December 2020'!$I$2:$I$2047,'Orders - December 2020'!$H$2:$H$2047,Worksheet!O$3,'Orders - December 2020'!$C$2:$C$2047,Worksheet!$F8),"-")</f>
        <v>-</v>
      </c>
      <c r="P8" s="51" t="str">
        <f>IFERROR(AVERAGEIFS('Orders - December 2020'!$I$2:$I$2047,'Orders - December 2020'!$H$2:$H$2047,Worksheet!P$3,'Orders - December 2020'!$C$2:$C$2047,Worksheet!$F8),"-")</f>
        <v>-</v>
      </c>
      <c r="Q8" s="51" t="str">
        <f>IFERROR(AVERAGEIFS('Orders - December 2020'!$I$2:$I$2047,'Orders - December 2020'!$H$2:$H$2047,Worksheet!Q$3,'Orders - December 2020'!$C$2:$C$2047,Worksheet!$F8),"-")</f>
        <v>-</v>
      </c>
      <c r="R8" s="51" t="str">
        <f>IFERROR(AVERAGEIFS('Orders - December 2020'!$I$2:$I$2047,'Orders - December 2020'!$H$2:$H$2047,Worksheet!R$3,'Orders - December 2020'!$C$2:$C$2047,Worksheet!$F8),"-")</f>
        <v>-</v>
      </c>
      <c r="S8" s="51" t="str">
        <f>IFERROR(AVERAGEIFS('Orders - December 2020'!$I$2:$I$2047,'Orders - December 2020'!$H$2:$H$2047,Worksheet!S$3,'Orders - December 2020'!$C$2:$C$2047,Worksheet!$F8),"-")</f>
        <v>-</v>
      </c>
      <c r="T8" s="51" t="str">
        <f>IFERROR(AVERAGEIFS('Orders - December 2020'!$I$2:$I$2047,'Orders - December 2020'!$H$2:$H$2047,Worksheet!T$3,'Orders - December 2020'!$C$2:$C$2047,Worksheet!$F8),"-")</f>
        <v>-</v>
      </c>
      <c r="U8" s="51" t="str">
        <f>IFERROR(AVERAGEIFS('Orders - December 2020'!$I$2:$I$2047,'Orders - December 2020'!$H$2:$H$2047,Worksheet!U$3,'Orders - December 2020'!$C$2:$C$2047,Worksheet!$F8),"-")</f>
        <v>-</v>
      </c>
      <c r="V8" s="51" t="str">
        <f>IFERROR(AVERAGEIFS('Orders - December 2020'!$I$2:$I$2047,'Orders - December 2020'!$H$2:$H$2047,Worksheet!V$3,'Orders - December 2020'!$C$2:$C$2047,Worksheet!$F8),"-")</f>
        <v>-</v>
      </c>
      <c r="W8" s="51" t="str">
        <f>IFERROR(AVERAGEIFS('Orders - December 2020'!$I$2:$I$2047,'Orders - December 2020'!$H$2:$H$2047,Worksheet!W$3,'Orders - December 2020'!$C$2:$C$2047,Worksheet!$F8),"-")</f>
        <v>-</v>
      </c>
      <c r="X8" s="51" t="str">
        <f>IFERROR(AVERAGEIFS('Orders - December 2020'!$I$2:$I$2047,'Orders - December 2020'!$H$2:$H$2047,Worksheet!X$3,'Orders - December 2020'!$C$2:$C$2047,Worksheet!$F8),"-")</f>
        <v>-</v>
      </c>
      <c r="Y8" s="51" t="str">
        <f>IFERROR(AVERAGEIFS('Orders - December 2020'!$I$2:$I$2047,'Orders - December 2020'!$H$2:$H$2047,Worksheet!Y$3,'Orders - December 2020'!$C$2:$C$2047,Worksheet!$F8),"-")</f>
        <v>-</v>
      </c>
      <c r="Z8" s="51" t="str">
        <f>IFERROR(AVERAGEIFS('Orders - December 2020'!$I$2:$I$2047,'Orders - December 2020'!$H$2:$H$2047,Worksheet!Z$3,'Orders - December 2020'!$C$2:$C$2047,Worksheet!$F8),"-")</f>
        <v>-</v>
      </c>
      <c r="AA8" s="51" t="str">
        <f>IFERROR(AVERAGEIFS('Orders - December 2020'!$I$2:$I$2047,'Orders - December 2020'!$H$2:$H$2047,Worksheet!AA$3,'Orders - December 2020'!$C$2:$C$2047,Worksheet!$F8),"-")</f>
        <v>-</v>
      </c>
      <c r="AB8" s="51" t="str">
        <f>IFERROR(AVERAGEIFS('Orders - December 2020'!$I$2:$I$2047,'Orders - December 2020'!$H$2:$H$2047,Worksheet!AB$3,'Orders - December 2020'!$C$2:$C$2047,Worksheet!$F8),"-")</f>
        <v>-</v>
      </c>
      <c r="AC8" s="51" t="str">
        <f>IFERROR(AVERAGEIFS('Orders - December 2020'!$I$2:$I$2047,'Orders - December 2020'!$H$2:$H$2047,Worksheet!AC$3,'Orders - December 2020'!$C$2:$C$2047,Worksheet!$F8),"-")</f>
        <v>-</v>
      </c>
      <c r="AD8" s="51" t="str">
        <f>IFERROR(AVERAGEIFS('Orders - December 2020'!$I$2:$I$2047,'Orders - December 2020'!$H$2:$H$2047,Worksheet!AD$3,'Orders - December 2020'!$C$2:$C$2047,Worksheet!$F8),"-")</f>
        <v>-</v>
      </c>
      <c r="AE8" s="51" t="str">
        <f>IFERROR(AVERAGEIFS('Orders - December 2020'!$I$2:$I$2047,'Orders - December 2020'!$H$2:$H$2047,Worksheet!AE$3,'Orders - December 2020'!$C$2:$C$2047,Worksheet!$F8),"-")</f>
        <v>-</v>
      </c>
      <c r="AF8" s="51" t="str">
        <f>IFERROR(AVERAGEIFS('Orders - December 2020'!$I$2:$I$2047,'Orders - December 2020'!$H$2:$H$2047,Worksheet!AF$3,'Orders - December 2020'!$C$2:$C$2047,Worksheet!$F8),"-")</f>
        <v>-</v>
      </c>
      <c r="AG8" s="51" t="str">
        <f>IFERROR(AVERAGEIFS('Orders - December 2020'!$I$2:$I$2047,'Orders - December 2020'!$H$2:$H$2047,Worksheet!AG$3,'Orders - December 2020'!$C$2:$C$2047,Worksheet!$F8),"-")</f>
        <v>-</v>
      </c>
      <c r="AH8" s="51" t="str">
        <f>IFERROR(AVERAGEIFS('Orders - December 2020'!$I$2:$I$2047,'Orders - December 2020'!$H$2:$H$2047,Worksheet!AH$3,'Orders - December 2020'!$C$2:$C$2047,Worksheet!$F8),"-")</f>
        <v>-</v>
      </c>
      <c r="AI8" s="51" t="str">
        <f>IFERROR(AVERAGEIFS('Orders - December 2020'!$I$2:$I$2047,'Orders - December 2020'!$H$2:$H$2047,Worksheet!AI$3,'Orders - December 2020'!$C$2:$C$2047,Worksheet!$F8),"-")</f>
        <v>-</v>
      </c>
      <c r="AJ8" s="51" t="str">
        <f>IFERROR(AVERAGEIFS('Orders - December 2020'!$I$2:$I$2047,'Orders - December 2020'!$H$2:$H$2047,Worksheet!AJ$3,'Orders - December 2020'!$C$2:$C$2047,Worksheet!$F8),"-")</f>
        <v>-</v>
      </c>
      <c r="AK8" s="51">
        <f>IFERROR(AVERAGEIFS('Orders - December 2020'!$I$2:$I$2047,'Orders - December 2020'!$H$2:$H$2047,Worksheet!AK$3,'Orders - December 2020'!$C$2:$C$2047,Worksheet!$F8),"-")</f>
        <v>5</v>
      </c>
      <c r="AL8" s="51">
        <f>IFERROR(AVERAGEIFS('Orders - December 2020'!$I$2:$I$2047,'Orders - December 2020'!$H$2:$H$2047,Worksheet!AL$3,'Orders - December 2020'!$C$2:$C$2047,Worksheet!$F8),"-")</f>
        <v>2</v>
      </c>
      <c r="AM8" s="51" t="str">
        <f>IFERROR(AVERAGEIFS('Orders - December 2020'!$I$2:$I$2047,'Orders - December 2020'!$H$2:$H$2047,Worksheet!AM$3,'Orders - December 2020'!$C$2:$C$2047,Worksheet!$F8),"-")</f>
        <v>-</v>
      </c>
      <c r="AN8" s="51">
        <f>IFERROR(AVERAGEIFS('Orders - December 2020'!$I$2:$I$2047,'Orders - December 2020'!$H$2:$H$2047,Worksheet!AN$3,'Orders - December 2020'!$C$2:$C$2047,Worksheet!$F8),"-")</f>
        <v>3</v>
      </c>
      <c r="AO8" s="51" t="str">
        <f>IFERROR(AVERAGEIFS('Orders - December 2020'!$I$2:$I$2047,'Orders - December 2020'!$H$2:$H$2047,Worksheet!AO$3,'Orders - December 2020'!$C$2:$C$2047,Worksheet!$F8),"-")</f>
        <v>-</v>
      </c>
      <c r="AP8" s="51" t="str">
        <f>IFERROR(AVERAGEIFS('Orders - December 2020'!$I$2:$I$2047,'Orders - December 2020'!$H$2:$H$2047,Worksheet!AP$3,'Orders - December 2020'!$C$2:$C$2047,Worksheet!$F8),"-")</f>
        <v>-</v>
      </c>
      <c r="AQ8" s="51">
        <f>IFERROR(AVERAGEIFS('Orders - December 2020'!$I$2:$I$2047,'Orders - December 2020'!$H$2:$H$2047,Worksheet!AQ$3,'Orders - December 2020'!$C$2:$C$2047,Worksheet!$F8),"-")</f>
        <v>3</v>
      </c>
      <c r="AR8" s="51" t="str">
        <f>IFERROR(AVERAGEIFS('Orders - December 2020'!$I$2:$I$2047,'Orders - December 2020'!$H$2:$H$2047,Worksheet!AR$3,'Orders - December 2020'!$C$2:$C$2047,Worksheet!$F8),"-")</f>
        <v>-</v>
      </c>
      <c r="AS8" s="51" t="str">
        <f>IFERROR(AVERAGEIFS('Orders - December 2020'!$I$2:$I$2047,'Orders - December 2020'!$H$2:$H$2047,Worksheet!AS$3,'Orders - December 2020'!$C$2:$C$2047,Worksheet!$F8),"-")</f>
        <v>-</v>
      </c>
      <c r="AT8" s="51">
        <f>IFERROR(AVERAGEIFS('Orders - December 2020'!$I$2:$I$2047,'Orders - December 2020'!$H$2:$H$2047,Worksheet!AT$3,'Orders - December 2020'!$C$2:$C$2047,Worksheet!$F8),"-")</f>
        <v>5</v>
      </c>
      <c r="AU8" s="51" t="str">
        <f>IFERROR(AVERAGEIFS('Orders - December 2020'!$I$2:$I$2047,'Orders - December 2020'!$H$2:$H$2047,Worksheet!AU$3,'Orders - December 2020'!$C$2:$C$2047,Worksheet!$F8),"-")</f>
        <v>-</v>
      </c>
      <c r="AV8" s="51" t="str">
        <f>IFERROR(AVERAGEIFS('Orders - December 2020'!$I$2:$I$2047,'Orders - December 2020'!$H$2:$H$2047,Worksheet!AV$3,'Orders - December 2020'!$C$2:$C$2047,Worksheet!$F8),"-")</f>
        <v>-</v>
      </c>
      <c r="AW8" s="51" t="str">
        <f>IFERROR(AVERAGEIFS('Orders - December 2020'!$I$2:$I$2047,'Orders - December 2020'!$H$2:$H$2047,Worksheet!AW$3,'Orders - December 2020'!$C$2:$C$2047,Worksheet!$F8),"-")</f>
        <v>-</v>
      </c>
      <c r="AX8" s="51" t="str">
        <f>IFERROR(AVERAGEIFS('Orders - December 2020'!$I$2:$I$2047,'Orders - December 2020'!$H$2:$H$2047,Worksheet!AX$3,'Orders - December 2020'!$C$2:$C$2047,Worksheet!$F8),"-")</f>
        <v>-</v>
      </c>
      <c r="AY8" s="51" t="str">
        <f>IFERROR(AVERAGEIFS('Orders - December 2020'!$I$2:$I$2047,'Orders - December 2020'!$H$2:$H$2047,Worksheet!AY$3,'Orders - December 2020'!$C$2:$C$2047,Worksheet!$F8),"-")</f>
        <v>-</v>
      </c>
      <c r="AZ8" s="51" t="str">
        <f>IFERROR(AVERAGEIFS('Orders - December 2020'!$I$2:$I$2047,'Orders - December 2020'!$H$2:$H$2047,Worksheet!AZ$3,'Orders - December 2020'!$C$2:$C$2047,Worksheet!$F8),"-")</f>
        <v>-</v>
      </c>
      <c r="BA8" s="51" t="str">
        <f>IFERROR(AVERAGEIFS('Orders - December 2020'!$I$2:$I$2047,'Orders - December 2020'!$H$2:$H$2047,Worksheet!BA$3,'Orders - December 2020'!$C$2:$C$2047,Worksheet!$F8),"-")</f>
        <v>-</v>
      </c>
      <c r="BB8" s="51">
        <f>IFERROR(AVERAGEIFS('Orders - December 2020'!$I$2:$I$2047,'Orders - December 2020'!$H$2:$H$2047,Worksheet!BB$3,'Orders - December 2020'!$C$2:$C$2047,Worksheet!$F8),"-")</f>
        <v>5</v>
      </c>
      <c r="BC8" s="51" t="str">
        <f>IFERROR(AVERAGEIFS('Orders - December 2020'!$I$2:$I$2047,'Orders - December 2020'!$H$2:$H$2047,Worksheet!BC$3,'Orders - December 2020'!$C$2:$C$2047,Worksheet!$F8),"-")</f>
        <v>-</v>
      </c>
      <c r="BD8" s="51" t="str">
        <f>IFERROR(AVERAGEIFS('Orders - December 2020'!$I$2:$I$2047,'Orders - December 2020'!$H$2:$H$2047,Worksheet!BD$3,'Orders - December 2020'!$C$2:$C$2047,Worksheet!$F8),"-")</f>
        <v>-</v>
      </c>
      <c r="BE8" s="51" t="str">
        <f>IFERROR(AVERAGEIFS('Orders - December 2020'!$I$2:$I$2047,'Orders - December 2020'!$H$2:$H$2047,Worksheet!BE$3,'Orders - December 2020'!$C$2:$C$2047,Worksheet!$F8),"-")</f>
        <v>-</v>
      </c>
      <c r="BF8" s="51" t="str">
        <f>IFERROR(AVERAGEIFS('Orders - December 2020'!$I$2:$I$2047,'Orders - December 2020'!$H$2:$H$2047,Worksheet!BF$3,'Orders - December 2020'!$C$2:$C$2047,Worksheet!$F8),"-")</f>
        <v>-</v>
      </c>
      <c r="BG8" s="51" t="str">
        <f>IFERROR(AVERAGEIFS('Orders - December 2020'!$I$2:$I$2047,'Orders - December 2020'!$H$2:$H$2047,Worksheet!BG$3,'Orders - December 2020'!$C$2:$C$2047,Worksheet!$F8),"-")</f>
        <v>-</v>
      </c>
      <c r="BH8" s="51" t="str">
        <f>IFERROR(AVERAGEIFS('Orders - December 2020'!$I$2:$I$2047,'Orders - December 2020'!$H$2:$H$2047,Worksheet!BH$3,'Orders - December 2020'!$C$2:$C$2047,Worksheet!$F8),"-")</f>
        <v>-</v>
      </c>
      <c r="BI8" s="51" t="str">
        <f>IFERROR(AVERAGEIFS('Orders - December 2020'!$I$2:$I$2047,'Orders - December 2020'!$H$2:$H$2047,Worksheet!BI$3,'Orders - December 2020'!$C$2:$C$2047,Worksheet!$F8),"-")</f>
        <v>-</v>
      </c>
      <c r="BJ8" s="51" t="str">
        <f>IFERROR(AVERAGEIFS('Orders - December 2020'!$I$2:$I$2047,'Orders - December 2020'!$H$2:$H$2047,Worksheet!BJ$3,'Orders - December 2020'!$C$2:$C$2047,Worksheet!$F8),"-")</f>
        <v>-</v>
      </c>
      <c r="BK8" s="51" t="str">
        <f>IFERROR(AVERAGEIFS('Orders - December 2020'!$I$2:$I$2047,'Orders - December 2020'!$H$2:$H$2047,Worksheet!BK$3,'Orders - December 2020'!$C$2:$C$2047,Worksheet!$F8),"-")</f>
        <v>-</v>
      </c>
      <c r="BL8" s="51" t="str">
        <f>IFERROR(AVERAGEIFS('Orders - December 2020'!$I$2:$I$2047,'Orders - December 2020'!$H$2:$H$2047,Worksheet!BL$3,'Orders - December 2020'!$C$2:$C$2047,Worksheet!$F8),"-")</f>
        <v>-</v>
      </c>
      <c r="BM8" s="51" t="str">
        <f>IFERROR(AVERAGEIFS('Orders - December 2020'!$I$2:$I$2047,'Orders - December 2020'!$H$2:$H$2047,Worksheet!BM$3,'Orders - December 2020'!$C$2:$C$2047,Worksheet!$F8),"-")</f>
        <v>-</v>
      </c>
      <c r="BN8" s="51" t="str">
        <f>IFERROR(AVERAGEIFS('Orders - December 2020'!$I$2:$I$2047,'Orders - December 2020'!$H$2:$H$2047,Worksheet!BN$3,'Orders - December 2020'!$C$2:$C$2047,Worksheet!$F8),"-")</f>
        <v>-</v>
      </c>
      <c r="BO8" s="51" t="str">
        <f>IFERROR(AVERAGEIFS('Orders - December 2020'!$I$2:$I$2047,'Orders - December 2020'!$H$2:$H$2047,Worksheet!BO$3,'Orders - December 2020'!$C$2:$C$2047,Worksheet!$F8),"-")</f>
        <v>-</v>
      </c>
      <c r="BP8" s="51" t="str">
        <f>IFERROR(AVERAGEIFS('Orders - December 2020'!$I$2:$I$2047,'Orders - December 2020'!$H$2:$H$2047,Worksheet!BP$3,'Orders - December 2020'!$C$2:$C$2047,Worksheet!$F8),"-")</f>
        <v>-</v>
      </c>
      <c r="BQ8" s="51" t="str">
        <f>IFERROR(AVERAGEIFS('Orders - December 2020'!$I$2:$I$2047,'Orders - December 2020'!$H$2:$H$2047,Worksheet!BQ$3,'Orders - December 2020'!$C$2:$C$2047,Worksheet!$F8),"-")</f>
        <v>-</v>
      </c>
      <c r="BR8" s="51" t="str">
        <f>IFERROR(AVERAGEIFS('Orders - December 2020'!$I$2:$I$2047,'Orders - December 2020'!$H$2:$H$2047,Worksheet!BR$3,'Orders - December 2020'!$C$2:$C$2047,Worksheet!$F8),"-")</f>
        <v>-</v>
      </c>
      <c r="BS8" s="51" t="str">
        <f>IFERROR(AVERAGEIFS('Orders - December 2020'!$I$2:$I$2047,'Orders - December 2020'!$H$2:$H$2047,Worksheet!BS$3,'Orders - December 2020'!$C$2:$C$2047,Worksheet!$F8),"-")</f>
        <v>-</v>
      </c>
      <c r="BT8" s="51" t="str">
        <f>IFERROR(AVERAGEIFS('Orders - December 2020'!$I$2:$I$2047,'Orders - December 2020'!$H$2:$H$2047,Worksheet!BT$3,'Orders - December 2020'!$C$2:$C$2047,Worksheet!$F8),"-")</f>
        <v>-</v>
      </c>
      <c r="BU8" s="51" t="str">
        <f>IFERROR(AVERAGEIFS('Orders - December 2020'!$I$2:$I$2047,'Orders - December 2020'!$H$2:$H$2047,Worksheet!BU$3,'Orders - December 2020'!$C$2:$C$2047,Worksheet!$F8),"-")</f>
        <v>-</v>
      </c>
      <c r="BV8" s="51" t="str">
        <f>IFERROR(AVERAGEIFS('Orders - December 2020'!$I$2:$I$2047,'Orders - December 2020'!$H$2:$H$2047,Worksheet!BV$3,'Orders - December 2020'!$C$2:$C$2047,Worksheet!$F8),"-")</f>
        <v>-</v>
      </c>
      <c r="BW8" s="51" t="str">
        <f>IFERROR(AVERAGEIFS('Orders - December 2020'!$I$2:$I$2047,'Orders - December 2020'!$H$2:$H$2047,Worksheet!BW$3,'Orders - December 2020'!$C$2:$C$2047,Worksheet!$F8),"-")</f>
        <v>-</v>
      </c>
      <c r="BX8" s="51" t="str">
        <f>IFERROR(AVERAGEIFS('Orders - December 2020'!$I$2:$I$2047,'Orders - December 2020'!$H$2:$H$2047,Worksheet!BX$3,'Orders - December 2020'!$C$2:$C$2047,Worksheet!$F8),"-")</f>
        <v>-</v>
      </c>
      <c r="BY8" s="51" t="str">
        <f>IFERROR(AVERAGEIFS('Orders - December 2020'!$I$2:$I$2047,'Orders - December 2020'!$H$2:$H$2047,Worksheet!BY$3,'Orders - December 2020'!$C$2:$C$2047,Worksheet!$F8),"-")</f>
        <v>-</v>
      </c>
      <c r="BZ8" s="51" t="str">
        <f>IFERROR(AVERAGEIFS('Orders - December 2020'!$I$2:$I$2047,'Orders - December 2020'!$H$2:$H$2047,Worksheet!BZ$3,'Orders - December 2020'!$C$2:$C$2047,Worksheet!$F8),"-")</f>
        <v>-</v>
      </c>
      <c r="CA8" s="51" t="str">
        <f>IFERROR(AVERAGEIFS('Orders - December 2020'!$I$2:$I$2047,'Orders - December 2020'!$H$2:$H$2047,Worksheet!CA$3,'Orders - December 2020'!$C$2:$C$2047,Worksheet!$F8),"-")</f>
        <v>-</v>
      </c>
      <c r="CB8" s="51" t="str">
        <f>IFERROR(AVERAGEIFS('Orders - December 2020'!$I$2:$I$2047,'Orders - December 2020'!$H$2:$H$2047,Worksheet!CB$3,'Orders - December 2020'!$C$2:$C$2047,Worksheet!$F8),"-")</f>
        <v>-</v>
      </c>
      <c r="CC8" s="51" t="str">
        <f>IFERROR(AVERAGEIFS('Orders - December 2020'!$I$2:$I$2047,'Orders - December 2020'!$H$2:$H$2047,Worksheet!CC$3,'Orders - December 2020'!$C$2:$C$2047,Worksheet!$F8),"-")</f>
        <v>-</v>
      </c>
      <c r="CD8" s="51" t="str">
        <f>IFERROR(AVERAGEIFS('Orders - December 2020'!$I$2:$I$2047,'Orders - December 2020'!$H$2:$H$2047,Worksheet!CD$3,'Orders - December 2020'!$C$2:$C$2047,Worksheet!$F8),"-")</f>
        <v>-</v>
      </c>
      <c r="CE8" s="51" t="str">
        <f>IFERROR(AVERAGEIFS('Orders - December 2020'!$I$2:$I$2047,'Orders - December 2020'!$H$2:$H$2047,Worksheet!CE$3,'Orders - December 2020'!$C$2:$C$2047,Worksheet!$F8),"-")</f>
        <v>-</v>
      </c>
      <c r="CF8" s="51" t="str">
        <f>IFERROR(AVERAGEIFS('Orders - December 2020'!$I$2:$I$2047,'Orders - December 2020'!$H$2:$H$2047,Worksheet!CF$3,'Orders - December 2020'!$C$2:$C$2047,Worksheet!$F8),"-")</f>
        <v>-</v>
      </c>
      <c r="CG8" s="51" t="str">
        <f>IFERROR(AVERAGEIFS('Orders - December 2020'!$I$2:$I$2047,'Orders - December 2020'!$H$2:$H$2047,Worksheet!CG$3,'Orders - December 2020'!$C$2:$C$2047,Worksheet!$F8),"-")</f>
        <v>-</v>
      </c>
      <c r="CH8" s="51" t="str">
        <f>IFERROR(AVERAGEIFS('Orders - December 2020'!$I$2:$I$2047,'Orders - December 2020'!$H$2:$H$2047,Worksheet!CH$3,'Orders - December 2020'!$C$2:$C$2047,Worksheet!$F8),"-")</f>
        <v>-</v>
      </c>
      <c r="CI8" s="51" t="str">
        <f>IFERROR(AVERAGEIFS('Orders - December 2020'!$I$2:$I$2047,'Orders - December 2020'!$H$2:$H$2047,Worksheet!CI$3,'Orders - December 2020'!$C$2:$C$2047,Worksheet!$F8),"-")</f>
        <v>-</v>
      </c>
      <c r="CJ8" s="51" t="str">
        <f>IFERROR(AVERAGEIFS('Orders - December 2020'!$I$2:$I$2047,'Orders - December 2020'!$H$2:$H$2047,Worksheet!CJ$3,'Orders - December 2020'!$C$2:$C$2047,Worksheet!$F8),"-")</f>
        <v>-</v>
      </c>
      <c r="CK8" s="51" t="str">
        <f>IFERROR(AVERAGEIFS('Orders - December 2020'!$I$2:$I$2047,'Orders - December 2020'!$H$2:$H$2047,Worksheet!CK$3,'Orders - December 2020'!$C$2:$C$2047,Worksheet!$F8),"-")</f>
        <v>-</v>
      </c>
      <c r="CL8" s="51" t="str">
        <f>IFERROR(AVERAGEIFS('Orders - December 2020'!$I$2:$I$2047,'Orders - December 2020'!$H$2:$H$2047,Worksheet!CL$3,'Orders - December 2020'!$C$2:$C$2047,Worksheet!$F8),"-")</f>
        <v>-</v>
      </c>
      <c r="CM8" s="51" t="str">
        <f>IFERROR(AVERAGEIFS('Orders - December 2020'!$I$2:$I$2047,'Orders - December 2020'!$H$2:$H$2047,Worksheet!CM$3,'Orders - December 2020'!$C$2:$C$2047,Worksheet!$F8),"-")</f>
        <v>-</v>
      </c>
      <c r="CN8" s="51" t="str">
        <f>IFERROR(AVERAGEIFS('Orders - December 2020'!$I$2:$I$2047,'Orders - December 2020'!$H$2:$H$2047,Worksheet!CN$3,'Orders - December 2020'!$C$2:$C$2047,Worksheet!$F8),"-")</f>
        <v>-</v>
      </c>
      <c r="CO8" s="51" t="str">
        <f>IFERROR(AVERAGEIFS('Orders - December 2020'!$I$2:$I$2047,'Orders - December 2020'!$H$2:$H$2047,Worksheet!CO$3,'Orders - December 2020'!$C$2:$C$2047,Worksheet!$F8),"-")</f>
        <v>-</v>
      </c>
      <c r="CP8" s="51" t="str">
        <f>IFERROR(AVERAGEIFS('Orders - December 2020'!$I$2:$I$2047,'Orders - December 2020'!$H$2:$H$2047,Worksheet!CP$3,'Orders - December 2020'!$C$2:$C$2047,Worksheet!$F8),"-")</f>
        <v>-</v>
      </c>
      <c r="CQ8" s="51" t="str">
        <f>IFERROR(AVERAGEIFS('Orders - December 2020'!$I$2:$I$2047,'Orders - December 2020'!$H$2:$H$2047,Worksheet!CQ$3,'Orders - December 2020'!$C$2:$C$2047,Worksheet!$F8),"-")</f>
        <v>-</v>
      </c>
      <c r="CR8" s="51" t="str">
        <f>IFERROR(AVERAGEIFS('Orders - December 2020'!$I$2:$I$2047,'Orders - December 2020'!$H$2:$H$2047,Worksheet!CR$3,'Orders - December 2020'!$C$2:$C$2047,Worksheet!$F8),"-")</f>
        <v>-</v>
      </c>
      <c r="CS8" s="51" t="str">
        <f>IFERROR(AVERAGEIFS('Orders - December 2020'!$I$2:$I$2047,'Orders - December 2020'!$H$2:$H$2047,Worksheet!CS$3,'Orders - December 2020'!$C$2:$C$2047,Worksheet!$F8),"-")</f>
        <v>-</v>
      </c>
      <c r="CT8" s="51" t="str">
        <f>IFERROR(AVERAGEIFS('Orders - December 2020'!$I$2:$I$2047,'Orders - December 2020'!$H$2:$H$2047,Worksheet!CT$3,'Orders - December 2020'!$C$2:$C$2047,Worksheet!$F8),"-")</f>
        <v>-</v>
      </c>
      <c r="CU8" s="51" t="str">
        <f>IFERROR(AVERAGEIFS('Orders - December 2020'!$I$2:$I$2047,'Orders - December 2020'!$H$2:$H$2047,Worksheet!CU$3,'Orders - December 2020'!$C$2:$C$2047,Worksheet!$F8),"-")</f>
        <v>-</v>
      </c>
      <c r="CV8" s="51" t="str">
        <f>IFERROR(AVERAGEIFS('Orders - December 2020'!$I$2:$I$2047,'Orders - December 2020'!$H$2:$H$2047,Worksheet!CV$3,'Orders - December 2020'!$C$2:$C$2047,Worksheet!$F8),"-")</f>
        <v>-</v>
      </c>
      <c r="CW8" s="51" t="str">
        <f>IFERROR(AVERAGEIFS('Orders - December 2020'!$I$2:$I$2047,'Orders - December 2020'!$H$2:$H$2047,Worksheet!CW$3,'Orders - December 2020'!$C$2:$C$2047,Worksheet!$F8),"-")</f>
        <v>-</v>
      </c>
      <c r="CX8" s="51" t="str">
        <f>IFERROR(AVERAGEIFS('Orders - December 2020'!$I$2:$I$2047,'Orders - December 2020'!$H$2:$H$2047,Worksheet!CX$3,'Orders - December 2020'!$C$2:$C$2047,Worksheet!$F8),"-")</f>
        <v>-</v>
      </c>
      <c r="CY8" s="51" t="str">
        <f>IFERROR(AVERAGEIFS('Orders - December 2020'!$I$2:$I$2047,'Orders - December 2020'!$H$2:$H$2047,Worksheet!CY$3,'Orders - December 2020'!$C$2:$C$2047,Worksheet!$F8),"-")</f>
        <v>-</v>
      </c>
      <c r="CZ8" s="51" t="str">
        <f>IFERROR(AVERAGEIFS('Orders - December 2020'!$I$2:$I$2047,'Orders - December 2020'!$H$2:$H$2047,Worksheet!CZ$3,'Orders - December 2020'!$C$2:$C$2047,Worksheet!$F8),"-")</f>
        <v>-</v>
      </c>
      <c r="DA8" s="51" t="str">
        <f>IFERROR(AVERAGEIFS('Orders - December 2020'!$I$2:$I$2047,'Orders - December 2020'!$H$2:$H$2047,Worksheet!DA$3,'Orders - December 2020'!$C$2:$C$2047,Worksheet!$F8),"-")</f>
        <v>-</v>
      </c>
      <c r="DB8" s="51" t="str">
        <f>IFERROR(AVERAGEIFS('Orders - December 2020'!$I$2:$I$2047,'Orders - December 2020'!$H$2:$H$2047,Worksheet!DB$3,'Orders - December 2020'!$C$2:$C$2047,Worksheet!$F8),"-")</f>
        <v>-</v>
      </c>
      <c r="DC8" s="51" t="str">
        <f>IFERROR(AVERAGEIFS('Orders - December 2020'!$I$2:$I$2047,'Orders - December 2020'!$H$2:$H$2047,Worksheet!DC$3,'Orders - December 2020'!$C$2:$C$2047,Worksheet!$F8),"-")</f>
        <v>-</v>
      </c>
      <c r="DD8" s="51" t="str">
        <f>IFERROR(AVERAGEIFS('Orders - December 2020'!$I$2:$I$2047,'Orders - December 2020'!$H$2:$H$2047,Worksheet!DD$3,'Orders - December 2020'!$C$2:$C$2047,Worksheet!$F8),"-")</f>
        <v>-</v>
      </c>
      <c r="DE8" s="51" t="str">
        <f>IFERROR(AVERAGEIFS('Orders - December 2020'!$I$2:$I$2047,'Orders - December 2020'!$H$2:$H$2047,Worksheet!DE$3,'Orders - December 2020'!$C$2:$C$2047,Worksheet!$F8),"-")</f>
        <v>-</v>
      </c>
      <c r="DF8" s="51" t="str">
        <f>IFERROR(AVERAGEIFS('Orders - December 2020'!$I$2:$I$2047,'Orders - December 2020'!$H$2:$H$2047,Worksheet!DF$3,'Orders - December 2020'!$C$2:$C$2047,Worksheet!$F8),"-")</f>
        <v>-</v>
      </c>
      <c r="DG8" s="51" t="str">
        <f>IFERROR(AVERAGEIFS('Orders - December 2020'!$I$2:$I$2047,'Orders - December 2020'!$H$2:$H$2047,Worksheet!DG$3,'Orders - December 2020'!$C$2:$C$2047,Worksheet!$F8),"-")</f>
        <v>-</v>
      </c>
      <c r="DH8" s="51" t="str">
        <f>IFERROR(AVERAGEIFS('Orders - December 2020'!$I$2:$I$2047,'Orders - December 2020'!$H$2:$H$2047,Worksheet!DH$3,'Orders - December 2020'!$C$2:$C$2047,Worksheet!$F8),"-")</f>
        <v>-</v>
      </c>
      <c r="DI8" s="51" t="str">
        <f>IFERROR(AVERAGEIFS('Orders - December 2020'!$I$2:$I$2047,'Orders - December 2020'!$H$2:$H$2047,Worksheet!DI$3,'Orders - December 2020'!$C$2:$C$2047,Worksheet!$F8),"-")</f>
        <v>-</v>
      </c>
      <c r="DJ8" s="51" t="str">
        <f>IFERROR(AVERAGEIFS('Orders - December 2020'!$I$2:$I$2047,'Orders - December 2020'!$H$2:$H$2047,Worksheet!DJ$3,'Orders - December 2020'!$C$2:$C$2047,Worksheet!$F8),"-")</f>
        <v>-</v>
      </c>
      <c r="DK8" s="51" t="str">
        <f>IFERROR(AVERAGEIFS('Orders - December 2020'!$I$2:$I$2047,'Orders - December 2020'!$H$2:$H$2047,Worksheet!DK$3,'Orders - December 2020'!$C$2:$C$2047,Worksheet!$F8),"-")</f>
        <v>-</v>
      </c>
      <c r="DL8" s="51" t="str">
        <f>IFERROR(AVERAGEIFS('Orders - December 2020'!$I$2:$I$2047,'Orders - December 2020'!$H$2:$H$2047,Worksheet!DL$3,'Orders - December 2020'!$C$2:$C$2047,Worksheet!$F8),"-")</f>
        <v>-</v>
      </c>
      <c r="DM8" s="51" t="str">
        <f>IFERROR(AVERAGEIFS('Orders - December 2020'!$I$2:$I$2047,'Orders - December 2020'!$H$2:$H$2047,Worksheet!DM$3,'Orders - December 2020'!$C$2:$C$2047,Worksheet!$F8),"-")</f>
        <v>-</v>
      </c>
      <c r="DN8" s="51" t="str">
        <f>IFERROR(AVERAGEIFS('Orders - December 2020'!$I$2:$I$2047,'Orders - December 2020'!$H$2:$H$2047,Worksheet!DN$3,'Orders - December 2020'!$C$2:$C$2047,Worksheet!$F8),"-")</f>
        <v>-</v>
      </c>
      <c r="DO8" s="51" t="str">
        <f>IFERROR(AVERAGEIFS('Orders - December 2020'!$I$2:$I$2047,'Orders - December 2020'!$H$2:$H$2047,Worksheet!DO$3,'Orders - December 2020'!$C$2:$C$2047,Worksheet!$F8),"-")</f>
        <v>-</v>
      </c>
      <c r="DP8" s="51" t="str">
        <f>IFERROR(AVERAGEIFS('Orders - December 2020'!$I$2:$I$2047,'Orders - December 2020'!$H$2:$H$2047,Worksheet!DP$3,'Orders - December 2020'!$C$2:$C$2047,Worksheet!$F8),"-")</f>
        <v>-</v>
      </c>
      <c r="DQ8" s="51" t="str">
        <f>IFERROR(AVERAGEIFS('Orders - December 2020'!$I$2:$I$2047,'Orders - December 2020'!$H$2:$H$2047,Worksheet!DQ$3,'Orders - December 2020'!$C$2:$C$2047,Worksheet!$F8),"-")</f>
        <v>-</v>
      </c>
      <c r="DR8" s="51" t="str">
        <f>IFERROR(AVERAGEIFS('Orders - December 2020'!$I$2:$I$2047,'Orders - December 2020'!$H$2:$H$2047,Worksheet!DR$3,'Orders - December 2020'!$C$2:$C$2047,Worksheet!$F8),"-")</f>
        <v>-</v>
      </c>
      <c r="DS8" s="51" t="str">
        <f>IFERROR(AVERAGEIFS('Orders - December 2020'!$I$2:$I$2047,'Orders - December 2020'!$H$2:$H$2047,Worksheet!DS$3,'Orders - December 2020'!$C$2:$C$2047,Worksheet!$F8),"-")</f>
        <v>-</v>
      </c>
      <c r="DT8" s="51" t="str">
        <f>IFERROR(AVERAGEIFS('Orders - December 2020'!$I$2:$I$2047,'Orders - December 2020'!$H$2:$H$2047,Worksheet!DT$3,'Orders - December 2020'!$C$2:$C$2047,Worksheet!$F8),"-")</f>
        <v>-</v>
      </c>
      <c r="DU8" s="51" t="str">
        <f>IFERROR(AVERAGEIFS('Orders - December 2020'!$I$2:$I$2047,'Orders - December 2020'!$H$2:$H$2047,Worksheet!DU$3,'Orders - December 2020'!$C$2:$C$2047,Worksheet!$F8),"-")</f>
        <v>-</v>
      </c>
      <c r="DV8" s="51" t="str">
        <f>IFERROR(AVERAGEIFS('Orders - December 2020'!$I$2:$I$2047,'Orders - December 2020'!$H$2:$H$2047,Worksheet!DV$3,'Orders - December 2020'!$C$2:$C$2047,Worksheet!$F8),"-")</f>
        <v>-</v>
      </c>
      <c r="DW8" s="51" t="str">
        <f>IFERROR(AVERAGEIFS('Orders - December 2020'!$I$2:$I$2047,'Orders - December 2020'!$H$2:$H$2047,Worksheet!DW$3,'Orders - December 2020'!$C$2:$C$2047,Worksheet!$F8),"-")</f>
        <v>-</v>
      </c>
      <c r="DX8" s="51" t="str">
        <f>IFERROR(AVERAGEIFS('Orders - December 2020'!$I$2:$I$2047,'Orders - December 2020'!$H$2:$H$2047,Worksheet!DX$3,'Orders - December 2020'!$C$2:$C$2047,Worksheet!$F8),"-")</f>
        <v>-</v>
      </c>
      <c r="DY8" s="51" t="str">
        <f>IFERROR(AVERAGEIFS('Orders - December 2020'!$I$2:$I$2047,'Orders - December 2020'!$H$2:$H$2047,Worksheet!DY$3,'Orders - December 2020'!$C$2:$C$2047,Worksheet!$F8),"-")</f>
        <v>-</v>
      </c>
      <c r="DZ8" s="51" t="str">
        <f>IFERROR(AVERAGEIFS('Orders - December 2020'!$I$2:$I$2047,'Orders - December 2020'!$H$2:$H$2047,Worksheet!DZ$3,'Orders - December 2020'!$C$2:$C$2047,Worksheet!$F8),"-")</f>
        <v>-</v>
      </c>
      <c r="EA8" s="51" t="str">
        <f>IFERROR(AVERAGEIFS('Orders - December 2020'!$I$2:$I$2047,'Orders - December 2020'!$H$2:$H$2047,Worksheet!EA$3,'Orders - December 2020'!$C$2:$C$2047,Worksheet!$F8),"-")</f>
        <v>-</v>
      </c>
      <c r="EB8" s="51" t="str">
        <f>IFERROR(AVERAGEIFS('Orders - December 2020'!$I$2:$I$2047,'Orders - December 2020'!$H$2:$H$2047,Worksheet!EB$3,'Orders - December 2020'!$C$2:$C$2047,Worksheet!$F8),"-")</f>
        <v>-</v>
      </c>
      <c r="EC8" s="51" t="str">
        <f>IFERROR(AVERAGEIFS('Orders - December 2020'!$I$2:$I$2047,'Orders - December 2020'!$H$2:$H$2047,Worksheet!EC$3,'Orders - December 2020'!$C$2:$C$2047,Worksheet!$F8),"-")</f>
        <v>-</v>
      </c>
      <c r="ED8" s="51" t="str">
        <f>IFERROR(AVERAGEIFS('Orders - December 2020'!$I$2:$I$2047,'Orders - December 2020'!$H$2:$H$2047,Worksheet!ED$3,'Orders - December 2020'!$C$2:$C$2047,Worksheet!$F8),"-")</f>
        <v>-</v>
      </c>
      <c r="EE8" s="51" t="str">
        <f>IFERROR(AVERAGEIFS('Orders - December 2020'!$I$2:$I$2047,'Orders - December 2020'!$H$2:$H$2047,Worksheet!EE$3,'Orders - December 2020'!$C$2:$C$2047,Worksheet!$F8),"-")</f>
        <v>-</v>
      </c>
      <c r="EF8" s="51" t="str">
        <f>IFERROR(AVERAGEIFS('Orders - December 2020'!$I$2:$I$2047,'Orders - December 2020'!$H$2:$H$2047,Worksheet!EF$3,'Orders - December 2020'!$C$2:$C$2047,Worksheet!$F8),"-")</f>
        <v>-</v>
      </c>
      <c r="EG8" s="51" t="str">
        <f>IFERROR(AVERAGEIFS('Orders - December 2020'!$I$2:$I$2047,'Orders - December 2020'!$H$2:$H$2047,Worksheet!EG$3,'Orders - December 2020'!$C$2:$C$2047,Worksheet!$F8),"-")</f>
        <v>-</v>
      </c>
      <c r="EH8" s="51" t="str">
        <f>IFERROR(AVERAGEIFS('Orders - December 2020'!$I$2:$I$2047,'Orders - December 2020'!$H$2:$H$2047,Worksheet!EH$3,'Orders - December 2020'!$C$2:$C$2047,Worksheet!$F8),"-")</f>
        <v>-</v>
      </c>
      <c r="EI8" s="51" t="str">
        <f>IFERROR(AVERAGEIFS('Orders - December 2020'!$I$2:$I$2047,'Orders - December 2020'!$H$2:$H$2047,Worksheet!EI$3,'Orders - December 2020'!$C$2:$C$2047,Worksheet!$F8),"-")</f>
        <v>-</v>
      </c>
      <c r="EJ8" s="51" t="str">
        <f>IFERROR(AVERAGEIFS('Orders - December 2020'!$I$2:$I$2047,'Orders - December 2020'!$H$2:$H$2047,Worksheet!EJ$3,'Orders - December 2020'!$C$2:$C$2047,Worksheet!$F8),"-")</f>
        <v>-</v>
      </c>
      <c r="EK8" s="51" t="str">
        <f>IFERROR(AVERAGEIFS('Orders - December 2020'!$I$2:$I$2047,'Orders - December 2020'!$H$2:$H$2047,Worksheet!EK$3,'Orders - December 2020'!$C$2:$C$2047,Worksheet!$F8),"-")</f>
        <v>-</v>
      </c>
      <c r="EL8" s="51" t="str">
        <f>IFERROR(AVERAGEIFS('Orders - December 2020'!$I$2:$I$2047,'Orders - December 2020'!$H$2:$H$2047,Worksheet!EL$3,'Orders - December 2020'!$C$2:$C$2047,Worksheet!$F8),"-")</f>
        <v>-</v>
      </c>
      <c r="EM8" s="51" t="str">
        <f>IFERROR(AVERAGEIFS('Orders - December 2020'!$I$2:$I$2047,'Orders - December 2020'!$H$2:$H$2047,Worksheet!EM$3,'Orders - December 2020'!$C$2:$C$2047,Worksheet!$F8),"-")</f>
        <v>-</v>
      </c>
      <c r="EN8" s="51" t="str">
        <f>IFERROR(AVERAGEIFS('Orders - December 2020'!$I$2:$I$2047,'Orders - December 2020'!$H$2:$H$2047,Worksheet!EN$3,'Orders - December 2020'!$C$2:$C$2047,Worksheet!$F8),"-")</f>
        <v>-</v>
      </c>
      <c r="EO8" s="51" t="str">
        <f>IFERROR(AVERAGEIFS('Orders - December 2020'!$I$2:$I$2047,'Orders - December 2020'!$H$2:$H$2047,Worksheet!EO$3,'Orders - December 2020'!$C$2:$C$2047,Worksheet!$F8),"-")</f>
        <v>-</v>
      </c>
      <c r="EP8" s="51" t="str">
        <f>IFERROR(AVERAGEIFS('Orders - December 2020'!$I$2:$I$2047,'Orders - December 2020'!$H$2:$H$2047,Worksheet!EP$3,'Orders - December 2020'!$C$2:$C$2047,Worksheet!$F8),"-")</f>
        <v>-</v>
      </c>
      <c r="EQ8" s="51" t="str">
        <f>IFERROR(AVERAGEIFS('Orders - December 2020'!$I$2:$I$2047,'Orders - December 2020'!$H$2:$H$2047,Worksheet!EQ$3,'Orders - December 2020'!$C$2:$C$2047,Worksheet!$F8),"-")</f>
        <v>-</v>
      </c>
      <c r="ER8" s="51" t="str">
        <f>IFERROR(AVERAGEIFS('Orders - December 2020'!$I$2:$I$2047,'Orders - December 2020'!$H$2:$H$2047,Worksheet!ER$3,'Orders - December 2020'!$C$2:$C$2047,Worksheet!$F8),"-")</f>
        <v>-</v>
      </c>
      <c r="ES8" s="51" t="str">
        <f>IFERROR(AVERAGEIFS('Orders - December 2020'!$I$2:$I$2047,'Orders - December 2020'!$H$2:$H$2047,Worksheet!ES$3,'Orders - December 2020'!$C$2:$C$2047,Worksheet!$F8),"-")</f>
        <v>-</v>
      </c>
      <c r="ET8" s="51" t="str">
        <f>IFERROR(AVERAGEIFS('Orders - December 2020'!$I$2:$I$2047,'Orders - December 2020'!$H$2:$H$2047,Worksheet!ET$3,'Orders - December 2020'!$C$2:$C$2047,Worksheet!$F8),"-")</f>
        <v>-</v>
      </c>
      <c r="EU8" s="51" t="str">
        <f>IFERROR(AVERAGEIFS('Orders - December 2020'!$I$2:$I$2047,'Orders - December 2020'!$H$2:$H$2047,Worksheet!EU$3,'Orders - December 2020'!$C$2:$C$2047,Worksheet!$F8),"-")</f>
        <v>-</v>
      </c>
      <c r="EV8" s="51" t="str">
        <f>IFERROR(AVERAGEIFS('Orders - December 2020'!$I$2:$I$2047,'Orders - December 2020'!$H$2:$H$2047,Worksheet!EV$3,'Orders - December 2020'!$C$2:$C$2047,Worksheet!$F8),"-")</f>
        <v>-</v>
      </c>
      <c r="EW8" s="51" t="str">
        <f>IFERROR(AVERAGEIFS('Orders - December 2020'!$I$2:$I$2047,'Orders - December 2020'!$H$2:$H$2047,Worksheet!EW$3,'Orders - December 2020'!$C$2:$C$2047,Worksheet!$F8),"-")</f>
        <v>-</v>
      </c>
      <c r="EX8" s="51" t="str">
        <f>IFERROR(AVERAGEIFS('Orders - December 2020'!$I$2:$I$2047,'Orders - December 2020'!$H$2:$H$2047,Worksheet!EX$3,'Orders - December 2020'!$C$2:$C$2047,Worksheet!$F8),"-")</f>
        <v>-</v>
      </c>
      <c r="EY8" s="51" t="str">
        <f>IFERROR(AVERAGEIFS('Orders - December 2020'!$I$2:$I$2047,'Orders - December 2020'!$H$2:$H$2047,Worksheet!EY$3,'Orders - December 2020'!$C$2:$C$2047,Worksheet!$F8),"-")</f>
        <v>-</v>
      </c>
      <c r="EZ8" s="51" t="str">
        <f>IFERROR(AVERAGEIFS('Orders - December 2020'!$I$2:$I$2047,'Orders - December 2020'!$H$2:$H$2047,Worksheet!EZ$3,'Orders - December 2020'!$C$2:$C$2047,Worksheet!$F8),"-")</f>
        <v>-</v>
      </c>
      <c r="FA8" s="51" t="str">
        <f>IFERROR(AVERAGEIFS('Orders - December 2020'!$I$2:$I$2047,'Orders - December 2020'!$H$2:$H$2047,Worksheet!FA$3,'Orders - December 2020'!$C$2:$C$2047,Worksheet!$F8),"-")</f>
        <v>-</v>
      </c>
      <c r="FB8" s="51" t="str">
        <f>IFERROR(AVERAGEIFS('Orders - December 2020'!$I$2:$I$2047,'Orders - December 2020'!$H$2:$H$2047,Worksheet!FB$3,'Orders - December 2020'!$C$2:$C$2047,Worksheet!$F8),"-")</f>
        <v>-</v>
      </c>
      <c r="FC8" s="51" t="str">
        <f>IFERROR(AVERAGEIFS('Orders - December 2020'!$I$2:$I$2047,'Orders - December 2020'!$H$2:$H$2047,Worksheet!FC$3,'Orders - December 2020'!$C$2:$C$2047,Worksheet!$F8),"-")</f>
        <v>-</v>
      </c>
      <c r="FD8" s="51" t="str">
        <f>IFERROR(AVERAGEIFS('Orders - December 2020'!$I$2:$I$2047,'Orders - December 2020'!$H$2:$H$2047,Worksheet!FD$3,'Orders - December 2020'!$C$2:$C$2047,Worksheet!$F8),"-")</f>
        <v>-</v>
      </c>
      <c r="FE8" s="51" t="str">
        <f>IFERROR(AVERAGEIFS('Orders - December 2020'!$I$2:$I$2047,'Orders - December 2020'!$H$2:$H$2047,Worksheet!FE$3,'Orders - December 2020'!$C$2:$C$2047,Worksheet!$F8),"-")</f>
        <v>-</v>
      </c>
      <c r="FF8" s="51" t="str">
        <f>IFERROR(AVERAGEIFS('Orders - December 2020'!$I$2:$I$2047,'Orders - December 2020'!$H$2:$H$2047,Worksheet!FF$3,'Orders - December 2020'!$C$2:$C$2047,Worksheet!$F8),"-")</f>
        <v>-</v>
      </c>
      <c r="FG8" s="52" t="str">
        <f>IFERROR(AVERAGEIFS('Orders - December 2020'!$I$2:$I$2047,'Orders - December 2020'!$H$2:$H$2047,Worksheet!FG$3,'Orders - December 2020'!$C$2:$C$2047,Worksheet!$F8),"-")</f>
        <v>-</v>
      </c>
    </row>
    <row r="9" spans="2:163">
      <c r="F9" s="45" t="str">
        <v>Francisco</v>
      </c>
      <c r="G9" s="50" t="str">
        <f>IFERROR(AVERAGEIFS('Orders - December 2020'!$I$2:$I$2047,'Orders - December 2020'!$H$2:$H$2047,Worksheet!G$3,'Orders - December 2020'!$C$2:$C$2047,Worksheet!$F9),"-")</f>
        <v>-</v>
      </c>
      <c r="H9" s="51" t="str">
        <f>IFERROR(AVERAGEIFS('Orders - December 2020'!$I$2:$I$2047,'Orders - December 2020'!$H$2:$H$2047,Worksheet!H$3,'Orders - December 2020'!$C$2:$C$2047,Worksheet!$F9),"-")</f>
        <v>-</v>
      </c>
      <c r="I9" s="51">
        <f>IFERROR(AVERAGEIFS('Orders - December 2020'!$I$2:$I$2047,'Orders - December 2020'!$H$2:$H$2047,Worksheet!I$3,'Orders - December 2020'!$C$2:$C$2047,Worksheet!$F9),"-")</f>
        <v>1</v>
      </c>
      <c r="J9" s="51" t="str">
        <f>IFERROR(AVERAGEIFS('Orders - December 2020'!$I$2:$I$2047,'Orders - December 2020'!$H$2:$H$2047,Worksheet!J$3,'Orders - December 2020'!$C$2:$C$2047,Worksheet!$F9),"-")</f>
        <v>-</v>
      </c>
      <c r="K9" s="51" t="str">
        <f>IFERROR(AVERAGEIFS('Orders - December 2020'!$I$2:$I$2047,'Orders - December 2020'!$H$2:$H$2047,Worksheet!K$3,'Orders - December 2020'!$C$2:$C$2047,Worksheet!$F9),"-")</f>
        <v>-</v>
      </c>
      <c r="L9" s="51" t="str">
        <f>IFERROR(AVERAGEIFS('Orders - December 2020'!$I$2:$I$2047,'Orders - December 2020'!$H$2:$H$2047,Worksheet!L$3,'Orders - December 2020'!$C$2:$C$2047,Worksheet!$F9),"-")</f>
        <v>-</v>
      </c>
      <c r="M9" s="51" t="str">
        <f>IFERROR(AVERAGEIFS('Orders - December 2020'!$I$2:$I$2047,'Orders - December 2020'!$H$2:$H$2047,Worksheet!M$3,'Orders - December 2020'!$C$2:$C$2047,Worksheet!$F9),"-")</f>
        <v>-</v>
      </c>
      <c r="N9" s="51">
        <f>IFERROR(AVERAGEIFS('Orders - December 2020'!$I$2:$I$2047,'Orders - December 2020'!$H$2:$H$2047,Worksheet!N$3,'Orders - December 2020'!$C$2:$C$2047,Worksheet!$F9),"-")</f>
        <v>1</v>
      </c>
      <c r="O9" s="51">
        <f>IFERROR(AVERAGEIFS('Orders - December 2020'!$I$2:$I$2047,'Orders - December 2020'!$H$2:$H$2047,Worksheet!O$3,'Orders - December 2020'!$C$2:$C$2047,Worksheet!$F9),"-")</f>
        <v>1</v>
      </c>
      <c r="P9" s="51" t="str">
        <f>IFERROR(AVERAGEIFS('Orders - December 2020'!$I$2:$I$2047,'Orders - December 2020'!$H$2:$H$2047,Worksheet!P$3,'Orders - December 2020'!$C$2:$C$2047,Worksheet!$F9),"-")</f>
        <v>-</v>
      </c>
      <c r="Q9" s="51" t="str">
        <f>IFERROR(AVERAGEIFS('Orders - December 2020'!$I$2:$I$2047,'Orders - December 2020'!$H$2:$H$2047,Worksheet!Q$3,'Orders - December 2020'!$C$2:$C$2047,Worksheet!$F9),"-")</f>
        <v>-</v>
      </c>
      <c r="R9" s="51" t="str">
        <f>IFERROR(AVERAGEIFS('Orders - December 2020'!$I$2:$I$2047,'Orders - December 2020'!$H$2:$H$2047,Worksheet!R$3,'Orders - December 2020'!$C$2:$C$2047,Worksheet!$F9),"-")</f>
        <v>-</v>
      </c>
      <c r="S9" s="51" t="str">
        <f>IFERROR(AVERAGEIFS('Orders - December 2020'!$I$2:$I$2047,'Orders - December 2020'!$H$2:$H$2047,Worksheet!S$3,'Orders - December 2020'!$C$2:$C$2047,Worksheet!$F9),"-")</f>
        <v>-</v>
      </c>
      <c r="T9" s="51" t="str">
        <f>IFERROR(AVERAGEIFS('Orders - December 2020'!$I$2:$I$2047,'Orders - December 2020'!$H$2:$H$2047,Worksheet!T$3,'Orders - December 2020'!$C$2:$C$2047,Worksheet!$F9),"-")</f>
        <v>-</v>
      </c>
      <c r="U9" s="51" t="str">
        <f>IFERROR(AVERAGEIFS('Orders - December 2020'!$I$2:$I$2047,'Orders - December 2020'!$H$2:$H$2047,Worksheet!U$3,'Orders - December 2020'!$C$2:$C$2047,Worksheet!$F9),"-")</f>
        <v>-</v>
      </c>
      <c r="V9" s="51" t="str">
        <f>IFERROR(AVERAGEIFS('Orders - December 2020'!$I$2:$I$2047,'Orders - December 2020'!$H$2:$H$2047,Worksheet!V$3,'Orders - December 2020'!$C$2:$C$2047,Worksheet!$F9),"-")</f>
        <v>-</v>
      </c>
      <c r="W9" s="51" t="str">
        <f>IFERROR(AVERAGEIFS('Orders - December 2020'!$I$2:$I$2047,'Orders - December 2020'!$H$2:$H$2047,Worksheet!W$3,'Orders - December 2020'!$C$2:$C$2047,Worksheet!$F9),"-")</f>
        <v>-</v>
      </c>
      <c r="X9" s="51" t="str">
        <f>IFERROR(AVERAGEIFS('Orders - December 2020'!$I$2:$I$2047,'Orders - December 2020'!$H$2:$H$2047,Worksheet!X$3,'Orders - December 2020'!$C$2:$C$2047,Worksheet!$F9),"-")</f>
        <v>-</v>
      </c>
      <c r="Y9" s="51" t="str">
        <f>IFERROR(AVERAGEIFS('Orders - December 2020'!$I$2:$I$2047,'Orders - December 2020'!$H$2:$H$2047,Worksheet!Y$3,'Orders - December 2020'!$C$2:$C$2047,Worksheet!$F9),"-")</f>
        <v>-</v>
      </c>
      <c r="Z9" s="51" t="str">
        <f>IFERROR(AVERAGEIFS('Orders - December 2020'!$I$2:$I$2047,'Orders - December 2020'!$H$2:$H$2047,Worksheet!Z$3,'Orders - December 2020'!$C$2:$C$2047,Worksheet!$F9),"-")</f>
        <v>-</v>
      </c>
      <c r="AA9" s="51" t="str">
        <f>IFERROR(AVERAGEIFS('Orders - December 2020'!$I$2:$I$2047,'Orders - December 2020'!$H$2:$H$2047,Worksheet!AA$3,'Orders - December 2020'!$C$2:$C$2047,Worksheet!$F9),"-")</f>
        <v>-</v>
      </c>
      <c r="AB9" s="51" t="str">
        <f>IFERROR(AVERAGEIFS('Orders - December 2020'!$I$2:$I$2047,'Orders - December 2020'!$H$2:$H$2047,Worksheet!AB$3,'Orders - December 2020'!$C$2:$C$2047,Worksheet!$F9),"-")</f>
        <v>-</v>
      </c>
      <c r="AC9" s="51" t="str">
        <f>IFERROR(AVERAGEIFS('Orders - December 2020'!$I$2:$I$2047,'Orders - December 2020'!$H$2:$H$2047,Worksheet!AC$3,'Orders - December 2020'!$C$2:$C$2047,Worksheet!$F9),"-")</f>
        <v>-</v>
      </c>
      <c r="AD9" s="51" t="str">
        <f>IFERROR(AVERAGEIFS('Orders - December 2020'!$I$2:$I$2047,'Orders - December 2020'!$H$2:$H$2047,Worksheet!AD$3,'Orders - December 2020'!$C$2:$C$2047,Worksheet!$F9),"-")</f>
        <v>-</v>
      </c>
      <c r="AE9" s="51" t="str">
        <f>IFERROR(AVERAGEIFS('Orders - December 2020'!$I$2:$I$2047,'Orders - December 2020'!$H$2:$H$2047,Worksheet!AE$3,'Orders - December 2020'!$C$2:$C$2047,Worksheet!$F9),"-")</f>
        <v>-</v>
      </c>
      <c r="AF9" s="51" t="str">
        <f>IFERROR(AVERAGEIFS('Orders - December 2020'!$I$2:$I$2047,'Orders - December 2020'!$H$2:$H$2047,Worksheet!AF$3,'Orders - December 2020'!$C$2:$C$2047,Worksheet!$F9),"-")</f>
        <v>-</v>
      </c>
      <c r="AG9" s="51" t="str">
        <f>IFERROR(AVERAGEIFS('Orders - December 2020'!$I$2:$I$2047,'Orders - December 2020'!$H$2:$H$2047,Worksheet!AG$3,'Orders - December 2020'!$C$2:$C$2047,Worksheet!$F9),"-")</f>
        <v>-</v>
      </c>
      <c r="AH9" s="51" t="str">
        <f>IFERROR(AVERAGEIFS('Orders - December 2020'!$I$2:$I$2047,'Orders - December 2020'!$H$2:$H$2047,Worksheet!AH$3,'Orders - December 2020'!$C$2:$C$2047,Worksheet!$F9),"-")</f>
        <v>-</v>
      </c>
      <c r="AI9" s="51" t="str">
        <f>IFERROR(AVERAGEIFS('Orders - December 2020'!$I$2:$I$2047,'Orders - December 2020'!$H$2:$H$2047,Worksheet!AI$3,'Orders - December 2020'!$C$2:$C$2047,Worksheet!$F9),"-")</f>
        <v>-</v>
      </c>
      <c r="AJ9" s="51">
        <f>IFERROR(AVERAGEIFS('Orders - December 2020'!$I$2:$I$2047,'Orders - December 2020'!$H$2:$H$2047,Worksheet!AJ$3,'Orders - December 2020'!$C$2:$C$2047,Worksheet!$F9),"-")</f>
        <v>1</v>
      </c>
      <c r="AK9" s="51" t="str">
        <f>IFERROR(AVERAGEIFS('Orders - December 2020'!$I$2:$I$2047,'Orders - December 2020'!$H$2:$H$2047,Worksheet!AK$3,'Orders - December 2020'!$C$2:$C$2047,Worksheet!$F9),"-")</f>
        <v>-</v>
      </c>
      <c r="AL9" s="51">
        <f>IFERROR(AVERAGEIFS('Orders - December 2020'!$I$2:$I$2047,'Orders - December 2020'!$H$2:$H$2047,Worksheet!AL$3,'Orders - December 2020'!$C$2:$C$2047,Worksheet!$F9),"-")</f>
        <v>1</v>
      </c>
      <c r="AM9" s="51" t="str">
        <f>IFERROR(AVERAGEIFS('Orders - December 2020'!$I$2:$I$2047,'Orders - December 2020'!$H$2:$H$2047,Worksheet!AM$3,'Orders - December 2020'!$C$2:$C$2047,Worksheet!$F9),"-")</f>
        <v>-</v>
      </c>
      <c r="AN9" s="51" t="str">
        <f>IFERROR(AVERAGEIFS('Orders - December 2020'!$I$2:$I$2047,'Orders - December 2020'!$H$2:$H$2047,Worksheet!AN$3,'Orders - December 2020'!$C$2:$C$2047,Worksheet!$F9),"-")</f>
        <v>-</v>
      </c>
      <c r="AO9" s="51" t="str">
        <f>IFERROR(AVERAGEIFS('Orders - December 2020'!$I$2:$I$2047,'Orders - December 2020'!$H$2:$H$2047,Worksheet!AO$3,'Orders - December 2020'!$C$2:$C$2047,Worksheet!$F9),"-")</f>
        <v>-</v>
      </c>
      <c r="AP9" s="51" t="str">
        <f>IFERROR(AVERAGEIFS('Orders - December 2020'!$I$2:$I$2047,'Orders - December 2020'!$H$2:$H$2047,Worksheet!AP$3,'Orders - December 2020'!$C$2:$C$2047,Worksheet!$F9),"-")</f>
        <v>-</v>
      </c>
      <c r="AQ9" s="51" t="str">
        <f>IFERROR(AVERAGEIFS('Orders - December 2020'!$I$2:$I$2047,'Orders - December 2020'!$H$2:$H$2047,Worksheet!AQ$3,'Orders - December 2020'!$C$2:$C$2047,Worksheet!$F9),"-")</f>
        <v>-</v>
      </c>
      <c r="AR9" s="51" t="str">
        <f>IFERROR(AVERAGEIFS('Orders - December 2020'!$I$2:$I$2047,'Orders - December 2020'!$H$2:$H$2047,Worksheet!AR$3,'Orders - December 2020'!$C$2:$C$2047,Worksheet!$F9),"-")</f>
        <v>-</v>
      </c>
      <c r="AS9" s="51" t="str">
        <f>IFERROR(AVERAGEIFS('Orders - December 2020'!$I$2:$I$2047,'Orders - December 2020'!$H$2:$H$2047,Worksheet!AS$3,'Orders - December 2020'!$C$2:$C$2047,Worksheet!$F9),"-")</f>
        <v>-</v>
      </c>
      <c r="AT9" s="51" t="str">
        <f>IFERROR(AVERAGEIFS('Orders - December 2020'!$I$2:$I$2047,'Orders - December 2020'!$H$2:$H$2047,Worksheet!AT$3,'Orders - December 2020'!$C$2:$C$2047,Worksheet!$F9),"-")</f>
        <v>-</v>
      </c>
      <c r="AU9" s="51" t="str">
        <f>IFERROR(AVERAGEIFS('Orders - December 2020'!$I$2:$I$2047,'Orders - December 2020'!$H$2:$H$2047,Worksheet!AU$3,'Orders - December 2020'!$C$2:$C$2047,Worksheet!$F9),"-")</f>
        <v>-</v>
      </c>
      <c r="AV9" s="51" t="str">
        <f>IFERROR(AVERAGEIFS('Orders - December 2020'!$I$2:$I$2047,'Orders - December 2020'!$H$2:$H$2047,Worksheet!AV$3,'Orders - December 2020'!$C$2:$C$2047,Worksheet!$F9),"-")</f>
        <v>-</v>
      </c>
      <c r="AW9" s="51" t="str">
        <f>IFERROR(AVERAGEIFS('Orders - December 2020'!$I$2:$I$2047,'Orders - December 2020'!$H$2:$H$2047,Worksheet!AW$3,'Orders - December 2020'!$C$2:$C$2047,Worksheet!$F9),"-")</f>
        <v>-</v>
      </c>
      <c r="AX9" s="51" t="str">
        <f>IFERROR(AVERAGEIFS('Orders - December 2020'!$I$2:$I$2047,'Orders - December 2020'!$H$2:$H$2047,Worksheet!AX$3,'Orders - December 2020'!$C$2:$C$2047,Worksheet!$F9),"-")</f>
        <v>-</v>
      </c>
      <c r="AY9" s="51">
        <f>IFERROR(AVERAGEIFS('Orders - December 2020'!$I$2:$I$2047,'Orders - December 2020'!$H$2:$H$2047,Worksheet!AY$3,'Orders - December 2020'!$C$2:$C$2047,Worksheet!$F9),"-")</f>
        <v>1</v>
      </c>
      <c r="AZ9" s="51" t="str">
        <f>IFERROR(AVERAGEIFS('Orders - December 2020'!$I$2:$I$2047,'Orders - December 2020'!$H$2:$H$2047,Worksheet!AZ$3,'Orders - December 2020'!$C$2:$C$2047,Worksheet!$F9),"-")</f>
        <v>-</v>
      </c>
      <c r="BA9" s="51" t="str">
        <f>IFERROR(AVERAGEIFS('Orders - December 2020'!$I$2:$I$2047,'Orders - December 2020'!$H$2:$H$2047,Worksheet!BA$3,'Orders - December 2020'!$C$2:$C$2047,Worksheet!$F9),"-")</f>
        <v>-</v>
      </c>
      <c r="BB9" s="51" t="str">
        <f>IFERROR(AVERAGEIFS('Orders - December 2020'!$I$2:$I$2047,'Orders - December 2020'!$H$2:$H$2047,Worksheet!BB$3,'Orders - December 2020'!$C$2:$C$2047,Worksheet!$F9),"-")</f>
        <v>-</v>
      </c>
      <c r="BC9" s="51" t="str">
        <f>IFERROR(AVERAGEIFS('Orders - December 2020'!$I$2:$I$2047,'Orders - December 2020'!$H$2:$H$2047,Worksheet!BC$3,'Orders - December 2020'!$C$2:$C$2047,Worksheet!$F9),"-")</f>
        <v>-</v>
      </c>
      <c r="BD9" s="51" t="str">
        <f>IFERROR(AVERAGEIFS('Orders - December 2020'!$I$2:$I$2047,'Orders - December 2020'!$H$2:$H$2047,Worksheet!BD$3,'Orders - December 2020'!$C$2:$C$2047,Worksheet!$F9),"-")</f>
        <v>-</v>
      </c>
      <c r="BE9" s="51">
        <f>IFERROR(AVERAGEIFS('Orders - December 2020'!$I$2:$I$2047,'Orders - December 2020'!$H$2:$H$2047,Worksheet!BE$3,'Orders - December 2020'!$C$2:$C$2047,Worksheet!$F9),"-")</f>
        <v>2</v>
      </c>
      <c r="BF9" s="51">
        <f>IFERROR(AVERAGEIFS('Orders - December 2020'!$I$2:$I$2047,'Orders - December 2020'!$H$2:$H$2047,Worksheet!BF$3,'Orders - December 2020'!$C$2:$C$2047,Worksheet!$F9),"-")</f>
        <v>1</v>
      </c>
      <c r="BG9" s="51" t="str">
        <f>IFERROR(AVERAGEIFS('Orders - December 2020'!$I$2:$I$2047,'Orders - December 2020'!$H$2:$H$2047,Worksheet!BG$3,'Orders - December 2020'!$C$2:$C$2047,Worksheet!$F9),"-")</f>
        <v>-</v>
      </c>
      <c r="BH9" s="51" t="str">
        <f>IFERROR(AVERAGEIFS('Orders - December 2020'!$I$2:$I$2047,'Orders - December 2020'!$H$2:$H$2047,Worksheet!BH$3,'Orders - December 2020'!$C$2:$C$2047,Worksheet!$F9),"-")</f>
        <v>-</v>
      </c>
      <c r="BI9" s="51">
        <f>IFERROR(AVERAGEIFS('Orders - December 2020'!$I$2:$I$2047,'Orders - December 2020'!$H$2:$H$2047,Worksheet!BI$3,'Orders - December 2020'!$C$2:$C$2047,Worksheet!$F9),"-")</f>
        <v>1</v>
      </c>
      <c r="BJ9" s="51" t="str">
        <f>IFERROR(AVERAGEIFS('Orders - December 2020'!$I$2:$I$2047,'Orders - December 2020'!$H$2:$H$2047,Worksheet!BJ$3,'Orders - December 2020'!$C$2:$C$2047,Worksheet!$F9),"-")</f>
        <v>-</v>
      </c>
      <c r="BK9" s="51" t="str">
        <f>IFERROR(AVERAGEIFS('Orders - December 2020'!$I$2:$I$2047,'Orders - December 2020'!$H$2:$H$2047,Worksheet!BK$3,'Orders - December 2020'!$C$2:$C$2047,Worksheet!$F9),"-")</f>
        <v>-</v>
      </c>
      <c r="BL9" s="51">
        <f>IFERROR(AVERAGEIFS('Orders - December 2020'!$I$2:$I$2047,'Orders - December 2020'!$H$2:$H$2047,Worksheet!BL$3,'Orders - December 2020'!$C$2:$C$2047,Worksheet!$F9),"-")</f>
        <v>1</v>
      </c>
      <c r="BM9" s="51" t="str">
        <f>IFERROR(AVERAGEIFS('Orders - December 2020'!$I$2:$I$2047,'Orders - December 2020'!$H$2:$H$2047,Worksheet!BM$3,'Orders - December 2020'!$C$2:$C$2047,Worksheet!$F9),"-")</f>
        <v>-</v>
      </c>
      <c r="BN9" s="51" t="str">
        <f>IFERROR(AVERAGEIFS('Orders - December 2020'!$I$2:$I$2047,'Orders - December 2020'!$H$2:$H$2047,Worksheet!BN$3,'Orders - December 2020'!$C$2:$C$2047,Worksheet!$F9),"-")</f>
        <v>-</v>
      </c>
      <c r="BO9" s="51" t="str">
        <f>IFERROR(AVERAGEIFS('Orders - December 2020'!$I$2:$I$2047,'Orders - December 2020'!$H$2:$H$2047,Worksheet!BO$3,'Orders - December 2020'!$C$2:$C$2047,Worksheet!$F9),"-")</f>
        <v>-</v>
      </c>
      <c r="BP9" s="51" t="str">
        <f>IFERROR(AVERAGEIFS('Orders - December 2020'!$I$2:$I$2047,'Orders - December 2020'!$H$2:$H$2047,Worksheet!BP$3,'Orders - December 2020'!$C$2:$C$2047,Worksheet!$F9),"-")</f>
        <v>-</v>
      </c>
      <c r="BQ9" s="51" t="str">
        <f>IFERROR(AVERAGEIFS('Orders - December 2020'!$I$2:$I$2047,'Orders - December 2020'!$H$2:$H$2047,Worksheet!BQ$3,'Orders - December 2020'!$C$2:$C$2047,Worksheet!$F9),"-")</f>
        <v>-</v>
      </c>
      <c r="BR9" s="51" t="str">
        <f>IFERROR(AVERAGEIFS('Orders - December 2020'!$I$2:$I$2047,'Orders - December 2020'!$H$2:$H$2047,Worksheet!BR$3,'Orders - December 2020'!$C$2:$C$2047,Worksheet!$F9),"-")</f>
        <v>-</v>
      </c>
      <c r="BS9" s="51" t="str">
        <f>IFERROR(AVERAGEIFS('Orders - December 2020'!$I$2:$I$2047,'Orders - December 2020'!$H$2:$H$2047,Worksheet!BS$3,'Orders - December 2020'!$C$2:$C$2047,Worksheet!$F9),"-")</f>
        <v>-</v>
      </c>
      <c r="BT9" s="51" t="str">
        <f>IFERROR(AVERAGEIFS('Orders - December 2020'!$I$2:$I$2047,'Orders - December 2020'!$H$2:$H$2047,Worksheet!BT$3,'Orders - December 2020'!$C$2:$C$2047,Worksheet!$F9),"-")</f>
        <v>-</v>
      </c>
      <c r="BU9" s="51" t="str">
        <f>IFERROR(AVERAGEIFS('Orders - December 2020'!$I$2:$I$2047,'Orders - December 2020'!$H$2:$H$2047,Worksheet!BU$3,'Orders - December 2020'!$C$2:$C$2047,Worksheet!$F9),"-")</f>
        <v>-</v>
      </c>
      <c r="BV9" s="51" t="str">
        <f>IFERROR(AVERAGEIFS('Orders - December 2020'!$I$2:$I$2047,'Orders - December 2020'!$H$2:$H$2047,Worksheet!BV$3,'Orders - December 2020'!$C$2:$C$2047,Worksheet!$F9),"-")</f>
        <v>-</v>
      </c>
      <c r="BW9" s="51">
        <f>IFERROR(AVERAGEIFS('Orders - December 2020'!$I$2:$I$2047,'Orders - December 2020'!$H$2:$H$2047,Worksheet!BW$3,'Orders - December 2020'!$C$2:$C$2047,Worksheet!$F9),"-")</f>
        <v>5</v>
      </c>
      <c r="BX9" s="51" t="str">
        <f>IFERROR(AVERAGEIFS('Orders - December 2020'!$I$2:$I$2047,'Orders - December 2020'!$H$2:$H$2047,Worksheet!BX$3,'Orders - December 2020'!$C$2:$C$2047,Worksheet!$F9),"-")</f>
        <v>-</v>
      </c>
      <c r="BY9" s="51" t="str">
        <f>IFERROR(AVERAGEIFS('Orders - December 2020'!$I$2:$I$2047,'Orders - December 2020'!$H$2:$H$2047,Worksheet!BY$3,'Orders - December 2020'!$C$2:$C$2047,Worksheet!$F9),"-")</f>
        <v>-</v>
      </c>
      <c r="BZ9" s="51">
        <f>IFERROR(AVERAGEIFS('Orders - December 2020'!$I$2:$I$2047,'Orders - December 2020'!$H$2:$H$2047,Worksheet!BZ$3,'Orders - December 2020'!$C$2:$C$2047,Worksheet!$F9),"-")</f>
        <v>1</v>
      </c>
      <c r="CA9" s="51" t="str">
        <f>IFERROR(AVERAGEIFS('Orders - December 2020'!$I$2:$I$2047,'Orders - December 2020'!$H$2:$H$2047,Worksheet!CA$3,'Orders - December 2020'!$C$2:$C$2047,Worksheet!$F9),"-")</f>
        <v>-</v>
      </c>
      <c r="CB9" s="51" t="str">
        <f>IFERROR(AVERAGEIFS('Orders - December 2020'!$I$2:$I$2047,'Orders - December 2020'!$H$2:$H$2047,Worksheet!CB$3,'Orders - December 2020'!$C$2:$C$2047,Worksheet!$F9),"-")</f>
        <v>-</v>
      </c>
      <c r="CC9" s="51" t="str">
        <f>IFERROR(AVERAGEIFS('Orders - December 2020'!$I$2:$I$2047,'Orders - December 2020'!$H$2:$H$2047,Worksheet!CC$3,'Orders - December 2020'!$C$2:$C$2047,Worksheet!$F9),"-")</f>
        <v>-</v>
      </c>
      <c r="CD9" s="51" t="str">
        <f>IFERROR(AVERAGEIFS('Orders - December 2020'!$I$2:$I$2047,'Orders - December 2020'!$H$2:$H$2047,Worksheet!CD$3,'Orders - December 2020'!$C$2:$C$2047,Worksheet!$F9),"-")</f>
        <v>-</v>
      </c>
      <c r="CE9" s="51" t="str">
        <f>IFERROR(AVERAGEIFS('Orders - December 2020'!$I$2:$I$2047,'Orders - December 2020'!$H$2:$H$2047,Worksheet!CE$3,'Orders - December 2020'!$C$2:$C$2047,Worksheet!$F9),"-")</f>
        <v>-</v>
      </c>
      <c r="CF9" s="51">
        <f>IFERROR(AVERAGEIFS('Orders - December 2020'!$I$2:$I$2047,'Orders - December 2020'!$H$2:$H$2047,Worksheet!CF$3,'Orders - December 2020'!$C$2:$C$2047,Worksheet!$F9),"-")</f>
        <v>1</v>
      </c>
      <c r="CG9" s="51" t="str">
        <f>IFERROR(AVERAGEIFS('Orders - December 2020'!$I$2:$I$2047,'Orders - December 2020'!$H$2:$H$2047,Worksheet!CG$3,'Orders - December 2020'!$C$2:$C$2047,Worksheet!$F9),"-")</f>
        <v>-</v>
      </c>
      <c r="CH9" s="51">
        <f>IFERROR(AVERAGEIFS('Orders - December 2020'!$I$2:$I$2047,'Orders - December 2020'!$H$2:$H$2047,Worksheet!CH$3,'Orders - December 2020'!$C$2:$C$2047,Worksheet!$F9),"-")</f>
        <v>2</v>
      </c>
      <c r="CI9" s="51" t="str">
        <f>IFERROR(AVERAGEIFS('Orders - December 2020'!$I$2:$I$2047,'Orders - December 2020'!$H$2:$H$2047,Worksheet!CI$3,'Orders - December 2020'!$C$2:$C$2047,Worksheet!$F9),"-")</f>
        <v>-</v>
      </c>
      <c r="CJ9" s="51" t="str">
        <f>IFERROR(AVERAGEIFS('Orders - December 2020'!$I$2:$I$2047,'Orders - December 2020'!$H$2:$H$2047,Worksheet!CJ$3,'Orders - December 2020'!$C$2:$C$2047,Worksheet!$F9),"-")</f>
        <v>-</v>
      </c>
      <c r="CK9" s="51" t="str">
        <f>IFERROR(AVERAGEIFS('Orders - December 2020'!$I$2:$I$2047,'Orders - December 2020'!$H$2:$H$2047,Worksheet!CK$3,'Orders - December 2020'!$C$2:$C$2047,Worksheet!$F9),"-")</f>
        <v>-</v>
      </c>
      <c r="CL9" s="51" t="str">
        <f>IFERROR(AVERAGEIFS('Orders - December 2020'!$I$2:$I$2047,'Orders - December 2020'!$H$2:$H$2047,Worksheet!CL$3,'Orders - December 2020'!$C$2:$C$2047,Worksheet!$F9),"-")</f>
        <v>-</v>
      </c>
      <c r="CM9" s="51" t="str">
        <f>IFERROR(AVERAGEIFS('Orders - December 2020'!$I$2:$I$2047,'Orders - December 2020'!$H$2:$H$2047,Worksheet!CM$3,'Orders - December 2020'!$C$2:$C$2047,Worksheet!$F9),"-")</f>
        <v>-</v>
      </c>
      <c r="CN9" s="51" t="str">
        <f>IFERROR(AVERAGEIFS('Orders - December 2020'!$I$2:$I$2047,'Orders - December 2020'!$H$2:$H$2047,Worksheet!CN$3,'Orders - December 2020'!$C$2:$C$2047,Worksheet!$F9),"-")</f>
        <v>-</v>
      </c>
      <c r="CO9" s="51">
        <f>IFERROR(AVERAGEIFS('Orders - December 2020'!$I$2:$I$2047,'Orders - December 2020'!$H$2:$H$2047,Worksheet!CO$3,'Orders - December 2020'!$C$2:$C$2047,Worksheet!$F9),"-")</f>
        <v>2</v>
      </c>
      <c r="CP9" s="51" t="str">
        <f>IFERROR(AVERAGEIFS('Orders - December 2020'!$I$2:$I$2047,'Orders - December 2020'!$H$2:$H$2047,Worksheet!CP$3,'Orders - December 2020'!$C$2:$C$2047,Worksheet!$F9),"-")</f>
        <v>-</v>
      </c>
      <c r="CQ9" s="51" t="str">
        <f>IFERROR(AVERAGEIFS('Orders - December 2020'!$I$2:$I$2047,'Orders - December 2020'!$H$2:$H$2047,Worksheet!CQ$3,'Orders - December 2020'!$C$2:$C$2047,Worksheet!$F9),"-")</f>
        <v>-</v>
      </c>
      <c r="CR9" s="51" t="str">
        <f>IFERROR(AVERAGEIFS('Orders - December 2020'!$I$2:$I$2047,'Orders - December 2020'!$H$2:$H$2047,Worksheet!CR$3,'Orders - December 2020'!$C$2:$C$2047,Worksheet!$F9),"-")</f>
        <v>-</v>
      </c>
      <c r="CS9" s="51" t="str">
        <f>IFERROR(AVERAGEIFS('Orders - December 2020'!$I$2:$I$2047,'Orders - December 2020'!$H$2:$H$2047,Worksheet!CS$3,'Orders - December 2020'!$C$2:$C$2047,Worksheet!$F9),"-")</f>
        <v>-</v>
      </c>
      <c r="CT9" s="51" t="str">
        <f>IFERROR(AVERAGEIFS('Orders - December 2020'!$I$2:$I$2047,'Orders - December 2020'!$H$2:$H$2047,Worksheet!CT$3,'Orders - December 2020'!$C$2:$C$2047,Worksheet!$F9),"-")</f>
        <v>-</v>
      </c>
      <c r="CU9" s="51" t="str">
        <f>IFERROR(AVERAGEIFS('Orders - December 2020'!$I$2:$I$2047,'Orders - December 2020'!$H$2:$H$2047,Worksheet!CU$3,'Orders - December 2020'!$C$2:$C$2047,Worksheet!$F9),"-")</f>
        <v>-</v>
      </c>
      <c r="CV9" s="51" t="str">
        <f>IFERROR(AVERAGEIFS('Orders - December 2020'!$I$2:$I$2047,'Orders - December 2020'!$H$2:$H$2047,Worksheet!CV$3,'Orders - December 2020'!$C$2:$C$2047,Worksheet!$F9),"-")</f>
        <v>-</v>
      </c>
      <c r="CW9" s="51" t="str">
        <f>IFERROR(AVERAGEIFS('Orders - December 2020'!$I$2:$I$2047,'Orders - December 2020'!$H$2:$H$2047,Worksheet!CW$3,'Orders - December 2020'!$C$2:$C$2047,Worksheet!$F9),"-")</f>
        <v>-</v>
      </c>
      <c r="CX9" s="51" t="str">
        <f>IFERROR(AVERAGEIFS('Orders - December 2020'!$I$2:$I$2047,'Orders - December 2020'!$H$2:$H$2047,Worksheet!CX$3,'Orders - December 2020'!$C$2:$C$2047,Worksheet!$F9),"-")</f>
        <v>-</v>
      </c>
      <c r="CY9" s="51" t="str">
        <f>IFERROR(AVERAGEIFS('Orders - December 2020'!$I$2:$I$2047,'Orders - December 2020'!$H$2:$H$2047,Worksheet!CY$3,'Orders - December 2020'!$C$2:$C$2047,Worksheet!$F9),"-")</f>
        <v>-</v>
      </c>
      <c r="CZ9" s="51" t="str">
        <f>IFERROR(AVERAGEIFS('Orders - December 2020'!$I$2:$I$2047,'Orders - December 2020'!$H$2:$H$2047,Worksheet!CZ$3,'Orders - December 2020'!$C$2:$C$2047,Worksheet!$F9),"-")</f>
        <v>-</v>
      </c>
      <c r="DA9" s="51" t="str">
        <f>IFERROR(AVERAGEIFS('Orders - December 2020'!$I$2:$I$2047,'Orders - December 2020'!$H$2:$H$2047,Worksheet!DA$3,'Orders - December 2020'!$C$2:$C$2047,Worksheet!$F9),"-")</f>
        <v>-</v>
      </c>
      <c r="DB9" s="51" t="str">
        <f>IFERROR(AVERAGEIFS('Orders - December 2020'!$I$2:$I$2047,'Orders - December 2020'!$H$2:$H$2047,Worksheet!DB$3,'Orders - December 2020'!$C$2:$C$2047,Worksheet!$F9),"-")</f>
        <v>-</v>
      </c>
      <c r="DC9" s="51" t="str">
        <f>IFERROR(AVERAGEIFS('Orders - December 2020'!$I$2:$I$2047,'Orders - December 2020'!$H$2:$H$2047,Worksheet!DC$3,'Orders - December 2020'!$C$2:$C$2047,Worksheet!$F9),"-")</f>
        <v>-</v>
      </c>
      <c r="DD9" s="51" t="str">
        <f>IFERROR(AVERAGEIFS('Orders - December 2020'!$I$2:$I$2047,'Orders - December 2020'!$H$2:$H$2047,Worksheet!DD$3,'Orders - December 2020'!$C$2:$C$2047,Worksheet!$F9),"-")</f>
        <v>-</v>
      </c>
      <c r="DE9" s="51" t="str">
        <f>IFERROR(AVERAGEIFS('Orders - December 2020'!$I$2:$I$2047,'Orders - December 2020'!$H$2:$H$2047,Worksheet!DE$3,'Orders - December 2020'!$C$2:$C$2047,Worksheet!$F9),"-")</f>
        <v>-</v>
      </c>
      <c r="DF9" s="51" t="str">
        <f>IFERROR(AVERAGEIFS('Orders - December 2020'!$I$2:$I$2047,'Orders - December 2020'!$H$2:$H$2047,Worksheet!DF$3,'Orders - December 2020'!$C$2:$C$2047,Worksheet!$F9),"-")</f>
        <v>-</v>
      </c>
      <c r="DG9" s="51" t="str">
        <f>IFERROR(AVERAGEIFS('Orders - December 2020'!$I$2:$I$2047,'Orders - December 2020'!$H$2:$H$2047,Worksheet!DG$3,'Orders - December 2020'!$C$2:$C$2047,Worksheet!$F9),"-")</f>
        <v>-</v>
      </c>
      <c r="DH9" s="51" t="str">
        <f>IFERROR(AVERAGEIFS('Orders - December 2020'!$I$2:$I$2047,'Orders - December 2020'!$H$2:$H$2047,Worksheet!DH$3,'Orders - December 2020'!$C$2:$C$2047,Worksheet!$F9),"-")</f>
        <v>-</v>
      </c>
      <c r="DI9" s="51" t="str">
        <f>IFERROR(AVERAGEIFS('Orders - December 2020'!$I$2:$I$2047,'Orders - December 2020'!$H$2:$H$2047,Worksheet!DI$3,'Orders - December 2020'!$C$2:$C$2047,Worksheet!$F9),"-")</f>
        <v>-</v>
      </c>
      <c r="DJ9" s="51" t="str">
        <f>IFERROR(AVERAGEIFS('Orders - December 2020'!$I$2:$I$2047,'Orders - December 2020'!$H$2:$H$2047,Worksheet!DJ$3,'Orders - December 2020'!$C$2:$C$2047,Worksheet!$F9),"-")</f>
        <v>-</v>
      </c>
      <c r="DK9" s="51" t="str">
        <f>IFERROR(AVERAGEIFS('Orders - December 2020'!$I$2:$I$2047,'Orders - December 2020'!$H$2:$H$2047,Worksheet!DK$3,'Orders - December 2020'!$C$2:$C$2047,Worksheet!$F9),"-")</f>
        <v>-</v>
      </c>
      <c r="DL9" s="51" t="str">
        <f>IFERROR(AVERAGEIFS('Orders - December 2020'!$I$2:$I$2047,'Orders - December 2020'!$H$2:$H$2047,Worksheet!DL$3,'Orders - December 2020'!$C$2:$C$2047,Worksheet!$F9),"-")</f>
        <v>-</v>
      </c>
      <c r="DM9" s="51" t="str">
        <f>IFERROR(AVERAGEIFS('Orders - December 2020'!$I$2:$I$2047,'Orders - December 2020'!$H$2:$H$2047,Worksheet!DM$3,'Orders - December 2020'!$C$2:$C$2047,Worksheet!$F9),"-")</f>
        <v>-</v>
      </c>
      <c r="DN9" s="51" t="str">
        <f>IFERROR(AVERAGEIFS('Orders - December 2020'!$I$2:$I$2047,'Orders - December 2020'!$H$2:$H$2047,Worksheet!DN$3,'Orders - December 2020'!$C$2:$C$2047,Worksheet!$F9),"-")</f>
        <v>-</v>
      </c>
      <c r="DO9" s="51" t="str">
        <f>IFERROR(AVERAGEIFS('Orders - December 2020'!$I$2:$I$2047,'Orders - December 2020'!$H$2:$H$2047,Worksheet!DO$3,'Orders - December 2020'!$C$2:$C$2047,Worksheet!$F9),"-")</f>
        <v>-</v>
      </c>
      <c r="DP9" s="51" t="str">
        <f>IFERROR(AVERAGEIFS('Orders - December 2020'!$I$2:$I$2047,'Orders - December 2020'!$H$2:$H$2047,Worksheet!DP$3,'Orders - December 2020'!$C$2:$C$2047,Worksheet!$F9),"-")</f>
        <v>-</v>
      </c>
      <c r="DQ9" s="51" t="str">
        <f>IFERROR(AVERAGEIFS('Orders - December 2020'!$I$2:$I$2047,'Orders - December 2020'!$H$2:$H$2047,Worksheet!DQ$3,'Orders - December 2020'!$C$2:$C$2047,Worksheet!$F9),"-")</f>
        <v>-</v>
      </c>
      <c r="DR9" s="51" t="str">
        <f>IFERROR(AVERAGEIFS('Orders - December 2020'!$I$2:$I$2047,'Orders - December 2020'!$H$2:$H$2047,Worksheet!DR$3,'Orders - December 2020'!$C$2:$C$2047,Worksheet!$F9),"-")</f>
        <v>-</v>
      </c>
      <c r="DS9" s="51" t="str">
        <f>IFERROR(AVERAGEIFS('Orders - December 2020'!$I$2:$I$2047,'Orders - December 2020'!$H$2:$H$2047,Worksheet!DS$3,'Orders - December 2020'!$C$2:$C$2047,Worksheet!$F9),"-")</f>
        <v>-</v>
      </c>
      <c r="DT9" s="51" t="str">
        <f>IFERROR(AVERAGEIFS('Orders - December 2020'!$I$2:$I$2047,'Orders - December 2020'!$H$2:$H$2047,Worksheet!DT$3,'Orders - December 2020'!$C$2:$C$2047,Worksheet!$F9),"-")</f>
        <v>-</v>
      </c>
      <c r="DU9" s="51" t="str">
        <f>IFERROR(AVERAGEIFS('Orders - December 2020'!$I$2:$I$2047,'Orders - December 2020'!$H$2:$H$2047,Worksheet!DU$3,'Orders - December 2020'!$C$2:$C$2047,Worksheet!$F9),"-")</f>
        <v>-</v>
      </c>
      <c r="DV9" s="51" t="str">
        <f>IFERROR(AVERAGEIFS('Orders - December 2020'!$I$2:$I$2047,'Orders - December 2020'!$H$2:$H$2047,Worksheet!DV$3,'Orders - December 2020'!$C$2:$C$2047,Worksheet!$F9),"-")</f>
        <v>-</v>
      </c>
      <c r="DW9" s="51">
        <f>IFERROR(AVERAGEIFS('Orders - December 2020'!$I$2:$I$2047,'Orders - December 2020'!$H$2:$H$2047,Worksheet!DW$3,'Orders - December 2020'!$C$2:$C$2047,Worksheet!$F9),"-")</f>
        <v>1</v>
      </c>
      <c r="DX9" s="51" t="str">
        <f>IFERROR(AVERAGEIFS('Orders - December 2020'!$I$2:$I$2047,'Orders - December 2020'!$H$2:$H$2047,Worksheet!DX$3,'Orders - December 2020'!$C$2:$C$2047,Worksheet!$F9),"-")</f>
        <v>-</v>
      </c>
      <c r="DY9" s="51" t="str">
        <f>IFERROR(AVERAGEIFS('Orders - December 2020'!$I$2:$I$2047,'Orders - December 2020'!$H$2:$H$2047,Worksheet!DY$3,'Orders - December 2020'!$C$2:$C$2047,Worksheet!$F9),"-")</f>
        <v>-</v>
      </c>
      <c r="DZ9" s="51">
        <f>IFERROR(AVERAGEIFS('Orders - December 2020'!$I$2:$I$2047,'Orders - December 2020'!$H$2:$H$2047,Worksheet!DZ$3,'Orders - December 2020'!$C$2:$C$2047,Worksheet!$F9),"-")</f>
        <v>1</v>
      </c>
      <c r="EA9" s="51" t="str">
        <f>IFERROR(AVERAGEIFS('Orders - December 2020'!$I$2:$I$2047,'Orders - December 2020'!$H$2:$H$2047,Worksheet!EA$3,'Orders - December 2020'!$C$2:$C$2047,Worksheet!$F9),"-")</f>
        <v>-</v>
      </c>
      <c r="EB9" s="51" t="str">
        <f>IFERROR(AVERAGEIFS('Orders - December 2020'!$I$2:$I$2047,'Orders - December 2020'!$H$2:$H$2047,Worksheet!EB$3,'Orders - December 2020'!$C$2:$C$2047,Worksheet!$F9),"-")</f>
        <v>-</v>
      </c>
      <c r="EC9" s="51" t="str">
        <f>IFERROR(AVERAGEIFS('Orders - December 2020'!$I$2:$I$2047,'Orders - December 2020'!$H$2:$H$2047,Worksheet!EC$3,'Orders - December 2020'!$C$2:$C$2047,Worksheet!$F9),"-")</f>
        <v>-</v>
      </c>
      <c r="ED9" s="51" t="str">
        <f>IFERROR(AVERAGEIFS('Orders - December 2020'!$I$2:$I$2047,'Orders - December 2020'!$H$2:$H$2047,Worksheet!ED$3,'Orders - December 2020'!$C$2:$C$2047,Worksheet!$F9),"-")</f>
        <v>-</v>
      </c>
      <c r="EE9" s="51" t="str">
        <f>IFERROR(AVERAGEIFS('Orders - December 2020'!$I$2:$I$2047,'Orders - December 2020'!$H$2:$H$2047,Worksheet!EE$3,'Orders - December 2020'!$C$2:$C$2047,Worksheet!$F9),"-")</f>
        <v>-</v>
      </c>
      <c r="EF9" s="51" t="str">
        <f>IFERROR(AVERAGEIFS('Orders - December 2020'!$I$2:$I$2047,'Orders - December 2020'!$H$2:$H$2047,Worksheet!EF$3,'Orders - December 2020'!$C$2:$C$2047,Worksheet!$F9),"-")</f>
        <v>-</v>
      </c>
      <c r="EG9" s="51" t="str">
        <f>IFERROR(AVERAGEIFS('Orders - December 2020'!$I$2:$I$2047,'Orders - December 2020'!$H$2:$H$2047,Worksheet!EG$3,'Orders - December 2020'!$C$2:$C$2047,Worksheet!$F9),"-")</f>
        <v>-</v>
      </c>
      <c r="EH9" s="51" t="str">
        <f>IFERROR(AVERAGEIFS('Orders - December 2020'!$I$2:$I$2047,'Orders - December 2020'!$H$2:$H$2047,Worksheet!EH$3,'Orders - December 2020'!$C$2:$C$2047,Worksheet!$F9),"-")</f>
        <v>-</v>
      </c>
      <c r="EI9" s="51" t="str">
        <f>IFERROR(AVERAGEIFS('Orders - December 2020'!$I$2:$I$2047,'Orders - December 2020'!$H$2:$H$2047,Worksheet!EI$3,'Orders - December 2020'!$C$2:$C$2047,Worksheet!$F9),"-")</f>
        <v>-</v>
      </c>
      <c r="EJ9" s="51" t="str">
        <f>IFERROR(AVERAGEIFS('Orders - December 2020'!$I$2:$I$2047,'Orders - December 2020'!$H$2:$H$2047,Worksheet!EJ$3,'Orders - December 2020'!$C$2:$C$2047,Worksheet!$F9),"-")</f>
        <v>-</v>
      </c>
      <c r="EK9" s="51" t="str">
        <f>IFERROR(AVERAGEIFS('Orders - December 2020'!$I$2:$I$2047,'Orders - December 2020'!$H$2:$H$2047,Worksheet!EK$3,'Orders - December 2020'!$C$2:$C$2047,Worksheet!$F9),"-")</f>
        <v>-</v>
      </c>
      <c r="EL9" s="51" t="str">
        <f>IFERROR(AVERAGEIFS('Orders - December 2020'!$I$2:$I$2047,'Orders - December 2020'!$H$2:$H$2047,Worksheet!EL$3,'Orders - December 2020'!$C$2:$C$2047,Worksheet!$F9),"-")</f>
        <v>-</v>
      </c>
      <c r="EM9" s="51" t="str">
        <f>IFERROR(AVERAGEIFS('Orders - December 2020'!$I$2:$I$2047,'Orders - December 2020'!$H$2:$H$2047,Worksheet!EM$3,'Orders - December 2020'!$C$2:$C$2047,Worksheet!$F9),"-")</f>
        <v>-</v>
      </c>
      <c r="EN9" s="51" t="str">
        <f>IFERROR(AVERAGEIFS('Orders - December 2020'!$I$2:$I$2047,'Orders - December 2020'!$H$2:$H$2047,Worksheet!EN$3,'Orders - December 2020'!$C$2:$C$2047,Worksheet!$F9),"-")</f>
        <v>-</v>
      </c>
      <c r="EO9" s="51" t="str">
        <f>IFERROR(AVERAGEIFS('Orders - December 2020'!$I$2:$I$2047,'Orders - December 2020'!$H$2:$H$2047,Worksheet!EO$3,'Orders - December 2020'!$C$2:$C$2047,Worksheet!$F9),"-")</f>
        <v>-</v>
      </c>
      <c r="EP9" s="51" t="str">
        <f>IFERROR(AVERAGEIFS('Orders - December 2020'!$I$2:$I$2047,'Orders - December 2020'!$H$2:$H$2047,Worksheet!EP$3,'Orders - December 2020'!$C$2:$C$2047,Worksheet!$F9),"-")</f>
        <v>-</v>
      </c>
      <c r="EQ9" s="51" t="str">
        <f>IFERROR(AVERAGEIFS('Orders - December 2020'!$I$2:$I$2047,'Orders - December 2020'!$H$2:$H$2047,Worksheet!EQ$3,'Orders - December 2020'!$C$2:$C$2047,Worksheet!$F9),"-")</f>
        <v>-</v>
      </c>
      <c r="ER9" s="51" t="str">
        <f>IFERROR(AVERAGEIFS('Orders - December 2020'!$I$2:$I$2047,'Orders - December 2020'!$H$2:$H$2047,Worksheet!ER$3,'Orders - December 2020'!$C$2:$C$2047,Worksheet!$F9),"-")</f>
        <v>-</v>
      </c>
      <c r="ES9" s="51" t="str">
        <f>IFERROR(AVERAGEIFS('Orders - December 2020'!$I$2:$I$2047,'Orders - December 2020'!$H$2:$H$2047,Worksheet!ES$3,'Orders - December 2020'!$C$2:$C$2047,Worksheet!$F9),"-")</f>
        <v>-</v>
      </c>
      <c r="ET9" s="51" t="str">
        <f>IFERROR(AVERAGEIFS('Orders - December 2020'!$I$2:$I$2047,'Orders - December 2020'!$H$2:$H$2047,Worksheet!ET$3,'Orders - December 2020'!$C$2:$C$2047,Worksheet!$F9),"-")</f>
        <v>-</v>
      </c>
      <c r="EU9" s="51" t="str">
        <f>IFERROR(AVERAGEIFS('Orders - December 2020'!$I$2:$I$2047,'Orders - December 2020'!$H$2:$H$2047,Worksheet!EU$3,'Orders - December 2020'!$C$2:$C$2047,Worksheet!$F9),"-")</f>
        <v>-</v>
      </c>
      <c r="EV9" s="51" t="str">
        <f>IFERROR(AVERAGEIFS('Orders - December 2020'!$I$2:$I$2047,'Orders - December 2020'!$H$2:$H$2047,Worksheet!EV$3,'Orders - December 2020'!$C$2:$C$2047,Worksheet!$F9),"-")</f>
        <v>-</v>
      </c>
      <c r="EW9" s="51" t="str">
        <f>IFERROR(AVERAGEIFS('Orders - December 2020'!$I$2:$I$2047,'Orders - December 2020'!$H$2:$H$2047,Worksheet!EW$3,'Orders - December 2020'!$C$2:$C$2047,Worksheet!$F9),"-")</f>
        <v>-</v>
      </c>
      <c r="EX9" s="51" t="str">
        <f>IFERROR(AVERAGEIFS('Orders - December 2020'!$I$2:$I$2047,'Orders - December 2020'!$H$2:$H$2047,Worksheet!EX$3,'Orders - December 2020'!$C$2:$C$2047,Worksheet!$F9),"-")</f>
        <v>-</v>
      </c>
      <c r="EY9" s="51" t="str">
        <f>IFERROR(AVERAGEIFS('Orders - December 2020'!$I$2:$I$2047,'Orders - December 2020'!$H$2:$H$2047,Worksheet!EY$3,'Orders - December 2020'!$C$2:$C$2047,Worksheet!$F9),"-")</f>
        <v>-</v>
      </c>
      <c r="EZ9" s="51" t="str">
        <f>IFERROR(AVERAGEIFS('Orders - December 2020'!$I$2:$I$2047,'Orders - December 2020'!$H$2:$H$2047,Worksheet!EZ$3,'Orders - December 2020'!$C$2:$C$2047,Worksheet!$F9),"-")</f>
        <v>-</v>
      </c>
      <c r="FA9" s="51" t="str">
        <f>IFERROR(AVERAGEIFS('Orders - December 2020'!$I$2:$I$2047,'Orders - December 2020'!$H$2:$H$2047,Worksheet!FA$3,'Orders - December 2020'!$C$2:$C$2047,Worksheet!$F9),"-")</f>
        <v>-</v>
      </c>
      <c r="FB9" s="51" t="str">
        <f>IFERROR(AVERAGEIFS('Orders - December 2020'!$I$2:$I$2047,'Orders - December 2020'!$H$2:$H$2047,Worksheet!FB$3,'Orders - December 2020'!$C$2:$C$2047,Worksheet!$F9),"-")</f>
        <v>-</v>
      </c>
      <c r="FC9" s="51" t="str">
        <f>IFERROR(AVERAGEIFS('Orders - December 2020'!$I$2:$I$2047,'Orders - December 2020'!$H$2:$H$2047,Worksheet!FC$3,'Orders - December 2020'!$C$2:$C$2047,Worksheet!$F9),"-")</f>
        <v>-</v>
      </c>
      <c r="FD9" s="51">
        <f>IFERROR(AVERAGEIFS('Orders - December 2020'!$I$2:$I$2047,'Orders - December 2020'!$H$2:$H$2047,Worksheet!FD$3,'Orders - December 2020'!$C$2:$C$2047,Worksheet!$F9),"-")</f>
        <v>1</v>
      </c>
      <c r="FE9" s="51" t="str">
        <f>IFERROR(AVERAGEIFS('Orders - December 2020'!$I$2:$I$2047,'Orders - December 2020'!$H$2:$H$2047,Worksheet!FE$3,'Orders - December 2020'!$C$2:$C$2047,Worksheet!$F9),"-")</f>
        <v>-</v>
      </c>
      <c r="FF9" s="51" t="str">
        <f>IFERROR(AVERAGEIFS('Orders - December 2020'!$I$2:$I$2047,'Orders - December 2020'!$H$2:$H$2047,Worksheet!FF$3,'Orders - December 2020'!$C$2:$C$2047,Worksheet!$F9),"-")</f>
        <v>-</v>
      </c>
      <c r="FG9" s="52" t="str">
        <f>IFERROR(AVERAGEIFS('Orders - December 2020'!$I$2:$I$2047,'Orders - December 2020'!$H$2:$H$2047,Worksheet!FG$3,'Orders - December 2020'!$C$2:$C$2047,Worksheet!$F9),"-")</f>
        <v>-</v>
      </c>
    </row>
    <row r="10" spans="2:163">
      <c r="B10" s="56" t="s">
        <v>1344</v>
      </c>
      <c r="F10" s="45" t="str">
        <v>Domec Minimart 2</v>
      </c>
      <c r="G10" s="50" t="str">
        <f>IFERROR(AVERAGEIFS('Orders - December 2020'!$I$2:$I$2047,'Orders - December 2020'!$H$2:$H$2047,Worksheet!G$3,'Orders - December 2020'!$C$2:$C$2047,Worksheet!$F10),"-")</f>
        <v>-</v>
      </c>
      <c r="H10" s="51" t="str">
        <f>IFERROR(AVERAGEIFS('Orders - December 2020'!$I$2:$I$2047,'Orders - December 2020'!$H$2:$H$2047,Worksheet!H$3,'Orders - December 2020'!$C$2:$C$2047,Worksheet!$F10),"-")</f>
        <v>-</v>
      </c>
      <c r="I10" s="51" t="str">
        <f>IFERROR(AVERAGEIFS('Orders - December 2020'!$I$2:$I$2047,'Orders - December 2020'!$H$2:$H$2047,Worksheet!I$3,'Orders - December 2020'!$C$2:$C$2047,Worksheet!$F10),"-")</f>
        <v>-</v>
      </c>
      <c r="J10" s="51">
        <f>IFERROR(AVERAGEIFS('Orders - December 2020'!$I$2:$I$2047,'Orders - December 2020'!$H$2:$H$2047,Worksheet!J$3,'Orders - December 2020'!$C$2:$C$2047,Worksheet!$F10),"-")</f>
        <v>1</v>
      </c>
      <c r="K10" s="51" t="str">
        <f>IFERROR(AVERAGEIFS('Orders - December 2020'!$I$2:$I$2047,'Orders - December 2020'!$H$2:$H$2047,Worksheet!K$3,'Orders - December 2020'!$C$2:$C$2047,Worksheet!$F10),"-")</f>
        <v>-</v>
      </c>
      <c r="L10" s="51" t="str">
        <f>IFERROR(AVERAGEIFS('Orders - December 2020'!$I$2:$I$2047,'Orders - December 2020'!$H$2:$H$2047,Worksheet!L$3,'Orders - December 2020'!$C$2:$C$2047,Worksheet!$F10),"-")</f>
        <v>-</v>
      </c>
      <c r="M10" s="51" t="str">
        <f>IFERROR(AVERAGEIFS('Orders - December 2020'!$I$2:$I$2047,'Orders - December 2020'!$H$2:$H$2047,Worksheet!M$3,'Orders - December 2020'!$C$2:$C$2047,Worksheet!$F10),"-")</f>
        <v>-</v>
      </c>
      <c r="N10" s="51" t="str">
        <f>IFERROR(AVERAGEIFS('Orders - December 2020'!$I$2:$I$2047,'Orders - December 2020'!$H$2:$H$2047,Worksheet!N$3,'Orders - December 2020'!$C$2:$C$2047,Worksheet!$F10),"-")</f>
        <v>-</v>
      </c>
      <c r="O10" s="51" t="str">
        <f>IFERROR(AVERAGEIFS('Orders - December 2020'!$I$2:$I$2047,'Orders - December 2020'!$H$2:$H$2047,Worksheet!O$3,'Orders - December 2020'!$C$2:$C$2047,Worksheet!$F10),"-")</f>
        <v>-</v>
      </c>
      <c r="P10" s="51" t="str">
        <f>IFERROR(AVERAGEIFS('Orders - December 2020'!$I$2:$I$2047,'Orders - December 2020'!$H$2:$H$2047,Worksheet!P$3,'Orders - December 2020'!$C$2:$C$2047,Worksheet!$F10),"-")</f>
        <v>-</v>
      </c>
      <c r="Q10" s="51" t="str">
        <f>IFERROR(AVERAGEIFS('Orders - December 2020'!$I$2:$I$2047,'Orders - December 2020'!$H$2:$H$2047,Worksheet!Q$3,'Orders - December 2020'!$C$2:$C$2047,Worksheet!$F10),"-")</f>
        <v>-</v>
      </c>
      <c r="R10" s="51" t="str">
        <f>IFERROR(AVERAGEIFS('Orders - December 2020'!$I$2:$I$2047,'Orders - December 2020'!$H$2:$H$2047,Worksheet!R$3,'Orders - December 2020'!$C$2:$C$2047,Worksheet!$F10),"-")</f>
        <v>-</v>
      </c>
      <c r="S10" s="51" t="str">
        <f>IFERROR(AVERAGEIFS('Orders - December 2020'!$I$2:$I$2047,'Orders - December 2020'!$H$2:$H$2047,Worksheet!S$3,'Orders - December 2020'!$C$2:$C$2047,Worksheet!$F10),"-")</f>
        <v>-</v>
      </c>
      <c r="T10" s="51" t="str">
        <f>IFERROR(AVERAGEIFS('Orders - December 2020'!$I$2:$I$2047,'Orders - December 2020'!$H$2:$H$2047,Worksheet!T$3,'Orders - December 2020'!$C$2:$C$2047,Worksheet!$F10),"-")</f>
        <v>-</v>
      </c>
      <c r="U10" s="51" t="str">
        <f>IFERROR(AVERAGEIFS('Orders - December 2020'!$I$2:$I$2047,'Orders - December 2020'!$H$2:$H$2047,Worksheet!U$3,'Orders - December 2020'!$C$2:$C$2047,Worksheet!$F10),"-")</f>
        <v>-</v>
      </c>
      <c r="V10" s="51" t="str">
        <f>IFERROR(AVERAGEIFS('Orders - December 2020'!$I$2:$I$2047,'Orders - December 2020'!$H$2:$H$2047,Worksheet!V$3,'Orders - December 2020'!$C$2:$C$2047,Worksheet!$F10),"-")</f>
        <v>-</v>
      </c>
      <c r="W10" s="51" t="str">
        <f>IFERROR(AVERAGEIFS('Orders - December 2020'!$I$2:$I$2047,'Orders - December 2020'!$H$2:$H$2047,Worksheet!W$3,'Orders - December 2020'!$C$2:$C$2047,Worksheet!$F10),"-")</f>
        <v>-</v>
      </c>
      <c r="X10" s="51" t="str">
        <f>IFERROR(AVERAGEIFS('Orders - December 2020'!$I$2:$I$2047,'Orders - December 2020'!$H$2:$H$2047,Worksheet!X$3,'Orders - December 2020'!$C$2:$C$2047,Worksheet!$F10),"-")</f>
        <v>-</v>
      </c>
      <c r="Y10" s="51" t="str">
        <f>IFERROR(AVERAGEIFS('Orders - December 2020'!$I$2:$I$2047,'Orders - December 2020'!$H$2:$H$2047,Worksheet!Y$3,'Orders - December 2020'!$C$2:$C$2047,Worksheet!$F10),"-")</f>
        <v>-</v>
      </c>
      <c r="Z10" s="51" t="str">
        <f>IFERROR(AVERAGEIFS('Orders - December 2020'!$I$2:$I$2047,'Orders - December 2020'!$H$2:$H$2047,Worksheet!Z$3,'Orders - December 2020'!$C$2:$C$2047,Worksheet!$F10),"-")</f>
        <v>-</v>
      </c>
      <c r="AA10" s="51" t="str">
        <f>IFERROR(AVERAGEIFS('Orders - December 2020'!$I$2:$I$2047,'Orders - December 2020'!$H$2:$H$2047,Worksheet!AA$3,'Orders - December 2020'!$C$2:$C$2047,Worksheet!$F10),"-")</f>
        <v>-</v>
      </c>
      <c r="AB10" s="51" t="str">
        <f>IFERROR(AVERAGEIFS('Orders - December 2020'!$I$2:$I$2047,'Orders - December 2020'!$H$2:$H$2047,Worksheet!AB$3,'Orders - December 2020'!$C$2:$C$2047,Worksheet!$F10),"-")</f>
        <v>-</v>
      </c>
      <c r="AC10" s="51" t="str">
        <f>IFERROR(AVERAGEIFS('Orders - December 2020'!$I$2:$I$2047,'Orders - December 2020'!$H$2:$H$2047,Worksheet!AC$3,'Orders - December 2020'!$C$2:$C$2047,Worksheet!$F10),"-")</f>
        <v>-</v>
      </c>
      <c r="AD10" s="51" t="str">
        <f>IFERROR(AVERAGEIFS('Orders - December 2020'!$I$2:$I$2047,'Orders - December 2020'!$H$2:$H$2047,Worksheet!AD$3,'Orders - December 2020'!$C$2:$C$2047,Worksheet!$F10),"-")</f>
        <v>-</v>
      </c>
      <c r="AE10" s="51" t="str">
        <f>IFERROR(AVERAGEIFS('Orders - December 2020'!$I$2:$I$2047,'Orders - December 2020'!$H$2:$H$2047,Worksheet!AE$3,'Orders - December 2020'!$C$2:$C$2047,Worksheet!$F10),"-")</f>
        <v>-</v>
      </c>
      <c r="AF10" s="51" t="str">
        <f>IFERROR(AVERAGEIFS('Orders - December 2020'!$I$2:$I$2047,'Orders - December 2020'!$H$2:$H$2047,Worksheet!AF$3,'Orders - December 2020'!$C$2:$C$2047,Worksheet!$F10),"-")</f>
        <v>-</v>
      </c>
      <c r="AG10" s="51" t="str">
        <f>IFERROR(AVERAGEIFS('Orders - December 2020'!$I$2:$I$2047,'Orders - December 2020'!$H$2:$H$2047,Worksheet!AG$3,'Orders - December 2020'!$C$2:$C$2047,Worksheet!$F10),"-")</f>
        <v>-</v>
      </c>
      <c r="AH10" s="51" t="str">
        <f>IFERROR(AVERAGEIFS('Orders - December 2020'!$I$2:$I$2047,'Orders - December 2020'!$H$2:$H$2047,Worksheet!AH$3,'Orders - December 2020'!$C$2:$C$2047,Worksheet!$F10),"-")</f>
        <v>-</v>
      </c>
      <c r="AI10" s="51">
        <f>IFERROR(AVERAGEIFS('Orders - December 2020'!$I$2:$I$2047,'Orders - December 2020'!$H$2:$H$2047,Worksheet!AI$3,'Orders - December 2020'!$C$2:$C$2047,Worksheet!$F10),"-")</f>
        <v>1</v>
      </c>
      <c r="AJ10" s="51" t="str">
        <f>IFERROR(AVERAGEIFS('Orders - December 2020'!$I$2:$I$2047,'Orders - December 2020'!$H$2:$H$2047,Worksheet!AJ$3,'Orders - December 2020'!$C$2:$C$2047,Worksheet!$F10),"-")</f>
        <v>-</v>
      </c>
      <c r="AK10" s="51" t="str">
        <f>IFERROR(AVERAGEIFS('Orders - December 2020'!$I$2:$I$2047,'Orders - December 2020'!$H$2:$H$2047,Worksheet!AK$3,'Orders - December 2020'!$C$2:$C$2047,Worksheet!$F10),"-")</f>
        <v>-</v>
      </c>
      <c r="AL10" s="51" t="str">
        <f>IFERROR(AVERAGEIFS('Orders - December 2020'!$I$2:$I$2047,'Orders - December 2020'!$H$2:$H$2047,Worksheet!AL$3,'Orders - December 2020'!$C$2:$C$2047,Worksheet!$F10),"-")</f>
        <v>-</v>
      </c>
      <c r="AM10" s="51" t="str">
        <f>IFERROR(AVERAGEIFS('Orders - December 2020'!$I$2:$I$2047,'Orders - December 2020'!$H$2:$H$2047,Worksheet!AM$3,'Orders - December 2020'!$C$2:$C$2047,Worksheet!$F10),"-")</f>
        <v>-</v>
      </c>
      <c r="AN10" s="51" t="str">
        <f>IFERROR(AVERAGEIFS('Orders - December 2020'!$I$2:$I$2047,'Orders - December 2020'!$H$2:$H$2047,Worksheet!AN$3,'Orders - December 2020'!$C$2:$C$2047,Worksheet!$F10),"-")</f>
        <v>-</v>
      </c>
      <c r="AO10" s="51" t="str">
        <f>IFERROR(AVERAGEIFS('Orders - December 2020'!$I$2:$I$2047,'Orders - December 2020'!$H$2:$H$2047,Worksheet!AO$3,'Orders - December 2020'!$C$2:$C$2047,Worksheet!$F10),"-")</f>
        <v>-</v>
      </c>
      <c r="AP10" s="51" t="str">
        <f>IFERROR(AVERAGEIFS('Orders - December 2020'!$I$2:$I$2047,'Orders - December 2020'!$H$2:$H$2047,Worksheet!AP$3,'Orders - December 2020'!$C$2:$C$2047,Worksheet!$F10),"-")</f>
        <v>-</v>
      </c>
      <c r="AQ10" s="51" t="str">
        <f>IFERROR(AVERAGEIFS('Orders - December 2020'!$I$2:$I$2047,'Orders - December 2020'!$H$2:$H$2047,Worksheet!AQ$3,'Orders - December 2020'!$C$2:$C$2047,Worksheet!$F10),"-")</f>
        <v>-</v>
      </c>
      <c r="AR10" s="51" t="str">
        <f>IFERROR(AVERAGEIFS('Orders - December 2020'!$I$2:$I$2047,'Orders - December 2020'!$H$2:$H$2047,Worksheet!AR$3,'Orders - December 2020'!$C$2:$C$2047,Worksheet!$F10),"-")</f>
        <v>-</v>
      </c>
      <c r="AS10" s="51" t="str">
        <f>IFERROR(AVERAGEIFS('Orders - December 2020'!$I$2:$I$2047,'Orders - December 2020'!$H$2:$H$2047,Worksheet!AS$3,'Orders - December 2020'!$C$2:$C$2047,Worksheet!$F10),"-")</f>
        <v>-</v>
      </c>
      <c r="AT10" s="51" t="str">
        <f>IFERROR(AVERAGEIFS('Orders - December 2020'!$I$2:$I$2047,'Orders - December 2020'!$H$2:$H$2047,Worksheet!AT$3,'Orders - December 2020'!$C$2:$C$2047,Worksheet!$F10),"-")</f>
        <v>-</v>
      </c>
      <c r="AU10" s="51" t="str">
        <f>IFERROR(AVERAGEIFS('Orders - December 2020'!$I$2:$I$2047,'Orders - December 2020'!$H$2:$H$2047,Worksheet!AU$3,'Orders - December 2020'!$C$2:$C$2047,Worksheet!$F10),"-")</f>
        <v>-</v>
      </c>
      <c r="AV10" s="51" t="str">
        <f>IFERROR(AVERAGEIFS('Orders - December 2020'!$I$2:$I$2047,'Orders - December 2020'!$H$2:$H$2047,Worksheet!AV$3,'Orders - December 2020'!$C$2:$C$2047,Worksheet!$F10),"-")</f>
        <v>-</v>
      </c>
      <c r="AW10" s="51" t="str">
        <f>IFERROR(AVERAGEIFS('Orders - December 2020'!$I$2:$I$2047,'Orders - December 2020'!$H$2:$H$2047,Worksheet!AW$3,'Orders - December 2020'!$C$2:$C$2047,Worksheet!$F10),"-")</f>
        <v>-</v>
      </c>
      <c r="AX10" s="51" t="str">
        <f>IFERROR(AVERAGEIFS('Orders - December 2020'!$I$2:$I$2047,'Orders - December 2020'!$H$2:$H$2047,Worksheet!AX$3,'Orders - December 2020'!$C$2:$C$2047,Worksheet!$F10),"-")</f>
        <v>-</v>
      </c>
      <c r="AY10" s="51" t="str">
        <f>IFERROR(AVERAGEIFS('Orders - December 2020'!$I$2:$I$2047,'Orders - December 2020'!$H$2:$H$2047,Worksheet!AY$3,'Orders - December 2020'!$C$2:$C$2047,Worksheet!$F10),"-")</f>
        <v>-</v>
      </c>
      <c r="AZ10" s="51" t="str">
        <f>IFERROR(AVERAGEIFS('Orders - December 2020'!$I$2:$I$2047,'Orders - December 2020'!$H$2:$H$2047,Worksheet!AZ$3,'Orders - December 2020'!$C$2:$C$2047,Worksheet!$F10),"-")</f>
        <v>-</v>
      </c>
      <c r="BA10" s="51" t="str">
        <f>IFERROR(AVERAGEIFS('Orders - December 2020'!$I$2:$I$2047,'Orders - December 2020'!$H$2:$H$2047,Worksheet!BA$3,'Orders - December 2020'!$C$2:$C$2047,Worksheet!$F10),"-")</f>
        <v>-</v>
      </c>
      <c r="BB10" s="51" t="str">
        <f>IFERROR(AVERAGEIFS('Orders - December 2020'!$I$2:$I$2047,'Orders - December 2020'!$H$2:$H$2047,Worksheet!BB$3,'Orders - December 2020'!$C$2:$C$2047,Worksheet!$F10),"-")</f>
        <v>-</v>
      </c>
      <c r="BC10" s="51" t="str">
        <f>IFERROR(AVERAGEIFS('Orders - December 2020'!$I$2:$I$2047,'Orders - December 2020'!$H$2:$H$2047,Worksheet!BC$3,'Orders - December 2020'!$C$2:$C$2047,Worksheet!$F10),"-")</f>
        <v>-</v>
      </c>
      <c r="BD10" s="51" t="str">
        <f>IFERROR(AVERAGEIFS('Orders - December 2020'!$I$2:$I$2047,'Orders - December 2020'!$H$2:$H$2047,Worksheet!BD$3,'Orders - December 2020'!$C$2:$C$2047,Worksheet!$F10),"-")</f>
        <v>-</v>
      </c>
      <c r="BE10" s="51" t="str">
        <f>IFERROR(AVERAGEIFS('Orders - December 2020'!$I$2:$I$2047,'Orders - December 2020'!$H$2:$H$2047,Worksheet!BE$3,'Orders - December 2020'!$C$2:$C$2047,Worksheet!$F10),"-")</f>
        <v>-</v>
      </c>
      <c r="BF10" s="51" t="str">
        <f>IFERROR(AVERAGEIFS('Orders - December 2020'!$I$2:$I$2047,'Orders - December 2020'!$H$2:$H$2047,Worksheet!BF$3,'Orders - December 2020'!$C$2:$C$2047,Worksheet!$F10),"-")</f>
        <v>-</v>
      </c>
      <c r="BG10" s="51" t="str">
        <f>IFERROR(AVERAGEIFS('Orders - December 2020'!$I$2:$I$2047,'Orders - December 2020'!$H$2:$H$2047,Worksheet!BG$3,'Orders - December 2020'!$C$2:$C$2047,Worksheet!$F10),"-")</f>
        <v>-</v>
      </c>
      <c r="BH10" s="51">
        <f>IFERROR(AVERAGEIFS('Orders - December 2020'!$I$2:$I$2047,'Orders - December 2020'!$H$2:$H$2047,Worksheet!BH$3,'Orders - December 2020'!$C$2:$C$2047,Worksheet!$F10),"-")</f>
        <v>1</v>
      </c>
      <c r="BI10" s="51">
        <f>IFERROR(AVERAGEIFS('Orders - December 2020'!$I$2:$I$2047,'Orders - December 2020'!$H$2:$H$2047,Worksheet!BI$3,'Orders - December 2020'!$C$2:$C$2047,Worksheet!$F10),"-")</f>
        <v>1</v>
      </c>
      <c r="BJ10" s="51" t="str">
        <f>IFERROR(AVERAGEIFS('Orders - December 2020'!$I$2:$I$2047,'Orders - December 2020'!$H$2:$H$2047,Worksheet!BJ$3,'Orders - December 2020'!$C$2:$C$2047,Worksheet!$F10),"-")</f>
        <v>-</v>
      </c>
      <c r="BK10" s="51" t="str">
        <f>IFERROR(AVERAGEIFS('Orders - December 2020'!$I$2:$I$2047,'Orders - December 2020'!$H$2:$H$2047,Worksheet!BK$3,'Orders - December 2020'!$C$2:$C$2047,Worksheet!$F10),"-")</f>
        <v>-</v>
      </c>
      <c r="BL10" s="51" t="str">
        <f>IFERROR(AVERAGEIFS('Orders - December 2020'!$I$2:$I$2047,'Orders - December 2020'!$H$2:$H$2047,Worksheet!BL$3,'Orders - December 2020'!$C$2:$C$2047,Worksheet!$F10),"-")</f>
        <v>-</v>
      </c>
      <c r="BM10" s="51" t="str">
        <f>IFERROR(AVERAGEIFS('Orders - December 2020'!$I$2:$I$2047,'Orders - December 2020'!$H$2:$H$2047,Worksheet!BM$3,'Orders - December 2020'!$C$2:$C$2047,Worksheet!$F10),"-")</f>
        <v>-</v>
      </c>
      <c r="BN10" s="51" t="str">
        <f>IFERROR(AVERAGEIFS('Orders - December 2020'!$I$2:$I$2047,'Orders - December 2020'!$H$2:$H$2047,Worksheet!BN$3,'Orders - December 2020'!$C$2:$C$2047,Worksheet!$F10),"-")</f>
        <v>-</v>
      </c>
      <c r="BO10" s="51" t="str">
        <f>IFERROR(AVERAGEIFS('Orders - December 2020'!$I$2:$I$2047,'Orders - December 2020'!$H$2:$H$2047,Worksheet!BO$3,'Orders - December 2020'!$C$2:$C$2047,Worksheet!$F10),"-")</f>
        <v>-</v>
      </c>
      <c r="BP10" s="51" t="str">
        <f>IFERROR(AVERAGEIFS('Orders - December 2020'!$I$2:$I$2047,'Orders - December 2020'!$H$2:$H$2047,Worksheet!BP$3,'Orders - December 2020'!$C$2:$C$2047,Worksheet!$F10),"-")</f>
        <v>-</v>
      </c>
      <c r="BQ10" s="51" t="str">
        <f>IFERROR(AVERAGEIFS('Orders - December 2020'!$I$2:$I$2047,'Orders - December 2020'!$H$2:$H$2047,Worksheet!BQ$3,'Orders - December 2020'!$C$2:$C$2047,Worksheet!$F10),"-")</f>
        <v>-</v>
      </c>
      <c r="BR10" s="51" t="str">
        <f>IFERROR(AVERAGEIFS('Orders - December 2020'!$I$2:$I$2047,'Orders - December 2020'!$H$2:$H$2047,Worksheet!BR$3,'Orders - December 2020'!$C$2:$C$2047,Worksheet!$F10),"-")</f>
        <v>-</v>
      </c>
      <c r="BS10" s="51" t="str">
        <f>IFERROR(AVERAGEIFS('Orders - December 2020'!$I$2:$I$2047,'Orders - December 2020'!$H$2:$H$2047,Worksheet!BS$3,'Orders - December 2020'!$C$2:$C$2047,Worksheet!$F10),"-")</f>
        <v>-</v>
      </c>
      <c r="BT10" s="51" t="str">
        <f>IFERROR(AVERAGEIFS('Orders - December 2020'!$I$2:$I$2047,'Orders - December 2020'!$H$2:$H$2047,Worksheet!BT$3,'Orders - December 2020'!$C$2:$C$2047,Worksheet!$F10),"-")</f>
        <v>-</v>
      </c>
      <c r="BU10" s="51" t="str">
        <f>IFERROR(AVERAGEIFS('Orders - December 2020'!$I$2:$I$2047,'Orders - December 2020'!$H$2:$H$2047,Worksheet!BU$3,'Orders - December 2020'!$C$2:$C$2047,Worksheet!$F10),"-")</f>
        <v>-</v>
      </c>
      <c r="BV10" s="51" t="str">
        <f>IFERROR(AVERAGEIFS('Orders - December 2020'!$I$2:$I$2047,'Orders - December 2020'!$H$2:$H$2047,Worksheet!BV$3,'Orders - December 2020'!$C$2:$C$2047,Worksheet!$F10),"-")</f>
        <v>-</v>
      </c>
      <c r="BW10" s="51" t="str">
        <f>IFERROR(AVERAGEIFS('Orders - December 2020'!$I$2:$I$2047,'Orders - December 2020'!$H$2:$H$2047,Worksheet!BW$3,'Orders - December 2020'!$C$2:$C$2047,Worksheet!$F10),"-")</f>
        <v>-</v>
      </c>
      <c r="BX10" s="51" t="str">
        <f>IFERROR(AVERAGEIFS('Orders - December 2020'!$I$2:$I$2047,'Orders - December 2020'!$H$2:$H$2047,Worksheet!BX$3,'Orders - December 2020'!$C$2:$C$2047,Worksheet!$F10),"-")</f>
        <v>-</v>
      </c>
      <c r="BY10" s="51" t="str">
        <f>IFERROR(AVERAGEIFS('Orders - December 2020'!$I$2:$I$2047,'Orders - December 2020'!$H$2:$H$2047,Worksheet!BY$3,'Orders - December 2020'!$C$2:$C$2047,Worksheet!$F10),"-")</f>
        <v>-</v>
      </c>
      <c r="BZ10" s="51" t="str">
        <f>IFERROR(AVERAGEIFS('Orders - December 2020'!$I$2:$I$2047,'Orders - December 2020'!$H$2:$H$2047,Worksheet!BZ$3,'Orders - December 2020'!$C$2:$C$2047,Worksheet!$F10),"-")</f>
        <v>-</v>
      </c>
      <c r="CA10" s="51" t="str">
        <f>IFERROR(AVERAGEIFS('Orders - December 2020'!$I$2:$I$2047,'Orders - December 2020'!$H$2:$H$2047,Worksheet!CA$3,'Orders - December 2020'!$C$2:$C$2047,Worksheet!$F10),"-")</f>
        <v>-</v>
      </c>
      <c r="CB10" s="51" t="str">
        <f>IFERROR(AVERAGEIFS('Orders - December 2020'!$I$2:$I$2047,'Orders - December 2020'!$H$2:$H$2047,Worksheet!CB$3,'Orders - December 2020'!$C$2:$C$2047,Worksheet!$F10),"-")</f>
        <v>-</v>
      </c>
      <c r="CC10" s="51" t="str">
        <f>IFERROR(AVERAGEIFS('Orders - December 2020'!$I$2:$I$2047,'Orders - December 2020'!$H$2:$H$2047,Worksheet!CC$3,'Orders - December 2020'!$C$2:$C$2047,Worksheet!$F10),"-")</f>
        <v>-</v>
      </c>
      <c r="CD10" s="51" t="str">
        <f>IFERROR(AVERAGEIFS('Orders - December 2020'!$I$2:$I$2047,'Orders - December 2020'!$H$2:$H$2047,Worksheet!CD$3,'Orders - December 2020'!$C$2:$C$2047,Worksheet!$F10),"-")</f>
        <v>-</v>
      </c>
      <c r="CE10" s="51" t="str">
        <f>IFERROR(AVERAGEIFS('Orders - December 2020'!$I$2:$I$2047,'Orders - December 2020'!$H$2:$H$2047,Worksheet!CE$3,'Orders - December 2020'!$C$2:$C$2047,Worksheet!$F10),"-")</f>
        <v>-</v>
      </c>
      <c r="CF10" s="51" t="str">
        <f>IFERROR(AVERAGEIFS('Orders - December 2020'!$I$2:$I$2047,'Orders - December 2020'!$H$2:$H$2047,Worksheet!CF$3,'Orders - December 2020'!$C$2:$C$2047,Worksheet!$F10),"-")</f>
        <v>-</v>
      </c>
      <c r="CG10" s="51" t="str">
        <f>IFERROR(AVERAGEIFS('Orders - December 2020'!$I$2:$I$2047,'Orders - December 2020'!$H$2:$H$2047,Worksheet!CG$3,'Orders - December 2020'!$C$2:$C$2047,Worksheet!$F10),"-")</f>
        <v>-</v>
      </c>
      <c r="CH10" s="51" t="str">
        <f>IFERROR(AVERAGEIFS('Orders - December 2020'!$I$2:$I$2047,'Orders - December 2020'!$H$2:$H$2047,Worksheet!CH$3,'Orders - December 2020'!$C$2:$C$2047,Worksheet!$F10),"-")</f>
        <v>-</v>
      </c>
      <c r="CI10" s="51" t="str">
        <f>IFERROR(AVERAGEIFS('Orders - December 2020'!$I$2:$I$2047,'Orders - December 2020'!$H$2:$H$2047,Worksheet!CI$3,'Orders - December 2020'!$C$2:$C$2047,Worksheet!$F10),"-")</f>
        <v>-</v>
      </c>
      <c r="CJ10" s="51" t="str">
        <f>IFERROR(AVERAGEIFS('Orders - December 2020'!$I$2:$I$2047,'Orders - December 2020'!$H$2:$H$2047,Worksheet!CJ$3,'Orders - December 2020'!$C$2:$C$2047,Worksheet!$F10),"-")</f>
        <v>-</v>
      </c>
      <c r="CK10" s="51" t="str">
        <f>IFERROR(AVERAGEIFS('Orders - December 2020'!$I$2:$I$2047,'Orders - December 2020'!$H$2:$H$2047,Worksheet!CK$3,'Orders - December 2020'!$C$2:$C$2047,Worksheet!$F10),"-")</f>
        <v>-</v>
      </c>
      <c r="CL10" s="51" t="str">
        <f>IFERROR(AVERAGEIFS('Orders - December 2020'!$I$2:$I$2047,'Orders - December 2020'!$H$2:$H$2047,Worksheet!CL$3,'Orders - December 2020'!$C$2:$C$2047,Worksheet!$F10),"-")</f>
        <v>-</v>
      </c>
      <c r="CM10" s="51" t="str">
        <f>IFERROR(AVERAGEIFS('Orders - December 2020'!$I$2:$I$2047,'Orders - December 2020'!$H$2:$H$2047,Worksheet!CM$3,'Orders - December 2020'!$C$2:$C$2047,Worksheet!$F10),"-")</f>
        <v>-</v>
      </c>
      <c r="CN10" s="51" t="str">
        <f>IFERROR(AVERAGEIFS('Orders - December 2020'!$I$2:$I$2047,'Orders - December 2020'!$H$2:$H$2047,Worksheet!CN$3,'Orders - December 2020'!$C$2:$C$2047,Worksheet!$F10),"-")</f>
        <v>-</v>
      </c>
      <c r="CO10" s="51" t="str">
        <f>IFERROR(AVERAGEIFS('Orders - December 2020'!$I$2:$I$2047,'Orders - December 2020'!$H$2:$H$2047,Worksheet!CO$3,'Orders - December 2020'!$C$2:$C$2047,Worksheet!$F10),"-")</f>
        <v>-</v>
      </c>
      <c r="CP10" s="51" t="str">
        <f>IFERROR(AVERAGEIFS('Orders - December 2020'!$I$2:$I$2047,'Orders - December 2020'!$H$2:$H$2047,Worksheet!CP$3,'Orders - December 2020'!$C$2:$C$2047,Worksheet!$F10),"-")</f>
        <v>-</v>
      </c>
      <c r="CQ10" s="51" t="str">
        <f>IFERROR(AVERAGEIFS('Orders - December 2020'!$I$2:$I$2047,'Orders - December 2020'!$H$2:$H$2047,Worksheet!CQ$3,'Orders - December 2020'!$C$2:$C$2047,Worksheet!$F10),"-")</f>
        <v>-</v>
      </c>
      <c r="CR10" s="51" t="str">
        <f>IFERROR(AVERAGEIFS('Orders - December 2020'!$I$2:$I$2047,'Orders - December 2020'!$H$2:$H$2047,Worksheet!CR$3,'Orders - December 2020'!$C$2:$C$2047,Worksheet!$F10),"-")</f>
        <v>-</v>
      </c>
      <c r="CS10" s="51" t="str">
        <f>IFERROR(AVERAGEIFS('Orders - December 2020'!$I$2:$I$2047,'Orders - December 2020'!$H$2:$H$2047,Worksheet!CS$3,'Orders - December 2020'!$C$2:$C$2047,Worksheet!$F10),"-")</f>
        <v>-</v>
      </c>
      <c r="CT10" s="51" t="str">
        <f>IFERROR(AVERAGEIFS('Orders - December 2020'!$I$2:$I$2047,'Orders - December 2020'!$H$2:$H$2047,Worksheet!CT$3,'Orders - December 2020'!$C$2:$C$2047,Worksheet!$F10),"-")</f>
        <v>-</v>
      </c>
      <c r="CU10" s="51" t="str">
        <f>IFERROR(AVERAGEIFS('Orders - December 2020'!$I$2:$I$2047,'Orders - December 2020'!$H$2:$H$2047,Worksheet!CU$3,'Orders - December 2020'!$C$2:$C$2047,Worksheet!$F10),"-")</f>
        <v>-</v>
      </c>
      <c r="CV10" s="51" t="str">
        <f>IFERROR(AVERAGEIFS('Orders - December 2020'!$I$2:$I$2047,'Orders - December 2020'!$H$2:$H$2047,Worksheet!CV$3,'Orders - December 2020'!$C$2:$C$2047,Worksheet!$F10),"-")</f>
        <v>-</v>
      </c>
      <c r="CW10" s="51" t="str">
        <f>IFERROR(AVERAGEIFS('Orders - December 2020'!$I$2:$I$2047,'Orders - December 2020'!$H$2:$H$2047,Worksheet!CW$3,'Orders - December 2020'!$C$2:$C$2047,Worksheet!$F10),"-")</f>
        <v>-</v>
      </c>
      <c r="CX10" s="51" t="str">
        <f>IFERROR(AVERAGEIFS('Orders - December 2020'!$I$2:$I$2047,'Orders - December 2020'!$H$2:$H$2047,Worksheet!CX$3,'Orders - December 2020'!$C$2:$C$2047,Worksheet!$F10),"-")</f>
        <v>-</v>
      </c>
      <c r="CY10" s="51" t="str">
        <f>IFERROR(AVERAGEIFS('Orders - December 2020'!$I$2:$I$2047,'Orders - December 2020'!$H$2:$H$2047,Worksheet!CY$3,'Orders - December 2020'!$C$2:$C$2047,Worksheet!$F10),"-")</f>
        <v>-</v>
      </c>
      <c r="CZ10" s="51" t="str">
        <f>IFERROR(AVERAGEIFS('Orders - December 2020'!$I$2:$I$2047,'Orders - December 2020'!$H$2:$H$2047,Worksheet!CZ$3,'Orders - December 2020'!$C$2:$C$2047,Worksheet!$F10),"-")</f>
        <v>-</v>
      </c>
      <c r="DA10" s="51" t="str">
        <f>IFERROR(AVERAGEIFS('Orders - December 2020'!$I$2:$I$2047,'Orders - December 2020'!$H$2:$H$2047,Worksheet!DA$3,'Orders - December 2020'!$C$2:$C$2047,Worksheet!$F10),"-")</f>
        <v>-</v>
      </c>
      <c r="DB10" s="51" t="str">
        <f>IFERROR(AVERAGEIFS('Orders - December 2020'!$I$2:$I$2047,'Orders - December 2020'!$H$2:$H$2047,Worksheet!DB$3,'Orders - December 2020'!$C$2:$C$2047,Worksheet!$F10),"-")</f>
        <v>-</v>
      </c>
      <c r="DC10" s="51" t="str">
        <f>IFERROR(AVERAGEIFS('Orders - December 2020'!$I$2:$I$2047,'Orders - December 2020'!$H$2:$H$2047,Worksheet!DC$3,'Orders - December 2020'!$C$2:$C$2047,Worksheet!$F10),"-")</f>
        <v>-</v>
      </c>
      <c r="DD10" s="51" t="str">
        <f>IFERROR(AVERAGEIFS('Orders - December 2020'!$I$2:$I$2047,'Orders - December 2020'!$H$2:$H$2047,Worksheet!DD$3,'Orders - December 2020'!$C$2:$C$2047,Worksheet!$F10),"-")</f>
        <v>-</v>
      </c>
      <c r="DE10" s="51" t="str">
        <f>IFERROR(AVERAGEIFS('Orders - December 2020'!$I$2:$I$2047,'Orders - December 2020'!$H$2:$H$2047,Worksheet!DE$3,'Orders - December 2020'!$C$2:$C$2047,Worksheet!$F10),"-")</f>
        <v>-</v>
      </c>
      <c r="DF10" s="51" t="str">
        <f>IFERROR(AVERAGEIFS('Orders - December 2020'!$I$2:$I$2047,'Orders - December 2020'!$H$2:$H$2047,Worksheet!DF$3,'Orders - December 2020'!$C$2:$C$2047,Worksheet!$F10),"-")</f>
        <v>-</v>
      </c>
      <c r="DG10" s="51" t="str">
        <f>IFERROR(AVERAGEIFS('Orders - December 2020'!$I$2:$I$2047,'Orders - December 2020'!$H$2:$H$2047,Worksheet!DG$3,'Orders - December 2020'!$C$2:$C$2047,Worksheet!$F10),"-")</f>
        <v>-</v>
      </c>
      <c r="DH10" s="51" t="str">
        <f>IFERROR(AVERAGEIFS('Orders - December 2020'!$I$2:$I$2047,'Orders - December 2020'!$H$2:$H$2047,Worksheet!DH$3,'Orders - December 2020'!$C$2:$C$2047,Worksheet!$F10),"-")</f>
        <v>-</v>
      </c>
      <c r="DI10" s="51" t="str">
        <f>IFERROR(AVERAGEIFS('Orders - December 2020'!$I$2:$I$2047,'Orders - December 2020'!$H$2:$H$2047,Worksheet!DI$3,'Orders - December 2020'!$C$2:$C$2047,Worksheet!$F10),"-")</f>
        <v>-</v>
      </c>
      <c r="DJ10" s="51" t="str">
        <f>IFERROR(AVERAGEIFS('Orders - December 2020'!$I$2:$I$2047,'Orders - December 2020'!$H$2:$H$2047,Worksheet!DJ$3,'Orders - December 2020'!$C$2:$C$2047,Worksheet!$F10),"-")</f>
        <v>-</v>
      </c>
      <c r="DK10" s="51" t="str">
        <f>IFERROR(AVERAGEIFS('Orders - December 2020'!$I$2:$I$2047,'Orders - December 2020'!$H$2:$H$2047,Worksheet!DK$3,'Orders - December 2020'!$C$2:$C$2047,Worksheet!$F10),"-")</f>
        <v>-</v>
      </c>
      <c r="DL10" s="51" t="str">
        <f>IFERROR(AVERAGEIFS('Orders - December 2020'!$I$2:$I$2047,'Orders - December 2020'!$H$2:$H$2047,Worksheet!DL$3,'Orders - December 2020'!$C$2:$C$2047,Worksheet!$F10),"-")</f>
        <v>-</v>
      </c>
      <c r="DM10" s="51" t="str">
        <f>IFERROR(AVERAGEIFS('Orders - December 2020'!$I$2:$I$2047,'Orders - December 2020'!$H$2:$H$2047,Worksheet!DM$3,'Orders - December 2020'!$C$2:$C$2047,Worksheet!$F10),"-")</f>
        <v>-</v>
      </c>
      <c r="DN10" s="51" t="str">
        <f>IFERROR(AVERAGEIFS('Orders - December 2020'!$I$2:$I$2047,'Orders - December 2020'!$H$2:$H$2047,Worksheet!DN$3,'Orders - December 2020'!$C$2:$C$2047,Worksheet!$F10),"-")</f>
        <v>-</v>
      </c>
      <c r="DO10" s="51" t="str">
        <f>IFERROR(AVERAGEIFS('Orders - December 2020'!$I$2:$I$2047,'Orders - December 2020'!$H$2:$H$2047,Worksheet!DO$3,'Orders - December 2020'!$C$2:$C$2047,Worksheet!$F10),"-")</f>
        <v>-</v>
      </c>
      <c r="DP10" s="51" t="str">
        <f>IFERROR(AVERAGEIFS('Orders - December 2020'!$I$2:$I$2047,'Orders - December 2020'!$H$2:$H$2047,Worksheet!DP$3,'Orders - December 2020'!$C$2:$C$2047,Worksheet!$F10),"-")</f>
        <v>-</v>
      </c>
      <c r="DQ10" s="51" t="str">
        <f>IFERROR(AVERAGEIFS('Orders - December 2020'!$I$2:$I$2047,'Orders - December 2020'!$H$2:$H$2047,Worksheet!DQ$3,'Orders - December 2020'!$C$2:$C$2047,Worksheet!$F10),"-")</f>
        <v>-</v>
      </c>
      <c r="DR10" s="51" t="str">
        <f>IFERROR(AVERAGEIFS('Orders - December 2020'!$I$2:$I$2047,'Orders - December 2020'!$H$2:$H$2047,Worksheet!DR$3,'Orders - December 2020'!$C$2:$C$2047,Worksheet!$F10),"-")</f>
        <v>-</v>
      </c>
      <c r="DS10" s="51" t="str">
        <f>IFERROR(AVERAGEIFS('Orders - December 2020'!$I$2:$I$2047,'Orders - December 2020'!$H$2:$H$2047,Worksheet!DS$3,'Orders - December 2020'!$C$2:$C$2047,Worksheet!$F10),"-")</f>
        <v>-</v>
      </c>
      <c r="DT10" s="51" t="str">
        <f>IFERROR(AVERAGEIFS('Orders - December 2020'!$I$2:$I$2047,'Orders - December 2020'!$H$2:$H$2047,Worksheet!DT$3,'Orders - December 2020'!$C$2:$C$2047,Worksheet!$F10),"-")</f>
        <v>-</v>
      </c>
      <c r="DU10" s="51" t="str">
        <f>IFERROR(AVERAGEIFS('Orders - December 2020'!$I$2:$I$2047,'Orders - December 2020'!$H$2:$H$2047,Worksheet!DU$3,'Orders - December 2020'!$C$2:$C$2047,Worksheet!$F10),"-")</f>
        <v>-</v>
      </c>
      <c r="DV10" s="51" t="str">
        <f>IFERROR(AVERAGEIFS('Orders - December 2020'!$I$2:$I$2047,'Orders - December 2020'!$H$2:$H$2047,Worksheet!DV$3,'Orders - December 2020'!$C$2:$C$2047,Worksheet!$F10),"-")</f>
        <v>-</v>
      </c>
      <c r="DW10" s="51" t="str">
        <f>IFERROR(AVERAGEIFS('Orders - December 2020'!$I$2:$I$2047,'Orders - December 2020'!$H$2:$H$2047,Worksheet!DW$3,'Orders - December 2020'!$C$2:$C$2047,Worksheet!$F10),"-")</f>
        <v>-</v>
      </c>
      <c r="DX10" s="51" t="str">
        <f>IFERROR(AVERAGEIFS('Orders - December 2020'!$I$2:$I$2047,'Orders - December 2020'!$H$2:$H$2047,Worksheet!DX$3,'Orders - December 2020'!$C$2:$C$2047,Worksheet!$F10),"-")</f>
        <v>-</v>
      </c>
      <c r="DY10" s="51" t="str">
        <f>IFERROR(AVERAGEIFS('Orders - December 2020'!$I$2:$I$2047,'Orders - December 2020'!$H$2:$H$2047,Worksheet!DY$3,'Orders - December 2020'!$C$2:$C$2047,Worksheet!$F10),"-")</f>
        <v>-</v>
      </c>
      <c r="DZ10" s="51" t="str">
        <f>IFERROR(AVERAGEIFS('Orders - December 2020'!$I$2:$I$2047,'Orders - December 2020'!$H$2:$H$2047,Worksheet!DZ$3,'Orders - December 2020'!$C$2:$C$2047,Worksheet!$F10),"-")</f>
        <v>-</v>
      </c>
      <c r="EA10" s="51" t="str">
        <f>IFERROR(AVERAGEIFS('Orders - December 2020'!$I$2:$I$2047,'Orders - December 2020'!$H$2:$H$2047,Worksheet!EA$3,'Orders - December 2020'!$C$2:$C$2047,Worksheet!$F10),"-")</f>
        <v>-</v>
      </c>
      <c r="EB10" s="51" t="str">
        <f>IFERROR(AVERAGEIFS('Orders - December 2020'!$I$2:$I$2047,'Orders - December 2020'!$H$2:$H$2047,Worksheet!EB$3,'Orders - December 2020'!$C$2:$C$2047,Worksheet!$F10),"-")</f>
        <v>-</v>
      </c>
      <c r="EC10" s="51" t="str">
        <f>IFERROR(AVERAGEIFS('Orders - December 2020'!$I$2:$I$2047,'Orders - December 2020'!$H$2:$H$2047,Worksheet!EC$3,'Orders - December 2020'!$C$2:$C$2047,Worksheet!$F10),"-")</f>
        <v>-</v>
      </c>
      <c r="ED10" s="51" t="str">
        <f>IFERROR(AVERAGEIFS('Orders - December 2020'!$I$2:$I$2047,'Orders - December 2020'!$H$2:$H$2047,Worksheet!ED$3,'Orders - December 2020'!$C$2:$C$2047,Worksheet!$F10),"-")</f>
        <v>-</v>
      </c>
      <c r="EE10" s="51" t="str">
        <f>IFERROR(AVERAGEIFS('Orders - December 2020'!$I$2:$I$2047,'Orders - December 2020'!$H$2:$H$2047,Worksheet!EE$3,'Orders - December 2020'!$C$2:$C$2047,Worksheet!$F10),"-")</f>
        <v>-</v>
      </c>
      <c r="EF10" s="51" t="str">
        <f>IFERROR(AVERAGEIFS('Orders - December 2020'!$I$2:$I$2047,'Orders - December 2020'!$H$2:$H$2047,Worksheet!EF$3,'Orders - December 2020'!$C$2:$C$2047,Worksheet!$F10),"-")</f>
        <v>-</v>
      </c>
      <c r="EG10" s="51" t="str">
        <f>IFERROR(AVERAGEIFS('Orders - December 2020'!$I$2:$I$2047,'Orders - December 2020'!$H$2:$H$2047,Worksheet!EG$3,'Orders - December 2020'!$C$2:$C$2047,Worksheet!$F10),"-")</f>
        <v>-</v>
      </c>
      <c r="EH10" s="51" t="str">
        <f>IFERROR(AVERAGEIFS('Orders - December 2020'!$I$2:$I$2047,'Orders - December 2020'!$H$2:$H$2047,Worksheet!EH$3,'Orders - December 2020'!$C$2:$C$2047,Worksheet!$F10),"-")</f>
        <v>-</v>
      </c>
      <c r="EI10" s="51" t="str">
        <f>IFERROR(AVERAGEIFS('Orders - December 2020'!$I$2:$I$2047,'Orders - December 2020'!$H$2:$H$2047,Worksheet!EI$3,'Orders - December 2020'!$C$2:$C$2047,Worksheet!$F10),"-")</f>
        <v>-</v>
      </c>
      <c r="EJ10" s="51" t="str">
        <f>IFERROR(AVERAGEIFS('Orders - December 2020'!$I$2:$I$2047,'Orders - December 2020'!$H$2:$H$2047,Worksheet!EJ$3,'Orders - December 2020'!$C$2:$C$2047,Worksheet!$F10),"-")</f>
        <v>-</v>
      </c>
      <c r="EK10" s="51" t="str">
        <f>IFERROR(AVERAGEIFS('Orders - December 2020'!$I$2:$I$2047,'Orders - December 2020'!$H$2:$H$2047,Worksheet!EK$3,'Orders - December 2020'!$C$2:$C$2047,Worksheet!$F10),"-")</f>
        <v>-</v>
      </c>
      <c r="EL10" s="51" t="str">
        <f>IFERROR(AVERAGEIFS('Orders - December 2020'!$I$2:$I$2047,'Orders - December 2020'!$H$2:$H$2047,Worksheet!EL$3,'Orders - December 2020'!$C$2:$C$2047,Worksheet!$F10),"-")</f>
        <v>-</v>
      </c>
      <c r="EM10" s="51" t="str">
        <f>IFERROR(AVERAGEIFS('Orders - December 2020'!$I$2:$I$2047,'Orders - December 2020'!$H$2:$H$2047,Worksheet!EM$3,'Orders - December 2020'!$C$2:$C$2047,Worksheet!$F10),"-")</f>
        <v>-</v>
      </c>
      <c r="EN10" s="51" t="str">
        <f>IFERROR(AVERAGEIFS('Orders - December 2020'!$I$2:$I$2047,'Orders - December 2020'!$H$2:$H$2047,Worksheet!EN$3,'Orders - December 2020'!$C$2:$C$2047,Worksheet!$F10),"-")</f>
        <v>-</v>
      </c>
      <c r="EO10" s="51" t="str">
        <f>IFERROR(AVERAGEIFS('Orders - December 2020'!$I$2:$I$2047,'Orders - December 2020'!$H$2:$H$2047,Worksheet!EO$3,'Orders - December 2020'!$C$2:$C$2047,Worksheet!$F10),"-")</f>
        <v>-</v>
      </c>
      <c r="EP10" s="51" t="str">
        <f>IFERROR(AVERAGEIFS('Orders - December 2020'!$I$2:$I$2047,'Orders - December 2020'!$H$2:$H$2047,Worksheet!EP$3,'Orders - December 2020'!$C$2:$C$2047,Worksheet!$F10),"-")</f>
        <v>-</v>
      </c>
      <c r="EQ10" s="51" t="str">
        <f>IFERROR(AVERAGEIFS('Orders - December 2020'!$I$2:$I$2047,'Orders - December 2020'!$H$2:$H$2047,Worksheet!EQ$3,'Orders - December 2020'!$C$2:$C$2047,Worksheet!$F10),"-")</f>
        <v>-</v>
      </c>
      <c r="ER10" s="51" t="str">
        <f>IFERROR(AVERAGEIFS('Orders - December 2020'!$I$2:$I$2047,'Orders - December 2020'!$H$2:$H$2047,Worksheet!ER$3,'Orders - December 2020'!$C$2:$C$2047,Worksheet!$F10),"-")</f>
        <v>-</v>
      </c>
      <c r="ES10" s="51" t="str">
        <f>IFERROR(AVERAGEIFS('Orders - December 2020'!$I$2:$I$2047,'Orders - December 2020'!$H$2:$H$2047,Worksheet!ES$3,'Orders - December 2020'!$C$2:$C$2047,Worksheet!$F10),"-")</f>
        <v>-</v>
      </c>
      <c r="ET10" s="51" t="str">
        <f>IFERROR(AVERAGEIFS('Orders - December 2020'!$I$2:$I$2047,'Orders - December 2020'!$H$2:$H$2047,Worksheet!ET$3,'Orders - December 2020'!$C$2:$C$2047,Worksheet!$F10),"-")</f>
        <v>-</v>
      </c>
      <c r="EU10" s="51" t="str">
        <f>IFERROR(AVERAGEIFS('Orders - December 2020'!$I$2:$I$2047,'Orders - December 2020'!$H$2:$H$2047,Worksheet!EU$3,'Orders - December 2020'!$C$2:$C$2047,Worksheet!$F10),"-")</f>
        <v>-</v>
      </c>
      <c r="EV10" s="51" t="str">
        <f>IFERROR(AVERAGEIFS('Orders - December 2020'!$I$2:$I$2047,'Orders - December 2020'!$H$2:$H$2047,Worksheet!EV$3,'Orders - December 2020'!$C$2:$C$2047,Worksheet!$F10),"-")</f>
        <v>-</v>
      </c>
      <c r="EW10" s="51" t="str">
        <f>IFERROR(AVERAGEIFS('Orders - December 2020'!$I$2:$I$2047,'Orders - December 2020'!$H$2:$H$2047,Worksheet!EW$3,'Orders - December 2020'!$C$2:$C$2047,Worksheet!$F10),"-")</f>
        <v>-</v>
      </c>
      <c r="EX10" s="51" t="str">
        <f>IFERROR(AVERAGEIFS('Orders - December 2020'!$I$2:$I$2047,'Orders - December 2020'!$H$2:$H$2047,Worksheet!EX$3,'Orders - December 2020'!$C$2:$C$2047,Worksheet!$F10),"-")</f>
        <v>-</v>
      </c>
      <c r="EY10" s="51" t="str">
        <f>IFERROR(AVERAGEIFS('Orders - December 2020'!$I$2:$I$2047,'Orders - December 2020'!$H$2:$H$2047,Worksheet!EY$3,'Orders - December 2020'!$C$2:$C$2047,Worksheet!$F10),"-")</f>
        <v>-</v>
      </c>
      <c r="EZ10" s="51" t="str">
        <f>IFERROR(AVERAGEIFS('Orders - December 2020'!$I$2:$I$2047,'Orders - December 2020'!$H$2:$H$2047,Worksheet!EZ$3,'Orders - December 2020'!$C$2:$C$2047,Worksheet!$F10),"-")</f>
        <v>-</v>
      </c>
      <c r="FA10" s="51" t="str">
        <f>IFERROR(AVERAGEIFS('Orders - December 2020'!$I$2:$I$2047,'Orders - December 2020'!$H$2:$H$2047,Worksheet!FA$3,'Orders - December 2020'!$C$2:$C$2047,Worksheet!$F10),"-")</f>
        <v>-</v>
      </c>
      <c r="FB10" s="51" t="str">
        <f>IFERROR(AVERAGEIFS('Orders - December 2020'!$I$2:$I$2047,'Orders - December 2020'!$H$2:$H$2047,Worksheet!FB$3,'Orders - December 2020'!$C$2:$C$2047,Worksheet!$F10),"-")</f>
        <v>-</v>
      </c>
      <c r="FC10" s="51" t="str">
        <f>IFERROR(AVERAGEIFS('Orders - December 2020'!$I$2:$I$2047,'Orders - December 2020'!$H$2:$H$2047,Worksheet!FC$3,'Orders - December 2020'!$C$2:$C$2047,Worksheet!$F10),"-")</f>
        <v>-</v>
      </c>
      <c r="FD10" s="51" t="str">
        <f>IFERROR(AVERAGEIFS('Orders - December 2020'!$I$2:$I$2047,'Orders - December 2020'!$H$2:$H$2047,Worksheet!FD$3,'Orders - December 2020'!$C$2:$C$2047,Worksheet!$F10),"-")</f>
        <v>-</v>
      </c>
      <c r="FE10" s="51" t="str">
        <f>IFERROR(AVERAGEIFS('Orders - December 2020'!$I$2:$I$2047,'Orders - December 2020'!$H$2:$H$2047,Worksheet!FE$3,'Orders - December 2020'!$C$2:$C$2047,Worksheet!$F10),"-")</f>
        <v>-</v>
      </c>
      <c r="FF10" s="51" t="str">
        <f>IFERROR(AVERAGEIFS('Orders - December 2020'!$I$2:$I$2047,'Orders - December 2020'!$H$2:$H$2047,Worksheet!FF$3,'Orders - December 2020'!$C$2:$C$2047,Worksheet!$F10),"-")</f>
        <v>-</v>
      </c>
      <c r="FG10" s="52" t="str">
        <f>IFERROR(AVERAGEIFS('Orders - December 2020'!$I$2:$I$2047,'Orders - December 2020'!$H$2:$H$2047,Worksheet!FG$3,'Orders - December 2020'!$C$2:$C$2047,Worksheet!$F10),"-")</f>
        <v>-</v>
      </c>
    </row>
    <row r="11" spans="2:163">
      <c r="B11" s="43">
        <f>COUNTA(_xlfn.UNIQUE('Orders - December 2020'!$B$2:$B$2047))</f>
        <v>621</v>
      </c>
      <c r="F11" s="45" t="str">
        <v>Heritage Steve Super Minimarts</v>
      </c>
      <c r="G11" s="50" t="str">
        <f>IFERROR(AVERAGEIFS('Orders - December 2020'!$I$2:$I$2047,'Orders - December 2020'!$H$2:$H$2047,Worksheet!G$3,'Orders - December 2020'!$C$2:$C$2047,Worksheet!$F11),"-")</f>
        <v>-</v>
      </c>
      <c r="H11" s="51" t="str">
        <f>IFERROR(AVERAGEIFS('Orders - December 2020'!$I$2:$I$2047,'Orders - December 2020'!$H$2:$H$2047,Worksheet!H$3,'Orders - December 2020'!$C$2:$C$2047,Worksheet!$F11),"-")</f>
        <v>-</v>
      </c>
      <c r="I11" s="51" t="str">
        <f>IFERROR(AVERAGEIFS('Orders - December 2020'!$I$2:$I$2047,'Orders - December 2020'!$H$2:$H$2047,Worksheet!I$3,'Orders - December 2020'!$C$2:$C$2047,Worksheet!$F11),"-")</f>
        <v>-</v>
      </c>
      <c r="J11" s="51" t="str">
        <f>IFERROR(AVERAGEIFS('Orders - December 2020'!$I$2:$I$2047,'Orders - December 2020'!$H$2:$H$2047,Worksheet!J$3,'Orders - December 2020'!$C$2:$C$2047,Worksheet!$F11),"-")</f>
        <v>-</v>
      </c>
      <c r="K11" s="51" t="str">
        <f>IFERROR(AVERAGEIFS('Orders - December 2020'!$I$2:$I$2047,'Orders - December 2020'!$H$2:$H$2047,Worksheet!K$3,'Orders - December 2020'!$C$2:$C$2047,Worksheet!$F11),"-")</f>
        <v>-</v>
      </c>
      <c r="L11" s="51">
        <f>IFERROR(AVERAGEIFS('Orders - December 2020'!$I$2:$I$2047,'Orders - December 2020'!$H$2:$H$2047,Worksheet!L$3,'Orders - December 2020'!$C$2:$C$2047,Worksheet!$F11),"-")</f>
        <v>1</v>
      </c>
      <c r="M11" s="51" t="str">
        <f>IFERROR(AVERAGEIFS('Orders - December 2020'!$I$2:$I$2047,'Orders - December 2020'!$H$2:$H$2047,Worksheet!M$3,'Orders - December 2020'!$C$2:$C$2047,Worksheet!$F11),"-")</f>
        <v>-</v>
      </c>
      <c r="N11" s="51" t="str">
        <f>IFERROR(AVERAGEIFS('Orders - December 2020'!$I$2:$I$2047,'Orders - December 2020'!$H$2:$H$2047,Worksheet!N$3,'Orders - December 2020'!$C$2:$C$2047,Worksheet!$F11),"-")</f>
        <v>-</v>
      </c>
      <c r="O11" s="51" t="str">
        <f>IFERROR(AVERAGEIFS('Orders - December 2020'!$I$2:$I$2047,'Orders - December 2020'!$H$2:$H$2047,Worksheet!O$3,'Orders - December 2020'!$C$2:$C$2047,Worksheet!$F11),"-")</f>
        <v>-</v>
      </c>
      <c r="P11" s="51" t="str">
        <f>IFERROR(AVERAGEIFS('Orders - December 2020'!$I$2:$I$2047,'Orders - December 2020'!$H$2:$H$2047,Worksheet!P$3,'Orders - December 2020'!$C$2:$C$2047,Worksheet!$F11),"-")</f>
        <v>-</v>
      </c>
      <c r="Q11" s="51" t="str">
        <f>IFERROR(AVERAGEIFS('Orders - December 2020'!$I$2:$I$2047,'Orders - December 2020'!$H$2:$H$2047,Worksheet!Q$3,'Orders - December 2020'!$C$2:$C$2047,Worksheet!$F11),"-")</f>
        <v>-</v>
      </c>
      <c r="R11" s="51" t="str">
        <f>IFERROR(AVERAGEIFS('Orders - December 2020'!$I$2:$I$2047,'Orders - December 2020'!$H$2:$H$2047,Worksheet!R$3,'Orders - December 2020'!$C$2:$C$2047,Worksheet!$F11),"-")</f>
        <v>-</v>
      </c>
      <c r="S11" s="51" t="str">
        <f>IFERROR(AVERAGEIFS('Orders - December 2020'!$I$2:$I$2047,'Orders - December 2020'!$H$2:$H$2047,Worksheet!S$3,'Orders - December 2020'!$C$2:$C$2047,Worksheet!$F11),"-")</f>
        <v>-</v>
      </c>
      <c r="T11" s="51" t="str">
        <f>IFERROR(AVERAGEIFS('Orders - December 2020'!$I$2:$I$2047,'Orders - December 2020'!$H$2:$H$2047,Worksheet!T$3,'Orders - December 2020'!$C$2:$C$2047,Worksheet!$F11),"-")</f>
        <v>-</v>
      </c>
      <c r="U11" s="51" t="str">
        <f>IFERROR(AVERAGEIFS('Orders - December 2020'!$I$2:$I$2047,'Orders - December 2020'!$H$2:$H$2047,Worksheet!U$3,'Orders - December 2020'!$C$2:$C$2047,Worksheet!$F11),"-")</f>
        <v>-</v>
      </c>
      <c r="V11" s="51" t="str">
        <f>IFERROR(AVERAGEIFS('Orders - December 2020'!$I$2:$I$2047,'Orders - December 2020'!$H$2:$H$2047,Worksheet!V$3,'Orders - December 2020'!$C$2:$C$2047,Worksheet!$F11),"-")</f>
        <v>-</v>
      </c>
      <c r="W11" s="51" t="str">
        <f>IFERROR(AVERAGEIFS('Orders - December 2020'!$I$2:$I$2047,'Orders - December 2020'!$H$2:$H$2047,Worksheet!W$3,'Orders - December 2020'!$C$2:$C$2047,Worksheet!$F11),"-")</f>
        <v>-</v>
      </c>
      <c r="X11" s="51" t="str">
        <f>IFERROR(AVERAGEIFS('Orders - December 2020'!$I$2:$I$2047,'Orders - December 2020'!$H$2:$H$2047,Worksheet!X$3,'Orders - December 2020'!$C$2:$C$2047,Worksheet!$F11),"-")</f>
        <v>-</v>
      </c>
      <c r="Y11" s="51" t="str">
        <f>IFERROR(AVERAGEIFS('Orders - December 2020'!$I$2:$I$2047,'Orders - December 2020'!$H$2:$H$2047,Worksheet!Y$3,'Orders - December 2020'!$C$2:$C$2047,Worksheet!$F11),"-")</f>
        <v>-</v>
      </c>
      <c r="Z11" s="51" t="str">
        <f>IFERROR(AVERAGEIFS('Orders - December 2020'!$I$2:$I$2047,'Orders - December 2020'!$H$2:$H$2047,Worksheet!Z$3,'Orders - December 2020'!$C$2:$C$2047,Worksheet!$F11),"-")</f>
        <v>-</v>
      </c>
      <c r="AA11" s="51" t="str">
        <f>IFERROR(AVERAGEIFS('Orders - December 2020'!$I$2:$I$2047,'Orders - December 2020'!$H$2:$H$2047,Worksheet!AA$3,'Orders - December 2020'!$C$2:$C$2047,Worksheet!$F11),"-")</f>
        <v>-</v>
      </c>
      <c r="AB11" s="51" t="str">
        <f>IFERROR(AVERAGEIFS('Orders - December 2020'!$I$2:$I$2047,'Orders - December 2020'!$H$2:$H$2047,Worksheet!AB$3,'Orders - December 2020'!$C$2:$C$2047,Worksheet!$F11),"-")</f>
        <v>-</v>
      </c>
      <c r="AC11" s="51" t="str">
        <f>IFERROR(AVERAGEIFS('Orders - December 2020'!$I$2:$I$2047,'Orders - December 2020'!$H$2:$H$2047,Worksheet!AC$3,'Orders - December 2020'!$C$2:$C$2047,Worksheet!$F11),"-")</f>
        <v>-</v>
      </c>
      <c r="AD11" s="51" t="str">
        <f>IFERROR(AVERAGEIFS('Orders - December 2020'!$I$2:$I$2047,'Orders - December 2020'!$H$2:$H$2047,Worksheet!AD$3,'Orders - December 2020'!$C$2:$C$2047,Worksheet!$F11),"-")</f>
        <v>-</v>
      </c>
      <c r="AE11" s="51" t="str">
        <f>IFERROR(AVERAGEIFS('Orders - December 2020'!$I$2:$I$2047,'Orders - December 2020'!$H$2:$H$2047,Worksheet!AE$3,'Orders - December 2020'!$C$2:$C$2047,Worksheet!$F11),"-")</f>
        <v>-</v>
      </c>
      <c r="AF11" s="51" t="str">
        <f>IFERROR(AVERAGEIFS('Orders - December 2020'!$I$2:$I$2047,'Orders - December 2020'!$H$2:$H$2047,Worksheet!AF$3,'Orders - December 2020'!$C$2:$C$2047,Worksheet!$F11),"-")</f>
        <v>-</v>
      </c>
      <c r="AG11" s="51" t="str">
        <f>IFERROR(AVERAGEIFS('Orders - December 2020'!$I$2:$I$2047,'Orders - December 2020'!$H$2:$H$2047,Worksheet!AG$3,'Orders - December 2020'!$C$2:$C$2047,Worksheet!$F11),"-")</f>
        <v>-</v>
      </c>
      <c r="AH11" s="51" t="str">
        <f>IFERROR(AVERAGEIFS('Orders - December 2020'!$I$2:$I$2047,'Orders - December 2020'!$H$2:$H$2047,Worksheet!AH$3,'Orders - December 2020'!$C$2:$C$2047,Worksheet!$F11),"-")</f>
        <v>-</v>
      </c>
      <c r="AI11" s="51" t="str">
        <f>IFERROR(AVERAGEIFS('Orders - December 2020'!$I$2:$I$2047,'Orders - December 2020'!$H$2:$H$2047,Worksheet!AI$3,'Orders - December 2020'!$C$2:$C$2047,Worksheet!$F11),"-")</f>
        <v>-</v>
      </c>
      <c r="AJ11" s="51">
        <f>IFERROR(AVERAGEIFS('Orders - December 2020'!$I$2:$I$2047,'Orders - December 2020'!$H$2:$H$2047,Worksheet!AJ$3,'Orders - December 2020'!$C$2:$C$2047,Worksheet!$F11),"-")</f>
        <v>2</v>
      </c>
      <c r="AK11" s="51" t="str">
        <f>IFERROR(AVERAGEIFS('Orders - December 2020'!$I$2:$I$2047,'Orders - December 2020'!$H$2:$H$2047,Worksheet!AK$3,'Orders - December 2020'!$C$2:$C$2047,Worksheet!$F11),"-")</f>
        <v>-</v>
      </c>
      <c r="AL11" s="51">
        <f>IFERROR(AVERAGEIFS('Orders - December 2020'!$I$2:$I$2047,'Orders - December 2020'!$H$2:$H$2047,Worksheet!AL$3,'Orders - December 2020'!$C$2:$C$2047,Worksheet!$F11),"-")</f>
        <v>1</v>
      </c>
      <c r="AM11" s="51" t="str">
        <f>IFERROR(AVERAGEIFS('Orders - December 2020'!$I$2:$I$2047,'Orders - December 2020'!$H$2:$H$2047,Worksheet!AM$3,'Orders - December 2020'!$C$2:$C$2047,Worksheet!$F11),"-")</f>
        <v>-</v>
      </c>
      <c r="AN11" s="51" t="str">
        <f>IFERROR(AVERAGEIFS('Orders - December 2020'!$I$2:$I$2047,'Orders - December 2020'!$H$2:$H$2047,Worksheet!AN$3,'Orders - December 2020'!$C$2:$C$2047,Worksheet!$F11),"-")</f>
        <v>-</v>
      </c>
      <c r="AO11" s="51" t="str">
        <f>IFERROR(AVERAGEIFS('Orders - December 2020'!$I$2:$I$2047,'Orders - December 2020'!$H$2:$H$2047,Worksheet!AO$3,'Orders - December 2020'!$C$2:$C$2047,Worksheet!$F11),"-")</f>
        <v>-</v>
      </c>
      <c r="AP11" s="51" t="str">
        <f>IFERROR(AVERAGEIFS('Orders - December 2020'!$I$2:$I$2047,'Orders - December 2020'!$H$2:$H$2047,Worksheet!AP$3,'Orders - December 2020'!$C$2:$C$2047,Worksheet!$F11),"-")</f>
        <v>-</v>
      </c>
      <c r="AQ11" s="51" t="str">
        <f>IFERROR(AVERAGEIFS('Orders - December 2020'!$I$2:$I$2047,'Orders - December 2020'!$H$2:$H$2047,Worksheet!AQ$3,'Orders - December 2020'!$C$2:$C$2047,Worksheet!$F11),"-")</f>
        <v>-</v>
      </c>
      <c r="AR11" s="51" t="str">
        <f>IFERROR(AVERAGEIFS('Orders - December 2020'!$I$2:$I$2047,'Orders - December 2020'!$H$2:$H$2047,Worksheet!AR$3,'Orders - December 2020'!$C$2:$C$2047,Worksheet!$F11),"-")</f>
        <v>-</v>
      </c>
      <c r="AS11" s="51" t="str">
        <f>IFERROR(AVERAGEIFS('Orders - December 2020'!$I$2:$I$2047,'Orders - December 2020'!$H$2:$H$2047,Worksheet!AS$3,'Orders - December 2020'!$C$2:$C$2047,Worksheet!$F11),"-")</f>
        <v>-</v>
      </c>
      <c r="AT11" s="51" t="str">
        <f>IFERROR(AVERAGEIFS('Orders - December 2020'!$I$2:$I$2047,'Orders - December 2020'!$H$2:$H$2047,Worksheet!AT$3,'Orders - December 2020'!$C$2:$C$2047,Worksheet!$F11),"-")</f>
        <v>-</v>
      </c>
      <c r="AU11" s="51">
        <f>IFERROR(AVERAGEIFS('Orders - December 2020'!$I$2:$I$2047,'Orders - December 2020'!$H$2:$H$2047,Worksheet!AU$3,'Orders - December 2020'!$C$2:$C$2047,Worksheet!$F11),"-")</f>
        <v>1</v>
      </c>
      <c r="AV11" s="51" t="str">
        <f>IFERROR(AVERAGEIFS('Orders - December 2020'!$I$2:$I$2047,'Orders - December 2020'!$H$2:$H$2047,Worksheet!AV$3,'Orders - December 2020'!$C$2:$C$2047,Worksheet!$F11),"-")</f>
        <v>-</v>
      </c>
      <c r="AW11" s="51" t="str">
        <f>IFERROR(AVERAGEIFS('Orders - December 2020'!$I$2:$I$2047,'Orders - December 2020'!$H$2:$H$2047,Worksheet!AW$3,'Orders - December 2020'!$C$2:$C$2047,Worksheet!$F11),"-")</f>
        <v>-</v>
      </c>
      <c r="AX11" s="51" t="str">
        <f>IFERROR(AVERAGEIFS('Orders - December 2020'!$I$2:$I$2047,'Orders - December 2020'!$H$2:$H$2047,Worksheet!AX$3,'Orders - December 2020'!$C$2:$C$2047,Worksheet!$F11),"-")</f>
        <v>-</v>
      </c>
      <c r="AY11" s="51" t="str">
        <f>IFERROR(AVERAGEIFS('Orders - December 2020'!$I$2:$I$2047,'Orders - December 2020'!$H$2:$H$2047,Worksheet!AY$3,'Orders - December 2020'!$C$2:$C$2047,Worksheet!$F11),"-")</f>
        <v>-</v>
      </c>
      <c r="AZ11" s="51" t="str">
        <f>IFERROR(AVERAGEIFS('Orders - December 2020'!$I$2:$I$2047,'Orders - December 2020'!$H$2:$H$2047,Worksheet!AZ$3,'Orders - December 2020'!$C$2:$C$2047,Worksheet!$F11),"-")</f>
        <v>-</v>
      </c>
      <c r="BA11" s="51" t="str">
        <f>IFERROR(AVERAGEIFS('Orders - December 2020'!$I$2:$I$2047,'Orders - December 2020'!$H$2:$H$2047,Worksheet!BA$3,'Orders - December 2020'!$C$2:$C$2047,Worksheet!$F11),"-")</f>
        <v>-</v>
      </c>
      <c r="BB11" s="51" t="str">
        <f>IFERROR(AVERAGEIFS('Orders - December 2020'!$I$2:$I$2047,'Orders - December 2020'!$H$2:$H$2047,Worksheet!BB$3,'Orders - December 2020'!$C$2:$C$2047,Worksheet!$F11),"-")</f>
        <v>-</v>
      </c>
      <c r="BC11" s="51" t="str">
        <f>IFERROR(AVERAGEIFS('Orders - December 2020'!$I$2:$I$2047,'Orders - December 2020'!$H$2:$H$2047,Worksheet!BC$3,'Orders - December 2020'!$C$2:$C$2047,Worksheet!$F11),"-")</f>
        <v>-</v>
      </c>
      <c r="BD11" s="51" t="str">
        <f>IFERROR(AVERAGEIFS('Orders - December 2020'!$I$2:$I$2047,'Orders - December 2020'!$H$2:$H$2047,Worksheet!BD$3,'Orders - December 2020'!$C$2:$C$2047,Worksheet!$F11),"-")</f>
        <v>-</v>
      </c>
      <c r="BE11" s="51" t="str">
        <f>IFERROR(AVERAGEIFS('Orders - December 2020'!$I$2:$I$2047,'Orders - December 2020'!$H$2:$H$2047,Worksheet!BE$3,'Orders - December 2020'!$C$2:$C$2047,Worksheet!$F11),"-")</f>
        <v>-</v>
      </c>
      <c r="BF11" s="51">
        <f>IFERROR(AVERAGEIFS('Orders - December 2020'!$I$2:$I$2047,'Orders - December 2020'!$H$2:$H$2047,Worksheet!BF$3,'Orders - December 2020'!$C$2:$C$2047,Worksheet!$F11),"-")</f>
        <v>1</v>
      </c>
      <c r="BG11" s="51" t="str">
        <f>IFERROR(AVERAGEIFS('Orders - December 2020'!$I$2:$I$2047,'Orders - December 2020'!$H$2:$H$2047,Worksheet!BG$3,'Orders - December 2020'!$C$2:$C$2047,Worksheet!$F11),"-")</f>
        <v>-</v>
      </c>
      <c r="BH11" s="51">
        <f>IFERROR(AVERAGEIFS('Orders - December 2020'!$I$2:$I$2047,'Orders - December 2020'!$H$2:$H$2047,Worksheet!BH$3,'Orders - December 2020'!$C$2:$C$2047,Worksheet!$F11),"-")</f>
        <v>1</v>
      </c>
      <c r="BI11" s="51" t="str">
        <f>IFERROR(AVERAGEIFS('Orders - December 2020'!$I$2:$I$2047,'Orders - December 2020'!$H$2:$H$2047,Worksheet!BI$3,'Orders - December 2020'!$C$2:$C$2047,Worksheet!$F11),"-")</f>
        <v>-</v>
      </c>
      <c r="BJ11" s="51" t="str">
        <f>IFERROR(AVERAGEIFS('Orders - December 2020'!$I$2:$I$2047,'Orders - December 2020'!$H$2:$H$2047,Worksheet!BJ$3,'Orders - December 2020'!$C$2:$C$2047,Worksheet!$F11),"-")</f>
        <v>-</v>
      </c>
      <c r="BK11" s="51" t="str">
        <f>IFERROR(AVERAGEIFS('Orders - December 2020'!$I$2:$I$2047,'Orders - December 2020'!$H$2:$H$2047,Worksheet!BK$3,'Orders - December 2020'!$C$2:$C$2047,Worksheet!$F11),"-")</f>
        <v>-</v>
      </c>
      <c r="BL11" s="51">
        <f>IFERROR(AVERAGEIFS('Orders - December 2020'!$I$2:$I$2047,'Orders - December 2020'!$H$2:$H$2047,Worksheet!BL$3,'Orders - December 2020'!$C$2:$C$2047,Worksheet!$F11),"-")</f>
        <v>1</v>
      </c>
      <c r="BM11" s="51">
        <f>IFERROR(AVERAGEIFS('Orders - December 2020'!$I$2:$I$2047,'Orders - December 2020'!$H$2:$H$2047,Worksheet!BM$3,'Orders - December 2020'!$C$2:$C$2047,Worksheet!$F11),"-")</f>
        <v>1</v>
      </c>
      <c r="BN11" s="51">
        <f>IFERROR(AVERAGEIFS('Orders - December 2020'!$I$2:$I$2047,'Orders - December 2020'!$H$2:$H$2047,Worksheet!BN$3,'Orders - December 2020'!$C$2:$C$2047,Worksheet!$F11),"-")</f>
        <v>1</v>
      </c>
      <c r="BO11" s="51">
        <f>IFERROR(AVERAGEIFS('Orders - December 2020'!$I$2:$I$2047,'Orders - December 2020'!$H$2:$H$2047,Worksheet!BO$3,'Orders - December 2020'!$C$2:$C$2047,Worksheet!$F11),"-")</f>
        <v>2</v>
      </c>
      <c r="BP11" s="51">
        <f>IFERROR(AVERAGEIFS('Orders - December 2020'!$I$2:$I$2047,'Orders - December 2020'!$H$2:$H$2047,Worksheet!BP$3,'Orders - December 2020'!$C$2:$C$2047,Worksheet!$F11),"-")</f>
        <v>1</v>
      </c>
      <c r="BQ11" s="51">
        <f>IFERROR(AVERAGEIFS('Orders - December 2020'!$I$2:$I$2047,'Orders - December 2020'!$H$2:$H$2047,Worksheet!BQ$3,'Orders - December 2020'!$C$2:$C$2047,Worksheet!$F11),"-")</f>
        <v>1</v>
      </c>
      <c r="BR11" s="51" t="str">
        <f>IFERROR(AVERAGEIFS('Orders - December 2020'!$I$2:$I$2047,'Orders - December 2020'!$H$2:$H$2047,Worksheet!BR$3,'Orders - December 2020'!$C$2:$C$2047,Worksheet!$F11),"-")</f>
        <v>-</v>
      </c>
      <c r="BS11" s="51" t="str">
        <f>IFERROR(AVERAGEIFS('Orders - December 2020'!$I$2:$I$2047,'Orders - December 2020'!$H$2:$H$2047,Worksheet!BS$3,'Orders - December 2020'!$C$2:$C$2047,Worksheet!$F11),"-")</f>
        <v>-</v>
      </c>
      <c r="BT11" s="51" t="str">
        <f>IFERROR(AVERAGEIFS('Orders - December 2020'!$I$2:$I$2047,'Orders - December 2020'!$H$2:$H$2047,Worksheet!BT$3,'Orders - December 2020'!$C$2:$C$2047,Worksheet!$F11),"-")</f>
        <v>-</v>
      </c>
      <c r="BU11" s="51" t="str">
        <f>IFERROR(AVERAGEIFS('Orders - December 2020'!$I$2:$I$2047,'Orders - December 2020'!$H$2:$H$2047,Worksheet!BU$3,'Orders - December 2020'!$C$2:$C$2047,Worksheet!$F11),"-")</f>
        <v>-</v>
      </c>
      <c r="BV11" s="51" t="str">
        <f>IFERROR(AVERAGEIFS('Orders - December 2020'!$I$2:$I$2047,'Orders - December 2020'!$H$2:$H$2047,Worksheet!BV$3,'Orders - December 2020'!$C$2:$C$2047,Worksheet!$F11),"-")</f>
        <v>-</v>
      </c>
      <c r="BW11" s="51" t="str">
        <f>IFERROR(AVERAGEIFS('Orders - December 2020'!$I$2:$I$2047,'Orders - December 2020'!$H$2:$H$2047,Worksheet!BW$3,'Orders - December 2020'!$C$2:$C$2047,Worksheet!$F11),"-")</f>
        <v>-</v>
      </c>
      <c r="BX11" s="51" t="str">
        <f>IFERROR(AVERAGEIFS('Orders - December 2020'!$I$2:$I$2047,'Orders - December 2020'!$H$2:$H$2047,Worksheet!BX$3,'Orders - December 2020'!$C$2:$C$2047,Worksheet!$F11),"-")</f>
        <v>-</v>
      </c>
      <c r="BY11" s="51" t="str">
        <f>IFERROR(AVERAGEIFS('Orders - December 2020'!$I$2:$I$2047,'Orders - December 2020'!$H$2:$H$2047,Worksheet!BY$3,'Orders - December 2020'!$C$2:$C$2047,Worksheet!$F11),"-")</f>
        <v>-</v>
      </c>
      <c r="BZ11" s="51" t="str">
        <f>IFERROR(AVERAGEIFS('Orders - December 2020'!$I$2:$I$2047,'Orders - December 2020'!$H$2:$H$2047,Worksheet!BZ$3,'Orders - December 2020'!$C$2:$C$2047,Worksheet!$F11),"-")</f>
        <v>-</v>
      </c>
      <c r="CA11" s="51" t="str">
        <f>IFERROR(AVERAGEIFS('Orders - December 2020'!$I$2:$I$2047,'Orders - December 2020'!$H$2:$H$2047,Worksheet!CA$3,'Orders - December 2020'!$C$2:$C$2047,Worksheet!$F11),"-")</f>
        <v>-</v>
      </c>
      <c r="CB11" s="51" t="str">
        <f>IFERROR(AVERAGEIFS('Orders - December 2020'!$I$2:$I$2047,'Orders - December 2020'!$H$2:$H$2047,Worksheet!CB$3,'Orders - December 2020'!$C$2:$C$2047,Worksheet!$F11),"-")</f>
        <v>-</v>
      </c>
      <c r="CC11" s="51" t="str">
        <f>IFERROR(AVERAGEIFS('Orders - December 2020'!$I$2:$I$2047,'Orders - December 2020'!$H$2:$H$2047,Worksheet!CC$3,'Orders - December 2020'!$C$2:$C$2047,Worksheet!$F11),"-")</f>
        <v>-</v>
      </c>
      <c r="CD11" s="51" t="str">
        <f>IFERROR(AVERAGEIFS('Orders - December 2020'!$I$2:$I$2047,'Orders - December 2020'!$H$2:$H$2047,Worksheet!CD$3,'Orders - December 2020'!$C$2:$C$2047,Worksheet!$F11),"-")</f>
        <v>-</v>
      </c>
      <c r="CE11" s="51" t="str">
        <f>IFERROR(AVERAGEIFS('Orders - December 2020'!$I$2:$I$2047,'Orders - December 2020'!$H$2:$H$2047,Worksheet!CE$3,'Orders - December 2020'!$C$2:$C$2047,Worksheet!$F11),"-")</f>
        <v>-</v>
      </c>
      <c r="CF11" s="51" t="str">
        <f>IFERROR(AVERAGEIFS('Orders - December 2020'!$I$2:$I$2047,'Orders - December 2020'!$H$2:$H$2047,Worksheet!CF$3,'Orders - December 2020'!$C$2:$C$2047,Worksheet!$F11),"-")</f>
        <v>-</v>
      </c>
      <c r="CG11" s="51" t="str">
        <f>IFERROR(AVERAGEIFS('Orders - December 2020'!$I$2:$I$2047,'Orders - December 2020'!$H$2:$H$2047,Worksheet!CG$3,'Orders - December 2020'!$C$2:$C$2047,Worksheet!$F11),"-")</f>
        <v>-</v>
      </c>
      <c r="CH11" s="51" t="str">
        <f>IFERROR(AVERAGEIFS('Orders - December 2020'!$I$2:$I$2047,'Orders - December 2020'!$H$2:$H$2047,Worksheet!CH$3,'Orders - December 2020'!$C$2:$C$2047,Worksheet!$F11),"-")</f>
        <v>-</v>
      </c>
      <c r="CI11" s="51" t="str">
        <f>IFERROR(AVERAGEIFS('Orders - December 2020'!$I$2:$I$2047,'Orders - December 2020'!$H$2:$H$2047,Worksheet!CI$3,'Orders - December 2020'!$C$2:$C$2047,Worksheet!$F11),"-")</f>
        <v>-</v>
      </c>
      <c r="CJ11" s="51" t="str">
        <f>IFERROR(AVERAGEIFS('Orders - December 2020'!$I$2:$I$2047,'Orders - December 2020'!$H$2:$H$2047,Worksheet!CJ$3,'Orders - December 2020'!$C$2:$C$2047,Worksheet!$F11),"-")</f>
        <v>-</v>
      </c>
      <c r="CK11" s="51" t="str">
        <f>IFERROR(AVERAGEIFS('Orders - December 2020'!$I$2:$I$2047,'Orders - December 2020'!$H$2:$H$2047,Worksheet!CK$3,'Orders - December 2020'!$C$2:$C$2047,Worksheet!$F11),"-")</f>
        <v>-</v>
      </c>
      <c r="CL11" s="51" t="str">
        <f>IFERROR(AVERAGEIFS('Orders - December 2020'!$I$2:$I$2047,'Orders - December 2020'!$H$2:$H$2047,Worksheet!CL$3,'Orders - December 2020'!$C$2:$C$2047,Worksheet!$F11),"-")</f>
        <v>-</v>
      </c>
      <c r="CM11" s="51" t="str">
        <f>IFERROR(AVERAGEIFS('Orders - December 2020'!$I$2:$I$2047,'Orders - December 2020'!$H$2:$H$2047,Worksheet!CM$3,'Orders - December 2020'!$C$2:$C$2047,Worksheet!$F11),"-")</f>
        <v>-</v>
      </c>
      <c r="CN11" s="51" t="str">
        <f>IFERROR(AVERAGEIFS('Orders - December 2020'!$I$2:$I$2047,'Orders - December 2020'!$H$2:$H$2047,Worksheet!CN$3,'Orders - December 2020'!$C$2:$C$2047,Worksheet!$F11),"-")</f>
        <v>-</v>
      </c>
      <c r="CO11" s="51" t="str">
        <f>IFERROR(AVERAGEIFS('Orders - December 2020'!$I$2:$I$2047,'Orders - December 2020'!$H$2:$H$2047,Worksheet!CO$3,'Orders - December 2020'!$C$2:$C$2047,Worksheet!$F11),"-")</f>
        <v>-</v>
      </c>
      <c r="CP11" s="51" t="str">
        <f>IFERROR(AVERAGEIFS('Orders - December 2020'!$I$2:$I$2047,'Orders - December 2020'!$H$2:$H$2047,Worksheet!CP$3,'Orders - December 2020'!$C$2:$C$2047,Worksheet!$F11),"-")</f>
        <v>-</v>
      </c>
      <c r="CQ11" s="51" t="str">
        <f>IFERROR(AVERAGEIFS('Orders - December 2020'!$I$2:$I$2047,'Orders - December 2020'!$H$2:$H$2047,Worksheet!CQ$3,'Orders - December 2020'!$C$2:$C$2047,Worksheet!$F11),"-")</f>
        <v>-</v>
      </c>
      <c r="CR11" s="51">
        <f>IFERROR(AVERAGEIFS('Orders - December 2020'!$I$2:$I$2047,'Orders - December 2020'!$H$2:$H$2047,Worksheet!CR$3,'Orders - December 2020'!$C$2:$C$2047,Worksheet!$F11),"-")</f>
        <v>1</v>
      </c>
      <c r="CS11" s="51" t="str">
        <f>IFERROR(AVERAGEIFS('Orders - December 2020'!$I$2:$I$2047,'Orders - December 2020'!$H$2:$H$2047,Worksheet!CS$3,'Orders - December 2020'!$C$2:$C$2047,Worksheet!$F11),"-")</f>
        <v>-</v>
      </c>
      <c r="CT11" s="51" t="str">
        <f>IFERROR(AVERAGEIFS('Orders - December 2020'!$I$2:$I$2047,'Orders - December 2020'!$H$2:$H$2047,Worksheet!CT$3,'Orders - December 2020'!$C$2:$C$2047,Worksheet!$F11),"-")</f>
        <v>-</v>
      </c>
      <c r="CU11" s="51">
        <f>IFERROR(AVERAGEIFS('Orders - December 2020'!$I$2:$I$2047,'Orders - December 2020'!$H$2:$H$2047,Worksheet!CU$3,'Orders - December 2020'!$C$2:$C$2047,Worksheet!$F11),"-")</f>
        <v>1</v>
      </c>
      <c r="CV11" s="51" t="str">
        <f>IFERROR(AVERAGEIFS('Orders - December 2020'!$I$2:$I$2047,'Orders - December 2020'!$H$2:$H$2047,Worksheet!CV$3,'Orders - December 2020'!$C$2:$C$2047,Worksheet!$F11),"-")</f>
        <v>-</v>
      </c>
      <c r="CW11" s="51" t="str">
        <f>IFERROR(AVERAGEIFS('Orders - December 2020'!$I$2:$I$2047,'Orders - December 2020'!$H$2:$H$2047,Worksheet!CW$3,'Orders - December 2020'!$C$2:$C$2047,Worksheet!$F11),"-")</f>
        <v>-</v>
      </c>
      <c r="CX11" s="51" t="str">
        <f>IFERROR(AVERAGEIFS('Orders - December 2020'!$I$2:$I$2047,'Orders - December 2020'!$H$2:$H$2047,Worksheet!CX$3,'Orders - December 2020'!$C$2:$C$2047,Worksheet!$F11),"-")</f>
        <v>-</v>
      </c>
      <c r="CY11" s="51" t="str">
        <f>IFERROR(AVERAGEIFS('Orders - December 2020'!$I$2:$I$2047,'Orders - December 2020'!$H$2:$H$2047,Worksheet!CY$3,'Orders - December 2020'!$C$2:$C$2047,Worksheet!$F11),"-")</f>
        <v>-</v>
      </c>
      <c r="CZ11" s="51" t="str">
        <f>IFERROR(AVERAGEIFS('Orders - December 2020'!$I$2:$I$2047,'Orders - December 2020'!$H$2:$H$2047,Worksheet!CZ$3,'Orders - December 2020'!$C$2:$C$2047,Worksheet!$F11),"-")</f>
        <v>-</v>
      </c>
      <c r="DA11" s="51" t="str">
        <f>IFERROR(AVERAGEIFS('Orders - December 2020'!$I$2:$I$2047,'Orders - December 2020'!$H$2:$H$2047,Worksheet!DA$3,'Orders - December 2020'!$C$2:$C$2047,Worksheet!$F11),"-")</f>
        <v>-</v>
      </c>
      <c r="DB11" s="51" t="str">
        <f>IFERROR(AVERAGEIFS('Orders - December 2020'!$I$2:$I$2047,'Orders - December 2020'!$H$2:$H$2047,Worksheet!DB$3,'Orders - December 2020'!$C$2:$C$2047,Worksheet!$F11),"-")</f>
        <v>-</v>
      </c>
      <c r="DC11" s="51" t="str">
        <f>IFERROR(AVERAGEIFS('Orders - December 2020'!$I$2:$I$2047,'Orders - December 2020'!$H$2:$H$2047,Worksheet!DC$3,'Orders - December 2020'!$C$2:$C$2047,Worksheet!$F11),"-")</f>
        <v>-</v>
      </c>
      <c r="DD11" s="51" t="str">
        <f>IFERROR(AVERAGEIFS('Orders - December 2020'!$I$2:$I$2047,'Orders - December 2020'!$H$2:$H$2047,Worksheet!DD$3,'Orders - December 2020'!$C$2:$C$2047,Worksheet!$F11),"-")</f>
        <v>-</v>
      </c>
      <c r="DE11" s="51" t="str">
        <f>IFERROR(AVERAGEIFS('Orders - December 2020'!$I$2:$I$2047,'Orders - December 2020'!$H$2:$H$2047,Worksheet!DE$3,'Orders - December 2020'!$C$2:$C$2047,Worksheet!$F11),"-")</f>
        <v>-</v>
      </c>
      <c r="DF11" s="51" t="str">
        <f>IFERROR(AVERAGEIFS('Orders - December 2020'!$I$2:$I$2047,'Orders - December 2020'!$H$2:$H$2047,Worksheet!DF$3,'Orders - December 2020'!$C$2:$C$2047,Worksheet!$F11),"-")</f>
        <v>-</v>
      </c>
      <c r="DG11" s="51" t="str">
        <f>IFERROR(AVERAGEIFS('Orders - December 2020'!$I$2:$I$2047,'Orders - December 2020'!$H$2:$H$2047,Worksheet!DG$3,'Orders - December 2020'!$C$2:$C$2047,Worksheet!$F11),"-")</f>
        <v>-</v>
      </c>
      <c r="DH11" s="51" t="str">
        <f>IFERROR(AVERAGEIFS('Orders - December 2020'!$I$2:$I$2047,'Orders - December 2020'!$H$2:$H$2047,Worksheet!DH$3,'Orders - December 2020'!$C$2:$C$2047,Worksheet!$F11),"-")</f>
        <v>-</v>
      </c>
      <c r="DI11" s="51" t="str">
        <f>IFERROR(AVERAGEIFS('Orders - December 2020'!$I$2:$I$2047,'Orders - December 2020'!$H$2:$H$2047,Worksheet!DI$3,'Orders - December 2020'!$C$2:$C$2047,Worksheet!$F11),"-")</f>
        <v>-</v>
      </c>
      <c r="DJ11" s="51" t="str">
        <f>IFERROR(AVERAGEIFS('Orders - December 2020'!$I$2:$I$2047,'Orders - December 2020'!$H$2:$H$2047,Worksheet!DJ$3,'Orders - December 2020'!$C$2:$C$2047,Worksheet!$F11),"-")</f>
        <v>-</v>
      </c>
      <c r="DK11" s="51" t="str">
        <f>IFERROR(AVERAGEIFS('Orders - December 2020'!$I$2:$I$2047,'Orders - December 2020'!$H$2:$H$2047,Worksheet!DK$3,'Orders - December 2020'!$C$2:$C$2047,Worksheet!$F11),"-")</f>
        <v>-</v>
      </c>
      <c r="DL11" s="51" t="str">
        <f>IFERROR(AVERAGEIFS('Orders - December 2020'!$I$2:$I$2047,'Orders - December 2020'!$H$2:$H$2047,Worksheet!DL$3,'Orders - December 2020'!$C$2:$C$2047,Worksheet!$F11),"-")</f>
        <v>-</v>
      </c>
      <c r="DM11" s="51" t="str">
        <f>IFERROR(AVERAGEIFS('Orders - December 2020'!$I$2:$I$2047,'Orders - December 2020'!$H$2:$H$2047,Worksheet!DM$3,'Orders - December 2020'!$C$2:$C$2047,Worksheet!$F11),"-")</f>
        <v>-</v>
      </c>
      <c r="DN11" s="51" t="str">
        <f>IFERROR(AVERAGEIFS('Orders - December 2020'!$I$2:$I$2047,'Orders - December 2020'!$H$2:$H$2047,Worksheet!DN$3,'Orders - December 2020'!$C$2:$C$2047,Worksheet!$F11),"-")</f>
        <v>-</v>
      </c>
      <c r="DO11" s="51" t="str">
        <f>IFERROR(AVERAGEIFS('Orders - December 2020'!$I$2:$I$2047,'Orders - December 2020'!$H$2:$H$2047,Worksheet!DO$3,'Orders - December 2020'!$C$2:$C$2047,Worksheet!$F11),"-")</f>
        <v>-</v>
      </c>
      <c r="DP11" s="51" t="str">
        <f>IFERROR(AVERAGEIFS('Orders - December 2020'!$I$2:$I$2047,'Orders - December 2020'!$H$2:$H$2047,Worksheet!DP$3,'Orders - December 2020'!$C$2:$C$2047,Worksheet!$F11),"-")</f>
        <v>-</v>
      </c>
      <c r="DQ11" s="51" t="str">
        <f>IFERROR(AVERAGEIFS('Orders - December 2020'!$I$2:$I$2047,'Orders - December 2020'!$H$2:$H$2047,Worksheet!DQ$3,'Orders - December 2020'!$C$2:$C$2047,Worksheet!$F11),"-")</f>
        <v>-</v>
      </c>
      <c r="DR11" s="51" t="str">
        <f>IFERROR(AVERAGEIFS('Orders - December 2020'!$I$2:$I$2047,'Orders - December 2020'!$H$2:$H$2047,Worksheet!DR$3,'Orders - December 2020'!$C$2:$C$2047,Worksheet!$F11),"-")</f>
        <v>-</v>
      </c>
      <c r="DS11" s="51" t="str">
        <f>IFERROR(AVERAGEIFS('Orders - December 2020'!$I$2:$I$2047,'Orders - December 2020'!$H$2:$H$2047,Worksheet!DS$3,'Orders - December 2020'!$C$2:$C$2047,Worksheet!$F11),"-")</f>
        <v>-</v>
      </c>
      <c r="DT11" s="51" t="str">
        <f>IFERROR(AVERAGEIFS('Orders - December 2020'!$I$2:$I$2047,'Orders - December 2020'!$H$2:$H$2047,Worksheet!DT$3,'Orders - December 2020'!$C$2:$C$2047,Worksheet!$F11),"-")</f>
        <v>-</v>
      </c>
      <c r="DU11" s="51" t="str">
        <f>IFERROR(AVERAGEIFS('Orders - December 2020'!$I$2:$I$2047,'Orders - December 2020'!$H$2:$H$2047,Worksheet!DU$3,'Orders - December 2020'!$C$2:$C$2047,Worksheet!$F11),"-")</f>
        <v>-</v>
      </c>
      <c r="DV11" s="51" t="str">
        <f>IFERROR(AVERAGEIFS('Orders - December 2020'!$I$2:$I$2047,'Orders - December 2020'!$H$2:$H$2047,Worksheet!DV$3,'Orders - December 2020'!$C$2:$C$2047,Worksheet!$F11),"-")</f>
        <v>-</v>
      </c>
      <c r="DW11" s="51">
        <f>IFERROR(AVERAGEIFS('Orders - December 2020'!$I$2:$I$2047,'Orders - December 2020'!$H$2:$H$2047,Worksheet!DW$3,'Orders - December 2020'!$C$2:$C$2047,Worksheet!$F11),"-")</f>
        <v>2</v>
      </c>
      <c r="DX11" s="51" t="str">
        <f>IFERROR(AVERAGEIFS('Orders - December 2020'!$I$2:$I$2047,'Orders - December 2020'!$H$2:$H$2047,Worksheet!DX$3,'Orders - December 2020'!$C$2:$C$2047,Worksheet!$F11),"-")</f>
        <v>-</v>
      </c>
      <c r="DY11" s="51" t="str">
        <f>IFERROR(AVERAGEIFS('Orders - December 2020'!$I$2:$I$2047,'Orders - December 2020'!$H$2:$H$2047,Worksheet!DY$3,'Orders - December 2020'!$C$2:$C$2047,Worksheet!$F11),"-")</f>
        <v>-</v>
      </c>
      <c r="DZ11" s="51" t="str">
        <f>IFERROR(AVERAGEIFS('Orders - December 2020'!$I$2:$I$2047,'Orders - December 2020'!$H$2:$H$2047,Worksheet!DZ$3,'Orders - December 2020'!$C$2:$C$2047,Worksheet!$F11),"-")</f>
        <v>-</v>
      </c>
      <c r="EA11" s="51" t="str">
        <f>IFERROR(AVERAGEIFS('Orders - December 2020'!$I$2:$I$2047,'Orders - December 2020'!$H$2:$H$2047,Worksheet!EA$3,'Orders - December 2020'!$C$2:$C$2047,Worksheet!$F11),"-")</f>
        <v>-</v>
      </c>
      <c r="EB11" s="51" t="str">
        <f>IFERROR(AVERAGEIFS('Orders - December 2020'!$I$2:$I$2047,'Orders - December 2020'!$H$2:$H$2047,Worksheet!EB$3,'Orders - December 2020'!$C$2:$C$2047,Worksheet!$F11),"-")</f>
        <v>-</v>
      </c>
      <c r="EC11" s="51" t="str">
        <f>IFERROR(AVERAGEIFS('Orders - December 2020'!$I$2:$I$2047,'Orders - December 2020'!$H$2:$H$2047,Worksheet!EC$3,'Orders - December 2020'!$C$2:$C$2047,Worksheet!$F11),"-")</f>
        <v>-</v>
      </c>
      <c r="ED11" s="51" t="str">
        <f>IFERROR(AVERAGEIFS('Orders - December 2020'!$I$2:$I$2047,'Orders - December 2020'!$H$2:$H$2047,Worksheet!ED$3,'Orders - December 2020'!$C$2:$C$2047,Worksheet!$F11),"-")</f>
        <v>-</v>
      </c>
      <c r="EE11" s="51" t="str">
        <f>IFERROR(AVERAGEIFS('Orders - December 2020'!$I$2:$I$2047,'Orders - December 2020'!$H$2:$H$2047,Worksheet!EE$3,'Orders - December 2020'!$C$2:$C$2047,Worksheet!$F11),"-")</f>
        <v>-</v>
      </c>
      <c r="EF11" s="51">
        <f>IFERROR(AVERAGEIFS('Orders - December 2020'!$I$2:$I$2047,'Orders - December 2020'!$H$2:$H$2047,Worksheet!EF$3,'Orders - December 2020'!$C$2:$C$2047,Worksheet!$F11),"-")</f>
        <v>1</v>
      </c>
      <c r="EG11" s="51" t="str">
        <f>IFERROR(AVERAGEIFS('Orders - December 2020'!$I$2:$I$2047,'Orders - December 2020'!$H$2:$H$2047,Worksheet!EG$3,'Orders - December 2020'!$C$2:$C$2047,Worksheet!$F11),"-")</f>
        <v>-</v>
      </c>
      <c r="EH11" s="51" t="str">
        <f>IFERROR(AVERAGEIFS('Orders - December 2020'!$I$2:$I$2047,'Orders - December 2020'!$H$2:$H$2047,Worksheet!EH$3,'Orders - December 2020'!$C$2:$C$2047,Worksheet!$F11),"-")</f>
        <v>-</v>
      </c>
      <c r="EI11" s="51" t="str">
        <f>IFERROR(AVERAGEIFS('Orders - December 2020'!$I$2:$I$2047,'Orders - December 2020'!$H$2:$H$2047,Worksheet!EI$3,'Orders - December 2020'!$C$2:$C$2047,Worksheet!$F11),"-")</f>
        <v>-</v>
      </c>
      <c r="EJ11" s="51" t="str">
        <f>IFERROR(AVERAGEIFS('Orders - December 2020'!$I$2:$I$2047,'Orders - December 2020'!$H$2:$H$2047,Worksheet!EJ$3,'Orders - December 2020'!$C$2:$C$2047,Worksheet!$F11),"-")</f>
        <v>-</v>
      </c>
      <c r="EK11" s="51" t="str">
        <f>IFERROR(AVERAGEIFS('Orders - December 2020'!$I$2:$I$2047,'Orders - December 2020'!$H$2:$H$2047,Worksheet!EK$3,'Orders - December 2020'!$C$2:$C$2047,Worksheet!$F11),"-")</f>
        <v>-</v>
      </c>
      <c r="EL11" s="51" t="str">
        <f>IFERROR(AVERAGEIFS('Orders - December 2020'!$I$2:$I$2047,'Orders - December 2020'!$H$2:$H$2047,Worksheet!EL$3,'Orders - December 2020'!$C$2:$C$2047,Worksheet!$F11),"-")</f>
        <v>-</v>
      </c>
      <c r="EM11" s="51" t="str">
        <f>IFERROR(AVERAGEIFS('Orders - December 2020'!$I$2:$I$2047,'Orders - December 2020'!$H$2:$H$2047,Worksheet!EM$3,'Orders - December 2020'!$C$2:$C$2047,Worksheet!$F11),"-")</f>
        <v>-</v>
      </c>
      <c r="EN11" s="51">
        <f>IFERROR(AVERAGEIFS('Orders - December 2020'!$I$2:$I$2047,'Orders - December 2020'!$H$2:$H$2047,Worksheet!EN$3,'Orders - December 2020'!$C$2:$C$2047,Worksheet!$F11),"-")</f>
        <v>1</v>
      </c>
      <c r="EO11" s="51" t="str">
        <f>IFERROR(AVERAGEIFS('Orders - December 2020'!$I$2:$I$2047,'Orders - December 2020'!$H$2:$H$2047,Worksheet!EO$3,'Orders - December 2020'!$C$2:$C$2047,Worksheet!$F11),"-")</f>
        <v>-</v>
      </c>
      <c r="EP11" s="51" t="str">
        <f>IFERROR(AVERAGEIFS('Orders - December 2020'!$I$2:$I$2047,'Orders - December 2020'!$H$2:$H$2047,Worksheet!EP$3,'Orders - December 2020'!$C$2:$C$2047,Worksheet!$F11),"-")</f>
        <v>-</v>
      </c>
      <c r="EQ11" s="51" t="str">
        <f>IFERROR(AVERAGEIFS('Orders - December 2020'!$I$2:$I$2047,'Orders - December 2020'!$H$2:$H$2047,Worksheet!EQ$3,'Orders - December 2020'!$C$2:$C$2047,Worksheet!$F11),"-")</f>
        <v>-</v>
      </c>
      <c r="ER11" s="51">
        <f>IFERROR(AVERAGEIFS('Orders - December 2020'!$I$2:$I$2047,'Orders - December 2020'!$H$2:$H$2047,Worksheet!ER$3,'Orders - December 2020'!$C$2:$C$2047,Worksheet!$F11),"-")</f>
        <v>10</v>
      </c>
      <c r="ES11" s="51" t="str">
        <f>IFERROR(AVERAGEIFS('Orders - December 2020'!$I$2:$I$2047,'Orders - December 2020'!$H$2:$H$2047,Worksheet!ES$3,'Orders - December 2020'!$C$2:$C$2047,Worksheet!$F11),"-")</f>
        <v>-</v>
      </c>
      <c r="ET11" s="51" t="str">
        <f>IFERROR(AVERAGEIFS('Orders - December 2020'!$I$2:$I$2047,'Orders - December 2020'!$H$2:$H$2047,Worksheet!ET$3,'Orders - December 2020'!$C$2:$C$2047,Worksheet!$F11),"-")</f>
        <v>-</v>
      </c>
      <c r="EU11" s="51" t="str">
        <f>IFERROR(AVERAGEIFS('Orders - December 2020'!$I$2:$I$2047,'Orders - December 2020'!$H$2:$H$2047,Worksheet!EU$3,'Orders - December 2020'!$C$2:$C$2047,Worksheet!$F11),"-")</f>
        <v>-</v>
      </c>
      <c r="EV11" s="51" t="str">
        <f>IFERROR(AVERAGEIFS('Orders - December 2020'!$I$2:$I$2047,'Orders - December 2020'!$H$2:$H$2047,Worksheet!EV$3,'Orders - December 2020'!$C$2:$C$2047,Worksheet!$F11),"-")</f>
        <v>-</v>
      </c>
      <c r="EW11" s="51" t="str">
        <f>IFERROR(AVERAGEIFS('Orders - December 2020'!$I$2:$I$2047,'Orders - December 2020'!$H$2:$H$2047,Worksheet!EW$3,'Orders - December 2020'!$C$2:$C$2047,Worksheet!$F11),"-")</f>
        <v>-</v>
      </c>
      <c r="EX11" s="51" t="str">
        <f>IFERROR(AVERAGEIFS('Orders - December 2020'!$I$2:$I$2047,'Orders - December 2020'!$H$2:$H$2047,Worksheet!EX$3,'Orders - December 2020'!$C$2:$C$2047,Worksheet!$F11),"-")</f>
        <v>-</v>
      </c>
      <c r="EY11" s="51" t="str">
        <f>IFERROR(AVERAGEIFS('Orders - December 2020'!$I$2:$I$2047,'Orders - December 2020'!$H$2:$H$2047,Worksheet!EY$3,'Orders - December 2020'!$C$2:$C$2047,Worksheet!$F11),"-")</f>
        <v>-</v>
      </c>
      <c r="EZ11" s="51" t="str">
        <f>IFERROR(AVERAGEIFS('Orders - December 2020'!$I$2:$I$2047,'Orders - December 2020'!$H$2:$H$2047,Worksheet!EZ$3,'Orders - December 2020'!$C$2:$C$2047,Worksheet!$F11),"-")</f>
        <v>-</v>
      </c>
      <c r="FA11" s="51" t="str">
        <f>IFERROR(AVERAGEIFS('Orders - December 2020'!$I$2:$I$2047,'Orders - December 2020'!$H$2:$H$2047,Worksheet!FA$3,'Orders - December 2020'!$C$2:$C$2047,Worksheet!$F11),"-")</f>
        <v>-</v>
      </c>
      <c r="FB11" s="51" t="str">
        <f>IFERROR(AVERAGEIFS('Orders - December 2020'!$I$2:$I$2047,'Orders - December 2020'!$H$2:$H$2047,Worksheet!FB$3,'Orders - December 2020'!$C$2:$C$2047,Worksheet!$F11),"-")</f>
        <v>-</v>
      </c>
      <c r="FC11" s="51" t="str">
        <f>IFERROR(AVERAGEIFS('Orders - December 2020'!$I$2:$I$2047,'Orders - December 2020'!$H$2:$H$2047,Worksheet!FC$3,'Orders - December 2020'!$C$2:$C$2047,Worksheet!$F11),"-")</f>
        <v>-</v>
      </c>
      <c r="FD11" s="51" t="str">
        <f>IFERROR(AVERAGEIFS('Orders - December 2020'!$I$2:$I$2047,'Orders - December 2020'!$H$2:$H$2047,Worksheet!FD$3,'Orders - December 2020'!$C$2:$C$2047,Worksheet!$F11),"-")</f>
        <v>-</v>
      </c>
      <c r="FE11" s="51" t="str">
        <f>IFERROR(AVERAGEIFS('Orders - December 2020'!$I$2:$I$2047,'Orders - December 2020'!$H$2:$H$2047,Worksheet!FE$3,'Orders - December 2020'!$C$2:$C$2047,Worksheet!$F11),"-")</f>
        <v>-</v>
      </c>
      <c r="FF11" s="51" t="str">
        <f>IFERROR(AVERAGEIFS('Orders - December 2020'!$I$2:$I$2047,'Orders - December 2020'!$H$2:$H$2047,Worksheet!FF$3,'Orders - December 2020'!$C$2:$C$2047,Worksheet!$F11),"-")</f>
        <v>-</v>
      </c>
      <c r="FG11" s="52" t="str">
        <f>IFERROR(AVERAGEIFS('Orders - December 2020'!$I$2:$I$2047,'Orders - December 2020'!$H$2:$H$2047,Worksheet!FG$3,'Orders - December 2020'!$C$2:$C$2047,Worksheet!$F11),"-")</f>
        <v>-</v>
      </c>
    </row>
    <row r="12" spans="2:163">
      <c r="F12" s="45" t="str">
        <v>Simple N sweet foods</v>
      </c>
      <c r="G12" s="50">
        <f>IFERROR(AVERAGEIFS('Orders - December 2020'!$I$2:$I$2047,'Orders - December 2020'!$H$2:$H$2047,Worksheet!G$3,'Orders - December 2020'!$C$2:$C$2047,Worksheet!$F12),"-")</f>
        <v>3</v>
      </c>
      <c r="H12" s="51">
        <f>IFERROR(AVERAGEIFS('Orders - December 2020'!$I$2:$I$2047,'Orders - December 2020'!$H$2:$H$2047,Worksheet!H$3,'Orders - December 2020'!$C$2:$C$2047,Worksheet!$F12),"-")</f>
        <v>2</v>
      </c>
      <c r="I12" s="51">
        <f>IFERROR(AVERAGEIFS('Orders - December 2020'!$I$2:$I$2047,'Orders - December 2020'!$H$2:$H$2047,Worksheet!I$3,'Orders - December 2020'!$C$2:$C$2047,Worksheet!$F12),"-")</f>
        <v>3</v>
      </c>
      <c r="J12" s="51">
        <f>IFERROR(AVERAGEIFS('Orders - December 2020'!$I$2:$I$2047,'Orders - December 2020'!$H$2:$H$2047,Worksheet!J$3,'Orders - December 2020'!$C$2:$C$2047,Worksheet!$F12),"-")</f>
        <v>1.5</v>
      </c>
      <c r="K12" s="51" t="str">
        <f>IFERROR(AVERAGEIFS('Orders - December 2020'!$I$2:$I$2047,'Orders - December 2020'!$H$2:$H$2047,Worksheet!K$3,'Orders - December 2020'!$C$2:$C$2047,Worksheet!$F12),"-")</f>
        <v>-</v>
      </c>
      <c r="L12" s="51">
        <f>IFERROR(AVERAGEIFS('Orders - December 2020'!$I$2:$I$2047,'Orders - December 2020'!$H$2:$H$2047,Worksheet!L$3,'Orders - December 2020'!$C$2:$C$2047,Worksheet!$F12),"-")</f>
        <v>2</v>
      </c>
      <c r="M12" s="51">
        <f>IFERROR(AVERAGEIFS('Orders - December 2020'!$I$2:$I$2047,'Orders - December 2020'!$H$2:$H$2047,Worksheet!M$3,'Orders - December 2020'!$C$2:$C$2047,Worksheet!$F12),"-")</f>
        <v>1</v>
      </c>
      <c r="N12" s="51">
        <f>IFERROR(AVERAGEIFS('Orders - December 2020'!$I$2:$I$2047,'Orders - December 2020'!$H$2:$H$2047,Worksheet!N$3,'Orders - December 2020'!$C$2:$C$2047,Worksheet!$F12),"-")</f>
        <v>5</v>
      </c>
      <c r="O12" s="51" t="str">
        <f>IFERROR(AVERAGEIFS('Orders - December 2020'!$I$2:$I$2047,'Orders - December 2020'!$H$2:$H$2047,Worksheet!O$3,'Orders - December 2020'!$C$2:$C$2047,Worksheet!$F12),"-")</f>
        <v>-</v>
      </c>
      <c r="P12" s="51" t="str">
        <f>IFERROR(AVERAGEIFS('Orders - December 2020'!$I$2:$I$2047,'Orders - December 2020'!$H$2:$H$2047,Worksheet!P$3,'Orders - December 2020'!$C$2:$C$2047,Worksheet!$F12),"-")</f>
        <v>-</v>
      </c>
      <c r="Q12" s="51" t="str">
        <f>IFERROR(AVERAGEIFS('Orders - December 2020'!$I$2:$I$2047,'Orders - December 2020'!$H$2:$H$2047,Worksheet!Q$3,'Orders - December 2020'!$C$2:$C$2047,Worksheet!$F12),"-")</f>
        <v>-</v>
      </c>
      <c r="R12" s="51" t="str">
        <f>IFERROR(AVERAGEIFS('Orders - December 2020'!$I$2:$I$2047,'Orders - December 2020'!$H$2:$H$2047,Worksheet!R$3,'Orders - December 2020'!$C$2:$C$2047,Worksheet!$F12),"-")</f>
        <v>-</v>
      </c>
      <c r="S12" s="51" t="str">
        <f>IFERROR(AVERAGEIFS('Orders - December 2020'!$I$2:$I$2047,'Orders - December 2020'!$H$2:$H$2047,Worksheet!S$3,'Orders - December 2020'!$C$2:$C$2047,Worksheet!$F12),"-")</f>
        <v>-</v>
      </c>
      <c r="T12" s="51" t="str">
        <f>IFERROR(AVERAGEIFS('Orders - December 2020'!$I$2:$I$2047,'Orders - December 2020'!$H$2:$H$2047,Worksheet!T$3,'Orders - December 2020'!$C$2:$C$2047,Worksheet!$F12),"-")</f>
        <v>-</v>
      </c>
      <c r="U12" s="51" t="str">
        <f>IFERROR(AVERAGEIFS('Orders - December 2020'!$I$2:$I$2047,'Orders - December 2020'!$H$2:$H$2047,Worksheet!U$3,'Orders - December 2020'!$C$2:$C$2047,Worksheet!$F12),"-")</f>
        <v>-</v>
      </c>
      <c r="V12" s="51">
        <f>IFERROR(AVERAGEIFS('Orders - December 2020'!$I$2:$I$2047,'Orders - December 2020'!$H$2:$H$2047,Worksheet!V$3,'Orders - December 2020'!$C$2:$C$2047,Worksheet!$F12),"-")</f>
        <v>2</v>
      </c>
      <c r="W12" s="51" t="str">
        <f>IFERROR(AVERAGEIFS('Orders - December 2020'!$I$2:$I$2047,'Orders - December 2020'!$H$2:$H$2047,Worksheet!W$3,'Orders - December 2020'!$C$2:$C$2047,Worksheet!$F12),"-")</f>
        <v>-</v>
      </c>
      <c r="X12" s="51" t="str">
        <f>IFERROR(AVERAGEIFS('Orders - December 2020'!$I$2:$I$2047,'Orders - December 2020'!$H$2:$H$2047,Worksheet!X$3,'Orders - December 2020'!$C$2:$C$2047,Worksheet!$F12),"-")</f>
        <v>-</v>
      </c>
      <c r="Y12" s="51">
        <f>IFERROR(AVERAGEIFS('Orders - December 2020'!$I$2:$I$2047,'Orders - December 2020'!$H$2:$H$2047,Worksheet!Y$3,'Orders - December 2020'!$C$2:$C$2047,Worksheet!$F12),"-")</f>
        <v>1</v>
      </c>
      <c r="Z12" s="51">
        <f>IFERROR(AVERAGEIFS('Orders - December 2020'!$I$2:$I$2047,'Orders - December 2020'!$H$2:$H$2047,Worksheet!Z$3,'Orders - December 2020'!$C$2:$C$2047,Worksheet!$F12),"-")</f>
        <v>2</v>
      </c>
      <c r="AA12" s="51" t="str">
        <f>IFERROR(AVERAGEIFS('Orders - December 2020'!$I$2:$I$2047,'Orders - December 2020'!$H$2:$H$2047,Worksheet!AA$3,'Orders - December 2020'!$C$2:$C$2047,Worksheet!$F12),"-")</f>
        <v>-</v>
      </c>
      <c r="AB12" s="51" t="str">
        <f>IFERROR(AVERAGEIFS('Orders - December 2020'!$I$2:$I$2047,'Orders - December 2020'!$H$2:$H$2047,Worksheet!AB$3,'Orders - December 2020'!$C$2:$C$2047,Worksheet!$F12),"-")</f>
        <v>-</v>
      </c>
      <c r="AC12" s="51" t="str">
        <f>IFERROR(AVERAGEIFS('Orders - December 2020'!$I$2:$I$2047,'Orders - December 2020'!$H$2:$H$2047,Worksheet!AC$3,'Orders - December 2020'!$C$2:$C$2047,Worksheet!$F12),"-")</f>
        <v>-</v>
      </c>
      <c r="AD12" s="51" t="str">
        <f>IFERROR(AVERAGEIFS('Orders - December 2020'!$I$2:$I$2047,'Orders - December 2020'!$H$2:$H$2047,Worksheet!AD$3,'Orders - December 2020'!$C$2:$C$2047,Worksheet!$F12),"-")</f>
        <v>-</v>
      </c>
      <c r="AE12" s="51" t="str">
        <f>IFERROR(AVERAGEIFS('Orders - December 2020'!$I$2:$I$2047,'Orders - December 2020'!$H$2:$H$2047,Worksheet!AE$3,'Orders - December 2020'!$C$2:$C$2047,Worksheet!$F12),"-")</f>
        <v>-</v>
      </c>
      <c r="AF12" s="51" t="str">
        <f>IFERROR(AVERAGEIFS('Orders - December 2020'!$I$2:$I$2047,'Orders - December 2020'!$H$2:$H$2047,Worksheet!AF$3,'Orders - December 2020'!$C$2:$C$2047,Worksheet!$F12),"-")</f>
        <v>-</v>
      </c>
      <c r="AG12" s="51" t="str">
        <f>IFERROR(AVERAGEIFS('Orders - December 2020'!$I$2:$I$2047,'Orders - December 2020'!$H$2:$H$2047,Worksheet!AG$3,'Orders - December 2020'!$C$2:$C$2047,Worksheet!$F12),"-")</f>
        <v>-</v>
      </c>
      <c r="AH12" s="51" t="str">
        <f>IFERROR(AVERAGEIFS('Orders - December 2020'!$I$2:$I$2047,'Orders - December 2020'!$H$2:$H$2047,Worksheet!AH$3,'Orders - December 2020'!$C$2:$C$2047,Worksheet!$F12),"-")</f>
        <v>-</v>
      </c>
      <c r="AI12" s="51">
        <f>IFERROR(AVERAGEIFS('Orders - December 2020'!$I$2:$I$2047,'Orders - December 2020'!$H$2:$H$2047,Worksheet!AI$3,'Orders - December 2020'!$C$2:$C$2047,Worksheet!$F12),"-")</f>
        <v>3</v>
      </c>
      <c r="AJ12" s="51">
        <f>IFERROR(AVERAGEIFS('Orders - December 2020'!$I$2:$I$2047,'Orders - December 2020'!$H$2:$H$2047,Worksheet!AJ$3,'Orders - December 2020'!$C$2:$C$2047,Worksheet!$F12),"-")</f>
        <v>5</v>
      </c>
      <c r="AK12" s="51" t="str">
        <f>IFERROR(AVERAGEIFS('Orders - December 2020'!$I$2:$I$2047,'Orders - December 2020'!$H$2:$H$2047,Worksheet!AK$3,'Orders - December 2020'!$C$2:$C$2047,Worksheet!$F12),"-")</f>
        <v>-</v>
      </c>
      <c r="AL12" s="51" t="str">
        <f>IFERROR(AVERAGEIFS('Orders - December 2020'!$I$2:$I$2047,'Orders - December 2020'!$H$2:$H$2047,Worksheet!AL$3,'Orders - December 2020'!$C$2:$C$2047,Worksheet!$F12),"-")</f>
        <v>-</v>
      </c>
      <c r="AM12" s="51">
        <f>IFERROR(AVERAGEIFS('Orders - December 2020'!$I$2:$I$2047,'Orders - December 2020'!$H$2:$H$2047,Worksheet!AM$3,'Orders - December 2020'!$C$2:$C$2047,Worksheet!$F12),"-")</f>
        <v>2</v>
      </c>
      <c r="AN12" s="51">
        <f>IFERROR(AVERAGEIFS('Orders - December 2020'!$I$2:$I$2047,'Orders - December 2020'!$H$2:$H$2047,Worksheet!AN$3,'Orders - December 2020'!$C$2:$C$2047,Worksheet!$F12),"-")</f>
        <v>1</v>
      </c>
      <c r="AO12" s="51" t="str">
        <f>IFERROR(AVERAGEIFS('Orders - December 2020'!$I$2:$I$2047,'Orders - December 2020'!$H$2:$H$2047,Worksheet!AO$3,'Orders - December 2020'!$C$2:$C$2047,Worksheet!$F12),"-")</f>
        <v>-</v>
      </c>
      <c r="AP12" s="51">
        <f>IFERROR(AVERAGEIFS('Orders - December 2020'!$I$2:$I$2047,'Orders - December 2020'!$H$2:$H$2047,Worksheet!AP$3,'Orders - December 2020'!$C$2:$C$2047,Worksheet!$F12),"-")</f>
        <v>5</v>
      </c>
      <c r="AQ12" s="51">
        <f>IFERROR(AVERAGEIFS('Orders - December 2020'!$I$2:$I$2047,'Orders - December 2020'!$H$2:$H$2047,Worksheet!AQ$3,'Orders - December 2020'!$C$2:$C$2047,Worksheet!$F12),"-")</f>
        <v>1</v>
      </c>
      <c r="AR12" s="51" t="str">
        <f>IFERROR(AVERAGEIFS('Orders - December 2020'!$I$2:$I$2047,'Orders - December 2020'!$H$2:$H$2047,Worksheet!AR$3,'Orders - December 2020'!$C$2:$C$2047,Worksheet!$F12),"-")</f>
        <v>-</v>
      </c>
      <c r="AS12" s="51" t="str">
        <f>IFERROR(AVERAGEIFS('Orders - December 2020'!$I$2:$I$2047,'Orders - December 2020'!$H$2:$H$2047,Worksheet!AS$3,'Orders - December 2020'!$C$2:$C$2047,Worksheet!$F12),"-")</f>
        <v>-</v>
      </c>
      <c r="AT12" s="51" t="str">
        <f>IFERROR(AVERAGEIFS('Orders - December 2020'!$I$2:$I$2047,'Orders - December 2020'!$H$2:$H$2047,Worksheet!AT$3,'Orders - December 2020'!$C$2:$C$2047,Worksheet!$F12),"-")</f>
        <v>-</v>
      </c>
      <c r="AU12" s="51">
        <f>IFERROR(AVERAGEIFS('Orders - December 2020'!$I$2:$I$2047,'Orders - December 2020'!$H$2:$H$2047,Worksheet!AU$3,'Orders - December 2020'!$C$2:$C$2047,Worksheet!$F12),"-")</f>
        <v>5</v>
      </c>
      <c r="AV12" s="51">
        <f>IFERROR(AVERAGEIFS('Orders - December 2020'!$I$2:$I$2047,'Orders - December 2020'!$H$2:$H$2047,Worksheet!AV$3,'Orders - December 2020'!$C$2:$C$2047,Worksheet!$F12),"-")</f>
        <v>1</v>
      </c>
      <c r="AW12" s="51">
        <f>IFERROR(AVERAGEIFS('Orders - December 2020'!$I$2:$I$2047,'Orders - December 2020'!$H$2:$H$2047,Worksheet!AW$3,'Orders - December 2020'!$C$2:$C$2047,Worksheet!$F12),"-")</f>
        <v>5</v>
      </c>
      <c r="AX12" s="51">
        <f>IFERROR(AVERAGEIFS('Orders - December 2020'!$I$2:$I$2047,'Orders - December 2020'!$H$2:$H$2047,Worksheet!AX$3,'Orders - December 2020'!$C$2:$C$2047,Worksheet!$F12),"-")</f>
        <v>2</v>
      </c>
      <c r="AY12" s="51" t="str">
        <f>IFERROR(AVERAGEIFS('Orders - December 2020'!$I$2:$I$2047,'Orders - December 2020'!$H$2:$H$2047,Worksheet!AY$3,'Orders - December 2020'!$C$2:$C$2047,Worksheet!$F12),"-")</f>
        <v>-</v>
      </c>
      <c r="AZ12" s="51">
        <f>IFERROR(AVERAGEIFS('Orders - December 2020'!$I$2:$I$2047,'Orders - December 2020'!$H$2:$H$2047,Worksheet!AZ$3,'Orders - December 2020'!$C$2:$C$2047,Worksheet!$F12),"-")</f>
        <v>4</v>
      </c>
      <c r="BA12" s="51" t="str">
        <f>IFERROR(AVERAGEIFS('Orders - December 2020'!$I$2:$I$2047,'Orders - December 2020'!$H$2:$H$2047,Worksheet!BA$3,'Orders - December 2020'!$C$2:$C$2047,Worksheet!$F12),"-")</f>
        <v>-</v>
      </c>
      <c r="BB12" s="51" t="str">
        <f>IFERROR(AVERAGEIFS('Orders - December 2020'!$I$2:$I$2047,'Orders - December 2020'!$H$2:$H$2047,Worksheet!BB$3,'Orders - December 2020'!$C$2:$C$2047,Worksheet!$F12),"-")</f>
        <v>-</v>
      </c>
      <c r="BC12" s="51">
        <f>IFERROR(AVERAGEIFS('Orders - December 2020'!$I$2:$I$2047,'Orders - December 2020'!$H$2:$H$2047,Worksheet!BC$3,'Orders - December 2020'!$C$2:$C$2047,Worksheet!$F12),"-")</f>
        <v>3</v>
      </c>
      <c r="BD12" s="51">
        <f>IFERROR(AVERAGEIFS('Orders - December 2020'!$I$2:$I$2047,'Orders - December 2020'!$H$2:$H$2047,Worksheet!BD$3,'Orders - December 2020'!$C$2:$C$2047,Worksheet!$F12),"-")</f>
        <v>1</v>
      </c>
      <c r="BE12" s="51" t="str">
        <f>IFERROR(AVERAGEIFS('Orders - December 2020'!$I$2:$I$2047,'Orders - December 2020'!$H$2:$H$2047,Worksheet!BE$3,'Orders - December 2020'!$C$2:$C$2047,Worksheet!$F12),"-")</f>
        <v>-</v>
      </c>
      <c r="BF12" s="51">
        <f>IFERROR(AVERAGEIFS('Orders - December 2020'!$I$2:$I$2047,'Orders - December 2020'!$H$2:$H$2047,Worksheet!BF$3,'Orders - December 2020'!$C$2:$C$2047,Worksheet!$F12),"-")</f>
        <v>3</v>
      </c>
      <c r="BG12" s="51" t="str">
        <f>IFERROR(AVERAGEIFS('Orders - December 2020'!$I$2:$I$2047,'Orders - December 2020'!$H$2:$H$2047,Worksheet!BG$3,'Orders - December 2020'!$C$2:$C$2047,Worksheet!$F12),"-")</f>
        <v>-</v>
      </c>
      <c r="BH12" s="51">
        <f>IFERROR(AVERAGEIFS('Orders - December 2020'!$I$2:$I$2047,'Orders - December 2020'!$H$2:$H$2047,Worksheet!BH$3,'Orders - December 2020'!$C$2:$C$2047,Worksheet!$F12),"-")</f>
        <v>3</v>
      </c>
      <c r="BI12" s="51" t="str">
        <f>IFERROR(AVERAGEIFS('Orders - December 2020'!$I$2:$I$2047,'Orders - December 2020'!$H$2:$H$2047,Worksheet!BI$3,'Orders - December 2020'!$C$2:$C$2047,Worksheet!$F12),"-")</f>
        <v>-</v>
      </c>
      <c r="BJ12" s="51">
        <f>IFERROR(AVERAGEIFS('Orders - December 2020'!$I$2:$I$2047,'Orders - December 2020'!$H$2:$H$2047,Worksheet!BJ$3,'Orders - December 2020'!$C$2:$C$2047,Worksheet!$F12),"-")</f>
        <v>1</v>
      </c>
      <c r="BK12" s="51" t="str">
        <f>IFERROR(AVERAGEIFS('Orders - December 2020'!$I$2:$I$2047,'Orders - December 2020'!$H$2:$H$2047,Worksheet!BK$3,'Orders - December 2020'!$C$2:$C$2047,Worksheet!$F12),"-")</f>
        <v>-</v>
      </c>
      <c r="BL12" s="51" t="str">
        <f>IFERROR(AVERAGEIFS('Orders - December 2020'!$I$2:$I$2047,'Orders - December 2020'!$H$2:$H$2047,Worksheet!BL$3,'Orders - December 2020'!$C$2:$C$2047,Worksheet!$F12),"-")</f>
        <v>-</v>
      </c>
      <c r="BM12" s="51" t="str">
        <f>IFERROR(AVERAGEIFS('Orders - December 2020'!$I$2:$I$2047,'Orders - December 2020'!$H$2:$H$2047,Worksheet!BM$3,'Orders - December 2020'!$C$2:$C$2047,Worksheet!$F12),"-")</f>
        <v>-</v>
      </c>
      <c r="BN12" s="51" t="str">
        <f>IFERROR(AVERAGEIFS('Orders - December 2020'!$I$2:$I$2047,'Orders - December 2020'!$H$2:$H$2047,Worksheet!BN$3,'Orders - December 2020'!$C$2:$C$2047,Worksheet!$F12),"-")</f>
        <v>-</v>
      </c>
      <c r="BO12" s="51">
        <f>IFERROR(AVERAGEIFS('Orders - December 2020'!$I$2:$I$2047,'Orders - December 2020'!$H$2:$H$2047,Worksheet!BO$3,'Orders - December 2020'!$C$2:$C$2047,Worksheet!$F12),"-")</f>
        <v>3</v>
      </c>
      <c r="BP12" s="51" t="str">
        <f>IFERROR(AVERAGEIFS('Orders - December 2020'!$I$2:$I$2047,'Orders - December 2020'!$H$2:$H$2047,Worksheet!BP$3,'Orders - December 2020'!$C$2:$C$2047,Worksheet!$F12),"-")</f>
        <v>-</v>
      </c>
      <c r="BQ12" s="51">
        <f>IFERROR(AVERAGEIFS('Orders - December 2020'!$I$2:$I$2047,'Orders - December 2020'!$H$2:$H$2047,Worksheet!BQ$3,'Orders - December 2020'!$C$2:$C$2047,Worksheet!$F12),"-")</f>
        <v>3</v>
      </c>
      <c r="BR12" s="51">
        <f>IFERROR(AVERAGEIFS('Orders - December 2020'!$I$2:$I$2047,'Orders - December 2020'!$H$2:$H$2047,Worksheet!BR$3,'Orders - December 2020'!$C$2:$C$2047,Worksheet!$F12),"-")</f>
        <v>3</v>
      </c>
      <c r="BS12" s="51">
        <f>IFERROR(AVERAGEIFS('Orders - December 2020'!$I$2:$I$2047,'Orders - December 2020'!$H$2:$H$2047,Worksheet!BS$3,'Orders - December 2020'!$C$2:$C$2047,Worksheet!$F12),"-")</f>
        <v>3</v>
      </c>
      <c r="BT12" s="51">
        <f>IFERROR(AVERAGEIFS('Orders - December 2020'!$I$2:$I$2047,'Orders - December 2020'!$H$2:$H$2047,Worksheet!BT$3,'Orders - December 2020'!$C$2:$C$2047,Worksheet!$F12),"-")</f>
        <v>1</v>
      </c>
      <c r="BU12" s="51">
        <f>IFERROR(AVERAGEIFS('Orders - December 2020'!$I$2:$I$2047,'Orders - December 2020'!$H$2:$H$2047,Worksheet!BU$3,'Orders - December 2020'!$C$2:$C$2047,Worksheet!$F12),"-")</f>
        <v>3</v>
      </c>
      <c r="BV12" s="51">
        <f>IFERROR(AVERAGEIFS('Orders - December 2020'!$I$2:$I$2047,'Orders - December 2020'!$H$2:$H$2047,Worksheet!BV$3,'Orders - December 2020'!$C$2:$C$2047,Worksheet!$F12),"-")</f>
        <v>4</v>
      </c>
      <c r="BW12" s="51" t="str">
        <f>IFERROR(AVERAGEIFS('Orders - December 2020'!$I$2:$I$2047,'Orders - December 2020'!$H$2:$H$2047,Worksheet!BW$3,'Orders - December 2020'!$C$2:$C$2047,Worksheet!$F12),"-")</f>
        <v>-</v>
      </c>
      <c r="BX12" s="51" t="str">
        <f>IFERROR(AVERAGEIFS('Orders - December 2020'!$I$2:$I$2047,'Orders - December 2020'!$H$2:$H$2047,Worksheet!BX$3,'Orders - December 2020'!$C$2:$C$2047,Worksheet!$F12),"-")</f>
        <v>-</v>
      </c>
      <c r="BY12" s="51" t="str">
        <f>IFERROR(AVERAGEIFS('Orders - December 2020'!$I$2:$I$2047,'Orders - December 2020'!$H$2:$H$2047,Worksheet!BY$3,'Orders - December 2020'!$C$2:$C$2047,Worksheet!$F12),"-")</f>
        <v>-</v>
      </c>
      <c r="BZ12" s="51" t="str">
        <f>IFERROR(AVERAGEIFS('Orders - December 2020'!$I$2:$I$2047,'Orders - December 2020'!$H$2:$H$2047,Worksheet!BZ$3,'Orders - December 2020'!$C$2:$C$2047,Worksheet!$F12),"-")</f>
        <v>-</v>
      </c>
      <c r="CA12" s="51">
        <f>IFERROR(AVERAGEIFS('Orders - December 2020'!$I$2:$I$2047,'Orders - December 2020'!$H$2:$H$2047,Worksheet!CA$3,'Orders - December 2020'!$C$2:$C$2047,Worksheet!$F12),"-")</f>
        <v>1</v>
      </c>
      <c r="CB12" s="51">
        <f>IFERROR(AVERAGEIFS('Orders - December 2020'!$I$2:$I$2047,'Orders - December 2020'!$H$2:$H$2047,Worksheet!CB$3,'Orders - December 2020'!$C$2:$C$2047,Worksheet!$F12),"-")</f>
        <v>1</v>
      </c>
      <c r="CC12" s="51" t="str">
        <f>IFERROR(AVERAGEIFS('Orders - December 2020'!$I$2:$I$2047,'Orders - December 2020'!$H$2:$H$2047,Worksheet!CC$3,'Orders - December 2020'!$C$2:$C$2047,Worksheet!$F12),"-")</f>
        <v>-</v>
      </c>
      <c r="CD12" s="51" t="str">
        <f>IFERROR(AVERAGEIFS('Orders - December 2020'!$I$2:$I$2047,'Orders - December 2020'!$H$2:$H$2047,Worksheet!CD$3,'Orders - December 2020'!$C$2:$C$2047,Worksheet!$F12),"-")</f>
        <v>-</v>
      </c>
      <c r="CE12" s="51" t="str">
        <f>IFERROR(AVERAGEIFS('Orders - December 2020'!$I$2:$I$2047,'Orders - December 2020'!$H$2:$H$2047,Worksheet!CE$3,'Orders - December 2020'!$C$2:$C$2047,Worksheet!$F12),"-")</f>
        <v>-</v>
      </c>
      <c r="CF12" s="51" t="str">
        <f>IFERROR(AVERAGEIFS('Orders - December 2020'!$I$2:$I$2047,'Orders - December 2020'!$H$2:$H$2047,Worksheet!CF$3,'Orders - December 2020'!$C$2:$C$2047,Worksheet!$F12),"-")</f>
        <v>-</v>
      </c>
      <c r="CG12" s="51" t="str">
        <f>IFERROR(AVERAGEIFS('Orders - December 2020'!$I$2:$I$2047,'Orders - December 2020'!$H$2:$H$2047,Worksheet!CG$3,'Orders - December 2020'!$C$2:$C$2047,Worksheet!$F12),"-")</f>
        <v>-</v>
      </c>
      <c r="CH12" s="51" t="str">
        <f>IFERROR(AVERAGEIFS('Orders - December 2020'!$I$2:$I$2047,'Orders - December 2020'!$H$2:$H$2047,Worksheet!CH$3,'Orders - December 2020'!$C$2:$C$2047,Worksheet!$F12),"-")</f>
        <v>-</v>
      </c>
      <c r="CI12" s="51" t="str">
        <f>IFERROR(AVERAGEIFS('Orders - December 2020'!$I$2:$I$2047,'Orders - December 2020'!$H$2:$H$2047,Worksheet!CI$3,'Orders - December 2020'!$C$2:$C$2047,Worksheet!$F12),"-")</f>
        <v>-</v>
      </c>
      <c r="CJ12" s="51" t="str">
        <f>IFERROR(AVERAGEIFS('Orders - December 2020'!$I$2:$I$2047,'Orders - December 2020'!$H$2:$H$2047,Worksheet!CJ$3,'Orders - December 2020'!$C$2:$C$2047,Worksheet!$F12),"-")</f>
        <v>-</v>
      </c>
      <c r="CK12" s="51" t="str">
        <f>IFERROR(AVERAGEIFS('Orders - December 2020'!$I$2:$I$2047,'Orders - December 2020'!$H$2:$H$2047,Worksheet!CK$3,'Orders - December 2020'!$C$2:$C$2047,Worksheet!$F12),"-")</f>
        <v>-</v>
      </c>
      <c r="CL12" s="51" t="str">
        <f>IFERROR(AVERAGEIFS('Orders - December 2020'!$I$2:$I$2047,'Orders - December 2020'!$H$2:$H$2047,Worksheet!CL$3,'Orders - December 2020'!$C$2:$C$2047,Worksheet!$F12),"-")</f>
        <v>-</v>
      </c>
      <c r="CM12" s="51" t="str">
        <f>IFERROR(AVERAGEIFS('Orders - December 2020'!$I$2:$I$2047,'Orders - December 2020'!$H$2:$H$2047,Worksheet!CM$3,'Orders - December 2020'!$C$2:$C$2047,Worksheet!$F12),"-")</f>
        <v>-</v>
      </c>
      <c r="CN12" s="51" t="str">
        <f>IFERROR(AVERAGEIFS('Orders - December 2020'!$I$2:$I$2047,'Orders - December 2020'!$H$2:$H$2047,Worksheet!CN$3,'Orders - December 2020'!$C$2:$C$2047,Worksheet!$F12),"-")</f>
        <v>-</v>
      </c>
      <c r="CO12" s="51">
        <f>IFERROR(AVERAGEIFS('Orders - December 2020'!$I$2:$I$2047,'Orders - December 2020'!$H$2:$H$2047,Worksheet!CO$3,'Orders - December 2020'!$C$2:$C$2047,Worksheet!$F12),"-")</f>
        <v>10</v>
      </c>
      <c r="CP12" s="51" t="str">
        <f>IFERROR(AVERAGEIFS('Orders - December 2020'!$I$2:$I$2047,'Orders - December 2020'!$H$2:$H$2047,Worksheet!CP$3,'Orders - December 2020'!$C$2:$C$2047,Worksheet!$F12),"-")</f>
        <v>-</v>
      </c>
      <c r="CQ12" s="51" t="str">
        <f>IFERROR(AVERAGEIFS('Orders - December 2020'!$I$2:$I$2047,'Orders - December 2020'!$H$2:$H$2047,Worksheet!CQ$3,'Orders - December 2020'!$C$2:$C$2047,Worksheet!$F12),"-")</f>
        <v>-</v>
      </c>
      <c r="CR12" s="51">
        <f>IFERROR(AVERAGEIFS('Orders - December 2020'!$I$2:$I$2047,'Orders - December 2020'!$H$2:$H$2047,Worksheet!CR$3,'Orders - December 2020'!$C$2:$C$2047,Worksheet!$F12),"-")</f>
        <v>10</v>
      </c>
      <c r="CS12" s="51">
        <f>IFERROR(AVERAGEIFS('Orders - December 2020'!$I$2:$I$2047,'Orders - December 2020'!$H$2:$H$2047,Worksheet!CS$3,'Orders - December 2020'!$C$2:$C$2047,Worksheet!$F12),"-")</f>
        <v>1</v>
      </c>
      <c r="CT12" s="51">
        <f>IFERROR(AVERAGEIFS('Orders - December 2020'!$I$2:$I$2047,'Orders - December 2020'!$H$2:$H$2047,Worksheet!CT$3,'Orders - December 2020'!$C$2:$C$2047,Worksheet!$F12),"-")</f>
        <v>4</v>
      </c>
      <c r="CU12" s="51">
        <f>IFERROR(AVERAGEIFS('Orders - December 2020'!$I$2:$I$2047,'Orders - December 2020'!$H$2:$H$2047,Worksheet!CU$3,'Orders - December 2020'!$C$2:$C$2047,Worksheet!$F12),"-")</f>
        <v>10</v>
      </c>
      <c r="CV12" s="51" t="str">
        <f>IFERROR(AVERAGEIFS('Orders - December 2020'!$I$2:$I$2047,'Orders - December 2020'!$H$2:$H$2047,Worksheet!CV$3,'Orders - December 2020'!$C$2:$C$2047,Worksheet!$F12),"-")</f>
        <v>-</v>
      </c>
      <c r="CW12" s="51" t="str">
        <f>IFERROR(AVERAGEIFS('Orders - December 2020'!$I$2:$I$2047,'Orders - December 2020'!$H$2:$H$2047,Worksheet!CW$3,'Orders - December 2020'!$C$2:$C$2047,Worksheet!$F12),"-")</f>
        <v>-</v>
      </c>
      <c r="CX12" s="51" t="str">
        <f>IFERROR(AVERAGEIFS('Orders - December 2020'!$I$2:$I$2047,'Orders - December 2020'!$H$2:$H$2047,Worksheet!CX$3,'Orders - December 2020'!$C$2:$C$2047,Worksheet!$F12),"-")</f>
        <v>-</v>
      </c>
      <c r="CY12" s="51" t="str">
        <f>IFERROR(AVERAGEIFS('Orders - December 2020'!$I$2:$I$2047,'Orders - December 2020'!$H$2:$H$2047,Worksheet!CY$3,'Orders - December 2020'!$C$2:$C$2047,Worksheet!$F12),"-")</f>
        <v>-</v>
      </c>
      <c r="CZ12" s="51" t="str">
        <f>IFERROR(AVERAGEIFS('Orders - December 2020'!$I$2:$I$2047,'Orders - December 2020'!$H$2:$H$2047,Worksheet!CZ$3,'Orders - December 2020'!$C$2:$C$2047,Worksheet!$F12),"-")</f>
        <v>-</v>
      </c>
      <c r="DA12" s="51" t="str">
        <f>IFERROR(AVERAGEIFS('Orders - December 2020'!$I$2:$I$2047,'Orders - December 2020'!$H$2:$H$2047,Worksheet!DA$3,'Orders - December 2020'!$C$2:$C$2047,Worksheet!$F12),"-")</f>
        <v>-</v>
      </c>
      <c r="DB12" s="51" t="str">
        <f>IFERROR(AVERAGEIFS('Orders - December 2020'!$I$2:$I$2047,'Orders - December 2020'!$H$2:$H$2047,Worksheet!DB$3,'Orders - December 2020'!$C$2:$C$2047,Worksheet!$F12),"-")</f>
        <v>-</v>
      </c>
      <c r="DC12" s="51">
        <f>IFERROR(AVERAGEIFS('Orders - December 2020'!$I$2:$I$2047,'Orders - December 2020'!$H$2:$H$2047,Worksheet!DC$3,'Orders - December 2020'!$C$2:$C$2047,Worksheet!$F12),"-")</f>
        <v>2</v>
      </c>
      <c r="DD12" s="51">
        <f>IFERROR(AVERAGEIFS('Orders - December 2020'!$I$2:$I$2047,'Orders - December 2020'!$H$2:$H$2047,Worksheet!DD$3,'Orders - December 2020'!$C$2:$C$2047,Worksheet!$F12),"-")</f>
        <v>1</v>
      </c>
      <c r="DE12" s="51">
        <f>IFERROR(AVERAGEIFS('Orders - December 2020'!$I$2:$I$2047,'Orders - December 2020'!$H$2:$H$2047,Worksheet!DE$3,'Orders - December 2020'!$C$2:$C$2047,Worksheet!$F12),"-")</f>
        <v>2</v>
      </c>
      <c r="DF12" s="51">
        <f>IFERROR(AVERAGEIFS('Orders - December 2020'!$I$2:$I$2047,'Orders - December 2020'!$H$2:$H$2047,Worksheet!DF$3,'Orders - December 2020'!$C$2:$C$2047,Worksheet!$F12),"-")</f>
        <v>3</v>
      </c>
      <c r="DG12" s="51">
        <f>IFERROR(AVERAGEIFS('Orders - December 2020'!$I$2:$I$2047,'Orders - December 2020'!$H$2:$H$2047,Worksheet!DG$3,'Orders - December 2020'!$C$2:$C$2047,Worksheet!$F12),"-")</f>
        <v>5</v>
      </c>
      <c r="DH12" s="51" t="str">
        <f>IFERROR(AVERAGEIFS('Orders - December 2020'!$I$2:$I$2047,'Orders - December 2020'!$H$2:$H$2047,Worksheet!DH$3,'Orders - December 2020'!$C$2:$C$2047,Worksheet!$F12),"-")</f>
        <v>-</v>
      </c>
      <c r="DI12" s="51" t="str">
        <f>IFERROR(AVERAGEIFS('Orders - December 2020'!$I$2:$I$2047,'Orders - December 2020'!$H$2:$H$2047,Worksheet!DI$3,'Orders - December 2020'!$C$2:$C$2047,Worksheet!$F12),"-")</f>
        <v>-</v>
      </c>
      <c r="DJ12" s="51" t="str">
        <f>IFERROR(AVERAGEIFS('Orders - December 2020'!$I$2:$I$2047,'Orders - December 2020'!$H$2:$H$2047,Worksheet!DJ$3,'Orders - December 2020'!$C$2:$C$2047,Worksheet!$F12),"-")</f>
        <v>-</v>
      </c>
      <c r="DK12" s="51" t="str">
        <f>IFERROR(AVERAGEIFS('Orders - December 2020'!$I$2:$I$2047,'Orders - December 2020'!$H$2:$H$2047,Worksheet!DK$3,'Orders - December 2020'!$C$2:$C$2047,Worksheet!$F12),"-")</f>
        <v>-</v>
      </c>
      <c r="DL12" s="51" t="str">
        <f>IFERROR(AVERAGEIFS('Orders - December 2020'!$I$2:$I$2047,'Orders - December 2020'!$H$2:$H$2047,Worksheet!DL$3,'Orders - December 2020'!$C$2:$C$2047,Worksheet!$F12),"-")</f>
        <v>-</v>
      </c>
      <c r="DM12" s="51" t="str">
        <f>IFERROR(AVERAGEIFS('Orders - December 2020'!$I$2:$I$2047,'Orders - December 2020'!$H$2:$H$2047,Worksheet!DM$3,'Orders - December 2020'!$C$2:$C$2047,Worksheet!$F12),"-")</f>
        <v>-</v>
      </c>
      <c r="DN12" s="51" t="str">
        <f>IFERROR(AVERAGEIFS('Orders - December 2020'!$I$2:$I$2047,'Orders - December 2020'!$H$2:$H$2047,Worksheet!DN$3,'Orders - December 2020'!$C$2:$C$2047,Worksheet!$F12),"-")</f>
        <v>-</v>
      </c>
      <c r="DO12" s="51" t="str">
        <f>IFERROR(AVERAGEIFS('Orders - December 2020'!$I$2:$I$2047,'Orders - December 2020'!$H$2:$H$2047,Worksheet!DO$3,'Orders - December 2020'!$C$2:$C$2047,Worksheet!$F12),"-")</f>
        <v>-</v>
      </c>
      <c r="DP12" s="51" t="str">
        <f>IFERROR(AVERAGEIFS('Orders - December 2020'!$I$2:$I$2047,'Orders - December 2020'!$H$2:$H$2047,Worksheet!DP$3,'Orders - December 2020'!$C$2:$C$2047,Worksheet!$F12),"-")</f>
        <v>-</v>
      </c>
      <c r="DQ12" s="51" t="str">
        <f>IFERROR(AVERAGEIFS('Orders - December 2020'!$I$2:$I$2047,'Orders - December 2020'!$H$2:$H$2047,Worksheet!DQ$3,'Orders - December 2020'!$C$2:$C$2047,Worksheet!$F12),"-")</f>
        <v>-</v>
      </c>
      <c r="DR12" s="51" t="str">
        <f>IFERROR(AVERAGEIFS('Orders - December 2020'!$I$2:$I$2047,'Orders - December 2020'!$H$2:$H$2047,Worksheet!DR$3,'Orders - December 2020'!$C$2:$C$2047,Worksheet!$F12),"-")</f>
        <v>-</v>
      </c>
      <c r="DS12" s="51" t="str">
        <f>IFERROR(AVERAGEIFS('Orders - December 2020'!$I$2:$I$2047,'Orders - December 2020'!$H$2:$H$2047,Worksheet!DS$3,'Orders - December 2020'!$C$2:$C$2047,Worksheet!$F12),"-")</f>
        <v>-</v>
      </c>
      <c r="DT12" s="51">
        <f>IFERROR(AVERAGEIFS('Orders - December 2020'!$I$2:$I$2047,'Orders - December 2020'!$H$2:$H$2047,Worksheet!DT$3,'Orders - December 2020'!$C$2:$C$2047,Worksheet!$F12),"-")</f>
        <v>2</v>
      </c>
      <c r="DU12" s="51" t="str">
        <f>IFERROR(AVERAGEIFS('Orders - December 2020'!$I$2:$I$2047,'Orders - December 2020'!$H$2:$H$2047,Worksheet!DU$3,'Orders - December 2020'!$C$2:$C$2047,Worksheet!$F12),"-")</f>
        <v>-</v>
      </c>
      <c r="DV12" s="51">
        <f>IFERROR(AVERAGEIFS('Orders - December 2020'!$I$2:$I$2047,'Orders - December 2020'!$H$2:$H$2047,Worksheet!DV$3,'Orders - December 2020'!$C$2:$C$2047,Worksheet!$F12),"-")</f>
        <v>5</v>
      </c>
      <c r="DW12" s="51" t="str">
        <f>IFERROR(AVERAGEIFS('Orders - December 2020'!$I$2:$I$2047,'Orders - December 2020'!$H$2:$H$2047,Worksheet!DW$3,'Orders - December 2020'!$C$2:$C$2047,Worksheet!$F12),"-")</f>
        <v>-</v>
      </c>
      <c r="DX12" s="51">
        <f>IFERROR(AVERAGEIFS('Orders - December 2020'!$I$2:$I$2047,'Orders - December 2020'!$H$2:$H$2047,Worksheet!DX$3,'Orders - December 2020'!$C$2:$C$2047,Worksheet!$F12),"-")</f>
        <v>10</v>
      </c>
      <c r="DY12" s="51">
        <f>IFERROR(AVERAGEIFS('Orders - December 2020'!$I$2:$I$2047,'Orders - December 2020'!$H$2:$H$2047,Worksheet!DY$3,'Orders - December 2020'!$C$2:$C$2047,Worksheet!$F12),"-")</f>
        <v>1</v>
      </c>
      <c r="DZ12" s="51">
        <f>IFERROR(AVERAGEIFS('Orders - December 2020'!$I$2:$I$2047,'Orders - December 2020'!$H$2:$H$2047,Worksheet!DZ$3,'Orders - December 2020'!$C$2:$C$2047,Worksheet!$F12),"-")</f>
        <v>1</v>
      </c>
      <c r="EA12" s="51" t="str">
        <f>IFERROR(AVERAGEIFS('Orders - December 2020'!$I$2:$I$2047,'Orders - December 2020'!$H$2:$H$2047,Worksheet!EA$3,'Orders - December 2020'!$C$2:$C$2047,Worksheet!$F12),"-")</f>
        <v>-</v>
      </c>
      <c r="EB12" s="51" t="str">
        <f>IFERROR(AVERAGEIFS('Orders - December 2020'!$I$2:$I$2047,'Orders - December 2020'!$H$2:$H$2047,Worksheet!EB$3,'Orders - December 2020'!$C$2:$C$2047,Worksheet!$F12),"-")</f>
        <v>-</v>
      </c>
      <c r="EC12" s="51">
        <f>IFERROR(AVERAGEIFS('Orders - December 2020'!$I$2:$I$2047,'Orders - December 2020'!$H$2:$H$2047,Worksheet!EC$3,'Orders - December 2020'!$C$2:$C$2047,Worksheet!$F12),"-")</f>
        <v>2</v>
      </c>
      <c r="ED12" s="51">
        <f>IFERROR(AVERAGEIFS('Orders - December 2020'!$I$2:$I$2047,'Orders - December 2020'!$H$2:$H$2047,Worksheet!ED$3,'Orders - December 2020'!$C$2:$C$2047,Worksheet!$F12),"-")</f>
        <v>2</v>
      </c>
      <c r="EE12" s="51" t="str">
        <f>IFERROR(AVERAGEIFS('Orders - December 2020'!$I$2:$I$2047,'Orders - December 2020'!$H$2:$H$2047,Worksheet!EE$3,'Orders - December 2020'!$C$2:$C$2047,Worksheet!$F12),"-")</f>
        <v>-</v>
      </c>
      <c r="EF12" s="51">
        <f>IFERROR(AVERAGEIFS('Orders - December 2020'!$I$2:$I$2047,'Orders - December 2020'!$H$2:$H$2047,Worksheet!EF$3,'Orders - December 2020'!$C$2:$C$2047,Worksheet!$F12),"-")</f>
        <v>5</v>
      </c>
      <c r="EG12" s="51">
        <f>IFERROR(AVERAGEIFS('Orders - December 2020'!$I$2:$I$2047,'Orders - December 2020'!$H$2:$H$2047,Worksheet!EG$3,'Orders - December 2020'!$C$2:$C$2047,Worksheet!$F12),"-")</f>
        <v>1</v>
      </c>
      <c r="EH12" s="51">
        <f>IFERROR(AVERAGEIFS('Orders - December 2020'!$I$2:$I$2047,'Orders - December 2020'!$H$2:$H$2047,Worksheet!EH$3,'Orders - December 2020'!$C$2:$C$2047,Worksheet!$F12),"-")</f>
        <v>5</v>
      </c>
      <c r="EI12" s="51">
        <f>IFERROR(AVERAGEIFS('Orders - December 2020'!$I$2:$I$2047,'Orders - December 2020'!$H$2:$H$2047,Worksheet!EI$3,'Orders - December 2020'!$C$2:$C$2047,Worksheet!$F12),"-")</f>
        <v>5</v>
      </c>
      <c r="EJ12" s="51">
        <f>IFERROR(AVERAGEIFS('Orders - December 2020'!$I$2:$I$2047,'Orders - December 2020'!$H$2:$H$2047,Worksheet!EJ$3,'Orders - December 2020'!$C$2:$C$2047,Worksheet!$F12),"-")</f>
        <v>3</v>
      </c>
      <c r="EK12" s="51">
        <f>IFERROR(AVERAGEIFS('Orders - December 2020'!$I$2:$I$2047,'Orders - December 2020'!$H$2:$H$2047,Worksheet!EK$3,'Orders - December 2020'!$C$2:$C$2047,Worksheet!$F12),"-")</f>
        <v>3</v>
      </c>
      <c r="EL12" s="51">
        <f>IFERROR(AVERAGEIFS('Orders - December 2020'!$I$2:$I$2047,'Orders - December 2020'!$H$2:$H$2047,Worksheet!EL$3,'Orders - December 2020'!$C$2:$C$2047,Worksheet!$F12),"-")</f>
        <v>1</v>
      </c>
      <c r="EM12" s="51">
        <f>IFERROR(AVERAGEIFS('Orders - December 2020'!$I$2:$I$2047,'Orders - December 2020'!$H$2:$H$2047,Worksheet!EM$3,'Orders - December 2020'!$C$2:$C$2047,Worksheet!$F12),"-")</f>
        <v>1</v>
      </c>
      <c r="EN12" s="51">
        <f>IFERROR(AVERAGEIFS('Orders - December 2020'!$I$2:$I$2047,'Orders - December 2020'!$H$2:$H$2047,Worksheet!EN$3,'Orders - December 2020'!$C$2:$C$2047,Worksheet!$F12),"-")</f>
        <v>5</v>
      </c>
      <c r="EO12" s="51" t="str">
        <f>IFERROR(AVERAGEIFS('Orders - December 2020'!$I$2:$I$2047,'Orders - December 2020'!$H$2:$H$2047,Worksheet!EO$3,'Orders - December 2020'!$C$2:$C$2047,Worksheet!$F12),"-")</f>
        <v>-</v>
      </c>
      <c r="EP12" s="51" t="str">
        <f>IFERROR(AVERAGEIFS('Orders - December 2020'!$I$2:$I$2047,'Orders - December 2020'!$H$2:$H$2047,Worksheet!EP$3,'Orders - December 2020'!$C$2:$C$2047,Worksheet!$F12),"-")</f>
        <v>-</v>
      </c>
      <c r="EQ12" s="51" t="str">
        <f>IFERROR(AVERAGEIFS('Orders - December 2020'!$I$2:$I$2047,'Orders - December 2020'!$H$2:$H$2047,Worksheet!EQ$3,'Orders - December 2020'!$C$2:$C$2047,Worksheet!$F12),"-")</f>
        <v>-</v>
      </c>
      <c r="ER12" s="51" t="str">
        <f>IFERROR(AVERAGEIFS('Orders - December 2020'!$I$2:$I$2047,'Orders - December 2020'!$H$2:$H$2047,Worksheet!ER$3,'Orders - December 2020'!$C$2:$C$2047,Worksheet!$F12),"-")</f>
        <v>-</v>
      </c>
      <c r="ES12" s="51">
        <f>IFERROR(AVERAGEIFS('Orders - December 2020'!$I$2:$I$2047,'Orders - December 2020'!$H$2:$H$2047,Worksheet!ES$3,'Orders - December 2020'!$C$2:$C$2047,Worksheet!$F12),"-")</f>
        <v>2</v>
      </c>
      <c r="ET12" s="51">
        <f>IFERROR(AVERAGEIFS('Orders - December 2020'!$I$2:$I$2047,'Orders - December 2020'!$H$2:$H$2047,Worksheet!ET$3,'Orders - December 2020'!$C$2:$C$2047,Worksheet!$F12),"-")</f>
        <v>2</v>
      </c>
      <c r="EU12" s="51">
        <f>IFERROR(AVERAGEIFS('Orders - December 2020'!$I$2:$I$2047,'Orders - December 2020'!$H$2:$H$2047,Worksheet!EU$3,'Orders - December 2020'!$C$2:$C$2047,Worksheet!$F12),"-")</f>
        <v>1</v>
      </c>
      <c r="EV12" s="51">
        <f>IFERROR(AVERAGEIFS('Orders - December 2020'!$I$2:$I$2047,'Orders - December 2020'!$H$2:$H$2047,Worksheet!EV$3,'Orders - December 2020'!$C$2:$C$2047,Worksheet!$F12),"-")</f>
        <v>5</v>
      </c>
      <c r="EW12" s="51">
        <f>IFERROR(AVERAGEIFS('Orders - December 2020'!$I$2:$I$2047,'Orders - December 2020'!$H$2:$H$2047,Worksheet!EW$3,'Orders - December 2020'!$C$2:$C$2047,Worksheet!$F12),"-")</f>
        <v>5</v>
      </c>
      <c r="EX12" s="51">
        <f>IFERROR(AVERAGEIFS('Orders - December 2020'!$I$2:$I$2047,'Orders - December 2020'!$H$2:$H$2047,Worksheet!EX$3,'Orders - December 2020'!$C$2:$C$2047,Worksheet!$F12),"-")</f>
        <v>2</v>
      </c>
      <c r="EY12" s="51" t="str">
        <f>IFERROR(AVERAGEIFS('Orders - December 2020'!$I$2:$I$2047,'Orders - December 2020'!$H$2:$H$2047,Worksheet!EY$3,'Orders - December 2020'!$C$2:$C$2047,Worksheet!$F12),"-")</f>
        <v>-</v>
      </c>
      <c r="EZ12" s="51" t="str">
        <f>IFERROR(AVERAGEIFS('Orders - December 2020'!$I$2:$I$2047,'Orders - December 2020'!$H$2:$H$2047,Worksheet!EZ$3,'Orders - December 2020'!$C$2:$C$2047,Worksheet!$F12),"-")</f>
        <v>-</v>
      </c>
      <c r="FA12" s="51" t="str">
        <f>IFERROR(AVERAGEIFS('Orders - December 2020'!$I$2:$I$2047,'Orders - December 2020'!$H$2:$H$2047,Worksheet!FA$3,'Orders - December 2020'!$C$2:$C$2047,Worksheet!$F12),"-")</f>
        <v>-</v>
      </c>
      <c r="FB12" s="51" t="str">
        <f>IFERROR(AVERAGEIFS('Orders - December 2020'!$I$2:$I$2047,'Orders - December 2020'!$H$2:$H$2047,Worksheet!FB$3,'Orders - December 2020'!$C$2:$C$2047,Worksheet!$F12),"-")</f>
        <v>-</v>
      </c>
      <c r="FC12" s="51" t="str">
        <f>IFERROR(AVERAGEIFS('Orders - December 2020'!$I$2:$I$2047,'Orders - December 2020'!$H$2:$H$2047,Worksheet!FC$3,'Orders - December 2020'!$C$2:$C$2047,Worksheet!$F12),"-")</f>
        <v>-</v>
      </c>
      <c r="FD12" s="51" t="str">
        <f>IFERROR(AVERAGEIFS('Orders - December 2020'!$I$2:$I$2047,'Orders - December 2020'!$H$2:$H$2047,Worksheet!FD$3,'Orders - December 2020'!$C$2:$C$2047,Worksheet!$F12),"-")</f>
        <v>-</v>
      </c>
      <c r="FE12" s="51" t="str">
        <f>IFERROR(AVERAGEIFS('Orders - December 2020'!$I$2:$I$2047,'Orders - December 2020'!$H$2:$H$2047,Worksheet!FE$3,'Orders - December 2020'!$C$2:$C$2047,Worksheet!$F12),"-")</f>
        <v>-</v>
      </c>
      <c r="FF12" s="51" t="str">
        <f>IFERROR(AVERAGEIFS('Orders - December 2020'!$I$2:$I$2047,'Orders - December 2020'!$H$2:$H$2047,Worksheet!FF$3,'Orders - December 2020'!$C$2:$C$2047,Worksheet!$F12),"-")</f>
        <v>-</v>
      </c>
      <c r="FG12" s="52" t="str">
        <f>IFERROR(AVERAGEIFS('Orders - December 2020'!$I$2:$I$2047,'Orders - December 2020'!$H$2:$H$2047,Worksheet!FG$3,'Orders - December 2020'!$C$2:$C$2047,Worksheet!$F12),"-")</f>
        <v>-</v>
      </c>
    </row>
    <row r="13" spans="2:163">
      <c r="F13" s="45" t="str">
        <v>Isaac Minimarts</v>
      </c>
      <c r="G13" s="50" t="str">
        <f>IFERROR(AVERAGEIFS('Orders - December 2020'!$I$2:$I$2047,'Orders - December 2020'!$H$2:$H$2047,Worksheet!G$3,'Orders - December 2020'!$C$2:$C$2047,Worksheet!$F13),"-")</f>
        <v>-</v>
      </c>
      <c r="H13" s="51" t="str">
        <f>IFERROR(AVERAGEIFS('Orders - December 2020'!$I$2:$I$2047,'Orders - December 2020'!$H$2:$H$2047,Worksheet!H$3,'Orders - December 2020'!$C$2:$C$2047,Worksheet!$F13),"-")</f>
        <v>-</v>
      </c>
      <c r="I13" s="51" t="str">
        <f>IFERROR(AVERAGEIFS('Orders - December 2020'!$I$2:$I$2047,'Orders - December 2020'!$H$2:$H$2047,Worksheet!I$3,'Orders - December 2020'!$C$2:$C$2047,Worksheet!$F13),"-")</f>
        <v>-</v>
      </c>
      <c r="J13" s="51">
        <f>IFERROR(AVERAGEIFS('Orders - December 2020'!$I$2:$I$2047,'Orders - December 2020'!$H$2:$H$2047,Worksheet!J$3,'Orders - December 2020'!$C$2:$C$2047,Worksheet!$F13),"-")</f>
        <v>1</v>
      </c>
      <c r="K13" s="51" t="str">
        <f>IFERROR(AVERAGEIFS('Orders - December 2020'!$I$2:$I$2047,'Orders - December 2020'!$H$2:$H$2047,Worksheet!K$3,'Orders - December 2020'!$C$2:$C$2047,Worksheet!$F13),"-")</f>
        <v>-</v>
      </c>
      <c r="L13" s="51" t="str">
        <f>IFERROR(AVERAGEIFS('Orders - December 2020'!$I$2:$I$2047,'Orders - December 2020'!$H$2:$H$2047,Worksheet!L$3,'Orders - December 2020'!$C$2:$C$2047,Worksheet!$F13),"-")</f>
        <v>-</v>
      </c>
      <c r="M13" s="51" t="str">
        <f>IFERROR(AVERAGEIFS('Orders - December 2020'!$I$2:$I$2047,'Orders - December 2020'!$H$2:$H$2047,Worksheet!M$3,'Orders - December 2020'!$C$2:$C$2047,Worksheet!$F13),"-")</f>
        <v>-</v>
      </c>
      <c r="N13" s="51" t="str">
        <f>IFERROR(AVERAGEIFS('Orders - December 2020'!$I$2:$I$2047,'Orders - December 2020'!$H$2:$H$2047,Worksheet!N$3,'Orders - December 2020'!$C$2:$C$2047,Worksheet!$F13),"-")</f>
        <v>-</v>
      </c>
      <c r="O13" s="51" t="str">
        <f>IFERROR(AVERAGEIFS('Orders - December 2020'!$I$2:$I$2047,'Orders - December 2020'!$H$2:$H$2047,Worksheet!O$3,'Orders - December 2020'!$C$2:$C$2047,Worksheet!$F13),"-")</f>
        <v>-</v>
      </c>
      <c r="P13" s="51" t="str">
        <f>IFERROR(AVERAGEIFS('Orders - December 2020'!$I$2:$I$2047,'Orders - December 2020'!$H$2:$H$2047,Worksheet!P$3,'Orders - December 2020'!$C$2:$C$2047,Worksheet!$F13),"-")</f>
        <v>-</v>
      </c>
      <c r="Q13" s="51" t="str">
        <f>IFERROR(AVERAGEIFS('Orders - December 2020'!$I$2:$I$2047,'Orders - December 2020'!$H$2:$H$2047,Worksheet!Q$3,'Orders - December 2020'!$C$2:$C$2047,Worksheet!$F13),"-")</f>
        <v>-</v>
      </c>
      <c r="R13" s="51" t="str">
        <f>IFERROR(AVERAGEIFS('Orders - December 2020'!$I$2:$I$2047,'Orders - December 2020'!$H$2:$H$2047,Worksheet!R$3,'Orders - December 2020'!$C$2:$C$2047,Worksheet!$F13),"-")</f>
        <v>-</v>
      </c>
      <c r="S13" s="51" t="str">
        <f>IFERROR(AVERAGEIFS('Orders - December 2020'!$I$2:$I$2047,'Orders - December 2020'!$H$2:$H$2047,Worksheet!S$3,'Orders - December 2020'!$C$2:$C$2047,Worksheet!$F13),"-")</f>
        <v>-</v>
      </c>
      <c r="T13" s="51" t="str">
        <f>IFERROR(AVERAGEIFS('Orders - December 2020'!$I$2:$I$2047,'Orders - December 2020'!$H$2:$H$2047,Worksheet!T$3,'Orders - December 2020'!$C$2:$C$2047,Worksheet!$F13),"-")</f>
        <v>-</v>
      </c>
      <c r="U13" s="51" t="str">
        <f>IFERROR(AVERAGEIFS('Orders - December 2020'!$I$2:$I$2047,'Orders - December 2020'!$H$2:$H$2047,Worksheet!U$3,'Orders - December 2020'!$C$2:$C$2047,Worksheet!$F13),"-")</f>
        <v>-</v>
      </c>
      <c r="V13" s="51" t="str">
        <f>IFERROR(AVERAGEIFS('Orders - December 2020'!$I$2:$I$2047,'Orders - December 2020'!$H$2:$H$2047,Worksheet!V$3,'Orders - December 2020'!$C$2:$C$2047,Worksheet!$F13),"-")</f>
        <v>-</v>
      </c>
      <c r="W13" s="51" t="str">
        <f>IFERROR(AVERAGEIFS('Orders - December 2020'!$I$2:$I$2047,'Orders - December 2020'!$H$2:$H$2047,Worksheet!W$3,'Orders - December 2020'!$C$2:$C$2047,Worksheet!$F13),"-")</f>
        <v>-</v>
      </c>
      <c r="X13" s="51" t="str">
        <f>IFERROR(AVERAGEIFS('Orders - December 2020'!$I$2:$I$2047,'Orders - December 2020'!$H$2:$H$2047,Worksheet!X$3,'Orders - December 2020'!$C$2:$C$2047,Worksheet!$F13),"-")</f>
        <v>-</v>
      </c>
      <c r="Y13" s="51" t="str">
        <f>IFERROR(AVERAGEIFS('Orders - December 2020'!$I$2:$I$2047,'Orders - December 2020'!$H$2:$H$2047,Worksheet!Y$3,'Orders - December 2020'!$C$2:$C$2047,Worksheet!$F13),"-")</f>
        <v>-</v>
      </c>
      <c r="Z13" s="51" t="str">
        <f>IFERROR(AVERAGEIFS('Orders - December 2020'!$I$2:$I$2047,'Orders - December 2020'!$H$2:$H$2047,Worksheet!Z$3,'Orders - December 2020'!$C$2:$C$2047,Worksheet!$F13),"-")</f>
        <v>-</v>
      </c>
      <c r="AA13" s="51" t="str">
        <f>IFERROR(AVERAGEIFS('Orders - December 2020'!$I$2:$I$2047,'Orders - December 2020'!$H$2:$H$2047,Worksheet!AA$3,'Orders - December 2020'!$C$2:$C$2047,Worksheet!$F13),"-")</f>
        <v>-</v>
      </c>
      <c r="AB13" s="51" t="str">
        <f>IFERROR(AVERAGEIFS('Orders - December 2020'!$I$2:$I$2047,'Orders - December 2020'!$H$2:$H$2047,Worksheet!AB$3,'Orders - December 2020'!$C$2:$C$2047,Worksheet!$F13),"-")</f>
        <v>-</v>
      </c>
      <c r="AC13" s="51" t="str">
        <f>IFERROR(AVERAGEIFS('Orders - December 2020'!$I$2:$I$2047,'Orders - December 2020'!$H$2:$H$2047,Worksheet!AC$3,'Orders - December 2020'!$C$2:$C$2047,Worksheet!$F13),"-")</f>
        <v>-</v>
      </c>
      <c r="AD13" s="51" t="str">
        <f>IFERROR(AVERAGEIFS('Orders - December 2020'!$I$2:$I$2047,'Orders - December 2020'!$H$2:$H$2047,Worksheet!AD$3,'Orders - December 2020'!$C$2:$C$2047,Worksheet!$F13),"-")</f>
        <v>-</v>
      </c>
      <c r="AE13" s="51" t="str">
        <f>IFERROR(AVERAGEIFS('Orders - December 2020'!$I$2:$I$2047,'Orders - December 2020'!$H$2:$H$2047,Worksheet!AE$3,'Orders - December 2020'!$C$2:$C$2047,Worksheet!$F13),"-")</f>
        <v>-</v>
      </c>
      <c r="AF13" s="51" t="str">
        <f>IFERROR(AVERAGEIFS('Orders - December 2020'!$I$2:$I$2047,'Orders - December 2020'!$H$2:$H$2047,Worksheet!AF$3,'Orders - December 2020'!$C$2:$C$2047,Worksheet!$F13),"-")</f>
        <v>-</v>
      </c>
      <c r="AG13" s="51" t="str">
        <f>IFERROR(AVERAGEIFS('Orders - December 2020'!$I$2:$I$2047,'Orders - December 2020'!$H$2:$H$2047,Worksheet!AG$3,'Orders - December 2020'!$C$2:$C$2047,Worksheet!$F13),"-")</f>
        <v>-</v>
      </c>
      <c r="AH13" s="51" t="str">
        <f>IFERROR(AVERAGEIFS('Orders - December 2020'!$I$2:$I$2047,'Orders - December 2020'!$H$2:$H$2047,Worksheet!AH$3,'Orders - December 2020'!$C$2:$C$2047,Worksheet!$F13),"-")</f>
        <v>-</v>
      </c>
      <c r="AI13" s="51" t="str">
        <f>IFERROR(AVERAGEIFS('Orders - December 2020'!$I$2:$I$2047,'Orders - December 2020'!$H$2:$H$2047,Worksheet!AI$3,'Orders - December 2020'!$C$2:$C$2047,Worksheet!$F13),"-")</f>
        <v>-</v>
      </c>
      <c r="AJ13" s="51" t="str">
        <f>IFERROR(AVERAGEIFS('Orders - December 2020'!$I$2:$I$2047,'Orders - December 2020'!$H$2:$H$2047,Worksheet!AJ$3,'Orders - December 2020'!$C$2:$C$2047,Worksheet!$F13),"-")</f>
        <v>-</v>
      </c>
      <c r="AK13" s="51" t="str">
        <f>IFERROR(AVERAGEIFS('Orders - December 2020'!$I$2:$I$2047,'Orders - December 2020'!$H$2:$H$2047,Worksheet!AK$3,'Orders - December 2020'!$C$2:$C$2047,Worksheet!$F13),"-")</f>
        <v>-</v>
      </c>
      <c r="AL13" s="51" t="str">
        <f>IFERROR(AVERAGEIFS('Orders - December 2020'!$I$2:$I$2047,'Orders - December 2020'!$H$2:$H$2047,Worksheet!AL$3,'Orders - December 2020'!$C$2:$C$2047,Worksheet!$F13),"-")</f>
        <v>-</v>
      </c>
      <c r="AM13" s="51" t="str">
        <f>IFERROR(AVERAGEIFS('Orders - December 2020'!$I$2:$I$2047,'Orders - December 2020'!$H$2:$H$2047,Worksheet!AM$3,'Orders - December 2020'!$C$2:$C$2047,Worksheet!$F13),"-")</f>
        <v>-</v>
      </c>
      <c r="AN13" s="51" t="str">
        <f>IFERROR(AVERAGEIFS('Orders - December 2020'!$I$2:$I$2047,'Orders - December 2020'!$H$2:$H$2047,Worksheet!AN$3,'Orders - December 2020'!$C$2:$C$2047,Worksheet!$F13),"-")</f>
        <v>-</v>
      </c>
      <c r="AO13" s="51" t="str">
        <f>IFERROR(AVERAGEIFS('Orders - December 2020'!$I$2:$I$2047,'Orders - December 2020'!$H$2:$H$2047,Worksheet!AO$3,'Orders - December 2020'!$C$2:$C$2047,Worksheet!$F13),"-")</f>
        <v>-</v>
      </c>
      <c r="AP13" s="51" t="str">
        <f>IFERROR(AVERAGEIFS('Orders - December 2020'!$I$2:$I$2047,'Orders - December 2020'!$H$2:$H$2047,Worksheet!AP$3,'Orders - December 2020'!$C$2:$C$2047,Worksheet!$F13),"-")</f>
        <v>-</v>
      </c>
      <c r="AQ13" s="51" t="str">
        <f>IFERROR(AVERAGEIFS('Orders - December 2020'!$I$2:$I$2047,'Orders - December 2020'!$H$2:$H$2047,Worksheet!AQ$3,'Orders - December 2020'!$C$2:$C$2047,Worksheet!$F13),"-")</f>
        <v>-</v>
      </c>
      <c r="AR13" s="51" t="str">
        <f>IFERROR(AVERAGEIFS('Orders - December 2020'!$I$2:$I$2047,'Orders - December 2020'!$H$2:$H$2047,Worksheet!AR$3,'Orders - December 2020'!$C$2:$C$2047,Worksheet!$F13),"-")</f>
        <v>-</v>
      </c>
      <c r="AS13" s="51" t="str">
        <f>IFERROR(AVERAGEIFS('Orders - December 2020'!$I$2:$I$2047,'Orders - December 2020'!$H$2:$H$2047,Worksheet!AS$3,'Orders - December 2020'!$C$2:$C$2047,Worksheet!$F13),"-")</f>
        <v>-</v>
      </c>
      <c r="AT13" s="51">
        <f>IFERROR(AVERAGEIFS('Orders - December 2020'!$I$2:$I$2047,'Orders - December 2020'!$H$2:$H$2047,Worksheet!AT$3,'Orders - December 2020'!$C$2:$C$2047,Worksheet!$F13),"-")</f>
        <v>2</v>
      </c>
      <c r="AU13" s="51">
        <f>IFERROR(AVERAGEIFS('Orders - December 2020'!$I$2:$I$2047,'Orders - December 2020'!$H$2:$H$2047,Worksheet!AU$3,'Orders - December 2020'!$C$2:$C$2047,Worksheet!$F13),"-")</f>
        <v>5</v>
      </c>
      <c r="AV13" s="51" t="str">
        <f>IFERROR(AVERAGEIFS('Orders - December 2020'!$I$2:$I$2047,'Orders - December 2020'!$H$2:$H$2047,Worksheet!AV$3,'Orders - December 2020'!$C$2:$C$2047,Worksheet!$F13),"-")</f>
        <v>-</v>
      </c>
      <c r="AW13" s="51">
        <f>IFERROR(AVERAGEIFS('Orders - December 2020'!$I$2:$I$2047,'Orders - December 2020'!$H$2:$H$2047,Worksheet!AW$3,'Orders - December 2020'!$C$2:$C$2047,Worksheet!$F13),"-")</f>
        <v>1</v>
      </c>
      <c r="AX13" s="51" t="str">
        <f>IFERROR(AVERAGEIFS('Orders - December 2020'!$I$2:$I$2047,'Orders - December 2020'!$H$2:$H$2047,Worksheet!AX$3,'Orders - December 2020'!$C$2:$C$2047,Worksheet!$F13),"-")</f>
        <v>-</v>
      </c>
      <c r="AY13" s="51" t="str">
        <f>IFERROR(AVERAGEIFS('Orders - December 2020'!$I$2:$I$2047,'Orders - December 2020'!$H$2:$H$2047,Worksheet!AY$3,'Orders - December 2020'!$C$2:$C$2047,Worksheet!$F13),"-")</f>
        <v>-</v>
      </c>
      <c r="AZ13" s="51" t="str">
        <f>IFERROR(AVERAGEIFS('Orders - December 2020'!$I$2:$I$2047,'Orders - December 2020'!$H$2:$H$2047,Worksheet!AZ$3,'Orders - December 2020'!$C$2:$C$2047,Worksheet!$F13),"-")</f>
        <v>-</v>
      </c>
      <c r="BA13" s="51" t="str">
        <f>IFERROR(AVERAGEIFS('Orders - December 2020'!$I$2:$I$2047,'Orders - December 2020'!$H$2:$H$2047,Worksheet!BA$3,'Orders - December 2020'!$C$2:$C$2047,Worksheet!$F13),"-")</f>
        <v>-</v>
      </c>
      <c r="BB13" s="51" t="str">
        <f>IFERROR(AVERAGEIFS('Orders - December 2020'!$I$2:$I$2047,'Orders - December 2020'!$H$2:$H$2047,Worksheet!BB$3,'Orders - December 2020'!$C$2:$C$2047,Worksheet!$F13),"-")</f>
        <v>-</v>
      </c>
      <c r="BC13" s="51" t="str">
        <f>IFERROR(AVERAGEIFS('Orders - December 2020'!$I$2:$I$2047,'Orders - December 2020'!$H$2:$H$2047,Worksheet!BC$3,'Orders - December 2020'!$C$2:$C$2047,Worksheet!$F13),"-")</f>
        <v>-</v>
      </c>
      <c r="BD13" s="51" t="str">
        <f>IFERROR(AVERAGEIFS('Orders - December 2020'!$I$2:$I$2047,'Orders - December 2020'!$H$2:$H$2047,Worksheet!BD$3,'Orders - December 2020'!$C$2:$C$2047,Worksheet!$F13),"-")</f>
        <v>-</v>
      </c>
      <c r="BE13" s="51" t="str">
        <f>IFERROR(AVERAGEIFS('Orders - December 2020'!$I$2:$I$2047,'Orders - December 2020'!$H$2:$H$2047,Worksheet!BE$3,'Orders - December 2020'!$C$2:$C$2047,Worksheet!$F13),"-")</f>
        <v>-</v>
      </c>
      <c r="BF13" s="51">
        <f>IFERROR(AVERAGEIFS('Orders - December 2020'!$I$2:$I$2047,'Orders - December 2020'!$H$2:$H$2047,Worksheet!BF$3,'Orders - December 2020'!$C$2:$C$2047,Worksheet!$F13),"-")</f>
        <v>1</v>
      </c>
      <c r="BG13" s="51" t="str">
        <f>IFERROR(AVERAGEIFS('Orders - December 2020'!$I$2:$I$2047,'Orders - December 2020'!$H$2:$H$2047,Worksheet!BG$3,'Orders - December 2020'!$C$2:$C$2047,Worksheet!$F13),"-")</f>
        <v>-</v>
      </c>
      <c r="BH13" s="51" t="str">
        <f>IFERROR(AVERAGEIFS('Orders - December 2020'!$I$2:$I$2047,'Orders - December 2020'!$H$2:$H$2047,Worksheet!BH$3,'Orders - December 2020'!$C$2:$C$2047,Worksheet!$F13),"-")</f>
        <v>-</v>
      </c>
      <c r="BI13" s="51" t="str">
        <f>IFERROR(AVERAGEIFS('Orders - December 2020'!$I$2:$I$2047,'Orders - December 2020'!$H$2:$H$2047,Worksheet!BI$3,'Orders - December 2020'!$C$2:$C$2047,Worksheet!$F13),"-")</f>
        <v>-</v>
      </c>
      <c r="BJ13" s="51" t="str">
        <f>IFERROR(AVERAGEIFS('Orders - December 2020'!$I$2:$I$2047,'Orders - December 2020'!$H$2:$H$2047,Worksheet!BJ$3,'Orders - December 2020'!$C$2:$C$2047,Worksheet!$F13),"-")</f>
        <v>-</v>
      </c>
      <c r="BK13" s="51" t="str">
        <f>IFERROR(AVERAGEIFS('Orders - December 2020'!$I$2:$I$2047,'Orders - December 2020'!$H$2:$H$2047,Worksheet!BK$3,'Orders - December 2020'!$C$2:$C$2047,Worksheet!$F13),"-")</f>
        <v>-</v>
      </c>
      <c r="BL13" s="51" t="str">
        <f>IFERROR(AVERAGEIFS('Orders - December 2020'!$I$2:$I$2047,'Orders - December 2020'!$H$2:$H$2047,Worksheet!BL$3,'Orders - December 2020'!$C$2:$C$2047,Worksheet!$F13),"-")</f>
        <v>-</v>
      </c>
      <c r="BM13" s="51">
        <f>IFERROR(AVERAGEIFS('Orders - December 2020'!$I$2:$I$2047,'Orders - December 2020'!$H$2:$H$2047,Worksheet!BM$3,'Orders - December 2020'!$C$2:$C$2047,Worksheet!$F13),"-")</f>
        <v>1</v>
      </c>
      <c r="BN13" s="51" t="str">
        <f>IFERROR(AVERAGEIFS('Orders - December 2020'!$I$2:$I$2047,'Orders - December 2020'!$H$2:$H$2047,Worksheet!BN$3,'Orders - December 2020'!$C$2:$C$2047,Worksheet!$F13),"-")</f>
        <v>-</v>
      </c>
      <c r="BO13" s="51" t="str">
        <f>IFERROR(AVERAGEIFS('Orders - December 2020'!$I$2:$I$2047,'Orders - December 2020'!$H$2:$H$2047,Worksheet!BO$3,'Orders - December 2020'!$C$2:$C$2047,Worksheet!$F13),"-")</f>
        <v>-</v>
      </c>
      <c r="BP13" s="51" t="str">
        <f>IFERROR(AVERAGEIFS('Orders - December 2020'!$I$2:$I$2047,'Orders - December 2020'!$H$2:$H$2047,Worksheet!BP$3,'Orders - December 2020'!$C$2:$C$2047,Worksheet!$F13),"-")</f>
        <v>-</v>
      </c>
      <c r="BQ13" s="51" t="str">
        <f>IFERROR(AVERAGEIFS('Orders - December 2020'!$I$2:$I$2047,'Orders - December 2020'!$H$2:$H$2047,Worksheet!BQ$3,'Orders - December 2020'!$C$2:$C$2047,Worksheet!$F13),"-")</f>
        <v>-</v>
      </c>
      <c r="BR13" s="51" t="str">
        <f>IFERROR(AVERAGEIFS('Orders - December 2020'!$I$2:$I$2047,'Orders - December 2020'!$H$2:$H$2047,Worksheet!BR$3,'Orders - December 2020'!$C$2:$C$2047,Worksheet!$F13),"-")</f>
        <v>-</v>
      </c>
      <c r="BS13" s="51" t="str">
        <f>IFERROR(AVERAGEIFS('Orders - December 2020'!$I$2:$I$2047,'Orders - December 2020'!$H$2:$H$2047,Worksheet!BS$3,'Orders - December 2020'!$C$2:$C$2047,Worksheet!$F13),"-")</f>
        <v>-</v>
      </c>
      <c r="BT13" s="51" t="str">
        <f>IFERROR(AVERAGEIFS('Orders - December 2020'!$I$2:$I$2047,'Orders - December 2020'!$H$2:$H$2047,Worksheet!BT$3,'Orders - December 2020'!$C$2:$C$2047,Worksheet!$F13),"-")</f>
        <v>-</v>
      </c>
      <c r="BU13" s="51" t="str">
        <f>IFERROR(AVERAGEIFS('Orders - December 2020'!$I$2:$I$2047,'Orders - December 2020'!$H$2:$H$2047,Worksheet!BU$3,'Orders - December 2020'!$C$2:$C$2047,Worksheet!$F13),"-")</f>
        <v>-</v>
      </c>
      <c r="BV13" s="51" t="str">
        <f>IFERROR(AVERAGEIFS('Orders - December 2020'!$I$2:$I$2047,'Orders - December 2020'!$H$2:$H$2047,Worksheet!BV$3,'Orders - December 2020'!$C$2:$C$2047,Worksheet!$F13),"-")</f>
        <v>-</v>
      </c>
      <c r="BW13" s="51" t="str">
        <f>IFERROR(AVERAGEIFS('Orders - December 2020'!$I$2:$I$2047,'Orders - December 2020'!$H$2:$H$2047,Worksheet!BW$3,'Orders - December 2020'!$C$2:$C$2047,Worksheet!$F13),"-")</f>
        <v>-</v>
      </c>
      <c r="BX13" s="51" t="str">
        <f>IFERROR(AVERAGEIFS('Orders - December 2020'!$I$2:$I$2047,'Orders - December 2020'!$H$2:$H$2047,Worksheet!BX$3,'Orders - December 2020'!$C$2:$C$2047,Worksheet!$F13),"-")</f>
        <v>-</v>
      </c>
      <c r="BY13" s="51">
        <f>IFERROR(AVERAGEIFS('Orders - December 2020'!$I$2:$I$2047,'Orders - December 2020'!$H$2:$H$2047,Worksheet!BY$3,'Orders - December 2020'!$C$2:$C$2047,Worksheet!$F13),"-")</f>
        <v>3</v>
      </c>
      <c r="BZ13" s="51" t="str">
        <f>IFERROR(AVERAGEIFS('Orders - December 2020'!$I$2:$I$2047,'Orders - December 2020'!$H$2:$H$2047,Worksheet!BZ$3,'Orders - December 2020'!$C$2:$C$2047,Worksheet!$F13),"-")</f>
        <v>-</v>
      </c>
      <c r="CA13" s="51" t="str">
        <f>IFERROR(AVERAGEIFS('Orders - December 2020'!$I$2:$I$2047,'Orders - December 2020'!$H$2:$H$2047,Worksheet!CA$3,'Orders - December 2020'!$C$2:$C$2047,Worksheet!$F13),"-")</f>
        <v>-</v>
      </c>
      <c r="CB13" s="51" t="str">
        <f>IFERROR(AVERAGEIFS('Orders - December 2020'!$I$2:$I$2047,'Orders - December 2020'!$H$2:$H$2047,Worksheet!CB$3,'Orders - December 2020'!$C$2:$C$2047,Worksheet!$F13),"-")</f>
        <v>-</v>
      </c>
      <c r="CC13" s="51" t="str">
        <f>IFERROR(AVERAGEIFS('Orders - December 2020'!$I$2:$I$2047,'Orders - December 2020'!$H$2:$H$2047,Worksheet!CC$3,'Orders - December 2020'!$C$2:$C$2047,Worksheet!$F13),"-")</f>
        <v>-</v>
      </c>
      <c r="CD13" s="51">
        <f>IFERROR(AVERAGEIFS('Orders - December 2020'!$I$2:$I$2047,'Orders - December 2020'!$H$2:$H$2047,Worksheet!CD$3,'Orders - December 2020'!$C$2:$C$2047,Worksheet!$F13),"-")</f>
        <v>2</v>
      </c>
      <c r="CE13" s="51" t="str">
        <f>IFERROR(AVERAGEIFS('Orders - December 2020'!$I$2:$I$2047,'Orders - December 2020'!$H$2:$H$2047,Worksheet!CE$3,'Orders - December 2020'!$C$2:$C$2047,Worksheet!$F13),"-")</f>
        <v>-</v>
      </c>
      <c r="CF13" s="51" t="str">
        <f>IFERROR(AVERAGEIFS('Orders - December 2020'!$I$2:$I$2047,'Orders - December 2020'!$H$2:$H$2047,Worksheet!CF$3,'Orders - December 2020'!$C$2:$C$2047,Worksheet!$F13),"-")</f>
        <v>-</v>
      </c>
      <c r="CG13" s="51" t="str">
        <f>IFERROR(AVERAGEIFS('Orders - December 2020'!$I$2:$I$2047,'Orders - December 2020'!$H$2:$H$2047,Worksheet!CG$3,'Orders - December 2020'!$C$2:$C$2047,Worksheet!$F13),"-")</f>
        <v>-</v>
      </c>
      <c r="CH13" s="51" t="str">
        <f>IFERROR(AVERAGEIFS('Orders - December 2020'!$I$2:$I$2047,'Orders - December 2020'!$H$2:$H$2047,Worksheet!CH$3,'Orders - December 2020'!$C$2:$C$2047,Worksheet!$F13),"-")</f>
        <v>-</v>
      </c>
      <c r="CI13" s="51" t="str">
        <f>IFERROR(AVERAGEIFS('Orders - December 2020'!$I$2:$I$2047,'Orders - December 2020'!$H$2:$H$2047,Worksheet!CI$3,'Orders - December 2020'!$C$2:$C$2047,Worksheet!$F13),"-")</f>
        <v>-</v>
      </c>
      <c r="CJ13" s="51">
        <f>IFERROR(AVERAGEIFS('Orders - December 2020'!$I$2:$I$2047,'Orders - December 2020'!$H$2:$H$2047,Worksheet!CJ$3,'Orders - December 2020'!$C$2:$C$2047,Worksheet!$F13),"-")</f>
        <v>5</v>
      </c>
      <c r="CK13" s="51" t="str">
        <f>IFERROR(AVERAGEIFS('Orders - December 2020'!$I$2:$I$2047,'Orders - December 2020'!$H$2:$H$2047,Worksheet!CK$3,'Orders - December 2020'!$C$2:$C$2047,Worksheet!$F13),"-")</f>
        <v>-</v>
      </c>
      <c r="CL13" s="51" t="str">
        <f>IFERROR(AVERAGEIFS('Orders - December 2020'!$I$2:$I$2047,'Orders - December 2020'!$H$2:$H$2047,Worksheet!CL$3,'Orders - December 2020'!$C$2:$C$2047,Worksheet!$F13),"-")</f>
        <v>-</v>
      </c>
      <c r="CM13" s="51" t="str">
        <f>IFERROR(AVERAGEIFS('Orders - December 2020'!$I$2:$I$2047,'Orders - December 2020'!$H$2:$H$2047,Worksheet!CM$3,'Orders - December 2020'!$C$2:$C$2047,Worksheet!$F13),"-")</f>
        <v>-</v>
      </c>
      <c r="CN13" s="51" t="str">
        <f>IFERROR(AVERAGEIFS('Orders - December 2020'!$I$2:$I$2047,'Orders - December 2020'!$H$2:$H$2047,Worksheet!CN$3,'Orders - December 2020'!$C$2:$C$2047,Worksheet!$F13),"-")</f>
        <v>-</v>
      </c>
      <c r="CO13" s="51">
        <f>IFERROR(AVERAGEIFS('Orders - December 2020'!$I$2:$I$2047,'Orders - December 2020'!$H$2:$H$2047,Worksheet!CO$3,'Orders - December 2020'!$C$2:$C$2047,Worksheet!$F13),"-")</f>
        <v>5</v>
      </c>
      <c r="CP13" s="51" t="str">
        <f>IFERROR(AVERAGEIFS('Orders - December 2020'!$I$2:$I$2047,'Orders - December 2020'!$H$2:$H$2047,Worksheet!CP$3,'Orders - December 2020'!$C$2:$C$2047,Worksheet!$F13),"-")</f>
        <v>-</v>
      </c>
      <c r="CQ13" s="51">
        <f>IFERROR(AVERAGEIFS('Orders - December 2020'!$I$2:$I$2047,'Orders - December 2020'!$H$2:$H$2047,Worksheet!CQ$3,'Orders - December 2020'!$C$2:$C$2047,Worksheet!$F13),"-")</f>
        <v>10</v>
      </c>
      <c r="CR13" s="51" t="str">
        <f>IFERROR(AVERAGEIFS('Orders - December 2020'!$I$2:$I$2047,'Orders - December 2020'!$H$2:$H$2047,Worksheet!CR$3,'Orders - December 2020'!$C$2:$C$2047,Worksheet!$F13),"-")</f>
        <v>-</v>
      </c>
      <c r="CS13" s="51" t="str">
        <f>IFERROR(AVERAGEIFS('Orders - December 2020'!$I$2:$I$2047,'Orders - December 2020'!$H$2:$H$2047,Worksheet!CS$3,'Orders - December 2020'!$C$2:$C$2047,Worksheet!$F13),"-")</f>
        <v>-</v>
      </c>
      <c r="CT13" s="51" t="str">
        <f>IFERROR(AVERAGEIFS('Orders - December 2020'!$I$2:$I$2047,'Orders - December 2020'!$H$2:$H$2047,Worksheet!CT$3,'Orders - December 2020'!$C$2:$C$2047,Worksheet!$F13),"-")</f>
        <v>-</v>
      </c>
      <c r="CU13" s="51" t="str">
        <f>IFERROR(AVERAGEIFS('Orders - December 2020'!$I$2:$I$2047,'Orders - December 2020'!$H$2:$H$2047,Worksheet!CU$3,'Orders - December 2020'!$C$2:$C$2047,Worksheet!$F13),"-")</f>
        <v>-</v>
      </c>
      <c r="CV13" s="51" t="str">
        <f>IFERROR(AVERAGEIFS('Orders - December 2020'!$I$2:$I$2047,'Orders - December 2020'!$H$2:$H$2047,Worksheet!CV$3,'Orders - December 2020'!$C$2:$C$2047,Worksheet!$F13),"-")</f>
        <v>-</v>
      </c>
      <c r="CW13" s="51" t="str">
        <f>IFERROR(AVERAGEIFS('Orders - December 2020'!$I$2:$I$2047,'Orders - December 2020'!$H$2:$H$2047,Worksheet!CW$3,'Orders - December 2020'!$C$2:$C$2047,Worksheet!$F13),"-")</f>
        <v>-</v>
      </c>
      <c r="CX13" s="51" t="str">
        <f>IFERROR(AVERAGEIFS('Orders - December 2020'!$I$2:$I$2047,'Orders - December 2020'!$H$2:$H$2047,Worksheet!CX$3,'Orders - December 2020'!$C$2:$C$2047,Worksheet!$F13),"-")</f>
        <v>-</v>
      </c>
      <c r="CY13" s="51" t="str">
        <f>IFERROR(AVERAGEIFS('Orders - December 2020'!$I$2:$I$2047,'Orders - December 2020'!$H$2:$H$2047,Worksheet!CY$3,'Orders - December 2020'!$C$2:$C$2047,Worksheet!$F13),"-")</f>
        <v>-</v>
      </c>
      <c r="CZ13" s="51" t="str">
        <f>IFERROR(AVERAGEIFS('Orders - December 2020'!$I$2:$I$2047,'Orders - December 2020'!$H$2:$H$2047,Worksheet!CZ$3,'Orders - December 2020'!$C$2:$C$2047,Worksheet!$F13),"-")</f>
        <v>-</v>
      </c>
      <c r="DA13" s="51" t="str">
        <f>IFERROR(AVERAGEIFS('Orders - December 2020'!$I$2:$I$2047,'Orders - December 2020'!$H$2:$H$2047,Worksheet!DA$3,'Orders - December 2020'!$C$2:$C$2047,Worksheet!$F13),"-")</f>
        <v>-</v>
      </c>
      <c r="DB13" s="51" t="str">
        <f>IFERROR(AVERAGEIFS('Orders - December 2020'!$I$2:$I$2047,'Orders - December 2020'!$H$2:$H$2047,Worksheet!DB$3,'Orders - December 2020'!$C$2:$C$2047,Worksheet!$F13),"-")</f>
        <v>-</v>
      </c>
      <c r="DC13" s="51" t="str">
        <f>IFERROR(AVERAGEIFS('Orders - December 2020'!$I$2:$I$2047,'Orders - December 2020'!$H$2:$H$2047,Worksheet!DC$3,'Orders - December 2020'!$C$2:$C$2047,Worksheet!$F13),"-")</f>
        <v>-</v>
      </c>
      <c r="DD13" s="51" t="str">
        <f>IFERROR(AVERAGEIFS('Orders - December 2020'!$I$2:$I$2047,'Orders - December 2020'!$H$2:$H$2047,Worksheet!DD$3,'Orders - December 2020'!$C$2:$C$2047,Worksheet!$F13),"-")</f>
        <v>-</v>
      </c>
      <c r="DE13" s="51" t="str">
        <f>IFERROR(AVERAGEIFS('Orders - December 2020'!$I$2:$I$2047,'Orders - December 2020'!$H$2:$H$2047,Worksheet!DE$3,'Orders - December 2020'!$C$2:$C$2047,Worksheet!$F13),"-")</f>
        <v>-</v>
      </c>
      <c r="DF13" s="51" t="str">
        <f>IFERROR(AVERAGEIFS('Orders - December 2020'!$I$2:$I$2047,'Orders - December 2020'!$H$2:$H$2047,Worksheet!DF$3,'Orders - December 2020'!$C$2:$C$2047,Worksheet!$F13),"-")</f>
        <v>-</v>
      </c>
      <c r="DG13" s="51" t="str">
        <f>IFERROR(AVERAGEIFS('Orders - December 2020'!$I$2:$I$2047,'Orders - December 2020'!$H$2:$H$2047,Worksheet!DG$3,'Orders - December 2020'!$C$2:$C$2047,Worksheet!$F13),"-")</f>
        <v>-</v>
      </c>
      <c r="DH13" s="51" t="str">
        <f>IFERROR(AVERAGEIFS('Orders - December 2020'!$I$2:$I$2047,'Orders - December 2020'!$H$2:$H$2047,Worksheet!DH$3,'Orders - December 2020'!$C$2:$C$2047,Worksheet!$F13),"-")</f>
        <v>-</v>
      </c>
      <c r="DI13" s="51" t="str">
        <f>IFERROR(AVERAGEIFS('Orders - December 2020'!$I$2:$I$2047,'Orders - December 2020'!$H$2:$H$2047,Worksheet!DI$3,'Orders - December 2020'!$C$2:$C$2047,Worksheet!$F13),"-")</f>
        <v>-</v>
      </c>
      <c r="DJ13" s="51" t="str">
        <f>IFERROR(AVERAGEIFS('Orders - December 2020'!$I$2:$I$2047,'Orders - December 2020'!$H$2:$H$2047,Worksheet!DJ$3,'Orders - December 2020'!$C$2:$C$2047,Worksheet!$F13),"-")</f>
        <v>-</v>
      </c>
      <c r="DK13" s="51" t="str">
        <f>IFERROR(AVERAGEIFS('Orders - December 2020'!$I$2:$I$2047,'Orders - December 2020'!$H$2:$H$2047,Worksheet!DK$3,'Orders - December 2020'!$C$2:$C$2047,Worksheet!$F13),"-")</f>
        <v>-</v>
      </c>
      <c r="DL13" s="51" t="str">
        <f>IFERROR(AVERAGEIFS('Orders - December 2020'!$I$2:$I$2047,'Orders - December 2020'!$H$2:$H$2047,Worksheet!DL$3,'Orders - December 2020'!$C$2:$C$2047,Worksheet!$F13),"-")</f>
        <v>-</v>
      </c>
      <c r="DM13" s="51" t="str">
        <f>IFERROR(AVERAGEIFS('Orders - December 2020'!$I$2:$I$2047,'Orders - December 2020'!$H$2:$H$2047,Worksheet!DM$3,'Orders - December 2020'!$C$2:$C$2047,Worksheet!$F13),"-")</f>
        <v>-</v>
      </c>
      <c r="DN13" s="51" t="str">
        <f>IFERROR(AVERAGEIFS('Orders - December 2020'!$I$2:$I$2047,'Orders - December 2020'!$H$2:$H$2047,Worksheet!DN$3,'Orders - December 2020'!$C$2:$C$2047,Worksheet!$F13),"-")</f>
        <v>-</v>
      </c>
      <c r="DO13" s="51" t="str">
        <f>IFERROR(AVERAGEIFS('Orders - December 2020'!$I$2:$I$2047,'Orders - December 2020'!$H$2:$H$2047,Worksheet!DO$3,'Orders - December 2020'!$C$2:$C$2047,Worksheet!$F13),"-")</f>
        <v>-</v>
      </c>
      <c r="DP13" s="51" t="str">
        <f>IFERROR(AVERAGEIFS('Orders - December 2020'!$I$2:$I$2047,'Orders - December 2020'!$H$2:$H$2047,Worksheet!DP$3,'Orders - December 2020'!$C$2:$C$2047,Worksheet!$F13),"-")</f>
        <v>-</v>
      </c>
      <c r="DQ13" s="51" t="str">
        <f>IFERROR(AVERAGEIFS('Orders - December 2020'!$I$2:$I$2047,'Orders - December 2020'!$H$2:$H$2047,Worksheet!DQ$3,'Orders - December 2020'!$C$2:$C$2047,Worksheet!$F13),"-")</f>
        <v>-</v>
      </c>
      <c r="DR13" s="51" t="str">
        <f>IFERROR(AVERAGEIFS('Orders - December 2020'!$I$2:$I$2047,'Orders - December 2020'!$H$2:$H$2047,Worksheet!DR$3,'Orders - December 2020'!$C$2:$C$2047,Worksheet!$F13),"-")</f>
        <v>-</v>
      </c>
      <c r="DS13" s="51" t="str">
        <f>IFERROR(AVERAGEIFS('Orders - December 2020'!$I$2:$I$2047,'Orders - December 2020'!$H$2:$H$2047,Worksheet!DS$3,'Orders - December 2020'!$C$2:$C$2047,Worksheet!$F13),"-")</f>
        <v>-</v>
      </c>
      <c r="DT13" s="51" t="str">
        <f>IFERROR(AVERAGEIFS('Orders - December 2020'!$I$2:$I$2047,'Orders - December 2020'!$H$2:$H$2047,Worksheet!DT$3,'Orders - December 2020'!$C$2:$C$2047,Worksheet!$F13),"-")</f>
        <v>-</v>
      </c>
      <c r="DU13" s="51" t="str">
        <f>IFERROR(AVERAGEIFS('Orders - December 2020'!$I$2:$I$2047,'Orders - December 2020'!$H$2:$H$2047,Worksheet!DU$3,'Orders - December 2020'!$C$2:$C$2047,Worksheet!$F13),"-")</f>
        <v>-</v>
      </c>
      <c r="DV13" s="51">
        <f>IFERROR(AVERAGEIFS('Orders - December 2020'!$I$2:$I$2047,'Orders - December 2020'!$H$2:$H$2047,Worksheet!DV$3,'Orders - December 2020'!$C$2:$C$2047,Worksheet!$F13),"-")</f>
        <v>5</v>
      </c>
      <c r="DW13" s="51" t="str">
        <f>IFERROR(AVERAGEIFS('Orders - December 2020'!$I$2:$I$2047,'Orders - December 2020'!$H$2:$H$2047,Worksheet!DW$3,'Orders - December 2020'!$C$2:$C$2047,Worksheet!$F13),"-")</f>
        <v>-</v>
      </c>
      <c r="DX13" s="51" t="str">
        <f>IFERROR(AVERAGEIFS('Orders - December 2020'!$I$2:$I$2047,'Orders - December 2020'!$H$2:$H$2047,Worksheet!DX$3,'Orders - December 2020'!$C$2:$C$2047,Worksheet!$F13),"-")</f>
        <v>-</v>
      </c>
      <c r="DY13" s="51" t="str">
        <f>IFERROR(AVERAGEIFS('Orders - December 2020'!$I$2:$I$2047,'Orders - December 2020'!$H$2:$H$2047,Worksheet!DY$3,'Orders - December 2020'!$C$2:$C$2047,Worksheet!$F13),"-")</f>
        <v>-</v>
      </c>
      <c r="DZ13" s="51" t="str">
        <f>IFERROR(AVERAGEIFS('Orders - December 2020'!$I$2:$I$2047,'Orders - December 2020'!$H$2:$H$2047,Worksheet!DZ$3,'Orders - December 2020'!$C$2:$C$2047,Worksheet!$F13),"-")</f>
        <v>-</v>
      </c>
      <c r="EA13" s="51" t="str">
        <f>IFERROR(AVERAGEIFS('Orders - December 2020'!$I$2:$I$2047,'Orders - December 2020'!$H$2:$H$2047,Worksheet!EA$3,'Orders - December 2020'!$C$2:$C$2047,Worksheet!$F13),"-")</f>
        <v>-</v>
      </c>
      <c r="EB13" s="51" t="str">
        <f>IFERROR(AVERAGEIFS('Orders - December 2020'!$I$2:$I$2047,'Orders - December 2020'!$H$2:$H$2047,Worksheet!EB$3,'Orders - December 2020'!$C$2:$C$2047,Worksheet!$F13),"-")</f>
        <v>-</v>
      </c>
      <c r="EC13" s="51" t="str">
        <f>IFERROR(AVERAGEIFS('Orders - December 2020'!$I$2:$I$2047,'Orders - December 2020'!$H$2:$H$2047,Worksheet!EC$3,'Orders - December 2020'!$C$2:$C$2047,Worksheet!$F13),"-")</f>
        <v>-</v>
      </c>
      <c r="ED13" s="51" t="str">
        <f>IFERROR(AVERAGEIFS('Orders - December 2020'!$I$2:$I$2047,'Orders - December 2020'!$H$2:$H$2047,Worksheet!ED$3,'Orders - December 2020'!$C$2:$C$2047,Worksheet!$F13),"-")</f>
        <v>-</v>
      </c>
      <c r="EE13" s="51" t="str">
        <f>IFERROR(AVERAGEIFS('Orders - December 2020'!$I$2:$I$2047,'Orders - December 2020'!$H$2:$H$2047,Worksheet!EE$3,'Orders - December 2020'!$C$2:$C$2047,Worksheet!$F13),"-")</f>
        <v>-</v>
      </c>
      <c r="EF13" s="51" t="str">
        <f>IFERROR(AVERAGEIFS('Orders - December 2020'!$I$2:$I$2047,'Orders - December 2020'!$H$2:$H$2047,Worksheet!EF$3,'Orders - December 2020'!$C$2:$C$2047,Worksheet!$F13),"-")</f>
        <v>-</v>
      </c>
      <c r="EG13" s="51" t="str">
        <f>IFERROR(AVERAGEIFS('Orders - December 2020'!$I$2:$I$2047,'Orders - December 2020'!$H$2:$H$2047,Worksheet!EG$3,'Orders - December 2020'!$C$2:$C$2047,Worksheet!$F13),"-")</f>
        <v>-</v>
      </c>
      <c r="EH13" s="51" t="str">
        <f>IFERROR(AVERAGEIFS('Orders - December 2020'!$I$2:$I$2047,'Orders - December 2020'!$H$2:$H$2047,Worksheet!EH$3,'Orders - December 2020'!$C$2:$C$2047,Worksheet!$F13),"-")</f>
        <v>-</v>
      </c>
      <c r="EI13" s="51" t="str">
        <f>IFERROR(AVERAGEIFS('Orders - December 2020'!$I$2:$I$2047,'Orders - December 2020'!$H$2:$H$2047,Worksheet!EI$3,'Orders - December 2020'!$C$2:$C$2047,Worksheet!$F13),"-")</f>
        <v>-</v>
      </c>
      <c r="EJ13" s="51" t="str">
        <f>IFERROR(AVERAGEIFS('Orders - December 2020'!$I$2:$I$2047,'Orders - December 2020'!$H$2:$H$2047,Worksheet!EJ$3,'Orders - December 2020'!$C$2:$C$2047,Worksheet!$F13),"-")</f>
        <v>-</v>
      </c>
      <c r="EK13" s="51" t="str">
        <f>IFERROR(AVERAGEIFS('Orders - December 2020'!$I$2:$I$2047,'Orders - December 2020'!$H$2:$H$2047,Worksheet!EK$3,'Orders - December 2020'!$C$2:$C$2047,Worksheet!$F13),"-")</f>
        <v>-</v>
      </c>
      <c r="EL13" s="51" t="str">
        <f>IFERROR(AVERAGEIFS('Orders - December 2020'!$I$2:$I$2047,'Orders - December 2020'!$H$2:$H$2047,Worksheet!EL$3,'Orders - December 2020'!$C$2:$C$2047,Worksheet!$F13),"-")</f>
        <v>-</v>
      </c>
      <c r="EM13" s="51" t="str">
        <f>IFERROR(AVERAGEIFS('Orders - December 2020'!$I$2:$I$2047,'Orders - December 2020'!$H$2:$H$2047,Worksheet!EM$3,'Orders - December 2020'!$C$2:$C$2047,Worksheet!$F13),"-")</f>
        <v>-</v>
      </c>
      <c r="EN13" s="51" t="str">
        <f>IFERROR(AVERAGEIFS('Orders - December 2020'!$I$2:$I$2047,'Orders - December 2020'!$H$2:$H$2047,Worksheet!EN$3,'Orders - December 2020'!$C$2:$C$2047,Worksheet!$F13),"-")</f>
        <v>-</v>
      </c>
      <c r="EO13" s="51" t="str">
        <f>IFERROR(AVERAGEIFS('Orders - December 2020'!$I$2:$I$2047,'Orders - December 2020'!$H$2:$H$2047,Worksheet!EO$3,'Orders - December 2020'!$C$2:$C$2047,Worksheet!$F13),"-")</f>
        <v>-</v>
      </c>
      <c r="EP13" s="51" t="str">
        <f>IFERROR(AVERAGEIFS('Orders - December 2020'!$I$2:$I$2047,'Orders - December 2020'!$H$2:$H$2047,Worksheet!EP$3,'Orders - December 2020'!$C$2:$C$2047,Worksheet!$F13),"-")</f>
        <v>-</v>
      </c>
      <c r="EQ13" s="51" t="str">
        <f>IFERROR(AVERAGEIFS('Orders - December 2020'!$I$2:$I$2047,'Orders - December 2020'!$H$2:$H$2047,Worksheet!EQ$3,'Orders - December 2020'!$C$2:$C$2047,Worksheet!$F13),"-")</f>
        <v>-</v>
      </c>
      <c r="ER13" s="51" t="str">
        <f>IFERROR(AVERAGEIFS('Orders - December 2020'!$I$2:$I$2047,'Orders - December 2020'!$H$2:$H$2047,Worksheet!ER$3,'Orders - December 2020'!$C$2:$C$2047,Worksheet!$F13),"-")</f>
        <v>-</v>
      </c>
      <c r="ES13" s="51" t="str">
        <f>IFERROR(AVERAGEIFS('Orders - December 2020'!$I$2:$I$2047,'Orders - December 2020'!$H$2:$H$2047,Worksheet!ES$3,'Orders - December 2020'!$C$2:$C$2047,Worksheet!$F13),"-")</f>
        <v>-</v>
      </c>
      <c r="ET13" s="51" t="str">
        <f>IFERROR(AVERAGEIFS('Orders - December 2020'!$I$2:$I$2047,'Orders - December 2020'!$H$2:$H$2047,Worksheet!ET$3,'Orders - December 2020'!$C$2:$C$2047,Worksheet!$F13),"-")</f>
        <v>-</v>
      </c>
      <c r="EU13" s="51" t="str">
        <f>IFERROR(AVERAGEIFS('Orders - December 2020'!$I$2:$I$2047,'Orders - December 2020'!$H$2:$H$2047,Worksheet!EU$3,'Orders - December 2020'!$C$2:$C$2047,Worksheet!$F13),"-")</f>
        <v>-</v>
      </c>
      <c r="EV13" s="51" t="str">
        <f>IFERROR(AVERAGEIFS('Orders - December 2020'!$I$2:$I$2047,'Orders - December 2020'!$H$2:$H$2047,Worksheet!EV$3,'Orders - December 2020'!$C$2:$C$2047,Worksheet!$F13),"-")</f>
        <v>-</v>
      </c>
      <c r="EW13" s="51" t="str">
        <f>IFERROR(AVERAGEIFS('Orders - December 2020'!$I$2:$I$2047,'Orders - December 2020'!$H$2:$H$2047,Worksheet!EW$3,'Orders - December 2020'!$C$2:$C$2047,Worksheet!$F13),"-")</f>
        <v>-</v>
      </c>
      <c r="EX13" s="51" t="str">
        <f>IFERROR(AVERAGEIFS('Orders - December 2020'!$I$2:$I$2047,'Orders - December 2020'!$H$2:$H$2047,Worksheet!EX$3,'Orders - December 2020'!$C$2:$C$2047,Worksheet!$F13),"-")</f>
        <v>-</v>
      </c>
      <c r="EY13" s="51" t="str">
        <f>IFERROR(AVERAGEIFS('Orders - December 2020'!$I$2:$I$2047,'Orders - December 2020'!$H$2:$H$2047,Worksheet!EY$3,'Orders - December 2020'!$C$2:$C$2047,Worksheet!$F13),"-")</f>
        <v>-</v>
      </c>
      <c r="EZ13" s="51" t="str">
        <f>IFERROR(AVERAGEIFS('Orders - December 2020'!$I$2:$I$2047,'Orders - December 2020'!$H$2:$H$2047,Worksheet!EZ$3,'Orders - December 2020'!$C$2:$C$2047,Worksheet!$F13),"-")</f>
        <v>-</v>
      </c>
      <c r="FA13" s="51" t="str">
        <f>IFERROR(AVERAGEIFS('Orders - December 2020'!$I$2:$I$2047,'Orders - December 2020'!$H$2:$H$2047,Worksheet!FA$3,'Orders - December 2020'!$C$2:$C$2047,Worksheet!$F13),"-")</f>
        <v>-</v>
      </c>
      <c r="FB13" s="51" t="str">
        <f>IFERROR(AVERAGEIFS('Orders - December 2020'!$I$2:$I$2047,'Orders - December 2020'!$H$2:$H$2047,Worksheet!FB$3,'Orders - December 2020'!$C$2:$C$2047,Worksheet!$F13),"-")</f>
        <v>-</v>
      </c>
      <c r="FC13" s="51" t="str">
        <f>IFERROR(AVERAGEIFS('Orders - December 2020'!$I$2:$I$2047,'Orders - December 2020'!$H$2:$H$2047,Worksheet!FC$3,'Orders - December 2020'!$C$2:$C$2047,Worksheet!$F13),"-")</f>
        <v>-</v>
      </c>
      <c r="FD13" s="51" t="str">
        <f>IFERROR(AVERAGEIFS('Orders - December 2020'!$I$2:$I$2047,'Orders - December 2020'!$H$2:$H$2047,Worksheet!FD$3,'Orders - December 2020'!$C$2:$C$2047,Worksheet!$F13),"-")</f>
        <v>-</v>
      </c>
      <c r="FE13" s="51" t="str">
        <f>IFERROR(AVERAGEIFS('Orders - December 2020'!$I$2:$I$2047,'Orders - December 2020'!$H$2:$H$2047,Worksheet!FE$3,'Orders - December 2020'!$C$2:$C$2047,Worksheet!$F13),"-")</f>
        <v>-</v>
      </c>
      <c r="FF13" s="51" t="str">
        <f>IFERROR(AVERAGEIFS('Orders - December 2020'!$I$2:$I$2047,'Orders - December 2020'!$H$2:$H$2047,Worksheet!FF$3,'Orders - December 2020'!$C$2:$C$2047,Worksheet!$F13),"-")</f>
        <v>-</v>
      </c>
      <c r="FG13" s="52" t="str">
        <f>IFERROR(AVERAGEIFS('Orders - December 2020'!$I$2:$I$2047,'Orders - December 2020'!$H$2:$H$2047,Worksheet!FG$3,'Orders - December 2020'!$C$2:$C$2047,Worksheet!$F13),"-")</f>
        <v>-</v>
      </c>
    </row>
    <row r="14" spans="2:163">
      <c r="B14" s="56" t="s">
        <v>1336</v>
      </c>
      <c r="F14" s="45" t="str">
        <v>Madam Chibuike</v>
      </c>
      <c r="G14" s="50" t="str">
        <f>IFERROR(AVERAGEIFS('Orders - December 2020'!$I$2:$I$2047,'Orders - December 2020'!$H$2:$H$2047,Worksheet!G$3,'Orders - December 2020'!$C$2:$C$2047,Worksheet!$F14),"-")</f>
        <v>-</v>
      </c>
      <c r="H14" s="51" t="str">
        <f>IFERROR(AVERAGEIFS('Orders - December 2020'!$I$2:$I$2047,'Orders - December 2020'!$H$2:$H$2047,Worksheet!H$3,'Orders - December 2020'!$C$2:$C$2047,Worksheet!$F14),"-")</f>
        <v>-</v>
      </c>
      <c r="I14" s="51" t="str">
        <f>IFERROR(AVERAGEIFS('Orders - December 2020'!$I$2:$I$2047,'Orders - December 2020'!$H$2:$H$2047,Worksheet!I$3,'Orders - December 2020'!$C$2:$C$2047,Worksheet!$F14),"-")</f>
        <v>-</v>
      </c>
      <c r="J14" s="51" t="str">
        <f>IFERROR(AVERAGEIFS('Orders - December 2020'!$I$2:$I$2047,'Orders - December 2020'!$H$2:$H$2047,Worksheet!J$3,'Orders - December 2020'!$C$2:$C$2047,Worksheet!$F14),"-")</f>
        <v>-</v>
      </c>
      <c r="K14" s="51" t="str">
        <f>IFERROR(AVERAGEIFS('Orders - December 2020'!$I$2:$I$2047,'Orders - December 2020'!$H$2:$H$2047,Worksheet!K$3,'Orders - December 2020'!$C$2:$C$2047,Worksheet!$F14),"-")</f>
        <v>-</v>
      </c>
      <c r="L14" s="51" t="str">
        <f>IFERROR(AVERAGEIFS('Orders - December 2020'!$I$2:$I$2047,'Orders - December 2020'!$H$2:$H$2047,Worksheet!L$3,'Orders - December 2020'!$C$2:$C$2047,Worksheet!$F14),"-")</f>
        <v>-</v>
      </c>
      <c r="M14" s="51" t="str">
        <f>IFERROR(AVERAGEIFS('Orders - December 2020'!$I$2:$I$2047,'Orders - December 2020'!$H$2:$H$2047,Worksheet!M$3,'Orders - December 2020'!$C$2:$C$2047,Worksheet!$F14),"-")</f>
        <v>-</v>
      </c>
      <c r="N14" s="51">
        <f>IFERROR(AVERAGEIFS('Orders - December 2020'!$I$2:$I$2047,'Orders - December 2020'!$H$2:$H$2047,Worksheet!N$3,'Orders - December 2020'!$C$2:$C$2047,Worksheet!$F14),"-")</f>
        <v>1</v>
      </c>
      <c r="O14" s="51" t="str">
        <f>IFERROR(AVERAGEIFS('Orders - December 2020'!$I$2:$I$2047,'Orders - December 2020'!$H$2:$H$2047,Worksheet!O$3,'Orders - December 2020'!$C$2:$C$2047,Worksheet!$F14),"-")</f>
        <v>-</v>
      </c>
      <c r="P14" s="51" t="str">
        <f>IFERROR(AVERAGEIFS('Orders - December 2020'!$I$2:$I$2047,'Orders - December 2020'!$H$2:$H$2047,Worksheet!P$3,'Orders - December 2020'!$C$2:$C$2047,Worksheet!$F14),"-")</f>
        <v>-</v>
      </c>
      <c r="Q14" s="51" t="str">
        <f>IFERROR(AVERAGEIFS('Orders - December 2020'!$I$2:$I$2047,'Orders - December 2020'!$H$2:$H$2047,Worksheet!Q$3,'Orders - December 2020'!$C$2:$C$2047,Worksheet!$F14),"-")</f>
        <v>-</v>
      </c>
      <c r="R14" s="51" t="str">
        <f>IFERROR(AVERAGEIFS('Orders - December 2020'!$I$2:$I$2047,'Orders - December 2020'!$H$2:$H$2047,Worksheet!R$3,'Orders - December 2020'!$C$2:$C$2047,Worksheet!$F14),"-")</f>
        <v>-</v>
      </c>
      <c r="S14" s="51" t="str">
        <f>IFERROR(AVERAGEIFS('Orders - December 2020'!$I$2:$I$2047,'Orders - December 2020'!$H$2:$H$2047,Worksheet!S$3,'Orders - December 2020'!$C$2:$C$2047,Worksheet!$F14),"-")</f>
        <v>-</v>
      </c>
      <c r="T14" s="51" t="str">
        <f>IFERROR(AVERAGEIFS('Orders - December 2020'!$I$2:$I$2047,'Orders - December 2020'!$H$2:$H$2047,Worksheet!T$3,'Orders - December 2020'!$C$2:$C$2047,Worksheet!$F14),"-")</f>
        <v>-</v>
      </c>
      <c r="U14" s="51" t="str">
        <f>IFERROR(AVERAGEIFS('Orders - December 2020'!$I$2:$I$2047,'Orders - December 2020'!$H$2:$H$2047,Worksheet!U$3,'Orders - December 2020'!$C$2:$C$2047,Worksheet!$F14),"-")</f>
        <v>-</v>
      </c>
      <c r="V14" s="51" t="str">
        <f>IFERROR(AVERAGEIFS('Orders - December 2020'!$I$2:$I$2047,'Orders - December 2020'!$H$2:$H$2047,Worksheet!V$3,'Orders - December 2020'!$C$2:$C$2047,Worksheet!$F14),"-")</f>
        <v>-</v>
      </c>
      <c r="W14" s="51" t="str">
        <f>IFERROR(AVERAGEIFS('Orders - December 2020'!$I$2:$I$2047,'Orders - December 2020'!$H$2:$H$2047,Worksheet!W$3,'Orders - December 2020'!$C$2:$C$2047,Worksheet!$F14),"-")</f>
        <v>-</v>
      </c>
      <c r="X14" s="51" t="str">
        <f>IFERROR(AVERAGEIFS('Orders - December 2020'!$I$2:$I$2047,'Orders - December 2020'!$H$2:$H$2047,Worksheet!X$3,'Orders - December 2020'!$C$2:$C$2047,Worksheet!$F14),"-")</f>
        <v>-</v>
      </c>
      <c r="Y14" s="51" t="str">
        <f>IFERROR(AVERAGEIFS('Orders - December 2020'!$I$2:$I$2047,'Orders - December 2020'!$H$2:$H$2047,Worksheet!Y$3,'Orders - December 2020'!$C$2:$C$2047,Worksheet!$F14),"-")</f>
        <v>-</v>
      </c>
      <c r="Z14" s="51" t="str">
        <f>IFERROR(AVERAGEIFS('Orders - December 2020'!$I$2:$I$2047,'Orders - December 2020'!$H$2:$H$2047,Worksheet!Z$3,'Orders - December 2020'!$C$2:$C$2047,Worksheet!$F14),"-")</f>
        <v>-</v>
      </c>
      <c r="AA14" s="51" t="str">
        <f>IFERROR(AVERAGEIFS('Orders - December 2020'!$I$2:$I$2047,'Orders - December 2020'!$H$2:$H$2047,Worksheet!AA$3,'Orders - December 2020'!$C$2:$C$2047,Worksheet!$F14),"-")</f>
        <v>-</v>
      </c>
      <c r="AB14" s="51" t="str">
        <f>IFERROR(AVERAGEIFS('Orders - December 2020'!$I$2:$I$2047,'Orders - December 2020'!$H$2:$H$2047,Worksheet!AB$3,'Orders - December 2020'!$C$2:$C$2047,Worksheet!$F14),"-")</f>
        <v>-</v>
      </c>
      <c r="AC14" s="51" t="str">
        <f>IFERROR(AVERAGEIFS('Orders - December 2020'!$I$2:$I$2047,'Orders - December 2020'!$H$2:$H$2047,Worksheet!AC$3,'Orders - December 2020'!$C$2:$C$2047,Worksheet!$F14),"-")</f>
        <v>-</v>
      </c>
      <c r="AD14" s="51" t="str">
        <f>IFERROR(AVERAGEIFS('Orders - December 2020'!$I$2:$I$2047,'Orders - December 2020'!$H$2:$H$2047,Worksheet!AD$3,'Orders - December 2020'!$C$2:$C$2047,Worksheet!$F14),"-")</f>
        <v>-</v>
      </c>
      <c r="AE14" s="51" t="str">
        <f>IFERROR(AVERAGEIFS('Orders - December 2020'!$I$2:$I$2047,'Orders - December 2020'!$H$2:$H$2047,Worksheet!AE$3,'Orders - December 2020'!$C$2:$C$2047,Worksheet!$F14),"-")</f>
        <v>-</v>
      </c>
      <c r="AF14" s="51" t="str">
        <f>IFERROR(AVERAGEIFS('Orders - December 2020'!$I$2:$I$2047,'Orders - December 2020'!$H$2:$H$2047,Worksheet!AF$3,'Orders - December 2020'!$C$2:$C$2047,Worksheet!$F14),"-")</f>
        <v>-</v>
      </c>
      <c r="AG14" s="51" t="str">
        <f>IFERROR(AVERAGEIFS('Orders - December 2020'!$I$2:$I$2047,'Orders - December 2020'!$H$2:$H$2047,Worksheet!AG$3,'Orders - December 2020'!$C$2:$C$2047,Worksheet!$F14),"-")</f>
        <v>-</v>
      </c>
      <c r="AH14" s="51" t="str">
        <f>IFERROR(AVERAGEIFS('Orders - December 2020'!$I$2:$I$2047,'Orders - December 2020'!$H$2:$H$2047,Worksheet!AH$3,'Orders - December 2020'!$C$2:$C$2047,Worksheet!$F14),"-")</f>
        <v>-</v>
      </c>
      <c r="AI14" s="51" t="str">
        <f>IFERROR(AVERAGEIFS('Orders - December 2020'!$I$2:$I$2047,'Orders - December 2020'!$H$2:$H$2047,Worksheet!AI$3,'Orders - December 2020'!$C$2:$C$2047,Worksheet!$F14),"-")</f>
        <v>-</v>
      </c>
      <c r="AJ14" s="51" t="str">
        <f>IFERROR(AVERAGEIFS('Orders - December 2020'!$I$2:$I$2047,'Orders - December 2020'!$H$2:$H$2047,Worksheet!AJ$3,'Orders - December 2020'!$C$2:$C$2047,Worksheet!$F14),"-")</f>
        <v>-</v>
      </c>
      <c r="AK14" s="51">
        <f>IFERROR(AVERAGEIFS('Orders - December 2020'!$I$2:$I$2047,'Orders - December 2020'!$H$2:$H$2047,Worksheet!AK$3,'Orders - December 2020'!$C$2:$C$2047,Worksheet!$F14),"-")</f>
        <v>2</v>
      </c>
      <c r="AL14" s="51" t="str">
        <f>IFERROR(AVERAGEIFS('Orders - December 2020'!$I$2:$I$2047,'Orders - December 2020'!$H$2:$H$2047,Worksheet!AL$3,'Orders - December 2020'!$C$2:$C$2047,Worksheet!$F14),"-")</f>
        <v>-</v>
      </c>
      <c r="AM14" s="51" t="str">
        <f>IFERROR(AVERAGEIFS('Orders - December 2020'!$I$2:$I$2047,'Orders - December 2020'!$H$2:$H$2047,Worksheet!AM$3,'Orders - December 2020'!$C$2:$C$2047,Worksheet!$F14),"-")</f>
        <v>-</v>
      </c>
      <c r="AN14" s="51" t="str">
        <f>IFERROR(AVERAGEIFS('Orders - December 2020'!$I$2:$I$2047,'Orders - December 2020'!$H$2:$H$2047,Worksheet!AN$3,'Orders - December 2020'!$C$2:$C$2047,Worksheet!$F14),"-")</f>
        <v>-</v>
      </c>
      <c r="AO14" s="51" t="str">
        <f>IFERROR(AVERAGEIFS('Orders - December 2020'!$I$2:$I$2047,'Orders - December 2020'!$H$2:$H$2047,Worksheet!AO$3,'Orders - December 2020'!$C$2:$C$2047,Worksheet!$F14),"-")</f>
        <v>-</v>
      </c>
      <c r="AP14" s="51" t="str">
        <f>IFERROR(AVERAGEIFS('Orders - December 2020'!$I$2:$I$2047,'Orders - December 2020'!$H$2:$H$2047,Worksheet!AP$3,'Orders - December 2020'!$C$2:$C$2047,Worksheet!$F14),"-")</f>
        <v>-</v>
      </c>
      <c r="AQ14" s="51" t="str">
        <f>IFERROR(AVERAGEIFS('Orders - December 2020'!$I$2:$I$2047,'Orders - December 2020'!$H$2:$H$2047,Worksheet!AQ$3,'Orders - December 2020'!$C$2:$C$2047,Worksheet!$F14),"-")</f>
        <v>-</v>
      </c>
      <c r="AR14" s="51" t="str">
        <f>IFERROR(AVERAGEIFS('Orders - December 2020'!$I$2:$I$2047,'Orders - December 2020'!$H$2:$H$2047,Worksheet!AR$3,'Orders - December 2020'!$C$2:$C$2047,Worksheet!$F14),"-")</f>
        <v>-</v>
      </c>
      <c r="AS14" s="51" t="str">
        <f>IFERROR(AVERAGEIFS('Orders - December 2020'!$I$2:$I$2047,'Orders - December 2020'!$H$2:$H$2047,Worksheet!AS$3,'Orders - December 2020'!$C$2:$C$2047,Worksheet!$F14),"-")</f>
        <v>-</v>
      </c>
      <c r="AT14" s="51">
        <f>IFERROR(AVERAGEIFS('Orders - December 2020'!$I$2:$I$2047,'Orders - December 2020'!$H$2:$H$2047,Worksheet!AT$3,'Orders - December 2020'!$C$2:$C$2047,Worksheet!$F14),"-")</f>
        <v>1</v>
      </c>
      <c r="AU14" s="51" t="str">
        <f>IFERROR(AVERAGEIFS('Orders - December 2020'!$I$2:$I$2047,'Orders - December 2020'!$H$2:$H$2047,Worksheet!AU$3,'Orders - December 2020'!$C$2:$C$2047,Worksheet!$F14),"-")</f>
        <v>-</v>
      </c>
      <c r="AV14" s="51" t="str">
        <f>IFERROR(AVERAGEIFS('Orders - December 2020'!$I$2:$I$2047,'Orders - December 2020'!$H$2:$H$2047,Worksheet!AV$3,'Orders - December 2020'!$C$2:$C$2047,Worksheet!$F14),"-")</f>
        <v>-</v>
      </c>
      <c r="AW14" s="51" t="str">
        <f>IFERROR(AVERAGEIFS('Orders - December 2020'!$I$2:$I$2047,'Orders - December 2020'!$H$2:$H$2047,Worksheet!AW$3,'Orders - December 2020'!$C$2:$C$2047,Worksheet!$F14),"-")</f>
        <v>-</v>
      </c>
      <c r="AX14" s="51">
        <f>IFERROR(AVERAGEIFS('Orders - December 2020'!$I$2:$I$2047,'Orders - December 2020'!$H$2:$H$2047,Worksheet!AX$3,'Orders - December 2020'!$C$2:$C$2047,Worksheet!$F14),"-")</f>
        <v>1</v>
      </c>
      <c r="AY14" s="51" t="str">
        <f>IFERROR(AVERAGEIFS('Orders - December 2020'!$I$2:$I$2047,'Orders - December 2020'!$H$2:$H$2047,Worksheet!AY$3,'Orders - December 2020'!$C$2:$C$2047,Worksheet!$F14),"-")</f>
        <v>-</v>
      </c>
      <c r="AZ14" s="51" t="str">
        <f>IFERROR(AVERAGEIFS('Orders - December 2020'!$I$2:$I$2047,'Orders - December 2020'!$H$2:$H$2047,Worksheet!AZ$3,'Orders - December 2020'!$C$2:$C$2047,Worksheet!$F14),"-")</f>
        <v>-</v>
      </c>
      <c r="BA14" s="51" t="str">
        <f>IFERROR(AVERAGEIFS('Orders - December 2020'!$I$2:$I$2047,'Orders - December 2020'!$H$2:$H$2047,Worksheet!BA$3,'Orders - December 2020'!$C$2:$C$2047,Worksheet!$F14),"-")</f>
        <v>-</v>
      </c>
      <c r="BB14" s="51" t="str">
        <f>IFERROR(AVERAGEIFS('Orders - December 2020'!$I$2:$I$2047,'Orders - December 2020'!$H$2:$H$2047,Worksheet!BB$3,'Orders - December 2020'!$C$2:$C$2047,Worksheet!$F14),"-")</f>
        <v>-</v>
      </c>
      <c r="BC14" s="51" t="str">
        <f>IFERROR(AVERAGEIFS('Orders - December 2020'!$I$2:$I$2047,'Orders - December 2020'!$H$2:$H$2047,Worksheet!BC$3,'Orders - December 2020'!$C$2:$C$2047,Worksheet!$F14),"-")</f>
        <v>-</v>
      </c>
      <c r="BD14" s="51" t="str">
        <f>IFERROR(AVERAGEIFS('Orders - December 2020'!$I$2:$I$2047,'Orders - December 2020'!$H$2:$H$2047,Worksheet!BD$3,'Orders - December 2020'!$C$2:$C$2047,Worksheet!$F14),"-")</f>
        <v>-</v>
      </c>
      <c r="BE14" s="51" t="str">
        <f>IFERROR(AVERAGEIFS('Orders - December 2020'!$I$2:$I$2047,'Orders - December 2020'!$H$2:$H$2047,Worksheet!BE$3,'Orders - December 2020'!$C$2:$C$2047,Worksheet!$F14),"-")</f>
        <v>-</v>
      </c>
      <c r="BF14" s="51" t="str">
        <f>IFERROR(AVERAGEIFS('Orders - December 2020'!$I$2:$I$2047,'Orders - December 2020'!$H$2:$H$2047,Worksheet!BF$3,'Orders - December 2020'!$C$2:$C$2047,Worksheet!$F14),"-")</f>
        <v>-</v>
      </c>
      <c r="BG14" s="51" t="str">
        <f>IFERROR(AVERAGEIFS('Orders - December 2020'!$I$2:$I$2047,'Orders - December 2020'!$H$2:$H$2047,Worksheet!BG$3,'Orders - December 2020'!$C$2:$C$2047,Worksheet!$F14),"-")</f>
        <v>-</v>
      </c>
      <c r="BH14" s="51" t="str">
        <f>IFERROR(AVERAGEIFS('Orders - December 2020'!$I$2:$I$2047,'Orders - December 2020'!$H$2:$H$2047,Worksheet!BH$3,'Orders - December 2020'!$C$2:$C$2047,Worksheet!$F14),"-")</f>
        <v>-</v>
      </c>
      <c r="BI14" s="51" t="str">
        <f>IFERROR(AVERAGEIFS('Orders - December 2020'!$I$2:$I$2047,'Orders - December 2020'!$H$2:$H$2047,Worksheet!BI$3,'Orders - December 2020'!$C$2:$C$2047,Worksheet!$F14),"-")</f>
        <v>-</v>
      </c>
      <c r="BJ14" s="51" t="str">
        <f>IFERROR(AVERAGEIFS('Orders - December 2020'!$I$2:$I$2047,'Orders - December 2020'!$H$2:$H$2047,Worksheet!BJ$3,'Orders - December 2020'!$C$2:$C$2047,Worksheet!$F14),"-")</f>
        <v>-</v>
      </c>
      <c r="BK14" s="51" t="str">
        <f>IFERROR(AVERAGEIFS('Orders - December 2020'!$I$2:$I$2047,'Orders - December 2020'!$H$2:$H$2047,Worksheet!BK$3,'Orders - December 2020'!$C$2:$C$2047,Worksheet!$F14),"-")</f>
        <v>-</v>
      </c>
      <c r="BL14" s="51" t="str">
        <f>IFERROR(AVERAGEIFS('Orders - December 2020'!$I$2:$I$2047,'Orders - December 2020'!$H$2:$H$2047,Worksheet!BL$3,'Orders - December 2020'!$C$2:$C$2047,Worksheet!$F14),"-")</f>
        <v>-</v>
      </c>
      <c r="BM14" s="51" t="str">
        <f>IFERROR(AVERAGEIFS('Orders - December 2020'!$I$2:$I$2047,'Orders - December 2020'!$H$2:$H$2047,Worksheet!BM$3,'Orders - December 2020'!$C$2:$C$2047,Worksheet!$F14),"-")</f>
        <v>-</v>
      </c>
      <c r="BN14" s="51" t="str">
        <f>IFERROR(AVERAGEIFS('Orders - December 2020'!$I$2:$I$2047,'Orders - December 2020'!$H$2:$H$2047,Worksheet!BN$3,'Orders - December 2020'!$C$2:$C$2047,Worksheet!$F14),"-")</f>
        <v>-</v>
      </c>
      <c r="BO14" s="51" t="str">
        <f>IFERROR(AVERAGEIFS('Orders - December 2020'!$I$2:$I$2047,'Orders - December 2020'!$H$2:$H$2047,Worksheet!BO$3,'Orders - December 2020'!$C$2:$C$2047,Worksheet!$F14),"-")</f>
        <v>-</v>
      </c>
      <c r="BP14" s="51" t="str">
        <f>IFERROR(AVERAGEIFS('Orders - December 2020'!$I$2:$I$2047,'Orders - December 2020'!$H$2:$H$2047,Worksheet!BP$3,'Orders - December 2020'!$C$2:$C$2047,Worksheet!$F14),"-")</f>
        <v>-</v>
      </c>
      <c r="BQ14" s="51" t="str">
        <f>IFERROR(AVERAGEIFS('Orders - December 2020'!$I$2:$I$2047,'Orders - December 2020'!$H$2:$H$2047,Worksheet!BQ$3,'Orders - December 2020'!$C$2:$C$2047,Worksheet!$F14),"-")</f>
        <v>-</v>
      </c>
      <c r="BR14" s="51" t="str">
        <f>IFERROR(AVERAGEIFS('Orders - December 2020'!$I$2:$I$2047,'Orders - December 2020'!$H$2:$H$2047,Worksheet!BR$3,'Orders - December 2020'!$C$2:$C$2047,Worksheet!$F14),"-")</f>
        <v>-</v>
      </c>
      <c r="BS14" s="51">
        <f>IFERROR(AVERAGEIFS('Orders - December 2020'!$I$2:$I$2047,'Orders - December 2020'!$H$2:$H$2047,Worksheet!BS$3,'Orders - December 2020'!$C$2:$C$2047,Worksheet!$F14),"-")</f>
        <v>1</v>
      </c>
      <c r="BT14" s="51" t="str">
        <f>IFERROR(AVERAGEIFS('Orders - December 2020'!$I$2:$I$2047,'Orders - December 2020'!$H$2:$H$2047,Worksheet!BT$3,'Orders - December 2020'!$C$2:$C$2047,Worksheet!$F14),"-")</f>
        <v>-</v>
      </c>
      <c r="BU14" s="51" t="str">
        <f>IFERROR(AVERAGEIFS('Orders - December 2020'!$I$2:$I$2047,'Orders - December 2020'!$H$2:$H$2047,Worksheet!BU$3,'Orders - December 2020'!$C$2:$C$2047,Worksheet!$F14),"-")</f>
        <v>-</v>
      </c>
      <c r="BV14" s="51" t="str">
        <f>IFERROR(AVERAGEIFS('Orders - December 2020'!$I$2:$I$2047,'Orders - December 2020'!$H$2:$H$2047,Worksheet!BV$3,'Orders - December 2020'!$C$2:$C$2047,Worksheet!$F14),"-")</f>
        <v>-</v>
      </c>
      <c r="BW14" s="51" t="str">
        <f>IFERROR(AVERAGEIFS('Orders - December 2020'!$I$2:$I$2047,'Orders - December 2020'!$H$2:$H$2047,Worksheet!BW$3,'Orders - December 2020'!$C$2:$C$2047,Worksheet!$F14),"-")</f>
        <v>-</v>
      </c>
      <c r="BX14" s="51" t="str">
        <f>IFERROR(AVERAGEIFS('Orders - December 2020'!$I$2:$I$2047,'Orders - December 2020'!$H$2:$H$2047,Worksheet!BX$3,'Orders - December 2020'!$C$2:$C$2047,Worksheet!$F14),"-")</f>
        <v>-</v>
      </c>
      <c r="BY14" s="51" t="str">
        <f>IFERROR(AVERAGEIFS('Orders - December 2020'!$I$2:$I$2047,'Orders - December 2020'!$H$2:$H$2047,Worksheet!BY$3,'Orders - December 2020'!$C$2:$C$2047,Worksheet!$F14),"-")</f>
        <v>-</v>
      </c>
      <c r="BZ14" s="51" t="str">
        <f>IFERROR(AVERAGEIFS('Orders - December 2020'!$I$2:$I$2047,'Orders - December 2020'!$H$2:$H$2047,Worksheet!BZ$3,'Orders - December 2020'!$C$2:$C$2047,Worksheet!$F14),"-")</f>
        <v>-</v>
      </c>
      <c r="CA14" s="51" t="str">
        <f>IFERROR(AVERAGEIFS('Orders - December 2020'!$I$2:$I$2047,'Orders - December 2020'!$H$2:$H$2047,Worksheet!CA$3,'Orders - December 2020'!$C$2:$C$2047,Worksheet!$F14),"-")</f>
        <v>-</v>
      </c>
      <c r="CB14" s="51" t="str">
        <f>IFERROR(AVERAGEIFS('Orders - December 2020'!$I$2:$I$2047,'Orders - December 2020'!$H$2:$H$2047,Worksheet!CB$3,'Orders - December 2020'!$C$2:$C$2047,Worksheet!$F14),"-")</f>
        <v>-</v>
      </c>
      <c r="CC14" s="51">
        <f>IFERROR(AVERAGEIFS('Orders - December 2020'!$I$2:$I$2047,'Orders - December 2020'!$H$2:$H$2047,Worksheet!CC$3,'Orders - December 2020'!$C$2:$C$2047,Worksheet!$F14),"-")</f>
        <v>1</v>
      </c>
      <c r="CD14" s="51" t="str">
        <f>IFERROR(AVERAGEIFS('Orders - December 2020'!$I$2:$I$2047,'Orders - December 2020'!$H$2:$H$2047,Worksheet!CD$3,'Orders - December 2020'!$C$2:$C$2047,Worksheet!$F14),"-")</f>
        <v>-</v>
      </c>
      <c r="CE14" s="51" t="str">
        <f>IFERROR(AVERAGEIFS('Orders - December 2020'!$I$2:$I$2047,'Orders - December 2020'!$H$2:$H$2047,Worksheet!CE$3,'Orders - December 2020'!$C$2:$C$2047,Worksheet!$F14),"-")</f>
        <v>-</v>
      </c>
      <c r="CF14" s="51" t="str">
        <f>IFERROR(AVERAGEIFS('Orders - December 2020'!$I$2:$I$2047,'Orders - December 2020'!$H$2:$H$2047,Worksheet!CF$3,'Orders - December 2020'!$C$2:$C$2047,Worksheet!$F14),"-")</f>
        <v>-</v>
      </c>
      <c r="CG14" s="51" t="str">
        <f>IFERROR(AVERAGEIFS('Orders - December 2020'!$I$2:$I$2047,'Orders - December 2020'!$H$2:$H$2047,Worksheet!CG$3,'Orders - December 2020'!$C$2:$C$2047,Worksheet!$F14),"-")</f>
        <v>-</v>
      </c>
      <c r="CH14" s="51" t="str">
        <f>IFERROR(AVERAGEIFS('Orders - December 2020'!$I$2:$I$2047,'Orders - December 2020'!$H$2:$H$2047,Worksheet!CH$3,'Orders - December 2020'!$C$2:$C$2047,Worksheet!$F14),"-")</f>
        <v>-</v>
      </c>
      <c r="CI14" s="51" t="str">
        <f>IFERROR(AVERAGEIFS('Orders - December 2020'!$I$2:$I$2047,'Orders - December 2020'!$H$2:$H$2047,Worksheet!CI$3,'Orders - December 2020'!$C$2:$C$2047,Worksheet!$F14),"-")</f>
        <v>-</v>
      </c>
      <c r="CJ14" s="51" t="str">
        <f>IFERROR(AVERAGEIFS('Orders - December 2020'!$I$2:$I$2047,'Orders - December 2020'!$H$2:$H$2047,Worksheet!CJ$3,'Orders - December 2020'!$C$2:$C$2047,Worksheet!$F14),"-")</f>
        <v>-</v>
      </c>
      <c r="CK14" s="51" t="str">
        <f>IFERROR(AVERAGEIFS('Orders - December 2020'!$I$2:$I$2047,'Orders - December 2020'!$H$2:$H$2047,Worksheet!CK$3,'Orders - December 2020'!$C$2:$C$2047,Worksheet!$F14),"-")</f>
        <v>-</v>
      </c>
      <c r="CL14" s="51" t="str">
        <f>IFERROR(AVERAGEIFS('Orders - December 2020'!$I$2:$I$2047,'Orders - December 2020'!$H$2:$H$2047,Worksheet!CL$3,'Orders - December 2020'!$C$2:$C$2047,Worksheet!$F14),"-")</f>
        <v>-</v>
      </c>
      <c r="CM14" s="51" t="str">
        <f>IFERROR(AVERAGEIFS('Orders - December 2020'!$I$2:$I$2047,'Orders - December 2020'!$H$2:$H$2047,Worksheet!CM$3,'Orders - December 2020'!$C$2:$C$2047,Worksheet!$F14),"-")</f>
        <v>-</v>
      </c>
      <c r="CN14" s="51" t="str">
        <f>IFERROR(AVERAGEIFS('Orders - December 2020'!$I$2:$I$2047,'Orders - December 2020'!$H$2:$H$2047,Worksheet!CN$3,'Orders - December 2020'!$C$2:$C$2047,Worksheet!$F14),"-")</f>
        <v>-</v>
      </c>
      <c r="CO14" s="51" t="str">
        <f>IFERROR(AVERAGEIFS('Orders - December 2020'!$I$2:$I$2047,'Orders - December 2020'!$H$2:$H$2047,Worksheet!CO$3,'Orders - December 2020'!$C$2:$C$2047,Worksheet!$F14),"-")</f>
        <v>-</v>
      </c>
      <c r="CP14" s="51" t="str">
        <f>IFERROR(AVERAGEIFS('Orders - December 2020'!$I$2:$I$2047,'Orders - December 2020'!$H$2:$H$2047,Worksheet!CP$3,'Orders - December 2020'!$C$2:$C$2047,Worksheet!$F14),"-")</f>
        <v>-</v>
      </c>
      <c r="CQ14" s="51" t="str">
        <f>IFERROR(AVERAGEIFS('Orders - December 2020'!$I$2:$I$2047,'Orders - December 2020'!$H$2:$H$2047,Worksheet!CQ$3,'Orders - December 2020'!$C$2:$C$2047,Worksheet!$F14),"-")</f>
        <v>-</v>
      </c>
      <c r="CR14" s="51" t="str">
        <f>IFERROR(AVERAGEIFS('Orders - December 2020'!$I$2:$I$2047,'Orders - December 2020'!$H$2:$H$2047,Worksheet!CR$3,'Orders - December 2020'!$C$2:$C$2047,Worksheet!$F14),"-")</f>
        <v>-</v>
      </c>
      <c r="CS14" s="51" t="str">
        <f>IFERROR(AVERAGEIFS('Orders - December 2020'!$I$2:$I$2047,'Orders - December 2020'!$H$2:$H$2047,Worksheet!CS$3,'Orders - December 2020'!$C$2:$C$2047,Worksheet!$F14),"-")</f>
        <v>-</v>
      </c>
      <c r="CT14" s="51" t="str">
        <f>IFERROR(AVERAGEIFS('Orders - December 2020'!$I$2:$I$2047,'Orders - December 2020'!$H$2:$H$2047,Worksheet!CT$3,'Orders - December 2020'!$C$2:$C$2047,Worksheet!$F14),"-")</f>
        <v>-</v>
      </c>
      <c r="CU14" s="51" t="str">
        <f>IFERROR(AVERAGEIFS('Orders - December 2020'!$I$2:$I$2047,'Orders - December 2020'!$H$2:$H$2047,Worksheet!CU$3,'Orders - December 2020'!$C$2:$C$2047,Worksheet!$F14),"-")</f>
        <v>-</v>
      </c>
      <c r="CV14" s="51" t="str">
        <f>IFERROR(AVERAGEIFS('Orders - December 2020'!$I$2:$I$2047,'Orders - December 2020'!$H$2:$H$2047,Worksheet!CV$3,'Orders - December 2020'!$C$2:$C$2047,Worksheet!$F14),"-")</f>
        <v>-</v>
      </c>
      <c r="CW14" s="51" t="str">
        <f>IFERROR(AVERAGEIFS('Orders - December 2020'!$I$2:$I$2047,'Orders - December 2020'!$H$2:$H$2047,Worksheet!CW$3,'Orders - December 2020'!$C$2:$C$2047,Worksheet!$F14),"-")</f>
        <v>-</v>
      </c>
      <c r="CX14" s="51" t="str">
        <f>IFERROR(AVERAGEIFS('Orders - December 2020'!$I$2:$I$2047,'Orders - December 2020'!$H$2:$H$2047,Worksheet!CX$3,'Orders - December 2020'!$C$2:$C$2047,Worksheet!$F14),"-")</f>
        <v>-</v>
      </c>
      <c r="CY14" s="51" t="str">
        <f>IFERROR(AVERAGEIFS('Orders - December 2020'!$I$2:$I$2047,'Orders - December 2020'!$H$2:$H$2047,Worksheet!CY$3,'Orders - December 2020'!$C$2:$C$2047,Worksheet!$F14),"-")</f>
        <v>-</v>
      </c>
      <c r="CZ14" s="51" t="str">
        <f>IFERROR(AVERAGEIFS('Orders - December 2020'!$I$2:$I$2047,'Orders - December 2020'!$H$2:$H$2047,Worksheet!CZ$3,'Orders - December 2020'!$C$2:$C$2047,Worksheet!$F14),"-")</f>
        <v>-</v>
      </c>
      <c r="DA14" s="51" t="str">
        <f>IFERROR(AVERAGEIFS('Orders - December 2020'!$I$2:$I$2047,'Orders - December 2020'!$H$2:$H$2047,Worksheet!DA$3,'Orders - December 2020'!$C$2:$C$2047,Worksheet!$F14),"-")</f>
        <v>-</v>
      </c>
      <c r="DB14" s="51" t="str">
        <f>IFERROR(AVERAGEIFS('Orders - December 2020'!$I$2:$I$2047,'Orders - December 2020'!$H$2:$H$2047,Worksheet!DB$3,'Orders - December 2020'!$C$2:$C$2047,Worksheet!$F14),"-")</f>
        <v>-</v>
      </c>
      <c r="DC14" s="51" t="str">
        <f>IFERROR(AVERAGEIFS('Orders - December 2020'!$I$2:$I$2047,'Orders - December 2020'!$H$2:$H$2047,Worksheet!DC$3,'Orders - December 2020'!$C$2:$C$2047,Worksheet!$F14),"-")</f>
        <v>-</v>
      </c>
      <c r="DD14" s="51" t="str">
        <f>IFERROR(AVERAGEIFS('Orders - December 2020'!$I$2:$I$2047,'Orders - December 2020'!$H$2:$H$2047,Worksheet!DD$3,'Orders - December 2020'!$C$2:$C$2047,Worksheet!$F14),"-")</f>
        <v>-</v>
      </c>
      <c r="DE14" s="51" t="str">
        <f>IFERROR(AVERAGEIFS('Orders - December 2020'!$I$2:$I$2047,'Orders - December 2020'!$H$2:$H$2047,Worksheet!DE$3,'Orders - December 2020'!$C$2:$C$2047,Worksheet!$F14),"-")</f>
        <v>-</v>
      </c>
      <c r="DF14" s="51" t="str">
        <f>IFERROR(AVERAGEIFS('Orders - December 2020'!$I$2:$I$2047,'Orders - December 2020'!$H$2:$H$2047,Worksheet!DF$3,'Orders - December 2020'!$C$2:$C$2047,Worksheet!$F14),"-")</f>
        <v>-</v>
      </c>
      <c r="DG14" s="51" t="str">
        <f>IFERROR(AVERAGEIFS('Orders - December 2020'!$I$2:$I$2047,'Orders - December 2020'!$H$2:$H$2047,Worksheet!DG$3,'Orders - December 2020'!$C$2:$C$2047,Worksheet!$F14),"-")</f>
        <v>-</v>
      </c>
      <c r="DH14" s="51" t="str">
        <f>IFERROR(AVERAGEIFS('Orders - December 2020'!$I$2:$I$2047,'Orders - December 2020'!$H$2:$H$2047,Worksheet!DH$3,'Orders - December 2020'!$C$2:$C$2047,Worksheet!$F14),"-")</f>
        <v>-</v>
      </c>
      <c r="DI14" s="51" t="str">
        <f>IFERROR(AVERAGEIFS('Orders - December 2020'!$I$2:$I$2047,'Orders - December 2020'!$H$2:$H$2047,Worksheet!DI$3,'Orders - December 2020'!$C$2:$C$2047,Worksheet!$F14),"-")</f>
        <v>-</v>
      </c>
      <c r="DJ14" s="51" t="str">
        <f>IFERROR(AVERAGEIFS('Orders - December 2020'!$I$2:$I$2047,'Orders - December 2020'!$H$2:$H$2047,Worksheet!DJ$3,'Orders - December 2020'!$C$2:$C$2047,Worksheet!$F14),"-")</f>
        <v>-</v>
      </c>
      <c r="DK14" s="51" t="str">
        <f>IFERROR(AVERAGEIFS('Orders - December 2020'!$I$2:$I$2047,'Orders - December 2020'!$H$2:$H$2047,Worksheet!DK$3,'Orders - December 2020'!$C$2:$C$2047,Worksheet!$F14),"-")</f>
        <v>-</v>
      </c>
      <c r="DL14" s="51" t="str">
        <f>IFERROR(AVERAGEIFS('Orders - December 2020'!$I$2:$I$2047,'Orders - December 2020'!$H$2:$H$2047,Worksheet!DL$3,'Orders - December 2020'!$C$2:$C$2047,Worksheet!$F14),"-")</f>
        <v>-</v>
      </c>
      <c r="DM14" s="51" t="str">
        <f>IFERROR(AVERAGEIFS('Orders - December 2020'!$I$2:$I$2047,'Orders - December 2020'!$H$2:$H$2047,Worksheet!DM$3,'Orders - December 2020'!$C$2:$C$2047,Worksheet!$F14),"-")</f>
        <v>-</v>
      </c>
      <c r="DN14" s="51" t="str">
        <f>IFERROR(AVERAGEIFS('Orders - December 2020'!$I$2:$I$2047,'Orders - December 2020'!$H$2:$H$2047,Worksheet!DN$3,'Orders - December 2020'!$C$2:$C$2047,Worksheet!$F14),"-")</f>
        <v>-</v>
      </c>
      <c r="DO14" s="51" t="str">
        <f>IFERROR(AVERAGEIFS('Orders - December 2020'!$I$2:$I$2047,'Orders - December 2020'!$H$2:$H$2047,Worksheet!DO$3,'Orders - December 2020'!$C$2:$C$2047,Worksheet!$F14),"-")</f>
        <v>-</v>
      </c>
      <c r="DP14" s="51" t="str">
        <f>IFERROR(AVERAGEIFS('Orders - December 2020'!$I$2:$I$2047,'Orders - December 2020'!$H$2:$H$2047,Worksheet!DP$3,'Orders - December 2020'!$C$2:$C$2047,Worksheet!$F14),"-")</f>
        <v>-</v>
      </c>
      <c r="DQ14" s="51" t="str">
        <f>IFERROR(AVERAGEIFS('Orders - December 2020'!$I$2:$I$2047,'Orders - December 2020'!$H$2:$H$2047,Worksheet!DQ$3,'Orders - December 2020'!$C$2:$C$2047,Worksheet!$F14),"-")</f>
        <v>-</v>
      </c>
      <c r="DR14" s="51" t="str">
        <f>IFERROR(AVERAGEIFS('Orders - December 2020'!$I$2:$I$2047,'Orders - December 2020'!$H$2:$H$2047,Worksheet!DR$3,'Orders - December 2020'!$C$2:$C$2047,Worksheet!$F14),"-")</f>
        <v>-</v>
      </c>
      <c r="DS14" s="51" t="str">
        <f>IFERROR(AVERAGEIFS('Orders - December 2020'!$I$2:$I$2047,'Orders - December 2020'!$H$2:$H$2047,Worksheet!DS$3,'Orders - December 2020'!$C$2:$C$2047,Worksheet!$F14),"-")</f>
        <v>-</v>
      </c>
      <c r="DT14" s="51" t="str">
        <f>IFERROR(AVERAGEIFS('Orders - December 2020'!$I$2:$I$2047,'Orders - December 2020'!$H$2:$H$2047,Worksheet!DT$3,'Orders - December 2020'!$C$2:$C$2047,Worksheet!$F14),"-")</f>
        <v>-</v>
      </c>
      <c r="DU14" s="51" t="str">
        <f>IFERROR(AVERAGEIFS('Orders - December 2020'!$I$2:$I$2047,'Orders - December 2020'!$H$2:$H$2047,Worksheet!DU$3,'Orders - December 2020'!$C$2:$C$2047,Worksheet!$F14),"-")</f>
        <v>-</v>
      </c>
      <c r="DV14" s="51" t="str">
        <f>IFERROR(AVERAGEIFS('Orders - December 2020'!$I$2:$I$2047,'Orders - December 2020'!$H$2:$H$2047,Worksheet!DV$3,'Orders - December 2020'!$C$2:$C$2047,Worksheet!$F14),"-")</f>
        <v>-</v>
      </c>
      <c r="DW14" s="51" t="str">
        <f>IFERROR(AVERAGEIFS('Orders - December 2020'!$I$2:$I$2047,'Orders - December 2020'!$H$2:$H$2047,Worksheet!DW$3,'Orders - December 2020'!$C$2:$C$2047,Worksheet!$F14),"-")</f>
        <v>-</v>
      </c>
      <c r="DX14" s="51" t="str">
        <f>IFERROR(AVERAGEIFS('Orders - December 2020'!$I$2:$I$2047,'Orders - December 2020'!$H$2:$H$2047,Worksheet!DX$3,'Orders - December 2020'!$C$2:$C$2047,Worksheet!$F14),"-")</f>
        <v>-</v>
      </c>
      <c r="DY14" s="51" t="str">
        <f>IFERROR(AVERAGEIFS('Orders - December 2020'!$I$2:$I$2047,'Orders - December 2020'!$H$2:$H$2047,Worksheet!DY$3,'Orders - December 2020'!$C$2:$C$2047,Worksheet!$F14),"-")</f>
        <v>-</v>
      </c>
      <c r="DZ14" s="51" t="str">
        <f>IFERROR(AVERAGEIFS('Orders - December 2020'!$I$2:$I$2047,'Orders - December 2020'!$H$2:$H$2047,Worksheet!DZ$3,'Orders - December 2020'!$C$2:$C$2047,Worksheet!$F14),"-")</f>
        <v>-</v>
      </c>
      <c r="EA14" s="51" t="str">
        <f>IFERROR(AVERAGEIFS('Orders - December 2020'!$I$2:$I$2047,'Orders - December 2020'!$H$2:$H$2047,Worksheet!EA$3,'Orders - December 2020'!$C$2:$C$2047,Worksheet!$F14),"-")</f>
        <v>-</v>
      </c>
      <c r="EB14" s="51" t="str">
        <f>IFERROR(AVERAGEIFS('Orders - December 2020'!$I$2:$I$2047,'Orders - December 2020'!$H$2:$H$2047,Worksheet!EB$3,'Orders - December 2020'!$C$2:$C$2047,Worksheet!$F14),"-")</f>
        <v>-</v>
      </c>
      <c r="EC14" s="51" t="str">
        <f>IFERROR(AVERAGEIFS('Orders - December 2020'!$I$2:$I$2047,'Orders - December 2020'!$H$2:$H$2047,Worksheet!EC$3,'Orders - December 2020'!$C$2:$C$2047,Worksheet!$F14),"-")</f>
        <v>-</v>
      </c>
      <c r="ED14" s="51" t="str">
        <f>IFERROR(AVERAGEIFS('Orders - December 2020'!$I$2:$I$2047,'Orders - December 2020'!$H$2:$H$2047,Worksheet!ED$3,'Orders - December 2020'!$C$2:$C$2047,Worksheet!$F14),"-")</f>
        <v>-</v>
      </c>
      <c r="EE14" s="51" t="str">
        <f>IFERROR(AVERAGEIFS('Orders - December 2020'!$I$2:$I$2047,'Orders - December 2020'!$H$2:$H$2047,Worksheet!EE$3,'Orders - December 2020'!$C$2:$C$2047,Worksheet!$F14),"-")</f>
        <v>-</v>
      </c>
      <c r="EF14" s="51" t="str">
        <f>IFERROR(AVERAGEIFS('Orders - December 2020'!$I$2:$I$2047,'Orders - December 2020'!$H$2:$H$2047,Worksheet!EF$3,'Orders - December 2020'!$C$2:$C$2047,Worksheet!$F14),"-")</f>
        <v>-</v>
      </c>
      <c r="EG14" s="51" t="str">
        <f>IFERROR(AVERAGEIFS('Orders - December 2020'!$I$2:$I$2047,'Orders - December 2020'!$H$2:$H$2047,Worksheet!EG$3,'Orders - December 2020'!$C$2:$C$2047,Worksheet!$F14),"-")</f>
        <v>-</v>
      </c>
      <c r="EH14" s="51" t="str">
        <f>IFERROR(AVERAGEIFS('Orders - December 2020'!$I$2:$I$2047,'Orders - December 2020'!$H$2:$H$2047,Worksheet!EH$3,'Orders - December 2020'!$C$2:$C$2047,Worksheet!$F14),"-")</f>
        <v>-</v>
      </c>
      <c r="EI14" s="51" t="str">
        <f>IFERROR(AVERAGEIFS('Orders - December 2020'!$I$2:$I$2047,'Orders - December 2020'!$H$2:$H$2047,Worksheet!EI$3,'Orders - December 2020'!$C$2:$C$2047,Worksheet!$F14),"-")</f>
        <v>-</v>
      </c>
      <c r="EJ14" s="51" t="str">
        <f>IFERROR(AVERAGEIFS('Orders - December 2020'!$I$2:$I$2047,'Orders - December 2020'!$H$2:$H$2047,Worksheet!EJ$3,'Orders - December 2020'!$C$2:$C$2047,Worksheet!$F14),"-")</f>
        <v>-</v>
      </c>
      <c r="EK14" s="51" t="str">
        <f>IFERROR(AVERAGEIFS('Orders - December 2020'!$I$2:$I$2047,'Orders - December 2020'!$H$2:$H$2047,Worksheet!EK$3,'Orders - December 2020'!$C$2:$C$2047,Worksheet!$F14),"-")</f>
        <v>-</v>
      </c>
      <c r="EL14" s="51" t="str">
        <f>IFERROR(AVERAGEIFS('Orders - December 2020'!$I$2:$I$2047,'Orders - December 2020'!$H$2:$H$2047,Worksheet!EL$3,'Orders - December 2020'!$C$2:$C$2047,Worksheet!$F14),"-")</f>
        <v>-</v>
      </c>
      <c r="EM14" s="51" t="str">
        <f>IFERROR(AVERAGEIFS('Orders - December 2020'!$I$2:$I$2047,'Orders - December 2020'!$H$2:$H$2047,Worksheet!EM$3,'Orders - December 2020'!$C$2:$C$2047,Worksheet!$F14),"-")</f>
        <v>-</v>
      </c>
      <c r="EN14" s="51" t="str">
        <f>IFERROR(AVERAGEIFS('Orders - December 2020'!$I$2:$I$2047,'Orders - December 2020'!$H$2:$H$2047,Worksheet!EN$3,'Orders - December 2020'!$C$2:$C$2047,Worksheet!$F14),"-")</f>
        <v>-</v>
      </c>
      <c r="EO14" s="51" t="str">
        <f>IFERROR(AVERAGEIFS('Orders - December 2020'!$I$2:$I$2047,'Orders - December 2020'!$H$2:$H$2047,Worksheet!EO$3,'Orders - December 2020'!$C$2:$C$2047,Worksheet!$F14),"-")</f>
        <v>-</v>
      </c>
      <c r="EP14" s="51" t="str">
        <f>IFERROR(AVERAGEIFS('Orders - December 2020'!$I$2:$I$2047,'Orders - December 2020'!$H$2:$H$2047,Worksheet!EP$3,'Orders - December 2020'!$C$2:$C$2047,Worksheet!$F14),"-")</f>
        <v>-</v>
      </c>
      <c r="EQ14" s="51" t="str">
        <f>IFERROR(AVERAGEIFS('Orders - December 2020'!$I$2:$I$2047,'Orders - December 2020'!$H$2:$H$2047,Worksheet!EQ$3,'Orders - December 2020'!$C$2:$C$2047,Worksheet!$F14),"-")</f>
        <v>-</v>
      </c>
      <c r="ER14" s="51" t="str">
        <f>IFERROR(AVERAGEIFS('Orders - December 2020'!$I$2:$I$2047,'Orders - December 2020'!$H$2:$H$2047,Worksheet!ER$3,'Orders - December 2020'!$C$2:$C$2047,Worksheet!$F14),"-")</f>
        <v>-</v>
      </c>
      <c r="ES14" s="51" t="str">
        <f>IFERROR(AVERAGEIFS('Orders - December 2020'!$I$2:$I$2047,'Orders - December 2020'!$H$2:$H$2047,Worksheet!ES$3,'Orders - December 2020'!$C$2:$C$2047,Worksheet!$F14),"-")</f>
        <v>-</v>
      </c>
      <c r="ET14" s="51" t="str">
        <f>IFERROR(AVERAGEIFS('Orders - December 2020'!$I$2:$I$2047,'Orders - December 2020'!$H$2:$H$2047,Worksheet!ET$3,'Orders - December 2020'!$C$2:$C$2047,Worksheet!$F14),"-")</f>
        <v>-</v>
      </c>
      <c r="EU14" s="51" t="str">
        <f>IFERROR(AVERAGEIFS('Orders - December 2020'!$I$2:$I$2047,'Orders - December 2020'!$H$2:$H$2047,Worksheet!EU$3,'Orders - December 2020'!$C$2:$C$2047,Worksheet!$F14),"-")</f>
        <v>-</v>
      </c>
      <c r="EV14" s="51" t="str">
        <f>IFERROR(AVERAGEIFS('Orders - December 2020'!$I$2:$I$2047,'Orders - December 2020'!$H$2:$H$2047,Worksheet!EV$3,'Orders - December 2020'!$C$2:$C$2047,Worksheet!$F14),"-")</f>
        <v>-</v>
      </c>
      <c r="EW14" s="51" t="str">
        <f>IFERROR(AVERAGEIFS('Orders - December 2020'!$I$2:$I$2047,'Orders - December 2020'!$H$2:$H$2047,Worksheet!EW$3,'Orders - December 2020'!$C$2:$C$2047,Worksheet!$F14),"-")</f>
        <v>-</v>
      </c>
      <c r="EX14" s="51" t="str">
        <f>IFERROR(AVERAGEIFS('Orders - December 2020'!$I$2:$I$2047,'Orders - December 2020'!$H$2:$H$2047,Worksheet!EX$3,'Orders - December 2020'!$C$2:$C$2047,Worksheet!$F14),"-")</f>
        <v>-</v>
      </c>
      <c r="EY14" s="51" t="str">
        <f>IFERROR(AVERAGEIFS('Orders - December 2020'!$I$2:$I$2047,'Orders - December 2020'!$H$2:$H$2047,Worksheet!EY$3,'Orders - December 2020'!$C$2:$C$2047,Worksheet!$F14),"-")</f>
        <v>-</v>
      </c>
      <c r="EZ14" s="51" t="str">
        <f>IFERROR(AVERAGEIFS('Orders - December 2020'!$I$2:$I$2047,'Orders - December 2020'!$H$2:$H$2047,Worksheet!EZ$3,'Orders - December 2020'!$C$2:$C$2047,Worksheet!$F14),"-")</f>
        <v>-</v>
      </c>
      <c r="FA14" s="51" t="str">
        <f>IFERROR(AVERAGEIFS('Orders - December 2020'!$I$2:$I$2047,'Orders - December 2020'!$H$2:$H$2047,Worksheet!FA$3,'Orders - December 2020'!$C$2:$C$2047,Worksheet!$F14),"-")</f>
        <v>-</v>
      </c>
      <c r="FB14" s="51" t="str">
        <f>IFERROR(AVERAGEIFS('Orders - December 2020'!$I$2:$I$2047,'Orders - December 2020'!$H$2:$H$2047,Worksheet!FB$3,'Orders - December 2020'!$C$2:$C$2047,Worksheet!$F14),"-")</f>
        <v>-</v>
      </c>
      <c r="FC14" s="51" t="str">
        <f>IFERROR(AVERAGEIFS('Orders - December 2020'!$I$2:$I$2047,'Orders - December 2020'!$H$2:$H$2047,Worksheet!FC$3,'Orders - December 2020'!$C$2:$C$2047,Worksheet!$F14),"-")</f>
        <v>-</v>
      </c>
      <c r="FD14" s="51" t="str">
        <f>IFERROR(AVERAGEIFS('Orders - December 2020'!$I$2:$I$2047,'Orders - December 2020'!$H$2:$H$2047,Worksheet!FD$3,'Orders - December 2020'!$C$2:$C$2047,Worksheet!$F14),"-")</f>
        <v>-</v>
      </c>
      <c r="FE14" s="51" t="str">
        <f>IFERROR(AVERAGEIFS('Orders - December 2020'!$I$2:$I$2047,'Orders - December 2020'!$H$2:$H$2047,Worksheet!FE$3,'Orders - December 2020'!$C$2:$C$2047,Worksheet!$F14),"-")</f>
        <v>-</v>
      </c>
      <c r="FF14" s="51" t="str">
        <f>IFERROR(AVERAGEIFS('Orders - December 2020'!$I$2:$I$2047,'Orders - December 2020'!$H$2:$H$2047,Worksheet!FF$3,'Orders - December 2020'!$C$2:$C$2047,Worksheet!$F14),"-")</f>
        <v>-</v>
      </c>
      <c r="FG14" s="52" t="str">
        <f>IFERROR(AVERAGEIFS('Orders - December 2020'!$I$2:$I$2047,'Orders - December 2020'!$H$2:$H$2047,Worksheet!FG$3,'Orders - December 2020'!$C$2:$C$2047,Worksheet!$F14),"-")</f>
        <v>-</v>
      </c>
    </row>
    <row r="15" spans="2:163">
      <c r="B15" s="58">
        <f>SUMPRODUCT('Orders - December 2020'!J2:J2047,'Orders - December 2020'!I2:I2047)</f>
        <v>32655577</v>
      </c>
      <c r="F15" s="45" t="str">
        <v>Than-all Minimart</v>
      </c>
      <c r="G15" s="50" t="str">
        <f>IFERROR(AVERAGEIFS('Orders - December 2020'!$I$2:$I$2047,'Orders - December 2020'!$H$2:$H$2047,Worksheet!G$3,'Orders - December 2020'!$C$2:$C$2047,Worksheet!$F15),"-")</f>
        <v>-</v>
      </c>
      <c r="H15" s="51" t="str">
        <f>IFERROR(AVERAGEIFS('Orders - December 2020'!$I$2:$I$2047,'Orders - December 2020'!$H$2:$H$2047,Worksheet!H$3,'Orders - December 2020'!$C$2:$C$2047,Worksheet!$F15),"-")</f>
        <v>-</v>
      </c>
      <c r="I15" s="51" t="str">
        <f>IFERROR(AVERAGEIFS('Orders - December 2020'!$I$2:$I$2047,'Orders - December 2020'!$H$2:$H$2047,Worksheet!I$3,'Orders - December 2020'!$C$2:$C$2047,Worksheet!$F15),"-")</f>
        <v>-</v>
      </c>
      <c r="J15" s="51" t="str">
        <f>IFERROR(AVERAGEIFS('Orders - December 2020'!$I$2:$I$2047,'Orders - December 2020'!$H$2:$H$2047,Worksheet!J$3,'Orders - December 2020'!$C$2:$C$2047,Worksheet!$F15),"-")</f>
        <v>-</v>
      </c>
      <c r="K15" s="51" t="str">
        <f>IFERROR(AVERAGEIFS('Orders - December 2020'!$I$2:$I$2047,'Orders - December 2020'!$H$2:$H$2047,Worksheet!K$3,'Orders - December 2020'!$C$2:$C$2047,Worksheet!$F15),"-")</f>
        <v>-</v>
      </c>
      <c r="L15" s="51" t="str">
        <f>IFERROR(AVERAGEIFS('Orders - December 2020'!$I$2:$I$2047,'Orders - December 2020'!$H$2:$H$2047,Worksheet!L$3,'Orders - December 2020'!$C$2:$C$2047,Worksheet!$F15),"-")</f>
        <v>-</v>
      </c>
      <c r="M15" s="51" t="str">
        <f>IFERROR(AVERAGEIFS('Orders - December 2020'!$I$2:$I$2047,'Orders - December 2020'!$H$2:$H$2047,Worksheet!M$3,'Orders - December 2020'!$C$2:$C$2047,Worksheet!$F15),"-")</f>
        <v>-</v>
      </c>
      <c r="N15" s="51">
        <f>IFERROR(AVERAGEIFS('Orders - December 2020'!$I$2:$I$2047,'Orders - December 2020'!$H$2:$H$2047,Worksheet!N$3,'Orders - December 2020'!$C$2:$C$2047,Worksheet!$F15),"-")</f>
        <v>1</v>
      </c>
      <c r="O15" s="51">
        <f>IFERROR(AVERAGEIFS('Orders - December 2020'!$I$2:$I$2047,'Orders - December 2020'!$H$2:$H$2047,Worksheet!O$3,'Orders - December 2020'!$C$2:$C$2047,Worksheet!$F15),"-")</f>
        <v>1</v>
      </c>
      <c r="P15" s="51" t="str">
        <f>IFERROR(AVERAGEIFS('Orders - December 2020'!$I$2:$I$2047,'Orders - December 2020'!$H$2:$H$2047,Worksheet!P$3,'Orders - December 2020'!$C$2:$C$2047,Worksheet!$F15),"-")</f>
        <v>-</v>
      </c>
      <c r="Q15" s="51" t="str">
        <f>IFERROR(AVERAGEIFS('Orders - December 2020'!$I$2:$I$2047,'Orders - December 2020'!$H$2:$H$2047,Worksheet!Q$3,'Orders - December 2020'!$C$2:$C$2047,Worksheet!$F15),"-")</f>
        <v>-</v>
      </c>
      <c r="R15" s="51" t="str">
        <f>IFERROR(AVERAGEIFS('Orders - December 2020'!$I$2:$I$2047,'Orders - December 2020'!$H$2:$H$2047,Worksheet!R$3,'Orders - December 2020'!$C$2:$C$2047,Worksheet!$F15),"-")</f>
        <v>-</v>
      </c>
      <c r="S15" s="51" t="str">
        <f>IFERROR(AVERAGEIFS('Orders - December 2020'!$I$2:$I$2047,'Orders - December 2020'!$H$2:$H$2047,Worksheet!S$3,'Orders - December 2020'!$C$2:$C$2047,Worksheet!$F15),"-")</f>
        <v>-</v>
      </c>
      <c r="T15" s="51" t="str">
        <f>IFERROR(AVERAGEIFS('Orders - December 2020'!$I$2:$I$2047,'Orders - December 2020'!$H$2:$H$2047,Worksheet!T$3,'Orders - December 2020'!$C$2:$C$2047,Worksheet!$F15),"-")</f>
        <v>-</v>
      </c>
      <c r="U15" s="51" t="str">
        <f>IFERROR(AVERAGEIFS('Orders - December 2020'!$I$2:$I$2047,'Orders - December 2020'!$H$2:$H$2047,Worksheet!U$3,'Orders - December 2020'!$C$2:$C$2047,Worksheet!$F15),"-")</f>
        <v>-</v>
      </c>
      <c r="V15" s="51" t="str">
        <f>IFERROR(AVERAGEIFS('Orders - December 2020'!$I$2:$I$2047,'Orders - December 2020'!$H$2:$H$2047,Worksheet!V$3,'Orders - December 2020'!$C$2:$C$2047,Worksheet!$F15),"-")</f>
        <v>-</v>
      </c>
      <c r="W15" s="51" t="str">
        <f>IFERROR(AVERAGEIFS('Orders - December 2020'!$I$2:$I$2047,'Orders - December 2020'!$H$2:$H$2047,Worksheet!W$3,'Orders - December 2020'!$C$2:$C$2047,Worksheet!$F15),"-")</f>
        <v>-</v>
      </c>
      <c r="X15" s="51" t="str">
        <f>IFERROR(AVERAGEIFS('Orders - December 2020'!$I$2:$I$2047,'Orders - December 2020'!$H$2:$H$2047,Worksheet!X$3,'Orders - December 2020'!$C$2:$C$2047,Worksheet!$F15),"-")</f>
        <v>-</v>
      </c>
      <c r="Y15" s="51" t="str">
        <f>IFERROR(AVERAGEIFS('Orders - December 2020'!$I$2:$I$2047,'Orders - December 2020'!$H$2:$H$2047,Worksheet!Y$3,'Orders - December 2020'!$C$2:$C$2047,Worksheet!$F15),"-")</f>
        <v>-</v>
      </c>
      <c r="Z15" s="51" t="str">
        <f>IFERROR(AVERAGEIFS('Orders - December 2020'!$I$2:$I$2047,'Orders - December 2020'!$H$2:$H$2047,Worksheet!Z$3,'Orders - December 2020'!$C$2:$C$2047,Worksheet!$F15),"-")</f>
        <v>-</v>
      </c>
      <c r="AA15" s="51" t="str">
        <f>IFERROR(AVERAGEIFS('Orders - December 2020'!$I$2:$I$2047,'Orders - December 2020'!$H$2:$H$2047,Worksheet!AA$3,'Orders - December 2020'!$C$2:$C$2047,Worksheet!$F15),"-")</f>
        <v>-</v>
      </c>
      <c r="AB15" s="51" t="str">
        <f>IFERROR(AVERAGEIFS('Orders - December 2020'!$I$2:$I$2047,'Orders - December 2020'!$H$2:$H$2047,Worksheet!AB$3,'Orders - December 2020'!$C$2:$C$2047,Worksheet!$F15),"-")</f>
        <v>-</v>
      </c>
      <c r="AC15" s="51" t="str">
        <f>IFERROR(AVERAGEIFS('Orders - December 2020'!$I$2:$I$2047,'Orders - December 2020'!$H$2:$H$2047,Worksheet!AC$3,'Orders - December 2020'!$C$2:$C$2047,Worksheet!$F15),"-")</f>
        <v>-</v>
      </c>
      <c r="AD15" s="51" t="str">
        <f>IFERROR(AVERAGEIFS('Orders - December 2020'!$I$2:$I$2047,'Orders - December 2020'!$H$2:$H$2047,Worksheet!AD$3,'Orders - December 2020'!$C$2:$C$2047,Worksheet!$F15),"-")</f>
        <v>-</v>
      </c>
      <c r="AE15" s="51" t="str">
        <f>IFERROR(AVERAGEIFS('Orders - December 2020'!$I$2:$I$2047,'Orders - December 2020'!$H$2:$H$2047,Worksheet!AE$3,'Orders - December 2020'!$C$2:$C$2047,Worksheet!$F15),"-")</f>
        <v>-</v>
      </c>
      <c r="AF15" s="51" t="str">
        <f>IFERROR(AVERAGEIFS('Orders - December 2020'!$I$2:$I$2047,'Orders - December 2020'!$H$2:$H$2047,Worksheet!AF$3,'Orders - December 2020'!$C$2:$C$2047,Worksheet!$F15),"-")</f>
        <v>-</v>
      </c>
      <c r="AG15" s="51" t="str">
        <f>IFERROR(AVERAGEIFS('Orders - December 2020'!$I$2:$I$2047,'Orders - December 2020'!$H$2:$H$2047,Worksheet!AG$3,'Orders - December 2020'!$C$2:$C$2047,Worksheet!$F15),"-")</f>
        <v>-</v>
      </c>
      <c r="AH15" s="51" t="str">
        <f>IFERROR(AVERAGEIFS('Orders - December 2020'!$I$2:$I$2047,'Orders - December 2020'!$H$2:$H$2047,Worksheet!AH$3,'Orders - December 2020'!$C$2:$C$2047,Worksheet!$F15),"-")</f>
        <v>-</v>
      </c>
      <c r="AI15" s="51" t="str">
        <f>IFERROR(AVERAGEIFS('Orders - December 2020'!$I$2:$I$2047,'Orders - December 2020'!$H$2:$H$2047,Worksheet!AI$3,'Orders - December 2020'!$C$2:$C$2047,Worksheet!$F15),"-")</f>
        <v>-</v>
      </c>
      <c r="AJ15" s="51">
        <f>IFERROR(AVERAGEIFS('Orders - December 2020'!$I$2:$I$2047,'Orders - December 2020'!$H$2:$H$2047,Worksheet!AJ$3,'Orders - December 2020'!$C$2:$C$2047,Worksheet!$F15),"-")</f>
        <v>1</v>
      </c>
      <c r="AK15" s="51">
        <f>IFERROR(AVERAGEIFS('Orders - December 2020'!$I$2:$I$2047,'Orders - December 2020'!$H$2:$H$2047,Worksheet!AK$3,'Orders - December 2020'!$C$2:$C$2047,Worksheet!$F15),"-")</f>
        <v>2.6666666666666665</v>
      </c>
      <c r="AL15" s="51" t="str">
        <f>IFERROR(AVERAGEIFS('Orders - December 2020'!$I$2:$I$2047,'Orders - December 2020'!$H$2:$H$2047,Worksheet!AL$3,'Orders - December 2020'!$C$2:$C$2047,Worksheet!$F15),"-")</f>
        <v>-</v>
      </c>
      <c r="AM15" s="51">
        <f>IFERROR(AVERAGEIFS('Orders - December 2020'!$I$2:$I$2047,'Orders - December 2020'!$H$2:$H$2047,Worksheet!AM$3,'Orders - December 2020'!$C$2:$C$2047,Worksheet!$F15),"-")</f>
        <v>1</v>
      </c>
      <c r="AN15" s="51" t="str">
        <f>IFERROR(AVERAGEIFS('Orders - December 2020'!$I$2:$I$2047,'Orders - December 2020'!$H$2:$H$2047,Worksheet!AN$3,'Orders - December 2020'!$C$2:$C$2047,Worksheet!$F15),"-")</f>
        <v>-</v>
      </c>
      <c r="AO15" s="51" t="str">
        <f>IFERROR(AVERAGEIFS('Orders - December 2020'!$I$2:$I$2047,'Orders - December 2020'!$H$2:$H$2047,Worksheet!AO$3,'Orders - December 2020'!$C$2:$C$2047,Worksheet!$F15),"-")</f>
        <v>-</v>
      </c>
      <c r="AP15" s="51">
        <f>IFERROR(AVERAGEIFS('Orders - December 2020'!$I$2:$I$2047,'Orders - December 2020'!$H$2:$H$2047,Worksheet!AP$3,'Orders - December 2020'!$C$2:$C$2047,Worksheet!$F15),"-")</f>
        <v>1</v>
      </c>
      <c r="AQ15" s="51" t="str">
        <f>IFERROR(AVERAGEIFS('Orders - December 2020'!$I$2:$I$2047,'Orders - December 2020'!$H$2:$H$2047,Worksheet!AQ$3,'Orders - December 2020'!$C$2:$C$2047,Worksheet!$F15),"-")</f>
        <v>-</v>
      </c>
      <c r="AR15" s="51" t="str">
        <f>IFERROR(AVERAGEIFS('Orders - December 2020'!$I$2:$I$2047,'Orders - December 2020'!$H$2:$H$2047,Worksheet!AR$3,'Orders - December 2020'!$C$2:$C$2047,Worksheet!$F15),"-")</f>
        <v>-</v>
      </c>
      <c r="AS15" s="51" t="str">
        <f>IFERROR(AVERAGEIFS('Orders - December 2020'!$I$2:$I$2047,'Orders - December 2020'!$H$2:$H$2047,Worksheet!AS$3,'Orders - December 2020'!$C$2:$C$2047,Worksheet!$F15),"-")</f>
        <v>-</v>
      </c>
      <c r="AT15" s="51">
        <f>IFERROR(AVERAGEIFS('Orders - December 2020'!$I$2:$I$2047,'Orders - December 2020'!$H$2:$H$2047,Worksheet!AT$3,'Orders - December 2020'!$C$2:$C$2047,Worksheet!$F15),"-")</f>
        <v>1</v>
      </c>
      <c r="AU15" s="51">
        <f>IFERROR(AVERAGEIFS('Orders - December 2020'!$I$2:$I$2047,'Orders - December 2020'!$H$2:$H$2047,Worksheet!AU$3,'Orders - December 2020'!$C$2:$C$2047,Worksheet!$F15),"-")</f>
        <v>1</v>
      </c>
      <c r="AV15" s="51" t="str">
        <f>IFERROR(AVERAGEIFS('Orders - December 2020'!$I$2:$I$2047,'Orders - December 2020'!$H$2:$H$2047,Worksheet!AV$3,'Orders - December 2020'!$C$2:$C$2047,Worksheet!$F15),"-")</f>
        <v>-</v>
      </c>
      <c r="AW15" s="51" t="str">
        <f>IFERROR(AVERAGEIFS('Orders - December 2020'!$I$2:$I$2047,'Orders - December 2020'!$H$2:$H$2047,Worksheet!AW$3,'Orders - December 2020'!$C$2:$C$2047,Worksheet!$F15),"-")</f>
        <v>-</v>
      </c>
      <c r="AX15" s="51">
        <f>IFERROR(AVERAGEIFS('Orders - December 2020'!$I$2:$I$2047,'Orders - December 2020'!$H$2:$H$2047,Worksheet!AX$3,'Orders - December 2020'!$C$2:$C$2047,Worksheet!$F15),"-")</f>
        <v>1</v>
      </c>
      <c r="AY15" s="51">
        <f>IFERROR(AVERAGEIFS('Orders - December 2020'!$I$2:$I$2047,'Orders - December 2020'!$H$2:$H$2047,Worksheet!AY$3,'Orders - December 2020'!$C$2:$C$2047,Worksheet!$F15),"-")</f>
        <v>1.75</v>
      </c>
      <c r="AZ15" s="51">
        <f>IFERROR(AVERAGEIFS('Orders - December 2020'!$I$2:$I$2047,'Orders - December 2020'!$H$2:$H$2047,Worksheet!AZ$3,'Orders - December 2020'!$C$2:$C$2047,Worksheet!$F15),"-")</f>
        <v>1</v>
      </c>
      <c r="BA15" s="51">
        <f>IFERROR(AVERAGEIFS('Orders - December 2020'!$I$2:$I$2047,'Orders - December 2020'!$H$2:$H$2047,Worksheet!BA$3,'Orders - December 2020'!$C$2:$C$2047,Worksheet!$F15),"-")</f>
        <v>1</v>
      </c>
      <c r="BB15" s="51" t="str">
        <f>IFERROR(AVERAGEIFS('Orders - December 2020'!$I$2:$I$2047,'Orders - December 2020'!$H$2:$H$2047,Worksheet!BB$3,'Orders - December 2020'!$C$2:$C$2047,Worksheet!$F15),"-")</f>
        <v>-</v>
      </c>
      <c r="BC15" s="51" t="str">
        <f>IFERROR(AVERAGEIFS('Orders - December 2020'!$I$2:$I$2047,'Orders - December 2020'!$H$2:$H$2047,Worksheet!BC$3,'Orders - December 2020'!$C$2:$C$2047,Worksheet!$F15),"-")</f>
        <v>-</v>
      </c>
      <c r="BD15" s="51" t="str">
        <f>IFERROR(AVERAGEIFS('Orders - December 2020'!$I$2:$I$2047,'Orders - December 2020'!$H$2:$H$2047,Worksheet!BD$3,'Orders - December 2020'!$C$2:$C$2047,Worksheet!$F15),"-")</f>
        <v>-</v>
      </c>
      <c r="BE15" s="51">
        <f>IFERROR(AVERAGEIFS('Orders - December 2020'!$I$2:$I$2047,'Orders - December 2020'!$H$2:$H$2047,Worksheet!BE$3,'Orders - December 2020'!$C$2:$C$2047,Worksheet!$F15),"-")</f>
        <v>2</v>
      </c>
      <c r="BF15" s="51" t="str">
        <f>IFERROR(AVERAGEIFS('Orders - December 2020'!$I$2:$I$2047,'Orders - December 2020'!$H$2:$H$2047,Worksheet!BF$3,'Orders - December 2020'!$C$2:$C$2047,Worksheet!$F15),"-")</f>
        <v>-</v>
      </c>
      <c r="BG15" s="51" t="str">
        <f>IFERROR(AVERAGEIFS('Orders - December 2020'!$I$2:$I$2047,'Orders - December 2020'!$H$2:$H$2047,Worksheet!BG$3,'Orders - December 2020'!$C$2:$C$2047,Worksheet!$F15),"-")</f>
        <v>-</v>
      </c>
      <c r="BH15" s="51" t="str">
        <f>IFERROR(AVERAGEIFS('Orders - December 2020'!$I$2:$I$2047,'Orders - December 2020'!$H$2:$H$2047,Worksheet!BH$3,'Orders - December 2020'!$C$2:$C$2047,Worksheet!$F15),"-")</f>
        <v>-</v>
      </c>
      <c r="BI15" s="51" t="str">
        <f>IFERROR(AVERAGEIFS('Orders - December 2020'!$I$2:$I$2047,'Orders - December 2020'!$H$2:$H$2047,Worksheet!BI$3,'Orders - December 2020'!$C$2:$C$2047,Worksheet!$F15),"-")</f>
        <v>-</v>
      </c>
      <c r="BJ15" s="51">
        <f>IFERROR(AVERAGEIFS('Orders - December 2020'!$I$2:$I$2047,'Orders - December 2020'!$H$2:$H$2047,Worksheet!BJ$3,'Orders - December 2020'!$C$2:$C$2047,Worksheet!$F15),"-")</f>
        <v>1</v>
      </c>
      <c r="BK15" s="51" t="str">
        <f>IFERROR(AVERAGEIFS('Orders - December 2020'!$I$2:$I$2047,'Orders - December 2020'!$H$2:$H$2047,Worksheet!BK$3,'Orders - December 2020'!$C$2:$C$2047,Worksheet!$F15),"-")</f>
        <v>-</v>
      </c>
      <c r="BL15" s="51" t="str">
        <f>IFERROR(AVERAGEIFS('Orders - December 2020'!$I$2:$I$2047,'Orders - December 2020'!$H$2:$H$2047,Worksheet!BL$3,'Orders - December 2020'!$C$2:$C$2047,Worksheet!$F15),"-")</f>
        <v>-</v>
      </c>
      <c r="BM15" s="51" t="str">
        <f>IFERROR(AVERAGEIFS('Orders - December 2020'!$I$2:$I$2047,'Orders - December 2020'!$H$2:$H$2047,Worksheet!BM$3,'Orders - December 2020'!$C$2:$C$2047,Worksheet!$F15),"-")</f>
        <v>-</v>
      </c>
      <c r="BN15" s="51" t="str">
        <f>IFERROR(AVERAGEIFS('Orders - December 2020'!$I$2:$I$2047,'Orders - December 2020'!$H$2:$H$2047,Worksheet!BN$3,'Orders - December 2020'!$C$2:$C$2047,Worksheet!$F15),"-")</f>
        <v>-</v>
      </c>
      <c r="BO15" s="51" t="str">
        <f>IFERROR(AVERAGEIFS('Orders - December 2020'!$I$2:$I$2047,'Orders - December 2020'!$H$2:$H$2047,Worksheet!BO$3,'Orders - December 2020'!$C$2:$C$2047,Worksheet!$F15),"-")</f>
        <v>-</v>
      </c>
      <c r="BP15" s="51" t="str">
        <f>IFERROR(AVERAGEIFS('Orders - December 2020'!$I$2:$I$2047,'Orders - December 2020'!$H$2:$H$2047,Worksheet!BP$3,'Orders - December 2020'!$C$2:$C$2047,Worksheet!$F15),"-")</f>
        <v>-</v>
      </c>
      <c r="BQ15" s="51" t="str">
        <f>IFERROR(AVERAGEIFS('Orders - December 2020'!$I$2:$I$2047,'Orders - December 2020'!$H$2:$H$2047,Worksheet!BQ$3,'Orders - December 2020'!$C$2:$C$2047,Worksheet!$F15),"-")</f>
        <v>-</v>
      </c>
      <c r="BR15" s="51" t="str">
        <f>IFERROR(AVERAGEIFS('Orders - December 2020'!$I$2:$I$2047,'Orders - December 2020'!$H$2:$H$2047,Worksheet!BR$3,'Orders - December 2020'!$C$2:$C$2047,Worksheet!$F15),"-")</f>
        <v>-</v>
      </c>
      <c r="BS15" s="51" t="str">
        <f>IFERROR(AVERAGEIFS('Orders - December 2020'!$I$2:$I$2047,'Orders - December 2020'!$H$2:$H$2047,Worksheet!BS$3,'Orders - December 2020'!$C$2:$C$2047,Worksheet!$F15),"-")</f>
        <v>-</v>
      </c>
      <c r="BT15" s="51" t="str">
        <f>IFERROR(AVERAGEIFS('Orders - December 2020'!$I$2:$I$2047,'Orders - December 2020'!$H$2:$H$2047,Worksheet!BT$3,'Orders - December 2020'!$C$2:$C$2047,Worksheet!$F15),"-")</f>
        <v>-</v>
      </c>
      <c r="BU15" s="51" t="str">
        <f>IFERROR(AVERAGEIFS('Orders - December 2020'!$I$2:$I$2047,'Orders - December 2020'!$H$2:$H$2047,Worksheet!BU$3,'Orders - December 2020'!$C$2:$C$2047,Worksheet!$F15),"-")</f>
        <v>-</v>
      </c>
      <c r="BV15" s="51" t="str">
        <f>IFERROR(AVERAGEIFS('Orders - December 2020'!$I$2:$I$2047,'Orders - December 2020'!$H$2:$H$2047,Worksheet!BV$3,'Orders - December 2020'!$C$2:$C$2047,Worksheet!$F15),"-")</f>
        <v>-</v>
      </c>
      <c r="BW15" s="51" t="str">
        <f>IFERROR(AVERAGEIFS('Orders - December 2020'!$I$2:$I$2047,'Orders - December 2020'!$H$2:$H$2047,Worksheet!BW$3,'Orders - December 2020'!$C$2:$C$2047,Worksheet!$F15),"-")</f>
        <v>-</v>
      </c>
      <c r="BX15" s="51" t="str">
        <f>IFERROR(AVERAGEIFS('Orders - December 2020'!$I$2:$I$2047,'Orders - December 2020'!$H$2:$H$2047,Worksheet!BX$3,'Orders - December 2020'!$C$2:$C$2047,Worksheet!$F15),"-")</f>
        <v>-</v>
      </c>
      <c r="BY15" s="51" t="str">
        <f>IFERROR(AVERAGEIFS('Orders - December 2020'!$I$2:$I$2047,'Orders - December 2020'!$H$2:$H$2047,Worksheet!BY$3,'Orders - December 2020'!$C$2:$C$2047,Worksheet!$F15),"-")</f>
        <v>-</v>
      </c>
      <c r="BZ15" s="51" t="str">
        <f>IFERROR(AVERAGEIFS('Orders - December 2020'!$I$2:$I$2047,'Orders - December 2020'!$H$2:$H$2047,Worksheet!BZ$3,'Orders - December 2020'!$C$2:$C$2047,Worksheet!$F15),"-")</f>
        <v>-</v>
      </c>
      <c r="CA15" s="51" t="str">
        <f>IFERROR(AVERAGEIFS('Orders - December 2020'!$I$2:$I$2047,'Orders - December 2020'!$H$2:$H$2047,Worksheet!CA$3,'Orders - December 2020'!$C$2:$C$2047,Worksheet!$F15),"-")</f>
        <v>-</v>
      </c>
      <c r="CB15" s="51" t="str">
        <f>IFERROR(AVERAGEIFS('Orders - December 2020'!$I$2:$I$2047,'Orders - December 2020'!$H$2:$H$2047,Worksheet!CB$3,'Orders - December 2020'!$C$2:$C$2047,Worksheet!$F15),"-")</f>
        <v>-</v>
      </c>
      <c r="CC15" s="51" t="str">
        <f>IFERROR(AVERAGEIFS('Orders - December 2020'!$I$2:$I$2047,'Orders - December 2020'!$H$2:$H$2047,Worksheet!CC$3,'Orders - December 2020'!$C$2:$C$2047,Worksheet!$F15),"-")</f>
        <v>-</v>
      </c>
      <c r="CD15" s="51">
        <f>IFERROR(AVERAGEIFS('Orders - December 2020'!$I$2:$I$2047,'Orders - December 2020'!$H$2:$H$2047,Worksheet!CD$3,'Orders - December 2020'!$C$2:$C$2047,Worksheet!$F15),"-")</f>
        <v>1</v>
      </c>
      <c r="CE15" s="51" t="str">
        <f>IFERROR(AVERAGEIFS('Orders - December 2020'!$I$2:$I$2047,'Orders - December 2020'!$H$2:$H$2047,Worksheet!CE$3,'Orders - December 2020'!$C$2:$C$2047,Worksheet!$F15),"-")</f>
        <v>-</v>
      </c>
      <c r="CF15" s="51">
        <f>IFERROR(AVERAGEIFS('Orders - December 2020'!$I$2:$I$2047,'Orders - December 2020'!$H$2:$H$2047,Worksheet!CF$3,'Orders - December 2020'!$C$2:$C$2047,Worksheet!$F15),"-")</f>
        <v>1</v>
      </c>
      <c r="CG15" s="51" t="str">
        <f>IFERROR(AVERAGEIFS('Orders - December 2020'!$I$2:$I$2047,'Orders - December 2020'!$H$2:$H$2047,Worksheet!CG$3,'Orders - December 2020'!$C$2:$C$2047,Worksheet!$F15),"-")</f>
        <v>-</v>
      </c>
      <c r="CH15" s="51">
        <f>IFERROR(AVERAGEIFS('Orders - December 2020'!$I$2:$I$2047,'Orders - December 2020'!$H$2:$H$2047,Worksheet!CH$3,'Orders - December 2020'!$C$2:$C$2047,Worksheet!$F15),"-")</f>
        <v>1</v>
      </c>
      <c r="CI15" s="51" t="str">
        <f>IFERROR(AVERAGEIFS('Orders - December 2020'!$I$2:$I$2047,'Orders - December 2020'!$H$2:$H$2047,Worksheet!CI$3,'Orders - December 2020'!$C$2:$C$2047,Worksheet!$F15),"-")</f>
        <v>-</v>
      </c>
      <c r="CJ15" s="51">
        <f>IFERROR(AVERAGEIFS('Orders - December 2020'!$I$2:$I$2047,'Orders - December 2020'!$H$2:$H$2047,Worksheet!CJ$3,'Orders - December 2020'!$C$2:$C$2047,Worksheet!$F15),"-")</f>
        <v>1</v>
      </c>
      <c r="CK15" s="51" t="str">
        <f>IFERROR(AVERAGEIFS('Orders - December 2020'!$I$2:$I$2047,'Orders - December 2020'!$H$2:$H$2047,Worksheet!CK$3,'Orders - December 2020'!$C$2:$C$2047,Worksheet!$F15),"-")</f>
        <v>-</v>
      </c>
      <c r="CL15" s="51" t="str">
        <f>IFERROR(AVERAGEIFS('Orders - December 2020'!$I$2:$I$2047,'Orders - December 2020'!$H$2:$H$2047,Worksheet!CL$3,'Orders - December 2020'!$C$2:$C$2047,Worksheet!$F15),"-")</f>
        <v>-</v>
      </c>
      <c r="CM15" s="51" t="str">
        <f>IFERROR(AVERAGEIFS('Orders - December 2020'!$I$2:$I$2047,'Orders - December 2020'!$H$2:$H$2047,Worksheet!CM$3,'Orders - December 2020'!$C$2:$C$2047,Worksheet!$F15),"-")</f>
        <v>-</v>
      </c>
      <c r="CN15" s="51" t="str">
        <f>IFERROR(AVERAGEIFS('Orders - December 2020'!$I$2:$I$2047,'Orders - December 2020'!$H$2:$H$2047,Worksheet!CN$3,'Orders - December 2020'!$C$2:$C$2047,Worksheet!$F15),"-")</f>
        <v>-</v>
      </c>
      <c r="CO15" s="51" t="str">
        <f>IFERROR(AVERAGEIFS('Orders - December 2020'!$I$2:$I$2047,'Orders - December 2020'!$H$2:$H$2047,Worksheet!CO$3,'Orders - December 2020'!$C$2:$C$2047,Worksheet!$F15),"-")</f>
        <v>-</v>
      </c>
      <c r="CP15" s="51" t="str">
        <f>IFERROR(AVERAGEIFS('Orders - December 2020'!$I$2:$I$2047,'Orders - December 2020'!$H$2:$H$2047,Worksheet!CP$3,'Orders - December 2020'!$C$2:$C$2047,Worksheet!$F15),"-")</f>
        <v>-</v>
      </c>
      <c r="CQ15" s="51" t="str">
        <f>IFERROR(AVERAGEIFS('Orders - December 2020'!$I$2:$I$2047,'Orders - December 2020'!$H$2:$H$2047,Worksheet!CQ$3,'Orders - December 2020'!$C$2:$C$2047,Worksheet!$F15),"-")</f>
        <v>-</v>
      </c>
      <c r="CR15" s="51" t="str">
        <f>IFERROR(AVERAGEIFS('Orders - December 2020'!$I$2:$I$2047,'Orders - December 2020'!$H$2:$H$2047,Worksheet!CR$3,'Orders - December 2020'!$C$2:$C$2047,Worksheet!$F15),"-")</f>
        <v>-</v>
      </c>
      <c r="CS15" s="51" t="str">
        <f>IFERROR(AVERAGEIFS('Orders - December 2020'!$I$2:$I$2047,'Orders - December 2020'!$H$2:$H$2047,Worksheet!CS$3,'Orders - December 2020'!$C$2:$C$2047,Worksheet!$F15),"-")</f>
        <v>-</v>
      </c>
      <c r="CT15" s="51" t="str">
        <f>IFERROR(AVERAGEIFS('Orders - December 2020'!$I$2:$I$2047,'Orders - December 2020'!$H$2:$H$2047,Worksheet!CT$3,'Orders - December 2020'!$C$2:$C$2047,Worksheet!$F15),"-")</f>
        <v>-</v>
      </c>
      <c r="CU15" s="51">
        <f>IFERROR(AVERAGEIFS('Orders - December 2020'!$I$2:$I$2047,'Orders - December 2020'!$H$2:$H$2047,Worksheet!CU$3,'Orders - December 2020'!$C$2:$C$2047,Worksheet!$F15),"-")</f>
        <v>1</v>
      </c>
      <c r="CV15" s="51" t="str">
        <f>IFERROR(AVERAGEIFS('Orders - December 2020'!$I$2:$I$2047,'Orders - December 2020'!$H$2:$H$2047,Worksheet!CV$3,'Orders - December 2020'!$C$2:$C$2047,Worksheet!$F15),"-")</f>
        <v>-</v>
      </c>
      <c r="CW15" s="51" t="str">
        <f>IFERROR(AVERAGEIFS('Orders - December 2020'!$I$2:$I$2047,'Orders - December 2020'!$H$2:$H$2047,Worksheet!CW$3,'Orders - December 2020'!$C$2:$C$2047,Worksheet!$F15),"-")</f>
        <v>-</v>
      </c>
      <c r="CX15" s="51" t="str">
        <f>IFERROR(AVERAGEIFS('Orders - December 2020'!$I$2:$I$2047,'Orders - December 2020'!$H$2:$H$2047,Worksheet!CX$3,'Orders - December 2020'!$C$2:$C$2047,Worksheet!$F15),"-")</f>
        <v>-</v>
      </c>
      <c r="CY15" s="51" t="str">
        <f>IFERROR(AVERAGEIFS('Orders - December 2020'!$I$2:$I$2047,'Orders - December 2020'!$H$2:$H$2047,Worksheet!CY$3,'Orders - December 2020'!$C$2:$C$2047,Worksheet!$F15),"-")</f>
        <v>-</v>
      </c>
      <c r="CZ15" s="51" t="str">
        <f>IFERROR(AVERAGEIFS('Orders - December 2020'!$I$2:$I$2047,'Orders - December 2020'!$H$2:$H$2047,Worksheet!CZ$3,'Orders - December 2020'!$C$2:$C$2047,Worksheet!$F15),"-")</f>
        <v>-</v>
      </c>
      <c r="DA15" s="51" t="str">
        <f>IFERROR(AVERAGEIFS('Orders - December 2020'!$I$2:$I$2047,'Orders - December 2020'!$H$2:$H$2047,Worksheet!DA$3,'Orders - December 2020'!$C$2:$C$2047,Worksheet!$F15),"-")</f>
        <v>-</v>
      </c>
      <c r="DB15" s="51" t="str">
        <f>IFERROR(AVERAGEIFS('Orders - December 2020'!$I$2:$I$2047,'Orders - December 2020'!$H$2:$H$2047,Worksheet!DB$3,'Orders - December 2020'!$C$2:$C$2047,Worksheet!$F15),"-")</f>
        <v>-</v>
      </c>
      <c r="DC15" s="51" t="str">
        <f>IFERROR(AVERAGEIFS('Orders - December 2020'!$I$2:$I$2047,'Orders - December 2020'!$H$2:$H$2047,Worksheet!DC$3,'Orders - December 2020'!$C$2:$C$2047,Worksheet!$F15),"-")</f>
        <v>-</v>
      </c>
      <c r="DD15" s="51" t="str">
        <f>IFERROR(AVERAGEIFS('Orders - December 2020'!$I$2:$I$2047,'Orders - December 2020'!$H$2:$H$2047,Worksheet!DD$3,'Orders - December 2020'!$C$2:$C$2047,Worksheet!$F15),"-")</f>
        <v>-</v>
      </c>
      <c r="DE15" s="51" t="str">
        <f>IFERROR(AVERAGEIFS('Orders - December 2020'!$I$2:$I$2047,'Orders - December 2020'!$H$2:$H$2047,Worksheet!DE$3,'Orders - December 2020'!$C$2:$C$2047,Worksheet!$F15),"-")</f>
        <v>-</v>
      </c>
      <c r="DF15" s="51" t="str">
        <f>IFERROR(AVERAGEIFS('Orders - December 2020'!$I$2:$I$2047,'Orders - December 2020'!$H$2:$H$2047,Worksheet!DF$3,'Orders - December 2020'!$C$2:$C$2047,Worksheet!$F15),"-")</f>
        <v>-</v>
      </c>
      <c r="DG15" s="51" t="str">
        <f>IFERROR(AVERAGEIFS('Orders - December 2020'!$I$2:$I$2047,'Orders - December 2020'!$H$2:$H$2047,Worksheet!DG$3,'Orders - December 2020'!$C$2:$C$2047,Worksheet!$F15),"-")</f>
        <v>-</v>
      </c>
      <c r="DH15" s="51" t="str">
        <f>IFERROR(AVERAGEIFS('Orders - December 2020'!$I$2:$I$2047,'Orders - December 2020'!$H$2:$H$2047,Worksheet!DH$3,'Orders - December 2020'!$C$2:$C$2047,Worksheet!$F15),"-")</f>
        <v>-</v>
      </c>
      <c r="DI15" s="51" t="str">
        <f>IFERROR(AVERAGEIFS('Orders - December 2020'!$I$2:$I$2047,'Orders - December 2020'!$H$2:$H$2047,Worksheet!DI$3,'Orders - December 2020'!$C$2:$C$2047,Worksheet!$F15),"-")</f>
        <v>-</v>
      </c>
      <c r="DJ15" s="51" t="str">
        <f>IFERROR(AVERAGEIFS('Orders - December 2020'!$I$2:$I$2047,'Orders - December 2020'!$H$2:$H$2047,Worksheet!DJ$3,'Orders - December 2020'!$C$2:$C$2047,Worksheet!$F15),"-")</f>
        <v>-</v>
      </c>
      <c r="DK15" s="51" t="str">
        <f>IFERROR(AVERAGEIFS('Orders - December 2020'!$I$2:$I$2047,'Orders - December 2020'!$H$2:$H$2047,Worksheet!DK$3,'Orders - December 2020'!$C$2:$C$2047,Worksheet!$F15),"-")</f>
        <v>-</v>
      </c>
      <c r="DL15" s="51" t="str">
        <f>IFERROR(AVERAGEIFS('Orders - December 2020'!$I$2:$I$2047,'Orders - December 2020'!$H$2:$H$2047,Worksheet!DL$3,'Orders - December 2020'!$C$2:$C$2047,Worksheet!$F15),"-")</f>
        <v>-</v>
      </c>
      <c r="DM15" s="51" t="str">
        <f>IFERROR(AVERAGEIFS('Orders - December 2020'!$I$2:$I$2047,'Orders - December 2020'!$H$2:$H$2047,Worksheet!DM$3,'Orders - December 2020'!$C$2:$C$2047,Worksheet!$F15),"-")</f>
        <v>-</v>
      </c>
      <c r="DN15" s="51" t="str">
        <f>IFERROR(AVERAGEIFS('Orders - December 2020'!$I$2:$I$2047,'Orders - December 2020'!$H$2:$H$2047,Worksheet!DN$3,'Orders - December 2020'!$C$2:$C$2047,Worksheet!$F15),"-")</f>
        <v>-</v>
      </c>
      <c r="DO15" s="51" t="str">
        <f>IFERROR(AVERAGEIFS('Orders - December 2020'!$I$2:$I$2047,'Orders - December 2020'!$H$2:$H$2047,Worksheet!DO$3,'Orders - December 2020'!$C$2:$C$2047,Worksheet!$F15),"-")</f>
        <v>-</v>
      </c>
      <c r="DP15" s="51" t="str">
        <f>IFERROR(AVERAGEIFS('Orders - December 2020'!$I$2:$I$2047,'Orders - December 2020'!$H$2:$H$2047,Worksheet!DP$3,'Orders - December 2020'!$C$2:$C$2047,Worksheet!$F15),"-")</f>
        <v>-</v>
      </c>
      <c r="DQ15" s="51" t="str">
        <f>IFERROR(AVERAGEIFS('Orders - December 2020'!$I$2:$I$2047,'Orders - December 2020'!$H$2:$H$2047,Worksheet!DQ$3,'Orders - December 2020'!$C$2:$C$2047,Worksheet!$F15),"-")</f>
        <v>-</v>
      </c>
      <c r="DR15" s="51" t="str">
        <f>IFERROR(AVERAGEIFS('Orders - December 2020'!$I$2:$I$2047,'Orders - December 2020'!$H$2:$H$2047,Worksheet!DR$3,'Orders - December 2020'!$C$2:$C$2047,Worksheet!$F15),"-")</f>
        <v>-</v>
      </c>
      <c r="DS15" s="51" t="str">
        <f>IFERROR(AVERAGEIFS('Orders - December 2020'!$I$2:$I$2047,'Orders - December 2020'!$H$2:$H$2047,Worksheet!DS$3,'Orders - December 2020'!$C$2:$C$2047,Worksheet!$F15),"-")</f>
        <v>-</v>
      </c>
      <c r="DT15" s="51" t="str">
        <f>IFERROR(AVERAGEIFS('Orders - December 2020'!$I$2:$I$2047,'Orders - December 2020'!$H$2:$H$2047,Worksheet!DT$3,'Orders - December 2020'!$C$2:$C$2047,Worksheet!$F15),"-")</f>
        <v>-</v>
      </c>
      <c r="DU15" s="51" t="str">
        <f>IFERROR(AVERAGEIFS('Orders - December 2020'!$I$2:$I$2047,'Orders - December 2020'!$H$2:$H$2047,Worksheet!DU$3,'Orders - December 2020'!$C$2:$C$2047,Worksheet!$F15),"-")</f>
        <v>-</v>
      </c>
      <c r="DV15" s="51">
        <f>IFERROR(AVERAGEIFS('Orders - December 2020'!$I$2:$I$2047,'Orders - December 2020'!$H$2:$H$2047,Worksheet!DV$3,'Orders - December 2020'!$C$2:$C$2047,Worksheet!$F15),"-")</f>
        <v>1</v>
      </c>
      <c r="DW15" s="51">
        <f>IFERROR(AVERAGEIFS('Orders - December 2020'!$I$2:$I$2047,'Orders - December 2020'!$H$2:$H$2047,Worksheet!DW$3,'Orders - December 2020'!$C$2:$C$2047,Worksheet!$F15),"-")</f>
        <v>1</v>
      </c>
      <c r="DX15" s="51" t="str">
        <f>IFERROR(AVERAGEIFS('Orders - December 2020'!$I$2:$I$2047,'Orders - December 2020'!$H$2:$H$2047,Worksheet!DX$3,'Orders - December 2020'!$C$2:$C$2047,Worksheet!$F15),"-")</f>
        <v>-</v>
      </c>
      <c r="DY15" s="51" t="str">
        <f>IFERROR(AVERAGEIFS('Orders - December 2020'!$I$2:$I$2047,'Orders - December 2020'!$H$2:$H$2047,Worksheet!DY$3,'Orders - December 2020'!$C$2:$C$2047,Worksheet!$F15),"-")</f>
        <v>-</v>
      </c>
      <c r="DZ15" s="51" t="str">
        <f>IFERROR(AVERAGEIFS('Orders - December 2020'!$I$2:$I$2047,'Orders - December 2020'!$H$2:$H$2047,Worksheet!DZ$3,'Orders - December 2020'!$C$2:$C$2047,Worksheet!$F15),"-")</f>
        <v>-</v>
      </c>
      <c r="EA15" s="51" t="str">
        <f>IFERROR(AVERAGEIFS('Orders - December 2020'!$I$2:$I$2047,'Orders - December 2020'!$H$2:$H$2047,Worksheet!EA$3,'Orders - December 2020'!$C$2:$C$2047,Worksheet!$F15),"-")</f>
        <v>-</v>
      </c>
      <c r="EB15" s="51" t="str">
        <f>IFERROR(AVERAGEIFS('Orders - December 2020'!$I$2:$I$2047,'Orders - December 2020'!$H$2:$H$2047,Worksheet!EB$3,'Orders - December 2020'!$C$2:$C$2047,Worksheet!$F15),"-")</f>
        <v>-</v>
      </c>
      <c r="EC15" s="51" t="str">
        <f>IFERROR(AVERAGEIFS('Orders - December 2020'!$I$2:$I$2047,'Orders - December 2020'!$H$2:$H$2047,Worksheet!EC$3,'Orders - December 2020'!$C$2:$C$2047,Worksheet!$F15),"-")</f>
        <v>-</v>
      </c>
      <c r="ED15" s="51" t="str">
        <f>IFERROR(AVERAGEIFS('Orders - December 2020'!$I$2:$I$2047,'Orders - December 2020'!$H$2:$H$2047,Worksheet!ED$3,'Orders - December 2020'!$C$2:$C$2047,Worksheet!$F15),"-")</f>
        <v>-</v>
      </c>
      <c r="EE15" s="51">
        <f>IFERROR(AVERAGEIFS('Orders - December 2020'!$I$2:$I$2047,'Orders - December 2020'!$H$2:$H$2047,Worksheet!EE$3,'Orders - December 2020'!$C$2:$C$2047,Worksheet!$F15),"-")</f>
        <v>1</v>
      </c>
      <c r="EF15" s="51" t="str">
        <f>IFERROR(AVERAGEIFS('Orders - December 2020'!$I$2:$I$2047,'Orders - December 2020'!$H$2:$H$2047,Worksheet!EF$3,'Orders - December 2020'!$C$2:$C$2047,Worksheet!$F15),"-")</f>
        <v>-</v>
      </c>
      <c r="EG15" s="51" t="str">
        <f>IFERROR(AVERAGEIFS('Orders - December 2020'!$I$2:$I$2047,'Orders - December 2020'!$H$2:$H$2047,Worksheet!EG$3,'Orders - December 2020'!$C$2:$C$2047,Worksheet!$F15),"-")</f>
        <v>-</v>
      </c>
      <c r="EH15" s="51" t="str">
        <f>IFERROR(AVERAGEIFS('Orders - December 2020'!$I$2:$I$2047,'Orders - December 2020'!$H$2:$H$2047,Worksheet!EH$3,'Orders - December 2020'!$C$2:$C$2047,Worksheet!$F15),"-")</f>
        <v>-</v>
      </c>
      <c r="EI15" s="51" t="str">
        <f>IFERROR(AVERAGEIFS('Orders - December 2020'!$I$2:$I$2047,'Orders - December 2020'!$H$2:$H$2047,Worksheet!EI$3,'Orders - December 2020'!$C$2:$C$2047,Worksheet!$F15),"-")</f>
        <v>-</v>
      </c>
      <c r="EJ15" s="51" t="str">
        <f>IFERROR(AVERAGEIFS('Orders - December 2020'!$I$2:$I$2047,'Orders - December 2020'!$H$2:$H$2047,Worksheet!EJ$3,'Orders - December 2020'!$C$2:$C$2047,Worksheet!$F15),"-")</f>
        <v>-</v>
      </c>
      <c r="EK15" s="51" t="str">
        <f>IFERROR(AVERAGEIFS('Orders - December 2020'!$I$2:$I$2047,'Orders - December 2020'!$H$2:$H$2047,Worksheet!EK$3,'Orders - December 2020'!$C$2:$C$2047,Worksheet!$F15),"-")</f>
        <v>-</v>
      </c>
      <c r="EL15" s="51" t="str">
        <f>IFERROR(AVERAGEIFS('Orders - December 2020'!$I$2:$I$2047,'Orders - December 2020'!$H$2:$H$2047,Worksheet!EL$3,'Orders - December 2020'!$C$2:$C$2047,Worksheet!$F15),"-")</f>
        <v>-</v>
      </c>
      <c r="EM15" s="51" t="str">
        <f>IFERROR(AVERAGEIFS('Orders - December 2020'!$I$2:$I$2047,'Orders - December 2020'!$H$2:$H$2047,Worksheet!EM$3,'Orders - December 2020'!$C$2:$C$2047,Worksheet!$F15),"-")</f>
        <v>-</v>
      </c>
      <c r="EN15" s="51" t="str">
        <f>IFERROR(AVERAGEIFS('Orders - December 2020'!$I$2:$I$2047,'Orders - December 2020'!$H$2:$H$2047,Worksheet!EN$3,'Orders - December 2020'!$C$2:$C$2047,Worksheet!$F15),"-")</f>
        <v>-</v>
      </c>
      <c r="EO15" s="51" t="str">
        <f>IFERROR(AVERAGEIFS('Orders - December 2020'!$I$2:$I$2047,'Orders - December 2020'!$H$2:$H$2047,Worksheet!EO$3,'Orders - December 2020'!$C$2:$C$2047,Worksheet!$F15),"-")</f>
        <v>-</v>
      </c>
      <c r="EP15" s="51" t="str">
        <f>IFERROR(AVERAGEIFS('Orders - December 2020'!$I$2:$I$2047,'Orders - December 2020'!$H$2:$H$2047,Worksheet!EP$3,'Orders - December 2020'!$C$2:$C$2047,Worksheet!$F15),"-")</f>
        <v>-</v>
      </c>
      <c r="EQ15" s="51" t="str">
        <f>IFERROR(AVERAGEIFS('Orders - December 2020'!$I$2:$I$2047,'Orders - December 2020'!$H$2:$H$2047,Worksheet!EQ$3,'Orders - December 2020'!$C$2:$C$2047,Worksheet!$F15),"-")</f>
        <v>-</v>
      </c>
      <c r="ER15" s="51" t="str">
        <f>IFERROR(AVERAGEIFS('Orders - December 2020'!$I$2:$I$2047,'Orders - December 2020'!$H$2:$H$2047,Worksheet!ER$3,'Orders - December 2020'!$C$2:$C$2047,Worksheet!$F15),"-")</f>
        <v>-</v>
      </c>
      <c r="ES15" s="51" t="str">
        <f>IFERROR(AVERAGEIFS('Orders - December 2020'!$I$2:$I$2047,'Orders - December 2020'!$H$2:$H$2047,Worksheet!ES$3,'Orders - December 2020'!$C$2:$C$2047,Worksheet!$F15),"-")</f>
        <v>-</v>
      </c>
      <c r="ET15" s="51" t="str">
        <f>IFERROR(AVERAGEIFS('Orders - December 2020'!$I$2:$I$2047,'Orders - December 2020'!$H$2:$H$2047,Worksheet!ET$3,'Orders - December 2020'!$C$2:$C$2047,Worksheet!$F15),"-")</f>
        <v>-</v>
      </c>
      <c r="EU15" s="51" t="str">
        <f>IFERROR(AVERAGEIFS('Orders - December 2020'!$I$2:$I$2047,'Orders - December 2020'!$H$2:$H$2047,Worksheet!EU$3,'Orders - December 2020'!$C$2:$C$2047,Worksheet!$F15),"-")</f>
        <v>-</v>
      </c>
      <c r="EV15" s="51" t="str">
        <f>IFERROR(AVERAGEIFS('Orders - December 2020'!$I$2:$I$2047,'Orders - December 2020'!$H$2:$H$2047,Worksheet!EV$3,'Orders - December 2020'!$C$2:$C$2047,Worksheet!$F15),"-")</f>
        <v>-</v>
      </c>
      <c r="EW15" s="51" t="str">
        <f>IFERROR(AVERAGEIFS('Orders - December 2020'!$I$2:$I$2047,'Orders - December 2020'!$H$2:$H$2047,Worksheet!EW$3,'Orders - December 2020'!$C$2:$C$2047,Worksheet!$F15),"-")</f>
        <v>-</v>
      </c>
      <c r="EX15" s="51" t="str">
        <f>IFERROR(AVERAGEIFS('Orders - December 2020'!$I$2:$I$2047,'Orders - December 2020'!$H$2:$H$2047,Worksheet!EX$3,'Orders - December 2020'!$C$2:$C$2047,Worksheet!$F15),"-")</f>
        <v>-</v>
      </c>
      <c r="EY15" s="51">
        <f>IFERROR(AVERAGEIFS('Orders - December 2020'!$I$2:$I$2047,'Orders - December 2020'!$H$2:$H$2047,Worksheet!EY$3,'Orders - December 2020'!$C$2:$C$2047,Worksheet!$F15),"-")</f>
        <v>1</v>
      </c>
      <c r="EZ15" s="51" t="str">
        <f>IFERROR(AVERAGEIFS('Orders - December 2020'!$I$2:$I$2047,'Orders - December 2020'!$H$2:$H$2047,Worksheet!EZ$3,'Orders - December 2020'!$C$2:$C$2047,Worksheet!$F15),"-")</f>
        <v>-</v>
      </c>
      <c r="FA15" s="51" t="str">
        <f>IFERROR(AVERAGEIFS('Orders - December 2020'!$I$2:$I$2047,'Orders - December 2020'!$H$2:$H$2047,Worksheet!FA$3,'Orders - December 2020'!$C$2:$C$2047,Worksheet!$F15),"-")</f>
        <v>-</v>
      </c>
      <c r="FB15" s="51" t="str">
        <f>IFERROR(AVERAGEIFS('Orders - December 2020'!$I$2:$I$2047,'Orders - December 2020'!$H$2:$H$2047,Worksheet!FB$3,'Orders - December 2020'!$C$2:$C$2047,Worksheet!$F15),"-")</f>
        <v>-</v>
      </c>
      <c r="FC15" s="51" t="str">
        <f>IFERROR(AVERAGEIFS('Orders - December 2020'!$I$2:$I$2047,'Orders - December 2020'!$H$2:$H$2047,Worksheet!FC$3,'Orders - December 2020'!$C$2:$C$2047,Worksheet!$F15),"-")</f>
        <v>-</v>
      </c>
      <c r="FD15" s="51" t="str">
        <f>IFERROR(AVERAGEIFS('Orders - December 2020'!$I$2:$I$2047,'Orders - December 2020'!$H$2:$H$2047,Worksheet!FD$3,'Orders - December 2020'!$C$2:$C$2047,Worksheet!$F15),"-")</f>
        <v>-</v>
      </c>
      <c r="FE15" s="51" t="str">
        <f>IFERROR(AVERAGEIFS('Orders - December 2020'!$I$2:$I$2047,'Orders - December 2020'!$H$2:$H$2047,Worksheet!FE$3,'Orders - December 2020'!$C$2:$C$2047,Worksheet!$F15),"-")</f>
        <v>-</v>
      </c>
      <c r="FF15" s="51" t="str">
        <f>IFERROR(AVERAGEIFS('Orders - December 2020'!$I$2:$I$2047,'Orders - December 2020'!$H$2:$H$2047,Worksheet!FF$3,'Orders - December 2020'!$C$2:$C$2047,Worksheet!$F15),"-")</f>
        <v>-</v>
      </c>
      <c r="FG15" s="52" t="str">
        <f>IFERROR(AVERAGEIFS('Orders - December 2020'!$I$2:$I$2047,'Orders - December 2020'!$H$2:$H$2047,Worksheet!FG$3,'Orders - December 2020'!$C$2:$C$2047,Worksheet!$F15),"-")</f>
        <v>-</v>
      </c>
    </row>
    <row r="16" spans="2:163">
      <c r="F16" s="45" t="str">
        <v>Lotage Minimarts</v>
      </c>
      <c r="G16" s="50" t="str">
        <f>IFERROR(AVERAGEIFS('Orders - December 2020'!$I$2:$I$2047,'Orders - December 2020'!$H$2:$H$2047,Worksheet!G$3,'Orders - December 2020'!$C$2:$C$2047,Worksheet!$F16),"-")</f>
        <v>-</v>
      </c>
      <c r="H16" s="51" t="str">
        <f>IFERROR(AVERAGEIFS('Orders - December 2020'!$I$2:$I$2047,'Orders - December 2020'!$H$2:$H$2047,Worksheet!H$3,'Orders - December 2020'!$C$2:$C$2047,Worksheet!$F16),"-")</f>
        <v>-</v>
      </c>
      <c r="I16" s="51" t="str">
        <f>IFERROR(AVERAGEIFS('Orders - December 2020'!$I$2:$I$2047,'Orders - December 2020'!$H$2:$H$2047,Worksheet!I$3,'Orders - December 2020'!$C$2:$C$2047,Worksheet!$F16),"-")</f>
        <v>-</v>
      </c>
      <c r="J16" s="51">
        <f>IFERROR(AVERAGEIFS('Orders - December 2020'!$I$2:$I$2047,'Orders - December 2020'!$H$2:$H$2047,Worksheet!J$3,'Orders - December 2020'!$C$2:$C$2047,Worksheet!$F16),"-")</f>
        <v>2</v>
      </c>
      <c r="K16" s="51" t="str">
        <f>IFERROR(AVERAGEIFS('Orders - December 2020'!$I$2:$I$2047,'Orders - December 2020'!$H$2:$H$2047,Worksheet!K$3,'Orders - December 2020'!$C$2:$C$2047,Worksheet!$F16),"-")</f>
        <v>-</v>
      </c>
      <c r="L16" s="51" t="str">
        <f>IFERROR(AVERAGEIFS('Orders - December 2020'!$I$2:$I$2047,'Orders - December 2020'!$H$2:$H$2047,Worksheet!L$3,'Orders - December 2020'!$C$2:$C$2047,Worksheet!$F16),"-")</f>
        <v>-</v>
      </c>
      <c r="M16" s="51" t="str">
        <f>IFERROR(AVERAGEIFS('Orders - December 2020'!$I$2:$I$2047,'Orders - December 2020'!$H$2:$H$2047,Worksheet!M$3,'Orders - December 2020'!$C$2:$C$2047,Worksheet!$F16),"-")</f>
        <v>-</v>
      </c>
      <c r="N16" s="51" t="str">
        <f>IFERROR(AVERAGEIFS('Orders - December 2020'!$I$2:$I$2047,'Orders - December 2020'!$H$2:$H$2047,Worksheet!N$3,'Orders - December 2020'!$C$2:$C$2047,Worksheet!$F16),"-")</f>
        <v>-</v>
      </c>
      <c r="O16" s="51" t="str">
        <f>IFERROR(AVERAGEIFS('Orders - December 2020'!$I$2:$I$2047,'Orders - December 2020'!$H$2:$H$2047,Worksheet!O$3,'Orders - December 2020'!$C$2:$C$2047,Worksheet!$F16),"-")</f>
        <v>-</v>
      </c>
      <c r="P16" s="51" t="str">
        <f>IFERROR(AVERAGEIFS('Orders - December 2020'!$I$2:$I$2047,'Orders - December 2020'!$H$2:$H$2047,Worksheet!P$3,'Orders - December 2020'!$C$2:$C$2047,Worksheet!$F16),"-")</f>
        <v>-</v>
      </c>
      <c r="Q16" s="51" t="str">
        <f>IFERROR(AVERAGEIFS('Orders - December 2020'!$I$2:$I$2047,'Orders - December 2020'!$H$2:$H$2047,Worksheet!Q$3,'Orders - December 2020'!$C$2:$C$2047,Worksheet!$F16),"-")</f>
        <v>-</v>
      </c>
      <c r="R16" s="51" t="str">
        <f>IFERROR(AVERAGEIFS('Orders - December 2020'!$I$2:$I$2047,'Orders - December 2020'!$H$2:$H$2047,Worksheet!R$3,'Orders - December 2020'!$C$2:$C$2047,Worksheet!$F16),"-")</f>
        <v>-</v>
      </c>
      <c r="S16" s="51" t="str">
        <f>IFERROR(AVERAGEIFS('Orders - December 2020'!$I$2:$I$2047,'Orders - December 2020'!$H$2:$H$2047,Worksheet!S$3,'Orders - December 2020'!$C$2:$C$2047,Worksheet!$F16),"-")</f>
        <v>-</v>
      </c>
      <c r="T16" s="51" t="str">
        <f>IFERROR(AVERAGEIFS('Orders - December 2020'!$I$2:$I$2047,'Orders - December 2020'!$H$2:$H$2047,Worksheet!T$3,'Orders - December 2020'!$C$2:$C$2047,Worksheet!$F16),"-")</f>
        <v>-</v>
      </c>
      <c r="U16" s="51" t="str">
        <f>IFERROR(AVERAGEIFS('Orders - December 2020'!$I$2:$I$2047,'Orders - December 2020'!$H$2:$H$2047,Worksheet!U$3,'Orders - December 2020'!$C$2:$C$2047,Worksheet!$F16),"-")</f>
        <v>-</v>
      </c>
      <c r="V16" s="51" t="str">
        <f>IFERROR(AVERAGEIFS('Orders - December 2020'!$I$2:$I$2047,'Orders - December 2020'!$H$2:$H$2047,Worksheet!V$3,'Orders - December 2020'!$C$2:$C$2047,Worksheet!$F16),"-")</f>
        <v>-</v>
      </c>
      <c r="W16" s="51" t="str">
        <f>IFERROR(AVERAGEIFS('Orders - December 2020'!$I$2:$I$2047,'Orders - December 2020'!$H$2:$H$2047,Worksheet!W$3,'Orders - December 2020'!$C$2:$C$2047,Worksheet!$F16),"-")</f>
        <v>-</v>
      </c>
      <c r="X16" s="51" t="str">
        <f>IFERROR(AVERAGEIFS('Orders - December 2020'!$I$2:$I$2047,'Orders - December 2020'!$H$2:$H$2047,Worksheet!X$3,'Orders - December 2020'!$C$2:$C$2047,Worksheet!$F16),"-")</f>
        <v>-</v>
      </c>
      <c r="Y16" s="51" t="str">
        <f>IFERROR(AVERAGEIFS('Orders - December 2020'!$I$2:$I$2047,'Orders - December 2020'!$H$2:$H$2047,Worksheet!Y$3,'Orders - December 2020'!$C$2:$C$2047,Worksheet!$F16),"-")</f>
        <v>-</v>
      </c>
      <c r="Z16" s="51" t="str">
        <f>IFERROR(AVERAGEIFS('Orders - December 2020'!$I$2:$I$2047,'Orders - December 2020'!$H$2:$H$2047,Worksheet!Z$3,'Orders - December 2020'!$C$2:$C$2047,Worksheet!$F16),"-")</f>
        <v>-</v>
      </c>
      <c r="AA16" s="51" t="str">
        <f>IFERROR(AVERAGEIFS('Orders - December 2020'!$I$2:$I$2047,'Orders - December 2020'!$H$2:$H$2047,Worksheet!AA$3,'Orders - December 2020'!$C$2:$C$2047,Worksheet!$F16),"-")</f>
        <v>-</v>
      </c>
      <c r="AB16" s="51" t="str">
        <f>IFERROR(AVERAGEIFS('Orders - December 2020'!$I$2:$I$2047,'Orders - December 2020'!$H$2:$H$2047,Worksheet!AB$3,'Orders - December 2020'!$C$2:$C$2047,Worksheet!$F16),"-")</f>
        <v>-</v>
      </c>
      <c r="AC16" s="51" t="str">
        <f>IFERROR(AVERAGEIFS('Orders - December 2020'!$I$2:$I$2047,'Orders - December 2020'!$H$2:$H$2047,Worksheet!AC$3,'Orders - December 2020'!$C$2:$C$2047,Worksheet!$F16),"-")</f>
        <v>-</v>
      </c>
      <c r="AD16" s="51" t="str">
        <f>IFERROR(AVERAGEIFS('Orders - December 2020'!$I$2:$I$2047,'Orders - December 2020'!$H$2:$H$2047,Worksheet!AD$3,'Orders - December 2020'!$C$2:$C$2047,Worksheet!$F16),"-")</f>
        <v>-</v>
      </c>
      <c r="AE16" s="51" t="str">
        <f>IFERROR(AVERAGEIFS('Orders - December 2020'!$I$2:$I$2047,'Orders - December 2020'!$H$2:$H$2047,Worksheet!AE$3,'Orders - December 2020'!$C$2:$C$2047,Worksheet!$F16),"-")</f>
        <v>-</v>
      </c>
      <c r="AF16" s="51" t="str">
        <f>IFERROR(AVERAGEIFS('Orders - December 2020'!$I$2:$I$2047,'Orders - December 2020'!$H$2:$H$2047,Worksheet!AF$3,'Orders - December 2020'!$C$2:$C$2047,Worksheet!$F16),"-")</f>
        <v>-</v>
      </c>
      <c r="AG16" s="51" t="str">
        <f>IFERROR(AVERAGEIFS('Orders - December 2020'!$I$2:$I$2047,'Orders - December 2020'!$H$2:$H$2047,Worksheet!AG$3,'Orders - December 2020'!$C$2:$C$2047,Worksheet!$F16),"-")</f>
        <v>-</v>
      </c>
      <c r="AH16" s="51" t="str">
        <f>IFERROR(AVERAGEIFS('Orders - December 2020'!$I$2:$I$2047,'Orders - December 2020'!$H$2:$H$2047,Worksheet!AH$3,'Orders - December 2020'!$C$2:$C$2047,Worksheet!$F16),"-")</f>
        <v>-</v>
      </c>
      <c r="AI16" s="51" t="str">
        <f>IFERROR(AVERAGEIFS('Orders - December 2020'!$I$2:$I$2047,'Orders - December 2020'!$H$2:$H$2047,Worksheet!AI$3,'Orders - December 2020'!$C$2:$C$2047,Worksheet!$F16),"-")</f>
        <v>-</v>
      </c>
      <c r="AJ16" s="51">
        <f>IFERROR(AVERAGEIFS('Orders - December 2020'!$I$2:$I$2047,'Orders - December 2020'!$H$2:$H$2047,Worksheet!AJ$3,'Orders - December 2020'!$C$2:$C$2047,Worksheet!$F16),"-")</f>
        <v>1</v>
      </c>
      <c r="AK16" s="51" t="str">
        <f>IFERROR(AVERAGEIFS('Orders - December 2020'!$I$2:$I$2047,'Orders - December 2020'!$H$2:$H$2047,Worksheet!AK$3,'Orders - December 2020'!$C$2:$C$2047,Worksheet!$F16),"-")</f>
        <v>-</v>
      </c>
      <c r="AL16" s="51" t="str">
        <f>IFERROR(AVERAGEIFS('Orders - December 2020'!$I$2:$I$2047,'Orders - December 2020'!$H$2:$H$2047,Worksheet!AL$3,'Orders - December 2020'!$C$2:$C$2047,Worksheet!$F16),"-")</f>
        <v>-</v>
      </c>
      <c r="AM16" s="51" t="str">
        <f>IFERROR(AVERAGEIFS('Orders - December 2020'!$I$2:$I$2047,'Orders - December 2020'!$H$2:$H$2047,Worksheet!AM$3,'Orders - December 2020'!$C$2:$C$2047,Worksheet!$F16),"-")</f>
        <v>-</v>
      </c>
      <c r="AN16" s="51" t="str">
        <f>IFERROR(AVERAGEIFS('Orders - December 2020'!$I$2:$I$2047,'Orders - December 2020'!$H$2:$H$2047,Worksheet!AN$3,'Orders - December 2020'!$C$2:$C$2047,Worksheet!$F16),"-")</f>
        <v>-</v>
      </c>
      <c r="AO16" s="51" t="str">
        <f>IFERROR(AVERAGEIFS('Orders - December 2020'!$I$2:$I$2047,'Orders - December 2020'!$H$2:$H$2047,Worksheet!AO$3,'Orders - December 2020'!$C$2:$C$2047,Worksheet!$F16),"-")</f>
        <v>-</v>
      </c>
      <c r="AP16" s="51" t="str">
        <f>IFERROR(AVERAGEIFS('Orders - December 2020'!$I$2:$I$2047,'Orders - December 2020'!$H$2:$H$2047,Worksheet!AP$3,'Orders - December 2020'!$C$2:$C$2047,Worksheet!$F16),"-")</f>
        <v>-</v>
      </c>
      <c r="AQ16" s="51" t="str">
        <f>IFERROR(AVERAGEIFS('Orders - December 2020'!$I$2:$I$2047,'Orders - December 2020'!$H$2:$H$2047,Worksheet!AQ$3,'Orders - December 2020'!$C$2:$C$2047,Worksheet!$F16),"-")</f>
        <v>-</v>
      </c>
      <c r="AR16" s="51" t="str">
        <f>IFERROR(AVERAGEIFS('Orders - December 2020'!$I$2:$I$2047,'Orders - December 2020'!$H$2:$H$2047,Worksheet!AR$3,'Orders - December 2020'!$C$2:$C$2047,Worksheet!$F16),"-")</f>
        <v>-</v>
      </c>
      <c r="AS16" s="51" t="str">
        <f>IFERROR(AVERAGEIFS('Orders - December 2020'!$I$2:$I$2047,'Orders - December 2020'!$H$2:$H$2047,Worksheet!AS$3,'Orders - December 2020'!$C$2:$C$2047,Worksheet!$F16),"-")</f>
        <v>-</v>
      </c>
      <c r="AT16" s="51" t="str">
        <f>IFERROR(AVERAGEIFS('Orders - December 2020'!$I$2:$I$2047,'Orders - December 2020'!$H$2:$H$2047,Worksheet!AT$3,'Orders - December 2020'!$C$2:$C$2047,Worksheet!$F16),"-")</f>
        <v>-</v>
      </c>
      <c r="AU16" s="51" t="str">
        <f>IFERROR(AVERAGEIFS('Orders - December 2020'!$I$2:$I$2047,'Orders - December 2020'!$H$2:$H$2047,Worksheet!AU$3,'Orders - December 2020'!$C$2:$C$2047,Worksheet!$F16),"-")</f>
        <v>-</v>
      </c>
      <c r="AV16" s="51">
        <f>IFERROR(AVERAGEIFS('Orders - December 2020'!$I$2:$I$2047,'Orders - December 2020'!$H$2:$H$2047,Worksheet!AV$3,'Orders - December 2020'!$C$2:$C$2047,Worksheet!$F16),"-")</f>
        <v>1</v>
      </c>
      <c r="AW16" s="51" t="str">
        <f>IFERROR(AVERAGEIFS('Orders - December 2020'!$I$2:$I$2047,'Orders - December 2020'!$H$2:$H$2047,Worksheet!AW$3,'Orders - December 2020'!$C$2:$C$2047,Worksheet!$F16),"-")</f>
        <v>-</v>
      </c>
      <c r="AX16" s="51" t="str">
        <f>IFERROR(AVERAGEIFS('Orders - December 2020'!$I$2:$I$2047,'Orders - December 2020'!$H$2:$H$2047,Worksheet!AX$3,'Orders - December 2020'!$C$2:$C$2047,Worksheet!$F16),"-")</f>
        <v>-</v>
      </c>
      <c r="AY16" s="51" t="str">
        <f>IFERROR(AVERAGEIFS('Orders - December 2020'!$I$2:$I$2047,'Orders - December 2020'!$H$2:$H$2047,Worksheet!AY$3,'Orders - December 2020'!$C$2:$C$2047,Worksheet!$F16),"-")</f>
        <v>-</v>
      </c>
      <c r="AZ16" s="51" t="str">
        <f>IFERROR(AVERAGEIFS('Orders - December 2020'!$I$2:$I$2047,'Orders - December 2020'!$H$2:$H$2047,Worksheet!AZ$3,'Orders - December 2020'!$C$2:$C$2047,Worksheet!$F16),"-")</f>
        <v>-</v>
      </c>
      <c r="BA16" s="51" t="str">
        <f>IFERROR(AVERAGEIFS('Orders - December 2020'!$I$2:$I$2047,'Orders - December 2020'!$H$2:$H$2047,Worksheet!BA$3,'Orders - December 2020'!$C$2:$C$2047,Worksheet!$F16),"-")</f>
        <v>-</v>
      </c>
      <c r="BB16" s="51" t="str">
        <f>IFERROR(AVERAGEIFS('Orders - December 2020'!$I$2:$I$2047,'Orders - December 2020'!$H$2:$H$2047,Worksheet!BB$3,'Orders - December 2020'!$C$2:$C$2047,Worksheet!$F16),"-")</f>
        <v>-</v>
      </c>
      <c r="BC16" s="51" t="str">
        <f>IFERROR(AVERAGEIFS('Orders - December 2020'!$I$2:$I$2047,'Orders - December 2020'!$H$2:$H$2047,Worksheet!BC$3,'Orders - December 2020'!$C$2:$C$2047,Worksheet!$F16),"-")</f>
        <v>-</v>
      </c>
      <c r="BD16" s="51" t="str">
        <f>IFERROR(AVERAGEIFS('Orders - December 2020'!$I$2:$I$2047,'Orders - December 2020'!$H$2:$H$2047,Worksheet!BD$3,'Orders - December 2020'!$C$2:$C$2047,Worksheet!$F16),"-")</f>
        <v>-</v>
      </c>
      <c r="BE16" s="51" t="str">
        <f>IFERROR(AVERAGEIFS('Orders - December 2020'!$I$2:$I$2047,'Orders - December 2020'!$H$2:$H$2047,Worksheet!BE$3,'Orders - December 2020'!$C$2:$C$2047,Worksheet!$F16),"-")</f>
        <v>-</v>
      </c>
      <c r="BF16" s="51" t="str">
        <f>IFERROR(AVERAGEIFS('Orders - December 2020'!$I$2:$I$2047,'Orders - December 2020'!$H$2:$H$2047,Worksheet!BF$3,'Orders - December 2020'!$C$2:$C$2047,Worksheet!$F16),"-")</f>
        <v>-</v>
      </c>
      <c r="BG16" s="51" t="str">
        <f>IFERROR(AVERAGEIFS('Orders - December 2020'!$I$2:$I$2047,'Orders - December 2020'!$H$2:$H$2047,Worksheet!BG$3,'Orders - December 2020'!$C$2:$C$2047,Worksheet!$F16),"-")</f>
        <v>-</v>
      </c>
      <c r="BH16" s="51" t="str">
        <f>IFERROR(AVERAGEIFS('Orders - December 2020'!$I$2:$I$2047,'Orders - December 2020'!$H$2:$H$2047,Worksheet!BH$3,'Orders - December 2020'!$C$2:$C$2047,Worksheet!$F16),"-")</f>
        <v>-</v>
      </c>
      <c r="BI16" s="51" t="str">
        <f>IFERROR(AVERAGEIFS('Orders - December 2020'!$I$2:$I$2047,'Orders - December 2020'!$H$2:$H$2047,Worksheet!BI$3,'Orders - December 2020'!$C$2:$C$2047,Worksheet!$F16),"-")</f>
        <v>-</v>
      </c>
      <c r="BJ16" s="51" t="str">
        <f>IFERROR(AVERAGEIFS('Orders - December 2020'!$I$2:$I$2047,'Orders - December 2020'!$H$2:$H$2047,Worksheet!BJ$3,'Orders - December 2020'!$C$2:$C$2047,Worksheet!$F16),"-")</f>
        <v>-</v>
      </c>
      <c r="BK16" s="51" t="str">
        <f>IFERROR(AVERAGEIFS('Orders - December 2020'!$I$2:$I$2047,'Orders - December 2020'!$H$2:$H$2047,Worksheet!BK$3,'Orders - December 2020'!$C$2:$C$2047,Worksheet!$F16),"-")</f>
        <v>-</v>
      </c>
      <c r="BL16" s="51" t="str">
        <f>IFERROR(AVERAGEIFS('Orders - December 2020'!$I$2:$I$2047,'Orders - December 2020'!$H$2:$H$2047,Worksheet!BL$3,'Orders - December 2020'!$C$2:$C$2047,Worksheet!$F16),"-")</f>
        <v>-</v>
      </c>
      <c r="BM16" s="51" t="str">
        <f>IFERROR(AVERAGEIFS('Orders - December 2020'!$I$2:$I$2047,'Orders - December 2020'!$H$2:$H$2047,Worksheet!BM$3,'Orders - December 2020'!$C$2:$C$2047,Worksheet!$F16),"-")</f>
        <v>-</v>
      </c>
      <c r="BN16" s="51" t="str">
        <f>IFERROR(AVERAGEIFS('Orders - December 2020'!$I$2:$I$2047,'Orders - December 2020'!$H$2:$H$2047,Worksheet!BN$3,'Orders - December 2020'!$C$2:$C$2047,Worksheet!$F16),"-")</f>
        <v>-</v>
      </c>
      <c r="BO16" s="51" t="str">
        <f>IFERROR(AVERAGEIFS('Orders - December 2020'!$I$2:$I$2047,'Orders - December 2020'!$H$2:$H$2047,Worksheet!BO$3,'Orders - December 2020'!$C$2:$C$2047,Worksheet!$F16),"-")</f>
        <v>-</v>
      </c>
      <c r="BP16" s="51" t="str">
        <f>IFERROR(AVERAGEIFS('Orders - December 2020'!$I$2:$I$2047,'Orders - December 2020'!$H$2:$H$2047,Worksheet!BP$3,'Orders - December 2020'!$C$2:$C$2047,Worksheet!$F16),"-")</f>
        <v>-</v>
      </c>
      <c r="BQ16" s="51" t="str">
        <f>IFERROR(AVERAGEIFS('Orders - December 2020'!$I$2:$I$2047,'Orders - December 2020'!$H$2:$H$2047,Worksheet!BQ$3,'Orders - December 2020'!$C$2:$C$2047,Worksheet!$F16),"-")</f>
        <v>-</v>
      </c>
      <c r="BR16" s="51" t="str">
        <f>IFERROR(AVERAGEIFS('Orders - December 2020'!$I$2:$I$2047,'Orders - December 2020'!$H$2:$H$2047,Worksheet!BR$3,'Orders - December 2020'!$C$2:$C$2047,Worksheet!$F16),"-")</f>
        <v>-</v>
      </c>
      <c r="BS16" s="51" t="str">
        <f>IFERROR(AVERAGEIFS('Orders - December 2020'!$I$2:$I$2047,'Orders - December 2020'!$H$2:$H$2047,Worksheet!BS$3,'Orders - December 2020'!$C$2:$C$2047,Worksheet!$F16),"-")</f>
        <v>-</v>
      </c>
      <c r="BT16" s="51" t="str">
        <f>IFERROR(AVERAGEIFS('Orders - December 2020'!$I$2:$I$2047,'Orders - December 2020'!$H$2:$H$2047,Worksheet!BT$3,'Orders - December 2020'!$C$2:$C$2047,Worksheet!$F16),"-")</f>
        <v>-</v>
      </c>
      <c r="BU16" s="51" t="str">
        <f>IFERROR(AVERAGEIFS('Orders - December 2020'!$I$2:$I$2047,'Orders - December 2020'!$H$2:$H$2047,Worksheet!BU$3,'Orders - December 2020'!$C$2:$C$2047,Worksheet!$F16),"-")</f>
        <v>-</v>
      </c>
      <c r="BV16" s="51" t="str">
        <f>IFERROR(AVERAGEIFS('Orders - December 2020'!$I$2:$I$2047,'Orders - December 2020'!$H$2:$H$2047,Worksheet!BV$3,'Orders - December 2020'!$C$2:$C$2047,Worksheet!$F16),"-")</f>
        <v>-</v>
      </c>
      <c r="BW16" s="51" t="str">
        <f>IFERROR(AVERAGEIFS('Orders - December 2020'!$I$2:$I$2047,'Orders - December 2020'!$H$2:$H$2047,Worksheet!BW$3,'Orders - December 2020'!$C$2:$C$2047,Worksheet!$F16),"-")</f>
        <v>-</v>
      </c>
      <c r="BX16" s="51" t="str">
        <f>IFERROR(AVERAGEIFS('Orders - December 2020'!$I$2:$I$2047,'Orders - December 2020'!$H$2:$H$2047,Worksheet!BX$3,'Orders - December 2020'!$C$2:$C$2047,Worksheet!$F16),"-")</f>
        <v>-</v>
      </c>
      <c r="BY16" s="51" t="str">
        <f>IFERROR(AVERAGEIFS('Orders - December 2020'!$I$2:$I$2047,'Orders - December 2020'!$H$2:$H$2047,Worksheet!BY$3,'Orders - December 2020'!$C$2:$C$2047,Worksheet!$F16),"-")</f>
        <v>-</v>
      </c>
      <c r="BZ16" s="51" t="str">
        <f>IFERROR(AVERAGEIFS('Orders - December 2020'!$I$2:$I$2047,'Orders - December 2020'!$H$2:$H$2047,Worksheet!BZ$3,'Orders - December 2020'!$C$2:$C$2047,Worksheet!$F16),"-")</f>
        <v>-</v>
      </c>
      <c r="CA16" s="51" t="str">
        <f>IFERROR(AVERAGEIFS('Orders - December 2020'!$I$2:$I$2047,'Orders - December 2020'!$H$2:$H$2047,Worksheet!CA$3,'Orders - December 2020'!$C$2:$C$2047,Worksheet!$F16),"-")</f>
        <v>-</v>
      </c>
      <c r="CB16" s="51" t="str">
        <f>IFERROR(AVERAGEIFS('Orders - December 2020'!$I$2:$I$2047,'Orders - December 2020'!$H$2:$H$2047,Worksheet!CB$3,'Orders - December 2020'!$C$2:$C$2047,Worksheet!$F16),"-")</f>
        <v>-</v>
      </c>
      <c r="CC16" s="51" t="str">
        <f>IFERROR(AVERAGEIFS('Orders - December 2020'!$I$2:$I$2047,'Orders - December 2020'!$H$2:$H$2047,Worksheet!CC$3,'Orders - December 2020'!$C$2:$C$2047,Worksheet!$F16),"-")</f>
        <v>-</v>
      </c>
      <c r="CD16" s="51" t="str">
        <f>IFERROR(AVERAGEIFS('Orders - December 2020'!$I$2:$I$2047,'Orders - December 2020'!$H$2:$H$2047,Worksheet!CD$3,'Orders - December 2020'!$C$2:$C$2047,Worksheet!$F16),"-")</f>
        <v>-</v>
      </c>
      <c r="CE16" s="51" t="str">
        <f>IFERROR(AVERAGEIFS('Orders - December 2020'!$I$2:$I$2047,'Orders - December 2020'!$H$2:$H$2047,Worksheet!CE$3,'Orders - December 2020'!$C$2:$C$2047,Worksheet!$F16),"-")</f>
        <v>-</v>
      </c>
      <c r="CF16" s="51" t="str">
        <f>IFERROR(AVERAGEIFS('Orders - December 2020'!$I$2:$I$2047,'Orders - December 2020'!$H$2:$H$2047,Worksheet!CF$3,'Orders - December 2020'!$C$2:$C$2047,Worksheet!$F16),"-")</f>
        <v>-</v>
      </c>
      <c r="CG16" s="51" t="str">
        <f>IFERROR(AVERAGEIFS('Orders - December 2020'!$I$2:$I$2047,'Orders - December 2020'!$H$2:$H$2047,Worksheet!CG$3,'Orders - December 2020'!$C$2:$C$2047,Worksheet!$F16),"-")</f>
        <v>-</v>
      </c>
      <c r="CH16" s="51" t="str">
        <f>IFERROR(AVERAGEIFS('Orders - December 2020'!$I$2:$I$2047,'Orders - December 2020'!$H$2:$H$2047,Worksheet!CH$3,'Orders - December 2020'!$C$2:$C$2047,Worksheet!$F16),"-")</f>
        <v>-</v>
      </c>
      <c r="CI16" s="51" t="str">
        <f>IFERROR(AVERAGEIFS('Orders - December 2020'!$I$2:$I$2047,'Orders - December 2020'!$H$2:$H$2047,Worksheet!CI$3,'Orders - December 2020'!$C$2:$C$2047,Worksheet!$F16),"-")</f>
        <v>-</v>
      </c>
      <c r="CJ16" s="51" t="str">
        <f>IFERROR(AVERAGEIFS('Orders - December 2020'!$I$2:$I$2047,'Orders - December 2020'!$H$2:$H$2047,Worksheet!CJ$3,'Orders - December 2020'!$C$2:$C$2047,Worksheet!$F16),"-")</f>
        <v>-</v>
      </c>
      <c r="CK16" s="51" t="str">
        <f>IFERROR(AVERAGEIFS('Orders - December 2020'!$I$2:$I$2047,'Orders - December 2020'!$H$2:$H$2047,Worksheet!CK$3,'Orders - December 2020'!$C$2:$C$2047,Worksheet!$F16),"-")</f>
        <v>-</v>
      </c>
      <c r="CL16" s="51" t="str">
        <f>IFERROR(AVERAGEIFS('Orders - December 2020'!$I$2:$I$2047,'Orders - December 2020'!$H$2:$H$2047,Worksheet!CL$3,'Orders - December 2020'!$C$2:$C$2047,Worksheet!$F16),"-")</f>
        <v>-</v>
      </c>
      <c r="CM16" s="51" t="str">
        <f>IFERROR(AVERAGEIFS('Orders - December 2020'!$I$2:$I$2047,'Orders - December 2020'!$H$2:$H$2047,Worksheet!CM$3,'Orders - December 2020'!$C$2:$C$2047,Worksheet!$F16),"-")</f>
        <v>-</v>
      </c>
      <c r="CN16" s="51" t="str">
        <f>IFERROR(AVERAGEIFS('Orders - December 2020'!$I$2:$I$2047,'Orders - December 2020'!$H$2:$H$2047,Worksheet!CN$3,'Orders - December 2020'!$C$2:$C$2047,Worksheet!$F16),"-")</f>
        <v>-</v>
      </c>
      <c r="CO16" s="51" t="str">
        <f>IFERROR(AVERAGEIFS('Orders - December 2020'!$I$2:$I$2047,'Orders - December 2020'!$H$2:$H$2047,Worksheet!CO$3,'Orders - December 2020'!$C$2:$C$2047,Worksheet!$F16),"-")</f>
        <v>-</v>
      </c>
      <c r="CP16" s="51" t="str">
        <f>IFERROR(AVERAGEIFS('Orders - December 2020'!$I$2:$I$2047,'Orders - December 2020'!$H$2:$H$2047,Worksheet!CP$3,'Orders - December 2020'!$C$2:$C$2047,Worksheet!$F16),"-")</f>
        <v>-</v>
      </c>
      <c r="CQ16" s="51" t="str">
        <f>IFERROR(AVERAGEIFS('Orders - December 2020'!$I$2:$I$2047,'Orders - December 2020'!$H$2:$H$2047,Worksheet!CQ$3,'Orders - December 2020'!$C$2:$C$2047,Worksheet!$F16),"-")</f>
        <v>-</v>
      </c>
      <c r="CR16" s="51" t="str">
        <f>IFERROR(AVERAGEIFS('Orders - December 2020'!$I$2:$I$2047,'Orders - December 2020'!$H$2:$H$2047,Worksheet!CR$3,'Orders - December 2020'!$C$2:$C$2047,Worksheet!$F16),"-")</f>
        <v>-</v>
      </c>
      <c r="CS16" s="51">
        <f>IFERROR(AVERAGEIFS('Orders - December 2020'!$I$2:$I$2047,'Orders - December 2020'!$H$2:$H$2047,Worksheet!CS$3,'Orders - December 2020'!$C$2:$C$2047,Worksheet!$F16),"-")</f>
        <v>1</v>
      </c>
      <c r="CT16" s="51">
        <f>IFERROR(AVERAGEIFS('Orders - December 2020'!$I$2:$I$2047,'Orders - December 2020'!$H$2:$H$2047,Worksheet!CT$3,'Orders - December 2020'!$C$2:$C$2047,Worksheet!$F16),"-")</f>
        <v>1</v>
      </c>
      <c r="CU16" s="51" t="str">
        <f>IFERROR(AVERAGEIFS('Orders - December 2020'!$I$2:$I$2047,'Orders - December 2020'!$H$2:$H$2047,Worksheet!CU$3,'Orders - December 2020'!$C$2:$C$2047,Worksheet!$F16),"-")</f>
        <v>-</v>
      </c>
      <c r="CV16" s="51" t="str">
        <f>IFERROR(AVERAGEIFS('Orders - December 2020'!$I$2:$I$2047,'Orders - December 2020'!$H$2:$H$2047,Worksheet!CV$3,'Orders - December 2020'!$C$2:$C$2047,Worksheet!$F16),"-")</f>
        <v>-</v>
      </c>
      <c r="CW16" s="51" t="str">
        <f>IFERROR(AVERAGEIFS('Orders - December 2020'!$I$2:$I$2047,'Orders - December 2020'!$H$2:$H$2047,Worksheet!CW$3,'Orders - December 2020'!$C$2:$C$2047,Worksheet!$F16),"-")</f>
        <v>-</v>
      </c>
      <c r="CX16" s="51" t="str">
        <f>IFERROR(AVERAGEIFS('Orders - December 2020'!$I$2:$I$2047,'Orders - December 2020'!$H$2:$H$2047,Worksheet!CX$3,'Orders - December 2020'!$C$2:$C$2047,Worksheet!$F16),"-")</f>
        <v>-</v>
      </c>
      <c r="CY16" s="51" t="str">
        <f>IFERROR(AVERAGEIFS('Orders - December 2020'!$I$2:$I$2047,'Orders - December 2020'!$H$2:$H$2047,Worksheet!CY$3,'Orders - December 2020'!$C$2:$C$2047,Worksheet!$F16),"-")</f>
        <v>-</v>
      </c>
      <c r="CZ16" s="51" t="str">
        <f>IFERROR(AVERAGEIFS('Orders - December 2020'!$I$2:$I$2047,'Orders - December 2020'!$H$2:$H$2047,Worksheet!CZ$3,'Orders - December 2020'!$C$2:$C$2047,Worksheet!$F16),"-")</f>
        <v>-</v>
      </c>
      <c r="DA16" s="51" t="str">
        <f>IFERROR(AVERAGEIFS('Orders - December 2020'!$I$2:$I$2047,'Orders - December 2020'!$H$2:$H$2047,Worksheet!DA$3,'Orders - December 2020'!$C$2:$C$2047,Worksheet!$F16),"-")</f>
        <v>-</v>
      </c>
      <c r="DB16" s="51" t="str">
        <f>IFERROR(AVERAGEIFS('Orders - December 2020'!$I$2:$I$2047,'Orders - December 2020'!$H$2:$H$2047,Worksheet!DB$3,'Orders - December 2020'!$C$2:$C$2047,Worksheet!$F16),"-")</f>
        <v>-</v>
      </c>
      <c r="DC16" s="51" t="str">
        <f>IFERROR(AVERAGEIFS('Orders - December 2020'!$I$2:$I$2047,'Orders - December 2020'!$H$2:$H$2047,Worksheet!DC$3,'Orders - December 2020'!$C$2:$C$2047,Worksheet!$F16),"-")</f>
        <v>-</v>
      </c>
      <c r="DD16" s="51" t="str">
        <f>IFERROR(AVERAGEIFS('Orders - December 2020'!$I$2:$I$2047,'Orders - December 2020'!$H$2:$H$2047,Worksheet!DD$3,'Orders - December 2020'!$C$2:$C$2047,Worksheet!$F16),"-")</f>
        <v>-</v>
      </c>
      <c r="DE16" s="51" t="str">
        <f>IFERROR(AVERAGEIFS('Orders - December 2020'!$I$2:$I$2047,'Orders - December 2020'!$H$2:$H$2047,Worksheet!DE$3,'Orders - December 2020'!$C$2:$C$2047,Worksheet!$F16),"-")</f>
        <v>-</v>
      </c>
      <c r="DF16" s="51" t="str">
        <f>IFERROR(AVERAGEIFS('Orders - December 2020'!$I$2:$I$2047,'Orders - December 2020'!$H$2:$H$2047,Worksheet!DF$3,'Orders - December 2020'!$C$2:$C$2047,Worksheet!$F16),"-")</f>
        <v>-</v>
      </c>
      <c r="DG16" s="51" t="str">
        <f>IFERROR(AVERAGEIFS('Orders - December 2020'!$I$2:$I$2047,'Orders - December 2020'!$H$2:$H$2047,Worksheet!DG$3,'Orders - December 2020'!$C$2:$C$2047,Worksheet!$F16),"-")</f>
        <v>-</v>
      </c>
      <c r="DH16" s="51" t="str">
        <f>IFERROR(AVERAGEIFS('Orders - December 2020'!$I$2:$I$2047,'Orders - December 2020'!$H$2:$H$2047,Worksheet!DH$3,'Orders - December 2020'!$C$2:$C$2047,Worksheet!$F16),"-")</f>
        <v>-</v>
      </c>
      <c r="DI16" s="51" t="str">
        <f>IFERROR(AVERAGEIFS('Orders - December 2020'!$I$2:$I$2047,'Orders - December 2020'!$H$2:$H$2047,Worksheet!DI$3,'Orders - December 2020'!$C$2:$C$2047,Worksheet!$F16),"-")</f>
        <v>-</v>
      </c>
      <c r="DJ16" s="51" t="str">
        <f>IFERROR(AVERAGEIFS('Orders - December 2020'!$I$2:$I$2047,'Orders - December 2020'!$H$2:$H$2047,Worksheet!DJ$3,'Orders - December 2020'!$C$2:$C$2047,Worksheet!$F16),"-")</f>
        <v>-</v>
      </c>
      <c r="DK16" s="51" t="str">
        <f>IFERROR(AVERAGEIFS('Orders - December 2020'!$I$2:$I$2047,'Orders - December 2020'!$H$2:$H$2047,Worksheet!DK$3,'Orders - December 2020'!$C$2:$C$2047,Worksheet!$F16),"-")</f>
        <v>-</v>
      </c>
      <c r="DL16" s="51" t="str">
        <f>IFERROR(AVERAGEIFS('Orders - December 2020'!$I$2:$I$2047,'Orders - December 2020'!$H$2:$H$2047,Worksheet!DL$3,'Orders - December 2020'!$C$2:$C$2047,Worksheet!$F16),"-")</f>
        <v>-</v>
      </c>
      <c r="DM16" s="51" t="str">
        <f>IFERROR(AVERAGEIFS('Orders - December 2020'!$I$2:$I$2047,'Orders - December 2020'!$H$2:$H$2047,Worksheet!DM$3,'Orders - December 2020'!$C$2:$C$2047,Worksheet!$F16),"-")</f>
        <v>-</v>
      </c>
      <c r="DN16" s="51" t="str">
        <f>IFERROR(AVERAGEIFS('Orders - December 2020'!$I$2:$I$2047,'Orders - December 2020'!$H$2:$H$2047,Worksheet!DN$3,'Orders - December 2020'!$C$2:$C$2047,Worksheet!$F16),"-")</f>
        <v>-</v>
      </c>
      <c r="DO16" s="51" t="str">
        <f>IFERROR(AVERAGEIFS('Orders - December 2020'!$I$2:$I$2047,'Orders - December 2020'!$H$2:$H$2047,Worksheet!DO$3,'Orders - December 2020'!$C$2:$C$2047,Worksheet!$F16),"-")</f>
        <v>-</v>
      </c>
      <c r="DP16" s="51" t="str">
        <f>IFERROR(AVERAGEIFS('Orders - December 2020'!$I$2:$I$2047,'Orders - December 2020'!$H$2:$H$2047,Worksheet!DP$3,'Orders - December 2020'!$C$2:$C$2047,Worksheet!$F16),"-")</f>
        <v>-</v>
      </c>
      <c r="DQ16" s="51" t="str">
        <f>IFERROR(AVERAGEIFS('Orders - December 2020'!$I$2:$I$2047,'Orders - December 2020'!$H$2:$H$2047,Worksheet!DQ$3,'Orders - December 2020'!$C$2:$C$2047,Worksheet!$F16),"-")</f>
        <v>-</v>
      </c>
      <c r="DR16" s="51" t="str">
        <f>IFERROR(AVERAGEIFS('Orders - December 2020'!$I$2:$I$2047,'Orders - December 2020'!$H$2:$H$2047,Worksheet!DR$3,'Orders - December 2020'!$C$2:$C$2047,Worksheet!$F16),"-")</f>
        <v>-</v>
      </c>
      <c r="DS16" s="51" t="str">
        <f>IFERROR(AVERAGEIFS('Orders - December 2020'!$I$2:$I$2047,'Orders - December 2020'!$H$2:$H$2047,Worksheet!DS$3,'Orders - December 2020'!$C$2:$C$2047,Worksheet!$F16),"-")</f>
        <v>-</v>
      </c>
      <c r="DT16" s="51" t="str">
        <f>IFERROR(AVERAGEIFS('Orders - December 2020'!$I$2:$I$2047,'Orders - December 2020'!$H$2:$H$2047,Worksheet!DT$3,'Orders - December 2020'!$C$2:$C$2047,Worksheet!$F16),"-")</f>
        <v>-</v>
      </c>
      <c r="DU16" s="51" t="str">
        <f>IFERROR(AVERAGEIFS('Orders - December 2020'!$I$2:$I$2047,'Orders - December 2020'!$H$2:$H$2047,Worksheet!DU$3,'Orders - December 2020'!$C$2:$C$2047,Worksheet!$F16),"-")</f>
        <v>-</v>
      </c>
      <c r="DV16" s="51">
        <f>IFERROR(AVERAGEIFS('Orders - December 2020'!$I$2:$I$2047,'Orders - December 2020'!$H$2:$H$2047,Worksheet!DV$3,'Orders - December 2020'!$C$2:$C$2047,Worksheet!$F16),"-")</f>
        <v>1</v>
      </c>
      <c r="DW16" s="51" t="str">
        <f>IFERROR(AVERAGEIFS('Orders - December 2020'!$I$2:$I$2047,'Orders - December 2020'!$H$2:$H$2047,Worksheet!DW$3,'Orders - December 2020'!$C$2:$C$2047,Worksheet!$F16),"-")</f>
        <v>-</v>
      </c>
      <c r="DX16" s="51" t="str">
        <f>IFERROR(AVERAGEIFS('Orders - December 2020'!$I$2:$I$2047,'Orders - December 2020'!$H$2:$H$2047,Worksheet!DX$3,'Orders - December 2020'!$C$2:$C$2047,Worksheet!$F16),"-")</f>
        <v>-</v>
      </c>
      <c r="DY16" s="51">
        <f>IFERROR(AVERAGEIFS('Orders - December 2020'!$I$2:$I$2047,'Orders - December 2020'!$H$2:$H$2047,Worksheet!DY$3,'Orders - December 2020'!$C$2:$C$2047,Worksheet!$F16),"-")</f>
        <v>1</v>
      </c>
      <c r="DZ16" s="51" t="str">
        <f>IFERROR(AVERAGEIFS('Orders - December 2020'!$I$2:$I$2047,'Orders - December 2020'!$H$2:$H$2047,Worksheet!DZ$3,'Orders - December 2020'!$C$2:$C$2047,Worksheet!$F16),"-")</f>
        <v>-</v>
      </c>
      <c r="EA16" s="51" t="str">
        <f>IFERROR(AVERAGEIFS('Orders - December 2020'!$I$2:$I$2047,'Orders - December 2020'!$H$2:$H$2047,Worksheet!EA$3,'Orders - December 2020'!$C$2:$C$2047,Worksheet!$F16),"-")</f>
        <v>-</v>
      </c>
      <c r="EB16" s="51" t="str">
        <f>IFERROR(AVERAGEIFS('Orders - December 2020'!$I$2:$I$2047,'Orders - December 2020'!$H$2:$H$2047,Worksheet!EB$3,'Orders - December 2020'!$C$2:$C$2047,Worksheet!$F16),"-")</f>
        <v>-</v>
      </c>
      <c r="EC16" s="51" t="str">
        <f>IFERROR(AVERAGEIFS('Orders - December 2020'!$I$2:$I$2047,'Orders - December 2020'!$H$2:$H$2047,Worksheet!EC$3,'Orders - December 2020'!$C$2:$C$2047,Worksheet!$F16),"-")</f>
        <v>-</v>
      </c>
      <c r="ED16" s="51" t="str">
        <f>IFERROR(AVERAGEIFS('Orders - December 2020'!$I$2:$I$2047,'Orders - December 2020'!$H$2:$H$2047,Worksheet!ED$3,'Orders - December 2020'!$C$2:$C$2047,Worksheet!$F16),"-")</f>
        <v>-</v>
      </c>
      <c r="EE16" s="51" t="str">
        <f>IFERROR(AVERAGEIFS('Orders - December 2020'!$I$2:$I$2047,'Orders - December 2020'!$H$2:$H$2047,Worksheet!EE$3,'Orders - December 2020'!$C$2:$C$2047,Worksheet!$F16),"-")</f>
        <v>-</v>
      </c>
      <c r="EF16" s="51" t="str">
        <f>IFERROR(AVERAGEIFS('Orders - December 2020'!$I$2:$I$2047,'Orders - December 2020'!$H$2:$H$2047,Worksheet!EF$3,'Orders - December 2020'!$C$2:$C$2047,Worksheet!$F16),"-")</f>
        <v>-</v>
      </c>
      <c r="EG16" s="51" t="str">
        <f>IFERROR(AVERAGEIFS('Orders - December 2020'!$I$2:$I$2047,'Orders - December 2020'!$H$2:$H$2047,Worksheet!EG$3,'Orders - December 2020'!$C$2:$C$2047,Worksheet!$F16),"-")</f>
        <v>-</v>
      </c>
      <c r="EH16" s="51" t="str">
        <f>IFERROR(AVERAGEIFS('Orders - December 2020'!$I$2:$I$2047,'Orders - December 2020'!$H$2:$H$2047,Worksheet!EH$3,'Orders - December 2020'!$C$2:$C$2047,Worksheet!$F16),"-")</f>
        <v>-</v>
      </c>
      <c r="EI16" s="51" t="str">
        <f>IFERROR(AVERAGEIFS('Orders - December 2020'!$I$2:$I$2047,'Orders - December 2020'!$H$2:$H$2047,Worksheet!EI$3,'Orders - December 2020'!$C$2:$C$2047,Worksheet!$F16),"-")</f>
        <v>-</v>
      </c>
      <c r="EJ16" s="51" t="str">
        <f>IFERROR(AVERAGEIFS('Orders - December 2020'!$I$2:$I$2047,'Orders - December 2020'!$H$2:$H$2047,Worksheet!EJ$3,'Orders - December 2020'!$C$2:$C$2047,Worksheet!$F16),"-")</f>
        <v>-</v>
      </c>
      <c r="EK16" s="51" t="str">
        <f>IFERROR(AVERAGEIFS('Orders - December 2020'!$I$2:$I$2047,'Orders - December 2020'!$H$2:$H$2047,Worksheet!EK$3,'Orders - December 2020'!$C$2:$C$2047,Worksheet!$F16),"-")</f>
        <v>-</v>
      </c>
      <c r="EL16" s="51" t="str">
        <f>IFERROR(AVERAGEIFS('Orders - December 2020'!$I$2:$I$2047,'Orders - December 2020'!$H$2:$H$2047,Worksheet!EL$3,'Orders - December 2020'!$C$2:$C$2047,Worksheet!$F16),"-")</f>
        <v>-</v>
      </c>
      <c r="EM16" s="51" t="str">
        <f>IFERROR(AVERAGEIFS('Orders - December 2020'!$I$2:$I$2047,'Orders - December 2020'!$H$2:$H$2047,Worksheet!EM$3,'Orders - December 2020'!$C$2:$C$2047,Worksheet!$F16),"-")</f>
        <v>-</v>
      </c>
      <c r="EN16" s="51" t="str">
        <f>IFERROR(AVERAGEIFS('Orders - December 2020'!$I$2:$I$2047,'Orders - December 2020'!$H$2:$H$2047,Worksheet!EN$3,'Orders - December 2020'!$C$2:$C$2047,Worksheet!$F16),"-")</f>
        <v>-</v>
      </c>
      <c r="EO16" s="51" t="str">
        <f>IFERROR(AVERAGEIFS('Orders - December 2020'!$I$2:$I$2047,'Orders - December 2020'!$H$2:$H$2047,Worksheet!EO$3,'Orders - December 2020'!$C$2:$C$2047,Worksheet!$F16),"-")</f>
        <v>-</v>
      </c>
      <c r="EP16" s="51" t="str">
        <f>IFERROR(AVERAGEIFS('Orders - December 2020'!$I$2:$I$2047,'Orders - December 2020'!$H$2:$H$2047,Worksheet!EP$3,'Orders - December 2020'!$C$2:$C$2047,Worksheet!$F16),"-")</f>
        <v>-</v>
      </c>
      <c r="EQ16" s="51" t="str">
        <f>IFERROR(AVERAGEIFS('Orders - December 2020'!$I$2:$I$2047,'Orders - December 2020'!$H$2:$H$2047,Worksheet!EQ$3,'Orders - December 2020'!$C$2:$C$2047,Worksheet!$F16),"-")</f>
        <v>-</v>
      </c>
      <c r="ER16" s="51" t="str">
        <f>IFERROR(AVERAGEIFS('Orders - December 2020'!$I$2:$I$2047,'Orders - December 2020'!$H$2:$H$2047,Worksheet!ER$3,'Orders - December 2020'!$C$2:$C$2047,Worksheet!$F16),"-")</f>
        <v>-</v>
      </c>
      <c r="ES16" s="51" t="str">
        <f>IFERROR(AVERAGEIFS('Orders - December 2020'!$I$2:$I$2047,'Orders - December 2020'!$H$2:$H$2047,Worksheet!ES$3,'Orders - December 2020'!$C$2:$C$2047,Worksheet!$F16),"-")</f>
        <v>-</v>
      </c>
      <c r="ET16" s="51" t="str">
        <f>IFERROR(AVERAGEIFS('Orders - December 2020'!$I$2:$I$2047,'Orders - December 2020'!$H$2:$H$2047,Worksheet!ET$3,'Orders - December 2020'!$C$2:$C$2047,Worksheet!$F16),"-")</f>
        <v>-</v>
      </c>
      <c r="EU16" s="51" t="str">
        <f>IFERROR(AVERAGEIFS('Orders - December 2020'!$I$2:$I$2047,'Orders - December 2020'!$H$2:$H$2047,Worksheet!EU$3,'Orders - December 2020'!$C$2:$C$2047,Worksheet!$F16),"-")</f>
        <v>-</v>
      </c>
      <c r="EV16" s="51" t="str">
        <f>IFERROR(AVERAGEIFS('Orders - December 2020'!$I$2:$I$2047,'Orders - December 2020'!$H$2:$H$2047,Worksheet!EV$3,'Orders - December 2020'!$C$2:$C$2047,Worksheet!$F16),"-")</f>
        <v>-</v>
      </c>
      <c r="EW16" s="51" t="str">
        <f>IFERROR(AVERAGEIFS('Orders - December 2020'!$I$2:$I$2047,'Orders - December 2020'!$H$2:$H$2047,Worksheet!EW$3,'Orders - December 2020'!$C$2:$C$2047,Worksheet!$F16),"-")</f>
        <v>-</v>
      </c>
      <c r="EX16" s="51" t="str">
        <f>IFERROR(AVERAGEIFS('Orders - December 2020'!$I$2:$I$2047,'Orders - December 2020'!$H$2:$H$2047,Worksheet!EX$3,'Orders - December 2020'!$C$2:$C$2047,Worksheet!$F16),"-")</f>
        <v>-</v>
      </c>
      <c r="EY16" s="51" t="str">
        <f>IFERROR(AVERAGEIFS('Orders - December 2020'!$I$2:$I$2047,'Orders - December 2020'!$H$2:$H$2047,Worksheet!EY$3,'Orders - December 2020'!$C$2:$C$2047,Worksheet!$F16),"-")</f>
        <v>-</v>
      </c>
      <c r="EZ16" s="51" t="str">
        <f>IFERROR(AVERAGEIFS('Orders - December 2020'!$I$2:$I$2047,'Orders - December 2020'!$H$2:$H$2047,Worksheet!EZ$3,'Orders - December 2020'!$C$2:$C$2047,Worksheet!$F16),"-")</f>
        <v>-</v>
      </c>
      <c r="FA16" s="51" t="str">
        <f>IFERROR(AVERAGEIFS('Orders - December 2020'!$I$2:$I$2047,'Orders - December 2020'!$H$2:$H$2047,Worksheet!FA$3,'Orders - December 2020'!$C$2:$C$2047,Worksheet!$F16),"-")</f>
        <v>-</v>
      </c>
      <c r="FB16" s="51" t="str">
        <f>IFERROR(AVERAGEIFS('Orders - December 2020'!$I$2:$I$2047,'Orders - December 2020'!$H$2:$H$2047,Worksheet!FB$3,'Orders - December 2020'!$C$2:$C$2047,Worksheet!$F16),"-")</f>
        <v>-</v>
      </c>
      <c r="FC16" s="51" t="str">
        <f>IFERROR(AVERAGEIFS('Orders - December 2020'!$I$2:$I$2047,'Orders - December 2020'!$H$2:$H$2047,Worksheet!FC$3,'Orders - December 2020'!$C$2:$C$2047,Worksheet!$F16),"-")</f>
        <v>-</v>
      </c>
      <c r="FD16" s="51" t="str">
        <f>IFERROR(AVERAGEIFS('Orders - December 2020'!$I$2:$I$2047,'Orders - December 2020'!$H$2:$H$2047,Worksheet!FD$3,'Orders - December 2020'!$C$2:$C$2047,Worksheet!$F16),"-")</f>
        <v>-</v>
      </c>
      <c r="FE16" s="51" t="str">
        <f>IFERROR(AVERAGEIFS('Orders - December 2020'!$I$2:$I$2047,'Orders - December 2020'!$H$2:$H$2047,Worksheet!FE$3,'Orders - December 2020'!$C$2:$C$2047,Worksheet!$F16),"-")</f>
        <v>-</v>
      </c>
      <c r="FF16" s="51" t="str">
        <f>IFERROR(AVERAGEIFS('Orders - December 2020'!$I$2:$I$2047,'Orders - December 2020'!$H$2:$H$2047,Worksheet!FF$3,'Orders - December 2020'!$C$2:$C$2047,Worksheet!$F16),"-")</f>
        <v>-</v>
      </c>
      <c r="FG16" s="52" t="str">
        <f>IFERROR(AVERAGEIFS('Orders - December 2020'!$I$2:$I$2047,'Orders - December 2020'!$H$2:$H$2047,Worksheet!FG$3,'Orders - December 2020'!$C$2:$C$2047,Worksheet!$F16),"-")</f>
        <v>-</v>
      </c>
    </row>
    <row r="17" spans="1:163">
      <c r="B17" s="62" t="s">
        <v>125</v>
      </c>
      <c r="F17" s="45" t="str">
        <v>Ac Godson</v>
      </c>
      <c r="G17" s="50" t="str">
        <f>IFERROR(AVERAGEIFS('Orders - December 2020'!$I$2:$I$2047,'Orders - December 2020'!$H$2:$H$2047,Worksheet!G$3,'Orders - December 2020'!$C$2:$C$2047,Worksheet!$F17),"-")</f>
        <v>-</v>
      </c>
      <c r="H17" s="51" t="str">
        <f>IFERROR(AVERAGEIFS('Orders - December 2020'!$I$2:$I$2047,'Orders - December 2020'!$H$2:$H$2047,Worksheet!H$3,'Orders - December 2020'!$C$2:$C$2047,Worksheet!$F17),"-")</f>
        <v>-</v>
      </c>
      <c r="I17" s="51">
        <f>IFERROR(AVERAGEIFS('Orders - December 2020'!$I$2:$I$2047,'Orders - December 2020'!$H$2:$H$2047,Worksheet!I$3,'Orders - December 2020'!$C$2:$C$2047,Worksheet!$F17),"-")</f>
        <v>1</v>
      </c>
      <c r="J17" s="51">
        <f>IFERROR(AVERAGEIFS('Orders - December 2020'!$I$2:$I$2047,'Orders - December 2020'!$H$2:$H$2047,Worksheet!J$3,'Orders - December 2020'!$C$2:$C$2047,Worksheet!$F17),"-")</f>
        <v>1</v>
      </c>
      <c r="K17" s="51" t="str">
        <f>IFERROR(AVERAGEIFS('Orders - December 2020'!$I$2:$I$2047,'Orders - December 2020'!$H$2:$H$2047,Worksheet!K$3,'Orders - December 2020'!$C$2:$C$2047,Worksheet!$F17),"-")</f>
        <v>-</v>
      </c>
      <c r="L17" s="51">
        <f>IFERROR(AVERAGEIFS('Orders - December 2020'!$I$2:$I$2047,'Orders - December 2020'!$H$2:$H$2047,Worksheet!L$3,'Orders - December 2020'!$C$2:$C$2047,Worksheet!$F17),"-")</f>
        <v>1</v>
      </c>
      <c r="M17" s="51" t="str">
        <f>IFERROR(AVERAGEIFS('Orders - December 2020'!$I$2:$I$2047,'Orders - December 2020'!$H$2:$H$2047,Worksheet!M$3,'Orders - December 2020'!$C$2:$C$2047,Worksheet!$F17),"-")</f>
        <v>-</v>
      </c>
      <c r="N17" s="51" t="str">
        <f>IFERROR(AVERAGEIFS('Orders - December 2020'!$I$2:$I$2047,'Orders - December 2020'!$H$2:$H$2047,Worksheet!N$3,'Orders - December 2020'!$C$2:$C$2047,Worksheet!$F17),"-")</f>
        <v>-</v>
      </c>
      <c r="O17" s="51" t="str">
        <f>IFERROR(AVERAGEIFS('Orders - December 2020'!$I$2:$I$2047,'Orders - December 2020'!$H$2:$H$2047,Worksheet!O$3,'Orders - December 2020'!$C$2:$C$2047,Worksheet!$F17),"-")</f>
        <v>-</v>
      </c>
      <c r="P17" s="51">
        <f>IFERROR(AVERAGEIFS('Orders - December 2020'!$I$2:$I$2047,'Orders - December 2020'!$H$2:$H$2047,Worksheet!P$3,'Orders - December 2020'!$C$2:$C$2047,Worksheet!$F17),"-")</f>
        <v>1</v>
      </c>
      <c r="Q17" s="51" t="str">
        <f>IFERROR(AVERAGEIFS('Orders - December 2020'!$I$2:$I$2047,'Orders - December 2020'!$H$2:$H$2047,Worksheet!Q$3,'Orders - December 2020'!$C$2:$C$2047,Worksheet!$F17),"-")</f>
        <v>-</v>
      </c>
      <c r="R17" s="51" t="str">
        <f>IFERROR(AVERAGEIFS('Orders - December 2020'!$I$2:$I$2047,'Orders - December 2020'!$H$2:$H$2047,Worksheet!R$3,'Orders - December 2020'!$C$2:$C$2047,Worksheet!$F17),"-")</f>
        <v>-</v>
      </c>
      <c r="S17" s="51" t="str">
        <f>IFERROR(AVERAGEIFS('Orders - December 2020'!$I$2:$I$2047,'Orders - December 2020'!$H$2:$H$2047,Worksheet!S$3,'Orders - December 2020'!$C$2:$C$2047,Worksheet!$F17),"-")</f>
        <v>-</v>
      </c>
      <c r="T17" s="51" t="str">
        <f>IFERROR(AVERAGEIFS('Orders - December 2020'!$I$2:$I$2047,'Orders - December 2020'!$H$2:$H$2047,Worksheet!T$3,'Orders - December 2020'!$C$2:$C$2047,Worksheet!$F17),"-")</f>
        <v>-</v>
      </c>
      <c r="U17" s="51" t="str">
        <f>IFERROR(AVERAGEIFS('Orders - December 2020'!$I$2:$I$2047,'Orders - December 2020'!$H$2:$H$2047,Worksheet!U$3,'Orders - December 2020'!$C$2:$C$2047,Worksheet!$F17),"-")</f>
        <v>-</v>
      </c>
      <c r="V17" s="51" t="str">
        <f>IFERROR(AVERAGEIFS('Orders - December 2020'!$I$2:$I$2047,'Orders - December 2020'!$H$2:$H$2047,Worksheet!V$3,'Orders - December 2020'!$C$2:$C$2047,Worksheet!$F17),"-")</f>
        <v>-</v>
      </c>
      <c r="W17" s="51" t="str">
        <f>IFERROR(AVERAGEIFS('Orders - December 2020'!$I$2:$I$2047,'Orders - December 2020'!$H$2:$H$2047,Worksheet!W$3,'Orders - December 2020'!$C$2:$C$2047,Worksheet!$F17),"-")</f>
        <v>-</v>
      </c>
      <c r="X17" s="51" t="str">
        <f>IFERROR(AVERAGEIFS('Orders - December 2020'!$I$2:$I$2047,'Orders - December 2020'!$H$2:$H$2047,Worksheet!X$3,'Orders - December 2020'!$C$2:$C$2047,Worksheet!$F17),"-")</f>
        <v>-</v>
      </c>
      <c r="Y17" s="51" t="str">
        <f>IFERROR(AVERAGEIFS('Orders - December 2020'!$I$2:$I$2047,'Orders - December 2020'!$H$2:$H$2047,Worksheet!Y$3,'Orders - December 2020'!$C$2:$C$2047,Worksheet!$F17),"-")</f>
        <v>-</v>
      </c>
      <c r="Z17" s="51" t="str">
        <f>IFERROR(AVERAGEIFS('Orders - December 2020'!$I$2:$I$2047,'Orders - December 2020'!$H$2:$H$2047,Worksheet!Z$3,'Orders - December 2020'!$C$2:$C$2047,Worksheet!$F17),"-")</f>
        <v>-</v>
      </c>
      <c r="AA17" s="51" t="str">
        <f>IFERROR(AVERAGEIFS('Orders - December 2020'!$I$2:$I$2047,'Orders - December 2020'!$H$2:$H$2047,Worksheet!AA$3,'Orders - December 2020'!$C$2:$C$2047,Worksheet!$F17),"-")</f>
        <v>-</v>
      </c>
      <c r="AB17" s="51" t="str">
        <f>IFERROR(AVERAGEIFS('Orders - December 2020'!$I$2:$I$2047,'Orders - December 2020'!$H$2:$H$2047,Worksheet!AB$3,'Orders - December 2020'!$C$2:$C$2047,Worksheet!$F17),"-")</f>
        <v>-</v>
      </c>
      <c r="AC17" s="51" t="str">
        <f>IFERROR(AVERAGEIFS('Orders - December 2020'!$I$2:$I$2047,'Orders - December 2020'!$H$2:$H$2047,Worksheet!AC$3,'Orders - December 2020'!$C$2:$C$2047,Worksheet!$F17),"-")</f>
        <v>-</v>
      </c>
      <c r="AD17" s="51" t="str">
        <f>IFERROR(AVERAGEIFS('Orders - December 2020'!$I$2:$I$2047,'Orders - December 2020'!$H$2:$H$2047,Worksheet!AD$3,'Orders - December 2020'!$C$2:$C$2047,Worksheet!$F17),"-")</f>
        <v>-</v>
      </c>
      <c r="AE17" s="51" t="str">
        <f>IFERROR(AVERAGEIFS('Orders - December 2020'!$I$2:$I$2047,'Orders - December 2020'!$H$2:$H$2047,Worksheet!AE$3,'Orders - December 2020'!$C$2:$C$2047,Worksheet!$F17),"-")</f>
        <v>-</v>
      </c>
      <c r="AF17" s="51" t="str">
        <f>IFERROR(AVERAGEIFS('Orders - December 2020'!$I$2:$I$2047,'Orders - December 2020'!$H$2:$H$2047,Worksheet!AF$3,'Orders - December 2020'!$C$2:$C$2047,Worksheet!$F17),"-")</f>
        <v>-</v>
      </c>
      <c r="AG17" s="51" t="str">
        <f>IFERROR(AVERAGEIFS('Orders - December 2020'!$I$2:$I$2047,'Orders - December 2020'!$H$2:$H$2047,Worksheet!AG$3,'Orders - December 2020'!$C$2:$C$2047,Worksheet!$F17),"-")</f>
        <v>-</v>
      </c>
      <c r="AH17" s="51" t="str">
        <f>IFERROR(AVERAGEIFS('Orders - December 2020'!$I$2:$I$2047,'Orders - December 2020'!$H$2:$H$2047,Worksheet!AH$3,'Orders - December 2020'!$C$2:$C$2047,Worksheet!$F17),"-")</f>
        <v>-</v>
      </c>
      <c r="AI17" s="51" t="str">
        <f>IFERROR(AVERAGEIFS('Orders - December 2020'!$I$2:$I$2047,'Orders - December 2020'!$H$2:$H$2047,Worksheet!AI$3,'Orders - December 2020'!$C$2:$C$2047,Worksheet!$F17),"-")</f>
        <v>-</v>
      </c>
      <c r="AJ17" s="51">
        <f>IFERROR(AVERAGEIFS('Orders - December 2020'!$I$2:$I$2047,'Orders - December 2020'!$H$2:$H$2047,Worksheet!AJ$3,'Orders - December 2020'!$C$2:$C$2047,Worksheet!$F17),"-")</f>
        <v>1</v>
      </c>
      <c r="AK17" s="51" t="str">
        <f>IFERROR(AVERAGEIFS('Orders - December 2020'!$I$2:$I$2047,'Orders - December 2020'!$H$2:$H$2047,Worksheet!AK$3,'Orders - December 2020'!$C$2:$C$2047,Worksheet!$F17),"-")</f>
        <v>-</v>
      </c>
      <c r="AL17" s="51" t="str">
        <f>IFERROR(AVERAGEIFS('Orders - December 2020'!$I$2:$I$2047,'Orders - December 2020'!$H$2:$H$2047,Worksheet!AL$3,'Orders - December 2020'!$C$2:$C$2047,Worksheet!$F17),"-")</f>
        <v>-</v>
      </c>
      <c r="AM17" s="51" t="str">
        <f>IFERROR(AVERAGEIFS('Orders - December 2020'!$I$2:$I$2047,'Orders - December 2020'!$H$2:$H$2047,Worksheet!AM$3,'Orders - December 2020'!$C$2:$C$2047,Worksheet!$F17),"-")</f>
        <v>-</v>
      </c>
      <c r="AN17" s="51" t="str">
        <f>IFERROR(AVERAGEIFS('Orders - December 2020'!$I$2:$I$2047,'Orders - December 2020'!$H$2:$H$2047,Worksheet!AN$3,'Orders - December 2020'!$C$2:$C$2047,Worksheet!$F17),"-")</f>
        <v>-</v>
      </c>
      <c r="AO17" s="51" t="str">
        <f>IFERROR(AVERAGEIFS('Orders - December 2020'!$I$2:$I$2047,'Orders - December 2020'!$H$2:$H$2047,Worksheet!AO$3,'Orders - December 2020'!$C$2:$C$2047,Worksheet!$F17),"-")</f>
        <v>-</v>
      </c>
      <c r="AP17" s="51" t="str">
        <f>IFERROR(AVERAGEIFS('Orders - December 2020'!$I$2:$I$2047,'Orders - December 2020'!$H$2:$H$2047,Worksheet!AP$3,'Orders - December 2020'!$C$2:$C$2047,Worksheet!$F17),"-")</f>
        <v>-</v>
      </c>
      <c r="AQ17" s="51" t="str">
        <f>IFERROR(AVERAGEIFS('Orders - December 2020'!$I$2:$I$2047,'Orders - December 2020'!$H$2:$H$2047,Worksheet!AQ$3,'Orders - December 2020'!$C$2:$C$2047,Worksheet!$F17),"-")</f>
        <v>-</v>
      </c>
      <c r="AR17" s="51" t="str">
        <f>IFERROR(AVERAGEIFS('Orders - December 2020'!$I$2:$I$2047,'Orders - December 2020'!$H$2:$H$2047,Worksheet!AR$3,'Orders - December 2020'!$C$2:$C$2047,Worksheet!$F17),"-")</f>
        <v>-</v>
      </c>
      <c r="AS17" s="51" t="str">
        <f>IFERROR(AVERAGEIFS('Orders - December 2020'!$I$2:$I$2047,'Orders - December 2020'!$H$2:$H$2047,Worksheet!AS$3,'Orders - December 2020'!$C$2:$C$2047,Worksheet!$F17),"-")</f>
        <v>-</v>
      </c>
      <c r="AT17" s="51" t="str">
        <f>IFERROR(AVERAGEIFS('Orders - December 2020'!$I$2:$I$2047,'Orders - December 2020'!$H$2:$H$2047,Worksheet!AT$3,'Orders - December 2020'!$C$2:$C$2047,Worksheet!$F17),"-")</f>
        <v>-</v>
      </c>
      <c r="AU17" s="51" t="str">
        <f>IFERROR(AVERAGEIFS('Orders - December 2020'!$I$2:$I$2047,'Orders - December 2020'!$H$2:$H$2047,Worksheet!AU$3,'Orders - December 2020'!$C$2:$C$2047,Worksheet!$F17),"-")</f>
        <v>-</v>
      </c>
      <c r="AV17" s="51" t="str">
        <f>IFERROR(AVERAGEIFS('Orders - December 2020'!$I$2:$I$2047,'Orders - December 2020'!$H$2:$H$2047,Worksheet!AV$3,'Orders - December 2020'!$C$2:$C$2047,Worksheet!$F17),"-")</f>
        <v>-</v>
      </c>
      <c r="AW17" s="51" t="str">
        <f>IFERROR(AVERAGEIFS('Orders - December 2020'!$I$2:$I$2047,'Orders - December 2020'!$H$2:$H$2047,Worksheet!AW$3,'Orders - December 2020'!$C$2:$C$2047,Worksheet!$F17),"-")</f>
        <v>-</v>
      </c>
      <c r="AX17" s="51" t="str">
        <f>IFERROR(AVERAGEIFS('Orders - December 2020'!$I$2:$I$2047,'Orders - December 2020'!$H$2:$H$2047,Worksheet!AX$3,'Orders - December 2020'!$C$2:$C$2047,Worksheet!$F17),"-")</f>
        <v>-</v>
      </c>
      <c r="AY17" s="51" t="str">
        <f>IFERROR(AVERAGEIFS('Orders - December 2020'!$I$2:$I$2047,'Orders - December 2020'!$H$2:$H$2047,Worksheet!AY$3,'Orders - December 2020'!$C$2:$C$2047,Worksheet!$F17),"-")</f>
        <v>-</v>
      </c>
      <c r="AZ17" s="51" t="str">
        <f>IFERROR(AVERAGEIFS('Orders - December 2020'!$I$2:$I$2047,'Orders - December 2020'!$H$2:$H$2047,Worksheet!AZ$3,'Orders - December 2020'!$C$2:$C$2047,Worksheet!$F17),"-")</f>
        <v>-</v>
      </c>
      <c r="BA17" s="51" t="str">
        <f>IFERROR(AVERAGEIFS('Orders - December 2020'!$I$2:$I$2047,'Orders - December 2020'!$H$2:$H$2047,Worksheet!BA$3,'Orders - December 2020'!$C$2:$C$2047,Worksheet!$F17),"-")</f>
        <v>-</v>
      </c>
      <c r="BB17" s="51" t="str">
        <f>IFERROR(AVERAGEIFS('Orders - December 2020'!$I$2:$I$2047,'Orders - December 2020'!$H$2:$H$2047,Worksheet!BB$3,'Orders - December 2020'!$C$2:$C$2047,Worksheet!$F17),"-")</f>
        <v>-</v>
      </c>
      <c r="BC17" s="51" t="str">
        <f>IFERROR(AVERAGEIFS('Orders - December 2020'!$I$2:$I$2047,'Orders - December 2020'!$H$2:$H$2047,Worksheet!BC$3,'Orders - December 2020'!$C$2:$C$2047,Worksheet!$F17),"-")</f>
        <v>-</v>
      </c>
      <c r="BD17" s="51" t="str">
        <f>IFERROR(AVERAGEIFS('Orders - December 2020'!$I$2:$I$2047,'Orders - December 2020'!$H$2:$H$2047,Worksheet!BD$3,'Orders - December 2020'!$C$2:$C$2047,Worksheet!$F17),"-")</f>
        <v>-</v>
      </c>
      <c r="BE17" s="51" t="str">
        <f>IFERROR(AVERAGEIFS('Orders - December 2020'!$I$2:$I$2047,'Orders - December 2020'!$H$2:$H$2047,Worksheet!BE$3,'Orders - December 2020'!$C$2:$C$2047,Worksheet!$F17),"-")</f>
        <v>-</v>
      </c>
      <c r="BF17" s="51" t="str">
        <f>IFERROR(AVERAGEIFS('Orders - December 2020'!$I$2:$I$2047,'Orders - December 2020'!$H$2:$H$2047,Worksheet!BF$3,'Orders - December 2020'!$C$2:$C$2047,Worksheet!$F17),"-")</f>
        <v>-</v>
      </c>
      <c r="BG17" s="51" t="str">
        <f>IFERROR(AVERAGEIFS('Orders - December 2020'!$I$2:$I$2047,'Orders - December 2020'!$H$2:$H$2047,Worksheet!BG$3,'Orders - December 2020'!$C$2:$C$2047,Worksheet!$F17),"-")</f>
        <v>-</v>
      </c>
      <c r="BH17" s="51" t="str">
        <f>IFERROR(AVERAGEIFS('Orders - December 2020'!$I$2:$I$2047,'Orders - December 2020'!$H$2:$H$2047,Worksheet!BH$3,'Orders - December 2020'!$C$2:$C$2047,Worksheet!$F17),"-")</f>
        <v>-</v>
      </c>
      <c r="BI17" s="51" t="str">
        <f>IFERROR(AVERAGEIFS('Orders - December 2020'!$I$2:$I$2047,'Orders - December 2020'!$H$2:$H$2047,Worksheet!BI$3,'Orders - December 2020'!$C$2:$C$2047,Worksheet!$F17),"-")</f>
        <v>-</v>
      </c>
      <c r="BJ17" s="51" t="str">
        <f>IFERROR(AVERAGEIFS('Orders - December 2020'!$I$2:$I$2047,'Orders - December 2020'!$H$2:$H$2047,Worksheet!BJ$3,'Orders - December 2020'!$C$2:$C$2047,Worksheet!$F17),"-")</f>
        <v>-</v>
      </c>
      <c r="BK17" s="51" t="str">
        <f>IFERROR(AVERAGEIFS('Orders - December 2020'!$I$2:$I$2047,'Orders - December 2020'!$H$2:$H$2047,Worksheet!BK$3,'Orders - December 2020'!$C$2:$C$2047,Worksheet!$F17),"-")</f>
        <v>-</v>
      </c>
      <c r="BL17" s="51" t="str">
        <f>IFERROR(AVERAGEIFS('Orders - December 2020'!$I$2:$I$2047,'Orders - December 2020'!$H$2:$H$2047,Worksheet!BL$3,'Orders - December 2020'!$C$2:$C$2047,Worksheet!$F17),"-")</f>
        <v>-</v>
      </c>
      <c r="BM17" s="51" t="str">
        <f>IFERROR(AVERAGEIFS('Orders - December 2020'!$I$2:$I$2047,'Orders - December 2020'!$H$2:$H$2047,Worksheet!BM$3,'Orders - December 2020'!$C$2:$C$2047,Worksheet!$F17),"-")</f>
        <v>-</v>
      </c>
      <c r="BN17" s="51" t="str">
        <f>IFERROR(AVERAGEIFS('Orders - December 2020'!$I$2:$I$2047,'Orders - December 2020'!$H$2:$H$2047,Worksheet!BN$3,'Orders - December 2020'!$C$2:$C$2047,Worksheet!$F17),"-")</f>
        <v>-</v>
      </c>
      <c r="BO17" s="51" t="str">
        <f>IFERROR(AVERAGEIFS('Orders - December 2020'!$I$2:$I$2047,'Orders - December 2020'!$H$2:$H$2047,Worksheet!BO$3,'Orders - December 2020'!$C$2:$C$2047,Worksheet!$F17),"-")</f>
        <v>-</v>
      </c>
      <c r="BP17" s="51" t="str">
        <f>IFERROR(AVERAGEIFS('Orders - December 2020'!$I$2:$I$2047,'Orders - December 2020'!$H$2:$H$2047,Worksheet!BP$3,'Orders - December 2020'!$C$2:$C$2047,Worksheet!$F17),"-")</f>
        <v>-</v>
      </c>
      <c r="BQ17" s="51" t="str">
        <f>IFERROR(AVERAGEIFS('Orders - December 2020'!$I$2:$I$2047,'Orders - December 2020'!$H$2:$H$2047,Worksheet!BQ$3,'Orders - December 2020'!$C$2:$C$2047,Worksheet!$F17),"-")</f>
        <v>-</v>
      </c>
      <c r="BR17" s="51" t="str">
        <f>IFERROR(AVERAGEIFS('Orders - December 2020'!$I$2:$I$2047,'Orders - December 2020'!$H$2:$H$2047,Worksheet!BR$3,'Orders - December 2020'!$C$2:$C$2047,Worksheet!$F17),"-")</f>
        <v>-</v>
      </c>
      <c r="BS17" s="51" t="str">
        <f>IFERROR(AVERAGEIFS('Orders - December 2020'!$I$2:$I$2047,'Orders - December 2020'!$H$2:$H$2047,Worksheet!BS$3,'Orders - December 2020'!$C$2:$C$2047,Worksheet!$F17),"-")</f>
        <v>-</v>
      </c>
      <c r="BT17" s="51" t="str">
        <f>IFERROR(AVERAGEIFS('Orders - December 2020'!$I$2:$I$2047,'Orders - December 2020'!$H$2:$H$2047,Worksheet!BT$3,'Orders - December 2020'!$C$2:$C$2047,Worksheet!$F17),"-")</f>
        <v>-</v>
      </c>
      <c r="BU17" s="51" t="str">
        <f>IFERROR(AVERAGEIFS('Orders - December 2020'!$I$2:$I$2047,'Orders - December 2020'!$H$2:$H$2047,Worksheet!BU$3,'Orders - December 2020'!$C$2:$C$2047,Worksheet!$F17),"-")</f>
        <v>-</v>
      </c>
      <c r="BV17" s="51" t="str">
        <f>IFERROR(AVERAGEIFS('Orders - December 2020'!$I$2:$I$2047,'Orders - December 2020'!$H$2:$H$2047,Worksheet!BV$3,'Orders - December 2020'!$C$2:$C$2047,Worksheet!$F17),"-")</f>
        <v>-</v>
      </c>
      <c r="BW17" s="51" t="str">
        <f>IFERROR(AVERAGEIFS('Orders - December 2020'!$I$2:$I$2047,'Orders - December 2020'!$H$2:$H$2047,Worksheet!BW$3,'Orders - December 2020'!$C$2:$C$2047,Worksheet!$F17),"-")</f>
        <v>-</v>
      </c>
      <c r="BX17" s="51" t="str">
        <f>IFERROR(AVERAGEIFS('Orders - December 2020'!$I$2:$I$2047,'Orders - December 2020'!$H$2:$H$2047,Worksheet!BX$3,'Orders - December 2020'!$C$2:$C$2047,Worksheet!$F17),"-")</f>
        <v>-</v>
      </c>
      <c r="BY17" s="51" t="str">
        <f>IFERROR(AVERAGEIFS('Orders - December 2020'!$I$2:$I$2047,'Orders - December 2020'!$H$2:$H$2047,Worksheet!BY$3,'Orders - December 2020'!$C$2:$C$2047,Worksheet!$F17),"-")</f>
        <v>-</v>
      </c>
      <c r="BZ17" s="51" t="str">
        <f>IFERROR(AVERAGEIFS('Orders - December 2020'!$I$2:$I$2047,'Orders - December 2020'!$H$2:$H$2047,Worksheet!BZ$3,'Orders - December 2020'!$C$2:$C$2047,Worksheet!$F17),"-")</f>
        <v>-</v>
      </c>
      <c r="CA17" s="51" t="str">
        <f>IFERROR(AVERAGEIFS('Orders - December 2020'!$I$2:$I$2047,'Orders - December 2020'!$H$2:$H$2047,Worksheet!CA$3,'Orders - December 2020'!$C$2:$C$2047,Worksheet!$F17),"-")</f>
        <v>-</v>
      </c>
      <c r="CB17" s="51" t="str">
        <f>IFERROR(AVERAGEIFS('Orders - December 2020'!$I$2:$I$2047,'Orders - December 2020'!$H$2:$H$2047,Worksheet!CB$3,'Orders - December 2020'!$C$2:$C$2047,Worksheet!$F17),"-")</f>
        <v>-</v>
      </c>
      <c r="CC17" s="51" t="str">
        <f>IFERROR(AVERAGEIFS('Orders - December 2020'!$I$2:$I$2047,'Orders - December 2020'!$H$2:$H$2047,Worksheet!CC$3,'Orders - December 2020'!$C$2:$C$2047,Worksheet!$F17),"-")</f>
        <v>-</v>
      </c>
      <c r="CD17" s="51">
        <f>IFERROR(AVERAGEIFS('Orders - December 2020'!$I$2:$I$2047,'Orders - December 2020'!$H$2:$H$2047,Worksheet!CD$3,'Orders - December 2020'!$C$2:$C$2047,Worksheet!$F17),"-")</f>
        <v>1</v>
      </c>
      <c r="CE17" s="51">
        <f>IFERROR(AVERAGEIFS('Orders - December 2020'!$I$2:$I$2047,'Orders - December 2020'!$H$2:$H$2047,Worksheet!CE$3,'Orders - December 2020'!$C$2:$C$2047,Worksheet!$F17),"-")</f>
        <v>1</v>
      </c>
      <c r="CF17" s="51" t="str">
        <f>IFERROR(AVERAGEIFS('Orders - December 2020'!$I$2:$I$2047,'Orders - December 2020'!$H$2:$H$2047,Worksheet!CF$3,'Orders - December 2020'!$C$2:$C$2047,Worksheet!$F17),"-")</f>
        <v>-</v>
      </c>
      <c r="CG17" s="51" t="str">
        <f>IFERROR(AVERAGEIFS('Orders - December 2020'!$I$2:$I$2047,'Orders - December 2020'!$H$2:$H$2047,Worksheet!CG$3,'Orders - December 2020'!$C$2:$C$2047,Worksheet!$F17),"-")</f>
        <v>-</v>
      </c>
      <c r="CH17" s="51" t="str">
        <f>IFERROR(AVERAGEIFS('Orders - December 2020'!$I$2:$I$2047,'Orders - December 2020'!$H$2:$H$2047,Worksheet!CH$3,'Orders - December 2020'!$C$2:$C$2047,Worksheet!$F17),"-")</f>
        <v>-</v>
      </c>
      <c r="CI17" s="51" t="str">
        <f>IFERROR(AVERAGEIFS('Orders - December 2020'!$I$2:$I$2047,'Orders - December 2020'!$H$2:$H$2047,Worksheet!CI$3,'Orders - December 2020'!$C$2:$C$2047,Worksheet!$F17),"-")</f>
        <v>-</v>
      </c>
      <c r="CJ17" s="51" t="str">
        <f>IFERROR(AVERAGEIFS('Orders - December 2020'!$I$2:$I$2047,'Orders - December 2020'!$H$2:$H$2047,Worksheet!CJ$3,'Orders - December 2020'!$C$2:$C$2047,Worksheet!$F17),"-")</f>
        <v>-</v>
      </c>
      <c r="CK17" s="51" t="str">
        <f>IFERROR(AVERAGEIFS('Orders - December 2020'!$I$2:$I$2047,'Orders - December 2020'!$H$2:$H$2047,Worksheet!CK$3,'Orders - December 2020'!$C$2:$C$2047,Worksheet!$F17),"-")</f>
        <v>-</v>
      </c>
      <c r="CL17" s="51" t="str">
        <f>IFERROR(AVERAGEIFS('Orders - December 2020'!$I$2:$I$2047,'Orders - December 2020'!$H$2:$H$2047,Worksheet!CL$3,'Orders - December 2020'!$C$2:$C$2047,Worksheet!$F17),"-")</f>
        <v>-</v>
      </c>
      <c r="CM17" s="51" t="str">
        <f>IFERROR(AVERAGEIFS('Orders - December 2020'!$I$2:$I$2047,'Orders - December 2020'!$H$2:$H$2047,Worksheet!CM$3,'Orders - December 2020'!$C$2:$C$2047,Worksheet!$F17),"-")</f>
        <v>-</v>
      </c>
      <c r="CN17" s="51" t="str">
        <f>IFERROR(AVERAGEIFS('Orders - December 2020'!$I$2:$I$2047,'Orders - December 2020'!$H$2:$H$2047,Worksheet!CN$3,'Orders - December 2020'!$C$2:$C$2047,Worksheet!$F17),"-")</f>
        <v>-</v>
      </c>
      <c r="CO17" s="51" t="str">
        <f>IFERROR(AVERAGEIFS('Orders - December 2020'!$I$2:$I$2047,'Orders - December 2020'!$H$2:$H$2047,Worksheet!CO$3,'Orders - December 2020'!$C$2:$C$2047,Worksheet!$F17),"-")</f>
        <v>-</v>
      </c>
      <c r="CP17" s="51" t="str">
        <f>IFERROR(AVERAGEIFS('Orders - December 2020'!$I$2:$I$2047,'Orders - December 2020'!$H$2:$H$2047,Worksheet!CP$3,'Orders - December 2020'!$C$2:$C$2047,Worksheet!$F17),"-")</f>
        <v>-</v>
      </c>
      <c r="CQ17" s="51" t="str">
        <f>IFERROR(AVERAGEIFS('Orders - December 2020'!$I$2:$I$2047,'Orders - December 2020'!$H$2:$H$2047,Worksheet!CQ$3,'Orders - December 2020'!$C$2:$C$2047,Worksheet!$F17),"-")</f>
        <v>-</v>
      </c>
      <c r="CR17" s="51" t="str">
        <f>IFERROR(AVERAGEIFS('Orders - December 2020'!$I$2:$I$2047,'Orders - December 2020'!$H$2:$H$2047,Worksheet!CR$3,'Orders - December 2020'!$C$2:$C$2047,Worksheet!$F17),"-")</f>
        <v>-</v>
      </c>
      <c r="CS17" s="51" t="str">
        <f>IFERROR(AVERAGEIFS('Orders - December 2020'!$I$2:$I$2047,'Orders - December 2020'!$H$2:$H$2047,Worksheet!CS$3,'Orders - December 2020'!$C$2:$C$2047,Worksheet!$F17),"-")</f>
        <v>-</v>
      </c>
      <c r="CT17" s="51" t="str">
        <f>IFERROR(AVERAGEIFS('Orders - December 2020'!$I$2:$I$2047,'Orders - December 2020'!$H$2:$H$2047,Worksheet!CT$3,'Orders - December 2020'!$C$2:$C$2047,Worksheet!$F17),"-")</f>
        <v>-</v>
      </c>
      <c r="CU17" s="51" t="str">
        <f>IFERROR(AVERAGEIFS('Orders - December 2020'!$I$2:$I$2047,'Orders - December 2020'!$H$2:$H$2047,Worksheet!CU$3,'Orders - December 2020'!$C$2:$C$2047,Worksheet!$F17),"-")</f>
        <v>-</v>
      </c>
      <c r="CV17" s="51" t="str">
        <f>IFERROR(AVERAGEIFS('Orders - December 2020'!$I$2:$I$2047,'Orders - December 2020'!$H$2:$H$2047,Worksheet!CV$3,'Orders - December 2020'!$C$2:$C$2047,Worksheet!$F17),"-")</f>
        <v>-</v>
      </c>
      <c r="CW17" s="51" t="str">
        <f>IFERROR(AVERAGEIFS('Orders - December 2020'!$I$2:$I$2047,'Orders - December 2020'!$H$2:$H$2047,Worksheet!CW$3,'Orders - December 2020'!$C$2:$C$2047,Worksheet!$F17),"-")</f>
        <v>-</v>
      </c>
      <c r="CX17" s="51" t="str">
        <f>IFERROR(AVERAGEIFS('Orders - December 2020'!$I$2:$I$2047,'Orders - December 2020'!$H$2:$H$2047,Worksheet!CX$3,'Orders - December 2020'!$C$2:$C$2047,Worksheet!$F17),"-")</f>
        <v>-</v>
      </c>
      <c r="CY17" s="51" t="str">
        <f>IFERROR(AVERAGEIFS('Orders - December 2020'!$I$2:$I$2047,'Orders - December 2020'!$H$2:$H$2047,Worksheet!CY$3,'Orders - December 2020'!$C$2:$C$2047,Worksheet!$F17),"-")</f>
        <v>-</v>
      </c>
      <c r="CZ17" s="51" t="str">
        <f>IFERROR(AVERAGEIFS('Orders - December 2020'!$I$2:$I$2047,'Orders - December 2020'!$H$2:$H$2047,Worksheet!CZ$3,'Orders - December 2020'!$C$2:$C$2047,Worksheet!$F17),"-")</f>
        <v>-</v>
      </c>
      <c r="DA17" s="51" t="str">
        <f>IFERROR(AVERAGEIFS('Orders - December 2020'!$I$2:$I$2047,'Orders - December 2020'!$H$2:$H$2047,Worksheet!DA$3,'Orders - December 2020'!$C$2:$C$2047,Worksheet!$F17),"-")</f>
        <v>-</v>
      </c>
      <c r="DB17" s="51" t="str">
        <f>IFERROR(AVERAGEIFS('Orders - December 2020'!$I$2:$I$2047,'Orders - December 2020'!$H$2:$H$2047,Worksheet!DB$3,'Orders - December 2020'!$C$2:$C$2047,Worksheet!$F17),"-")</f>
        <v>-</v>
      </c>
      <c r="DC17" s="51" t="str">
        <f>IFERROR(AVERAGEIFS('Orders - December 2020'!$I$2:$I$2047,'Orders - December 2020'!$H$2:$H$2047,Worksheet!DC$3,'Orders - December 2020'!$C$2:$C$2047,Worksheet!$F17),"-")</f>
        <v>-</v>
      </c>
      <c r="DD17" s="51" t="str">
        <f>IFERROR(AVERAGEIFS('Orders - December 2020'!$I$2:$I$2047,'Orders - December 2020'!$H$2:$H$2047,Worksheet!DD$3,'Orders - December 2020'!$C$2:$C$2047,Worksheet!$F17),"-")</f>
        <v>-</v>
      </c>
      <c r="DE17" s="51" t="str">
        <f>IFERROR(AVERAGEIFS('Orders - December 2020'!$I$2:$I$2047,'Orders - December 2020'!$H$2:$H$2047,Worksheet!DE$3,'Orders - December 2020'!$C$2:$C$2047,Worksheet!$F17),"-")</f>
        <v>-</v>
      </c>
      <c r="DF17" s="51" t="str">
        <f>IFERROR(AVERAGEIFS('Orders - December 2020'!$I$2:$I$2047,'Orders - December 2020'!$H$2:$H$2047,Worksheet!DF$3,'Orders - December 2020'!$C$2:$C$2047,Worksheet!$F17),"-")</f>
        <v>-</v>
      </c>
      <c r="DG17" s="51" t="str">
        <f>IFERROR(AVERAGEIFS('Orders - December 2020'!$I$2:$I$2047,'Orders - December 2020'!$H$2:$H$2047,Worksheet!DG$3,'Orders - December 2020'!$C$2:$C$2047,Worksheet!$F17),"-")</f>
        <v>-</v>
      </c>
      <c r="DH17" s="51" t="str">
        <f>IFERROR(AVERAGEIFS('Orders - December 2020'!$I$2:$I$2047,'Orders - December 2020'!$H$2:$H$2047,Worksheet!DH$3,'Orders - December 2020'!$C$2:$C$2047,Worksheet!$F17),"-")</f>
        <v>-</v>
      </c>
      <c r="DI17" s="51" t="str">
        <f>IFERROR(AVERAGEIFS('Orders - December 2020'!$I$2:$I$2047,'Orders - December 2020'!$H$2:$H$2047,Worksheet!DI$3,'Orders - December 2020'!$C$2:$C$2047,Worksheet!$F17),"-")</f>
        <v>-</v>
      </c>
      <c r="DJ17" s="51" t="str">
        <f>IFERROR(AVERAGEIFS('Orders - December 2020'!$I$2:$I$2047,'Orders - December 2020'!$H$2:$H$2047,Worksheet!DJ$3,'Orders - December 2020'!$C$2:$C$2047,Worksheet!$F17),"-")</f>
        <v>-</v>
      </c>
      <c r="DK17" s="51" t="str">
        <f>IFERROR(AVERAGEIFS('Orders - December 2020'!$I$2:$I$2047,'Orders - December 2020'!$H$2:$H$2047,Worksheet!DK$3,'Orders - December 2020'!$C$2:$C$2047,Worksheet!$F17),"-")</f>
        <v>-</v>
      </c>
      <c r="DL17" s="51" t="str">
        <f>IFERROR(AVERAGEIFS('Orders - December 2020'!$I$2:$I$2047,'Orders - December 2020'!$H$2:$H$2047,Worksheet!DL$3,'Orders - December 2020'!$C$2:$C$2047,Worksheet!$F17),"-")</f>
        <v>-</v>
      </c>
      <c r="DM17" s="51" t="str">
        <f>IFERROR(AVERAGEIFS('Orders - December 2020'!$I$2:$I$2047,'Orders - December 2020'!$H$2:$H$2047,Worksheet!DM$3,'Orders - December 2020'!$C$2:$C$2047,Worksheet!$F17),"-")</f>
        <v>-</v>
      </c>
      <c r="DN17" s="51" t="str">
        <f>IFERROR(AVERAGEIFS('Orders - December 2020'!$I$2:$I$2047,'Orders - December 2020'!$H$2:$H$2047,Worksheet!DN$3,'Orders - December 2020'!$C$2:$C$2047,Worksheet!$F17),"-")</f>
        <v>-</v>
      </c>
      <c r="DO17" s="51" t="str">
        <f>IFERROR(AVERAGEIFS('Orders - December 2020'!$I$2:$I$2047,'Orders - December 2020'!$H$2:$H$2047,Worksheet!DO$3,'Orders - December 2020'!$C$2:$C$2047,Worksheet!$F17),"-")</f>
        <v>-</v>
      </c>
      <c r="DP17" s="51" t="str">
        <f>IFERROR(AVERAGEIFS('Orders - December 2020'!$I$2:$I$2047,'Orders - December 2020'!$H$2:$H$2047,Worksheet!DP$3,'Orders - December 2020'!$C$2:$C$2047,Worksheet!$F17),"-")</f>
        <v>-</v>
      </c>
      <c r="DQ17" s="51" t="str">
        <f>IFERROR(AVERAGEIFS('Orders - December 2020'!$I$2:$I$2047,'Orders - December 2020'!$H$2:$H$2047,Worksheet!DQ$3,'Orders - December 2020'!$C$2:$C$2047,Worksheet!$F17),"-")</f>
        <v>-</v>
      </c>
      <c r="DR17" s="51" t="str">
        <f>IFERROR(AVERAGEIFS('Orders - December 2020'!$I$2:$I$2047,'Orders - December 2020'!$H$2:$H$2047,Worksheet!DR$3,'Orders - December 2020'!$C$2:$C$2047,Worksheet!$F17),"-")</f>
        <v>-</v>
      </c>
      <c r="DS17" s="51" t="str">
        <f>IFERROR(AVERAGEIFS('Orders - December 2020'!$I$2:$I$2047,'Orders - December 2020'!$H$2:$H$2047,Worksheet!DS$3,'Orders - December 2020'!$C$2:$C$2047,Worksheet!$F17),"-")</f>
        <v>-</v>
      </c>
      <c r="DT17" s="51" t="str">
        <f>IFERROR(AVERAGEIFS('Orders - December 2020'!$I$2:$I$2047,'Orders - December 2020'!$H$2:$H$2047,Worksheet!DT$3,'Orders - December 2020'!$C$2:$C$2047,Worksheet!$F17),"-")</f>
        <v>-</v>
      </c>
      <c r="DU17" s="51" t="str">
        <f>IFERROR(AVERAGEIFS('Orders - December 2020'!$I$2:$I$2047,'Orders - December 2020'!$H$2:$H$2047,Worksheet!DU$3,'Orders - December 2020'!$C$2:$C$2047,Worksheet!$F17),"-")</f>
        <v>-</v>
      </c>
      <c r="DV17" s="51" t="str">
        <f>IFERROR(AVERAGEIFS('Orders - December 2020'!$I$2:$I$2047,'Orders - December 2020'!$H$2:$H$2047,Worksheet!DV$3,'Orders - December 2020'!$C$2:$C$2047,Worksheet!$F17),"-")</f>
        <v>-</v>
      </c>
      <c r="DW17" s="51">
        <f>IFERROR(AVERAGEIFS('Orders - December 2020'!$I$2:$I$2047,'Orders - December 2020'!$H$2:$H$2047,Worksheet!DW$3,'Orders - December 2020'!$C$2:$C$2047,Worksheet!$F17),"-")</f>
        <v>1</v>
      </c>
      <c r="DX17" s="51" t="str">
        <f>IFERROR(AVERAGEIFS('Orders - December 2020'!$I$2:$I$2047,'Orders - December 2020'!$H$2:$H$2047,Worksheet!DX$3,'Orders - December 2020'!$C$2:$C$2047,Worksheet!$F17),"-")</f>
        <v>-</v>
      </c>
      <c r="DY17" s="51">
        <f>IFERROR(AVERAGEIFS('Orders - December 2020'!$I$2:$I$2047,'Orders - December 2020'!$H$2:$H$2047,Worksheet!DY$3,'Orders - December 2020'!$C$2:$C$2047,Worksheet!$F17),"-")</f>
        <v>1</v>
      </c>
      <c r="DZ17" s="51">
        <f>IFERROR(AVERAGEIFS('Orders - December 2020'!$I$2:$I$2047,'Orders - December 2020'!$H$2:$H$2047,Worksheet!DZ$3,'Orders - December 2020'!$C$2:$C$2047,Worksheet!$F17),"-")</f>
        <v>1</v>
      </c>
      <c r="EA17" s="51" t="str">
        <f>IFERROR(AVERAGEIFS('Orders - December 2020'!$I$2:$I$2047,'Orders - December 2020'!$H$2:$H$2047,Worksheet!EA$3,'Orders - December 2020'!$C$2:$C$2047,Worksheet!$F17),"-")</f>
        <v>-</v>
      </c>
      <c r="EB17" s="51" t="str">
        <f>IFERROR(AVERAGEIFS('Orders - December 2020'!$I$2:$I$2047,'Orders - December 2020'!$H$2:$H$2047,Worksheet!EB$3,'Orders - December 2020'!$C$2:$C$2047,Worksheet!$F17),"-")</f>
        <v>-</v>
      </c>
      <c r="EC17" s="51" t="str">
        <f>IFERROR(AVERAGEIFS('Orders - December 2020'!$I$2:$I$2047,'Orders - December 2020'!$H$2:$H$2047,Worksheet!EC$3,'Orders - December 2020'!$C$2:$C$2047,Worksheet!$F17),"-")</f>
        <v>-</v>
      </c>
      <c r="ED17" s="51" t="str">
        <f>IFERROR(AVERAGEIFS('Orders - December 2020'!$I$2:$I$2047,'Orders - December 2020'!$H$2:$H$2047,Worksheet!ED$3,'Orders - December 2020'!$C$2:$C$2047,Worksheet!$F17),"-")</f>
        <v>-</v>
      </c>
      <c r="EE17" s="51" t="str">
        <f>IFERROR(AVERAGEIFS('Orders - December 2020'!$I$2:$I$2047,'Orders - December 2020'!$H$2:$H$2047,Worksheet!EE$3,'Orders - December 2020'!$C$2:$C$2047,Worksheet!$F17),"-")</f>
        <v>-</v>
      </c>
      <c r="EF17" s="51" t="str">
        <f>IFERROR(AVERAGEIFS('Orders - December 2020'!$I$2:$I$2047,'Orders - December 2020'!$H$2:$H$2047,Worksheet!EF$3,'Orders - December 2020'!$C$2:$C$2047,Worksheet!$F17),"-")</f>
        <v>-</v>
      </c>
      <c r="EG17" s="51" t="str">
        <f>IFERROR(AVERAGEIFS('Orders - December 2020'!$I$2:$I$2047,'Orders - December 2020'!$H$2:$H$2047,Worksheet!EG$3,'Orders - December 2020'!$C$2:$C$2047,Worksheet!$F17),"-")</f>
        <v>-</v>
      </c>
      <c r="EH17" s="51" t="str">
        <f>IFERROR(AVERAGEIFS('Orders - December 2020'!$I$2:$I$2047,'Orders - December 2020'!$H$2:$H$2047,Worksheet!EH$3,'Orders - December 2020'!$C$2:$C$2047,Worksheet!$F17),"-")</f>
        <v>-</v>
      </c>
      <c r="EI17" s="51" t="str">
        <f>IFERROR(AVERAGEIFS('Orders - December 2020'!$I$2:$I$2047,'Orders - December 2020'!$H$2:$H$2047,Worksheet!EI$3,'Orders - December 2020'!$C$2:$C$2047,Worksheet!$F17),"-")</f>
        <v>-</v>
      </c>
      <c r="EJ17" s="51" t="str">
        <f>IFERROR(AVERAGEIFS('Orders - December 2020'!$I$2:$I$2047,'Orders - December 2020'!$H$2:$H$2047,Worksheet!EJ$3,'Orders - December 2020'!$C$2:$C$2047,Worksheet!$F17),"-")</f>
        <v>-</v>
      </c>
      <c r="EK17" s="51" t="str">
        <f>IFERROR(AVERAGEIFS('Orders - December 2020'!$I$2:$I$2047,'Orders - December 2020'!$H$2:$H$2047,Worksheet!EK$3,'Orders - December 2020'!$C$2:$C$2047,Worksheet!$F17),"-")</f>
        <v>-</v>
      </c>
      <c r="EL17" s="51" t="str">
        <f>IFERROR(AVERAGEIFS('Orders - December 2020'!$I$2:$I$2047,'Orders - December 2020'!$H$2:$H$2047,Worksheet!EL$3,'Orders - December 2020'!$C$2:$C$2047,Worksheet!$F17),"-")</f>
        <v>-</v>
      </c>
      <c r="EM17" s="51" t="str">
        <f>IFERROR(AVERAGEIFS('Orders - December 2020'!$I$2:$I$2047,'Orders - December 2020'!$H$2:$H$2047,Worksheet!EM$3,'Orders - December 2020'!$C$2:$C$2047,Worksheet!$F17),"-")</f>
        <v>-</v>
      </c>
      <c r="EN17" s="51" t="str">
        <f>IFERROR(AVERAGEIFS('Orders - December 2020'!$I$2:$I$2047,'Orders - December 2020'!$H$2:$H$2047,Worksheet!EN$3,'Orders - December 2020'!$C$2:$C$2047,Worksheet!$F17),"-")</f>
        <v>-</v>
      </c>
      <c r="EO17" s="51" t="str">
        <f>IFERROR(AVERAGEIFS('Orders - December 2020'!$I$2:$I$2047,'Orders - December 2020'!$H$2:$H$2047,Worksheet!EO$3,'Orders - December 2020'!$C$2:$C$2047,Worksheet!$F17),"-")</f>
        <v>-</v>
      </c>
      <c r="EP17" s="51" t="str">
        <f>IFERROR(AVERAGEIFS('Orders - December 2020'!$I$2:$I$2047,'Orders - December 2020'!$H$2:$H$2047,Worksheet!EP$3,'Orders - December 2020'!$C$2:$C$2047,Worksheet!$F17),"-")</f>
        <v>-</v>
      </c>
      <c r="EQ17" s="51" t="str">
        <f>IFERROR(AVERAGEIFS('Orders - December 2020'!$I$2:$I$2047,'Orders - December 2020'!$H$2:$H$2047,Worksheet!EQ$3,'Orders - December 2020'!$C$2:$C$2047,Worksheet!$F17),"-")</f>
        <v>-</v>
      </c>
      <c r="ER17" s="51" t="str">
        <f>IFERROR(AVERAGEIFS('Orders - December 2020'!$I$2:$I$2047,'Orders - December 2020'!$H$2:$H$2047,Worksheet!ER$3,'Orders - December 2020'!$C$2:$C$2047,Worksheet!$F17),"-")</f>
        <v>-</v>
      </c>
      <c r="ES17" s="51" t="str">
        <f>IFERROR(AVERAGEIFS('Orders - December 2020'!$I$2:$I$2047,'Orders - December 2020'!$H$2:$H$2047,Worksheet!ES$3,'Orders - December 2020'!$C$2:$C$2047,Worksheet!$F17),"-")</f>
        <v>-</v>
      </c>
      <c r="ET17" s="51" t="str">
        <f>IFERROR(AVERAGEIFS('Orders - December 2020'!$I$2:$I$2047,'Orders - December 2020'!$H$2:$H$2047,Worksheet!ET$3,'Orders - December 2020'!$C$2:$C$2047,Worksheet!$F17),"-")</f>
        <v>-</v>
      </c>
      <c r="EU17" s="51" t="str">
        <f>IFERROR(AVERAGEIFS('Orders - December 2020'!$I$2:$I$2047,'Orders - December 2020'!$H$2:$H$2047,Worksheet!EU$3,'Orders - December 2020'!$C$2:$C$2047,Worksheet!$F17),"-")</f>
        <v>-</v>
      </c>
      <c r="EV17" s="51" t="str">
        <f>IFERROR(AVERAGEIFS('Orders - December 2020'!$I$2:$I$2047,'Orders - December 2020'!$H$2:$H$2047,Worksheet!EV$3,'Orders - December 2020'!$C$2:$C$2047,Worksheet!$F17),"-")</f>
        <v>-</v>
      </c>
      <c r="EW17" s="51" t="str">
        <f>IFERROR(AVERAGEIFS('Orders - December 2020'!$I$2:$I$2047,'Orders - December 2020'!$H$2:$H$2047,Worksheet!EW$3,'Orders - December 2020'!$C$2:$C$2047,Worksheet!$F17),"-")</f>
        <v>-</v>
      </c>
      <c r="EX17" s="51" t="str">
        <f>IFERROR(AVERAGEIFS('Orders - December 2020'!$I$2:$I$2047,'Orders - December 2020'!$H$2:$H$2047,Worksheet!EX$3,'Orders - December 2020'!$C$2:$C$2047,Worksheet!$F17),"-")</f>
        <v>-</v>
      </c>
      <c r="EY17" s="51" t="str">
        <f>IFERROR(AVERAGEIFS('Orders - December 2020'!$I$2:$I$2047,'Orders - December 2020'!$H$2:$H$2047,Worksheet!EY$3,'Orders - December 2020'!$C$2:$C$2047,Worksheet!$F17),"-")</f>
        <v>-</v>
      </c>
      <c r="EZ17" s="51" t="str">
        <f>IFERROR(AVERAGEIFS('Orders - December 2020'!$I$2:$I$2047,'Orders - December 2020'!$H$2:$H$2047,Worksheet!EZ$3,'Orders - December 2020'!$C$2:$C$2047,Worksheet!$F17),"-")</f>
        <v>-</v>
      </c>
      <c r="FA17" s="51" t="str">
        <f>IFERROR(AVERAGEIFS('Orders - December 2020'!$I$2:$I$2047,'Orders - December 2020'!$H$2:$H$2047,Worksheet!FA$3,'Orders - December 2020'!$C$2:$C$2047,Worksheet!$F17),"-")</f>
        <v>-</v>
      </c>
      <c r="FB17" s="51" t="str">
        <f>IFERROR(AVERAGEIFS('Orders - December 2020'!$I$2:$I$2047,'Orders - December 2020'!$H$2:$H$2047,Worksheet!FB$3,'Orders - December 2020'!$C$2:$C$2047,Worksheet!$F17),"-")</f>
        <v>-</v>
      </c>
      <c r="FC17" s="51" t="str">
        <f>IFERROR(AVERAGEIFS('Orders - December 2020'!$I$2:$I$2047,'Orders - December 2020'!$H$2:$H$2047,Worksheet!FC$3,'Orders - December 2020'!$C$2:$C$2047,Worksheet!$F17),"-")</f>
        <v>-</v>
      </c>
      <c r="FD17" s="51" t="str">
        <f>IFERROR(AVERAGEIFS('Orders - December 2020'!$I$2:$I$2047,'Orders - December 2020'!$H$2:$H$2047,Worksheet!FD$3,'Orders - December 2020'!$C$2:$C$2047,Worksheet!$F17),"-")</f>
        <v>-</v>
      </c>
      <c r="FE17" s="51" t="str">
        <f>IFERROR(AVERAGEIFS('Orders - December 2020'!$I$2:$I$2047,'Orders - December 2020'!$H$2:$H$2047,Worksheet!FE$3,'Orders - December 2020'!$C$2:$C$2047,Worksheet!$F17),"-")</f>
        <v>-</v>
      </c>
      <c r="FF17" s="51" t="str">
        <f>IFERROR(AVERAGEIFS('Orders - December 2020'!$I$2:$I$2047,'Orders - December 2020'!$H$2:$H$2047,Worksheet!FF$3,'Orders - December 2020'!$C$2:$C$2047,Worksheet!$F17),"-")</f>
        <v>-</v>
      </c>
      <c r="FG17" s="52" t="str">
        <f>IFERROR(AVERAGEIFS('Orders - December 2020'!$I$2:$I$2047,'Orders - December 2020'!$H$2:$H$2047,Worksheet!FG$3,'Orders - December 2020'!$C$2:$C$2047,Worksheet!$F17),"-")</f>
        <v>-</v>
      </c>
    </row>
    <row r="18" spans="1:163">
      <c r="B18" s="57">
        <f>COUNTIF('Orders - December 2020'!$K$2:$K$2047,'Orders - December 2020'!$K$2)/COUNTA('Orders - December 2020'!$K$2:$K$2047)</f>
        <v>0.87487781036168133</v>
      </c>
      <c r="F18" s="45" t="str">
        <v>olakem</v>
      </c>
      <c r="G18" s="50" t="str">
        <f>IFERROR(AVERAGEIFS('Orders - December 2020'!$I$2:$I$2047,'Orders - December 2020'!$H$2:$H$2047,Worksheet!G$3,'Orders - December 2020'!$C$2:$C$2047,Worksheet!$F18),"-")</f>
        <v>-</v>
      </c>
      <c r="H18" s="51" t="str">
        <f>IFERROR(AVERAGEIFS('Orders - December 2020'!$I$2:$I$2047,'Orders - December 2020'!$H$2:$H$2047,Worksheet!H$3,'Orders - December 2020'!$C$2:$C$2047,Worksheet!$F18),"-")</f>
        <v>-</v>
      </c>
      <c r="I18" s="51" t="str">
        <f>IFERROR(AVERAGEIFS('Orders - December 2020'!$I$2:$I$2047,'Orders - December 2020'!$H$2:$H$2047,Worksheet!I$3,'Orders - December 2020'!$C$2:$C$2047,Worksheet!$F18),"-")</f>
        <v>-</v>
      </c>
      <c r="J18" s="51">
        <f>IFERROR(AVERAGEIFS('Orders - December 2020'!$I$2:$I$2047,'Orders - December 2020'!$H$2:$H$2047,Worksheet!J$3,'Orders - December 2020'!$C$2:$C$2047,Worksheet!$F18),"-")</f>
        <v>2</v>
      </c>
      <c r="K18" s="51" t="str">
        <f>IFERROR(AVERAGEIFS('Orders - December 2020'!$I$2:$I$2047,'Orders - December 2020'!$H$2:$H$2047,Worksheet!K$3,'Orders - December 2020'!$C$2:$C$2047,Worksheet!$F18),"-")</f>
        <v>-</v>
      </c>
      <c r="L18" s="51" t="str">
        <f>IFERROR(AVERAGEIFS('Orders - December 2020'!$I$2:$I$2047,'Orders - December 2020'!$H$2:$H$2047,Worksheet!L$3,'Orders - December 2020'!$C$2:$C$2047,Worksheet!$F18),"-")</f>
        <v>-</v>
      </c>
      <c r="M18" s="51" t="str">
        <f>IFERROR(AVERAGEIFS('Orders - December 2020'!$I$2:$I$2047,'Orders - December 2020'!$H$2:$H$2047,Worksheet!M$3,'Orders - December 2020'!$C$2:$C$2047,Worksheet!$F18),"-")</f>
        <v>-</v>
      </c>
      <c r="N18" s="51" t="str">
        <f>IFERROR(AVERAGEIFS('Orders - December 2020'!$I$2:$I$2047,'Orders - December 2020'!$H$2:$H$2047,Worksheet!N$3,'Orders - December 2020'!$C$2:$C$2047,Worksheet!$F18),"-")</f>
        <v>-</v>
      </c>
      <c r="O18" s="51" t="str">
        <f>IFERROR(AVERAGEIFS('Orders - December 2020'!$I$2:$I$2047,'Orders - December 2020'!$H$2:$H$2047,Worksheet!O$3,'Orders - December 2020'!$C$2:$C$2047,Worksheet!$F18),"-")</f>
        <v>-</v>
      </c>
      <c r="P18" s="51" t="str">
        <f>IFERROR(AVERAGEIFS('Orders - December 2020'!$I$2:$I$2047,'Orders - December 2020'!$H$2:$H$2047,Worksheet!P$3,'Orders - December 2020'!$C$2:$C$2047,Worksheet!$F18),"-")</f>
        <v>-</v>
      </c>
      <c r="Q18" s="51" t="str">
        <f>IFERROR(AVERAGEIFS('Orders - December 2020'!$I$2:$I$2047,'Orders - December 2020'!$H$2:$H$2047,Worksheet!Q$3,'Orders - December 2020'!$C$2:$C$2047,Worksheet!$F18),"-")</f>
        <v>-</v>
      </c>
      <c r="R18" s="51" t="str">
        <f>IFERROR(AVERAGEIFS('Orders - December 2020'!$I$2:$I$2047,'Orders - December 2020'!$H$2:$H$2047,Worksheet!R$3,'Orders - December 2020'!$C$2:$C$2047,Worksheet!$F18),"-")</f>
        <v>-</v>
      </c>
      <c r="S18" s="51" t="str">
        <f>IFERROR(AVERAGEIFS('Orders - December 2020'!$I$2:$I$2047,'Orders - December 2020'!$H$2:$H$2047,Worksheet!S$3,'Orders - December 2020'!$C$2:$C$2047,Worksheet!$F18),"-")</f>
        <v>-</v>
      </c>
      <c r="T18" s="51" t="str">
        <f>IFERROR(AVERAGEIFS('Orders - December 2020'!$I$2:$I$2047,'Orders - December 2020'!$H$2:$H$2047,Worksheet!T$3,'Orders - December 2020'!$C$2:$C$2047,Worksheet!$F18),"-")</f>
        <v>-</v>
      </c>
      <c r="U18" s="51" t="str">
        <f>IFERROR(AVERAGEIFS('Orders - December 2020'!$I$2:$I$2047,'Orders - December 2020'!$H$2:$H$2047,Worksheet!U$3,'Orders - December 2020'!$C$2:$C$2047,Worksheet!$F18),"-")</f>
        <v>-</v>
      </c>
      <c r="V18" s="51" t="str">
        <f>IFERROR(AVERAGEIFS('Orders - December 2020'!$I$2:$I$2047,'Orders - December 2020'!$H$2:$H$2047,Worksheet!V$3,'Orders - December 2020'!$C$2:$C$2047,Worksheet!$F18),"-")</f>
        <v>-</v>
      </c>
      <c r="W18" s="51" t="str">
        <f>IFERROR(AVERAGEIFS('Orders - December 2020'!$I$2:$I$2047,'Orders - December 2020'!$H$2:$H$2047,Worksheet!W$3,'Orders - December 2020'!$C$2:$C$2047,Worksheet!$F18),"-")</f>
        <v>-</v>
      </c>
      <c r="X18" s="51" t="str">
        <f>IFERROR(AVERAGEIFS('Orders - December 2020'!$I$2:$I$2047,'Orders - December 2020'!$H$2:$H$2047,Worksheet!X$3,'Orders - December 2020'!$C$2:$C$2047,Worksheet!$F18),"-")</f>
        <v>-</v>
      </c>
      <c r="Y18" s="51" t="str">
        <f>IFERROR(AVERAGEIFS('Orders - December 2020'!$I$2:$I$2047,'Orders - December 2020'!$H$2:$H$2047,Worksheet!Y$3,'Orders - December 2020'!$C$2:$C$2047,Worksheet!$F18),"-")</f>
        <v>-</v>
      </c>
      <c r="Z18" s="51" t="str">
        <f>IFERROR(AVERAGEIFS('Orders - December 2020'!$I$2:$I$2047,'Orders - December 2020'!$H$2:$H$2047,Worksheet!Z$3,'Orders - December 2020'!$C$2:$C$2047,Worksheet!$F18),"-")</f>
        <v>-</v>
      </c>
      <c r="AA18" s="51" t="str">
        <f>IFERROR(AVERAGEIFS('Orders - December 2020'!$I$2:$I$2047,'Orders - December 2020'!$H$2:$H$2047,Worksheet!AA$3,'Orders - December 2020'!$C$2:$C$2047,Worksheet!$F18),"-")</f>
        <v>-</v>
      </c>
      <c r="AB18" s="51" t="str">
        <f>IFERROR(AVERAGEIFS('Orders - December 2020'!$I$2:$I$2047,'Orders - December 2020'!$H$2:$H$2047,Worksheet!AB$3,'Orders - December 2020'!$C$2:$C$2047,Worksheet!$F18),"-")</f>
        <v>-</v>
      </c>
      <c r="AC18" s="51" t="str">
        <f>IFERROR(AVERAGEIFS('Orders - December 2020'!$I$2:$I$2047,'Orders - December 2020'!$H$2:$H$2047,Worksheet!AC$3,'Orders - December 2020'!$C$2:$C$2047,Worksheet!$F18),"-")</f>
        <v>-</v>
      </c>
      <c r="AD18" s="51" t="str">
        <f>IFERROR(AVERAGEIFS('Orders - December 2020'!$I$2:$I$2047,'Orders - December 2020'!$H$2:$H$2047,Worksheet!AD$3,'Orders - December 2020'!$C$2:$C$2047,Worksheet!$F18),"-")</f>
        <v>-</v>
      </c>
      <c r="AE18" s="51" t="str">
        <f>IFERROR(AVERAGEIFS('Orders - December 2020'!$I$2:$I$2047,'Orders - December 2020'!$H$2:$H$2047,Worksheet!AE$3,'Orders - December 2020'!$C$2:$C$2047,Worksheet!$F18),"-")</f>
        <v>-</v>
      </c>
      <c r="AF18" s="51" t="str">
        <f>IFERROR(AVERAGEIFS('Orders - December 2020'!$I$2:$I$2047,'Orders - December 2020'!$H$2:$H$2047,Worksheet!AF$3,'Orders - December 2020'!$C$2:$C$2047,Worksheet!$F18),"-")</f>
        <v>-</v>
      </c>
      <c r="AG18" s="51" t="str">
        <f>IFERROR(AVERAGEIFS('Orders - December 2020'!$I$2:$I$2047,'Orders - December 2020'!$H$2:$H$2047,Worksheet!AG$3,'Orders - December 2020'!$C$2:$C$2047,Worksheet!$F18),"-")</f>
        <v>-</v>
      </c>
      <c r="AH18" s="51" t="str">
        <f>IFERROR(AVERAGEIFS('Orders - December 2020'!$I$2:$I$2047,'Orders - December 2020'!$H$2:$H$2047,Worksheet!AH$3,'Orders - December 2020'!$C$2:$C$2047,Worksheet!$F18),"-")</f>
        <v>-</v>
      </c>
      <c r="AI18" s="51" t="str">
        <f>IFERROR(AVERAGEIFS('Orders - December 2020'!$I$2:$I$2047,'Orders - December 2020'!$H$2:$H$2047,Worksheet!AI$3,'Orders - December 2020'!$C$2:$C$2047,Worksheet!$F18),"-")</f>
        <v>-</v>
      </c>
      <c r="AJ18" s="51" t="str">
        <f>IFERROR(AVERAGEIFS('Orders - December 2020'!$I$2:$I$2047,'Orders - December 2020'!$H$2:$H$2047,Worksheet!AJ$3,'Orders - December 2020'!$C$2:$C$2047,Worksheet!$F18),"-")</f>
        <v>-</v>
      </c>
      <c r="AK18" s="51" t="str">
        <f>IFERROR(AVERAGEIFS('Orders - December 2020'!$I$2:$I$2047,'Orders - December 2020'!$H$2:$H$2047,Worksheet!AK$3,'Orders - December 2020'!$C$2:$C$2047,Worksheet!$F18),"-")</f>
        <v>-</v>
      </c>
      <c r="AL18" s="51" t="str">
        <f>IFERROR(AVERAGEIFS('Orders - December 2020'!$I$2:$I$2047,'Orders - December 2020'!$H$2:$H$2047,Worksheet!AL$3,'Orders - December 2020'!$C$2:$C$2047,Worksheet!$F18),"-")</f>
        <v>-</v>
      </c>
      <c r="AM18" s="51" t="str">
        <f>IFERROR(AVERAGEIFS('Orders - December 2020'!$I$2:$I$2047,'Orders - December 2020'!$H$2:$H$2047,Worksheet!AM$3,'Orders - December 2020'!$C$2:$C$2047,Worksheet!$F18),"-")</f>
        <v>-</v>
      </c>
      <c r="AN18" s="51" t="str">
        <f>IFERROR(AVERAGEIFS('Orders - December 2020'!$I$2:$I$2047,'Orders - December 2020'!$H$2:$H$2047,Worksheet!AN$3,'Orders - December 2020'!$C$2:$C$2047,Worksheet!$F18),"-")</f>
        <v>-</v>
      </c>
      <c r="AO18" s="51" t="str">
        <f>IFERROR(AVERAGEIFS('Orders - December 2020'!$I$2:$I$2047,'Orders - December 2020'!$H$2:$H$2047,Worksheet!AO$3,'Orders - December 2020'!$C$2:$C$2047,Worksheet!$F18),"-")</f>
        <v>-</v>
      </c>
      <c r="AP18" s="51" t="str">
        <f>IFERROR(AVERAGEIFS('Orders - December 2020'!$I$2:$I$2047,'Orders - December 2020'!$H$2:$H$2047,Worksheet!AP$3,'Orders - December 2020'!$C$2:$C$2047,Worksheet!$F18),"-")</f>
        <v>-</v>
      </c>
      <c r="AQ18" s="51" t="str">
        <f>IFERROR(AVERAGEIFS('Orders - December 2020'!$I$2:$I$2047,'Orders - December 2020'!$H$2:$H$2047,Worksheet!AQ$3,'Orders - December 2020'!$C$2:$C$2047,Worksheet!$F18),"-")</f>
        <v>-</v>
      </c>
      <c r="AR18" s="51" t="str">
        <f>IFERROR(AVERAGEIFS('Orders - December 2020'!$I$2:$I$2047,'Orders - December 2020'!$H$2:$H$2047,Worksheet!AR$3,'Orders - December 2020'!$C$2:$C$2047,Worksheet!$F18),"-")</f>
        <v>-</v>
      </c>
      <c r="AS18" s="51" t="str">
        <f>IFERROR(AVERAGEIFS('Orders - December 2020'!$I$2:$I$2047,'Orders - December 2020'!$H$2:$H$2047,Worksheet!AS$3,'Orders - December 2020'!$C$2:$C$2047,Worksheet!$F18),"-")</f>
        <v>-</v>
      </c>
      <c r="AT18" s="51" t="str">
        <f>IFERROR(AVERAGEIFS('Orders - December 2020'!$I$2:$I$2047,'Orders - December 2020'!$H$2:$H$2047,Worksheet!AT$3,'Orders - December 2020'!$C$2:$C$2047,Worksheet!$F18),"-")</f>
        <v>-</v>
      </c>
      <c r="AU18" s="51" t="str">
        <f>IFERROR(AVERAGEIFS('Orders - December 2020'!$I$2:$I$2047,'Orders - December 2020'!$H$2:$H$2047,Worksheet!AU$3,'Orders - December 2020'!$C$2:$C$2047,Worksheet!$F18),"-")</f>
        <v>-</v>
      </c>
      <c r="AV18" s="51" t="str">
        <f>IFERROR(AVERAGEIFS('Orders - December 2020'!$I$2:$I$2047,'Orders - December 2020'!$H$2:$H$2047,Worksheet!AV$3,'Orders - December 2020'!$C$2:$C$2047,Worksheet!$F18),"-")</f>
        <v>-</v>
      </c>
      <c r="AW18" s="51" t="str">
        <f>IFERROR(AVERAGEIFS('Orders - December 2020'!$I$2:$I$2047,'Orders - December 2020'!$H$2:$H$2047,Worksheet!AW$3,'Orders - December 2020'!$C$2:$C$2047,Worksheet!$F18),"-")</f>
        <v>-</v>
      </c>
      <c r="AX18" s="51" t="str">
        <f>IFERROR(AVERAGEIFS('Orders - December 2020'!$I$2:$I$2047,'Orders - December 2020'!$H$2:$H$2047,Worksheet!AX$3,'Orders - December 2020'!$C$2:$C$2047,Worksheet!$F18),"-")</f>
        <v>-</v>
      </c>
      <c r="AY18" s="51">
        <f>IFERROR(AVERAGEIFS('Orders - December 2020'!$I$2:$I$2047,'Orders - December 2020'!$H$2:$H$2047,Worksheet!AY$3,'Orders - December 2020'!$C$2:$C$2047,Worksheet!$F18),"-")</f>
        <v>3</v>
      </c>
      <c r="AZ18" s="51" t="str">
        <f>IFERROR(AVERAGEIFS('Orders - December 2020'!$I$2:$I$2047,'Orders - December 2020'!$H$2:$H$2047,Worksheet!AZ$3,'Orders - December 2020'!$C$2:$C$2047,Worksheet!$F18),"-")</f>
        <v>-</v>
      </c>
      <c r="BA18" s="51" t="str">
        <f>IFERROR(AVERAGEIFS('Orders - December 2020'!$I$2:$I$2047,'Orders - December 2020'!$H$2:$H$2047,Worksheet!BA$3,'Orders - December 2020'!$C$2:$C$2047,Worksheet!$F18),"-")</f>
        <v>-</v>
      </c>
      <c r="BB18" s="51" t="str">
        <f>IFERROR(AVERAGEIFS('Orders - December 2020'!$I$2:$I$2047,'Orders - December 2020'!$H$2:$H$2047,Worksheet!BB$3,'Orders - December 2020'!$C$2:$C$2047,Worksheet!$F18),"-")</f>
        <v>-</v>
      </c>
      <c r="BC18" s="51" t="str">
        <f>IFERROR(AVERAGEIFS('Orders - December 2020'!$I$2:$I$2047,'Orders - December 2020'!$H$2:$H$2047,Worksheet!BC$3,'Orders - December 2020'!$C$2:$C$2047,Worksheet!$F18),"-")</f>
        <v>-</v>
      </c>
      <c r="BD18" s="51" t="str">
        <f>IFERROR(AVERAGEIFS('Orders - December 2020'!$I$2:$I$2047,'Orders - December 2020'!$H$2:$H$2047,Worksheet!BD$3,'Orders - December 2020'!$C$2:$C$2047,Worksheet!$F18),"-")</f>
        <v>-</v>
      </c>
      <c r="BE18" s="51" t="str">
        <f>IFERROR(AVERAGEIFS('Orders - December 2020'!$I$2:$I$2047,'Orders - December 2020'!$H$2:$H$2047,Worksheet!BE$3,'Orders - December 2020'!$C$2:$C$2047,Worksheet!$F18),"-")</f>
        <v>-</v>
      </c>
      <c r="BF18" s="51" t="str">
        <f>IFERROR(AVERAGEIFS('Orders - December 2020'!$I$2:$I$2047,'Orders - December 2020'!$H$2:$H$2047,Worksheet!BF$3,'Orders - December 2020'!$C$2:$C$2047,Worksheet!$F18),"-")</f>
        <v>-</v>
      </c>
      <c r="BG18" s="51" t="str">
        <f>IFERROR(AVERAGEIFS('Orders - December 2020'!$I$2:$I$2047,'Orders - December 2020'!$H$2:$H$2047,Worksheet!BG$3,'Orders - December 2020'!$C$2:$C$2047,Worksheet!$F18),"-")</f>
        <v>-</v>
      </c>
      <c r="BH18" s="51" t="str">
        <f>IFERROR(AVERAGEIFS('Orders - December 2020'!$I$2:$I$2047,'Orders - December 2020'!$H$2:$H$2047,Worksheet!BH$3,'Orders - December 2020'!$C$2:$C$2047,Worksheet!$F18),"-")</f>
        <v>-</v>
      </c>
      <c r="BI18" s="51" t="str">
        <f>IFERROR(AVERAGEIFS('Orders - December 2020'!$I$2:$I$2047,'Orders - December 2020'!$H$2:$H$2047,Worksheet!BI$3,'Orders - December 2020'!$C$2:$C$2047,Worksheet!$F18),"-")</f>
        <v>-</v>
      </c>
      <c r="BJ18" s="51" t="str">
        <f>IFERROR(AVERAGEIFS('Orders - December 2020'!$I$2:$I$2047,'Orders - December 2020'!$H$2:$H$2047,Worksheet!BJ$3,'Orders - December 2020'!$C$2:$C$2047,Worksheet!$F18),"-")</f>
        <v>-</v>
      </c>
      <c r="BK18" s="51" t="str">
        <f>IFERROR(AVERAGEIFS('Orders - December 2020'!$I$2:$I$2047,'Orders - December 2020'!$H$2:$H$2047,Worksheet!BK$3,'Orders - December 2020'!$C$2:$C$2047,Worksheet!$F18),"-")</f>
        <v>-</v>
      </c>
      <c r="BL18" s="51" t="str">
        <f>IFERROR(AVERAGEIFS('Orders - December 2020'!$I$2:$I$2047,'Orders - December 2020'!$H$2:$H$2047,Worksheet!BL$3,'Orders - December 2020'!$C$2:$C$2047,Worksheet!$F18),"-")</f>
        <v>-</v>
      </c>
      <c r="BM18" s="51" t="str">
        <f>IFERROR(AVERAGEIFS('Orders - December 2020'!$I$2:$I$2047,'Orders - December 2020'!$H$2:$H$2047,Worksheet!BM$3,'Orders - December 2020'!$C$2:$C$2047,Worksheet!$F18),"-")</f>
        <v>-</v>
      </c>
      <c r="BN18" s="51" t="str">
        <f>IFERROR(AVERAGEIFS('Orders - December 2020'!$I$2:$I$2047,'Orders - December 2020'!$H$2:$H$2047,Worksheet!BN$3,'Orders - December 2020'!$C$2:$C$2047,Worksheet!$F18),"-")</f>
        <v>-</v>
      </c>
      <c r="BO18" s="51" t="str">
        <f>IFERROR(AVERAGEIFS('Orders - December 2020'!$I$2:$I$2047,'Orders - December 2020'!$H$2:$H$2047,Worksheet!BO$3,'Orders - December 2020'!$C$2:$C$2047,Worksheet!$F18),"-")</f>
        <v>-</v>
      </c>
      <c r="BP18" s="51" t="str">
        <f>IFERROR(AVERAGEIFS('Orders - December 2020'!$I$2:$I$2047,'Orders - December 2020'!$H$2:$H$2047,Worksheet!BP$3,'Orders - December 2020'!$C$2:$C$2047,Worksheet!$F18),"-")</f>
        <v>-</v>
      </c>
      <c r="BQ18" s="51" t="str">
        <f>IFERROR(AVERAGEIFS('Orders - December 2020'!$I$2:$I$2047,'Orders - December 2020'!$H$2:$H$2047,Worksheet!BQ$3,'Orders - December 2020'!$C$2:$C$2047,Worksheet!$F18),"-")</f>
        <v>-</v>
      </c>
      <c r="BR18" s="51" t="str">
        <f>IFERROR(AVERAGEIFS('Orders - December 2020'!$I$2:$I$2047,'Orders - December 2020'!$H$2:$H$2047,Worksheet!BR$3,'Orders - December 2020'!$C$2:$C$2047,Worksheet!$F18),"-")</f>
        <v>-</v>
      </c>
      <c r="BS18" s="51" t="str">
        <f>IFERROR(AVERAGEIFS('Orders - December 2020'!$I$2:$I$2047,'Orders - December 2020'!$H$2:$H$2047,Worksheet!BS$3,'Orders - December 2020'!$C$2:$C$2047,Worksheet!$F18),"-")</f>
        <v>-</v>
      </c>
      <c r="BT18" s="51" t="str">
        <f>IFERROR(AVERAGEIFS('Orders - December 2020'!$I$2:$I$2047,'Orders - December 2020'!$H$2:$H$2047,Worksheet!BT$3,'Orders - December 2020'!$C$2:$C$2047,Worksheet!$F18),"-")</f>
        <v>-</v>
      </c>
      <c r="BU18" s="51" t="str">
        <f>IFERROR(AVERAGEIFS('Orders - December 2020'!$I$2:$I$2047,'Orders - December 2020'!$H$2:$H$2047,Worksheet!BU$3,'Orders - December 2020'!$C$2:$C$2047,Worksheet!$F18),"-")</f>
        <v>-</v>
      </c>
      <c r="BV18" s="51" t="str">
        <f>IFERROR(AVERAGEIFS('Orders - December 2020'!$I$2:$I$2047,'Orders - December 2020'!$H$2:$H$2047,Worksheet!BV$3,'Orders - December 2020'!$C$2:$C$2047,Worksheet!$F18),"-")</f>
        <v>-</v>
      </c>
      <c r="BW18" s="51" t="str">
        <f>IFERROR(AVERAGEIFS('Orders - December 2020'!$I$2:$I$2047,'Orders - December 2020'!$H$2:$H$2047,Worksheet!BW$3,'Orders - December 2020'!$C$2:$C$2047,Worksheet!$F18),"-")</f>
        <v>-</v>
      </c>
      <c r="BX18" s="51" t="str">
        <f>IFERROR(AVERAGEIFS('Orders - December 2020'!$I$2:$I$2047,'Orders - December 2020'!$H$2:$H$2047,Worksheet!BX$3,'Orders - December 2020'!$C$2:$C$2047,Worksheet!$F18),"-")</f>
        <v>-</v>
      </c>
      <c r="BY18" s="51" t="str">
        <f>IFERROR(AVERAGEIFS('Orders - December 2020'!$I$2:$I$2047,'Orders - December 2020'!$H$2:$H$2047,Worksheet!BY$3,'Orders - December 2020'!$C$2:$C$2047,Worksheet!$F18),"-")</f>
        <v>-</v>
      </c>
      <c r="BZ18" s="51" t="str">
        <f>IFERROR(AVERAGEIFS('Orders - December 2020'!$I$2:$I$2047,'Orders - December 2020'!$H$2:$H$2047,Worksheet!BZ$3,'Orders - December 2020'!$C$2:$C$2047,Worksheet!$F18),"-")</f>
        <v>-</v>
      </c>
      <c r="CA18" s="51" t="str">
        <f>IFERROR(AVERAGEIFS('Orders - December 2020'!$I$2:$I$2047,'Orders - December 2020'!$H$2:$H$2047,Worksheet!CA$3,'Orders - December 2020'!$C$2:$C$2047,Worksheet!$F18),"-")</f>
        <v>-</v>
      </c>
      <c r="CB18" s="51" t="str">
        <f>IFERROR(AVERAGEIFS('Orders - December 2020'!$I$2:$I$2047,'Orders - December 2020'!$H$2:$H$2047,Worksheet!CB$3,'Orders - December 2020'!$C$2:$C$2047,Worksheet!$F18),"-")</f>
        <v>-</v>
      </c>
      <c r="CC18" s="51" t="str">
        <f>IFERROR(AVERAGEIFS('Orders - December 2020'!$I$2:$I$2047,'Orders - December 2020'!$H$2:$H$2047,Worksheet!CC$3,'Orders - December 2020'!$C$2:$C$2047,Worksheet!$F18),"-")</f>
        <v>-</v>
      </c>
      <c r="CD18" s="51">
        <f>IFERROR(AVERAGEIFS('Orders - December 2020'!$I$2:$I$2047,'Orders - December 2020'!$H$2:$H$2047,Worksheet!CD$3,'Orders - December 2020'!$C$2:$C$2047,Worksheet!$F18),"-")</f>
        <v>2</v>
      </c>
      <c r="CE18" s="51" t="str">
        <f>IFERROR(AVERAGEIFS('Orders - December 2020'!$I$2:$I$2047,'Orders - December 2020'!$H$2:$H$2047,Worksheet!CE$3,'Orders - December 2020'!$C$2:$C$2047,Worksheet!$F18),"-")</f>
        <v>-</v>
      </c>
      <c r="CF18" s="51" t="str">
        <f>IFERROR(AVERAGEIFS('Orders - December 2020'!$I$2:$I$2047,'Orders - December 2020'!$H$2:$H$2047,Worksheet!CF$3,'Orders - December 2020'!$C$2:$C$2047,Worksheet!$F18),"-")</f>
        <v>-</v>
      </c>
      <c r="CG18" s="51" t="str">
        <f>IFERROR(AVERAGEIFS('Orders - December 2020'!$I$2:$I$2047,'Orders - December 2020'!$H$2:$H$2047,Worksheet!CG$3,'Orders - December 2020'!$C$2:$C$2047,Worksheet!$F18),"-")</f>
        <v>-</v>
      </c>
      <c r="CH18" s="51" t="str">
        <f>IFERROR(AVERAGEIFS('Orders - December 2020'!$I$2:$I$2047,'Orders - December 2020'!$H$2:$H$2047,Worksheet!CH$3,'Orders - December 2020'!$C$2:$C$2047,Worksheet!$F18),"-")</f>
        <v>-</v>
      </c>
      <c r="CI18" s="51" t="str">
        <f>IFERROR(AVERAGEIFS('Orders - December 2020'!$I$2:$I$2047,'Orders - December 2020'!$H$2:$H$2047,Worksheet!CI$3,'Orders - December 2020'!$C$2:$C$2047,Worksheet!$F18),"-")</f>
        <v>-</v>
      </c>
      <c r="CJ18" s="51" t="str">
        <f>IFERROR(AVERAGEIFS('Orders - December 2020'!$I$2:$I$2047,'Orders - December 2020'!$H$2:$H$2047,Worksheet!CJ$3,'Orders - December 2020'!$C$2:$C$2047,Worksheet!$F18),"-")</f>
        <v>-</v>
      </c>
      <c r="CK18" s="51" t="str">
        <f>IFERROR(AVERAGEIFS('Orders - December 2020'!$I$2:$I$2047,'Orders - December 2020'!$H$2:$H$2047,Worksheet!CK$3,'Orders - December 2020'!$C$2:$C$2047,Worksheet!$F18),"-")</f>
        <v>-</v>
      </c>
      <c r="CL18" s="51" t="str">
        <f>IFERROR(AVERAGEIFS('Orders - December 2020'!$I$2:$I$2047,'Orders - December 2020'!$H$2:$H$2047,Worksheet!CL$3,'Orders - December 2020'!$C$2:$C$2047,Worksheet!$F18),"-")</f>
        <v>-</v>
      </c>
      <c r="CM18" s="51" t="str">
        <f>IFERROR(AVERAGEIFS('Orders - December 2020'!$I$2:$I$2047,'Orders - December 2020'!$H$2:$H$2047,Worksheet!CM$3,'Orders - December 2020'!$C$2:$C$2047,Worksheet!$F18),"-")</f>
        <v>-</v>
      </c>
      <c r="CN18" s="51" t="str">
        <f>IFERROR(AVERAGEIFS('Orders - December 2020'!$I$2:$I$2047,'Orders - December 2020'!$H$2:$H$2047,Worksheet!CN$3,'Orders - December 2020'!$C$2:$C$2047,Worksheet!$F18),"-")</f>
        <v>-</v>
      </c>
      <c r="CO18" s="51" t="str">
        <f>IFERROR(AVERAGEIFS('Orders - December 2020'!$I$2:$I$2047,'Orders - December 2020'!$H$2:$H$2047,Worksheet!CO$3,'Orders - December 2020'!$C$2:$C$2047,Worksheet!$F18),"-")</f>
        <v>-</v>
      </c>
      <c r="CP18" s="51" t="str">
        <f>IFERROR(AVERAGEIFS('Orders - December 2020'!$I$2:$I$2047,'Orders - December 2020'!$H$2:$H$2047,Worksheet!CP$3,'Orders - December 2020'!$C$2:$C$2047,Worksheet!$F18),"-")</f>
        <v>-</v>
      </c>
      <c r="CQ18" s="51" t="str">
        <f>IFERROR(AVERAGEIFS('Orders - December 2020'!$I$2:$I$2047,'Orders - December 2020'!$H$2:$H$2047,Worksheet!CQ$3,'Orders - December 2020'!$C$2:$C$2047,Worksheet!$F18),"-")</f>
        <v>-</v>
      </c>
      <c r="CR18" s="51" t="str">
        <f>IFERROR(AVERAGEIFS('Orders - December 2020'!$I$2:$I$2047,'Orders - December 2020'!$H$2:$H$2047,Worksheet!CR$3,'Orders - December 2020'!$C$2:$C$2047,Worksheet!$F18),"-")</f>
        <v>-</v>
      </c>
      <c r="CS18" s="51" t="str">
        <f>IFERROR(AVERAGEIFS('Orders - December 2020'!$I$2:$I$2047,'Orders - December 2020'!$H$2:$H$2047,Worksheet!CS$3,'Orders - December 2020'!$C$2:$C$2047,Worksheet!$F18),"-")</f>
        <v>-</v>
      </c>
      <c r="CT18" s="51" t="str">
        <f>IFERROR(AVERAGEIFS('Orders - December 2020'!$I$2:$I$2047,'Orders - December 2020'!$H$2:$H$2047,Worksheet!CT$3,'Orders - December 2020'!$C$2:$C$2047,Worksheet!$F18),"-")</f>
        <v>-</v>
      </c>
      <c r="CU18" s="51" t="str">
        <f>IFERROR(AVERAGEIFS('Orders - December 2020'!$I$2:$I$2047,'Orders - December 2020'!$H$2:$H$2047,Worksheet!CU$3,'Orders - December 2020'!$C$2:$C$2047,Worksheet!$F18),"-")</f>
        <v>-</v>
      </c>
      <c r="CV18" s="51" t="str">
        <f>IFERROR(AVERAGEIFS('Orders - December 2020'!$I$2:$I$2047,'Orders - December 2020'!$H$2:$H$2047,Worksheet!CV$3,'Orders - December 2020'!$C$2:$C$2047,Worksheet!$F18),"-")</f>
        <v>-</v>
      </c>
      <c r="CW18" s="51" t="str">
        <f>IFERROR(AVERAGEIFS('Orders - December 2020'!$I$2:$I$2047,'Orders - December 2020'!$H$2:$H$2047,Worksheet!CW$3,'Orders - December 2020'!$C$2:$C$2047,Worksheet!$F18),"-")</f>
        <v>-</v>
      </c>
      <c r="CX18" s="51" t="str">
        <f>IFERROR(AVERAGEIFS('Orders - December 2020'!$I$2:$I$2047,'Orders - December 2020'!$H$2:$H$2047,Worksheet!CX$3,'Orders - December 2020'!$C$2:$C$2047,Worksheet!$F18),"-")</f>
        <v>-</v>
      </c>
      <c r="CY18" s="51" t="str">
        <f>IFERROR(AVERAGEIFS('Orders - December 2020'!$I$2:$I$2047,'Orders - December 2020'!$H$2:$H$2047,Worksheet!CY$3,'Orders - December 2020'!$C$2:$C$2047,Worksheet!$F18),"-")</f>
        <v>-</v>
      </c>
      <c r="CZ18" s="51" t="str">
        <f>IFERROR(AVERAGEIFS('Orders - December 2020'!$I$2:$I$2047,'Orders - December 2020'!$H$2:$H$2047,Worksheet!CZ$3,'Orders - December 2020'!$C$2:$C$2047,Worksheet!$F18),"-")</f>
        <v>-</v>
      </c>
      <c r="DA18" s="51" t="str">
        <f>IFERROR(AVERAGEIFS('Orders - December 2020'!$I$2:$I$2047,'Orders - December 2020'!$H$2:$H$2047,Worksheet!DA$3,'Orders - December 2020'!$C$2:$C$2047,Worksheet!$F18),"-")</f>
        <v>-</v>
      </c>
      <c r="DB18" s="51" t="str">
        <f>IFERROR(AVERAGEIFS('Orders - December 2020'!$I$2:$I$2047,'Orders - December 2020'!$H$2:$H$2047,Worksheet!DB$3,'Orders - December 2020'!$C$2:$C$2047,Worksheet!$F18),"-")</f>
        <v>-</v>
      </c>
      <c r="DC18" s="51" t="str">
        <f>IFERROR(AVERAGEIFS('Orders - December 2020'!$I$2:$I$2047,'Orders - December 2020'!$H$2:$H$2047,Worksheet!DC$3,'Orders - December 2020'!$C$2:$C$2047,Worksheet!$F18),"-")</f>
        <v>-</v>
      </c>
      <c r="DD18" s="51" t="str">
        <f>IFERROR(AVERAGEIFS('Orders - December 2020'!$I$2:$I$2047,'Orders - December 2020'!$H$2:$H$2047,Worksheet!DD$3,'Orders - December 2020'!$C$2:$C$2047,Worksheet!$F18),"-")</f>
        <v>-</v>
      </c>
      <c r="DE18" s="51" t="str">
        <f>IFERROR(AVERAGEIFS('Orders - December 2020'!$I$2:$I$2047,'Orders - December 2020'!$H$2:$H$2047,Worksheet!DE$3,'Orders - December 2020'!$C$2:$C$2047,Worksheet!$F18),"-")</f>
        <v>-</v>
      </c>
      <c r="DF18" s="51" t="str">
        <f>IFERROR(AVERAGEIFS('Orders - December 2020'!$I$2:$I$2047,'Orders - December 2020'!$H$2:$H$2047,Worksheet!DF$3,'Orders - December 2020'!$C$2:$C$2047,Worksheet!$F18),"-")</f>
        <v>-</v>
      </c>
      <c r="DG18" s="51" t="str">
        <f>IFERROR(AVERAGEIFS('Orders - December 2020'!$I$2:$I$2047,'Orders - December 2020'!$H$2:$H$2047,Worksheet!DG$3,'Orders - December 2020'!$C$2:$C$2047,Worksheet!$F18),"-")</f>
        <v>-</v>
      </c>
      <c r="DH18" s="51" t="str">
        <f>IFERROR(AVERAGEIFS('Orders - December 2020'!$I$2:$I$2047,'Orders - December 2020'!$H$2:$H$2047,Worksheet!DH$3,'Orders - December 2020'!$C$2:$C$2047,Worksheet!$F18),"-")</f>
        <v>-</v>
      </c>
      <c r="DI18" s="51" t="str">
        <f>IFERROR(AVERAGEIFS('Orders - December 2020'!$I$2:$I$2047,'Orders - December 2020'!$H$2:$H$2047,Worksheet!DI$3,'Orders - December 2020'!$C$2:$C$2047,Worksheet!$F18),"-")</f>
        <v>-</v>
      </c>
      <c r="DJ18" s="51" t="str">
        <f>IFERROR(AVERAGEIFS('Orders - December 2020'!$I$2:$I$2047,'Orders - December 2020'!$H$2:$H$2047,Worksheet!DJ$3,'Orders - December 2020'!$C$2:$C$2047,Worksheet!$F18),"-")</f>
        <v>-</v>
      </c>
      <c r="DK18" s="51" t="str">
        <f>IFERROR(AVERAGEIFS('Orders - December 2020'!$I$2:$I$2047,'Orders - December 2020'!$H$2:$H$2047,Worksheet!DK$3,'Orders - December 2020'!$C$2:$C$2047,Worksheet!$F18),"-")</f>
        <v>-</v>
      </c>
      <c r="DL18" s="51" t="str">
        <f>IFERROR(AVERAGEIFS('Orders - December 2020'!$I$2:$I$2047,'Orders - December 2020'!$H$2:$H$2047,Worksheet!DL$3,'Orders - December 2020'!$C$2:$C$2047,Worksheet!$F18),"-")</f>
        <v>-</v>
      </c>
      <c r="DM18" s="51" t="str">
        <f>IFERROR(AVERAGEIFS('Orders - December 2020'!$I$2:$I$2047,'Orders - December 2020'!$H$2:$H$2047,Worksheet!DM$3,'Orders - December 2020'!$C$2:$C$2047,Worksheet!$F18),"-")</f>
        <v>-</v>
      </c>
      <c r="DN18" s="51" t="str">
        <f>IFERROR(AVERAGEIFS('Orders - December 2020'!$I$2:$I$2047,'Orders - December 2020'!$H$2:$H$2047,Worksheet!DN$3,'Orders - December 2020'!$C$2:$C$2047,Worksheet!$F18),"-")</f>
        <v>-</v>
      </c>
      <c r="DO18" s="51" t="str">
        <f>IFERROR(AVERAGEIFS('Orders - December 2020'!$I$2:$I$2047,'Orders - December 2020'!$H$2:$H$2047,Worksheet!DO$3,'Orders - December 2020'!$C$2:$C$2047,Worksheet!$F18),"-")</f>
        <v>-</v>
      </c>
      <c r="DP18" s="51" t="str">
        <f>IFERROR(AVERAGEIFS('Orders - December 2020'!$I$2:$I$2047,'Orders - December 2020'!$H$2:$H$2047,Worksheet!DP$3,'Orders - December 2020'!$C$2:$C$2047,Worksheet!$F18),"-")</f>
        <v>-</v>
      </c>
      <c r="DQ18" s="51" t="str">
        <f>IFERROR(AVERAGEIFS('Orders - December 2020'!$I$2:$I$2047,'Orders - December 2020'!$H$2:$H$2047,Worksheet!DQ$3,'Orders - December 2020'!$C$2:$C$2047,Worksheet!$F18),"-")</f>
        <v>-</v>
      </c>
      <c r="DR18" s="51" t="str">
        <f>IFERROR(AVERAGEIFS('Orders - December 2020'!$I$2:$I$2047,'Orders - December 2020'!$H$2:$H$2047,Worksheet!DR$3,'Orders - December 2020'!$C$2:$C$2047,Worksheet!$F18),"-")</f>
        <v>-</v>
      </c>
      <c r="DS18" s="51" t="str">
        <f>IFERROR(AVERAGEIFS('Orders - December 2020'!$I$2:$I$2047,'Orders - December 2020'!$H$2:$H$2047,Worksheet!DS$3,'Orders - December 2020'!$C$2:$C$2047,Worksheet!$F18),"-")</f>
        <v>-</v>
      </c>
      <c r="DT18" s="51" t="str">
        <f>IFERROR(AVERAGEIFS('Orders - December 2020'!$I$2:$I$2047,'Orders - December 2020'!$H$2:$H$2047,Worksheet!DT$3,'Orders - December 2020'!$C$2:$C$2047,Worksheet!$F18),"-")</f>
        <v>-</v>
      </c>
      <c r="DU18" s="51" t="str">
        <f>IFERROR(AVERAGEIFS('Orders - December 2020'!$I$2:$I$2047,'Orders - December 2020'!$H$2:$H$2047,Worksheet!DU$3,'Orders - December 2020'!$C$2:$C$2047,Worksheet!$F18),"-")</f>
        <v>-</v>
      </c>
      <c r="DV18" s="51" t="str">
        <f>IFERROR(AVERAGEIFS('Orders - December 2020'!$I$2:$I$2047,'Orders - December 2020'!$H$2:$H$2047,Worksheet!DV$3,'Orders - December 2020'!$C$2:$C$2047,Worksheet!$F18),"-")</f>
        <v>-</v>
      </c>
      <c r="DW18" s="51" t="str">
        <f>IFERROR(AVERAGEIFS('Orders - December 2020'!$I$2:$I$2047,'Orders - December 2020'!$H$2:$H$2047,Worksheet!DW$3,'Orders - December 2020'!$C$2:$C$2047,Worksheet!$F18),"-")</f>
        <v>-</v>
      </c>
      <c r="DX18" s="51" t="str">
        <f>IFERROR(AVERAGEIFS('Orders - December 2020'!$I$2:$I$2047,'Orders - December 2020'!$H$2:$H$2047,Worksheet!DX$3,'Orders - December 2020'!$C$2:$C$2047,Worksheet!$F18),"-")</f>
        <v>-</v>
      </c>
      <c r="DY18" s="51" t="str">
        <f>IFERROR(AVERAGEIFS('Orders - December 2020'!$I$2:$I$2047,'Orders - December 2020'!$H$2:$H$2047,Worksheet!DY$3,'Orders - December 2020'!$C$2:$C$2047,Worksheet!$F18),"-")</f>
        <v>-</v>
      </c>
      <c r="DZ18" s="51" t="str">
        <f>IFERROR(AVERAGEIFS('Orders - December 2020'!$I$2:$I$2047,'Orders - December 2020'!$H$2:$H$2047,Worksheet!DZ$3,'Orders - December 2020'!$C$2:$C$2047,Worksheet!$F18),"-")</f>
        <v>-</v>
      </c>
      <c r="EA18" s="51" t="str">
        <f>IFERROR(AVERAGEIFS('Orders - December 2020'!$I$2:$I$2047,'Orders - December 2020'!$H$2:$H$2047,Worksheet!EA$3,'Orders - December 2020'!$C$2:$C$2047,Worksheet!$F18),"-")</f>
        <v>-</v>
      </c>
      <c r="EB18" s="51" t="str">
        <f>IFERROR(AVERAGEIFS('Orders - December 2020'!$I$2:$I$2047,'Orders - December 2020'!$H$2:$H$2047,Worksheet!EB$3,'Orders - December 2020'!$C$2:$C$2047,Worksheet!$F18),"-")</f>
        <v>-</v>
      </c>
      <c r="EC18" s="51" t="str">
        <f>IFERROR(AVERAGEIFS('Orders - December 2020'!$I$2:$I$2047,'Orders - December 2020'!$H$2:$H$2047,Worksheet!EC$3,'Orders - December 2020'!$C$2:$C$2047,Worksheet!$F18),"-")</f>
        <v>-</v>
      </c>
      <c r="ED18" s="51" t="str">
        <f>IFERROR(AVERAGEIFS('Orders - December 2020'!$I$2:$I$2047,'Orders - December 2020'!$H$2:$H$2047,Worksheet!ED$3,'Orders - December 2020'!$C$2:$C$2047,Worksheet!$F18),"-")</f>
        <v>-</v>
      </c>
      <c r="EE18" s="51" t="str">
        <f>IFERROR(AVERAGEIFS('Orders - December 2020'!$I$2:$I$2047,'Orders - December 2020'!$H$2:$H$2047,Worksheet!EE$3,'Orders - December 2020'!$C$2:$C$2047,Worksheet!$F18),"-")</f>
        <v>-</v>
      </c>
      <c r="EF18" s="51" t="str">
        <f>IFERROR(AVERAGEIFS('Orders - December 2020'!$I$2:$I$2047,'Orders - December 2020'!$H$2:$H$2047,Worksheet!EF$3,'Orders - December 2020'!$C$2:$C$2047,Worksheet!$F18),"-")</f>
        <v>-</v>
      </c>
      <c r="EG18" s="51" t="str">
        <f>IFERROR(AVERAGEIFS('Orders - December 2020'!$I$2:$I$2047,'Orders - December 2020'!$H$2:$H$2047,Worksheet!EG$3,'Orders - December 2020'!$C$2:$C$2047,Worksheet!$F18),"-")</f>
        <v>-</v>
      </c>
      <c r="EH18" s="51" t="str">
        <f>IFERROR(AVERAGEIFS('Orders - December 2020'!$I$2:$I$2047,'Orders - December 2020'!$H$2:$H$2047,Worksheet!EH$3,'Orders - December 2020'!$C$2:$C$2047,Worksheet!$F18),"-")</f>
        <v>-</v>
      </c>
      <c r="EI18" s="51" t="str">
        <f>IFERROR(AVERAGEIFS('Orders - December 2020'!$I$2:$I$2047,'Orders - December 2020'!$H$2:$H$2047,Worksheet!EI$3,'Orders - December 2020'!$C$2:$C$2047,Worksheet!$F18),"-")</f>
        <v>-</v>
      </c>
      <c r="EJ18" s="51" t="str">
        <f>IFERROR(AVERAGEIFS('Orders - December 2020'!$I$2:$I$2047,'Orders - December 2020'!$H$2:$H$2047,Worksheet!EJ$3,'Orders - December 2020'!$C$2:$C$2047,Worksheet!$F18),"-")</f>
        <v>-</v>
      </c>
      <c r="EK18" s="51" t="str">
        <f>IFERROR(AVERAGEIFS('Orders - December 2020'!$I$2:$I$2047,'Orders - December 2020'!$H$2:$H$2047,Worksheet!EK$3,'Orders - December 2020'!$C$2:$C$2047,Worksheet!$F18),"-")</f>
        <v>-</v>
      </c>
      <c r="EL18" s="51" t="str">
        <f>IFERROR(AVERAGEIFS('Orders - December 2020'!$I$2:$I$2047,'Orders - December 2020'!$H$2:$H$2047,Worksheet!EL$3,'Orders - December 2020'!$C$2:$C$2047,Worksheet!$F18),"-")</f>
        <v>-</v>
      </c>
      <c r="EM18" s="51" t="str">
        <f>IFERROR(AVERAGEIFS('Orders - December 2020'!$I$2:$I$2047,'Orders - December 2020'!$H$2:$H$2047,Worksheet!EM$3,'Orders - December 2020'!$C$2:$C$2047,Worksheet!$F18),"-")</f>
        <v>-</v>
      </c>
      <c r="EN18" s="51" t="str">
        <f>IFERROR(AVERAGEIFS('Orders - December 2020'!$I$2:$I$2047,'Orders - December 2020'!$H$2:$H$2047,Worksheet!EN$3,'Orders - December 2020'!$C$2:$C$2047,Worksheet!$F18),"-")</f>
        <v>-</v>
      </c>
      <c r="EO18" s="51" t="str">
        <f>IFERROR(AVERAGEIFS('Orders - December 2020'!$I$2:$I$2047,'Orders - December 2020'!$H$2:$H$2047,Worksheet!EO$3,'Orders - December 2020'!$C$2:$C$2047,Worksheet!$F18),"-")</f>
        <v>-</v>
      </c>
      <c r="EP18" s="51" t="str">
        <f>IFERROR(AVERAGEIFS('Orders - December 2020'!$I$2:$I$2047,'Orders - December 2020'!$H$2:$H$2047,Worksheet!EP$3,'Orders - December 2020'!$C$2:$C$2047,Worksheet!$F18),"-")</f>
        <v>-</v>
      </c>
      <c r="EQ18" s="51" t="str">
        <f>IFERROR(AVERAGEIFS('Orders - December 2020'!$I$2:$I$2047,'Orders - December 2020'!$H$2:$H$2047,Worksheet!EQ$3,'Orders - December 2020'!$C$2:$C$2047,Worksheet!$F18),"-")</f>
        <v>-</v>
      </c>
      <c r="ER18" s="51" t="str">
        <f>IFERROR(AVERAGEIFS('Orders - December 2020'!$I$2:$I$2047,'Orders - December 2020'!$H$2:$H$2047,Worksheet!ER$3,'Orders - December 2020'!$C$2:$C$2047,Worksheet!$F18),"-")</f>
        <v>-</v>
      </c>
      <c r="ES18" s="51" t="str">
        <f>IFERROR(AVERAGEIFS('Orders - December 2020'!$I$2:$I$2047,'Orders - December 2020'!$H$2:$H$2047,Worksheet!ES$3,'Orders - December 2020'!$C$2:$C$2047,Worksheet!$F18),"-")</f>
        <v>-</v>
      </c>
      <c r="ET18" s="51" t="str">
        <f>IFERROR(AVERAGEIFS('Orders - December 2020'!$I$2:$I$2047,'Orders - December 2020'!$H$2:$H$2047,Worksheet!ET$3,'Orders - December 2020'!$C$2:$C$2047,Worksheet!$F18),"-")</f>
        <v>-</v>
      </c>
      <c r="EU18" s="51" t="str">
        <f>IFERROR(AVERAGEIFS('Orders - December 2020'!$I$2:$I$2047,'Orders - December 2020'!$H$2:$H$2047,Worksheet!EU$3,'Orders - December 2020'!$C$2:$C$2047,Worksheet!$F18),"-")</f>
        <v>-</v>
      </c>
      <c r="EV18" s="51" t="str">
        <f>IFERROR(AVERAGEIFS('Orders - December 2020'!$I$2:$I$2047,'Orders - December 2020'!$H$2:$H$2047,Worksheet!EV$3,'Orders - December 2020'!$C$2:$C$2047,Worksheet!$F18),"-")</f>
        <v>-</v>
      </c>
      <c r="EW18" s="51" t="str">
        <f>IFERROR(AVERAGEIFS('Orders - December 2020'!$I$2:$I$2047,'Orders - December 2020'!$H$2:$H$2047,Worksheet!EW$3,'Orders - December 2020'!$C$2:$C$2047,Worksheet!$F18),"-")</f>
        <v>-</v>
      </c>
      <c r="EX18" s="51" t="str">
        <f>IFERROR(AVERAGEIFS('Orders - December 2020'!$I$2:$I$2047,'Orders - December 2020'!$H$2:$H$2047,Worksheet!EX$3,'Orders - December 2020'!$C$2:$C$2047,Worksheet!$F18),"-")</f>
        <v>-</v>
      </c>
      <c r="EY18" s="51" t="str">
        <f>IFERROR(AVERAGEIFS('Orders - December 2020'!$I$2:$I$2047,'Orders - December 2020'!$H$2:$H$2047,Worksheet!EY$3,'Orders - December 2020'!$C$2:$C$2047,Worksheet!$F18),"-")</f>
        <v>-</v>
      </c>
      <c r="EZ18" s="51" t="str">
        <f>IFERROR(AVERAGEIFS('Orders - December 2020'!$I$2:$I$2047,'Orders - December 2020'!$H$2:$H$2047,Worksheet!EZ$3,'Orders - December 2020'!$C$2:$C$2047,Worksheet!$F18),"-")</f>
        <v>-</v>
      </c>
      <c r="FA18" s="51" t="str">
        <f>IFERROR(AVERAGEIFS('Orders - December 2020'!$I$2:$I$2047,'Orders - December 2020'!$H$2:$H$2047,Worksheet!FA$3,'Orders - December 2020'!$C$2:$C$2047,Worksheet!$F18),"-")</f>
        <v>-</v>
      </c>
      <c r="FB18" s="51" t="str">
        <f>IFERROR(AVERAGEIFS('Orders - December 2020'!$I$2:$I$2047,'Orders - December 2020'!$H$2:$H$2047,Worksheet!FB$3,'Orders - December 2020'!$C$2:$C$2047,Worksheet!$F18),"-")</f>
        <v>-</v>
      </c>
      <c r="FC18" s="51" t="str">
        <f>IFERROR(AVERAGEIFS('Orders - December 2020'!$I$2:$I$2047,'Orders - December 2020'!$H$2:$H$2047,Worksheet!FC$3,'Orders - December 2020'!$C$2:$C$2047,Worksheet!$F18),"-")</f>
        <v>-</v>
      </c>
      <c r="FD18" s="51" t="str">
        <f>IFERROR(AVERAGEIFS('Orders - December 2020'!$I$2:$I$2047,'Orders - December 2020'!$H$2:$H$2047,Worksheet!FD$3,'Orders - December 2020'!$C$2:$C$2047,Worksheet!$F18),"-")</f>
        <v>-</v>
      </c>
      <c r="FE18" s="51" t="str">
        <f>IFERROR(AVERAGEIFS('Orders - December 2020'!$I$2:$I$2047,'Orders - December 2020'!$H$2:$H$2047,Worksheet!FE$3,'Orders - December 2020'!$C$2:$C$2047,Worksheet!$F18),"-")</f>
        <v>-</v>
      </c>
      <c r="FF18" s="51" t="str">
        <f>IFERROR(AVERAGEIFS('Orders - December 2020'!$I$2:$I$2047,'Orders - December 2020'!$H$2:$H$2047,Worksheet!FF$3,'Orders - December 2020'!$C$2:$C$2047,Worksheet!$F18),"-")</f>
        <v>-</v>
      </c>
      <c r="FG18" s="52" t="str">
        <f>IFERROR(AVERAGEIFS('Orders - December 2020'!$I$2:$I$2047,'Orders - December 2020'!$H$2:$H$2047,Worksheet!FG$3,'Orders - December 2020'!$C$2:$C$2047,Worksheet!$F18),"-")</f>
        <v>-</v>
      </c>
    </row>
    <row r="19" spans="1:163">
      <c r="F19" s="45" t="str">
        <v>Winsolight</v>
      </c>
      <c r="G19" s="50" t="str">
        <f>IFERROR(AVERAGEIFS('Orders - December 2020'!$I$2:$I$2047,'Orders - December 2020'!$H$2:$H$2047,Worksheet!G$3,'Orders - December 2020'!$C$2:$C$2047,Worksheet!$F19),"-")</f>
        <v>-</v>
      </c>
      <c r="H19" s="51" t="str">
        <f>IFERROR(AVERAGEIFS('Orders - December 2020'!$I$2:$I$2047,'Orders - December 2020'!$H$2:$H$2047,Worksheet!H$3,'Orders - December 2020'!$C$2:$C$2047,Worksheet!$F19),"-")</f>
        <v>-</v>
      </c>
      <c r="I19" s="51">
        <f>IFERROR(AVERAGEIFS('Orders - December 2020'!$I$2:$I$2047,'Orders - December 2020'!$H$2:$H$2047,Worksheet!I$3,'Orders - December 2020'!$C$2:$C$2047,Worksheet!$F19),"-")</f>
        <v>1</v>
      </c>
      <c r="J19" s="51">
        <f>IFERROR(AVERAGEIFS('Orders - December 2020'!$I$2:$I$2047,'Orders - December 2020'!$H$2:$H$2047,Worksheet!J$3,'Orders - December 2020'!$C$2:$C$2047,Worksheet!$F19),"-")</f>
        <v>1</v>
      </c>
      <c r="K19" s="51" t="str">
        <f>IFERROR(AVERAGEIFS('Orders - December 2020'!$I$2:$I$2047,'Orders - December 2020'!$H$2:$H$2047,Worksheet!K$3,'Orders - December 2020'!$C$2:$C$2047,Worksheet!$F19),"-")</f>
        <v>-</v>
      </c>
      <c r="L19" s="51">
        <f>IFERROR(AVERAGEIFS('Orders - December 2020'!$I$2:$I$2047,'Orders - December 2020'!$H$2:$H$2047,Worksheet!L$3,'Orders - December 2020'!$C$2:$C$2047,Worksheet!$F19),"-")</f>
        <v>1</v>
      </c>
      <c r="M19" s="51" t="str">
        <f>IFERROR(AVERAGEIFS('Orders - December 2020'!$I$2:$I$2047,'Orders - December 2020'!$H$2:$H$2047,Worksheet!M$3,'Orders - December 2020'!$C$2:$C$2047,Worksheet!$F19),"-")</f>
        <v>-</v>
      </c>
      <c r="N19" s="51" t="str">
        <f>IFERROR(AVERAGEIFS('Orders - December 2020'!$I$2:$I$2047,'Orders - December 2020'!$H$2:$H$2047,Worksheet!N$3,'Orders - December 2020'!$C$2:$C$2047,Worksheet!$F19),"-")</f>
        <v>-</v>
      </c>
      <c r="O19" s="51" t="str">
        <f>IFERROR(AVERAGEIFS('Orders - December 2020'!$I$2:$I$2047,'Orders - December 2020'!$H$2:$H$2047,Worksheet!O$3,'Orders - December 2020'!$C$2:$C$2047,Worksheet!$F19),"-")</f>
        <v>-</v>
      </c>
      <c r="P19" s="51" t="str">
        <f>IFERROR(AVERAGEIFS('Orders - December 2020'!$I$2:$I$2047,'Orders - December 2020'!$H$2:$H$2047,Worksheet!P$3,'Orders - December 2020'!$C$2:$C$2047,Worksheet!$F19),"-")</f>
        <v>-</v>
      </c>
      <c r="Q19" s="51" t="str">
        <f>IFERROR(AVERAGEIFS('Orders - December 2020'!$I$2:$I$2047,'Orders - December 2020'!$H$2:$H$2047,Worksheet!Q$3,'Orders - December 2020'!$C$2:$C$2047,Worksheet!$F19),"-")</f>
        <v>-</v>
      </c>
      <c r="R19" s="51" t="str">
        <f>IFERROR(AVERAGEIFS('Orders - December 2020'!$I$2:$I$2047,'Orders - December 2020'!$H$2:$H$2047,Worksheet!R$3,'Orders - December 2020'!$C$2:$C$2047,Worksheet!$F19),"-")</f>
        <v>-</v>
      </c>
      <c r="S19" s="51" t="str">
        <f>IFERROR(AVERAGEIFS('Orders - December 2020'!$I$2:$I$2047,'Orders - December 2020'!$H$2:$H$2047,Worksheet!S$3,'Orders - December 2020'!$C$2:$C$2047,Worksheet!$F19),"-")</f>
        <v>-</v>
      </c>
      <c r="T19" s="51" t="str">
        <f>IFERROR(AVERAGEIFS('Orders - December 2020'!$I$2:$I$2047,'Orders - December 2020'!$H$2:$H$2047,Worksheet!T$3,'Orders - December 2020'!$C$2:$C$2047,Worksheet!$F19),"-")</f>
        <v>-</v>
      </c>
      <c r="U19" s="51" t="str">
        <f>IFERROR(AVERAGEIFS('Orders - December 2020'!$I$2:$I$2047,'Orders - December 2020'!$H$2:$H$2047,Worksheet!U$3,'Orders - December 2020'!$C$2:$C$2047,Worksheet!$F19),"-")</f>
        <v>-</v>
      </c>
      <c r="V19" s="51" t="str">
        <f>IFERROR(AVERAGEIFS('Orders - December 2020'!$I$2:$I$2047,'Orders - December 2020'!$H$2:$H$2047,Worksheet!V$3,'Orders - December 2020'!$C$2:$C$2047,Worksheet!$F19),"-")</f>
        <v>-</v>
      </c>
      <c r="W19" s="51" t="str">
        <f>IFERROR(AVERAGEIFS('Orders - December 2020'!$I$2:$I$2047,'Orders - December 2020'!$H$2:$H$2047,Worksheet!W$3,'Orders - December 2020'!$C$2:$C$2047,Worksheet!$F19),"-")</f>
        <v>-</v>
      </c>
      <c r="X19" s="51" t="str">
        <f>IFERROR(AVERAGEIFS('Orders - December 2020'!$I$2:$I$2047,'Orders - December 2020'!$H$2:$H$2047,Worksheet!X$3,'Orders - December 2020'!$C$2:$C$2047,Worksheet!$F19),"-")</f>
        <v>-</v>
      </c>
      <c r="Y19" s="51" t="str">
        <f>IFERROR(AVERAGEIFS('Orders - December 2020'!$I$2:$I$2047,'Orders - December 2020'!$H$2:$H$2047,Worksheet!Y$3,'Orders - December 2020'!$C$2:$C$2047,Worksheet!$F19),"-")</f>
        <v>-</v>
      </c>
      <c r="Z19" s="51" t="str">
        <f>IFERROR(AVERAGEIFS('Orders - December 2020'!$I$2:$I$2047,'Orders - December 2020'!$H$2:$H$2047,Worksheet!Z$3,'Orders - December 2020'!$C$2:$C$2047,Worksheet!$F19),"-")</f>
        <v>-</v>
      </c>
      <c r="AA19" s="51" t="str">
        <f>IFERROR(AVERAGEIFS('Orders - December 2020'!$I$2:$I$2047,'Orders - December 2020'!$H$2:$H$2047,Worksheet!AA$3,'Orders - December 2020'!$C$2:$C$2047,Worksheet!$F19),"-")</f>
        <v>-</v>
      </c>
      <c r="AB19" s="51" t="str">
        <f>IFERROR(AVERAGEIFS('Orders - December 2020'!$I$2:$I$2047,'Orders - December 2020'!$H$2:$H$2047,Worksheet!AB$3,'Orders - December 2020'!$C$2:$C$2047,Worksheet!$F19),"-")</f>
        <v>-</v>
      </c>
      <c r="AC19" s="51" t="str">
        <f>IFERROR(AVERAGEIFS('Orders - December 2020'!$I$2:$I$2047,'Orders - December 2020'!$H$2:$H$2047,Worksheet!AC$3,'Orders - December 2020'!$C$2:$C$2047,Worksheet!$F19),"-")</f>
        <v>-</v>
      </c>
      <c r="AD19" s="51" t="str">
        <f>IFERROR(AVERAGEIFS('Orders - December 2020'!$I$2:$I$2047,'Orders - December 2020'!$H$2:$H$2047,Worksheet!AD$3,'Orders - December 2020'!$C$2:$C$2047,Worksheet!$F19),"-")</f>
        <v>-</v>
      </c>
      <c r="AE19" s="51" t="str">
        <f>IFERROR(AVERAGEIFS('Orders - December 2020'!$I$2:$I$2047,'Orders - December 2020'!$H$2:$H$2047,Worksheet!AE$3,'Orders - December 2020'!$C$2:$C$2047,Worksheet!$F19),"-")</f>
        <v>-</v>
      </c>
      <c r="AF19" s="51" t="str">
        <f>IFERROR(AVERAGEIFS('Orders - December 2020'!$I$2:$I$2047,'Orders - December 2020'!$H$2:$H$2047,Worksheet!AF$3,'Orders - December 2020'!$C$2:$C$2047,Worksheet!$F19),"-")</f>
        <v>-</v>
      </c>
      <c r="AG19" s="51" t="str">
        <f>IFERROR(AVERAGEIFS('Orders - December 2020'!$I$2:$I$2047,'Orders - December 2020'!$H$2:$H$2047,Worksheet!AG$3,'Orders - December 2020'!$C$2:$C$2047,Worksheet!$F19),"-")</f>
        <v>-</v>
      </c>
      <c r="AH19" s="51" t="str">
        <f>IFERROR(AVERAGEIFS('Orders - December 2020'!$I$2:$I$2047,'Orders - December 2020'!$H$2:$H$2047,Worksheet!AH$3,'Orders - December 2020'!$C$2:$C$2047,Worksheet!$F19),"-")</f>
        <v>-</v>
      </c>
      <c r="AI19" s="51" t="str">
        <f>IFERROR(AVERAGEIFS('Orders - December 2020'!$I$2:$I$2047,'Orders - December 2020'!$H$2:$H$2047,Worksheet!AI$3,'Orders - December 2020'!$C$2:$C$2047,Worksheet!$F19),"-")</f>
        <v>-</v>
      </c>
      <c r="AJ19" s="51">
        <f>IFERROR(AVERAGEIFS('Orders - December 2020'!$I$2:$I$2047,'Orders - December 2020'!$H$2:$H$2047,Worksheet!AJ$3,'Orders - December 2020'!$C$2:$C$2047,Worksheet!$F19),"-")</f>
        <v>2</v>
      </c>
      <c r="AK19" s="51" t="str">
        <f>IFERROR(AVERAGEIFS('Orders - December 2020'!$I$2:$I$2047,'Orders - December 2020'!$H$2:$H$2047,Worksheet!AK$3,'Orders - December 2020'!$C$2:$C$2047,Worksheet!$F19),"-")</f>
        <v>-</v>
      </c>
      <c r="AL19" s="51" t="str">
        <f>IFERROR(AVERAGEIFS('Orders - December 2020'!$I$2:$I$2047,'Orders - December 2020'!$H$2:$H$2047,Worksheet!AL$3,'Orders - December 2020'!$C$2:$C$2047,Worksheet!$F19),"-")</f>
        <v>-</v>
      </c>
      <c r="AM19" s="51" t="str">
        <f>IFERROR(AVERAGEIFS('Orders - December 2020'!$I$2:$I$2047,'Orders - December 2020'!$H$2:$H$2047,Worksheet!AM$3,'Orders - December 2020'!$C$2:$C$2047,Worksheet!$F19),"-")</f>
        <v>-</v>
      </c>
      <c r="AN19" s="51" t="str">
        <f>IFERROR(AVERAGEIFS('Orders - December 2020'!$I$2:$I$2047,'Orders - December 2020'!$H$2:$H$2047,Worksheet!AN$3,'Orders - December 2020'!$C$2:$C$2047,Worksheet!$F19),"-")</f>
        <v>-</v>
      </c>
      <c r="AO19" s="51" t="str">
        <f>IFERROR(AVERAGEIFS('Orders - December 2020'!$I$2:$I$2047,'Orders - December 2020'!$H$2:$H$2047,Worksheet!AO$3,'Orders - December 2020'!$C$2:$C$2047,Worksheet!$F19),"-")</f>
        <v>-</v>
      </c>
      <c r="AP19" s="51" t="str">
        <f>IFERROR(AVERAGEIFS('Orders - December 2020'!$I$2:$I$2047,'Orders - December 2020'!$H$2:$H$2047,Worksheet!AP$3,'Orders - December 2020'!$C$2:$C$2047,Worksheet!$F19),"-")</f>
        <v>-</v>
      </c>
      <c r="AQ19" s="51" t="str">
        <f>IFERROR(AVERAGEIFS('Orders - December 2020'!$I$2:$I$2047,'Orders - December 2020'!$H$2:$H$2047,Worksheet!AQ$3,'Orders - December 2020'!$C$2:$C$2047,Worksheet!$F19),"-")</f>
        <v>-</v>
      </c>
      <c r="AR19" s="51" t="str">
        <f>IFERROR(AVERAGEIFS('Orders - December 2020'!$I$2:$I$2047,'Orders - December 2020'!$H$2:$H$2047,Worksheet!AR$3,'Orders - December 2020'!$C$2:$C$2047,Worksheet!$F19),"-")</f>
        <v>-</v>
      </c>
      <c r="AS19" s="51" t="str">
        <f>IFERROR(AVERAGEIFS('Orders - December 2020'!$I$2:$I$2047,'Orders - December 2020'!$H$2:$H$2047,Worksheet!AS$3,'Orders - December 2020'!$C$2:$C$2047,Worksheet!$F19),"-")</f>
        <v>-</v>
      </c>
      <c r="AT19" s="51" t="str">
        <f>IFERROR(AVERAGEIFS('Orders - December 2020'!$I$2:$I$2047,'Orders - December 2020'!$H$2:$H$2047,Worksheet!AT$3,'Orders - December 2020'!$C$2:$C$2047,Worksheet!$F19),"-")</f>
        <v>-</v>
      </c>
      <c r="AU19" s="51" t="str">
        <f>IFERROR(AVERAGEIFS('Orders - December 2020'!$I$2:$I$2047,'Orders - December 2020'!$H$2:$H$2047,Worksheet!AU$3,'Orders - December 2020'!$C$2:$C$2047,Worksheet!$F19),"-")</f>
        <v>-</v>
      </c>
      <c r="AV19" s="51" t="str">
        <f>IFERROR(AVERAGEIFS('Orders - December 2020'!$I$2:$I$2047,'Orders - December 2020'!$H$2:$H$2047,Worksheet!AV$3,'Orders - December 2020'!$C$2:$C$2047,Worksheet!$F19),"-")</f>
        <v>-</v>
      </c>
      <c r="AW19" s="51" t="str">
        <f>IFERROR(AVERAGEIFS('Orders - December 2020'!$I$2:$I$2047,'Orders - December 2020'!$H$2:$H$2047,Worksheet!AW$3,'Orders - December 2020'!$C$2:$C$2047,Worksheet!$F19),"-")</f>
        <v>-</v>
      </c>
      <c r="AX19" s="51" t="str">
        <f>IFERROR(AVERAGEIFS('Orders - December 2020'!$I$2:$I$2047,'Orders - December 2020'!$H$2:$H$2047,Worksheet!AX$3,'Orders - December 2020'!$C$2:$C$2047,Worksheet!$F19),"-")</f>
        <v>-</v>
      </c>
      <c r="AY19" s="51">
        <f>IFERROR(AVERAGEIFS('Orders - December 2020'!$I$2:$I$2047,'Orders - December 2020'!$H$2:$H$2047,Worksheet!AY$3,'Orders - December 2020'!$C$2:$C$2047,Worksheet!$F19),"-")</f>
        <v>10</v>
      </c>
      <c r="AZ19" s="51" t="str">
        <f>IFERROR(AVERAGEIFS('Orders - December 2020'!$I$2:$I$2047,'Orders - December 2020'!$H$2:$H$2047,Worksheet!AZ$3,'Orders - December 2020'!$C$2:$C$2047,Worksheet!$F19),"-")</f>
        <v>-</v>
      </c>
      <c r="BA19" s="51" t="str">
        <f>IFERROR(AVERAGEIFS('Orders - December 2020'!$I$2:$I$2047,'Orders - December 2020'!$H$2:$H$2047,Worksheet!BA$3,'Orders - December 2020'!$C$2:$C$2047,Worksheet!$F19),"-")</f>
        <v>-</v>
      </c>
      <c r="BB19" s="51" t="str">
        <f>IFERROR(AVERAGEIFS('Orders - December 2020'!$I$2:$I$2047,'Orders - December 2020'!$H$2:$H$2047,Worksheet!BB$3,'Orders - December 2020'!$C$2:$C$2047,Worksheet!$F19),"-")</f>
        <v>-</v>
      </c>
      <c r="BC19" s="51" t="str">
        <f>IFERROR(AVERAGEIFS('Orders - December 2020'!$I$2:$I$2047,'Orders - December 2020'!$H$2:$H$2047,Worksheet!BC$3,'Orders - December 2020'!$C$2:$C$2047,Worksheet!$F19),"-")</f>
        <v>-</v>
      </c>
      <c r="BD19" s="51" t="str">
        <f>IFERROR(AVERAGEIFS('Orders - December 2020'!$I$2:$I$2047,'Orders - December 2020'!$H$2:$H$2047,Worksheet!BD$3,'Orders - December 2020'!$C$2:$C$2047,Worksheet!$F19),"-")</f>
        <v>-</v>
      </c>
      <c r="BE19" s="51" t="str">
        <f>IFERROR(AVERAGEIFS('Orders - December 2020'!$I$2:$I$2047,'Orders - December 2020'!$H$2:$H$2047,Worksheet!BE$3,'Orders - December 2020'!$C$2:$C$2047,Worksheet!$F19),"-")</f>
        <v>-</v>
      </c>
      <c r="BF19" s="51" t="str">
        <f>IFERROR(AVERAGEIFS('Orders - December 2020'!$I$2:$I$2047,'Orders - December 2020'!$H$2:$H$2047,Worksheet!BF$3,'Orders - December 2020'!$C$2:$C$2047,Worksheet!$F19),"-")</f>
        <v>-</v>
      </c>
      <c r="BG19" s="51" t="str">
        <f>IFERROR(AVERAGEIFS('Orders - December 2020'!$I$2:$I$2047,'Orders - December 2020'!$H$2:$H$2047,Worksheet!BG$3,'Orders - December 2020'!$C$2:$C$2047,Worksheet!$F19),"-")</f>
        <v>-</v>
      </c>
      <c r="BH19" s="51" t="str">
        <f>IFERROR(AVERAGEIFS('Orders - December 2020'!$I$2:$I$2047,'Orders - December 2020'!$H$2:$H$2047,Worksheet!BH$3,'Orders - December 2020'!$C$2:$C$2047,Worksheet!$F19),"-")</f>
        <v>-</v>
      </c>
      <c r="BI19" s="51" t="str">
        <f>IFERROR(AVERAGEIFS('Orders - December 2020'!$I$2:$I$2047,'Orders - December 2020'!$H$2:$H$2047,Worksheet!BI$3,'Orders - December 2020'!$C$2:$C$2047,Worksheet!$F19),"-")</f>
        <v>-</v>
      </c>
      <c r="BJ19" s="51" t="str">
        <f>IFERROR(AVERAGEIFS('Orders - December 2020'!$I$2:$I$2047,'Orders - December 2020'!$H$2:$H$2047,Worksheet!BJ$3,'Orders - December 2020'!$C$2:$C$2047,Worksheet!$F19),"-")</f>
        <v>-</v>
      </c>
      <c r="BK19" s="51" t="str">
        <f>IFERROR(AVERAGEIFS('Orders - December 2020'!$I$2:$I$2047,'Orders - December 2020'!$H$2:$H$2047,Worksheet!BK$3,'Orders - December 2020'!$C$2:$C$2047,Worksheet!$F19),"-")</f>
        <v>-</v>
      </c>
      <c r="BL19" s="51" t="str">
        <f>IFERROR(AVERAGEIFS('Orders - December 2020'!$I$2:$I$2047,'Orders - December 2020'!$H$2:$H$2047,Worksheet!BL$3,'Orders - December 2020'!$C$2:$C$2047,Worksheet!$F19),"-")</f>
        <v>-</v>
      </c>
      <c r="BM19" s="51" t="str">
        <f>IFERROR(AVERAGEIFS('Orders - December 2020'!$I$2:$I$2047,'Orders - December 2020'!$H$2:$H$2047,Worksheet!BM$3,'Orders - December 2020'!$C$2:$C$2047,Worksheet!$F19),"-")</f>
        <v>-</v>
      </c>
      <c r="BN19" s="51" t="str">
        <f>IFERROR(AVERAGEIFS('Orders - December 2020'!$I$2:$I$2047,'Orders - December 2020'!$H$2:$H$2047,Worksheet!BN$3,'Orders - December 2020'!$C$2:$C$2047,Worksheet!$F19),"-")</f>
        <v>-</v>
      </c>
      <c r="BO19" s="51" t="str">
        <f>IFERROR(AVERAGEIFS('Orders - December 2020'!$I$2:$I$2047,'Orders - December 2020'!$H$2:$H$2047,Worksheet!BO$3,'Orders - December 2020'!$C$2:$C$2047,Worksheet!$F19),"-")</f>
        <v>-</v>
      </c>
      <c r="BP19" s="51" t="str">
        <f>IFERROR(AVERAGEIFS('Orders - December 2020'!$I$2:$I$2047,'Orders - December 2020'!$H$2:$H$2047,Worksheet!BP$3,'Orders - December 2020'!$C$2:$C$2047,Worksheet!$F19),"-")</f>
        <v>-</v>
      </c>
      <c r="BQ19" s="51" t="str">
        <f>IFERROR(AVERAGEIFS('Orders - December 2020'!$I$2:$I$2047,'Orders - December 2020'!$H$2:$H$2047,Worksheet!BQ$3,'Orders - December 2020'!$C$2:$C$2047,Worksheet!$F19),"-")</f>
        <v>-</v>
      </c>
      <c r="BR19" s="51" t="str">
        <f>IFERROR(AVERAGEIFS('Orders - December 2020'!$I$2:$I$2047,'Orders - December 2020'!$H$2:$H$2047,Worksheet!BR$3,'Orders - December 2020'!$C$2:$C$2047,Worksheet!$F19),"-")</f>
        <v>-</v>
      </c>
      <c r="BS19" s="51" t="str">
        <f>IFERROR(AVERAGEIFS('Orders - December 2020'!$I$2:$I$2047,'Orders - December 2020'!$H$2:$H$2047,Worksheet!BS$3,'Orders - December 2020'!$C$2:$C$2047,Worksheet!$F19),"-")</f>
        <v>-</v>
      </c>
      <c r="BT19" s="51" t="str">
        <f>IFERROR(AVERAGEIFS('Orders - December 2020'!$I$2:$I$2047,'Orders - December 2020'!$H$2:$H$2047,Worksheet!BT$3,'Orders - December 2020'!$C$2:$C$2047,Worksheet!$F19),"-")</f>
        <v>-</v>
      </c>
      <c r="BU19" s="51" t="str">
        <f>IFERROR(AVERAGEIFS('Orders - December 2020'!$I$2:$I$2047,'Orders - December 2020'!$H$2:$H$2047,Worksheet!BU$3,'Orders - December 2020'!$C$2:$C$2047,Worksheet!$F19),"-")</f>
        <v>-</v>
      </c>
      <c r="BV19" s="51" t="str">
        <f>IFERROR(AVERAGEIFS('Orders - December 2020'!$I$2:$I$2047,'Orders - December 2020'!$H$2:$H$2047,Worksheet!BV$3,'Orders - December 2020'!$C$2:$C$2047,Worksheet!$F19),"-")</f>
        <v>-</v>
      </c>
      <c r="BW19" s="51" t="str">
        <f>IFERROR(AVERAGEIFS('Orders - December 2020'!$I$2:$I$2047,'Orders - December 2020'!$H$2:$H$2047,Worksheet!BW$3,'Orders - December 2020'!$C$2:$C$2047,Worksheet!$F19),"-")</f>
        <v>-</v>
      </c>
      <c r="BX19" s="51" t="str">
        <f>IFERROR(AVERAGEIFS('Orders - December 2020'!$I$2:$I$2047,'Orders - December 2020'!$H$2:$H$2047,Worksheet!BX$3,'Orders - December 2020'!$C$2:$C$2047,Worksheet!$F19),"-")</f>
        <v>-</v>
      </c>
      <c r="BY19" s="51" t="str">
        <f>IFERROR(AVERAGEIFS('Orders - December 2020'!$I$2:$I$2047,'Orders - December 2020'!$H$2:$H$2047,Worksheet!BY$3,'Orders - December 2020'!$C$2:$C$2047,Worksheet!$F19),"-")</f>
        <v>-</v>
      </c>
      <c r="BZ19" s="51">
        <f>IFERROR(AVERAGEIFS('Orders - December 2020'!$I$2:$I$2047,'Orders - December 2020'!$H$2:$H$2047,Worksheet!BZ$3,'Orders - December 2020'!$C$2:$C$2047,Worksheet!$F19),"-")</f>
        <v>4</v>
      </c>
      <c r="CA19" s="51" t="str">
        <f>IFERROR(AVERAGEIFS('Orders - December 2020'!$I$2:$I$2047,'Orders - December 2020'!$H$2:$H$2047,Worksheet!CA$3,'Orders - December 2020'!$C$2:$C$2047,Worksheet!$F19),"-")</f>
        <v>-</v>
      </c>
      <c r="CB19" s="51" t="str">
        <f>IFERROR(AVERAGEIFS('Orders - December 2020'!$I$2:$I$2047,'Orders - December 2020'!$H$2:$H$2047,Worksheet!CB$3,'Orders - December 2020'!$C$2:$C$2047,Worksheet!$F19),"-")</f>
        <v>-</v>
      </c>
      <c r="CC19" s="51" t="str">
        <f>IFERROR(AVERAGEIFS('Orders - December 2020'!$I$2:$I$2047,'Orders - December 2020'!$H$2:$H$2047,Worksheet!CC$3,'Orders - December 2020'!$C$2:$C$2047,Worksheet!$F19),"-")</f>
        <v>-</v>
      </c>
      <c r="CD19" s="51" t="str">
        <f>IFERROR(AVERAGEIFS('Orders - December 2020'!$I$2:$I$2047,'Orders - December 2020'!$H$2:$H$2047,Worksheet!CD$3,'Orders - December 2020'!$C$2:$C$2047,Worksheet!$F19),"-")</f>
        <v>-</v>
      </c>
      <c r="CE19" s="51" t="str">
        <f>IFERROR(AVERAGEIFS('Orders - December 2020'!$I$2:$I$2047,'Orders - December 2020'!$H$2:$H$2047,Worksheet!CE$3,'Orders - December 2020'!$C$2:$C$2047,Worksheet!$F19),"-")</f>
        <v>-</v>
      </c>
      <c r="CF19" s="51" t="str">
        <f>IFERROR(AVERAGEIFS('Orders - December 2020'!$I$2:$I$2047,'Orders - December 2020'!$H$2:$H$2047,Worksheet!CF$3,'Orders - December 2020'!$C$2:$C$2047,Worksheet!$F19),"-")</f>
        <v>-</v>
      </c>
      <c r="CG19" s="51">
        <f>IFERROR(AVERAGEIFS('Orders - December 2020'!$I$2:$I$2047,'Orders - December 2020'!$H$2:$H$2047,Worksheet!CG$3,'Orders - December 2020'!$C$2:$C$2047,Worksheet!$F19),"-")</f>
        <v>1</v>
      </c>
      <c r="CH19" s="51">
        <f>IFERROR(AVERAGEIFS('Orders - December 2020'!$I$2:$I$2047,'Orders - December 2020'!$H$2:$H$2047,Worksheet!CH$3,'Orders - December 2020'!$C$2:$C$2047,Worksheet!$F19),"-")</f>
        <v>6</v>
      </c>
      <c r="CI19" s="51">
        <f>IFERROR(AVERAGEIFS('Orders - December 2020'!$I$2:$I$2047,'Orders - December 2020'!$H$2:$H$2047,Worksheet!CI$3,'Orders - December 2020'!$C$2:$C$2047,Worksheet!$F19),"-")</f>
        <v>2</v>
      </c>
      <c r="CJ19" s="51" t="str">
        <f>IFERROR(AVERAGEIFS('Orders - December 2020'!$I$2:$I$2047,'Orders - December 2020'!$H$2:$H$2047,Worksheet!CJ$3,'Orders - December 2020'!$C$2:$C$2047,Worksheet!$F19),"-")</f>
        <v>-</v>
      </c>
      <c r="CK19" s="51" t="str">
        <f>IFERROR(AVERAGEIFS('Orders - December 2020'!$I$2:$I$2047,'Orders - December 2020'!$H$2:$H$2047,Worksheet!CK$3,'Orders - December 2020'!$C$2:$C$2047,Worksheet!$F19),"-")</f>
        <v>-</v>
      </c>
      <c r="CL19" s="51" t="str">
        <f>IFERROR(AVERAGEIFS('Orders - December 2020'!$I$2:$I$2047,'Orders - December 2020'!$H$2:$H$2047,Worksheet!CL$3,'Orders - December 2020'!$C$2:$C$2047,Worksheet!$F19),"-")</f>
        <v>-</v>
      </c>
      <c r="CM19" s="51" t="str">
        <f>IFERROR(AVERAGEIFS('Orders - December 2020'!$I$2:$I$2047,'Orders - December 2020'!$H$2:$H$2047,Worksheet!CM$3,'Orders - December 2020'!$C$2:$C$2047,Worksheet!$F19),"-")</f>
        <v>-</v>
      </c>
      <c r="CN19" s="51" t="str">
        <f>IFERROR(AVERAGEIFS('Orders - December 2020'!$I$2:$I$2047,'Orders - December 2020'!$H$2:$H$2047,Worksheet!CN$3,'Orders - December 2020'!$C$2:$C$2047,Worksheet!$F19),"-")</f>
        <v>-</v>
      </c>
      <c r="CO19" s="51">
        <f>IFERROR(AVERAGEIFS('Orders - December 2020'!$I$2:$I$2047,'Orders - December 2020'!$H$2:$H$2047,Worksheet!CO$3,'Orders - December 2020'!$C$2:$C$2047,Worksheet!$F19),"-")</f>
        <v>10</v>
      </c>
      <c r="CP19" s="51" t="str">
        <f>IFERROR(AVERAGEIFS('Orders - December 2020'!$I$2:$I$2047,'Orders - December 2020'!$H$2:$H$2047,Worksheet!CP$3,'Orders - December 2020'!$C$2:$C$2047,Worksheet!$F19),"-")</f>
        <v>-</v>
      </c>
      <c r="CQ19" s="51" t="str">
        <f>IFERROR(AVERAGEIFS('Orders - December 2020'!$I$2:$I$2047,'Orders - December 2020'!$H$2:$H$2047,Worksheet!CQ$3,'Orders - December 2020'!$C$2:$C$2047,Worksheet!$F19),"-")</f>
        <v>-</v>
      </c>
      <c r="CR19" s="51" t="str">
        <f>IFERROR(AVERAGEIFS('Orders - December 2020'!$I$2:$I$2047,'Orders - December 2020'!$H$2:$H$2047,Worksheet!CR$3,'Orders - December 2020'!$C$2:$C$2047,Worksheet!$F19),"-")</f>
        <v>-</v>
      </c>
      <c r="CS19" s="51">
        <f>IFERROR(AVERAGEIFS('Orders - December 2020'!$I$2:$I$2047,'Orders - December 2020'!$H$2:$H$2047,Worksheet!CS$3,'Orders - December 2020'!$C$2:$C$2047,Worksheet!$F19),"-")</f>
        <v>2</v>
      </c>
      <c r="CT19" s="51" t="str">
        <f>IFERROR(AVERAGEIFS('Orders - December 2020'!$I$2:$I$2047,'Orders - December 2020'!$H$2:$H$2047,Worksheet!CT$3,'Orders - December 2020'!$C$2:$C$2047,Worksheet!$F19),"-")</f>
        <v>-</v>
      </c>
      <c r="CU19" s="51" t="str">
        <f>IFERROR(AVERAGEIFS('Orders - December 2020'!$I$2:$I$2047,'Orders - December 2020'!$H$2:$H$2047,Worksheet!CU$3,'Orders - December 2020'!$C$2:$C$2047,Worksheet!$F19),"-")</f>
        <v>-</v>
      </c>
      <c r="CV19" s="51" t="str">
        <f>IFERROR(AVERAGEIFS('Orders - December 2020'!$I$2:$I$2047,'Orders - December 2020'!$H$2:$H$2047,Worksheet!CV$3,'Orders - December 2020'!$C$2:$C$2047,Worksheet!$F19),"-")</f>
        <v>-</v>
      </c>
      <c r="CW19" s="51" t="str">
        <f>IFERROR(AVERAGEIFS('Orders - December 2020'!$I$2:$I$2047,'Orders - December 2020'!$H$2:$H$2047,Worksheet!CW$3,'Orders - December 2020'!$C$2:$C$2047,Worksheet!$F19),"-")</f>
        <v>-</v>
      </c>
      <c r="CX19" s="51" t="str">
        <f>IFERROR(AVERAGEIFS('Orders - December 2020'!$I$2:$I$2047,'Orders - December 2020'!$H$2:$H$2047,Worksheet!CX$3,'Orders - December 2020'!$C$2:$C$2047,Worksheet!$F19),"-")</f>
        <v>-</v>
      </c>
      <c r="CY19" s="51" t="str">
        <f>IFERROR(AVERAGEIFS('Orders - December 2020'!$I$2:$I$2047,'Orders - December 2020'!$H$2:$H$2047,Worksheet!CY$3,'Orders - December 2020'!$C$2:$C$2047,Worksheet!$F19),"-")</f>
        <v>-</v>
      </c>
      <c r="CZ19" s="51" t="str">
        <f>IFERROR(AVERAGEIFS('Orders - December 2020'!$I$2:$I$2047,'Orders - December 2020'!$H$2:$H$2047,Worksheet!CZ$3,'Orders - December 2020'!$C$2:$C$2047,Worksheet!$F19),"-")</f>
        <v>-</v>
      </c>
      <c r="DA19" s="51" t="str">
        <f>IFERROR(AVERAGEIFS('Orders - December 2020'!$I$2:$I$2047,'Orders - December 2020'!$H$2:$H$2047,Worksheet!DA$3,'Orders - December 2020'!$C$2:$C$2047,Worksheet!$F19),"-")</f>
        <v>-</v>
      </c>
      <c r="DB19" s="51" t="str">
        <f>IFERROR(AVERAGEIFS('Orders - December 2020'!$I$2:$I$2047,'Orders - December 2020'!$H$2:$H$2047,Worksheet!DB$3,'Orders - December 2020'!$C$2:$C$2047,Worksheet!$F19),"-")</f>
        <v>-</v>
      </c>
      <c r="DC19" s="51" t="str">
        <f>IFERROR(AVERAGEIFS('Orders - December 2020'!$I$2:$I$2047,'Orders - December 2020'!$H$2:$H$2047,Worksheet!DC$3,'Orders - December 2020'!$C$2:$C$2047,Worksheet!$F19),"-")</f>
        <v>-</v>
      </c>
      <c r="DD19" s="51" t="str">
        <f>IFERROR(AVERAGEIFS('Orders - December 2020'!$I$2:$I$2047,'Orders - December 2020'!$H$2:$H$2047,Worksheet!DD$3,'Orders - December 2020'!$C$2:$C$2047,Worksheet!$F19),"-")</f>
        <v>-</v>
      </c>
      <c r="DE19" s="51" t="str">
        <f>IFERROR(AVERAGEIFS('Orders - December 2020'!$I$2:$I$2047,'Orders - December 2020'!$H$2:$H$2047,Worksheet!DE$3,'Orders - December 2020'!$C$2:$C$2047,Worksheet!$F19),"-")</f>
        <v>-</v>
      </c>
      <c r="DF19" s="51" t="str">
        <f>IFERROR(AVERAGEIFS('Orders - December 2020'!$I$2:$I$2047,'Orders - December 2020'!$H$2:$H$2047,Worksheet!DF$3,'Orders - December 2020'!$C$2:$C$2047,Worksheet!$F19),"-")</f>
        <v>-</v>
      </c>
      <c r="DG19" s="51">
        <f>IFERROR(AVERAGEIFS('Orders - December 2020'!$I$2:$I$2047,'Orders - December 2020'!$H$2:$H$2047,Worksheet!DG$3,'Orders - December 2020'!$C$2:$C$2047,Worksheet!$F19),"-")</f>
        <v>2</v>
      </c>
      <c r="DH19" s="51" t="str">
        <f>IFERROR(AVERAGEIFS('Orders - December 2020'!$I$2:$I$2047,'Orders - December 2020'!$H$2:$H$2047,Worksheet!DH$3,'Orders - December 2020'!$C$2:$C$2047,Worksheet!$F19),"-")</f>
        <v>-</v>
      </c>
      <c r="DI19" s="51" t="str">
        <f>IFERROR(AVERAGEIFS('Orders - December 2020'!$I$2:$I$2047,'Orders - December 2020'!$H$2:$H$2047,Worksheet!DI$3,'Orders - December 2020'!$C$2:$C$2047,Worksheet!$F19),"-")</f>
        <v>-</v>
      </c>
      <c r="DJ19" s="51" t="str">
        <f>IFERROR(AVERAGEIFS('Orders - December 2020'!$I$2:$I$2047,'Orders - December 2020'!$H$2:$H$2047,Worksheet!DJ$3,'Orders - December 2020'!$C$2:$C$2047,Worksheet!$F19),"-")</f>
        <v>-</v>
      </c>
      <c r="DK19" s="51" t="str">
        <f>IFERROR(AVERAGEIFS('Orders - December 2020'!$I$2:$I$2047,'Orders - December 2020'!$H$2:$H$2047,Worksheet!DK$3,'Orders - December 2020'!$C$2:$C$2047,Worksheet!$F19),"-")</f>
        <v>-</v>
      </c>
      <c r="DL19" s="51" t="str">
        <f>IFERROR(AVERAGEIFS('Orders - December 2020'!$I$2:$I$2047,'Orders - December 2020'!$H$2:$H$2047,Worksheet!DL$3,'Orders - December 2020'!$C$2:$C$2047,Worksheet!$F19),"-")</f>
        <v>-</v>
      </c>
      <c r="DM19" s="51" t="str">
        <f>IFERROR(AVERAGEIFS('Orders - December 2020'!$I$2:$I$2047,'Orders - December 2020'!$H$2:$H$2047,Worksheet!DM$3,'Orders - December 2020'!$C$2:$C$2047,Worksheet!$F19),"-")</f>
        <v>-</v>
      </c>
      <c r="DN19" s="51" t="str">
        <f>IFERROR(AVERAGEIFS('Orders - December 2020'!$I$2:$I$2047,'Orders - December 2020'!$H$2:$H$2047,Worksheet!DN$3,'Orders - December 2020'!$C$2:$C$2047,Worksheet!$F19),"-")</f>
        <v>-</v>
      </c>
      <c r="DO19" s="51" t="str">
        <f>IFERROR(AVERAGEIFS('Orders - December 2020'!$I$2:$I$2047,'Orders - December 2020'!$H$2:$H$2047,Worksheet!DO$3,'Orders - December 2020'!$C$2:$C$2047,Worksheet!$F19),"-")</f>
        <v>-</v>
      </c>
      <c r="DP19" s="51" t="str">
        <f>IFERROR(AVERAGEIFS('Orders - December 2020'!$I$2:$I$2047,'Orders - December 2020'!$H$2:$H$2047,Worksheet!DP$3,'Orders - December 2020'!$C$2:$C$2047,Worksheet!$F19),"-")</f>
        <v>-</v>
      </c>
      <c r="DQ19" s="51" t="str">
        <f>IFERROR(AVERAGEIFS('Orders - December 2020'!$I$2:$I$2047,'Orders - December 2020'!$H$2:$H$2047,Worksheet!DQ$3,'Orders - December 2020'!$C$2:$C$2047,Worksheet!$F19),"-")</f>
        <v>-</v>
      </c>
      <c r="DR19" s="51" t="str">
        <f>IFERROR(AVERAGEIFS('Orders - December 2020'!$I$2:$I$2047,'Orders - December 2020'!$H$2:$H$2047,Worksheet!DR$3,'Orders - December 2020'!$C$2:$C$2047,Worksheet!$F19),"-")</f>
        <v>-</v>
      </c>
      <c r="DS19" s="51" t="str">
        <f>IFERROR(AVERAGEIFS('Orders - December 2020'!$I$2:$I$2047,'Orders - December 2020'!$H$2:$H$2047,Worksheet!DS$3,'Orders - December 2020'!$C$2:$C$2047,Worksheet!$F19),"-")</f>
        <v>-</v>
      </c>
      <c r="DT19" s="51" t="str">
        <f>IFERROR(AVERAGEIFS('Orders - December 2020'!$I$2:$I$2047,'Orders - December 2020'!$H$2:$H$2047,Worksheet!DT$3,'Orders - December 2020'!$C$2:$C$2047,Worksheet!$F19),"-")</f>
        <v>-</v>
      </c>
      <c r="DU19" s="51" t="str">
        <f>IFERROR(AVERAGEIFS('Orders - December 2020'!$I$2:$I$2047,'Orders - December 2020'!$H$2:$H$2047,Worksheet!DU$3,'Orders - December 2020'!$C$2:$C$2047,Worksheet!$F19),"-")</f>
        <v>-</v>
      </c>
      <c r="DV19" s="51" t="str">
        <f>IFERROR(AVERAGEIFS('Orders - December 2020'!$I$2:$I$2047,'Orders - December 2020'!$H$2:$H$2047,Worksheet!DV$3,'Orders - December 2020'!$C$2:$C$2047,Worksheet!$F19),"-")</f>
        <v>-</v>
      </c>
      <c r="DW19" s="51" t="str">
        <f>IFERROR(AVERAGEIFS('Orders - December 2020'!$I$2:$I$2047,'Orders - December 2020'!$H$2:$H$2047,Worksheet!DW$3,'Orders - December 2020'!$C$2:$C$2047,Worksheet!$F19),"-")</f>
        <v>-</v>
      </c>
      <c r="DX19" s="51" t="str">
        <f>IFERROR(AVERAGEIFS('Orders - December 2020'!$I$2:$I$2047,'Orders - December 2020'!$H$2:$H$2047,Worksheet!DX$3,'Orders - December 2020'!$C$2:$C$2047,Worksheet!$F19),"-")</f>
        <v>-</v>
      </c>
      <c r="DY19" s="51" t="str">
        <f>IFERROR(AVERAGEIFS('Orders - December 2020'!$I$2:$I$2047,'Orders - December 2020'!$H$2:$H$2047,Worksheet!DY$3,'Orders - December 2020'!$C$2:$C$2047,Worksheet!$F19),"-")</f>
        <v>-</v>
      </c>
      <c r="DZ19" s="51" t="str">
        <f>IFERROR(AVERAGEIFS('Orders - December 2020'!$I$2:$I$2047,'Orders - December 2020'!$H$2:$H$2047,Worksheet!DZ$3,'Orders - December 2020'!$C$2:$C$2047,Worksheet!$F19),"-")</f>
        <v>-</v>
      </c>
      <c r="EA19" s="51" t="str">
        <f>IFERROR(AVERAGEIFS('Orders - December 2020'!$I$2:$I$2047,'Orders - December 2020'!$H$2:$H$2047,Worksheet!EA$3,'Orders - December 2020'!$C$2:$C$2047,Worksheet!$F19),"-")</f>
        <v>-</v>
      </c>
      <c r="EB19" s="51" t="str">
        <f>IFERROR(AVERAGEIFS('Orders - December 2020'!$I$2:$I$2047,'Orders - December 2020'!$H$2:$H$2047,Worksheet!EB$3,'Orders - December 2020'!$C$2:$C$2047,Worksheet!$F19),"-")</f>
        <v>-</v>
      </c>
      <c r="EC19" s="51" t="str">
        <f>IFERROR(AVERAGEIFS('Orders - December 2020'!$I$2:$I$2047,'Orders - December 2020'!$H$2:$H$2047,Worksheet!EC$3,'Orders - December 2020'!$C$2:$C$2047,Worksheet!$F19),"-")</f>
        <v>-</v>
      </c>
      <c r="ED19" s="51" t="str">
        <f>IFERROR(AVERAGEIFS('Orders - December 2020'!$I$2:$I$2047,'Orders - December 2020'!$H$2:$H$2047,Worksheet!ED$3,'Orders - December 2020'!$C$2:$C$2047,Worksheet!$F19),"-")</f>
        <v>-</v>
      </c>
      <c r="EE19" s="51" t="str">
        <f>IFERROR(AVERAGEIFS('Orders - December 2020'!$I$2:$I$2047,'Orders - December 2020'!$H$2:$H$2047,Worksheet!EE$3,'Orders - December 2020'!$C$2:$C$2047,Worksheet!$F19),"-")</f>
        <v>-</v>
      </c>
      <c r="EF19" s="51" t="str">
        <f>IFERROR(AVERAGEIFS('Orders - December 2020'!$I$2:$I$2047,'Orders - December 2020'!$H$2:$H$2047,Worksheet!EF$3,'Orders - December 2020'!$C$2:$C$2047,Worksheet!$F19),"-")</f>
        <v>-</v>
      </c>
      <c r="EG19" s="51" t="str">
        <f>IFERROR(AVERAGEIFS('Orders - December 2020'!$I$2:$I$2047,'Orders - December 2020'!$H$2:$H$2047,Worksheet!EG$3,'Orders - December 2020'!$C$2:$C$2047,Worksheet!$F19),"-")</f>
        <v>-</v>
      </c>
      <c r="EH19" s="51" t="str">
        <f>IFERROR(AVERAGEIFS('Orders - December 2020'!$I$2:$I$2047,'Orders - December 2020'!$H$2:$H$2047,Worksheet!EH$3,'Orders - December 2020'!$C$2:$C$2047,Worksheet!$F19),"-")</f>
        <v>-</v>
      </c>
      <c r="EI19" s="51" t="str">
        <f>IFERROR(AVERAGEIFS('Orders - December 2020'!$I$2:$I$2047,'Orders - December 2020'!$H$2:$H$2047,Worksheet!EI$3,'Orders - December 2020'!$C$2:$C$2047,Worksheet!$F19),"-")</f>
        <v>-</v>
      </c>
      <c r="EJ19" s="51" t="str">
        <f>IFERROR(AVERAGEIFS('Orders - December 2020'!$I$2:$I$2047,'Orders - December 2020'!$H$2:$H$2047,Worksheet!EJ$3,'Orders - December 2020'!$C$2:$C$2047,Worksheet!$F19),"-")</f>
        <v>-</v>
      </c>
      <c r="EK19" s="51" t="str">
        <f>IFERROR(AVERAGEIFS('Orders - December 2020'!$I$2:$I$2047,'Orders - December 2020'!$H$2:$H$2047,Worksheet!EK$3,'Orders - December 2020'!$C$2:$C$2047,Worksheet!$F19),"-")</f>
        <v>-</v>
      </c>
      <c r="EL19" s="51" t="str">
        <f>IFERROR(AVERAGEIFS('Orders - December 2020'!$I$2:$I$2047,'Orders - December 2020'!$H$2:$H$2047,Worksheet!EL$3,'Orders - December 2020'!$C$2:$C$2047,Worksheet!$F19),"-")</f>
        <v>-</v>
      </c>
      <c r="EM19" s="51" t="str">
        <f>IFERROR(AVERAGEIFS('Orders - December 2020'!$I$2:$I$2047,'Orders - December 2020'!$H$2:$H$2047,Worksheet!EM$3,'Orders - December 2020'!$C$2:$C$2047,Worksheet!$F19),"-")</f>
        <v>-</v>
      </c>
      <c r="EN19" s="51" t="str">
        <f>IFERROR(AVERAGEIFS('Orders - December 2020'!$I$2:$I$2047,'Orders - December 2020'!$H$2:$H$2047,Worksheet!EN$3,'Orders - December 2020'!$C$2:$C$2047,Worksheet!$F19),"-")</f>
        <v>-</v>
      </c>
      <c r="EO19" s="51" t="str">
        <f>IFERROR(AVERAGEIFS('Orders - December 2020'!$I$2:$I$2047,'Orders - December 2020'!$H$2:$H$2047,Worksheet!EO$3,'Orders - December 2020'!$C$2:$C$2047,Worksheet!$F19),"-")</f>
        <v>-</v>
      </c>
      <c r="EP19" s="51" t="str">
        <f>IFERROR(AVERAGEIFS('Orders - December 2020'!$I$2:$I$2047,'Orders - December 2020'!$H$2:$H$2047,Worksheet!EP$3,'Orders - December 2020'!$C$2:$C$2047,Worksheet!$F19),"-")</f>
        <v>-</v>
      </c>
      <c r="EQ19" s="51" t="str">
        <f>IFERROR(AVERAGEIFS('Orders - December 2020'!$I$2:$I$2047,'Orders - December 2020'!$H$2:$H$2047,Worksheet!EQ$3,'Orders - December 2020'!$C$2:$C$2047,Worksheet!$F19),"-")</f>
        <v>-</v>
      </c>
      <c r="ER19" s="51" t="str">
        <f>IFERROR(AVERAGEIFS('Orders - December 2020'!$I$2:$I$2047,'Orders - December 2020'!$H$2:$H$2047,Worksheet!ER$3,'Orders - December 2020'!$C$2:$C$2047,Worksheet!$F19),"-")</f>
        <v>-</v>
      </c>
      <c r="ES19" s="51" t="str">
        <f>IFERROR(AVERAGEIFS('Orders - December 2020'!$I$2:$I$2047,'Orders - December 2020'!$H$2:$H$2047,Worksheet!ES$3,'Orders - December 2020'!$C$2:$C$2047,Worksheet!$F19),"-")</f>
        <v>-</v>
      </c>
      <c r="ET19" s="51" t="str">
        <f>IFERROR(AVERAGEIFS('Orders - December 2020'!$I$2:$I$2047,'Orders - December 2020'!$H$2:$H$2047,Worksheet!ET$3,'Orders - December 2020'!$C$2:$C$2047,Worksheet!$F19),"-")</f>
        <v>-</v>
      </c>
      <c r="EU19" s="51" t="str">
        <f>IFERROR(AVERAGEIFS('Orders - December 2020'!$I$2:$I$2047,'Orders - December 2020'!$H$2:$H$2047,Worksheet!EU$3,'Orders - December 2020'!$C$2:$C$2047,Worksheet!$F19),"-")</f>
        <v>-</v>
      </c>
      <c r="EV19" s="51" t="str">
        <f>IFERROR(AVERAGEIFS('Orders - December 2020'!$I$2:$I$2047,'Orders - December 2020'!$H$2:$H$2047,Worksheet!EV$3,'Orders - December 2020'!$C$2:$C$2047,Worksheet!$F19),"-")</f>
        <v>-</v>
      </c>
      <c r="EW19" s="51" t="str">
        <f>IFERROR(AVERAGEIFS('Orders - December 2020'!$I$2:$I$2047,'Orders - December 2020'!$H$2:$H$2047,Worksheet!EW$3,'Orders - December 2020'!$C$2:$C$2047,Worksheet!$F19),"-")</f>
        <v>-</v>
      </c>
      <c r="EX19" s="51" t="str">
        <f>IFERROR(AVERAGEIFS('Orders - December 2020'!$I$2:$I$2047,'Orders - December 2020'!$H$2:$H$2047,Worksheet!EX$3,'Orders - December 2020'!$C$2:$C$2047,Worksheet!$F19),"-")</f>
        <v>-</v>
      </c>
      <c r="EY19" s="51" t="str">
        <f>IFERROR(AVERAGEIFS('Orders - December 2020'!$I$2:$I$2047,'Orders - December 2020'!$H$2:$H$2047,Worksheet!EY$3,'Orders - December 2020'!$C$2:$C$2047,Worksheet!$F19),"-")</f>
        <v>-</v>
      </c>
      <c r="EZ19" s="51" t="str">
        <f>IFERROR(AVERAGEIFS('Orders - December 2020'!$I$2:$I$2047,'Orders - December 2020'!$H$2:$H$2047,Worksheet!EZ$3,'Orders - December 2020'!$C$2:$C$2047,Worksheet!$F19),"-")</f>
        <v>-</v>
      </c>
      <c r="FA19" s="51" t="str">
        <f>IFERROR(AVERAGEIFS('Orders - December 2020'!$I$2:$I$2047,'Orders - December 2020'!$H$2:$H$2047,Worksheet!FA$3,'Orders - December 2020'!$C$2:$C$2047,Worksheet!$F19),"-")</f>
        <v>-</v>
      </c>
      <c r="FB19" s="51" t="str">
        <f>IFERROR(AVERAGEIFS('Orders - December 2020'!$I$2:$I$2047,'Orders - December 2020'!$H$2:$H$2047,Worksheet!FB$3,'Orders - December 2020'!$C$2:$C$2047,Worksheet!$F19),"-")</f>
        <v>-</v>
      </c>
      <c r="FC19" s="51" t="str">
        <f>IFERROR(AVERAGEIFS('Orders - December 2020'!$I$2:$I$2047,'Orders - December 2020'!$H$2:$H$2047,Worksheet!FC$3,'Orders - December 2020'!$C$2:$C$2047,Worksheet!$F19),"-")</f>
        <v>-</v>
      </c>
      <c r="FD19" s="51" t="str">
        <f>IFERROR(AVERAGEIFS('Orders - December 2020'!$I$2:$I$2047,'Orders - December 2020'!$H$2:$H$2047,Worksheet!FD$3,'Orders - December 2020'!$C$2:$C$2047,Worksheet!$F19),"-")</f>
        <v>-</v>
      </c>
      <c r="FE19" s="51" t="str">
        <f>IFERROR(AVERAGEIFS('Orders - December 2020'!$I$2:$I$2047,'Orders - December 2020'!$H$2:$H$2047,Worksheet!FE$3,'Orders - December 2020'!$C$2:$C$2047,Worksheet!$F19),"-")</f>
        <v>-</v>
      </c>
      <c r="FF19" s="51" t="str">
        <f>IFERROR(AVERAGEIFS('Orders - December 2020'!$I$2:$I$2047,'Orders - December 2020'!$H$2:$H$2047,Worksheet!FF$3,'Orders - December 2020'!$C$2:$C$2047,Worksheet!$F19),"-")</f>
        <v>-</v>
      </c>
      <c r="FG19" s="52" t="str">
        <f>IFERROR(AVERAGEIFS('Orders - December 2020'!$I$2:$I$2047,'Orders - December 2020'!$H$2:$H$2047,Worksheet!FG$3,'Orders - December 2020'!$C$2:$C$2047,Worksheet!$F19),"-")</f>
        <v>-</v>
      </c>
    </row>
    <row r="20" spans="1:163">
      <c r="B20" s="56" t="s">
        <v>1330</v>
      </c>
      <c r="F20" s="45" t="str">
        <v>Silver Destiny</v>
      </c>
      <c r="G20" s="50" t="str">
        <f>IFERROR(AVERAGEIFS('Orders - December 2020'!$I$2:$I$2047,'Orders - December 2020'!$H$2:$H$2047,Worksheet!G$3,'Orders - December 2020'!$C$2:$C$2047,Worksheet!$F20),"-")</f>
        <v>-</v>
      </c>
      <c r="H20" s="51" t="str">
        <f>IFERROR(AVERAGEIFS('Orders - December 2020'!$I$2:$I$2047,'Orders - December 2020'!$H$2:$H$2047,Worksheet!H$3,'Orders - December 2020'!$C$2:$C$2047,Worksheet!$F20),"-")</f>
        <v>-</v>
      </c>
      <c r="I20" s="51" t="str">
        <f>IFERROR(AVERAGEIFS('Orders - December 2020'!$I$2:$I$2047,'Orders - December 2020'!$H$2:$H$2047,Worksheet!I$3,'Orders - December 2020'!$C$2:$C$2047,Worksheet!$F20),"-")</f>
        <v>-</v>
      </c>
      <c r="J20" s="51" t="str">
        <f>IFERROR(AVERAGEIFS('Orders - December 2020'!$I$2:$I$2047,'Orders - December 2020'!$H$2:$H$2047,Worksheet!J$3,'Orders - December 2020'!$C$2:$C$2047,Worksheet!$F20),"-")</f>
        <v>-</v>
      </c>
      <c r="K20" s="51" t="str">
        <f>IFERROR(AVERAGEIFS('Orders - December 2020'!$I$2:$I$2047,'Orders - December 2020'!$H$2:$H$2047,Worksheet!K$3,'Orders - December 2020'!$C$2:$C$2047,Worksheet!$F20),"-")</f>
        <v>-</v>
      </c>
      <c r="L20" s="51" t="str">
        <f>IFERROR(AVERAGEIFS('Orders - December 2020'!$I$2:$I$2047,'Orders - December 2020'!$H$2:$H$2047,Worksheet!L$3,'Orders - December 2020'!$C$2:$C$2047,Worksheet!$F20),"-")</f>
        <v>-</v>
      </c>
      <c r="M20" s="51" t="str">
        <f>IFERROR(AVERAGEIFS('Orders - December 2020'!$I$2:$I$2047,'Orders - December 2020'!$H$2:$H$2047,Worksheet!M$3,'Orders - December 2020'!$C$2:$C$2047,Worksheet!$F20),"-")</f>
        <v>-</v>
      </c>
      <c r="N20" s="51" t="str">
        <f>IFERROR(AVERAGEIFS('Orders - December 2020'!$I$2:$I$2047,'Orders - December 2020'!$H$2:$H$2047,Worksheet!N$3,'Orders - December 2020'!$C$2:$C$2047,Worksheet!$F20),"-")</f>
        <v>-</v>
      </c>
      <c r="O20" s="51" t="str">
        <f>IFERROR(AVERAGEIFS('Orders - December 2020'!$I$2:$I$2047,'Orders - December 2020'!$H$2:$H$2047,Worksheet!O$3,'Orders - December 2020'!$C$2:$C$2047,Worksheet!$F20),"-")</f>
        <v>-</v>
      </c>
      <c r="P20" s="51" t="str">
        <f>IFERROR(AVERAGEIFS('Orders - December 2020'!$I$2:$I$2047,'Orders - December 2020'!$H$2:$H$2047,Worksheet!P$3,'Orders - December 2020'!$C$2:$C$2047,Worksheet!$F20),"-")</f>
        <v>-</v>
      </c>
      <c r="Q20" s="51">
        <f>IFERROR(AVERAGEIFS('Orders - December 2020'!$I$2:$I$2047,'Orders - December 2020'!$H$2:$H$2047,Worksheet!Q$3,'Orders - December 2020'!$C$2:$C$2047,Worksheet!$F20),"-")</f>
        <v>0.5</v>
      </c>
      <c r="R20" s="51" t="str">
        <f>IFERROR(AVERAGEIFS('Orders - December 2020'!$I$2:$I$2047,'Orders - December 2020'!$H$2:$H$2047,Worksheet!R$3,'Orders - December 2020'!$C$2:$C$2047,Worksheet!$F20),"-")</f>
        <v>-</v>
      </c>
      <c r="S20" s="51" t="str">
        <f>IFERROR(AVERAGEIFS('Orders - December 2020'!$I$2:$I$2047,'Orders - December 2020'!$H$2:$H$2047,Worksheet!S$3,'Orders - December 2020'!$C$2:$C$2047,Worksheet!$F20),"-")</f>
        <v>-</v>
      </c>
      <c r="T20" s="51" t="str">
        <f>IFERROR(AVERAGEIFS('Orders - December 2020'!$I$2:$I$2047,'Orders - December 2020'!$H$2:$H$2047,Worksheet!T$3,'Orders - December 2020'!$C$2:$C$2047,Worksheet!$F20),"-")</f>
        <v>-</v>
      </c>
      <c r="U20" s="51" t="str">
        <f>IFERROR(AVERAGEIFS('Orders - December 2020'!$I$2:$I$2047,'Orders - December 2020'!$H$2:$H$2047,Worksheet!U$3,'Orders - December 2020'!$C$2:$C$2047,Worksheet!$F20),"-")</f>
        <v>-</v>
      </c>
      <c r="V20" s="51" t="str">
        <f>IFERROR(AVERAGEIFS('Orders - December 2020'!$I$2:$I$2047,'Orders - December 2020'!$H$2:$H$2047,Worksheet!V$3,'Orders - December 2020'!$C$2:$C$2047,Worksheet!$F20),"-")</f>
        <v>-</v>
      </c>
      <c r="W20" s="51" t="str">
        <f>IFERROR(AVERAGEIFS('Orders - December 2020'!$I$2:$I$2047,'Orders - December 2020'!$H$2:$H$2047,Worksheet!W$3,'Orders - December 2020'!$C$2:$C$2047,Worksheet!$F20),"-")</f>
        <v>-</v>
      </c>
      <c r="X20" s="51" t="str">
        <f>IFERROR(AVERAGEIFS('Orders - December 2020'!$I$2:$I$2047,'Orders - December 2020'!$H$2:$H$2047,Worksheet!X$3,'Orders - December 2020'!$C$2:$C$2047,Worksheet!$F20),"-")</f>
        <v>-</v>
      </c>
      <c r="Y20" s="51" t="str">
        <f>IFERROR(AVERAGEIFS('Orders - December 2020'!$I$2:$I$2047,'Orders - December 2020'!$H$2:$H$2047,Worksheet!Y$3,'Orders - December 2020'!$C$2:$C$2047,Worksheet!$F20),"-")</f>
        <v>-</v>
      </c>
      <c r="Z20" s="51" t="str">
        <f>IFERROR(AVERAGEIFS('Orders - December 2020'!$I$2:$I$2047,'Orders - December 2020'!$H$2:$H$2047,Worksheet!Z$3,'Orders - December 2020'!$C$2:$C$2047,Worksheet!$F20),"-")</f>
        <v>-</v>
      </c>
      <c r="AA20" s="51" t="str">
        <f>IFERROR(AVERAGEIFS('Orders - December 2020'!$I$2:$I$2047,'Orders - December 2020'!$H$2:$H$2047,Worksheet!AA$3,'Orders - December 2020'!$C$2:$C$2047,Worksheet!$F20),"-")</f>
        <v>-</v>
      </c>
      <c r="AB20" s="51" t="str">
        <f>IFERROR(AVERAGEIFS('Orders - December 2020'!$I$2:$I$2047,'Orders - December 2020'!$H$2:$H$2047,Worksheet!AB$3,'Orders - December 2020'!$C$2:$C$2047,Worksheet!$F20),"-")</f>
        <v>-</v>
      </c>
      <c r="AC20" s="51" t="str">
        <f>IFERROR(AVERAGEIFS('Orders - December 2020'!$I$2:$I$2047,'Orders - December 2020'!$H$2:$H$2047,Worksheet!AC$3,'Orders - December 2020'!$C$2:$C$2047,Worksheet!$F20),"-")</f>
        <v>-</v>
      </c>
      <c r="AD20" s="51" t="str">
        <f>IFERROR(AVERAGEIFS('Orders - December 2020'!$I$2:$I$2047,'Orders - December 2020'!$H$2:$H$2047,Worksheet!AD$3,'Orders - December 2020'!$C$2:$C$2047,Worksheet!$F20),"-")</f>
        <v>-</v>
      </c>
      <c r="AE20" s="51" t="str">
        <f>IFERROR(AVERAGEIFS('Orders - December 2020'!$I$2:$I$2047,'Orders - December 2020'!$H$2:$H$2047,Worksheet!AE$3,'Orders - December 2020'!$C$2:$C$2047,Worksheet!$F20),"-")</f>
        <v>-</v>
      </c>
      <c r="AF20" s="51" t="str">
        <f>IFERROR(AVERAGEIFS('Orders - December 2020'!$I$2:$I$2047,'Orders - December 2020'!$H$2:$H$2047,Worksheet!AF$3,'Orders - December 2020'!$C$2:$C$2047,Worksheet!$F20),"-")</f>
        <v>-</v>
      </c>
      <c r="AG20" s="51" t="str">
        <f>IFERROR(AVERAGEIFS('Orders - December 2020'!$I$2:$I$2047,'Orders - December 2020'!$H$2:$H$2047,Worksheet!AG$3,'Orders - December 2020'!$C$2:$C$2047,Worksheet!$F20),"-")</f>
        <v>-</v>
      </c>
      <c r="AH20" s="51" t="str">
        <f>IFERROR(AVERAGEIFS('Orders - December 2020'!$I$2:$I$2047,'Orders - December 2020'!$H$2:$H$2047,Worksheet!AH$3,'Orders - December 2020'!$C$2:$C$2047,Worksheet!$F20),"-")</f>
        <v>-</v>
      </c>
      <c r="AI20" s="51" t="str">
        <f>IFERROR(AVERAGEIFS('Orders - December 2020'!$I$2:$I$2047,'Orders - December 2020'!$H$2:$H$2047,Worksheet!AI$3,'Orders - December 2020'!$C$2:$C$2047,Worksheet!$F20),"-")</f>
        <v>-</v>
      </c>
      <c r="AJ20" s="51">
        <f>IFERROR(AVERAGEIFS('Orders - December 2020'!$I$2:$I$2047,'Orders - December 2020'!$H$2:$H$2047,Worksheet!AJ$3,'Orders - December 2020'!$C$2:$C$2047,Worksheet!$F20),"-")</f>
        <v>1</v>
      </c>
      <c r="AK20" s="51" t="str">
        <f>IFERROR(AVERAGEIFS('Orders - December 2020'!$I$2:$I$2047,'Orders - December 2020'!$H$2:$H$2047,Worksheet!AK$3,'Orders - December 2020'!$C$2:$C$2047,Worksheet!$F20),"-")</f>
        <v>-</v>
      </c>
      <c r="AL20" s="51" t="str">
        <f>IFERROR(AVERAGEIFS('Orders - December 2020'!$I$2:$I$2047,'Orders - December 2020'!$H$2:$H$2047,Worksheet!AL$3,'Orders - December 2020'!$C$2:$C$2047,Worksheet!$F20),"-")</f>
        <v>-</v>
      </c>
      <c r="AM20" s="51" t="str">
        <f>IFERROR(AVERAGEIFS('Orders - December 2020'!$I$2:$I$2047,'Orders - December 2020'!$H$2:$H$2047,Worksheet!AM$3,'Orders - December 2020'!$C$2:$C$2047,Worksheet!$F20),"-")</f>
        <v>-</v>
      </c>
      <c r="AN20" s="51" t="str">
        <f>IFERROR(AVERAGEIFS('Orders - December 2020'!$I$2:$I$2047,'Orders - December 2020'!$H$2:$H$2047,Worksheet!AN$3,'Orders - December 2020'!$C$2:$C$2047,Worksheet!$F20),"-")</f>
        <v>-</v>
      </c>
      <c r="AO20" s="51" t="str">
        <f>IFERROR(AVERAGEIFS('Orders - December 2020'!$I$2:$I$2047,'Orders - December 2020'!$H$2:$H$2047,Worksheet!AO$3,'Orders - December 2020'!$C$2:$C$2047,Worksheet!$F20),"-")</f>
        <v>-</v>
      </c>
      <c r="AP20" s="51" t="str">
        <f>IFERROR(AVERAGEIFS('Orders - December 2020'!$I$2:$I$2047,'Orders - December 2020'!$H$2:$H$2047,Worksheet!AP$3,'Orders - December 2020'!$C$2:$C$2047,Worksheet!$F20),"-")</f>
        <v>-</v>
      </c>
      <c r="AQ20" s="51" t="str">
        <f>IFERROR(AVERAGEIFS('Orders - December 2020'!$I$2:$I$2047,'Orders - December 2020'!$H$2:$H$2047,Worksheet!AQ$3,'Orders - December 2020'!$C$2:$C$2047,Worksheet!$F20),"-")</f>
        <v>-</v>
      </c>
      <c r="AR20" s="51" t="str">
        <f>IFERROR(AVERAGEIFS('Orders - December 2020'!$I$2:$I$2047,'Orders - December 2020'!$H$2:$H$2047,Worksheet!AR$3,'Orders - December 2020'!$C$2:$C$2047,Worksheet!$F20),"-")</f>
        <v>-</v>
      </c>
      <c r="AS20" s="51" t="str">
        <f>IFERROR(AVERAGEIFS('Orders - December 2020'!$I$2:$I$2047,'Orders - December 2020'!$H$2:$H$2047,Worksheet!AS$3,'Orders - December 2020'!$C$2:$C$2047,Worksheet!$F20),"-")</f>
        <v>-</v>
      </c>
      <c r="AT20" s="51" t="str">
        <f>IFERROR(AVERAGEIFS('Orders - December 2020'!$I$2:$I$2047,'Orders - December 2020'!$H$2:$H$2047,Worksheet!AT$3,'Orders - December 2020'!$C$2:$C$2047,Worksheet!$F20),"-")</f>
        <v>-</v>
      </c>
      <c r="AU20" s="51" t="str">
        <f>IFERROR(AVERAGEIFS('Orders - December 2020'!$I$2:$I$2047,'Orders - December 2020'!$H$2:$H$2047,Worksheet!AU$3,'Orders - December 2020'!$C$2:$C$2047,Worksheet!$F20),"-")</f>
        <v>-</v>
      </c>
      <c r="AV20" s="51" t="str">
        <f>IFERROR(AVERAGEIFS('Orders - December 2020'!$I$2:$I$2047,'Orders - December 2020'!$H$2:$H$2047,Worksheet!AV$3,'Orders - December 2020'!$C$2:$C$2047,Worksheet!$F20),"-")</f>
        <v>-</v>
      </c>
      <c r="AW20" s="51" t="str">
        <f>IFERROR(AVERAGEIFS('Orders - December 2020'!$I$2:$I$2047,'Orders - December 2020'!$H$2:$H$2047,Worksheet!AW$3,'Orders - December 2020'!$C$2:$C$2047,Worksheet!$F20),"-")</f>
        <v>-</v>
      </c>
      <c r="AX20" s="51" t="str">
        <f>IFERROR(AVERAGEIFS('Orders - December 2020'!$I$2:$I$2047,'Orders - December 2020'!$H$2:$H$2047,Worksheet!AX$3,'Orders - December 2020'!$C$2:$C$2047,Worksheet!$F20),"-")</f>
        <v>-</v>
      </c>
      <c r="AY20" s="51">
        <f>IFERROR(AVERAGEIFS('Orders - December 2020'!$I$2:$I$2047,'Orders - December 2020'!$H$2:$H$2047,Worksheet!AY$3,'Orders - December 2020'!$C$2:$C$2047,Worksheet!$F20),"-")</f>
        <v>1</v>
      </c>
      <c r="AZ20" s="51" t="str">
        <f>IFERROR(AVERAGEIFS('Orders - December 2020'!$I$2:$I$2047,'Orders - December 2020'!$H$2:$H$2047,Worksheet!AZ$3,'Orders - December 2020'!$C$2:$C$2047,Worksheet!$F20),"-")</f>
        <v>-</v>
      </c>
      <c r="BA20" s="51">
        <f>IFERROR(AVERAGEIFS('Orders - December 2020'!$I$2:$I$2047,'Orders - December 2020'!$H$2:$H$2047,Worksheet!BA$3,'Orders - December 2020'!$C$2:$C$2047,Worksheet!$F20),"-")</f>
        <v>1</v>
      </c>
      <c r="BB20" s="51" t="str">
        <f>IFERROR(AVERAGEIFS('Orders - December 2020'!$I$2:$I$2047,'Orders - December 2020'!$H$2:$H$2047,Worksheet!BB$3,'Orders - December 2020'!$C$2:$C$2047,Worksheet!$F20),"-")</f>
        <v>-</v>
      </c>
      <c r="BC20" s="51" t="str">
        <f>IFERROR(AVERAGEIFS('Orders - December 2020'!$I$2:$I$2047,'Orders - December 2020'!$H$2:$H$2047,Worksheet!BC$3,'Orders - December 2020'!$C$2:$C$2047,Worksheet!$F20),"-")</f>
        <v>-</v>
      </c>
      <c r="BD20" s="51" t="str">
        <f>IFERROR(AVERAGEIFS('Orders - December 2020'!$I$2:$I$2047,'Orders - December 2020'!$H$2:$H$2047,Worksheet!BD$3,'Orders - December 2020'!$C$2:$C$2047,Worksheet!$F20),"-")</f>
        <v>-</v>
      </c>
      <c r="BE20" s="51" t="str">
        <f>IFERROR(AVERAGEIFS('Orders - December 2020'!$I$2:$I$2047,'Orders - December 2020'!$H$2:$H$2047,Worksheet!BE$3,'Orders - December 2020'!$C$2:$C$2047,Worksheet!$F20),"-")</f>
        <v>-</v>
      </c>
      <c r="BF20" s="51" t="str">
        <f>IFERROR(AVERAGEIFS('Orders - December 2020'!$I$2:$I$2047,'Orders - December 2020'!$H$2:$H$2047,Worksheet!BF$3,'Orders - December 2020'!$C$2:$C$2047,Worksheet!$F20),"-")</f>
        <v>-</v>
      </c>
      <c r="BG20" s="51" t="str">
        <f>IFERROR(AVERAGEIFS('Orders - December 2020'!$I$2:$I$2047,'Orders - December 2020'!$H$2:$H$2047,Worksheet!BG$3,'Orders - December 2020'!$C$2:$C$2047,Worksheet!$F20),"-")</f>
        <v>-</v>
      </c>
      <c r="BH20" s="51" t="str">
        <f>IFERROR(AVERAGEIFS('Orders - December 2020'!$I$2:$I$2047,'Orders - December 2020'!$H$2:$H$2047,Worksheet!BH$3,'Orders - December 2020'!$C$2:$C$2047,Worksheet!$F20),"-")</f>
        <v>-</v>
      </c>
      <c r="BI20" s="51" t="str">
        <f>IFERROR(AVERAGEIFS('Orders - December 2020'!$I$2:$I$2047,'Orders - December 2020'!$H$2:$H$2047,Worksheet!BI$3,'Orders - December 2020'!$C$2:$C$2047,Worksheet!$F20),"-")</f>
        <v>-</v>
      </c>
      <c r="BJ20" s="51" t="str">
        <f>IFERROR(AVERAGEIFS('Orders - December 2020'!$I$2:$I$2047,'Orders - December 2020'!$H$2:$H$2047,Worksheet!BJ$3,'Orders - December 2020'!$C$2:$C$2047,Worksheet!$F20),"-")</f>
        <v>-</v>
      </c>
      <c r="BK20" s="51" t="str">
        <f>IFERROR(AVERAGEIFS('Orders - December 2020'!$I$2:$I$2047,'Orders - December 2020'!$H$2:$H$2047,Worksheet!BK$3,'Orders - December 2020'!$C$2:$C$2047,Worksheet!$F20),"-")</f>
        <v>-</v>
      </c>
      <c r="BL20" s="51">
        <f>IFERROR(AVERAGEIFS('Orders - December 2020'!$I$2:$I$2047,'Orders - December 2020'!$H$2:$H$2047,Worksheet!BL$3,'Orders - December 2020'!$C$2:$C$2047,Worksheet!$F20),"-")</f>
        <v>0.5</v>
      </c>
      <c r="BM20" s="51">
        <f>IFERROR(AVERAGEIFS('Orders - December 2020'!$I$2:$I$2047,'Orders - December 2020'!$H$2:$H$2047,Worksheet!BM$3,'Orders - December 2020'!$C$2:$C$2047,Worksheet!$F20),"-")</f>
        <v>0.5</v>
      </c>
      <c r="BN20" s="51" t="str">
        <f>IFERROR(AVERAGEIFS('Orders - December 2020'!$I$2:$I$2047,'Orders - December 2020'!$H$2:$H$2047,Worksheet!BN$3,'Orders - December 2020'!$C$2:$C$2047,Worksheet!$F20),"-")</f>
        <v>-</v>
      </c>
      <c r="BO20" s="51" t="str">
        <f>IFERROR(AVERAGEIFS('Orders - December 2020'!$I$2:$I$2047,'Orders - December 2020'!$H$2:$H$2047,Worksheet!BO$3,'Orders - December 2020'!$C$2:$C$2047,Worksheet!$F20),"-")</f>
        <v>-</v>
      </c>
      <c r="BP20" s="51" t="str">
        <f>IFERROR(AVERAGEIFS('Orders - December 2020'!$I$2:$I$2047,'Orders - December 2020'!$H$2:$H$2047,Worksheet!BP$3,'Orders - December 2020'!$C$2:$C$2047,Worksheet!$F20),"-")</f>
        <v>-</v>
      </c>
      <c r="BQ20" s="51" t="str">
        <f>IFERROR(AVERAGEIFS('Orders - December 2020'!$I$2:$I$2047,'Orders - December 2020'!$H$2:$H$2047,Worksheet!BQ$3,'Orders - December 2020'!$C$2:$C$2047,Worksheet!$F20),"-")</f>
        <v>-</v>
      </c>
      <c r="BR20" s="51" t="str">
        <f>IFERROR(AVERAGEIFS('Orders - December 2020'!$I$2:$I$2047,'Orders - December 2020'!$H$2:$H$2047,Worksheet!BR$3,'Orders - December 2020'!$C$2:$C$2047,Worksheet!$F20),"-")</f>
        <v>-</v>
      </c>
      <c r="BS20" s="51" t="str">
        <f>IFERROR(AVERAGEIFS('Orders - December 2020'!$I$2:$I$2047,'Orders - December 2020'!$H$2:$H$2047,Worksheet!BS$3,'Orders - December 2020'!$C$2:$C$2047,Worksheet!$F20),"-")</f>
        <v>-</v>
      </c>
      <c r="BT20" s="51" t="str">
        <f>IFERROR(AVERAGEIFS('Orders - December 2020'!$I$2:$I$2047,'Orders - December 2020'!$H$2:$H$2047,Worksheet!BT$3,'Orders - December 2020'!$C$2:$C$2047,Worksheet!$F20),"-")</f>
        <v>-</v>
      </c>
      <c r="BU20" s="51" t="str">
        <f>IFERROR(AVERAGEIFS('Orders - December 2020'!$I$2:$I$2047,'Orders - December 2020'!$H$2:$H$2047,Worksheet!BU$3,'Orders - December 2020'!$C$2:$C$2047,Worksheet!$F20),"-")</f>
        <v>-</v>
      </c>
      <c r="BV20" s="51" t="str">
        <f>IFERROR(AVERAGEIFS('Orders - December 2020'!$I$2:$I$2047,'Orders - December 2020'!$H$2:$H$2047,Worksheet!BV$3,'Orders - December 2020'!$C$2:$C$2047,Worksheet!$F20),"-")</f>
        <v>-</v>
      </c>
      <c r="BW20" s="51" t="str">
        <f>IFERROR(AVERAGEIFS('Orders - December 2020'!$I$2:$I$2047,'Orders - December 2020'!$H$2:$H$2047,Worksheet!BW$3,'Orders - December 2020'!$C$2:$C$2047,Worksheet!$F20),"-")</f>
        <v>-</v>
      </c>
      <c r="BX20" s="51" t="str">
        <f>IFERROR(AVERAGEIFS('Orders - December 2020'!$I$2:$I$2047,'Orders - December 2020'!$H$2:$H$2047,Worksheet!BX$3,'Orders - December 2020'!$C$2:$C$2047,Worksheet!$F20),"-")</f>
        <v>-</v>
      </c>
      <c r="BY20" s="51" t="str">
        <f>IFERROR(AVERAGEIFS('Orders - December 2020'!$I$2:$I$2047,'Orders - December 2020'!$H$2:$H$2047,Worksheet!BY$3,'Orders - December 2020'!$C$2:$C$2047,Worksheet!$F20),"-")</f>
        <v>-</v>
      </c>
      <c r="BZ20" s="51" t="str">
        <f>IFERROR(AVERAGEIFS('Orders - December 2020'!$I$2:$I$2047,'Orders - December 2020'!$H$2:$H$2047,Worksheet!BZ$3,'Orders - December 2020'!$C$2:$C$2047,Worksheet!$F20),"-")</f>
        <v>-</v>
      </c>
      <c r="CA20" s="51" t="str">
        <f>IFERROR(AVERAGEIFS('Orders - December 2020'!$I$2:$I$2047,'Orders - December 2020'!$H$2:$H$2047,Worksheet!CA$3,'Orders - December 2020'!$C$2:$C$2047,Worksheet!$F20),"-")</f>
        <v>-</v>
      </c>
      <c r="CB20" s="51" t="str">
        <f>IFERROR(AVERAGEIFS('Orders - December 2020'!$I$2:$I$2047,'Orders - December 2020'!$H$2:$H$2047,Worksheet!CB$3,'Orders - December 2020'!$C$2:$C$2047,Worksheet!$F20),"-")</f>
        <v>-</v>
      </c>
      <c r="CC20" s="51" t="str">
        <f>IFERROR(AVERAGEIFS('Orders - December 2020'!$I$2:$I$2047,'Orders - December 2020'!$H$2:$H$2047,Worksheet!CC$3,'Orders - December 2020'!$C$2:$C$2047,Worksheet!$F20),"-")</f>
        <v>-</v>
      </c>
      <c r="CD20" s="51" t="str">
        <f>IFERROR(AVERAGEIFS('Orders - December 2020'!$I$2:$I$2047,'Orders - December 2020'!$H$2:$H$2047,Worksheet!CD$3,'Orders - December 2020'!$C$2:$C$2047,Worksheet!$F20),"-")</f>
        <v>-</v>
      </c>
      <c r="CE20" s="51" t="str">
        <f>IFERROR(AVERAGEIFS('Orders - December 2020'!$I$2:$I$2047,'Orders - December 2020'!$H$2:$H$2047,Worksheet!CE$3,'Orders - December 2020'!$C$2:$C$2047,Worksheet!$F20),"-")</f>
        <v>-</v>
      </c>
      <c r="CF20" s="51" t="str">
        <f>IFERROR(AVERAGEIFS('Orders - December 2020'!$I$2:$I$2047,'Orders - December 2020'!$H$2:$H$2047,Worksheet!CF$3,'Orders - December 2020'!$C$2:$C$2047,Worksheet!$F20),"-")</f>
        <v>-</v>
      </c>
      <c r="CG20" s="51" t="str">
        <f>IFERROR(AVERAGEIFS('Orders - December 2020'!$I$2:$I$2047,'Orders - December 2020'!$H$2:$H$2047,Worksheet!CG$3,'Orders - December 2020'!$C$2:$C$2047,Worksheet!$F20),"-")</f>
        <v>-</v>
      </c>
      <c r="CH20" s="51" t="str">
        <f>IFERROR(AVERAGEIFS('Orders - December 2020'!$I$2:$I$2047,'Orders - December 2020'!$H$2:$H$2047,Worksheet!CH$3,'Orders - December 2020'!$C$2:$C$2047,Worksheet!$F20),"-")</f>
        <v>-</v>
      </c>
      <c r="CI20" s="51">
        <f>IFERROR(AVERAGEIFS('Orders - December 2020'!$I$2:$I$2047,'Orders - December 2020'!$H$2:$H$2047,Worksheet!CI$3,'Orders - December 2020'!$C$2:$C$2047,Worksheet!$F20),"-")</f>
        <v>1</v>
      </c>
      <c r="CJ20" s="51" t="str">
        <f>IFERROR(AVERAGEIFS('Orders - December 2020'!$I$2:$I$2047,'Orders - December 2020'!$H$2:$H$2047,Worksheet!CJ$3,'Orders - December 2020'!$C$2:$C$2047,Worksheet!$F20),"-")</f>
        <v>-</v>
      </c>
      <c r="CK20" s="51" t="str">
        <f>IFERROR(AVERAGEIFS('Orders - December 2020'!$I$2:$I$2047,'Orders - December 2020'!$H$2:$H$2047,Worksheet!CK$3,'Orders - December 2020'!$C$2:$C$2047,Worksheet!$F20),"-")</f>
        <v>-</v>
      </c>
      <c r="CL20" s="51" t="str">
        <f>IFERROR(AVERAGEIFS('Orders - December 2020'!$I$2:$I$2047,'Orders - December 2020'!$H$2:$H$2047,Worksheet!CL$3,'Orders - December 2020'!$C$2:$C$2047,Worksheet!$F20),"-")</f>
        <v>-</v>
      </c>
      <c r="CM20" s="51" t="str">
        <f>IFERROR(AVERAGEIFS('Orders - December 2020'!$I$2:$I$2047,'Orders - December 2020'!$H$2:$H$2047,Worksheet!CM$3,'Orders - December 2020'!$C$2:$C$2047,Worksheet!$F20),"-")</f>
        <v>-</v>
      </c>
      <c r="CN20" s="51" t="str">
        <f>IFERROR(AVERAGEIFS('Orders - December 2020'!$I$2:$I$2047,'Orders - December 2020'!$H$2:$H$2047,Worksheet!CN$3,'Orders - December 2020'!$C$2:$C$2047,Worksheet!$F20),"-")</f>
        <v>-</v>
      </c>
      <c r="CO20" s="51" t="str">
        <f>IFERROR(AVERAGEIFS('Orders - December 2020'!$I$2:$I$2047,'Orders - December 2020'!$H$2:$H$2047,Worksheet!CO$3,'Orders - December 2020'!$C$2:$C$2047,Worksheet!$F20),"-")</f>
        <v>-</v>
      </c>
      <c r="CP20" s="51" t="str">
        <f>IFERROR(AVERAGEIFS('Orders - December 2020'!$I$2:$I$2047,'Orders - December 2020'!$H$2:$H$2047,Worksheet!CP$3,'Orders - December 2020'!$C$2:$C$2047,Worksheet!$F20),"-")</f>
        <v>-</v>
      </c>
      <c r="CQ20" s="51" t="str">
        <f>IFERROR(AVERAGEIFS('Orders - December 2020'!$I$2:$I$2047,'Orders - December 2020'!$H$2:$H$2047,Worksheet!CQ$3,'Orders - December 2020'!$C$2:$C$2047,Worksheet!$F20),"-")</f>
        <v>-</v>
      </c>
      <c r="CR20" s="51" t="str">
        <f>IFERROR(AVERAGEIFS('Orders - December 2020'!$I$2:$I$2047,'Orders - December 2020'!$H$2:$H$2047,Worksheet!CR$3,'Orders - December 2020'!$C$2:$C$2047,Worksheet!$F20),"-")</f>
        <v>-</v>
      </c>
      <c r="CS20" s="51" t="str">
        <f>IFERROR(AVERAGEIFS('Orders - December 2020'!$I$2:$I$2047,'Orders - December 2020'!$H$2:$H$2047,Worksheet!CS$3,'Orders - December 2020'!$C$2:$C$2047,Worksheet!$F20),"-")</f>
        <v>-</v>
      </c>
      <c r="CT20" s="51" t="str">
        <f>IFERROR(AVERAGEIFS('Orders - December 2020'!$I$2:$I$2047,'Orders - December 2020'!$H$2:$H$2047,Worksheet!CT$3,'Orders - December 2020'!$C$2:$C$2047,Worksheet!$F20),"-")</f>
        <v>-</v>
      </c>
      <c r="CU20" s="51" t="str">
        <f>IFERROR(AVERAGEIFS('Orders - December 2020'!$I$2:$I$2047,'Orders - December 2020'!$H$2:$H$2047,Worksheet!CU$3,'Orders - December 2020'!$C$2:$C$2047,Worksheet!$F20),"-")</f>
        <v>-</v>
      </c>
      <c r="CV20" s="51" t="str">
        <f>IFERROR(AVERAGEIFS('Orders - December 2020'!$I$2:$I$2047,'Orders - December 2020'!$H$2:$H$2047,Worksheet!CV$3,'Orders - December 2020'!$C$2:$C$2047,Worksheet!$F20),"-")</f>
        <v>-</v>
      </c>
      <c r="CW20" s="51" t="str">
        <f>IFERROR(AVERAGEIFS('Orders - December 2020'!$I$2:$I$2047,'Orders - December 2020'!$H$2:$H$2047,Worksheet!CW$3,'Orders - December 2020'!$C$2:$C$2047,Worksheet!$F20),"-")</f>
        <v>-</v>
      </c>
      <c r="CX20" s="51" t="str">
        <f>IFERROR(AVERAGEIFS('Orders - December 2020'!$I$2:$I$2047,'Orders - December 2020'!$H$2:$H$2047,Worksheet!CX$3,'Orders - December 2020'!$C$2:$C$2047,Worksheet!$F20),"-")</f>
        <v>-</v>
      </c>
      <c r="CY20" s="51" t="str">
        <f>IFERROR(AVERAGEIFS('Orders - December 2020'!$I$2:$I$2047,'Orders - December 2020'!$H$2:$H$2047,Worksheet!CY$3,'Orders - December 2020'!$C$2:$C$2047,Worksheet!$F20),"-")</f>
        <v>-</v>
      </c>
      <c r="CZ20" s="51" t="str">
        <f>IFERROR(AVERAGEIFS('Orders - December 2020'!$I$2:$I$2047,'Orders - December 2020'!$H$2:$H$2047,Worksheet!CZ$3,'Orders - December 2020'!$C$2:$C$2047,Worksheet!$F20),"-")</f>
        <v>-</v>
      </c>
      <c r="DA20" s="51" t="str">
        <f>IFERROR(AVERAGEIFS('Orders - December 2020'!$I$2:$I$2047,'Orders - December 2020'!$H$2:$H$2047,Worksheet!DA$3,'Orders - December 2020'!$C$2:$C$2047,Worksheet!$F20),"-")</f>
        <v>-</v>
      </c>
      <c r="DB20" s="51" t="str">
        <f>IFERROR(AVERAGEIFS('Orders - December 2020'!$I$2:$I$2047,'Orders - December 2020'!$H$2:$H$2047,Worksheet!DB$3,'Orders - December 2020'!$C$2:$C$2047,Worksheet!$F20),"-")</f>
        <v>-</v>
      </c>
      <c r="DC20" s="51" t="str">
        <f>IFERROR(AVERAGEIFS('Orders - December 2020'!$I$2:$I$2047,'Orders - December 2020'!$H$2:$H$2047,Worksheet!DC$3,'Orders - December 2020'!$C$2:$C$2047,Worksheet!$F20),"-")</f>
        <v>-</v>
      </c>
      <c r="DD20" s="51" t="str">
        <f>IFERROR(AVERAGEIFS('Orders - December 2020'!$I$2:$I$2047,'Orders - December 2020'!$H$2:$H$2047,Worksheet!DD$3,'Orders - December 2020'!$C$2:$C$2047,Worksheet!$F20),"-")</f>
        <v>-</v>
      </c>
      <c r="DE20" s="51" t="str">
        <f>IFERROR(AVERAGEIFS('Orders - December 2020'!$I$2:$I$2047,'Orders - December 2020'!$H$2:$H$2047,Worksheet!DE$3,'Orders - December 2020'!$C$2:$C$2047,Worksheet!$F20),"-")</f>
        <v>-</v>
      </c>
      <c r="DF20" s="51" t="str">
        <f>IFERROR(AVERAGEIFS('Orders - December 2020'!$I$2:$I$2047,'Orders - December 2020'!$H$2:$H$2047,Worksheet!DF$3,'Orders - December 2020'!$C$2:$C$2047,Worksheet!$F20),"-")</f>
        <v>-</v>
      </c>
      <c r="DG20" s="51" t="str">
        <f>IFERROR(AVERAGEIFS('Orders - December 2020'!$I$2:$I$2047,'Orders - December 2020'!$H$2:$H$2047,Worksheet!DG$3,'Orders - December 2020'!$C$2:$C$2047,Worksheet!$F20),"-")</f>
        <v>-</v>
      </c>
      <c r="DH20" s="51" t="str">
        <f>IFERROR(AVERAGEIFS('Orders - December 2020'!$I$2:$I$2047,'Orders - December 2020'!$H$2:$H$2047,Worksheet!DH$3,'Orders - December 2020'!$C$2:$C$2047,Worksheet!$F20),"-")</f>
        <v>-</v>
      </c>
      <c r="DI20" s="51" t="str">
        <f>IFERROR(AVERAGEIFS('Orders - December 2020'!$I$2:$I$2047,'Orders - December 2020'!$H$2:$H$2047,Worksheet!DI$3,'Orders - December 2020'!$C$2:$C$2047,Worksheet!$F20),"-")</f>
        <v>-</v>
      </c>
      <c r="DJ20" s="51" t="str">
        <f>IFERROR(AVERAGEIFS('Orders - December 2020'!$I$2:$I$2047,'Orders - December 2020'!$H$2:$H$2047,Worksheet!DJ$3,'Orders - December 2020'!$C$2:$C$2047,Worksheet!$F20),"-")</f>
        <v>-</v>
      </c>
      <c r="DK20" s="51" t="str">
        <f>IFERROR(AVERAGEIFS('Orders - December 2020'!$I$2:$I$2047,'Orders - December 2020'!$H$2:$H$2047,Worksheet!DK$3,'Orders - December 2020'!$C$2:$C$2047,Worksheet!$F20),"-")</f>
        <v>-</v>
      </c>
      <c r="DL20" s="51" t="str">
        <f>IFERROR(AVERAGEIFS('Orders - December 2020'!$I$2:$I$2047,'Orders - December 2020'!$H$2:$H$2047,Worksheet!DL$3,'Orders - December 2020'!$C$2:$C$2047,Worksheet!$F20),"-")</f>
        <v>-</v>
      </c>
      <c r="DM20" s="51" t="str">
        <f>IFERROR(AVERAGEIFS('Orders - December 2020'!$I$2:$I$2047,'Orders - December 2020'!$H$2:$H$2047,Worksheet!DM$3,'Orders - December 2020'!$C$2:$C$2047,Worksheet!$F20),"-")</f>
        <v>-</v>
      </c>
      <c r="DN20" s="51" t="str">
        <f>IFERROR(AVERAGEIFS('Orders - December 2020'!$I$2:$I$2047,'Orders - December 2020'!$H$2:$H$2047,Worksheet!DN$3,'Orders - December 2020'!$C$2:$C$2047,Worksheet!$F20),"-")</f>
        <v>-</v>
      </c>
      <c r="DO20" s="51" t="str">
        <f>IFERROR(AVERAGEIFS('Orders - December 2020'!$I$2:$I$2047,'Orders - December 2020'!$H$2:$H$2047,Worksheet!DO$3,'Orders - December 2020'!$C$2:$C$2047,Worksheet!$F20),"-")</f>
        <v>-</v>
      </c>
      <c r="DP20" s="51" t="str">
        <f>IFERROR(AVERAGEIFS('Orders - December 2020'!$I$2:$I$2047,'Orders - December 2020'!$H$2:$H$2047,Worksheet!DP$3,'Orders - December 2020'!$C$2:$C$2047,Worksheet!$F20),"-")</f>
        <v>-</v>
      </c>
      <c r="DQ20" s="51" t="str">
        <f>IFERROR(AVERAGEIFS('Orders - December 2020'!$I$2:$I$2047,'Orders - December 2020'!$H$2:$H$2047,Worksheet!DQ$3,'Orders - December 2020'!$C$2:$C$2047,Worksheet!$F20),"-")</f>
        <v>-</v>
      </c>
      <c r="DR20" s="51" t="str">
        <f>IFERROR(AVERAGEIFS('Orders - December 2020'!$I$2:$I$2047,'Orders - December 2020'!$H$2:$H$2047,Worksheet!DR$3,'Orders - December 2020'!$C$2:$C$2047,Worksheet!$F20),"-")</f>
        <v>-</v>
      </c>
      <c r="DS20" s="51" t="str">
        <f>IFERROR(AVERAGEIFS('Orders - December 2020'!$I$2:$I$2047,'Orders - December 2020'!$H$2:$H$2047,Worksheet!DS$3,'Orders - December 2020'!$C$2:$C$2047,Worksheet!$F20),"-")</f>
        <v>-</v>
      </c>
      <c r="DT20" s="51" t="str">
        <f>IFERROR(AVERAGEIFS('Orders - December 2020'!$I$2:$I$2047,'Orders - December 2020'!$H$2:$H$2047,Worksheet!DT$3,'Orders - December 2020'!$C$2:$C$2047,Worksheet!$F20),"-")</f>
        <v>-</v>
      </c>
      <c r="DU20" s="51" t="str">
        <f>IFERROR(AVERAGEIFS('Orders - December 2020'!$I$2:$I$2047,'Orders - December 2020'!$H$2:$H$2047,Worksheet!DU$3,'Orders - December 2020'!$C$2:$C$2047,Worksheet!$F20),"-")</f>
        <v>-</v>
      </c>
      <c r="DV20" s="51">
        <f>IFERROR(AVERAGEIFS('Orders - December 2020'!$I$2:$I$2047,'Orders - December 2020'!$H$2:$H$2047,Worksheet!DV$3,'Orders - December 2020'!$C$2:$C$2047,Worksheet!$F20),"-")</f>
        <v>1</v>
      </c>
      <c r="DW20" s="51">
        <f>IFERROR(AVERAGEIFS('Orders - December 2020'!$I$2:$I$2047,'Orders - December 2020'!$H$2:$H$2047,Worksheet!DW$3,'Orders - December 2020'!$C$2:$C$2047,Worksheet!$F20),"-")</f>
        <v>1</v>
      </c>
      <c r="DX20" s="51" t="str">
        <f>IFERROR(AVERAGEIFS('Orders - December 2020'!$I$2:$I$2047,'Orders - December 2020'!$H$2:$H$2047,Worksheet!DX$3,'Orders - December 2020'!$C$2:$C$2047,Worksheet!$F20),"-")</f>
        <v>-</v>
      </c>
      <c r="DY20" s="51" t="str">
        <f>IFERROR(AVERAGEIFS('Orders - December 2020'!$I$2:$I$2047,'Orders - December 2020'!$H$2:$H$2047,Worksheet!DY$3,'Orders - December 2020'!$C$2:$C$2047,Worksheet!$F20),"-")</f>
        <v>-</v>
      </c>
      <c r="DZ20" s="51" t="str">
        <f>IFERROR(AVERAGEIFS('Orders - December 2020'!$I$2:$I$2047,'Orders - December 2020'!$H$2:$H$2047,Worksheet!DZ$3,'Orders - December 2020'!$C$2:$C$2047,Worksheet!$F20),"-")</f>
        <v>-</v>
      </c>
      <c r="EA20" s="51" t="str">
        <f>IFERROR(AVERAGEIFS('Orders - December 2020'!$I$2:$I$2047,'Orders - December 2020'!$H$2:$H$2047,Worksheet!EA$3,'Orders - December 2020'!$C$2:$C$2047,Worksheet!$F20),"-")</f>
        <v>-</v>
      </c>
      <c r="EB20" s="51" t="str">
        <f>IFERROR(AVERAGEIFS('Orders - December 2020'!$I$2:$I$2047,'Orders - December 2020'!$H$2:$H$2047,Worksheet!EB$3,'Orders - December 2020'!$C$2:$C$2047,Worksheet!$F20),"-")</f>
        <v>-</v>
      </c>
      <c r="EC20" s="51" t="str">
        <f>IFERROR(AVERAGEIFS('Orders - December 2020'!$I$2:$I$2047,'Orders - December 2020'!$H$2:$H$2047,Worksheet!EC$3,'Orders - December 2020'!$C$2:$C$2047,Worksheet!$F20),"-")</f>
        <v>-</v>
      </c>
      <c r="ED20" s="51" t="str">
        <f>IFERROR(AVERAGEIFS('Orders - December 2020'!$I$2:$I$2047,'Orders - December 2020'!$H$2:$H$2047,Worksheet!ED$3,'Orders - December 2020'!$C$2:$C$2047,Worksheet!$F20),"-")</f>
        <v>-</v>
      </c>
      <c r="EE20" s="51" t="str">
        <f>IFERROR(AVERAGEIFS('Orders - December 2020'!$I$2:$I$2047,'Orders - December 2020'!$H$2:$H$2047,Worksheet!EE$3,'Orders - December 2020'!$C$2:$C$2047,Worksheet!$F20),"-")</f>
        <v>-</v>
      </c>
      <c r="EF20" s="51" t="str">
        <f>IFERROR(AVERAGEIFS('Orders - December 2020'!$I$2:$I$2047,'Orders - December 2020'!$H$2:$H$2047,Worksheet!EF$3,'Orders - December 2020'!$C$2:$C$2047,Worksheet!$F20),"-")</f>
        <v>-</v>
      </c>
      <c r="EG20" s="51" t="str">
        <f>IFERROR(AVERAGEIFS('Orders - December 2020'!$I$2:$I$2047,'Orders - December 2020'!$H$2:$H$2047,Worksheet!EG$3,'Orders - December 2020'!$C$2:$C$2047,Worksheet!$F20),"-")</f>
        <v>-</v>
      </c>
      <c r="EH20" s="51" t="str">
        <f>IFERROR(AVERAGEIFS('Orders - December 2020'!$I$2:$I$2047,'Orders - December 2020'!$H$2:$H$2047,Worksheet!EH$3,'Orders - December 2020'!$C$2:$C$2047,Worksheet!$F20),"-")</f>
        <v>-</v>
      </c>
      <c r="EI20" s="51" t="str">
        <f>IFERROR(AVERAGEIFS('Orders - December 2020'!$I$2:$I$2047,'Orders - December 2020'!$H$2:$H$2047,Worksheet!EI$3,'Orders - December 2020'!$C$2:$C$2047,Worksheet!$F20),"-")</f>
        <v>-</v>
      </c>
      <c r="EJ20" s="51" t="str">
        <f>IFERROR(AVERAGEIFS('Orders - December 2020'!$I$2:$I$2047,'Orders - December 2020'!$H$2:$H$2047,Worksheet!EJ$3,'Orders - December 2020'!$C$2:$C$2047,Worksheet!$F20),"-")</f>
        <v>-</v>
      </c>
      <c r="EK20" s="51" t="str">
        <f>IFERROR(AVERAGEIFS('Orders - December 2020'!$I$2:$I$2047,'Orders - December 2020'!$H$2:$H$2047,Worksheet!EK$3,'Orders - December 2020'!$C$2:$C$2047,Worksheet!$F20),"-")</f>
        <v>-</v>
      </c>
      <c r="EL20" s="51" t="str">
        <f>IFERROR(AVERAGEIFS('Orders - December 2020'!$I$2:$I$2047,'Orders - December 2020'!$H$2:$H$2047,Worksheet!EL$3,'Orders - December 2020'!$C$2:$C$2047,Worksheet!$F20),"-")</f>
        <v>-</v>
      </c>
      <c r="EM20" s="51" t="str">
        <f>IFERROR(AVERAGEIFS('Orders - December 2020'!$I$2:$I$2047,'Orders - December 2020'!$H$2:$H$2047,Worksheet!EM$3,'Orders - December 2020'!$C$2:$C$2047,Worksheet!$F20),"-")</f>
        <v>-</v>
      </c>
      <c r="EN20" s="51" t="str">
        <f>IFERROR(AVERAGEIFS('Orders - December 2020'!$I$2:$I$2047,'Orders - December 2020'!$H$2:$H$2047,Worksheet!EN$3,'Orders - December 2020'!$C$2:$C$2047,Worksheet!$F20),"-")</f>
        <v>-</v>
      </c>
      <c r="EO20" s="51" t="str">
        <f>IFERROR(AVERAGEIFS('Orders - December 2020'!$I$2:$I$2047,'Orders - December 2020'!$H$2:$H$2047,Worksheet!EO$3,'Orders - December 2020'!$C$2:$C$2047,Worksheet!$F20),"-")</f>
        <v>-</v>
      </c>
      <c r="EP20" s="51" t="str">
        <f>IFERROR(AVERAGEIFS('Orders - December 2020'!$I$2:$I$2047,'Orders - December 2020'!$H$2:$H$2047,Worksheet!EP$3,'Orders - December 2020'!$C$2:$C$2047,Worksheet!$F20),"-")</f>
        <v>-</v>
      </c>
      <c r="EQ20" s="51" t="str">
        <f>IFERROR(AVERAGEIFS('Orders - December 2020'!$I$2:$I$2047,'Orders - December 2020'!$H$2:$H$2047,Worksheet!EQ$3,'Orders - December 2020'!$C$2:$C$2047,Worksheet!$F20),"-")</f>
        <v>-</v>
      </c>
      <c r="ER20" s="51" t="str">
        <f>IFERROR(AVERAGEIFS('Orders - December 2020'!$I$2:$I$2047,'Orders - December 2020'!$H$2:$H$2047,Worksheet!ER$3,'Orders - December 2020'!$C$2:$C$2047,Worksheet!$F20),"-")</f>
        <v>-</v>
      </c>
      <c r="ES20" s="51" t="str">
        <f>IFERROR(AVERAGEIFS('Orders - December 2020'!$I$2:$I$2047,'Orders - December 2020'!$H$2:$H$2047,Worksheet!ES$3,'Orders - December 2020'!$C$2:$C$2047,Worksheet!$F20),"-")</f>
        <v>-</v>
      </c>
      <c r="ET20" s="51" t="str">
        <f>IFERROR(AVERAGEIFS('Orders - December 2020'!$I$2:$I$2047,'Orders - December 2020'!$H$2:$H$2047,Worksheet!ET$3,'Orders - December 2020'!$C$2:$C$2047,Worksheet!$F20),"-")</f>
        <v>-</v>
      </c>
      <c r="EU20" s="51" t="str">
        <f>IFERROR(AVERAGEIFS('Orders - December 2020'!$I$2:$I$2047,'Orders - December 2020'!$H$2:$H$2047,Worksheet!EU$3,'Orders - December 2020'!$C$2:$C$2047,Worksheet!$F20),"-")</f>
        <v>-</v>
      </c>
      <c r="EV20" s="51" t="str">
        <f>IFERROR(AVERAGEIFS('Orders - December 2020'!$I$2:$I$2047,'Orders - December 2020'!$H$2:$H$2047,Worksheet!EV$3,'Orders - December 2020'!$C$2:$C$2047,Worksheet!$F20),"-")</f>
        <v>-</v>
      </c>
      <c r="EW20" s="51" t="str">
        <f>IFERROR(AVERAGEIFS('Orders - December 2020'!$I$2:$I$2047,'Orders - December 2020'!$H$2:$H$2047,Worksheet!EW$3,'Orders - December 2020'!$C$2:$C$2047,Worksheet!$F20),"-")</f>
        <v>-</v>
      </c>
      <c r="EX20" s="51" t="str">
        <f>IFERROR(AVERAGEIFS('Orders - December 2020'!$I$2:$I$2047,'Orders - December 2020'!$H$2:$H$2047,Worksheet!EX$3,'Orders - December 2020'!$C$2:$C$2047,Worksheet!$F20),"-")</f>
        <v>-</v>
      </c>
      <c r="EY20" s="51" t="str">
        <f>IFERROR(AVERAGEIFS('Orders - December 2020'!$I$2:$I$2047,'Orders - December 2020'!$H$2:$H$2047,Worksheet!EY$3,'Orders - December 2020'!$C$2:$C$2047,Worksheet!$F20),"-")</f>
        <v>-</v>
      </c>
      <c r="EZ20" s="51" t="str">
        <f>IFERROR(AVERAGEIFS('Orders - December 2020'!$I$2:$I$2047,'Orders - December 2020'!$H$2:$H$2047,Worksheet!EZ$3,'Orders - December 2020'!$C$2:$C$2047,Worksheet!$F20),"-")</f>
        <v>-</v>
      </c>
      <c r="FA20" s="51" t="str">
        <f>IFERROR(AVERAGEIFS('Orders - December 2020'!$I$2:$I$2047,'Orders - December 2020'!$H$2:$H$2047,Worksheet!FA$3,'Orders - December 2020'!$C$2:$C$2047,Worksheet!$F20),"-")</f>
        <v>-</v>
      </c>
      <c r="FB20" s="51" t="str">
        <f>IFERROR(AVERAGEIFS('Orders - December 2020'!$I$2:$I$2047,'Orders - December 2020'!$H$2:$H$2047,Worksheet!FB$3,'Orders - December 2020'!$C$2:$C$2047,Worksheet!$F20),"-")</f>
        <v>-</v>
      </c>
      <c r="FC20" s="51" t="str">
        <f>IFERROR(AVERAGEIFS('Orders - December 2020'!$I$2:$I$2047,'Orders - December 2020'!$H$2:$H$2047,Worksheet!FC$3,'Orders - December 2020'!$C$2:$C$2047,Worksheet!$F20),"-")</f>
        <v>-</v>
      </c>
      <c r="FD20" s="51" t="str">
        <f>IFERROR(AVERAGEIFS('Orders - December 2020'!$I$2:$I$2047,'Orders - December 2020'!$H$2:$H$2047,Worksheet!FD$3,'Orders - December 2020'!$C$2:$C$2047,Worksheet!$F20),"-")</f>
        <v>-</v>
      </c>
      <c r="FE20" s="51" t="str">
        <f>IFERROR(AVERAGEIFS('Orders - December 2020'!$I$2:$I$2047,'Orders - December 2020'!$H$2:$H$2047,Worksheet!FE$3,'Orders - December 2020'!$C$2:$C$2047,Worksheet!$F20),"-")</f>
        <v>-</v>
      </c>
      <c r="FF20" s="51" t="str">
        <f>IFERROR(AVERAGEIFS('Orders - December 2020'!$I$2:$I$2047,'Orders - December 2020'!$H$2:$H$2047,Worksheet!FF$3,'Orders - December 2020'!$C$2:$C$2047,Worksheet!$F20),"-")</f>
        <v>-</v>
      </c>
      <c r="FG20" s="52" t="str">
        <f>IFERROR(AVERAGEIFS('Orders - December 2020'!$I$2:$I$2047,'Orders - December 2020'!$H$2:$H$2047,Worksheet!FG$3,'Orders - December 2020'!$C$2:$C$2047,Worksheet!$F20),"-")</f>
        <v>-</v>
      </c>
    </row>
    <row r="21" spans="1:163">
      <c r="B21" s="67">
        <f>AVERAGEIFS('Orders - December 2020'!$P$2:$P$2047,'Orders - December 2020'!$K$2:$K$2047,"Delivered")</f>
        <v>1.4098297059277989</v>
      </c>
      <c r="F21" s="45" t="str">
        <v>K &amp; P Provision Minimarts</v>
      </c>
      <c r="G21" s="50" t="str">
        <f>IFERROR(AVERAGEIFS('Orders - December 2020'!$I$2:$I$2047,'Orders - December 2020'!$H$2:$H$2047,Worksheet!G$3,'Orders - December 2020'!$C$2:$C$2047,Worksheet!$F21),"-")</f>
        <v>-</v>
      </c>
      <c r="H21" s="51" t="str">
        <f>IFERROR(AVERAGEIFS('Orders - December 2020'!$I$2:$I$2047,'Orders - December 2020'!$H$2:$H$2047,Worksheet!H$3,'Orders - December 2020'!$C$2:$C$2047,Worksheet!$F21),"-")</f>
        <v>-</v>
      </c>
      <c r="I21" s="51" t="str">
        <f>IFERROR(AVERAGEIFS('Orders - December 2020'!$I$2:$I$2047,'Orders - December 2020'!$H$2:$H$2047,Worksheet!I$3,'Orders - December 2020'!$C$2:$C$2047,Worksheet!$F21),"-")</f>
        <v>-</v>
      </c>
      <c r="J21" s="51" t="str">
        <f>IFERROR(AVERAGEIFS('Orders - December 2020'!$I$2:$I$2047,'Orders - December 2020'!$H$2:$H$2047,Worksheet!J$3,'Orders - December 2020'!$C$2:$C$2047,Worksheet!$F21),"-")</f>
        <v>-</v>
      </c>
      <c r="K21" s="51" t="str">
        <f>IFERROR(AVERAGEIFS('Orders - December 2020'!$I$2:$I$2047,'Orders - December 2020'!$H$2:$H$2047,Worksheet!K$3,'Orders - December 2020'!$C$2:$C$2047,Worksheet!$F21),"-")</f>
        <v>-</v>
      </c>
      <c r="L21" s="51" t="str">
        <f>IFERROR(AVERAGEIFS('Orders - December 2020'!$I$2:$I$2047,'Orders - December 2020'!$H$2:$H$2047,Worksheet!L$3,'Orders - December 2020'!$C$2:$C$2047,Worksheet!$F21),"-")</f>
        <v>-</v>
      </c>
      <c r="M21" s="51" t="str">
        <f>IFERROR(AVERAGEIFS('Orders - December 2020'!$I$2:$I$2047,'Orders - December 2020'!$H$2:$H$2047,Worksheet!M$3,'Orders - December 2020'!$C$2:$C$2047,Worksheet!$F21),"-")</f>
        <v>-</v>
      </c>
      <c r="N21" s="51">
        <f>IFERROR(AVERAGEIFS('Orders - December 2020'!$I$2:$I$2047,'Orders - December 2020'!$H$2:$H$2047,Worksheet!N$3,'Orders - December 2020'!$C$2:$C$2047,Worksheet!$F21),"-")</f>
        <v>1</v>
      </c>
      <c r="O21" s="51" t="str">
        <f>IFERROR(AVERAGEIFS('Orders - December 2020'!$I$2:$I$2047,'Orders - December 2020'!$H$2:$H$2047,Worksheet!O$3,'Orders - December 2020'!$C$2:$C$2047,Worksheet!$F21),"-")</f>
        <v>-</v>
      </c>
      <c r="P21" s="51" t="str">
        <f>IFERROR(AVERAGEIFS('Orders - December 2020'!$I$2:$I$2047,'Orders - December 2020'!$H$2:$H$2047,Worksheet!P$3,'Orders - December 2020'!$C$2:$C$2047,Worksheet!$F21),"-")</f>
        <v>-</v>
      </c>
      <c r="Q21" s="51" t="str">
        <f>IFERROR(AVERAGEIFS('Orders - December 2020'!$I$2:$I$2047,'Orders - December 2020'!$H$2:$H$2047,Worksheet!Q$3,'Orders - December 2020'!$C$2:$C$2047,Worksheet!$F21),"-")</f>
        <v>-</v>
      </c>
      <c r="R21" s="51">
        <f>IFERROR(AVERAGEIFS('Orders - December 2020'!$I$2:$I$2047,'Orders - December 2020'!$H$2:$H$2047,Worksheet!R$3,'Orders - December 2020'!$C$2:$C$2047,Worksheet!$F21),"-")</f>
        <v>1</v>
      </c>
      <c r="S21" s="51" t="str">
        <f>IFERROR(AVERAGEIFS('Orders - December 2020'!$I$2:$I$2047,'Orders - December 2020'!$H$2:$H$2047,Worksheet!S$3,'Orders - December 2020'!$C$2:$C$2047,Worksheet!$F21),"-")</f>
        <v>-</v>
      </c>
      <c r="T21" s="51" t="str">
        <f>IFERROR(AVERAGEIFS('Orders - December 2020'!$I$2:$I$2047,'Orders - December 2020'!$H$2:$H$2047,Worksheet!T$3,'Orders - December 2020'!$C$2:$C$2047,Worksheet!$F21),"-")</f>
        <v>-</v>
      </c>
      <c r="U21" s="51" t="str">
        <f>IFERROR(AVERAGEIFS('Orders - December 2020'!$I$2:$I$2047,'Orders - December 2020'!$H$2:$H$2047,Worksheet!U$3,'Orders - December 2020'!$C$2:$C$2047,Worksheet!$F21),"-")</f>
        <v>-</v>
      </c>
      <c r="V21" s="51" t="str">
        <f>IFERROR(AVERAGEIFS('Orders - December 2020'!$I$2:$I$2047,'Orders - December 2020'!$H$2:$H$2047,Worksheet!V$3,'Orders - December 2020'!$C$2:$C$2047,Worksheet!$F21),"-")</f>
        <v>-</v>
      </c>
      <c r="W21" s="51" t="str">
        <f>IFERROR(AVERAGEIFS('Orders - December 2020'!$I$2:$I$2047,'Orders - December 2020'!$H$2:$H$2047,Worksheet!W$3,'Orders - December 2020'!$C$2:$C$2047,Worksheet!$F21),"-")</f>
        <v>-</v>
      </c>
      <c r="X21" s="51" t="str">
        <f>IFERROR(AVERAGEIFS('Orders - December 2020'!$I$2:$I$2047,'Orders - December 2020'!$H$2:$H$2047,Worksheet!X$3,'Orders - December 2020'!$C$2:$C$2047,Worksheet!$F21),"-")</f>
        <v>-</v>
      </c>
      <c r="Y21" s="51" t="str">
        <f>IFERROR(AVERAGEIFS('Orders - December 2020'!$I$2:$I$2047,'Orders - December 2020'!$H$2:$H$2047,Worksheet!Y$3,'Orders - December 2020'!$C$2:$C$2047,Worksheet!$F21),"-")</f>
        <v>-</v>
      </c>
      <c r="Z21" s="51" t="str">
        <f>IFERROR(AVERAGEIFS('Orders - December 2020'!$I$2:$I$2047,'Orders - December 2020'!$H$2:$H$2047,Worksheet!Z$3,'Orders - December 2020'!$C$2:$C$2047,Worksheet!$F21),"-")</f>
        <v>-</v>
      </c>
      <c r="AA21" s="51" t="str">
        <f>IFERROR(AVERAGEIFS('Orders - December 2020'!$I$2:$I$2047,'Orders - December 2020'!$H$2:$H$2047,Worksheet!AA$3,'Orders - December 2020'!$C$2:$C$2047,Worksheet!$F21),"-")</f>
        <v>-</v>
      </c>
      <c r="AB21" s="51" t="str">
        <f>IFERROR(AVERAGEIFS('Orders - December 2020'!$I$2:$I$2047,'Orders - December 2020'!$H$2:$H$2047,Worksheet!AB$3,'Orders - December 2020'!$C$2:$C$2047,Worksheet!$F21),"-")</f>
        <v>-</v>
      </c>
      <c r="AC21" s="51" t="str">
        <f>IFERROR(AVERAGEIFS('Orders - December 2020'!$I$2:$I$2047,'Orders - December 2020'!$H$2:$H$2047,Worksheet!AC$3,'Orders - December 2020'!$C$2:$C$2047,Worksheet!$F21),"-")</f>
        <v>-</v>
      </c>
      <c r="AD21" s="51" t="str">
        <f>IFERROR(AVERAGEIFS('Orders - December 2020'!$I$2:$I$2047,'Orders - December 2020'!$H$2:$H$2047,Worksheet!AD$3,'Orders - December 2020'!$C$2:$C$2047,Worksheet!$F21),"-")</f>
        <v>-</v>
      </c>
      <c r="AE21" s="51" t="str">
        <f>IFERROR(AVERAGEIFS('Orders - December 2020'!$I$2:$I$2047,'Orders - December 2020'!$H$2:$H$2047,Worksheet!AE$3,'Orders - December 2020'!$C$2:$C$2047,Worksheet!$F21),"-")</f>
        <v>-</v>
      </c>
      <c r="AF21" s="51" t="str">
        <f>IFERROR(AVERAGEIFS('Orders - December 2020'!$I$2:$I$2047,'Orders - December 2020'!$H$2:$H$2047,Worksheet!AF$3,'Orders - December 2020'!$C$2:$C$2047,Worksheet!$F21),"-")</f>
        <v>-</v>
      </c>
      <c r="AG21" s="51" t="str">
        <f>IFERROR(AVERAGEIFS('Orders - December 2020'!$I$2:$I$2047,'Orders - December 2020'!$H$2:$H$2047,Worksheet!AG$3,'Orders - December 2020'!$C$2:$C$2047,Worksheet!$F21),"-")</f>
        <v>-</v>
      </c>
      <c r="AH21" s="51" t="str">
        <f>IFERROR(AVERAGEIFS('Orders - December 2020'!$I$2:$I$2047,'Orders - December 2020'!$H$2:$H$2047,Worksheet!AH$3,'Orders - December 2020'!$C$2:$C$2047,Worksheet!$F21),"-")</f>
        <v>-</v>
      </c>
      <c r="AI21" s="51" t="str">
        <f>IFERROR(AVERAGEIFS('Orders - December 2020'!$I$2:$I$2047,'Orders - December 2020'!$H$2:$H$2047,Worksheet!AI$3,'Orders - December 2020'!$C$2:$C$2047,Worksheet!$F21),"-")</f>
        <v>-</v>
      </c>
      <c r="AJ21" s="51" t="str">
        <f>IFERROR(AVERAGEIFS('Orders - December 2020'!$I$2:$I$2047,'Orders - December 2020'!$H$2:$H$2047,Worksheet!AJ$3,'Orders - December 2020'!$C$2:$C$2047,Worksheet!$F21),"-")</f>
        <v>-</v>
      </c>
      <c r="AK21" s="51" t="str">
        <f>IFERROR(AVERAGEIFS('Orders - December 2020'!$I$2:$I$2047,'Orders - December 2020'!$H$2:$H$2047,Worksheet!AK$3,'Orders - December 2020'!$C$2:$C$2047,Worksheet!$F21),"-")</f>
        <v>-</v>
      </c>
      <c r="AL21" s="51" t="str">
        <f>IFERROR(AVERAGEIFS('Orders - December 2020'!$I$2:$I$2047,'Orders - December 2020'!$H$2:$H$2047,Worksheet!AL$3,'Orders - December 2020'!$C$2:$C$2047,Worksheet!$F21),"-")</f>
        <v>-</v>
      </c>
      <c r="AM21" s="51" t="str">
        <f>IFERROR(AVERAGEIFS('Orders - December 2020'!$I$2:$I$2047,'Orders - December 2020'!$H$2:$H$2047,Worksheet!AM$3,'Orders - December 2020'!$C$2:$C$2047,Worksheet!$F21),"-")</f>
        <v>-</v>
      </c>
      <c r="AN21" s="51" t="str">
        <f>IFERROR(AVERAGEIFS('Orders - December 2020'!$I$2:$I$2047,'Orders - December 2020'!$H$2:$H$2047,Worksheet!AN$3,'Orders - December 2020'!$C$2:$C$2047,Worksheet!$F21),"-")</f>
        <v>-</v>
      </c>
      <c r="AO21" s="51" t="str">
        <f>IFERROR(AVERAGEIFS('Orders - December 2020'!$I$2:$I$2047,'Orders - December 2020'!$H$2:$H$2047,Worksheet!AO$3,'Orders - December 2020'!$C$2:$C$2047,Worksheet!$F21),"-")</f>
        <v>-</v>
      </c>
      <c r="AP21" s="51" t="str">
        <f>IFERROR(AVERAGEIFS('Orders - December 2020'!$I$2:$I$2047,'Orders - December 2020'!$H$2:$H$2047,Worksheet!AP$3,'Orders - December 2020'!$C$2:$C$2047,Worksheet!$F21),"-")</f>
        <v>-</v>
      </c>
      <c r="AQ21" s="51" t="str">
        <f>IFERROR(AVERAGEIFS('Orders - December 2020'!$I$2:$I$2047,'Orders - December 2020'!$H$2:$H$2047,Worksheet!AQ$3,'Orders - December 2020'!$C$2:$C$2047,Worksheet!$F21),"-")</f>
        <v>-</v>
      </c>
      <c r="AR21" s="51" t="str">
        <f>IFERROR(AVERAGEIFS('Orders - December 2020'!$I$2:$I$2047,'Orders - December 2020'!$H$2:$H$2047,Worksheet!AR$3,'Orders - December 2020'!$C$2:$C$2047,Worksheet!$F21),"-")</f>
        <v>-</v>
      </c>
      <c r="AS21" s="51" t="str">
        <f>IFERROR(AVERAGEIFS('Orders - December 2020'!$I$2:$I$2047,'Orders - December 2020'!$H$2:$H$2047,Worksheet!AS$3,'Orders - December 2020'!$C$2:$C$2047,Worksheet!$F21),"-")</f>
        <v>-</v>
      </c>
      <c r="AT21" s="51" t="str">
        <f>IFERROR(AVERAGEIFS('Orders - December 2020'!$I$2:$I$2047,'Orders - December 2020'!$H$2:$H$2047,Worksheet!AT$3,'Orders - December 2020'!$C$2:$C$2047,Worksheet!$F21),"-")</f>
        <v>-</v>
      </c>
      <c r="AU21" s="51" t="str">
        <f>IFERROR(AVERAGEIFS('Orders - December 2020'!$I$2:$I$2047,'Orders - December 2020'!$H$2:$H$2047,Worksheet!AU$3,'Orders - December 2020'!$C$2:$C$2047,Worksheet!$F21),"-")</f>
        <v>-</v>
      </c>
      <c r="AV21" s="51" t="str">
        <f>IFERROR(AVERAGEIFS('Orders - December 2020'!$I$2:$I$2047,'Orders - December 2020'!$H$2:$H$2047,Worksheet!AV$3,'Orders - December 2020'!$C$2:$C$2047,Worksheet!$F21),"-")</f>
        <v>-</v>
      </c>
      <c r="AW21" s="51" t="str">
        <f>IFERROR(AVERAGEIFS('Orders - December 2020'!$I$2:$I$2047,'Orders - December 2020'!$H$2:$H$2047,Worksheet!AW$3,'Orders - December 2020'!$C$2:$C$2047,Worksheet!$F21),"-")</f>
        <v>-</v>
      </c>
      <c r="AX21" s="51" t="str">
        <f>IFERROR(AVERAGEIFS('Orders - December 2020'!$I$2:$I$2047,'Orders - December 2020'!$H$2:$H$2047,Worksheet!AX$3,'Orders - December 2020'!$C$2:$C$2047,Worksheet!$F21),"-")</f>
        <v>-</v>
      </c>
      <c r="AY21" s="51" t="str">
        <f>IFERROR(AVERAGEIFS('Orders - December 2020'!$I$2:$I$2047,'Orders - December 2020'!$H$2:$H$2047,Worksheet!AY$3,'Orders - December 2020'!$C$2:$C$2047,Worksheet!$F21),"-")</f>
        <v>-</v>
      </c>
      <c r="AZ21" s="51" t="str">
        <f>IFERROR(AVERAGEIFS('Orders - December 2020'!$I$2:$I$2047,'Orders - December 2020'!$H$2:$H$2047,Worksheet!AZ$3,'Orders - December 2020'!$C$2:$C$2047,Worksheet!$F21),"-")</f>
        <v>-</v>
      </c>
      <c r="BA21" s="51" t="str">
        <f>IFERROR(AVERAGEIFS('Orders - December 2020'!$I$2:$I$2047,'Orders - December 2020'!$H$2:$H$2047,Worksheet!BA$3,'Orders - December 2020'!$C$2:$C$2047,Worksheet!$F21),"-")</f>
        <v>-</v>
      </c>
      <c r="BB21" s="51" t="str">
        <f>IFERROR(AVERAGEIFS('Orders - December 2020'!$I$2:$I$2047,'Orders - December 2020'!$H$2:$H$2047,Worksheet!BB$3,'Orders - December 2020'!$C$2:$C$2047,Worksheet!$F21),"-")</f>
        <v>-</v>
      </c>
      <c r="BC21" s="51" t="str">
        <f>IFERROR(AVERAGEIFS('Orders - December 2020'!$I$2:$I$2047,'Orders - December 2020'!$H$2:$H$2047,Worksheet!BC$3,'Orders - December 2020'!$C$2:$C$2047,Worksheet!$F21),"-")</f>
        <v>-</v>
      </c>
      <c r="BD21" s="51" t="str">
        <f>IFERROR(AVERAGEIFS('Orders - December 2020'!$I$2:$I$2047,'Orders - December 2020'!$H$2:$H$2047,Worksheet!BD$3,'Orders - December 2020'!$C$2:$C$2047,Worksheet!$F21),"-")</f>
        <v>-</v>
      </c>
      <c r="BE21" s="51" t="str">
        <f>IFERROR(AVERAGEIFS('Orders - December 2020'!$I$2:$I$2047,'Orders - December 2020'!$H$2:$H$2047,Worksheet!BE$3,'Orders - December 2020'!$C$2:$C$2047,Worksheet!$F21),"-")</f>
        <v>-</v>
      </c>
      <c r="BF21" s="51" t="str">
        <f>IFERROR(AVERAGEIFS('Orders - December 2020'!$I$2:$I$2047,'Orders - December 2020'!$H$2:$H$2047,Worksheet!BF$3,'Orders - December 2020'!$C$2:$C$2047,Worksheet!$F21),"-")</f>
        <v>-</v>
      </c>
      <c r="BG21" s="51" t="str">
        <f>IFERROR(AVERAGEIFS('Orders - December 2020'!$I$2:$I$2047,'Orders - December 2020'!$H$2:$H$2047,Worksheet!BG$3,'Orders - December 2020'!$C$2:$C$2047,Worksheet!$F21),"-")</f>
        <v>-</v>
      </c>
      <c r="BH21" s="51" t="str">
        <f>IFERROR(AVERAGEIFS('Orders - December 2020'!$I$2:$I$2047,'Orders - December 2020'!$H$2:$H$2047,Worksheet!BH$3,'Orders - December 2020'!$C$2:$C$2047,Worksheet!$F21),"-")</f>
        <v>-</v>
      </c>
      <c r="BI21" s="51" t="str">
        <f>IFERROR(AVERAGEIFS('Orders - December 2020'!$I$2:$I$2047,'Orders - December 2020'!$H$2:$H$2047,Worksheet!BI$3,'Orders - December 2020'!$C$2:$C$2047,Worksheet!$F21),"-")</f>
        <v>-</v>
      </c>
      <c r="BJ21" s="51" t="str">
        <f>IFERROR(AVERAGEIFS('Orders - December 2020'!$I$2:$I$2047,'Orders - December 2020'!$H$2:$H$2047,Worksheet!BJ$3,'Orders - December 2020'!$C$2:$C$2047,Worksheet!$F21),"-")</f>
        <v>-</v>
      </c>
      <c r="BK21" s="51" t="str">
        <f>IFERROR(AVERAGEIFS('Orders - December 2020'!$I$2:$I$2047,'Orders - December 2020'!$H$2:$H$2047,Worksheet!BK$3,'Orders - December 2020'!$C$2:$C$2047,Worksheet!$F21),"-")</f>
        <v>-</v>
      </c>
      <c r="BL21" s="51" t="str">
        <f>IFERROR(AVERAGEIFS('Orders - December 2020'!$I$2:$I$2047,'Orders - December 2020'!$H$2:$H$2047,Worksheet!BL$3,'Orders - December 2020'!$C$2:$C$2047,Worksheet!$F21),"-")</f>
        <v>-</v>
      </c>
      <c r="BM21" s="51" t="str">
        <f>IFERROR(AVERAGEIFS('Orders - December 2020'!$I$2:$I$2047,'Orders - December 2020'!$H$2:$H$2047,Worksheet!BM$3,'Orders - December 2020'!$C$2:$C$2047,Worksheet!$F21),"-")</f>
        <v>-</v>
      </c>
      <c r="BN21" s="51" t="str">
        <f>IFERROR(AVERAGEIFS('Orders - December 2020'!$I$2:$I$2047,'Orders - December 2020'!$H$2:$H$2047,Worksheet!BN$3,'Orders - December 2020'!$C$2:$C$2047,Worksheet!$F21),"-")</f>
        <v>-</v>
      </c>
      <c r="BO21" s="51" t="str">
        <f>IFERROR(AVERAGEIFS('Orders - December 2020'!$I$2:$I$2047,'Orders - December 2020'!$H$2:$H$2047,Worksheet!BO$3,'Orders - December 2020'!$C$2:$C$2047,Worksheet!$F21),"-")</f>
        <v>-</v>
      </c>
      <c r="BP21" s="51" t="str">
        <f>IFERROR(AVERAGEIFS('Orders - December 2020'!$I$2:$I$2047,'Orders - December 2020'!$H$2:$H$2047,Worksheet!BP$3,'Orders - December 2020'!$C$2:$C$2047,Worksheet!$F21),"-")</f>
        <v>-</v>
      </c>
      <c r="BQ21" s="51" t="str">
        <f>IFERROR(AVERAGEIFS('Orders - December 2020'!$I$2:$I$2047,'Orders - December 2020'!$H$2:$H$2047,Worksheet!BQ$3,'Orders - December 2020'!$C$2:$C$2047,Worksheet!$F21),"-")</f>
        <v>-</v>
      </c>
      <c r="BR21" s="51" t="str">
        <f>IFERROR(AVERAGEIFS('Orders - December 2020'!$I$2:$I$2047,'Orders - December 2020'!$H$2:$H$2047,Worksheet!BR$3,'Orders - December 2020'!$C$2:$C$2047,Worksheet!$F21),"-")</f>
        <v>-</v>
      </c>
      <c r="BS21" s="51" t="str">
        <f>IFERROR(AVERAGEIFS('Orders - December 2020'!$I$2:$I$2047,'Orders - December 2020'!$H$2:$H$2047,Worksheet!BS$3,'Orders - December 2020'!$C$2:$C$2047,Worksheet!$F21),"-")</f>
        <v>-</v>
      </c>
      <c r="BT21" s="51" t="str">
        <f>IFERROR(AVERAGEIFS('Orders - December 2020'!$I$2:$I$2047,'Orders - December 2020'!$H$2:$H$2047,Worksheet!BT$3,'Orders - December 2020'!$C$2:$C$2047,Worksheet!$F21),"-")</f>
        <v>-</v>
      </c>
      <c r="BU21" s="51" t="str">
        <f>IFERROR(AVERAGEIFS('Orders - December 2020'!$I$2:$I$2047,'Orders - December 2020'!$H$2:$H$2047,Worksheet!BU$3,'Orders - December 2020'!$C$2:$C$2047,Worksheet!$F21),"-")</f>
        <v>-</v>
      </c>
      <c r="BV21" s="51" t="str">
        <f>IFERROR(AVERAGEIFS('Orders - December 2020'!$I$2:$I$2047,'Orders - December 2020'!$H$2:$H$2047,Worksheet!BV$3,'Orders - December 2020'!$C$2:$C$2047,Worksheet!$F21),"-")</f>
        <v>-</v>
      </c>
      <c r="BW21" s="51" t="str">
        <f>IFERROR(AVERAGEIFS('Orders - December 2020'!$I$2:$I$2047,'Orders - December 2020'!$H$2:$H$2047,Worksheet!BW$3,'Orders - December 2020'!$C$2:$C$2047,Worksheet!$F21),"-")</f>
        <v>-</v>
      </c>
      <c r="BX21" s="51" t="str">
        <f>IFERROR(AVERAGEIFS('Orders - December 2020'!$I$2:$I$2047,'Orders - December 2020'!$H$2:$H$2047,Worksheet!BX$3,'Orders - December 2020'!$C$2:$C$2047,Worksheet!$F21),"-")</f>
        <v>-</v>
      </c>
      <c r="BY21" s="51" t="str">
        <f>IFERROR(AVERAGEIFS('Orders - December 2020'!$I$2:$I$2047,'Orders - December 2020'!$H$2:$H$2047,Worksheet!BY$3,'Orders - December 2020'!$C$2:$C$2047,Worksheet!$F21),"-")</f>
        <v>-</v>
      </c>
      <c r="BZ21" s="51" t="str">
        <f>IFERROR(AVERAGEIFS('Orders - December 2020'!$I$2:$I$2047,'Orders - December 2020'!$H$2:$H$2047,Worksheet!BZ$3,'Orders - December 2020'!$C$2:$C$2047,Worksheet!$F21),"-")</f>
        <v>-</v>
      </c>
      <c r="CA21" s="51" t="str">
        <f>IFERROR(AVERAGEIFS('Orders - December 2020'!$I$2:$I$2047,'Orders - December 2020'!$H$2:$H$2047,Worksheet!CA$3,'Orders - December 2020'!$C$2:$C$2047,Worksheet!$F21),"-")</f>
        <v>-</v>
      </c>
      <c r="CB21" s="51" t="str">
        <f>IFERROR(AVERAGEIFS('Orders - December 2020'!$I$2:$I$2047,'Orders - December 2020'!$H$2:$H$2047,Worksheet!CB$3,'Orders - December 2020'!$C$2:$C$2047,Worksheet!$F21),"-")</f>
        <v>-</v>
      </c>
      <c r="CC21" s="51" t="str">
        <f>IFERROR(AVERAGEIFS('Orders - December 2020'!$I$2:$I$2047,'Orders - December 2020'!$H$2:$H$2047,Worksheet!CC$3,'Orders - December 2020'!$C$2:$C$2047,Worksheet!$F21),"-")</f>
        <v>-</v>
      </c>
      <c r="CD21" s="51" t="str">
        <f>IFERROR(AVERAGEIFS('Orders - December 2020'!$I$2:$I$2047,'Orders - December 2020'!$H$2:$H$2047,Worksheet!CD$3,'Orders - December 2020'!$C$2:$C$2047,Worksheet!$F21),"-")</f>
        <v>-</v>
      </c>
      <c r="CE21" s="51" t="str">
        <f>IFERROR(AVERAGEIFS('Orders - December 2020'!$I$2:$I$2047,'Orders - December 2020'!$H$2:$H$2047,Worksheet!CE$3,'Orders - December 2020'!$C$2:$C$2047,Worksheet!$F21),"-")</f>
        <v>-</v>
      </c>
      <c r="CF21" s="51" t="str">
        <f>IFERROR(AVERAGEIFS('Orders - December 2020'!$I$2:$I$2047,'Orders - December 2020'!$H$2:$H$2047,Worksheet!CF$3,'Orders - December 2020'!$C$2:$C$2047,Worksheet!$F21),"-")</f>
        <v>-</v>
      </c>
      <c r="CG21" s="51" t="str">
        <f>IFERROR(AVERAGEIFS('Orders - December 2020'!$I$2:$I$2047,'Orders - December 2020'!$H$2:$H$2047,Worksheet!CG$3,'Orders - December 2020'!$C$2:$C$2047,Worksheet!$F21),"-")</f>
        <v>-</v>
      </c>
      <c r="CH21" s="51" t="str">
        <f>IFERROR(AVERAGEIFS('Orders - December 2020'!$I$2:$I$2047,'Orders - December 2020'!$H$2:$H$2047,Worksheet!CH$3,'Orders - December 2020'!$C$2:$C$2047,Worksheet!$F21),"-")</f>
        <v>-</v>
      </c>
      <c r="CI21" s="51" t="str">
        <f>IFERROR(AVERAGEIFS('Orders - December 2020'!$I$2:$I$2047,'Orders - December 2020'!$H$2:$H$2047,Worksheet!CI$3,'Orders - December 2020'!$C$2:$C$2047,Worksheet!$F21),"-")</f>
        <v>-</v>
      </c>
      <c r="CJ21" s="51" t="str">
        <f>IFERROR(AVERAGEIFS('Orders - December 2020'!$I$2:$I$2047,'Orders - December 2020'!$H$2:$H$2047,Worksheet!CJ$3,'Orders - December 2020'!$C$2:$C$2047,Worksheet!$F21),"-")</f>
        <v>-</v>
      </c>
      <c r="CK21" s="51" t="str">
        <f>IFERROR(AVERAGEIFS('Orders - December 2020'!$I$2:$I$2047,'Orders - December 2020'!$H$2:$H$2047,Worksheet!CK$3,'Orders - December 2020'!$C$2:$C$2047,Worksheet!$F21),"-")</f>
        <v>-</v>
      </c>
      <c r="CL21" s="51" t="str">
        <f>IFERROR(AVERAGEIFS('Orders - December 2020'!$I$2:$I$2047,'Orders - December 2020'!$H$2:$H$2047,Worksheet!CL$3,'Orders - December 2020'!$C$2:$C$2047,Worksheet!$F21),"-")</f>
        <v>-</v>
      </c>
      <c r="CM21" s="51" t="str">
        <f>IFERROR(AVERAGEIFS('Orders - December 2020'!$I$2:$I$2047,'Orders - December 2020'!$H$2:$H$2047,Worksheet!CM$3,'Orders - December 2020'!$C$2:$C$2047,Worksheet!$F21),"-")</f>
        <v>-</v>
      </c>
      <c r="CN21" s="51" t="str">
        <f>IFERROR(AVERAGEIFS('Orders - December 2020'!$I$2:$I$2047,'Orders - December 2020'!$H$2:$H$2047,Worksheet!CN$3,'Orders - December 2020'!$C$2:$C$2047,Worksheet!$F21),"-")</f>
        <v>-</v>
      </c>
      <c r="CO21" s="51">
        <f>IFERROR(AVERAGEIFS('Orders - December 2020'!$I$2:$I$2047,'Orders - December 2020'!$H$2:$H$2047,Worksheet!CO$3,'Orders - December 2020'!$C$2:$C$2047,Worksheet!$F21),"-")</f>
        <v>1</v>
      </c>
      <c r="CP21" s="51" t="str">
        <f>IFERROR(AVERAGEIFS('Orders - December 2020'!$I$2:$I$2047,'Orders - December 2020'!$H$2:$H$2047,Worksheet!CP$3,'Orders - December 2020'!$C$2:$C$2047,Worksheet!$F21),"-")</f>
        <v>-</v>
      </c>
      <c r="CQ21" s="51" t="str">
        <f>IFERROR(AVERAGEIFS('Orders - December 2020'!$I$2:$I$2047,'Orders - December 2020'!$H$2:$H$2047,Worksheet!CQ$3,'Orders - December 2020'!$C$2:$C$2047,Worksheet!$F21),"-")</f>
        <v>-</v>
      </c>
      <c r="CR21" s="51" t="str">
        <f>IFERROR(AVERAGEIFS('Orders - December 2020'!$I$2:$I$2047,'Orders - December 2020'!$H$2:$H$2047,Worksheet!CR$3,'Orders - December 2020'!$C$2:$C$2047,Worksheet!$F21),"-")</f>
        <v>-</v>
      </c>
      <c r="CS21" s="51" t="str">
        <f>IFERROR(AVERAGEIFS('Orders - December 2020'!$I$2:$I$2047,'Orders - December 2020'!$H$2:$H$2047,Worksheet!CS$3,'Orders - December 2020'!$C$2:$C$2047,Worksheet!$F21),"-")</f>
        <v>-</v>
      </c>
      <c r="CT21" s="51" t="str">
        <f>IFERROR(AVERAGEIFS('Orders - December 2020'!$I$2:$I$2047,'Orders - December 2020'!$H$2:$H$2047,Worksheet!CT$3,'Orders - December 2020'!$C$2:$C$2047,Worksheet!$F21),"-")</f>
        <v>-</v>
      </c>
      <c r="CU21" s="51" t="str">
        <f>IFERROR(AVERAGEIFS('Orders - December 2020'!$I$2:$I$2047,'Orders - December 2020'!$H$2:$H$2047,Worksheet!CU$3,'Orders - December 2020'!$C$2:$C$2047,Worksheet!$F21),"-")</f>
        <v>-</v>
      </c>
      <c r="CV21" s="51" t="str">
        <f>IFERROR(AVERAGEIFS('Orders - December 2020'!$I$2:$I$2047,'Orders - December 2020'!$H$2:$H$2047,Worksheet!CV$3,'Orders - December 2020'!$C$2:$C$2047,Worksheet!$F21),"-")</f>
        <v>-</v>
      </c>
      <c r="CW21" s="51" t="str">
        <f>IFERROR(AVERAGEIFS('Orders - December 2020'!$I$2:$I$2047,'Orders - December 2020'!$H$2:$H$2047,Worksheet!CW$3,'Orders - December 2020'!$C$2:$C$2047,Worksheet!$F21),"-")</f>
        <v>-</v>
      </c>
      <c r="CX21" s="51" t="str">
        <f>IFERROR(AVERAGEIFS('Orders - December 2020'!$I$2:$I$2047,'Orders - December 2020'!$H$2:$H$2047,Worksheet!CX$3,'Orders - December 2020'!$C$2:$C$2047,Worksheet!$F21),"-")</f>
        <v>-</v>
      </c>
      <c r="CY21" s="51" t="str">
        <f>IFERROR(AVERAGEIFS('Orders - December 2020'!$I$2:$I$2047,'Orders - December 2020'!$H$2:$H$2047,Worksheet!CY$3,'Orders - December 2020'!$C$2:$C$2047,Worksheet!$F21),"-")</f>
        <v>-</v>
      </c>
      <c r="CZ21" s="51" t="str">
        <f>IFERROR(AVERAGEIFS('Orders - December 2020'!$I$2:$I$2047,'Orders - December 2020'!$H$2:$H$2047,Worksheet!CZ$3,'Orders - December 2020'!$C$2:$C$2047,Worksheet!$F21),"-")</f>
        <v>-</v>
      </c>
      <c r="DA21" s="51" t="str">
        <f>IFERROR(AVERAGEIFS('Orders - December 2020'!$I$2:$I$2047,'Orders - December 2020'!$H$2:$H$2047,Worksheet!DA$3,'Orders - December 2020'!$C$2:$C$2047,Worksheet!$F21),"-")</f>
        <v>-</v>
      </c>
      <c r="DB21" s="51" t="str">
        <f>IFERROR(AVERAGEIFS('Orders - December 2020'!$I$2:$I$2047,'Orders - December 2020'!$H$2:$H$2047,Worksheet!DB$3,'Orders - December 2020'!$C$2:$C$2047,Worksheet!$F21),"-")</f>
        <v>-</v>
      </c>
      <c r="DC21" s="51" t="str">
        <f>IFERROR(AVERAGEIFS('Orders - December 2020'!$I$2:$I$2047,'Orders - December 2020'!$H$2:$H$2047,Worksheet!DC$3,'Orders - December 2020'!$C$2:$C$2047,Worksheet!$F21),"-")</f>
        <v>-</v>
      </c>
      <c r="DD21" s="51" t="str">
        <f>IFERROR(AVERAGEIFS('Orders - December 2020'!$I$2:$I$2047,'Orders - December 2020'!$H$2:$H$2047,Worksheet!DD$3,'Orders - December 2020'!$C$2:$C$2047,Worksheet!$F21),"-")</f>
        <v>-</v>
      </c>
      <c r="DE21" s="51" t="str">
        <f>IFERROR(AVERAGEIFS('Orders - December 2020'!$I$2:$I$2047,'Orders - December 2020'!$H$2:$H$2047,Worksheet!DE$3,'Orders - December 2020'!$C$2:$C$2047,Worksheet!$F21),"-")</f>
        <v>-</v>
      </c>
      <c r="DF21" s="51" t="str">
        <f>IFERROR(AVERAGEIFS('Orders - December 2020'!$I$2:$I$2047,'Orders - December 2020'!$H$2:$H$2047,Worksheet!DF$3,'Orders - December 2020'!$C$2:$C$2047,Worksheet!$F21),"-")</f>
        <v>-</v>
      </c>
      <c r="DG21" s="51" t="str">
        <f>IFERROR(AVERAGEIFS('Orders - December 2020'!$I$2:$I$2047,'Orders - December 2020'!$H$2:$H$2047,Worksheet!DG$3,'Orders - December 2020'!$C$2:$C$2047,Worksheet!$F21),"-")</f>
        <v>-</v>
      </c>
      <c r="DH21" s="51" t="str">
        <f>IFERROR(AVERAGEIFS('Orders - December 2020'!$I$2:$I$2047,'Orders - December 2020'!$H$2:$H$2047,Worksheet!DH$3,'Orders - December 2020'!$C$2:$C$2047,Worksheet!$F21),"-")</f>
        <v>-</v>
      </c>
      <c r="DI21" s="51" t="str">
        <f>IFERROR(AVERAGEIFS('Orders - December 2020'!$I$2:$I$2047,'Orders - December 2020'!$H$2:$H$2047,Worksheet!DI$3,'Orders - December 2020'!$C$2:$C$2047,Worksheet!$F21),"-")</f>
        <v>-</v>
      </c>
      <c r="DJ21" s="51" t="str">
        <f>IFERROR(AVERAGEIFS('Orders - December 2020'!$I$2:$I$2047,'Orders - December 2020'!$H$2:$H$2047,Worksheet!DJ$3,'Orders - December 2020'!$C$2:$C$2047,Worksheet!$F21),"-")</f>
        <v>-</v>
      </c>
      <c r="DK21" s="51" t="str">
        <f>IFERROR(AVERAGEIFS('Orders - December 2020'!$I$2:$I$2047,'Orders - December 2020'!$H$2:$H$2047,Worksheet!DK$3,'Orders - December 2020'!$C$2:$C$2047,Worksheet!$F21),"-")</f>
        <v>-</v>
      </c>
      <c r="DL21" s="51" t="str">
        <f>IFERROR(AVERAGEIFS('Orders - December 2020'!$I$2:$I$2047,'Orders - December 2020'!$H$2:$H$2047,Worksheet!DL$3,'Orders - December 2020'!$C$2:$C$2047,Worksheet!$F21),"-")</f>
        <v>-</v>
      </c>
      <c r="DM21" s="51" t="str">
        <f>IFERROR(AVERAGEIFS('Orders - December 2020'!$I$2:$I$2047,'Orders - December 2020'!$H$2:$H$2047,Worksheet!DM$3,'Orders - December 2020'!$C$2:$C$2047,Worksheet!$F21),"-")</f>
        <v>-</v>
      </c>
      <c r="DN21" s="51" t="str">
        <f>IFERROR(AVERAGEIFS('Orders - December 2020'!$I$2:$I$2047,'Orders - December 2020'!$H$2:$H$2047,Worksheet!DN$3,'Orders - December 2020'!$C$2:$C$2047,Worksheet!$F21),"-")</f>
        <v>-</v>
      </c>
      <c r="DO21" s="51" t="str">
        <f>IFERROR(AVERAGEIFS('Orders - December 2020'!$I$2:$I$2047,'Orders - December 2020'!$H$2:$H$2047,Worksheet!DO$3,'Orders - December 2020'!$C$2:$C$2047,Worksheet!$F21),"-")</f>
        <v>-</v>
      </c>
      <c r="DP21" s="51" t="str">
        <f>IFERROR(AVERAGEIFS('Orders - December 2020'!$I$2:$I$2047,'Orders - December 2020'!$H$2:$H$2047,Worksheet!DP$3,'Orders - December 2020'!$C$2:$C$2047,Worksheet!$F21),"-")</f>
        <v>-</v>
      </c>
      <c r="DQ21" s="51" t="str">
        <f>IFERROR(AVERAGEIFS('Orders - December 2020'!$I$2:$I$2047,'Orders - December 2020'!$H$2:$H$2047,Worksheet!DQ$3,'Orders - December 2020'!$C$2:$C$2047,Worksheet!$F21),"-")</f>
        <v>-</v>
      </c>
      <c r="DR21" s="51" t="str">
        <f>IFERROR(AVERAGEIFS('Orders - December 2020'!$I$2:$I$2047,'Orders - December 2020'!$H$2:$H$2047,Worksheet!DR$3,'Orders - December 2020'!$C$2:$C$2047,Worksheet!$F21),"-")</f>
        <v>-</v>
      </c>
      <c r="DS21" s="51" t="str">
        <f>IFERROR(AVERAGEIFS('Orders - December 2020'!$I$2:$I$2047,'Orders - December 2020'!$H$2:$H$2047,Worksheet!DS$3,'Orders - December 2020'!$C$2:$C$2047,Worksheet!$F21),"-")</f>
        <v>-</v>
      </c>
      <c r="DT21" s="51" t="str">
        <f>IFERROR(AVERAGEIFS('Orders - December 2020'!$I$2:$I$2047,'Orders - December 2020'!$H$2:$H$2047,Worksheet!DT$3,'Orders - December 2020'!$C$2:$C$2047,Worksheet!$F21),"-")</f>
        <v>-</v>
      </c>
      <c r="DU21" s="51" t="str">
        <f>IFERROR(AVERAGEIFS('Orders - December 2020'!$I$2:$I$2047,'Orders - December 2020'!$H$2:$H$2047,Worksheet!DU$3,'Orders - December 2020'!$C$2:$C$2047,Worksheet!$F21),"-")</f>
        <v>-</v>
      </c>
      <c r="DV21" s="51" t="str">
        <f>IFERROR(AVERAGEIFS('Orders - December 2020'!$I$2:$I$2047,'Orders - December 2020'!$H$2:$H$2047,Worksheet!DV$3,'Orders - December 2020'!$C$2:$C$2047,Worksheet!$F21),"-")</f>
        <v>-</v>
      </c>
      <c r="DW21" s="51" t="str">
        <f>IFERROR(AVERAGEIFS('Orders - December 2020'!$I$2:$I$2047,'Orders - December 2020'!$H$2:$H$2047,Worksheet!DW$3,'Orders - December 2020'!$C$2:$C$2047,Worksheet!$F21),"-")</f>
        <v>-</v>
      </c>
      <c r="DX21" s="51" t="str">
        <f>IFERROR(AVERAGEIFS('Orders - December 2020'!$I$2:$I$2047,'Orders - December 2020'!$H$2:$H$2047,Worksheet!DX$3,'Orders - December 2020'!$C$2:$C$2047,Worksheet!$F21),"-")</f>
        <v>-</v>
      </c>
      <c r="DY21" s="51">
        <f>IFERROR(AVERAGEIFS('Orders - December 2020'!$I$2:$I$2047,'Orders - December 2020'!$H$2:$H$2047,Worksheet!DY$3,'Orders - December 2020'!$C$2:$C$2047,Worksheet!$F21),"-")</f>
        <v>1</v>
      </c>
      <c r="DZ21" s="51">
        <f>IFERROR(AVERAGEIFS('Orders - December 2020'!$I$2:$I$2047,'Orders - December 2020'!$H$2:$H$2047,Worksheet!DZ$3,'Orders - December 2020'!$C$2:$C$2047,Worksheet!$F21),"-")</f>
        <v>1</v>
      </c>
      <c r="EA21" s="51" t="str">
        <f>IFERROR(AVERAGEIFS('Orders - December 2020'!$I$2:$I$2047,'Orders - December 2020'!$H$2:$H$2047,Worksheet!EA$3,'Orders - December 2020'!$C$2:$C$2047,Worksheet!$F21),"-")</f>
        <v>-</v>
      </c>
      <c r="EB21" s="51">
        <f>IFERROR(AVERAGEIFS('Orders - December 2020'!$I$2:$I$2047,'Orders - December 2020'!$H$2:$H$2047,Worksheet!EB$3,'Orders - December 2020'!$C$2:$C$2047,Worksheet!$F21),"-")</f>
        <v>1</v>
      </c>
      <c r="EC21" s="51" t="str">
        <f>IFERROR(AVERAGEIFS('Orders - December 2020'!$I$2:$I$2047,'Orders - December 2020'!$H$2:$H$2047,Worksheet!EC$3,'Orders - December 2020'!$C$2:$C$2047,Worksheet!$F21),"-")</f>
        <v>-</v>
      </c>
      <c r="ED21" s="51" t="str">
        <f>IFERROR(AVERAGEIFS('Orders - December 2020'!$I$2:$I$2047,'Orders - December 2020'!$H$2:$H$2047,Worksheet!ED$3,'Orders - December 2020'!$C$2:$C$2047,Worksheet!$F21),"-")</f>
        <v>-</v>
      </c>
      <c r="EE21" s="51" t="str">
        <f>IFERROR(AVERAGEIFS('Orders - December 2020'!$I$2:$I$2047,'Orders - December 2020'!$H$2:$H$2047,Worksheet!EE$3,'Orders - December 2020'!$C$2:$C$2047,Worksheet!$F21),"-")</f>
        <v>-</v>
      </c>
      <c r="EF21" s="51" t="str">
        <f>IFERROR(AVERAGEIFS('Orders - December 2020'!$I$2:$I$2047,'Orders - December 2020'!$H$2:$H$2047,Worksheet!EF$3,'Orders - December 2020'!$C$2:$C$2047,Worksheet!$F21),"-")</f>
        <v>-</v>
      </c>
      <c r="EG21" s="51" t="str">
        <f>IFERROR(AVERAGEIFS('Orders - December 2020'!$I$2:$I$2047,'Orders - December 2020'!$H$2:$H$2047,Worksheet!EG$3,'Orders - December 2020'!$C$2:$C$2047,Worksheet!$F21),"-")</f>
        <v>-</v>
      </c>
      <c r="EH21" s="51" t="str">
        <f>IFERROR(AVERAGEIFS('Orders - December 2020'!$I$2:$I$2047,'Orders - December 2020'!$H$2:$H$2047,Worksheet!EH$3,'Orders - December 2020'!$C$2:$C$2047,Worksheet!$F21),"-")</f>
        <v>-</v>
      </c>
      <c r="EI21" s="51" t="str">
        <f>IFERROR(AVERAGEIFS('Orders - December 2020'!$I$2:$I$2047,'Orders - December 2020'!$H$2:$H$2047,Worksheet!EI$3,'Orders - December 2020'!$C$2:$C$2047,Worksheet!$F21),"-")</f>
        <v>-</v>
      </c>
      <c r="EJ21" s="51" t="str">
        <f>IFERROR(AVERAGEIFS('Orders - December 2020'!$I$2:$I$2047,'Orders - December 2020'!$H$2:$H$2047,Worksheet!EJ$3,'Orders - December 2020'!$C$2:$C$2047,Worksheet!$F21),"-")</f>
        <v>-</v>
      </c>
      <c r="EK21" s="51" t="str">
        <f>IFERROR(AVERAGEIFS('Orders - December 2020'!$I$2:$I$2047,'Orders - December 2020'!$H$2:$H$2047,Worksheet!EK$3,'Orders - December 2020'!$C$2:$C$2047,Worksheet!$F21),"-")</f>
        <v>-</v>
      </c>
      <c r="EL21" s="51" t="str">
        <f>IFERROR(AVERAGEIFS('Orders - December 2020'!$I$2:$I$2047,'Orders - December 2020'!$H$2:$H$2047,Worksheet!EL$3,'Orders - December 2020'!$C$2:$C$2047,Worksheet!$F21),"-")</f>
        <v>-</v>
      </c>
      <c r="EM21" s="51" t="str">
        <f>IFERROR(AVERAGEIFS('Orders - December 2020'!$I$2:$I$2047,'Orders - December 2020'!$H$2:$H$2047,Worksheet!EM$3,'Orders - December 2020'!$C$2:$C$2047,Worksheet!$F21),"-")</f>
        <v>-</v>
      </c>
      <c r="EN21" s="51" t="str">
        <f>IFERROR(AVERAGEIFS('Orders - December 2020'!$I$2:$I$2047,'Orders - December 2020'!$H$2:$H$2047,Worksheet!EN$3,'Orders - December 2020'!$C$2:$C$2047,Worksheet!$F21),"-")</f>
        <v>-</v>
      </c>
      <c r="EO21" s="51" t="str">
        <f>IFERROR(AVERAGEIFS('Orders - December 2020'!$I$2:$I$2047,'Orders - December 2020'!$H$2:$H$2047,Worksheet!EO$3,'Orders - December 2020'!$C$2:$C$2047,Worksheet!$F21),"-")</f>
        <v>-</v>
      </c>
      <c r="EP21" s="51" t="str">
        <f>IFERROR(AVERAGEIFS('Orders - December 2020'!$I$2:$I$2047,'Orders - December 2020'!$H$2:$H$2047,Worksheet!EP$3,'Orders - December 2020'!$C$2:$C$2047,Worksheet!$F21),"-")</f>
        <v>-</v>
      </c>
      <c r="EQ21" s="51" t="str">
        <f>IFERROR(AVERAGEIFS('Orders - December 2020'!$I$2:$I$2047,'Orders - December 2020'!$H$2:$H$2047,Worksheet!EQ$3,'Orders - December 2020'!$C$2:$C$2047,Worksheet!$F21),"-")</f>
        <v>-</v>
      </c>
      <c r="ER21" s="51" t="str">
        <f>IFERROR(AVERAGEIFS('Orders - December 2020'!$I$2:$I$2047,'Orders - December 2020'!$H$2:$H$2047,Worksheet!ER$3,'Orders - December 2020'!$C$2:$C$2047,Worksheet!$F21),"-")</f>
        <v>-</v>
      </c>
      <c r="ES21" s="51" t="str">
        <f>IFERROR(AVERAGEIFS('Orders - December 2020'!$I$2:$I$2047,'Orders - December 2020'!$H$2:$H$2047,Worksheet!ES$3,'Orders - December 2020'!$C$2:$C$2047,Worksheet!$F21),"-")</f>
        <v>-</v>
      </c>
      <c r="ET21" s="51" t="str">
        <f>IFERROR(AVERAGEIFS('Orders - December 2020'!$I$2:$I$2047,'Orders - December 2020'!$H$2:$H$2047,Worksheet!ET$3,'Orders - December 2020'!$C$2:$C$2047,Worksheet!$F21),"-")</f>
        <v>-</v>
      </c>
      <c r="EU21" s="51" t="str">
        <f>IFERROR(AVERAGEIFS('Orders - December 2020'!$I$2:$I$2047,'Orders - December 2020'!$H$2:$H$2047,Worksheet!EU$3,'Orders - December 2020'!$C$2:$C$2047,Worksheet!$F21),"-")</f>
        <v>-</v>
      </c>
      <c r="EV21" s="51" t="str">
        <f>IFERROR(AVERAGEIFS('Orders - December 2020'!$I$2:$I$2047,'Orders - December 2020'!$H$2:$H$2047,Worksheet!EV$3,'Orders - December 2020'!$C$2:$C$2047,Worksheet!$F21),"-")</f>
        <v>-</v>
      </c>
      <c r="EW21" s="51" t="str">
        <f>IFERROR(AVERAGEIFS('Orders - December 2020'!$I$2:$I$2047,'Orders - December 2020'!$H$2:$H$2047,Worksheet!EW$3,'Orders - December 2020'!$C$2:$C$2047,Worksheet!$F21),"-")</f>
        <v>-</v>
      </c>
      <c r="EX21" s="51" t="str">
        <f>IFERROR(AVERAGEIFS('Orders - December 2020'!$I$2:$I$2047,'Orders - December 2020'!$H$2:$H$2047,Worksheet!EX$3,'Orders - December 2020'!$C$2:$C$2047,Worksheet!$F21),"-")</f>
        <v>-</v>
      </c>
      <c r="EY21" s="51" t="str">
        <f>IFERROR(AVERAGEIFS('Orders - December 2020'!$I$2:$I$2047,'Orders - December 2020'!$H$2:$H$2047,Worksheet!EY$3,'Orders - December 2020'!$C$2:$C$2047,Worksheet!$F21),"-")</f>
        <v>-</v>
      </c>
      <c r="EZ21" s="51" t="str">
        <f>IFERROR(AVERAGEIFS('Orders - December 2020'!$I$2:$I$2047,'Orders - December 2020'!$H$2:$H$2047,Worksheet!EZ$3,'Orders - December 2020'!$C$2:$C$2047,Worksheet!$F21),"-")</f>
        <v>-</v>
      </c>
      <c r="FA21" s="51" t="str">
        <f>IFERROR(AVERAGEIFS('Orders - December 2020'!$I$2:$I$2047,'Orders - December 2020'!$H$2:$H$2047,Worksheet!FA$3,'Orders - December 2020'!$C$2:$C$2047,Worksheet!$F21),"-")</f>
        <v>-</v>
      </c>
      <c r="FB21" s="51" t="str">
        <f>IFERROR(AVERAGEIFS('Orders - December 2020'!$I$2:$I$2047,'Orders - December 2020'!$H$2:$H$2047,Worksheet!FB$3,'Orders - December 2020'!$C$2:$C$2047,Worksheet!$F21),"-")</f>
        <v>-</v>
      </c>
      <c r="FC21" s="51" t="str">
        <f>IFERROR(AVERAGEIFS('Orders - December 2020'!$I$2:$I$2047,'Orders - December 2020'!$H$2:$H$2047,Worksheet!FC$3,'Orders - December 2020'!$C$2:$C$2047,Worksheet!$F21),"-")</f>
        <v>-</v>
      </c>
      <c r="FD21" s="51" t="str">
        <f>IFERROR(AVERAGEIFS('Orders - December 2020'!$I$2:$I$2047,'Orders - December 2020'!$H$2:$H$2047,Worksheet!FD$3,'Orders - December 2020'!$C$2:$C$2047,Worksheet!$F21),"-")</f>
        <v>-</v>
      </c>
      <c r="FE21" s="51" t="str">
        <f>IFERROR(AVERAGEIFS('Orders - December 2020'!$I$2:$I$2047,'Orders - December 2020'!$H$2:$H$2047,Worksheet!FE$3,'Orders - December 2020'!$C$2:$C$2047,Worksheet!$F21),"-")</f>
        <v>-</v>
      </c>
      <c r="FF21" s="51" t="str">
        <f>IFERROR(AVERAGEIFS('Orders - December 2020'!$I$2:$I$2047,'Orders - December 2020'!$H$2:$H$2047,Worksheet!FF$3,'Orders - December 2020'!$C$2:$C$2047,Worksheet!$F21),"-")</f>
        <v>-</v>
      </c>
      <c r="FG21" s="52" t="str">
        <f>IFERROR(AVERAGEIFS('Orders - December 2020'!$I$2:$I$2047,'Orders - December 2020'!$H$2:$H$2047,Worksheet!FG$3,'Orders - December 2020'!$C$2:$C$2047,Worksheet!$F21),"-")</f>
        <v>-</v>
      </c>
    </row>
    <row r="22" spans="1:163">
      <c r="F22" s="45" t="str">
        <v>David Minimart</v>
      </c>
      <c r="G22" s="50" t="str">
        <f>IFERROR(AVERAGEIFS('Orders - December 2020'!$I$2:$I$2047,'Orders - December 2020'!$H$2:$H$2047,Worksheet!G$3,'Orders - December 2020'!$C$2:$C$2047,Worksheet!$F22),"-")</f>
        <v>-</v>
      </c>
      <c r="H22" s="51" t="str">
        <f>IFERROR(AVERAGEIFS('Orders - December 2020'!$I$2:$I$2047,'Orders - December 2020'!$H$2:$H$2047,Worksheet!H$3,'Orders - December 2020'!$C$2:$C$2047,Worksheet!$F22),"-")</f>
        <v>-</v>
      </c>
      <c r="I22" s="51" t="str">
        <f>IFERROR(AVERAGEIFS('Orders - December 2020'!$I$2:$I$2047,'Orders - December 2020'!$H$2:$H$2047,Worksheet!I$3,'Orders - December 2020'!$C$2:$C$2047,Worksheet!$F22),"-")</f>
        <v>-</v>
      </c>
      <c r="J22" s="51">
        <f>IFERROR(AVERAGEIFS('Orders - December 2020'!$I$2:$I$2047,'Orders - December 2020'!$H$2:$H$2047,Worksheet!J$3,'Orders - December 2020'!$C$2:$C$2047,Worksheet!$F22),"-")</f>
        <v>2</v>
      </c>
      <c r="K22" s="51" t="str">
        <f>IFERROR(AVERAGEIFS('Orders - December 2020'!$I$2:$I$2047,'Orders - December 2020'!$H$2:$H$2047,Worksheet!K$3,'Orders - December 2020'!$C$2:$C$2047,Worksheet!$F22),"-")</f>
        <v>-</v>
      </c>
      <c r="L22" s="51" t="str">
        <f>IFERROR(AVERAGEIFS('Orders - December 2020'!$I$2:$I$2047,'Orders - December 2020'!$H$2:$H$2047,Worksheet!L$3,'Orders - December 2020'!$C$2:$C$2047,Worksheet!$F22),"-")</f>
        <v>-</v>
      </c>
      <c r="M22" s="51" t="str">
        <f>IFERROR(AVERAGEIFS('Orders - December 2020'!$I$2:$I$2047,'Orders - December 2020'!$H$2:$H$2047,Worksheet!M$3,'Orders - December 2020'!$C$2:$C$2047,Worksheet!$F22),"-")</f>
        <v>-</v>
      </c>
      <c r="N22" s="51" t="str">
        <f>IFERROR(AVERAGEIFS('Orders - December 2020'!$I$2:$I$2047,'Orders - December 2020'!$H$2:$H$2047,Worksheet!N$3,'Orders - December 2020'!$C$2:$C$2047,Worksheet!$F22),"-")</f>
        <v>-</v>
      </c>
      <c r="O22" s="51" t="str">
        <f>IFERROR(AVERAGEIFS('Orders - December 2020'!$I$2:$I$2047,'Orders - December 2020'!$H$2:$H$2047,Worksheet!O$3,'Orders - December 2020'!$C$2:$C$2047,Worksheet!$F22),"-")</f>
        <v>-</v>
      </c>
      <c r="P22" s="51" t="str">
        <f>IFERROR(AVERAGEIFS('Orders - December 2020'!$I$2:$I$2047,'Orders - December 2020'!$H$2:$H$2047,Worksheet!P$3,'Orders - December 2020'!$C$2:$C$2047,Worksheet!$F22),"-")</f>
        <v>-</v>
      </c>
      <c r="Q22" s="51">
        <f>IFERROR(AVERAGEIFS('Orders - December 2020'!$I$2:$I$2047,'Orders - December 2020'!$H$2:$H$2047,Worksheet!Q$3,'Orders - December 2020'!$C$2:$C$2047,Worksheet!$F22),"-")</f>
        <v>1</v>
      </c>
      <c r="R22" s="51" t="str">
        <f>IFERROR(AVERAGEIFS('Orders - December 2020'!$I$2:$I$2047,'Orders - December 2020'!$H$2:$H$2047,Worksheet!R$3,'Orders - December 2020'!$C$2:$C$2047,Worksheet!$F22),"-")</f>
        <v>-</v>
      </c>
      <c r="S22" s="51" t="str">
        <f>IFERROR(AVERAGEIFS('Orders - December 2020'!$I$2:$I$2047,'Orders - December 2020'!$H$2:$H$2047,Worksheet!S$3,'Orders - December 2020'!$C$2:$C$2047,Worksheet!$F22),"-")</f>
        <v>-</v>
      </c>
      <c r="T22" s="51" t="str">
        <f>IFERROR(AVERAGEIFS('Orders - December 2020'!$I$2:$I$2047,'Orders - December 2020'!$H$2:$H$2047,Worksheet!T$3,'Orders - December 2020'!$C$2:$C$2047,Worksheet!$F22),"-")</f>
        <v>-</v>
      </c>
      <c r="U22" s="51" t="str">
        <f>IFERROR(AVERAGEIFS('Orders - December 2020'!$I$2:$I$2047,'Orders - December 2020'!$H$2:$H$2047,Worksheet!U$3,'Orders - December 2020'!$C$2:$C$2047,Worksheet!$F22),"-")</f>
        <v>-</v>
      </c>
      <c r="V22" s="51" t="str">
        <f>IFERROR(AVERAGEIFS('Orders - December 2020'!$I$2:$I$2047,'Orders - December 2020'!$H$2:$H$2047,Worksheet!V$3,'Orders - December 2020'!$C$2:$C$2047,Worksheet!$F22),"-")</f>
        <v>-</v>
      </c>
      <c r="W22" s="51" t="str">
        <f>IFERROR(AVERAGEIFS('Orders - December 2020'!$I$2:$I$2047,'Orders - December 2020'!$H$2:$H$2047,Worksheet!W$3,'Orders - December 2020'!$C$2:$C$2047,Worksheet!$F22),"-")</f>
        <v>-</v>
      </c>
      <c r="X22" s="51" t="str">
        <f>IFERROR(AVERAGEIFS('Orders - December 2020'!$I$2:$I$2047,'Orders - December 2020'!$H$2:$H$2047,Worksheet!X$3,'Orders - December 2020'!$C$2:$C$2047,Worksheet!$F22),"-")</f>
        <v>-</v>
      </c>
      <c r="Y22" s="51" t="str">
        <f>IFERROR(AVERAGEIFS('Orders - December 2020'!$I$2:$I$2047,'Orders - December 2020'!$H$2:$H$2047,Worksheet!Y$3,'Orders - December 2020'!$C$2:$C$2047,Worksheet!$F22),"-")</f>
        <v>-</v>
      </c>
      <c r="Z22" s="51" t="str">
        <f>IFERROR(AVERAGEIFS('Orders - December 2020'!$I$2:$I$2047,'Orders - December 2020'!$H$2:$H$2047,Worksheet!Z$3,'Orders - December 2020'!$C$2:$C$2047,Worksheet!$F22),"-")</f>
        <v>-</v>
      </c>
      <c r="AA22" s="51" t="str">
        <f>IFERROR(AVERAGEIFS('Orders - December 2020'!$I$2:$I$2047,'Orders - December 2020'!$H$2:$H$2047,Worksheet!AA$3,'Orders - December 2020'!$C$2:$C$2047,Worksheet!$F22),"-")</f>
        <v>-</v>
      </c>
      <c r="AB22" s="51" t="str">
        <f>IFERROR(AVERAGEIFS('Orders - December 2020'!$I$2:$I$2047,'Orders - December 2020'!$H$2:$H$2047,Worksheet!AB$3,'Orders - December 2020'!$C$2:$C$2047,Worksheet!$F22),"-")</f>
        <v>-</v>
      </c>
      <c r="AC22" s="51" t="str">
        <f>IFERROR(AVERAGEIFS('Orders - December 2020'!$I$2:$I$2047,'Orders - December 2020'!$H$2:$H$2047,Worksheet!AC$3,'Orders - December 2020'!$C$2:$C$2047,Worksheet!$F22),"-")</f>
        <v>-</v>
      </c>
      <c r="AD22" s="51" t="str">
        <f>IFERROR(AVERAGEIFS('Orders - December 2020'!$I$2:$I$2047,'Orders - December 2020'!$H$2:$H$2047,Worksheet!AD$3,'Orders - December 2020'!$C$2:$C$2047,Worksheet!$F22),"-")</f>
        <v>-</v>
      </c>
      <c r="AE22" s="51" t="str">
        <f>IFERROR(AVERAGEIFS('Orders - December 2020'!$I$2:$I$2047,'Orders - December 2020'!$H$2:$H$2047,Worksheet!AE$3,'Orders - December 2020'!$C$2:$C$2047,Worksheet!$F22),"-")</f>
        <v>-</v>
      </c>
      <c r="AF22" s="51" t="str">
        <f>IFERROR(AVERAGEIFS('Orders - December 2020'!$I$2:$I$2047,'Orders - December 2020'!$H$2:$H$2047,Worksheet!AF$3,'Orders - December 2020'!$C$2:$C$2047,Worksheet!$F22),"-")</f>
        <v>-</v>
      </c>
      <c r="AG22" s="51" t="str">
        <f>IFERROR(AVERAGEIFS('Orders - December 2020'!$I$2:$I$2047,'Orders - December 2020'!$H$2:$H$2047,Worksheet!AG$3,'Orders - December 2020'!$C$2:$C$2047,Worksheet!$F22),"-")</f>
        <v>-</v>
      </c>
      <c r="AH22" s="51" t="str">
        <f>IFERROR(AVERAGEIFS('Orders - December 2020'!$I$2:$I$2047,'Orders - December 2020'!$H$2:$H$2047,Worksheet!AH$3,'Orders - December 2020'!$C$2:$C$2047,Worksheet!$F22),"-")</f>
        <v>-</v>
      </c>
      <c r="AI22" s="51">
        <f>IFERROR(AVERAGEIFS('Orders - December 2020'!$I$2:$I$2047,'Orders - December 2020'!$H$2:$H$2047,Worksheet!AI$3,'Orders - December 2020'!$C$2:$C$2047,Worksheet!$F22),"-")</f>
        <v>1</v>
      </c>
      <c r="AJ22" s="51">
        <f>IFERROR(AVERAGEIFS('Orders - December 2020'!$I$2:$I$2047,'Orders - December 2020'!$H$2:$H$2047,Worksheet!AJ$3,'Orders - December 2020'!$C$2:$C$2047,Worksheet!$F22),"-")</f>
        <v>3</v>
      </c>
      <c r="AK22" s="51">
        <f>IFERROR(AVERAGEIFS('Orders - December 2020'!$I$2:$I$2047,'Orders - December 2020'!$H$2:$H$2047,Worksheet!AK$3,'Orders - December 2020'!$C$2:$C$2047,Worksheet!$F22),"-")</f>
        <v>5</v>
      </c>
      <c r="AL22" s="51">
        <f>IFERROR(AVERAGEIFS('Orders - December 2020'!$I$2:$I$2047,'Orders - December 2020'!$H$2:$H$2047,Worksheet!AL$3,'Orders - December 2020'!$C$2:$C$2047,Worksheet!$F22),"-")</f>
        <v>5</v>
      </c>
      <c r="AM22" s="51" t="str">
        <f>IFERROR(AVERAGEIFS('Orders - December 2020'!$I$2:$I$2047,'Orders - December 2020'!$H$2:$H$2047,Worksheet!AM$3,'Orders - December 2020'!$C$2:$C$2047,Worksheet!$F22),"-")</f>
        <v>-</v>
      </c>
      <c r="AN22" s="51" t="str">
        <f>IFERROR(AVERAGEIFS('Orders - December 2020'!$I$2:$I$2047,'Orders - December 2020'!$H$2:$H$2047,Worksheet!AN$3,'Orders - December 2020'!$C$2:$C$2047,Worksheet!$F22),"-")</f>
        <v>-</v>
      </c>
      <c r="AO22" s="51" t="str">
        <f>IFERROR(AVERAGEIFS('Orders - December 2020'!$I$2:$I$2047,'Orders - December 2020'!$H$2:$H$2047,Worksheet!AO$3,'Orders - December 2020'!$C$2:$C$2047,Worksheet!$F22),"-")</f>
        <v>-</v>
      </c>
      <c r="AP22" s="51" t="str">
        <f>IFERROR(AVERAGEIFS('Orders - December 2020'!$I$2:$I$2047,'Orders - December 2020'!$H$2:$H$2047,Worksheet!AP$3,'Orders - December 2020'!$C$2:$C$2047,Worksheet!$F22),"-")</f>
        <v>-</v>
      </c>
      <c r="AQ22" s="51" t="str">
        <f>IFERROR(AVERAGEIFS('Orders - December 2020'!$I$2:$I$2047,'Orders - December 2020'!$H$2:$H$2047,Worksheet!AQ$3,'Orders - December 2020'!$C$2:$C$2047,Worksheet!$F22),"-")</f>
        <v>-</v>
      </c>
      <c r="AR22" s="51">
        <f>IFERROR(AVERAGEIFS('Orders - December 2020'!$I$2:$I$2047,'Orders - December 2020'!$H$2:$H$2047,Worksheet!AR$3,'Orders - December 2020'!$C$2:$C$2047,Worksheet!$F22),"-")</f>
        <v>25</v>
      </c>
      <c r="AS22" s="51" t="str">
        <f>IFERROR(AVERAGEIFS('Orders - December 2020'!$I$2:$I$2047,'Orders - December 2020'!$H$2:$H$2047,Worksheet!AS$3,'Orders - December 2020'!$C$2:$C$2047,Worksheet!$F22),"-")</f>
        <v>-</v>
      </c>
      <c r="AT22" s="51">
        <f>IFERROR(AVERAGEIFS('Orders - December 2020'!$I$2:$I$2047,'Orders - December 2020'!$H$2:$H$2047,Worksheet!AT$3,'Orders - December 2020'!$C$2:$C$2047,Worksheet!$F22),"-")</f>
        <v>3</v>
      </c>
      <c r="AU22" s="51" t="str">
        <f>IFERROR(AVERAGEIFS('Orders - December 2020'!$I$2:$I$2047,'Orders - December 2020'!$H$2:$H$2047,Worksheet!AU$3,'Orders - December 2020'!$C$2:$C$2047,Worksheet!$F22),"-")</f>
        <v>-</v>
      </c>
      <c r="AV22" s="51" t="str">
        <f>IFERROR(AVERAGEIFS('Orders - December 2020'!$I$2:$I$2047,'Orders - December 2020'!$H$2:$H$2047,Worksheet!AV$3,'Orders - December 2020'!$C$2:$C$2047,Worksheet!$F22),"-")</f>
        <v>-</v>
      </c>
      <c r="AW22" s="51" t="str">
        <f>IFERROR(AVERAGEIFS('Orders - December 2020'!$I$2:$I$2047,'Orders - December 2020'!$H$2:$H$2047,Worksheet!AW$3,'Orders - December 2020'!$C$2:$C$2047,Worksheet!$F22),"-")</f>
        <v>-</v>
      </c>
      <c r="AX22" s="51">
        <f>IFERROR(AVERAGEIFS('Orders - December 2020'!$I$2:$I$2047,'Orders - December 2020'!$H$2:$H$2047,Worksheet!AX$3,'Orders - December 2020'!$C$2:$C$2047,Worksheet!$F22),"-")</f>
        <v>4</v>
      </c>
      <c r="AY22" s="51" t="str">
        <f>IFERROR(AVERAGEIFS('Orders - December 2020'!$I$2:$I$2047,'Orders - December 2020'!$H$2:$H$2047,Worksheet!AY$3,'Orders - December 2020'!$C$2:$C$2047,Worksheet!$F22),"-")</f>
        <v>-</v>
      </c>
      <c r="AZ22" s="51" t="str">
        <f>IFERROR(AVERAGEIFS('Orders - December 2020'!$I$2:$I$2047,'Orders - December 2020'!$H$2:$H$2047,Worksheet!AZ$3,'Orders - December 2020'!$C$2:$C$2047,Worksheet!$F22),"-")</f>
        <v>-</v>
      </c>
      <c r="BA22" s="51" t="str">
        <f>IFERROR(AVERAGEIFS('Orders - December 2020'!$I$2:$I$2047,'Orders - December 2020'!$H$2:$H$2047,Worksheet!BA$3,'Orders - December 2020'!$C$2:$C$2047,Worksheet!$F22),"-")</f>
        <v>-</v>
      </c>
      <c r="BB22" s="51">
        <f>IFERROR(AVERAGEIFS('Orders - December 2020'!$I$2:$I$2047,'Orders - December 2020'!$H$2:$H$2047,Worksheet!BB$3,'Orders - December 2020'!$C$2:$C$2047,Worksheet!$F22),"-")</f>
        <v>8.6666666666666661</v>
      </c>
      <c r="BC22" s="51" t="str">
        <f>IFERROR(AVERAGEIFS('Orders - December 2020'!$I$2:$I$2047,'Orders - December 2020'!$H$2:$H$2047,Worksheet!BC$3,'Orders - December 2020'!$C$2:$C$2047,Worksheet!$F22),"-")</f>
        <v>-</v>
      </c>
      <c r="BD22" s="51" t="str">
        <f>IFERROR(AVERAGEIFS('Orders - December 2020'!$I$2:$I$2047,'Orders - December 2020'!$H$2:$H$2047,Worksheet!BD$3,'Orders - December 2020'!$C$2:$C$2047,Worksheet!$F22),"-")</f>
        <v>-</v>
      </c>
      <c r="BE22" s="51">
        <f>IFERROR(AVERAGEIFS('Orders - December 2020'!$I$2:$I$2047,'Orders - December 2020'!$H$2:$H$2047,Worksheet!BE$3,'Orders - December 2020'!$C$2:$C$2047,Worksheet!$F22),"-")</f>
        <v>5</v>
      </c>
      <c r="BF22" s="51" t="str">
        <f>IFERROR(AVERAGEIFS('Orders - December 2020'!$I$2:$I$2047,'Orders - December 2020'!$H$2:$H$2047,Worksheet!BF$3,'Orders - December 2020'!$C$2:$C$2047,Worksheet!$F22),"-")</f>
        <v>-</v>
      </c>
      <c r="BG22" s="51" t="str">
        <f>IFERROR(AVERAGEIFS('Orders - December 2020'!$I$2:$I$2047,'Orders - December 2020'!$H$2:$H$2047,Worksheet!BG$3,'Orders - December 2020'!$C$2:$C$2047,Worksheet!$F22),"-")</f>
        <v>-</v>
      </c>
      <c r="BH22" s="51" t="str">
        <f>IFERROR(AVERAGEIFS('Orders - December 2020'!$I$2:$I$2047,'Orders - December 2020'!$H$2:$H$2047,Worksheet!BH$3,'Orders - December 2020'!$C$2:$C$2047,Worksheet!$F22),"-")</f>
        <v>-</v>
      </c>
      <c r="BI22" s="51" t="str">
        <f>IFERROR(AVERAGEIFS('Orders - December 2020'!$I$2:$I$2047,'Orders - December 2020'!$H$2:$H$2047,Worksheet!BI$3,'Orders - December 2020'!$C$2:$C$2047,Worksheet!$F22),"-")</f>
        <v>-</v>
      </c>
      <c r="BJ22" s="51" t="str">
        <f>IFERROR(AVERAGEIFS('Orders - December 2020'!$I$2:$I$2047,'Orders - December 2020'!$H$2:$H$2047,Worksheet!BJ$3,'Orders - December 2020'!$C$2:$C$2047,Worksheet!$F22),"-")</f>
        <v>-</v>
      </c>
      <c r="BK22" s="51">
        <f>IFERROR(AVERAGEIFS('Orders - December 2020'!$I$2:$I$2047,'Orders - December 2020'!$H$2:$H$2047,Worksheet!BK$3,'Orders - December 2020'!$C$2:$C$2047,Worksheet!$F22),"-")</f>
        <v>20</v>
      </c>
      <c r="BL22" s="51" t="str">
        <f>IFERROR(AVERAGEIFS('Orders - December 2020'!$I$2:$I$2047,'Orders - December 2020'!$H$2:$H$2047,Worksheet!BL$3,'Orders - December 2020'!$C$2:$C$2047,Worksheet!$F22),"-")</f>
        <v>-</v>
      </c>
      <c r="BM22" s="51" t="str">
        <f>IFERROR(AVERAGEIFS('Orders - December 2020'!$I$2:$I$2047,'Orders - December 2020'!$H$2:$H$2047,Worksheet!BM$3,'Orders - December 2020'!$C$2:$C$2047,Worksheet!$F22),"-")</f>
        <v>-</v>
      </c>
      <c r="BN22" s="51" t="str">
        <f>IFERROR(AVERAGEIFS('Orders - December 2020'!$I$2:$I$2047,'Orders - December 2020'!$H$2:$H$2047,Worksheet!BN$3,'Orders - December 2020'!$C$2:$C$2047,Worksheet!$F22),"-")</f>
        <v>-</v>
      </c>
      <c r="BO22" s="51" t="str">
        <f>IFERROR(AVERAGEIFS('Orders - December 2020'!$I$2:$I$2047,'Orders - December 2020'!$H$2:$H$2047,Worksheet!BO$3,'Orders - December 2020'!$C$2:$C$2047,Worksheet!$F22),"-")</f>
        <v>-</v>
      </c>
      <c r="BP22" s="51" t="str">
        <f>IFERROR(AVERAGEIFS('Orders - December 2020'!$I$2:$I$2047,'Orders - December 2020'!$H$2:$H$2047,Worksheet!BP$3,'Orders - December 2020'!$C$2:$C$2047,Worksheet!$F22),"-")</f>
        <v>-</v>
      </c>
      <c r="BQ22" s="51" t="str">
        <f>IFERROR(AVERAGEIFS('Orders - December 2020'!$I$2:$I$2047,'Orders - December 2020'!$H$2:$H$2047,Worksheet!BQ$3,'Orders - December 2020'!$C$2:$C$2047,Worksheet!$F22),"-")</f>
        <v>-</v>
      </c>
      <c r="BR22" s="51" t="str">
        <f>IFERROR(AVERAGEIFS('Orders - December 2020'!$I$2:$I$2047,'Orders - December 2020'!$H$2:$H$2047,Worksheet!BR$3,'Orders - December 2020'!$C$2:$C$2047,Worksheet!$F22),"-")</f>
        <v>-</v>
      </c>
      <c r="BS22" s="51" t="str">
        <f>IFERROR(AVERAGEIFS('Orders - December 2020'!$I$2:$I$2047,'Orders - December 2020'!$H$2:$H$2047,Worksheet!BS$3,'Orders - December 2020'!$C$2:$C$2047,Worksheet!$F22),"-")</f>
        <v>-</v>
      </c>
      <c r="BT22" s="51" t="str">
        <f>IFERROR(AVERAGEIFS('Orders - December 2020'!$I$2:$I$2047,'Orders - December 2020'!$H$2:$H$2047,Worksheet!BT$3,'Orders - December 2020'!$C$2:$C$2047,Worksheet!$F22),"-")</f>
        <v>-</v>
      </c>
      <c r="BU22" s="51" t="str">
        <f>IFERROR(AVERAGEIFS('Orders - December 2020'!$I$2:$I$2047,'Orders - December 2020'!$H$2:$H$2047,Worksheet!BU$3,'Orders - December 2020'!$C$2:$C$2047,Worksheet!$F22),"-")</f>
        <v>-</v>
      </c>
      <c r="BV22" s="51" t="str">
        <f>IFERROR(AVERAGEIFS('Orders - December 2020'!$I$2:$I$2047,'Orders - December 2020'!$H$2:$H$2047,Worksheet!BV$3,'Orders - December 2020'!$C$2:$C$2047,Worksheet!$F22),"-")</f>
        <v>-</v>
      </c>
      <c r="BW22" s="51">
        <f>IFERROR(AVERAGEIFS('Orders - December 2020'!$I$2:$I$2047,'Orders - December 2020'!$H$2:$H$2047,Worksheet!BW$3,'Orders - December 2020'!$C$2:$C$2047,Worksheet!$F22),"-")</f>
        <v>8.3333333333333339</v>
      </c>
      <c r="BX22" s="51" t="str">
        <f>IFERROR(AVERAGEIFS('Orders - December 2020'!$I$2:$I$2047,'Orders - December 2020'!$H$2:$H$2047,Worksheet!BX$3,'Orders - December 2020'!$C$2:$C$2047,Worksheet!$F22),"-")</f>
        <v>-</v>
      </c>
      <c r="BY22" s="51" t="str">
        <f>IFERROR(AVERAGEIFS('Orders - December 2020'!$I$2:$I$2047,'Orders - December 2020'!$H$2:$H$2047,Worksheet!BY$3,'Orders - December 2020'!$C$2:$C$2047,Worksheet!$F22),"-")</f>
        <v>-</v>
      </c>
      <c r="BZ22" s="51">
        <f>IFERROR(AVERAGEIFS('Orders - December 2020'!$I$2:$I$2047,'Orders - December 2020'!$H$2:$H$2047,Worksheet!BZ$3,'Orders - December 2020'!$C$2:$C$2047,Worksheet!$F22),"-")</f>
        <v>3</v>
      </c>
      <c r="CA22" s="51" t="str">
        <f>IFERROR(AVERAGEIFS('Orders - December 2020'!$I$2:$I$2047,'Orders - December 2020'!$H$2:$H$2047,Worksheet!CA$3,'Orders - December 2020'!$C$2:$C$2047,Worksheet!$F22),"-")</f>
        <v>-</v>
      </c>
      <c r="CB22" s="51" t="str">
        <f>IFERROR(AVERAGEIFS('Orders - December 2020'!$I$2:$I$2047,'Orders - December 2020'!$H$2:$H$2047,Worksheet!CB$3,'Orders - December 2020'!$C$2:$C$2047,Worksheet!$F22),"-")</f>
        <v>-</v>
      </c>
      <c r="CC22" s="51" t="str">
        <f>IFERROR(AVERAGEIFS('Orders - December 2020'!$I$2:$I$2047,'Orders - December 2020'!$H$2:$H$2047,Worksheet!CC$3,'Orders - December 2020'!$C$2:$C$2047,Worksheet!$F22),"-")</f>
        <v>-</v>
      </c>
      <c r="CD22" s="51" t="str">
        <f>IFERROR(AVERAGEIFS('Orders - December 2020'!$I$2:$I$2047,'Orders - December 2020'!$H$2:$H$2047,Worksheet!CD$3,'Orders - December 2020'!$C$2:$C$2047,Worksheet!$F22),"-")</f>
        <v>-</v>
      </c>
      <c r="CE22" s="51" t="str">
        <f>IFERROR(AVERAGEIFS('Orders - December 2020'!$I$2:$I$2047,'Orders - December 2020'!$H$2:$H$2047,Worksheet!CE$3,'Orders - December 2020'!$C$2:$C$2047,Worksheet!$F22),"-")</f>
        <v>-</v>
      </c>
      <c r="CF22" s="51" t="str">
        <f>IFERROR(AVERAGEIFS('Orders - December 2020'!$I$2:$I$2047,'Orders - December 2020'!$H$2:$H$2047,Worksheet!CF$3,'Orders - December 2020'!$C$2:$C$2047,Worksheet!$F22),"-")</f>
        <v>-</v>
      </c>
      <c r="CG22" s="51" t="str">
        <f>IFERROR(AVERAGEIFS('Orders - December 2020'!$I$2:$I$2047,'Orders - December 2020'!$H$2:$H$2047,Worksheet!CG$3,'Orders - December 2020'!$C$2:$C$2047,Worksheet!$F22),"-")</f>
        <v>-</v>
      </c>
      <c r="CH22" s="51">
        <f>IFERROR(AVERAGEIFS('Orders - December 2020'!$I$2:$I$2047,'Orders - December 2020'!$H$2:$H$2047,Worksheet!CH$3,'Orders - December 2020'!$C$2:$C$2047,Worksheet!$F22),"-")</f>
        <v>27.333333333333332</v>
      </c>
      <c r="CI22" s="51" t="str">
        <f>IFERROR(AVERAGEIFS('Orders - December 2020'!$I$2:$I$2047,'Orders - December 2020'!$H$2:$H$2047,Worksheet!CI$3,'Orders - December 2020'!$C$2:$C$2047,Worksheet!$F22),"-")</f>
        <v>-</v>
      </c>
      <c r="CJ22" s="51">
        <f>IFERROR(AVERAGEIFS('Orders - December 2020'!$I$2:$I$2047,'Orders - December 2020'!$H$2:$H$2047,Worksheet!CJ$3,'Orders - December 2020'!$C$2:$C$2047,Worksheet!$F22),"-")</f>
        <v>3.6666666666666665</v>
      </c>
      <c r="CK22" s="51" t="str">
        <f>IFERROR(AVERAGEIFS('Orders - December 2020'!$I$2:$I$2047,'Orders - December 2020'!$H$2:$H$2047,Worksheet!CK$3,'Orders - December 2020'!$C$2:$C$2047,Worksheet!$F22),"-")</f>
        <v>-</v>
      </c>
      <c r="CL22" s="51" t="str">
        <f>IFERROR(AVERAGEIFS('Orders - December 2020'!$I$2:$I$2047,'Orders - December 2020'!$H$2:$H$2047,Worksheet!CL$3,'Orders - December 2020'!$C$2:$C$2047,Worksheet!$F22),"-")</f>
        <v>-</v>
      </c>
      <c r="CM22" s="51" t="str">
        <f>IFERROR(AVERAGEIFS('Orders - December 2020'!$I$2:$I$2047,'Orders - December 2020'!$H$2:$H$2047,Worksheet!CM$3,'Orders - December 2020'!$C$2:$C$2047,Worksheet!$F22),"-")</f>
        <v>-</v>
      </c>
      <c r="CN22" s="51" t="str">
        <f>IFERROR(AVERAGEIFS('Orders - December 2020'!$I$2:$I$2047,'Orders - December 2020'!$H$2:$H$2047,Worksheet!CN$3,'Orders - December 2020'!$C$2:$C$2047,Worksheet!$F22),"-")</f>
        <v>-</v>
      </c>
      <c r="CO22" s="51" t="str">
        <f>IFERROR(AVERAGEIFS('Orders - December 2020'!$I$2:$I$2047,'Orders - December 2020'!$H$2:$H$2047,Worksheet!CO$3,'Orders - December 2020'!$C$2:$C$2047,Worksheet!$F22),"-")</f>
        <v>-</v>
      </c>
      <c r="CP22" s="51" t="str">
        <f>IFERROR(AVERAGEIFS('Orders - December 2020'!$I$2:$I$2047,'Orders - December 2020'!$H$2:$H$2047,Worksheet!CP$3,'Orders - December 2020'!$C$2:$C$2047,Worksheet!$F22),"-")</f>
        <v>-</v>
      </c>
      <c r="CQ22" s="51" t="str">
        <f>IFERROR(AVERAGEIFS('Orders - December 2020'!$I$2:$I$2047,'Orders - December 2020'!$H$2:$H$2047,Worksheet!CQ$3,'Orders - December 2020'!$C$2:$C$2047,Worksheet!$F22),"-")</f>
        <v>-</v>
      </c>
      <c r="CR22" s="51" t="str">
        <f>IFERROR(AVERAGEIFS('Orders - December 2020'!$I$2:$I$2047,'Orders - December 2020'!$H$2:$H$2047,Worksheet!CR$3,'Orders - December 2020'!$C$2:$C$2047,Worksheet!$F22),"-")</f>
        <v>-</v>
      </c>
      <c r="CS22" s="51" t="str">
        <f>IFERROR(AVERAGEIFS('Orders - December 2020'!$I$2:$I$2047,'Orders - December 2020'!$H$2:$H$2047,Worksheet!CS$3,'Orders - December 2020'!$C$2:$C$2047,Worksheet!$F22),"-")</f>
        <v>-</v>
      </c>
      <c r="CT22" s="51" t="str">
        <f>IFERROR(AVERAGEIFS('Orders - December 2020'!$I$2:$I$2047,'Orders - December 2020'!$H$2:$H$2047,Worksheet!CT$3,'Orders - December 2020'!$C$2:$C$2047,Worksheet!$F22),"-")</f>
        <v>-</v>
      </c>
      <c r="CU22" s="51" t="str">
        <f>IFERROR(AVERAGEIFS('Orders - December 2020'!$I$2:$I$2047,'Orders - December 2020'!$H$2:$H$2047,Worksheet!CU$3,'Orders - December 2020'!$C$2:$C$2047,Worksheet!$F22),"-")</f>
        <v>-</v>
      </c>
      <c r="CV22" s="51" t="str">
        <f>IFERROR(AVERAGEIFS('Orders - December 2020'!$I$2:$I$2047,'Orders - December 2020'!$H$2:$H$2047,Worksheet!CV$3,'Orders - December 2020'!$C$2:$C$2047,Worksheet!$F22),"-")</f>
        <v>-</v>
      </c>
      <c r="CW22" s="51" t="str">
        <f>IFERROR(AVERAGEIFS('Orders - December 2020'!$I$2:$I$2047,'Orders - December 2020'!$H$2:$H$2047,Worksheet!CW$3,'Orders - December 2020'!$C$2:$C$2047,Worksheet!$F22),"-")</f>
        <v>-</v>
      </c>
      <c r="CX22" s="51" t="str">
        <f>IFERROR(AVERAGEIFS('Orders - December 2020'!$I$2:$I$2047,'Orders - December 2020'!$H$2:$H$2047,Worksheet!CX$3,'Orders - December 2020'!$C$2:$C$2047,Worksheet!$F22),"-")</f>
        <v>-</v>
      </c>
      <c r="CY22" s="51" t="str">
        <f>IFERROR(AVERAGEIFS('Orders - December 2020'!$I$2:$I$2047,'Orders - December 2020'!$H$2:$H$2047,Worksheet!CY$3,'Orders - December 2020'!$C$2:$C$2047,Worksheet!$F22),"-")</f>
        <v>-</v>
      </c>
      <c r="CZ22" s="51" t="str">
        <f>IFERROR(AVERAGEIFS('Orders - December 2020'!$I$2:$I$2047,'Orders - December 2020'!$H$2:$H$2047,Worksheet!CZ$3,'Orders - December 2020'!$C$2:$C$2047,Worksheet!$F22),"-")</f>
        <v>-</v>
      </c>
      <c r="DA22" s="51" t="str">
        <f>IFERROR(AVERAGEIFS('Orders - December 2020'!$I$2:$I$2047,'Orders - December 2020'!$H$2:$H$2047,Worksheet!DA$3,'Orders - December 2020'!$C$2:$C$2047,Worksheet!$F22),"-")</f>
        <v>-</v>
      </c>
      <c r="DB22" s="51" t="str">
        <f>IFERROR(AVERAGEIFS('Orders - December 2020'!$I$2:$I$2047,'Orders - December 2020'!$H$2:$H$2047,Worksheet!DB$3,'Orders - December 2020'!$C$2:$C$2047,Worksheet!$F22),"-")</f>
        <v>-</v>
      </c>
      <c r="DC22" s="51" t="str">
        <f>IFERROR(AVERAGEIFS('Orders - December 2020'!$I$2:$I$2047,'Orders - December 2020'!$H$2:$H$2047,Worksheet!DC$3,'Orders - December 2020'!$C$2:$C$2047,Worksheet!$F22),"-")</f>
        <v>-</v>
      </c>
      <c r="DD22" s="51" t="str">
        <f>IFERROR(AVERAGEIFS('Orders - December 2020'!$I$2:$I$2047,'Orders - December 2020'!$H$2:$H$2047,Worksheet!DD$3,'Orders - December 2020'!$C$2:$C$2047,Worksheet!$F22),"-")</f>
        <v>-</v>
      </c>
      <c r="DE22" s="51" t="str">
        <f>IFERROR(AVERAGEIFS('Orders - December 2020'!$I$2:$I$2047,'Orders - December 2020'!$H$2:$H$2047,Worksheet!DE$3,'Orders - December 2020'!$C$2:$C$2047,Worksheet!$F22),"-")</f>
        <v>-</v>
      </c>
      <c r="DF22" s="51" t="str">
        <f>IFERROR(AVERAGEIFS('Orders - December 2020'!$I$2:$I$2047,'Orders - December 2020'!$H$2:$H$2047,Worksheet!DF$3,'Orders - December 2020'!$C$2:$C$2047,Worksheet!$F22),"-")</f>
        <v>-</v>
      </c>
      <c r="DG22" s="51" t="str">
        <f>IFERROR(AVERAGEIFS('Orders - December 2020'!$I$2:$I$2047,'Orders - December 2020'!$H$2:$H$2047,Worksheet!DG$3,'Orders - December 2020'!$C$2:$C$2047,Worksheet!$F22),"-")</f>
        <v>-</v>
      </c>
      <c r="DH22" s="51" t="str">
        <f>IFERROR(AVERAGEIFS('Orders - December 2020'!$I$2:$I$2047,'Orders - December 2020'!$H$2:$H$2047,Worksheet!DH$3,'Orders - December 2020'!$C$2:$C$2047,Worksheet!$F22),"-")</f>
        <v>-</v>
      </c>
      <c r="DI22" s="51">
        <f>IFERROR(AVERAGEIFS('Orders - December 2020'!$I$2:$I$2047,'Orders - December 2020'!$H$2:$H$2047,Worksheet!DI$3,'Orders - December 2020'!$C$2:$C$2047,Worksheet!$F22),"-")</f>
        <v>5</v>
      </c>
      <c r="DJ22" s="51" t="str">
        <f>IFERROR(AVERAGEIFS('Orders - December 2020'!$I$2:$I$2047,'Orders - December 2020'!$H$2:$H$2047,Worksheet!DJ$3,'Orders - December 2020'!$C$2:$C$2047,Worksheet!$F22),"-")</f>
        <v>-</v>
      </c>
      <c r="DK22" s="51" t="str">
        <f>IFERROR(AVERAGEIFS('Orders - December 2020'!$I$2:$I$2047,'Orders - December 2020'!$H$2:$H$2047,Worksheet!DK$3,'Orders - December 2020'!$C$2:$C$2047,Worksheet!$F22),"-")</f>
        <v>-</v>
      </c>
      <c r="DL22" s="51" t="str">
        <f>IFERROR(AVERAGEIFS('Orders - December 2020'!$I$2:$I$2047,'Orders - December 2020'!$H$2:$H$2047,Worksheet!DL$3,'Orders - December 2020'!$C$2:$C$2047,Worksheet!$F22),"-")</f>
        <v>-</v>
      </c>
      <c r="DM22" s="51" t="str">
        <f>IFERROR(AVERAGEIFS('Orders - December 2020'!$I$2:$I$2047,'Orders - December 2020'!$H$2:$H$2047,Worksheet!DM$3,'Orders - December 2020'!$C$2:$C$2047,Worksheet!$F22),"-")</f>
        <v>-</v>
      </c>
      <c r="DN22" s="51" t="str">
        <f>IFERROR(AVERAGEIFS('Orders - December 2020'!$I$2:$I$2047,'Orders - December 2020'!$H$2:$H$2047,Worksheet!DN$3,'Orders - December 2020'!$C$2:$C$2047,Worksheet!$F22),"-")</f>
        <v>-</v>
      </c>
      <c r="DO22" s="51" t="str">
        <f>IFERROR(AVERAGEIFS('Orders - December 2020'!$I$2:$I$2047,'Orders - December 2020'!$H$2:$H$2047,Worksheet!DO$3,'Orders - December 2020'!$C$2:$C$2047,Worksheet!$F22),"-")</f>
        <v>-</v>
      </c>
      <c r="DP22" s="51" t="str">
        <f>IFERROR(AVERAGEIFS('Orders - December 2020'!$I$2:$I$2047,'Orders - December 2020'!$H$2:$H$2047,Worksheet!DP$3,'Orders - December 2020'!$C$2:$C$2047,Worksheet!$F22),"-")</f>
        <v>-</v>
      </c>
      <c r="DQ22" s="51" t="str">
        <f>IFERROR(AVERAGEIFS('Orders - December 2020'!$I$2:$I$2047,'Orders - December 2020'!$H$2:$H$2047,Worksheet!DQ$3,'Orders - December 2020'!$C$2:$C$2047,Worksheet!$F22),"-")</f>
        <v>-</v>
      </c>
      <c r="DR22" s="51" t="str">
        <f>IFERROR(AVERAGEIFS('Orders - December 2020'!$I$2:$I$2047,'Orders - December 2020'!$H$2:$H$2047,Worksheet!DR$3,'Orders - December 2020'!$C$2:$C$2047,Worksheet!$F22),"-")</f>
        <v>-</v>
      </c>
      <c r="DS22" s="51" t="str">
        <f>IFERROR(AVERAGEIFS('Orders - December 2020'!$I$2:$I$2047,'Orders - December 2020'!$H$2:$H$2047,Worksheet!DS$3,'Orders - December 2020'!$C$2:$C$2047,Worksheet!$F22),"-")</f>
        <v>-</v>
      </c>
      <c r="DT22" s="51" t="str">
        <f>IFERROR(AVERAGEIFS('Orders - December 2020'!$I$2:$I$2047,'Orders - December 2020'!$H$2:$H$2047,Worksheet!DT$3,'Orders - December 2020'!$C$2:$C$2047,Worksheet!$F22),"-")</f>
        <v>-</v>
      </c>
      <c r="DU22" s="51" t="str">
        <f>IFERROR(AVERAGEIFS('Orders - December 2020'!$I$2:$I$2047,'Orders - December 2020'!$H$2:$H$2047,Worksheet!DU$3,'Orders - December 2020'!$C$2:$C$2047,Worksheet!$F22),"-")</f>
        <v>-</v>
      </c>
      <c r="DV22" s="51">
        <f>IFERROR(AVERAGEIFS('Orders - December 2020'!$I$2:$I$2047,'Orders - December 2020'!$H$2:$H$2047,Worksheet!DV$3,'Orders - December 2020'!$C$2:$C$2047,Worksheet!$F22),"-")</f>
        <v>6.75</v>
      </c>
      <c r="DW22" s="51">
        <f>IFERROR(AVERAGEIFS('Orders - December 2020'!$I$2:$I$2047,'Orders - December 2020'!$H$2:$H$2047,Worksheet!DW$3,'Orders - December 2020'!$C$2:$C$2047,Worksheet!$F22),"-")</f>
        <v>5</v>
      </c>
      <c r="DX22" s="51">
        <f>IFERROR(AVERAGEIFS('Orders - December 2020'!$I$2:$I$2047,'Orders - December 2020'!$H$2:$H$2047,Worksheet!DX$3,'Orders - December 2020'!$C$2:$C$2047,Worksheet!$F22),"-")</f>
        <v>6.25</v>
      </c>
      <c r="DY22" s="51">
        <f>IFERROR(AVERAGEIFS('Orders - December 2020'!$I$2:$I$2047,'Orders - December 2020'!$H$2:$H$2047,Worksheet!DY$3,'Orders - December 2020'!$C$2:$C$2047,Worksheet!$F22),"-")</f>
        <v>5</v>
      </c>
      <c r="DZ22" s="51" t="str">
        <f>IFERROR(AVERAGEIFS('Orders - December 2020'!$I$2:$I$2047,'Orders - December 2020'!$H$2:$H$2047,Worksheet!DZ$3,'Orders - December 2020'!$C$2:$C$2047,Worksheet!$F22),"-")</f>
        <v>-</v>
      </c>
      <c r="EA22" s="51" t="str">
        <f>IFERROR(AVERAGEIFS('Orders - December 2020'!$I$2:$I$2047,'Orders - December 2020'!$H$2:$H$2047,Worksheet!EA$3,'Orders - December 2020'!$C$2:$C$2047,Worksheet!$F22),"-")</f>
        <v>-</v>
      </c>
      <c r="EB22" s="51" t="str">
        <f>IFERROR(AVERAGEIFS('Orders - December 2020'!$I$2:$I$2047,'Orders - December 2020'!$H$2:$H$2047,Worksheet!EB$3,'Orders - December 2020'!$C$2:$C$2047,Worksheet!$F22),"-")</f>
        <v>-</v>
      </c>
      <c r="EC22" s="51" t="str">
        <f>IFERROR(AVERAGEIFS('Orders - December 2020'!$I$2:$I$2047,'Orders - December 2020'!$H$2:$H$2047,Worksheet!EC$3,'Orders - December 2020'!$C$2:$C$2047,Worksheet!$F22),"-")</f>
        <v>-</v>
      </c>
      <c r="ED22" s="51" t="str">
        <f>IFERROR(AVERAGEIFS('Orders - December 2020'!$I$2:$I$2047,'Orders - December 2020'!$H$2:$H$2047,Worksheet!ED$3,'Orders - December 2020'!$C$2:$C$2047,Worksheet!$F22),"-")</f>
        <v>-</v>
      </c>
      <c r="EE22" s="51">
        <f>IFERROR(AVERAGEIFS('Orders - December 2020'!$I$2:$I$2047,'Orders - December 2020'!$H$2:$H$2047,Worksheet!EE$3,'Orders - December 2020'!$C$2:$C$2047,Worksheet!$F22),"-")</f>
        <v>8.75</v>
      </c>
      <c r="EF22" s="51">
        <f>IFERROR(AVERAGEIFS('Orders - December 2020'!$I$2:$I$2047,'Orders - December 2020'!$H$2:$H$2047,Worksheet!EF$3,'Orders - December 2020'!$C$2:$C$2047,Worksheet!$F22),"-")</f>
        <v>1</v>
      </c>
      <c r="EG22" s="51" t="str">
        <f>IFERROR(AVERAGEIFS('Orders - December 2020'!$I$2:$I$2047,'Orders - December 2020'!$H$2:$H$2047,Worksheet!EG$3,'Orders - December 2020'!$C$2:$C$2047,Worksheet!$F22),"-")</f>
        <v>-</v>
      </c>
      <c r="EH22" s="51">
        <f>IFERROR(AVERAGEIFS('Orders - December 2020'!$I$2:$I$2047,'Orders - December 2020'!$H$2:$H$2047,Worksheet!EH$3,'Orders - December 2020'!$C$2:$C$2047,Worksheet!$F22),"-")</f>
        <v>1</v>
      </c>
      <c r="EI22" s="51" t="str">
        <f>IFERROR(AVERAGEIFS('Orders - December 2020'!$I$2:$I$2047,'Orders - December 2020'!$H$2:$H$2047,Worksheet!EI$3,'Orders - December 2020'!$C$2:$C$2047,Worksheet!$F22),"-")</f>
        <v>-</v>
      </c>
      <c r="EJ22" s="51" t="str">
        <f>IFERROR(AVERAGEIFS('Orders - December 2020'!$I$2:$I$2047,'Orders - December 2020'!$H$2:$H$2047,Worksheet!EJ$3,'Orders - December 2020'!$C$2:$C$2047,Worksheet!$F22),"-")</f>
        <v>-</v>
      </c>
      <c r="EK22" s="51" t="str">
        <f>IFERROR(AVERAGEIFS('Orders - December 2020'!$I$2:$I$2047,'Orders - December 2020'!$H$2:$H$2047,Worksheet!EK$3,'Orders - December 2020'!$C$2:$C$2047,Worksheet!$F22),"-")</f>
        <v>-</v>
      </c>
      <c r="EL22" s="51" t="str">
        <f>IFERROR(AVERAGEIFS('Orders - December 2020'!$I$2:$I$2047,'Orders - December 2020'!$H$2:$H$2047,Worksheet!EL$3,'Orders - December 2020'!$C$2:$C$2047,Worksheet!$F22),"-")</f>
        <v>-</v>
      </c>
      <c r="EM22" s="51" t="str">
        <f>IFERROR(AVERAGEIFS('Orders - December 2020'!$I$2:$I$2047,'Orders - December 2020'!$H$2:$H$2047,Worksheet!EM$3,'Orders - December 2020'!$C$2:$C$2047,Worksheet!$F22),"-")</f>
        <v>-</v>
      </c>
      <c r="EN22" s="51" t="str">
        <f>IFERROR(AVERAGEIFS('Orders - December 2020'!$I$2:$I$2047,'Orders - December 2020'!$H$2:$H$2047,Worksheet!EN$3,'Orders - December 2020'!$C$2:$C$2047,Worksheet!$F22),"-")</f>
        <v>-</v>
      </c>
      <c r="EO22" s="51" t="str">
        <f>IFERROR(AVERAGEIFS('Orders - December 2020'!$I$2:$I$2047,'Orders - December 2020'!$H$2:$H$2047,Worksheet!EO$3,'Orders - December 2020'!$C$2:$C$2047,Worksheet!$F22),"-")</f>
        <v>-</v>
      </c>
      <c r="EP22" s="51">
        <f>IFERROR(AVERAGEIFS('Orders - December 2020'!$I$2:$I$2047,'Orders - December 2020'!$H$2:$H$2047,Worksheet!EP$3,'Orders - December 2020'!$C$2:$C$2047,Worksheet!$F22),"-")</f>
        <v>1</v>
      </c>
      <c r="EQ22" s="51">
        <f>IFERROR(AVERAGEIFS('Orders - December 2020'!$I$2:$I$2047,'Orders - December 2020'!$H$2:$H$2047,Worksheet!EQ$3,'Orders - December 2020'!$C$2:$C$2047,Worksheet!$F22),"-")</f>
        <v>1</v>
      </c>
      <c r="ER22" s="51" t="str">
        <f>IFERROR(AVERAGEIFS('Orders - December 2020'!$I$2:$I$2047,'Orders - December 2020'!$H$2:$H$2047,Worksheet!ER$3,'Orders - December 2020'!$C$2:$C$2047,Worksheet!$F22),"-")</f>
        <v>-</v>
      </c>
      <c r="ES22" s="51" t="str">
        <f>IFERROR(AVERAGEIFS('Orders - December 2020'!$I$2:$I$2047,'Orders - December 2020'!$H$2:$H$2047,Worksheet!ES$3,'Orders - December 2020'!$C$2:$C$2047,Worksheet!$F22),"-")</f>
        <v>-</v>
      </c>
      <c r="ET22" s="51" t="str">
        <f>IFERROR(AVERAGEIFS('Orders - December 2020'!$I$2:$I$2047,'Orders - December 2020'!$H$2:$H$2047,Worksheet!ET$3,'Orders - December 2020'!$C$2:$C$2047,Worksheet!$F22),"-")</f>
        <v>-</v>
      </c>
      <c r="EU22" s="51" t="str">
        <f>IFERROR(AVERAGEIFS('Orders - December 2020'!$I$2:$I$2047,'Orders - December 2020'!$H$2:$H$2047,Worksheet!EU$3,'Orders - December 2020'!$C$2:$C$2047,Worksheet!$F22),"-")</f>
        <v>-</v>
      </c>
      <c r="EV22" s="51" t="str">
        <f>IFERROR(AVERAGEIFS('Orders - December 2020'!$I$2:$I$2047,'Orders - December 2020'!$H$2:$H$2047,Worksheet!EV$3,'Orders - December 2020'!$C$2:$C$2047,Worksheet!$F22),"-")</f>
        <v>-</v>
      </c>
      <c r="EW22" s="51" t="str">
        <f>IFERROR(AVERAGEIFS('Orders - December 2020'!$I$2:$I$2047,'Orders - December 2020'!$H$2:$H$2047,Worksheet!EW$3,'Orders - December 2020'!$C$2:$C$2047,Worksheet!$F22),"-")</f>
        <v>-</v>
      </c>
      <c r="EX22" s="51" t="str">
        <f>IFERROR(AVERAGEIFS('Orders - December 2020'!$I$2:$I$2047,'Orders - December 2020'!$H$2:$H$2047,Worksheet!EX$3,'Orders - December 2020'!$C$2:$C$2047,Worksheet!$F22),"-")</f>
        <v>-</v>
      </c>
      <c r="EY22" s="51" t="str">
        <f>IFERROR(AVERAGEIFS('Orders - December 2020'!$I$2:$I$2047,'Orders - December 2020'!$H$2:$H$2047,Worksheet!EY$3,'Orders - December 2020'!$C$2:$C$2047,Worksheet!$F22),"-")</f>
        <v>-</v>
      </c>
      <c r="EZ22" s="51">
        <f>IFERROR(AVERAGEIFS('Orders - December 2020'!$I$2:$I$2047,'Orders - December 2020'!$H$2:$H$2047,Worksheet!EZ$3,'Orders - December 2020'!$C$2:$C$2047,Worksheet!$F22),"-")</f>
        <v>1</v>
      </c>
      <c r="FA22" s="51">
        <f>IFERROR(AVERAGEIFS('Orders - December 2020'!$I$2:$I$2047,'Orders - December 2020'!$H$2:$H$2047,Worksheet!FA$3,'Orders - December 2020'!$C$2:$C$2047,Worksheet!$F22),"-")</f>
        <v>5</v>
      </c>
      <c r="FB22" s="51">
        <f>IFERROR(AVERAGEIFS('Orders - December 2020'!$I$2:$I$2047,'Orders - December 2020'!$H$2:$H$2047,Worksheet!FB$3,'Orders - December 2020'!$C$2:$C$2047,Worksheet!$F22),"-")</f>
        <v>10</v>
      </c>
      <c r="FC22" s="51">
        <f>IFERROR(AVERAGEIFS('Orders - December 2020'!$I$2:$I$2047,'Orders - December 2020'!$H$2:$H$2047,Worksheet!FC$3,'Orders - December 2020'!$C$2:$C$2047,Worksheet!$F22),"-")</f>
        <v>5</v>
      </c>
      <c r="FD22" s="51">
        <f>IFERROR(AVERAGEIFS('Orders - December 2020'!$I$2:$I$2047,'Orders - December 2020'!$H$2:$H$2047,Worksheet!FD$3,'Orders - December 2020'!$C$2:$C$2047,Worksheet!$F22),"-")</f>
        <v>1</v>
      </c>
      <c r="FE22" s="51" t="str">
        <f>IFERROR(AVERAGEIFS('Orders - December 2020'!$I$2:$I$2047,'Orders - December 2020'!$H$2:$H$2047,Worksheet!FE$3,'Orders - December 2020'!$C$2:$C$2047,Worksheet!$F22),"-")</f>
        <v>-</v>
      </c>
      <c r="FF22" s="51" t="str">
        <f>IFERROR(AVERAGEIFS('Orders - December 2020'!$I$2:$I$2047,'Orders - December 2020'!$H$2:$H$2047,Worksheet!FF$3,'Orders - December 2020'!$C$2:$C$2047,Worksheet!$F22),"-")</f>
        <v>-</v>
      </c>
      <c r="FG22" s="52" t="str">
        <f>IFERROR(AVERAGEIFS('Orders - December 2020'!$I$2:$I$2047,'Orders - December 2020'!$H$2:$H$2047,Worksheet!FG$3,'Orders - December 2020'!$C$2:$C$2047,Worksheet!$F22),"-")</f>
        <v>-</v>
      </c>
    </row>
    <row r="23" spans="1:163">
      <c r="A23" s="68" t="s">
        <v>1390</v>
      </c>
      <c r="B23" s="62" t="s">
        <v>1347</v>
      </c>
      <c r="C23" s="69" t="s">
        <v>1348</v>
      </c>
      <c r="F23" s="45" t="str">
        <v>Gods  prosper</v>
      </c>
      <c r="G23" s="50" t="str">
        <f>IFERROR(AVERAGEIFS('Orders - December 2020'!$I$2:$I$2047,'Orders - December 2020'!$H$2:$H$2047,Worksheet!G$3,'Orders - December 2020'!$C$2:$C$2047,Worksheet!$F23),"-")</f>
        <v>-</v>
      </c>
      <c r="H23" s="51" t="str">
        <f>IFERROR(AVERAGEIFS('Orders - December 2020'!$I$2:$I$2047,'Orders - December 2020'!$H$2:$H$2047,Worksheet!H$3,'Orders - December 2020'!$C$2:$C$2047,Worksheet!$F23),"-")</f>
        <v>-</v>
      </c>
      <c r="I23" s="51" t="str">
        <f>IFERROR(AVERAGEIFS('Orders - December 2020'!$I$2:$I$2047,'Orders - December 2020'!$H$2:$H$2047,Worksheet!I$3,'Orders - December 2020'!$C$2:$C$2047,Worksheet!$F23),"-")</f>
        <v>-</v>
      </c>
      <c r="J23" s="51" t="str">
        <f>IFERROR(AVERAGEIFS('Orders - December 2020'!$I$2:$I$2047,'Orders - December 2020'!$H$2:$H$2047,Worksheet!J$3,'Orders - December 2020'!$C$2:$C$2047,Worksheet!$F23),"-")</f>
        <v>-</v>
      </c>
      <c r="K23" s="51" t="str">
        <f>IFERROR(AVERAGEIFS('Orders - December 2020'!$I$2:$I$2047,'Orders - December 2020'!$H$2:$H$2047,Worksheet!K$3,'Orders - December 2020'!$C$2:$C$2047,Worksheet!$F23),"-")</f>
        <v>-</v>
      </c>
      <c r="L23" s="51">
        <f>IFERROR(AVERAGEIFS('Orders - December 2020'!$I$2:$I$2047,'Orders - December 2020'!$H$2:$H$2047,Worksheet!L$3,'Orders - December 2020'!$C$2:$C$2047,Worksheet!$F23),"-")</f>
        <v>1</v>
      </c>
      <c r="M23" s="51" t="str">
        <f>IFERROR(AVERAGEIFS('Orders - December 2020'!$I$2:$I$2047,'Orders - December 2020'!$H$2:$H$2047,Worksheet!M$3,'Orders - December 2020'!$C$2:$C$2047,Worksheet!$F23),"-")</f>
        <v>-</v>
      </c>
      <c r="N23" s="51" t="str">
        <f>IFERROR(AVERAGEIFS('Orders - December 2020'!$I$2:$I$2047,'Orders - December 2020'!$H$2:$H$2047,Worksheet!N$3,'Orders - December 2020'!$C$2:$C$2047,Worksheet!$F23),"-")</f>
        <v>-</v>
      </c>
      <c r="O23" s="51">
        <f>IFERROR(AVERAGEIFS('Orders - December 2020'!$I$2:$I$2047,'Orders - December 2020'!$H$2:$H$2047,Worksheet!O$3,'Orders - December 2020'!$C$2:$C$2047,Worksheet!$F23),"-")</f>
        <v>2</v>
      </c>
      <c r="P23" s="51" t="str">
        <f>IFERROR(AVERAGEIFS('Orders - December 2020'!$I$2:$I$2047,'Orders - December 2020'!$H$2:$H$2047,Worksheet!P$3,'Orders - December 2020'!$C$2:$C$2047,Worksheet!$F23),"-")</f>
        <v>-</v>
      </c>
      <c r="Q23" s="51" t="str">
        <f>IFERROR(AVERAGEIFS('Orders - December 2020'!$I$2:$I$2047,'Orders - December 2020'!$H$2:$H$2047,Worksheet!Q$3,'Orders - December 2020'!$C$2:$C$2047,Worksheet!$F23),"-")</f>
        <v>-</v>
      </c>
      <c r="R23" s="51" t="str">
        <f>IFERROR(AVERAGEIFS('Orders - December 2020'!$I$2:$I$2047,'Orders - December 2020'!$H$2:$H$2047,Worksheet!R$3,'Orders - December 2020'!$C$2:$C$2047,Worksheet!$F23),"-")</f>
        <v>-</v>
      </c>
      <c r="S23" s="51" t="str">
        <f>IFERROR(AVERAGEIFS('Orders - December 2020'!$I$2:$I$2047,'Orders - December 2020'!$H$2:$H$2047,Worksheet!S$3,'Orders - December 2020'!$C$2:$C$2047,Worksheet!$F23),"-")</f>
        <v>-</v>
      </c>
      <c r="T23" s="51" t="str">
        <f>IFERROR(AVERAGEIFS('Orders - December 2020'!$I$2:$I$2047,'Orders - December 2020'!$H$2:$H$2047,Worksheet!T$3,'Orders - December 2020'!$C$2:$C$2047,Worksheet!$F23),"-")</f>
        <v>-</v>
      </c>
      <c r="U23" s="51">
        <f>IFERROR(AVERAGEIFS('Orders - December 2020'!$I$2:$I$2047,'Orders - December 2020'!$H$2:$H$2047,Worksheet!U$3,'Orders - December 2020'!$C$2:$C$2047,Worksheet!$F23),"-")</f>
        <v>1</v>
      </c>
      <c r="V23" s="51" t="str">
        <f>IFERROR(AVERAGEIFS('Orders - December 2020'!$I$2:$I$2047,'Orders - December 2020'!$H$2:$H$2047,Worksheet!V$3,'Orders - December 2020'!$C$2:$C$2047,Worksheet!$F23),"-")</f>
        <v>-</v>
      </c>
      <c r="W23" s="51" t="str">
        <f>IFERROR(AVERAGEIFS('Orders - December 2020'!$I$2:$I$2047,'Orders - December 2020'!$H$2:$H$2047,Worksheet!W$3,'Orders - December 2020'!$C$2:$C$2047,Worksheet!$F23),"-")</f>
        <v>-</v>
      </c>
      <c r="X23" s="51" t="str">
        <f>IFERROR(AVERAGEIFS('Orders - December 2020'!$I$2:$I$2047,'Orders - December 2020'!$H$2:$H$2047,Worksheet!X$3,'Orders - December 2020'!$C$2:$C$2047,Worksheet!$F23),"-")</f>
        <v>-</v>
      </c>
      <c r="Y23" s="51" t="str">
        <f>IFERROR(AVERAGEIFS('Orders - December 2020'!$I$2:$I$2047,'Orders - December 2020'!$H$2:$H$2047,Worksheet!Y$3,'Orders - December 2020'!$C$2:$C$2047,Worksheet!$F23),"-")</f>
        <v>-</v>
      </c>
      <c r="Z23" s="51" t="str">
        <f>IFERROR(AVERAGEIFS('Orders - December 2020'!$I$2:$I$2047,'Orders - December 2020'!$H$2:$H$2047,Worksheet!Z$3,'Orders - December 2020'!$C$2:$C$2047,Worksheet!$F23),"-")</f>
        <v>-</v>
      </c>
      <c r="AA23" s="51" t="str">
        <f>IFERROR(AVERAGEIFS('Orders - December 2020'!$I$2:$I$2047,'Orders - December 2020'!$H$2:$H$2047,Worksheet!AA$3,'Orders - December 2020'!$C$2:$C$2047,Worksheet!$F23),"-")</f>
        <v>-</v>
      </c>
      <c r="AB23" s="51" t="str">
        <f>IFERROR(AVERAGEIFS('Orders - December 2020'!$I$2:$I$2047,'Orders - December 2020'!$H$2:$H$2047,Worksheet!AB$3,'Orders - December 2020'!$C$2:$C$2047,Worksheet!$F23),"-")</f>
        <v>-</v>
      </c>
      <c r="AC23" s="51" t="str">
        <f>IFERROR(AVERAGEIFS('Orders - December 2020'!$I$2:$I$2047,'Orders - December 2020'!$H$2:$H$2047,Worksheet!AC$3,'Orders - December 2020'!$C$2:$C$2047,Worksheet!$F23),"-")</f>
        <v>-</v>
      </c>
      <c r="AD23" s="51" t="str">
        <f>IFERROR(AVERAGEIFS('Orders - December 2020'!$I$2:$I$2047,'Orders - December 2020'!$H$2:$H$2047,Worksheet!AD$3,'Orders - December 2020'!$C$2:$C$2047,Worksheet!$F23),"-")</f>
        <v>-</v>
      </c>
      <c r="AE23" s="51" t="str">
        <f>IFERROR(AVERAGEIFS('Orders - December 2020'!$I$2:$I$2047,'Orders - December 2020'!$H$2:$H$2047,Worksheet!AE$3,'Orders - December 2020'!$C$2:$C$2047,Worksheet!$F23),"-")</f>
        <v>-</v>
      </c>
      <c r="AF23" s="51" t="str">
        <f>IFERROR(AVERAGEIFS('Orders - December 2020'!$I$2:$I$2047,'Orders - December 2020'!$H$2:$H$2047,Worksheet!AF$3,'Orders - December 2020'!$C$2:$C$2047,Worksheet!$F23),"-")</f>
        <v>-</v>
      </c>
      <c r="AG23" s="51" t="str">
        <f>IFERROR(AVERAGEIFS('Orders - December 2020'!$I$2:$I$2047,'Orders - December 2020'!$H$2:$H$2047,Worksheet!AG$3,'Orders - December 2020'!$C$2:$C$2047,Worksheet!$F23),"-")</f>
        <v>-</v>
      </c>
      <c r="AH23" s="51" t="str">
        <f>IFERROR(AVERAGEIFS('Orders - December 2020'!$I$2:$I$2047,'Orders - December 2020'!$H$2:$H$2047,Worksheet!AH$3,'Orders - December 2020'!$C$2:$C$2047,Worksheet!$F23),"-")</f>
        <v>-</v>
      </c>
      <c r="AI23" s="51" t="str">
        <f>IFERROR(AVERAGEIFS('Orders - December 2020'!$I$2:$I$2047,'Orders - December 2020'!$H$2:$H$2047,Worksheet!AI$3,'Orders - December 2020'!$C$2:$C$2047,Worksheet!$F23),"-")</f>
        <v>-</v>
      </c>
      <c r="AJ23" s="51" t="str">
        <f>IFERROR(AVERAGEIFS('Orders - December 2020'!$I$2:$I$2047,'Orders - December 2020'!$H$2:$H$2047,Worksheet!AJ$3,'Orders - December 2020'!$C$2:$C$2047,Worksheet!$F23),"-")</f>
        <v>-</v>
      </c>
      <c r="AK23" s="51">
        <f>IFERROR(AVERAGEIFS('Orders - December 2020'!$I$2:$I$2047,'Orders - December 2020'!$H$2:$H$2047,Worksheet!AK$3,'Orders - December 2020'!$C$2:$C$2047,Worksheet!$F23),"-")</f>
        <v>2</v>
      </c>
      <c r="AL23" s="51" t="str">
        <f>IFERROR(AVERAGEIFS('Orders - December 2020'!$I$2:$I$2047,'Orders - December 2020'!$H$2:$H$2047,Worksheet!AL$3,'Orders - December 2020'!$C$2:$C$2047,Worksheet!$F23),"-")</f>
        <v>-</v>
      </c>
      <c r="AM23" s="51" t="str">
        <f>IFERROR(AVERAGEIFS('Orders - December 2020'!$I$2:$I$2047,'Orders - December 2020'!$H$2:$H$2047,Worksheet!AM$3,'Orders - December 2020'!$C$2:$C$2047,Worksheet!$F23),"-")</f>
        <v>-</v>
      </c>
      <c r="AN23" s="51" t="str">
        <f>IFERROR(AVERAGEIFS('Orders - December 2020'!$I$2:$I$2047,'Orders - December 2020'!$H$2:$H$2047,Worksheet!AN$3,'Orders - December 2020'!$C$2:$C$2047,Worksheet!$F23),"-")</f>
        <v>-</v>
      </c>
      <c r="AO23" s="51">
        <f>IFERROR(AVERAGEIFS('Orders - December 2020'!$I$2:$I$2047,'Orders - December 2020'!$H$2:$H$2047,Worksheet!AO$3,'Orders - December 2020'!$C$2:$C$2047,Worksheet!$F23),"-")</f>
        <v>1</v>
      </c>
      <c r="AP23" s="51" t="str">
        <f>IFERROR(AVERAGEIFS('Orders - December 2020'!$I$2:$I$2047,'Orders - December 2020'!$H$2:$H$2047,Worksheet!AP$3,'Orders - December 2020'!$C$2:$C$2047,Worksheet!$F23),"-")</f>
        <v>-</v>
      </c>
      <c r="AQ23" s="51" t="str">
        <f>IFERROR(AVERAGEIFS('Orders - December 2020'!$I$2:$I$2047,'Orders - December 2020'!$H$2:$H$2047,Worksheet!AQ$3,'Orders - December 2020'!$C$2:$C$2047,Worksheet!$F23),"-")</f>
        <v>-</v>
      </c>
      <c r="AR23" s="51" t="str">
        <f>IFERROR(AVERAGEIFS('Orders - December 2020'!$I$2:$I$2047,'Orders - December 2020'!$H$2:$H$2047,Worksheet!AR$3,'Orders - December 2020'!$C$2:$C$2047,Worksheet!$F23),"-")</f>
        <v>-</v>
      </c>
      <c r="AS23" s="51" t="str">
        <f>IFERROR(AVERAGEIFS('Orders - December 2020'!$I$2:$I$2047,'Orders - December 2020'!$H$2:$H$2047,Worksheet!AS$3,'Orders - December 2020'!$C$2:$C$2047,Worksheet!$F23),"-")</f>
        <v>-</v>
      </c>
      <c r="AT23" s="51" t="str">
        <f>IFERROR(AVERAGEIFS('Orders - December 2020'!$I$2:$I$2047,'Orders - December 2020'!$H$2:$H$2047,Worksheet!AT$3,'Orders - December 2020'!$C$2:$C$2047,Worksheet!$F23),"-")</f>
        <v>-</v>
      </c>
      <c r="AU23" s="51" t="str">
        <f>IFERROR(AVERAGEIFS('Orders - December 2020'!$I$2:$I$2047,'Orders - December 2020'!$H$2:$H$2047,Worksheet!AU$3,'Orders - December 2020'!$C$2:$C$2047,Worksheet!$F23),"-")</f>
        <v>-</v>
      </c>
      <c r="AV23" s="51" t="str">
        <f>IFERROR(AVERAGEIFS('Orders - December 2020'!$I$2:$I$2047,'Orders - December 2020'!$H$2:$H$2047,Worksheet!AV$3,'Orders - December 2020'!$C$2:$C$2047,Worksheet!$F23),"-")</f>
        <v>-</v>
      </c>
      <c r="AW23" s="51" t="str">
        <f>IFERROR(AVERAGEIFS('Orders - December 2020'!$I$2:$I$2047,'Orders - December 2020'!$H$2:$H$2047,Worksheet!AW$3,'Orders - December 2020'!$C$2:$C$2047,Worksheet!$F23),"-")</f>
        <v>-</v>
      </c>
      <c r="AX23" s="51" t="str">
        <f>IFERROR(AVERAGEIFS('Orders - December 2020'!$I$2:$I$2047,'Orders - December 2020'!$H$2:$H$2047,Worksheet!AX$3,'Orders - December 2020'!$C$2:$C$2047,Worksheet!$F23),"-")</f>
        <v>-</v>
      </c>
      <c r="AY23" s="51">
        <f>IFERROR(AVERAGEIFS('Orders - December 2020'!$I$2:$I$2047,'Orders - December 2020'!$H$2:$H$2047,Worksheet!AY$3,'Orders - December 2020'!$C$2:$C$2047,Worksheet!$F23),"-")</f>
        <v>4</v>
      </c>
      <c r="AZ23" s="51" t="str">
        <f>IFERROR(AVERAGEIFS('Orders - December 2020'!$I$2:$I$2047,'Orders - December 2020'!$H$2:$H$2047,Worksheet!AZ$3,'Orders - December 2020'!$C$2:$C$2047,Worksheet!$F23),"-")</f>
        <v>-</v>
      </c>
      <c r="BA23" s="51" t="str">
        <f>IFERROR(AVERAGEIFS('Orders - December 2020'!$I$2:$I$2047,'Orders - December 2020'!$H$2:$H$2047,Worksheet!BA$3,'Orders - December 2020'!$C$2:$C$2047,Worksheet!$F23),"-")</f>
        <v>-</v>
      </c>
      <c r="BB23" s="51" t="str">
        <f>IFERROR(AVERAGEIFS('Orders - December 2020'!$I$2:$I$2047,'Orders - December 2020'!$H$2:$H$2047,Worksheet!BB$3,'Orders - December 2020'!$C$2:$C$2047,Worksheet!$F23),"-")</f>
        <v>-</v>
      </c>
      <c r="BC23" s="51" t="str">
        <f>IFERROR(AVERAGEIFS('Orders - December 2020'!$I$2:$I$2047,'Orders - December 2020'!$H$2:$H$2047,Worksheet!BC$3,'Orders - December 2020'!$C$2:$C$2047,Worksheet!$F23),"-")</f>
        <v>-</v>
      </c>
      <c r="BD23" s="51" t="str">
        <f>IFERROR(AVERAGEIFS('Orders - December 2020'!$I$2:$I$2047,'Orders - December 2020'!$H$2:$H$2047,Worksheet!BD$3,'Orders - December 2020'!$C$2:$C$2047,Worksheet!$F23),"-")</f>
        <v>-</v>
      </c>
      <c r="BE23" s="51">
        <f>IFERROR(AVERAGEIFS('Orders - December 2020'!$I$2:$I$2047,'Orders - December 2020'!$H$2:$H$2047,Worksheet!BE$3,'Orders - December 2020'!$C$2:$C$2047,Worksheet!$F23),"-")</f>
        <v>2</v>
      </c>
      <c r="BF23" s="51" t="str">
        <f>IFERROR(AVERAGEIFS('Orders - December 2020'!$I$2:$I$2047,'Orders - December 2020'!$H$2:$H$2047,Worksheet!BF$3,'Orders - December 2020'!$C$2:$C$2047,Worksheet!$F23),"-")</f>
        <v>-</v>
      </c>
      <c r="BG23" s="51" t="str">
        <f>IFERROR(AVERAGEIFS('Orders - December 2020'!$I$2:$I$2047,'Orders - December 2020'!$H$2:$H$2047,Worksheet!BG$3,'Orders - December 2020'!$C$2:$C$2047,Worksheet!$F23),"-")</f>
        <v>-</v>
      </c>
      <c r="BH23" s="51">
        <f>IFERROR(AVERAGEIFS('Orders - December 2020'!$I$2:$I$2047,'Orders - December 2020'!$H$2:$H$2047,Worksheet!BH$3,'Orders - December 2020'!$C$2:$C$2047,Worksheet!$F23),"-")</f>
        <v>2</v>
      </c>
      <c r="BI23" s="51" t="str">
        <f>IFERROR(AVERAGEIFS('Orders - December 2020'!$I$2:$I$2047,'Orders - December 2020'!$H$2:$H$2047,Worksheet!BI$3,'Orders - December 2020'!$C$2:$C$2047,Worksheet!$F23),"-")</f>
        <v>-</v>
      </c>
      <c r="BJ23" s="51" t="str">
        <f>IFERROR(AVERAGEIFS('Orders - December 2020'!$I$2:$I$2047,'Orders - December 2020'!$H$2:$H$2047,Worksheet!BJ$3,'Orders - December 2020'!$C$2:$C$2047,Worksheet!$F23),"-")</f>
        <v>-</v>
      </c>
      <c r="BK23" s="51">
        <f>IFERROR(AVERAGEIFS('Orders - December 2020'!$I$2:$I$2047,'Orders - December 2020'!$H$2:$H$2047,Worksheet!BK$3,'Orders - December 2020'!$C$2:$C$2047,Worksheet!$F23),"-")</f>
        <v>2</v>
      </c>
      <c r="BL23" s="51" t="str">
        <f>IFERROR(AVERAGEIFS('Orders - December 2020'!$I$2:$I$2047,'Orders - December 2020'!$H$2:$H$2047,Worksheet!BL$3,'Orders - December 2020'!$C$2:$C$2047,Worksheet!$F23),"-")</f>
        <v>-</v>
      </c>
      <c r="BM23" s="51" t="str">
        <f>IFERROR(AVERAGEIFS('Orders - December 2020'!$I$2:$I$2047,'Orders - December 2020'!$H$2:$H$2047,Worksheet!BM$3,'Orders - December 2020'!$C$2:$C$2047,Worksheet!$F23),"-")</f>
        <v>-</v>
      </c>
      <c r="BN23" s="51" t="str">
        <f>IFERROR(AVERAGEIFS('Orders - December 2020'!$I$2:$I$2047,'Orders - December 2020'!$H$2:$H$2047,Worksheet!BN$3,'Orders - December 2020'!$C$2:$C$2047,Worksheet!$F23),"-")</f>
        <v>-</v>
      </c>
      <c r="BO23" s="51" t="str">
        <f>IFERROR(AVERAGEIFS('Orders - December 2020'!$I$2:$I$2047,'Orders - December 2020'!$H$2:$H$2047,Worksheet!BO$3,'Orders - December 2020'!$C$2:$C$2047,Worksheet!$F23),"-")</f>
        <v>-</v>
      </c>
      <c r="BP23" s="51" t="str">
        <f>IFERROR(AVERAGEIFS('Orders - December 2020'!$I$2:$I$2047,'Orders - December 2020'!$H$2:$H$2047,Worksheet!BP$3,'Orders - December 2020'!$C$2:$C$2047,Worksheet!$F23),"-")</f>
        <v>-</v>
      </c>
      <c r="BQ23" s="51" t="str">
        <f>IFERROR(AVERAGEIFS('Orders - December 2020'!$I$2:$I$2047,'Orders - December 2020'!$H$2:$H$2047,Worksheet!BQ$3,'Orders - December 2020'!$C$2:$C$2047,Worksheet!$F23),"-")</f>
        <v>-</v>
      </c>
      <c r="BR23" s="51" t="str">
        <f>IFERROR(AVERAGEIFS('Orders - December 2020'!$I$2:$I$2047,'Orders - December 2020'!$H$2:$H$2047,Worksheet!BR$3,'Orders - December 2020'!$C$2:$C$2047,Worksheet!$F23),"-")</f>
        <v>-</v>
      </c>
      <c r="BS23" s="51" t="str">
        <f>IFERROR(AVERAGEIFS('Orders - December 2020'!$I$2:$I$2047,'Orders - December 2020'!$H$2:$H$2047,Worksheet!BS$3,'Orders - December 2020'!$C$2:$C$2047,Worksheet!$F23),"-")</f>
        <v>-</v>
      </c>
      <c r="BT23" s="51" t="str">
        <f>IFERROR(AVERAGEIFS('Orders - December 2020'!$I$2:$I$2047,'Orders - December 2020'!$H$2:$H$2047,Worksheet!BT$3,'Orders - December 2020'!$C$2:$C$2047,Worksheet!$F23),"-")</f>
        <v>-</v>
      </c>
      <c r="BU23" s="51" t="str">
        <f>IFERROR(AVERAGEIFS('Orders - December 2020'!$I$2:$I$2047,'Orders - December 2020'!$H$2:$H$2047,Worksheet!BU$3,'Orders - December 2020'!$C$2:$C$2047,Worksheet!$F23),"-")</f>
        <v>-</v>
      </c>
      <c r="BV23" s="51" t="str">
        <f>IFERROR(AVERAGEIFS('Orders - December 2020'!$I$2:$I$2047,'Orders - December 2020'!$H$2:$H$2047,Worksheet!BV$3,'Orders - December 2020'!$C$2:$C$2047,Worksheet!$F23),"-")</f>
        <v>-</v>
      </c>
      <c r="BW23" s="51" t="str">
        <f>IFERROR(AVERAGEIFS('Orders - December 2020'!$I$2:$I$2047,'Orders - December 2020'!$H$2:$H$2047,Worksheet!BW$3,'Orders - December 2020'!$C$2:$C$2047,Worksheet!$F23),"-")</f>
        <v>-</v>
      </c>
      <c r="BX23" s="51" t="str">
        <f>IFERROR(AVERAGEIFS('Orders - December 2020'!$I$2:$I$2047,'Orders - December 2020'!$H$2:$H$2047,Worksheet!BX$3,'Orders - December 2020'!$C$2:$C$2047,Worksheet!$F23),"-")</f>
        <v>-</v>
      </c>
      <c r="BY23" s="51" t="str">
        <f>IFERROR(AVERAGEIFS('Orders - December 2020'!$I$2:$I$2047,'Orders - December 2020'!$H$2:$H$2047,Worksheet!BY$3,'Orders - December 2020'!$C$2:$C$2047,Worksheet!$F23),"-")</f>
        <v>-</v>
      </c>
      <c r="BZ23" s="51" t="str">
        <f>IFERROR(AVERAGEIFS('Orders - December 2020'!$I$2:$I$2047,'Orders - December 2020'!$H$2:$H$2047,Worksheet!BZ$3,'Orders - December 2020'!$C$2:$C$2047,Worksheet!$F23),"-")</f>
        <v>-</v>
      </c>
      <c r="CA23" s="51" t="str">
        <f>IFERROR(AVERAGEIFS('Orders - December 2020'!$I$2:$I$2047,'Orders - December 2020'!$H$2:$H$2047,Worksheet!CA$3,'Orders - December 2020'!$C$2:$C$2047,Worksheet!$F23),"-")</f>
        <v>-</v>
      </c>
      <c r="CB23" s="51" t="str">
        <f>IFERROR(AVERAGEIFS('Orders - December 2020'!$I$2:$I$2047,'Orders - December 2020'!$H$2:$H$2047,Worksheet!CB$3,'Orders - December 2020'!$C$2:$C$2047,Worksheet!$F23),"-")</f>
        <v>-</v>
      </c>
      <c r="CC23" s="51" t="str">
        <f>IFERROR(AVERAGEIFS('Orders - December 2020'!$I$2:$I$2047,'Orders - December 2020'!$H$2:$H$2047,Worksheet!CC$3,'Orders - December 2020'!$C$2:$C$2047,Worksheet!$F23),"-")</f>
        <v>-</v>
      </c>
      <c r="CD23" s="51" t="str">
        <f>IFERROR(AVERAGEIFS('Orders - December 2020'!$I$2:$I$2047,'Orders - December 2020'!$H$2:$H$2047,Worksheet!CD$3,'Orders - December 2020'!$C$2:$C$2047,Worksheet!$F23),"-")</f>
        <v>-</v>
      </c>
      <c r="CE23" s="51" t="str">
        <f>IFERROR(AVERAGEIFS('Orders - December 2020'!$I$2:$I$2047,'Orders - December 2020'!$H$2:$H$2047,Worksheet!CE$3,'Orders - December 2020'!$C$2:$C$2047,Worksheet!$F23),"-")</f>
        <v>-</v>
      </c>
      <c r="CF23" s="51" t="str">
        <f>IFERROR(AVERAGEIFS('Orders - December 2020'!$I$2:$I$2047,'Orders - December 2020'!$H$2:$H$2047,Worksheet!CF$3,'Orders - December 2020'!$C$2:$C$2047,Worksheet!$F23),"-")</f>
        <v>-</v>
      </c>
      <c r="CG23" s="51">
        <f>IFERROR(AVERAGEIFS('Orders - December 2020'!$I$2:$I$2047,'Orders - December 2020'!$H$2:$H$2047,Worksheet!CG$3,'Orders - December 2020'!$C$2:$C$2047,Worksheet!$F23),"-")</f>
        <v>1</v>
      </c>
      <c r="CH23" s="51" t="str">
        <f>IFERROR(AVERAGEIFS('Orders - December 2020'!$I$2:$I$2047,'Orders - December 2020'!$H$2:$H$2047,Worksheet!CH$3,'Orders - December 2020'!$C$2:$C$2047,Worksheet!$F23),"-")</f>
        <v>-</v>
      </c>
      <c r="CI23" s="51" t="str">
        <f>IFERROR(AVERAGEIFS('Orders - December 2020'!$I$2:$I$2047,'Orders - December 2020'!$H$2:$H$2047,Worksheet!CI$3,'Orders - December 2020'!$C$2:$C$2047,Worksheet!$F23),"-")</f>
        <v>-</v>
      </c>
      <c r="CJ23" s="51">
        <f>IFERROR(AVERAGEIFS('Orders - December 2020'!$I$2:$I$2047,'Orders - December 2020'!$H$2:$H$2047,Worksheet!CJ$3,'Orders - December 2020'!$C$2:$C$2047,Worksheet!$F23),"-")</f>
        <v>4</v>
      </c>
      <c r="CK23" s="51" t="str">
        <f>IFERROR(AVERAGEIFS('Orders - December 2020'!$I$2:$I$2047,'Orders - December 2020'!$H$2:$H$2047,Worksheet!CK$3,'Orders - December 2020'!$C$2:$C$2047,Worksheet!$F23),"-")</f>
        <v>-</v>
      </c>
      <c r="CL23" s="51" t="str">
        <f>IFERROR(AVERAGEIFS('Orders - December 2020'!$I$2:$I$2047,'Orders - December 2020'!$H$2:$H$2047,Worksheet!CL$3,'Orders - December 2020'!$C$2:$C$2047,Worksheet!$F23),"-")</f>
        <v>-</v>
      </c>
      <c r="CM23" s="51" t="str">
        <f>IFERROR(AVERAGEIFS('Orders - December 2020'!$I$2:$I$2047,'Orders - December 2020'!$H$2:$H$2047,Worksheet!CM$3,'Orders - December 2020'!$C$2:$C$2047,Worksheet!$F23),"-")</f>
        <v>-</v>
      </c>
      <c r="CN23" s="51" t="str">
        <f>IFERROR(AVERAGEIFS('Orders - December 2020'!$I$2:$I$2047,'Orders - December 2020'!$H$2:$H$2047,Worksheet!CN$3,'Orders - December 2020'!$C$2:$C$2047,Worksheet!$F23),"-")</f>
        <v>-</v>
      </c>
      <c r="CO23" s="51">
        <f>IFERROR(AVERAGEIFS('Orders - December 2020'!$I$2:$I$2047,'Orders - December 2020'!$H$2:$H$2047,Worksheet!CO$3,'Orders - December 2020'!$C$2:$C$2047,Worksheet!$F23),"-")</f>
        <v>7</v>
      </c>
      <c r="CP23" s="51" t="str">
        <f>IFERROR(AVERAGEIFS('Orders - December 2020'!$I$2:$I$2047,'Orders - December 2020'!$H$2:$H$2047,Worksheet!CP$3,'Orders - December 2020'!$C$2:$C$2047,Worksheet!$F23),"-")</f>
        <v>-</v>
      </c>
      <c r="CQ23" s="51" t="str">
        <f>IFERROR(AVERAGEIFS('Orders - December 2020'!$I$2:$I$2047,'Orders - December 2020'!$H$2:$H$2047,Worksheet!CQ$3,'Orders - December 2020'!$C$2:$C$2047,Worksheet!$F23),"-")</f>
        <v>-</v>
      </c>
      <c r="CR23" s="51">
        <f>IFERROR(AVERAGEIFS('Orders - December 2020'!$I$2:$I$2047,'Orders - December 2020'!$H$2:$H$2047,Worksheet!CR$3,'Orders - December 2020'!$C$2:$C$2047,Worksheet!$F23),"-")</f>
        <v>2</v>
      </c>
      <c r="CS23" s="51" t="str">
        <f>IFERROR(AVERAGEIFS('Orders - December 2020'!$I$2:$I$2047,'Orders - December 2020'!$H$2:$H$2047,Worksheet!CS$3,'Orders - December 2020'!$C$2:$C$2047,Worksheet!$F23),"-")</f>
        <v>-</v>
      </c>
      <c r="CT23" s="51" t="str">
        <f>IFERROR(AVERAGEIFS('Orders - December 2020'!$I$2:$I$2047,'Orders - December 2020'!$H$2:$H$2047,Worksheet!CT$3,'Orders - December 2020'!$C$2:$C$2047,Worksheet!$F23),"-")</f>
        <v>-</v>
      </c>
      <c r="CU23" s="51" t="str">
        <f>IFERROR(AVERAGEIFS('Orders - December 2020'!$I$2:$I$2047,'Orders - December 2020'!$H$2:$H$2047,Worksheet!CU$3,'Orders - December 2020'!$C$2:$C$2047,Worksheet!$F23),"-")</f>
        <v>-</v>
      </c>
      <c r="CV23" s="51" t="str">
        <f>IFERROR(AVERAGEIFS('Orders - December 2020'!$I$2:$I$2047,'Orders - December 2020'!$H$2:$H$2047,Worksheet!CV$3,'Orders - December 2020'!$C$2:$C$2047,Worksheet!$F23),"-")</f>
        <v>-</v>
      </c>
      <c r="CW23" s="51" t="str">
        <f>IFERROR(AVERAGEIFS('Orders - December 2020'!$I$2:$I$2047,'Orders - December 2020'!$H$2:$H$2047,Worksheet!CW$3,'Orders - December 2020'!$C$2:$C$2047,Worksheet!$F23),"-")</f>
        <v>-</v>
      </c>
      <c r="CX23" s="51" t="str">
        <f>IFERROR(AVERAGEIFS('Orders - December 2020'!$I$2:$I$2047,'Orders - December 2020'!$H$2:$H$2047,Worksheet!CX$3,'Orders - December 2020'!$C$2:$C$2047,Worksheet!$F23),"-")</f>
        <v>-</v>
      </c>
      <c r="CY23" s="51" t="str">
        <f>IFERROR(AVERAGEIFS('Orders - December 2020'!$I$2:$I$2047,'Orders - December 2020'!$H$2:$H$2047,Worksheet!CY$3,'Orders - December 2020'!$C$2:$C$2047,Worksheet!$F23),"-")</f>
        <v>-</v>
      </c>
      <c r="CZ23" s="51" t="str">
        <f>IFERROR(AVERAGEIFS('Orders - December 2020'!$I$2:$I$2047,'Orders - December 2020'!$H$2:$H$2047,Worksheet!CZ$3,'Orders - December 2020'!$C$2:$C$2047,Worksheet!$F23),"-")</f>
        <v>-</v>
      </c>
      <c r="DA23" s="51" t="str">
        <f>IFERROR(AVERAGEIFS('Orders - December 2020'!$I$2:$I$2047,'Orders - December 2020'!$H$2:$H$2047,Worksheet!DA$3,'Orders - December 2020'!$C$2:$C$2047,Worksheet!$F23),"-")</f>
        <v>-</v>
      </c>
      <c r="DB23" s="51" t="str">
        <f>IFERROR(AVERAGEIFS('Orders - December 2020'!$I$2:$I$2047,'Orders - December 2020'!$H$2:$H$2047,Worksheet!DB$3,'Orders - December 2020'!$C$2:$C$2047,Worksheet!$F23),"-")</f>
        <v>-</v>
      </c>
      <c r="DC23" s="51" t="str">
        <f>IFERROR(AVERAGEIFS('Orders - December 2020'!$I$2:$I$2047,'Orders - December 2020'!$H$2:$H$2047,Worksheet!DC$3,'Orders - December 2020'!$C$2:$C$2047,Worksheet!$F23),"-")</f>
        <v>-</v>
      </c>
      <c r="DD23" s="51" t="str">
        <f>IFERROR(AVERAGEIFS('Orders - December 2020'!$I$2:$I$2047,'Orders - December 2020'!$H$2:$H$2047,Worksheet!DD$3,'Orders - December 2020'!$C$2:$C$2047,Worksheet!$F23),"-")</f>
        <v>-</v>
      </c>
      <c r="DE23" s="51" t="str">
        <f>IFERROR(AVERAGEIFS('Orders - December 2020'!$I$2:$I$2047,'Orders - December 2020'!$H$2:$H$2047,Worksheet!DE$3,'Orders - December 2020'!$C$2:$C$2047,Worksheet!$F23),"-")</f>
        <v>-</v>
      </c>
      <c r="DF23" s="51" t="str">
        <f>IFERROR(AVERAGEIFS('Orders - December 2020'!$I$2:$I$2047,'Orders - December 2020'!$H$2:$H$2047,Worksheet!DF$3,'Orders - December 2020'!$C$2:$C$2047,Worksheet!$F23),"-")</f>
        <v>-</v>
      </c>
      <c r="DG23" s="51" t="str">
        <f>IFERROR(AVERAGEIFS('Orders - December 2020'!$I$2:$I$2047,'Orders - December 2020'!$H$2:$H$2047,Worksheet!DG$3,'Orders - December 2020'!$C$2:$C$2047,Worksheet!$F23),"-")</f>
        <v>-</v>
      </c>
      <c r="DH23" s="51" t="str">
        <f>IFERROR(AVERAGEIFS('Orders - December 2020'!$I$2:$I$2047,'Orders - December 2020'!$H$2:$H$2047,Worksheet!DH$3,'Orders - December 2020'!$C$2:$C$2047,Worksheet!$F23),"-")</f>
        <v>-</v>
      </c>
      <c r="DI23" s="51" t="str">
        <f>IFERROR(AVERAGEIFS('Orders - December 2020'!$I$2:$I$2047,'Orders - December 2020'!$H$2:$H$2047,Worksheet!DI$3,'Orders - December 2020'!$C$2:$C$2047,Worksheet!$F23),"-")</f>
        <v>-</v>
      </c>
      <c r="DJ23" s="51" t="str">
        <f>IFERROR(AVERAGEIFS('Orders - December 2020'!$I$2:$I$2047,'Orders - December 2020'!$H$2:$H$2047,Worksheet!DJ$3,'Orders - December 2020'!$C$2:$C$2047,Worksheet!$F23),"-")</f>
        <v>-</v>
      </c>
      <c r="DK23" s="51" t="str">
        <f>IFERROR(AVERAGEIFS('Orders - December 2020'!$I$2:$I$2047,'Orders - December 2020'!$H$2:$H$2047,Worksheet!DK$3,'Orders - December 2020'!$C$2:$C$2047,Worksheet!$F23),"-")</f>
        <v>-</v>
      </c>
      <c r="DL23" s="51" t="str">
        <f>IFERROR(AVERAGEIFS('Orders - December 2020'!$I$2:$I$2047,'Orders - December 2020'!$H$2:$H$2047,Worksheet!DL$3,'Orders - December 2020'!$C$2:$C$2047,Worksheet!$F23),"-")</f>
        <v>-</v>
      </c>
      <c r="DM23" s="51" t="str">
        <f>IFERROR(AVERAGEIFS('Orders - December 2020'!$I$2:$I$2047,'Orders - December 2020'!$H$2:$H$2047,Worksheet!DM$3,'Orders - December 2020'!$C$2:$C$2047,Worksheet!$F23),"-")</f>
        <v>-</v>
      </c>
      <c r="DN23" s="51" t="str">
        <f>IFERROR(AVERAGEIFS('Orders - December 2020'!$I$2:$I$2047,'Orders - December 2020'!$H$2:$H$2047,Worksheet!DN$3,'Orders - December 2020'!$C$2:$C$2047,Worksheet!$F23),"-")</f>
        <v>-</v>
      </c>
      <c r="DO23" s="51" t="str">
        <f>IFERROR(AVERAGEIFS('Orders - December 2020'!$I$2:$I$2047,'Orders - December 2020'!$H$2:$H$2047,Worksheet!DO$3,'Orders - December 2020'!$C$2:$C$2047,Worksheet!$F23),"-")</f>
        <v>-</v>
      </c>
      <c r="DP23" s="51" t="str">
        <f>IFERROR(AVERAGEIFS('Orders - December 2020'!$I$2:$I$2047,'Orders - December 2020'!$H$2:$H$2047,Worksheet!DP$3,'Orders - December 2020'!$C$2:$C$2047,Worksheet!$F23),"-")</f>
        <v>-</v>
      </c>
      <c r="DQ23" s="51" t="str">
        <f>IFERROR(AVERAGEIFS('Orders - December 2020'!$I$2:$I$2047,'Orders - December 2020'!$H$2:$H$2047,Worksheet!DQ$3,'Orders - December 2020'!$C$2:$C$2047,Worksheet!$F23),"-")</f>
        <v>-</v>
      </c>
      <c r="DR23" s="51" t="str">
        <f>IFERROR(AVERAGEIFS('Orders - December 2020'!$I$2:$I$2047,'Orders - December 2020'!$H$2:$H$2047,Worksheet!DR$3,'Orders - December 2020'!$C$2:$C$2047,Worksheet!$F23),"-")</f>
        <v>-</v>
      </c>
      <c r="DS23" s="51" t="str">
        <f>IFERROR(AVERAGEIFS('Orders - December 2020'!$I$2:$I$2047,'Orders - December 2020'!$H$2:$H$2047,Worksheet!DS$3,'Orders - December 2020'!$C$2:$C$2047,Worksheet!$F23),"-")</f>
        <v>-</v>
      </c>
      <c r="DT23" s="51" t="str">
        <f>IFERROR(AVERAGEIFS('Orders - December 2020'!$I$2:$I$2047,'Orders - December 2020'!$H$2:$H$2047,Worksheet!DT$3,'Orders - December 2020'!$C$2:$C$2047,Worksheet!$F23),"-")</f>
        <v>-</v>
      </c>
      <c r="DU23" s="51" t="str">
        <f>IFERROR(AVERAGEIFS('Orders - December 2020'!$I$2:$I$2047,'Orders - December 2020'!$H$2:$H$2047,Worksheet!DU$3,'Orders - December 2020'!$C$2:$C$2047,Worksheet!$F23),"-")</f>
        <v>-</v>
      </c>
      <c r="DV23" s="51" t="str">
        <f>IFERROR(AVERAGEIFS('Orders - December 2020'!$I$2:$I$2047,'Orders - December 2020'!$H$2:$H$2047,Worksheet!DV$3,'Orders - December 2020'!$C$2:$C$2047,Worksheet!$F23),"-")</f>
        <v>-</v>
      </c>
      <c r="DW23" s="51" t="str">
        <f>IFERROR(AVERAGEIFS('Orders - December 2020'!$I$2:$I$2047,'Orders - December 2020'!$H$2:$H$2047,Worksheet!DW$3,'Orders - December 2020'!$C$2:$C$2047,Worksheet!$F23),"-")</f>
        <v>-</v>
      </c>
      <c r="DX23" s="51" t="str">
        <f>IFERROR(AVERAGEIFS('Orders - December 2020'!$I$2:$I$2047,'Orders - December 2020'!$H$2:$H$2047,Worksheet!DX$3,'Orders - December 2020'!$C$2:$C$2047,Worksheet!$F23),"-")</f>
        <v>-</v>
      </c>
      <c r="DY23" s="51" t="str">
        <f>IFERROR(AVERAGEIFS('Orders - December 2020'!$I$2:$I$2047,'Orders - December 2020'!$H$2:$H$2047,Worksheet!DY$3,'Orders - December 2020'!$C$2:$C$2047,Worksheet!$F23),"-")</f>
        <v>-</v>
      </c>
      <c r="DZ23" s="51" t="str">
        <f>IFERROR(AVERAGEIFS('Orders - December 2020'!$I$2:$I$2047,'Orders - December 2020'!$H$2:$H$2047,Worksheet!DZ$3,'Orders - December 2020'!$C$2:$C$2047,Worksheet!$F23),"-")</f>
        <v>-</v>
      </c>
      <c r="EA23" s="51" t="str">
        <f>IFERROR(AVERAGEIFS('Orders - December 2020'!$I$2:$I$2047,'Orders - December 2020'!$H$2:$H$2047,Worksheet!EA$3,'Orders - December 2020'!$C$2:$C$2047,Worksheet!$F23),"-")</f>
        <v>-</v>
      </c>
      <c r="EB23" s="51" t="str">
        <f>IFERROR(AVERAGEIFS('Orders - December 2020'!$I$2:$I$2047,'Orders - December 2020'!$H$2:$H$2047,Worksheet!EB$3,'Orders - December 2020'!$C$2:$C$2047,Worksheet!$F23),"-")</f>
        <v>-</v>
      </c>
      <c r="EC23" s="51" t="str">
        <f>IFERROR(AVERAGEIFS('Orders - December 2020'!$I$2:$I$2047,'Orders - December 2020'!$H$2:$H$2047,Worksheet!EC$3,'Orders - December 2020'!$C$2:$C$2047,Worksheet!$F23),"-")</f>
        <v>-</v>
      </c>
      <c r="ED23" s="51" t="str">
        <f>IFERROR(AVERAGEIFS('Orders - December 2020'!$I$2:$I$2047,'Orders - December 2020'!$H$2:$H$2047,Worksheet!ED$3,'Orders - December 2020'!$C$2:$C$2047,Worksheet!$F23),"-")</f>
        <v>-</v>
      </c>
      <c r="EE23" s="51" t="str">
        <f>IFERROR(AVERAGEIFS('Orders - December 2020'!$I$2:$I$2047,'Orders - December 2020'!$H$2:$H$2047,Worksheet!EE$3,'Orders - December 2020'!$C$2:$C$2047,Worksheet!$F23),"-")</f>
        <v>-</v>
      </c>
      <c r="EF23" s="51" t="str">
        <f>IFERROR(AVERAGEIFS('Orders - December 2020'!$I$2:$I$2047,'Orders - December 2020'!$H$2:$H$2047,Worksheet!EF$3,'Orders - December 2020'!$C$2:$C$2047,Worksheet!$F23),"-")</f>
        <v>-</v>
      </c>
      <c r="EG23" s="51" t="str">
        <f>IFERROR(AVERAGEIFS('Orders - December 2020'!$I$2:$I$2047,'Orders - December 2020'!$H$2:$H$2047,Worksheet!EG$3,'Orders - December 2020'!$C$2:$C$2047,Worksheet!$F23),"-")</f>
        <v>-</v>
      </c>
      <c r="EH23" s="51" t="str">
        <f>IFERROR(AVERAGEIFS('Orders - December 2020'!$I$2:$I$2047,'Orders - December 2020'!$H$2:$H$2047,Worksheet!EH$3,'Orders - December 2020'!$C$2:$C$2047,Worksheet!$F23),"-")</f>
        <v>-</v>
      </c>
      <c r="EI23" s="51" t="str">
        <f>IFERROR(AVERAGEIFS('Orders - December 2020'!$I$2:$I$2047,'Orders - December 2020'!$H$2:$H$2047,Worksheet!EI$3,'Orders - December 2020'!$C$2:$C$2047,Worksheet!$F23),"-")</f>
        <v>-</v>
      </c>
      <c r="EJ23" s="51" t="str">
        <f>IFERROR(AVERAGEIFS('Orders - December 2020'!$I$2:$I$2047,'Orders - December 2020'!$H$2:$H$2047,Worksheet!EJ$3,'Orders - December 2020'!$C$2:$C$2047,Worksheet!$F23),"-")</f>
        <v>-</v>
      </c>
      <c r="EK23" s="51" t="str">
        <f>IFERROR(AVERAGEIFS('Orders - December 2020'!$I$2:$I$2047,'Orders - December 2020'!$H$2:$H$2047,Worksheet!EK$3,'Orders - December 2020'!$C$2:$C$2047,Worksheet!$F23),"-")</f>
        <v>-</v>
      </c>
      <c r="EL23" s="51" t="str">
        <f>IFERROR(AVERAGEIFS('Orders - December 2020'!$I$2:$I$2047,'Orders - December 2020'!$H$2:$H$2047,Worksheet!EL$3,'Orders - December 2020'!$C$2:$C$2047,Worksheet!$F23),"-")</f>
        <v>-</v>
      </c>
      <c r="EM23" s="51" t="str">
        <f>IFERROR(AVERAGEIFS('Orders - December 2020'!$I$2:$I$2047,'Orders - December 2020'!$H$2:$H$2047,Worksheet!EM$3,'Orders - December 2020'!$C$2:$C$2047,Worksheet!$F23),"-")</f>
        <v>-</v>
      </c>
      <c r="EN23" s="51" t="str">
        <f>IFERROR(AVERAGEIFS('Orders - December 2020'!$I$2:$I$2047,'Orders - December 2020'!$H$2:$H$2047,Worksheet!EN$3,'Orders - December 2020'!$C$2:$C$2047,Worksheet!$F23),"-")</f>
        <v>-</v>
      </c>
      <c r="EO23" s="51" t="str">
        <f>IFERROR(AVERAGEIFS('Orders - December 2020'!$I$2:$I$2047,'Orders - December 2020'!$H$2:$H$2047,Worksheet!EO$3,'Orders - December 2020'!$C$2:$C$2047,Worksheet!$F23),"-")</f>
        <v>-</v>
      </c>
      <c r="EP23" s="51" t="str">
        <f>IFERROR(AVERAGEIFS('Orders - December 2020'!$I$2:$I$2047,'Orders - December 2020'!$H$2:$H$2047,Worksheet!EP$3,'Orders - December 2020'!$C$2:$C$2047,Worksheet!$F23),"-")</f>
        <v>-</v>
      </c>
      <c r="EQ23" s="51" t="str">
        <f>IFERROR(AVERAGEIFS('Orders - December 2020'!$I$2:$I$2047,'Orders - December 2020'!$H$2:$H$2047,Worksheet!EQ$3,'Orders - December 2020'!$C$2:$C$2047,Worksheet!$F23),"-")</f>
        <v>-</v>
      </c>
      <c r="ER23" s="51" t="str">
        <f>IFERROR(AVERAGEIFS('Orders - December 2020'!$I$2:$I$2047,'Orders - December 2020'!$H$2:$H$2047,Worksheet!ER$3,'Orders - December 2020'!$C$2:$C$2047,Worksheet!$F23),"-")</f>
        <v>-</v>
      </c>
      <c r="ES23" s="51" t="str">
        <f>IFERROR(AVERAGEIFS('Orders - December 2020'!$I$2:$I$2047,'Orders - December 2020'!$H$2:$H$2047,Worksheet!ES$3,'Orders - December 2020'!$C$2:$C$2047,Worksheet!$F23),"-")</f>
        <v>-</v>
      </c>
      <c r="ET23" s="51" t="str">
        <f>IFERROR(AVERAGEIFS('Orders - December 2020'!$I$2:$I$2047,'Orders - December 2020'!$H$2:$H$2047,Worksheet!ET$3,'Orders - December 2020'!$C$2:$C$2047,Worksheet!$F23),"-")</f>
        <v>-</v>
      </c>
      <c r="EU23" s="51" t="str">
        <f>IFERROR(AVERAGEIFS('Orders - December 2020'!$I$2:$I$2047,'Orders - December 2020'!$H$2:$H$2047,Worksheet!EU$3,'Orders - December 2020'!$C$2:$C$2047,Worksheet!$F23),"-")</f>
        <v>-</v>
      </c>
      <c r="EV23" s="51" t="str">
        <f>IFERROR(AVERAGEIFS('Orders - December 2020'!$I$2:$I$2047,'Orders - December 2020'!$H$2:$H$2047,Worksheet!EV$3,'Orders - December 2020'!$C$2:$C$2047,Worksheet!$F23),"-")</f>
        <v>-</v>
      </c>
      <c r="EW23" s="51" t="str">
        <f>IFERROR(AVERAGEIFS('Orders - December 2020'!$I$2:$I$2047,'Orders - December 2020'!$H$2:$H$2047,Worksheet!EW$3,'Orders - December 2020'!$C$2:$C$2047,Worksheet!$F23),"-")</f>
        <v>-</v>
      </c>
      <c r="EX23" s="51" t="str">
        <f>IFERROR(AVERAGEIFS('Orders - December 2020'!$I$2:$I$2047,'Orders - December 2020'!$H$2:$H$2047,Worksheet!EX$3,'Orders - December 2020'!$C$2:$C$2047,Worksheet!$F23),"-")</f>
        <v>-</v>
      </c>
      <c r="EY23" s="51" t="str">
        <f>IFERROR(AVERAGEIFS('Orders - December 2020'!$I$2:$I$2047,'Orders - December 2020'!$H$2:$H$2047,Worksheet!EY$3,'Orders - December 2020'!$C$2:$C$2047,Worksheet!$F23),"-")</f>
        <v>-</v>
      </c>
      <c r="EZ23" s="51" t="str">
        <f>IFERROR(AVERAGEIFS('Orders - December 2020'!$I$2:$I$2047,'Orders - December 2020'!$H$2:$H$2047,Worksheet!EZ$3,'Orders - December 2020'!$C$2:$C$2047,Worksheet!$F23),"-")</f>
        <v>-</v>
      </c>
      <c r="FA23" s="51" t="str">
        <f>IFERROR(AVERAGEIFS('Orders - December 2020'!$I$2:$I$2047,'Orders - December 2020'!$H$2:$H$2047,Worksheet!FA$3,'Orders - December 2020'!$C$2:$C$2047,Worksheet!$F23),"-")</f>
        <v>-</v>
      </c>
      <c r="FB23" s="51" t="str">
        <f>IFERROR(AVERAGEIFS('Orders - December 2020'!$I$2:$I$2047,'Orders - December 2020'!$H$2:$H$2047,Worksheet!FB$3,'Orders - December 2020'!$C$2:$C$2047,Worksheet!$F23),"-")</f>
        <v>-</v>
      </c>
      <c r="FC23" s="51" t="str">
        <f>IFERROR(AVERAGEIFS('Orders - December 2020'!$I$2:$I$2047,'Orders - December 2020'!$H$2:$H$2047,Worksheet!FC$3,'Orders - December 2020'!$C$2:$C$2047,Worksheet!$F23),"-")</f>
        <v>-</v>
      </c>
      <c r="FD23" s="51" t="str">
        <f>IFERROR(AVERAGEIFS('Orders - December 2020'!$I$2:$I$2047,'Orders - December 2020'!$H$2:$H$2047,Worksheet!FD$3,'Orders - December 2020'!$C$2:$C$2047,Worksheet!$F23),"-")</f>
        <v>-</v>
      </c>
      <c r="FE23" s="51" t="str">
        <f>IFERROR(AVERAGEIFS('Orders - December 2020'!$I$2:$I$2047,'Orders - December 2020'!$H$2:$H$2047,Worksheet!FE$3,'Orders - December 2020'!$C$2:$C$2047,Worksheet!$F23),"-")</f>
        <v>-</v>
      </c>
      <c r="FF23" s="51" t="str">
        <f>IFERROR(AVERAGEIFS('Orders - December 2020'!$I$2:$I$2047,'Orders - December 2020'!$H$2:$H$2047,Worksheet!FF$3,'Orders - December 2020'!$C$2:$C$2047,Worksheet!$F23),"-")</f>
        <v>-</v>
      </c>
      <c r="FG23" s="52" t="str">
        <f>IFERROR(AVERAGEIFS('Orders - December 2020'!$I$2:$I$2047,'Orders - December 2020'!$H$2:$H$2047,Worksheet!FG$3,'Orders - December 2020'!$C$2:$C$2047,Worksheet!$F23),"-")</f>
        <v>-</v>
      </c>
    </row>
    <row r="24" spans="1:163">
      <c r="A24" s="59">
        <f>AVERAGEIFS('Orders - December 2020'!Q2:Q2047,'Orders - December 2020'!K2:K2047,'Orders - December 2020'!K2)</f>
        <v>16144.909776536313</v>
      </c>
      <c r="B24" s="60">
        <f>AVERAGEIFS('Orders - December 2020'!Q2:Q2047,'Orders - December 2020'!K2:K2047,'Orders - December 2020'!K2047)</f>
        <v>14672.611328125</v>
      </c>
      <c r="C24" s="61">
        <f>AVERAGE('Orders - December 2020'!Q2:Q2047)</f>
        <v>15960.692570869991</v>
      </c>
      <c r="F24" s="45" t="str">
        <v>Daves Supermarket</v>
      </c>
      <c r="G24" s="50" t="str">
        <f>IFERROR(AVERAGEIFS('Orders - December 2020'!$I$2:$I$2047,'Orders - December 2020'!$H$2:$H$2047,Worksheet!G$3,'Orders - December 2020'!$C$2:$C$2047,Worksheet!$F24),"-")</f>
        <v>-</v>
      </c>
      <c r="H24" s="51">
        <f>IFERROR(AVERAGEIFS('Orders - December 2020'!$I$2:$I$2047,'Orders - December 2020'!$H$2:$H$2047,Worksheet!H$3,'Orders - December 2020'!$C$2:$C$2047,Worksheet!$F24),"-")</f>
        <v>2</v>
      </c>
      <c r="I24" s="51" t="str">
        <f>IFERROR(AVERAGEIFS('Orders - December 2020'!$I$2:$I$2047,'Orders - December 2020'!$H$2:$H$2047,Worksheet!I$3,'Orders - December 2020'!$C$2:$C$2047,Worksheet!$F24),"-")</f>
        <v>-</v>
      </c>
      <c r="J24" s="51" t="str">
        <f>IFERROR(AVERAGEIFS('Orders - December 2020'!$I$2:$I$2047,'Orders - December 2020'!$H$2:$H$2047,Worksheet!J$3,'Orders - December 2020'!$C$2:$C$2047,Worksheet!$F24),"-")</f>
        <v>-</v>
      </c>
      <c r="K24" s="51" t="str">
        <f>IFERROR(AVERAGEIFS('Orders - December 2020'!$I$2:$I$2047,'Orders - December 2020'!$H$2:$H$2047,Worksheet!K$3,'Orders - December 2020'!$C$2:$C$2047,Worksheet!$F24),"-")</f>
        <v>-</v>
      </c>
      <c r="L24" s="51">
        <f>IFERROR(AVERAGEIFS('Orders - December 2020'!$I$2:$I$2047,'Orders - December 2020'!$H$2:$H$2047,Worksheet!L$3,'Orders - December 2020'!$C$2:$C$2047,Worksheet!$F24),"-")</f>
        <v>1</v>
      </c>
      <c r="M24" s="51" t="str">
        <f>IFERROR(AVERAGEIFS('Orders - December 2020'!$I$2:$I$2047,'Orders - December 2020'!$H$2:$H$2047,Worksheet!M$3,'Orders - December 2020'!$C$2:$C$2047,Worksheet!$F24),"-")</f>
        <v>-</v>
      </c>
      <c r="N24" s="51">
        <f>IFERROR(AVERAGEIFS('Orders - December 2020'!$I$2:$I$2047,'Orders - December 2020'!$H$2:$H$2047,Worksheet!N$3,'Orders - December 2020'!$C$2:$C$2047,Worksheet!$F24),"-")</f>
        <v>1</v>
      </c>
      <c r="O24" s="51" t="str">
        <f>IFERROR(AVERAGEIFS('Orders - December 2020'!$I$2:$I$2047,'Orders - December 2020'!$H$2:$H$2047,Worksheet!O$3,'Orders - December 2020'!$C$2:$C$2047,Worksheet!$F24),"-")</f>
        <v>-</v>
      </c>
      <c r="P24" s="51" t="str">
        <f>IFERROR(AVERAGEIFS('Orders - December 2020'!$I$2:$I$2047,'Orders - December 2020'!$H$2:$H$2047,Worksheet!P$3,'Orders - December 2020'!$C$2:$C$2047,Worksheet!$F24),"-")</f>
        <v>-</v>
      </c>
      <c r="Q24" s="51" t="str">
        <f>IFERROR(AVERAGEIFS('Orders - December 2020'!$I$2:$I$2047,'Orders - December 2020'!$H$2:$H$2047,Worksheet!Q$3,'Orders - December 2020'!$C$2:$C$2047,Worksheet!$F24),"-")</f>
        <v>-</v>
      </c>
      <c r="R24" s="51">
        <f>IFERROR(AVERAGEIFS('Orders - December 2020'!$I$2:$I$2047,'Orders - December 2020'!$H$2:$H$2047,Worksheet!R$3,'Orders - December 2020'!$C$2:$C$2047,Worksheet!$F24),"-")</f>
        <v>1</v>
      </c>
      <c r="S24" s="51" t="str">
        <f>IFERROR(AVERAGEIFS('Orders - December 2020'!$I$2:$I$2047,'Orders - December 2020'!$H$2:$H$2047,Worksheet!S$3,'Orders - December 2020'!$C$2:$C$2047,Worksheet!$F24),"-")</f>
        <v>-</v>
      </c>
      <c r="T24" s="51" t="str">
        <f>IFERROR(AVERAGEIFS('Orders - December 2020'!$I$2:$I$2047,'Orders - December 2020'!$H$2:$H$2047,Worksheet!T$3,'Orders - December 2020'!$C$2:$C$2047,Worksheet!$F24),"-")</f>
        <v>-</v>
      </c>
      <c r="U24" s="51" t="str">
        <f>IFERROR(AVERAGEIFS('Orders - December 2020'!$I$2:$I$2047,'Orders - December 2020'!$H$2:$H$2047,Worksheet!U$3,'Orders - December 2020'!$C$2:$C$2047,Worksheet!$F24),"-")</f>
        <v>-</v>
      </c>
      <c r="V24" s="51" t="str">
        <f>IFERROR(AVERAGEIFS('Orders - December 2020'!$I$2:$I$2047,'Orders - December 2020'!$H$2:$H$2047,Worksheet!V$3,'Orders - December 2020'!$C$2:$C$2047,Worksheet!$F24),"-")</f>
        <v>-</v>
      </c>
      <c r="W24" s="51" t="str">
        <f>IFERROR(AVERAGEIFS('Orders - December 2020'!$I$2:$I$2047,'Orders - December 2020'!$H$2:$H$2047,Worksheet!W$3,'Orders - December 2020'!$C$2:$C$2047,Worksheet!$F24),"-")</f>
        <v>-</v>
      </c>
      <c r="X24" s="51" t="str">
        <f>IFERROR(AVERAGEIFS('Orders - December 2020'!$I$2:$I$2047,'Orders - December 2020'!$H$2:$H$2047,Worksheet!X$3,'Orders - December 2020'!$C$2:$C$2047,Worksheet!$F24),"-")</f>
        <v>-</v>
      </c>
      <c r="Y24" s="51" t="str">
        <f>IFERROR(AVERAGEIFS('Orders - December 2020'!$I$2:$I$2047,'Orders - December 2020'!$H$2:$H$2047,Worksheet!Y$3,'Orders - December 2020'!$C$2:$C$2047,Worksheet!$F24),"-")</f>
        <v>-</v>
      </c>
      <c r="Z24" s="51" t="str">
        <f>IFERROR(AVERAGEIFS('Orders - December 2020'!$I$2:$I$2047,'Orders - December 2020'!$H$2:$H$2047,Worksheet!Z$3,'Orders - December 2020'!$C$2:$C$2047,Worksheet!$F24),"-")</f>
        <v>-</v>
      </c>
      <c r="AA24" s="51" t="str">
        <f>IFERROR(AVERAGEIFS('Orders - December 2020'!$I$2:$I$2047,'Orders - December 2020'!$H$2:$H$2047,Worksheet!AA$3,'Orders - December 2020'!$C$2:$C$2047,Worksheet!$F24),"-")</f>
        <v>-</v>
      </c>
      <c r="AB24" s="51" t="str">
        <f>IFERROR(AVERAGEIFS('Orders - December 2020'!$I$2:$I$2047,'Orders - December 2020'!$H$2:$H$2047,Worksheet!AB$3,'Orders - December 2020'!$C$2:$C$2047,Worksheet!$F24),"-")</f>
        <v>-</v>
      </c>
      <c r="AC24" s="51" t="str">
        <f>IFERROR(AVERAGEIFS('Orders - December 2020'!$I$2:$I$2047,'Orders - December 2020'!$H$2:$H$2047,Worksheet!AC$3,'Orders - December 2020'!$C$2:$C$2047,Worksheet!$F24),"-")</f>
        <v>-</v>
      </c>
      <c r="AD24" s="51" t="str">
        <f>IFERROR(AVERAGEIFS('Orders - December 2020'!$I$2:$I$2047,'Orders - December 2020'!$H$2:$H$2047,Worksheet!AD$3,'Orders - December 2020'!$C$2:$C$2047,Worksheet!$F24),"-")</f>
        <v>-</v>
      </c>
      <c r="AE24" s="51" t="str">
        <f>IFERROR(AVERAGEIFS('Orders - December 2020'!$I$2:$I$2047,'Orders - December 2020'!$H$2:$H$2047,Worksheet!AE$3,'Orders - December 2020'!$C$2:$C$2047,Worksheet!$F24),"-")</f>
        <v>-</v>
      </c>
      <c r="AF24" s="51" t="str">
        <f>IFERROR(AVERAGEIFS('Orders - December 2020'!$I$2:$I$2047,'Orders - December 2020'!$H$2:$H$2047,Worksheet!AF$3,'Orders - December 2020'!$C$2:$C$2047,Worksheet!$F24),"-")</f>
        <v>-</v>
      </c>
      <c r="AG24" s="51" t="str">
        <f>IFERROR(AVERAGEIFS('Orders - December 2020'!$I$2:$I$2047,'Orders - December 2020'!$H$2:$H$2047,Worksheet!AG$3,'Orders - December 2020'!$C$2:$C$2047,Worksheet!$F24),"-")</f>
        <v>-</v>
      </c>
      <c r="AH24" s="51" t="str">
        <f>IFERROR(AVERAGEIFS('Orders - December 2020'!$I$2:$I$2047,'Orders - December 2020'!$H$2:$H$2047,Worksheet!AH$3,'Orders - December 2020'!$C$2:$C$2047,Worksheet!$F24),"-")</f>
        <v>-</v>
      </c>
      <c r="AI24" s="51" t="str">
        <f>IFERROR(AVERAGEIFS('Orders - December 2020'!$I$2:$I$2047,'Orders - December 2020'!$H$2:$H$2047,Worksheet!AI$3,'Orders - December 2020'!$C$2:$C$2047,Worksheet!$F24),"-")</f>
        <v>-</v>
      </c>
      <c r="AJ24" s="51">
        <f>IFERROR(AVERAGEIFS('Orders - December 2020'!$I$2:$I$2047,'Orders - December 2020'!$H$2:$H$2047,Worksheet!AJ$3,'Orders - December 2020'!$C$2:$C$2047,Worksheet!$F24),"-")</f>
        <v>1</v>
      </c>
      <c r="AK24" s="51" t="str">
        <f>IFERROR(AVERAGEIFS('Orders - December 2020'!$I$2:$I$2047,'Orders - December 2020'!$H$2:$H$2047,Worksheet!AK$3,'Orders - December 2020'!$C$2:$C$2047,Worksheet!$F24),"-")</f>
        <v>-</v>
      </c>
      <c r="AL24" s="51" t="str">
        <f>IFERROR(AVERAGEIFS('Orders - December 2020'!$I$2:$I$2047,'Orders - December 2020'!$H$2:$H$2047,Worksheet!AL$3,'Orders - December 2020'!$C$2:$C$2047,Worksheet!$F24),"-")</f>
        <v>-</v>
      </c>
      <c r="AM24" s="51" t="str">
        <f>IFERROR(AVERAGEIFS('Orders - December 2020'!$I$2:$I$2047,'Orders - December 2020'!$H$2:$H$2047,Worksheet!AM$3,'Orders - December 2020'!$C$2:$C$2047,Worksheet!$F24),"-")</f>
        <v>-</v>
      </c>
      <c r="AN24" s="51" t="str">
        <f>IFERROR(AVERAGEIFS('Orders - December 2020'!$I$2:$I$2047,'Orders - December 2020'!$H$2:$H$2047,Worksheet!AN$3,'Orders - December 2020'!$C$2:$C$2047,Worksheet!$F24),"-")</f>
        <v>-</v>
      </c>
      <c r="AO24" s="51">
        <f>IFERROR(AVERAGEIFS('Orders - December 2020'!$I$2:$I$2047,'Orders - December 2020'!$H$2:$H$2047,Worksheet!AO$3,'Orders - December 2020'!$C$2:$C$2047,Worksheet!$F24),"-")</f>
        <v>1</v>
      </c>
      <c r="AP24" s="51">
        <f>IFERROR(AVERAGEIFS('Orders - December 2020'!$I$2:$I$2047,'Orders - December 2020'!$H$2:$H$2047,Worksheet!AP$3,'Orders - December 2020'!$C$2:$C$2047,Worksheet!$F24),"-")</f>
        <v>1</v>
      </c>
      <c r="AQ24" s="51" t="str">
        <f>IFERROR(AVERAGEIFS('Orders - December 2020'!$I$2:$I$2047,'Orders - December 2020'!$H$2:$H$2047,Worksheet!AQ$3,'Orders - December 2020'!$C$2:$C$2047,Worksheet!$F24),"-")</f>
        <v>-</v>
      </c>
      <c r="AR24" s="51">
        <f>IFERROR(AVERAGEIFS('Orders - December 2020'!$I$2:$I$2047,'Orders - December 2020'!$H$2:$H$2047,Worksheet!AR$3,'Orders - December 2020'!$C$2:$C$2047,Worksheet!$F24),"-")</f>
        <v>1</v>
      </c>
      <c r="AS24" s="51">
        <f>IFERROR(AVERAGEIFS('Orders - December 2020'!$I$2:$I$2047,'Orders - December 2020'!$H$2:$H$2047,Worksheet!AS$3,'Orders - December 2020'!$C$2:$C$2047,Worksheet!$F24),"-")</f>
        <v>1</v>
      </c>
      <c r="AT24" s="51" t="str">
        <f>IFERROR(AVERAGEIFS('Orders - December 2020'!$I$2:$I$2047,'Orders - December 2020'!$H$2:$H$2047,Worksheet!AT$3,'Orders - December 2020'!$C$2:$C$2047,Worksheet!$F24),"-")</f>
        <v>-</v>
      </c>
      <c r="AU24" s="51" t="str">
        <f>IFERROR(AVERAGEIFS('Orders - December 2020'!$I$2:$I$2047,'Orders - December 2020'!$H$2:$H$2047,Worksheet!AU$3,'Orders - December 2020'!$C$2:$C$2047,Worksheet!$F24),"-")</f>
        <v>-</v>
      </c>
      <c r="AV24" s="51" t="str">
        <f>IFERROR(AVERAGEIFS('Orders - December 2020'!$I$2:$I$2047,'Orders - December 2020'!$H$2:$H$2047,Worksheet!AV$3,'Orders - December 2020'!$C$2:$C$2047,Worksheet!$F24),"-")</f>
        <v>-</v>
      </c>
      <c r="AW24" s="51" t="str">
        <f>IFERROR(AVERAGEIFS('Orders - December 2020'!$I$2:$I$2047,'Orders - December 2020'!$H$2:$H$2047,Worksheet!AW$3,'Orders - December 2020'!$C$2:$C$2047,Worksheet!$F24),"-")</f>
        <v>-</v>
      </c>
      <c r="AX24" s="51" t="str">
        <f>IFERROR(AVERAGEIFS('Orders - December 2020'!$I$2:$I$2047,'Orders - December 2020'!$H$2:$H$2047,Worksheet!AX$3,'Orders - December 2020'!$C$2:$C$2047,Worksheet!$F24),"-")</f>
        <v>-</v>
      </c>
      <c r="AY24" s="51" t="str">
        <f>IFERROR(AVERAGEIFS('Orders - December 2020'!$I$2:$I$2047,'Orders - December 2020'!$H$2:$H$2047,Worksheet!AY$3,'Orders - December 2020'!$C$2:$C$2047,Worksheet!$F24),"-")</f>
        <v>-</v>
      </c>
      <c r="AZ24" s="51" t="str">
        <f>IFERROR(AVERAGEIFS('Orders - December 2020'!$I$2:$I$2047,'Orders - December 2020'!$H$2:$H$2047,Worksheet!AZ$3,'Orders - December 2020'!$C$2:$C$2047,Worksheet!$F24),"-")</f>
        <v>-</v>
      </c>
      <c r="BA24" s="51">
        <f>IFERROR(AVERAGEIFS('Orders - December 2020'!$I$2:$I$2047,'Orders - December 2020'!$H$2:$H$2047,Worksheet!BA$3,'Orders - December 2020'!$C$2:$C$2047,Worksheet!$F24),"-")</f>
        <v>1</v>
      </c>
      <c r="BB24" s="51" t="str">
        <f>IFERROR(AVERAGEIFS('Orders - December 2020'!$I$2:$I$2047,'Orders - December 2020'!$H$2:$H$2047,Worksheet!BB$3,'Orders - December 2020'!$C$2:$C$2047,Worksheet!$F24),"-")</f>
        <v>-</v>
      </c>
      <c r="BC24" s="51" t="str">
        <f>IFERROR(AVERAGEIFS('Orders - December 2020'!$I$2:$I$2047,'Orders - December 2020'!$H$2:$H$2047,Worksheet!BC$3,'Orders - December 2020'!$C$2:$C$2047,Worksheet!$F24),"-")</f>
        <v>-</v>
      </c>
      <c r="BD24" s="51" t="str">
        <f>IFERROR(AVERAGEIFS('Orders - December 2020'!$I$2:$I$2047,'Orders - December 2020'!$H$2:$H$2047,Worksheet!BD$3,'Orders - December 2020'!$C$2:$C$2047,Worksheet!$F24),"-")</f>
        <v>-</v>
      </c>
      <c r="BE24" s="51" t="str">
        <f>IFERROR(AVERAGEIFS('Orders - December 2020'!$I$2:$I$2047,'Orders - December 2020'!$H$2:$H$2047,Worksheet!BE$3,'Orders - December 2020'!$C$2:$C$2047,Worksheet!$F24),"-")</f>
        <v>-</v>
      </c>
      <c r="BF24" s="51" t="str">
        <f>IFERROR(AVERAGEIFS('Orders - December 2020'!$I$2:$I$2047,'Orders - December 2020'!$H$2:$H$2047,Worksheet!BF$3,'Orders - December 2020'!$C$2:$C$2047,Worksheet!$F24),"-")</f>
        <v>-</v>
      </c>
      <c r="BG24" s="51" t="str">
        <f>IFERROR(AVERAGEIFS('Orders - December 2020'!$I$2:$I$2047,'Orders - December 2020'!$H$2:$H$2047,Worksheet!BG$3,'Orders - December 2020'!$C$2:$C$2047,Worksheet!$F24),"-")</f>
        <v>-</v>
      </c>
      <c r="BH24" s="51" t="str">
        <f>IFERROR(AVERAGEIFS('Orders - December 2020'!$I$2:$I$2047,'Orders - December 2020'!$H$2:$H$2047,Worksheet!BH$3,'Orders - December 2020'!$C$2:$C$2047,Worksheet!$F24),"-")</f>
        <v>-</v>
      </c>
      <c r="BI24" s="51" t="str">
        <f>IFERROR(AVERAGEIFS('Orders - December 2020'!$I$2:$I$2047,'Orders - December 2020'!$H$2:$H$2047,Worksheet!BI$3,'Orders - December 2020'!$C$2:$C$2047,Worksheet!$F24),"-")</f>
        <v>-</v>
      </c>
      <c r="BJ24" s="51" t="str">
        <f>IFERROR(AVERAGEIFS('Orders - December 2020'!$I$2:$I$2047,'Orders - December 2020'!$H$2:$H$2047,Worksheet!BJ$3,'Orders - December 2020'!$C$2:$C$2047,Worksheet!$F24),"-")</f>
        <v>-</v>
      </c>
      <c r="BK24" s="51" t="str">
        <f>IFERROR(AVERAGEIFS('Orders - December 2020'!$I$2:$I$2047,'Orders - December 2020'!$H$2:$H$2047,Worksheet!BK$3,'Orders - December 2020'!$C$2:$C$2047,Worksheet!$F24),"-")</f>
        <v>-</v>
      </c>
      <c r="BL24" s="51">
        <f>IFERROR(AVERAGEIFS('Orders - December 2020'!$I$2:$I$2047,'Orders - December 2020'!$H$2:$H$2047,Worksheet!BL$3,'Orders - December 2020'!$C$2:$C$2047,Worksheet!$F24),"-")</f>
        <v>0.75</v>
      </c>
      <c r="BM24" s="51" t="str">
        <f>IFERROR(AVERAGEIFS('Orders - December 2020'!$I$2:$I$2047,'Orders - December 2020'!$H$2:$H$2047,Worksheet!BM$3,'Orders - December 2020'!$C$2:$C$2047,Worksheet!$F24),"-")</f>
        <v>-</v>
      </c>
      <c r="BN24" s="51" t="str">
        <f>IFERROR(AVERAGEIFS('Orders - December 2020'!$I$2:$I$2047,'Orders - December 2020'!$H$2:$H$2047,Worksheet!BN$3,'Orders - December 2020'!$C$2:$C$2047,Worksheet!$F24),"-")</f>
        <v>-</v>
      </c>
      <c r="BO24" s="51" t="str">
        <f>IFERROR(AVERAGEIFS('Orders - December 2020'!$I$2:$I$2047,'Orders - December 2020'!$H$2:$H$2047,Worksheet!BO$3,'Orders - December 2020'!$C$2:$C$2047,Worksheet!$F24),"-")</f>
        <v>-</v>
      </c>
      <c r="BP24" s="51" t="str">
        <f>IFERROR(AVERAGEIFS('Orders - December 2020'!$I$2:$I$2047,'Orders - December 2020'!$H$2:$H$2047,Worksheet!BP$3,'Orders - December 2020'!$C$2:$C$2047,Worksheet!$F24),"-")</f>
        <v>-</v>
      </c>
      <c r="BQ24" s="51" t="str">
        <f>IFERROR(AVERAGEIFS('Orders - December 2020'!$I$2:$I$2047,'Orders - December 2020'!$H$2:$H$2047,Worksheet!BQ$3,'Orders - December 2020'!$C$2:$C$2047,Worksheet!$F24),"-")</f>
        <v>-</v>
      </c>
      <c r="BR24" s="51" t="str">
        <f>IFERROR(AVERAGEIFS('Orders - December 2020'!$I$2:$I$2047,'Orders - December 2020'!$H$2:$H$2047,Worksheet!BR$3,'Orders - December 2020'!$C$2:$C$2047,Worksheet!$F24),"-")</f>
        <v>-</v>
      </c>
      <c r="BS24" s="51" t="str">
        <f>IFERROR(AVERAGEIFS('Orders - December 2020'!$I$2:$I$2047,'Orders - December 2020'!$H$2:$H$2047,Worksheet!BS$3,'Orders - December 2020'!$C$2:$C$2047,Worksheet!$F24),"-")</f>
        <v>-</v>
      </c>
      <c r="BT24" s="51" t="str">
        <f>IFERROR(AVERAGEIFS('Orders - December 2020'!$I$2:$I$2047,'Orders - December 2020'!$H$2:$H$2047,Worksheet!BT$3,'Orders - December 2020'!$C$2:$C$2047,Worksheet!$F24),"-")</f>
        <v>-</v>
      </c>
      <c r="BU24" s="51" t="str">
        <f>IFERROR(AVERAGEIFS('Orders - December 2020'!$I$2:$I$2047,'Orders - December 2020'!$H$2:$H$2047,Worksheet!BU$3,'Orders - December 2020'!$C$2:$C$2047,Worksheet!$F24),"-")</f>
        <v>-</v>
      </c>
      <c r="BV24" s="51" t="str">
        <f>IFERROR(AVERAGEIFS('Orders - December 2020'!$I$2:$I$2047,'Orders - December 2020'!$H$2:$H$2047,Worksheet!BV$3,'Orders - December 2020'!$C$2:$C$2047,Worksheet!$F24),"-")</f>
        <v>-</v>
      </c>
      <c r="BW24" s="51" t="str">
        <f>IFERROR(AVERAGEIFS('Orders - December 2020'!$I$2:$I$2047,'Orders - December 2020'!$H$2:$H$2047,Worksheet!BW$3,'Orders - December 2020'!$C$2:$C$2047,Worksheet!$F24),"-")</f>
        <v>-</v>
      </c>
      <c r="BX24" s="51">
        <f>IFERROR(AVERAGEIFS('Orders - December 2020'!$I$2:$I$2047,'Orders - December 2020'!$H$2:$H$2047,Worksheet!BX$3,'Orders - December 2020'!$C$2:$C$2047,Worksheet!$F24),"-")</f>
        <v>1</v>
      </c>
      <c r="BY24" s="51" t="str">
        <f>IFERROR(AVERAGEIFS('Orders - December 2020'!$I$2:$I$2047,'Orders - December 2020'!$H$2:$H$2047,Worksheet!BY$3,'Orders - December 2020'!$C$2:$C$2047,Worksheet!$F24),"-")</f>
        <v>-</v>
      </c>
      <c r="BZ24" s="51" t="str">
        <f>IFERROR(AVERAGEIFS('Orders - December 2020'!$I$2:$I$2047,'Orders - December 2020'!$H$2:$H$2047,Worksheet!BZ$3,'Orders - December 2020'!$C$2:$C$2047,Worksheet!$F24),"-")</f>
        <v>-</v>
      </c>
      <c r="CA24" s="51" t="str">
        <f>IFERROR(AVERAGEIFS('Orders - December 2020'!$I$2:$I$2047,'Orders - December 2020'!$H$2:$H$2047,Worksheet!CA$3,'Orders - December 2020'!$C$2:$C$2047,Worksheet!$F24),"-")</f>
        <v>-</v>
      </c>
      <c r="CB24" s="51" t="str">
        <f>IFERROR(AVERAGEIFS('Orders - December 2020'!$I$2:$I$2047,'Orders - December 2020'!$H$2:$H$2047,Worksheet!CB$3,'Orders - December 2020'!$C$2:$C$2047,Worksheet!$F24),"-")</f>
        <v>-</v>
      </c>
      <c r="CC24" s="51" t="str">
        <f>IFERROR(AVERAGEIFS('Orders - December 2020'!$I$2:$I$2047,'Orders - December 2020'!$H$2:$H$2047,Worksheet!CC$3,'Orders - December 2020'!$C$2:$C$2047,Worksheet!$F24),"-")</f>
        <v>-</v>
      </c>
      <c r="CD24" s="51" t="str">
        <f>IFERROR(AVERAGEIFS('Orders - December 2020'!$I$2:$I$2047,'Orders - December 2020'!$H$2:$H$2047,Worksheet!CD$3,'Orders - December 2020'!$C$2:$C$2047,Worksheet!$F24),"-")</f>
        <v>-</v>
      </c>
      <c r="CE24" s="51">
        <f>IFERROR(AVERAGEIFS('Orders - December 2020'!$I$2:$I$2047,'Orders - December 2020'!$H$2:$H$2047,Worksheet!CE$3,'Orders - December 2020'!$C$2:$C$2047,Worksheet!$F24),"-")</f>
        <v>2</v>
      </c>
      <c r="CF24" s="51" t="str">
        <f>IFERROR(AVERAGEIFS('Orders - December 2020'!$I$2:$I$2047,'Orders - December 2020'!$H$2:$H$2047,Worksheet!CF$3,'Orders - December 2020'!$C$2:$C$2047,Worksheet!$F24),"-")</f>
        <v>-</v>
      </c>
      <c r="CG24" s="51" t="str">
        <f>IFERROR(AVERAGEIFS('Orders - December 2020'!$I$2:$I$2047,'Orders - December 2020'!$H$2:$H$2047,Worksheet!CG$3,'Orders - December 2020'!$C$2:$C$2047,Worksheet!$F24),"-")</f>
        <v>-</v>
      </c>
      <c r="CH24" s="51">
        <f>IFERROR(AVERAGEIFS('Orders - December 2020'!$I$2:$I$2047,'Orders - December 2020'!$H$2:$H$2047,Worksheet!CH$3,'Orders - December 2020'!$C$2:$C$2047,Worksheet!$F24),"-")</f>
        <v>1.5</v>
      </c>
      <c r="CI24" s="51" t="str">
        <f>IFERROR(AVERAGEIFS('Orders - December 2020'!$I$2:$I$2047,'Orders - December 2020'!$H$2:$H$2047,Worksheet!CI$3,'Orders - December 2020'!$C$2:$C$2047,Worksheet!$F24),"-")</f>
        <v>-</v>
      </c>
      <c r="CJ24" s="51">
        <f>IFERROR(AVERAGEIFS('Orders - December 2020'!$I$2:$I$2047,'Orders - December 2020'!$H$2:$H$2047,Worksheet!CJ$3,'Orders - December 2020'!$C$2:$C$2047,Worksheet!$F24),"-")</f>
        <v>1</v>
      </c>
      <c r="CK24" s="51" t="str">
        <f>IFERROR(AVERAGEIFS('Orders - December 2020'!$I$2:$I$2047,'Orders - December 2020'!$H$2:$H$2047,Worksheet!CK$3,'Orders - December 2020'!$C$2:$C$2047,Worksheet!$F24),"-")</f>
        <v>-</v>
      </c>
      <c r="CL24" s="51" t="str">
        <f>IFERROR(AVERAGEIFS('Orders - December 2020'!$I$2:$I$2047,'Orders - December 2020'!$H$2:$H$2047,Worksheet!CL$3,'Orders - December 2020'!$C$2:$C$2047,Worksheet!$F24),"-")</f>
        <v>-</v>
      </c>
      <c r="CM24" s="51" t="str">
        <f>IFERROR(AVERAGEIFS('Orders - December 2020'!$I$2:$I$2047,'Orders - December 2020'!$H$2:$H$2047,Worksheet!CM$3,'Orders - December 2020'!$C$2:$C$2047,Worksheet!$F24),"-")</f>
        <v>-</v>
      </c>
      <c r="CN24" s="51" t="str">
        <f>IFERROR(AVERAGEIFS('Orders - December 2020'!$I$2:$I$2047,'Orders - December 2020'!$H$2:$H$2047,Worksheet!CN$3,'Orders - December 2020'!$C$2:$C$2047,Worksheet!$F24),"-")</f>
        <v>-</v>
      </c>
      <c r="CO24" s="51" t="str">
        <f>IFERROR(AVERAGEIFS('Orders - December 2020'!$I$2:$I$2047,'Orders - December 2020'!$H$2:$H$2047,Worksheet!CO$3,'Orders - December 2020'!$C$2:$C$2047,Worksheet!$F24),"-")</f>
        <v>-</v>
      </c>
      <c r="CP24" s="51" t="str">
        <f>IFERROR(AVERAGEIFS('Orders - December 2020'!$I$2:$I$2047,'Orders - December 2020'!$H$2:$H$2047,Worksheet!CP$3,'Orders - December 2020'!$C$2:$C$2047,Worksheet!$F24),"-")</f>
        <v>-</v>
      </c>
      <c r="CQ24" s="51">
        <f>IFERROR(AVERAGEIFS('Orders - December 2020'!$I$2:$I$2047,'Orders - December 2020'!$H$2:$H$2047,Worksheet!CQ$3,'Orders - December 2020'!$C$2:$C$2047,Worksheet!$F24),"-")</f>
        <v>1</v>
      </c>
      <c r="CR24" s="51" t="str">
        <f>IFERROR(AVERAGEIFS('Orders - December 2020'!$I$2:$I$2047,'Orders - December 2020'!$H$2:$H$2047,Worksheet!CR$3,'Orders - December 2020'!$C$2:$C$2047,Worksheet!$F24),"-")</f>
        <v>-</v>
      </c>
      <c r="CS24" s="51" t="str">
        <f>IFERROR(AVERAGEIFS('Orders - December 2020'!$I$2:$I$2047,'Orders - December 2020'!$H$2:$H$2047,Worksheet!CS$3,'Orders - December 2020'!$C$2:$C$2047,Worksheet!$F24),"-")</f>
        <v>-</v>
      </c>
      <c r="CT24" s="51" t="str">
        <f>IFERROR(AVERAGEIFS('Orders - December 2020'!$I$2:$I$2047,'Orders - December 2020'!$H$2:$H$2047,Worksheet!CT$3,'Orders - December 2020'!$C$2:$C$2047,Worksheet!$F24),"-")</f>
        <v>-</v>
      </c>
      <c r="CU24" s="51" t="str">
        <f>IFERROR(AVERAGEIFS('Orders - December 2020'!$I$2:$I$2047,'Orders - December 2020'!$H$2:$H$2047,Worksheet!CU$3,'Orders - December 2020'!$C$2:$C$2047,Worksheet!$F24),"-")</f>
        <v>-</v>
      </c>
      <c r="CV24" s="51" t="str">
        <f>IFERROR(AVERAGEIFS('Orders - December 2020'!$I$2:$I$2047,'Orders - December 2020'!$H$2:$H$2047,Worksheet!CV$3,'Orders - December 2020'!$C$2:$C$2047,Worksheet!$F24),"-")</f>
        <v>-</v>
      </c>
      <c r="CW24" s="51" t="str">
        <f>IFERROR(AVERAGEIFS('Orders - December 2020'!$I$2:$I$2047,'Orders - December 2020'!$H$2:$H$2047,Worksheet!CW$3,'Orders - December 2020'!$C$2:$C$2047,Worksheet!$F24),"-")</f>
        <v>-</v>
      </c>
      <c r="CX24" s="51" t="str">
        <f>IFERROR(AVERAGEIFS('Orders - December 2020'!$I$2:$I$2047,'Orders - December 2020'!$H$2:$H$2047,Worksheet!CX$3,'Orders - December 2020'!$C$2:$C$2047,Worksheet!$F24),"-")</f>
        <v>-</v>
      </c>
      <c r="CY24" s="51" t="str">
        <f>IFERROR(AVERAGEIFS('Orders - December 2020'!$I$2:$I$2047,'Orders - December 2020'!$H$2:$H$2047,Worksheet!CY$3,'Orders - December 2020'!$C$2:$C$2047,Worksheet!$F24),"-")</f>
        <v>-</v>
      </c>
      <c r="CZ24" s="51" t="str">
        <f>IFERROR(AVERAGEIFS('Orders - December 2020'!$I$2:$I$2047,'Orders - December 2020'!$H$2:$H$2047,Worksheet!CZ$3,'Orders - December 2020'!$C$2:$C$2047,Worksheet!$F24),"-")</f>
        <v>-</v>
      </c>
      <c r="DA24" s="51" t="str">
        <f>IFERROR(AVERAGEIFS('Orders - December 2020'!$I$2:$I$2047,'Orders - December 2020'!$H$2:$H$2047,Worksheet!DA$3,'Orders - December 2020'!$C$2:$C$2047,Worksheet!$F24),"-")</f>
        <v>-</v>
      </c>
      <c r="DB24" s="51" t="str">
        <f>IFERROR(AVERAGEIFS('Orders - December 2020'!$I$2:$I$2047,'Orders - December 2020'!$H$2:$H$2047,Worksheet!DB$3,'Orders - December 2020'!$C$2:$C$2047,Worksheet!$F24),"-")</f>
        <v>-</v>
      </c>
      <c r="DC24" s="51" t="str">
        <f>IFERROR(AVERAGEIFS('Orders - December 2020'!$I$2:$I$2047,'Orders - December 2020'!$H$2:$H$2047,Worksheet!DC$3,'Orders - December 2020'!$C$2:$C$2047,Worksheet!$F24),"-")</f>
        <v>-</v>
      </c>
      <c r="DD24" s="51" t="str">
        <f>IFERROR(AVERAGEIFS('Orders - December 2020'!$I$2:$I$2047,'Orders - December 2020'!$H$2:$H$2047,Worksheet!DD$3,'Orders - December 2020'!$C$2:$C$2047,Worksheet!$F24),"-")</f>
        <v>-</v>
      </c>
      <c r="DE24" s="51" t="str">
        <f>IFERROR(AVERAGEIFS('Orders - December 2020'!$I$2:$I$2047,'Orders - December 2020'!$H$2:$H$2047,Worksheet!DE$3,'Orders - December 2020'!$C$2:$C$2047,Worksheet!$F24),"-")</f>
        <v>-</v>
      </c>
      <c r="DF24" s="51" t="str">
        <f>IFERROR(AVERAGEIFS('Orders - December 2020'!$I$2:$I$2047,'Orders - December 2020'!$H$2:$H$2047,Worksheet!DF$3,'Orders - December 2020'!$C$2:$C$2047,Worksheet!$F24),"-")</f>
        <v>-</v>
      </c>
      <c r="DG24" s="51" t="str">
        <f>IFERROR(AVERAGEIFS('Orders - December 2020'!$I$2:$I$2047,'Orders - December 2020'!$H$2:$H$2047,Worksheet!DG$3,'Orders - December 2020'!$C$2:$C$2047,Worksheet!$F24),"-")</f>
        <v>-</v>
      </c>
      <c r="DH24" s="51" t="str">
        <f>IFERROR(AVERAGEIFS('Orders - December 2020'!$I$2:$I$2047,'Orders - December 2020'!$H$2:$H$2047,Worksheet!DH$3,'Orders - December 2020'!$C$2:$C$2047,Worksheet!$F24),"-")</f>
        <v>-</v>
      </c>
      <c r="DI24" s="51">
        <f>IFERROR(AVERAGEIFS('Orders - December 2020'!$I$2:$I$2047,'Orders - December 2020'!$H$2:$H$2047,Worksheet!DI$3,'Orders - December 2020'!$C$2:$C$2047,Worksheet!$F24),"-")</f>
        <v>1</v>
      </c>
      <c r="DJ24" s="51" t="str">
        <f>IFERROR(AVERAGEIFS('Orders - December 2020'!$I$2:$I$2047,'Orders - December 2020'!$H$2:$H$2047,Worksheet!DJ$3,'Orders - December 2020'!$C$2:$C$2047,Worksheet!$F24),"-")</f>
        <v>-</v>
      </c>
      <c r="DK24" s="51" t="str">
        <f>IFERROR(AVERAGEIFS('Orders - December 2020'!$I$2:$I$2047,'Orders - December 2020'!$H$2:$H$2047,Worksheet!DK$3,'Orders - December 2020'!$C$2:$C$2047,Worksheet!$F24),"-")</f>
        <v>-</v>
      </c>
      <c r="DL24" s="51" t="str">
        <f>IFERROR(AVERAGEIFS('Orders - December 2020'!$I$2:$I$2047,'Orders - December 2020'!$H$2:$H$2047,Worksheet!DL$3,'Orders - December 2020'!$C$2:$C$2047,Worksheet!$F24),"-")</f>
        <v>-</v>
      </c>
      <c r="DM24" s="51" t="str">
        <f>IFERROR(AVERAGEIFS('Orders - December 2020'!$I$2:$I$2047,'Orders - December 2020'!$H$2:$H$2047,Worksheet!DM$3,'Orders - December 2020'!$C$2:$C$2047,Worksheet!$F24),"-")</f>
        <v>-</v>
      </c>
      <c r="DN24" s="51" t="str">
        <f>IFERROR(AVERAGEIFS('Orders - December 2020'!$I$2:$I$2047,'Orders - December 2020'!$H$2:$H$2047,Worksheet!DN$3,'Orders - December 2020'!$C$2:$C$2047,Worksheet!$F24),"-")</f>
        <v>-</v>
      </c>
      <c r="DO24" s="51" t="str">
        <f>IFERROR(AVERAGEIFS('Orders - December 2020'!$I$2:$I$2047,'Orders - December 2020'!$H$2:$H$2047,Worksheet!DO$3,'Orders - December 2020'!$C$2:$C$2047,Worksheet!$F24),"-")</f>
        <v>-</v>
      </c>
      <c r="DP24" s="51" t="str">
        <f>IFERROR(AVERAGEIFS('Orders - December 2020'!$I$2:$I$2047,'Orders - December 2020'!$H$2:$H$2047,Worksheet!DP$3,'Orders - December 2020'!$C$2:$C$2047,Worksheet!$F24),"-")</f>
        <v>-</v>
      </c>
      <c r="DQ24" s="51" t="str">
        <f>IFERROR(AVERAGEIFS('Orders - December 2020'!$I$2:$I$2047,'Orders - December 2020'!$H$2:$H$2047,Worksheet!DQ$3,'Orders - December 2020'!$C$2:$C$2047,Worksheet!$F24),"-")</f>
        <v>-</v>
      </c>
      <c r="DR24" s="51" t="str">
        <f>IFERROR(AVERAGEIFS('Orders - December 2020'!$I$2:$I$2047,'Orders - December 2020'!$H$2:$H$2047,Worksheet!DR$3,'Orders - December 2020'!$C$2:$C$2047,Worksheet!$F24),"-")</f>
        <v>-</v>
      </c>
      <c r="DS24" s="51" t="str">
        <f>IFERROR(AVERAGEIFS('Orders - December 2020'!$I$2:$I$2047,'Orders - December 2020'!$H$2:$H$2047,Worksheet!DS$3,'Orders - December 2020'!$C$2:$C$2047,Worksheet!$F24),"-")</f>
        <v>-</v>
      </c>
      <c r="DT24" s="51" t="str">
        <f>IFERROR(AVERAGEIFS('Orders - December 2020'!$I$2:$I$2047,'Orders - December 2020'!$H$2:$H$2047,Worksheet!DT$3,'Orders - December 2020'!$C$2:$C$2047,Worksheet!$F24),"-")</f>
        <v>-</v>
      </c>
      <c r="DU24" s="51" t="str">
        <f>IFERROR(AVERAGEIFS('Orders - December 2020'!$I$2:$I$2047,'Orders - December 2020'!$H$2:$H$2047,Worksheet!DU$3,'Orders - December 2020'!$C$2:$C$2047,Worksheet!$F24),"-")</f>
        <v>-</v>
      </c>
      <c r="DV24" s="51" t="str">
        <f>IFERROR(AVERAGEIFS('Orders - December 2020'!$I$2:$I$2047,'Orders - December 2020'!$H$2:$H$2047,Worksheet!DV$3,'Orders - December 2020'!$C$2:$C$2047,Worksheet!$F24),"-")</f>
        <v>-</v>
      </c>
      <c r="DW24" s="51" t="str">
        <f>IFERROR(AVERAGEIFS('Orders - December 2020'!$I$2:$I$2047,'Orders - December 2020'!$H$2:$H$2047,Worksheet!DW$3,'Orders - December 2020'!$C$2:$C$2047,Worksheet!$F24),"-")</f>
        <v>-</v>
      </c>
      <c r="DX24" s="51" t="str">
        <f>IFERROR(AVERAGEIFS('Orders - December 2020'!$I$2:$I$2047,'Orders - December 2020'!$H$2:$H$2047,Worksheet!DX$3,'Orders - December 2020'!$C$2:$C$2047,Worksheet!$F24),"-")</f>
        <v>-</v>
      </c>
      <c r="DY24" s="51" t="str">
        <f>IFERROR(AVERAGEIFS('Orders - December 2020'!$I$2:$I$2047,'Orders - December 2020'!$H$2:$H$2047,Worksheet!DY$3,'Orders - December 2020'!$C$2:$C$2047,Worksheet!$F24),"-")</f>
        <v>-</v>
      </c>
      <c r="DZ24" s="51" t="str">
        <f>IFERROR(AVERAGEIFS('Orders - December 2020'!$I$2:$I$2047,'Orders - December 2020'!$H$2:$H$2047,Worksheet!DZ$3,'Orders - December 2020'!$C$2:$C$2047,Worksheet!$F24),"-")</f>
        <v>-</v>
      </c>
      <c r="EA24" s="51" t="str">
        <f>IFERROR(AVERAGEIFS('Orders - December 2020'!$I$2:$I$2047,'Orders - December 2020'!$H$2:$H$2047,Worksheet!EA$3,'Orders - December 2020'!$C$2:$C$2047,Worksheet!$F24),"-")</f>
        <v>-</v>
      </c>
      <c r="EB24" s="51" t="str">
        <f>IFERROR(AVERAGEIFS('Orders - December 2020'!$I$2:$I$2047,'Orders - December 2020'!$H$2:$H$2047,Worksheet!EB$3,'Orders - December 2020'!$C$2:$C$2047,Worksheet!$F24),"-")</f>
        <v>-</v>
      </c>
      <c r="EC24" s="51" t="str">
        <f>IFERROR(AVERAGEIFS('Orders - December 2020'!$I$2:$I$2047,'Orders - December 2020'!$H$2:$H$2047,Worksheet!EC$3,'Orders - December 2020'!$C$2:$C$2047,Worksheet!$F24),"-")</f>
        <v>-</v>
      </c>
      <c r="ED24" s="51" t="str">
        <f>IFERROR(AVERAGEIFS('Orders - December 2020'!$I$2:$I$2047,'Orders - December 2020'!$H$2:$H$2047,Worksheet!ED$3,'Orders - December 2020'!$C$2:$C$2047,Worksheet!$F24),"-")</f>
        <v>-</v>
      </c>
      <c r="EE24" s="51" t="str">
        <f>IFERROR(AVERAGEIFS('Orders - December 2020'!$I$2:$I$2047,'Orders - December 2020'!$H$2:$H$2047,Worksheet!EE$3,'Orders - December 2020'!$C$2:$C$2047,Worksheet!$F24),"-")</f>
        <v>-</v>
      </c>
      <c r="EF24" s="51" t="str">
        <f>IFERROR(AVERAGEIFS('Orders - December 2020'!$I$2:$I$2047,'Orders - December 2020'!$H$2:$H$2047,Worksheet!EF$3,'Orders - December 2020'!$C$2:$C$2047,Worksheet!$F24),"-")</f>
        <v>-</v>
      </c>
      <c r="EG24" s="51" t="str">
        <f>IFERROR(AVERAGEIFS('Orders - December 2020'!$I$2:$I$2047,'Orders - December 2020'!$H$2:$H$2047,Worksheet!EG$3,'Orders - December 2020'!$C$2:$C$2047,Worksheet!$F24),"-")</f>
        <v>-</v>
      </c>
      <c r="EH24" s="51" t="str">
        <f>IFERROR(AVERAGEIFS('Orders - December 2020'!$I$2:$I$2047,'Orders - December 2020'!$H$2:$H$2047,Worksheet!EH$3,'Orders - December 2020'!$C$2:$C$2047,Worksheet!$F24),"-")</f>
        <v>-</v>
      </c>
      <c r="EI24" s="51" t="str">
        <f>IFERROR(AVERAGEIFS('Orders - December 2020'!$I$2:$I$2047,'Orders - December 2020'!$H$2:$H$2047,Worksheet!EI$3,'Orders - December 2020'!$C$2:$C$2047,Worksheet!$F24),"-")</f>
        <v>-</v>
      </c>
      <c r="EJ24" s="51" t="str">
        <f>IFERROR(AVERAGEIFS('Orders - December 2020'!$I$2:$I$2047,'Orders - December 2020'!$H$2:$H$2047,Worksheet!EJ$3,'Orders - December 2020'!$C$2:$C$2047,Worksheet!$F24),"-")</f>
        <v>-</v>
      </c>
      <c r="EK24" s="51" t="str">
        <f>IFERROR(AVERAGEIFS('Orders - December 2020'!$I$2:$I$2047,'Orders - December 2020'!$H$2:$H$2047,Worksheet!EK$3,'Orders - December 2020'!$C$2:$C$2047,Worksheet!$F24),"-")</f>
        <v>-</v>
      </c>
      <c r="EL24" s="51" t="str">
        <f>IFERROR(AVERAGEIFS('Orders - December 2020'!$I$2:$I$2047,'Orders - December 2020'!$H$2:$H$2047,Worksheet!EL$3,'Orders - December 2020'!$C$2:$C$2047,Worksheet!$F24),"-")</f>
        <v>-</v>
      </c>
      <c r="EM24" s="51" t="str">
        <f>IFERROR(AVERAGEIFS('Orders - December 2020'!$I$2:$I$2047,'Orders - December 2020'!$H$2:$H$2047,Worksheet!EM$3,'Orders - December 2020'!$C$2:$C$2047,Worksheet!$F24),"-")</f>
        <v>-</v>
      </c>
      <c r="EN24" s="51" t="str">
        <f>IFERROR(AVERAGEIFS('Orders - December 2020'!$I$2:$I$2047,'Orders - December 2020'!$H$2:$H$2047,Worksheet!EN$3,'Orders - December 2020'!$C$2:$C$2047,Worksheet!$F24),"-")</f>
        <v>-</v>
      </c>
      <c r="EO24" s="51" t="str">
        <f>IFERROR(AVERAGEIFS('Orders - December 2020'!$I$2:$I$2047,'Orders - December 2020'!$H$2:$H$2047,Worksheet!EO$3,'Orders - December 2020'!$C$2:$C$2047,Worksheet!$F24),"-")</f>
        <v>-</v>
      </c>
      <c r="EP24" s="51" t="str">
        <f>IFERROR(AVERAGEIFS('Orders - December 2020'!$I$2:$I$2047,'Orders - December 2020'!$H$2:$H$2047,Worksheet!EP$3,'Orders - December 2020'!$C$2:$C$2047,Worksheet!$F24),"-")</f>
        <v>-</v>
      </c>
      <c r="EQ24" s="51" t="str">
        <f>IFERROR(AVERAGEIFS('Orders - December 2020'!$I$2:$I$2047,'Orders - December 2020'!$H$2:$H$2047,Worksheet!EQ$3,'Orders - December 2020'!$C$2:$C$2047,Worksheet!$F24),"-")</f>
        <v>-</v>
      </c>
      <c r="ER24" s="51" t="str">
        <f>IFERROR(AVERAGEIFS('Orders - December 2020'!$I$2:$I$2047,'Orders - December 2020'!$H$2:$H$2047,Worksheet!ER$3,'Orders - December 2020'!$C$2:$C$2047,Worksheet!$F24),"-")</f>
        <v>-</v>
      </c>
      <c r="ES24" s="51" t="str">
        <f>IFERROR(AVERAGEIFS('Orders - December 2020'!$I$2:$I$2047,'Orders - December 2020'!$H$2:$H$2047,Worksheet!ES$3,'Orders - December 2020'!$C$2:$C$2047,Worksheet!$F24),"-")</f>
        <v>-</v>
      </c>
      <c r="ET24" s="51" t="str">
        <f>IFERROR(AVERAGEIFS('Orders - December 2020'!$I$2:$I$2047,'Orders - December 2020'!$H$2:$H$2047,Worksheet!ET$3,'Orders - December 2020'!$C$2:$C$2047,Worksheet!$F24),"-")</f>
        <v>-</v>
      </c>
      <c r="EU24" s="51" t="str">
        <f>IFERROR(AVERAGEIFS('Orders - December 2020'!$I$2:$I$2047,'Orders - December 2020'!$H$2:$H$2047,Worksheet!EU$3,'Orders - December 2020'!$C$2:$C$2047,Worksheet!$F24),"-")</f>
        <v>-</v>
      </c>
      <c r="EV24" s="51" t="str">
        <f>IFERROR(AVERAGEIFS('Orders - December 2020'!$I$2:$I$2047,'Orders - December 2020'!$H$2:$H$2047,Worksheet!EV$3,'Orders - December 2020'!$C$2:$C$2047,Worksheet!$F24),"-")</f>
        <v>-</v>
      </c>
      <c r="EW24" s="51" t="str">
        <f>IFERROR(AVERAGEIFS('Orders - December 2020'!$I$2:$I$2047,'Orders - December 2020'!$H$2:$H$2047,Worksheet!EW$3,'Orders - December 2020'!$C$2:$C$2047,Worksheet!$F24),"-")</f>
        <v>-</v>
      </c>
      <c r="EX24" s="51" t="str">
        <f>IFERROR(AVERAGEIFS('Orders - December 2020'!$I$2:$I$2047,'Orders - December 2020'!$H$2:$H$2047,Worksheet!EX$3,'Orders - December 2020'!$C$2:$C$2047,Worksheet!$F24),"-")</f>
        <v>-</v>
      </c>
      <c r="EY24" s="51" t="str">
        <f>IFERROR(AVERAGEIFS('Orders - December 2020'!$I$2:$I$2047,'Orders - December 2020'!$H$2:$H$2047,Worksheet!EY$3,'Orders - December 2020'!$C$2:$C$2047,Worksheet!$F24),"-")</f>
        <v>-</v>
      </c>
      <c r="EZ24" s="51" t="str">
        <f>IFERROR(AVERAGEIFS('Orders - December 2020'!$I$2:$I$2047,'Orders - December 2020'!$H$2:$H$2047,Worksheet!EZ$3,'Orders - December 2020'!$C$2:$C$2047,Worksheet!$F24),"-")</f>
        <v>-</v>
      </c>
      <c r="FA24" s="51" t="str">
        <f>IFERROR(AVERAGEIFS('Orders - December 2020'!$I$2:$I$2047,'Orders - December 2020'!$H$2:$H$2047,Worksheet!FA$3,'Orders - December 2020'!$C$2:$C$2047,Worksheet!$F24),"-")</f>
        <v>-</v>
      </c>
      <c r="FB24" s="51" t="str">
        <f>IFERROR(AVERAGEIFS('Orders - December 2020'!$I$2:$I$2047,'Orders - December 2020'!$H$2:$H$2047,Worksheet!FB$3,'Orders - December 2020'!$C$2:$C$2047,Worksheet!$F24),"-")</f>
        <v>-</v>
      </c>
      <c r="FC24" s="51" t="str">
        <f>IFERROR(AVERAGEIFS('Orders - December 2020'!$I$2:$I$2047,'Orders - December 2020'!$H$2:$H$2047,Worksheet!FC$3,'Orders - December 2020'!$C$2:$C$2047,Worksheet!$F24),"-")</f>
        <v>-</v>
      </c>
      <c r="FD24" s="51" t="str">
        <f>IFERROR(AVERAGEIFS('Orders - December 2020'!$I$2:$I$2047,'Orders - December 2020'!$H$2:$H$2047,Worksheet!FD$3,'Orders - December 2020'!$C$2:$C$2047,Worksheet!$F24),"-")</f>
        <v>-</v>
      </c>
      <c r="FE24" s="51" t="str">
        <f>IFERROR(AVERAGEIFS('Orders - December 2020'!$I$2:$I$2047,'Orders - December 2020'!$H$2:$H$2047,Worksheet!FE$3,'Orders - December 2020'!$C$2:$C$2047,Worksheet!$F24),"-")</f>
        <v>-</v>
      </c>
      <c r="FF24" s="51" t="str">
        <f>IFERROR(AVERAGEIFS('Orders - December 2020'!$I$2:$I$2047,'Orders - December 2020'!$H$2:$H$2047,Worksheet!FF$3,'Orders - December 2020'!$C$2:$C$2047,Worksheet!$F24),"-")</f>
        <v>-</v>
      </c>
      <c r="FG24" s="52" t="str">
        <f>IFERROR(AVERAGEIFS('Orders - December 2020'!$I$2:$I$2047,'Orders - December 2020'!$H$2:$H$2047,Worksheet!FG$3,'Orders - December 2020'!$C$2:$C$2047,Worksheet!$F24),"-")</f>
        <v>-</v>
      </c>
    </row>
    <row r="25" spans="1:163">
      <c r="F25" s="45" t="str">
        <v>Grandy Minimarts</v>
      </c>
      <c r="G25" s="50" t="str">
        <f>IFERROR(AVERAGEIFS('Orders - December 2020'!$I$2:$I$2047,'Orders - December 2020'!$H$2:$H$2047,Worksheet!G$3,'Orders - December 2020'!$C$2:$C$2047,Worksheet!$F25),"-")</f>
        <v>-</v>
      </c>
      <c r="H25" s="51" t="str">
        <f>IFERROR(AVERAGEIFS('Orders - December 2020'!$I$2:$I$2047,'Orders - December 2020'!$H$2:$H$2047,Worksheet!H$3,'Orders - December 2020'!$C$2:$C$2047,Worksheet!$F25),"-")</f>
        <v>-</v>
      </c>
      <c r="I25" s="51" t="str">
        <f>IFERROR(AVERAGEIFS('Orders - December 2020'!$I$2:$I$2047,'Orders - December 2020'!$H$2:$H$2047,Worksheet!I$3,'Orders - December 2020'!$C$2:$C$2047,Worksheet!$F25),"-")</f>
        <v>-</v>
      </c>
      <c r="J25" s="51" t="str">
        <f>IFERROR(AVERAGEIFS('Orders - December 2020'!$I$2:$I$2047,'Orders - December 2020'!$H$2:$H$2047,Worksheet!J$3,'Orders - December 2020'!$C$2:$C$2047,Worksheet!$F25),"-")</f>
        <v>-</v>
      </c>
      <c r="K25" s="51" t="str">
        <f>IFERROR(AVERAGEIFS('Orders - December 2020'!$I$2:$I$2047,'Orders - December 2020'!$H$2:$H$2047,Worksheet!K$3,'Orders - December 2020'!$C$2:$C$2047,Worksheet!$F25),"-")</f>
        <v>-</v>
      </c>
      <c r="L25" s="51">
        <f>IFERROR(AVERAGEIFS('Orders - December 2020'!$I$2:$I$2047,'Orders - December 2020'!$H$2:$H$2047,Worksheet!L$3,'Orders - December 2020'!$C$2:$C$2047,Worksheet!$F25),"-")</f>
        <v>2</v>
      </c>
      <c r="M25" s="51" t="str">
        <f>IFERROR(AVERAGEIFS('Orders - December 2020'!$I$2:$I$2047,'Orders - December 2020'!$H$2:$H$2047,Worksheet!M$3,'Orders - December 2020'!$C$2:$C$2047,Worksheet!$F25),"-")</f>
        <v>-</v>
      </c>
      <c r="N25" s="51" t="str">
        <f>IFERROR(AVERAGEIFS('Orders - December 2020'!$I$2:$I$2047,'Orders - December 2020'!$H$2:$H$2047,Worksheet!N$3,'Orders - December 2020'!$C$2:$C$2047,Worksheet!$F25),"-")</f>
        <v>-</v>
      </c>
      <c r="O25" s="51" t="str">
        <f>IFERROR(AVERAGEIFS('Orders - December 2020'!$I$2:$I$2047,'Orders - December 2020'!$H$2:$H$2047,Worksheet!O$3,'Orders - December 2020'!$C$2:$C$2047,Worksheet!$F25),"-")</f>
        <v>-</v>
      </c>
      <c r="P25" s="51">
        <f>IFERROR(AVERAGEIFS('Orders - December 2020'!$I$2:$I$2047,'Orders - December 2020'!$H$2:$H$2047,Worksheet!P$3,'Orders - December 2020'!$C$2:$C$2047,Worksheet!$F25),"-")</f>
        <v>1.5</v>
      </c>
      <c r="Q25" s="51" t="str">
        <f>IFERROR(AVERAGEIFS('Orders - December 2020'!$I$2:$I$2047,'Orders - December 2020'!$H$2:$H$2047,Worksheet!Q$3,'Orders - December 2020'!$C$2:$C$2047,Worksheet!$F25),"-")</f>
        <v>-</v>
      </c>
      <c r="R25" s="51" t="str">
        <f>IFERROR(AVERAGEIFS('Orders - December 2020'!$I$2:$I$2047,'Orders - December 2020'!$H$2:$H$2047,Worksheet!R$3,'Orders - December 2020'!$C$2:$C$2047,Worksheet!$F25),"-")</f>
        <v>-</v>
      </c>
      <c r="S25" s="51" t="str">
        <f>IFERROR(AVERAGEIFS('Orders - December 2020'!$I$2:$I$2047,'Orders - December 2020'!$H$2:$H$2047,Worksheet!S$3,'Orders - December 2020'!$C$2:$C$2047,Worksheet!$F25),"-")</f>
        <v>-</v>
      </c>
      <c r="T25" s="51" t="str">
        <f>IFERROR(AVERAGEIFS('Orders - December 2020'!$I$2:$I$2047,'Orders - December 2020'!$H$2:$H$2047,Worksheet!T$3,'Orders - December 2020'!$C$2:$C$2047,Worksheet!$F25),"-")</f>
        <v>-</v>
      </c>
      <c r="U25" s="51">
        <f>IFERROR(AVERAGEIFS('Orders - December 2020'!$I$2:$I$2047,'Orders - December 2020'!$H$2:$H$2047,Worksheet!U$3,'Orders - December 2020'!$C$2:$C$2047,Worksheet!$F25),"-")</f>
        <v>4</v>
      </c>
      <c r="V25" s="51" t="str">
        <f>IFERROR(AVERAGEIFS('Orders - December 2020'!$I$2:$I$2047,'Orders - December 2020'!$H$2:$H$2047,Worksheet!V$3,'Orders - December 2020'!$C$2:$C$2047,Worksheet!$F25),"-")</f>
        <v>-</v>
      </c>
      <c r="W25" s="51" t="str">
        <f>IFERROR(AVERAGEIFS('Orders - December 2020'!$I$2:$I$2047,'Orders - December 2020'!$H$2:$H$2047,Worksheet!W$3,'Orders - December 2020'!$C$2:$C$2047,Worksheet!$F25),"-")</f>
        <v>-</v>
      </c>
      <c r="X25" s="51" t="str">
        <f>IFERROR(AVERAGEIFS('Orders - December 2020'!$I$2:$I$2047,'Orders - December 2020'!$H$2:$H$2047,Worksheet!X$3,'Orders - December 2020'!$C$2:$C$2047,Worksheet!$F25),"-")</f>
        <v>-</v>
      </c>
      <c r="Y25" s="51" t="str">
        <f>IFERROR(AVERAGEIFS('Orders - December 2020'!$I$2:$I$2047,'Orders - December 2020'!$H$2:$H$2047,Worksheet!Y$3,'Orders - December 2020'!$C$2:$C$2047,Worksheet!$F25),"-")</f>
        <v>-</v>
      </c>
      <c r="Z25" s="51" t="str">
        <f>IFERROR(AVERAGEIFS('Orders - December 2020'!$I$2:$I$2047,'Orders - December 2020'!$H$2:$H$2047,Worksheet!Z$3,'Orders - December 2020'!$C$2:$C$2047,Worksheet!$F25),"-")</f>
        <v>-</v>
      </c>
      <c r="AA25" s="51" t="str">
        <f>IFERROR(AVERAGEIFS('Orders - December 2020'!$I$2:$I$2047,'Orders - December 2020'!$H$2:$H$2047,Worksheet!AA$3,'Orders - December 2020'!$C$2:$C$2047,Worksheet!$F25),"-")</f>
        <v>-</v>
      </c>
      <c r="AB25" s="51" t="str">
        <f>IFERROR(AVERAGEIFS('Orders - December 2020'!$I$2:$I$2047,'Orders - December 2020'!$H$2:$H$2047,Worksheet!AB$3,'Orders - December 2020'!$C$2:$C$2047,Worksheet!$F25),"-")</f>
        <v>-</v>
      </c>
      <c r="AC25" s="51" t="str">
        <f>IFERROR(AVERAGEIFS('Orders - December 2020'!$I$2:$I$2047,'Orders - December 2020'!$H$2:$H$2047,Worksheet!AC$3,'Orders - December 2020'!$C$2:$C$2047,Worksheet!$F25),"-")</f>
        <v>-</v>
      </c>
      <c r="AD25" s="51" t="str">
        <f>IFERROR(AVERAGEIFS('Orders - December 2020'!$I$2:$I$2047,'Orders - December 2020'!$H$2:$H$2047,Worksheet!AD$3,'Orders - December 2020'!$C$2:$C$2047,Worksheet!$F25),"-")</f>
        <v>-</v>
      </c>
      <c r="AE25" s="51" t="str">
        <f>IFERROR(AVERAGEIFS('Orders - December 2020'!$I$2:$I$2047,'Orders - December 2020'!$H$2:$H$2047,Worksheet!AE$3,'Orders - December 2020'!$C$2:$C$2047,Worksheet!$F25),"-")</f>
        <v>-</v>
      </c>
      <c r="AF25" s="51" t="str">
        <f>IFERROR(AVERAGEIFS('Orders - December 2020'!$I$2:$I$2047,'Orders - December 2020'!$H$2:$H$2047,Worksheet!AF$3,'Orders - December 2020'!$C$2:$C$2047,Worksheet!$F25),"-")</f>
        <v>-</v>
      </c>
      <c r="AG25" s="51" t="str">
        <f>IFERROR(AVERAGEIFS('Orders - December 2020'!$I$2:$I$2047,'Orders - December 2020'!$H$2:$H$2047,Worksheet!AG$3,'Orders - December 2020'!$C$2:$C$2047,Worksheet!$F25),"-")</f>
        <v>-</v>
      </c>
      <c r="AH25" s="51" t="str">
        <f>IFERROR(AVERAGEIFS('Orders - December 2020'!$I$2:$I$2047,'Orders - December 2020'!$H$2:$H$2047,Worksheet!AH$3,'Orders - December 2020'!$C$2:$C$2047,Worksheet!$F25),"-")</f>
        <v>-</v>
      </c>
      <c r="AI25" s="51" t="str">
        <f>IFERROR(AVERAGEIFS('Orders - December 2020'!$I$2:$I$2047,'Orders - December 2020'!$H$2:$H$2047,Worksheet!AI$3,'Orders - December 2020'!$C$2:$C$2047,Worksheet!$F25),"-")</f>
        <v>-</v>
      </c>
      <c r="AJ25" s="51" t="str">
        <f>IFERROR(AVERAGEIFS('Orders - December 2020'!$I$2:$I$2047,'Orders - December 2020'!$H$2:$H$2047,Worksheet!AJ$3,'Orders - December 2020'!$C$2:$C$2047,Worksheet!$F25),"-")</f>
        <v>-</v>
      </c>
      <c r="AK25" s="51">
        <f>IFERROR(AVERAGEIFS('Orders - December 2020'!$I$2:$I$2047,'Orders - December 2020'!$H$2:$H$2047,Worksheet!AK$3,'Orders - December 2020'!$C$2:$C$2047,Worksheet!$F25),"-")</f>
        <v>12.5</v>
      </c>
      <c r="AL25" s="51">
        <f>IFERROR(AVERAGEIFS('Orders - December 2020'!$I$2:$I$2047,'Orders - December 2020'!$H$2:$H$2047,Worksheet!AL$3,'Orders - December 2020'!$C$2:$C$2047,Worksheet!$F25),"-")</f>
        <v>2</v>
      </c>
      <c r="AM25" s="51">
        <f>IFERROR(AVERAGEIFS('Orders - December 2020'!$I$2:$I$2047,'Orders - December 2020'!$H$2:$H$2047,Worksheet!AM$3,'Orders - December 2020'!$C$2:$C$2047,Worksheet!$F25),"-")</f>
        <v>5</v>
      </c>
      <c r="AN25" s="51" t="str">
        <f>IFERROR(AVERAGEIFS('Orders - December 2020'!$I$2:$I$2047,'Orders - December 2020'!$H$2:$H$2047,Worksheet!AN$3,'Orders - December 2020'!$C$2:$C$2047,Worksheet!$F25),"-")</f>
        <v>-</v>
      </c>
      <c r="AO25" s="51" t="str">
        <f>IFERROR(AVERAGEIFS('Orders - December 2020'!$I$2:$I$2047,'Orders - December 2020'!$H$2:$H$2047,Worksheet!AO$3,'Orders - December 2020'!$C$2:$C$2047,Worksheet!$F25),"-")</f>
        <v>-</v>
      </c>
      <c r="AP25" s="51" t="str">
        <f>IFERROR(AVERAGEIFS('Orders - December 2020'!$I$2:$I$2047,'Orders - December 2020'!$H$2:$H$2047,Worksheet!AP$3,'Orders - December 2020'!$C$2:$C$2047,Worksheet!$F25),"-")</f>
        <v>-</v>
      </c>
      <c r="AQ25" s="51">
        <f>IFERROR(AVERAGEIFS('Orders - December 2020'!$I$2:$I$2047,'Orders - December 2020'!$H$2:$H$2047,Worksheet!AQ$3,'Orders - December 2020'!$C$2:$C$2047,Worksheet!$F25),"-")</f>
        <v>2</v>
      </c>
      <c r="AR25" s="51" t="str">
        <f>IFERROR(AVERAGEIFS('Orders - December 2020'!$I$2:$I$2047,'Orders - December 2020'!$H$2:$H$2047,Worksheet!AR$3,'Orders - December 2020'!$C$2:$C$2047,Worksheet!$F25),"-")</f>
        <v>-</v>
      </c>
      <c r="AS25" s="51" t="str">
        <f>IFERROR(AVERAGEIFS('Orders - December 2020'!$I$2:$I$2047,'Orders - December 2020'!$H$2:$H$2047,Worksheet!AS$3,'Orders - December 2020'!$C$2:$C$2047,Worksheet!$F25),"-")</f>
        <v>-</v>
      </c>
      <c r="AT25" s="51">
        <f>IFERROR(AVERAGEIFS('Orders - December 2020'!$I$2:$I$2047,'Orders - December 2020'!$H$2:$H$2047,Worksheet!AT$3,'Orders - December 2020'!$C$2:$C$2047,Worksheet!$F25),"-")</f>
        <v>1.6666666666666667</v>
      </c>
      <c r="AU25" s="51" t="str">
        <f>IFERROR(AVERAGEIFS('Orders - December 2020'!$I$2:$I$2047,'Orders - December 2020'!$H$2:$H$2047,Worksheet!AU$3,'Orders - December 2020'!$C$2:$C$2047,Worksheet!$F25),"-")</f>
        <v>-</v>
      </c>
      <c r="AV25" s="51" t="str">
        <f>IFERROR(AVERAGEIFS('Orders - December 2020'!$I$2:$I$2047,'Orders - December 2020'!$H$2:$H$2047,Worksheet!AV$3,'Orders - December 2020'!$C$2:$C$2047,Worksheet!$F25),"-")</f>
        <v>-</v>
      </c>
      <c r="AW25" s="51" t="str">
        <f>IFERROR(AVERAGEIFS('Orders - December 2020'!$I$2:$I$2047,'Orders - December 2020'!$H$2:$H$2047,Worksheet!AW$3,'Orders - December 2020'!$C$2:$C$2047,Worksheet!$F25),"-")</f>
        <v>-</v>
      </c>
      <c r="AX25" s="51">
        <f>IFERROR(AVERAGEIFS('Orders - December 2020'!$I$2:$I$2047,'Orders - December 2020'!$H$2:$H$2047,Worksheet!AX$3,'Orders - December 2020'!$C$2:$C$2047,Worksheet!$F25),"-")</f>
        <v>5</v>
      </c>
      <c r="AY25" s="51">
        <f>IFERROR(AVERAGEIFS('Orders - December 2020'!$I$2:$I$2047,'Orders - December 2020'!$H$2:$H$2047,Worksheet!AY$3,'Orders - December 2020'!$C$2:$C$2047,Worksheet!$F25),"-")</f>
        <v>7</v>
      </c>
      <c r="AZ25" s="51">
        <f>IFERROR(AVERAGEIFS('Orders - December 2020'!$I$2:$I$2047,'Orders - December 2020'!$H$2:$H$2047,Worksheet!AZ$3,'Orders - December 2020'!$C$2:$C$2047,Worksheet!$F25),"-")</f>
        <v>5</v>
      </c>
      <c r="BA25" s="51">
        <f>IFERROR(AVERAGEIFS('Orders - December 2020'!$I$2:$I$2047,'Orders - December 2020'!$H$2:$H$2047,Worksheet!BA$3,'Orders - December 2020'!$C$2:$C$2047,Worksheet!$F25),"-")</f>
        <v>2</v>
      </c>
      <c r="BB25" s="51" t="str">
        <f>IFERROR(AVERAGEIFS('Orders - December 2020'!$I$2:$I$2047,'Orders - December 2020'!$H$2:$H$2047,Worksheet!BB$3,'Orders - December 2020'!$C$2:$C$2047,Worksheet!$F25),"-")</f>
        <v>-</v>
      </c>
      <c r="BC25" s="51" t="str">
        <f>IFERROR(AVERAGEIFS('Orders - December 2020'!$I$2:$I$2047,'Orders - December 2020'!$H$2:$H$2047,Worksheet!BC$3,'Orders - December 2020'!$C$2:$C$2047,Worksheet!$F25),"-")</f>
        <v>-</v>
      </c>
      <c r="BD25" s="51" t="str">
        <f>IFERROR(AVERAGEIFS('Orders - December 2020'!$I$2:$I$2047,'Orders - December 2020'!$H$2:$H$2047,Worksheet!BD$3,'Orders - December 2020'!$C$2:$C$2047,Worksheet!$F25),"-")</f>
        <v>-</v>
      </c>
      <c r="BE25" s="51">
        <f>IFERROR(AVERAGEIFS('Orders - December 2020'!$I$2:$I$2047,'Orders - December 2020'!$H$2:$H$2047,Worksheet!BE$3,'Orders - December 2020'!$C$2:$C$2047,Worksheet!$F25),"-")</f>
        <v>5</v>
      </c>
      <c r="BF25" s="51" t="str">
        <f>IFERROR(AVERAGEIFS('Orders - December 2020'!$I$2:$I$2047,'Orders - December 2020'!$H$2:$H$2047,Worksheet!BF$3,'Orders - December 2020'!$C$2:$C$2047,Worksheet!$F25),"-")</f>
        <v>-</v>
      </c>
      <c r="BG25" s="51" t="str">
        <f>IFERROR(AVERAGEIFS('Orders - December 2020'!$I$2:$I$2047,'Orders - December 2020'!$H$2:$H$2047,Worksheet!BG$3,'Orders - December 2020'!$C$2:$C$2047,Worksheet!$F25),"-")</f>
        <v>-</v>
      </c>
      <c r="BH25" s="51" t="str">
        <f>IFERROR(AVERAGEIFS('Orders - December 2020'!$I$2:$I$2047,'Orders - December 2020'!$H$2:$H$2047,Worksheet!BH$3,'Orders - December 2020'!$C$2:$C$2047,Worksheet!$F25),"-")</f>
        <v>-</v>
      </c>
      <c r="BI25" s="51" t="str">
        <f>IFERROR(AVERAGEIFS('Orders - December 2020'!$I$2:$I$2047,'Orders - December 2020'!$H$2:$H$2047,Worksheet!BI$3,'Orders - December 2020'!$C$2:$C$2047,Worksheet!$F25),"-")</f>
        <v>-</v>
      </c>
      <c r="BJ25" s="51" t="str">
        <f>IFERROR(AVERAGEIFS('Orders - December 2020'!$I$2:$I$2047,'Orders - December 2020'!$H$2:$H$2047,Worksheet!BJ$3,'Orders - December 2020'!$C$2:$C$2047,Worksheet!$F25),"-")</f>
        <v>-</v>
      </c>
      <c r="BK25" s="51" t="str">
        <f>IFERROR(AVERAGEIFS('Orders - December 2020'!$I$2:$I$2047,'Orders - December 2020'!$H$2:$H$2047,Worksheet!BK$3,'Orders - December 2020'!$C$2:$C$2047,Worksheet!$F25),"-")</f>
        <v>-</v>
      </c>
      <c r="BL25" s="51" t="str">
        <f>IFERROR(AVERAGEIFS('Orders - December 2020'!$I$2:$I$2047,'Orders - December 2020'!$H$2:$H$2047,Worksheet!BL$3,'Orders - December 2020'!$C$2:$C$2047,Worksheet!$F25),"-")</f>
        <v>-</v>
      </c>
      <c r="BM25" s="51" t="str">
        <f>IFERROR(AVERAGEIFS('Orders - December 2020'!$I$2:$I$2047,'Orders - December 2020'!$H$2:$H$2047,Worksheet!BM$3,'Orders - December 2020'!$C$2:$C$2047,Worksheet!$F25),"-")</f>
        <v>-</v>
      </c>
      <c r="BN25" s="51" t="str">
        <f>IFERROR(AVERAGEIFS('Orders - December 2020'!$I$2:$I$2047,'Orders - December 2020'!$H$2:$H$2047,Worksheet!BN$3,'Orders - December 2020'!$C$2:$C$2047,Worksheet!$F25),"-")</f>
        <v>-</v>
      </c>
      <c r="BO25" s="51" t="str">
        <f>IFERROR(AVERAGEIFS('Orders - December 2020'!$I$2:$I$2047,'Orders - December 2020'!$H$2:$H$2047,Worksheet!BO$3,'Orders - December 2020'!$C$2:$C$2047,Worksheet!$F25),"-")</f>
        <v>-</v>
      </c>
      <c r="BP25" s="51" t="str">
        <f>IFERROR(AVERAGEIFS('Orders - December 2020'!$I$2:$I$2047,'Orders - December 2020'!$H$2:$H$2047,Worksheet!BP$3,'Orders - December 2020'!$C$2:$C$2047,Worksheet!$F25),"-")</f>
        <v>-</v>
      </c>
      <c r="BQ25" s="51">
        <f>IFERROR(AVERAGEIFS('Orders - December 2020'!$I$2:$I$2047,'Orders - December 2020'!$H$2:$H$2047,Worksheet!BQ$3,'Orders - December 2020'!$C$2:$C$2047,Worksheet!$F25),"-")</f>
        <v>5</v>
      </c>
      <c r="BR25" s="51" t="str">
        <f>IFERROR(AVERAGEIFS('Orders - December 2020'!$I$2:$I$2047,'Orders - December 2020'!$H$2:$H$2047,Worksheet!BR$3,'Orders - December 2020'!$C$2:$C$2047,Worksheet!$F25),"-")</f>
        <v>-</v>
      </c>
      <c r="BS25" s="51" t="str">
        <f>IFERROR(AVERAGEIFS('Orders - December 2020'!$I$2:$I$2047,'Orders - December 2020'!$H$2:$H$2047,Worksheet!BS$3,'Orders - December 2020'!$C$2:$C$2047,Worksheet!$F25),"-")</f>
        <v>-</v>
      </c>
      <c r="BT25" s="51" t="str">
        <f>IFERROR(AVERAGEIFS('Orders - December 2020'!$I$2:$I$2047,'Orders - December 2020'!$H$2:$H$2047,Worksheet!BT$3,'Orders - December 2020'!$C$2:$C$2047,Worksheet!$F25),"-")</f>
        <v>-</v>
      </c>
      <c r="BU25" s="51" t="str">
        <f>IFERROR(AVERAGEIFS('Orders - December 2020'!$I$2:$I$2047,'Orders - December 2020'!$H$2:$H$2047,Worksheet!BU$3,'Orders - December 2020'!$C$2:$C$2047,Worksheet!$F25),"-")</f>
        <v>-</v>
      </c>
      <c r="BV25" s="51" t="str">
        <f>IFERROR(AVERAGEIFS('Orders - December 2020'!$I$2:$I$2047,'Orders - December 2020'!$H$2:$H$2047,Worksheet!BV$3,'Orders - December 2020'!$C$2:$C$2047,Worksheet!$F25),"-")</f>
        <v>-</v>
      </c>
      <c r="BW25" s="51" t="str">
        <f>IFERROR(AVERAGEIFS('Orders - December 2020'!$I$2:$I$2047,'Orders - December 2020'!$H$2:$H$2047,Worksheet!BW$3,'Orders - December 2020'!$C$2:$C$2047,Worksheet!$F25),"-")</f>
        <v>-</v>
      </c>
      <c r="BX25" s="51" t="str">
        <f>IFERROR(AVERAGEIFS('Orders - December 2020'!$I$2:$I$2047,'Orders - December 2020'!$H$2:$H$2047,Worksheet!BX$3,'Orders - December 2020'!$C$2:$C$2047,Worksheet!$F25),"-")</f>
        <v>-</v>
      </c>
      <c r="BY25" s="51" t="str">
        <f>IFERROR(AVERAGEIFS('Orders - December 2020'!$I$2:$I$2047,'Orders - December 2020'!$H$2:$H$2047,Worksheet!BY$3,'Orders - December 2020'!$C$2:$C$2047,Worksheet!$F25),"-")</f>
        <v>-</v>
      </c>
      <c r="BZ25" s="51" t="str">
        <f>IFERROR(AVERAGEIFS('Orders - December 2020'!$I$2:$I$2047,'Orders - December 2020'!$H$2:$H$2047,Worksheet!BZ$3,'Orders - December 2020'!$C$2:$C$2047,Worksheet!$F25),"-")</f>
        <v>-</v>
      </c>
      <c r="CA25" s="51" t="str">
        <f>IFERROR(AVERAGEIFS('Orders - December 2020'!$I$2:$I$2047,'Orders - December 2020'!$H$2:$H$2047,Worksheet!CA$3,'Orders - December 2020'!$C$2:$C$2047,Worksheet!$F25),"-")</f>
        <v>-</v>
      </c>
      <c r="CB25" s="51" t="str">
        <f>IFERROR(AVERAGEIFS('Orders - December 2020'!$I$2:$I$2047,'Orders - December 2020'!$H$2:$H$2047,Worksheet!CB$3,'Orders - December 2020'!$C$2:$C$2047,Worksheet!$F25),"-")</f>
        <v>-</v>
      </c>
      <c r="CC25" s="51" t="str">
        <f>IFERROR(AVERAGEIFS('Orders - December 2020'!$I$2:$I$2047,'Orders - December 2020'!$H$2:$H$2047,Worksheet!CC$3,'Orders - December 2020'!$C$2:$C$2047,Worksheet!$F25),"-")</f>
        <v>-</v>
      </c>
      <c r="CD25" s="51" t="str">
        <f>IFERROR(AVERAGEIFS('Orders - December 2020'!$I$2:$I$2047,'Orders - December 2020'!$H$2:$H$2047,Worksheet!CD$3,'Orders - December 2020'!$C$2:$C$2047,Worksheet!$F25),"-")</f>
        <v>-</v>
      </c>
      <c r="CE25" s="51">
        <f>IFERROR(AVERAGEIFS('Orders - December 2020'!$I$2:$I$2047,'Orders - December 2020'!$H$2:$H$2047,Worksheet!CE$3,'Orders - December 2020'!$C$2:$C$2047,Worksheet!$F25),"-")</f>
        <v>10</v>
      </c>
      <c r="CF25" s="51" t="str">
        <f>IFERROR(AVERAGEIFS('Orders - December 2020'!$I$2:$I$2047,'Orders - December 2020'!$H$2:$H$2047,Worksheet!CF$3,'Orders - December 2020'!$C$2:$C$2047,Worksheet!$F25),"-")</f>
        <v>-</v>
      </c>
      <c r="CG25" s="51" t="str">
        <f>IFERROR(AVERAGEIFS('Orders - December 2020'!$I$2:$I$2047,'Orders - December 2020'!$H$2:$H$2047,Worksheet!CG$3,'Orders - December 2020'!$C$2:$C$2047,Worksheet!$F25),"-")</f>
        <v>-</v>
      </c>
      <c r="CH25" s="51">
        <f>IFERROR(AVERAGEIFS('Orders - December 2020'!$I$2:$I$2047,'Orders - December 2020'!$H$2:$H$2047,Worksheet!CH$3,'Orders - December 2020'!$C$2:$C$2047,Worksheet!$F25),"-")</f>
        <v>10</v>
      </c>
      <c r="CI25" s="51" t="str">
        <f>IFERROR(AVERAGEIFS('Orders - December 2020'!$I$2:$I$2047,'Orders - December 2020'!$H$2:$H$2047,Worksheet!CI$3,'Orders - December 2020'!$C$2:$C$2047,Worksheet!$F25),"-")</f>
        <v>-</v>
      </c>
      <c r="CJ25" s="51">
        <f>IFERROR(AVERAGEIFS('Orders - December 2020'!$I$2:$I$2047,'Orders - December 2020'!$H$2:$H$2047,Worksheet!CJ$3,'Orders - December 2020'!$C$2:$C$2047,Worksheet!$F25),"-")</f>
        <v>4</v>
      </c>
      <c r="CK25" s="51" t="str">
        <f>IFERROR(AVERAGEIFS('Orders - December 2020'!$I$2:$I$2047,'Orders - December 2020'!$H$2:$H$2047,Worksheet!CK$3,'Orders - December 2020'!$C$2:$C$2047,Worksheet!$F25),"-")</f>
        <v>-</v>
      </c>
      <c r="CL25" s="51" t="str">
        <f>IFERROR(AVERAGEIFS('Orders - December 2020'!$I$2:$I$2047,'Orders - December 2020'!$H$2:$H$2047,Worksheet!CL$3,'Orders - December 2020'!$C$2:$C$2047,Worksheet!$F25),"-")</f>
        <v>-</v>
      </c>
      <c r="CM25" s="51">
        <f>IFERROR(AVERAGEIFS('Orders - December 2020'!$I$2:$I$2047,'Orders - December 2020'!$H$2:$H$2047,Worksheet!CM$3,'Orders - December 2020'!$C$2:$C$2047,Worksheet!$F25),"-")</f>
        <v>7.5</v>
      </c>
      <c r="CN25" s="51">
        <f>IFERROR(AVERAGEIFS('Orders - December 2020'!$I$2:$I$2047,'Orders - December 2020'!$H$2:$H$2047,Worksheet!CN$3,'Orders - December 2020'!$C$2:$C$2047,Worksheet!$F25),"-")</f>
        <v>2</v>
      </c>
      <c r="CO25" s="51">
        <f>IFERROR(AVERAGEIFS('Orders - December 2020'!$I$2:$I$2047,'Orders - December 2020'!$H$2:$H$2047,Worksheet!CO$3,'Orders - December 2020'!$C$2:$C$2047,Worksheet!$F25),"-")</f>
        <v>5</v>
      </c>
      <c r="CP25" s="51" t="str">
        <f>IFERROR(AVERAGEIFS('Orders - December 2020'!$I$2:$I$2047,'Orders - December 2020'!$H$2:$H$2047,Worksheet!CP$3,'Orders - December 2020'!$C$2:$C$2047,Worksheet!$F25),"-")</f>
        <v>-</v>
      </c>
      <c r="CQ25" s="51">
        <f>IFERROR(AVERAGEIFS('Orders - December 2020'!$I$2:$I$2047,'Orders - December 2020'!$H$2:$H$2047,Worksheet!CQ$3,'Orders - December 2020'!$C$2:$C$2047,Worksheet!$F25),"-")</f>
        <v>12.5</v>
      </c>
      <c r="CR25" s="51" t="str">
        <f>IFERROR(AVERAGEIFS('Orders - December 2020'!$I$2:$I$2047,'Orders - December 2020'!$H$2:$H$2047,Worksheet!CR$3,'Orders - December 2020'!$C$2:$C$2047,Worksheet!$F25),"-")</f>
        <v>-</v>
      </c>
      <c r="CS25" s="51" t="str">
        <f>IFERROR(AVERAGEIFS('Orders - December 2020'!$I$2:$I$2047,'Orders - December 2020'!$H$2:$H$2047,Worksheet!CS$3,'Orders - December 2020'!$C$2:$C$2047,Worksheet!$F25),"-")</f>
        <v>-</v>
      </c>
      <c r="CT25" s="51">
        <f>IFERROR(AVERAGEIFS('Orders - December 2020'!$I$2:$I$2047,'Orders - December 2020'!$H$2:$H$2047,Worksheet!CT$3,'Orders - December 2020'!$C$2:$C$2047,Worksheet!$F25),"-")</f>
        <v>2</v>
      </c>
      <c r="CU25" s="51">
        <f>IFERROR(AVERAGEIFS('Orders - December 2020'!$I$2:$I$2047,'Orders - December 2020'!$H$2:$H$2047,Worksheet!CU$3,'Orders - December 2020'!$C$2:$C$2047,Worksheet!$F25),"-")</f>
        <v>7.5</v>
      </c>
      <c r="CV25" s="51" t="str">
        <f>IFERROR(AVERAGEIFS('Orders - December 2020'!$I$2:$I$2047,'Orders - December 2020'!$H$2:$H$2047,Worksheet!CV$3,'Orders - December 2020'!$C$2:$C$2047,Worksheet!$F25),"-")</f>
        <v>-</v>
      </c>
      <c r="CW25" s="51">
        <f>IFERROR(AVERAGEIFS('Orders - December 2020'!$I$2:$I$2047,'Orders - December 2020'!$H$2:$H$2047,Worksheet!CW$3,'Orders - December 2020'!$C$2:$C$2047,Worksheet!$F25),"-")</f>
        <v>2</v>
      </c>
      <c r="CX25" s="51">
        <f>IFERROR(AVERAGEIFS('Orders - December 2020'!$I$2:$I$2047,'Orders - December 2020'!$H$2:$H$2047,Worksheet!CX$3,'Orders - December 2020'!$C$2:$C$2047,Worksheet!$F25),"-")</f>
        <v>15</v>
      </c>
      <c r="CY25" s="51">
        <f>IFERROR(AVERAGEIFS('Orders - December 2020'!$I$2:$I$2047,'Orders - December 2020'!$H$2:$H$2047,Worksheet!CY$3,'Orders - December 2020'!$C$2:$C$2047,Worksheet!$F25),"-")</f>
        <v>19.333333333333332</v>
      </c>
      <c r="CZ25" s="51">
        <f>IFERROR(AVERAGEIFS('Orders - December 2020'!$I$2:$I$2047,'Orders - December 2020'!$H$2:$H$2047,Worksheet!CZ$3,'Orders - December 2020'!$C$2:$C$2047,Worksheet!$F25),"-")</f>
        <v>7.75</v>
      </c>
      <c r="DA25" s="51" t="str">
        <f>IFERROR(AVERAGEIFS('Orders - December 2020'!$I$2:$I$2047,'Orders - December 2020'!$H$2:$H$2047,Worksheet!DA$3,'Orders - December 2020'!$C$2:$C$2047,Worksheet!$F25),"-")</f>
        <v>-</v>
      </c>
      <c r="DB25" s="51" t="str">
        <f>IFERROR(AVERAGEIFS('Orders - December 2020'!$I$2:$I$2047,'Orders - December 2020'!$H$2:$H$2047,Worksheet!DB$3,'Orders - December 2020'!$C$2:$C$2047,Worksheet!$F25),"-")</f>
        <v>-</v>
      </c>
      <c r="DC25" s="51" t="str">
        <f>IFERROR(AVERAGEIFS('Orders - December 2020'!$I$2:$I$2047,'Orders - December 2020'!$H$2:$H$2047,Worksheet!DC$3,'Orders - December 2020'!$C$2:$C$2047,Worksheet!$F25),"-")</f>
        <v>-</v>
      </c>
      <c r="DD25" s="51" t="str">
        <f>IFERROR(AVERAGEIFS('Orders - December 2020'!$I$2:$I$2047,'Orders - December 2020'!$H$2:$H$2047,Worksheet!DD$3,'Orders - December 2020'!$C$2:$C$2047,Worksheet!$F25),"-")</f>
        <v>-</v>
      </c>
      <c r="DE25" s="51" t="str">
        <f>IFERROR(AVERAGEIFS('Orders - December 2020'!$I$2:$I$2047,'Orders - December 2020'!$H$2:$H$2047,Worksheet!DE$3,'Orders - December 2020'!$C$2:$C$2047,Worksheet!$F25),"-")</f>
        <v>-</v>
      </c>
      <c r="DF25" s="51" t="str">
        <f>IFERROR(AVERAGEIFS('Orders - December 2020'!$I$2:$I$2047,'Orders - December 2020'!$H$2:$H$2047,Worksheet!DF$3,'Orders - December 2020'!$C$2:$C$2047,Worksheet!$F25),"-")</f>
        <v>-</v>
      </c>
      <c r="DG25" s="51" t="str">
        <f>IFERROR(AVERAGEIFS('Orders - December 2020'!$I$2:$I$2047,'Orders - December 2020'!$H$2:$H$2047,Worksheet!DG$3,'Orders - December 2020'!$C$2:$C$2047,Worksheet!$F25),"-")</f>
        <v>-</v>
      </c>
      <c r="DH25" s="51" t="str">
        <f>IFERROR(AVERAGEIFS('Orders - December 2020'!$I$2:$I$2047,'Orders - December 2020'!$H$2:$H$2047,Worksheet!DH$3,'Orders - December 2020'!$C$2:$C$2047,Worksheet!$F25),"-")</f>
        <v>-</v>
      </c>
      <c r="DI25" s="51">
        <f>IFERROR(AVERAGEIFS('Orders - December 2020'!$I$2:$I$2047,'Orders - December 2020'!$H$2:$H$2047,Worksheet!DI$3,'Orders - December 2020'!$C$2:$C$2047,Worksheet!$F25),"-")</f>
        <v>5</v>
      </c>
      <c r="DJ25" s="51" t="str">
        <f>IFERROR(AVERAGEIFS('Orders - December 2020'!$I$2:$I$2047,'Orders - December 2020'!$H$2:$H$2047,Worksheet!DJ$3,'Orders - December 2020'!$C$2:$C$2047,Worksheet!$F25),"-")</f>
        <v>-</v>
      </c>
      <c r="DK25" s="51" t="str">
        <f>IFERROR(AVERAGEIFS('Orders - December 2020'!$I$2:$I$2047,'Orders - December 2020'!$H$2:$H$2047,Worksheet!DK$3,'Orders - December 2020'!$C$2:$C$2047,Worksheet!$F25),"-")</f>
        <v>-</v>
      </c>
      <c r="DL25" s="51" t="str">
        <f>IFERROR(AVERAGEIFS('Orders - December 2020'!$I$2:$I$2047,'Orders - December 2020'!$H$2:$H$2047,Worksheet!DL$3,'Orders - December 2020'!$C$2:$C$2047,Worksheet!$F25),"-")</f>
        <v>-</v>
      </c>
      <c r="DM25" s="51">
        <f>IFERROR(AVERAGEIFS('Orders - December 2020'!$I$2:$I$2047,'Orders - December 2020'!$H$2:$H$2047,Worksheet!DM$3,'Orders - December 2020'!$C$2:$C$2047,Worksheet!$F25),"-")</f>
        <v>100</v>
      </c>
      <c r="DN25" s="51" t="str">
        <f>IFERROR(AVERAGEIFS('Orders - December 2020'!$I$2:$I$2047,'Orders - December 2020'!$H$2:$H$2047,Worksheet!DN$3,'Orders - December 2020'!$C$2:$C$2047,Worksheet!$F25),"-")</f>
        <v>-</v>
      </c>
      <c r="DO25" s="51" t="str">
        <f>IFERROR(AVERAGEIFS('Orders - December 2020'!$I$2:$I$2047,'Orders - December 2020'!$H$2:$H$2047,Worksheet!DO$3,'Orders - December 2020'!$C$2:$C$2047,Worksheet!$F25),"-")</f>
        <v>-</v>
      </c>
      <c r="DP25" s="51" t="str">
        <f>IFERROR(AVERAGEIFS('Orders - December 2020'!$I$2:$I$2047,'Orders - December 2020'!$H$2:$H$2047,Worksheet!DP$3,'Orders - December 2020'!$C$2:$C$2047,Worksheet!$F25),"-")</f>
        <v>-</v>
      </c>
      <c r="DQ25" s="51" t="str">
        <f>IFERROR(AVERAGEIFS('Orders - December 2020'!$I$2:$I$2047,'Orders - December 2020'!$H$2:$H$2047,Worksheet!DQ$3,'Orders - December 2020'!$C$2:$C$2047,Worksheet!$F25),"-")</f>
        <v>-</v>
      </c>
      <c r="DR25" s="51" t="str">
        <f>IFERROR(AVERAGEIFS('Orders - December 2020'!$I$2:$I$2047,'Orders - December 2020'!$H$2:$H$2047,Worksheet!DR$3,'Orders - December 2020'!$C$2:$C$2047,Worksheet!$F25),"-")</f>
        <v>-</v>
      </c>
      <c r="DS25" s="51" t="str">
        <f>IFERROR(AVERAGEIFS('Orders - December 2020'!$I$2:$I$2047,'Orders - December 2020'!$H$2:$H$2047,Worksheet!DS$3,'Orders - December 2020'!$C$2:$C$2047,Worksheet!$F25),"-")</f>
        <v>-</v>
      </c>
      <c r="DT25" s="51" t="str">
        <f>IFERROR(AVERAGEIFS('Orders - December 2020'!$I$2:$I$2047,'Orders - December 2020'!$H$2:$H$2047,Worksheet!DT$3,'Orders - December 2020'!$C$2:$C$2047,Worksheet!$F25),"-")</f>
        <v>-</v>
      </c>
      <c r="DU25" s="51" t="str">
        <f>IFERROR(AVERAGEIFS('Orders - December 2020'!$I$2:$I$2047,'Orders - December 2020'!$H$2:$H$2047,Worksheet!DU$3,'Orders - December 2020'!$C$2:$C$2047,Worksheet!$F25),"-")</f>
        <v>-</v>
      </c>
      <c r="DV25" s="51">
        <f>IFERROR(AVERAGEIFS('Orders - December 2020'!$I$2:$I$2047,'Orders - December 2020'!$H$2:$H$2047,Worksheet!DV$3,'Orders - December 2020'!$C$2:$C$2047,Worksheet!$F25),"-")</f>
        <v>25</v>
      </c>
      <c r="DW25" s="51">
        <f>IFERROR(AVERAGEIFS('Orders - December 2020'!$I$2:$I$2047,'Orders - December 2020'!$H$2:$H$2047,Worksheet!DW$3,'Orders - December 2020'!$C$2:$C$2047,Worksheet!$F25),"-")</f>
        <v>50</v>
      </c>
      <c r="DX25" s="51" t="str">
        <f>IFERROR(AVERAGEIFS('Orders - December 2020'!$I$2:$I$2047,'Orders - December 2020'!$H$2:$H$2047,Worksheet!DX$3,'Orders - December 2020'!$C$2:$C$2047,Worksheet!$F25),"-")</f>
        <v>-</v>
      </c>
      <c r="DY25" s="51">
        <f>IFERROR(AVERAGEIFS('Orders - December 2020'!$I$2:$I$2047,'Orders - December 2020'!$H$2:$H$2047,Worksheet!DY$3,'Orders - December 2020'!$C$2:$C$2047,Worksheet!$F25),"-")</f>
        <v>32.5</v>
      </c>
      <c r="DZ25" s="51">
        <f>IFERROR(AVERAGEIFS('Orders - December 2020'!$I$2:$I$2047,'Orders - December 2020'!$H$2:$H$2047,Worksheet!DZ$3,'Orders - December 2020'!$C$2:$C$2047,Worksheet!$F25),"-")</f>
        <v>20</v>
      </c>
      <c r="EA25" s="51" t="str">
        <f>IFERROR(AVERAGEIFS('Orders - December 2020'!$I$2:$I$2047,'Orders - December 2020'!$H$2:$H$2047,Worksheet!EA$3,'Orders - December 2020'!$C$2:$C$2047,Worksheet!$F25),"-")</f>
        <v>-</v>
      </c>
      <c r="EB25" s="51" t="str">
        <f>IFERROR(AVERAGEIFS('Orders - December 2020'!$I$2:$I$2047,'Orders - December 2020'!$H$2:$H$2047,Worksheet!EB$3,'Orders - December 2020'!$C$2:$C$2047,Worksheet!$F25),"-")</f>
        <v>-</v>
      </c>
      <c r="EC25" s="51" t="str">
        <f>IFERROR(AVERAGEIFS('Orders - December 2020'!$I$2:$I$2047,'Orders - December 2020'!$H$2:$H$2047,Worksheet!EC$3,'Orders - December 2020'!$C$2:$C$2047,Worksheet!$F25),"-")</f>
        <v>-</v>
      </c>
      <c r="ED25" s="51" t="str">
        <f>IFERROR(AVERAGEIFS('Orders - December 2020'!$I$2:$I$2047,'Orders - December 2020'!$H$2:$H$2047,Worksheet!ED$3,'Orders - December 2020'!$C$2:$C$2047,Worksheet!$F25),"-")</f>
        <v>-</v>
      </c>
      <c r="EE25" s="51" t="str">
        <f>IFERROR(AVERAGEIFS('Orders - December 2020'!$I$2:$I$2047,'Orders - December 2020'!$H$2:$H$2047,Worksheet!EE$3,'Orders - December 2020'!$C$2:$C$2047,Worksheet!$F25),"-")</f>
        <v>-</v>
      </c>
      <c r="EF25" s="51" t="str">
        <f>IFERROR(AVERAGEIFS('Orders - December 2020'!$I$2:$I$2047,'Orders - December 2020'!$H$2:$H$2047,Worksheet!EF$3,'Orders - December 2020'!$C$2:$C$2047,Worksheet!$F25),"-")</f>
        <v>-</v>
      </c>
      <c r="EG25" s="51" t="str">
        <f>IFERROR(AVERAGEIFS('Orders - December 2020'!$I$2:$I$2047,'Orders - December 2020'!$H$2:$H$2047,Worksheet!EG$3,'Orders - December 2020'!$C$2:$C$2047,Worksheet!$F25),"-")</f>
        <v>-</v>
      </c>
      <c r="EH25" s="51" t="str">
        <f>IFERROR(AVERAGEIFS('Orders - December 2020'!$I$2:$I$2047,'Orders - December 2020'!$H$2:$H$2047,Worksheet!EH$3,'Orders - December 2020'!$C$2:$C$2047,Worksheet!$F25),"-")</f>
        <v>-</v>
      </c>
      <c r="EI25" s="51" t="str">
        <f>IFERROR(AVERAGEIFS('Orders - December 2020'!$I$2:$I$2047,'Orders - December 2020'!$H$2:$H$2047,Worksheet!EI$3,'Orders - December 2020'!$C$2:$C$2047,Worksheet!$F25),"-")</f>
        <v>-</v>
      </c>
      <c r="EJ25" s="51" t="str">
        <f>IFERROR(AVERAGEIFS('Orders - December 2020'!$I$2:$I$2047,'Orders - December 2020'!$H$2:$H$2047,Worksheet!EJ$3,'Orders - December 2020'!$C$2:$C$2047,Worksheet!$F25),"-")</f>
        <v>-</v>
      </c>
      <c r="EK25" s="51" t="str">
        <f>IFERROR(AVERAGEIFS('Orders - December 2020'!$I$2:$I$2047,'Orders - December 2020'!$H$2:$H$2047,Worksheet!EK$3,'Orders - December 2020'!$C$2:$C$2047,Worksheet!$F25),"-")</f>
        <v>-</v>
      </c>
      <c r="EL25" s="51">
        <f>IFERROR(AVERAGEIFS('Orders - December 2020'!$I$2:$I$2047,'Orders - December 2020'!$H$2:$H$2047,Worksheet!EL$3,'Orders - December 2020'!$C$2:$C$2047,Worksheet!$F25),"-")</f>
        <v>2</v>
      </c>
      <c r="EM25" s="51" t="str">
        <f>IFERROR(AVERAGEIFS('Orders - December 2020'!$I$2:$I$2047,'Orders - December 2020'!$H$2:$H$2047,Worksheet!EM$3,'Orders - December 2020'!$C$2:$C$2047,Worksheet!$F25),"-")</f>
        <v>-</v>
      </c>
      <c r="EN25" s="51">
        <f>IFERROR(AVERAGEIFS('Orders - December 2020'!$I$2:$I$2047,'Orders - December 2020'!$H$2:$H$2047,Worksheet!EN$3,'Orders - December 2020'!$C$2:$C$2047,Worksheet!$F25),"-")</f>
        <v>4</v>
      </c>
      <c r="EO25" s="51" t="str">
        <f>IFERROR(AVERAGEIFS('Orders - December 2020'!$I$2:$I$2047,'Orders - December 2020'!$H$2:$H$2047,Worksheet!EO$3,'Orders - December 2020'!$C$2:$C$2047,Worksheet!$F25),"-")</f>
        <v>-</v>
      </c>
      <c r="EP25" s="51" t="str">
        <f>IFERROR(AVERAGEIFS('Orders - December 2020'!$I$2:$I$2047,'Orders - December 2020'!$H$2:$H$2047,Worksheet!EP$3,'Orders - December 2020'!$C$2:$C$2047,Worksheet!$F25),"-")</f>
        <v>-</v>
      </c>
      <c r="EQ25" s="51" t="str">
        <f>IFERROR(AVERAGEIFS('Orders - December 2020'!$I$2:$I$2047,'Orders - December 2020'!$H$2:$H$2047,Worksheet!EQ$3,'Orders - December 2020'!$C$2:$C$2047,Worksheet!$F25),"-")</f>
        <v>-</v>
      </c>
      <c r="ER25" s="51">
        <f>IFERROR(AVERAGEIFS('Orders - December 2020'!$I$2:$I$2047,'Orders - December 2020'!$H$2:$H$2047,Worksheet!ER$3,'Orders - December 2020'!$C$2:$C$2047,Worksheet!$F25),"-")</f>
        <v>5</v>
      </c>
      <c r="ES25" s="51" t="str">
        <f>IFERROR(AVERAGEIFS('Orders - December 2020'!$I$2:$I$2047,'Orders - December 2020'!$H$2:$H$2047,Worksheet!ES$3,'Orders - December 2020'!$C$2:$C$2047,Worksheet!$F25),"-")</f>
        <v>-</v>
      </c>
      <c r="ET25" s="51" t="str">
        <f>IFERROR(AVERAGEIFS('Orders - December 2020'!$I$2:$I$2047,'Orders - December 2020'!$H$2:$H$2047,Worksheet!ET$3,'Orders - December 2020'!$C$2:$C$2047,Worksheet!$F25),"-")</f>
        <v>-</v>
      </c>
      <c r="EU25" s="51" t="str">
        <f>IFERROR(AVERAGEIFS('Orders - December 2020'!$I$2:$I$2047,'Orders - December 2020'!$H$2:$H$2047,Worksheet!EU$3,'Orders - December 2020'!$C$2:$C$2047,Worksheet!$F25),"-")</f>
        <v>-</v>
      </c>
      <c r="EV25" s="51" t="str">
        <f>IFERROR(AVERAGEIFS('Orders - December 2020'!$I$2:$I$2047,'Orders - December 2020'!$H$2:$H$2047,Worksheet!EV$3,'Orders - December 2020'!$C$2:$C$2047,Worksheet!$F25),"-")</f>
        <v>-</v>
      </c>
      <c r="EW25" s="51" t="str">
        <f>IFERROR(AVERAGEIFS('Orders - December 2020'!$I$2:$I$2047,'Orders - December 2020'!$H$2:$H$2047,Worksheet!EW$3,'Orders - December 2020'!$C$2:$C$2047,Worksheet!$F25),"-")</f>
        <v>-</v>
      </c>
      <c r="EX25" s="51" t="str">
        <f>IFERROR(AVERAGEIFS('Orders - December 2020'!$I$2:$I$2047,'Orders - December 2020'!$H$2:$H$2047,Worksheet!EX$3,'Orders - December 2020'!$C$2:$C$2047,Worksheet!$F25),"-")</f>
        <v>-</v>
      </c>
      <c r="EY25" s="51">
        <f>IFERROR(AVERAGEIFS('Orders - December 2020'!$I$2:$I$2047,'Orders - December 2020'!$H$2:$H$2047,Worksheet!EY$3,'Orders - December 2020'!$C$2:$C$2047,Worksheet!$F25),"-")</f>
        <v>6</v>
      </c>
      <c r="EZ25" s="51" t="str">
        <f>IFERROR(AVERAGEIFS('Orders - December 2020'!$I$2:$I$2047,'Orders - December 2020'!$H$2:$H$2047,Worksheet!EZ$3,'Orders - December 2020'!$C$2:$C$2047,Worksheet!$F25),"-")</f>
        <v>-</v>
      </c>
      <c r="FA25" s="51" t="str">
        <f>IFERROR(AVERAGEIFS('Orders - December 2020'!$I$2:$I$2047,'Orders - December 2020'!$H$2:$H$2047,Worksheet!FA$3,'Orders - December 2020'!$C$2:$C$2047,Worksheet!$F25),"-")</f>
        <v>-</v>
      </c>
      <c r="FB25" s="51" t="str">
        <f>IFERROR(AVERAGEIFS('Orders - December 2020'!$I$2:$I$2047,'Orders - December 2020'!$H$2:$H$2047,Worksheet!FB$3,'Orders - December 2020'!$C$2:$C$2047,Worksheet!$F25),"-")</f>
        <v>-</v>
      </c>
      <c r="FC25" s="51" t="str">
        <f>IFERROR(AVERAGEIFS('Orders - December 2020'!$I$2:$I$2047,'Orders - December 2020'!$H$2:$H$2047,Worksheet!FC$3,'Orders - December 2020'!$C$2:$C$2047,Worksheet!$F25),"-")</f>
        <v>-</v>
      </c>
      <c r="FD25" s="51" t="str">
        <f>IFERROR(AVERAGEIFS('Orders - December 2020'!$I$2:$I$2047,'Orders - December 2020'!$H$2:$H$2047,Worksheet!FD$3,'Orders - December 2020'!$C$2:$C$2047,Worksheet!$F25),"-")</f>
        <v>-</v>
      </c>
      <c r="FE25" s="51" t="str">
        <f>IFERROR(AVERAGEIFS('Orders - December 2020'!$I$2:$I$2047,'Orders - December 2020'!$H$2:$H$2047,Worksheet!FE$3,'Orders - December 2020'!$C$2:$C$2047,Worksheet!$F25),"-")</f>
        <v>-</v>
      </c>
      <c r="FF25" s="51" t="str">
        <f>IFERROR(AVERAGEIFS('Orders - December 2020'!$I$2:$I$2047,'Orders - December 2020'!$H$2:$H$2047,Worksheet!FF$3,'Orders - December 2020'!$C$2:$C$2047,Worksheet!$F25),"-")</f>
        <v>-</v>
      </c>
      <c r="FG25" s="52" t="str">
        <f>IFERROR(AVERAGEIFS('Orders - December 2020'!$I$2:$I$2047,'Orders - December 2020'!$H$2:$H$2047,Worksheet!FG$3,'Orders - December 2020'!$C$2:$C$2047,Worksheet!$F25),"-")</f>
        <v>-</v>
      </c>
    </row>
    <row r="26" spans="1:163">
      <c r="B26" s="62" t="s">
        <v>1345</v>
      </c>
      <c r="F26" s="45" t="str">
        <v>Ekeson Minimart</v>
      </c>
      <c r="G26" s="50" t="str">
        <f>IFERROR(AVERAGEIFS('Orders - December 2020'!$I$2:$I$2047,'Orders - December 2020'!$H$2:$H$2047,Worksheet!G$3,'Orders - December 2020'!$C$2:$C$2047,Worksheet!$F26),"-")</f>
        <v>-</v>
      </c>
      <c r="H26" s="51" t="str">
        <f>IFERROR(AVERAGEIFS('Orders - December 2020'!$I$2:$I$2047,'Orders - December 2020'!$H$2:$H$2047,Worksheet!H$3,'Orders - December 2020'!$C$2:$C$2047,Worksheet!$F26),"-")</f>
        <v>-</v>
      </c>
      <c r="I26" s="51" t="str">
        <f>IFERROR(AVERAGEIFS('Orders - December 2020'!$I$2:$I$2047,'Orders - December 2020'!$H$2:$H$2047,Worksheet!I$3,'Orders - December 2020'!$C$2:$C$2047,Worksheet!$F26),"-")</f>
        <v>-</v>
      </c>
      <c r="J26" s="51">
        <f>IFERROR(AVERAGEIFS('Orders - December 2020'!$I$2:$I$2047,'Orders - December 2020'!$H$2:$H$2047,Worksheet!J$3,'Orders - December 2020'!$C$2:$C$2047,Worksheet!$F26),"-")</f>
        <v>2.5</v>
      </c>
      <c r="K26" s="51" t="str">
        <f>IFERROR(AVERAGEIFS('Orders - December 2020'!$I$2:$I$2047,'Orders - December 2020'!$H$2:$H$2047,Worksheet!K$3,'Orders - December 2020'!$C$2:$C$2047,Worksheet!$F26),"-")</f>
        <v>-</v>
      </c>
      <c r="L26" s="51" t="str">
        <f>IFERROR(AVERAGEIFS('Orders - December 2020'!$I$2:$I$2047,'Orders - December 2020'!$H$2:$H$2047,Worksheet!L$3,'Orders - December 2020'!$C$2:$C$2047,Worksheet!$F26),"-")</f>
        <v>-</v>
      </c>
      <c r="M26" s="51" t="str">
        <f>IFERROR(AVERAGEIFS('Orders - December 2020'!$I$2:$I$2047,'Orders - December 2020'!$H$2:$H$2047,Worksheet!M$3,'Orders - December 2020'!$C$2:$C$2047,Worksheet!$F26),"-")</f>
        <v>-</v>
      </c>
      <c r="N26" s="51" t="str">
        <f>IFERROR(AVERAGEIFS('Orders - December 2020'!$I$2:$I$2047,'Orders - December 2020'!$H$2:$H$2047,Worksheet!N$3,'Orders - December 2020'!$C$2:$C$2047,Worksheet!$F26),"-")</f>
        <v>-</v>
      </c>
      <c r="O26" s="51" t="str">
        <f>IFERROR(AVERAGEIFS('Orders - December 2020'!$I$2:$I$2047,'Orders - December 2020'!$H$2:$H$2047,Worksheet!O$3,'Orders - December 2020'!$C$2:$C$2047,Worksheet!$F26),"-")</f>
        <v>-</v>
      </c>
      <c r="P26" s="51" t="str">
        <f>IFERROR(AVERAGEIFS('Orders - December 2020'!$I$2:$I$2047,'Orders - December 2020'!$H$2:$H$2047,Worksheet!P$3,'Orders - December 2020'!$C$2:$C$2047,Worksheet!$F26),"-")</f>
        <v>-</v>
      </c>
      <c r="Q26" s="51" t="str">
        <f>IFERROR(AVERAGEIFS('Orders - December 2020'!$I$2:$I$2047,'Orders - December 2020'!$H$2:$H$2047,Worksheet!Q$3,'Orders - December 2020'!$C$2:$C$2047,Worksheet!$F26),"-")</f>
        <v>-</v>
      </c>
      <c r="R26" s="51" t="str">
        <f>IFERROR(AVERAGEIFS('Orders - December 2020'!$I$2:$I$2047,'Orders - December 2020'!$H$2:$H$2047,Worksheet!R$3,'Orders - December 2020'!$C$2:$C$2047,Worksheet!$F26),"-")</f>
        <v>-</v>
      </c>
      <c r="S26" s="51" t="str">
        <f>IFERROR(AVERAGEIFS('Orders - December 2020'!$I$2:$I$2047,'Orders - December 2020'!$H$2:$H$2047,Worksheet!S$3,'Orders - December 2020'!$C$2:$C$2047,Worksheet!$F26),"-")</f>
        <v>-</v>
      </c>
      <c r="T26" s="51" t="str">
        <f>IFERROR(AVERAGEIFS('Orders - December 2020'!$I$2:$I$2047,'Orders - December 2020'!$H$2:$H$2047,Worksheet!T$3,'Orders - December 2020'!$C$2:$C$2047,Worksheet!$F26),"-")</f>
        <v>-</v>
      </c>
      <c r="U26" s="51" t="str">
        <f>IFERROR(AVERAGEIFS('Orders - December 2020'!$I$2:$I$2047,'Orders - December 2020'!$H$2:$H$2047,Worksheet!U$3,'Orders - December 2020'!$C$2:$C$2047,Worksheet!$F26),"-")</f>
        <v>-</v>
      </c>
      <c r="V26" s="51" t="str">
        <f>IFERROR(AVERAGEIFS('Orders - December 2020'!$I$2:$I$2047,'Orders - December 2020'!$H$2:$H$2047,Worksheet!V$3,'Orders - December 2020'!$C$2:$C$2047,Worksheet!$F26),"-")</f>
        <v>-</v>
      </c>
      <c r="W26" s="51" t="str">
        <f>IFERROR(AVERAGEIFS('Orders - December 2020'!$I$2:$I$2047,'Orders - December 2020'!$H$2:$H$2047,Worksheet!W$3,'Orders - December 2020'!$C$2:$C$2047,Worksheet!$F26),"-")</f>
        <v>-</v>
      </c>
      <c r="X26" s="51" t="str">
        <f>IFERROR(AVERAGEIFS('Orders - December 2020'!$I$2:$I$2047,'Orders - December 2020'!$H$2:$H$2047,Worksheet!X$3,'Orders - December 2020'!$C$2:$C$2047,Worksheet!$F26),"-")</f>
        <v>-</v>
      </c>
      <c r="Y26" s="51" t="str">
        <f>IFERROR(AVERAGEIFS('Orders - December 2020'!$I$2:$I$2047,'Orders - December 2020'!$H$2:$H$2047,Worksheet!Y$3,'Orders - December 2020'!$C$2:$C$2047,Worksheet!$F26),"-")</f>
        <v>-</v>
      </c>
      <c r="Z26" s="51" t="str">
        <f>IFERROR(AVERAGEIFS('Orders - December 2020'!$I$2:$I$2047,'Orders - December 2020'!$H$2:$H$2047,Worksheet!Z$3,'Orders - December 2020'!$C$2:$C$2047,Worksheet!$F26),"-")</f>
        <v>-</v>
      </c>
      <c r="AA26" s="51" t="str">
        <f>IFERROR(AVERAGEIFS('Orders - December 2020'!$I$2:$I$2047,'Orders - December 2020'!$H$2:$H$2047,Worksheet!AA$3,'Orders - December 2020'!$C$2:$C$2047,Worksheet!$F26),"-")</f>
        <v>-</v>
      </c>
      <c r="AB26" s="51" t="str">
        <f>IFERROR(AVERAGEIFS('Orders - December 2020'!$I$2:$I$2047,'Orders - December 2020'!$H$2:$H$2047,Worksheet!AB$3,'Orders - December 2020'!$C$2:$C$2047,Worksheet!$F26),"-")</f>
        <v>-</v>
      </c>
      <c r="AC26" s="51" t="str">
        <f>IFERROR(AVERAGEIFS('Orders - December 2020'!$I$2:$I$2047,'Orders - December 2020'!$H$2:$H$2047,Worksheet!AC$3,'Orders - December 2020'!$C$2:$C$2047,Worksheet!$F26),"-")</f>
        <v>-</v>
      </c>
      <c r="AD26" s="51" t="str">
        <f>IFERROR(AVERAGEIFS('Orders - December 2020'!$I$2:$I$2047,'Orders - December 2020'!$H$2:$H$2047,Worksheet!AD$3,'Orders - December 2020'!$C$2:$C$2047,Worksheet!$F26),"-")</f>
        <v>-</v>
      </c>
      <c r="AE26" s="51" t="str">
        <f>IFERROR(AVERAGEIFS('Orders - December 2020'!$I$2:$I$2047,'Orders - December 2020'!$H$2:$H$2047,Worksheet!AE$3,'Orders - December 2020'!$C$2:$C$2047,Worksheet!$F26),"-")</f>
        <v>-</v>
      </c>
      <c r="AF26" s="51" t="str">
        <f>IFERROR(AVERAGEIFS('Orders - December 2020'!$I$2:$I$2047,'Orders - December 2020'!$H$2:$H$2047,Worksheet!AF$3,'Orders - December 2020'!$C$2:$C$2047,Worksheet!$F26),"-")</f>
        <v>-</v>
      </c>
      <c r="AG26" s="51" t="str">
        <f>IFERROR(AVERAGEIFS('Orders - December 2020'!$I$2:$I$2047,'Orders - December 2020'!$H$2:$H$2047,Worksheet!AG$3,'Orders - December 2020'!$C$2:$C$2047,Worksheet!$F26),"-")</f>
        <v>-</v>
      </c>
      <c r="AH26" s="51" t="str">
        <f>IFERROR(AVERAGEIFS('Orders - December 2020'!$I$2:$I$2047,'Orders - December 2020'!$H$2:$H$2047,Worksheet!AH$3,'Orders - December 2020'!$C$2:$C$2047,Worksheet!$F26),"-")</f>
        <v>-</v>
      </c>
      <c r="AI26" s="51" t="str">
        <f>IFERROR(AVERAGEIFS('Orders - December 2020'!$I$2:$I$2047,'Orders - December 2020'!$H$2:$H$2047,Worksheet!AI$3,'Orders - December 2020'!$C$2:$C$2047,Worksheet!$F26),"-")</f>
        <v>-</v>
      </c>
      <c r="AJ26" s="51" t="str">
        <f>IFERROR(AVERAGEIFS('Orders - December 2020'!$I$2:$I$2047,'Orders - December 2020'!$H$2:$H$2047,Worksheet!AJ$3,'Orders - December 2020'!$C$2:$C$2047,Worksheet!$F26),"-")</f>
        <v>-</v>
      </c>
      <c r="AK26" s="51">
        <f>IFERROR(AVERAGEIFS('Orders - December 2020'!$I$2:$I$2047,'Orders - December 2020'!$H$2:$H$2047,Worksheet!AK$3,'Orders - December 2020'!$C$2:$C$2047,Worksheet!$F26),"-")</f>
        <v>1</v>
      </c>
      <c r="AL26" s="51" t="str">
        <f>IFERROR(AVERAGEIFS('Orders - December 2020'!$I$2:$I$2047,'Orders - December 2020'!$H$2:$H$2047,Worksheet!AL$3,'Orders - December 2020'!$C$2:$C$2047,Worksheet!$F26),"-")</f>
        <v>-</v>
      </c>
      <c r="AM26" s="51" t="str">
        <f>IFERROR(AVERAGEIFS('Orders - December 2020'!$I$2:$I$2047,'Orders - December 2020'!$H$2:$H$2047,Worksheet!AM$3,'Orders - December 2020'!$C$2:$C$2047,Worksheet!$F26),"-")</f>
        <v>-</v>
      </c>
      <c r="AN26" s="51" t="str">
        <f>IFERROR(AVERAGEIFS('Orders - December 2020'!$I$2:$I$2047,'Orders - December 2020'!$H$2:$H$2047,Worksheet!AN$3,'Orders - December 2020'!$C$2:$C$2047,Worksheet!$F26),"-")</f>
        <v>-</v>
      </c>
      <c r="AO26" s="51" t="str">
        <f>IFERROR(AVERAGEIFS('Orders - December 2020'!$I$2:$I$2047,'Orders - December 2020'!$H$2:$H$2047,Worksheet!AO$3,'Orders - December 2020'!$C$2:$C$2047,Worksheet!$F26),"-")</f>
        <v>-</v>
      </c>
      <c r="AP26" s="51" t="str">
        <f>IFERROR(AVERAGEIFS('Orders - December 2020'!$I$2:$I$2047,'Orders - December 2020'!$H$2:$H$2047,Worksheet!AP$3,'Orders - December 2020'!$C$2:$C$2047,Worksheet!$F26),"-")</f>
        <v>-</v>
      </c>
      <c r="AQ26" s="51" t="str">
        <f>IFERROR(AVERAGEIFS('Orders - December 2020'!$I$2:$I$2047,'Orders - December 2020'!$H$2:$H$2047,Worksheet!AQ$3,'Orders - December 2020'!$C$2:$C$2047,Worksheet!$F26),"-")</f>
        <v>-</v>
      </c>
      <c r="AR26" s="51" t="str">
        <f>IFERROR(AVERAGEIFS('Orders - December 2020'!$I$2:$I$2047,'Orders - December 2020'!$H$2:$H$2047,Worksheet!AR$3,'Orders - December 2020'!$C$2:$C$2047,Worksheet!$F26),"-")</f>
        <v>-</v>
      </c>
      <c r="AS26" s="51" t="str">
        <f>IFERROR(AVERAGEIFS('Orders - December 2020'!$I$2:$I$2047,'Orders - December 2020'!$H$2:$H$2047,Worksheet!AS$3,'Orders - December 2020'!$C$2:$C$2047,Worksheet!$F26),"-")</f>
        <v>-</v>
      </c>
      <c r="AT26" s="51" t="str">
        <f>IFERROR(AVERAGEIFS('Orders - December 2020'!$I$2:$I$2047,'Orders - December 2020'!$H$2:$H$2047,Worksheet!AT$3,'Orders - December 2020'!$C$2:$C$2047,Worksheet!$F26),"-")</f>
        <v>-</v>
      </c>
      <c r="AU26" s="51" t="str">
        <f>IFERROR(AVERAGEIFS('Orders - December 2020'!$I$2:$I$2047,'Orders - December 2020'!$H$2:$H$2047,Worksheet!AU$3,'Orders - December 2020'!$C$2:$C$2047,Worksheet!$F26),"-")</f>
        <v>-</v>
      </c>
      <c r="AV26" s="51" t="str">
        <f>IFERROR(AVERAGEIFS('Orders - December 2020'!$I$2:$I$2047,'Orders - December 2020'!$H$2:$H$2047,Worksheet!AV$3,'Orders - December 2020'!$C$2:$C$2047,Worksheet!$F26),"-")</f>
        <v>-</v>
      </c>
      <c r="AW26" s="51" t="str">
        <f>IFERROR(AVERAGEIFS('Orders - December 2020'!$I$2:$I$2047,'Orders - December 2020'!$H$2:$H$2047,Worksheet!AW$3,'Orders - December 2020'!$C$2:$C$2047,Worksheet!$F26),"-")</f>
        <v>-</v>
      </c>
      <c r="AX26" s="51" t="str">
        <f>IFERROR(AVERAGEIFS('Orders - December 2020'!$I$2:$I$2047,'Orders - December 2020'!$H$2:$H$2047,Worksheet!AX$3,'Orders - December 2020'!$C$2:$C$2047,Worksheet!$F26),"-")</f>
        <v>-</v>
      </c>
      <c r="AY26" s="51">
        <f>IFERROR(AVERAGEIFS('Orders - December 2020'!$I$2:$I$2047,'Orders - December 2020'!$H$2:$H$2047,Worksheet!AY$3,'Orders - December 2020'!$C$2:$C$2047,Worksheet!$F26),"-")</f>
        <v>1</v>
      </c>
      <c r="AZ26" s="51" t="str">
        <f>IFERROR(AVERAGEIFS('Orders - December 2020'!$I$2:$I$2047,'Orders - December 2020'!$H$2:$H$2047,Worksheet!AZ$3,'Orders - December 2020'!$C$2:$C$2047,Worksheet!$F26),"-")</f>
        <v>-</v>
      </c>
      <c r="BA26" s="51" t="str">
        <f>IFERROR(AVERAGEIFS('Orders - December 2020'!$I$2:$I$2047,'Orders - December 2020'!$H$2:$H$2047,Worksheet!BA$3,'Orders - December 2020'!$C$2:$C$2047,Worksheet!$F26),"-")</f>
        <v>-</v>
      </c>
      <c r="BB26" s="51" t="str">
        <f>IFERROR(AVERAGEIFS('Orders - December 2020'!$I$2:$I$2047,'Orders - December 2020'!$H$2:$H$2047,Worksheet!BB$3,'Orders - December 2020'!$C$2:$C$2047,Worksheet!$F26),"-")</f>
        <v>-</v>
      </c>
      <c r="BC26" s="51" t="str">
        <f>IFERROR(AVERAGEIFS('Orders - December 2020'!$I$2:$I$2047,'Orders - December 2020'!$H$2:$H$2047,Worksheet!BC$3,'Orders - December 2020'!$C$2:$C$2047,Worksheet!$F26),"-")</f>
        <v>-</v>
      </c>
      <c r="BD26" s="51" t="str">
        <f>IFERROR(AVERAGEIFS('Orders - December 2020'!$I$2:$I$2047,'Orders - December 2020'!$H$2:$H$2047,Worksheet!BD$3,'Orders - December 2020'!$C$2:$C$2047,Worksheet!$F26),"-")</f>
        <v>-</v>
      </c>
      <c r="BE26" s="51" t="str">
        <f>IFERROR(AVERAGEIFS('Orders - December 2020'!$I$2:$I$2047,'Orders - December 2020'!$H$2:$H$2047,Worksheet!BE$3,'Orders - December 2020'!$C$2:$C$2047,Worksheet!$F26),"-")</f>
        <v>-</v>
      </c>
      <c r="BF26" s="51" t="str">
        <f>IFERROR(AVERAGEIFS('Orders - December 2020'!$I$2:$I$2047,'Orders - December 2020'!$H$2:$H$2047,Worksheet!BF$3,'Orders - December 2020'!$C$2:$C$2047,Worksheet!$F26),"-")</f>
        <v>-</v>
      </c>
      <c r="BG26" s="51" t="str">
        <f>IFERROR(AVERAGEIFS('Orders - December 2020'!$I$2:$I$2047,'Orders - December 2020'!$H$2:$H$2047,Worksheet!BG$3,'Orders - December 2020'!$C$2:$C$2047,Worksheet!$F26),"-")</f>
        <v>-</v>
      </c>
      <c r="BH26" s="51" t="str">
        <f>IFERROR(AVERAGEIFS('Orders - December 2020'!$I$2:$I$2047,'Orders - December 2020'!$H$2:$H$2047,Worksheet!BH$3,'Orders - December 2020'!$C$2:$C$2047,Worksheet!$F26),"-")</f>
        <v>-</v>
      </c>
      <c r="BI26" s="51" t="str">
        <f>IFERROR(AVERAGEIFS('Orders - December 2020'!$I$2:$I$2047,'Orders - December 2020'!$H$2:$H$2047,Worksheet!BI$3,'Orders - December 2020'!$C$2:$C$2047,Worksheet!$F26),"-")</f>
        <v>-</v>
      </c>
      <c r="BJ26" s="51" t="str">
        <f>IFERROR(AVERAGEIFS('Orders - December 2020'!$I$2:$I$2047,'Orders - December 2020'!$H$2:$H$2047,Worksheet!BJ$3,'Orders - December 2020'!$C$2:$C$2047,Worksheet!$F26),"-")</f>
        <v>-</v>
      </c>
      <c r="BK26" s="51" t="str">
        <f>IFERROR(AVERAGEIFS('Orders - December 2020'!$I$2:$I$2047,'Orders - December 2020'!$H$2:$H$2047,Worksheet!BK$3,'Orders - December 2020'!$C$2:$C$2047,Worksheet!$F26),"-")</f>
        <v>-</v>
      </c>
      <c r="BL26" s="51" t="str">
        <f>IFERROR(AVERAGEIFS('Orders - December 2020'!$I$2:$I$2047,'Orders - December 2020'!$H$2:$H$2047,Worksheet!BL$3,'Orders - December 2020'!$C$2:$C$2047,Worksheet!$F26),"-")</f>
        <v>-</v>
      </c>
      <c r="BM26" s="51" t="str">
        <f>IFERROR(AVERAGEIFS('Orders - December 2020'!$I$2:$I$2047,'Orders - December 2020'!$H$2:$H$2047,Worksheet!BM$3,'Orders - December 2020'!$C$2:$C$2047,Worksheet!$F26),"-")</f>
        <v>-</v>
      </c>
      <c r="BN26" s="51" t="str">
        <f>IFERROR(AVERAGEIFS('Orders - December 2020'!$I$2:$I$2047,'Orders - December 2020'!$H$2:$H$2047,Worksheet!BN$3,'Orders - December 2020'!$C$2:$C$2047,Worksheet!$F26),"-")</f>
        <v>-</v>
      </c>
      <c r="BO26" s="51" t="str">
        <f>IFERROR(AVERAGEIFS('Orders - December 2020'!$I$2:$I$2047,'Orders - December 2020'!$H$2:$H$2047,Worksheet!BO$3,'Orders - December 2020'!$C$2:$C$2047,Worksheet!$F26),"-")</f>
        <v>-</v>
      </c>
      <c r="BP26" s="51" t="str">
        <f>IFERROR(AVERAGEIFS('Orders - December 2020'!$I$2:$I$2047,'Orders - December 2020'!$H$2:$H$2047,Worksheet!BP$3,'Orders - December 2020'!$C$2:$C$2047,Worksheet!$F26),"-")</f>
        <v>-</v>
      </c>
      <c r="BQ26" s="51" t="str">
        <f>IFERROR(AVERAGEIFS('Orders - December 2020'!$I$2:$I$2047,'Orders - December 2020'!$H$2:$H$2047,Worksheet!BQ$3,'Orders - December 2020'!$C$2:$C$2047,Worksheet!$F26),"-")</f>
        <v>-</v>
      </c>
      <c r="BR26" s="51" t="str">
        <f>IFERROR(AVERAGEIFS('Orders - December 2020'!$I$2:$I$2047,'Orders - December 2020'!$H$2:$H$2047,Worksheet!BR$3,'Orders - December 2020'!$C$2:$C$2047,Worksheet!$F26),"-")</f>
        <v>-</v>
      </c>
      <c r="BS26" s="51" t="str">
        <f>IFERROR(AVERAGEIFS('Orders - December 2020'!$I$2:$I$2047,'Orders - December 2020'!$H$2:$H$2047,Worksheet!BS$3,'Orders - December 2020'!$C$2:$C$2047,Worksheet!$F26),"-")</f>
        <v>-</v>
      </c>
      <c r="BT26" s="51" t="str">
        <f>IFERROR(AVERAGEIFS('Orders - December 2020'!$I$2:$I$2047,'Orders - December 2020'!$H$2:$H$2047,Worksheet!BT$3,'Orders - December 2020'!$C$2:$C$2047,Worksheet!$F26),"-")</f>
        <v>-</v>
      </c>
      <c r="BU26" s="51" t="str">
        <f>IFERROR(AVERAGEIFS('Orders - December 2020'!$I$2:$I$2047,'Orders - December 2020'!$H$2:$H$2047,Worksheet!BU$3,'Orders - December 2020'!$C$2:$C$2047,Worksheet!$F26),"-")</f>
        <v>-</v>
      </c>
      <c r="BV26" s="51" t="str">
        <f>IFERROR(AVERAGEIFS('Orders - December 2020'!$I$2:$I$2047,'Orders - December 2020'!$H$2:$H$2047,Worksheet!BV$3,'Orders - December 2020'!$C$2:$C$2047,Worksheet!$F26),"-")</f>
        <v>-</v>
      </c>
      <c r="BW26" s="51" t="str">
        <f>IFERROR(AVERAGEIFS('Orders - December 2020'!$I$2:$I$2047,'Orders - December 2020'!$H$2:$H$2047,Worksheet!BW$3,'Orders - December 2020'!$C$2:$C$2047,Worksheet!$F26),"-")</f>
        <v>-</v>
      </c>
      <c r="BX26" s="51" t="str">
        <f>IFERROR(AVERAGEIFS('Orders - December 2020'!$I$2:$I$2047,'Orders - December 2020'!$H$2:$H$2047,Worksheet!BX$3,'Orders - December 2020'!$C$2:$C$2047,Worksheet!$F26),"-")</f>
        <v>-</v>
      </c>
      <c r="BY26" s="51" t="str">
        <f>IFERROR(AVERAGEIFS('Orders - December 2020'!$I$2:$I$2047,'Orders - December 2020'!$H$2:$H$2047,Worksheet!BY$3,'Orders - December 2020'!$C$2:$C$2047,Worksheet!$F26),"-")</f>
        <v>-</v>
      </c>
      <c r="BZ26" s="51" t="str">
        <f>IFERROR(AVERAGEIFS('Orders - December 2020'!$I$2:$I$2047,'Orders - December 2020'!$H$2:$H$2047,Worksheet!BZ$3,'Orders - December 2020'!$C$2:$C$2047,Worksheet!$F26),"-")</f>
        <v>-</v>
      </c>
      <c r="CA26" s="51" t="str">
        <f>IFERROR(AVERAGEIFS('Orders - December 2020'!$I$2:$I$2047,'Orders - December 2020'!$H$2:$H$2047,Worksheet!CA$3,'Orders - December 2020'!$C$2:$C$2047,Worksheet!$F26),"-")</f>
        <v>-</v>
      </c>
      <c r="CB26" s="51" t="str">
        <f>IFERROR(AVERAGEIFS('Orders - December 2020'!$I$2:$I$2047,'Orders - December 2020'!$H$2:$H$2047,Worksheet!CB$3,'Orders - December 2020'!$C$2:$C$2047,Worksheet!$F26),"-")</f>
        <v>-</v>
      </c>
      <c r="CC26" s="51" t="str">
        <f>IFERROR(AVERAGEIFS('Orders - December 2020'!$I$2:$I$2047,'Orders - December 2020'!$H$2:$H$2047,Worksheet!CC$3,'Orders - December 2020'!$C$2:$C$2047,Worksheet!$F26),"-")</f>
        <v>-</v>
      </c>
      <c r="CD26" s="51" t="str">
        <f>IFERROR(AVERAGEIFS('Orders - December 2020'!$I$2:$I$2047,'Orders - December 2020'!$H$2:$H$2047,Worksheet!CD$3,'Orders - December 2020'!$C$2:$C$2047,Worksheet!$F26),"-")</f>
        <v>-</v>
      </c>
      <c r="CE26" s="51" t="str">
        <f>IFERROR(AVERAGEIFS('Orders - December 2020'!$I$2:$I$2047,'Orders - December 2020'!$H$2:$H$2047,Worksheet!CE$3,'Orders - December 2020'!$C$2:$C$2047,Worksheet!$F26),"-")</f>
        <v>-</v>
      </c>
      <c r="CF26" s="51" t="str">
        <f>IFERROR(AVERAGEIFS('Orders - December 2020'!$I$2:$I$2047,'Orders - December 2020'!$H$2:$H$2047,Worksheet!CF$3,'Orders - December 2020'!$C$2:$C$2047,Worksheet!$F26),"-")</f>
        <v>-</v>
      </c>
      <c r="CG26" s="51" t="str">
        <f>IFERROR(AVERAGEIFS('Orders - December 2020'!$I$2:$I$2047,'Orders - December 2020'!$H$2:$H$2047,Worksheet!CG$3,'Orders - December 2020'!$C$2:$C$2047,Worksheet!$F26),"-")</f>
        <v>-</v>
      </c>
      <c r="CH26" s="51" t="str">
        <f>IFERROR(AVERAGEIFS('Orders - December 2020'!$I$2:$I$2047,'Orders - December 2020'!$H$2:$H$2047,Worksheet!CH$3,'Orders - December 2020'!$C$2:$C$2047,Worksheet!$F26),"-")</f>
        <v>-</v>
      </c>
      <c r="CI26" s="51" t="str">
        <f>IFERROR(AVERAGEIFS('Orders - December 2020'!$I$2:$I$2047,'Orders - December 2020'!$H$2:$H$2047,Worksheet!CI$3,'Orders - December 2020'!$C$2:$C$2047,Worksheet!$F26),"-")</f>
        <v>-</v>
      </c>
      <c r="CJ26" s="51" t="str">
        <f>IFERROR(AVERAGEIFS('Orders - December 2020'!$I$2:$I$2047,'Orders - December 2020'!$H$2:$H$2047,Worksheet!CJ$3,'Orders - December 2020'!$C$2:$C$2047,Worksheet!$F26),"-")</f>
        <v>-</v>
      </c>
      <c r="CK26" s="51" t="str">
        <f>IFERROR(AVERAGEIFS('Orders - December 2020'!$I$2:$I$2047,'Orders - December 2020'!$H$2:$H$2047,Worksheet!CK$3,'Orders - December 2020'!$C$2:$C$2047,Worksheet!$F26),"-")</f>
        <v>-</v>
      </c>
      <c r="CL26" s="51" t="str">
        <f>IFERROR(AVERAGEIFS('Orders - December 2020'!$I$2:$I$2047,'Orders - December 2020'!$H$2:$H$2047,Worksheet!CL$3,'Orders - December 2020'!$C$2:$C$2047,Worksheet!$F26),"-")</f>
        <v>-</v>
      </c>
      <c r="CM26" s="51">
        <f>IFERROR(AVERAGEIFS('Orders - December 2020'!$I$2:$I$2047,'Orders - December 2020'!$H$2:$H$2047,Worksheet!CM$3,'Orders - December 2020'!$C$2:$C$2047,Worksheet!$F26),"-")</f>
        <v>1</v>
      </c>
      <c r="CN26" s="51" t="str">
        <f>IFERROR(AVERAGEIFS('Orders - December 2020'!$I$2:$I$2047,'Orders - December 2020'!$H$2:$H$2047,Worksheet!CN$3,'Orders - December 2020'!$C$2:$C$2047,Worksheet!$F26),"-")</f>
        <v>-</v>
      </c>
      <c r="CO26" s="51">
        <f>IFERROR(AVERAGEIFS('Orders - December 2020'!$I$2:$I$2047,'Orders - December 2020'!$H$2:$H$2047,Worksheet!CO$3,'Orders - December 2020'!$C$2:$C$2047,Worksheet!$F26),"-")</f>
        <v>1</v>
      </c>
      <c r="CP26" s="51" t="str">
        <f>IFERROR(AVERAGEIFS('Orders - December 2020'!$I$2:$I$2047,'Orders - December 2020'!$H$2:$H$2047,Worksheet!CP$3,'Orders - December 2020'!$C$2:$C$2047,Worksheet!$F26),"-")</f>
        <v>-</v>
      </c>
      <c r="CQ26" s="51" t="str">
        <f>IFERROR(AVERAGEIFS('Orders - December 2020'!$I$2:$I$2047,'Orders - December 2020'!$H$2:$H$2047,Worksheet!CQ$3,'Orders - December 2020'!$C$2:$C$2047,Worksheet!$F26),"-")</f>
        <v>-</v>
      </c>
      <c r="CR26" s="51" t="str">
        <f>IFERROR(AVERAGEIFS('Orders - December 2020'!$I$2:$I$2047,'Orders - December 2020'!$H$2:$H$2047,Worksheet!CR$3,'Orders - December 2020'!$C$2:$C$2047,Worksheet!$F26),"-")</f>
        <v>-</v>
      </c>
      <c r="CS26" s="51" t="str">
        <f>IFERROR(AVERAGEIFS('Orders - December 2020'!$I$2:$I$2047,'Orders - December 2020'!$H$2:$H$2047,Worksheet!CS$3,'Orders - December 2020'!$C$2:$C$2047,Worksheet!$F26),"-")</f>
        <v>-</v>
      </c>
      <c r="CT26" s="51">
        <f>IFERROR(AVERAGEIFS('Orders - December 2020'!$I$2:$I$2047,'Orders - December 2020'!$H$2:$H$2047,Worksheet!CT$3,'Orders - December 2020'!$C$2:$C$2047,Worksheet!$F26),"-")</f>
        <v>1</v>
      </c>
      <c r="CU26" s="51" t="str">
        <f>IFERROR(AVERAGEIFS('Orders - December 2020'!$I$2:$I$2047,'Orders - December 2020'!$H$2:$H$2047,Worksheet!CU$3,'Orders - December 2020'!$C$2:$C$2047,Worksheet!$F26),"-")</f>
        <v>-</v>
      </c>
      <c r="CV26" s="51" t="str">
        <f>IFERROR(AVERAGEIFS('Orders - December 2020'!$I$2:$I$2047,'Orders - December 2020'!$H$2:$H$2047,Worksheet!CV$3,'Orders - December 2020'!$C$2:$C$2047,Worksheet!$F26),"-")</f>
        <v>-</v>
      </c>
      <c r="CW26" s="51" t="str">
        <f>IFERROR(AVERAGEIFS('Orders - December 2020'!$I$2:$I$2047,'Orders - December 2020'!$H$2:$H$2047,Worksheet!CW$3,'Orders - December 2020'!$C$2:$C$2047,Worksheet!$F26),"-")</f>
        <v>-</v>
      </c>
      <c r="CX26" s="51">
        <f>IFERROR(AVERAGEIFS('Orders - December 2020'!$I$2:$I$2047,'Orders - December 2020'!$H$2:$H$2047,Worksheet!CX$3,'Orders - December 2020'!$C$2:$C$2047,Worksheet!$F26),"-")</f>
        <v>5</v>
      </c>
      <c r="CY26" s="51" t="str">
        <f>IFERROR(AVERAGEIFS('Orders - December 2020'!$I$2:$I$2047,'Orders - December 2020'!$H$2:$H$2047,Worksheet!CY$3,'Orders - December 2020'!$C$2:$C$2047,Worksheet!$F26),"-")</f>
        <v>-</v>
      </c>
      <c r="CZ26" s="51" t="str">
        <f>IFERROR(AVERAGEIFS('Orders - December 2020'!$I$2:$I$2047,'Orders - December 2020'!$H$2:$H$2047,Worksheet!CZ$3,'Orders - December 2020'!$C$2:$C$2047,Worksheet!$F26),"-")</f>
        <v>-</v>
      </c>
      <c r="DA26" s="51" t="str">
        <f>IFERROR(AVERAGEIFS('Orders - December 2020'!$I$2:$I$2047,'Orders - December 2020'!$H$2:$H$2047,Worksheet!DA$3,'Orders - December 2020'!$C$2:$C$2047,Worksheet!$F26),"-")</f>
        <v>-</v>
      </c>
      <c r="DB26" s="51" t="str">
        <f>IFERROR(AVERAGEIFS('Orders - December 2020'!$I$2:$I$2047,'Orders - December 2020'!$H$2:$H$2047,Worksheet!DB$3,'Orders - December 2020'!$C$2:$C$2047,Worksheet!$F26),"-")</f>
        <v>-</v>
      </c>
      <c r="DC26" s="51" t="str">
        <f>IFERROR(AVERAGEIFS('Orders - December 2020'!$I$2:$I$2047,'Orders - December 2020'!$H$2:$H$2047,Worksheet!DC$3,'Orders - December 2020'!$C$2:$C$2047,Worksheet!$F26),"-")</f>
        <v>-</v>
      </c>
      <c r="DD26" s="51" t="str">
        <f>IFERROR(AVERAGEIFS('Orders - December 2020'!$I$2:$I$2047,'Orders - December 2020'!$H$2:$H$2047,Worksheet!DD$3,'Orders - December 2020'!$C$2:$C$2047,Worksheet!$F26),"-")</f>
        <v>-</v>
      </c>
      <c r="DE26" s="51" t="str">
        <f>IFERROR(AVERAGEIFS('Orders - December 2020'!$I$2:$I$2047,'Orders - December 2020'!$H$2:$H$2047,Worksheet!DE$3,'Orders - December 2020'!$C$2:$C$2047,Worksheet!$F26),"-")</f>
        <v>-</v>
      </c>
      <c r="DF26" s="51" t="str">
        <f>IFERROR(AVERAGEIFS('Orders - December 2020'!$I$2:$I$2047,'Orders - December 2020'!$H$2:$H$2047,Worksheet!DF$3,'Orders - December 2020'!$C$2:$C$2047,Worksheet!$F26),"-")</f>
        <v>-</v>
      </c>
      <c r="DG26" s="51" t="str">
        <f>IFERROR(AVERAGEIFS('Orders - December 2020'!$I$2:$I$2047,'Orders - December 2020'!$H$2:$H$2047,Worksheet!DG$3,'Orders - December 2020'!$C$2:$C$2047,Worksheet!$F26),"-")</f>
        <v>-</v>
      </c>
      <c r="DH26" s="51" t="str">
        <f>IFERROR(AVERAGEIFS('Orders - December 2020'!$I$2:$I$2047,'Orders - December 2020'!$H$2:$H$2047,Worksheet!DH$3,'Orders - December 2020'!$C$2:$C$2047,Worksheet!$F26),"-")</f>
        <v>-</v>
      </c>
      <c r="DI26" s="51" t="str">
        <f>IFERROR(AVERAGEIFS('Orders - December 2020'!$I$2:$I$2047,'Orders - December 2020'!$H$2:$H$2047,Worksheet!DI$3,'Orders - December 2020'!$C$2:$C$2047,Worksheet!$F26),"-")</f>
        <v>-</v>
      </c>
      <c r="DJ26" s="51" t="str">
        <f>IFERROR(AVERAGEIFS('Orders - December 2020'!$I$2:$I$2047,'Orders - December 2020'!$H$2:$H$2047,Worksheet!DJ$3,'Orders - December 2020'!$C$2:$C$2047,Worksheet!$F26),"-")</f>
        <v>-</v>
      </c>
      <c r="DK26" s="51" t="str">
        <f>IFERROR(AVERAGEIFS('Orders - December 2020'!$I$2:$I$2047,'Orders - December 2020'!$H$2:$H$2047,Worksheet!DK$3,'Orders - December 2020'!$C$2:$C$2047,Worksheet!$F26),"-")</f>
        <v>-</v>
      </c>
      <c r="DL26" s="51" t="str">
        <f>IFERROR(AVERAGEIFS('Orders - December 2020'!$I$2:$I$2047,'Orders - December 2020'!$H$2:$H$2047,Worksheet!DL$3,'Orders - December 2020'!$C$2:$C$2047,Worksheet!$F26),"-")</f>
        <v>-</v>
      </c>
      <c r="DM26" s="51" t="str">
        <f>IFERROR(AVERAGEIFS('Orders - December 2020'!$I$2:$I$2047,'Orders - December 2020'!$H$2:$H$2047,Worksheet!DM$3,'Orders - December 2020'!$C$2:$C$2047,Worksheet!$F26),"-")</f>
        <v>-</v>
      </c>
      <c r="DN26" s="51" t="str">
        <f>IFERROR(AVERAGEIFS('Orders - December 2020'!$I$2:$I$2047,'Orders - December 2020'!$H$2:$H$2047,Worksheet!DN$3,'Orders - December 2020'!$C$2:$C$2047,Worksheet!$F26),"-")</f>
        <v>-</v>
      </c>
      <c r="DO26" s="51" t="str">
        <f>IFERROR(AVERAGEIFS('Orders - December 2020'!$I$2:$I$2047,'Orders - December 2020'!$H$2:$H$2047,Worksheet!DO$3,'Orders - December 2020'!$C$2:$C$2047,Worksheet!$F26),"-")</f>
        <v>-</v>
      </c>
      <c r="DP26" s="51" t="str">
        <f>IFERROR(AVERAGEIFS('Orders - December 2020'!$I$2:$I$2047,'Orders - December 2020'!$H$2:$H$2047,Worksheet!DP$3,'Orders - December 2020'!$C$2:$C$2047,Worksheet!$F26),"-")</f>
        <v>-</v>
      </c>
      <c r="DQ26" s="51" t="str">
        <f>IFERROR(AVERAGEIFS('Orders - December 2020'!$I$2:$I$2047,'Orders - December 2020'!$H$2:$H$2047,Worksheet!DQ$3,'Orders - December 2020'!$C$2:$C$2047,Worksheet!$F26),"-")</f>
        <v>-</v>
      </c>
      <c r="DR26" s="51" t="str">
        <f>IFERROR(AVERAGEIFS('Orders - December 2020'!$I$2:$I$2047,'Orders - December 2020'!$H$2:$H$2047,Worksheet!DR$3,'Orders - December 2020'!$C$2:$C$2047,Worksheet!$F26),"-")</f>
        <v>-</v>
      </c>
      <c r="DS26" s="51" t="str">
        <f>IFERROR(AVERAGEIFS('Orders - December 2020'!$I$2:$I$2047,'Orders - December 2020'!$H$2:$H$2047,Worksheet!DS$3,'Orders - December 2020'!$C$2:$C$2047,Worksheet!$F26),"-")</f>
        <v>-</v>
      </c>
      <c r="DT26" s="51" t="str">
        <f>IFERROR(AVERAGEIFS('Orders - December 2020'!$I$2:$I$2047,'Orders - December 2020'!$H$2:$H$2047,Worksheet!DT$3,'Orders - December 2020'!$C$2:$C$2047,Worksheet!$F26),"-")</f>
        <v>-</v>
      </c>
      <c r="DU26" s="51" t="str">
        <f>IFERROR(AVERAGEIFS('Orders - December 2020'!$I$2:$I$2047,'Orders - December 2020'!$H$2:$H$2047,Worksheet!DU$3,'Orders - December 2020'!$C$2:$C$2047,Worksheet!$F26),"-")</f>
        <v>-</v>
      </c>
      <c r="DV26" s="51" t="str">
        <f>IFERROR(AVERAGEIFS('Orders - December 2020'!$I$2:$I$2047,'Orders - December 2020'!$H$2:$H$2047,Worksheet!DV$3,'Orders - December 2020'!$C$2:$C$2047,Worksheet!$F26),"-")</f>
        <v>-</v>
      </c>
      <c r="DW26" s="51" t="str">
        <f>IFERROR(AVERAGEIFS('Orders - December 2020'!$I$2:$I$2047,'Orders - December 2020'!$H$2:$H$2047,Worksheet!DW$3,'Orders - December 2020'!$C$2:$C$2047,Worksheet!$F26),"-")</f>
        <v>-</v>
      </c>
      <c r="DX26" s="51" t="str">
        <f>IFERROR(AVERAGEIFS('Orders - December 2020'!$I$2:$I$2047,'Orders - December 2020'!$H$2:$H$2047,Worksheet!DX$3,'Orders - December 2020'!$C$2:$C$2047,Worksheet!$F26),"-")</f>
        <v>-</v>
      </c>
      <c r="DY26" s="51" t="str">
        <f>IFERROR(AVERAGEIFS('Orders - December 2020'!$I$2:$I$2047,'Orders - December 2020'!$H$2:$H$2047,Worksheet!DY$3,'Orders - December 2020'!$C$2:$C$2047,Worksheet!$F26),"-")</f>
        <v>-</v>
      </c>
      <c r="DZ26" s="51" t="str">
        <f>IFERROR(AVERAGEIFS('Orders - December 2020'!$I$2:$I$2047,'Orders - December 2020'!$H$2:$H$2047,Worksheet!DZ$3,'Orders - December 2020'!$C$2:$C$2047,Worksheet!$F26),"-")</f>
        <v>-</v>
      </c>
      <c r="EA26" s="51" t="str">
        <f>IFERROR(AVERAGEIFS('Orders - December 2020'!$I$2:$I$2047,'Orders - December 2020'!$H$2:$H$2047,Worksheet!EA$3,'Orders - December 2020'!$C$2:$C$2047,Worksheet!$F26),"-")</f>
        <v>-</v>
      </c>
      <c r="EB26" s="51" t="str">
        <f>IFERROR(AVERAGEIFS('Orders - December 2020'!$I$2:$I$2047,'Orders - December 2020'!$H$2:$H$2047,Worksheet!EB$3,'Orders - December 2020'!$C$2:$C$2047,Worksheet!$F26),"-")</f>
        <v>-</v>
      </c>
      <c r="EC26" s="51" t="str">
        <f>IFERROR(AVERAGEIFS('Orders - December 2020'!$I$2:$I$2047,'Orders - December 2020'!$H$2:$H$2047,Worksheet!EC$3,'Orders - December 2020'!$C$2:$C$2047,Worksheet!$F26),"-")</f>
        <v>-</v>
      </c>
      <c r="ED26" s="51" t="str">
        <f>IFERROR(AVERAGEIFS('Orders - December 2020'!$I$2:$I$2047,'Orders - December 2020'!$H$2:$H$2047,Worksheet!ED$3,'Orders - December 2020'!$C$2:$C$2047,Worksheet!$F26),"-")</f>
        <v>-</v>
      </c>
      <c r="EE26" s="51" t="str">
        <f>IFERROR(AVERAGEIFS('Orders - December 2020'!$I$2:$I$2047,'Orders - December 2020'!$H$2:$H$2047,Worksheet!EE$3,'Orders - December 2020'!$C$2:$C$2047,Worksheet!$F26),"-")</f>
        <v>-</v>
      </c>
      <c r="EF26" s="51" t="str">
        <f>IFERROR(AVERAGEIFS('Orders - December 2020'!$I$2:$I$2047,'Orders - December 2020'!$H$2:$H$2047,Worksheet!EF$3,'Orders - December 2020'!$C$2:$C$2047,Worksheet!$F26),"-")</f>
        <v>-</v>
      </c>
      <c r="EG26" s="51" t="str">
        <f>IFERROR(AVERAGEIFS('Orders - December 2020'!$I$2:$I$2047,'Orders - December 2020'!$H$2:$H$2047,Worksheet!EG$3,'Orders - December 2020'!$C$2:$C$2047,Worksheet!$F26),"-")</f>
        <v>-</v>
      </c>
      <c r="EH26" s="51" t="str">
        <f>IFERROR(AVERAGEIFS('Orders - December 2020'!$I$2:$I$2047,'Orders - December 2020'!$H$2:$H$2047,Worksheet!EH$3,'Orders - December 2020'!$C$2:$C$2047,Worksheet!$F26),"-")</f>
        <v>-</v>
      </c>
      <c r="EI26" s="51" t="str">
        <f>IFERROR(AVERAGEIFS('Orders - December 2020'!$I$2:$I$2047,'Orders - December 2020'!$H$2:$H$2047,Worksheet!EI$3,'Orders - December 2020'!$C$2:$C$2047,Worksheet!$F26),"-")</f>
        <v>-</v>
      </c>
      <c r="EJ26" s="51" t="str">
        <f>IFERROR(AVERAGEIFS('Orders - December 2020'!$I$2:$I$2047,'Orders - December 2020'!$H$2:$H$2047,Worksheet!EJ$3,'Orders - December 2020'!$C$2:$C$2047,Worksheet!$F26),"-")</f>
        <v>-</v>
      </c>
      <c r="EK26" s="51" t="str">
        <f>IFERROR(AVERAGEIFS('Orders - December 2020'!$I$2:$I$2047,'Orders - December 2020'!$H$2:$H$2047,Worksheet!EK$3,'Orders - December 2020'!$C$2:$C$2047,Worksheet!$F26),"-")</f>
        <v>-</v>
      </c>
      <c r="EL26" s="51" t="str">
        <f>IFERROR(AVERAGEIFS('Orders - December 2020'!$I$2:$I$2047,'Orders - December 2020'!$H$2:$H$2047,Worksheet!EL$3,'Orders - December 2020'!$C$2:$C$2047,Worksheet!$F26),"-")</f>
        <v>-</v>
      </c>
      <c r="EM26" s="51" t="str">
        <f>IFERROR(AVERAGEIFS('Orders - December 2020'!$I$2:$I$2047,'Orders - December 2020'!$H$2:$H$2047,Worksheet!EM$3,'Orders - December 2020'!$C$2:$C$2047,Worksheet!$F26),"-")</f>
        <v>-</v>
      </c>
      <c r="EN26" s="51" t="str">
        <f>IFERROR(AVERAGEIFS('Orders - December 2020'!$I$2:$I$2047,'Orders - December 2020'!$H$2:$H$2047,Worksheet!EN$3,'Orders - December 2020'!$C$2:$C$2047,Worksheet!$F26),"-")</f>
        <v>-</v>
      </c>
      <c r="EO26" s="51" t="str">
        <f>IFERROR(AVERAGEIFS('Orders - December 2020'!$I$2:$I$2047,'Orders - December 2020'!$H$2:$H$2047,Worksheet!EO$3,'Orders - December 2020'!$C$2:$C$2047,Worksheet!$F26),"-")</f>
        <v>-</v>
      </c>
      <c r="EP26" s="51" t="str">
        <f>IFERROR(AVERAGEIFS('Orders - December 2020'!$I$2:$I$2047,'Orders - December 2020'!$H$2:$H$2047,Worksheet!EP$3,'Orders - December 2020'!$C$2:$C$2047,Worksheet!$F26),"-")</f>
        <v>-</v>
      </c>
      <c r="EQ26" s="51" t="str">
        <f>IFERROR(AVERAGEIFS('Orders - December 2020'!$I$2:$I$2047,'Orders - December 2020'!$H$2:$H$2047,Worksheet!EQ$3,'Orders - December 2020'!$C$2:$C$2047,Worksheet!$F26),"-")</f>
        <v>-</v>
      </c>
      <c r="ER26" s="51" t="str">
        <f>IFERROR(AVERAGEIFS('Orders - December 2020'!$I$2:$I$2047,'Orders - December 2020'!$H$2:$H$2047,Worksheet!ER$3,'Orders - December 2020'!$C$2:$C$2047,Worksheet!$F26),"-")</f>
        <v>-</v>
      </c>
      <c r="ES26" s="51" t="str">
        <f>IFERROR(AVERAGEIFS('Orders - December 2020'!$I$2:$I$2047,'Orders - December 2020'!$H$2:$H$2047,Worksheet!ES$3,'Orders - December 2020'!$C$2:$C$2047,Worksheet!$F26),"-")</f>
        <v>-</v>
      </c>
      <c r="ET26" s="51" t="str">
        <f>IFERROR(AVERAGEIFS('Orders - December 2020'!$I$2:$I$2047,'Orders - December 2020'!$H$2:$H$2047,Worksheet!ET$3,'Orders - December 2020'!$C$2:$C$2047,Worksheet!$F26),"-")</f>
        <v>-</v>
      </c>
      <c r="EU26" s="51" t="str">
        <f>IFERROR(AVERAGEIFS('Orders - December 2020'!$I$2:$I$2047,'Orders - December 2020'!$H$2:$H$2047,Worksheet!EU$3,'Orders - December 2020'!$C$2:$C$2047,Worksheet!$F26),"-")</f>
        <v>-</v>
      </c>
      <c r="EV26" s="51" t="str">
        <f>IFERROR(AVERAGEIFS('Orders - December 2020'!$I$2:$I$2047,'Orders - December 2020'!$H$2:$H$2047,Worksheet!EV$3,'Orders - December 2020'!$C$2:$C$2047,Worksheet!$F26),"-")</f>
        <v>-</v>
      </c>
      <c r="EW26" s="51" t="str">
        <f>IFERROR(AVERAGEIFS('Orders - December 2020'!$I$2:$I$2047,'Orders - December 2020'!$H$2:$H$2047,Worksheet!EW$3,'Orders - December 2020'!$C$2:$C$2047,Worksheet!$F26),"-")</f>
        <v>-</v>
      </c>
      <c r="EX26" s="51" t="str">
        <f>IFERROR(AVERAGEIFS('Orders - December 2020'!$I$2:$I$2047,'Orders - December 2020'!$H$2:$H$2047,Worksheet!EX$3,'Orders - December 2020'!$C$2:$C$2047,Worksheet!$F26),"-")</f>
        <v>-</v>
      </c>
      <c r="EY26" s="51" t="str">
        <f>IFERROR(AVERAGEIFS('Orders - December 2020'!$I$2:$I$2047,'Orders - December 2020'!$H$2:$H$2047,Worksheet!EY$3,'Orders - December 2020'!$C$2:$C$2047,Worksheet!$F26),"-")</f>
        <v>-</v>
      </c>
      <c r="EZ26" s="51" t="str">
        <f>IFERROR(AVERAGEIFS('Orders - December 2020'!$I$2:$I$2047,'Orders - December 2020'!$H$2:$H$2047,Worksheet!EZ$3,'Orders - December 2020'!$C$2:$C$2047,Worksheet!$F26),"-")</f>
        <v>-</v>
      </c>
      <c r="FA26" s="51" t="str">
        <f>IFERROR(AVERAGEIFS('Orders - December 2020'!$I$2:$I$2047,'Orders - December 2020'!$H$2:$H$2047,Worksheet!FA$3,'Orders - December 2020'!$C$2:$C$2047,Worksheet!$F26),"-")</f>
        <v>-</v>
      </c>
      <c r="FB26" s="51" t="str">
        <f>IFERROR(AVERAGEIFS('Orders - December 2020'!$I$2:$I$2047,'Orders - December 2020'!$H$2:$H$2047,Worksheet!FB$3,'Orders - December 2020'!$C$2:$C$2047,Worksheet!$F26),"-")</f>
        <v>-</v>
      </c>
      <c r="FC26" s="51" t="str">
        <f>IFERROR(AVERAGEIFS('Orders - December 2020'!$I$2:$I$2047,'Orders - December 2020'!$H$2:$H$2047,Worksheet!FC$3,'Orders - December 2020'!$C$2:$C$2047,Worksheet!$F26),"-")</f>
        <v>-</v>
      </c>
      <c r="FD26" s="51" t="str">
        <f>IFERROR(AVERAGEIFS('Orders - December 2020'!$I$2:$I$2047,'Orders - December 2020'!$H$2:$H$2047,Worksheet!FD$3,'Orders - December 2020'!$C$2:$C$2047,Worksheet!$F26),"-")</f>
        <v>-</v>
      </c>
      <c r="FE26" s="51" t="str">
        <f>IFERROR(AVERAGEIFS('Orders - December 2020'!$I$2:$I$2047,'Orders - December 2020'!$H$2:$H$2047,Worksheet!FE$3,'Orders - December 2020'!$C$2:$C$2047,Worksheet!$F26),"-")</f>
        <v>-</v>
      </c>
      <c r="FF26" s="51" t="str">
        <f>IFERROR(AVERAGEIFS('Orders - December 2020'!$I$2:$I$2047,'Orders - December 2020'!$H$2:$H$2047,Worksheet!FF$3,'Orders - December 2020'!$C$2:$C$2047,Worksheet!$F26),"-")</f>
        <v>-</v>
      </c>
      <c r="FG26" s="52" t="str">
        <f>IFERROR(AVERAGEIFS('Orders - December 2020'!$I$2:$I$2047,'Orders - December 2020'!$H$2:$H$2047,Worksheet!FG$3,'Orders - December 2020'!$C$2:$C$2047,Worksheet!$F26),"-")</f>
        <v>-</v>
      </c>
    </row>
    <row r="27" spans="1:163">
      <c r="B27" s="43">
        <f>COUNTA(_xlfn.UNIQUE('Orders - December 2020'!H2:H2047))</f>
        <v>157</v>
      </c>
      <c r="F27" s="45" t="str">
        <v>Temiloluwa Minimart</v>
      </c>
      <c r="G27" s="50">
        <f>IFERROR(AVERAGEIFS('Orders - December 2020'!$I$2:$I$2047,'Orders - December 2020'!$H$2:$H$2047,Worksheet!G$3,'Orders - December 2020'!$C$2:$C$2047,Worksheet!$F27),"-")</f>
        <v>1</v>
      </c>
      <c r="H27" s="51" t="str">
        <f>IFERROR(AVERAGEIFS('Orders - December 2020'!$I$2:$I$2047,'Orders - December 2020'!$H$2:$H$2047,Worksheet!H$3,'Orders - December 2020'!$C$2:$C$2047,Worksheet!$F27),"-")</f>
        <v>-</v>
      </c>
      <c r="I27" s="51">
        <f>IFERROR(AVERAGEIFS('Orders - December 2020'!$I$2:$I$2047,'Orders - December 2020'!$H$2:$H$2047,Worksheet!I$3,'Orders - December 2020'!$C$2:$C$2047,Worksheet!$F27),"-")</f>
        <v>1</v>
      </c>
      <c r="J27" s="51" t="str">
        <f>IFERROR(AVERAGEIFS('Orders - December 2020'!$I$2:$I$2047,'Orders - December 2020'!$H$2:$H$2047,Worksheet!J$3,'Orders - December 2020'!$C$2:$C$2047,Worksheet!$F27),"-")</f>
        <v>-</v>
      </c>
      <c r="K27" s="51" t="str">
        <f>IFERROR(AVERAGEIFS('Orders - December 2020'!$I$2:$I$2047,'Orders - December 2020'!$H$2:$H$2047,Worksheet!K$3,'Orders - December 2020'!$C$2:$C$2047,Worksheet!$F27),"-")</f>
        <v>-</v>
      </c>
      <c r="L27" s="51">
        <f>IFERROR(AVERAGEIFS('Orders - December 2020'!$I$2:$I$2047,'Orders - December 2020'!$H$2:$H$2047,Worksheet!L$3,'Orders - December 2020'!$C$2:$C$2047,Worksheet!$F27),"-")</f>
        <v>1</v>
      </c>
      <c r="M27" s="51" t="str">
        <f>IFERROR(AVERAGEIFS('Orders - December 2020'!$I$2:$I$2047,'Orders - December 2020'!$H$2:$H$2047,Worksheet!M$3,'Orders - December 2020'!$C$2:$C$2047,Worksheet!$F27),"-")</f>
        <v>-</v>
      </c>
      <c r="N27" s="51">
        <f>IFERROR(AVERAGEIFS('Orders - December 2020'!$I$2:$I$2047,'Orders - December 2020'!$H$2:$H$2047,Worksheet!N$3,'Orders - December 2020'!$C$2:$C$2047,Worksheet!$F27),"-")</f>
        <v>1</v>
      </c>
      <c r="O27" s="51">
        <f>IFERROR(AVERAGEIFS('Orders - December 2020'!$I$2:$I$2047,'Orders - December 2020'!$H$2:$H$2047,Worksheet!O$3,'Orders - December 2020'!$C$2:$C$2047,Worksheet!$F27),"-")</f>
        <v>1</v>
      </c>
      <c r="P27" s="51">
        <f>IFERROR(AVERAGEIFS('Orders - December 2020'!$I$2:$I$2047,'Orders - December 2020'!$H$2:$H$2047,Worksheet!P$3,'Orders - December 2020'!$C$2:$C$2047,Worksheet!$F27),"-")</f>
        <v>1</v>
      </c>
      <c r="Q27" s="51" t="str">
        <f>IFERROR(AVERAGEIFS('Orders - December 2020'!$I$2:$I$2047,'Orders - December 2020'!$H$2:$H$2047,Worksheet!Q$3,'Orders - December 2020'!$C$2:$C$2047,Worksheet!$F27),"-")</f>
        <v>-</v>
      </c>
      <c r="R27" s="51" t="str">
        <f>IFERROR(AVERAGEIFS('Orders - December 2020'!$I$2:$I$2047,'Orders - December 2020'!$H$2:$H$2047,Worksheet!R$3,'Orders - December 2020'!$C$2:$C$2047,Worksheet!$F27),"-")</f>
        <v>-</v>
      </c>
      <c r="S27" s="51" t="str">
        <f>IFERROR(AVERAGEIFS('Orders - December 2020'!$I$2:$I$2047,'Orders - December 2020'!$H$2:$H$2047,Worksheet!S$3,'Orders - December 2020'!$C$2:$C$2047,Worksheet!$F27),"-")</f>
        <v>-</v>
      </c>
      <c r="T27" s="51" t="str">
        <f>IFERROR(AVERAGEIFS('Orders - December 2020'!$I$2:$I$2047,'Orders - December 2020'!$H$2:$H$2047,Worksheet!T$3,'Orders - December 2020'!$C$2:$C$2047,Worksheet!$F27),"-")</f>
        <v>-</v>
      </c>
      <c r="U27" s="51" t="str">
        <f>IFERROR(AVERAGEIFS('Orders - December 2020'!$I$2:$I$2047,'Orders - December 2020'!$H$2:$H$2047,Worksheet!U$3,'Orders - December 2020'!$C$2:$C$2047,Worksheet!$F27),"-")</f>
        <v>-</v>
      </c>
      <c r="V27" s="51" t="str">
        <f>IFERROR(AVERAGEIFS('Orders - December 2020'!$I$2:$I$2047,'Orders - December 2020'!$H$2:$H$2047,Worksheet!V$3,'Orders - December 2020'!$C$2:$C$2047,Worksheet!$F27),"-")</f>
        <v>-</v>
      </c>
      <c r="W27" s="51" t="str">
        <f>IFERROR(AVERAGEIFS('Orders - December 2020'!$I$2:$I$2047,'Orders - December 2020'!$H$2:$H$2047,Worksheet!W$3,'Orders - December 2020'!$C$2:$C$2047,Worksheet!$F27),"-")</f>
        <v>-</v>
      </c>
      <c r="X27" s="51" t="str">
        <f>IFERROR(AVERAGEIFS('Orders - December 2020'!$I$2:$I$2047,'Orders - December 2020'!$H$2:$H$2047,Worksheet!X$3,'Orders - December 2020'!$C$2:$C$2047,Worksheet!$F27),"-")</f>
        <v>-</v>
      </c>
      <c r="Y27" s="51" t="str">
        <f>IFERROR(AVERAGEIFS('Orders - December 2020'!$I$2:$I$2047,'Orders - December 2020'!$H$2:$H$2047,Worksheet!Y$3,'Orders - December 2020'!$C$2:$C$2047,Worksheet!$F27),"-")</f>
        <v>-</v>
      </c>
      <c r="Z27" s="51" t="str">
        <f>IFERROR(AVERAGEIFS('Orders - December 2020'!$I$2:$I$2047,'Orders - December 2020'!$H$2:$H$2047,Worksheet!Z$3,'Orders - December 2020'!$C$2:$C$2047,Worksheet!$F27),"-")</f>
        <v>-</v>
      </c>
      <c r="AA27" s="51" t="str">
        <f>IFERROR(AVERAGEIFS('Orders - December 2020'!$I$2:$I$2047,'Orders - December 2020'!$H$2:$H$2047,Worksheet!AA$3,'Orders - December 2020'!$C$2:$C$2047,Worksheet!$F27),"-")</f>
        <v>-</v>
      </c>
      <c r="AB27" s="51" t="str">
        <f>IFERROR(AVERAGEIFS('Orders - December 2020'!$I$2:$I$2047,'Orders - December 2020'!$H$2:$H$2047,Worksheet!AB$3,'Orders - December 2020'!$C$2:$C$2047,Worksheet!$F27),"-")</f>
        <v>-</v>
      </c>
      <c r="AC27" s="51" t="str">
        <f>IFERROR(AVERAGEIFS('Orders - December 2020'!$I$2:$I$2047,'Orders - December 2020'!$H$2:$H$2047,Worksheet!AC$3,'Orders - December 2020'!$C$2:$C$2047,Worksheet!$F27),"-")</f>
        <v>-</v>
      </c>
      <c r="AD27" s="51" t="str">
        <f>IFERROR(AVERAGEIFS('Orders - December 2020'!$I$2:$I$2047,'Orders - December 2020'!$H$2:$H$2047,Worksheet!AD$3,'Orders - December 2020'!$C$2:$C$2047,Worksheet!$F27),"-")</f>
        <v>-</v>
      </c>
      <c r="AE27" s="51" t="str">
        <f>IFERROR(AVERAGEIFS('Orders - December 2020'!$I$2:$I$2047,'Orders - December 2020'!$H$2:$H$2047,Worksheet!AE$3,'Orders - December 2020'!$C$2:$C$2047,Worksheet!$F27),"-")</f>
        <v>-</v>
      </c>
      <c r="AF27" s="51" t="str">
        <f>IFERROR(AVERAGEIFS('Orders - December 2020'!$I$2:$I$2047,'Orders - December 2020'!$H$2:$H$2047,Worksheet!AF$3,'Orders - December 2020'!$C$2:$C$2047,Worksheet!$F27),"-")</f>
        <v>-</v>
      </c>
      <c r="AG27" s="51" t="str">
        <f>IFERROR(AVERAGEIFS('Orders - December 2020'!$I$2:$I$2047,'Orders - December 2020'!$H$2:$H$2047,Worksheet!AG$3,'Orders - December 2020'!$C$2:$C$2047,Worksheet!$F27),"-")</f>
        <v>-</v>
      </c>
      <c r="AH27" s="51" t="str">
        <f>IFERROR(AVERAGEIFS('Orders - December 2020'!$I$2:$I$2047,'Orders - December 2020'!$H$2:$H$2047,Worksheet!AH$3,'Orders - December 2020'!$C$2:$C$2047,Worksheet!$F27),"-")</f>
        <v>-</v>
      </c>
      <c r="AI27" s="51" t="str">
        <f>IFERROR(AVERAGEIFS('Orders - December 2020'!$I$2:$I$2047,'Orders - December 2020'!$H$2:$H$2047,Worksheet!AI$3,'Orders - December 2020'!$C$2:$C$2047,Worksheet!$F27),"-")</f>
        <v>-</v>
      </c>
      <c r="AJ27" s="51" t="str">
        <f>IFERROR(AVERAGEIFS('Orders - December 2020'!$I$2:$I$2047,'Orders - December 2020'!$H$2:$H$2047,Worksheet!AJ$3,'Orders - December 2020'!$C$2:$C$2047,Worksheet!$F27),"-")</f>
        <v>-</v>
      </c>
      <c r="AK27" s="51" t="str">
        <f>IFERROR(AVERAGEIFS('Orders - December 2020'!$I$2:$I$2047,'Orders - December 2020'!$H$2:$H$2047,Worksheet!AK$3,'Orders - December 2020'!$C$2:$C$2047,Worksheet!$F27),"-")</f>
        <v>-</v>
      </c>
      <c r="AL27" s="51" t="str">
        <f>IFERROR(AVERAGEIFS('Orders - December 2020'!$I$2:$I$2047,'Orders - December 2020'!$H$2:$H$2047,Worksheet!AL$3,'Orders - December 2020'!$C$2:$C$2047,Worksheet!$F27),"-")</f>
        <v>-</v>
      </c>
      <c r="AM27" s="51" t="str">
        <f>IFERROR(AVERAGEIFS('Orders - December 2020'!$I$2:$I$2047,'Orders - December 2020'!$H$2:$H$2047,Worksheet!AM$3,'Orders - December 2020'!$C$2:$C$2047,Worksheet!$F27),"-")</f>
        <v>-</v>
      </c>
      <c r="AN27" s="51" t="str">
        <f>IFERROR(AVERAGEIFS('Orders - December 2020'!$I$2:$I$2047,'Orders - December 2020'!$H$2:$H$2047,Worksheet!AN$3,'Orders - December 2020'!$C$2:$C$2047,Worksheet!$F27),"-")</f>
        <v>-</v>
      </c>
      <c r="AO27" s="51" t="str">
        <f>IFERROR(AVERAGEIFS('Orders - December 2020'!$I$2:$I$2047,'Orders - December 2020'!$H$2:$H$2047,Worksheet!AO$3,'Orders - December 2020'!$C$2:$C$2047,Worksheet!$F27),"-")</f>
        <v>-</v>
      </c>
      <c r="AP27" s="51" t="str">
        <f>IFERROR(AVERAGEIFS('Orders - December 2020'!$I$2:$I$2047,'Orders - December 2020'!$H$2:$H$2047,Worksheet!AP$3,'Orders - December 2020'!$C$2:$C$2047,Worksheet!$F27),"-")</f>
        <v>-</v>
      </c>
      <c r="AQ27" s="51" t="str">
        <f>IFERROR(AVERAGEIFS('Orders - December 2020'!$I$2:$I$2047,'Orders - December 2020'!$H$2:$H$2047,Worksheet!AQ$3,'Orders - December 2020'!$C$2:$C$2047,Worksheet!$F27),"-")</f>
        <v>-</v>
      </c>
      <c r="AR27" s="51" t="str">
        <f>IFERROR(AVERAGEIFS('Orders - December 2020'!$I$2:$I$2047,'Orders - December 2020'!$H$2:$H$2047,Worksheet!AR$3,'Orders - December 2020'!$C$2:$C$2047,Worksheet!$F27),"-")</f>
        <v>-</v>
      </c>
      <c r="AS27" s="51" t="str">
        <f>IFERROR(AVERAGEIFS('Orders - December 2020'!$I$2:$I$2047,'Orders - December 2020'!$H$2:$H$2047,Worksheet!AS$3,'Orders - December 2020'!$C$2:$C$2047,Worksheet!$F27),"-")</f>
        <v>-</v>
      </c>
      <c r="AT27" s="51" t="str">
        <f>IFERROR(AVERAGEIFS('Orders - December 2020'!$I$2:$I$2047,'Orders - December 2020'!$H$2:$H$2047,Worksheet!AT$3,'Orders - December 2020'!$C$2:$C$2047,Worksheet!$F27),"-")</f>
        <v>-</v>
      </c>
      <c r="AU27" s="51">
        <f>IFERROR(AVERAGEIFS('Orders - December 2020'!$I$2:$I$2047,'Orders - December 2020'!$H$2:$H$2047,Worksheet!AU$3,'Orders - December 2020'!$C$2:$C$2047,Worksheet!$F27),"-")</f>
        <v>1</v>
      </c>
      <c r="AV27" s="51" t="str">
        <f>IFERROR(AVERAGEIFS('Orders - December 2020'!$I$2:$I$2047,'Orders - December 2020'!$H$2:$H$2047,Worksheet!AV$3,'Orders - December 2020'!$C$2:$C$2047,Worksheet!$F27),"-")</f>
        <v>-</v>
      </c>
      <c r="AW27" s="51" t="str">
        <f>IFERROR(AVERAGEIFS('Orders - December 2020'!$I$2:$I$2047,'Orders - December 2020'!$H$2:$H$2047,Worksheet!AW$3,'Orders - December 2020'!$C$2:$C$2047,Worksheet!$F27),"-")</f>
        <v>-</v>
      </c>
      <c r="AX27" s="51" t="str">
        <f>IFERROR(AVERAGEIFS('Orders - December 2020'!$I$2:$I$2047,'Orders - December 2020'!$H$2:$H$2047,Worksheet!AX$3,'Orders - December 2020'!$C$2:$C$2047,Worksheet!$F27),"-")</f>
        <v>-</v>
      </c>
      <c r="AY27" s="51">
        <f>IFERROR(AVERAGEIFS('Orders - December 2020'!$I$2:$I$2047,'Orders - December 2020'!$H$2:$H$2047,Worksheet!AY$3,'Orders - December 2020'!$C$2:$C$2047,Worksheet!$F27),"-")</f>
        <v>3</v>
      </c>
      <c r="AZ27" s="51" t="str">
        <f>IFERROR(AVERAGEIFS('Orders - December 2020'!$I$2:$I$2047,'Orders - December 2020'!$H$2:$H$2047,Worksheet!AZ$3,'Orders - December 2020'!$C$2:$C$2047,Worksheet!$F27),"-")</f>
        <v>-</v>
      </c>
      <c r="BA27" s="51" t="str">
        <f>IFERROR(AVERAGEIFS('Orders - December 2020'!$I$2:$I$2047,'Orders - December 2020'!$H$2:$H$2047,Worksheet!BA$3,'Orders - December 2020'!$C$2:$C$2047,Worksheet!$F27),"-")</f>
        <v>-</v>
      </c>
      <c r="BB27" s="51" t="str">
        <f>IFERROR(AVERAGEIFS('Orders - December 2020'!$I$2:$I$2047,'Orders - December 2020'!$H$2:$H$2047,Worksheet!BB$3,'Orders - December 2020'!$C$2:$C$2047,Worksheet!$F27),"-")</f>
        <v>-</v>
      </c>
      <c r="BC27" s="51" t="str">
        <f>IFERROR(AVERAGEIFS('Orders - December 2020'!$I$2:$I$2047,'Orders - December 2020'!$H$2:$H$2047,Worksheet!BC$3,'Orders - December 2020'!$C$2:$C$2047,Worksheet!$F27),"-")</f>
        <v>-</v>
      </c>
      <c r="BD27" s="51" t="str">
        <f>IFERROR(AVERAGEIFS('Orders - December 2020'!$I$2:$I$2047,'Orders - December 2020'!$H$2:$H$2047,Worksheet!BD$3,'Orders - December 2020'!$C$2:$C$2047,Worksheet!$F27),"-")</f>
        <v>-</v>
      </c>
      <c r="BE27" s="51" t="str">
        <f>IFERROR(AVERAGEIFS('Orders - December 2020'!$I$2:$I$2047,'Orders - December 2020'!$H$2:$H$2047,Worksheet!BE$3,'Orders - December 2020'!$C$2:$C$2047,Worksheet!$F27),"-")</f>
        <v>-</v>
      </c>
      <c r="BF27" s="51" t="str">
        <f>IFERROR(AVERAGEIFS('Orders - December 2020'!$I$2:$I$2047,'Orders - December 2020'!$H$2:$H$2047,Worksheet!BF$3,'Orders - December 2020'!$C$2:$C$2047,Worksheet!$F27),"-")</f>
        <v>-</v>
      </c>
      <c r="BG27" s="51" t="str">
        <f>IFERROR(AVERAGEIFS('Orders - December 2020'!$I$2:$I$2047,'Orders - December 2020'!$H$2:$H$2047,Worksheet!BG$3,'Orders - December 2020'!$C$2:$C$2047,Worksheet!$F27),"-")</f>
        <v>-</v>
      </c>
      <c r="BH27" s="51" t="str">
        <f>IFERROR(AVERAGEIFS('Orders - December 2020'!$I$2:$I$2047,'Orders - December 2020'!$H$2:$H$2047,Worksheet!BH$3,'Orders - December 2020'!$C$2:$C$2047,Worksheet!$F27),"-")</f>
        <v>-</v>
      </c>
      <c r="BI27" s="51" t="str">
        <f>IFERROR(AVERAGEIFS('Orders - December 2020'!$I$2:$I$2047,'Orders - December 2020'!$H$2:$H$2047,Worksheet!BI$3,'Orders - December 2020'!$C$2:$C$2047,Worksheet!$F27),"-")</f>
        <v>-</v>
      </c>
      <c r="BJ27" s="51" t="str">
        <f>IFERROR(AVERAGEIFS('Orders - December 2020'!$I$2:$I$2047,'Orders - December 2020'!$H$2:$H$2047,Worksheet!BJ$3,'Orders - December 2020'!$C$2:$C$2047,Worksheet!$F27),"-")</f>
        <v>-</v>
      </c>
      <c r="BK27" s="51" t="str">
        <f>IFERROR(AVERAGEIFS('Orders - December 2020'!$I$2:$I$2047,'Orders - December 2020'!$H$2:$H$2047,Worksheet!BK$3,'Orders - December 2020'!$C$2:$C$2047,Worksheet!$F27),"-")</f>
        <v>-</v>
      </c>
      <c r="BL27" s="51" t="str">
        <f>IFERROR(AVERAGEIFS('Orders - December 2020'!$I$2:$I$2047,'Orders - December 2020'!$H$2:$H$2047,Worksheet!BL$3,'Orders - December 2020'!$C$2:$C$2047,Worksheet!$F27),"-")</f>
        <v>-</v>
      </c>
      <c r="BM27" s="51">
        <f>IFERROR(AVERAGEIFS('Orders - December 2020'!$I$2:$I$2047,'Orders - December 2020'!$H$2:$H$2047,Worksheet!BM$3,'Orders - December 2020'!$C$2:$C$2047,Worksheet!$F27),"-")</f>
        <v>1</v>
      </c>
      <c r="BN27" s="51" t="str">
        <f>IFERROR(AVERAGEIFS('Orders - December 2020'!$I$2:$I$2047,'Orders - December 2020'!$H$2:$H$2047,Worksheet!BN$3,'Orders - December 2020'!$C$2:$C$2047,Worksheet!$F27),"-")</f>
        <v>-</v>
      </c>
      <c r="BO27" s="51" t="str">
        <f>IFERROR(AVERAGEIFS('Orders - December 2020'!$I$2:$I$2047,'Orders - December 2020'!$H$2:$H$2047,Worksheet!BO$3,'Orders - December 2020'!$C$2:$C$2047,Worksheet!$F27),"-")</f>
        <v>-</v>
      </c>
      <c r="BP27" s="51">
        <f>IFERROR(AVERAGEIFS('Orders - December 2020'!$I$2:$I$2047,'Orders - December 2020'!$H$2:$H$2047,Worksheet!BP$3,'Orders - December 2020'!$C$2:$C$2047,Worksheet!$F27),"-")</f>
        <v>1</v>
      </c>
      <c r="BQ27" s="51" t="str">
        <f>IFERROR(AVERAGEIFS('Orders - December 2020'!$I$2:$I$2047,'Orders - December 2020'!$H$2:$H$2047,Worksheet!BQ$3,'Orders - December 2020'!$C$2:$C$2047,Worksheet!$F27),"-")</f>
        <v>-</v>
      </c>
      <c r="BR27" s="51" t="str">
        <f>IFERROR(AVERAGEIFS('Orders - December 2020'!$I$2:$I$2047,'Orders - December 2020'!$H$2:$H$2047,Worksheet!BR$3,'Orders - December 2020'!$C$2:$C$2047,Worksheet!$F27),"-")</f>
        <v>-</v>
      </c>
      <c r="BS27" s="51" t="str">
        <f>IFERROR(AVERAGEIFS('Orders - December 2020'!$I$2:$I$2047,'Orders - December 2020'!$H$2:$H$2047,Worksheet!BS$3,'Orders - December 2020'!$C$2:$C$2047,Worksheet!$F27),"-")</f>
        <v>-</v>
      </c>
      <c r="BT27" s="51" t="str">
        <f>IFERROR(AVERAGEIFS('Orders - December 2020'!$I$2:$I$2047,'Orders - December 2020'!$H$2:$H$2047,Worksheet!BT$3,'Orders - December 2020'!$C$2:$C$2047,Worksheet!$F27),"-")</f>
        <v>-</v>
      </c>
      <c r="BU27" s="51" t="str">
        <f>IFERROR(AVERAGEIFS('Orders - December 2020'!$I$2:$I$2047,'Orders - December 2020'!$H$2:$H$2047,Worksheet!BU$3,'Orders - December 2020'!$C$2:$C$2047,Worksheet!$F27),"-")</f>
        <v>-</v>
      </c>
      <c r="BV27" s="51" t="str">
        <f>IFERROR(AVERAGEIFS('Orders - December 2020'!$I$2:$I$2047,'Orders - December 2020'!$H$2:$H$2047,Worksheet!BV$3,'Orders - December 2020'!$C$2:$C$2047,Worksheet!$F27),"-")</f>
        <v>-</v>
      </c>
      <c r="BW27" s="51" t="str">
        <f>IFERROR(AVERAGEIFS('Orders - December 2020'!$I$2:$I$2047,'Orders - December 2020'!$H$2:$H$2047,Worksheet!BW$3,'Orders - December 2020'!$C$2:$C$2047,Worksheet!$F27),"-")</f>
        <v>-</v>
      </c>
      <c r="BX27" s="51" t="str">
        <f>IFERROR(AVERAGEIFS('Orders - December 2020'!$I$2:$I$2047,'Orders - December 2020'!$H$2:$H$2047,Worksheet!BX$3,'Orders - December 2020'!$C$2:$C$2047,Worksheet!$F27),"-")</f>
        <v>-</v>
      </c>
      <c r="BY27" s="51" t="str">
        <f>IFERROR(AVERAGEIFS('Orders - December 2020'!$I$2:$I$2047,'Orders - December 2020'!$H$2:$H$2047,Worksheet!BY$3,'Orders - December 2020'!$C$2:$C$2047,Worksheet!$F27),"-")</f>
        <v>-</v>
      </c>
      <c r="BZ27" s="51" t="str">
        <f>IFERROR(AVERAGEIFS('Orders - December 2020'!$I$2:$I$2047,'Orders - December 2020'!$H$2:$H$2047,Worksheet!BZ$3,'Orders - December 2020'!$C$2:$C$2047,Worksheet!$F27),"-")</f>
        <v>-</v>
      </c>
      <c r="CA27" s="51" t="str">
        <f>IFERROR(AVERAGEIFS('Orders - December 2020'!$I$2:$I$2047,'Orders - December 2020'!$H$2:$H$2047,Worksheet!CA$3,'Orders - December 2020'!$C$2:$C$2047,Worksheet!$F27),"-")</f>
        <v>-</v>
      </c>
      <c r="CB27" s="51" t="str">
        <f>IFERROR(AVERAGEIFS('Orders - December 2020'!$I$2:$I$2047,'Orders - December 2020'!$H$2:$H$2047,Worksheet!CB$3,'Orders - December 2020'!$C$2:$C$2047,Worksheet!$F27),"-")</f>
        <v>-</v>
      </c>
      <c r="CC27" s="51" t="str">
        <f>IFERROR(AVERAGEIFS('Orders - December 2020'!$I$2:$I$2047,'Orders - December 2020'!$H$2:$H$2047,Worksheet!CC$3,'Orders - December 2020'!$C$2:$C$2047,Worksheet!$F27),"-")</f>
        <v>-</v>
      </c>
      <c r="CD27" s="51" t="str">
        <f>IFERROR(AVERAGEIFS('Orders - December 2020'!$I$2:$I$2047,'Orders - December 2020'!$H$2:$H$2047,Worksheet!CD$3,'Orders - December 2020'!$C$2:$C$2047,Worksheet!$F27),"-")</f>
        <v>-</v>
      </c>
      <c r="CE27" s="51" t="str">
        <f>IFERROR(AVERAGEIFS('Orders - December 2020'!$I$2:$I$2047,'Orders - December 2020'!$H$2:$H$2047,Worksheet!CE$3,'Orders - December 2020'!$C$2:$C$2047,Worksheet!$F27),"-")</f>
        <v>-</v>
      </c>
      <c r="CF27" s="51" t="str">
        <f>IFERROR(AVERAGEIFS('Orders - December 2020'!$I$2:$I$2047,'Orders - December 2020'!$H$2:$H$2047,Worksheet!CF$3,'Orders - December 2020'!$C$2:$C$2047,Worksheet!$F27),"-")</f>
        <v>-</v>
      </c>
      <c r="CG27" s="51" t="str">
        <f>IFERROR(AVERAGEIFS('Orders - December 2020'!$I$2:$I$2047,'Orders - December 2020'!$H$2:$H$2047,Worksheet!CG$3,'Orders - December 2020'!$C$2:$C$2047,Worksheet!$F27),"-")</f>
        <v>-</v>
      </c>
      <c r="CH27" s="51" t="str">
        <f>IFERROR(AVERAGEIFS('Orders - December 2020'!$I$2:$I$2047,'Orders - December 2020'!$H$2:$H$2047,Worksheet!CH$3,'Orders - December 2020'!$C$2:$C$2047,Worksheet!$F27),"-")</f>
        <v>-</v>
      </c>
      <c r="CI27" s="51" t="str">
        <f>IFERROR(AVERAGEIFS('Orders - December 2020'!$I$2:$I$2047,'Orders - December 2020'!$H$2:$H$2047,Worksheet!CI$3,'Orders - December 2020'!$C$2:$C$2047,Worksheet!$F27),"-")</f>
        <v>-</v>
      </c>
      <c r="CJ27" s="51" t="str">
        <f>IFERROR(AVERAGEIFS('Orders - December 2020'!$I$2:$I$2047,'Orders - December 2020'!$H$2:$H$2047,Worksheet!CJ$3,'Orders - December 2020'!$C$2:$C$2047,Worksheet!$F27),"-")</f>
        <v>-</v>
      </c>
      <c r="CK27" s="51" t="str">
        <f>IFERROR(AVERAGEIFS('Orders - December 2020'!$I$2:$I$2047,'Orders - December 2020'!$H$2:$H$2047,Worksheet!CK$3,'Orders - December 2020'!$C$2:$C$2047,Worksheet!$F27),"-")</f>
        <v>-</v>
      </c>
      <c r="CL27" s="51" t="str">
        <f>IFERROR(AVERAGEIFS('Orders - December 2020'!$I$2:$I$2047,'Orders - December 2020'!$H$2:$H$2047,Worksheet!CL$3,'Orders - December 2020'!$C$2:$C$2047,Worksheet!$F27),"-")</f>
        <v>-</v>
      </c>
      <c r="CM27" s="51" t="str">
        <f>IFERROR(AVERAGEIFS('Orders - December 2020'!$I$2:$I$2047,'Orders - December 2020'!$H$2:$H$2047,Worksheet!CM$3,'Orders - December 2020'!$C$2:$C$2047,Worksheet!$F27),"-")</f>
        <v>-</v>
      </c>
      <c r="CN27" s="51" t="str">
        <f>IFERROR(AVERAGEIFS('Orders - December 2020'!$I$2:$I$2047,'Orders - December 2020'!$H$2:$H$2047,Worksheet!CN$3,'Orders - December 2020'!$C$2:$C$2047,Worksheet!$F27),"-")</f>
        <v>-</v>
      </c>
      <c r="CO27" s="51" t="str">
        <f>IFERROR(AVERAGEIFS('Orders - December 2020'!$I$2:$I$2047,'Orders - December 2020'!$H$2:$H$2047,Worksheet!CO$3,'Orders - December 2020'!$C$2:$C$2047,Worksheet!$F27),"-")</f>
        <v>-</v>
      </c>
      <c r="CP27" s="51" t="str">
        <f>IFERROR(AVERAGEIFS('Orders - December 2020'!$I$2:$I$2047,'Orders - December 2020'!$H$2:$H$2047,Worksheet!CP$3,'Orders - December 2020'!$C$2:$C$2047,Worksheet!$F27),"-")</f>
        <v>-</v>
      </c>
      <c r="CQ27" s="51" t="str">
        <f>IFERROR(AVERAGEIFS('Orders - December 2020'!$I$2:$I$2047,'Orders - December 2020'!$H$2:$H$2047,Worksheet!CQ$3,'Orders - December 2020'!$C$2:$C$2047,Worksheet!$F27),"-")</f>
        <v>-</v>
      </c>
      <c r="CR27" s="51" t="str">
        <f>IFERROR(AVERAGEIFS('Orders - December 2020'!$I$2:$I$2047,'Orders - December 2020'!$H$2:$H$2047,Worksheet!CR$3,'Orders - December 2020'!$C$2:$C$2047,Worksheet!$F27),"-")</f>
        <v>-</v>
      </c>
      <c r="CS27" s="51" t="str">
        <f>IFERROR(AVERAGEIFS('Orders - December 2020'!$I$2:$I$2047,'Orders - December 2020'!$H$2:$H$2047,Worksheet!CS$3,'Orders - December 2020'!$C$2:$C$2047,Worksheet!$F27),"-")</f>
        <v>-</v>
      </c>
      <c r="CT27" s="51" t="str">
        <f>IFERROR(AVERAGEIFS('Orders - December 2020'!$I$2:$I$2047,'Orders - December 2020'!$H$2:$H$2047,Worksheet!CT$3,'Orders - December 2020'!$C$2:$C$2047,Worksheet!$F27),"-")</f>
        <v>-</v>
      </c>
      <c r="CU27" s="51" t="str">
        <f>IFERROR(AVERAGEIFS('Orders - December 2020'!$I$2:$I$2047,'Orders - December 2020'!$H$2:$H$2047,Worksheet!CU$3,'Orders - December 2020'!$C$2:$C$2047,Worksheet!$F27),"-")</f>
        <v>-</v>
      </c>
      <c r="CV27" s="51" t="str">
        <f>IFERROR(AVERAGEIFS('Orders - December 2020'!$I$2:$I$2047,'Orders - December 2020'!$H$2:$H$2047,Worksheet!CV$3,'Orders - December 2020'!$C$2:$C$2047,Worksheet!$F27),"-")</f>
        <v>-</v>
      </c>
      <c r="CW27" s="51" t="str">
        <f>IFERROR(AVERAGEIFS('Orders - December 2020'!$I$2:$I$2047,'Orders - December 2020'!$H$2:$H$2047,Worksheet!CW$3,'Orders - December 2020'!$C$2:$C$2047,Worksheet!$F27),"-")</f>
        <v>-</v>
      </c>
      <c r="CX27" s="51" t="str">
        <f>IFERROR(AVERAGEIFS('Orders - December 2020'!$I$2:$I$2047,'Orders - December 2020'!$H$2:$H$2047,Worksheet!CX$3,'Orders - December 2020'!$C$2:$C$2047,Worksheet!$F27),"-")</f>
        <v>-</v>
      </c>
      <c r="CY27" s="51" t="str">
        <f>IFERROR(AVERAGEIFS('Orders - December 2020'!$I$2:$I$2047,'Orders - December 2020'!$H$2:$H$2047,Worksheet!CY$3,'Orders - December 2020'!$C$2:$C$2047,Worksheet!$F27),"-")</f>
        <v>-</v>
      </c>
      <c r="CZ27" s="51" t="str">
        <f>IFERROR(AVERAGEIFS('Orders - December 2020'!$I$2:$I$2047,'Orders - December 2020'!$H$2:$H$2047,Worksheet!CZ$3,'Orders - December 2020'!$C$2:$C$2047,Worksheet!$F27),"-")</f>
        <v>-</v>
      </c>
      <c r="DA27" s="51" t="str">
        <f>IFERROR(AVERAGEIFS('Orders - December 2020'!$I$2:$I$2047,'Orders - December 2020'!$H$2:$H$2047,Worksheet!DA$3,'Orders - December 2020'!$C$2:$C$2047,Worksheet!$F27),"-")</f>
        <v>-</v>
      </c>
      <c r="DB27" s="51" t="str">
        <f>IFERROR(AVERAGEIFS('Orders - December 2020'!$I$2:$I$2047,'Orders - December 2020'!$H$2:$H$2047,Worksheet!DB$3,'Orders - December 2020'!$C$2:$C$2047,Worksheet!$F27),"-")</f>
        <v>-</v>
      </c>
      <c r="DC27" s="51" t="str">
        <f>IFERROR(AVERAGEIFS('Orders - December 2020'!$I$2:$I$2047,'Orders - December 2020'!$H$2:$H$2047,Worksheet!DC$3,'Orders - December 2020'!$C$2:$C$2047,Worksheet!$F27),"-")</f>
        <v>-</v>
      </c>
      <c r="DD27" s="51" t="str">
        <f>IFERROR(AVERAGEIFS('Orders - December 2020'!$I$2:$I$2047,'Orders - December 2020'!$H$2:$H$2047,Worksheet!DD$3,'Orders - December 2020'!$C$2:$C$2047,Worksheet!$F27),"-")</f>
        <v>-</v>
      </c>
      <c r="DE27" s="51" t="str">
        <f>IFERROR(AVERAGEIFS('Orders - December 2020'!$I$2:$I$2047,'Orders - December 2020'!$H$2:$H$2047,Worksheet!DE$3,'Orders - December 2020'!$C$2:$C$2047,Worksheet!$F27),"-")</f>
        <v>-</v>
      </c>
      <c r="DF27" s="51" t="str">
        <f>IFERROR(AVERAGEIFS('Orders - December 2020'!$I$2:$I$2047,'Orders - December 2020'!$H$2:$H$2047,Worksheet!DF$3,'Orders - December 2020'!$C$2:$C$2047,Worksheet!$F27),"-")</f>
        <v>-</v>
      </c>
      <c r="DG27" s="51" t="str">
        <f>IFERROR(AVERAGEIFS('Orders - December 2020'!$I$2:$I$2047,'Orders - December 2020'!$H$2:$H$2047,Worksheet!DG$3,'Orders - December 2020'!$C$2:$C$2047,Worksheet!$F27),"-")</f>
        <v>-</v>
      </c>
      <c r="DH27" s="51" t="str">
        <f>IFERROR(AVERAGEIFS('Orders - December 2020'!$I$2:$I$2047,'Orders - December 2020'!$H$2:$H$2047,Worksheet!DH$3,'Orders - December 2020'!$C$2:$C$2047,Worksheet!$F27),"-")</f>
        <v>-</v>
      </c>
      <c r="DI27" s="51">
        <f>IFERROR(AVERAGEIFS('Orders - December 2020'!$I$2:$I$2047,'Orders - December 2020'!$H$2:$H$2047,Worksheet!DI$3,'Orders - December 2020'!$C$2:$C$2047,Worksheet!$F27),"-")</f>
        <v>1</v>
      </c>
      <c r="DJ27" s="51" t="str">
        <f>IFERROR(AVERAGEIFS('Orders - December 2020'!$I$2:$I$2047,'Orders - December 2020'!$H$2:$H$2047,Worksheet!DJ$3,'Orders - December 2020'!$C$2:$C$2047,Worksheet!$F27),"-")</f>
        <v>-</v>
      </c>
      <c r="DK27" s="51" t="str">
        <f>IFERROR(AVERAGEIFS('Orders - December 2020'!$I$2:$I$2047,'Orders - December 2020'!$H$2:$H$2047,Worksheet!DK$3,'Orders - December 2020'!$C$2:$C$2047,Worksheet!$F27),"-")</f>
        <v>-</v>
      </c>
      <c r="DL27" s="51" t="str">
        <f>IFERROR(AVERAGEIFS('Orders - December 2020'!$I$2:$I$2047,'Orders - December 2020'!$H$2:$H$2047,Worksheet!DL$3,'Orders - December 2020'!$C$2:$C$2047,Worksheet!$F27),"-")</f>
        <v>-</v>
      </c>
      <c r="DM27" s="51" t="str">
        <f>IFERROR(AVERAGEIFS('Orders - December 2020'!$I$2:$I$2047,'Orders - December 2020'!$H$2:$H$2047,Worksheet!DM$3,'Orders - December 2020'!$C$2:$C$2047,Worksheet!$F27),"-")</f>
        <v>-</v>
      </c>
      <c r="DN27" s="51" t="str">
        <f>IFERROR(AVERAGEIFS('Orders - December 2020'!$I$2:$I$2047,'Orders - December 2020'!$H$2:$H$2047,Worksheet!DN$3,'Orders - December 2020'!$C$2:$C$2047,Worksheet!$F27),"-")</f>
        <v>-</v>
      </c>
      <c r="DO27" s="51" t="str">
        <f>IFERROR(AVERAGEIFS('Orders - December 2020'!$I$2:$I$2047,'Orders - December 2020'!$H$2:$H$2047,Worksheet!DO$3,'Orders - December 2020'!$C$2:$C$2047,Worksheet!$F27),"-")</f>
        <v>-</v>
      </c>
      <c r="DP27" s="51" t="str">
        <f>IFERROR(AVERAGEIFS('Orders - December 2020'!$I$2:$I$2047,'Orders - December 2020'!$H$2:$H$2047,Worksheet!DP$3,'Orders - December 2020'!$C$2:$C$2047,Worksheet!$F27),"-")</f>
        <v>-</v>
      </c>
      <c r="DQ27" s="51" t="str">
        <f>IFERROR(AVERAGEIFS('Orders - December 2020'!$I$2:$I$2047,'Orders - December 2020'!$H$2:$H$2047,Worksheet!DQ$3,'Orders - December 2020'!$C$2:$C$2047,Worksheet!$F27),"-")</f>
        <v>-</v>
      </c>
      <c r="DR27" s="51" t="str">
        <f>IFERROR(AVERAGEIFS('Orders - December 2020'!$I$2:$I$2047,'Orders - December 2020'!$H$2:$H$2047,Worksheet!DR$3,'Orders - December 2020'!$C$2:$C$2047,Worksheet!$F27),"-")</f>
        <v>-</v>
      </c>
      <c r="DS27" s="51" t="str">
        <f>IFERROR(AVERAGEIFS('Orders - December 2020'!$I$2:$I$2047,'Orders - December 2020'!$H$2:$H$2047,Worksheet!DS$3,'Orders - December 2020'!$C$2:$C$2047,Worksheet!$F27),"-")</f>
        <v>-</v>
      </c>
      <c r="DT27" s="51" t="str">
        <f>IFERROR(AVERAGEIFS('Orders - December 2020'!$I$2:$I$2047,'Orders - December 2020'!$H$2:$H$2047,Worksheet!DT$3,'Orders - December 2020'!$C$2:$C$2047,Worksheet!$F27),"-")</f>
        <v>-</v>
      </c>
      <c r="DU27" s="51" t="str">
        <f>IFERROR(AVERAGEIFS('Orders - December 2020'!$I$2:$I$2047,'Orders - December 2020'!$H$2:$H$2047,Worksheet!DU$3,'Orders - December 2020'!$C$2:$C$2047,Worksheet!$F27),"-")</f>
        <v>-</v>
      </c>
      <c r="DV27" s="51" t="str">
        <f>IFERROR(AVERAGEIFS('Orders - December 2020'!$I$2:$I$2047,'Orders - December 2020'!$H$2:$H$2047,Worksheet!DV$3,'Orders - December 2020'!$C$2:$C$2047,Worksheet!$F27),"-")</f>
        <v>-</v>
      </c>
      <c r="DW27" s="51">
        <f>IFERROR(AVERAGEIFS('Orders - December 2020'!$I$2:$I$2047,'Orders - December 2020'!$H$2:$H$2047,Worksheet!DW$3,'Orders - December 2020'!$C$2:$C$2047,Worksheet!$F27),"-")</f>
        <v>3</v>
      </c>
      <c r="DX27" s="51" t="str">
        <f>IFERROR(AVERAGEIFS('Orders - December 2020'!$I$2:$I$2047,'Orders - December 2020'!$H$2:$H$2047,Worksheet!DX$3,'Orders - December 2020'!$C$2:$C$2047,Worksheet!$F27),"-")</f>
        <v>-</v>
      </c>
      <c r="DY27" s="51" t="str">
        <f>IFERROR(AVERAGEIFS('Orders - December 2020'!$I$2:$I$2047,'Orders - December 2020'!$H$2:$H$2047,Worksheet!DY$3,'Orders - December 2020'!$C$2:$C$2047,Worksheet!$F27),"-")</f>
        <v>-</v>
      </c>
      <c r="DZ27" s="51" t="str">
        <f>IFERROR(AVERAGEIFS('Orders - December 2020'!$I$2:$I$2047,'Orders - December 2020'!$H$2:$H$2047,Worksheet!DZ$3,'Orders - December 2020'!$C$2:$C$2047,Worksheet!$F27),"-")</f>
        <v>-</v>
      </c>
      <c r="EA27" s="51" t="str">
        <f>IFERROR(AVERAGEIFS('Orders - December 2020'!$I$2:$I$2047,'Orders - December 2020'!$H$2:$H$2047,Worksheet!EA$3,'Orders - December 2020'!$C$2:$C$2047,Worksheet!$F27),"-")</f>
        <v>-</v>
      </c>
      <c r="EB27" s="51" t="str">
        <f>IFERROR(AVERAGEIFS('Orders - December 2020'!$I$2:$I$2047,'Orders - December 2020'!$H$2:$H$2047,Worksheet!EB$3,'Orders - December 2020'!$C$2:$C$2047,Worksheet!$F27),"-")</f>
        <v>-</v>
      </c>
      <c r="EC27" s="51" t="str">
        <f>IFERROR(AVERAGEIFS('Orders - December 2020'!$I$2:$I$2047,'Orders - December 2020'!$H$2:$H$2047,Worksheet!EC$3,'Orders - December 2020'!$C$2:$C$2047,Worksheet!$F27),"-")</f>
        <v>-</v>
      </c>
      <c r="ED27" s="51" t="str">
        <f>IFERROR(AVERAGEIFS('Orders - December 2020'!$I$2:$I$2047,'Orders - December 2020'!$H$2:$H$2047,Worksheet!ED$3,'Orders - December 2020'!$C$2:$C$2047,Worksheet!$F27),"-")</f>
        <v>-</v>
      </c>
      <c r="EE27" s="51" t="str">
        <f>IFERROR(AVERAGEIFS('Orders - December 2020'!$I$2:$I$2047,'Orders - December 2020'!$H$2:$H$2047,Worksheet!EE$3,'Orders - December 2020'!$C$2:$C$2047,Worksheet!$F27),"-")</f>
        <v>-</v>
      </c>
      <c r="EF27" s="51" t="str">
        <f>IFERROR(AVERAGEIFS('Orders - December 2020'!$I$2:$I$2047,'Orders - December 2020'!$H$2:$H$2047,Worksheet!EF$3,'Orders - December 2020'!$C$2:$C$2047,Worksheet!$F27),"-")</f>
        <v>-</v>
      </c>
      <c r="EG27" s="51" t="str">
        <f>IFERROR(AVERAGEIFS('Orders - December 2020'!$I$2:$I$2047,'Orders - December 2020'!$H$2:$H$2047,Worksheet!EG$3,'Orders - December 2020'!$C$2:$C$2047,Worksheet!$F27),"-")</f>
        <v>-</v>
      </c>
      <c r="EH27" s="51" t="str">
        <f>IFERROR(AVERAGEIFS('Orders - December 2020'!$I$2:$I$2047,'Orders - December 2020'!$H$2:$H$2047,Worksheet!EH$3,'Orders - December 2020'!$C$2:$C$2047,Worksheet!$F27),"-")</f>
        <v>-</v>
      </c>
      <c r="EI27" s="51" t="str">
        <f>IFERROR(AVERAGEIFS('Orders - December 2020'!$I$2:$I$2047,'Orders - December 2020'!$H$2:$H$2047,Worksheet!EI$3,'Orders - December 2020'!$C$2:$C$2047,Worksheet!$F27),"-")</f>
        <v>-</v>
      </c>
      <c r="EJ27" s="51" t="str">
        <f>IFERROR(AVERAGEIFS('Orders - December 2020'!$I$2:$I$2047,'Orders - December 2020'!$H$2:$H$2047,Worksheet!EJ$3,'Orders - December 2020'!$C$2:$C$2047,Worksheet!$F27),"-")</f>
        <v>-</v>
      </c>
      <c r="EK27" s="51" t="str">
        <f>IFERROR(AVERAGEIFS('Orders - December 2020'!$I$2:$I$2047,'Orders - December 2020'!$H$2:$H$2047,Worksheet!EK$3,'Orders - December 2020'!$C$2:$C$2047,Worksheet!$F27),"-")</f>
        <v>-</v>
      </c>
      <c r="EL27" s="51" t="str">
        <f>IFERROR(AVERAGEIFS('Orders - December 2020'!$I$2:$I$2047,'Orders - December 2020'!$H$2:$H$2047,Worksheet!EL$3,'Orders - December 2020'!$C$2:$C$2047,Worksheet!$F27),"-")</f>
        <v>-</v>
      </c>
      <c r="EM27" s="51" t="str">
        <f>IFERROR(AVERAGEIFS('Orders - December 2020'!$I$2:$I$2047,'Orders - December 2020'!$H$2:$H$2047,Worksheet!EM$3,'Orders - December 2020'!$C$2:$C$2047,Worksheet!$F27),"-")</f>
        <v>-</v>
      </c>
      <c r="EN27" s="51" t="str">
        <f>IFERROR(AVERAGEIFS('Orders - December 2020'!$I$2:$I$2047,'Orders - December 2020'!$H$2:$H$2047,Worksheet!EN$3,'Orders - December 2020'!$C$2:$C$2047,Worksheet!$F27),"-")</f>
        <v>-</v>
      </c>
      <c r="EO27" s="51" t="str">
        <f>IFERROR(AVERAGEIFS('Orders - December 2020'!$I$2:$I$2047,'Orders - December 2020'!$H$2:$H$2047,Worksheet!EO$3,'Orders - December 2020'!$C$2:$C$2047,Worksheet!$F27),"-")</f>
        <v>-</v>
      </c>
      <c r="EP27" s="51" t="str">
        <f>IFERROR(AVERAGEIFS('Orders - December 2020'!$I$2:$I$2047,'Orders - December 2020'!$H$2:$H$2047,Worksheet!EP$3,'Orders - December 2020'!$C$2:$C$2047,Worksheet!$F27),"-")</f>
        <v>-</v>
      </c>
      <c r="EQ27" s="51" t="str">
        <f>IFERROR(AVERAGEIFS('Orders - December 2020'!$I$2:$I$2047,'Orders - December 2020'!$H$2:$H$2047,Worksheet!EQ$3,'Orders - December 2020'!$C$2:$C$2047,Worksheet!$F27),"-")</f>
        <v>-</v>
      </c>
      <c r="ER27" s="51" t="str">
        <f>IFERROR(AVERAGEIFS('Orders - December 2020'!$I$2:$I$2047,'Orders - December 2020'!$H$2:$H$2047,Worksheet!ER$3,'Orders - December 2020'!$C$2:$C$2047,Worksheet!$F27),"-")</f>
        <v>-</v>
      </c>
      <c r="ES27" s="51" t="str">
        <f>IFERROR(AVERAGEIFS('Orders - December 2020'!$I$2:$I$2047,'Orders - December 2020'!$H$2:$H$2047,Worksheet!ES$3,'Orders - December 2020'!$C$2:$C$2047,Worksheet!$F27),"-")</f>
        <v>-</v>
      </c>
      <c r="ET27" s="51" t="str">
        <f>IFERROR(AVERAGEIFS('Orders - December 2020'!$I$2:$I$2047,'Orders - December 2020'!$H$2:$H$2047,Worksheet!ET$3,'Orders - December 2020'!$C$2:$C$2047,Worksheet!$F27),"-")</f>
        <v>-</v>
      </c>
      <c r="EU27" s="51" t="str">
        <f>IFERROR(AVERAGEIFS('Orders - December 2020'!$I$2:$I$2047,'Orders - December 2020'!$H$2:$H$2047,Worksheet!EU$3,'Orders - December 2020'!$C$2:$C$2047,Worksheet!$F27),"-")</f>
        <v>-</v>
      </c>
      <c r="EV27" s="51" t="str">
        <f>IFERROR(AVERAGEIFS('Orders - December 2020'!$I$2:$I$2047,'Orders - December 2020'!$H$2:$H$2047,Worksheet!EV$3,'Orders - December 2020'!$C$2:$C$2047,Worksheet!$F27),"-")</f>
        <v>-</v>
      </c>
      <c r="EW27" s="51" t="str">
        <f>IFERROR(AVERAGEIFS('Orders - December 2020'!$I$2:$I$2047,'Orders - December 2020'!$H$2:$H$2047,Worksheet!EW$3,'Orders - December 2020'!$C$2:$C$2047,Worksheet!$F27),"-")</f>
        <v>-</v>
      </c>
      <c r="EX27" s="51" t="str">
        <f>IFERROR(AVERAGEIFS('Orders - December 2020'!$I$2:$I$2047,'Orders - December 2020'!$H$2:$H$2047,Worksheet!EX$3,'Orders - December 2020'!$C$2:$C$2047,Worksheet!$F27),"-")</f>
        <v>-</v>
      </c>
      <c r="EY27" s="51" t="str">
        <f>IFERROR(AVERAGEIFS('Orders - December 2020'!$I$2:$I$2047,'Orders - December 2020'!$H$2:$H$2047,Worksheet!EY$3,'Orders - December 2020'!$C$2:$C$2047,Worksheet!$F27),"-")</f>
        <v>-</v>
      </c>
      <c r="EZ27" s="51" t="str">
        <f>IFERROR(AVERAGEIFS('Orders - December 2020'!$I$2:$I$2047,'Orders - December 2020'!$H$2:$H$2047,Worksheet!EZ$3,'Orders - December 2020'!$C$2:$C$2047,Worksheet!$F27),"-")</f>
        <v>-</v>
      </c>
      <c r="FA27" s="51" t="str">
        <f>IFERROR(AVERAGEIFS('Orders - December 2020'!$I$2:$I$2047,'Orders - December 2020'!$H$2:$H$2047,Worksheet!FA$3,'Orders - December 2020'!$C$2:$C$2047,Worksheet!$F27),"-")</f>
        <v>-</v>
      </c>
      <c r="FB27" s="51" t="str">
        <f>IFERROR(AVERAGEIFS('Orders - December 2020'!$I$2:$I$2047,'Orders - December 2020'!$H$2:$H$2047,Worksheet!FB$3,'Orders - December 2020'!$C$2:$C$2047,Worksheet!$F27),"-")</f>
        <v>-</v>
      </c>
      <c r="FC27" s="51" t="str">
        <f>IFERROR(AVERAGEIFS('Orders - December 2020'!$I$2:$I$2047,'Orders - December 2020'!$H$2:$H$2047,Worksheet!FC$3,'Orders - December 2020'!$C$2:$C$2047,Worksheet!$F27),"-")</f>
        <v>-</v>
      </c>
      <c r="FD27" s="51" t="str">
        <f>IFERROR(AVERAGEIFS('Orders - December 2020'!$I$2:$I$2047,'Orders - December 2020'!$H$2:$H$2047,Worksheet!FD$3,'Orders - December 2020'!$C$2:$C$2047,Worksheet!$F27),"-")</f>
        <v>-</v>
      </c>
      <c r="FE27" s="51" t="str">
        <f>IFERROR(AVERAGEIFS('Orders - December 2020'!$I$2:$I$2047,'Orders - December 2020'!$H$2:$H$2047,Worksheet!FE$3,'Orders - December 2020'!$C$2:$C$2047,Worksheet!$F27),"-")</f>
        <v>-</v>
      </c>
      <c r="FF27" s="51" t="str">
        <f>IFERROR(AVERAGEIFS('Orders - December 2020'!$I$2:$I$2047,'Orders - December 2020'!$H$2:$H$2047,Worksheet!FF$3,'Orders - December 2020'!$C$2:$C$2047,Worksheet!$F27),"-")</f>
        <v>-</v>
      </c>
      <c r="FG27" s="52" t="str">
        <f>IFERROR(AVERAGEIFS('Orders - December 2020'!$I$2:$I$2047,'Orders - December 2020'!$H$2:$H$2047,Worksheet!FG$3,'Orders - December 2020'!$C$2:$C$2047,Worksheet!$F27),"-")</f>
        <v>-</v>
      </c>
    </row>
    <row r="28" spans="1:163">
      <c r="F28" s="45" t="str">
        <v>Iyawo Minimart</v>
      </c>
      <c r="G28" s="50" t="str">
        <f>IFERROR(AVERAGEIFS('Orders - December 2020'!$I$2:$I$2047,'Orders - December 2020'!$H$2:$H$2047,Worksheet!G$3,'Orders - December 2020'!$C$2:$C$2047,Worksheet!$F28),"-")</f>
        <v>-</v>
      </c>
      <c r="H28" s="51" t="str">
        <f>IFERROR(AVERAGEIFS('Orders - December 2020'!$I$2:$I$2047,'Orders - December 2020'!$H$2:$H$2047,Worksheet!H$3,'Orders - December 2020'!$C$2:$C$2047,Worksheet!$F28),"-")</f>
        <v>-</v>
      </c>
      <c r="I28" s="51" t="str">
        <f>IFERROR(AVERAGEIFS('Orders - December 2020'!$I$2:$I$2047,'Orders - December 2020'!$H$2:$H$2047,Worksheet!I$3,'Orders - December 2020'!$C$2:$C$2047,Worksheet!$F28),"-")</f>
        <v>-</v>
      </c>
      <c r="J28" s="51">
        <f>IFERROR(AVERAGEIFS('Orders - December 2020'!$I$2:$I$2047,'Orders - December 2020'!$H$2:$H$2047,Worksheet!J$3,'Orders - December 2020'!$C$2:$C$2047,Worksheet!$F28),"-")</f>
        <v>0.75</v>
      </c>
      <c r="K28" s="51" t="str">
        <f>IFERROR(AVERAGEIFS('Orders - December 2020'!$I$2:$I$2047,'Orders - December 2020'!$H$2:$H$2047,Worksheet!K$3,'Orders - December 2020'!$C$2:$C$2047,Worksheet!$F28),"-")</f>
        <v>-</v>
      </c>
      <c r="L28" s="51" t="str">
        <f>IFERROR(AVERAGEIFS('Orders - December 2020'!$I$2:$I$2047,'Orders - December 2020'!$H$2:$H$2047,Worksheet!L$3,'Orders - December 2020'!$C$2:$C$2047,Worksheet!$F28),"-")</f>
        <v>-</v>
      </c>
      <c r="M28" s="51" t="str">
        <f>IFERROR(AVERAGEIFS('Orders - December 2020'!$I$2:$I$2047,'Orders - December 2020'!$H$2:$H$2047,Worksheet!M$3,'Orders - December 2020'!$C$2:$C$2047,Worksheet!$F28),"-")</f>
        <v>-</v>
      </c>
      <c r="N28" s="51" t="str">
        <f>IFERROR(AVERAGEIFS('Orders - December 2020'!$I$2:$I$2047,'Orders - December 2020'!$H$2:$H$2047,Worksheet!N$3,'Orders - December 2020'!$C$2:$C$2047,Worksheet!$F28),"-")</f>
        <v>-</v>
      </c>
      <c r="O28" s="51" t="str">
        <f>IFERROR(AVERAGEIFS('Orders - December 2020'!$I$2:$I$2047,'Orders - December 2020'!$H$2:$H$2047,Worksheet!O$3,'Orders - December 2020'!$C$2:$C$2047,Worksheet!$F28),"-")</f>
        <v>-</v>
      </c>
      <c r="P28" s="51" t="str">
        <f>IFERROR(AVERAGEIFS('Orders - December 2020'!$I$2:$I$2047,'Orders - December 2020'!$H$2:$H$2047,Worksheet!P$3,'Orders - December 2020'!$C$2:$C$2047,Worksheet!$F28),"-")</f>
        <v>-</v>
      </c>
      <c r="Q28" s="51" t="str">
        <f>IFERROR(AVERAGEIFS('Orders - December 2020'!$I$2:$I$2047,'Orders - December 2020'!$H$2:$H$2047,Worksheet!Q$3,'Orders - December 2020'!$C$2:$C$2047,Worksheet!$F28),"-")</f>
        <v>-</v>
      </c>
      <c r="R28" s="51" t="str">
        <f>IFERROR(AVERAGEIFS('Orders - December 2020'!$I$2:$I$2047,'Orders - December 2020'!$H$2:$H$2047,Worksheet!R$3,'Orders - December 2020'!$C$2:$C$2047,Worksheet!$F28),"-")</f>
        <v>-</v>
      </c>
      <c r="S28" s="51" t="str">
        <f>IFERROR(AVERAGEIFS('Orders - December 2020'!$I$2:$I$2047,'Orders - December 2020'!$H$2:$H$2047,Worksheet!S$3,'Orders - December 2020'!$C$2:$C$2047,Worksheet!$F28),"-")</f>
        <v>-</v>
      </c>
      <c r="T28" s="51" t="str">
        <f>IFERROR(AVERAGEIFS('Orders - December 2020'!$I$2:$I$2047,'Orders - December 2020'!$H$2:$H$2047,Worksheet!T$3,'Orders - December 2020'!$C$2:$C$2047,Worksheet!$F28),"-")</f>
        <v>-</v>
      </c>
      <c r="U28" s="51" t="str">
        <f>IFERROR(AVERAGEIFS('Orders - December 2020'!$I$2:$I$2047,'Orders - December 2020'!$H$2:$H$2047,Worksheet!U$3,'Orders - December 2020'!$C$2:$C$2047,Worksheet!$F28),"-")</f>
        <v>-</v>
      </c>
      <c r="V28" s="51" t="str">
        <f>IFERROR(AVERAGEIFS('Orders - December 2020'!$I$2:$I$2047,'Orders - December 2020'!$H$2:$H$2047,Worksheet!V$3,'Orders - December 2020'!$C$2:$C$2047,Worksheet!$F28),"-")</f>
        <v>-</v>
      </c>
      <c r="W28" s="51" t="str">
        <f>IFERROR(AVERAGEIFS('Orders - December 2020'!$I$2:$I$2047,'Orders - December 2020'!$H$2:$H$2047,Worksheet!W$3,'Orders - December 2020'!$C$2:$C$2047,Worksheet!$F28),"-")</f>
        <v>-</v>
      </c>
      <c r="X28" s="51" t="str">
        <f>IFERROR(AVERAGEIFS('Orders - December 2020'!$I$2:$I$2047,'Orders - December 2020'!$H$2:$H$2047,Worksheet!X$3,'Orders - December 2020'!$C$2:$C$2047,Worksheet!$F28),"-")</f>
        <v>-</v>
      </c>
      <c r="Y28" s="51" t="str">
        <f>IFERROR(AVERAGEIFS('Orders - December 2020'!$I$2:$I$2047,'Orders - December 2020'!$H$2:$H$2047,Worksheet!Y$3,'Orders - December 2020'!$C$2:$C$2047,Worksheet!$F28),"-")</f>
        <v>-</v>
      </c>
      <c r="Z28" s="51" t="str">
        <f>IFERROR(AVERAGEIFS('Orders - December 2020'!$I$2:$I$2047,'Orders - December 2020'!$H$2:$H$2047,Worksheet!Z$3,'Orders - December 2020'!$C$2:$C$2047,Worksheet!$F28),"-")</f>
        <v>-</v>
      </c>
      <c r="AA28" s="51" t="str">
        <f>IFERROR(AVERAGEIFS('Orders - December 2020'!$I$2:$I$2047,'Orders - December 2020'!$H$2:$H$2047,Worksheet!AA$3,'Orders - December 2020'!$C$2:$C$2047,Worksheet!$F28),"-")</f>
        <v>-</v>
      </c>
      <c r="AB28" s="51" t="str">
        <f>IFERROR(AVERAGEIFS('Orders - December 2020'!$I$2:$I$2047,'Orders - December 2020'!$H$2:$H$2047,Worksheet!AB$3,'Orders - December 2020'!$C$2:$C$2047,Worksheet!$F28),"-")</f>
        <v>-</v>
      </c>
      <c r="AC28" s="51" t="str">
        <f>IFERROR(AVERAGEIFS('Orders - December 2020'!$I$2:$I$2047,'Orders - December 2020'!$H$2:$H$2047,Worksheet!AC$3,'Orders - December 2020'!$C$2:$C$2047,Worksheet!$F28),"-")</f>
        <v>-</v>
      </c>
      <c r="AD28" s="51" t="str">
        <f>IFERROR(AVERAGEIFS('Orders - December 2020'!$I$2:$I$2047,'Orders - December 2020'!$H$2:$H$2047,Worksheet!AD$3,'Orders - December 2020'!$C$2:$C$2047,Worksheet!$F28),"-")</f>
        <v>-</v>
      </c>
      <c r="AE28" s="51" t="str">
        <f>IFERROR(AVERAGEIFS('Orders - December 2020'!$I$2:$I$2047,'Orders - December 2020'!$H$2:$H$2047,Worksheet!AE$3,'Orders - December 2020'!$C$2:$C$2047,Worksheet!$F28),"-")</f>
        <v>-</v>
      </c>
      <c r="AF28" s="51" t="str">
        <f>IFERROR(AVERAGEIFS('Orders - December 2020'!$I$2:$I$2047,'Orders - December 2020'!$H$2:$H$2047,Worksheet!AF$3,'Orders - December 2020'!$C$2:$C$2047,Worksheet!$F28),"-")</f>
        <v>-</v>
      </c>
      <c r="AG28" s="51" t="str">
        <f>IFERROR(AVERAGEIFS('Orders - December 2020'!$I$2:$I$2047,'Orders - December 2020'!$H$2:$H$2047,Worksheet!AG$3,'Orders - December 2020'!$C$2:$C$2047,Worksheet!$F28),"-")</f>
        <v>-</v>
      </c>
      <c r="AH28" s="51" t="str">
        <f>IFERROR(AVERAGEIFS('Orders - December 2020'!$I$2:$I$2047,'Orders - December 2020'!$H$2:$H$2047,Worksheet!AH$3,'Orders - December 2020'!$C$2:$C$2047,Worksheet!$F28),"-")</f>
        <v>-</v>
      </c>
      <c r="AI28" s="51" t="str">
        <f>IFERROR(AVERAGEIFS('Orders - December 2020'!$I$2:$I$2047,'Orders - December 2020'!$H$2:$H$2047,Worksheet!AI$3,'Orders - December 2020'!$C$2:$C$2047,Worksheet!$F28),"-")</f>
        <v>-</v>
      </c>
      <c r="AJ28" s="51">
        <f>IFERROR(AVERAGEIFS('Orders - December 2020'!$I$2:$I$2047,'Orders - December 2020'!$H$2:$H$2047,Worksheet!AJ$3,'Orders - December 2020'!$C$2:$C$2047,Worksheet!$F28),"-")</f>
        <v>1</v>
      </c>
      <c r="AK28" s="51" t="str">
        <f>IFERROR(AVERAGEIFS('Orders - December 2020'!$I$2:$I$2047,'Orders - December 2020'!$H$2:$H$2047,Worksheet!AK$3,'Orders - December 2020'!$C$2:$C$2047,Worksheet!$F28),"-")</f>
        <v>-</v>
      </c>
      <c r="AL28" s="51">
        <f>IFERROR(AVERAGEIFS('Orders - December 2020'!$I$2:$I$2047,'Orders - December 2020'!$H$2:$H$2047,Worksheet!AL$3,'Orders - December 2020'!$C$2:$C$2047,Worksheet!$F28),"-")</f>
        <v>1</v>
      </c>
      <c r="AM28" s="51" t="str">
        <f>IFERROR(AVERAGEIFS('Orders - December 2020'!$I$2:$I$2047,'Orders - December 2020'!$H$2:$H$2047,Worksheet!AM$3,'Orders - December 2020'!$C$2:$C$2047,Worksheet!$F28),"-")</f>
        <v>-</v>
      </c>
      <c r="AN28" s="51" t="str">
        <f>IFERROR(AVERAGEIFS('Orders - December 2020'!$I$2:$I$2047,'Orders - December 2020'!$H$2:$H$2047,Worksheet!AN$3,'Orders - December 2020'!$C$2:$C$2047,Worksheet!$F28),"-")</f>
        <v>-</v>
      </c>
      <c r="AO28" s="51" t="str">
        <f>IFERROR(AVERAGEIFS('Orders - December 2020'!$I$2:$I$2047,'Orders - December 2020'!$H$2:$H$2047,Worksheet!AO$3,'Orders - December 2020'!$C$2:$C$2047,Worksheet!$F28),"-")</f>
        <v>-</v>
      </c>
      <c r="AP28" s="51" t="str">
        <f>IFERROR(AVERAGEIFS('Orders - December 2020'!$I$2:$I$2047,'Orders - December 2020'!$H$2:$H$2047,Worksheet!AP$3,'Orders - December 2020'!$C$2:$C$2047,Worksheet!$F28),"-")</f>
        <v>-</v>
      </c>
      <c r="AQ28" s="51" t="str">
        <f>IFERROR(AVERAGEIFS('Orders - December 2020'!$I$2:$I$2047,'Orders - December 2020'!$H$2:$H$2047,Worksheet!AQ$3,'Orders - December 2020'!$C$2:$C$2047,Worksheet!$F28),"-")</f>
        <v>-</v>
      </c>
      <c r="AR28" s="51" t="str">
        <f>IFERROR(AVERAGEIFS('Orders - December 2020'!$I$2:$I$2047,'Orders - December 2020'!$H$2:$H$2047,Worksheet!AR$3,'Orders - December 2020'!$C$2:$C$2047,Worksheet!$F28),"-")</f>
        <v>-</v>
      </c>
      <c r="AS28" s="51" t="str">
        <f>IFERROR(AVERAGEIFS('Orders - December 2020'!$I$2:$I$2047,'Orders - December 2020'!$H$2:$H$2047,Worksheet!AS$3,'Orders - December 2020'!$C$2:$C$2047,Worksheet!$F28),"-")</f>
        <v>-</v>
      </c>
      <c r="AT28" s="51" t="str">
        <f>IFERROR(AVERAGEIFS('Orders - December 2020'!$I$2:$I$2047,'Orders - December 2020'!$H$2:$H$2047,Worksheet!AT$3,'Orders - December 2020'!$C$2:$C$2047,Worksheet!$F28),"-")</f>
        <v>-</v>
      </c>
      <c r="AU28" s="51">
        <f>IFERROR(AVERAGEIFS('Orders - December 2020'!$I$2:$I$2047,'Orders - December 2020'!$H$2:$H$2047,Worksheet!AU$3,'Orders - December 2020'!$C$2:$C$2047,Worksheet!$F28),"-")</f>
        <v>1</v>
      </c>
      <c r="AV28" s="51">
        <f>IFERROR(AVERAGEIFS('Orders - December 2020'!$I$2:$I$2047,'Orders - December 2020'!$H$2:$H$2047,Worksheet!AV$3,'Orders - December 2020'!$C$2:$C$2047,Worksheet!$F28),"-")</f>
        <v>1</v>
      </c>
      <c r="AW28" s="51" t="str">
        <f>IFERROR(AVERAGEIFS('Orders - December 2020'!$I$2:$I$2047,'Orders - December 2020'!$H$2:$H$2047,Worksheet!AW$3,'Orders - December 2020'!$C$2:$C$2047,Worksheet!$F28),"-")</f>
        <v>-</v>
      </c>
      <c r="AX28" s="51">
        <f>IFERROR(AVERAGEIFS('Orders - December 2020'!$I$2:$I$2047,'Orders - December 2020'!$H$2:$H$2047,Worksheet!AX$3,'Orders - December 2020'!$C$2:$C$2047,Worksheet!$F28),"-")</f>
        <v>1</v>
      </c>
      <c r="AY28" s="51">
        <f>IFERROR(AVERAGEIFS('Orders - December 2020'!$I$2:$I$2047,'Orders - December 2020'!$H$2:$H$2047,Worksheet!AY$3,'Orders - December 2020'!$C$2:$C$2047,Worksheet!$F28),"-")</f>
        <v>1</v>
      </c>
      <c r="AZ28" s="51" t="str">
        <f>IFERROR(AVERAGEIFS('Orders - December 2020'!$I$2:$I$2047,'Orders - December 2020'!$H$2:$H$2047,Worksheet!AZ$3,'Orders - December 2020'!$C$2:$C$2047,Worksheet!$F28),"-")</f>
        <v>-</v>
      </c>
      <c r="BA28" s="51" t="str">
        <f>IFERROR(AVERAGEIFS('Orders - December 2020'!$I$2:$I$2047,'Orders - December 2020'!$H$2:$H$2047,Worksheet!BA$3,'Orders - December 2020'!$C$2:$C$2047,Worksheet!$F28),"-")</f>
        <v>-</v>
      </c>
      <c r="BB28" s="51" t="str">
        <f>IFERROR(AVERAGEIFS('Orders - December 2020'!$I$2:$I$2047,'Orders - December 2020'!$H$2:$H$2047,Worksheet!BB$3,'Orders - December 2020'!$C$2:$C$2047,Worksheet!$F28),"-")</f>
        <v>-</v>
      </c>
      <c r="BC28" s="51" t="str">
        <f>IFERROR(AVERAGEIFS('Orders - December 2020'!$I$2:$I$2047,'Orders - December 2020'!$H$2:$H$2047,Worksheet!BC$3,'Orders - December 2020'!$C$2:$C$2047,Worksheet!$F28),"-")</f>
        <v>-</v>
      </c>
      <c r="BD28" s="51" t="str">
        <f>IFERROR(AVERAGEIFS('Orders - December 2020'!$I$2:$I$2047,'Orders - December 2020'!$H$2:$H$2047,Worksheet!BD$3,'Orders - December 2020'!$C$2:$C$2047,Worksheet!$F28),"-")</f>
        <v>-</v>
      </c>
      <c r="BE28" s="51" t="str">
        <f>IFERROR(AVERAGEIFS('Orders - December 2020'!$I$2:$I$2047,'Orders - December 2020'!$H$2:$H$2047,Worksheet!BE$3,'Orders - December 2020'!$C$2:$C$2047,Worksheet!$F28),"-")</f>
        <v>-</v>
      </c>
      <c r="BF28" s="51" t="str">
        <f>IFERROR(AVERAGEIFS('Orders - December 2020'!$I$2:$I$2047,'Orders - December 2020'!$H$2:$H$2047,Worksheet!BF$3,'Orders - December 2020'!$C$2:$C$2047,Worksheet!$F28),"-")</f>
        <v>-</v>
      </c>
      <c r="BG28" s="51" t="str">
        <f>IFERROR(AVERAGEIFS('Orders - December 2020'!$I$2:$I$2047,'Orders - December 2020'!$H$2:$H$2047,Worksheet!BG$3,'Orders - December 2020'!$C$2:$C$2047,Worksheet!$F28),"-")</f>
        <v>-</v>
      </c>
      <c r="BH28" s="51" t="str">
        <f>IFERROR(AVERAGEIFS('Orders - December 2020'!$I$2:$I$2047,'Orders - December 2020'!$H$2:$H$2047,Worksheet!BH$3,'Orders - December 2020'!$C$2:$C$2047,Worksheet!$F28),"-")</f>
        <v>-</v>
      </c>
      <c r="BI28" s="51" t="str">
        <f>IFERROR(AVERAGEIFS('Orders - December 2020'!$I$2:$I$2047,'Orders - December 2020'!$H$2:$H$2047,Worksheet!BI$3,'Orders - December 2020'!$C$2:$C$2047,Worksheet!$F28),"-")</f>
        <v>-</v>
      </c>
      <c r="BJ28" s="51" t="str">
        <f>IFERROR(AVERAGEIFS('Orders - December 2020'!$I$2:$I$2047,'Orders - December 2020'!$H$2:$H$2047,Worksheet!BJ$3,'Orders - December 2020'!$C$2:$C$2047,Worksheet!$F28),"-")</f>
        <v>-</v>
      </c>
      <c r="BK28" s="51">
        <f>IFERROR(AVERAGEIFS('Orders - December 2020'!$I$2:$I$2047,'Orders - December 2020'!$H$2:$H$2047,Worksheet!BK$3,'Orders - December 2020'!$C$2:$C$2047,Worksheet!$F28),"-")</f>
        <v>2</v>
      </c>
      <c r="BL28" s="51" t="str">
        <f>IFERROR(AVERAGEIFS('Orders - December 2020'!$I$2:$I$2047,'Orders - December 2020'!$H$2:$H$2047,Worksheet!BL$3,'Orders - December 2020'!$C$2:$C$2047,Worksheet!$F28),"-")</f>
        <v>-</v>
      </c>
      <c r="BM28" s="51">
        <f>IFERROR(AVERAGEIFS('Orders - December 2020'!$I$2:$I$2047,'Orders - December 2020'!$H$2:$H$2047,Worksheet!BM$3,'Orders - December 2020'!$C$2:$C$2047,Worksheet!$F28),"-")</f>
        <v>0.5</v>
      </c>
      <c r="BN28" s="51" t="str">
        <f>IFERROR(AVERAGEIFS('Orders - December 2020'!$I$2:$I$2047,'Orders - December 2020'!$H$2:$H$2047,Worksheet!BN$3,'Orders - December 2020'!$C$2:$C$2047,Worksheet!$F28),"-")</f>
        <v>-</v>
      </c>
      <c r="BO28" s="51" t="str">
        <f>IFERROR(AVERAGEIFS('Orders - December 2020'!$I$2:$I$2047,'Orders - December 2020'!$H$2:$H$2047,Worksheet!BO$3,'Orders - December 2020'!$C$2:$C$2047,Worksheet!$F28),"-")</f>
        <v>-</v>
      </c>
      <c r="BP28" s="51" t="str">
        <f>IFERROR(AVERAGEIFS('Orders - December 2020'!$I$2:$I$2047,'Orders - December 2020'!$H$2:$H$2047,Worksheet!BP$3,'Orders - December 2020'!$C$2:$C$2047,Worksheet!$F28),"-")</f>
        <v>-</v>
      </c>
      <c r="BQ28" s="51" t="str">
        <f>IFERROR(AVERAGEIFS('Orders - December 2020'!$I$2:$I$2047,'Orders - December 2020'!$H$2:$H$2047,Worksheet!BQ$3,'Orders - December 2020'!$C$2:$C$2047,Worksheet!$F28),"-")</f>
        <v>-</v>
      </c>
      <c r="BR28" s="51" t="str">
        <f>IFERROR(AVERAGEIFS('Orders - December 2020'!$I$2:$I$2047,'Orders - December 2020'!$H$2:$H$2047,Worksheet!BR$3,'Orders - December 2020'!$C$2:$C$2047,Worksheet!$F28),"-")</f>
        <v>-</v>
      </c>
      <c r="BS28" s="51" t="str">
        <f>IFERROR(AVERAGEIFS('Orders - December 2020'!$I$2:$I$2047,'Orders - December 2020'!$H$2:$H$2047,Worksheet!BS$3,'Orders - December 2020'!$C$2:$C$2047,Worksheet!$F28),"-")</f>
        <v>-</v>
      </c>
      <c r="BT28" s="51" t="str">
        <f>IFERROR(AVERAGEIFS('Orders - December 2020'!$I$2:$I$2047,'Orders - December 2020'!$H$2:$H$2047,Worksheet!BT$3,'Orders - December 2020'!$C$2:$C$2047,Worksheet!$F28),"-")</f>
        <v>-</v>
      </c>
      <c r="BU28" s="51" t="str">
        <f>IFERROR(AVERAGEIFS('Orders - December 2020'!$I$2:$I$2047,'Orders - December 2020'!$H$2:$H$2047,Worksheet!BU$3,'Orders - December 2020'!$C$2:$C$2047,Worksheet!$F28),"-")</f>
        <v>-</v>
      </c>
      <c r="BV28" s="51" t="str">
        <f>IFERROR(AVERAGEIFS('Orders - December 2020'!$I$2:$I$2047,'Orders - December 2020'!$H$2:$H$2047,Worksheet!BV$3,'Orders - December 2020'!$C$2:$C$2047,Worksheet!$F28),"-")</f>
        <v>-</v>
      </c>
      <c r="BW28" s="51">
        <f>IFERROR(AVERAGEIFS('Orders - December 2020'!$I$2:$I$2047,'Orders - December 2020'!$H$2:$H$2047,Worksheet!BW$3,'Orders - December 2020'!$C$2:$C$2047,Worksheet!$F28),"-")</f>
        <v>3</v>
      </c>
      <c r="BX28" s="51" t="str">
        <f>IFERROR(AVERAGEIFS('Orders - December 2020'!$I$2:$I$2047,'Orders - December 2020'!$H$2:$H$2047,Worksheet!BX$3,'Orders - December 2020'!$C$2:$C$2047,Worksheet!$F28),"-")</f>
        <v>-</v>
      </c>
      <c r="BY28" s="51" t="str">
        <f>IFERROR(AVERAGEIFS('Orders - December 2020'!$I$2:$I$2047,'Orders - December 2020'!$H$2:$H$2047,Worksheet!BY$3,'Orders - December 2020'!$C$2:$C$2047,Worksheet!$F28),"-")</f>
        <v>-</v>
      </c>
      <c r="BZ28" s="51" t="str">
        <f>IFERROR(AVERAGEIFS('Orders - December 2020'!$I$2:$I$2047,'Orders - December 2020'!$H$2:$H$2047,Worksheet!BZ$3,'Orders - December 2020'!$C$2:$C$2047,Worksheet!$F28),"-")</f>
        <v>-</v>
      </c>
      <c r="CA28" s="51" t="str">
        <f>IFERROR(AVERAGEIFS('Orders - December 2020'!$I$2:$I$2047,'Orders - December 2020'!$H$2:$H$2047,Worksheet!CA$3,'Orders - December 2020'!$C$2:$C$2047,Worksheet!$F28),"-")</f>
        <v>-</v>
      </c>
      <c r="CB28" s="51" t="str">
        <f>IFERROR(AVERAGEIFS('Orders - December 2020'!$I$2:$I$2047,'Orders - December 2020'!$H$2:$H$2047,Worksheet!CB$3,'Orders - December 2020'!$C$2:$C$2047,Worksheet!$F28),"-")</f>
        <v>-</v>
      </c>
      <c r="CC28" s="51" t="str">
        <f>IFERROR(AVERAGEIFS('Orders - December 2020'!$I$2:$I$2047,'Orders - December 2020'!$H$2:$H$2047,Worksheet!CC$3,'Orders - December 2020'!$C$2:$C$2047,Worksheet!$F28),"-")</f>
        <v>-</v>
      </c>
      <c r="CD28" s="51" t="str">
        <f>IFERROR(AVERAGEIFS('Orders - December 2020'!$I$2:$I$2047,'Orders - December 2020'!$H$2:$H$2047,Worksheet!CD$3,'Orders - December 2020'!$C$2:$C$2047,Worksheet!$F28),"-")</f>
        <v>-</v>
      </c>
      <c r="CE28" s="51" t="str">
        <f>IFERROR(AVERAGEIFS('Orders - December 2020'!$I$2:$I$2047,'Orders - December 2020'!$H$2:$H$2047,Worksheet!CE$3,'Orders - December 2020'!$C$2:$C$2047,Worksheet!$F28),"-")</f>
        <v>-</v>
      </c>
      <c r="CF28" s="51" t="str">
        <f>IFERROR(AVERAGEIFS('Orders - December 2020'!$I$2:$I$2047,'Orders - December 2020'!$H$2:$H$2047,Worksheet!CF$3,'Orders - December 2020'!$C$2:$C$2047,Worksheet!$F28),"-")</f>
        <v>-</v>
      </c>
      <c r="CG28" s="51">
        <f>IFERROR(AVERAGEIFS('Orders - December 2020'!$I$2:$I$2047,'Orders - December 2020'!$H$2:$H$2047,Worksheet!CG$3,'Orders - December 2020'!$C$2:$C$2047,Worksheet!$F28),"-")</f>
        <v>1</v>
      </c>
      <c r="CH28" s="51" t="str">
        <f>IFERROR(AVERAGEIFS('Orders - December 2020'!$I$2:$I$2047,'Orders - December 2020'!$H$2:$H$2047,Worksheet!CH$3,'Orders - December 2020'!$C$2:$C$2047,Worksheet!$F28),"-")</f>
        <v>-</v>
      </c>
      <c r="CI28" s="51" t="str">
        <f>IFERROR(AVERAGEIFS('Orders - December 2020'!$I$2:$I$2047,'Orders - December 2020'!$H$2:$H$2047,Worksheet!CI$3,'Orders - December 2020'!$C$2:$C$2047,Worksheet!$F28),"-")</f>
        <v>-</v>
      </c>
      <c r="CJ28" s="51" t="str">
        <f>IFERROR(AVERAGEIFS('Orders - December 2020'!$I$2:$I$2047,'Orders - December 2020'!$H$2:$H$2047,Worksheet!CJ$3,'Orders - December 2020'!$C$2:$C$2047,Worksheet!$F28),"-")</f>
        <v>-</v>
      </c>
      <c r="CK28" s="51" t="str">
        <f>IFERROR(AVERAGEIFS('Orders - December 2020'!$I$2:$I$2047,'Orders - December 2020'!$H$2:$H$2047,Worksheet!CK$3,'Orders - December 2020'!$C$2:$C$2047,Worksheet!$F28),"-")</f>
        <v>-</v>
      </c>
      <c r="CL28" s="51" t="str">
        <f>IFERROR(AVERAGEIFS('Orders - December 2020'!$I$2:$I$2047,'Orders - December 2020'!$H$2:$H$2047,Worksheet!CL$3,'Orders - December 2020'!$C$2:$C$2047,Worksheet!$F28),"-")</f>
        <v>-</v>
      </c>
      <c r="CM28" s="51">
        <f>IFERROR(AVERAGEIFS('Orders - December 2020'!$I$2:$I$2047,'Orders - December 2020'!$H$2:$H$2047,Worksheet!CM$3,'Orders - December 2020'!$C$2:$C$2047,Worksheet!$F28),"-")</f>
        <v>1</v>
      </c>
      <c r="CN28" s="51" t="str">
        <f>IFERROR(AVERAGEIFS('Orders - December 2020'!$I$2:$I$2047,'Orders - December 2020'!$H$2:$H$2047,Worksheet!CN$3,'Orders - December 2020'!$C$2:$C$2047,Worksheet!$F28),"-")</f>
        <v>-</v>
      </c>
      <c r="CO28" s="51" t="str">
        <f>IFERROR(AVERAGEIFS('Orders - December 2020'!$I$2:$I$2047,'Orders - December 2020'!$H$2:$H$2047,Worksheet!CO$3,'Orders - December 2020'!$C$2:$C$2047,Worksheet!$F28),"-")</f>
        <v>-</v>
      </c>
      <c r="CP28" s="51" t="str">
        <f>IFERROR(AVERAGEIFS('Orders - December 2020'!$I$2:$I$2047,'Orders - December 2020'!$H$2:$H$2047,Worksheet!CP$3,'Orders - December 2020'!$C$2:$C$2047,Worksheet!$F28),"-")</f>
        <v>-</v>
      </c>
      <c r="CQ28" s="51">
        <f>IFERROR(AVERAGEIFS('Orders - December 2020'!$I$2:$I$2047,'Orders - December 2020'!$H$2:$H$2047,Worksheet!CQ$3,'Orders - December 2020'!$C$2:$C$2047,Worksheet!$F28),"-")</f>
        <v>1</v>
      </c>
      <c r="CR28" s="51" t="str">
        <f>IFERROR(AVERAGEIFS('Orders - December 2020'!$I$2:$I$2047,'Orders - December 2020'!$H$2:$H$2047,Worksheet!CR$3,'Orders - December 2020'!$C$2:$C$2047,Worksheet!$F28),"-")</f>
        <v>-</v>
      </c>
      <c r="CS28" s="51" t="str">
        <f>IFERROR(AVERAGEIFS('Orders - December 2020'!$I$2:$I$2047,'Orders - December 2020'!$H$2:$H$2047,Worksheet!CS$3,'Orders - December 2020'!$C$2:$C$2047,Worksheet!$F28),"-")</f>
        <v>-</v>
      </c>
      <c r="CT28" s="51" t="str">
        <f>IFERROR(AVERAGEIFS('Orders - December 2020'!$I$2:$I$2047,'Orders - December 2020'!$H$2:$H$2047,Worksheet!CT$3,'Orders - December 2020'!$C$2:$C$2047,Worksheet!$F28),"-")</f>
        <v>-</v>
      </c>
      <c r="CU28" s="51" t="str">
        <f>IFERROR(AVERAGEIFS('Orders - December 2020'!$I$2:$I$2047,'Orders - December 2020'!$H$2:$H$2047,Worksheet!CU$3,'Orders - December 2020'!$C$2:$C$2047,Worksheet!$F28),"-")</f>
        <v>-</v>
      </c>
      <c r="CV28" s="51" t="str">
        <f>IFERROR(AVERAGEIFS('Orders - December 2020'!$I$2:$I$2047,'Orders - December 2020'!$H$2:$H$2047,Worksheet!CV$3,'Orders - December 2020'!$C$2:$C$2047,Worksheet!$F28),"-")</f>
        <v>-</v>
      </c>
      <c r="CW28" s="51" t="str">
        <f>IFERROR(AVERAGEIFS('Orders - December 2020'!$I$2:$I$2047,'Orders - December 2020'!$H$2:$H$2047,Worksheet!CW$3,'Orders - December 2020'!$C$2:$C$2047,Worksheet!$F28),"-")</f>
        <v>-</v>
      </c>
      <c r="CX28" s="51">
        <f>IFERROR(AVERAGEIFS('Orders - December 2020'!$I$2:$I$2047,'Orders - December 2020'!$H$2:$H$2047,Worksheet!CX$3,'Orders - December 2020'!$C$2:$C$2047,Worksheet!$F28),"-")</f>
        <v>3.5</v>
      </c>
      <c r="CY28" s="51" t="str">
        <f>IFERROR(AVERAGEIFS('Orders - December 2020'!$I$2:$I$2047,'Orders - December 2020'!$H$2:$H$2047,Worksheet!CY$3,'Orders - December 2020'!$C$2:$C$2047,Worksheet!$F28),"-")</f>
        <v>-</v>
      </c>
      <c r="CZ28" s="51" t="str">
        <f>IFERROR(AVERAGEIFS('Orders - December 2020'!$I$2:$I$2047,'Orders - December 2020'!$H$2:$H$2047,Worksheet!CZ$3,'Orders - December 2020'!$C$2:$C$2047,Worksheet!$F28),"-")</f>
        <v>-</v>
      </c>
      <c r="DA28" s="51" t="str">
        <f>IFERROR(AVERAGEIFS('Orders - December 2020'!$I$2:$I$2047,'Orders - December 2020'!$H$2:$H$2047,Worksheet!DA$3,'Orders - December 2020'!$C$2:$C$2047,Worksheet!$F28),"-")</f>
        <v>-</v>
      </c>
      <c r="DB28" s="51" t="str">
        <f>IFERROR(AVERAGEIFS('Orders - December 2020'!$I$2:$I$2047,'Orders - December 2020'!$H$2:$H$2047,Worksheet!DB$3,'Orders - December 2020'!$C$2:$C$2047,Worksheet!$F28),"-")</f>
        <v>-</v>
      </c>
      <c r="DC28" s="51" t="str">
        <f>IFERROR(AVERAGEIFS('Orders - December 2020'!$I$2:$I$2047,'Orders - December 2020'!$H$2:$H$2047,Worksheet!DC$3,'Orders - December 2020'!$C$2:$C$2047,Worksheet!$F28),"-")</f>
        <v>-</v>
      </c>
      <c r="DD28" s="51" t="str">
        <f>IFERROR(AVERAGEIFS('Orders - December 2020'!$I$2:$I$2047,'Orders - December 2020'!$H$2:$H$2047,Worksheet!DD$3,'Orders - December 2020'!$C$2:$C$2047,Worksheet!$F28),"-")</f>
        <v>-</v>
      </c>
      <c r="DE28" s="51" t="str">
        <f>IFERROR(AVERAGEIFS('Orders - December 2020'!$I$2:$I$2047,'Orders - December 2020'!$H$2:$H$2047,Worksheet!DE$3,'Orders - December 2020'!$C$2:$C$2047,Worksheet!$F28),"-")</f>
        <v>-</v>
      </c>
      <c r="DF28" s="51" t="str">
        <f>IFERROR(AVERAGEIFS('Orders - December 2020'!$I$2:$I$2047,'Orders - December 2020'!$H$2:$H$2047,Worksheet!DF$3,'Orders - December 2020'!$C$2:$C$2047,Worksheet!$F28),"-")</f>
        <v>-</v>
      </c>
      <c r="DG28" s="51" t="str">
        <f>IFERROR(AVERAGEIFS('Orders - December 2020'!$I$2:$I$2047,'Orders - December 2020'!$H$2:$H$2047,Worksheet!DG$3,'Orders - December 2020'!$C$2:$C$2047,Worksheet!$F28),"-")</f>
        <v>-</v>
      </c>
      <c r="DH28" s="51" t="str">
        <f>IFERROR(AVERAGEIFS('Orders - December 2020'!$I$2:$I$2047,'Orders - December 2020'!$H$2:$H$2047,Worksheet!DH$3,'Orders - December 2020'!$C$2:$C$2047,Worksheet!$F28),"-")</f>
        <v>-</v>
      </c>
      <c r="DI28" s="51" t="str">
        <f>IFERROR(AVERAGEIFS('Orders - December 2020'!$I$2:$I$2047,'Orders - December 2020'!$H$2:$H$2047,Worksheet!DI$3,'Orders - December 2020'!$C$2:$C$2047,Worksheet!$F28),"-")</f>
        <v>-</v>
      </c>
      <c r="DJ28" s="51" t="str">
        <f>IFERROR(AVERAGEIFS('Orders - December 2020'!$I$2:$I$2047,'Orders - December 2020'!$H$2:$H$2047,Worksheet!DJ$3,'Orders - December 2020'!$C$2:$C$2047,Worksheet!$F28),"-")</f>
        <v>-</v>
      </c>
      <c r="DK28" s="51" t="str">
        <f>IFERROR(AVERAGEIFS('Orders - December 2020'!$I$2:$I$2047,'Orders - December 2020'!$H$2:$H$2047,Worksheet!DK$3,'Orders - December 2020'!$C$2:$C$2047,Worksheet!$F28),"-")</f>
        <v>-</v>
      </c>
      <c r="DL28" s="51" t="str">
        <f>IFERROR(AVERAGEIFS('Orders - December 2020'!$I$2:$I$2047,'Orders - December 2020'!$H$2:$H$2047,Worksheet!DL$3,'Orders - December 2020'!$C$2:$C$2047,Worksheet!$F28),"-")</f>
        <v>-</v>
      </c>
      <c r="DM28" s="51" t="str">
        <f>IFERROR(AVERAGEIFS('Orders - December 2020'!$I$2:$I$2047,'Orders - December 2020'!$H$2:$H$2047,Worksheet!DM$3,'Orders - December 2020'!$C$2:$C$2047,Worksheet!$F28),"-")</f>
        <v>-</v>
      </c>
      <c r="DN28" s="51" t="str">
        <f>IFERROR(AVERAGEIFS('Orders - December 2020'!$I$2:$I$2047,'Orders - December 2020'!$H$2:$H$2047,Worksheet!DN$3,'Orders - December 2020'!$C$2:$C$2047,Worksheet!$F28),"-")</f>
        <v>-</v>
      </c>
      <c r="DO28" s="51" t="str">
        <f>IFERROR(AVERAGEIFS('Orders - December 2020'!$I$2:$I$2047,'Orders - December 2020'!$H$2:$H$2047,Worksheet!DO$3,'Orders - December 2020'!$C$2:$C$2047,Worksheet!$F28),"-")</f>
        <v>-</v>
      </c>
      <c r="DP28" s="51" t="str">
        <f>IFERROR(AVERAGEIFS('Orders - December 2020'!$I$2:$I$2047,'Orders - December 2020'!$H$2:$H$2047,Worksheet!DP$3,'Orders - December 2020'!$C$2:$C$2047,Worksheet!$F28),"-")</f>
        <v>-</v>
      </c>
      <c r="DQ28" s="51" t="str">
        <f>IFERROR(AVERAGEIFS('Orders - December 2020'!$I$2:$I$2047,'Orders - December 2020'!$H$2:$H$2047,Worksheet!DQ$3,'Orders - December 2020'!$C$2:$C$2047,Worksheet!$F28),"-")</f>
        <v>-</v>
      </c>
      <c r="DR28" s="51" t="str">
        <f>IFERROR(AVERAGEIFS('Orders - December 2020'!$I$2:$I$2047,'Orders - December 2020'!$H$2:$H$2047,Worksheet!DR$3,'Orders - December 2020'!$C$2:$C$2047,Worksheet!$F28),"-")</f>
        <v>-</v>
      </c>
      <c r="DS28" s="51" t="str">
        <f>IFERROR(AVERAGEIFS('Orders - December 2020'!$I$2:$I$2047,'Orders - December 2020'!$H$2:$H$2047,Worksheet!DS$3,'Orders - December 2020'!$C$2:$C$2047,Worksheet!$F28),"-")</f>
        <v>-</v>
      </c>
      <c r="DT28" s="51" t="str">
        <f>IFERROR(AVERAGEIFS('Orders - December 2020'!$I$2:$I$2047,'Orders - December 2020'!$H$2:$H$2047,Worksheet!DT$3,'Orders - December 2020'!$C$2:$C$2047,Worksheet!$F28),"-")</f>
        <v>-</v>
      </c>
      <c r="DU28" s="51" t="str">
        <f>IFERROR(AVERAGEIFS('Orders - December 2020'!$I$2:$I$2047,'Orders - December 2020'!$H$2:$H$2047,Worksheet!DU$3,'Orders - December 2020'!$C$2:$C$2047,Worksheet!$F28),"-")</f>
        <v>-</v>
      </c>
      <c r="DV28" s="51" t="str">
        <f>IFERROR(AVERAGEIFS('Orders - December 2020'!$I$2:$I$2047,'Orders - December 2020'!$H$2:$H$2047,Worksheet!DV$3,'Orders - December 2020'!$C$2:$C$2047,Worksheet!$F28),"-")</f>
        <v>-</v>
      </c>
      <c r="DW28" s="51" t="str">
        <f>IFERROR(AVERAGEIFS('Orders - December 2020'!$I$2:$I$2047,'Orders - December 2020'!$H$2:$H$2047,Worksheet!DW$3,'Orders - December 2020'!$C$2:$C$2047,Worksheet!$F28),"-")</f>
        <v>-</v>
      </c>
      <c r="DX28" s="51" t="str">
        <f>IFERROR(AVERAGEIFS('Orders - December 2020'!$I$2:$I$2047,'Orders - December 2020'!$H$2:$H$2047,Worksheet!DX$3,'Orders - December 2020'!$C$2:$C$2047,Worksheet!$F28),"-")</f>
        <v>-</v>
      </c>
      <c r="DY28" s="51">
        <f>IFERROR(AVERAGEIFS('Orders - December 2020'!$I$2:$I$2047,'Orders - December 2020'!$H$2:$H$2047,Worksheet!DY$3,'Orders - December 2020'!$C$2:$C$2047,Worksheet!$F28),"-")</f>
        <v>1</v>
      </c>
      <c r="DZ28" s="51">
        <f>IFERROR(AVERAGEIFS('Orders - December 2020'!$I$2:$I$2047,'Orders - December 2020'!$H$2:$H$2047,Worksheet!DZ$3,'Orders - December 2020'!$C$2:$C$2047,Worksheet!$F28),"-")</f>
        <v>1</v>
      </c>
      <c r="EA28" s="51" t="str">
        <f>IFERROR(AVERAGEIFS('Orders - December 2020'!$I$2:$I$2047,'Orders - December 2020'!$H$2:$H$2047,Worksheet!EA$3,'Orders - December 2020'!$C$2:$C$2047,Worksheet!$F28),"-")</f>
        <v>-</v>
      </c>
      <c r="EB28" s="51" t="str">
        <f>IFERROR(AVERAGEIFS('Orders - December 2020'!$I$2:$I$2047,'Orders - December 2020'!$H$2:$H$2047,Worksheet!EB$3,'Orders - December 2020'!$C$2:$C$2047,Worksheet!$F28),"-")</f>
        <v>-</v>
      </c>
      <c r="EC28" s="51" t="str">
        <f>IFERROR(AVERAGEIFS('Orders - December 2020'!$I$2:$I$2047,'Orders - December 2020'!$H$2:$H$2047,Worksheet!EC$3,'Orders - December 2020'!$C$2:$C$2047,Worksheet!$F28),"-")</f>
        <v>-</v>
      </c>
      <c r="ED28" s="51" t="str">
        <f>IFERROR(AVERAGEIFS('Orders - December 2020'!$I$2:$I$2047,'Orders - December 2020'!$H$2:$H$2047,Worksheet!ED$3,'Orders - December 2020'!$C$2:$C$2047,Worksheet!$F28),"-")</f>
        <v>-</v>
      </c>
      <c r="EE28" s="51" t="str">
        <f>IFERROR(AVERAGEIFS('Orders - December 2020'!$I$2:$I$2047,'Orders - December 2020'!$H$2:$H$2047,Worksheet!EE$3,'Orders - December 2020'!$C$2:$C$2047,Worksheet!$F28),"-")</f>
        <v>-</v>
      </c>
      <c r="EF28" s="51">
        <f>IFERROR(AVERAGEIFS('Orders - December 2020'!$I$2:$I$2047,'Orders - December 2020'!$H$2:$H$2047,Worksheet!EF$3,'Orders - December 2020'!$C$2:$C$2047,Worksheet!$F28),"-")</f>
        <v>1</v>
      </c>
      <c r="EG28" s="51" t="str">
        <f>IFERROR(AVERAGEIFS('Orders - December 2020'!$I$2:$I$2047,'Orders - December 2020'!$H$2:$H$2047,Worksheet!EG$3,'Orders - December 2020'!$C$2:$C$2047,Worksheet!$F28),"-")</f>
        <v>-</v>
      </c>
      <c r="EH28" s="51" t="str">
        <f>IFERROR(AVERAGEIFS('Orders - December 2020'!$I$2:$I$2047,'Orders - December 2020'!$H$2:$H$2047,Worksheet!EH$3,'Orders - December 2020'!$C$2:$C$2047,Worksheet!$F28),"-")</f>
        <v>-</v>
      </c>
      <c r="EI28" s="51" t="str">
        <f>IFERROR(AVERAGEIFS('Orders - December 2020'!$I$2:$I$2047,'Orders - December 2020'!$H$2:$H$2047,Worksheet!EI$3,'Orders - December 2020'!$C$2:$C$2047,Worksheet!$F28),"-")</f>
        <v>-</v>
      </c>
      <c r="EJ28" s="51" t="str">
        <f>IFERROR(AVERAGEIFS('Orders - December 2020'!$I$2:$I$2047,'Orders - December 2020'!$H$2:$H$2047,Worksheet!EJ$3,'Orders - December 2020'!$C$2:$C$2047,Worksheet!$F28),"-")</f>
        <v>-</v>
      </c>
      <c r="EK28" s="51" t="str">
        <f>IFERROR(AVERAGEIFS('Orders - December 2020'!$I$2:$I$2047,'Orders - December 2020'!$H$2:$H$2047,Worksheet!EK$3,'Orders - December 2020'!$C$2:$C$2047,Worksheet!$F28),"-")</f>
        <v>-</v>
      </c>
      <c r="EL28" s="51" t="str">
        <f>IFERROR(AVERAGEIFS('Orders - December 2020'!$I$2:$I$2047,'Orders - December 2020'!$H$2:$H$2047,Worksheet!EL$3,'Orders - December 2020'!$C$2:$C$2047,Worksheet!$F28),"-")</f>
        <v>-</v>
      </c>
      <c r="EM28" s="51" t="str">
        <f>IFERROR(AVERAGEIFS('Orders - December 2020'!$I$2:$I$2047,'Orders - December 2020'!$H$2:$H$2047,Worksheet!EM$3,'Orders - December 2020'!$C$2:$C$2047,Worksheet!$F28),"-")</f>
        <v>-</v>
      </c>
      <c r="EN28" s="51" t="str">
        <f>IFERROR(AVERAGEIFS('Orders - December 2020'!$I$2:$I$2047,'Orders - December 2020'!$H$2:$H$2047,Worksheet!EN$3,'Orders - December 2020'!$C$2:$C$2047,Worksheet!$F28),"-")</f>
        <v>-</v>
      </c>
      <c r="EO28" s="51" t="str">
        <f>IFERROR(AVERAGEIFS('Orders - December 2020'!$I$2:$I$2047,'Orders - December 2020'!$H$2:$H$2047,Worksheet!EO$3,'Orders - December 2020'!$C$2:$C$2047,Worksheet!$F28),"-")</f>
        <v>-</v>
      </c>
      <c r="EP28" s="51" t="str">
        <f>IFERROR(AVERAGEIFS('Orders - December 2020'!$I$2:$I$2047,'Orders - December 2020'!$H$2:$H$2047,Worksheet!EP$3,'Orders - December 2020'!$C$2:$C$2047,Worksheet!$F28),"-")</f>
        <v>-</v>
      </c>
      <c r="EQ28" s="51" t="str">
        <f>IFERROR(AVERAGEIFS('Orders - December 2020'!$I$2:$I$2047,'Orders - December 2020'!$H$2:$H$2047,Worksheet!EQ$3,'Orders - December 2020'!$C$2:$C$2047,Worksheet!$F28),"-")</f>
        <v>-</v>
      </c>
      <c r="ER28" s="51" t="str">
        <f>IFERROR(AVERAGEIFS('Orders - December 2020'!$I$2:$I$2047,'Orders - December 2020'!$H$2:$H$2047,Worksheet!ER$3,'Orders - December 2020'!$C$2:$C$2047,Worksheet!$F28),"-")</f>
        <v>-</v>
      </c>
      <c r="ES28" s="51" t="str">
        <f>IFERROR(AVERAGEIFS('Orders - December 2020'!$I$2:$I$2047,'Orders - December 2020'!$H$2:$H$2047,Worksheet!ES$3,'Orders - December 2020'!$C$2:$C$2047,Worksheet!$F28),"-")</f>
        <v>-</v>
      </c>
      <c r="ET28" s="51" t="str">
        <f>IFERROR(AVERAGEIFS('Orders - December 2020'!$I$2:$I$2047,'Orders - December 2020'!$H$2:$H$2047,Worksheet!ET$3,'Orders - December 2020'!$C$2:$C$2047,Worksheet!$F28),"-")</f>
        <v>-</v>
      </c>
      <c r="EU28" s="51" t="str">
        <f>IFERROR(AVERAGEIFS('Orders - December 2020'!$I$2:$I$2047,'Orders - December 2020'!$H$2:$H$2047,Worksheet!EU$3,'Orders - December 2020'!$C$2:$C$2047,Worksheet!$F28),"-")</f>
        <v>-</v>
      </c>
      <c r="EV28" s="51" t="str">
        <f>IFERROR(AVERAGEIFS('Orders - December 2020'!$I$2:$I$2047,'Orders - December 2020'!$H$2:$H$2047,Worksheet!EV$3,'Orders - December 2020'!$C$2:$C$2047,Worksheet!$F28),"-")</f>
        <v>-</v>
      </c>
      <c r="EW28" s="51" t="str">
        <f>IFERROR(AVERAGEIFS('Orders - December 2020'!$I$2:$I$2047,'Orders - December 2020'!$H$2:$H$2047,Worksheet!EW$3,'Orders - December 2020'!$C$2:$C$2047,Worksheet!$F28),"-")</f>
        <v>-</v>
      </c>
      <c r="EX28" s="51" t="str">
        <f>IFERROR(AVERAGEIFS('Orders - December 2020'!$I$2:$I$2047,'Orders - December 2020'!$H$2:$H$2047,Worksheet!EX$3,'Orders - December 2020'!$C$2:$C$2047,Worksheet!$F28),"-")</f>
        <v>-</v>
      </c>
      <c r="EY28" s="51" t="str">
        <f>IFERROR(AVERAGEIFS('Orders - December 2020'!$I$2:$I$2047,'Orders - December 2020'!$H$2:$H$2047,Worksheet!EY$3,'Orders - December 2020'!$C$2:$C$2047,Worksheet!$F28),"-")</f>
        <v>-</v>
      </c>
      <c r="EZ28" s="51" t="str">
        <f>IFERROR(AVERAGEIFS('Orders - December 2020'!$I$2:$I$2047,'Orders - December 2020'!$H$2:$H$2047,Worksheet!EZ$3,'Orders - December 2020'!$C$2:$C$2047,Worksheet!$F28),"-")</f>
        <v>-</v>
      </c>
      <c r="FA28" s="51" t="str">
        <f>IFERROR(AVERAGEIFS('Orders - December 2020'!$I$2:$I$2047,'Orders - December 2020'!$H$2:$H$2047,Worksheet!FA$3,'Orders - December 2020'!$C$2:$C$2047,Worksheet!$F28),"-")</f>
        <v>-</v>
      </c>
      <c r="FB28" s="51" t="str">
        <f>IFERROR(AVERAGEIFS('Orders - December 2020'!$I$2:$I$2047,'Orders - December 2020'!$H$2:$H$2047,Worksheet!FB$3,'Orders - December 2020'!$C$2:$C$2047,Worksheet!$F28),"-")</f>
        <v>-</v>
      </c>
      <c r="FC28" s="51" t="str">
        <f>IFERROR(AVERAGEIFS('Orders - December 2020'!$I$2:$I$2047,'Orders - December 2020'!$H$2:$H$2047,Worksheet!FC$3,'Orders - December 2020'!$C$2:$C$2047,Worksheet!$F28),"-")</f>
        <v>-</v>
      </c>
      <c r="FD28" s="51" t="str">
        <f>IFERROR(AVERAGEIFS('Orders - December 2020'!$I$2:$I$2047,'Orders - December 2020'!$H$2:$H$2047,Worksheet!FD$3,'Orders - December 2020'!$C$2:$C$2047,Worksheet!$F28),"-")</f>
        <v>-</v>
      </c>
      <c r="FE28" s="51" t="str">
        <f>IFERROR(AVERAGEIFS('Orders - December 2020'!$I$2:$I$2047,'Orders - December 2020'!$H$2:$H$2047,Worksheet!FE$3,'Orders - December 2020'!$C$2:$C$2047,Worksheet!$F28),"-")</f>
        <v>-</v>
      </c>
      <c r="FF28" s="51" t="str">
        <f>IFERROR(AVERAGEIFS('Orders - December 2020'!$I$2:$I$2047,'Orders - December 2020'!$H$2:$H$2047,Worksheet!FF$3,'Orders - December 2020'!$C$2:$C$2047,Worksheet!$F28),"-")</f>
        <v>-</v>
      </c>
      <c r="FG28" s="52" t="str">
        <f>IFERROR(AVERAGEIFS('Orders - December 2020'!$I$2:$I$2047,'Orders - December 2020'!$H$2:$H$2047,Worksheet!FG$3,'Orders - December 2020'!$C$2:$C$2047,Worksheet!$F28),"-")</f>
        <v>-</v>
      </c>
    </row>
    <row r="29" spans="1:163">
      <c r="F29" s="45" t="str">
        <v>Kuchys Place 2</v>
      </c>
      <c r="G29" s="50" t="str">
        <f>IFERROR(AVERAGEIFS('Orders - December 2020'!$I$2:$I$2047,'Orders - December 2020'!$H$2:$H$2047,Worksheet!G$3,'Orders - December 2020'!$C$2:$C$2047,Worksheet!$F29),"-")</f>
        <v>-</v>
      </c>
      <c r="H29" s="51" t="str">
        <f>IFERROR(AVERAGEIFS('Orders - December 2020'!$I$2:$I$2047,'Orders - December 2020'!$H$2:$H$2047,Worksheet!H$3,'Orders - December 2020'!$C$2:$C$2047,Worksheet!$F29),"-")</f>
        <v>-</v>
      </c>
      <c r="I29" s="51" t="str">
        <f>IFERROR(AVERAGEIFS('Orders - December 2020'!$I$2:$I$2047,'Orders - December 2020'!$H$2:$H$2047,Worksheet!I$3,'Orders - December 2020'!$C$2:$C$2047,Worksheet!$F29),"-")</f>
        <v>-</v>
      </c>
      <c r="J29" s="51" t="str">
        <f>IFERROR(AVERAGEIFS('Orders - December 2020'!$I$2:$I$2047,'Orders - December 2020'!$H$2:$H$2047,Worksheet!J$3,'Orders - December 2020'!$C$2:$C$2047,Worksheet!$F29),"-")</f>
        <v>-</v>
      </c>
      <c r="K29" s="51" t="str">
        <f>IFERROR(AVERAGEIFS('Orders - December 2020'!$I$2:$I$2047,'Orders - December 2020'!$H$2:$H$2047,Worksheet!K$3,'Orders - December 2020'!$C$2:$C$2047,Worksheet!$F29),"-")</f>
        <v>-</v>
      </c>
      <c r="L29" s="51">
        <f>IFERROR(AVERAGEIFS('Orders - December 2020'!$I$2:$I$2047,'Orders - December 2020'!$H$2:$H$2047,Worksheet!L$3,'Orders - December 2020'!$C$2:$C$2047,Worksheet!$F29),"-")</f>
        <v>1</v>
      </c>
      <c r="M29" s="51" t="str">
        <f>IFERROR(AVERAGEIFS('Orders - December 2020'!$I$2:$I$2047,'Orders - December 2020'!$H$2:$H$2047,Worksheet!M$3,'Orders - December 2020'!$C$2:$C$2047,Worksheet!$F29),"-")</f>
        <v>-</v>
      </c>
      <c r="N29" s="51" t="str">
        <f>IFERROR(AVERAGEIFS('Orders - December 2020'!$I$2:$I$2047,'Orders - December 2020'!$H$2:$H$2047,Worksheet!N$3,'Orders - December 2020'!$C$2:$C$2047,Worksheet!$F29),"-")</f>
        <v>-</v>
      </c>
      <c r="O29" s="51" t="str">
        <f>IFERROR(AVERAGEIFS('Orders - December 2020'!$I$2:$I$2047,'Orders - December 2020'!$H$2:$H$2047,Worksheet!O$3,'Orders - December 2020'!$C$2:$C$2047,Worksheet!$F29),"-")</f>
        <v>-</v>
      </c>
      <c r="P29" s="51">
        <f>IFERROR(AVERAGEIFS('Orders - December 2020'!$I$2:$I$2047,'Orders - December 2020'!$H$2:$H$2047,Worksheet!P$3,'Orders - December 2020'!$C$2:$C$2047,Worksheet!$F29),"-")</f>
        <v>1</v>
      </c>
      <c r="Q29" s="51" t="str">
        <f>IFERROR(AVERAGEIFS('Orders - December 2020'!$I$2:$I$2047,'Orders - December 2020'!$H$2:$H$2047,Worksheet!Q$3,'Orders - December 2020'!$C$2:$C$2047,Worksheet!$F29),"-")</f>
        <v>-</v>
      </c>
      <c r="R29" s="51" t="str">
        <f>IFERROR(AVERAGEIFS('Orders - December 2020'!$I$2:$I$2047,'Orders - December 2020'!$H$2:$H$2047,Worksheet!R$3,'Orders - December 2020'!$C$2:$C$2047,Worksheet!$F29),"-")</f>
        <v>-</v>
      </c>
      <c r="S29" s="51" t="str">
        <f>IFERROR(AVERAGEIFS('Orders - December 2020'!$I$2:$I$2047,'Orders - December 2020'!$H$2:$H$2047,Worksheet!S$3,'Orders - December 2020'!$C$2:$C$2047,Worksheet!$F29),"-")</f>
        <v>-</v>
      </c>
      <c r="T29" s="51" t="str">
        <f>IFERROR(AVERAGEIFS('Orders - December 2020'!$I$2:$I$2047,'Orders - December 2020'!$H$2:$H$2047,Worksheet!T$3,'Orders - December 2020'!$C$2:$C$2047,Worksheet!$F29),"-")</f>
        <v>-</v>
      </c>
      <c r="U29" s="51" t="str">
        <f>IFERROR(AVERAGEIFS('Orders - December 2020'!$I$2:$I$2047,'Orders - December 2020'!$H$2:$H$2047,Worksheet!U$3,'Orders - December 2020'!$C$2:$C$2047,Worksheet!$F29),"-")</f>
        <v>-</v>
      </c>
      <c r="V29" s="51" t="str">
        <f>IFERROR(AVERAGEIFS('Orders - December 2020'!$I$2:$I$2047,'Orders - December 2020'!$H$2:$H$2047,Worksheet!V$3,'Orders - December 2020'!$C$2:$C$2047,Worksheet!$F29),"-")</f>
        <v>-</v>
      </c>
      <c r="W29" s="51" t="str">
        <f>IFERROR(AVERAGEIFS('Orders - December 2020'!$I$2:$I$2047,'Orders - December 2020'!$H$2:$H$2047,Worksheet!W$3,'Orders - December 2020'!$C$2:$C$2047,Worksheet!$F29),"-")</f>
        <v>-</v>
      </c>
      <c r="X29" s="51" t="str">
        <f>IFERROR(AVERAGEIFS('Orders - December 2020'!$I$2:$I$2047,'Orders - December 2020'!$H$2:$H$2047,Worksheet!X$3,'Orders - December 2020'!$C$2:$C$2047,Worksheet!$F29),"-")</f>
        <v>-</v>
      </c>
      <c r="Y29" s="51" t="str">
        <f>IFERROR(AVERAGEIFS('Orders - December 2020'!$I$2:$I$2047,'Orders - December 2020'!$H$2:$H$2047,Worksheet!Y$3,'Orders - December 2020'!$C$2:$C$2047,Worksheet!$F29),"-")</f>
        <v>-</v>
      </c>
      <c r="Z29" s="51" t="str">
        <f>IFERROR(AVERAGEIFS('Orders - December 2020'!$I$2:$I$2047,'Orders - December 2020'!$H$2:$H$2047,Worksheet!Z$3,'Orders - December 2020'!$C$2:$C$2047,Worksheet!$F29),"-")</f>
        <v>-</v>
      </c>
      <c r="AA29" s="51" t="str">
        <f>IFERROR(AVERAGEIFS('Orders - December 2020'!$I$2:$I$2047,'Orders - December 2020'!$H$2:$H$2047,Worksheet!AA$3,'Orders - December 2020'!$C$2:$C$2047,Worksheet!$F29),"-")</f>
        <v>-</v>
      </c>
      <c r="AB29" s="51" t="str">
        <f>IFERROR(AVERAGEIFS('Orders - December 2020'!$I$2:$I$2047,'Orders - December 2020'!$H$2:$H$2047,Worksheet!AB$3,'Orders - December 2020'!$C$2:$C$2047,Worksheet!$F29),"-")</f>
        <v>-</v>
      </c>
      <c r="AC29" s="51" t="str">
        <f>IFERROR(AVERAGEIFS('Orders - December 2020'!$I$2:$I$2047,'Orders - December 2020'!$H$2:$H$2047,Worksheet!AC$3,'Orders - December 2020'!$C$2:$C$2047,Worksheet!$F29),"-")</f>
        <v>-</v>
      </c>
      <c r="AD29" s="51" t="str">
        <f>IFERROR(AVERAGEIFS('Orders - December 2020'!$I$2:$I$2047,'Orders - December 2020'!$H$2:$H$2047,Worksheet!AD$3,'Orders - December 2020'!$C$2:$C$2047,Worksheet!$F29),"-")</f>
        <v>-</v>
      </c>
      <c r="AE29" s="51" t="str">
        <f>IFERROR(AVERAGEIFS('Orders - December 2020'!$I$2:$I$2047,'Orders - December 2020'!$H$2:$H$2047,Worksheet!AE$3,'Orders - December 2020'!$C$2:$C$2047,Worksheet!$F29),"-")</f>
        <v>-</v>
      </c>
      <c r="AF29" s="51" t="str">
        <f>IFERROR(AVERAGEIFS('Orders - December 2020'!$I$2:$I$2047,'Orders - December 2020'!$H$2:$H$2047,Worksheet!AF$3,'Orders - December 2020'!$C$2:$C$2047,Worksheet!$F29),"-")</f>
        <v>-</v>
      </c>
      <c r="AG29" s="51" t="str">
        <f>IFERROR(AVERAGEIFS('Orders - December 2020'!$I$2:$I$2047,'Orders - December 2020'!$H$2:$H$2047,Worksheet!AG$3,'Orders - December 2020'!$C$2:$C$2047,Worksheet!$F29),"-")</f>
        <v>-</v>
      </c>
      <c r="AH29" s="51" t="str">
        <f>IFERROR(AVERAGEIFS('Orders - December 2020'!$I$2:$I$2047,'Orders - December 2020'!$H$2:$H$2047,Worksheet!AH$3,'Orders - December 2020'!$C$2:$C$2047,Worksheet!$F29),"-")</f>
        <v>-</v>
      </c>
      <c r="AI29" s="51">
        <f>IFERROR(AVERAGEIFS('Orders - December 2020'!$I$2:$I$2047,'Orders - December 2020'!$H$2:$H$2047,Worksheet!AI$3,'Orders - December 2020'!$C$2:$C$2047,Worksheet!$F29),"-")</f>
        <v>1</v>
      </c>
      <c r="AJ29" s="51" t="str">
        <f>IFERROR(AVERAGEIFS('Orders - December 2020'!$I$2:$I$2047,'Orders - December 2020'!$H$2:$H$2047,Worksheet!AJ$3,'Orders - December 2020'!$C$2:$C$2047,Worksheet!$F29),"-")</f>
        <v>-</v>
      </c>
      <c r="AK29" s="51" t="str">
        <f>IFERROR(AVERAGEIFS('Orders - December 2020'!$I$2:$I$2047,'Orders - December 2020'!$H$2:$H$2047,Worksheet!AK$3,'Orders - December 2020'!$C$2:$C$2047,Worksheet!$F29),"-")</f>
        <v>-</v>
      </c>
      <c r="AL29" s="51">
        <f>IFERROR(AVERAGEIFS('Orders - December 2020'!$I$2:$I$2047,'Orders - December 2020'!$H$2:$H$2047,Worksheet!AL$3,'Orders - December 2020'!$C$2:$C$2047,Worksheet!$F29),"-")</f>
        <v>1</v>
      </c>
      <c r="AM29" s="51">
        <f>IFERROR(AVERAGEIFS('Orders - December 2020'!$I$2:$I$2047,'Orders - December 2020'!$H$2:$H$2047,Worksheet!AM$3,'Orders - December 2020'!$C$2:$C$2047,Worksheet!$F29),"-")</f>
        <v>1</v>
      </c>
      <c r="AN29" s="51" t="str">
        <f>IFERROR(AVERAGEIFS('Orders - December 2020'!$I$2:$I$2047,'Orders - December 2020'!$H$2:$H$2047,Worksheet!AN$3,'Orders - December 2020'!$C$2:$C$2047,Worksheet!$F29),"-")</f>
        <v>-</v>
      </c>
      <c r="AO29" s="51" t="str">
        <f>IFERROR(AVERAGEIFS('Orders - December 2020'!$I$2:$I$2047,'Orders - December 2020'!$H$2:$H$2047,Worksheet!AO$3,'Orders - December 2020'!$C$2:$C$2047,Worksheet!$F29),"-")</f>
        <v>-</v>
      </c>
      <c r="AP29" s="51" t="str">
        <f>IFERROR(AVERAGEIFS('Orders - December 2020'!$I$2:$I$2047,'Orders - December 2020'!$H$2:$H$2047,Worksheet!AP$3,'Orders - December 2020'!$C$2:$C$2047,Worksheet!$F29),"-")</f>
        <v>-</v>
      </c>
      <c r="AQ29" s="51">
        <f>IFERROR(AVERAGEIFS('Orders - December 2020'!$I$2:$I$2047,'Orders - December 2020'!$H$2:$H$2047,Worksheet!AQ$3,'Orders - December 2020'!$C$2:$C$2047,Worksheet!$F29),"-")</f>
        <v>1</v>
      </c>
      <c r="AR29" s="51">
        <f>IFERROR(AVERAGEIFS('Orders - December 2020'!$I$2:$I$2047,'Orders - December 2020'!$H$2:$H$2047,Worksheet!AR$3,'Orders - December 2020'!$C$2:$C$2047,Worksheet!$F29),"-")</f>
        <v>1</v>
      </c>
      <c r="AS29" s="51" t="str">
        <f>IFERROR(AVERAGEIFS('Orders - December 2020'!$I$2:$I$2047,'Orders - December 2020'!$H$2:$H$2047,Worksheet!AS$3,'Orders - December 2020'!$C$2:$C$2047,Worksheet!$F29),"-")</f>
        <v>-</v>
      </c>
      <c r="AT29" s="51" t="str">
        <f>IFERROR(AVERAGEIFS('Orders - December 2020'!$I$2:$I$2047,'Orders - December 2020'!$H$2:$H$2047,Worksheet!AT$3,'Orders - December 2020'!$C$2:$C$2047,Worksheet!$F29),"-")</f>
        <v>-</v>
      </c>
      <c r="AU29" s="51" t="str">
        <f>IFERROR(AVERAGEIFS('Orders - December 2020'!$I$2:$I$2047,'Orders - December 2020'!$H$2:$H$2047,Worksheet!AU$3,'Orders - December 2020'!$C$2:$C$2047,Worksheet!$F29),"-")</f>
        <v>-</v>
      </c>
      <c r="AV29" s="51" t="str">
        <f>IFERROR(AVERAGEIFS('Orders - December 2020'!$I$2:$I$2047,'Orders - December 2020'!$H$2:$H$2047,Worksheet!AV$3,'Orders - December 2020'!$C$2:$C$2047,Worksheet!$F29),"-")</f>
        <v>-</v>
      </c>
      <c r="AW29" s="51" t="str">
        <f>IFERROR(AVERAGEIFS('Orders - December 2020'!$I$2:$I$2047,'Orders - December 2020'!$H$2:$H$2047,Worksheet!AW$3,'Orders - December 2020'!$C$2:$C$2047,Worksheet!$F29),"-")</f>
        <v>-</v>
      </c>
      <c r="AX29" s="51">
        <f>IFERROR(AVERAGEIFS('Orders - December 2020'!$I$2:$I$2047,'Orders - December 2020'!$H$2:$H$2047,Worksheet!AX$3,'Orders - December 2020'!$C$2:$C$2047,Worksheet!$F29),"-")</f>
        <v>2</v>
      </c>
      <c r="AY29" s="51">
        <f>IFERROR(AVERAGEIFS('Orders - December 2020'!$I$2:$I$2047,'Orders - December 2020'!$H$2:$H$2047,Worksheet!AY$3,'Orders - December 2020'!$C$2:$C$2047,Worksheet!$F29),"-")</f>
        <v>2</v>
      </c>
      <c r="AZ29" s="51" t="str">
        <f>IFERROR(AVERAGEIFS('Orders - December 2020'!$I$2:$I$2047,'Orders - December 2020'!$H$2:$H$2047,Worksheet!AZ$3,'Orders - December 2020'!$C$2:$C$2047,Worksheet!$F29),"-")</f>
        <v>-</v>
      </c>
      <c r="BA29" s="51">
        <f>IFERROR(AVERAGEIFS('Orders - December 2020'!$I$2:$I$2047,'Orders - December 2020'!$H$2:$H$2047,Worksheet!BA$3,'Orders - December 2020'!$C$2:$C$2047,Worksheet!$F29),"-")</f>
        <v>1</v>
      </c>
      <c r="BB29" s="51" t="str">
        <f>IFERROR(AVERAGEIFS('Orders - December 2020'!$I$2:$I$2047,'Orders - December 2020'!$H$2:$H$2047,Worksheet!BB$3,'Orders - December 2020'!$C$2:$C$2047,Worksheet!$F29),"-")</f>
        <v>-</v>
      </c>
      <c r="BC29" s="51" t="str">
        <f>IFERROR(AVERAGEIFS('Orders - December 2020'!$I$2:$I$2047,'Orders - December 2020'!$H$2:$H$2047,Worksheet!BC$3,'Orders - December 2020'!$C$2:$C$2047,Worksheet!$F29),"-")</f>
        <v>-</v>
      </c>
      <c r="BD29" s="51" t="str">
        <f>IFERROR(AVERAGEIFS('Orders - December 2020'!$I$2:$I$2047,'Orders - December 2020'!$H$2:$H$2047,Worksheet!BD$3,'Orders - December 2020'!$C$2:$C$2047,Worksheet!$F29),"-")</f>
        <v>-</v>
      </c>
      <c r="BE29" s="51">
        <f>IFERROR(AVERAGEIFS('Orders - December 2020'!$I$2:$I$2047,'Orders - December 2020'!$H$2:$H$2047,Worksheet!BE$3,'Orders - December 2020'!$C$2:$C$2047,Worksheet!$F29),"-")</f>
        <v>3</v>
      </c>
      <c r="BF29" s="51" t="str">
        <f>IFERROR(AVERAGEIFS('Orders - December 2020'!$I$2:$I$2047,'Orders - December 2020'!$H$2:$H$2047,Worksheet!BF$3,'Orders - December 2020'!$C$2:$C$2047,Worksheet!$F29),"-")</f>
        <v>-</v>
      </c>
      <c r="BG29" s="51" t="str">
        <f>IFERROR(AVERAGEIFS('Orders - December 2020'!$I$2:$I$2047,'Orders - December 2020'!$H$2:$H$2047,Worksheet!BG$3,'Orders - December 2020'!$C$2:$C$2047,Worksheet!$F29),"-")</f>
        <v>-</v>
      </c>
      <c r="BH29" s="51" t="str">
        <f>IFERROR(AVERAGEIFS('Orders - December 2020'!$I$2:$I$2047,'Orders - December 2020'!$H$2:$H$2047,Worksheet!BH$3,'Orders - December 2020'!$C$2:$C$2047,Worksheet!$F29),"-")</f>
        <v>-</v>
      </c>
      <c r="BI29" s="51" t="str">
        <f>IFERROR(AVERAGEIFS('Orders - December 2020'!$I$2:$I$2047,'Orders - December 2020'!$H$2:$H$2047,Worksheet!BI$3,'Orders - December 2020'!$C$2:$C$2047,Worksheet!$F29),"-")</f>
        <v>-</v>
      </c>
      <c r="BJ29" s="51" t="str">
        <f>IFERROR(AVERAGEIFS('Orders - December 2020'!$I$2:$I$2047,'Orders - December 2020'!$H$2:$H$2047,Worksheet!BJ$3,'Orders - December 2020'!$C$2:$C$2047,Worksheet!$F29),"-")</f>
        <v>-</v>
      </c>
      <c r="BK29" s="51">
        <f>IFERROR(AVERAGEIFS('Orders - December 2020'!$I$2:$I$2047,'Orders - December 2020'!$H$2:$H$2047,Worksheet!BK$3,'Orders - December 2020'!$C$2:$C$2047,Worksheet!$F29),"-")</f>
        <v>3</v>
      </c>
      <c r="BL29" s="51" t="str">
        <f>IFERROR(AVERAGEIFS('Orders - December 2020'!$I$2:$I$2047,'Orders - December 2020'!$H$2:$H$2047,Worksheet!BL$3,'Orders - December 2020'!$C$2:$C$2047,Worksheet!$F29),"-")</f>
        <v>-</v>
      </c>
      <c r="BM29" s="51" t="str">
        <f>IFERROR(AVERAGEIFS('Orders - December 2020'!$I$2:$I$2047,'Orders - December 2020'!$H$2:$H$2047,Worksheet!BM$3,'Orders - December 2020'!$C$2:$C$2047,Worksheet!$F29),"-")</f>
        <v>-</v>
      </c>
      <c r="BN29" s="51" t="str">
        <f>IFERROR(AVERAGEIFS('Orders - December 2020'!$I$2:$I$2047,'Orders - December 2020'!$H$2:$H$2047,Worksheet!BN$3,'Orders - December 2020'!$C$2:$C$2047,Worksheet!$F29),"-")</f>
        <v>-</v>
      </c>
      <c r="BO29" s="51">
        <f>IFERROR(AVERAGEIFS('Orders - December 2020'!$I$2:$I$2047,'Orders - December 2020'!$H$2:$H$2047,Worksheet!BO$3,'Orders - December 2020'!$C$2:$C$2047,Worksheet!$F29),"-")</f>
        <v>1</v>
      </c>
      <c r="BP29" s="51" t="str">
        <f>IFERROR(AVERAGEIFS('Orders - December 2020'!$I$2:$I$2047,'Orders - December 2020'!$H$2:$H$2047,Worksheet!BP$3,'Orders - December 2020'!$C$2:$C$2047,Worksheet!$F29),"-")</f>
        <v>-</v>
      </c>
      <c r="BQ29" s="51" t="str">
        <f>IFERROR(AVERAGEIFS('Orders - December 2020'!$I$2:$I$2047,'Orders - December 2020'!$H$2:$H$2047,Worksheet!BQ$3,'Orders - December 2020'!$C$2:$C$2047,Worksheet!$F29),"-")</f>
        <v>-</v>
      </c>
      <c r="BR29" s="51" t="str">
        <f>IFERROR(AVERAGEIFS('Orders - December 2020'!$I$2:$I$2047,'Orders - December 2020'!$H$2:$H$2047,Worksheet!BR$3,'Orders - December 2020'!$C$2:$C$2047,Worksheet!$F29),"-")</f>
        <v>-</v>
      </c>
      <c r="BS29" s="51" t="str">
        <f>IFERROR(AVERAGEIFS('Orders - December 2020'!$I$2:$I$2047,'Orders - December 2020'!$H$2:$H$2047,Worksheet!BS$3,'Orders - December 2020'!$C$2:$C$2047,Worksheet!$F29),"-")</f>
        <v>-</v>
      </c>
      <c r="BT29" s="51" t="str">
        <f>IFERROR(AVERAGEIFS('Orders - December 2020'!$I$2:$I$2047,'Orders - December 2020'!$H$2:$H$2047,Worksheet!BT$3,'Orders - December 2020'!$C$2:$C$2047,Worksheet!$F29),"-")</f>
        <v>-</v>
      </c>
      <c r="BU29" s="51" t="str">
        <f>IFERROR(AVERAGEIFS('Orders - December 2020'!$I$2:$I$2047,'Orders - December 2020'!$H$2:$H$2047,Worksheet!BU$3,'Orders - December 2020'!$C$2:$C$2047,Worksheet!$F29),"-")</f>
        <v>-</v>
      </c>
      <c r="BV29" s="51" t="str">
        <f>IFERROR(AVERAGEIFS('Orders - December 2020'!$I$2:$I$2047,'Orders - December 2020'!$H$2:$H$2047,Worksheet!BV$3,'Orders - December 2020'!$C$2:$C$2047,Worksheet!$F29),"-")</f>
        <v>-</v>
      </c>
      <c r="BW29" s="51">
        <f>IFERROR(AVERAGEIFS('Orders - December 2020'!$I$2:$I$2047,'Orders - December 2020'!$H$2:$H$2047,Worksheet!BW$3,'Orders - December 2020'!$C$2:$C$2047,Worksheet!$F29),"-")</f>
        <v>3</v>
      </c>
      <c r="BX29" s="51" t="str">
        <f>IFERROR(AVERAGEIFS('Orders - December 2020'!$I$2:$I$2047,'Orders - December 2020'!$H$2:$H$2047,Worksheet!BX$3,'Orders - December 2020'!$C$2:$C$2047,Worksheet!$F29),"-")</f>
        <v>-</v>
      </c>
      <c r="BY29" s="51">
        <f>IFERROR(AVERAGEIFS('Orders - December 2020'!$I$2:$I$2047,'Orders - December 2020'!$H$2:$H$2047,Worksheet!BY$3,'Orders - December 2020'!$C$2:$C$2047,Worksheet!$F29),"-")</f>
        <v>3</v>
      </c>
      <c r="BZ29" s="51">
        <f>IFERROR(AVERAGEIFS('Orders - December 2020'!$I$2:$I$2047,'Orders - December 2020'!$H$2:$H$2047,Worksheet!BZ$3,'Orders - December 2020'!$C$2:$C$2047,Worksheet!$F29),"-")</f>
        <v>1</v>
      </c>
      <c r="CA29" s="51" t="str">
        <f>IFERROR(AVERAGEIFS('Orders - December 2020'!$I$2:$I$2047,'Orders - December 2020'!$H$2:$H$2047,Worksheet!CA$3,'Orders - December 2020'!$C$2:$C$2047,Worksheet!$F29),"-")</f>
        <v>-</v>
      </c>
      <c r="CB29" s="51" t="str">
        <f>IFERROR(AVERAGEIFS('Orders - December 2020'!$I$2:$I$2047,'Orders - December 2020'!$H$2:$H$2047,Worksheet!CB$3,'Orders - December 2020'!$C$2:$C$2047,Worksheet!$F29),"-")</f>
        <v>-</v>
      </c>
      <c r="CC29" s="51">
        <f>IFERROR(AVERAGEIFS('Orders - December 2020'!$I$2:$I$2047,'Orders - December 2020'!$H$2:$H$2047,Worksheet!CC$3,'Orders - December 2020'!$C$2:$C$2047,Worksheet!$F29),"-")</f>
        <v>1</v>
      </c>
      <c r="CD29" s="51">
        <f>IFERROR(AVERAGEIFS('Orders - December 2020'!$I$2:$I$2047,'Orders - December 2020'!$H$2:$H$2047,Worksheet!CD$3,'Orders - December 2020'!$C$2:$C$2047,Worksheet!$F29),"-")</f>
        <v>1</v>
      </c>
      <c r="CE29" s="51">
        <f>IFERROR(AVERAGEIFS('Orders - December 2020'!$I$2:$I$2047,'Orders - December 2020'!$H$2:$H$2047,Worksheet!CE$3,'Orders - December 2020'!$C$2:$C$2047,Worksheet!$F29),"-")</f>
        <v>1</v>
      </c>
      <c r="CF29" s="51">
        <f>IFERROR(AVERAGEIFS('Orders - December 2020'!$I$2:$I$2047,'Orders - December 2020'!$H$2:$H$2047,Worksheet!CF$3,'Orders - December 2020'!$C$2:$C$2047,Worksheet!$F29),"-")</f>
        <v>1</v>
      </c>
      <c r="CG29" s="51" t="str">
        <f>IFERROR(AVERAGEIFS('Orders - December 2020'!$I$2:$I$2047,'Orders - December 2020'!$H$2:$H$2047,Worksheet!CG$3,'Orders - December 2020'!$C$2:$C$2047,Worksheet!$F29),"-")</f>
        <v>-</v>
      </c>
      <c r="CH29" s="51">
        <f>IFERROR(AVERAGEIFS('Orders - December 2020'!$I$2:$I$2047,'Orders - December 2020'!$H$2:$H$2047,Worksheet!CH$3,'Orders - December 2020'!$C$2:$C$2047,Worksheet!$F29),"-")</f>
        <v>1.5</v>
      </c>
      <c r="CI29" s="51" t="str">
        <f>IFERROR(AVERAGEIFS('Orders - December 2020'!$I$2:$I$2047,'Orders - December 2020'!$H$2:$H$2047,Worksheet!CI$3,'Orders - December 2020'!$C$2:$C$2047,Worksheet!$F29),"-")</f>
        <v>-</v>
      </c>
      <c r="CJ29" s="51">
        <f>IFERROR(AVERAGEIFS('Orders - December 2020'!$I$2:$I$2047,'Orders - December 2020'!$H$2:$H$2047,Worksheet!CJ$3,'Orders - December 2020'!$C$2:$C$2047,Worksheet!$F29),"-")</f>
        <v>2</v>
      </c>
      <c r="CK29" s="51" t="str">
        <f>IFERROR(AVERAGEIFS('Orders - December 2020'!$I$2:$I$2047,'Orders - December 2020'!$H$2:$H$2047,Worksheet!CK$3,'Orders - December 2020'!$C$2:$C$2047,Worksheet!$F29),"-")</f>
        <v>-</v>
      </c>
      <c r="CL29" s="51" t="str">
        <f>IFERROR(AVERAGEIFS('Orders - December 2020'!$I$2:$I$2047,'Orders - December 2020'!$H$2:$H$2047,Worksheet!CL$3,'Orders - December 2020'!$C$2:$C$2047,Worksheet!$F29),"-")</f>
        <v>-</v>
      </c>
      <c r="CM29" s="51" t="str">
        <f>IFERROR(AVERAGEIFS('Orders - December 2020'!$I$2:$I$2047,'Orders - December 2020'!$H$2:$H$2047,Worksheet!CM$3,'Orders - December 2020'!$C$2:$C$2047,Worksheet!$F29),"-")</f>
        <v>-</v>
      </c>
      <c r="CN29" s="51" t="str">
        <f>IFERROR(AVERAGEIFS('Orders - December 2020'!$I$2:$I$2047,'Orders - December 2020'!$H$2:$H$2047,Worksheet!CN$3,'Orders - December 2020'!$C$2:$C$2047,Worksheet!$F29),"-")</f>
        <v>-</v>
      </c>
      <c r="CO29" s="51">
        <f>IFERROR(AVERAGEIFS('Orders - December 2020'!$I$2:$I$2047,'Orders - December 2020'!$H$2:$H$2047,Worksheet!CO$3,'Orders - December 2020'!$C$2:$C$2047,Worksheet!$F29),"-")</f>
        <v>4</v>
      </c>
      <c r="CP29" s="51" t="str">
        <f>IFERROR(AVERAGEIFS('Orders - December 2020'!$I$2:$I$2047,'Orders - December 2020'!$H$2:$H$2047,Worksheet!CP$3,'Orders - December 2020'!$C$2:$C$2047,Worksheet!$F29),"-")</f>
        <v>-</v>
      </c>
      <c r="CQ29" s="51" t="str">
        <f>IFERROR(AVERAGEIFS('Orders - December 2020'!$I$2:$I$2047,'Orders - December 2020'!$H$2:$H$2047,Worksheet!CQ$3,'Orders - December 2020'!$C$2:$C$2047,Worksheet!$F29),"-")</f>
        <v>-</v>
      </c>
      <c r="CR29" s="51" t="str">
        <f>IFERROR(AVERAGEIFS('Orders - December 2020'!$I$2:$I$2047,'Orders - December 2020'!$H$2:$H$2047,Worksheet!CR$3,'Orders - December 2020'!$C$2:$C$2047,Worksheet!$F29),"-")</f>
        <v>-</v>
      </c>
      <c r="CS29" s="51" t="str">
        <f>IFERROR(AVERAGEIFS('Orders - December 2020'!$I$2:$I$2047,'Orders - December 2020'!$H$2:$H$2047,Worksheet!CS$3,'Orders - December 2020'!$C$2:$C$2047,Worksheet!$F29),"-")</f>
        <v>-</v>
      </c>
      <c r="CT29" s="51" t="str">
        <f>IFERROR(AVERAGEIFS('Orders - December 2020'!$I$2:$I$2047,'Orders - December 2020'!$H$2:$H$2047,Worksheet!CT$3,'Orders - December 2020'!$C$2:$C$2047,Worksheet!$F29),"-")</f>
        <v>-</v>
      </c>
      <c r="CU29" s="51">
        <f>IFERROR(AVERAGEIFS('Orders - December 2020'!$I$2:$I$2047,'Orders - December 2020'!$H$2:$H$2047,Worksheet!CU$3,'Orders - December 2020'!$C$2:$C$2047,Worksheet!$F29),"-")</f>
        <v>3</v>
      </c>
      <c r="CV29" s="51">
        <f>IFERROR(AVERAGEIFS('Orders - December 2020'!$I$2:$I$2047,'Orders - December 2020'!$H$2:$H$2047,Worksheet!CV$3,'Orders - December 2020'!$C$2:$C$2047,Worksheet!$F29),"-")</f>
        <v>2.5</v>
      </c>
      <c r="CW29" s="51" t="str">
        <f>IFERROR(AVERAGEIFS('Orders - December 2020'!$I$2:$I$2047,'Orders - December 2020'!$H$2:$H$2047,Worksheet!CW$3,'Orders - December 2020'!$C$2:$C$2047,Worksheet!$F29),"-")</f>
        <v>-</v>
      </c>
      <c r="CX29" s="51" t="str">
        <f>IFERROR(AVERAGEIFS('Orders - December 2020'!$I$2:$I$2047,'Orders - December 2020'!$H$2:$H$2047,Worksheet!CX$3,'Orders - December 2020'!$C$2:$C$2047,Worksheet!$F29),"-")</f>
        <v>-</v>
      </c>
      <c r="CY29" s="51" t="str">
        <f>IFERROR(AVERAGEIFS('Orders - December 2020'!$I$2:$I$2047,'Orders - December 2020'!$H$2:$H$2047,Worksheet!CY$3,'Orders - December 2020'!$C$2:$C$2047,Worksheet!$F29),"-")</f>
        <v>-</v>
      </c>
      <c r="CZ29" s="51" t="str">
        <f>IFERROR(AVERAGEIFS('Orders - December 2020'!$I$2:$I$2047,'Orders - December 2020'!$H$2:$H$2047,Worksheet!CZ$3,'Orders - December 2020'!$C$2:$C$2047,Worksheet!$F29),"-")</f>
        <v>-</v>
      </c>
      <c r="DA29" s="51" t="str">
        <f>IFERROR(AVERAGEIFS('Orders - December 2020'!$I$2:$I$2047,'Orders - December 2020'!$H$2:$H$2047,Worksheet!DA$3,'Orders - December 2020'!$C$2:$C$2047,Worksheet!$F29),"-")</f>
        <v>-</v>
      </c>
      <c r="DB29" s="51" t="str">
        <f>IFERROR(AVERAGEIFS('Orders - December 2020'!$I$2:$I$2047,'Orders - December 2020'!$H$2:$H$2047,Worksheet!DB$3,'Orders - December 2020'!$C$2:$C$2047,Worksheet!$F29),"-")</f>
        <v>-</v>
      </c>
      <c r="DC29" s="51" t="str">
        <f>IFERROR(AVERAGEIFS('Orders - December 2020'!$I$2:$I$2047,'Orders - December 2020'!$H$2:$H$2047,Worksheet!DC$3,'Orders - December 2020'!$C$2:$C$2047,Worksheet!$F29),"-")</f>
        <v>-</v>
      </c>
      <c r="DD29" s="51" t="str">
        <f>IFERROR(AVERAGEIFS('Orders - December 2020'!$I$2:$I$2047,'Orders - December 2020'!$H$2:$H$2047,Worksheet!DD$3,'Orders - December 2020'!$C$2:$C$2047,Worksheet!$F29),"-")</f>
        <v>-</v>
      </c>
      <c r="DE29" s="51" t="str">
        <f>IFERROR(AVERAGEIFS('Orders - December 2020'!$I$2:$I$2047,'Orders - December 2020'!$H$2:$H$2047,Worksheet!DE$3,'Orders - December 2020'!$C$2:$C$2047,Worksheet!$F29),"-")</f>
        <v>-</v>
      </c>
      <c r="DF29" s="51" t="str">
        <f>IFERROR(AVERAGEIFS('Orders - December 2020'!$I$2:$I$2047,'Orders - December 2020'!$H$2:$H$2047,Worksheet!DF$3,'Orders - December 2020'!$C$2:$C$2047,Worksheet!$F29),"-")</f>
        <v>-</v>
      </c>
      <c r="DG29" s="51" t="str">
        <f>IFERROR(AVERAGEIFS('Orders - December 2020'!$I$2:$I$2047,'Orders - December 2020'!$H$2:$H$2047,Worksheet!DG$3,'Orders - December 2020'!$C$2:$C$2047,Worksheet!$F29),"-")</f>
        <v>-</v>
      </c>
      <c r="DH29" s="51" t="str">
        <f>IFERROR(AVERAGEIFS('Orders - December 2020'!$I$2:$I$2047,'Orders - December 2020'!$H$2:$H$2047,Worksheet!DH$3,'Orders - December 2020'!$C$2:$C$2047,Worksheet!$F29),"-")</f>
        <v>-</v>
      </c>
      <c r="DI29" s="51">
        <f>IFERROR(AVERAGEIFS('Orders - December 2020'!$I$2:$I$2047,'Orders - December 2020'!$H$2:$H$2047,Worksheet!DI$3,'Orders - December 2020'!$C$2:$C$2047,Worksheet!$F29),"-")</f>
        <v>1</v>
      </c>
      <c r="DJ29" s="51" t="str">
        <f>IFERROR(AVERAGEIFS('Orders - December 2020'!$I$2:$I$2047,'Orders - December 2020'!$H$2:$H$2047,Worksheet!DJ$3,'Orders - December 2020'!$C$2:$C$2047,Worksheet!$F29),"-")</f>
        <v>-</v>
      </c>
      <c r="DK29" s="51" t="str">
        <f>IFERROR(AVERAGEIFS('Orders - December 2020'!$I$2:$I$2047,'Orders - December 2020'!$H$2:$H$2047,Worksheet!DK$3,'Orders - December 2020'!$C$2:$C$2047,Worksheet!$F29),"-")</f>
        <v>-</v>
      </c>
      <c r="DL29" s="51" t="str">
        <f>IFERROR(AVERAGEIFS('Orders - December 2020'!$I$2:$I$2047,'Orders - December 2020'!$H$2:$H$2047,Worksheet!DL$3,'Orders - December 2020'!$C$2:$C$2047,Worksheet!$F29),"-")</f>
        <v>-</v>
      </c>
      <c r="DM29" s="51" t="str">
        <f>IFERROR(AVERAGEIFS('Orders - December 2020'!$I$2:$I$2047,'Orders - December 2020'!$H$2:$H$2047,Worksheet!DM$3,'Orders - December 2020'!$C$2:$C$2047,Worksheet!$F29),"-")</f>
        <v>-</v>
      </c>
      <c r="DN29" s="51" t="str">
        <f>IFERROR(AVERAGEIFS('Orders - December 2020'!$I$2:$I$2047,'Orders - December 2020'!$H$2:$H$2047,Worksheet!DN$3,'Orders - December 2020'!$C$2:$C$2047,Worksheet!$F29),"-")</f>
        <v>-</v>
      </c>
      <c r="DO29" s="51" t="str">
        <f>IFERROR(AVERAGEIFS('Orders - December 2020'!$I$2:$I$2047,'Orders - December 2020'!$H$2:$H$2047,Worksheet!DO$3,'Orders - December 2020'!$C$2:$C$2047,Worksheet!$F29),"-")</f>
        <v>-</v>
      </c>
      <c r="DP29" s="51">
        <f>IFERROR(AVERAGEIFS('Orders - December 2020'!$I$2:$I$2047,'Orders - December 2020'!$H$2:$H$2047,Worksheet!DP$3,'Orders - December 2020'!$C$2:$C$2047,Worksheet!$F29),"-")</f>
        <v>2</v>
      </c>
      <c r="DQ29" s="51" t="str">
        <f>IFERROR(AVERAGEIFS('Orders - December 2020'!$I$2:$I$2047,'Orders - December 2020'!$H$2:$H$2047,Worksheet!DQ$3,'Orders - December 2020'!$C$2:$C$2047,Worksheet!$F29),"-")</f>
        <v>-</v>
      </c>
      <c r="DR29" s="51" t="str">
        <f>IFERROR(AVERAGEIFS('Orders - December 2020'!$I$2:$I$2047,'Orders - December 2020'!$H$2:$H$2047,Worksheet!DR$3,'Orders - December 2020'!$C$2:$C$2047,Worksheet!$F29),"-")</f>
        <v>-</v>
      </c>
      <c r="DS29" s="51" t="str">
        <f>IFERROR(AVERAGEIFS('Orders - December 2020'!$I$2:$I$2047,'Orders - December 2020'!$H$2:$H$2047,Worksheet!DS$3,'Orders - December 2020'!$C$2:$C$2047,Worksheet!$F29),"-")</f>
        <v>-</v>
      </c>
      <c r="DT29" s="51" t="str">
        <f>IFERROR(AVERAGEIFS('Orders - December 2020'!$I$2:$I$2047,'Orders - December 2020'!$H$2:$H$2047,Worksheet!DT$3,'Orders - December 2020'!$C$2:$C$2047,Worksheet!$F29),"-")</f>
        <v>-</v>
      </c>
      <c r="DU29" s="51" t="str">
        <f>IFERROR(AVERAGEIFS('Orders - December 2020'!$I$2:$I$2047,'Orders - December 2020'!$H$2:$H$2047,Worksheet!DU$3,'Orders - December 2020'!$C$2:$C$2047,Worksheet!$F29),"-")</f>
        <v>-</v>
      </c>
      <c r="DV29" s="51" t="str">
        <f>IFERROR(AVERAGEIFS('Orders - December 2020'!$I$2:$I$2047,'Orders - December 2020'!$H$2:$H$2047,Worksheet!DV$3,'Orders - December 2020'!$C$2:$C$2047,Worksheet!$F29),"-")</f>
        <v>-</v>
      </c>
      <c r="DW29" s="51">
        <f>IFERROR(AVERAGEIFS('Orders - December 2020'!$I$2:$I$2047,'Orders - December 2020'!$H$2:$H$2047,Worksheet!DW$3,'Orders - December 2020'!$C$2:$C$2047,Worksheet!$F29),"-")</f>
        <v>4</v>
      </c>
      <c r="DX29" s="51" t="str">
        <f>IFERROR(AVERAGEIFS('Orders - December 2020'!$I$2:$I$2047,'Orders - December 2020'!$H$2:$H$2047,Worksheet!DX$3,'Orders - December 2020'!$C$2:$C$2047,Worksheet!$F29),"-")</f>
        <v>-</v>
      </c>
      <c r="DY29" s="51">
        <f>IFERROR(AVERAGEIFS('Orders - December 2020'!$I$2:$I$2047,'Orders - December 2020'!$H$2:$H$2047,Worksheet!DY$3,'Orders - December 2020'!$C$2:$C$2047,Worksheet!$F29),"-")</f>
        <v>4</v>
      </c>
      <c r="DZ29" s="51">
        <f>IFERROR(AVERAGEIFS('Orders - December 2020'!$I$2:$I$2047,'Orders - December 2020'!$H$2:$H$2047,Worksheet!DZ$3,'Orders - December 2020'!$C$2:$C$2047,Worksheet!$F29),"-")</f>
        <v>4</v>
      </c>
      <c r="EA29" s="51" t="str">
        <f>IFERROR(AVERAGEIFS('Orders - December 2020'!$I$2:$I$2047,'Orders - December 2020'!$H$2:$H$2047,Worksheet!EA$3,'Orders - December 2020'!$C$2:$C$2047,Worksheet!$F29),"-")</f>
        <v>-</v>
      </c>
      <c r="EB29" s="51" t="str">
        <f>IFERROR(AVERAGEIFS('Orders - December 2020'!$I$2:$I$2047,'Orders - December 2020'!$H$2:$H$2047,Worksheet!EB$3,'Orders - December 2020'!$C$2:$C$2047,Worksheet!$F29),"-")</f>
        <v>-</v>
      </c>
      <c r="EC29" s="51" t="str">
        <f>IFERROR(AVERAGEIFS('Orders - December 2020'!$I$2:$I$2047,'Orders - December 2020'!$H$2:$H$2047,Worksheet!EC$3,'Orders - December 2020'!$C$2:$C$2047,Worksheet!$F29),"-")</f>
        <v>-</v>
      </c>
      <c r="ED29" s="51">
        <f>IFERROR(AVERAGEIFS('Orders - December 2020'!$I$2:$I$2047,'Orders - December 2020'!$H$2:$H$2047,Worksheet!ED$3,'Orders - December 2020'!$C$2:$C$2047,Worksheet!$F29),"-")</f>
        <v>1</v>
      </c>
      <c r="EE29" s="51" t="str">
        <f>IFERROR(AVERAGEIFS('Orders - December 2020'!$I$2:$I$2047,'Orders - December 2020'!$H$2:$H$2047,Worksheet!EE$3,'Orders - December 2020'!$C$2:$C$2047,Worksheet!$F29),"-")</f>
        <v>-</v>
      </c>
      <c r="EF29" s="51" t="str">
        <f>IFERROR(AVERAGEIFS('Orders - December 2020'!$I$2:$I$2047,'Orders - December 2020'!$H$2:$H$2047,Worksheet!EF$3,'Orders - December 2020'!$C$2:$C$2047,Worksheet!$F29),"-")</f>
        <v>-</v>
      </c>
      <c r="EG29" s="51">
        <f>IFERROR(AVERAGEIFS('Orders - December 2020'!$I$2:$I$2047,'Orders - December 2020'!$H$2:$H$2047,Worksheet!EG$3,'Orders - December 2020'!$C$2:$C$2047,Worksheet!$F29),"-")</f>
        <v>1</v>
      </c>
      <c r="EH29" s="51" t="str">
        <f>IFERROR(AVERAGEIFS('Orders - December 2020'!$I$2:$I$2047,'Orders - December 2020'!$H$2:$H$2047,Worksheet!EH$3,'Orders - December 2020'!$C$2:$C$2047,Worksheet!$F29),"-")</f>
        <v>-</v>
      </c>
      <c r="EI29" s="51" t="str">
        <f>IFERROR(AVERAGEIFS('Orders - December 2020'!$I$2:$I$2047,'Orders - December 2020'!$H$2:$H$2047,Worksheet!EI$3,'Orders - December 2020'!$C$2:$C$2047,Worksheet!$F29),"-")</f>
        <v>-</v>
      </c>
      <c r="EJ29" s="51" t="str">
        <f>IFERROR(AVERAGEIFS('Orders - December 2020'!$I$2:$I$2047,'Orders - December 2020'!$H$2:$H$2047,Worksheet!EJ$3,'Orders - December 2020'!$C$2:$C$2047,Worksheet!$F29),"-")</f>
        <v>-</v>
      </c>
      <c r="EK29" s="51" t="str">
        <f>IFERROR(AVERAGEIFS('Orders - December 2020'!$I$2:$I$2047,'Orders - December 2020'!$H$2:$H$2047,Worksheet!EK$3,'Orders - December 2020'!$C$2:$C$2047,Worksheet!$F29),"-")</f>
        <v>-</v>
      </c>
      <c r="EL29" s="51" t="str">
        <f>IFERROR(AVERAGEIFS('Orders - December 2020'!$I$2:$I$2047,'Orders - December 2020'!$H$2:$H$2047,Worksheet!EL$3,'Orders - December 2020'!$C$2:$C$2047,Worksheet!$F29),"-")</f>
        <v>-</v>
      </c>
      <c r="EM29" s="51" t="str">
        <f>IFERROR(AVERAGEIFS('Orders - December 2020'!$I$2:$I$2047,'Orders - December 2020'!$H$2:$H$2047,Worksheet!EM$3,'Orders - December 2020'!$C$2:$C$2047,Worksheet!$F29),"-")</f>
        <v>-</v>
      </c>
      <c r="EN29" s="51" t="str">
        <f>IFERROR(AVERAGEIFS('Orders - December 2020'!$I$2:$I$2047,'Orders - December 2020'!$H$2:$H$2047,Worksheet!EN$3,'Orders - December 2020'!$C$2:$C$2047,Worksheet!$F29),"-")</f>
        <v>-</v>
      </c>
      <c r="EO29" s="51" t="str">
        <f>IFERROR(AVERAGEIFS('Orders - December 2020'!$I$2:$I$2047,'Orders - December 2020'!$H$2:$H$2047,Worksheet!EO$3,'Orders - December 2020'!$C$2:$C$2047,Worksheet!$F29),"-")</f>
        <v>-</v>
      </c>
      <c r="EP29" s="51" t="str">
        <f>IFERROR(AVERAGEIFS('Orders - December 2020'!$I$2:$I$2047,'Orders - December 2020'!$H$2:$H$2047,Worksheet!EP$3,'Orders - December 2020'!$C$2:$C$2047,Worksheet!$F29),"-")</f>
        <v>-</v>
      </c>
      <c r="EQ29" s="51" t="str">
        <f>IFERROR(AVERAGEIFS('Orders - December 2020'!$I$2:$I$2047,'Orders - December 2020'!$H$2:$H$2047,Worksheet!EQ$3,'Orders - December 2020'!$C$2:$C$2047,Worksheet!$F29),"-")</f>
        <v>-</v>
      </c>
      <c r="ER29" s="51" t="str">
        <f>IFERROR(AVERAGEIFS('Orders - December 2020'!$I$2:$I$2047,'Orders - December 2020'!$H$2:$H$2047,Worksheet!ER$3,'Orders - December 2020'!$C$2:$C$2047,Worksheet!$F29),"-")</f>
        <v>-</v>
      </c>
      <c r="ES29" s="51" t="str">
        <f>IFERROR(AVERAGEIFS('Orders - December 2020'!$I$2:$I$2047,'Orders - December 2020'!$H$2:$H$2047,Worksheet!ES$3,'Orders - December 2020'!$C$2:$C$2047,Worksheet!$F29),"-")</f>
        <v>-</v>
      </c>
      <c r="ET29" s="51" t="str">
        <f>IFERROR(AVERAGEIFS('Orders - December 2020'!$I$2:$I$2047,'Orders - December 2020'!$H$2:$H$2047,Worksheet!ET$3,'Orders - December 2020'!$C$2:$C$2047,Worksheet!$F29),"-")</f>
        <v>-</v>
      </c>
      <c r="EU29" s="51" t="str">
        <f>IFERROR(AVERAGEIFS('Orders - December 2020'!$I$2:$I$2047,'Orders - December 2020'!$H$2:$H$2047,Worksheet!EU$3,'Orders - December 2020'!$C$2:$C$2047,Worksheet!$F29),"-")</f>
        <v>-</v>
      </c>
      <c r="EV29" s="51" t="str">
        <f>IFERROR(AVERAGEIFS('Orders - December 2020'!$I$2:$I$2047,'Orders - December 2020'!$H$2:$H$2047,Worksheet!EV$3,'Orders - December 2020'!$C$2:$C$2047,Worksheet!$F29),"-")</f>
        <v>-</v>
      </c>
      <c r="EW29" s="51" t="str">
        <f>IFERROR(AVERAGEIFS('Orders - December 2020'!$I$2:$I$2047,'Orders - December 2020'!$H$2:$H$2047,Worksheet!EW$3,'Orders - December 2020'!$C$2:$C$2047,Worksheet!$F29),"-")</f>
        <v>-</v>
      </c>
      <c r="EX29" s="51" t="str">
        <f>IFERROR(AVERAGEIFS('Orders - December 2020'!$I$2:$I$2047,'Orders - December 2020'!$H$2:$H$2047,Worksheet!EX$3,'Orders - December 2020'!$C$2:$C$2047,Worksheet!$F29),"-")</f>
        <v>-</v>
      </c>
      <c r="EY29" s="51">
        <f>IFERROR(AVERAGEIFS('Orders - December 2020'!$I$2:$I$2047,'Orders - December 2020'!$H$2:$H$2047,Worksheet!EY$3,'Orders - December 2020'!$C$2:$C$2047,Worksheet!$F29),"-")</f>
        <v>1</v>
      </c>
      <c r="EZ29" s="51" t="str">
        <f>IFERROR(AVERAGEIFS('Orders - December 2020'!$I$2:$I$2047,'Orders - December 2020'!$H$2:$H$2047,Worksheet!EZ$3,'Orders - December 2020'!$C$2:$C$2047,Worksheet!$F29),"-")</f>
        <v>-</v>
      </c>
      <c r="FA29" s="51" t="str">
        <f>IFERROR(AVERAGEIFS('Orders - December 2020'!$I$2:$I$2047,'Orders - December 2020'!$H$2:$H$2047,Worksheet!FA$3,'Orders - December 2020'!$C$2:$C$2047,Worksheet!$F29),"-")</f>
        <v>-</v>
      </c>
      <c r="FB29" s="51" t="str">
        <f>IFERROR(AVERAGEIFS('Orders - December 2020'!$I$2:$I$2047,'Orders - December 2020'!$H$2:$H$2047,Worksheet!FB$3,'Orders - December 2020'!$C$2:$C$2047,Worksheet!$F29),"-")</f>
        <v>-</v>
      </c>
      <c r="FC29" s="51" t="str">
        <f>IFERROR(AVERAGEIFS('Orders - December 2020'!$I$2:$I$2047,'Orders - December 2020'!$H$2:$H$2047,Worksheet!FC$3,'Orders - December 2020'!$C$2:$C$2047,Worksheet!$F29),"-")</f>
        <v>-</v>
      </c>
      <c r="FD29" s="51" t="str">
        <f>IFERROR(AVERAGEIFS('Orders - December 2020'!$I$2:$I$2047,'Orders - December 2020'!$H$2:$H$2047,Worksheet!FD$3,'Orders - December 2020'!$C$2:$C$2047,Worksheet!$F29),"-")</f>
        <v>-</v>
      </c>
      <c r="FE29" s="51" t="str">
        <f>IFERROR(AVERAGEIFS('Orders - December 2020'!$I$2:$I$2047,'Orders - December 2020'!$H$2:$H$2047,Worksheet!FE$3,'Orders - December 2020'!$C$2:$C$2047,Worksheet!$F29),"-")</f>
        <v>-</v>
      </c>
      <c r="FF29" s="51" t="str">
        <f>IFERROR(AVERAGEIFS('Orders - December 2020'!$I$2:$I$2047,'Orders - December 2020'!$H$2:$H$2047,Worksheet!FF$3,'Orders - December 2020'!$C$2:$C$2047,Worksheet!$F29),"-")</f>
        <v>-</v>
      </c>
      <c r="FG29" s="52" t="str">
        <f>IFERROR(AVERAGEIFS('Orders - December 2020'!$I$2:$I$2047,'Orders - December 2020'!$H$2:$H$2047,Worksheet!FG$3,'Orders - December 2020'!$C$2:$C$2047,Worksheet!$F29),"-")</f>
        <v>-</v>
      </c>
    </row>
    <row r="30" spans="1:163">
      <c r="A30" s="162" t="str" cm="1">
        <f t="array" ref="A30:A31">_xlfn.UNIQUE('Orders - December 2020'!K2:K2047)</f>
        <v>delivered</v>
      </c>
      <c r="B30" s="163">
        <f>SUMIFS('Orders - December 2020'!Q$2:Q$2047,'Orders - December 2020'!$K$2:$K$2047,"delivered")</f>
        <v>28899388.5</v>
      </c>
      <c r="F30" s="45" t="str">
        <v>Madam Harmony Minimarts</v>
      </c>
      <c r="G30" s="50" t="str">
        <f>IFERROR(AVERAGEIFS('Orders - December 2020'!$I$2:$I$2047,'Orders - December 2020'!$H$2:$H$2047,Worksheet!G$3,'Orders - December 2020'!$C$2:$C$2047,Worksheet!$F30),"-")</f>
        <v>-</v>
      </c>
      <c r="H30" s="51" t="str">
        <f>IFERROR(AVERAGEIFS('Orders - December 2020'!$I$2:$I$2047,'Orders - December 2020'!$H$2:$H$2047,Worksheet!H$3,'Orders - December 2020'!$C$2:$C$2047,Worksheet!$F30),"-")</f>
        <v>-</v>
      </c>
      <c r="I30" s="51" t="str">
        <f>IFERROR(AVERAGEIFS('Orders - December 2020'!$I$2:$I$2047,'Orders - December 2020'!$H$2:$H$2047,Worksheet!I$3,'Orders - December 2020'!$C$2:$C$2047,Worksheet!$F30),"-")</f>
        <v>-</v>
      </c>
      <c r="J30" s="51" t="str">
        <f>IFERROR(AVERAGEIFS('Orders - December 2020'!$I$2:$I$2047,'Orders - December 2020'!$H$2:$H$2047,Worksheet!J$3,'Orders - December 2020'!$C$2:$C$2047,Worksheet!$F30),"-")</f>
        <v>-</v>
      </c>
      <c r="K30" s="51" t="str">
        <f>IFERROR(AVERAGEIFS('Orders - December 2020'!$I$2:$I$2047,'Orders - December 2020'!$H$2:$H$2047,Worksheet!K$3,'Orders - December 2020'!$C$2:$C$2047,Worksheet!$F30),"-")</f>
        <v>-</v>
      </c>
      <c r="L30" s="51" t="str">
        <f>IFERROR(AVERAGEIFS('Orders - December 2020'!$I$2:$I$2047,'Orders - December 2020'!$H$2:$H$2047,Worksheet!L$3,'Orders - December 2020'!$C$2:$C$2047,Worksheet!$F30),"-")</f>
        <v>-</v>
      </c>
      <c r="M30" s="51" t="str">
        <f>IFERROR(AVERAGEIFS('Orders - December 2020'!$I$2:$I$2047,'Orders - December 2020'!$H$2:$H$2047,Worksheet!M$3,'Orders - December 2020'!$C$2:$C$2047,Worksheet!$F30),"-")</f>
        <v>-</v>
      </c>
      <c r="N30" s="51" t="str">
        <f>IFERROR(AVERAGEIFS('Orders - December 2020'!$I$2:$I$2047,'Orders - December 2020'!$H$2:$H$2047,Worksheet!N$3,'Orders - December 2020'!$C$2:$C$2047,Worksheet!$F30),"-")</f>
        <v>-</v>
      </c>
      <c r="O30" s="51">
        <f>IFERROR(AVERAGEIFS('Orders - December 2020'!$I$2:$I$2047,'Orders - December 2020'!$H$2:$H$2047,Worksheet!O$3,'Orders - December 2020'!$C$2:$C$2047,Worksheet!$F30),"-")</f>
        <v>2</v>
      </c>
      <c r="P30" s="51" t="str">
        <f>IFERROR(AVERAGEIFS('Orders - December 2020'!$I$2:$I$2047,'Orders - December 2020'!$H$2:$H$2047,Worksheet!P$3,'Orders - December 2020'!$C$2:$C$2047,Worksheet!$F30),"-")</f>
        <v>-</v>
      </c>
      <c r="Q30" s="51" t="str">
        <f>IFERROR(AVERAGEIFS('Orders - December 2020'!$I$2:$I$2047,'Orders - December 2020'!$H$2:$H$2047,Worksheet!Q$3,'Orders - December 2020'!$C$2:$C$2047,Worksheet!$F30),"-")</f>
        <v>-</v>
      </c>
      <c r="R30" s="51" t="str">
        <f>IFERROR(AVERAGEIFS('Orders - December 2020'!$I$2:$I$2047,'Orders - December 2020'!$H$2:$H$2047,Worksheet!R$3,'Orders - December 2020'!$C$2:$C$2047,Worksheet!$F30),"-")</f>
        <v>-</v>
      </c>
      <c r="S30" s="51" t="str">
        <f>IFERROR(AVERAGEIFS('Orders - December 2020'!$I$2:$I$2047,'Orders - December 2020'!$H$2:$H$2047,Worksheet!S$3,'Orders - December 2020'!$C$2:$C$2047,Worksheet!$F30),"-")</f>
        <v>-</v>
      </c>
      <c r="T30" s="51" t="str">
        <f>IFERROR(AVERAGEIFS('Orders - December 2020'!$I$2:$I$2047,'Orders - December 2020'!$H$2:$H$2047,Worksheet!T$3,'Orders - December 2020'!$C$2:$C$2047,Worksheet!$F30),"-")</f>
        <v>-</v>
      </c>
      <c r="U30" s="51" t="str">
        <f>IFERROR(AVERAGEIFS('Orders - December 2020'!$I$2:$I$2047,'Orders - December 2020'!$H$2:$H$2047,Worksheet!U$3,'Orders - December 2020'!$C$2:$C$2047,Worksheet!$F30),"-")</f>
        <v>-</v>
      </c>
      <c r="V30" s="51" t="str">
        <f>IFERROR(AVERAGEIFS('Orders - December 2020'!$I$2:$I$2047,'Orders - December 2020'!$H$2:$H$2047,Worksheet!V$3,'Orders - December 2020'!$C$2:$C$2047,Worksheet!$F30),"-")</f>
        <v>-</v>
      </c>
      <c r="W30" s="51" t="str">
        <f>IFERROR(AVERAGEIFS('Orders - December 2020'!$I$2:$I$2047,'Orders - December 2020'!$H$2:$H$2047,Worksheet!W$3,'Orders - December 2020'!$C$2:$C$2047,Worksheet!$F30),"-")</f>
        <v>-</v>
      </c>
      <c r="X30" s="51" t="str">
        <f>IFERROR(AVERAGEIFS('Orders - December 2020'!$I$2:$I$2047,'Orders - December 2020'!$H$2:$H$2047,Worksheet!X$3,'Orders - December 2020'!$C$2:$C$2047,Worksheet!$F30),"-")</f>
        <v>-</v>
      </c>
      <c r="Y30" s="51" t="str">
        <f>IFERROR(AVERAGEIFS('Orders - December 2020'!$I$2:$I$2047,'Orders - December 2020'!$H$2:$H$2047,Worksheet!Y$3,'Orders - December 2020'!$C$2:$C$2047,Worksheet!$F30),"-")</f>
        <v>-</v>
      </c>
      <c r="Z30" s="51" t="str">
        <f>IFERROR(AVERAGEIFS('Orders - December 2020'!$I$2:$I$2047,'Orders - December 2020'!$H$2:$H$2047,Worksheet!Z$3,'Orders - December 2020'!$C$2:$C$2047,Worksheet!$F30),"-")</f>
        <v>-</v>
      </c>
      <c r="AA30" s="51" t="str">
        <f>IFERROR(AVERAGEIFS('Orders - December 2020'!$I$2:$I$2047,'Orders - December 2020'!$H$2:$H$2047,Worksheet!AA$3,'Orders - December 2020'!$C$2:$C$2047,Worksheet!$F30),"-")</f>
        <v>-</v>
      </c>
      <c r="AB30" s="51" t="str">
        <f>IFERROR(AVERAGEIFS('Orders - December 2020'!$I$2:$I$2047,'Orders - December 2020'!$H$2:$H$2047,Worksheet!AB$3,'Orders - December 2020'!$C$2:$C$2047,Worksheet!$F30),"-")</f>
        <v>-</v>
      </c>
      <c r="AC30" s="51" t="str">
        <f>IFERROR(AVERAGEIFS('Orders - December 2020'!$I$2:$I$2047,'Orders - December 2020'!$H$2:$H$2047,Worksheet!AC$3,'Orders - December 2020'!$C$2:$C$2047,Worksheet!$F30),"-")</f>
        <v>-</v>
      </c>
      <c r="AD30" s="51" t="str">
        <f>IFERROR(AVERAGEIFS('Orders - December 2020'!$I$2:$I$2047,'Orders - December 2020'!$H$2:$H$2047,Worksheet!AD$3,'Orders - December 2020'!$C$2:$C$2047,Worksheet!$F30),"-")</f>
        <v>-</v>
      </c>
      <c r="AE30" s="51" t="str">
        <f>IFERROR(AVERAGEIFS('Orders - December 2020'!$I$2:$I$2047,'Orders - December 2020'!$H$2:$H$2047,Worksheet!AE$3,'Orders - December 2020'!$C$2:$C$2047,Worksheet!$F30),"-")</f>
        <v>-</v>
      </c>
      <c r="AF30" s="51" t="str">
        <f>IFERROR(AVERAGEIFS('Orders - December 2020'!$I$2:$I$2047,'Orders - December 2020'!$H$2:$H$2047,Worksheet!AF$3,'Orders - December 2020'!$C$2:$C$2047,Worksheet!$F30),"-")</f>
        <v>-</v>
      </c>
      <c r="AG30" s="51" t="str">
        <f>IFERROR(AVERAGEIFS('Orders - December 2020'!$I$2:$I$2047,'Orders - December 2020'!$H$2:$H$2047,Worksheet!AG$3,'Orders - December 2020'!$C$2:$C$2047,Worksheet!$F30),"-")</f>
        <v>-</v>
      </c>
      <c r="AH30" s="51" t="str">
        <f>IFERROR(AVERAGEIFS('Orders - December 2020'!$I$2:$I$2047,'Orders - December 2020'!$H$2:$H$2047,Worksheet!AH$3,'Orders - December 2020'!$C$2:$C$2047,Worksheet!$F30),"-")</f>
        <v>-</v>
      </c>
      <c r="AI30" s="51" t="str">
        <f>IFERROR(AVERAGEIFS('Orders - December 2020'!$I$2:$I$2047,'Orders - December 2020'!$H$2:$H$2047,Worksheet!AI$3,'Orders - December 2020'!$C$2:$C$2047,Worksheet!$F30),"-")</f>
        <v>-</v>
      </c>
      <c r="AJ30" s="51" t="str">
        <f>IFERROR(AVERAGEIFS('Orders - December 2020'!$I$2:$I$2047,'Orders - December 2020'!$H$2:$H$2047,Worksheet!AJ$3,'Orders - December 2020'!$C$2:$C$2047,Worksheet!$F30),"-")</f>
        <v>-</v>
      </c>
      <c r="AK30" s="51" t="str">
        <f>IFERROR(AVERAGEIFS('Orders - December 2020'!$I$2:$I$2047,'Orders - December 2020'!$H$2:$H$2047,Worksheet!AK$3,'Orders - December 2020'!$C$2:$C$2047,Worksheet!$F30),"-")</f>
        <v>-</v>
      </c>
      <c r="AL30" s="51" t="str">
        <f>IFERROR(AVERAGEIFS('Orders - December 2020'!$I$2:$I$2047,'Orders - December 2020'!$H$2:$H$2047,Worksheet!AL$3,'Orders - December 2020'!$C$2:$C$2047,Worksheet!$F30),"-")</f>
        <v>-</v>
      </c>
      <c r="AM30" s="51" t="str">
        <f>IFERROR(AVERAGEIFS('Orders - December 2020'!$I$2:$I$2047,'Orders - December 2020'!$H$2:$H$2047,Worksheet!AM$3,'Orders - December 2020'!$C$2:$C$2047,Worksheet!$F30),"-")</f>
        <v>-</v>
      </c>
      <c r="AN30" s="51" t="str">
        <f>IFERROR(AVERAGEIFS('Orders - December 2020'!$I$2:$I$2047,'Orders - December 2020'!$H$2:$H$2047,Worksheet!AN$3,'Orders - December 2020'!$C$2:$C$2047,Worksheet!$F30),"-")</f>
        <v>-</v>
      </c>
      <c r="AO30" s="51" t="str">
        <f>IFERROR(AVERAGEIFS('Orders - December 2020'!$I$2:$I$2047,'Orders - December 2020'!$H$2:$H$2047,Worksheet!AO$3,'Orders - December 2020'!$C$2:$C$2047,Worksheet!$F30),"-")</f>
        <v>-</v>
      </c>
      <c r="AP30" s="51" t="str">
        <f>IFERROR(AVERAGEIFS('Orders - December 2020'!$I$2:$I$2047,'Orders - December 2020'!$H$2:$H$2047,Worksheet!AP$3,'Orders - December 2020'!$C$2:$C$2047,Worksheet!$F30),"-")</f>
        <v>-</v>
      </c>
      <c r="AQ30" s="51" t="str">
        <f>IFERROR(AVERAGEIFS('Orders - December 2020'!$I$2:$I$2047,'Orders - December 2020'!$H$2:$H$2047,Worksheet!AQ$3,'Orders - December 2020'!$C$2:$C$2047,Worksheet!$F30),"-")</f>
        <v>-</v>
      </c>
      <c r="AR30" s="51" t="str">
        <f>IFERROR(AVERAGEIFS('Orders - December 2020'!$I$2:$I$2047,'Orders - December 2020'!$H$2:$H$2047,Worksheet!AR$3,'Orders - December 2020'!$C$2:$C$2047,Worksheet!$F30),"-")</f>
        <v>-</v>
      </c>
      <c r="AS30" s="51" t="str">
        <f>IFERROR(AVERAGEIFS('Orders - December 2020'!$I$2:$I$2047,'Orders - December 2020'!$H$2:$H$2047,Worksheet!AS$3,'Orders - December 2020'!$C$2:$C$2047,Worksheet!$F30),"-")</f>
        <v>-</v>
      </c>
      <c r="AT30" s="51" t="str">
        <f>IFERROR(AVERAGEIFS('Orders - December 2020'!$I$2:$I$2047,'Orders - December 2020'!$H$2:$H$2047,Worksheet!AT$3,'Orders - December 2020'!$C$2:$C$2047,Worksheet!$F30),"-")</f>
        <v>-</v>
      </c>
      <c r="AU30" s="51" t="str">
        <f>IFERROR(AVERAGEIFS('Orders - December 2020'!$I$2:$I$2047,'Orders - December 2020'!$H$2:$H$2047,Worksheet!AU$3,'Orders - December 2020'!$C$2:$C$2047,Worksheet!$F30),"-")</f>
        <v>-</v>
      </c>
      <c r="AV30" s="51" t="str">
        <f>IFERROR(AVERAGEIFS('Orders - December 2020'!$I$2:$I$2047,'Orders - December 2020'!$H$2:$H$2047,Worksheet!AV$3,'Orders - December 2020'!$C$2:$C$2047,Worksheet!$F30),"-")</f>
        <v>-</v>
      </c>
      <c r="AW30" s="51" t="str">
        <f>IFERROR(AVERAGEIFS('Orders - December 2020'!$I$2:$I$2047,'Orders - December 2020'!$H$2:$H$2047,Worksheet!AW$3,'Orders - December 2020'!$C$2:$C$2047,Worksheet!$F30),"-")</f>
        <v>-</v>
      </c>
      <c r="AX30" s="51" t="str">
        <f>IFERROR(AVERAGEIFS('Orders - December 2020'!$I$2:$I$2047,'Orders - December 2020'!$H$2:$H$2047,Worksheet!AX$3,'Orders - December 2020'!$C$2:$C$2047,Worksheet!$F30),"-")</f>
        <v>-</v>
      </c>
      <c r="AY30" s="51">
        <f>IFERROR(AVERAGEIFS('Orders - December 2020'!$I$2:$I$2047,'Orders - December 2020'!$H$2:$H$2047,Worksheet!AY$3,'Orders - December 2020'!$C$2:$C$2047,Worksheet!$F30),"-")</f>
        <v>1</v>
      </c>
      <c r="AZ30" s="51" t="str">
        <f>IFERROR(AVERAGEIFS('Orders - December 2020'!$I$2:$I$2047,'Orders - December 2020'!$H$2:$H$2047,Worksheet!AZ$3,'Orders - December 2020'!$C$2:$C$2047,Worksheet!$F30),"-")</f>
        <v>-</v>
      </c>
      <c r="BA30" s="51" t="str">
        <f>IFERROR(AVERAGEIFS('Orders - December 2020'!$I$2:$I$2047,'Orders - December 2020'!$H$2:$H$2047,Worksheet!BA$3,'Orders - December 2020'!$C$2:$C$2047,Worksheet!$F30),"-")</f>
        <v>-</v>
      </c>
      <c r="BB30" s="51" t="str">
        <f>IFERROR(AVERAGEIFS('Orders - December 2020'!$I$2:$I$2047,'Orders - December 2020'!$H$2:$H$2047,Worksheet!BB$3,'Orders - December 2020'!$C$2:$C$2047,Worksheet!$F30),"-")</f>
        <v>-</v>
      </c>
      <c r="BC30" s="51" t="str">
        <f>IFERROR(AVERAGEIFS('Orders - December 2020'!$I$2:$I$2047,'Orders - December 2020'!$H$2:$H$2047,Worksheet!BC$3,'Orders - December 2020'!$C$2:$C$2047,Worksheet!$F30),"-")</f>
        <v>-</v>
      </c>
      <c r="BD30" s="51" t="str">
        <f>IFERROR(AVERAGEIFS('Orders - December 2020'!$I$2:$I$2047,'Orders - December 2020'!$H$2:$H$2047,Worksheet!BD$3,'Orders - December 2020'!$C$2:$C$2047,Worksheet!$F30),"-")</f>
        <v>-</v>
      </c>
      <c r="BE30" s="51" t="str">
        <f>IFERROR(AVERAGEIFS('Orders - December 2020'!$I$2:$I$2047,'Orders - December 2020'!$H$2:$H$2047,Worksheet!BE$3,'Orders - December 2020'!$C$2:$C$2047,Worksheet!$F30),"-")</f>
        <v>-</v>
      </c>
      <c r="BF30" s="51" t="str">
        <f>IFERROR(AVERAGEIFS('Orders - December 2020'!$I$2:$I$2047,'Orders - December 2020'!$H$2:$H$2047,Worksheet!BF$3,'Orders - December 2020'!$C$2:$C$2047,Worksheet!$F30),"-")</f>
        <v>-</v>
      </c>
      <c r="BG30" s="51" t="str">
        <f>IFERROR(AVERAGEIFS('Orders - December 2020'!$I$2:$I$2047,'Orders - December 2020'!$H$2:$H$2047,Worksheet!BG$3,'Orders - December 2020'!$C$2:$C$2047,Worksheet!$F30),"-")</f>
        <v>-</v>
      </c>
      <c r="BH30" s="51" t="str">
        <f>IFERROR(AVERAGEIFS('Orders - December 2020'!$I$2:$I$2047,'Orders - December 2020'!$H$2:$H$2047,Worksheet!BH$3,'Orders - December 2020'!$C$2:$C$2047,Worksheet!$F30),"-")</f>
        <v>-</v>
      </c>
      <c r="BI30" s="51" t="str">
        <f>IFERROR(AVERAGEIFS('Orders - December 2020'!$I$2:$I$2047,'Orders - December 2020'!$H$2:$H$2047,Worksheet!BI$3,'Orders - December 2020'!$C$2:$C$2047,Worksheet!$F30),"-")</f>
        <v>-</v>
      </c>
      <c r="BJ30" s="51" t="str">
        <f>IFERROR(AVERAGEIFS('Orders - December 2020'!$I$2:$I$2047,'Orders - December 2020'!$H$2:$H$2047,Worksheet!BJ$3,'Orders - December 2020'!$C$2:$C$2047,Worksheet!$F30),"-")</f>
        <v>-</v>
      </c>
      <c r="BK30" s="51" t="str">
        <f>IFERROR(AVERAGEIFS('Orders - December 2020'!$I$2:$I$2047,'Orders - December 2020'!$H$2:$H$2047,Worksheet!BK$3,'Orders - December 2020'!$C$2:$C$2047,Worksheet!$F30),"-")</f>
        <v>-</v>
      </c>
      <c r="BL30" s="51" t="str">
        <f>IFERROR(AVERAGEIFS('Orders - December 2020'!$I$2:$I$2047,'Orders - December 2020'!$H$2:$H$2047,Worksheet!BL$3,'Orders - December 2020'!$C$2:$C$2047,Worksheet!$F30),"-")</f>
        <v>-</v>
      </c>
      <c r="BM30" s="51" t="str">
        <f>IFERROR(AVERAGEIFS('Orders - December 2020'!$I$2:$I$2047,'Orders - December 2020'!$H$2:$H$2047,Worksheet!BM$3,'Orders - December 2020'!$C$2:$C$2047,Worksheet!$F30),"-")</f>
        <v>-</v>
      </c>
      <c r="BN30" s="51" t="str">
        <f>IFERROR(AVERAGEIFS('Orders - December 2020'!$I$2:$I$2047,'Orders - December 2020'!$H$2:$H$2047,Worksheet!BN$3,'Orders - December 2020'!$C$2:$C$2047,Worksheet!$F30),"-")</f>
        <v>-</v>
      </c>
      <c r="BO30" s="51" t="str">
        <f>IFERROR(AVERAGEIFS('Orders - December 2020'!$I$2:$I$2047,'Orders - December 2020'!$H$2:$H$2047,Worksheet!BO$3,'Orders - December 2020'!$C$2:$C$2047,Worksheet!$F30),"-")</f>
        <v>-</v>
      </c>
      <c r="BP30" s="51" t="str">
        <f>IFERROR(AVERAGEIFS('Orders - December 2020'!$I$2:$I$2047,'Orders - December 2020'!$H$2:$H$2047,Worksheet!BP$3,'Orders - December 2020'!$C$2:$C$2047,Worksheet!$F30),"-")</f>
        <v>-</v>
      </c>
      <c r="BQ30" s="51" t="str">
        <f>IFERROR(AVERAGEIFS('Orders - December 2020'!$I$2:$I$2047,'Orders - December 2020'!$H$2:$H$2047,Worksheet!BQ$3,'Orders - December 2020'!$C$2:$C$2047,Worksheet!$F30),"-")</f>
        <v>-</v>
      </c>
      <c r="BR30" s="51" t="str">
        <f>IFERROR(AVERAGEIFS('Orders - December 2020'!$I$2:$I$2047,'Orders - December 2020'!$H$2:$H$2047,Worksheet!BR$3,'Orders - December 2020'!$C$2:$C$2047,Worksheet!$F30),"-")</f>
        <v>-</v>
      </c>
      <c r="BS30" s="51" t="str">
        <f>IFERROR(AVERAGEIFS('Orders - December 2020'!$I$2:$I$2047,'Orders - December 2020'!$H$2:$H$2047,Worksheet!BS$3,'Orders - December 2020'!$C$2:$C$2047,Worksheet!$F30),"-")</f>
        <v>-</v>
      </c>
      <c r="BT30" s="51" t="str">
        <f>IFERROR(AVERAGEIFS('Orders - December 2020'!$I$2:$I$2047,'Orders - December 2020'!$H$2:$H$2047,Worksheet!BT$3,'Orders - December 2020'!$C$2:$C$2047,Worksheet!$F30),"-")</f>
        <v>-</v>
      </c>
      <c r="BU30" s="51" t="str">
        <f>IFERROR(AVERAGEIFS('Orders - December 2020'!$I$2:$I$2047,'Orders - December 2020'!$H$2:$H$2047,Worksheet!BU$3,'Orders - December 2020'!$C$2:$C$2047,Worksheet!$F30),"-")</f>
        <v>-</v>
      </c>
      <c r="BV30" s="51" t="str">
        <f>IFERROR(AVERAGEIFS('Orders - December 2020'!$I$2:$I$2047,'Orders - December 2020'!$H$2:$H$2047,Worksheet!BV$3,'Orders - December 2020'!$C$2:$C$2047,Worksheet!$F30),"-")</f>
        <v>-</v>
      </c>
      <c r="BW30" s="51" t="str">
        <f>IFERROR(AVERAGEIFS('Orders - December 2020'!$I$2:$I$2047,'Orders - December 2020'!$H$2:$H$2047,Worksheet!BW$3,'Orders - December 2020'!$C$2:$C$2047,Worksheet!$F30),"-")</f>
        <v>-</v>
      </c>
      <c r="BX30" s="51" t="str">
        <f>IFERROR(AVERAGEIFS('Orders - December 2020'!$I$2:$I$2047,'Orders - December 2020'!$H$2:$H$2047,Worksheet!BX$3,'Orders - December 2020'!$C$2:$C$2047,Worksheet!$F30),"-")</f>
        <v>-</v>
      </c>
      <c r="BY30" s="51" t="str">
        <f>IFERROR(AVERAGEIFS('Orders - December 2020'!$I$2:$I$2047,'Orders - December 2020'!$H$2:$H$2047,Worksheet!BY$3,'Orders - December 2020'!$C$2:$C$2047,Worksheet!$F30),"-")</f>
        <v>-</v>
      </c>
      <c r="BZ30" s="51" t="str">
        <f>IFERROR(AVERAGEIFS('Orders - December 2020'!$I$2:$I$2047,'Orders - December 2020'!$H$2:$H$2047,Worksheet!BZ$3,'Orders - December 2020'!$C$2:$C$2047,Worksheet!$F30),"-")</f>
        <v>-</v>
      </c>
      <c r="CA30" s="51" t="str">
        <f>IFERROR(AVERAGEIFS('Orders - December 2020'!$I$2:$I$2047,'Orders - December 2020'!$H$2:$H$2047,Worksheet!CA$3,'Orders - December 2020'!$C$2:$C$2047,Worksheet!$F30),"-")</f>
        <v>-</v>
      </c>
      <c r="CB30" s="51" t="str">
        <f>IFERROR(AVERAGEIFS('Orders - December 2020'!$I$2:$I$2047,'Orders - December 2020'!$H$2:$H$2047,Worksheet!CB$3,'Orders - December 2020'!$C$2:$C$2047,Worksheet!$F30),"-")</f>
        <v>-</v>
      </c>
      <c r="CC30" s="51" t="str">
        <f>IFERROR(AVERAGEIFS('Orders - December 2020'!$I$2:$I$2047,'Orders - December 2020'!$H$2:$H$2047,Worksheet!CC$3,'Orders - December 2020'!$C$2:$C$2047,Worksheet!$F30),"-")</f>
        <v>-</v>
      </c>
      <c r="CD30" s="51" t="str">
        <f>IFERROR(AVERAGEIFS('Orders - December 2020'!$I$2:$I$2047,'Orders - December 2020'!$H$2:$H$2047,Worksheet!CD$3,'Orders - December 2020'!$C$2:$C$2047,Worksheet!$F30),"-")</f>
        <v>-</v>
      </c>
      <c r="CE30" s="51" t="str">
        <f>IFERROR(AVERAGEIFS('Orders - December 2020'!$I$2:$I$2047,'Orders - December 2020'!$H$2:$H$2047,Worksheet!CE$3,'Orders - December 2020'!$C$2:$C$2047,Worksheet!$F30),"-")</f>
        <v>-</v>
      </c>
      <c r="CF30" s="51" t="str">
        <f>IFERROR(AVERAGEIFS('Orders - December 2020'!$I$2:$I$2047,'Orders - December 2020'!$H$2:$H$2047,Worksheet!CF$3,'Orders - December 2020'!$C$2:$C$2047,Worksheet!$F30),"-")</f>
        <v>-</v>
      </c>
      <c r="CG30" s="51" t="str">
        <f>IFERROR(AVERAGEIFS('Orders - December 2020'!$I$2:$I$2047,'Orders - December 2020'!$H$2:$H$2047,Worksheet!CG$3,'Orders - December 2020'!$C$2:$C$2047,Worksheet!$F30),"-")</f>
        <v>-</v>
      </c>
      <c r="CH30" s="51" t="str">
        <f>IFERROR(AVERAGEIFS('Orders - December 2020'!$I$2:$I$2047,'Orders - December 2020'!$H$2:$H$2047,Worksheet!CH$3,'Orders - December 2020'!$C$2:$C$2047,Worksheet!$F30),"-")</f>
        <v>-</v>
      </c>
      <c r="CI30" s="51" t="str">
        <f>IFERROR(AVERAGEIFS('Orders - December 2020'!$I$2:$I$2047,'Orders - December 2020'!$H$2:$H$2047,Worksheet!CI$3,'Orders - December 2020'!$C$2:$C$2047,Worksheet!$F30),"-")</f>
        <v>-</v>
      </c>
      <c r="CJ30" s="51" t="str">
        <f>IFERROR(AVERAGEIFS('Orders - December 2020'!$I$2:$I$2047,'Orders - December 2020'!$H$2:$H$2047,Worksheet!CJ$3,'Orders - December 2020'!$C$2:$C$2047,Worksheet!$F30),"-")</f>
        <v>-</v>
      </c>
      <c r="CK30" s="51" t="str">
        <f>IFERROR(AVERAGEIFS('Orders - December 2020'!$I$2:$I$2047,'Orders - December 2020'!$H$2:$H$2047,Worksheet!CK$3,'Orders - December 2020'!$C$2:$C$2047,Worksheet!$F30),"-")</f>
        <v>-</v>
      </c>
      <c r="CL30" s="51" t="str">
        <f>IFERROR(AVERAGEIFS('Orders - December 2020'!$I$2:$I$2047,'Orders - December 2020'!$H$2:$H$2047,Worksheet!CL$3,'Orders - December 2020'!$C$2:$C$2047,Worksheet!$F30),"-")</f>
        <v>-</v>
      </c>
      <c r="CM30" s="51" t="str">
        <f>IFERROR(AVERAGEIFS('Orders - December 2020'!$I$2:$I$2047,'Orders - December 2020'!$H$2:$H$2047,Worksheet!CM$3,'Orders - December 2020'!$C$2:$C$2047,Worksheet!$F30),"-")</f>
        <v>-</v>
      </c>
      <c r="CN30" s="51" t="str">
        <f>IFERROR(AVERAGEIFS('Orders - December 2020'!$I$2:$I$2047,'Orders - December 2020'!$H$2:$H$2047,Worksheet!CN$3,'Orders - December 2020'!$C$2:$C$2047,Worksheet!$F30),"-")</f>
        <v>-</v>
      </c>
      <c r="CO30" s="51" t="str">
        <f>IFERROR(AVERAGEIFS('Orders - December 2020'!$I$2:$I$2047,'Orders - December 2020'!$H$2:$H$2047,Worksheet!CO$3,'Orders - December 2020'!$C$2:$C$2047,Worksheet!$F30),"-")</f>
        <v>-</v>
      </c>
      <c r="CP30" s="51" t="str">
        <f>IFERROR(AVERAGEIFS('Orders - December 2020'!$I$2:$I$2047,'Orders - December 2020'!$H$2:$H$2047,Worksheet!CP$3,'Orders - December 2020'!$C$2:$C$2047,Worksheet!$F30),"-")</f>
        <v>-</v>
      </c>
      <c r="CQ30" s="51" t="str">
        <f>IFERROR(AVERAGEIFS('Orders - December 2020'!$I$2:$I$2047,'Orders - December 2020'!$H$2:$H$2047,Worksheet!CQ$3,'Orders - December 2020'!$C$2:$C$2047,Worksheet!$F30),"-")</f>
        <v>-</v>
      </c>
      <c r="CR30" s="51" t="str">
        <f>IFERROR(AVERAGEIFS('Orders - December 2020'!$I$2:$I$2047,'Orders - December 2020'!$H$2:$H$2047,Worksheet!CR$3,'Orders - December 2020'!$C$2:$C$2047,Worksheet!$F30),"-")</f>
        <v>-</v>
      </c>
      <c r="CS30" s="51" t="str">
        <f>IFERROR(AVERAGEIFS('Orders - December 2020'!$I$2:$I$2047,'Orders - December 2020'!$H$2:$H$2047,Worksheet!CS$3,'Orders - December 2020'!$C$2:$C$2047,Worksheet!$F30),"-")</f>
        <v>-</v>
      </c>
      <c r="CT30" s="51" t="str">
        <f>IFERROR(AVERAGEIFS('Orders - December 2020'!$I$2:$I$2047,'Orders - December 2020'!$H$2:$H$2047,Worksheet!CT$3,'Orders - December 2020'!$C$2:$C$2047,Worksheet!$F30),"-")</f>
        <v>-</v>
      </c>
      <c r="CU30" s="51" t="str">
        <f>IFERROR(AVERAGEIFS('Orders - December 2020'!$I$2:$I$2047,'Orders - December 2020'!$H$2:$H$2047,Worksheet!CU$3,'Orders - December 2020'!$C$2:$C$2047,Worksheet!$F30),"-")</f>
        <v>-</v>
      </c>
      <c r="CV30" s="51" t="str">
        <f>IFERROR(AVERAGEIFS('Orders - December 2020'!$I$2:$I$2047,'Orders - December 2020'!$H$2:$H$2047,Worksheet!CV$3,'Orders - December 2020'!$C$2:$C$2047,Worksheet!$F30),"-")</f>
        <v>-</v>
      </c>
      <c r="CW30" s="51" t="str">
        <f>IFERROR(AVERAGEIFS('Orders - December 2020'!$I$2:$I$2047,'Orders - December 2020'!$H$2:$H$2047,Worksheet!CW$3,'Orders - December 2020'!$C$2:$C$2047,Worksheet!$F30),"-")</f>
        <v>-</v>
      </c>
      <c r="CX30" s="51" t="str">
        <f>IFERROR(AVERAGEIFS('Orders - December 2020'!$I$2:$I$2047,'Orders - December 2020'!$H$2:$H$2047,Worksheet!CX$3,'Orders - December 2020'!$C$2:$C$2047,Worksheet!$F30),"-")</f>
        <v>-</v>
      </c>
      <c r="CY30" s="51" t="str">
        <f>IFERROR(AVERAGEIFS('Orders - December 2020'!$I$2:$I$2047,'Orders - December 2020'!$H$2:$H$2047,Worksheet!CY$3,'Orders - December 2020'!$C$2:$C$2047,Worksheet!$F30),"-")</f>
        <v>-</v>
      </c>
      <c r="CZ30" s="51" t="str">
        <f>IFERROR(AVERAGEIFS('Orders - December 2020'!$I$2:$I$2047,'Orders - December 2020'!$H$2:$H$2047,Worksheet!CZ$3,'Orders - December 2020'!$C$2:$C$2047,Worksheet!$F30),"-")</f>
        <v>-</v>
      </c>
      <c r="DA30" s="51" t="str">
        <f>IFERROR(AVERAGEIFS('Orders - December 2020'!$I$2:$I$2047,'Orders - December 2020'!$H$2:$H$2047,Worksheet!DA$3,'Orders - December 2020'!$C$2:$C$2047,Worksheet!$F30),"-")</f>
        <v>-</v>
      </c>
      <c r="DB30" s="51" t="str">
        <f>IFERROR(AVERAGEIFS('Orders - December 2020'!$I$2:$I$2047,'Orders - December 2020'!$H$2:$H$2047,Worksheet!DB$3,'Orders - December 2020'!$C$2:$C$2047,Worksheet!$F30),"-")</f>
        <v>-</v>
      </c>
      <c r="DC30" s="51" t="str">
        <f>IFERROR(AVERAGEIFS('Orders - December 2020'!$I$2:$I$2047,'Orders - December 2020'!$H$2:$H$2047,Worksheet!DC$3,'Orders - December 2020'!$C$2:$C$2047,Worksheet!$F30),"-")</f>
        <v>-</v>
      </c>
      <c r="DD30" s="51" t="str">
        <f>IFERROR(AVERAGEIFS('Orders - December 2020'!$I$2:$I$2047,'Orders - December 2020'!$H$2:$H$2047,Worksheet!DD$3,'Orders - December 2020'!$C$2:$C$2047,Worksheet!$F30),"-")</f>
        <v>-</v>
      </c>
      <c r="DE30" s="51" t="str">
        <f>IFERROR(AVERAGEIFS('Orders - December 2020'!$I$2:$I$2047,'Orders - December 2020'!$H$2:$H$2047,Worksheet!DE$3,'Orders - December 2020'!$C$2:$C$2047,Worksheet!$F30),"-")</f>
        <v>-</v>
      </c>
      <c r="DF30" s="51" t="str">
        <f>IFERROR(AVERAGEIFS('Orders - December 2020'!$I$2:$I$2047,'Orders - December 2020'!$H$2:$H$2047,Worksheet!DF$3,'Orders - December 2020'!$C$2:$C$2047,Worksheet!$F30),"-")</f>
        <v>-</v>
      </c>
      <c r="DG30" s="51" t="str">
        <f>IFERROR(AVERAGEIFS('Orders - December 2020'!$I$2:$I$2047,'Orders - December 2020'!$H$2:$H$2047,Worksheet!DG$3,'Orders - December 2020'!$C$2:$C$2047,Worksheet!$F30),"-")</f>
        <v>-</v>
      </c>
      <c r="DH30" s="51" t="str">
        <f>IFERROR(AVERAGEIFS('Orders - December 2020'!$I$2:$I$2047,'Orders - December 2020'!$H$2:$H$2047,Worksheet!DH$3,'Orders - December 2020'!$C$2:$C$2047,Worksheet!$F30),"-")</f>
        <v>-</v>
      </c>
      <c r="DI30" s="51" t="str">
        <f>IFERROR(AVERAGEIFS('Orders - December 2020'!$I$2:$I$2047,'Orders - December 2020'!$H$2:$H$2047,Worksheet!DI$3,'Orders - December 2020'!$C$2:$C$2047,Worksheet!$F30),"-")</f>
        <v>-</v>
      </c>
      <c r="DJ30" s="51" t="str">
        <f>IFERROR(AVERAGEIFS('Orders - December 2020'!$I$2:$I$2047,'Orders - December 2020'!$H$2:$H$2047,Worksheet!DJ$3,'Orders - December 2020'!$C$2:$C$2047,Worksheet!$F30),"-")</f>
        <v>-</v>
      </c>
      <c r="DK30" s="51" t="str">
        <f>IFERROR(AVERAGEIFS('Orders - December 2020'!$I$2:$I$2047,'Orders - December 2020'!$H$2:$H$2047,Worksheet!DK$3,'Orders - December 2020'!$C$2:$C$2047,Worksheet!$F30),"-")</f>
        <v>-</v>
      </c>
      <c r="DL30" s="51" t="str">
        <f>IFERROR(AVERAGEIFS('Orders - December 2020'!$I$2:$I$2047,'Orders - December 2020'!$H$2:$H$2047,Worksheet!DL$3,'Orders - December 2020'!$C$2:$C$2047,Worksheet!$F30),"-")</f>
        <v>-</v>
      </c>
      <c r="DM30" s="51" t="str">
        <f>IFERROR(AVERAGEIFS('Orders - December 2020'!$I$2:$I$2047,'Orders - December 2020'!$H$2:$H$2047,Worksheet!DM$3,'Orders - December 2020'!$C$2:$C$2047,Worksheet!$F30),"-")</f>
        <v>-</v>
      </c>
      <c r="DN30" s="51" t="str">
        <f>IFERROR(AVERAGEIFS('Orders - December 2020'!$I$2:$I$2047,'Orders - December 2020'!$H$2:$H$2047,Worksheet!DN$3,'Orders - December 2020'!$C$2:$C$2047,Worksheet!$F30),"-")</f>
        <v>-</v>
      </c>
      <c r="DO30" s="51" t="str">
        <f>IFERROR(AVERAGEIFS('Orders - December 2020'!$I$2:$I$2047,'Orders - December 2020'!$H$2:$H$2047,Worksheet!DO$3,'Orders - December 2020'!$C$2:$C$2047,Worksheet!$F30),"-")</f>
        <v>-</v>
      </c>
      <c r="DP30" s="51" t="str">
        <f>IFERROR(AVERAGEIFS('Orders - December 2020'!$I$2:$I$2047,'Orders - December 2020'!$H$2:$H$2047,Worksheet!DP$3,'Orders - December 2020'!$C$2:$C$2047,Worksheet!$F30),"-")</f>
        <v>-</v>
      </c>
      <c r="DQ30" s="51" t="str">
        <f>IFERROR(AVERAGEIFS('Orders - December 2020'!$I$2:$I$2047,'Orders - December 2020'!$H$2:$H$2047,Worksheet!DQ$3,'Orders - December 2020'!$C$2:$C$2047,Worksheet!$F30),"-")</f>
        <v>-</v>
      </c>
      <c r="DR30" s="51" t="str">
        <f>IFERROR(AVERAGEIFS('Orders - December 2020'!$I$2:$I$2047,'Orders - December 2020'!$H$2:$H$2047,Worksheet!DR$3,'Orders - December 2020'!$C$2:$C$2047,Worksheet!$F30),"-")</f>
        <v>-</v>
      </c>
      <c r="DS30" s="51" t="str">
        <f>IFERROR(AVERAGEIFS('Orders - December 2020'!$I$2:$I$2047,'Orders - December 2020'!$H$2:$H$2047,Worksheet!DS$3,'Orders - December 2020'!$C$2:$C$2047,Worksheet!$F30),"-")</f>
        <v>-</v>
      </c>
      <c r="DT30" s="51" t="str">
        <f>IFERROR(AVERAGEIFS('Orders - December 2020'!$I$2:$I$2047,'Orders - December 2020'!$H$2:$H$2047,Worksheet!DT$3,'Orders - December 2020'!$C$2:$C$2047,Worksheet!$F30),"-")</f>
        <v>-</v>
      </c>
      <c r="DU30" s="51" t="str">
        <f>IFERROR(AVERAGEIFS('Orders - December 2020'!$I$2:$I$2047,'Orders - December 2020'!$H$2:$H$2047,Worksheet!DU$3,'Orders - December 2020'!$C$2:$C$2047,Worksheet!$F30),"-")</f>
        <v>-</v>
      </c>
      <c r="DV30" s="51" t="str">
        <f>IFERROR(AVERAGEIFS('Orders - December 2020'!$I$2:$I$2047,'Orders - December 2020'!$H$2:$H$2047,Worksheet!DV$3,'Orders - December 2020'!$C$2:$C$2047,Worksheet!$F30),"-")</f>
        <v>-</v>
      </c>
      <c r="DW30" s="51" t="str">
        <f>IFERROR(AVERAGEIFS('Orders - December 2020'!$I$2:$I$2047,'Orders - December 2020'!$H$2:$H$2047,Worksheet!DW$3,'Orders - December 2020'!$C$2:$C$2047,Worksheet!$F30),"-")</f>
        <v>-</v>
      </c>
      <c r="DX30" s="51" t="str">
        <f>IFERROR(AVERAGEIFS('Orders - December 2020'!$I$2:$I$2047,'Orders - December 2020'!$H$2:$H$2047,Worksheet!DX$3,'Orders - December 2020'!$C$2:$C$2047,Worksheet!$F30),"-")</f>
        <v>-</v>
      </c>
      <c r="DY30" s="51" t="str">
        <f>IFERROR(AVERAGEIFS('Orders - December 2020'!$I$2:$I$2047,'Orders - December 2020'!$H$2:$H$2047,Worksheet!DY$3,'Orders - December 2020'!$C$2:$C$2047,Worksheet!$F30),"-")</f>
        <v>-</v>
      </c>
      <c r="DZ30" s="51" t="str">
        <f>IFERROR(AVERAGEIFS('Orders - December 2020'!$I$2:$I$2047,'Orders - December 2020'!$H$2:$H$2047,Worksheet!DZ$3,'Orders - December 2020'!$C$2:$C$2047,Worksheet!$F30),"-")</f>
        <v>-</v>
      </c>
      <c r="EA30" s="51" t="str">
        <f>IFERROR(AVERAGEIFS('Orders - December 2020'!$I$2:$I$2047,'Orders - December 2020'!$H$2:$H$2047,Worksheet!EA$3,'Orders - December 2020'!$C$2:$C$2047,Worksheet!$F30),"-")</f>
        <v>-</v>
      </c>
      <c r="EB30" s="51" t="str">
        <f>IFERROR(AVERAGEIFS('Orders - December 2020'!$I$2:$I$2047,'Orders - December 2020'!$H$2:$H$2047,Worksheet!EB$3,'Orders - December 2020'!$C$2:$C$2047,Worksheet!$F30),"-")</f>
        <v>-</v>
      </c>
      <c r="EC30" s="51" t="str">
        <f>IFERROR(AVERAGEIFS('Orders - December 2020'!$I$2:$I$2047,'Orders - December 2020'!$H$2:$H$2047,Worksheet!EC$3,'Orders - December 2020'!$C$2:$C$2047,Worksheet!$F30),"-")</f>
        <v>-</v>
      </c>
      <c r="ED30" s="51" t="str">
        <f>IFERROR(AVERAGEIFS('Orders - December 2020'!$I$2:$I$2047,'Orders - December 2020'!$H$2:$H$2047,Worksheet!ED$3,'Orders - December 2020'!$C$2:$C$2047,Worksheet!$F30),"-")</f>
        <v>-</v>
      </c>
      <c r="EE30" s="51" t="str">
        <f>IFERROR(AVERAGEIFS('Orders - December 2020'!$I$2:$I$2047,'Orders - December 2020'!$H$2:$H$2047,Worksheet!EE$3,'Orders - December 2020'!$C$2:$C$2047,Worksheet!$F30),"-")</f>
        <v>-</v>
      </c>
      <c r="EF30" s="51" t="str">
        <f>IFERROR(AVERAGEIFS('Orders - December 2020'!$I$2:$I$2047,'Orders - December 2020'!$H$2:$H$2047,Worksheet!EF$3,'Orders - December 2020'!$C$2:$C$2047,Worksheet!$F30),"-")</f>
        <v>-</v>
      </c>
      <c r="EG30" s="51" t="str">
        <f>IFERROR(AVERAGEIFS('Orders - December 2020'!$I$2:$I$2047,'Orders - December 2020'!$H$2:$H$2047,Worksheet!EG$3,'Orders - December 2020'!$C$2:$C$2047,Worksheet!$F30),"-")</f>
        <v>-</v>
      </c>
      <c r="EH30" s="51" t="str">
        <f>IFERROR(AVERAGEIFS('Orders - December 2020'!$I$2:$I$2047,'Orders - December 2020'!$H$2:$H$2047,Worksheet!EH$3,'Orders - December 2020'!$C$2:$C$2047,Worksheet!$F30),"-")</f>
        <v>-</v>
      </c>
      <c r="EI30" s="51" t="str">
        <f>IFERROR(AVERAGEIFS('Orders - December 2020'!$I$2:$I$2047,'Orders - December 2020'!$H$2:$H$2047,Worksheet!EI$3,'Orders - December 2020'!$C$2:$C$2047,Worksheet!$F30),"-")</f>
        <v>-</v>
      </c>
      <c r="EJ30" s="51" t="str">
        <f>IFERROR(AVERAGEIFS('Orders - December 2020'!$I$2:$I$2047,'Orders - December 2020'!$H$2:$H$2047,Worksheet!EJ$3,'Orders - December 2020'!$C$2:$C$2047,Worksheet!$F30),"-")</f>
        <v>-</v>
      </c>
      <c r="EK30" s="51" t="str">
        <f>IFERROR(AVERAGEIFS('Orders - December 2020'!$I$2:$I$2047,'Orders - December 2020'!$H$2:$H$2047,Worksheet!EK$3,'Orders - December 2020'!$C$2:$C$2047,Worksheet!$F30),"-")</f>
        <v>-</v>
      </c>
      <c r="EL30" s="51" t="str">
        <f>IFERROR(AVERAGEIFS('Orders - December 2020'!$I$2:$I$2047,'Orders - December 2020'!$H$2:$H$2047,Worksheet!EL$3,'Orders - December 2020'!$C$2:$C$2047,Worksheet!$F30),"-")</f>
        <v>-</v>
      </c>
      <c r="EM30" s="51" t="str">
        <f>IFERROR(AVERAGEIFS('Orders - December 2020'!$I$2:$I$2047,'Orders - December 2020'!$H$2:$H$2047,Worksheet!EM$3,'Orders - December 2020'!$C$2:$C$2047,Worksheet!$F30),"-")</f>
        <v>-</v>
      </c>
      <c r="EN30" s="51" t="str">
        <f>IFERROR(AVERAGEIFS('Orders - December 2020'!$I$2:$I$2047,'Orders - December 2020'!$H$2:$H$2047,Worksheet!EN$3,'Orders - December 2020'!$C$2:$C$2047,Worksheet!$F30),"-")</f>
        <v>-</v>
      </c>
      <c r="EO30" s="51" t="str">
        <f>IFERROR(AVERAGEIFS('Orders - December 2020'!$I$2:$I$2047,'Orders - December 2020'!$H$2:$H$2047,Worksheet!EO$3,'Orders - December 2020'!$C$2:$C$2047,Worksheet!$F30),"-")</f>
        <v>-</v>
      </c>
      <c r="EP30" s="51" t="str">
        <f>IFERROR(AVERAGEIFS('Orders - December 2020'!$I$2:$I$2047,'Orders - December 2020'!$H$2:$H$2047,Worksheet!EP$3,'Orders - December 2020'!$C$2:$C$2047,Worksheet!$F30),"-")</f>
        <v>-</v>
      </c>
      <c r="EQ30" s="51" t="str">
        <f>IFERROR(AVERAGEIFS('Orders - December 2020'!$I$2:$I$2047,'Orders - December 2020'!$H$2:$H$2047,Worksheet!EQ$3,'Orders - December 2020'!$C$2:$C$2047,Worksheet!$F30),"-")</f>
        <v>-</v>
      </c>
      <c r="ER30" s="51" t="str">
        <f>IFERROR(AVERAGEIFS('Orders - December 2020'!$I$2:$I$2047,'Orders - December 2020'!$H$2:$H$2047,Worksheet!ER$3,'Orders - December 2020'!$C$2:$C$2047,Worksheet!$F30),"-")</f>
        <v>-</v>
      </c>
      <c r="ES30" s="51" t="str">
        <f>IFERROR(AVERAGEIFS('Orders - December 2020'!$I$2:$I$2047,'Orders - December 2020'!$H$2:$H$2047,Worksheet!ES$3,'Orders - December 2020'!$C$2:$C$2047,Worksheet!$F30),"-")</f>
        <v>-</v>
      </c>
      <c r="ET30" s="51" t="str">
        <f>IFERROR(AVERAGEIFS('Orders - December 2020'!$I$2:$I$2047,'Orders - December 2020'!$H$2:$H$2047,Worksheet!ET$3,'Orders - December 2020'!$C$2:$C$2047,Worksheet!$F30),"-")</f>
        <v>-</v>
      </c>
      <c r="EU30" s="51" t="str">
        <f>IFERROR(AVERAGEIFS('Orders - December 2020'!$I$2:$I$2047,'Orders - December 2020'!$H$2:$H$2047,Worksheet!EU$3,'Orders - December 2020'!$C$2:$C$2047,Worksheet!$F30),"-")</f>
        <v>-</v>
      </c>
      <c r="EV30" s="51" t="str">
        <f>IFERROR(AVERAGEIFS('Orders - December 2020'!$I$2:$I$2047,'Orders - December 2020'!$H$2:$H$2047,Worksheet!EV$3,'Orders - December 2020'!$C$2:$C$2047,Worksheet!$F30),"-")</f>
        <v>-</v>
      </c>
      <c r="EW30" s="51" t="str">
        <f>IFERROR(AVERAGEIFS('Orders - December 2020'!$I$2:$I$2047,'Orders - December 2020'!$H$2:$H$2047,Worksheet!EW$3,'Orders - December 2020'!$C$2:$C$2047,Worksheet!$F30),"-")</f>
        <v>-</v>
      </c>
      <c r="EX30" s="51" t="str">
        <f>IFERROR(AVERAGEIFS('Orders - December 2020'!$I$2:$I$2047,'Orders - December 2020'!$H$2:$H$2047,Worksheet!EX$3,'Orders - December 2020'!$C$2:$C$2047,Worksheet!$F30),"-")</f>
        <v>-</v>
      </c>
      <c r="EY30" s="51" t="str">
        <f>IFERROR(AVERAGEIFS('Orders - December 2020'!$I$2:$I$2047,'Orders - December 2020'!$H$2:$H$2047,Worksheet!EY$3,'Orders - December 2020'!$C$2:$C$2047,Worksheet!$F30),"-")</f>
        <v>-</v>
      </c>
      <c r="EZ30" s="51" t="str">
        <f>IFERROR(AVERAGEIFS('Orders - December 2020'!$I$2:$I$2047,'Orders - December 2020'!$H$2:$H$2047,Worksheet!EZ$3,'Orders - December 2020'!$C$2:$C$2047,Worksheet!$F30),"-")</f>
        <v>-</v>
      </c>
      <c r="FA30" s="51" t="str">
        <f>IFERROR(AVERAGEIFS('Orders - December 2020'!$I$2:$I$2047,'Orders - December 2020'!$H$2:$H$2047,Worksheet!FA$3,'Orders - December 2020'!$C$2:$C$2047,Worksheet!$F30),"-")</f>
        <v>-</v>
      </c>
      <c r="FB30" s="51" t="str">
        <f>IFERROR(AVERAGEIFS('Orders - December 2020'!$I$2:$I$2047,'Orders - December 2020'!$H$2:$H$2047,Worksheet!FB$3,'Orders - December 2020'!$C$2:$C$2047,Worksheet!$F30),"-")</f>
        <v>-</v>
      </c>
      <c r="FC30" s="51" t="str">
        <f>IFERROR(AVERAGEIFS('Orders - December 2020'!$I$2:$I$2047,'Orders - December 2020'!$H$2:$H$2047,Worksheet!FC$3,'Orders - December 2020'!$C$2:$C$2047,Worksheet!$F30),"-")</f>
        <v>-</v>
      </c>
      <c r="FD30" s="51" t="str">
        <f>IFERROR(AVERAGEIFS('Orders - December 2020'!$I$2:$I$2047,'Orders - December 2020'!$H$2:$H$2047,Worksheet!FD$3,'Orders - December 2020'!$C$2:$C$2047,Worksheet!$F30),"-")</f>
        <v>-</v>
      </c>
      <c r="FE30" s="51" t="str">
        <f>IFERROR(AVERAGEIFS('Orders - December 2020'!$I$2:$I$2047,'Orders - December 2020'!$H$2:$H$2047,Worksheet!FE$3,'Orders - December 2020'!$C$2:$C$2047,Worksheet!$F30),"-")</f>
        <v>-</v>
      </c>
      <c r="FF30" s="51" t="str">
        <f>IFERROR(AVERAGEIFS('Orders - December 2020'!$I$2:$I$2047,'Orders - December 2020'!$H$2:$H$2047,Worksheet!FF$3,'Orders - December 2020'!$C$2:$C$2047,Worksheet!$F30),"-")</f>
        <v>-</v>
      </c>
      <c r="FG30" s="52" t="str">
        <f>IFERROR(AVERAGEIFS('Orders - December 2020'!$I$2:$I$2047,'Orders - December 2020'!$H$2:$H$2047,Worksheet!FG$3,'Orders - December 2020'!$C$2:$C$2047,Worksheet!$F30),"-")</f>
        <v>-</v>
      </c>
    </row>
    <row r="31" spans="1:163">
      <c r="A31" s="162" t="str">
        <v>cancelled</v>
      </c>
      <c r="B31" s="174">
        <f>-SUMIFS('Orders - December 2020'!Q$2:Q$2047,'Orders - December 2020'!$K$2:$K$2047,"cancelled")</f>
        <v>-3756188.5</v>
      </c>
      <c r="F31" s="45" t="str">
        <v>Folly Best Kiddies Home</v>
      </c>
      <c r="G31" s="50">
        <f>IFERROR(AVERAGEIFS('Orders - December 2020'!$I$2:$I$2047,'Orders - December 2020'!$H$2:$H$2047,Worksheet!G$3,'Orders - December 2020'!$C$2:$C$2047,Worksheet!$F31),"-")</f>
        <v>1</v>
      </c>
      <c r="H31" s="51">
        <f>IFERROR(AVERAGEIFS('Orders - December 2020'!$I$2:$I$2047,'Orders - December 2020'!$H$2:$H$2047,Worksheet!H$3,'Orders - December 2020'!$C$2:$C$2047,Worksheet!$F31),"-")</f>
        <v>1</v>
      </c>
      <c r="I31" s="51">
        <f>IFERROR(AVERAGEIFS('Orders - December 2020'!$I$2:$I$2047,'Orders - December 2020'!$H$2:$H$2047,Worksheet!I$3,'Orders - December 2020'!$C$2:$C$2047,Worksheet!$F31),"-")</f>
        <v>1</v>
      </c>
      <c r="J31" s="51" t="str">
        <f>IFERROR(AVERAGEIFS('Orders - December 2020'!$I$2:$I$2047,'Orders - December 2020'!$H$2:$H$2047,Worksheet!J$3,'Orders - December 2020'!$C$2:$C$2047,Worksheet!$F31),"-")</f>
        <v>-</v>
      </c>
      <c r="K31" s="51" t="str">
        <f>IFERROR(AVERAGEIFS('Orders - December 2020'!$I$2:$I$2047,'Orders - December 2020'!$H$2:$H$2047,Worksheet!K$3,'Orders - December 2020'!$C$2:$C$2047,Worksheet!$F31),"-")</f>
        <v>-</v>
      </c>
      <c r="L31" s="51" t="str">
        <f>IFERROR(AVERAGEIFS('Orders - December 2020'!$I$2:$I$2047,'Orders - December 2020'!$H$2:$H$2047,Worksheet!L$3,'Orders - December 2020'!$C$2:$C$2047,Worksheet!$F31),"-")</f>
        <v>-</v>
      </c>
      <c r="M31" s="51" t="str">
        <f>IFERROR(AVERAGEIFS('Orders - December 2020'!$I$2:$I$2047,'Orders - December 2020'!$H$2:$H$2047,Worksheet!M$3,'Orders - December 2020'!$C$2:$C$2047,Worksheet!$F31),"-")</f>
        <v>-</v>
      </c>
      <c r="N31" s="51" t="str">
        <f>IFERROR(AVERAGEIFS('Orders - December 2020'!$I$2:$I$2047,'Orders - December 2020'!$H$2:$H$2047,Worksheet!N$3,'Orders - December 2020'!$C$2:$C$2047,Worksheet!$F31),"-")</f>
        <v>-</v>
      </c>
      <c r="O31" s="51" t="str">
        <f>IFERROR(AVERAGEIFS('Orders - December 2020'!$I$2:$I$2047,'Orders - December 2020'!$H$2:$H$2047,Worksheet!O$3,'Orders - December 2020'!$C$2:$C$2047,Worksheet!$F31),"-")</f>
        <v>-</v>
      </c>
      <c r="P31" s="51" t="str">
        <f>IFERROR(AVERAGEIFS('Orders - December 2020'!$I$2:$I$2047,'Orders - December 2020'!$H$2:$H$2047,Worksheet!P$3,'Orders - December 2020'!$C$2:$C$2047,Worksheet!$F31),"-")</f>
        <v>-</v>
      </c>
      <c r="Q31" s="51" t="str">
        <f>IFERROR(AVERAGEIFS('Orders - December 2020'!$I$2:$I$2047,'Orders - December 2020'!$H$2:$H$2047,Worksheet!Q$3,'Orders - December 2020'!$C$2:$C$2047,Worksheet!$F31),"-")</f>
        <v>-</v>
      </c>
      <c r="R31" s="51" t="str">
        <f>IFERROR(AVERAGEIFS('Orders - December 2020'!$I$2:$I$2047,'Orders - December 2020'!$H$2:$H$2047,Worksheet!R$3,'Orders - December 2020'!$C$2:$C$2047,Worksheet!$F31),"-")</f>
        <v>-</v>
      </c>
      <c r="S31" s="51">
        <f>IFERROR(AVERAGEIFS('Orders - December 2020'!$I$2:$I$2047,'Orders - December 2020'!$H$2:$H$2047,Worksheet!S$3,'Orders - December 2020'!$C$2:$C$2047,Worksheet!$F31),"-")</f>
        <v>1</v>
      </c>
      <c r="T31" s="51" t="str">
        <f>IFERROR(AVERAGEIFS('Orders - December 2020'!$I$2:$I$2047,'Orders - December 2020'!$H$2:$H$2047,Worksheet!T$3,'Orders - December 2020'!$C$2:$C$2047,Worksheet!$F31),"-")</f>
        <v>-</v>
      </c>
      <c r="U31" s="51" t="str">
        <f>IFERROR(AVERAGEIFS('Orders - December 2020'!$I$2:$I$2047,'Orders - December 2020'!$H$2:$H$2047,Worksheet!U$3,'Orders - December 2020'!$C$2:$C$2047,Worksheet!$F31),"-")</f>
        <v>-</v>
      </c>
      <c r="V31" s="51" t="str">
        <f>IFERROR(AVERAGEIFS('Orders - December 2020'!$I$2:$I$2047,'Orders - December 2020'!$H$2:$H$2047,Worksheet!V$3,'Orders - December 2020'!$C$2:$C$2047,Worksheet!$F31),"-")</f>
        <v>-</v>
      </c>
      <c r="W31" s="51" t="str">
        <f>IFERROR(AVERAGEIFS('Orders - December 2020'!$I$2:$I$2047,'Orders - December 2020'!$H$2:$H$2047,Worksheet!W$3,'Orders - December 2020'!$C$2:$C$2047,Worksheet!$F31),"-")</f>
        <v>-</v>
      </c>
      <c r="X31" s="51" t="str">
        <f>IFERROR(AVERAGEIFS('Orders - December 2020'!$I$2:$I$2047,'Orders - December 2020'!$H$2:$H$2047,Worksheet!X$3,'Orders - December 2020'!$C$2:$C$2047,Worksheet!$F31),"-")</f>
        <v>-</v>
      </c>
      <c r="Y31" s="51" t="str">
        <f>IFERROR(AVERAGEIFS('Orders - December 2020'!$I$2:$I$2047,'Orders - December 2020'!$H$2:$H$2047,Worksheet!Y$3,'Orders - December 2020'!$C$2:$C$2047,Worksheet!$F31),"-")</f>
        <v>-</v>
      </c>
      <c r="Z31" s="51" t="str">
        <f>IFERROR(AVERAGEIFS('Orders - December 2020'!$I$2:$I$2047,'Orders - December 2020'!$H$2:$H$2047,Worksheet!Z$3,'Orders - December 2020'!$C$2:$C$2047,Worksheet!$F31),"-")</f>
        <v>-</v>
      </c>
      <c r="AA31" s="51" t="str">
        <f>IFERROR(AVERAGEIFS('Orders - December 2020'!$I$2:$I$2047,'Orders - December 2020'!$H$2:$H$2047,Worksheet!AA$3,'Orders - December 2020'!$C$2:$C$2047,Worksheet!$F31),"-")</f>
        <v>-</v>
      </c>
      <c r="AB31" s="51" t="str">
        <f>IFERROR(AVERAGEIFS('Orders - December 2020'!$I$2:$I$2047,'Orders - December 2020'!$H$2:$H$2047,Worksheet!AB$3,'Orders - December 2020'!$C$2:$C$2047,Worksheet!$F31),"-")</f>
        <v>-</v>
      </c>
      <c r="AC31" s="51" t="str">
        <f>IFERROR(AVERAGEIFS('Orders - December 2020'!$I$2:$I$2047,'Orders - December 2020'!$H$2:$H$2047,Worksheet!AC$3,'Orders - December 2020'!$C$2:$C$2047,Worksheet!$F31),"-")</f>
        <v>-</v>
      </c>
      <c r="AD31" s="51" t="str">
        <f>IFERROR(AVERAGEIFS('Orders - December 2020'!$I$2:$I$2047,'Orders - December 2020'!$H$2:$H$2047,Worksheet!AD$3,'Orders - December 2020'!$C$2:$C$2047,Worksheet!$F31),"-")</f>
        <v>-</v>
      </c>
      <c r="AE31" s="51" t="str">
        <f>IFERROR(AVERAGEIFS('Orders - December 2020'!$I$2:$I$2047,'Orders - December 2020'!$H$2:$H$2047,Worksheet!AE$3,'Orders - December 2020'!$C$2:$C$2047,Worksheet!$F31),"-")</f>
        <v>-</v>
      </c>
      <c r="AF31" s="51" t="str">
        <f>IFERROR(AVERAGEIFS('Orders - December 2020'!$I$2:$I$2047,'Orders - December 2020'!$H$2:$H$2047,Worksheet!AF$3,'Orders - December 2020'!$C$2:$C$2047,Worksheet!$F31),"-")</f>
        <v>-</v>
      </c>
      <c r="AG31" s="51" t="str">
        <f>IFERROR(AVERAGEIFS('Orders - December 2020'!$I$2:$I$2047,'Orders - December 2020'!$H$2:$H$2047,Worksheet!AG$3,'Orders - December 2020'!$C$2:$C$2047,Worksheet!$F31),"-")</f>
        <v>-</v>
      </c>
      <c r="AH31" s="51" t="str">
        <f>IFERROR(AVERAGEIFS('Orders - December 2020'!$I$2:$I$2047,'Orders - December 2020'!$H$2:$H$2047,Worksheet!AH$3,'Orders - December 2020'!$C$2:$C$2047,Worksheet!$F31),"-")</f>
        <v>-</v>
      </c>
      <c r="AI31" s="51" t="str">
        <f>IFERROR(AVERAGEIFS('Orders - December 2020'!$I$2:$I$2047,'Orders - December 2020'!$H$2:$H$2047,Worksheet!AI$3,'Orders - December 2020'!$C$2:$C$2047,Worksheet!$F31),"-")</f>
        <v>-</v>
      </c>
      <c r="AJ31" s="51" t="str">
        <f>IFERROR(AVERAGEIFS('Orders - December 2020'!$I$2:$I$2047,'Orders - December 2020'!$H$2:$H$2047,Worksheet!AJ$3,'Orders - December 2020'!$C$2:$C$2047,Worksheet!$F31),"-")</f>
        <v>-</v>
      </c>
      <c r="AK31" s="51" t="str">
        <f>IFERROR(AVERAGEIFS('Orders - December 2020'!$I$2:$I$2047,'Orders - December 2020'!$H$2:$H$2047,Worksheet!AK$3,'Orders - December 2020'!$C$2:$C$2047,Worksheet!$F31),"-")</f>
        <v>-</v>
      </c>
      <c r="AL31" s="51" t="str">
        <f>IFERROR(AVERAGEIFS('Orders - December 2020'!$I$2:$I$2047,'Orders - December 2020'!$H$2:$H$2047,Worksheet!AL$3,'Orders - December 2020'!$C$2:$C$2047,Worksheet!$F31),"-")</f>
        <v>-</v>
      </c>
      <c r="AM31" s="51" t="str">
        <f>IFERROR(AVERAGEIFS('Orders - December 2020'!$I$2:$I$2047,'Orders - December 2020'!$H$2:$H$2047,Worksheet!AM$3,'Orders - December 2020'!$C$2:$C$2047,Worksheet!$F31),"-")</f>
        <v>-</v>
      </c>
      <c r="AN31" s="51" t="str">
        <f>IFERROR(AVERAGEIFS('Orders - December 2020'!$I$2:$I$2047,'Orders - December 2020'!$H$2:$H$2047,Worksheet!AN$3,'Orders - December 2020'!$C$2:$C$2047,Worksheet!$F31),"-")</f>
        <v>-</v>
      </c>
      <c r="AO31" s="51" t="str">
        <f>IFERROR(AVERAGEIFS('Orders - December 2020'!$I$2:$I$2047,'Orders - December 2020'!$H$2:$H$2047,Worksheet!AO$3,'Orders - December 2020'!$C$2:$C$2047,Worksheet!$F31),"-")</f>
        <v>-</v>
      </c>
      <c r="AP31" s="51" t="str">
        <f>IFERROR(AVERAGEIFS('Orders - December 2020'!$I$2:$I$2047,'Orders - December 2020'!$H$2:$H$2047,Worksheet!AP$3,'Orders - December 2020'!$C$2:$C$2047,Worksheet!$F31),"-")</f>
        <v>-</v>
      </c>
      <c r="AQ31" s="51" t="str">
        <f>IFERROR(AVERAGEIFS('Orders - December 2020'!$I$2:$I$2047,'Orders - December 2020'!$H$2:$H$2047,Worksheet!AQ$3,'Orders - December 2020'!$C$2:$C$2047,Worksheet!$F31),"-")</f>
        <v>-</v>
      </c>
      <c r="AR31" s="51" t="str">
        <f>IFERROR(AVERAGEIFS('Orders - December 2020'!$I$2:$I$2047,'Orders - December 2020'!$H$2:$H$2047,Worksheet!AR$3,'Orders - December 2020'!$C$2:$C$2047,Worksheet!$F31),"-")</f>
        <v>-</v>
      </c>
      <c r="AS31" s="51" t="str">
        <f>IFERROR(AVERAGEIFS('Orders - December 2020'!$I$2:$I$2047,'Orders - December 2020'!$H$2:$H$2047,Worksheet!AS$3,'Orders - December 2020'!$C$2:$C$2047,Worksheet!$F31),"-")</f>
        <v>-</v>
      </c>
      <c r="AT31" s="51" t="str">
        <f>IFERROR(AVERAGEIFS('Orders - December 2020'!$I$2:$I$2047,'Orders - December 2020'!$H$2:$H$2047,Worksheet!AT$3,'Orders - December 2020'!$C$2:$C$2047,Worksheet!$F31),"-")</f>
        <v>-</v>
      </c>
      <c r="AU31" s="51" t="str">
        <f>IFERROR(AVERAGEIFS('Orders - December 2020'!$I$2:$I$2047,'Orders - December 2020'!$H$2:$H$2047,Worksheet!AU$3,'Orders - December 2020'!$C$2:$C$2047,Worksheet!$F31),"-")</f>
        <v>-</v>
      </c>
      <c r="AV31" s="51" t="str">
        <f>IFERROR(AVERAGEIFS('Orders - December 2020'!$I$2:$I$2047,'Orders - December 2020'!$H$2:$H$2047,Worksheet!AV$3,'Orders - December 2020'!$C$2:$C$2047,Worksheet!$F31),"-")</f>
        <v>-</v>
      </c>
      <c r="AW31" s="51" t="str">
        <f>IFERROR(AVERAGEIFS('Orders - December 2020'!$I$2:$I$2047,'Orders - December 2020'!$H$2:$H$2047,Worksheet!AW$3,'Orders - December 2020'!$C$2:$C$2047,Worksheet!$F31),"-")</f>
        <v>-</v>
      </c>
      <c r="AX31" s="51" t="str">
        <f>IFERROR(AVERAGEIFS('Orders - December 2020'!$I$2:$I$2047,'Orders - December 2020'!$H$2:$H$2047,Worksheet!AX$3,'Orders - December 2020'!$C$2:$C$2047,Worksheet!$F31),"-")</f>
        <v>-</v>
      </c>
      <c r="AY31" s="51" t="str">
        <f>IFERROR(AVERAGEIFS('Orders - December 2020'!$I$2:$I$2047,'Orders - December 2020'!$H$2:$H$2047,Worksheet!AY$3,'Orders - December 2020'!$C$2:$C$2047,Worksheet!$F31),"-")</f>
        <v>-</v>
      </c>
      <c r="AZ31" s="51" t="str">
        <f>IFERROR(AVERAGEIFS('Orders - December 2020'!$I$2:$I$2047,'Orders - December 2020'!$H$2:$H$2047,Worksheet!AZ$3,'Orders - December 2020'!$C$2:$C$2047,Worksheet!$F31),"-")</f>
        <v>-</v>
      </c>
      <c r="BA31" s="51" t="str">
        <f>IFERROR(AVERAGEIFS('Orders - December 2020'!$I$2:$I$2047,'Orders - December 2020'!$H$2:$H$2047,Worksheet!BA$3,'Orders - December 2020'!$C$2:$C$2047,Worksheet!$F31),"-")</f>
        <v>-</v>
      </c>
      <c r="BB31" s="51" t="str">
        <f>IFERROR(AVERAGEIFS('Orders - December 2020'!$I$2:$I$2047,'Orders - December 2020'!$H$2:$H$2047,Worksheet!BB$3,'Orders - December 2020'!$C$2:$C$2047,Worksheet!$F31),"-")</f>
        <v>-</v>
      </c>
      <c r="BC31" s="51" t="str">
        <f>IFERROR(AVERAGEIFS('Orders - December 2020'!$I$2:$I$2047,'Orders - December 2020'!$H$2:$H$2047,Worksheet!BC$3,'Orders - December 2020'!$C$2:$C$2047,Worksheet!$F31),"-")</f>
        <v>-</v>
      </c>
      <c r="BD31" s="51" t="str">
        <f>IFERROR(AVERAGEIFS('Orders - December 2020'!$I$2:$I$2047,'Orders - December 2020'!$H$2:$H$2047,Worksheet!BD$3,'Orders - December 2020'!$C$2:$C$2047,Worksheet!$F31),"-")</f>
        <v>-</v>
      </c>
      <c r="BE31" s="51" t="str">
        <f>IFERROR(AVERAGEIFS('Orders - December 2020'!$I$2:$I$2047,'Orders - December 2020'!$H$2:$H$2047,Worksheet!BE$3,'Orders - December 2020'!$C$2:$C$2047,Worksheet!$F31),"-")</f>
        <v>-</v>
      </c>
      <c r="BF31" s="51" t="str">
        <f>IFERROR(AVERAGEIFS('Orders - December 2020'!$I$2:$I$2047,'Orders - December 2020'!$H$2:$H$2047,Worksheet!BF$3,'Orders - December 2020'!$C$2:$C$2047,Worksheet!$F31),"-")</f>
        <v>-</v>
      </c>
      <c r="BG31" s="51" t="str">
        <f>IFERROR(AVERAGEIFS('Orders - December 2020'!$I$2:$I$2047,'Orders - December 2020'!$H$2:$H$2047,Worksheet!BG$3,'Orders - December 2020'!$C$2:$C$2047,Worksheet!$F31),"-")</f>
        <v>-</v>
      </c>
      <c r="BH31" s="51" t="str">
        <f>IFERROR(AVERAGEIFS('Orders - December 2020'!$I$2:$I$2047,'Orders - December 2020'!$H$2:$H$2047,Worksheet!BH$3,'Orders - December 2020'!$C$2:$C$2047,Worksheet!$F31),"-")</f>
        <v>-</v>
      </c>
      <c r="BI31" s="51" t="str">
        <f>IFERROR(AVERAGEIFS('Orders - December 2020'!$I$2:$I$2047,'Orders - December 2020'!$H$2:$H$2047,Worksheet!BI$3,'Orders - December 2020'!$C$2:$C$2047,Worksheet!$F31),"-")</f>
        <v>-</v>
      </c>
      <c r="BJ31" s="51" t="str">
        <f>IFERROR(AVERAGEIFS('Orders - December 2020'!$I$2:$I$2047,'Orders - December 2020'!$H$2:$H$2047,Worksheet!BJ$3,'Orders - December 2020'!$C$2:$C$2047,Worksheet!$F31),"-")</f>
        <v>-</v>
      </c>
      <c r="BK31" s="51" t="str">
        <f>IFERROR(AVERAGEIFS('Orders - December 2020'!$I$2:$I$2047,'Orders - December 2020'!$H$2:$H$2047,Worksheet!BK$3,'Orders - December 2020'!$C$2:$C$2047,Worksheet!$F31),"-")</f>
        <v>-</v>
      </c>
      <c r="BL31" s="51" t="str">
        <f>IFERROR(AVERAGEIFS('Orders - December 2020'!$I$2:$I$2047,'Orders - December 2020'!$H$2:$H$2047,Worksheet!BL$3,'Orders - December 2020'!$C$2:$C$2047,Worksheet!$F31),"-")</f>
        <v>-</v>
      </c>
      <c r="BM31" s="51" t="str">
        <f>IFERROR(AVERAGEIFS('Orders - December 2020'!$I$2:$I$2047,'Orders - December 2020'!$H$2:$H$2047,Worksheet!BM$3,'Orders - December 2020'!$C$2:$C$2047,Worksheet!$F31),"-")</f>
        <v>-</v>
      </c>
      <c r="BN31" s="51" t="str">
        <f>IFERROR(AVERAGEIFS('Orders - December 2020'!$I$2:$I$2047,'Orders - December 2020'!$H$2:$H$2047,Worksheet!BN$3,'Orders - December 2020'!$C$2:$C$2047,Worksheet!$F31),"-")</f>
        <v>-</v>
      </c>
      <c r="BO31" s="51" t="str">
        <f>IFERROR(AVERAGEIFS('Orders - December 2020'!$I$2:$I$2047,'Orders - December 2020'!$H$2:$H$2047,Worksheet!BO$3,'Orders - December 2020'!$C$2:$C$2047,Worksheet!$F31),"-")</f>
        <v>-</v>
      </c>
      <c r="BP31" s="51" t="str">
        <f>IFERROR(AVERAGEIFS('Orders - December 2020'!$I$2:$I$2047,'Orders - December 2020'!$H$2:$H$2047,Worksheet!BP$3,'Orders - December 2020'!$C$2:$C$2047,Worksheet!$F31),"-")</f>
        <v>-</v>
      </c>
      <c r="BQ31" s="51" t="str">
        <f>IFERROR(AVERAGEIFS('Orders - December 2020'!$I$2:$I$2047,'Orders - December 2020'!$H$2:$H$2047,Worksheet!BQ$3,'Orders - December 2020'!$C$2:$C$2047,Worksheet!$F31),"-")</f>
        <v>-</v>
      </c>
      <c r="BR31" s="51" t="str">
        <f>IFERROR(AVERAGEIFS('Orders - December 2020'!$I$2:$I$2047,'Orders - December 2020'!$H$2:$H$2047,Worksheet!BR$3,'Orders - December 2020'!$C$2:$C$2047,Worksheet!$F31),"-")</f>
        <v>-</v>
      </c>
      <c r="BS31" s="51" t="str">
        <f>IFERROR(AVERAGEIFS('Orders - December 2020'!$I$2:$I$2047,'Orders - December 2020'!$H$2:$H$2047,Worksheet!BS$3,'Orders - December 2020'!$C$2:$C$2047,Worksheet!$F31),"-")</f>
        <v>-</v>
      </c>
      <c r="BT31" s="51" t="str">
        <f>IFERROR(AVERAGEIFS('Orders - December 2020'!$I$2:$I$2047,'Orders - December 2020'!$H$2:$H$2047,Worksheet!BT$3,'Orders - December 2020'!$C$2:$C$2047,Worksheet!$F31),"-")</f>
        <v>-</v>
      </c>
      <c r="BU31" s="51" t="str">
        <f>IFERROR(AVERAGEIFS('Orders - December 2020'!$I$2:$I$2047,'Orders - December 2020'!$H$2:$H$2047,Worksheet!BU$3,'Orders - December 2020'!$C$2:$C$2047,Worksheet!$F31),"-")</f>
        <v>-</v>
      </c>
      <c r="BV31" s="51" t="str">
        <f>IFERROR(AVERAGEIFS('Orders - December 2020'!$I$2:$I$2047,'Orders - December 2020'!$H$2:$H$2047,Worksheet!BV$3,'Orders - December 2020'!$C$2:$C$2047,Worksheet!$F31),"-")</f>
        <v>-</v>
      </c>
      <c r="BW31" s="51" t="str">
        <f>IFERROR(AVERAGEIFS('Orders - December 2020'!$I$2:$I$2047,'Orders - December 2020'!$H$2:$H$2047,Worksheet!BW$3,'Orders - December 2020'!$C$2:$C$2047,Worksheet!$F31),"-")</f>
        <v>-</v>
      </c>
      <c r="BX31" s="51" t="str">
        <f>IFERROR(AVERAGEIFS('Orders - December 2020'!$I$2:$I$2047,'Orders - December 2020'!$H$2:$H$2047,Worksheet!BX$3,'Orders - December 2020'!$C$2:$C$2047,Worksheet!$F31),"-")</f>
        <v>-</v>
      </c>
      <c r="BY31" s="51" t="str">
        <f>IFERROR(AVERAGEIFS('Orders - December 2020'!$I$2:$I$2047,'Orders - December 2020'!$H$2:$H$2047,Worksheet!BY$3,'Orders - December 2020'!$C$2:$C$2047,Worksheet!$F31),"-")</f>
        <v>-</v>
      </c>
      <c r="BZ31" s="51" t="str">
        <f>IFERROR(AVERAGEIFS('Orders - December 2020'!$I$2:$I$2047,'Orders - December 2020'!$H$2:$H$2047,Worksheet!BZ$3,'Orders - December 2020'!$C$2:$C$2047,Worksheet!$F31),"-")</f>
        <v>-</v>
      </c>
      <c r="CA31" s="51" t="str">
        <f>IFERROR(AVERAGEIFS('Orders - December 2020'!$I$2:$I$2047,'Orders - December 2020'!$H$2:$H$2047,Worksheet!CA$3,'Orders - December 2020'!$C$2:$C$2047,Worksheet!$F31),"-")</f>
        <v>-</v>
      </c>
      <c r="CB31" s="51" t="str">
        <f>IFERROR(AVERAGEIFS('Orders - December 2020'!$I$2:$I$2047,'Orders - December 2020'!$H$2:$H$2047,Worksheet!CB$3,'Orders - December 2020'!$C$2:$C$2047,Worksheet!$F31),"-")</f>
        <v>-</v>
      </c>
      <c r="CC31" s="51" t="str">
        <f>IFERROR(AVERAGEIFS('Orders - December 2020'!$I$2:$I$2047,'Orders - December 2020'!$H$2:$H$2047,Worksheet!CC$3,'Orders - December 2020'!$C$2:$C$2047,Worksheet!$F31),"-")</f>
        <v>-</v>
      </c>
      <c r="CD31" s="51" t="str">
        <f>IFERROR(AVERAGEIFS('Orders - December 2020'!$I$2:$I$2047,'Orders - December 2020'!$H$2:$H$2047,Worksheet!CD$3,'Orders - December 2020'!$C$2:$C$2047,Worksheet!$F31),"-")</f>
        <v>-</v>
      </c>
      <c r="CE31" s="51" t="str">
        <f>IFERROR(AVERAGEIFS('Orders - December 2020'!$I$2:$I$2047,'Orders - December 2020'!$H$2:$H$2047,Worksheet!CE$3,'Orders - December 2020'!$C$2:$C$2047,Worksheet!$F31),"-")</f>
        <v>-</v>
      </c>
      <c r="CF31" s="51" t="str">
        <f>IFERROR(AVERAGEIFS('Orders - December 2020'!$I$2:$I$2047,'Orders - December 2020'!$H$2:$H$2047,Worksheet!CF$3,'Orders - December 2020'!$C$2:$C$2047,Worksheet!$F31),"-")</f>
        <v>-</v>
      </c>
      <c r="CG31" s="51" t="str">
        <f>IFERROR(AVERAGEIFS('Orders - December 2020'!$I$2:$I$2047,'Orders - December 2020'!$H$2:$H$2047,Worksheet!CG$3,'Orders - December 2020'!$C$2:$C$2047,Worksheet!$F31),"-")</f>
        <v>-</v>
      </c>
      <c r="CH31" s="51" t="str">
        <f>IFERROR(AVERAGEIFS('Orders - December 2020'!$I$2:$I$2047,'Orders - December 2020'!$H$2:$H$2047,Worksheet!CH$3,'Orders - December 2020'!$C$2:$C$2047,Worksheet!$F31),"-")</f>
        <v>-</v>
      </c>
      <c r="CI31" s="51" t="str">
        <f>IFERROR(AVERAGEIFS('Orders - December 2020'!$I$2:$I$2047,'Orders - December 2020'!$H$2:$H$2047,Worksheet!CI$3,'Orders - December 2020'!$C$2:$C$2047,Worksheet!$F31),"-")</f>
        <v>-</v>
      </c>
      <c r="CJ31" s="51" t="str">
        <f>IFERROR(AVERAGEIFS('Orders - December 2020'!$I$2:$I$2047,'Orders - December 2020'!$H$2:$H$2047,Worksheet!CJ$3,'Orders - December 2020'!$C$2:$C$2047,Worksheet!$F31),"-")</f>
        <v>-</v>
      </c>
      <c r="CK31" s="51" t="str">
        <f>IFERROR(AVERAGEIFS('Orders - December 2020'!$I$2:$I$2047,'Orders - December 2020'!$H$2:$H$2047,Worksheet!CK$3,'Orders - December 2020'!$C$2:$C$2047,Worksheet!$F31),"-")</f>
        <v>-</v>
      </c>
      <c r="CL31" s="51" t="str">
        <f>IFERROR(AVERAGEIFS('Orders - December 2020'!$I$2:$I$2047,'Orders - December 2020'!$H$2:$H$2047,Worksheet!CL$3,'Orders - December 2020'!$C$2:$C$2047,Worksheet!$F31),"-")</f>
        <v>-</v>
      </c>
      <c r="CM31" s="51" t="str">
        <f>IFERROR(AVERAGEIFS('Orders - December 2020'!$I$2:$I$2047,'Orders - December 2020'!$H$2:$H$2047,Worksheet!CM$3,'Orders - December 2020'!$C$2:$C$2047,Worksheet!$F31),"-")</f>
        <v>-</v>
      </c>
      <c r="CN31" s="51" t="str">
        <f>IFERROR(AVERAGEIFS('Orders - December 2020'!$I$2:$I$2047,'Orders - December 2020'!$H$2:$H$2047,Worksheet!CN$3,'Orders - December 2020'!$C$2:$C$2047,Worksheet!$F31),"-")</f>
        <v>-</v>
      </c>
      <c r="CO31" s="51" t="str">
        <f>IFERROR(AVERAGEIFS('Orders - December 2020'!$I$2:$I$2047,'Orders - December 2020'!$H$2:$H$2047,Worksheet!CO$3,'Orders - December 2020'!$C$2:$C$2047,Worksheet!$F31),"-")</f>
        <v>-</v>
      </c>
      <c r="CP31" s="51" t="str">
        <f>IFERROR(AVERAGEIFS('Orders - December 2020'!$I$2:$I$2047,'Orders - December 2020'!$H$2:$H$2047,Worksheet!CP$3,'Orders - December 2020'!$C$2:$C$2047,Worksheet!$F31),"-")</f>
        <v>-</v>
      </c>
      <c r="CQ31" s="51" t="str">
        <f>IFERROR(AVERAGEIFS('Orders - December 2020'!$I$2:$I$2047,'Orders - December 2020'!$H$2:$H$2047,Worksheet!CQ$3,'Orders - December 2020'!$C$2:$C$2047,Worksheet!$F31),"-")</f>
        <v>-</v>
      </c>
      <c r="CR31" s="51" t="str">
        <f>IFERROR(AVERAGEIFS('Orders - December 2020'!$I$2:$I$2047,'Orders - December 2020'!$H$2:$H$2047,Worksheet!CR$3,'Orders - December 2020'!$C$2:$C$2047,Worksheet!$F31),"-")</f>
        <v>-</v>
      </c>
      <c r="CS31" s="51" t="str">
        <f>IFERROR(AVERAGEIFS('Orders - December 2020'!$I$2:$I$2047,'Orders - December 2020'!$H$2:$H$2047,Worksheet!CS$3,'Orders - December 2020'!$C$2:$C$2047,Worksheet!$F31),"-")</f>
        <v>-</v>
      </c>
      <c r="CT31" s="51" t="str">
        <f>IFERROR(AVERAGEIFS('Orders - December 2020'!$I$2:$I$2047,'Orders - December 2020'!$H$2:$H$2047,Worksheet!CT$3,'Orders - December 2020'!$C$2:$C$2047,Worksheet!$F31),"-")</f>
        <v>-</v>
      </c>
      <c r="CU31" s="51" t="str">
        <f>IFERROR(AVERAGEIFS('Orders - December 2020'!$I$2:$I$2047,'Orders - December 2020'!$H$2:$H$2047,Worksheet!CU$3,'Orders - December 2020'!$C$2:$C$2047,Worksheet!$F31),"-")</f>
        <v>-</v>
      </c>
      <c r="CV31" s="51" t="str">
        <f>IFERROR(AVERAGEIFS('Orders - December 2020'!$I$2:$I$2047,'Orders - December 2020'!$H$2:$H$2047,Worksheet!CV$3,'Orders - December 2020'!$C$2:$C$2047,Worksheet!$F31),"-")</f>
        <v>-</v>
      </c>
      <c r="CW31" s="51" t="str">
        <f>IFERROR(AVERAGEIFS('Orders - December 2020'!$I$2:$I$2047,'Orders - December 2020'!$H$2:$H$2047,Worksheet!CW$3,'Orders - December 2020'!$C$2:$C$2047,Worksheet!$F31),"-")</f>
        <v>-</v>
      </c>
      <c r="CX31" s="51" t="str">
        <f>IFERROR(AVERAGEIFS('Orders - December 2020'!$I$2:$I$2047,'Orders - December 2020'!$H$2:$H$2047,Worksheet!CX$3,'Orders - December 2020'!$C$2:$C$2047,Worksheet!$F31),"-")</f>
        <v>-</v>
      </c>
      <c r="CY31" s="51" t="str">
        <f>IFERROR(AVERAGEIFS('Orders - December 2020'!$I$2:$I$2047,'Orders - December 2020'!$H$2:$H$2047,Worksheet!CY$3,'Orders - December 2020'!$C$2:$C$2047,Worksheet!$F31),"-")</f>
        <v>-</v>
      </c>
      <c r="CZ31" s="51" t="str">
        <f>IFERROR(AVERAGEIFS('Orders - December 2020'!$I$2:$I$2047,'Orders - December 2020'!$H$2:$H$2047,Worksheet!CZ$3,'Orders - December 2020'!$C$2:$C$2047,Worksheet!$F31),"-")</f>
        <v>-</v>
      </c>
      <c r="DA31" s="51" t="str">
        <f>IFERROR(AVERAGEIFS('Orders - December 2020'!$I$2:$I$2047,'Orders - December 2020'!$H$2:$H$2047,Worksheet!DA$3,'Orders - December 2020'!$C$2:$C$2047,Worksheet!$F31),"-")</f>
        <v>-</v>
      </c>
      <c r="DB31" s="51" t="str">
        <f>IFERROR(AVERAGEIFS('Orders - December 2020'!$I$2:$I$2047,'Orders - December 2020'!$H$2:$H$2047,Worksheet!DB$3,'Orders - December 2020'!$C$2:$C$2047,Worksheet!$F31),"-")</f>
        <v>-</v>
      </c>
      <c r="DC31" s="51" t="str">
        <f>IFERROR(AVERAGEIFS('Orders - December 2020'!$I$2:$I$2047,'Orders - December 2020'!$H$2:$H$2047,Worksheet!DC$3,'Orders - December 2020'!$C$2:$C$2047,Worksheet!$F31),"-")</f>
        <v>-</v>
      </c>
      <c r="DD31" s="51" t="str">
        <f>IFERROR(AVERAGEIFS('Orders - December 2020'!$I$2:$I$2047,'Orders - December 2020'!$H$2:$H$2047,Worksheet!DD$3,'Orders - December 2020'!$C$2:$C$2047,Worksheet!$F31),"-")</f>
        <v>-</v>
      </c>
      <c r="DE31" s="51" t="str">
        <f>IFERROR(AVERAGEIFS('Orders - December 2020'!$I$2:$I$2047,'Orders - December 2020'!$H$2:$H$2047,Worksheet!DE$3,'Orders - December 2020'!$C$2:$C$2047,Worksheet!$F31),"-")</f>
        <v>-</v>
      </c>
      <c r="DF31" s="51" t="str">
        <f>IFERROR(AVERAGEIFS('Orders - December 2020'!$I$2:$I$2047,'Orders - December 2020'!$H$2:$H$2047,Worksheet!DF$3,'Orders - December 2020'!$C$2:$C$2047,Worksheet!$F31),"-")</f>
        <v>-</v>
      </c>
      <c r="DG31" s="51" t="str">
        <f>IFERROR(AVERAGEIFS('Orders - December 2020'!$I$2:$I$2047,'Orders - December 2020'!$H$2:$H$2047,Worksheet!DG$3,'Orders - December 2020'!$C$2:$C$2047,Worksheet!$F31),"-")</f>
        <v>-</v>
      </c>
      <c r="DH31" s="51" t="str">
        <f>IFERROR(AVERAGEIFS('Orders - December 2020'!$I$2:$I$2047,'Orders - December 2020'!$H$2:$H$2047,Worksheet!DH$3,'Orders - December 2020'!$C$2:$C$2047,Worksheet!$F31),"-")</f>
        <v>-</v>
      </c>
      <c r="DI31" s="51" t="str">
        <f>IFERROR(AVERAGEIFS('Orders - December 2020'!$I$2:$I$2047,'Orders - December 2020'!$H$2:$H$2047,Worksheet!DI$3,'Orders - December 2020'!$C$2:$C$2047,Worksheet!$F31),"-")</f>
        <v>-</v>
      </c>
      <c r="DJ31" s="51" t="str">
        <f>IFERROR(AVERAGEIFS('Orders - December 2020'!$I$2:$I$2047,'Orders - December 2020'!$H$2:$H$2047,Worksheet!DJ$3,'Orders - December 2020'!$C$2:$C$2047,Worksheet!$F31),"-")</f>
        <v>-</v>
      </c>
      <c r="DK31" s="51" t="str">
        <f>IFERROR(AVERAGEIFS('Orders - December 2020'!$I$2:$I$2047,'Orders - December 2020'!$H$2:$H$2047,Worksheet!DK$3,'Orders - December 2020'!$C$2:$C$2047,Worksheet!$F31),"-")</f>
        <v>-</v>
      </c>
      <c r="DL31" s="51" t="str">
        <f>IFERROR(AVERAGEIFS('Orders - December 2020'!$I$2:$I$2047,'Orders - December 2020'!$H$2:$H$2047,Worksheet!DL$3,'Orders - December 2020'!$C$2:$C$2047,Worksheet!$F31),"-")</f>
        <v>-</v>
      </c>
      <c r="DM31" s="51" t="str">
        <f>IFERROR(AVERAGEIFS('Orders - December 2020'!$I$2:$I$2047,'Orders - December 2020'!$H$2:$H$2047,Worksheet!DM$3,'Orders - December 2020'!$C$2:$C$2047,Worksheet!$F31),"-")</f>
        <v>-</v>
      </c>
      <c r="DN31" s="51" t="str">
        <f>IFERROR(AVERAGEIFS('Orders - December 2020'!$I$2:$I$2047,'Orders - December 2020'!$H$2:$H$2047,Worksheet!DN$3,'Orders - December 2020'!$C$2:$C$2047,Worksheet!$F31),"-")</f>
        <v>-</v>
      </c>
      <c r="DO31" s="51" t="str">
        <f>IFERROR(AVERAGEIFS('Orders - December 2020'!$I$2:$I$2047,'Orders - December 2020'!$H$2:$H$2047,Worksheet!DO$3,'Orders - December 2020'!$C$2:$C$2047,Worksheet!$F31),"-")</f>
        <v>-</v>
      </c>
      <c r="DP31" s="51" t="str">
        <f>IFERROR(AVERAGEIFS('Orders - December 2020'!$I$2:$I$2047,'Orders - December 2020'!$H$2:$H$2047,Worksheet!DP$3,'Orders - December 2020'!$C$2:$C$2047,Worksheet!$F31),"-")</f>
        <v>-</v>
      </c>
      <c r="DQ31" s="51" t="str">
        <f>IFERROR(AVERAGEIFS('Orders - December 2020'!$I$2:$I$2047,'Orders - December 2020'!$H$2:$H$2047,Worksheet!DQ$3,'Orders - December 2020'!$C$2:$C$2047,Worksheet!$F31),"-")</f>
        <v>-</v>
      </c>
      <c r="DR31" s="51" t="str">
        <f>IFERROR(AVERAGEIFS('Orders - December 2020'!$I$2:$I$2047,'Orders - December 2020'!$H$2:$H$2047,Worksheet!DR$3,'Orders - December 2020'!$C$2:$C$2047,Worksheet!$F31),"-")</f>
        <v>-</v>
      </c>
      <c r="DS31" s="51" t="str">
        <f>IFERROR(AVERAGEIFS('Orders - December 2020'!$I$2:$I$2047,'Orders - December 2020'!$H$2:$H$2047,Worksheet!DS$3,'Orders - December 2020'!$C$2:$C$2047,Worksheet!$F31),"-")</f>
        <v>-</v>
      </c>
      <c r="DT31" s="51" t="str">
        <f>IFERROR(AVERAGEIFS('Orders - December 2020'!$I$2:$I$2047,'Orders - December 2020'!$H$2:$H$2047,Worksheet!DT$3,'Orders - December 2020'!$C$2:$C$2047,Worksheet!$F31),"-")</f>
        <v>-</v>
      </c>
      <c r="DU31" s="51" t="str">
        <f>IFERROR(AVERAGEIFS('Orders - December 2020'!$I$2:$I$2047,'Orders - December 2020'!$H$2:$H$2047,Worksheet!DU$3,'Orders - December 2020'!$C$2:$C$2047,Worksheet!$F31),"-")</f>
        <v>-</v>
      </c>
      <c r="DV31" s="51" t="str">
        <f>IFERROR(AVERAGEIFS('Orders - December 2020'!$I$2:$I$2047,'Orders - December 2020'!$H$2:$H$2047,Worksheet!DV$3,'Orders - December 2020'!$C$2:$C$2047,Worksheet!$F31),"-")</f>
        <v>-</v>
      </c>
      <c r="DW31" s="51" t="str">
        <f>IFERROR(AVERAGEIFS('Orders - December 2020'!$I$2:$I$2047,'Orders - December 2020'!$H$2:$H$2047,Worksheet!DW$3,'Orders - December 2020'!$C$2:$C$2047,Worksheet!$F31),"-")</f>
        <v>-</v>
      </c>
      <c r="DX31" s="51" t="str">
        <f>IFERROR(AVERAGEIFS('Orders - December 2020'!$I$2:$I$2047,'Orders - December 2020'!$H$2:$H$2047,Worksheet!DX$3,'Orders - December 2020'!$C$2:$C$2047,Worksheet!$F31),"-")</f>
        <v>-</v>
      </c>
      <c r="DY31" s="51" t="str">
        <f>IFERROR(AVERAGEIFS('Orders - December 2020'!$I$2:$I$2047,'Orders - December 2020'!$H$2:$H$2047,Worksheet!DY$3,'Orders - December 2020'!$C$2:$C$2047,Worksheet!$F31),"-")</f>
        <v>-</v>
      </c>
      <c r="DZ31" s="51" t="str">
        <f>IFERROR(AVERAGEIFS('Orders - December 2020'!$I$2:$I$2047,'Orders - December 2020'!$H$2:$H$2047,Worksheet!DZ$3,'Orders - December 2020'!$C$2:$C$2047,Worksheet!$F31),"-")</f>
        <v>-</v>
      </c>
      <c r="EA31" s="51" t="str">
        <f>IFERROR(AVERAGEIFS('Orders - December 2020'!$I$2:$I$2047,'Orders - December 2020'!$H$2:$H$2047,Worksheet!EA$3,'Orders - December 2020'!$C$2:$C$2047,Worksheet!$F31),"-")</f>
        <v>-</v>
      </c>
      <c r="EB31" s="51" t="str">
        <f>IFERROR(AVERAGEIFS('Orders - December 2020'!$I$2:$I$2047,'Orders - December 2020'!$H$2:$H$2047,Worksheet!EB$3,'Orders - December 2020'!$C$2:$C$2047,Worksheet!$F31),"-")</f>
        <v>-</v>
      </c>
      <c r="EC31" s="51" t="str">
        <f>IFERROR(AVERAGEIFS('Orders - December 2020'!$I$2:$I$2047,'Orders - December 2020'!$H$2:$H$2047,Worksheet!EC$3,'Orders - December 2020'!$C$2:$C$2047,Worksheet!$F31),"-")</f>
        <v>-</v>
      </c>
      <c r="ED31" s="51" t="str">
        <f>IFERROR(AVERAGEIFS('Orders - December 2020'!$I$2:$I$2047,'Orders - December 2020'!$H$2:$H$2047,Worksheet!ED$3,'Orders - December 2020'!$C$2:$C$2047,Worksheet!$F31),"-")</f>
        <v>-</v>
      </c>
      <c r="EE31" s="51" t="str">
        <f>IFERROR(AVERAGEIFS('Orders - December 2020'!$I$2:$I$2047,'Orders - December 2020'!$H$2:$H$2047,Worksheet!EE$3,'Orders - December 2020'!$C$2:$C$2047,Worksheet!$F31),"-")</f>
        <v>-</v>
      </c>
      <c r="EF31" s="51" t="str">
        <f>IFERROR(AVERAGEIFS('Orders - December 2020'!$I$2:$I$2047,'Orders - December 2020'!$H$2:$H$2047,Worksheet!EF$3,'Orders - December 2020'!$C$2:$C$2047,Worksheet!$F31),"-")</f>
        <v>-</v>
      </c>
      <c r="EG31" s="51" t="str">
        <f>IFERROR(AVERAGEIFS('Orders - December 2020'!$I$2:$I$2047,'Orders - December 2020'!$H$2:$H$2047,Worksheet!EG$3,'Orders - December 2020'!$C$2:$C$2047,Worksheet!$F31),"-")</f>
        <v>-</v>
      </c>
      <c r="EH31" s="51" t="str">
        <f>IFERROR(AVERAGEIFS('Orders - December 2020'!$I$2:$I$2047,'Orders - December 2020'!$H$2:$H$2047,Worksheet!EH$3,'Orders - December 2020'!$C$2:$C$2047,Worksheet!$F31),"-")</f>
        <v>-</v>
      </c>
      <c r="EI31" s="51" t="str">
        <f>IFERROR(AVERAGEIFS('Orders - December 2020'!$I$2:$I$2047,'Orders - December 2020'!$H$2:$H$2047,Worksheet!EI$3,'Orders - December 2020'!$C$2:$C$2047,Worksheet!$F31),"-")</f>
        <v>-</v>
      </c>
      <c r="EJ31" s="51" t="str">
        <f>IFERROR(AVERAGEIFS('Orders - December 2020'!$I$2:$I$2047,'Orders - December 2020'!$H$2:$H$2047,Worksheet!EJ$3,'Orders - December 2020'!$C$2:$C$2047,Worksheet!$F31),"-")</f>
        <v>-</v>
      </c>
      <c r="EK31" s="51" t="str">
        <f>IFERROR(AVERAGEIFS('Orders - December 2020'!$I$2:$I$2047,'Orders - December 2020'!$H$2:$H$2047,Worksheet!EK$3,'Orders - December 2020'!$C$2:$C$2047,Worksheet!$F31),"-")</f>
        <v>-</v>
      </c>
      <c r="EL31" s="51" t="str">
        <f>IFERROR(AVERAGEIFS('Orders - December 2020'!$I$2:$I$2047,'Orders - December 2020'!$H$2:$H$2047,Worksheet!EL$3,'Orders - December 2020'!$C$2:$C$2047,Worksheet!$F31),"-")</f>
        <v>-</v>
      </c>
      <c r="EM31" s="51" t="str">
        <f>IFERROR(AVERAGEIFS('Orders - December 2020'!$I$2:$I$2047,'Orders - December 2020'!$H$2:$H$2047,Worksheet!EM$3,'Orders - December 2020'!$C$2:$C$2047,Worksheet!$F31),"-")</f>
        <v>-</v>
      </c>
      <c r="EN31" s="51" t="str">
        <f>IFERROR(AVERAGEIFS('Orders - December 2020'!$I$2:$I$2047,'Orders - December 2020'!$H$2:$H$2047,Worksheet!EN$3,'Orders - December 2020'!$C$2:$C$2047,Worksheet!$F31),"-")</f>
        <v>-</v>
      </c>
      <c r="EO31" s="51" t="str">
        <f>IFERROR(AVERAGEIFS('Orders - December 2020'!$I$2:$I$2047,'Orders - December 2020'!$H$2:$H$2047,Worksheet!EO$3,'Orders - December 2020'!$C$2:$C$2047,Worksheet!$F31),"-")</f>
        <v>-</v>
      </c>
      <c r="EP31" s="51" t="str">
        <f>IFERROR(AVERAGEIFS('Orders - December 2020'!$I$2:$I$2047,'Orders - December 2020'!$H$2:$H$2047,Worksheet!EP$3,'Orders - December 2020'!$C$2:$C$2047,Worksheet!$F31),"-")</f>
        <v>-</v>
      </c>
      <c r="EQ31" s="51" t="str">
        <f>IFERROR(AVERAGEIFS('Orders - December 2020'!$I$2:$I$2047,'Orders - December 2020'!$H$2:$H$2047,Worksheet!EQ$3,'Orders - December 2020'!$C$2:$C$2047,Worksheet!$F31),"-")</f>
        <v>-</v>
      </c>
      <c r="ER31" s="51" t="str">
        <f>IFERROR(AVERAGEIFS('Orders - December 2020'!$I$2:$I$2047,'Orders - December 2020'!$H$2:$H$2047,Worksheet!ER$3,'Orders - December 2020'!$C$2:$C$2047,Worksheet!$F31),"-")</f>
        <v>-</v>
      </c>
      <c r="ES31" s="51" t="str">
        <f>IFERROR(AVERAGEIFS('Orders - December 2020'!$I$2:$I$2047,'Orders - December 2020'!$H$2:$H$2047,Worksheet!ES$3,'Orders - December 2020'!$C$2:$C$2047,Worksheet!$F31),"-")</f>
        <v>-</v>
      </c>
      <c r="ET31" s="51" t="str">
        <f>IFERROR(AVERAGEIFS('Orders - December 2020'!$I$2:$I$2047,'Orders - December 2020'!$H$2:$H$2047,Worksheet!ET$3,'Orders - December 2020'!$C$2:$C$2047,Worksheet!$F31),"-")</f>
        <v>-</v>
      </c>
      <c r="EU31" s="51" t="str">
        <f>IFERROR(AVERAGEIFS('Orders - December 2020'!$I$2:$I$2047,'Orders - December 2020'!$H$2:$H$2047,Worksheet!EU$3,'Orders - December 2020'!$C$2:$C$2047,Worksheet!$F31),"-")</f>
        <v>-</v>
      </c>
      <c r="EV31" s="51" t="str">
        <f>IFERROR(AVERAGEIFS('Orders - December 2020'!$I$2:$I$2047,'Orders - December 2020'!$H$2:$H$2047,Worksheet!EV$3,'Orders - December 2020'!$C$2:$C$2047,Worksheet!$F31),"-")</f>
        <v>-</v>
      </c>
      <c r="EW31" s="51" t="str">
        <f>IFERROR(AVERAGEIFS('Orders - December 2020'!$I$2:$I$2047,'Orders - December 2020'!$H$2:$H$2047,Worksheet!EW$3,'Orders - December 2020'!$C$2:$C$2047,Worksheet!$F31),"-")</f>
        <v>-</v>
      </c>
      <c r="EX31" s="51" t="str">
        <f>IFERROR(AVERAGEIFS('Orders - December 2020'!$I$2:$I$2047,'Orders - December 2020'!$H$2:$H$2047,Worksheet!EX$3,'Orders - December 2020'!$C$2:$C$2047,Worksheet!$F31),"-")</f>
        <v>-</v>
      </c>
      <c r="EY31" s="51" t="str">
        <f>IFERROR(AVERAGEIFS('Orders - December 2020'!$I$2:$I$2047,'Orders - December 2020'!$H$2:$H$2047,Worksheet!EY$3,'Orders - December 2020'!$C$2:$C$2047,Worksheet!$F31),"-")</f>
        <v>-</v>
      </c>
      <c r="EZ31" s="51" t="str">
        <f>IFERROR(AVERAGEIFS('Orders - December 2020'!$I$2:$I$2047,'Orders - December 2020'!$H$2:$H$2047,Worksheet!EZ$3,'Orders - December 2020'!$C$2:$C$2047,Worksheet!$F31),"-")</f>
        <v>-</v>
      </c>
      <c r="FA31" s="51" t="str">
        <f>IFERROR(AVERAGEIFS('Orders - December 2020'!$I$2:$I$2047,'Orders - December 2020'!$H$2:$H$2047,Worksheet!FA$3,'Orders - December 2020'!$C$2:$C$2047,Worksheet!$F31),"-")</f>
        <v>-</v>
      </c>
      <c r="FB31" s="51" t="str">
        <f>IFERROR(AVERAGEIFS('Orders - December 2020'!$I$2:$I$2047,'Orders - December 2020'!$H$2:$H$2047,Worksheet!FB$3,'Orders - December 2020'!$C$2:$C$2047,Worksheet!$F31),"-")</f>
        <v>-</v>
      </c>
      <c r="FC31" s="51" t="str">
        <f>IFERROR(AVERAGEIFS('Orders - December 2020'!$I$2:$I$2047,'Orders - December 2020'!$H$2:$H$2047,Worksheet!FC$3,'Orders - December 2020'!$C$2:$C$2047,Worksheet!$F31),"-")</f>
        <v>-</v>
      </c>
      <c r="FD31" s="51" t="str">
        <f>IFERROR(AVERAGEIFS('Orders - December 2020'!$I$2:$I$2047,'Orders - December 2020'!$H$2:$H$2047,Worksheet!FD$3,'Orders - December 2020'!$C$2:$C$2047,Worksheet!$F31),"-")</f>
        <v>-</v>
      </c>
      <c r="FE31" s="51" t="str">
        <f>IFERROR(AVERAGEIFS('Orders - December 2020'!$I$2:$I$2047,'Orders - December 2020'!$H$2:$H$2047,Worksheet!FE$3,'Orders - December 2020'!$C$2:$C$2047,Worksheet!$F31),"-")</f>
        <v>-</v>
      </c>
      <c r="FF31" s="51" t="str">
        <f>IFERROR(AVERAGEIFS('Orders - December 2020'!$I$2:$I$2047,'Orders - December 2020'!$H$2:$H$2047,Worksheet!FF$3,'Orders - December 2020'!$C$2:$C$2047,Worksheet!$F31),"-")</f>
        <v>-</v>
      </c>
      <c r="FG31" s="52" t="str">
        <f>IFERROR(AVERAGEIFS('Orders - December 2020'!$I$2:$I$2047,'Orders - December 2020'!$H$2:$H$2047,Worksheet!FG$3,'Orders - December 2020'!$C$2:$C$2047,Worksheet!$F31),"-")</f>
        <v>-</v>
      </c>
    </row>
    <row r="32" spans="1:163">
      <c r="F32" s="45" t="str">
        <v>Emmacity Holdings Minimarts</v>
      </c>
      <c r="G32" s="50" t="str">
        <f>IFERROR(AVERAGEIFS('Orders - December 2020'!$I$2:$I$2047,'Orders - December 2020'!$H$2:$H$2047,Worksheet!G$3,'Orders - December 2020'!$C$2:$C$2047,Worksheet!$F32),"-")</f>
        <v>-</v>
      </c>
      <c r="H32" s="51" t="str">
        <f>IFERROR(AVERAGEIFS('Orders - December 2020'!$I$2:$I$2047,'Orders - December 2020'!$H$2:$H$2047,Worksheet!H$3,'Orders - December 2020'!$C$2:$C$2047,Worksheet!$F32),"-")</f>
        <v>-</v>
      </c>
      <c r="I32" s="51" t="str">
        <f>IFERROR(AVERAGEIFS('Orders - December 2020'!$I$2:$I$2047,'Orders - December 2020'!$H$2:$H$2047,Worksheet!I$3,'Orders - December 2020'!$C$2:$C$2047,Worksheet!$F32),"-")</f>
        <v>-</v>
      </c>
      <c r="J32" s="51" t="str">
        <f>IFERROR(AVERAGEIFS('Orders - December 2020'!$I$2:$I$2047,'Orders - December 2020'!$H$2:$H$2047,Worksheet!J$3,'Orders - December 2020'!$C$2:$C$2047,Worksheet!$F32),"-")</f>
        <v>-</v>
      </c>
      <c r="K32" s="51" t="str">
        <f>IFERROR(AVERAGEIFS('Orders - December 2020'!$I$2:$I$2047,'Orders - December 2020'!$H$2:$H$2047,Worksheet!K$3,'Orders - December 2020'!$C$2:$C$2047,Worksheet!$F32),"-")</f>
        <v>-</v>
      </c>
      <c r="L32" s="51">
        <f>IFERROR(AVERAGEIFS('Orders - December 2020'!$I$2:$I$2047,'Orders - December 2020'!$H$2:$H$2047,Worksheet!L$3,'Orders - December 2020'!$C$2:$C$2047,Worksheet!$F32),"-")</f>
        <v>1</v>
      </c>
      <c r="M32" s="51" t="str">
        <f>IFERROR(AVERAGEIFS('Orders - December 2020'!$I$2:$I$2047,'Orders - December 2020'!$H$2:$H$2047,Worksheet!M$3,'Orders - December 2020'!$C$2:$C$2047,Worksheet!$F32),"-")</f>
        <v>-</v>
      </c>
      <c r="N32" s="51">
        <f>IFERROR(AVERAGEIFS('Orders - December 2020'!$I$2:$I$2047,'Orders - December 2020'!$H$2:$H$2047,Worksheet!N$3,'Orders - December 2020'!$C$2:$C$2047,Worksheet!$F32),"-")</f>
        <v>2</v>
      </c>
      <c r="O32" s="51">
        <f>IFERROR(AVERAGEIFS('Orders - December 2020'!$I$2:$I$2047,'Orders - December 2020'!$H$2:$H$2047,Worksheet!O$3,'Orders - December 2020'!$C$2:$C$2047,Worksheet!$F32),"-")</f>
        <v>2</v>
      </c>
      <c r="P32" s="51" t="str">
        <f>IFERROR(AVERAGEIFS('Orders - December 2020'!$I$2:$I$2047,'Orders - December 2020'!$H$2:$H$2047,Worksheet!P$3,'Orders - December 2020'!$C$2:$C$2047,Worksheet!$F32),"-")</f>
        <v>-</v>
      </c>
      <c r="Q32" s="51" t="str">
        <f>IFERROR(AVERAGEIFS('Orders - December 2020'!$I$2:$I$2047,'Orders - December 2020'!$H$2:$H$2047,Worksheet!Q$3,'Orders - December 2020'!$C$2:$C$2047,Worksheet!$F32),"-")</f>
        <v>-</v>
      </c>
      <c r="R32" s="51">
        <f>IFERROR(AVERAGEIFS('Orders - December 2020'!$I$2:$I$2047,'Orders - December 2020'!$H$2:$H$2047,Worksheet!R$3,'Orders - December 2020'!$C$2:$C$2047,Worksheet!$F32),"-")</f>
        <v>2</v>
      </c>
      <c r="S32" s="51">
        <f>IFERROR(AVERAGEIFS('Orders - December 2020'!$I$2:$I$2047,'Orders - December 2020'!$H$2:$H$2047,Worksheet!S$3,'Orders - December 2020'!$C$2:$C$2047,Worksheet!$F32),"-")</f>
        <v>1</v>
      </c>
      <c r="T32" s="51" t="str">
        <f>IFERROR(AVERAGEIFS('Orders - December 2020'!$I$2:$I$2047,'Orders - December 2020'!$H$2:$H$2047,Worksheet!T$3,'Orders - December 2020'!$C$2:$C$2047,Worksheet!$F32),"-")</f>
        <v>-</v>
      </c>
      <c r="U32" s="51" t="str">
        <f>IFERROR(AVERAGEIFS('Orders - December 2020'!$I$2:$I$2047,'Orders - December 2020'!$H$2:$H$2047,Worksheet!U$3,'Orders - December 2020'!$C$2:$C$2047,Worksheet!$F32),"-")</f>
        <v>-</v>
      </c>
      <c r="V32" s="51" t="str">
        <f>IFERROR(AVERAGEIFS('Orders - December 2020'!$I$2:$I$2047,'Orders - December 2020'!$H$2:$H$2047,Worksheet!V$3,'Orders - December 2020'!$C$2:$C$2047,Worksheet!$F32),"-")</f>
        <v>-</v>
      </c>
      <c r="W32" s="51" t="str">
        <f>IFERROR(AVERAGEIFS('Orders - December 2020'!$I$2:$I$2047,'Orders - December 2020'!$H$2:$H$2047,Worksheet!W$3,'Orders - December 2020'!$C$2:$C$2047,Worksheet!$F32),"-")</f>
        <v>-</v>
      </c>
      <c r="X32" s="51" t="str">
        <f>IFERROR(AVERAGEIFS('Orders - December 2020'!$I$2:$I$2047,'Orders - December 2020'!$H$2:$H$2047,Worksheet!X$3,'Orders - December 2020'!$C$2:$C$2047,Worksheet!$F32),"-")</f>
        <v>-</v>
      </c>
      <c r="Y32" s="51" t="str">
        <f>IFERROR(AVERAGEIFS('Orders - December 2020'!$I$2:$I$2047,'Orders - December 2020'!$H$2:$H$2047,Worksheet!Y$3,'Orders - December 2020'!$C$2:$C$2047,Worksheet!$F32),"-")</f>
        <v>-</v>
      </c>
      <c r="Z32" s="51" t="str">
        <f>IFERROR(AVERAGEIFS('Orders - December 2020'!$I$2:$I$2047,'Orders - December 2020'!$H$2:$H$2047,Worksheet!Z$3,'Orders - December 2020'!$C$2:$C$2047,Worksheet!$F32),"-")</f>
        <v>-</v>
      </c>
      <c r="AA32" s="51" t="str">
        <f>IFERROR(AVERAGEIFS('Orders - December 2020'!$I$2:$I$2047,'Orders - December 2020'!$H$2:$H$2047,Worksheet!AA$3,'Orders - December 2020'!$C$2:$C$2047,Worksheet!$F32),"-")</f>
        <v>-</v>
      </c>
      <c r="AB32" s="51" t="str">
        <f>IFERROR(AVERAGEIFS('Orders - December 2020'!$I$2:$I$2047,'Orders - December 2020'!$H$2:$H$2047,Worksheet!AB$3,'Orders - December 2020'!$C$2:$C$2047,Worksheet!$F32),"-")</f>
        <v>-</v>
      </c>
      <c r="AC32" s="51" t="str">
        <f>IFERROR(AVERAGEIFS('Orders - December 2020'!$I$2:$I$2047,'Orders - December 2020'!$H$2:$H$2047,Worksheet!AC$3,'Orders - December 2020'!$C$2:$C$2047,Worksheet!$F32),"-")</f>
        <v>-</v>
      </c>
      <c r="AD32" s="51" t="str">
        <f>IFERROR(AVERAGEIFS('Orders - December 2020'!$I$2:$I$2047,'Orders - December 2020'!$H$2:$H$2047,Worksheet!AD$3,'Orders - December 2020'!$C$2:$C$2047,Worksheet!$F32),"-")</f>
        <v>-</v>
      </c>
      <c r="AE32" s="51" t="str">
        <f>IFERROR(AVERAGEIFS('Orders - December 2020'!$I$2:$I$2047,'Orders - December 2020'!$H$2:$H$2047,Worksheet!AE$3,'Orders - December 2020'!$C$2:$C$2047,Worksheet!$F32),"-")</f>
        <v>-</v>
      </c>
      <c r="AF32" s="51" t="str">
        <f>IFERROR(AVERAGEIFS('Orders - December 2020'!$I$2:$I$2047,'Orders - December 2020'!$H$2:$H$2047,Worksheet!AF$3,'Orders - December 2020'!$C$2:$C$2047,Worksheet!$F32),"-")</f>
        <v>-</v>
      </c>
      <c r="AG32" s="51" t="str">
        <f>IFERROR(AVERAGEIFS('Orders - December 2020'!$I$2:$I$2047,'Orders - December 2020'!$H$2:$H$2047,Worksheet!AG$3,'Orders - December 2020'!$C$2:$C$2047,Worksheet!$F32),"-")</f>
        <v>-</v>
      </c>
      <c r="AH32" s="51" t="str">
        <f>IFERROR(AVERAGEIFS('Orders - December 2020'!$I$2:$I$2047,'Orders - December 2020'!$H$2:$H$2047,Worksheet!AH$3,'Orders - December 2020'!$C$2:$C$2047,Worksheet!$F32),"-")</f>
        <v>-</v>
      </c>
      <c r="AI32" s="51" t="str">
        <f>IFERROR(AVERAGEIFS('Orders - December 2020'!$I$2:$I$2047,'Orders - December 2020'!$H$2:$H$2047,Worksheet!AI$3,'Orders - December 2020'!$C$2:$C$2047,Worksheet!$F32),"-")</f>
        <v>-</v>
      </c>
      <c r="AJ32" s="51" t="str">
        <f>IFERROR(AVERAGEIFS('Orders - December 2020'!$I$2:$I$2047,'Orders - December 2020'!$H$2:$H$2047,Worksheet!AJ$3,'Orders - December 2020'!$C$2:$C$2047,Worksheet!$F32),"-")</f>
        <v>-</v>
      </c>
      <c r="AK32" s="51" t="str">
        <f>IFERROR(AVERAGEIFS('Orders - December 2020'!$I$2:$I$2047,'Orders - December 2020'!$H$2:$H$2047,Worksheet!AK$3,'Orders - December 2020'!$C$2:$C$2047,Worksheet!$F32),"-")</f>
        <v>-</v>
      </c>
      <c r="AL32" s="51" t="str">
        <f>IFERROR(AVERAGEIFS('Orders - December 2020'!$I$2:$I$2047,'Orders - December 2020'!$H$2:$H$2047,Worksheet!AL$3,'Orders - December 2020'!$C$2:$C$2047,Worksheet!$F32),"-")</f>
        <v>-</v>
      </c>
      <c r="AM32" s="51" t="str">
        <f>IFERROR(AVERAGEIFS('Orders - December 2020'!$I$2:$I$2047,'Orders - December 2020'!$H$2:$H$2047,Worksheet!AM$3,'Orders - December 2020'!$C$2:$C$2047,Worksheet!$F32),"-")</f>
        <v>-</v>
      </c>
      <c r="AN32" s="51" t="str">
        <f>IFERROR(AVERAGEIFS('Orders - December 2020'!$I$2:$I$2047,'Orders - December 2020'!$H$2:$H$2047,Worksheet!AN$3,'Orders - December 2020'!$C$2:$C$2047,Worksheet!$F32),"-")</f>
        <v>-</v>
      </c>
      <c r="AO32" s="51" t="str">
        <f>IFERROR(AVERAGEIFS('Orders - December 2020'!$I$2:$I$2047,'Orders - December 2020'!$H$2:$H$2047,Worksheet!AO$3,'Orders - December 2020'!$C$2:$C$2047,Worksheet!$F32),"-")</f>
        <v>-</v>
      </c>
      <c r="AP32" s="51" t="str">
        <f>IFERROR(AVERAGEIFS('Orders - December 2020'!$I$2:$I$2047,'Orders - December 2020'!$H$2:$H$2047,Worksheet!AP$3,'Orders - December 2020'!$C$2:$C$2047,Worksheet!$F32),"-")</f>
        <v>-</v>
      </c>
      <c r="AQ32" s="51" t="str">
        <f>IFERROR(AVERAGEIFS('Orders - December 2020'!$I$2:$I$2047,'Orders - December 2020'!$H$2:$H$2047,Worksheet!AQ$3,'Orders - December 2020'!$C$2:$C$2047,Worksheet!$F32),"-")</f>
        <v>-</v>
      </c>
      <c r="AR32" s="51" t="str">
        <f>IFERROR(AVERAGEIFS('Orders - December 2020'!$I$2:$I$2047,'Orders - December 2020'!$H$2:$H$2047,Worksheet!AR$3,'Orders - December 2020'!$C$2:$C$2047,Worksheet!$F32),"-")</f>
        <v>-</v>
      </c>
      <c r="AS32" s="51" t="str">
        <f>IFERROR(AVERAGEIFS('Orders - December 2020'!$I$2:$I$2047,'Orders - December 2020'!$H$2:$H$2047,Worksheet!AS$3,'Orders - December 2020'!$C$2:$C$2047,Worksheet!$F32),"-")</f>
        <v>-</v>
      </c>
      <c r="AT32" s="51" t="str">
        <f>IFERROR(AVERAGEIFS('Orders - December 2020'!$I$2:$I$2047,'Orders - December 2020'!$H$2:$H$2047,Worksheet!AT$3,'Orders - December 2020'!$C$2:$C$2047,Worksheet!$F32),"-")</f>
        <v>-</v>
      </c>
      <c r="AU32" s="51" t="str">
        <f>IFERROR(AVERAGEIFS('Orders - December 2020'!$I$2:$I$2047,'Orders - December 2020'!$H$2:$H$2047,Worksheet!AU$3,'Orders - December 2020'!$C$2:$C$2047,Worksheet!$F32),"-")</f>
        <v>-</v>
      </c>
      <c r="AV32" s="51" t="str">
        <f>IFERROR(AVERAGEIFS('Orders - December 2020'!$I$2:$I$2047,'Orders - December 2020'!$H$2:$H$2047,Worksheet!AV$3,'Orders - December 2020'!$C$2:$C$2047,Worksheet!$F32),"-")</f>
        <v>-</v>
      </c>
      <c r="AW32" s="51" t="str">
        <f>IFERROR(AVERAGEIFS('Orders - December 2020'!$I$2:$I$2047,'Orders - December 2020'!$H$2:$H$2047,Worksheet!AW$3,'Orders - December 2020'!$C$2:$C$2047,Worksheet!$F32),"-")</f>
        <v>-</v>
      </c>
      <c r="AX32" s="51" t="str">
        <f>IFERROR(AVERAGEIFS('Orders - December 2020'!$I$2:$I$2047,'Orders - December 2020'!$H$2:$H$2047,Worksheet!AX$3,'Orders - December 2020'!$C$2:$C$2047,Worksheet!$F32),"-")</f>
        <v>-</v>
      </c>
      <c r="AY32" s="51" t="str">
        <f>IFERROR(AVERAGEIFS('Orders - December 2020'!$I$2:$I$2047,'Orders - December 2020'!$H$2:$H$2047,Worksheet!AY$3,'Orders - December 2020'!$C$2:$C$2047,Worksheet!$F32),"-")</f>
        <v>-</v>
      </c>
      <c r="AZ32" s="51" t="str">
        <f>IFERROR(AVERAGEIFS('Orders - December 2020'!$I$2:$I$2047,'Orders - December 2020'!$H$2:$H$2047,Worksheet!AZ$3,'Orders - December 2020'!$C$2:$C$2047,Worksheet!$F32),"-")</f>
        <v>-</v>
      </c>
      <c r="BA32" s="51" t="str">
        <f>IFERROR(AVERAGEIFS('Orders - December 2020'!$I$2:$I$2047,'Orders - December 2020'!$H$2:$H$2047,Worksheet!BA$3,'Orders - December 2020'!$C$2:$C$2047,Worksheet!$F32),"-")</f>
        <v>-</v>
      </c>
      <c r="BB32" s="51" t="str">
        <f>IFERROR(AVERAGEIFS('Orders - December 2020'!$I$2:$I$2047,'Orders - December 2020'!$H$2:$H$2047,Worksheet!BB$3,'Orders - December 2020'!$C$2:$C$2047,Worksheet!$F32),"-")</f>
        <v>-</v>
      </c>
      <c r="BC32" s="51" t="str">
        <f>IFERROR(AVERAGEIFS('Orders - December 2020'!$I$2:$I$2047,'Orders - December 2020'!$H$2:$H$2047,Worksheet!BC$3,'Orders - December 2020'!$C$2:$C$2047,Worksheet!$F32),"-")</f>
        <v>-</v>
      </c>
      <c r="BD32" s="51" t="str">
        <f>IFERROR(AVERAGEIFS('Orders - December 2020'!$I$2:$I$2047,'Orders - December 2020'!$H$2:$H$2047,Worksheet!BD$3,'Orders - December 2020'!$C$2:$C$2047,Worksheet!$F32),"-")</f>
        <v>-</v>
      </c>
      <c r="BE32" s="51" t="str">
        <f>IFERROR(AVERAGEIFS('Orders - December 2020'!$I$2:$I$2047,'Orders - December 2020'!$H$2:$H$2047,Worksheet!BE$3,'Orders - December 2020'!$C$2:$C$2047,Worksheet!$F32),"-")</f>
        <v>-</v>
      </c>
      <c r="BF32" s="51" t="str">
        <f>IFERROR(AVERAGEIFS('Orders - December 2020'!$I$2:$I$2047,'Orders - December 2020'!$H$2:$H$2047,Worksheet!BF$3,'Orders - December 2020'!$C$2:$C$2047,Worksheet!$F32),"-")</f>
        <v>-</v>
      </c>
      <c r="BG32" s="51" t="str">
        <f>IFERROR(AVERAGEIFS('Orders - December 2020'!$I$2:$I$2047,'Orders - December 2020'!$H$2:$H$2047,Worksheet!BG$3,'Orders - December 2020'!$C$2:$C$2047,Worksheet!$F32),"-")</f>
        <v>-</v>
      </c>
      <c r="BH32" s="51" t="str">
        <f>IFERROR(AVERAGEIFS('Orders - December 2020'!$I$2:$I$2047,'Orders - December 2020'!$H$2:$H$2047,Worksheet!BH$3,'Orders - December 2020'!$C$2:$C$2047,Worksheet!$F32),"-")</f>
        <v>-</v>
      </c>
      <c r="BI32" s="51" t="str">
        <f>IFERROR(AVERAGEIFS('Orders - December 2020'!$I$2:$I$2047,'Orders - December 2020'!$H$2:$H$2047,Worksheet!BI$3,'Orders - December 2020'!$C$2:$C$2047,Worksheet!$F32),"-")</f>
        <v>-</v>
      </c>
      <c r="BJ32" s="51" t="str">
        <f>IFERROR(AVERAGEIFS('Orders - December 2020'!$I$2:$I$2047,'Orders - December 2020'!$H$2:$H$2047,Worksheet!BJ$3,'Orders - December 2020'!$C$2:$C$2047,Worksheet!$F32),"-")</f>
        <v>-</v>
      </c>
      <c r="BK32" s="51" t="str">
        <f>IFERROR(AVERAGEIFS('Orders - December 2020'!$I$2:$I$2047,'Orders - December 2020'!$H$2:$H$2047,Worksheet!BK$3,'Orders - December 2020'!$C$2:$C$2047,Worksheet!$F32),"-")</f>
        <v>-</v>
      </c>
      <c r="BL32" s="51" t="str">
        <f>IFERROR(AVERAGEIFS('Orders - December 2020'!$I$2:$I$2047,'Orders - December 2020'!$H$2:$H$2047,Worksheet!BL$3,'Orders - December 2020'!$C$2:$C$2047,Worksheet!$F32),"-")</f>
        <v>-</v>
      </c>
      <c r="BM32" s="51" t="str">
        <f>IFERROR(AVERAGEIFS('Orders - December 2020'!$I$2:$I$2047,'Orders - December 2020'!$H$2:$H$2047,Worksheet!BM$3,'Orders - December 2020'!$C$2:$C$2047,Worksheet!$F32),"-")</f>
        <v>-</v>
      </c>
      <c r="BN32" s="51" t="str">
        <f>IFERROR(AVERAGEIFS('Orders - December 2020'!$I$2:$I$2047,'Orders - December 2020'!$H$2:$H$2047,Worksheet!BN$3,'Orders - December 2020'!$C$2:$C$2047,Worksheet!$F32),"-")</f>
        <v>-</v>
      </c>
      <c r="BO32" s="51" t="str">
        <f>IFERROR(AVERAGEIFS('Orders - December 2020'!$I$2:$I$2047,'Orders - December 2020'!$H$2:$H$2047,Worksheet!BO$3,'Orders - December 2020'!$C$2:$C$2047,Worksheet!$F32),"-")</f>
        <v>-</v>
      </c>
      <c r="BP32" s="51" t="str">
        <f>IFERROR(AVERAGEIFS('Orders - December 2020'!$I$2:$I$2047,'Orders - December 2020'!$H$2:$H$2047,Worksheet!BP$3,'Orders - December 2020'!$C$2:$C$2047,Worksheet!$F32),"-")</f>
        <v>-</v>
      </c>
      <c r="BQ32" s="51" t="str">
        <f>IFERROR(AVERAGEIFS('Orders - December 2020'!$I$2:$I$2047,'Orders - December 2020'!$H$2:$H$2047,Worksheet!BQ$3,'Orders - December 2020'!$C$2:$C$2047,Worksheet!$F32),"-")</f>
        <v>-</v>
      </c>
      <c r="BR32" s="51" t="str">
        <f>IFERROR(AVERAGEIFS('Orders - December 2020'!$I$2:$I$2047,'Orders - December 2020'!$H$2:$H$2047,Worksheet!BR$3,'Orders - December 2020'!$C$2:$C$2047,Worksheet!$F32),"-")</f>
        <v>-</v>
      </c>
      <c r="BS32" s="51" t="str">
        <f>IFERROR(AVERAGEIFS('Orders - December 2020'!$I$2:$I$2047,'Orders - December 2020'!$H$2:$H$2047,Worksheet!BS$3,'Orders - December 2020'!$C$2:$C$2047,Worksheet!$F32),"-")</f>
        <v>-</v>
      </c>
      <c r="BT32" s="51" t="str">
        <f>IFERROR(AVERAGEIFS('Orders - December 2020'!$I$2:$I$2047,'Orders - December 2020'!$H$2:$H$2047,Worksheet!BT$3,'Orders - December 2020'!$C$2:$C$2047,Worksheet!$F32),"-")</f>
        <v>-</v>
      </c>
      <c r="BU32" s="51" t="str">
        <f>IFERROR(AVERAGEIFS('Orders - December 2020'!$I$2:$I$2047,'Orders - December 2020'!$H$2:$H$2047,Worksheet!BU$3,'Orders - December 2020'!$C$2:$C$2047,Worksheet!$F32),"-")</f>
        <v>-</v>
      </c>
      <c r="BV32" s="51" t="str">
        <f>IFERROR(AVERAGEIFS('Orders - December 2020'!$I$2:$I$2047,'Orders - December 2020'!$H$2:$H$2047,Worksheet!BV$3,'Orders - December 2020'!$C$2:$C$2047,Worksheet!$F32),"-")</f>
        <v>-</v>
      </c>
      <c r="BW32" s="51" t="str">
        <f>IFERROR(AVERAGEIFS('Orders - December 2020'!$I$2:$I$2047,'Orders - December 2020'!$H$2:$H$2047,Worksheet!BW$3,'Orders - December 2020'!$C$2:$C$2047,Worksheet!$F32),"-")</f>
        <v>-</v>
      </c>
      <c r="BX32" s="51" t="str">
        <f>IFERROR(AVERAGEIFS('Orders - December 2020'!$I$2:$I$2047,'Orders - December 2020'!$H$2:$H$2047,Worksheet!BX$3,'Orders - December 2020'!$C$2:$C$2047,Worksheet!$F32),"-")</f>
        <v>-</v>
      </c>
      <c r="BY32" s="51" t="str">
        <f>IFERROR(AVERAGEIFS('Orders - December 2020'!$I$2:$I$2047,'Orders - December 2020'!$H$2:$H$2047,Worksheet!BY$3,'Orders - December 2020'!$C$2:$C$2047,Worksheet!$F32),"-")</f>
        <v>-</v>
      </c>
      <c r="BZ32" s="51" t="str">
        <f>IFERROR(AVERAGEIFS('Orders - December 2020'!$I$2:$I$2047,'Orders - December 2020'!$H$2:$H$2047,Worksheet!BZ$3,'Orders - December 2020'!$C$2:$C$2047,Worksheet!$F32),"-")</f>
        <v>-</v>
      </c>
      <c r="CA32" s="51">
        <f>IFERROR(AVERAGEIFS('Orders - December 2020'!$I$2:$I$2047,'Orders - December 2020'!$H$2:$H$2047,Worksheet!CA$3,'Orders - December 2020'!$C$2:$C$2047,Worksheet!$F32),"-")</f>
        <v>1</v>
      </c>
      <c r="CB32" s="51">
        <f>IFERROR(AVERAGEIFS('Orders - December 2020'!$I$2:$I$2047,'Orders - December 2020'!$H$2:$H$2047,Worksheet!CB$3,'Orders - December 2020'!$C$2:$C$2047,Worksheet!$F32),"-")</f>
        <v>1</v>
      </c>
      <c r="CC32" s="51" t="str">
        <f>IFERROR(AVERAGEIFS('Orders - December 2020'!$I$2:$I$2047,'Orders - December 2020'!$H$2:$H$2047,Worksheet!CC$3,'Orders - December 2020'!$C$2:$C$2047,Worksheet!$F32),"-")</f>
        <v>-</v>
      </c>
      <c r="CD32" s="51" t="str">
        <f>IFERROR(AVERAGEIFS('Orders - December 2020'!$I$2:$I$2047,'Orders - December 2020'!$H$2:$H$2047,Worksheet!CD$3,'Orders - December 2020'!$C$2:$C$2047,Worksheet!$F32),"-")</f>
        <v>-</v>
      </c>
      <c r="CE32" s="51" t="str">
        <f>IFERROR(AVERAGEIFS('Orders - December 2020'!$I$2:$I$2047,'Orders - December 2020'!$H$2:$H$2047,Worksheet!CE$3,'Orders - December 2020'!$C$2:$C$2047,Worksheet!$F32),"-")</f>
        <v>-</v>
      </c>
      <c r="CF32" s="51" t="str">
        <f>IFERROR(AVERAGEIFS('Orders - December 2020'!$I$2:$I$2047,'Orders - December 2020'!$H$2:$H$2047,Worksheet!CF$3,'Orders - December 2020'!$C$2:$C$2047,Worksheet!$F32),"-")</f>
        <v>-</v>
      </c>
      <c r="CG32" s="51" t="str">
        <f>IFERROR(AVERAGEIFS('Orders - December 2020'!$I$2:$I$2047,'Orders - December 2020'!$H$2:$H$2047,Worksheet!CG$3,'Orders - December 2020'!$C$2:$C$2047,Worksheet!$F32),"-")</f>
        <v>-</v>
      </c>
      <c r="CH32" s="51" t="str">
        <f>IFERROR(AVERAGEIFS('Orders - December 2020'!$I$2:$I$2047,'Orders - December 2020'!$H$2:$H$2047,Worksheet!CH$3,'Orders - December 2020'!$C$2:$C$2047,Worksheet!$F32),"-")</f>
        <v>-</v>
      </c>
      <c r="CI32" s="51" t="str">
        <f>IFERROR(AVERAGEIFS('Orders - December 2020'!$I$2:$I$2047,'Orders - December 2020'!$H$2:$H$2047,Worksheet!CI$3,'Orders - December 2020'!$C$2:$C$2047,Worksheet!$F32),"-")</f>
        <v>-</v>
      </c>
      <c r="CJ32" s="51" t="str">
        <f>IFERROR(AVERAGEIFS('Orders - December 2020'!$I$2:$I$2047,'Orders - December 2020'!$H$2:$H$2047,Worksheet!CJ$3,'Orders - December 2020'!$C$2:$C$2047,Worksheet!$F32),"-")</f>
        <v>-</v>
      </c>
      <c r="CK32" s="51" t="str">
        <f>IFERROR(AVERAGEIFS('Orders - December 2020'!$I$2:$I$2047,'Orders - December 2020'!$H$2:$H$2047,Worksheet!CK$3,'Orders - December 2020'!$C$2:$C$2047,Worksheet!$F32),"-")</f>
        <v>-</v>
      </c>
      <c r="CL32" s="51" t="str">
        <f>IFERROR(AVERAGEIFS('Orders - December 2020'!$I$2:$I$2047,'Orders - December 2020'!$H$2:$H$2047,Worksheet!CL$3,'Orders - December 2020'!$C$2:$C$2047,Worksheet!$F32),"-")</f>
        <v>-</v>
      </c>
      <c r="CM32" s="51" t="str">
        <f>IFERROR(AVERAGEIFS('Orders - December 2020'!$I$2:$I$2047,'Orders - December 2020'!$H$2:$H$2047,Worksheet!CM$3,'Orders - December 2020'!$C$2:$C$2047,Worksheet!$F32),"-")</f>
        <v>-</v>
      </c>
      <c r="CN32" s="51" t="str">
        <f>IFERROR(AVERAGEIFS('Orders - December 2020'!$I$2:$I$2047,'Orders - December 2020'!$H$2:$H$2047,Worksheet!CN$3,'Orders - December 2020'!$C$2:$C$2047,Worksheet!$F32),"-")</f>
        <v>-</v>
      </c>
      <c r="CO32" s="51" t="str">
        <f>IFERROR(AVERAGEIFS('Orders - December 2020'!$I$2:$I$2047,'Orders - December 2020'!$H$2:$H$2047,Worksheet!CO$3,'Orders - December 2020'!$C$2:$C$2047,Worksheet!$F32),"-")</f>
        <v>-</v>
      </c>
      <c r="CP32" s="51" t="str">
        <f>IFERROR(AVERAGEIFS('Orders - December 2020'!$I$2:$I$2047,'Orders - December 2020'!$H$2:$H$2047,Worksheet!CP$3,'Orders - December 2020'!$C$2:$C$2047,Worksheet!$F32),"-")</f>
        <v>-</v>
      </c>
      <c r="CQ32" s="51" t="str">
        <f>IFERROR(AVERAGEIFS('Orders - December 2020'!$I$2:$I$2047,'Orders - December 2020'!$H$2:$H$2047,Worksheet!CQ$3,'Orders - December 2020'!$C$2:$C$2047,Worksheet!$F32),"-")</f>
        <v>-</v>
      </c>
      <c r="CR32" s="51" t="str">
        <f>IFERROR(AVERAGEIFS('Orders - December 2020'!$I$2:$I$2047,'Orders - December 2020'!$H$2:$H$2047,Worksheet!CR$3,'Orders - December 2020'!$C$2:$C$2047,Worksheet!$F32),"-")</f>
        <v>-</v>
      </c>
      <c r="CS32" s="51" t="str">
        <f>IFERROR(AVERAGEIFS('Orders - December 2020'!$I$2:$I$2047,'Orders - December 2020'!$H$2:$H$2047,Worksheet!CS$3,'Orders - December 2020'!$C$2:$C$2047,Worksheet!$F32),"-")</f>
        <v>-</v>
      </c>
      <c r="CT32" s="51" t="str">
        <f>IFERROR(AVERAGEIFS('Orders - December 2020'!$I$2:$I$2047,'Orders - December 2020'!$H$2:$H$2047,Worksheet!CT$3,'Orders - December 2020'!$C$2:$C$2047,Worksheet!$F32),"-")</f>
        <v>-</v>
      </c>
      <c r="CU32" s="51" t="str">
        <f>IFERROR(AVERAGEIFS('Orders - December 2020'!$I$2:$I$2047,'Orders - December 2020'!$H$2:$H$2047,Worksheet!CU$3,'Orders - December 2020'!$C$2:$C$2047,Worksheet!$F32),"-")</f>
        <v>-</v>
      </c>
      <c r="CV32" s="51" t="str">
        <f>IFERROR(AVERAGEIFS('Orders - December 2020'!$I$2:$I$2047,'Orders - December 2020'!$H$2:$H$2047,Worksheet!CV$3,'Orders - December 2020'!$C$2:$C$2047,Worksheet!$F32),"-")</f>
        <v>-</v>
      </c>
      <c r="CW32" s="51" t="str">
        <f>IFERROR(AVERAGEIFS('Orders - December 2020'!$I$2:$I$2047,'Orders - December 2020'!$H$2:$H$2047,Worksheet!CW$3,'Orders - December 2020'!$C$2:$C$2047,Worksheet!$F32),"-")</f>
        <v>-</v>
      </c>
      <c r="CX32" s="51" t="str">
        <f>IFERROR(AVERAGEIFS('Orders - December 2020'!$I$2:$I$2047,'Orders - December 2020'!$H$2:$H$2047,Worksheet!CX$3,'Orders - December 2020'!$C$2:$C$2047,Worksheet!$F32),"-")</f>
        <v>-</v>
      </c>
      <c r="CY32" s="51" t="str">
        <f>IFERROR(AVERAGEIFS('Orders - December 2020'!$I$2:$I$2047,'Orders - December 2020'!$H$2:$H$2047,Worksheet!CY$3,'Orders - December 2020'!$C$2:$C$2047,Worksheet!$F32),"-")</f>
        <v>-</v>
      </c>
      <c r="CZ32" s="51" t="str">
        <f>IFERROR(AVERAGEIFS('Orders - December 2020'!$I$2:$I$2047,'Orders - December 2020'!$H$2:$H$2047,Worksheet!CZ$3,'Orders - December 2020'!$C$2:$C$2047,Worksheet!$F32),"-")</f>
        <v>-</v>
      </c>
      <c r="DA32" s="51" t="str">
        <f>IFERROR(AVERAGEIFS('Orders - December 2020'!$I$2:$I$2047,'Orders - December 2020'!$H$2:$H$2047,Worksheet!DA$3,'Orders - December 2020'!$C$2:$C$2047,Worksheet!$F32),"-")</f>
        <v>-</v>
      </c>
      <c r="DB32" s="51" t="str">
        <f>IFERROR(AVERAGEIFS('Orders - December 2020'!$I$2:$I$2047,'Orders - December 2020'!$H$2:$H$2047,Worksheet!DB$3,'Orders - December 2020'!$C$2:$C$2047,Worksheet!$F32),"-")</f>
        <v>-</v>
      </c>
      <c r="DC32" s="51" t="str">
        <f>IFERROR(AVERAGEIFS('Orders - December 2020'!$I$2:$I$2047,'Orders - December 2020'!$H$2:$H$2047,Worksheet!DC$3,'Orders - December 2020'!$C$2:$C$2047,Worksheet!$F32),"-")</f>
        <v>-</v>
      </c>
      <c r="DD32" s="51" t="str">
        <f>IFERROR(AVERAGEIFS('Orders - December 2020'!$I$2:$I$2047,'Orders - December 2020'!$H$2:$H$2047,Worksheet!DD$3,'Orders - December 2020'!$C$2:$C$2047,Worksheet!$F32),"-")</f>
        <v>-</v>
      </c>
      <c r="DE32" s="51" t="str">
        <f>IFERROR(AVERAGEIFS('Orders - December 2020'!$I$2:$I$2047,'Orders - December 2020'!$H$2:$H$2047,Worksheet!DE$3,'Orders - December 2020'!$C$2:$C$2047,Worksheet!$F32),"-")</f>
        <v>-</v>
      </c>
      <c r="DF32" s="51" t="str">
        <f>IFERROR(AVERAGEIFS('Orders - December 2020'!$I$2:$I$2047,'Orders - December 2020'!$H$2:$H$2047,Worksheet!DF$3,'Orders - December 2020'!$C$2:$C$2047,Worksheet!$F32),"-")</f>
        <v>-</v>
      </c>
      <c r="DG32" s="51" t="str">
        <f>IFERROR(AVERAGEIFS('Orders - December 2020'!$I$2:$I$2047,'Orders - December 2020'!$H$2:$H$2047,Worksheet!DG$3,'Orders - December 2020'!$C$2:$C$2047,Worksheet!$F32),"-")</f>
        <v>-</v>
      </c>
      <c r="DH32" s="51" t="str">
        <f>IFERROR(AVERAGEIFS('Orders - December 2020'!$I$2:$I$2047,'Orders - December 2020'!$H$2:$H$2047,Worksheet!DH$3,'Orders - December 2020'!$C$2:$C$2047,Worksheet!$F32),"-")</f>
        <v>-</v>
      </c>
      <c r="DI32" s="51" t="str">
        <f>IFERROR(AVERAGEIFS('Orders - December 2020'!$I$2:$I$2047,'Orders - December 2020'!$H$2:$H$2047,Worksheet!DI$3,'Orders - December 2020'!$C$2:$C$2047,Worksheet!$F32),"-")</f>
        <v>-</v>
      </c>
      <c r="DJ32" s="51" t="str">
        <f>IFERROR(AVERAGEIFS('Orders - December 2020'!$I$2:$I$2047,'Orders - December 2020'!$H$2:$H$2047,Worksheet!DJ$3,'Orders - December 2020'!$C$2:$C$2047,Worksheet!$F32),"-")</f>
        <v>-</v>
      </c>
      <c r="DK32" s="51" t="str">
        <f>IFERROR(AVERAGEIFS('Orders - December 2020'!$I$2:$I$2047,'Orders - December 2020'!$H$2:$H$2047,Worksheet!DK$3,'Orders - December 2020'!$C$2:$C$2047,Worksheet!$F32),"-")</f>
        <v>-</v>
      </c>
      <c r="DL32" s="51" t="str">
        <f>IFERROR(AVERAGEIFS('Orders - December 2020'!$I$2:$I$2047,'Orders - December 2020'!$H$2:$H$2047,Worksheet!DL$3,'Orders - December 2020'!$C$2:$C$2047,Worksheet!$F32),"-")</f>
        <v>-</v>
      </c>
      <c r="DM32" s="51" t="str">
        <f>IFERROR(AVERAGEIFS('Orders - December 2020'!$I$2:$I$2047,'Orders - December 2020'!$H$2:$H$2047,Worksheet!DM$3,'Orders - December 2020'!$C$2:$C$2047,Worksheet!$F32),"-")</f>
        <v>-</v>
      </c>
      <c r="DN32" s="51" t="str">
        <f>IFERROR(AVERAGEIFS('Orders - December 2020'!$I$2:$I$2047,'Orders - December 2020'!$H$2:$H$2047,Worksheet!DN$3,'Orders - December 2020'!$C$2:$C$2047,Worksheet!$F32),"-")</f>
        <v>-</v>
      </c>
      <c r="DO32" s="51" t="str">
        <f>IFERROR(AVERAGEIFS('Orders - December 2020'!$I$2:$I$2047,'Orders - December 2020'!$H$2:$H$2047,Worksheet!DO$3,'Orders - December 2020'!$C$2:$C$2047,Worksheet!$F32),"-")</f>
        <v>-</v>
      </c>
      <c r="DP32" s="51" t="str">
        <f>IFERROR(AVERAGEIFS('Orders - December 2020'!$I$2:$I$2047,'Orders - December 2020'!$H$2:$H$2047,Worksheet!DP$3,'Orders - December 2020'!$C$2:$C$2047,Worksheet!$F32),"-")</f>
        <v>-</v>
      </c>
      <c r="DQ32" s="51" t="str">
        <f>IFERROR(AVERAGEIFS('Orders - December 2020'!$I$2:$I$2047,'Orders - December 2020'!$H$2:$H$2047,Worksheet!DQ$3,'Orders - December 2020'!$C$2:$C$2047,Worksheet!$F32),"-")</f>
        <v>-</v>
      </c>
      <c r="DR32" s="51" t="str">
        <f>IFERROR(AVERAGEIFS('Orders - December 2020'!$I$2:$I$2047,'Orders - December 2020'!$H$2:$H$2047,Worksheet!DR$3,'Orders - December 2020'!$C$2:$C$2047,Worksheet!$F32),"-")</f>
        <v>-</v>
      </c>
      <c r="DS32" s="51" t="str">
        <f>IFERROR(AVERAGEIFS('Orders - December 2020'!$I$2:$I$2047,'Orders - December 2020'!$H$2:$H$2047,Worksheet!DS$3,'Orders - December 2020'!$C$2:$C$2047,Worksheet!$F32),"-")</f>
        <v>-</v>
      </c>
      <c r="DT32" s="51" t="str">
        <f>IFERROR(AVERAGEIFS('Orders - December 2020'!$I$2:$I$2047,'Orders - December 2020'!$H$2:$H$2047,Worksheet!DT$3,'Orders - December 2020'!$C$2:$C$2047,Worksheet!$F32),"-")</f>
        <v>-</v>
      </c>
      <c r="DU32" s="51" t="str">
        <f>IFERROR(AVERAGEIFS('Orders - December 2020'!$I$2:$I$2047,'Orders - December 2020'!$H$2:$H$2047,Worksheet!DU$3,'Orders - December 2020'!$C$2:$C$2047,Worksheet!$F32),"-")</f>
        <v>-</v>
      </c>
      <c r="DV32" s="51" t="str">
        <f>IFERROR(AVERAGEIFS('Orders - December 2020'!$I$2:$I$2047,'Orders - December 2020'!$H$2:$H$2047,Worksheet!DV$3,'Orders - December 2020'!$C$2:$C$2047,Worksheet!$F32),"-")</f>
        <v>-</v>
      </c>
      <c r="DW32" s="51" t="str">
        <f>IFERROR(AVERAGEIFS('Orders - December 2020'!$I$2:$I$2047,'Orders - December 2020'!$H$2:$H$2047,Worksheet!DW$3,'Orders - December 2020'!$C$2:$C$2047,Worksheet!$F32),"-")</f>
        <v>-</v>
      </c>
      <c r="DX32" s="51" t="str">
        <f>IFERROR(AVERAGEIFS('Orders - December 2020'!$I$2:$I$2047,'Orders - December 2020'!$H$2:$H$2047,Worksheet!DX$3,'Orders - December 2020'!$C$2:$C$2047,Worksheet!$F32),"-")</f>
        <v>-</v>
      </c>
      <c r="DY32" s="51" t="str">
        <f>IFERROR(AVERAGEIFS('Orders - December 2020'!$I$2:$I$2047,'Orders - December 2020'!$H$2:$H$2047,Worksheet!DY$3,'Orders - December 2020'!$C$2:$C$2047,Worksheet!$F32),"-")</f>
        <v>-</v>
      </c>
      <c r="DZ32" s="51" t="str">
        <f>IFERROR(AVERAGEIFS('Orders - December 2020'!$I$2:$I$2047,'Orders - December 2020'!$H$2:$H$2047,Worksheet!DZ$3,'Orders - December 2020'!$C$2:$C$2047,Worksheet!$F32),"-")</f>
        <v>-</v>
      </c>
      <c r="EA32" s="51" t="str">
        <f>IFERROR(AVERAGEIFS('Orders - December 2020'!$I$2:$I$2047,'Orders - December 2020'!$H$2:$H$2047,Worksheet!EA$3,'Orders - December 2020'!$C$2:$C$2047,Worksheet!$F32),"-")</f>
        <v>-</v>
      </c>
      <c r="EB32" s="51" t="str">
        <f>IFERROR(AVERAGEIFS('Orders - December 2020'!$I$2:$I$2047,'Orders - December 2020'!$H$2:$H$2047,Worksheet!EB$3,'Orders - December 2020'!$C$2:$C$2047,Worksheet!$F32),"-")</f>
        <v>-</v>
      </c>
      <c r="EC32" s="51" t="str">
        <f>IFERROR(AVERAGEIFS('Orders - December 2020'!$I$2:$I$2047,'Orders - December 2020'!$H$2:$H$2047,Worksheet!EC$3,'Orders - December 2020'!$C$2:$C$2047,Worksheet!$F32),"-")</f>
        <v>-</v>
      </c>
      <c r="ED32" s="51" t="str">
        <f>IFERROR(AVERAGEIFS('Orders - December 2020'!$I$2:$I$2047,'Orders - December 2020'!$H$2:$H$2047,Worksheet!ED$3,'Orders - December 2020'!$C$2:$C$2047,Worksheet!$F32),"-")</f>
        <v>-</v>
      </c>
      <c r="EE32" s="51" t="str">
        <f>IFERROR(AVERAGEIFS('Orders - December 2020'!$I$2:$I$2047,'Orders - December 2020'!$H$2:$H$2047,Worksheet!EE$3,'Orders - December 2020'!$C$2:$C$2047,Worksheet!$F32),"-")</f>
        <v>-</v>
      </c>
      <c r="EF32" s="51" t="str">
        <f>IFERROR(AVERAGEIFS('Orders - December 2020'!$I$2:$I$2047,'Orders - December 2020'!$H$2:$H$2047,Worksheet!EF$3,'Orders - December 2020'!$C$2:$C$2047,Worksheet!$F32),"-")</f>
        <v>-</v>
      </c>
      <c r="EG32" s="51" t="str">
        <f>IFERROR(AVERAGEIFS('Orders - December 2020'!$I$2:$I$2047,'Orders - December 2020'!$H$2:$H$2047,Worksheet!EG$3,'Orders - December 2020'!$C$2:$C$2047,Worksheet!$F32),"-")</f>
        <v>-</v>
      </c>
      <c r="EH32" s="51" t="str">
        <f>IFERROR(AVERAGEIFS('Orders - December 2020'!$I$2:$I$2047,'Orders - December 2020'!$H$2:$H$2047,Worksheet!EH$3,'Orders - December 2020'!$C$2:$C$2047,Worksheet!$F32),"-")</f>
        <v>-</v>
      </c>
      <c r="EI32" s="51" t="str">
        <f>IFERROR(AVERAGEIFS('Orders - December 2020'!$I$2:$I$2047,'Orders - December 2020'!$H$2:$H$2047,Worksheet!EI$3,'Orders - December 2020'!$C$2:$C$2047,Worksheet!$F32),"-")</f>
        <v>-</v>
      </c>
      <c r="EJ32" s="51" t="str">
        <f>IFERROR(AVERAGEIFS('Orders - December 2020'!$I$2:$I$2047,'Orders - December 2020'!$H$2:$H$2047,Worksheet!EJ$3,'Orders - December 2020'!$C$2:$C$2047,Worksheet!$F32),"-")</f>
        <v>-</v>
      </c>
      <c r="EK32" s="51" t="str">
        <f>IFERROR(AVERAGEIFS('Orders - December 2020'!$I$2:$I$2047,'Orders - December 2020'!$H$2:$H$2047,Worksheet!EK$3,'Orders - December 2020'!$C$2:$C$2047,Worksheet!$F32),"-")</f>
        <v>-</v>
      </c>
      <c r="EL32" s="51" t="str">
        <f>IFERROR(AVERAGEIFS('Orders - December 2020'!$I$2:$I$2047,'Orders - December 2020'!$H$2:$H$2047,Worksheet!EL$3,'Orders - December 2020'!$C$2:$C$2047,Worksheet!$F32),"-")</f>
        <v>-</v>
      </c>
      <c r="EM32" s="51" t="str">
        <f>IFERROR(AVERAGEIFS('Orders - December 2020'!$I$2:$I$2047,'Orders - December 2020'!$H$2:$H$2047,Worksheet!EM$3,'Orders - December 2020'!$C$2:$C$2047,Worksheet!$F32),"-")</f>
        <v>-</v>
      </c>
      <c r="EN32" s="51" t="str">
        <f>IFERROR(AVERAGEIFS('Orders - December 2020'!$I$2:$I$2047,'Orders - December 2020'!$H$2:$H$2047,Worksheet!EN$3,'Orders - December 2020'!$C$2:$C$2047,Worksheet!$F32),"-")</f>
        <v>-</v>
      </c>
      <c r="EO32" s="51" t="str">
        <f>IFERROR(AVERAGEIFS('Orders - December 2020'!$I$2:$I$2047,'Orders - December 2020'!$H$2:$H$2047,Worksheet!EO$3,'Orders - December 2020'!$C$2:$C$2047,Worksheet!$F32),"-")</f>
        <v>-</v>
      </c>
      <c r="EP32" s="51" t="str">
        <f>IFERROR(AVERAGEIFS('Orders - December 2020'!$I$2:$I$2047,'Orders - December 2020'!$H$2:$H$2047,Worksheet!EP$3,'Orders - December 2020'!$C$2:$C$2047,Worksheet!$F32),"-")</f>
        <v>-</v>
      </c>
      <c r="EQ32" s="51" t="str">
        <f>IFERROR(AVERAGEIFS('Orders - December 2020'!$I$2:$I$2047,'Orders - December 2020'!$H$2:$H$2047,Worksheet!EQ$3,'Orders - December 2020'!$C$2:$C$2047,Worksheet!$F32),"-")</f>
        <v>-</v>
      </c>
      <c r="ER32" s="51" t="str">
        <f>IFERROR(AVERAGEIFS('Orders - December 2020'!$I$2:$I$2047,'Orders - December 2020'!$H$2:$H$2047,Worksheet!ER$3,'Orders - December 2020'!$C$2:$C$2047,Worksheet!$F32),"-")</f>
        <v>-</v>
      </c>
      <c r="ES32" s="51" t="str">
        <f>IFERROR(AVERAGEIFS('Orders - December 2020'!$I$2:$I$2047,'Orders - December 2020'!$H$2:$H$2047,Worksheet!ES$3,'Orders - December 2020'!$C$2:$C$2047,Worksheet!$F32),"-")</f>
        <v>-</v>
      </c>
      <c r="ET32" s="51" t="str">
        <f>IFERROR(AVERAGEIFS('Orders - December 2020'!$I$2:$I$2047,'Orders - December 2020'!$H$2:$H$2047,Worksheet!ET$3,'Orders - December 2020'!$C$2:$C$2047,Worksheet!$F32),"-")</f>
        <v>-</v>
      </c>
      <c r="EU32" s="51" t="str">
        <f>IFERROR(AVERAGEIFS('Orders - December 2020'!$I$2:$I$2047,'Orders - December 2020'!$H$2:$H$2047,Worksheet!EU$3,'Orders - December 2020'!$C$2:$C$2047,Worksheet!$F32),"-")</f>
        <v>-</v>
      </c>
      <c r="EV32" s="51" t="str">
        <f>IFERROR(AVERAGEIFS('Orders - December 2020'!$I$2:$I$2047,'Orders - December 2020'!$H$2:$H$2047,Worksheet!EV$3,'Orders - December 2020'!$C$2:$C$2047,Worksheet!$F32),"-")</f>
        <v>-</v>
      </c>
      <c r="EW32" s="51" t="str">
        <f>IFERROR(AVERAGEIFS('Orders - December 2020'!$I$2:$I$2047,'Orders - December 2020'!$H$2:$H$2047,Worksheet!EW$3,'Orders - December 2020'!$C$2:$C$2047,Worksheet!$F32),"-")</f>
        <v>-</v>
      </c>
      <c r="EX32" s="51" t="str">
        <f>IFERROR(AVERAGEIFS('Orders - December 2020'!$I$2:$I$2047,'Orders - December 2020'!$H$2:$H$2047,Worksheet!EX$3,'Orders - December 2020'!$C$2:$C$2047,Worksheet!$F32),"-")</f>
        <v>-</v>
      </c>
      <c r="EY32" s="51" t="str">
        <f>IFERROR(AVERAGEIFS('Orders - December 2020'!$I$2:$I$2047,'Orders - December 2020'!$H$2:$H$2047,Worksheet!EY$3,'Orders - December 2020'!$C$2:$C$2047,Worksheet!$F32),"-")</f>
        <v>-</v>
      </c>
      <c r="EZ32" s="51" t="str">
        <f>IFERROR(AVERAGEIFS('Orders - December 2020'!$I$2:$I$2047,'Orders - December 2020'!$H$2:$H$2047,Worksheet!EZ$3,'Orders - December 2020'!$C$2:$C$2047,Worksheet!$F32),"-")</f>
        <v>-</v>
      </c>
      <c r="FA32" s="51" t="str">
        <f>IFERROR(AVERAGEIFS('Orders - December 2020'!$I$2:$I$2047,'Orders - December 2020'!$H$2:$H$2047,Worksheet!FA$3,'Orders - December 2020'!$C$2:$C$2047,Worksheet!$F32),"-")</f>
        <v>-</v>
      </c>
      <c r="FB32" s="51" t="str">
        <f>IFERROR(AVERAGEIFS('Orders - December 2020'!$I$2:$I$2047,'Orders - December 2020'!$H$2:$H$2047,Worksheet!FB$3,'Orders - December 2020'!$C$2:$C$2047,Worksheet!$F32),"-")</f>
        <v>-</v>
      </c>
      <c r="FC32" s="51" t="str">
        <f>IFERROR(AVERAGEIFS('Orders - December 2020'!$I$2:$I$2047,'Orders - December 2020'!$H$2:$H$2047,Worksheet!FC$3,'Orders - December 2020'!$C$2:$C$2047,Worksheet!$F32),"-")</f>
        <v>-</v>
      </c>
      <c r="FD32" s="51" t="str">
        <f>IFERROR(AVERAGEIFS('Orders - December 2020'!$I$2:$I$2047,'Orders - December 2020'!$H$2:$H$2047,Worksheet!FD$3,'Orders - December 2020'!$C$2:$C$2047,Worksheet!$F32),"-")</f>
        <v>-</v>
      </c>
      <c r="FE32" s="51" t="str">
        <f>IFERROR(AVERAGEIFS('Orders - December 2020'!$I$2:$I$2047,'Orders - December 2020'!$H$2:$H$2047,Worksheet!FE$3,'Orders - December 2020'!$C$2:$C$2047,Worksheet!$F32),"-")</f>
        <v>-</v>
      </c>
      <c r="FF32" s="51" t="str">
        <f>IFERROR(AVERAGEIFS('Orders - December 2020'!$I$2:$I$2047,'Orders - December 2020'!$H$2:$H$2047,Worksheet!FF$3,'Orders - December 2020'!$C$2:$C$2047,Worksheet!$F32),"-")</f>
        <v>-</v>
      </c>
      <c r="FG32" s="52" t="str">
        <f>IFERROR(AVERAGEIFS('Orders - December 2020'!$I$2:$I$2047,'Orders - December 2020'!$H$2:$H$2047,Worksheet!FG$3,'Orders - December 2020'!$C$2:$C$2047,Worksheet!$F32),"-")</f>
        <v>-</v>
      </c>
    </row>
    <row r="33" spans="6:163">
      <c r="F33" s="45" t="str">
        <v>Rich Bon  Minimart</v>
      </c>
      <c r="G33" s="50" t="str">
        <f>IFERROR(AVERAGEIFS('Orders - December 2020'!$I$2:$I$2047,'Orders - December 2020'!$H$2:$H$2047,Worksheet!G$3,'Orders - December 2020'!$C$2:$C$2047,Worksheet!$F33),"-")</f>
        <v>-</v>
      </c>
      <c r="H33" s="51" t="str">
        <f>IFERROR(AVERAGEIFS('Orders - December 2020'!$I$2:$I$2047,'Orders - December 2020'!$H$2:$H$2047,Worksheet!H$3,'Orders - December 2020'!$C$2:$C$2047,Worksheet!$F33),"-")</f>
        <v>-</v>
      </c>
      <c r="I33" s="51" t="str">
        <f>IFERROR(AVERAGEIFS('Orders - December 2020'!$I$2:$I$2047,'Orders - December 2020'!$H$2:$H$2047,Worksheet!I$3,'Orders - December 2020'!$C$2:$C$2047,Worksheet!$F33),"-")</f>
        <v>-</v>
      </c>
      <c r="J33" s="51" t="str">
        <f>IFERROR(AVERAGEIFS('Orders - December 2020'!$I$2:$I$2047,'Orders - December 2020'!$H$2:$H$2047,Worksheet!J$3,'Orders - December 2020'!$C$2:$C$2047,Worksheet!$F33),"-")</f>
        <v>-</v>
      </c>
      <c r="K33" s="51" t="str">
        <f>IFERROR(AVERAGEIFS('Orders - December 2020'!$I$2:$I$2047,'Orders - December 2020'!$H$2:$H$2047,Worksheet!K$3,'Orders - December 2020'!$C$2:$C$2047,Worksheet!$F33),"-")</f>
        <v>-</v>
      </c>
      <c r="L33" s="51">
        <f>IFERROR(AVERAGEIFS('Orders - December 2020'!$I$2:$I$2047,'Orders - December 2020'!$H$2:$H$2047,Worksheet!L$3,'Orders - December 2020'!$C$2:$C$2047,Worksheet!$F33),"-")</f>
        <v>1</v>
      </c>
      <c r="M33" s="51" t="str">
        <f>IFERROR(AVERAGEIFS('Orders - December 2020'!$I$2:$I$2047,'Orders - December 2020'!$H$2:$H$2047,Worksheet!M$3,'Orders - December 2020'!$C$2:$C$2047,Worksheet!$F33),"-")</f>
        <v>-</v>
      </c>
      <c r="N33" s="51">
        <f>IFERROR(AVERAGEIFS('Orders - December 2020'!$I$2:$I$2047,'Orders - December 2020'!$H$2:$H$2047,Worksheet!N$3,'Orders - December 2020'!$C$2:$C$2047,Worksheet!$F33),"-")</f>
        <v>1</v>
      </c>
      <c r="O33" s="51">
        <f>IFERROR(AVERAGEIFS('Orders - December 2020'!$I$2:$I$2047,'Orders - December 2020'!$H$2:$H$2047,Worksheet!O$3,'Orders - December 2020'!$C$2:$C$2047,Worksheet!$F33),"-")</f>
        <v>1</v>
      </c>
      <c r="P33" s="51" t="str">
        <f>IFERROR(AVERAGEIFS('Orders - December 2020'!$I$2:$I$2047,'Orders - December 2020'!$H$2:$H$2047,Worksheet!P$3,'Orders - December 2020'!$C$2:$C$2047,Worksheet!$F33),"-")</f>
        <v>-</v>
      </c>
      <c r="Q33" s="51" t="str">
        <f>IFERROR(AVERAGEIFS('Orders - December 2020'!$I$2:$I$2047,'Orders - December 2020'!$H$2:$H$2047,Worksheet!Q$3,'Orders - December 2020'!$C$2:$C$2047,Worksheet!$F33),"-")</f>
        <v>-</v>
      </c>
      <c r="R33" s="51" t="str">
        <f>IFERROR(AVERAGEIFS('Orders - December 2020'!$I$2:$I$2047,'Orders - December 2020'!$H$2:$H$2047,Worksheet!R$3,'Orders - December 2020'!$C$2:$C$2047,Worksheet!$F33),"-")</f>
        <v>-</v>
      </c>
      <c r="S33" s="51" t="str">
        <f>IFERROR(AVERAGEIFS('Orders - December 2020'!$I$2:$I$2047,'Orders - December 2020'!$H$2:$H$2047,Worksheet!S$3,'Orders - December 2020'!$C$2:$C$2047,Worksheet!$F33),"-")</f>
        <v>-</v>
      </c>
      <c r="T33" s="51" t="str">
        <f>IFERROR(AVERAGEIFS('Orders - December 2020'!$I$2:$I$2047,'Orders - December 2020'!$H$2:$H$2047,Worksheet!T$3,'Orders - December 2020'!$C$2:$C$2047,Worksheet!$F33),"-")</f>
        <v>-</v>
      </c>
      <c r="U33" s="51" t="str">
        <f>IFERROR(AVERAGEIFS('Orders - December 2020'!$I$2:$I$2047,'Orders - December 2020'!$H$2:$H$2047,Worksheet!U$3,'Orders - December 2020'!$C$2:$C$2047,Worksheet!$F33),"-")</f>
        <v>-</v>
      </c>
      <c r="V33" s="51" t="str">
        <f>IFERROR(AVERAGEIFS('Orders - December 2020'!$I$2:$I$2047,'Orders - December 2020'!$H$2:$H$2047,Worksheet!V$3,'Orders - December 2020'!$C$2:$C$2047,Worksheet!$F33),"-")</f>
        <v>-</v>
      </c>
      <c r="W33" s="51" t="str">
        <f>IFERROR(AVERAGEIFS('Orders - December 2020'!$I$2:$I$2047,'Orders - December 2020'!$H$2:$H$2047,Worksheet!W$3,'Orders - December 2020'!$C$2:$C$2047,Worksheet!$F33),"-")</f>
        <v>-</v>
      </c>
      <c r="X33" s="51" t="str">
        <f>IFERROR(AVERAGEIFS('Orders - December 2020'!$I$2:$I$2047,'Orders - December 2020'!$H$2:$H$2047,Worksheet!X$3,'Orders - December 2020'!$C$2:$C$2047,Worksheet!$F33),"-")</f>
        <v>-</v>
      </c>
      <c r="Y33" s="51" t="str">
        <f>IFERROR(AVERAGEIFS('Orders - December 2020'!$I$2:$I$2047,'Orders - December 2020'!$H$2:$H$2047,Worksheet!Y$3,'Orders - December 2020'!$C$2:$C$2047,Worksheet!$F33),"-")</f>
        <v>-</v>
      </c>
      <c r="Z33" s="51" t="str">
        <f>IFERROR(AVERAGEIFS('Orders - December 2020'!$I$2:$I$2047,'Orders - December 2020'!$H$2:$H$2047,Worksheet!Z$3,'Orders - December 2020'!$C$2:$C$2047,Worksheet!$F33),"-")</f>
        <v>-</v>
      </c>
      <c r="AA33" s="51" t="str">
        <f>IFERROR(AVERAGEIFS('Orders - December 2020'!$I$2:$I$2047,'Orders - December 2020'!$H$2:$H$2047,Worksheet!AA$3,'Orders - December 2020'!$C$2:$C$2047,Worksheet!$F33),"-")</f>
        <v>-</v>
      </c>
      <c r="AB33" s="51" t="str">
        <f>IFERROR(AVERAGEIFS('Orders - December 2020'!$I$2:$I$2047,'Orders - December 2020'!$H$2:$H$2047,Worksheet!AB$3,'Orders - December 2020'!$C$2:$C$2047,Worksheet!$F33),"-")</f>
        <v>-</v>
      </c>
      <c r="AC33" s="51" t="str">
        <f>IFERROR(AVERAGEIFS('Orders - December 2020'!$I$2:$I$2047,'Orders - December 2020'!$H$2:$H$2047,Worksheet!AC$3,'Orders - December 2020'!$C$2:$C$2047,Worksheet!$F33),"-")</f>
        <v>-</v>
      </c>
      <c r="AD33" s="51" t="str">
        <f>IFERROR(AVERAGEIFS('Orders - December 2020'!$I$2:$I$2047,'Orders - December 2020'!$H$2:$H$2047,Worksheet!AD$3,'Orders - December 2020'!$C$2:$C$2047,Worksheet!$F33),"-")</f>
        <v>-</v>
      </c>
      <c r="AE33" s="51" t="str">
        <f>IFERROR(AVERAGEIFS('Orders - December 2020'!$I$2:$I$2047,'Orders - December 2020'!$H$2:$H$2047,Worksheet!AE$3,'Orders - December 2020'!$C$2:$C$2047,Worksheet!$F33),"-")</f>
        <v>-</v>
      </c>
      <c r="AF33" s="51" t="str">
        <f>IFERROR(AVERAGEIFS('Orders - December 2020'!$I$2:$I$2047,'Orders - December 2020'!$H$2:$H$2047,Worksheet!AF$3,'Orders - December 2020'!$C$2:$C$2047,Worksheet!$F33),"-")</f>
        <v>-</v>
      </c>
      <c r="AG33" s="51" t="str">
        <f>IFERROR(AVERAGEIFS('Orders - December 2020'!$I$2:$I$2047,'Orders - December 2020'!$H$2:$H$2047,Worksheet!AG$3,'Orders - December 2020'!$C$2:$C$2047,Worksheet!$F33),"-")</f>
        <v>-</v>
      </c>
      <c r="AH33" s="51" t="str">
        <f>IFERROR(AVERAGEIFS('Orders - December 2020'!$I$2:$I$2047,'Orders - December 2020'!$H$2:$H$2047,Worksheet!AH$3,'Orders - December 2020'!$C$2:$C$2047,Worksheet!$F33),"-")</f>
        <v>-</v>
      </c>
      <c r="AI33" s="51" t="str">
        <f>IFERROR(AVERAGEIFS('Orders - December 2020'!$I$2:$I$2047,'Orders - December 2020'!$H$2:$H$2047,Worksheet!AI$3,'Orders - December 2020'!$C$2:$C$2047,Worksheet!$F33),"-")</f>
        <v>-</v>
      </c>
      <c r="AJ33" s="51" t="str">
        <f>IFERROR(AVERAGEIFS('Orders - December 2020'!$I$2:$I$2047,'Orders - December 2020'!$H$2:$H$2047,Worksheet!AJ$3,'Orders - December 2020'!$C$2:$C$2047,Worksheet!$F33),"-")</f>
        <v>-</v>
      </c>
      <c r="AK33" s="51">
        <f>IFERROR(AVERAGEIFS('Orders - December 2020'!$I$2:$I$2047,'Orders - December 2020'!$H$2:$H$2047,Worksheet!AK$3,'Orders - December 2020'!$C$2:$C$2047,Worksheet!$F33),"-")</f>
        <v>1</v>
      </c>
      <c r="AL33" s="51" t="str">
        <f>IFERROR(AVERAGEIFS('Orders - December 2020'!$I$2:$I$2047,'Orders - December 2020'!$H$2:$H$2047,Worksheet!AL$3,'Orders - December 2020'!$C$2:$C$2047,Worksheet!$F33),"-")</f>
        <v>-</v>
      </c>
      <c r="AM33" s="51">
        <f>IFERROR(AVERAGEIFS('Orders - December 2020'!$I$2:$I$2047,'Orders - December 2020'!$H$2:$H$2047,Worksheet!AM$3,'Orders - December 2020'!$C$2:$C$2047,Worksheet!$F33),"-")</f>
        <v>1</v>
      </c>
      <c r="AN33" s="51">
        <f>IFERROR(AVERAGEIFS('Orders - December 2020'!$I$2:$I$2047,'Orders - December 2020'!$H$2:$H$2047,Worksheet!AN$3,'Orders - December 2020'!$C$2:$C$2047,Worksheet!$F33),"-")</f>
        <v>1</v>
      </c>
      <c r="AO33" s="51">
        <f>IFERROR(AVERAGEIFS('Orders - December 2020'!$I$2:$I$2047,'Orders - December 2020'!$H$2:$H$2047,Worksheet!AO$3,'Orders - December 2020'!$C$2:$C$2047,Worksheet!$F33),"-")</f>
        <v>1</v>
      </c>
      <c r="AP33" s="51" t="str">
        <f>IFERROR(AVERAGEIFS('Orders - December 2020'!$I$2:$I$2047,'Orders - December 2020'!$H$2:$H$2047,Worksheet!AP$3,'Orders - December 2020'!$C$2:$C$2047,Worksheet!$F33),"-")</f>
        <v>-</v>
      </c>
      <c r="AQ33" s="51">
        <f>IFERROR(AVERAGEIFS('Orders - December 2020'!$I$2:$I$2047,'Orders - December 2020'!$H$2:$H$2047,Worksheet!AQ$3,'Orders - December 2020'!$C$2:$C$2047,Worksheet!$F33),"-")</f>
        <v>1</v>
      </c>
      <c r="AR33" s="51" t="str">
        <f>IFERROR(AVERAGEIFS('Orders - December 2020'!$I$2:$I$2047,'Orders - December 2020'!$H$2:$H$2047,Worksheet!AR$3,'Orders - December 2020'!$C$2:$C$2047,Worksheet!$F33),"-")</f>
        <v>-</v>
      </c>
      <c r="AS33" s="51" t="str">
        <f>IFERROR(AVERAGEIFS('Orders - December 2020'!$I$2:$I$2047,'Orders - December 2020'!$H$2:$H$2047,Worksheet!AS$3,'Orders - December 2020'!$C$2:$C$2047,Worksheet!$F33),"-")</f>
        <v>-</v>
      </c>
      <c r="AT33" s="51" t="str">
        <f>IFERROR(AVERAGEIFS('Orders - December 2020'!$I$2:$I$2047,'Orders - December 2020'!$H$2:$H$2047,Worksheet!AT$3,'Orders - December 2020'!$C$2:$C$2047,Worksheet!$F33),"-")</f>
        <v>-</v>
      </c>
      <c r="AU33" s="51" t="str">
        <f>IFERROR(AVERAGEIFS('Orders - December 2020'!$I$2:$I$2047,'Orders - December 2020'!$H$2:$H$2047,Worksheet!AU$3,'Orders - December 2020'!$C$2:$C$2047,Worksheet!$F33),"-")</f>
        <v>-</v>
      </c>
      <c r="AV33" s="51" t="str">
        <f>IFERROR(AVERAGEIFS('Orders - December 2020'!$I$2:$I$2047,'Orders - December 2020'!$H$2:$H$2047,Worksheet!AV$3,'Orders - December 2020'!$C$2:$C$2047,Worksheet!$F33),"-")</f>
        <v>-</v>
      </c>
      <c r="AW33" s="51" t="str">
        <f>IFERROR(AVERAGEIFS('Orders - December 2020'!$I$2:$I$2047,'Orders - December 2020'!$H$2:$H$2047,Worksheet!AW$3,'Orders - December 2020'!$C$2:$C$2047,Worksheet!$F33),"-")</f>
        <v>-</v>
      </c>
      <c r="AX33" s="51" t="str">
        <f>IFERROR(AVERAGEIFS('Orders - December 2020'!$I$2:$I$2047,'Orders - December 2020'!$H$2:$H$2047,Worksheet!AX$3,'Orders - December 2020'!$C$2:$C$2047,Worksheet!$F33),"-")</f>
        <v>-</v>
      </c>
      <c r="AY33" s="51">
        <f>IFERROR(AVERAGEIFS('Orders - December 2020'!$I$2:$I$2047,'Orders - December 2020'!$H$2:$H$2047,Worksheet!AY$3,'Orders - December 2020'!$C$2:$C$2047,Worksheet!$F33),"-")</f>
        <v>1</v>
      </c>
      <c r="AZ33" s="51" t="str">
        <f>IFERROR(AVERAGEIFS('Orders - December 2020'!$I$2:$I$2047,'Orders - December 2020'!$H$2:$H$2047,Worksheet!AZ$3,'Orders - December 2020'!$C$2:$C$2047,Worksheet!$F33),"-")</f>
        <v>-</v>
      </c>
      <c r="BA33" s="51" t="str">
        <f>IFERROR(AVERAGEIFS('Orders - December 2020'!$I$2:$I$2047,'Orders - December 2020'!$H$2:$H$2047,Worksheet!BA$3,'Orders - December 2020'!$C$2:$C$2047,Worksheet!$F33),"-")</f>
        <v>-</v>
      </c>
      <c r="BB33" s="51" t="str">
        <f>IFERROR(AVERAGEIFS('Orders - December 2020'!$I$2:$I$2047,'Orders - December 2020'!$H$2:$H$2047,Worksheet!BB$3,'Orders - December 2020'!$C$2:$C$2047,Worksheet!$F33),"-")</f>
        <v>-</v>
      </c>
      <c r="BC33" s="51" t="str">
        <f>IFERROR(AVERAGEIFS('Orders - December 2020'!$I$2:$I$2047,'Orders - December 2020'!$H$2:$H$2047,Worksheet!BC$3,'Orders - December 2020'!$C$2:$C$2047,Worksheet!$F33),"-")</f>
        <v>-</v>
      </c>
      <c r="BD33" s="51" t="str">
        <f>IFERROR(AVERAGEIFS('Orders - December 2020'!$I$2:$I$2047,'Orders - December 2020'!$H$2:$H$2047,Worksheet!BD$3,'Orders - December 2020'!$C$2:$C$2047,Worksheet!$F33),"-")</f>
        <v>-</v>
      </c>
      <c r="BE33" s="51">
        <f>IFERROR(AVERAGEIFS('Orders - December 2020'!$I$2:$I$2047,'Orders - December 2020'!$H$2:$H$2047,Worksheet!BE$3,'Orders - December 2020'!$C$2:$C$2047,Worksheet!$F33),"-")</f>
        <v>1</v>
      </c>
      <c r="BF33" s="51" t="str">
        <f>IFERROR(AVERAGEIFS('Orders - December 2020'!$I$2:$I$2047,'Orders - December 2020'!$H$2:$H$2047,Worksheet!BF$3,'Orders - December 2020'!$C$2:$C$2047,Worksheet!$F33),"-")</f>
        <v>-</v>
      </c>
      <c r="BG33" s="51" t="str">
        <f>IFERROR(AVERAGEIFS('Orders - December 2020'!$I$2:$I$2047,'Orders - December 2020'!$H$2:$H$2047,Worksheet!BG$3,'Orders - December 2020'!$C$2:$C$2047,Worksheet!$F33),"-")</f>
        <v>-</v>
      </c>
      <c r="BH33" s="51" t="str">
        <f>IFERROR(AVERAGEIFS('Orders - December 2020'!$I$2:$I$2047,'Orders - December 2020'!$H$2:$H$2047,Worksheet!BH$3,'Orders - December 2020'!$C$2:$C$2047,Worksheet!$F33),"-")</f>
        <v>-</v>
      </c>
      <c r="BI33" s="51" t="str">
        <f>IFERROR(AVERAGEIFS('Orders - December 2020'!$I$2:$I$2047,'Orders - December 2020'!$H$2:$H$2047,Worksheet!BI$3,'Orders - December 2020'!$C$2:$C$2047,Worksheet!$F33),"-")</f>
        <v>-</v>
      </c>
      <c r="BJ33" s="51" t="str">
        <f>IFERROR(AVERAGEIFS('Orders - December 2020'!$I$2:$I$2047,'Orders - December 2020'!$H$2:$H$2047,Worksheet!BJ$3,'Orders - December 2020'!$C$2:$C$2047,Worksheet!$F33),"-")</f>
        <v>-</v>
      </c>
      <c r="BK33" s="51">
        <f>IFERROR(AVERAGEIFS('Orders - December 2020'!$I$2:$I$2047,'Orders - December 2020'!$H$2:$H$2047,Worksheet!BK$3,'Orders - December 2020'!$C$2:$C$2047,Worksheet!$F33),"-")</f>
        <v>1</v>
      </c>
      <c r="BL33" s="51" t="str">
        <f>IFERROR(AVERAGEIFS('Orders - December 2020'!$I$2:$I$2047,'Orders - December 2020'!$H$2:$H$2047,Worksheet!BL$3,'Orders - December 2020'!$C$2:$C$2047,Worksheet!$F33),"-")</f>
        <v>-</v>
      </c>
      <c r="BM33" s="51" t="str">
        <f>IFERROR(AVERAGEIFS('Orders - December 2020'!$I$2:$I$2047,'Orders - December 2020'!$H$2:$H$2047,Worksheet!BM$3,'Orders - December 2020'!$C$2:$C$2047,Worksheet!$F33),"-")</f>
        <v>-</v>
      </c>
      <c r="BN33" s="51" t="str">
        <f>IFERROR(AVERAGEIFS('Orders - December 2020'!$I$2:$I$2047,'Orders - December 2020'!$H$2:$H$2047,Worksheet!BN$3,'Orders - December 2020'!$C$2:$C$2047,Worksheet!$F33),"-")</f>
        <v>-</v>
      </c>
      <c r="BO33" s="51" t="str">
        <f>IFERROR(AVERAGEIFS('Orders - December 2020'!$I$2:$I$2047,'Orders - December 2020'!$H$2:$H$2047,Worksheet!BO$3,'Orders - December 2020'!$C$2:$C$2047,Worksheet!$F33),"-")</f>
        <v>-</v>
      </c>
      <c r="BP33" s="51" t="str">
        <f>IFERROR(AVERAGEIFS('Orders - December 2020'!$I$2:$I$2047,'Orders - December 2020'!$H$2:$H$2047,Worksheet!BP$3,'Orders - December 2020'!$C$2:$C$2047,Worksheet!$F33),"-")</f>
        <v>-</v>
      </c>
      <c r="BQ33" s="51" t="str">
        <f>IFERROR(AVERAGEIFS('Orders - December 2020'!$I$2:$I$2047,'Orders - December 2020'!$H$2:$H$2047,Worksheet!BQ$3,'Orders - December 2020'!$C$2:$C$2047,Worksheet!$F33),"-")</f>
        <v>-</v>
      </c>
      <c r="BR33" s="51" t="str">
        <f>IFERROR(AVERAGEIFS('Orders - December 2020'!$I$2:$I$2047,'Orders - December 2020'!$H$2:$H$2047,Worksheet!BR$3,'Orders - December 2020'!$C$2:$C$2047,Worksheet!$F33),"-")</f>
        <v>-</v>
      </c>
      <c r="BS33" s="51" t="str">
        <f>IFERROR(AVERAGEIFS('Orders - December 2020'!$I$2:$I$2047,'Orders - December 2020'!$H$2:$H$2047,Worksheet!BS$3,'Orders - December 2020'!$C$2:$C$2047,Worksheet!$F33),"-")</f>
        <v>-</v>
      </c>
      <c r="BT33" s="51" t="str">
        <f>IFERROR(AVERAGEIFS('Orders - December 2020'!$I$2:$I$2047,'Orders - December 2020'!$H$2:$H$2047,Worksheet!BT$3,'Orders - December 2020'!$C$2:$C$2047,Worksheet!$F33),"-")</f>
        <v>-</v>
      </c>
      <c r="BU33" s="51" t="str">
        <f>IFERROR(AVERAGEIFS('Orders - December 2020'!$I$2:$I$2047,'Orders - December 2020'!$H$2:$H$2047,Worksheet!BU$3,'Orders - December 2020'!$C$2:$C$2047,Worksheet!$F33),"-")</f>
        <v>-</v>
      </c>
      <c r="BV33" s="51" t="str">
        <f>IFERROR(AVERAGEIFS('Orders - December 2020'!$I$2:$I$2047,'Orders - December 2020'!$H$2:$H$2047,Worksheet!BV$3,'Orders - December 2020'!$C$2:$C$2047,Worksheet!$F33),"-")</f>
        <v>-</v>
      </c>
      <c r="BW33" s="51" t="str">
        <f>IFERROR(AVERAGEIFS('Orders - December 2020'!$I$2:$I$2047,'Orders - December 2020'!$H$2:$H$2047,Worksheet!BW$3,'Orders - December 2020'!$C$2:$C$2047,Worksheet!$F33),"-")</f>
        <v>-</v>
      </c>
      <c r="BX33" s="51" t="str">
        <f>IFERROR(AVERAGEIFS('Orders - December 2020'!$I$2:$I$2047,'Orders - December 2020'!$H$2:$H$2047,Worksheet!BX$3,'Orders - December 2020'!$C$2:$C$2047,Worksheet!$F33),"-")</f>
        <v>-</v>
      </c>
      <c r="BY33" s="51" t="str">
        <f>IFERROR(AVERAGEIFS('Orders - December 2020'!$I$2:$I$2047,'Orders - December 2020'!$H$2:$H$2047,Worksheet!BY$3,'Orders - December 2020'!$C$2:$C$2047,Worksheet!$F33),"-")</f>
        <v>-</v>
      </c>
      <c r="BZ33" s="51" t="str">
        <f>IFERROR(AVERAGEIFS('Orders - December 2020'!$I$2:$I$2047,'Orders - December 2020'!$H$2:$H$2047,Worksheet!BZ$3,'Orders - December 2020'!$C$2:$C$2047,Worksheet!$F33),"-")</f>
        <v>-</v>
      </c>
      <c r="CA33" s="51" t="str">
        <f>IFERROR(AVERAGEIFS('Orders - December 2020'!$I$2:$I$2047,'Orders - December 2020'!$H$2:$H$2047,Worksheet!CA$3,'Orders - December 2020'!$C$2:$C$2047,Worksheet!$F33),"-")</f>
        <v>-</v>
      </c>
      <c r="CB33" s="51" t="str">
        <f>IFERROR(AVERAGEIFS('Orders - December 2020'!$I$2:$I$2047,'Orders - December 2020'!$H$2:$H$2047,Worksheet!CB$3,'Orders - December 2020'!$C$2:$C$2047,Worksheet!$F33),"-")</f>
        <v>-</v>
      </c>
      <c r="CC33" s="51" t="str">
        <f>IFERROR(AVERAGEIFS('Orders - December 2020'!$I$2:$I$2047,'Orders - December 2020'!$H$2:$H$2047,Worksheet!CC$3,'Orders - December 2020'!$C$2:$C$2047,Worksheet!$F33),"-")</f>
        <v>-</v>
      </c>
      <c r="CD33" s="51" t="str">
        <f>IFERROR(AVERAGEIFS('Orders - December 2020'!$I$2:$I$2047,'Orders - December 2020'!$H$2:$H$2047,Worksheet!CD$3,'Orders - December 2020'!$C$2:$C$2047,Worksheet!$F33),"-")</f>
        <v>-</v>
      </c>
      <c r="CE33" s="51" t="str">
        <f>IFERROR(AVERAGEIFS('Orders - December 2020'!$I$2:$I$2047,'Orders - December 2020'!$H$2:$H$2047,Worksheet!CE$3,'Orders - December 2020'!$C$2:$C$2047,Worksheet!$F33),"-")</f>
        <v>-</v>
      </c>
      <c r="CF33" s="51" t="str">
        <f>IFERROR(AVERAGEIFS('Orders - December 2020'!$I$2:$I$2047,'Orders - December 2020'!$H$2:$H$2047,Worksheet!CF$3,'Orders - December 2020'!$C$2:$C$2047,Worksheet!$F33),"-")</f>
        <v>-</v>
      </c>
      <c r="CG33" s="51" t="str">
        <f>IFERROR(AVERAGEIFS('Orders - December 2020'!$I$2:$I$2047,'Orders - December 2020'!$H$2:$H$2047,Worksheet!CG$3,'Orders - December 2020'!$C$2:$C$2047,Worksheet!$F33),"-")</f>
        <v>-</v>
      </c>
      <c r="CH33" s="51" t="str">
        <f>IFERROR(AVERAGEIFS('Orders - December 2020'!$I$2:$I$2047,'Orders - December 2020'!$H$2:$H$2047,Worksheet!CH$3,'Orders - December 2020'!$C$2:$C$2047,Worksheet!$F33),"-")</f>
        <v>-</v>
      </c>
      <c r="CI33" s="51" t="str">
        <f>IFERROR(AVERAGEIFS('Orders - December 2020'!$I$2:$I$2047,'Orders - December 2020'!$H$2:$H$2047,Worksheet!CI$3,'Orders - December 2020'!$C$2:$C$2047,Worksheet!$F33),"-")</f>
        <v>-</v>
      </c>
      <c r="CJ33" s="51" t="str">
        <f>IFERROR(AVERAGEIFS('Orders - December 2020'!$I$2:$I$2047,'Orders - December 2020'!$H$2:$H$2047,Worksheet!CJ$3,'Orders - December 2020'!$C$2:$C$2047,Worksheet!$F33),"-")</f>
        <v>-</v>
      </c>
      <c r="CK33" s="51" t="str">
        <f>IFERROR(AVERAGEIFS('Orders - December 2020'!$I$2:$I$2047,'Orders - December 2020'!$H$2:$H$2047,Worksheet!CK$3,'Orders - December 2020'!$C$2:$C$2047,Worksheet!$F33),"-")</f>
        <v>-</v>
      </c>
      <c r="CL33" s="51" t="str">
        <f>IFERROR(AVERAGEIFS('Orders - December 2020'!$I$2:$I$2047,'Orders - December 2020'!$H$2:$H$2047,Worksheet!CL$3,'Orders - December 2020'!$C$2:$C$2047,Worksheet!$F33),"-")</f>
        <v>-</v>
      </c>
      <c r="CM33" s="51" t="str">
        <f>IFERROR(AVERAGEIFS('Orders - December 2020'!$I$2:$I$2047,'Orders - December 2020'!$H$2:$H$2047,Worksheet!CM$3,'Orders - December 2020'!$C$2:$C$2047,Worksheet!$F33),"-")</f>
        <v>-</v>
      </c>
      <c r="CN33" s="51" t="str">
        <f>IFERROR(AVERAGEIFS('Orders - December 2020'!$I$2:$I$2047,'Orders - December 2020'!$H$2:$H$2047,Worksheet!CN$3,'Orders - December 2020'!$C$2:$C$2047,Worksheet!$F33),"-")</f>
        <v>-</v>
      </c>
      <c r="CO33" s="51" t="str">
        <f>IFERROR(AVERAGEIFS('Orders - December 2020'!$I$2:$I$2047,'Orders - December 2020'!$H$2:$H$2047,Worksheet!CO$3,'Orders - December 2020'!$C$2:$C$2047,Worksheet!$F33),"-")</f>
        <v>-</v>
      </c>
      <c r="CP33" s="51">
        <f>IFERROR(AVERAGEIFS('Orders - December 2020'!$I$2:$I$2047,'Orders - December 2020'!$H$2:$H$2047,Worksheet!CP$3,'Orders - December 2020'!$C$2:$C$2047,Worksheet!$F33),"-")</f>
        <v>1</v>
      </c>
      <c r="CQ33" s="51" t="str">
        <f>IFERROR(AVERAGEIFS('Orders - December 2020'!$I$2:$I$2047,'Orders - December 2020'!$H$2:$H$2047,Worksheet!CQ$3,'Orders - December 2020'!$C$2:$C$2047,Worksheet!$F33),"-")</f>
        <v>-</v>
      </c>
      <c r="CR33" s="51" t="str">
        <f>IFERROR(AVERAGEIFS('Orders - December 2020'!$I$2:$I$2047,'Orders - December 2020'!$H$2:$H$2047,Worksheet!CR$3,'Orders - December 2020'!$C$2:$C$2047,Worksheet!$F33),"-")</f>
        <v>-</v>
      </c>
      <c r="CS33" s="51" t="str">
        <f>IFERROR(AVERAGEIFS('Orders - December 2020'!$I$2:$I$2047,'Orders - December 2020'!$H$2:$H$2047,Worksheet!CS$3,'Orders - December 2020'!$C$2:$C$2047,Worksheet!$F33),"-")</f>
        <v>-</v>
      </c>
      <c r="CT33" s="51" t="str">
        <f>IFERROR(AVERAGEIFS('Orders - December 2020'!$I$2:$I$2047,'Orders - December 2020'!$H$2:$H$2047,Worksheet!CT$3,'Orders - December 2020'!$C$2:$C$2047,Worksheet!$F33),"-")</f>
        <v>-</v>
      </c>
      <c r="CU33" s="51" t="str">
        <f>IFERROR(AVERAGEIFS('Orders - December 2020'!$I$2:$I$2047,'Orders - December 2020'!$H$2:$H$2047,Worksheet!CU$3,'Orders - December 2020'!$C$2:$C$2047,Worksheet!$F33),"-")</f>
        <v>-</v>
      </c>
      <c r="CV33" s="51" t="str">
        <f>IFERROR(AVERAGEIFS('Orders - December 2020'!$I$2:$I$2047,'Orders - December 2020'!$H$2:$H$2047,Worksheet!CV$3,'Orders - December 2020'!$C$2:$C$2047,Worksheet!$F33),"-")</f>
        <v>-</v>
      </c>
      <c r="CW33" s="51" t="str">
        <f>IFERROR(AVERAGEIFS('Orders - December 2020'!$I$2:$I$2047,'Orders - December 2020'!$H$2:$H$2047,Worksheet!CW$3,'Orders - December 2020'!$C$2:$C$2047,Worksheet!$F33),"-")</f>
        <v>-</v>
      </c>
      <c r="CX33" s="51" t="str">
        <f>IFERROR(AVERAGEIFS('Orders - December 2020'!$I$2:$I$2047,'Orders - December 2020'!$H$2:$H$2047,Worksheet!CX$3,'Orders - December 2020'!$C$2:$C$2047,Worksheet!$F33),"-")</f>
        <v>-</v>
      </c>
      <c r="CY33" s="51" t="str">
        <f>IFERROR(AVERAGEIFS('Orders - December 2020'!$I$2:$I$2047,'Orders - December 2020'!$H$2:$H$2047,Worksheet!CY$3,'Orders - December 2020'!$C$2:$C$2047,Worksheet!$F33),"-")</f>
        <v>-</v>
      </c>
      <c r="CZ33" s="51" t="str">
        <f>IFERROR(AVERAGEIFS('Orders - December 2020'!$I$2:$I$2047,'Orders - December 2020'!$H$2:$H$2047,Worksheet!CZ$3,'Orders - December 2020'!$C$2:$C$2047,Worksheet!$F33),"-")</f>
        <v>-</v>
      </c>
      <c r="DA33" s="51" t="str">
        <f>IFERROR(AVERAGEIFS('Orders - December 2020'!$I$2:$I$2047,'Orders - December 2020'!$H$2:$H$2047,Worksheet!DA$3,'Orders - December 2020'!$C$2:$C$2047,Worksheet!$F33),"-")</f>
        <v>-</v>
      </c>
      <c r="DB33" s="51" t="str">
        <f>IFERROR(AVERAGEIFS('Orders - December 2020'!$I$2:$I$2047,'Orders - December 2020'!$H$2:$H$2047,Worksheet!DB$3,'Orders - December 2020'!$C$2:$C$2047,Worksheet!$F33),"-")</f>
        <v>-</v>
      </c>
      <c r="DC33" s="51" t="str">
        <f>IFERROR(AVERAGEIFS('Orders - December 2020'!$I$2:$I$2047,'Orders - December 2020'!$H$2:$H$2047,Worksheet!DC$3,'Orders - December 2020'!$C$2:$C$2047,Worksheet!$F33),"-")</f>
        <v>-</v>
      </c>
      <c r="DD33" s="51" t="str">
        <f>IFERROR(AVERAGEIFS('Orders - December 2020'!$I$2:$I$2047,'Orders - December 2020'!$H$2:$H$2047,Worksheet!DD$3,'Orders - December 2020'!$C$2:$C$2047,Worksheet!$F33),"-")</f>
        <v>-</v>
      </c>
      <c r="DE33" s="51" t="str">
        <f>IFERROR(AVERAGEIFS('Orders - December 2020'!$I$2:$I$2047,'Orders - December 2020'!$H$2:$H$2047,Worksheet!DE$3,'Orders - December 2020'!$C$2:$C$2047,Worksheet!$F33),"-")</f>
        <v>-</v>
      </c>
      <c r="DF33" s="51" t="str">
        <f>IFERROR(AVERAGEIFS('Orders - December 2020'!$I$2:$I$2047,'Orders - December 2020'!$H$2:$H$2047,Worksheet!DF$3,'Orders - December 2020'!$C$2:$C$2047,Worksheet!$F33),"-")</f>
        <v>-</v>
      </c>
      <c r="DG33" s="51" t="str">
        <f>IFERROR(AVERAGEIFS('Orders - December 2020'!$I$2:$I$2047,'Orders - December 2020'!$H$2:$H$2047,Worksheet!DG$3,'Orders - December 2020'!$C$2:$C$2047,Worksheet!$F33),"-")</f>
        <v>-</v>
      </c>
      <c r="DH33" s="51" t="str">
        <f>IFERROR(AVERAGEIFS('Orders - December 2020'!$I$2:$I$2047,'Orders - December 2020'!$H$2:$H$2047,Worksheet!DH$3,'Orders - December 2020'!$C$2:$C$2047,Worksheet!$F33),"-")</f>
        <v>-</v>
      </c>
      <c r="DI33" s="51" t="str">
        <f>IFERROR(AVERAGEIFS('Orders - December 2020'!$I$2:$I$2047,'Orders - December 2020'!$H$2:$H$2047,Worksheet!DI$3,'Orders - December 2020'!$C$2:$C$2047,Worksheet!$F33),"-")</f>
        <v>-</v>
      </c>
      <c r="DJ33" s="51" t="str">
        <f>IFERROR(AVERAGEIFS('Orders - December 2020'!$I$2:$I$2047,'Orders - December 2020'!$H$2:$H$2047,Worksheet!DJ$3,'Orders - December 2020'!$C$2:$C$2047,Worksheet!$F33),"-")</f>
        <v>-</v>
      </c>
      <c r="DK33" s="51" t="str">
        <f>IFERROR(AVERAGEIFS('Orders - December 2020'!$I$2:$I$2047,'Orders - December 2020'!$H$2:$H$2047,Worksheet!DK$3,'Orders - December 2020'!$C$2:$C$2047,Worksheet!$F33),"-")</f>
        <v>-</v>
      </c>
      <c r="DL33" s="51" t="str">
        <f>IFERROR(AVERAGEIFS('Orders - December 2020'!$I$2:$I$2047,'Orders - December 2020'!$H$2:$H$2047,Worksheet!DL$3,'Orders - December 2020'!$C$2:$C$2047,Worksheet!$F33),"-")</f>
        <v>-</v>
      </c>
      <c r="DM33" s="51" t="str">
        <f>IFERROR(AVERAGEIFS('Orders - December 2020'!$I$2:$I$2047,'Orders - December 2020'!$H$2:$H$2047,Worksheet!DM$3,'Orders - December 2020'!$C$2:$C$2047,Worksheet!$F33),"-")</f>
        <v>-</v>
      </c>
      <c r="DN33" s="51" t="str">
        <f>IFERROR(AVERAGEIFS('Orders - December 2020'!$I$2:$I$2047,'Orders - December 2020'!$H$2:$H$2047,Worksheet!DN$3,'Orders - December 2020'!$C$2:$C$2047,Worksheet!$F33),"-")</f>
        <v>-</v>
      </c>
      <c r="DO33" s="51" t="str">
        <f>IFERROR(AVERAGEIFS('Orders - December 2020'!$I$2:$I$2047,'Orders - December 2020'!$H$2:$H$2047,Worksheet!DO$3,'Orders - December 2020'!$C$2:$C$2047,Worksheet!$F33),"-")</f>
        <v>-</v>
      </c>
      <c r="DP33" s="51" t="str">
        <f>IFERROR(AVERAGEIFS('Orders - December 2020'!$I$2:$I$2047,'Orders - December 2020'!$H$2:$H$2047,Worksheet!DP$3,'Orders - December 2020'!$C$2:$C$2047,Worksheet!$F33),"-")</f>
        <v>-</v>
      </c>
      <c r="DQ33" s="51" t="str">
        <f>IFERROR(AVERAGEIFS('Orders - December 2020'!$I$2:$I$2047,'Orders - December 2020'!$H$2:$H$2047,Worksheet!DQ$3,'Orders - December 2020'!$C$2:$C$2047,Worksheet!$F33),"-")</f>
        <v>-</v>
      </c>
      <c r="DR33" s="51" t="str">
        <f>IFERROR(AVERAGEIFS('Orders - December 2020'!$I$2:$I$2047,'Orders - December 2020'!$H$2:$H$2047,Worksheet!DR$3,'Orders - December 2020'!$C$2:$C$2047,Worksheet!$F33),"-")</f>
        <v>-</v>
      </c>
      <c r="DS33" s="51" t="str">
        <f>IFERROR(AVERAGEIFS('Orders - December 2020'!$I$2:$I$2047,'Orders - December 2020'!$H$2:$H$2047,Worksheet!DS$3,'Orders - December 2020'!$C$2:$C$2047,Worksheet!$F33),"-")</f>
        <v>-</v>
      </c>
      <c r="DT33" s="51" t="str">
        <f>IFERROR(AVERAGEIFS('Orders - December 2020'!$I$2:$I$2047,'Orders - December 2020'!$H$2:$H$2047,Worksheet!DT$3,'Orders - December 2020'!$C$2:$C$2047,Worksheet!$F33),"-")</f>
        <v>-</v>
      </c>
      <c r="DU33" s="51" t="str">
        <f>IFERROR(AVERAGEIFS('Orders - December 2020'!$I$2:$I$2047,'Orders - December 2020'!$H$2:$H$2047,Worksheet!DU$3,'Orders - December 2020'!$C$2:$C$2047,Worksheet!$F33),"-")</f>
        <v>-</v>
      </c>
      <c r="DV33" s="51" t="str">
        <f>IFERROR(AVERAGEIFS('Orders - December 2020'!$I$2:$I$2047,'Orders - December 2020'!$H$2:$H$2047,Worksheet!DV$3,'Orders - December 2020'!$C$2:$C$2047,Worksheet!$F33),"-")</f>
        <v>-</v>
      </c>
      <c r="DW33" s="51" t="str">
        <f>IFERROR(AVERAGEIFS('Orders - December 2020'!$I$2:$I$2047,'Orders - December 2020'!$H$2:$H$2047,Worksheet!DW$3,'Orders - December 2020'!$C$2:$C$2047,Worksheet!$F33),"-")</f>
        <v>-</v>
      </c>
      <c r="DX33" s="51" t="str">
        <f>IFERROR(AVERAGEIFS('Orders - December 2020'!$I$2:$I$2047,'Orders - December 2020'!$H$2:$H$2047,Worksheet!DX$3,'Orders - December 2020'!$C$2:$C$2047,Worksheet!$F33),"-")</f>
        <v>-</v>
      </c>
      <c r="DY33" s="51" t="str">
        <f>IFERROR(AVERAGEIFS('Orders - December 2020'!$I$2:$I$2047,'Orders - December 2020'!$H$2:$H$2047,Worksheet!DY$3,'Orders - December 2020'!$C$2:$C$2047,Worksheet!$F33),"-")</f>
        <v>-</v>
      </c>
      <c r="DZ33" s="51" t="str">
        <f>IFERROR(AVERAGEIFS('Orders - December 2020'!$I$2:$I$2047,'Orders - December 2020'!$H$2:$H$2047,Worksheet!DZ$3,'Orders - December 2020'!$C$2:$C$2047,Worksheet!$F33),"-")</f>
        <v>-</v>
      </c>
      <c r="EA33" s="51" t="str">
        <f>IFERROR(AVERAGEIFS('Orders - December 2020'!$I$2:$I$2047,'Orders - December 2020'!$H$2:$H$2047,Worksheet!EA$3,'Orders - December 2020'!$C$2:$C$2047,Worksheet!$F33),"-")</f>
        <v>-</v>
      </c>
      <c r="EB33" s="51" t="str">
        <f>IFERROR(AVERAGEIFS('Orders - December 2020'!$I$2:$I$2047,'Orders - December 2020'!$H$2:$H$2047,Worksheet!EB$3,'Orders - December 2020'!$C$2:$C$2047,Worksheet!$F33),"-")</f>
        <v>-</v>
      </c>
      <c r="EC33" s="51" t="str">
        <f>IFERROR(AVERAGEIFS('Orders - December 2020'!$I$2:$I$2047,'Orders - December 2020'!$H$2:$H$2047,Worksheet!EC$3,'Orders - December 2020'!$C$2:$C$2047,Worksheet!$F33),"-")</f>
        <v>-</v>
      </c>
      <c r="ED33" s="51" t="str">
        <f>IFERROR(AVERAGEIFS('Orders - December 2020'!$I$2:$I$2047,'Orders - December 2020'!$H$2:$H$2047,Worksheet!ED$3,'Orders - December 2020'!$C$2:$C$2047,Worksheet!$F33),"-")</f>
        <v>-</v>
      </c>
      <c r="EE33" s="51" t="str">
        <f>IFERROR(AVERAGEIFS('Orders - December 2020'!$I$2:$I$2047,'Orders - December 2020'!$H$2:$H$2047,Worksheet!EE$3,'Orders - December 2020'!$C$2:$C$2047,Worksheet!$F33),"-")</f>
        <v>-</v>
      </c>
      <c r="EF33" s="51" t="str">
        <f>IFERROR(AVERAGEIFS('Orders - December 2020'!$I$2:$I$2047,'Orders - December 2020'!$H$2:$H$2047,Worksheet!EF$3,'Orders - December 2020'!$C$2:$C$2047,Worksheet!$F33),"-")</f>
        <v>-</v>
      </c>
      <c r="EG33" s="51">
        <f>IFERROR(AVERAGEIFS('Orders - December 2020'!$I$2:$I$2047,'Orders - December 2020'!$H$2:$H$2047,Worksheet!EG$3,'Orders - December 2020'!$C$2:$C$2047,Worksheet!$F33),"-")</f>
        <v>1</v>
      </c>
      <c r="EH33" s="51" t="str">
        <f>IFERROR(AVERAGEIFS('Orders - December 2020'!$I$2:$I$2047,'Orders - December 2020'!$H$2:$H$2047,Worksheet!EH$3,'Orders - December 2020'!$C$2:$C$2047,Worksheet!$F33),"-")</f>
        <v>-</v>
      </c>
      <c r="EI33" s="51" t="str">
        <f>IFERROR(AVERAGEIFS('Orders - December 2020'!$I$2:$I$2047,'Orders - December 2020'!$H$2:$H$2047,Worksheet!EI$3,'Orders - December 2020'!$C$2:$C$2047,Worksheet!$F33),"-")</f>
        <v>-</v>
      </c>
      <c r="EJ33" s="51" t="str">
        <f>IFERROR(AVERAGEIFS('Orders - December 2020'!$I$2:$I$2047,'Orders - December 2020'!$H$2:$H$2047,Worksheet!EJ$3,'Orders - December 2020'!$C$2:$C$2047,Worksheet!$F33),"-")</f>
        <v>-</v>
      </c>
      <c r="EK33" s="51" t="str">
        <f>IFERROR(AVERAGEIFS('Orders - December 2020'!$I$2:$I$2047,'Orders - December 2020'!$H$2:$H$2047,Worksheet!EK$3,'Orders - December 2020'!$C$2:$C$2047,Worksheet!$F33),"-")</f>
        <v>-</v>
      </c>
      <c r="EL33" s="51" t="str">
        <f>IFERROR(AVERAGEIFS('Orders - December 2020'!$I$2:$I$2047,'Orders - December 2020'!$H$2:$H$2047,Worksheet!EL$3,'Orders - December 2020'!$C$2:$C$2047,Worksheet!$F33),"-")</f>
        <v>-</v>
      </c>
      <c r="EM33" s="51" t="str">
        <f>IFERROR(AVERAGEIFS('Orders - December 2020'!$I$2:$I$2047,'Orders - December 2020'!$H$2:$H$2047,Worksheet!EM$3,'Orders - December 2020'!$C$2:$C$2047,Worksheet!$F33),"-")</f>
        <v>-</v>
      </c>
      <c r="EN33" s="51" t="str">
        <f>IFERROR(AVERAGEIFS('Orders - December 2020'!$I$2:$I$2047,'Orders - December 2020'!$H$2:$H$2047,Worksheet!EN$3,'Orders - December 2020'!$C$2:$C$2047,Worksheet!$F33),"-")</f>
        <v>-</v>
      </c>
      <c r="EO33" s="51" t="str">
        <f>IFERROR(AVERAGEIFS('Orders - December 2020'!$I$2:$I$2047,'Orders - December 2020'!$H$2:$H$2047,Worksheet!EO$3,'Orders - December 2020'!$C$2:$C$2047,Worksheet!$F33),"-")</f>
        <v>-</v>
      </c>
      <c r="EP33" s="51" t="str">
        <f>IFERROR(AVERAGEIFS('Orders - December 2020'!$I$2:$I$2047,'Orders - December 2020'!$H$2:$H$2047,Worksheet!EP$3,'Orders - December 2020'!$C$2:$C$2047,Worksheet!$F33),"-")</f>
        <v>-</v>
      </c>
      <c r="EQ33" s="51" t="str">
        <f>IFERROR(AVERAGEIFS('Orders - December 2020'!$I$2:$I$2047,'Orders - December 2020'!$H$2:$H$2047,Worksheet!EQ$3,'Orders - December 2020'!$C$2:$C$2047,Worksheet!$F33),"-")</f>
        <v>-</v>
      </c>
      <c r="ER33" s="51" t="str">
        <f>IFERROR(AVERAGEIFS('Orders - December 2020'!$I$2:$I$2047,'Orders - December 2020'!$H$2:$H$2047,Worksheet!ER$3,'Orders - December 2020'!$C$2:$C$2047,Worksheet!$F33),"-")</f>
        <v>-</v>
      </c>
      <c r="ES33" s="51" t="str">
        <f>IFERROR(AVERAGEIFS('Orders - December 2020'!$I$2:$I$2047,'Orders - December 2020'!$H$2:$H$2047,Worksheet!ES$3,'Orders - December 2020'!$C$2:$C$2047,Worksheet!$F33),"-")</f>
        <v>-</v>
      </c>
      <c r="ET33" s="51" t="str">
        <f>IFERROR(AVERAGEIFS('Orders - December 2020'!$I$2:$I$2047,'Orders - December 2020'!$H$2:$H$2047,Worksheet!ET$3,'Orders - December 2020'!$C$2:$C$2047,Worksheet!$F33),"-")</f>
        <v>-</v>
      </c>
      <c r="EU33" s="51" t="str">
        <f>IFERROR(AVERAGEIFS('Orders - December 2020'!$I$2:$I$2047,'Orders - December 2020'!$H$2:$H$2047,Worksheet!EU$3,'Orders - December 2020'!$C$2:$C$2047,Worksheet!$F33),"-")</f>
        <v>-</v>
      </c>
      <c r="EV33" s="51" t="str">
        <f>IFERROR(AVERAGEIFS('Orders - December 2020'!$I$2:$I$2047,'Orders - December 2020'!$H$2:$H$2047,Worksheet!EV$3,'Orders - December 2020'!$C$2:$C$2047,Worksheet!$F33),"-")</f>
        <v>-</v>
      </c>
      <c r="EW33" s="51" t="str">
        <f>IFERROR(AVERAGEIFS('Orders - December 2020'!$I$2:$I$2047,'Orders - December 2020'!$H$2:$H$2047,Worksheet!EW$3,'Orders - December 2020'!$C$2:$C$2047,Worksheet!$F33),"-")</f>
        <v>-</v>
      </c>
      <c r="EX33" s="51" t="str">
        <f>IFERROR(AVERAGEIFS('Orders - December 2020'!$I$2:$I$2047,'Orders - December 2020'!$H$2:$H$2047,Worksheet!EX$3,'Orders - December 2020'!$C$2:$C$2047,Worksheet!$F33),"-")</f>
        <v>-</v>
      </c>
      <c r="EY33" s="51" t="str">
        <f>IFERROR(AVERAGEIFS('Orders - December 2020'!$I$2:$I$2047,'Orders - December 2020'!$H$2:$H$2047,Worksheet!EY$3,'Orders - December 2020'!$C$2:$C$2047,Worksheet!$F33),"-")</f>
        <v>-</v>
      </c>
      <c r="EZ33" s="51" t="str">
        <f>IFERROR(AVERAGEIFS('Orders - December 2020'!$I$2:$I$2047,'Orders - December 2020'!$H$2:$H$2047,Worksheet!EZ$3,'Orders - December 2020'!$C$2:$C$2047,Worksheet!$F33),"-")</f>
        <v>-</v>
      </c>
      <c r="FA33" s="51" t="str">
        <f>IFERROR(AVERAGEIFS('Orders - December 2020'!$I$2:$I$2047,'Orders - December 2020'!$H$2:$H$2047,Worksheet!FA$3,'Orders - December 2020'!$C$2:$C$2047,Worksheet!$F33),"-")</f>
        <v>-</v>
      </c>
      <c r="FB33" s="51" t="str">
        <f>IFERROR(AVERAGEIFS('Orders - December 2020'!$I$2:$I$2047,'Orders - December 2020'!$H$2:$H$2047,Worksheet!FB$3,'Orders - December 2020'!$C$2:$C$2047,Worksheet!$F33),"-")</f>
        <v>-</v>
      </c>
      <c r="FC33" s="51" t="str">
        <f>IFERROR(AVERAGEIFS('Orders - December 2020'!$I$2:$I$2047,'Orders - December 2020'!$H$2:$H$2047,Worksheet!FC$3,'Orders - December 2020'!$C$2:$C$2047,Worksheet!$F33),"-")</f>
        <v>-</v>
      </c>
      <c r="FD33" s="51" t="str">
        <f>IFERROR(AVERAGEIFS('Orders - December 2020'!$I$2:$I$2047,'Orders - December 2020'!$H$2:$H$2047,Worksheet!FD$3,'Orders - December 2020'!$C$2:$C$2047,Worksheet!$F33),"-")</f>
        <v>-</v>
      </c>
      <c r="FE33" s="51" t="str">
        <f>IFERROR(AVERAGEIFS('Orders - December 2020'!$I$2:$I$2047,'Orders - December 2020'!$H$2:$H$2047,Worksheet!FE$3,'Orders - December 2020'!$C$2:$C$2047,Worksheet!$F33),"-")</f>
        <v>-</v>
      </c>
      <c r="FF33" s="51" t="str">
        <f>IFERROR(AVERAGEIFS('Orders - December 2020'!$I$2:$I$2047,'Orders - December 2020'!$H$2:$H$2047,Worksheet!FF$3,'Orders - December 2020'!$C$2:$C$2047,Worksheet!$F33),"-")</f>
        <v>-</v>
      </c>
      <c r="FG33" s="52" t="str">
        <f>IFERROR(AVERAGEIFS('Orders - December 2020'!$I$2:$I$2047,'Orders - December 2020'!$H$2:$H$2047,Worksheet!FG$3,'Orders - December 2020'!$C$2:$C$2047,Worksheet!$F33),"-")</f>
        <v>-</v>
      </c>
    </row>
    <row r="34" spans="6:163">
      <c r="F34" s="45" t="str">
        <v>Chopsytop Minimarts</v>
      </c>
      <c r="G34" s="50">
        <f>IFERROR(AVERAGEIFS('Orders - December 2020'!$I$2:$I$2047,'Orders - December 2020'!$H$2:$H$2047,Worksheet!G$3,'Orders - December 2020'!$C$2:$C$2047,Worksheet!$F34),"-")</f>
        <v>1</v>
      </c>
      <c r="H34" s="51" t="str">
        <f>IFERROR(AVERAGEIFS('Orders - December 2020'!$I$2:$I$2047,'Orders - December 2020'!$H$2:$H$2047,Worksheet!H$3,'Orders - December 2020'!$C$2:$C$2047,Worksheet!$F34),"-")</f>
        <v>-</v>
      </c>
      <c r="I34" s="51" t="str">
        <f>IFERROR(AVERAGEIFS('Orders - December 2020'!$I$2:$I$2047,'Orders - December 2020'!$H$2:$H$2047,Worksheet!I$3,'Orders - December 2020'!$C$2:$C$2047,Worksheet!$F34),"-")</f>
        <v>-</v>
      </c>
      <c r="J34" s="51" t="str">
        <f>IFERROR(AVERAGEIFS('Orders - December 2020'!$I$2:$I$2047,'Orders - December 2020'!$H$2:$H$2047,Worksheet!J$3,'Orders - December 2020'!$C$2:$C$2047,Worksheet!$F34),"-")</f>
        <v>-</v>
      </c>
      <c r="K34" s="51" t="str">
        <f>IFERROR(AVERAGEIFS('Orders - December 2020'!$I$2:$I$2047,'Orders - December 2020'!$H$2:$H$2047,Worksheet!K$3,'Orders - December 2020'!$C$2:$C$2047,Worksheet!$F34),"-")</f>
        <v>-</v>
      </c>
      <c r="L34" s="51" t="str">
        <f>IFERROR(AVERAGEIFS('Orders - December 2020'!$I$2:$I$2047,'Orders - December 2020'!$H$2:$H$2047,Worksheet!L$3,'Orders - December 2020'!$C$2:$C$2047,Worksheet!$F34),"-")</f>
        <v>-</v>
      </c>
      <c r="M34" s="51" t="str">
        <f>IFERROR(AVERAGEIFS('Orders - December 2020'!$I$2:$I$2047,'Orders - December 2020'!$H$2:$H$2047,Worksheet!M$3,'Orders - December 2020'!$C$2:$C$2047,Worksheet!$F34),"-")</f>
        <v>-</v>
      </c>
      <c r="N34" s="51" t="str">
        <f>IFERROR(AVERAGEIFS('Orders - December 2020'!$I$2:$I$2047,'Orders - December 2020'!$H$2:$H$2047,Worksheet!N$3,'Orders - December 2020'!$C$2:$C$2047,Worksheet!$F34),"-")</f>
        <v>-</v>
      </c>
      <c r="O34" s="51" t="str">
        <f>IFERROR(AVERAGEIFS('Orders - December 2020'!$I$2:$I$2047,'Orders - December 2020'!$H$2:$H$2047,Worksheet!O$3,'Orders - December 2020'!$C$2:$C$2047,Worksheet!$F34),"-")</f>
        <v>-</v>
      </c>
      <c r="P34" s="51" t="str">
        <f>IFERROR(AVERAGEIFS('Orders - December 2020'!$I$2:$I$2047,'Orders - December 2020'!$H$2:$H$2047,Worksheet!P$3,'Orders - December 2020'!$C$2:$C$2047,Worksheet!$F34),"-")</f>
        <v>-</v>
      </c>
      <c r="Q34" s="51" t="str">
        <f>IFERROR(AVERAGEIFS('Orders - December 2020'!$I$2:$I$2047,'Orders - December 2020'!$H$2:$H$2047,Worksheet!Q$3,'Orders - December 2020'!$C$2:$C$2047,Worksheet!$F34),"-")</f>
        <v>-</v>
      </c>
      <c r="R34" s="51" t="str">
        <f>IFERROR(AVERAGEIFS('Orders - December 2020'!$I$2:$I$2047,'Orders - December 2020'!$H$2:$H$2047,Worksheet!R$3,'Orders - December 2020'!$C$2:$C$2047,Worksheet!$F34),"-")</f>
        <v>-</v>
      </c>
      <c r="S34" s="51" t="str">
        <f>IFERROR(AVERAGEIFS('Orders - December 2020'!$I$2:$I$2047,'Orders - December 2020'!$H$2:$H$2047,Worksheet!S$3,'Orders - December 2020'!$C$2:$C$2047,Worksheet!$F34),"-")</f>
        <v>-</v>
      </c>
      <c r="T34" s="51" t="str">
        <f>IFERROR(AVERAGEIFS('Orders - December 2020'!$I$2:$I$2047,'Orders - December 2020'!$H$2:$H$2047,Worksheet!T$3,'Orders - December 2020'!$C$2:$C$2047,Worksheet!$F34),"-")</f>
        <v>-</v>
      </c>
      <c r="U34" s="51" t="str">
        <f>IFERROR(AVERAGEIFS('Orders - December 2020'!$I$2:$I$2047,'Orders - December 2020'!$H$2:$H$2047,Worksheet!U$3,'Orders - December 2020'!$C$2:$C$2047,Worksheet!$F34),"-")</f>
        <v>-</v>
      </c>
      <c r="V34" s="51" t="str">
        <f>IFERROR(AVERAGEIFS('Orders - December 2020'!$I$2:$I$2047,'Orders - December 2020'!$H$2:$H$2047,Worksheet!V$3,'Orders - December 2020'!$C$2:$C$2047,Worksheet!$F34),"-")</f>
        <v>-</v>
      </c>
      <c r="W34" s="51" t="str">
        <f>IFERROR(AVERAGEIFS('Orders - December 2020'!$I$2:$I$2047,'Orders - December 2020'!$H$2:$H$2047,Worksheet!W$3,'Orders - December 2020'!$C$2:$C$2047,Worksheet!$F34),"-")</f>
        <v>-</v>
      </c>
      <c r="X34" s="51" t="str">
        <f>IFERROR(AVERAGEIFS('Orders - December 2020'!$I$2:$I$2047,'Orders - December 2020'!$H$2:$H$2047,Worksheet!X$3,'Orders - December 2020'!$C$2:$C$2047,Worksheet!$F34),"-")</f>
        <v>-</v>
      </c>
      <c r="Y34" s="51" t="str">
        <f>IFERROR(AVERAGEIFS('Orders - December 2020'!$I$2:$I$2047,'Orders - December 2020'!$H$2:$H$2047,Worksheet!Y$3,'Orders - December 2020'!$C$2:$C$2047,Worksheet!$F34),"-")</f>
        <v>-</v>
      </c>
      <c r="Z34" s="51" t="str">
        <f>IFERROR(AVERAGEIFS('Orders - December 2020'!$I$2:$I$2047,'Orders - December 2020'!$H$2:$H$2047,Worksheet!Z$3,'Orders - December 2020'!$C$2:$C$2047,Worksheet!$F34),"-")</f>
        <v>-</v>
      </c>
      <c r="AA34" s="51" t="str">
        <f>IFERROR(AVERAGEIFS('Orders - December 2020'!$I$2:$I$2047,'Orders - December 2020'!$H$2:$H$2047,Worksheet!AA$3,'Orders - December 2020'!$C$2:$C$2047,Worksheet!$F34),"-")</f>
        <v>-</v>
      </c>
      <c r="AB34" s="51" t="str">
        <f>IFERROR(AVERAGEIFS('Orders - December 2020'!$I$2:$I$2047,'Orders - December 2020'!$H$2:$H$2047,Worksheet!AB$3,'Orders - December 2020'!$C$2:$C$2047,Worksheet!$F34),"-")</f>
        <v>-</v>
      </c>
      <c r="AC34" s="51" t="str">
        <f>IFERROR(AVERAGEIFS('Orders - December 2020'!$I$2:$I$2047,'Orders - December 2020'!$H$2:$H$2047,Worksheet!AC$3,'Orders - December 2020'!$C$2:$C$2047,Worksheet!$F34),"-")</f>
        <v>-</v>
      </c>
      <c r="AD34" s="51" t="str">
        <f>IFERROR(AVERAGEIFS('Orders - December 2020'!$I$2:$I$2047,'Orders - December 2020'!$H$2:$H$2047,Worksheet!AD$3,'Orders - December 2020'!$C$2:$C$2047,Worksheet!$F34),"-")</f>
        <v>-</v>
      </c>
      <c r="AE34" s="51" t="str">
        <f>IFERROR(AVERAGEIFS('Orders - December 2020'!$I$2:$I$2047,'Orders - December 2020'!$H$2:$H$2047,Worksheet!AE$3,'Orders - December 2020'!$C$2:$C$2047,Worksheet!$F34),"-")</f>
        <v>-</v>
      </c>
      <c r="AF34" s="51" t="str">
        <f>IFERROR(AVERAGEIFS('Orders - December 2020'!$I$2:$I$2047,'Orders - December 2020'!$H$2:$H$2047,Worksheet!AF$3,'Orders - December 2020'!$C$2:$C$2047,Worksheet!$F34),"-")</f>
        <v>-</v>
      </c>
      <c r="AG34" s="51" t="str">
        <f>IFERROR(AVERAGEIFS('Orders - December 2020'!$I$2:$I$2047,'Orders - December 2020'!$H$2:$H$2047,Worksheet!AG$3,'Orders - December 2020'!$C$2:$C$2047,Worksheet!$F34),"-")</f>
        <v>-</v>
      </c>
      <c r="AH34" s="51" t="str">
        <f>IFERROR(AVERAGEIFS('Orders - December 2020'!$I$2:$I$2047,'Orders - December 2020'!$H$2:$H$2047,Worksheet!AH$3,'Orders - December 2020'!$C$2:$C$2047,Worksheet!$F34),"-")</f>
        <v>-</v>
      </c>
      <c r="AI34" s="51" t="str">
        <f>IFERROR(AVERAGEIFS('Orders - December 2020'!$I$2:$I$2047,'Orders - December 2020'!$H$2:$H$2047,Worksheet!AI$3,'Orders - December 2020'!$C$2:$C$2047,Worksheet!$F34),"-")</f>
        <v>-</v>
      </c>
      <c r="AJ34" s="51">
        <f>IFERROR(AVERAGEIFS('Orders - December 2020'!$I$2:$I$2047,'Orders - December 2020'!$H$2:$H$2047,Worksheet!AJ$3,'Orders - December 2020'!$C$2:$C$2047,Worksheet!$F34),"-")</f>
        <v>1</v>
      </c>
      <c r="AK34" s="51">
        <f>IFERROR(AVERAGEIFS('Orders - December 2020'!$I$2:$I$2047,'Orders - December 2020'!$H$2:$H$2047,Worksheet!AK$3,'Orders - December 2020'!$C$2:$C$2047,Worksheet!$F34),"-")</f>
        <v>3</v>
      </c>
      <c r="AL34" s="51" t="str">
        <f>IFERROR(AVERAGEIFS('Orders - December 2020'!$I$2:$I$2047,'Orders - December 2020'!$H$2:$H$2047,Worksheet!AL$3,'Orders - December 2020'!$C$2:$C$2047,Worksheet!$F34),"-")</f>
        <v>-</v>
      </c>
      <c r="AM34" s="51" t="str">
        <f>IFERROR(AVERAGEIFS('Orders - December 2020'!$I$2:$I$2047,'Orders - December 2020'!$H$2:$H$2047,Worksheet!AM$3,'Orders - December 2020'!$C$2:$C$2047,Worksheet!$F34),"-")</f>
        <v>-</v>
      </c>
      <c r="AN34" s="51" t="str">
        <f>IFERROR(AVERAGEIFS('Orders - December 2020'!$I$2:$I$2047,'Orders - December 2020'!$H$2:$H$2047,Worksheet!AN$3,'Orders - December 2020'!$C$2:$C$2047,Worksheet!$F34),"-")</f>
        <v>-</v>
      </c>
      <c r="AO34" s="51" t="str">
        <f>IFERROR(AVERAGEIFS('Orders - December 2020'!$I$2:$I$2047,'Orders - December 2020'!$H$2:$H$2047,Worksheet!AO$3,'Orders - December 2020'!$C$2:$C$2047,Worksheet!$F34),"-")</f>
        <v>-</v>
      </c>
      <c r="AP34" s="51" t="str">
        <f>IFERROR(AVERAGEIFS('Orders - December 2020'!$I$2:$I$2047,'Orders - December 2020'!$H$2:$H$2047,Worksheet!AP$3,'Orders - December 2020'!$C$2:$C$2047,Worksheet!$F34),"-")</f>
        <v>-</v>
      </c>
      <c r="AQ34" s="51" t="str">
        <f>IFERROR(AVERAGEIFS('Orders - December 2020'!$I$2:$I$2047,'Orders - December 2020'!$H$2:$H$2047,Worksheet!AQ$3,'Orders - December 2020'!$C$2:$C$2047,Worksheet!$F34),"-")</f>
        <v>-</v>
      </c>
      <c r="AR34" s="51">
        <f>IFERROR(AVERAGEIFS('Orders - December 2020'!$I$2:$I$2047,'Orders - December 2020'!$H$2:$H$2047,Worksheet!AR$3,'Orders - December 2020'!$C$2:$C$2047,Worksheet!$F34),"-")</f>
        <v>1</v>
      </c>
      <c r="AS34" s="51" t="str">
        <f>IFERROR(AVERAGEIFS('Orders - December 2020'!$I$2:$I$2047,'Orders - December 2020'!$H$2:$H$2047,Worksheet!AS$3,'Orders - December 2020'!$C$2:$C$2047,Worksheet!$F34),"-")</f>
        <v>-</v>
      </c>
      <c r="AT34" s="51" t="str">
        <f>IFERROR(AVERAGEIFS('Orders - December 2020'!$I$2:$I$2047,'Orders - December 2020'!$H$2:$H$2047,Worksheet!AT$3,'Orders - December 2020'!$C$2:$C$2047,Worksheet!$F34),"-")</f>
        <v>-</v>
      </c>
      <c r="AU34" s="51" t="str">
        <f>IFERROR(AVERAGEIFS('Orders - December 2020'!$I$2:$I$2047,'Orders - December 2020'!$H$2:$H$2047,Worksheet!AU$3,'Orders - December 2020'!$C$2:$C$2047,Worksheet!$F34),"-")</f>
        <v>-</v>
      </c>
      <c r="AV34" s="51" t="str">
        <f>IFERROR(AVERAGEIFS('Orders - December 2020'!$I$2:$I$2047,'Orders - December 2020'!$H$2:$H$2047,Worksheet!AV$3,'Orders - December 2020'!$C$2:$C$2047,Worksheet!$F34),"-")</f>
        <v>-</v>
      </c>
      <c r="AW34" s="51" t="str">
        <f>IFERROR(AVERAGEIFS('Orders - December 2020'!$I$2:$I$2047,'Orders - December 2020'!$H$2:$H$2047,Worksheet!AW$3,'Orders - December 2020'!$C$2:$C$2047,Worksheet!$F34),"-")</f>
        <v>-</v>
      </c>
      <c r="AX34" s="51" t="str">
        <f>IFERROR(AVERAGEIFS('Orders - December 2020'!$I$2:$I$2047,'Orders - December 2020'!$H$2:$H$2047,Worksheet!AX$3,'Orders - December 2020'!$C$2:$C$2047,Worksheet!$F34),"-")</f>
        <v>-</v>
      </c>
      <c r="AY34" s="51">
        <f>IFERROR(AVERAGEIFS('Orders - December 2020'!$I$2:$I$2047,'Orders - December 2020'!$H$2:$H$2047,Worksheet!AY$3,'Orders - December 2020'!$C$2:$C$2047,Worksheet!$F34),"-")</f>
        <v>3</v>
      </c>
      <c r="AZ34" s="51" t="str">
        <f>IFERROR(AVERAGEIFS('Orders - December 2020'!$I$2:$I$2047,'Orders - December 2020'!$H$2:$H$2047,Worksheet!AZ$3,'Orders - December 2020'!$C$2:$C$2047,Worksheet!$F34),"-")</f>
        <v>-</v>
      </c>
      <c r="BA34" s="51" t="str">
        <f>IFERROR(AVERAGEIFS('Orders - December 2020'!$I$2:$I$2047,'Orders - December 2020'!$H$2:$H$2047,Worksheet!BA$3,'Orders - December 2020'!$C$2:$C$2047,Worksheet!$F34),"-")</f>
        <v>-</v>
      </c>
      <c r="BB34" s="51" t="str">
        <f>IFERROR(AVERAGEIFS('Orders - December 2020'!$I$2:$I$2047,'Orders - December 2020'!$H$2:$H$2047,Worksheet!BB$3,'Orders - December 2020'!$C$2:$C$2047,Worksheet!$F34),"-")</f>
        <v>-</v>
      </c>
      <c r="BC34" s="51" t="str">
        <f>IFERROR(AVERAGEIFS('Orders - December 2020'!$I$2:$I$2047,'Orders - December 2020'!$H$2:$H$2047,Worksheet!BC$3,'Orders - December 2020'!$C$2:$C$2047,Worksheet!$F34),"-")</f>
        <v>-</v>
      </c>
      <c r="BD34" s="51" t="str">
        <f>IFERROR(AVERAGEIFS('Orders - December 2020'!$I$2:$I$2047,'Orders - December 2020'!$H$2:$H$2047,Worksheet!BD$3,'Orders - December 2020'!$C$2:$C$2047,Worksheet!$F34),"-")</f>
        <v>-</v>
      </c>
      <c r="BE34" s="51" t="str">
        <f>IFERROR(AVERAGEIFS('Orders - December 2020'!$I$2:$I$2047,'Orders - December 2020'!$H$2:$H$2047,Worksheet!BE$3,'Orders - December 2020'!$C$2:$C$2047,Worksheet!$F34),"-")</f>
        <v>-</v>
      </c>
      <c r="BF34" s="51" t="str">
        <f>IFERROR(AVERAGEIFS('Orders - December 2020'!$I$2:$I$2047,'Orders - December 2020'!$H$2:$H$2047,Worksheet!BF$3,'Orders - December 2020'!$C$2:$C$2047,Worksheet!$F34),"-")</f>
        <v>-</v>
      </c>
      <c r="BG34" s="51" t="str">
        <f>IFERROR(AVERAGEIFS('Orders - December 2020'!$I$2:$I$2047,'Orders - December 2020'!$H$2:$H$2047,Worksheet!BG$3,'Orders - December 2020'!$C$2:$C$2047,Worksheet!$F34),"-")</f>
        <v>-</v>
      </c>
      <c r="BH34" s="51" t="str">
        <f>IFERROR(AVERAGEIFS('Orders - December 2020'!$I$2:$I$2047,'Orders - December 2020'!$H$2:$H$2047,Worksheet!BH$3,'Orders - December 2020'!$C$2:$C$2047,Worksheet!$F34),"-")</f>
        <v>-</v>
      </c>
      <c r="BI34" s="51" t="str">
        <f>IFERROR(AVERAGEIFS('Orders - December 2020'!$I$2:$I$2047,'Orders - December 2020'!$H$2:$H$2047,Worksheet!BI$3,'Orders - December 2020'!$C$2:$C$2047,Worksheet!$F34),"-")</f>
        <v>-</v>
      </c>
      <c r="BJ34" s="51" t="str">
        <f>IFERROR(AVERAGEIFS('Orders - December 2020'!$I$2:$I$2047,'Orders - December 2020'!$H$2:$H$2047,Worksheet!BJ$3,'Orders - December 2020'!$C$2:$C$2047,Worksheet!$F34),"-")</f>
        <v>-</v>
      </c>
      <c r="BK34" s="51" t="str">
        <f>IFERROR(AVERAGEIFS('Orders - December 2020'!$I$2:$I$2047,'Orders - December 2020'!$H$2:$H$2047,Worksheet!BK$3,'Orders - December 2020'!$C$2:$C$2047,Worksheet!$F34),"-")</f>
        <v>-</v>
      </c>
      <c r="BL34" s="51" t="str">
        <f>IFERROR(AVERAGEIFS('Orders - December 2020'!$I$2:$I$2047,'Orders - December 2020'!$H$2:$H$2047,Worksheet!BL$3,'Orders - December 2020'!$C$2:$C$2047,Worksheet!$F34),"-")</f>
        <v>-</v>
      </c>
      <c r="BM34" s="51" t="str">
        <f>IFERROR(AVERAGEIFS('Orders - December 2020'!$I$2:$I$2047,'Orders - December 2020'!$H$2:$H$2047,Worksheet!BM$3,'Orders - December 2020'!$C$2:$C$2047,Worksheet!$F34),"-")</f>
        <v>-</v>
      </c>
      <c r="BN34" s="51" t="str">
        <f>IFERROR(AVERAGEIFS('Orders - December 2020'!$I$2:$I$2047,'Orders - December 2020'!$H$2:$H$2047,Worksheet!BN$3,'Orders - December 2020'!$C$2:$C$2047,Worksheet!$F34),"-")</f>
        <v>-</v>
      </c>
      <c r="BO34" s="51" t="str">
        <f>IFERROR(AVERAGEIFS('Orders - December 2020'!$I$2:$I$2047,'Orders - December 2020'!$H$2:$H$2047,Worksheet!BO$3,'Orders - December 2020'!$C$2:$C$2047,Worksheet!$F34),"-")</f>
        <v>-</v>
      </c>
      <c r="BP34" s="51" t="str">
        <f>IFERROR(AVERAGEIFS('Orders - December 2020'!$I$2:$I$2047,'Orders - December 2020'!$H$2:$H$2047,Worksheet!BP$3,'Orders - December 2020'!$C$2:$C$2047,Worksheet!$F34),"-")</f>
        <v>-</v>
      </c>
      <c r="BQ34" s="51" t="str">
        <f>IFERROR(AVERAGEIFS('Orders - December 2020'!$I$2:$I$2047,'Orders - December 2020'!$H$2:$H$2047,Worksheet!BQ$3,'Orders - December 2020'!$C$2:$C$2047,Worksheet!$F34),"-")</f>
        <v>-</v>
      </c>
      <c r="BR34" s="51" t="str">
        <f>IFERROR(AVERAGEIFS('Orders - December 2020'!$I$2:$I$2047,'Orders - December 2020'!$H$2:$H$2047,Worksheet!BR$3,'Orders - December 2020'!$C$2:$C$2047,Worksheet!$F34),"-")</f>
        <v>-</v>
      </c>
      <c r="BS34" s="51" t="str">
        <f>IFERROR(AVERAGEIFS('Orders - December 2020'!$I$2:$I$2047,'Orders - December 2020'!$H$2:$H$2047,Worksheet!BS$3,'Orders - December 2020'!$C$2:$C$2047,Worksheet!$F34),"-")</f>
        <v>-</v>
      </c>
      <c r="BT34" s="51" t="str">
        <f>IFERROR(AVERAGEIFS('Orders - December 2020'!$I$2:$I$2047,'Orders - December 2020'!$H$2:$H$2047,Worksheet!BT$3,'Orders - December 2020'!$C$2:$C$2047,Worksheet!$F34),"-")</f>
        <v>-</v>
      </c>
      <c r="BU34" s="51" t="str">
        <f>IFERROR(AVERAGEIFS('Orders - December 2020'!$I$2:$I$2047,'Orders - December 2020'!$H$2:$H$2047,Worksheet!BU$3,'Orders - December 2020'!$C$2:$C$2047,Worksheet!$F34),"-")</f>
        <v>-</v>
      </c>
      <c r="BV34" s="51" t="str">
        <f>IFERROR(AVERAGEIFS('Orders - December 2020'!$I$2:$I$2047,'Orders - December 2020'!$H$2:$H$2047,Worksheet!BV$3,'Orders - December 2020'!$C$2:$C$2047,Worksheet!$F34),"-")</f>
        <v>-</v>
      </c>
      <c r="BW34" s="51">
        <f>IFERROR(AVERAGEIFS('Orders - December 2020'!$I$2:$I$2047,'Orders - December 2020'!$H$2:$H$2047,Worksheet!BW$3,'Orders - December 2020'!$C$2:$C$2047,Worksheet!$F34),"-")</f>
        <v>1</v>
      </c>
      <c r="BX34" s="51" t="str">
        <f>IFERROR(AVERAGEIFS('Orders - December 2020'!$I$2:$I$2047,'Orders - December 2020'!$H$2:$H$2047,Worksheet!BX$3,'Orders - December 2020'!$C$2:$C$2047,Worksheet!$F34),"-")</f>
        <v>-</v>
      </c>
      <c r="BY34" s="51" t="str">
        <f>IFERROR(AVERAGEIFS('Orders - December 2020'!$I$2:$I$2047,'Orders - December 2020'!$H$2:$H$2047,Worksheet!BY$3,'Orders - December 2020'!$C$2:$C$2047,Worksheet!$F34),"-")</f>
        <v>-</v>
      </c>
      <c r="BZ34" s="51" t="str">
        <f>IFERROR(AVERAGEIFS('Orders - December 2020'!$I$2:$I$2047,'Orders - December 2020'!$H$2:$H$2047,Worksheet!BZ$3,'Orders - December 2020'!$C$2:$C$2047,Worksheet!$F34),"-")</f>
        <v>-</v>
      </c>
      <c r="CA34" s="51" t="str">
        <f>IFERROR(AVERAGEIFS('Orders - December 2020'!$I$2:$I$2047,'Orders - December 2020'!$H$2:$H$2047,Worksheet!CA$3,'Orders - December 2020'!$C$2:$C$2047,Worksheet!$F34),"-")</f>
        <v>-</v>
      </c>
      <c r="CB34" s="51" t="str">
        <f>IFERROR(AVERAGEIFS('Orders - December 2020'!$I$2:$I$2047,'Orders - December 2020'!$H$2:$H$2047,Worksheet!CB$3,'Orders - December 2020'!$C$2:$C$2047,Worksheet!$F34),"-")</f>
        <v>-</v>
      </c>
      <c r="CC34" s="51" t="str">
        <f>IFERROR(AVERAGEIFS('Orders - December 2020'!$I$2:$I$2047,'Orders - December 2020'!$H$2:$H$2047,Worksheet!CC$3,'Orders - December 2020'!$C$2:$C$2047,Worksheet!$F34),"-")</f>
        <v>-</v>
      </c>
      <c r="CD34" s="51" t="str">
        <f>IFERROR(AVERAGEIFS('Orders - December 2020'!$I$2:$I$2047,'Orders - December 2020'!$H$2:$H$2047,Worksheet!CD$3,'Orders - December 2020'!$C$2:$C$2047,Worksheet!$F34),"-")</f>
        <v>-</v>
      </c>
      <c r="CE34" s="51" t="str">
        <f>IFERROR(AVERAGEIFS('Orders - December 2020'!$I$2:$I$2047,'Orders - December 2020'!$H$2:$H$2047,Worksheet!CE$3,'Orders - December 2020'!$C$2:$C$2047,Worksheet!$F34),"-")</f>
        <v>-</v>
      </c>
      <c r="CF34" s="51" t="str">
        <f>IFERROR(AVERAGEIFS('Orders - December 2020'!$I$2:$I$2047,'Orders - December 2020'!$H$2:$H$2047,Worksheet!CF$3,'Orders - December 2020'!$C$2:$C$2047,Worksheet!$F34),"-")</f>
        <v>-</v>
      </c>
      <c r="CG34" s="51" t="str">
        <f>IFERROR(AVERAGEIFS('Orders - December 2020'!$I$2:$I$2047,'Orders - December 2020'!$H$2:$H$2047,Worksheet!CG$3,'Orders - December 2020'!$C$2:$C$2047,Worksheet!$F34),"-")</f>
        <v>-</v>
      </c>
      <c r="CH34" s="51">
        <f>IFERROR(AVERAGEIFS('Orders - December 2020'!$I$2:$I$2047,'Orders - December 2020'!$H$2:$H$2047,Worksheet!CH$3,'Orders - December 2020'!$C$2:$C$2047,Worksheet!$F34),"-")</f>
        <v>1</v>
      </c>
      <c r="CI34" s="51" t="str">
        <f>IFERROR(AVERAGEIFS('Orders - December 2020'!$I$2:$I$2047,'Orders - December 2020'!$H$2:$H$2047,Worksheet!CI$3,'Orders - December 2020'!$C$2:$C$2047,Worksheet!$F34),"-")</f>
        <v>-</v>
      </c>
      <c r="CJ34" s="51">
        <f>IFERROR(AVERAGEIFS('Orders - December 2020'!$I$2:$I$2047,'Orders - December 2020'!$H$2:$H$2047,Worksheet!CJ$3,'Orders - December 2020'!$C$2:$C$2047,Worksheet!$F34),"-")</f>
        <v>1</v>
      </c>
      <c r="CK34" s="51" t="str">
        <f>IFERROR(AVERAGEIFS('Orders - December 2020'!$I$2:$I$2047,'Orders - December 2020'!$H$2:$H$2047,Worksheet!CK$3,'Orders - December 2020'!$C$2:$C$2047,Worksheet!$F34),"-")</f>
        <v>-</v>
      </c>
      <c r="CL34" s="51" t="str">
        <f>IFERROR(AVERAGEIFS('Orders - December 2020'!$I$2:$I$2047,'Orders - December 2020'!$H$2:$H$2047,Worksheet!CL$3,'Orders - December 2020'!$C$2:$C$2047,Worksheet!$F34),"-")</f>
        <v>-</v>
      </c>
      <c r="CM34" s="51">
        <f>IFERROR(AVERAGEIFS('Orders - December 2020'!$I$2:$I$2047,'Orders - December 2020'!$H$2:$H$2047,Worksheet!CM$3,'Orders - December 2020'!$C$2:$C$2047,Worksheet!$F34),"-")</f>
        <v>2</v>
      </c>
      <c r="CN34" s="51" t="str">
        <f>IFERROR(AVERAGEIFS('Orders - December 2020'!$I$2:$I$2047,'Orders - December 2020'!$H$2:$H$2047,Worksheet!CN$3,'Orders - December 2020'!$C$2:$C$2047,Worksheet!$F34),"-")</f>
        <v>-</v>
      </c>
      <c r="CO34" s="51" t="str">
        <f>IFERROR(AVERAGEIFS('Orders - December 2020'!$I$2:$I$2047,'Orders - December 2020'!$H$2:$H$2047,Worksheet!CO$3,'Orders - December 2020'!$C$2:$C$2047,Worksheet!$F34),"-")</f>
        <v>-</v>
      </c>
      <c r="CP34" s="51" t="str">
        <f>IFERROR(AVERAGEIFS('Orders - December 2020'!$I$2:$I$2047,'Orders - December 2020'!$H$2:$H$2047,Worksheet!CP$3,'Orders - December 2020'!$C$2:$C$2047,Worksheet!$F34),"-")</f>
        <v>-</v>
      </c>
      <c r="CQ34" s="51" t="str">
        <f>IFERROR(AVERAGEIFS('Orders - December 2020'!$I$2:$I$2047,'Orders - December 2020'!$H$2:$H$2047,Worksheet!CQ$3,'Orders - December 2020'!$C$2:$C$2047,Worksheet!$F34),"-")</f>
        <v>-</v>
      </c>
      <c r="CR34" s="51" t="str">
        <f>IFERROR(AVERAGEIFS('Orders - December 2020'!$I$2:$I$2047,'Orders - December 2020'!$H$2:$H$2047,Worksheet!CR$3,'Orders - December 2020'!$C$2:$C$2047,Worksheet!$F34),"-")</f>
        <v>-</v>
      </c>
      <c r="CS34" s="51" t="str">
        <f>IFERROR(AVERAGEIFS('Orders - December 2020'!$I$2:$I$2047,'Orders - December 2020'!$H$2:$H$2047,Worksheet!CS$3,'Orders - December 2020'!$C$2:$C$2047,Worksheet!$F34),"-")</f>
        <v>-</v>
      </c>
      <c r="CT34" s="51" t="str">
        <f>IFERROR(AVERAGEIFS('Orders - December 2020'!$I$2:$I$2047,'Orders - December 2020'!$H$2:$H$2047,Worksheet!CT$3,'Orders - December 2020'!$C$2:$C$2047,Worksheet!$F34),"-")</f>
        <v>-</v>
      </c>
      <c r="CU34" s="51" t="str">
        <f>IFERROR(AVERAGEIFS('Orders - December 2020'!$I$2:$I$2047,'Orders - December 2020'!$H$2:$H$2047,Worksheet!CU$3,'Orders - December 2020'!$C$2:$C$2047,Worksheet!$F34),"-")</f>
        <v>-</v>
      </c>
      <c r="CV34" s="51" t="str">
        <f>IFERROR(AVERAGEIFS('Orders - December 2020'!$I$2:$I$2047,'Orders - December 2020'!$H$2:$H$2047,Worksheet!CV$3,'Orders - December 2020'!$C$2:$C$2047,Worksheet!$F34),"-")</f>
        <v>-</v>
      </c>
      <c r="CW34" s="51" t="str">
        <f>IFERROR(AVERAGEIFS('Orders - December 2020'!$I$2:$I$2047,'Orders - December 2020'!$H$2:$H$2047,Worksheet!CW$3,'Orders - December 2020'!$C$2:$C$2047,Worksheet!$F34),"-")</f>
        <v>-</v>
      </c>
      <c r="CX34" s="51" t="str">
        <f>IFERROR(AVERAGEIFS('Orders - December 2020'!$I$2:$I$2047,'Orders - December 2020'!$H$2:$H$2047,Worksheet!CX$3,'Orders - December 2020'!$C$2:$C$2047,Worksheet!$F34),"-")</f>
        <v>-</v>
      </c>
      <c r="CY34" s="51" t="str">
        <f>IFERROR(AVERAGEIFS('Orders - December 2020'!$I$2:$I$2047,'Orders - December 2020'!$H$2:$H$2047,Worksheet!CY$3,'Orders - December 2020'!$C$2:$C$2047,Worksheet!$F34),"-")</f>
        <v>-</v>
      </c>
      <c r="CZ34" s="51" t="str">
        <f>IFERROR(AVERAGEIFS('Orders - December 2020'!$I$2:$I$2047,'Orders - December 2020'!$H$2:$H$2047,Worksheet!CZ$3,'Orders - December 2020'!$C$2:$C$2047,Worksheet!$F34),"-")</f>
        <v>-</v>
      </c>
      <c r="DA34" s="51" t="str">
        <f>IFERROR(AVERAGEIFS('Orders - December 2020'!$I$2:$I$2047,'Orders - December 2020'!$H$2:$H$2047,Worksheet!DA$3,'Orders - December 2020'!$C$2:$C$2047,Worksheet!$F34),"-")</f>
        <v>-</v>
      </c>
      <c r="DB34" s="51" t="str">
        <f>IFERROR(AVERAGEIFS('Orders - December 2020'!$I$2:$I$2047,'Orders - December 2020'!$H$2:$H$2047,Worksheet!DB$3,'Orders - December 2020'!$C$2:$C$2047,Worksheet!$F34),"-")</f>
        <v>-</v>
      </c>
      <c r="DC34" s="51" t="str">
        <f>IFERROR(AVERAGEIFS('Orders - December 2020'!$I$2:$I$2047,'Orders - December 2020'!$H$2:$H$2047,Worksheet!DC$3,'Orders - December 2020'!$C$2:$C$2047,Worksheet!$F34),"-")</f>
        <v>-</v>
      </c>
      <c r="DD34" s="51" t="str">
        <f>IFERROR(AVERAGEIFS('Orders - December 2020'!$I$2:$I$2047,'Orders - December 2020'!$H$2:$H$2047,Worksheet!DD$3,'Orders - December 2020'!$C$2:$C$2047,Worksheet!$F34),"-")</f>
        <v>-</v>
      </c>
      <c r="DE34" s="51" t="str">
        <f>IFERROR(AVERAGEIFS('Orders - December 2020'!$I$2:$I$2047,'Orders - December 2020'!$H$2:$H$2047,Worksheet!DE$3,'Orders - December 2020'!$C$2:$C$2047,Worksheet!$F34),"-")</f>
        <v>-</v>
      </c>
      <c r="DF34" s="51" t="str">
        <f>IFERROR(AVERAGEIFS('Orders - December 2020'!$I$2:$I$2047,'Orders - December 2020'!$H$2:$H$2047,Worksheet!DF$3,'Orders - December 2020'!$C$2:$C$2047,Worksheet!$F34),"-")</f>
        <v>-</v>
      </c>
      <c r="DG34" s="51" t="str">
        <f>IFERROR(AVERAGEIFS('Orders - December 2020'!$I$2:$I$2047,'Orders - December 2020'!$H$2:$H$2047,Worksheet!DG$3,'Orders - December 2020'!$C$2:$C$2047,Worksheet!$F34),"-")</f>
        <v>-</v>
      </c>
      <c r="DH34" s="51" t="str">
        <f>IFERROR(AVERAGEIFS('Orders - December 2020'!$I$2:$I$2047,'Orders - December 2020'!$H$2:$H$2047,Worksheet!DH$3,'Orders - December 2020'!$C$2:$C$2047,Worksheet!$F34),"-")</f>
        <v>-</v>
      </c>
      <c r="DI34" s="51" t="str">
        <f>IFERROR(AVERAGEIFS('Orders - December 2020'!$I$2:$I$2047,'Orders - December 2020'!$H$2:$H$2047,Worksheet!DI$3,'Orders - December 2020'!$C$2:$C$2047,Worksheet!$F34),"-")</f>
        <v>-</v>
      </c>
      <c r="DJ34" s="51" t="str">
        <f>IFERROR(AVERAGEIFS('Orders - December 2020'!$I$2:$I$2047,'Orders - December 2020'!$H$2:$H$2047,Worksheet!DJ$3,'Orders - December 2020'!$C$2:$C$2047,Worksheet!$F34),"-")</f>
        <v>-</v>
      </c>
      <c r="DK34" s="51" t="str">
        <f>IFERROR(AVERAGEIFS('Orders - December 2020'!$I$2:$I$2047,'Orders - December 2020'!$H$2:$H$2047,Worksheet!DK$3,'Orders - December 2020'!$C$2:$C$2047,Worksheet!$F34),"-")</f>
        <v>-</v>
      </c>
      <c r="DL34" s="51" t="str">
        <f>IFERROR(AVERAGEIFS('Orders - December 2020'!$I$2:$I$2047,'Orders - December 2020'!$H$2:$H$2047,Worksheet!DL$3,'Orders - December 2020'!$C$2:$C$2047,Worksheet!$F34),"-")</f>
        <v>-</v>
      </c>
      <c r="DM34" s="51" t="str">
        <f>IFERROR(AVERAGEIFS('Orders - December 2020'!$I$2:$I$2047,'Orders - December 2020'!$H$2:$H$2047,Worksheet!DM$3,'Orders - December 2020'!$C$2:$C$2047,Worksheet!$F34),"-")</f>
        <v>-</v>
      </c>
      <c r="DN34" s="51" t="str">
        <f>IFERROR(AVERAGEIFS('Orders - December 2020'!$I$2:$I$2047,'Orders - December 2020'!$H$2:$H$2047,Worksheet!DN$3,'Orders - December 2020'!$C$2:$C$2047,Worksheet!$F34),"-")</f>
        <v>-</v>
      </c>
      <c r="DO34" s="51" t="str">
        <f>IFERROR(AVERAGEIFS('Orders - December 2020'!$I$2:$I$2047,'Orders - December 2020'!$H$2:$H$2047,Worksheet!DO$3,'Orders - December 2020'!$C$2:$C$2047,Worksheet!$F34),"-")</f>
        <v>-</v>
      </c>
      <c r="DP34" s="51">
        <f>IFERROR(AVERAGEIFS('Orders - December 2020'!$I$2:$I$2047,'Orders - December 2020'!$H$2:$H$2047,Worksheet!DP$3,'Orders - December 2020'!$C$2:$C$2047,Worksheet!$F34),"-")</f>
        <v>2</v>
      </c>
      <c r="DQ34" s="51" t="str">
        <f>IFERROR(AVERAGEIFS('Orders - December 2020'!$I$2:$I$2047,'Orders - December 2020'!$H$2:$H$2047,Worksheet!DQ$3,'Orders - December 2020'!$C$2:$C$2047,Worksheet!$F34),"-")</f>
        <v>-</v>
      </c>
      <c r="DR34" s="51" t="str">
        <f>IFERROR(AVERAGEIFS('Orders - December 2020'!$I$2:$I$2047,'Orders - December 2020'!$H$2:$H$2047,Worksheet!DR$3,'Orders - December 2020'!$C$2:$C$2047,Worksheet!$F34),"-")</f>
        <v>-</v>
      </c>
      <c r="DS34" s="51" t="str">
        <f>IFERROR(AVERAGEIFS('Orders - December 2020'!$I$2:$I$2047,'Orders - December 2020'!$H$2:$H$2047,Worksheet!DS$3,'Orders - December 2020'!$C$2:$C$2047,Worksheet!$F34),"-")</f>
        <v>-</v>
      </c>
      <c r="DT34" s="51" t="str">
        <f>IFERROR(AVERAGEIFS('Orders - December 2020'!$I$2:$I$2047,'Orders - December 2020'!$H$2:$H$2047,Worksheet!DT$3,'Orders - December 2020'!$C$2:$C$2047,Worksheet!$F34),"-")</f>
        <v>-</v>
      </c>
      <c r="DU34" s="51" t="str">
        <f>IFERROR(AVERAGEIFS('Orders - December 2020'!$I$2:$I$2047,'Orders - December 2020'!$H$2:$H$2047,Worksheet!DU$3,'Orders - December 2020'!$C$2:$C$2047,Worksheet!$F34),"-")</f>
        <v>-</v>
      </c>
      <c r="DV34" s="51" t="str">
        <f>IFERROR(AVERAGEIFS('Orders - December 2020'!$I$2:$I$2047,'Orders - December 2020'!$H$2:$H$2047,Worksheet!DV$3,'Orders - December 2020'!$C$2:$C$2047,Worksheet!$F34),"-")</f>
        <v>-</v>
      </c>
      <c r="DW34" s="51" t="str">
        <f>IFERROR(AVERAGEIFS('Orders - December 2020'!$I$2:$I$2047,'Orders - December 2020'!$H$2:$H$2047,Worksheet!DW$3,'Orders - December 2020'!$C$2:$C$2047,Worksheet!$F34),"-")</f>
        <v>-</v>
      </c>
      <c r="DX34" s="51" t="str">
        <f>IFERROR(AVERAGEIFS('Orders - December 2020'!$I$2:$I$2047,'Orders - December 2020'!$H$2:$H$2047,Worksheet!DX$3,'Orders - December 2020'!$C$2:$C$2047,Worksheet!$F34),"-")</f>
        <v>-</v>
      </c>
      <c r="DY34" s="51" t="str">
        <f>IFERROR(AVERAGEIFS('Orders - December 2020'!$I$2:$I$2047,'Orders - December 2020'!$H$2:$H$2047,Worksheet!DY$3,'Orders - December 2020'!$C$2:$C$2047,Worksheet!$F34),"-")</f>
        <v>-</v>
      </c>
      <c r="DZ34" s="51" t="str">
        <f>IFERROR(AVERAGEIFS('Orders - December 2020'!$I$2:$I$2047,'Orders - December 2020'!$H$2:$H$2047,Worksheet!DZ$3,'Orders - December 2020'!$C$2:$C$2047,Worksheet!$F34),"-")</f>
        <v>-</v>
      </c>
      <c r="EA34" s="51" t="str">
        <f>IFERROR(AVERAGEIFS('Orders - December 2020'!$I$2:$I$2047,'Orders - December 2020'!$H$2:$H$2047,Worksheet!EA$3,'Orders - December 2020'!$C$2:$C$2047,Worksheet!$F34),"-")</f>
        <v>-</v>
      </c>
      <c r="EB34" s="51" t="str">
        <f>IFERROR(AVERAGEIFS('Orders - December 2020'!$I$2:$I$2047,'Orders - December 2020'!$H$2:$H$2047,Worksheet!EB$3,'Orders - December 2020'!$C$2:$C$2047,Worksheet!$F34),"-")</f>
        <v>-</v>
      </c>
      <c r="EC34" s="51" t="str">
        <f>IFERROR(AVERAGEIFS('Orders - December 2020'!$I$2:$I$2047,'Orders - December 2020'!$H$2:$H$2047,Worksheet!EC$3,'Orders - December 2020'!$C$2:$C$2047,Worksheet!$F34),"-")</f>
        <v>-</v>
      </c>
      <c r="ED34" s="51" t="str">
        <f>IFERROR(AVERAGEIFS('Orders - December 2020'!$I$2:$I$2047,'Orders - December 2020'!$H$2:$H$2047,Worksheet!ED$3,'Orders - December 2020'!$C$2:$C$2047,Worksheet!$F34),"-")</f>
        <v>-</v>
      </c>
      <c r="EE34" s="51">
        <f>IFERROR(AVERAGEIFS('Orders - December 2020'!$I$2:$I$2047,'Orders - December 2020'!$H$2:$H$2047,Worksheet!EE$3,'Orders - December 2020'!$C$2:$C$2047,Worksheet!$F34),"-")</f>
        <v>5</v>
      </c>
      <c r="EF34" s="51" t="str">
        <f>IFERROR(AVERAGEIFS('Orders - December 2020'!$I$2:$I$2047,'Orders - December 2020'!$H$2:$H$2047,Worksheet!EF$3,'Orders - December 2020'!$C$2:$C$2047,Worksheet!$F34),"-")</f>
        <v>-</v>
      </c>
      <c r="EG34" s="51" t="str">
        <f>IFERROR(AVERAGEIFS('Orders - December 2020'!$I$2:$I$2047,'Orders - December 2020'!$H$2:$H$2047,Worksheet!EG$3,'Orders - December 2020'!$C$2:$C$2047,Worksheet!$F34),"-")</f>
        <v>-</v>
      </c>
      <c r="EH34" s="51" t="str">
        <f>IFERROR(AVERAGEIFS('Orders - December 2020'!$I$2:$I$2047,'Orders - December 2020'!$H$2:$H$2047,Worksheet!EH$3,'Orders - December 2020'!$C$2:$C$2047,Worksheet!$F34),"-")</f>
        <v>-</v>
      </c>
      <c r="EI34" s="51" t="str">
        <f>IFERROR(AVERAGEIFS('Orders - December 2020'!$I$2:$I$2047,'Orders - December 2020'!$H$2:$H$2047,Worksheet!EI$3,'Orders - December 2020'!$C$2:$C$2047,Worksheet!$F34),"-")</f>
        <v>-</v>
      </c>
      <c r="EJ34" s="51" t="str">
        <f>IFERROR(AVERAGEIFS('Orders - December 2020'!$I$2:$I$2047,'Orders - December 2020'!$H$2:$H$2047,Worksheet!EJ$3,'Orders - December 2020'!$C$2:$C$2047,Worksheet!$F34),"-")</f>
        <v>-</v>
      </c>
      <c r="EK34" s="51" t="str">
        <f>IFERROR(AVERAGEIFS('Orders - December 2020'!$I$2:$I$2047,'Orders - December 2020'!$H$2:$H$2047,Worksheet!EK$3,'Orders - December 2020'!$C$2:$C$2047,Worksheet!$F34),"-")</f>
        <v>-</v>
      </c>
      <c r="EL34" s="51" t="str">
        <f>IFERROR(AVERAGEIFS('Orders - December 2020'!$I$2:$I$2047,'Orders - December 2020'!$H$2:$H$2047,Worksheet!EL$3,'Orders - December 2020'!$C$2:$C$2047,Worksheet!$F34),"-")</f>
        <v>-</v>
      </c>
      <c r="EM34" s="51" t="str">
        <f>IFERROR(AVERAGEIFS('Orders - December 2020'!$I$2:$I$2047,'Orders - December 2020'!$H$2:$H$2047,Worksheet!EM$3,'Orders - December 2020'!$C$2:$C$2047,Worksheet!$F34),"-")</f>
        <v>-</v>
      </c>
      <c r="EN34" s="51" t="str">
        <f>IFERROR(AVERAGEIFS('Orders - December 2020'!$I$2:$I$2047,'Orders - December 2020'!$H$2:$H$2047,Worksheet!EN$3,'Orders - December 2020'!$C$2:$C$2047,Worksheet!$F34),"-")</f>
        <v>-</v>
      </c>
      <c r="EO34" s="51" t="str">
        <f>IFERROR(AVERAGEIFS('Orders - December 2020'!$I$2:$I$2047,'Orders - December 2020'!$H$2:$H$2047,Worksheet!EO$3,'Orders - December 2020'!$C$2:$C$2047,Worksheet!$F34),"-")</f>
        <v>-</v>
      </c>
      <c r="EP34" s="51" t="str">
        <f>IFERROR(AVERAGEIFS('Orders - December 2020'!$I$2:$I$2047,'Orders - December 2020'!$H$2:$H$2047,Worksheet!EP$3,'Orders - December 2020'!$C$2:$C$2047,Worksheet!$F34),"-")</f>
        <v>-</v>
      </c>
      <c r="EQ34" s="51" t="str">
        <f>IFERROR(AVERAGEIFS('Orders - December 2020'!$I$2:$I$2047,'Orders - December 2020'!$H$2:$H$2047,Worksheet!EQ$3,'Orders - December 2020'!$C$2:$C$2047,Worksheet!$F34),"-")</f>
        <v>-</v>
      </c>
      <c r="ER34" s="51" t="str">
        <f>IFERROR(AVERAGEIFS('Orders - December 2020'!$I$2:$I$2047,'Orders - December 2020'!$H$2:$H$2047,Worksheet!ER$3,'Orders - December 2020'!$C$2:$C$2047,Worksheet!$F34),"-")</f>
        <v>-</v>
      </c>
      <c r="ES34" s="51" t="str">
        <f>IFERROR(AVERAGEIFS('Orders - December 2020'!$I$2:$I$2047,'Orders - December 2020'!$H$2:$H$2047,Worksheet!ES$3,'Orders - December 2020'!$C$2:$C$2047,Worksheet!$F34),"-")</f>
        <v>-</v>
      </c>
      <c r="ET34" s="51" t="str">
        <f>IFERROR(AVERAGEIFS('Orders - December 2020'!$I$2:$I$2047,'Orders - December 2020'!$H$2:$H$2047,Worksheet!ET$3,'Orders - December 2020'!$C$2:$C$2047,Worksheet!$F34),"-")</f>
        <v>-</v>
      </c>
      <c r="EU34" s="51" t="str">
        <f>IFERROR(AVERAGEIFS('Orders - December 2020'!$I$2:$I$2047,'Orders - December 2020'!$H$2:$H$2047,Worksheet!EU$3,'Orders - December 2020'!$C$2:$C$2047,Worksheet!$F34),"-")</f>
        <v>-</v>
      </c>
      <c r="EV34" s="51" t="str">
        <f>IFERROR(AVERAGEIFS('Orders - December 2020'!$I$2:$I$2047,'Orders - December 2020'!$H$2:$H$2047,Worksheet!EV$3,'Orders - December 2020'!$C$2:$C$2047,Worksheet!$F34),"-")</f>
        <v>-</v>
      </c>
      <c r="EW34" s="51" t="str">
        <f>IFERROR(AVERAGEIFS('Orders - December 2020'!$I$2:$I$2047,'Orders - December 2020'!$H$2:$H$2047,Worksheet!EW$3,'Orders - December 2020'!$C$2:$C$2047,Worksheet!$F34),"-")</f>
        <v>-</v>
      </c>
      <c r="EX34" s="51" t="str">
        <f>IFERROR(AVERAGEIFS('Orders - December 2020'!$I$2:$I$2047,'Orders - December 2020'!$H$2:$H$2047,Worksheet!EX$3,'Orders - December 2020'!$C$2:$C$2047,Worksheet!$F34),"-")</f>
        <v>-</v>
      </c>
      <c r="EY34" s="51">
        <f>IFERROR(AVERAGEIFS('Orders - December 2020'!$I$2:$I$2047,'Orders - December 2020'!$H$2:$H$2047,Worksheet!EY$3,'Orders - December 2020'!$C$2:$C$2047,Worksheet!$F34),"-")</f>
        <v>1</v>
      </c>
      <c r="EZ34" s="51" t="str">
        <f>IFERROR(AVERAGEIFS('Orders - December 2020'!$I$2:$I$2047,'Orders - December 2020'!$H$2:$H$2047,Worksheet!EZ$3,'Orders - December 2020'!$C$2:$C$2047,Worksheet!$F34),"-")</f>
        <v>-</v>
      </c>
      <c r="FA34" s="51" t="str">
        <f>IFERROR(AVERAGEIFS('Orders - December 2020'!$I$2:$I$2047,'Orders - December 2020'!$H$2:$H$2047,Worksheet!FA$3,'Orders - December 2020'!$C$2:$C$2047,Worksheet!$F34),"-")</f>
        <v>-</v>
      </c>
      <c r="FB34" s="51" t="str">
        <f>IFERROR(AVERAGEIFS('Orders - December 2020'!$I$2:$I$2047,'Orders - December 2020'!$H$2:$H$2047,Worksheet!FB$3,'Orders - December 2020'!$C$2:$C$2047,Worksheet!$F34),"-")</f>
        <v>-</v>
      </c>
      <c r="FC34" s="51" t="str">
        <f>IFERROR(AVERAGEIFS('Orders - December 2020'!$I$2:$I$2047,'Orders - December 2020'!$H$2:$H$2047,Worksheet!FC$3,'Orders - December 2020'!$C$2:$C$2047,Worksheet!$F34),"-")</f>
        <v>-</v>
      </c>
      <c r="FD34" s="51" t="str">
        <f>IFERROR(AVERAGEIFS('Orders - December 2020'!$I$2:$I$2047,'Orders - December 2020'!$H$2:$H$2047,Worksheet!FD$3,'Orders - December 2020'!$C$2:$C$2047,Worksheet!$F34),"-")</f>
        <v>-</v>
      </c>
      <c r="FE34" s="51" t="str">
        <f>IFERROR(AVERAGEIFS('Orders - December 2020'!$I$2:$I$2047,'Orders - December 2020'!$H$2:$H$2047,Worksheet!FE$3,'Orders - December 2020'!$C$2:$C$2047,Worksheet!$F34),"-")</f>
        <v>-</v>
      </c>
      <c r="FF34" s="51" t="str">
        <f>IFERROR(AVERAGEIFS('Orders - December 2020'!$I$2:$I$2047,'Orders - December 2020'!$H$2:$H$2047,Worksheet!FF$3,'Orders - December 2020'!$C$2:$C$2047,Worksheet!$F34),"-")</f>
        <v>-</v>
      </c>
      <c r="FG34" s="52" t="str">
        <f>IFERROR(AVERAGEIFS('Orders - December 2020'!$I$2:$I$2047,'Orders - December 2020'!$H$2:$H$2047,Worksheet!FG$3,'Orders - December 2020'!$C$2:$C$2047,Worksheet!$F34),"-")</f>
        <v>-</v>
      </c>
    </row>
    <row r="35" spans="6:163">
      <c r="F35" s="45" t="str">
        <v>Madam Wisdom Minimart</v>
      </c>
      <c r="G35" s="50" t="str">
        <f>IFERROR(AVERAGEIFS('Orders - December 2020'!$I$2:$I$2047,'Orders - December 2020'!$H$2:$H$2047,Worksheet!G$3,'Orders - December 2020'!$C$2:$C$2047,Worksheet!$F35),"-")</f>
        <v>-</v>
      </c>
      <c r="H35" s="51" t="str">
        <f>IFERROR(AVERAGEIFS('Orders - December 2020'!$I$2:$I$2047,'Orders - December 2020'!$H$2:$H$2047,Worksheet!H$3,'Orders - December 2020'!$C$2:$C$2047,Worksheet!$F35),"-")</f>
        <v>-</v>
      </c>
      <c r="I35" s="51" t="str">
        <f>IFERROR(AVERAGEIFS('Orders - December 2020'!$I$2:$I$2047,'Orders - December 2020'!$H$2:$H$2047,Worksheet!I$3,'Orders - December 2020'!$C$2:$C$2047,Worksheet!$F35),"-")</f>
        <v>-</v>
      </c>
      <c r="J35" s="51" t="str">
        <f>IFERROR(AVERAGEIFS('Orders - December 2020'!$I$2:$I$2047,'Orders - December 2020'!$H$2:$H$2047,Worksheet!J$3,'Orders - December 2020'!$C$2:$C$2047,Worksheet!$F35),"-")</f>
        <v>-</v>
      </c>
      <c r="K35" s="51" t="str">
        <f>IFERROR(AVERAGEIFS('Orders - December 2020'!$I$2:$I$2047,'Orders - December 2020'!$H$2:$H$2047,Worksheet!K$3,'Orders - December 2020'!$C$2:$C$2047,Worksheet!$F35),"-")</f>
        <v>-</v>
      </c>
      <c r="L35" s="51" t="str">
        <f>IFERROR(AVERAGEIFS('Orders - December 2020'!$I$2:$I$2047,'Orders - December 2020'!$H$2:$H$2047,Worksheet!L$3,'Orders - December 2020'!$C$2:$C$2047,Worksheet!$F35),"-")</f>
        <v>-</v>
      </c>
      <c r="M35" s="51" t="str">
        <f>IFERROR(AVERAGEIFS('Orders - December 2020'!$I$2:$I$2047,'Orders - December 2020'!$H$2:$H$2047,Worksheet!M$3,'Orders - December 2020'!$C$2:$C$2047,Worksheet!$F35),"-")</f>
        <v>-</v>
      </c>
      <c r="N35" s="51">
        <f>IFERROR(AVERAGEIFS('Orders - December 2020'!$I$2:$I$2047,'Orders - December 2020'!$H$2:$H$2047,Worksheet!N$3,'Orders - December 2020'!$C$2:$C$2047,Worksheet!$F35),"-")</f>
        <v>1</v>
      </c>
      <c r="O35" s="51">
        <f>IFERROR(AVERAGEIFS('Orders - December 2020'!$I$2:$I$2047,'Orders - December 2020'!$H$2:$H$2047,Worksheet!O$3,'Orders - December 2020'!$C$2:$C$2047,Worksheet!$F35),"-")</f>
        <v>1</v>
      </c>
      <c r="P35" s="51" t="str">
        <f>IFERROR(AVERAGEIFS('Orders - December 2020'!$I$2:$I$2047,'Orders - December 2020'!$H$2:$H$2047,Worksheet!P$3,'Orders - December 2020'!$C$2:$C$2047,Worksheet!$F35),"-")</f>
        <v>-</v>
      </c>
      <c r="Q35" s="51" t="str">
        <f>IFERROR(AVERAGEIFS('Orders - December 2020'!$I$2:$I$2047,'Orders - December 2020'!$H$2:$H$2047,Worksheet!Q$3,'Orders - December 2020'!$C$2:$C$2047,Worksheet!$F35),"-")</f>
        <v>-</v>
      </c>
      <c r="R35" s="51">
        <f>IFERROR(AVERAGEIFS('Orders - December 2020'!$I$2:$I$2047,'Orders - December 2020'!$H$2:$H$2047,Worksheet!R$3,'Orders - December 2020'!$C$2:$C$2047,Worksheet!$F35),"-")</f>
        <v>1</v>
      </c>
      <c r="S35" s="51" t="str">
        <f>IFERROR(AVERAGEIFS('Orders - December 2020'!$I$2:$I$2047,'Orders - December 2020'!$H$2:$H$2047,Worksheet!S$3,'Orders - December 2020'!$C$2:$C$2047,Worksheet!$F35),"-")</f>
        <v>-</v>
      </c>
      <c r="T35" s="51" t="str">
        <f>IFERROR(AVERAGEIFS('Orders - December 2020'!$I$2:$I$2047,'Orders - December 2020'!$H$2:$H$2047,Worksheet!T$3,'Orders - December 2020'!$C$2:$C$2047,Worksheet!$F35),"-")</f>
        <v>-</v>
      </c>
      <c r="U35" s="51" t="str">
        <f>IFERROR(AVERAGEIFS('Orders - December 2020'!$I$2:$I$2047,'Orders - December 2020'!$H$2:$H$2047,Worksheet!U$3,'Orders - December 2020'!$C$2:$C$2047,Worksheet!$F35),"-")</f>
        <v>-</v>
      </c>
      <c r="V35" s="51" t="str">
        <f>IFERROR(AVERAGEIFS('Orders - December 2020'!$I$2:$I$2047,'Orders - December 2020'!$H$2:$H$2047,Worksheet!V$3,'Orders - December 2020'!$C$2:$C$2047,Worksheet!$F35),"-")</f>
        <v>-</v>
      </c>
      <c r="W35" s="51" t="str">
        <f>IFERROR(AVERAGEIFS('Orders - December 2020'!$I$2:$I$2047,'Orders - December 2020'!$H$2:$H$2047,Worksheet!W$3,'Orders - December 2020'!$C$2:$C$2047,Worksheet!$F35),"-")</f>
        <v>-</v>
      </c>
      <c r="X35" s="51" t="str">
        <f>IFERROR(AVERAGEIFS('Orders - December 2020'!$I$2:$I$2047,'Orders - December 2020'!$H$2:$H$2047,Worksheet!X$3,'Orders - December 2020'!$C$2:$C$2047,Worksheet!$F35),"-")</f>
        <v>-</v>
      </c>
      <c r="Y35" s="51" t="str">
        <f>IFERROR(AVERAGEIFS('Orders - December 2020'!$I$2:$I$2047,'Orders - December 2020'!$H$2:$H$2047,Worksheet!Y$3,'Orders - December 2020'!$C$2:$C$2047,Worksheet!$F35),"-")</f>
        <v>-</v>
      </c>
      <c r="Z35" s="51" t="str">
        <f>IFERROR(AVERAGEIFS('Orders - December 2020'!$I$2:$I$2047,'Orders - December 2020'!$H$2:$H$2047,Worksheet!Z$3,'Orders - December 2020'!$C$2:$C$2047,Worksheet!$F35),"-")</f>
        <v>-</v>
      </c>
      <c r="AA35" s="51" t="str">
        <f>IFERROR(AVERAGEIFS('Orders - December 2020'!$I$2:$I$2047,'Orders - December 2020'!$H$2:$H$2047,Worksheet!AA$3,'Orders - December 2020'!$C$2:$C$2047,Worksheet!$F35),"-")</f>
        <v>-</v>
      </c>
      <c r="AB35" s="51" t="str">
        <f>IFERROR(AVERAGEIFS('Orders - December 2020'!$I$2:$I$2047,'Orders - December 2020'!$H$2:$H$2047,Worksheet!AB$3,'Orders - December 2020'!$C$2:$C$2047,Worksheet!$F35),"-")</f>
        <v>-</v>
      </c>
      <c r="AC35" s="51" t="str">
        <f>IFERROR(AVERAGEIFS('Orders - December 2020'!$I$2:$I$2047,'Orders - December 2020'!$H$2:$H$2047,Worksheet!AC$3,'Orders - December 2020'!$C$2:$C$2047,Worksheet!$F35),"-")</f>
        <v>-</v>
      </c>
      <c r="AD35" s="51" t="str">
        <f>IFERROR(AVERAGEIFS('Orders - December 2020'!$I$2:$I$2047,'Orders - December 2020'!$H$2:$H$2047,Worksheet!AD$3,'Orders - December 2020'!$C$2:$C$2047,Worksheet!$F35),"-")</f>
        <v>-</v>
      </c>
      <c r="AE35" s="51" t="str">
        <f>IFERROR(AVERAGEIFS('Orders - December 2020'!$I$2:$I$2047,'Orders - December 2020'!$H$2:$H$2047,Worksheet!AE$3,'Orders - December 2020'!$C$2:$C$2047,Worksheet!$F35),"-")</f>
        <v>-</v>
      </c>
      <c r="AF35" s="51" t="str">
        <f>IFERROR(AVERAGEIFS('Orders - December 2020'!$I$2:$I$2047,'Orders - December 2020'!$H$2:$H$2047,Worksheet!AF$3,'Orders - December 2020'!$C$2:$C$2047,Worksheet!$F35),"-")</f>
        <v>-</v>
      </c>
      <c r="AG35" s="51" t="str">
        <f>IFERROR(AVERAGEIFS('Orders - December 2020'!$I$2:$I$2047,'Orders - December 2020'!$H$2:$H$2047,Worksheet!AG$3,'Orders - December 2020'!$C$2:$C$2047,Worksheet!$F35),"-")</f>
        <v>-</v>
      </c>
      <c r="AH35" s="51" t="str">
        <f>IFERROR(AVERAGEIFS('Orders - December 2020'!$I$2:$I$2047,'Orders - December 2020'!$H$2:$H$2047,Worksheet!AH$3,'Orders - December 2020'!$C$2:$C$2047,Worksheet!$F35),"-")</f>
        <v>-</v>
      </c>
      <c r="AI35" s="51">
        <f>IFERROR(AVERAGEIFS('Orders - December 2020'!$I$2:$I$2047,'Orders - December 2020'!$H$2:$H$2047,Worksheet!AI$3,'Orders - December 2020'!$C$2:$C$2047,Worksheet!$F35),"-")</f>
        <v>1</v>
      </c>
      <c r="AJ35" s="51">
        <f>IFERROR(AVERAGEIFS('Orders - December 2020'!$I$2:$I$2047,'Orders - December 2020'!$H$2:$H$2047,Worksheet!AJ$3,'Orders - December 2020'!$C$2:$C$2047,Worksheet!$F35),"-")</f>
        <v>1</v>
      </c>
      <c r="AK35" s="51">
        <f>IFERROR(AVERAGEIFS('Orders - December 2020'!$I$2:$I$2047,'Orders - December 2020'!$H$2:$H$2047,Worksheet!AK$3,'Orders - December 2020'!$C$2:$C$2047,Worksheet!$F35),"-")</f>
        <v>1.6666666666666667</v>
      </c>
      <c r="AL35" s="51">
        <f>IFERROR(AVERAGEIFS('Orders - December 2020'!$I$2:$I$2047,'Orders - December 2020'!$H$2:$H$2047,Worksheet!AL$3,'Orders - December 2020'!$C$2:$C$2047,Worksheet!$F35),"-")</f>
        <v>1</v>
      </c>
      <c r="AM35" s="51" t="str">
        <f>IFERROR(AVERAGEIFS('Orders - December 2020'!$I$2:$I$2047,'Orders - December 2020'!$H$2:$H$2047,Worksheet!AM$3,'Orders - December 2020'!$C$2:$C$2047,Worksheet!$F35),"-")</f>
        <v>-</v>
      </c>
      <c r="AN35" s="51" t="str">
        <f>IFERROR(AVERAGEIFS('Orders - December 2020'!$I$2:$I$2047,'Orders - December 2020'!$H$2:$H$2047,Worksheet!AN$3,'Orders - December 2020'!$C$2:$C$2047,Worksheet!$F35),"-")</f>
        <v>-</v>
      </c>
      <c r="AO35" s="51" t="str">
        <f>IFERROR(AVERAGEIFS('Orders - December 2020'!$I$2:$I$2047,'Orders - December 2020'!$H$2:$H$2047,Worksheet!AO$3,'Orders - December 2020'!$C$2:$C$2047,Worksheet!$F35),"-")</f>
        <v>-</v>
      </c>
      <c r="AP35" s="51">
        <f>IFERROR(AVERAGEIFS('Orders - December 2020'!$I$2:$I$2047,'Orders - December 2020'!$H$2:$H$2047,Worksheet!AP$3,'Orders - December 2020'!$C$2:$C$2047,Worksheet!$F35),"-")</f>
        <v>2</v>
      </c>
      <c r="AQ35" s="51">
        <f>IFERROR(AVERAGEIFS('Orders - December 2020'!$I$2:$I$2047,'Orders - December 2020'!$H$2:$H$2047,Worksheet!AQ$3,'Orders - December 2020'!$C$2:$C$2047,Worksheet!$F35),"-")</f>
        <v>1</v>
      </c>
      <c r="AR35" s="51">
        <f>IFERROR(AVERAGEIFS('Orders - December 2020'!$I$2:$I$2047,'Orders - December 2020'!$H$2:$H$2047,Worksheet!AR$3,'Orders - December 2020'!$C$2:$C$2047,Worksheet!$F35),"-")</f>
        <v>1.5</v>
      </c>
      <c r="AS35" s="51" t="str">
        <f>IFERROR(AVERAGEIFS('Orders - December 2020'!$I$2:$I$2047,'Orders - December 2020'!$H$2:$H$2047,Worksheet!AS$3,'Orders - December 2020'!$C$2:$C$2047,Worksheet!$F35),"-")</f>
        <v>-</v>
      </c>
      <c r="AT35" s="51">
        <f>IFERROR(AVERAGEIFS('Orders - December 2020'!$I$2:$I$2047,'Orders - December 2020'!$H$2:$H$2047,Worksheet!AT$3,'Orders - December 2020'!$C$2:$C$2047,Worksheet!$F35),"-")</f>
        <v>1</v>
      </c>
      <c r="AU35" s="51" t="str">
        <f>IFERROR(AVERAGEIFS('Orders - December 2020'!$I$2:$I$2047,'Orders - December 2020'!$H$2:$H$2047,Worksheet!AU$3,'Orders - December 2020'!$C$2:$C$2047,Worksheet!$F35),"-")</f>
        <v>-</v>
      </c>
      <c r="AV35" s="51" t="str">
        <f>IFERROR(AVERAGEIFS('Orders - December 2020'!$I$2:$I$2047,'Orders - December 2020'!$H$2:$H$2047,Worksheet!AV$3,'Orders - December 2020'!$C$2:$C$2047,Worksheet!$F35),"-")</f>
        <v>-</v>
      </c>
      <c r="AW35" s="51" t="str">
        <f>IFERROR(AVERAGEIFS('Orders - December 2020'!$I$2:$I$2047,'Orders - December 2020'!$H$2:$H$2047,Worksheet!AW$3,'Orders - December 2020'!$C$2:$C$2047,Worksheet!$F35),"-")</f>
        <v>-</v>
      </c>
      <c r="AX35" s="51">
        <f>IFERROR(AVERAGEIFS('Orders - December 2020'!$I$2:$I$2047,'Orders - December 2020'!$H$2:$H$2047,Worksheet!AX$3,'Orders - December 2020'!$C$2:$C$2047,Worksheet!$F35),"-")</f>
        <v>2</v>
      </c>
      <c r="AY35" s="51" t="str">
        <f>IFERROR(AVERAGEIFS('Orders - December 2020'!$I$2:$I$2047,'Orders - December 2020'!$H$2:$H$2047,Worksheet!AY$3,'Orders - December 2020'!$C$2:$C$2047,Worksheet!$F35),"-")</f>
        <v>-</v>
      </c>
      <c r="AZ35" s="51" t="str">
        <f>IFERROR(AVERAGEIFS('Orders - December 2020'!$I$2:$I$2047,'Orders - December 2020'!$H$2:$H$2047,Worksheet!AZ$3,'Orders - December 2020'!$C$2:$C$2047,Worksheet!$F35),"-")</f>
        <v>-</v>
      </c>
      <c r="BA35" s="51" t="str">
        <f>IFERROR(AVERAGEIFS('Orders - December 2020'!$I$2:$I$2047,'Orders - December 2020'!$H$2:$H$2047,Worksheet!BA$3,'Orders - December 2020'!$C$2:$C$2047,Worksheet!$F35),"-")</f>
        <v>-</v>
      </c>
      <c r="BB35" s="51">
        <f>IFERROR(AVERAGEIFS('Orders - December 2020'!$I$2:$I$2047,'Orders - December 2020'!$H$2:$H$2047,Worksheet!BB$3,'Orders - December 2020'!$C$2:$C$2047,Worksheet!$F35),"-")</f>
        <v>1</v>
      </c>
      <c r="BC35" s="51" t="str">
        <f>IFERROR(AVERAGEIFS('Orders - December 2020'!$I$2:$I$2047,'Orders - December 2020'!$H$2:$H$2047,Worksheet!BC$3,'Orders - December 2020'!$C$2:$C$2047,Worksheet!$F35),"-")</f>
        <v>-</v>
      </c>
      <c r="BD35" s="51" t="str">
        <f>IFERROR(AVERAGEIFS('Orders - December 2020'!$I$2:$I$2047,'Orders - December 2020'!$H$2:$H$2047,Worksheet!BD$3,'Orders - December 2020'!$C$2:$C$2047,Worksheet!$F35),"-")</f>
        <v>-</v>
      </c>
      <c r="BE35" s="51">
        <f>IFERROR(AVERAGEIFS('Orders - December 2020'!$I$2:$I$2047,'Orders - December 2020'!$H$2:$H$2047,Worksheet!BE$3,'Orders - December 2020'!$C$2:$C$2047,Worksheet!$F35),"-")</f>
        <v>1</v>
      </c>
      <c r="BF35" s="51" t="str">
        <f>IFERROR(AVERAGEIFS('Orders - December 2020'!$I$2:$I$2047,'Orders - December 2020'!$H$2:$H$2047,Worksheet!BF$3,'Orders - December 2020'!$C$2:$C$2047,Worksheet!$F35),"-")</f>
        <v>-</v>
      </c>
      <c r="BG35" s="51">
        <f>IFERROR(AVERAGEIFS('Orders - December 2020'!$I$2:$I$2047,'Orders - December 2020'!$H$2:$H$2047,Worksheet!BG$3,'Orders - December 2020'!$C$2:$C$2047,Worksheet!$F35),"-")</f>
        <v>1</v>
      </c>
      <c r="BH35" s="51" t="str">
        <f>IFERROR(AVERAGEIFS('Orders - December 2020'!$I$2:$I$2047,'Orders - December 2020'!$H$2:$H$2047,Worksheet!BH$3,'Orders - December 2020'!$C$2:$C$2047,Worksheet!$F35),"-")</f>
        <v>-</v>
      </c>
      <c r="BI35" s="51" t="str">
        <f>IFERROR(AVERAGEIFS('Orders - December 2020'!$I$2:$I$2047,'Orders - December 2020'!$H$2:$H$2047,Worksheet!BI$3,'Orders - December 2020'!$C$2:$C$2047,Worksheet!$F35),"-")</f>
        <v>-</v>
      </c>
      <c r="BJ35" s="51" t="str">
        <f>IFERROR(AVERAGEIFS('Orders - December 2020'!$I$2:$I$2047,'Orders - December 2020'!$H$2:$H$2047,Worksheet!BJ$3,'Orders - December 2020'!$C$2:$C$2047,Worksheet!$F35),"-")</f>
        <v>-</v>
      </c>
      <c r="BK35" s="51">
        <f>IFERROR(AVERAGEIFS('Orders - December 2020'!$I$2:$I$2047,'Orders - December 2020'!$H$2:$H$2047,Worksheet!BK$3,'Orders - December 2020'!$C$2:$C$2047,Worksheet!$F35),"-")</f>
        <v>1.5</v>
      </c>
      <c r="BL35" s="51" t="str">
        <f>IFERROR(AVERAGEIFS('Orders - December 2020'!$I$2:$I$2047,'Orders - December 2020'!$H$2:$H$2047,Worksheet!BL$3,'Orders - December 2020'!$C$2:$C$2047,Worksheet!$F35),"-")</f>
        <v>-</v>
      </c>
      <c r="BM35" s="51" t="str">
        <f>IFERROR(AVERAGEIFS('Orders - December 2020'!$I$2:$I$2047,'Orders - December 2020'!$H$2:$H$2047,Worksheet!BM$3,'Orders - December 2020'!$C$2:$C$2047,Worksheet!$F35),"-")</f>
        <v>-</v>
      </c>
      <c r="BN35" s="51" t="str">
        <f>IFERROR(AVERAGEIFS('Orders - December 2020'!$I$2:$I$2047,'Orders - December 2020'!$H$2:$H$2047,Worksheet!BN$3,'Orders - December 2020'!$C$2:$C$2047,Worksheet!$F35),"-")</f>
        <v>-</v>
      </c>
      <c r="BO35" s="51" t="str">
        <f>IFERROR(AVERAGEIFS('Orders - December 2020'!$I$2:$I$2047,'Orders - December 2020'!$H$2:$H$2047,Worksheet!BO$3,'Orders - December 2020'!$C$2:$C$2047,Worksheet!$F35),"-")</f>
        <v>-</v>
      </c>
      <c r="BP35" s="51" t="str">
        <f>IFERROR(AVERAGEIFS('Orders - December 2020'!$I$2:$I$2047,'Orders - December 2020'!$H$2:$H$2047,Worksheet!BP$3,'Orders - December 2020'!$C$2:$C$2047,Worksheet!$F35),"-")</f>
        <v>-</v>
      </c>
      <c r="BQ35" s="51" t="str">
        <f>IFERROR(AVERAGEIFS('Orders - December 2020'!$I$2:$I$2047,'Orders - December 2020'!$H$2:$H$2047,Worksheet!BQ$3,'Orders - December 2020'!$C$2:$C$2047,Worksheet!$F35),"-")</f>
        <v>-</v>
      </c>
      <c r="BR35" s="51" t="str">
        <f>IFERROR(AVERAGEIFS('Orders - December 2020'!$I$2:$I$2047,'Orders - December 2020'!$H$2:$H$2047,Worksheet!BR$3,'Orders - December 2020'!$C$2:$C$2047,Worksheet!$F35),"-")</f>
        <v>-</v>
      </c>
      <c r="BS35" s="51" t="str">
        <f>IFERROR(AVERAGEIFS('Orders - December 2020'!$I$2:$I$2047,'Orders - December 2020'!$H$2:$H$2047,Worksheet!BS$3,'Orders - December 2020'!$C$2:$C$2047,Worksheet!$F35),"-")</f>
        <v>-</v>
      </c>
      <c r="BT35" s="51" t="str">
        <f>IFERROR(AVERAGEIFS('Orders - December 2020'!$I$2:$I$2047,'Orders - December 2020'!$H$2:$H$2047,Worksheet!BT$3,'Orders - December 2020'!$C$2:$C$2047,Worksheet!$F35),"-")</f>
        <v>-</v>
      </c>
      <c r="BU35" s="51" t="str">
        <f>IFERROR(AVERAGEIFS('Orders - December 2020'!$I$2:$I$2047,'Orders - December 2020'!$H$2:$H$2047,Worksheet!BU$3,'Orders - December 2020'!$C$2:$C$2047,Worksheet!$F35),"-")</f>
        <v>-</v>
      </c>
      <c r="BV35" s="51" t="str">
        <f>IFERROR(AVERAGEIFS('Orders - December 2020'!$I$2:$I$2047,'Orders - December 2020'!$H$2:$H$2047,Worksheet!BV$3,'Orders - December 2020'!$C$2:$C$2047,Worksheet!$F35),"-")</f>
        <v>-</v>
      </c>
      <c r="BW35" s="51" t="str">
        <f>IFERROR(AVERAGEIFS('Orders - December 2020'!$I$2:$I$2047,'Orders - December 2020'!$H$2:$H$2047,Worksheet!BW$3,'Orders - December 2020'!$C$2:$C$2047,Worksheet!$F35),"-")</f>
        <v>-</v>
      </c>
      <c r="BX35" s="51" t="str">
        <f>IFERROR(AVERAGEIFS('Orders - December 2020'!$I$2:$I$2047,'Orders - December 2020'!$H$2:$H$2047,Worksheet!BX$3,'Orders - December 2020'!$C$2:$C$2047,Worksheet!$F35),"-")</f>
        <v>-</v>
      </c>
      <c r="BY35" s="51" t="str">
        <f>IFERROR(AVERAGEIFS('Orders - December 2020'!$I$2:$I$2047,'Orders - December 2020'!$H$2:$H$2047,Worksheet!BY$3,'Orders - December 2020'!$C$2:$C$2047,Worksheet!$F35),"-")</f>
        <v>-</v>
      </c>
      <c r="BZ35" s="51">
        <f>IFERROR(AVERAGEIFS('Orders - December 2020'!$I$2:$I$2047,'Orders - December 2020'!$H$2:$H$2047,Worksheet!BZ$3,'Orders - December 2020'!$C$2:$C$2047,Worksheet!$F35),"-")</f>
        <v>1</v>
      </c>
      <c r="CA35" s="51" t="str">
        <f>IFERROR(AVERAGEIFS('Orders - December 2020'!$I$2:$I$2047,'Orders - December 2020'!$H$2:$H$2047,Worksheet!CA$3,'Orders - December 2020'!$C$2:$C$2047,Worksheet!$F35),"-")</f>
        <v>-</v>
      </c>
      <c r="CB35" s="51" t="str">
        <f>IFERROR(AVERAGEIFS('Orders - December 2020'!$I$2:$I$2047,'Orders - December 2020'!$H$2:$H$2047,Worksheet!CB$3,'Orders - December 2020'!$C$2:$C$2047,Worksheet!$F35),"-")</f>
        <v>-</v>
      </c>
      <c r="CC35" s="51" t="str">
        <f>IFERROR(AVERAGEIFS('Orders - December 2020'!$I$2:$I$2047,'Orders - December 2020'!$H$2:$H$2047,Worksheet!CC$3,'Orders - December 2020'!$C$2:$C$2047,Worksheet!$F35),"-")</f>
        <v>-</v>
      </c>
      <c r="CD35" s="51" t="str">
        <f>IFERROR(AVERAGEIFS('Orders - December 2020'!$I$2:$I$2047,'Orders - December 2020'!$H$2:$H$2047,Worksheet!CD$3,'Orders - December 2020'!$C$2:$C$2047,Worksheet!$F35),"-")</f>
        <v>-</v>
      </c>
      <c r="CE35" s="51">
        <f>IFERROR(AVERAGEIFS('Orders - December 2020'!$I$2:$I$2047,'Orders - December 2020'!$H$2:$H$2047,Worksheet!CE$3,'Orders - December 2020'!$C$2:$C$2047,Worksheet!$F35),"-")</f>
        <v>2</v>
      </c>
      <c r="CF35" s="51" t="str">
        <f>IFERROR(AVERAGEIFS('Orders - December 2020'!$I$2:$I$2047,'Orders - December 2020'!$H$2:$H$2047,Worksheet!CF$3,'Orders - December 2020'!$C$2:$C$2047,Worksheet!$F35),"-")</f>
        <v>-</v>
      </c>
      <c r="CG35" s="51" t="str">
        <f>IFERROR(AVERAGEIFS('Orders - December 2020'!$I$2:$I$2047,'Orders - December 2020'!$H$2:$H$2047,Worksheet!CG$3,'Orders - December 2020'!$C$2:$C$2047,Worksheet!$F35),"-")</f>
        <v>-</v>
      </c>
      <c r="CH35" s="51">
        <f>IFERROR(AVERAGEIFS('Orders - December 2020'!$I$2:$I$2047,'Orders - December 2020'!$H$2:$H$2047,Worksheet!CH$3,'Orders - December 2020'!$C$2:$C$2047,Worksheet!$F35),"-")</f>
        <v>1.75</v>
      </c>
      <c r="CI35" s="51" t="str">
        <f>IFERROR(AVERAGEIFS('Orders - December 2020'!$I$2:$I$2047,'Orders - December 2020'!$H$2:$H$2047,Worksheet!CI$3,'Orders - December 2020'!$C$2:$C$2047,Worksheet!$F35),"-")</f>
        <v>-</v>
      </c>
      <c r="CJ35" s="51">
        <f>IFERROR(AVERAGEIFS('Orders - December 2020'!$I$2:$I$2047,'Orders - December 2020'!$H$2:$H$2047,Worksheet!CJ$3,'Orders - December 2020'!$C$2:$C$2047,Worksheet!$F35),"-")</f>
        <v>1</v>
      </c>
      <c r="CK35" s="51" t="str">
        <f>IFERROR(AVERAGEIFS('Orders - December 2020'!$I$2:$I$2047,'Orders - December 2020'!$H$2:$H$2047,Worksheet!CK$3,'Orders - December 2020'!$C$2:$C$2047,Worksheet!$F35),"-")</f>
        <v>-</v>
      </c>
      <c r="CL35" s="51" t="str">
        <f>IFERROR(AVERAGEIFS('Orders - December 2020'!$I$2:$I$2047,'Orders - December 2020'!$H$2:$H$2047,Worksheet!CL$3,'Orders - December 2020'!$C$2:$C$2047,Worksheet!$F35),"-")</f>
        <v>-</v>
      </c>
      <c r="CM35" s="51">
        <f>IFERROR(AVERAGEIFS('Orders - December 2020'!$I$2:$I$2047,'Orders - December 2020'!$H$2:$H$2047,Worksheet!CM$3,'Orders - December 2020'!$C$2:$C$2047,Worksheet!$F35),"-")</f>
        <v>2</v>
      </c>
      <c r="CN35" s="51" t="str">
        <f>IFERROR(AVERAGEIFS('Orders - December 2020'!$I$2:$I$2047,'Orders - December 2020'!$H$2:$H$2047,Worksheet!CN$3,'Orders - December 2020'!$C$2:$C$2047,Worksheet!$F35),"-")</f>
        <v>-</v>
      </c>
      <c r="CO35" s="51">
        <f>IFERROR(AVERAGEIFS('Orders - December 2020'!$I$2:$I$2047,'Orders - December 2020'!$H$2:$H$2047,Worksheet!CO$3,'Orders - December 2020'!$C$2:$C$2047,Worksheet!$F35),"-")</f>
        <v>2.5</v>
      </c>
      <c r="CP35" s="51" t="str">
        <f>IFERROR(AVERAGEIFS('Orders - December 2020'!$I$2:$I$2047,'Orders - December 2020'!$H$2:$H$2047,Worksheet!CP$3,'Orders - December 2020'!$C$2:$C$2047,Worksheet!$F35),"-")</f>
        <v>-</v>
      </c>
      <c r="CQ35" s="51" t="str">
        <f>IFERROR(AVERAGEIFS('Orders - December 2020'!$I$2:$I$2047,'Orders - December 2020'!$H$2:$H$2047,Worksheet!CQ$3,'Orders - December 2020'!$C$2:$C$2047,Worksheet!$F35),"-")</f>
        <v>-</v>
      </c>
      <c r="CR35" s="51" t="str">
        <f>IFERROR(AVERAGEIFS('Orders - December 2020'!$I$2:$I$2047,'Orders - December 2020'!$H$2:$H$2047,Worksheet!CR$3,'Orders - December 2020'!$C$2:$C$2047,Worksheet!$F35),"-")</f>
        <v>-</v>
      </c>
      <c r="CS35" s="51" t="str">
        <f>IFERROR(AVERAGEIFS('Orders - December 2020'!$I$2:$I$2047,'Orders - December 2020'!$H$2:$H$2047,Worksheet!CS$3,'Orders - December 2020'!$C$2:$C$2047,Worksheet!$F35),"-")</f>
        <v>-</v>
      </c>
      <c r="CT35" s="51">
        <f>IFERROR(AVERAGEIFS('Orders - December 2020'!$I$2:$I$2047,'Orders - December 2020'!$H$2:$H$2047,Worksheet!CT$3,'Orders - December 2020'!$C$2:$C$2047,Worksheet!$F35),"-")</f>
        <v>1</v>
      </c>
      <c r="CU35" s="51" t="str">
        <f>IFERROR(AVERAGEIFS('Orders - December 2020'!$I$2:$I$2047,'Orders - December 2020'!$H$2:$H$2047,Worksheet!CU$3,'Orders - December 2020'!$C$2:$C$2047,Worksheet!$F35),"-")</f>
        <v>-</v>
      </c>
      <c r="CV35" s="51">
        <f>IFERROR(AVERAGEIFS('Orders - December 2020'!$I$2:$I$2047,'Orders - December 2020'!$H$2:$H$2047,Worksheet!CV$3,'Orders - December 2020'!$C$2:$C$2047,Worksheet!$F35),"-")</f>
        <v>1</v>
      </c>
      <c r="CW35" s="51">
        <f>IFERROR(AVERAGEIFS('Orders - December 2020'!$I$2:$I$2047,'Orders - December 2020'!$H$2:$H$2047,Worksheet!CW$3,'Orders - December 2020'!$C$2:$C$2047,Worksheet!$F35),"-")</f>
        <v>1</v>
      </c>
      <c r="CX35" s="51" t="str">
        <f>IFERROR(AVERAGEIFS('Orders - December 2020'!$I$2:$I$2047,'Orders - December 2020'!$H$2:$H$2047,Worksheet!CX$3,'Orders - December 2020'!$C$2:$C$2047,Worksheet!$F35),"-")</f>
        <v>-</v>
      </c>
      <c r="CY35" s="51" t="str">
        <f>IFERROR(AVERAGEIFS('Orders - December 2020'!$I$2:$I$2047,'Orders - December 2020'!$H$2:$H$2047,Worksheet!CY$3,'Orders - December 2020'!$C$2:$C$2047,Worksheet!$F35),"-")</f>
        <v>-</v>
      </c>
      <c r="CZ35" s="51" t="str">
        <f>IFERROR(AVERAGEIFS('Orders - December 2020'!$I$2:$I$2047,'Orders - December 2020'!$H$2:$H$2047,Worksheet!CZ$3,'Orders - December 2020'!$C$2:$C$2047,Worksheet!$F35),"-")</f>
        <v>-</v>
      </c>
      <c r="DA35" s="51" t="str">
        <f>IFERROR(AVERAGEIFS('Orders - December 2020'!$I$2:$I$2047,'Orders - December 2020'!$H$2:$H$2047,Worksheet!DA$3,'Orders - December 2020'!$C$2:$C$2047,Worksheet!$F35),"-")</f>
        <v>-</v>
      </c>
      <c r="DB35" s="51" t="str">
        <f>IFERROR(AVERAGEIFS('Orders - December 2020'!$I$2:$I$2047,'Orders - December 2020'!$H$2:$H$2047,Worksheet!DB$3,'Orders - December 2020'!$C$2:$C$2047,Worksheet!$F35),"-")</f>
        <v>-</v>
      </c>
      <c r="DC35" s="51" t="str">
        <f>IFERROR(AVERAGEIFS('Orders - December 2020'!$I$2:$I$2047,'Orders - December 2020'!$H$2:$H$2047,Worksheet!DC$3,'Orders - December 2020'!$C$2:$C$2047,Worksheet!$F35),"-")</f>
        <v>-</v>
      </c>
      <c r="DD35" s="51" t="str">
        <f>IFERROR(AVERAGEIFS('Orders - December 2020'!$I$2:$I$2047,'Orders - December 2020'!$H$2:$H$2047,Worksheet!DD$3,'Orders - December 2020'!$C$2:$C$2047,Worksheet!$F35),"-")</f>
        <v>-</v>
      </c>
      <c r="DE35" s="51" t="str">
        <f>IFERROR(AVERAGEIFS('Orders - December 2020'!$I$2:$I$2047,'Orders - December 2020'!$H$2:$H$2047,Worksheet!DE$3,'Orders - December 2020'!$C$2:$C$2047,Worksheet!$F35),"-")</f>
        <v>-</v>
      </c>
      <c r="DF35" s="51" t="str">
        <f>IFERROR(AVERAGEIFS('Orders - December 2020'!$I$2:$I$2047,'Orders - December 2020'!$H$2:$H$2047,Worksheet!DF$3,'Orders - December 2020'!$C$2:$C$2047,Worksheet!$F35),"-")</f>
        <v>-</v>
      </c>
      <c r="DG35" s="51" t="str">
        <f>IFERROR(AVERAGEIFS('Orders - December 2020'!$I$2:$I$2047,'Orders - December 2020'!$H$2:$H$2047,Worksheet!DG$3,'Orders - December 2020'!$C$2:$C$2047,Worksheet!$F35),"-")</f>
        <v>-</v>
      </c>
      <c r="DH35" s="51">
        <f>IFERROR(AVERAGEIFS('Orders - December 2020'!$I$2:$I$2047,'Orders - December 2020'!$H$2:$H$2047,Worksheet!DH$3,'Orders - December 2020'!$C$2:$C$2047,Worksheet!$F35),"-")</f>
        <v>1</v>
      </c>
      <c r="DI35" s="51" t="str">
        <f>IFERROR(AVERAGEIFS('Orders - December 2020'!$I$2:$I$2047,'Orders - December 2020'!$H$2:$H$2047,Worksheet!DI$3,'Orders - December 2020'!$C$2:$C$2047,Worksheet!$F35),"-")</f>
        <v>-</v>
      </c>
      <c r="DJ35" s="51" t="str">
        <f>IFERROR(AVERAGEIFS('Orders - December 2020'!$I$2:$I$2047,'Orders - December 2020'!$H$2:$H$2047,Worksheet!DJ$3,'Orders - December 2020'!$C$2:$C$2047,Worksheet!$F35),"-")</f>
        <v>-</v>
      </c>
      <c r="DK35" s="51" t="str">
        <f>IFERROR(AVERAGEIFS('Orders - December 2020'!$I$2:$I$2047,'Orders - December 2020'!$H$2:$H$2047,Worksheet!DK$3,'Orders - December 2020'!$C$2:$C$2047,Worksheet!$F35),"-")</f>
        <v>-</v>
      </c>
      <c r="DL35" s="51" t="str">
        <f>IFERROR(AVERAGEIFS('Orders - December 2020'!$I$2:$I$2047,'Orders - December 2020'!$H$2:$H$2047,Worksheet!DL$3,'Orders - December 2020'!$C$2:$C$2047,Worksheet!$F35),"-")</f>
        <v>-</v>
      </c>
      <c r="DM35" s="51">
        <f>IFERROR(AVERAGEIFS('Orders - December 2020'!$I$2:$I$2047,'Orders - December 2020'!$H$2:$H$2047,Worksheet!DM$3,'Orders - December 2020'!$C$2:$C$2047,Worksheet!$F35),"-")</f>
        <v>3</v>
      </c>
      <c r="DN35" s="51" t="str">
        <f>IFERROR(AVERAGEIFS('Orders - December 2020'!$I$2:$I$2047,'Orders - December 2020'!$H$2:$H$2047,Worksheet!DN$3,'Orders - December 2020'!$C$2:$C$2047,Worksheet!$F35),"-")</f>
        <v>-</v>
      </c>
      <c r="DO35" s="51" t="str">
        <f>IFERROR(AVERAGEIFS('Orders - December 2020'!$I$2:$I$2047,'Orders - December 2020'!$H$2:$H$2047,Worksheet!DO$3,'Orders - December 2020'!$C$2:$C$2047,Worksheet!$F35),"-")</f>
        <v>-</v>
      </c>
      <c r="DP35" s="51">
        <f>IFERROR(AVERAGEIFS('Orders - December 2020'!$I$2:$I$2047,'Orders - December 2020'!$H$2:$H$2047,Worksheet!DP$3,'Orders - December 2020'!$C$2:$C$2047,Worksheet!$F35),"-")</f>
        <v>1</v>
      </c>
      <c r="DQ35" s="51" t="str">
        <f>IFERROR(AVERAGEIFS('Orders - December 2020'!$I$2:$I$2047,'Orders - December 2020'!$H$2:$H$2047,Worksheet!DQ$3,'Orders - December 2020'!$C$2:$C$2047,Worksheet!$F35),"-")</f>
        <v>-</v>
      </c>
      <c r="DR35" s="51">
        <f>IFERROR(AVERAGEIFS('Orders - December 2020'!$I$2:$I$2047,'Orders - December 2020'!$H$2:$H$2047,Worksheet!DR$3,'Orders - December 2020'!$C$2:$C$2047,Worksheet!$F35),"-")</f>
        <v>2</v>
      </c>
      <c r="DS35" s="51" t="str">
        <f>IFERROR(AVERAGEIFS('Orders - December 2020'!$I$2:$I$2047,'Orders - December 2020'!$H$2:$H$2047,Worksheet!DS$3,'Orders - December 2020'!$C$2:$C$2047,Worksheet!$F35),"-")</f>
        <v>-</v>
      </c>
      <c r="DT35" s="51">
        <f>IFERROR(AVERAGEIFS('Orders - December 2020'!$I$2:$I$2047,'Orders - December 2020'!$H$2:$H$2047,Worksheet!DT$3,'Orders - December 2020'!$C$2:$C$2047,Worksheet!$F35),"-")</f>
        <v>1</v>
      </c>
      <c r="DU35" s="51">
        <f>IFERROR(AVERAGEIFS('Orders - December 2020'!$I$2:$I$2047,'Orders - December 2020'!$H$2:$H$2047,Worksheet!DU$3,'Orders - December 2020'!$C$2:$C$2047,Worksheet!$F35),"-")</f>
        <v>2</v>
      </c>
      <c r="DV35" s="51" t="str">
        <f>IFERROR(AVERAGEIFS('Orders - December 2020'!$I$2:$I$2047,'Orders - December 2020'!$H$2:$H$2047,Worksheet!DV$3,'Orders - December 2020'!$C$2:$C$2047,Worksheet!$F35),"-")</f>
        <v>-</v>
      </c>
      <c r="DW35" s="51" t="str">
        <f>IFERROR(AVERAGEIFS('Orders - December 2020'!$I$2:$I$2047,'Orders - December 2020'!$H$2:$H$2047,Worksheet!DW$3,'Orders - December 2020'!$C$2:$C$2047,Worksheet!$F35),"-")</f>
        <v>-</v>
      </c>
      <c r="DX35" s="51" t="str">
        <f>IFERROR(AVERAGEIFS('Orders - December 2020'!$I$2:$I$2047,'Orders - December 2020'!$H$2:$H$2047,Worksheet!DX$3,'Orders - December 2020'!$C$2:$C$2047,Worksheet!$F35),"-")</f>
        <v>-</v>
      </c>
      <c r="DY35" s="51">
        <f>IFERROR(AVERAGEIFS('Orders - December 2020'!$I$2:$I$2047,'Orders - December 2020'!$H$2:$H$2047,Worksheet!DY$3,'Orders - December 2020'!$C$2:$C$2047,Worksheet!$F35),"-")</f>
        <v>1</v>
      </c>
      <c r="DZ35" s="51" t="str">
        <f>IFERROR(AVERAGEIFS('Orders - December 2020'!$I$2:$I$2047,'Orders - December 2020'!$H$2:$H$2047,Worksheet!DZ$3,'Orders - December 2020'!$C$2:$C$2047,Worksheet!$F35),"-")</f>
        <v>-</v>
      </c>
      <c r="EA35" s="51" t="str">
        <f>IFERROR(AVERAGEIFS('Orders - December 2020'!$I$2:$I$2047,'Orders - December 2020'!$H$2:$H$2047,Worksheet!EA$3,'Orders - December 2020'!$C$2:$C$2047,Worksheet!$F35),"-")</f>
        <v>-</v>
      </c>
      <c r="EB35" s="51" t="str">
        <f>IFERROR(AVERAGEIFS('Orders - December 2020'!$I$2:$I$2047,'Orders - December 2020'!$H$2:$H$2047,Worksheet!EB$3,'Orders - December 2020'!$C$2:$C$2047,Worksheet!$F35),"-")</f>
        <v>-</v>
      </c>
      <c r="EC35" s="51">
        <f>IFERROR(AVERAGEIFS('Orders - December 2020'!$I$2:$I$2047,'Orders - December 2020'!$H$2:$H$2047,Worksheet!EC$3,'Orders - December 2020'!$C$2:$C$2047,Worksheet!$F35),"-")</f>
        <v>1</v>
      </c>
      <c r="ED35" s="51">
        <f>IFERROR(AVERAGEIFS('Orders - December 2020'!$I$2:$I$2047,'Orders - December 2020'!$H$2:$H$2047,Worksheet!ED$3,'Orders - December 2020'!$C$2:$C$2047,Worksheet!$F35),"-")</f>
        <v>1</v>
      </c>
      <c r="EE35" s="51">
        <f>IFERROR(AVERAGEIFS('Orders - December 2020'!$I$2:$I$2047,'Orders - December 2020'!$H$2:$H$2047,Worksheet!EE$3,'Orders - December 2020'!$C$2:$C$2047,Worksheet!$F35),"-")</f>
        <v>2</v>
      </c>
      <c r="EF35" s="51" t="str">
        <f>IFERROR(AVERAGEIFS('Orders - December 2020'!$I$2:$I$2047,'Orders - December 2020'!$H$2:$H$2047,Worksheet!EF$3,'Orders - December 2020'!$C$2:$C$2047,Worksheet!$F35),"-")</f>
        <v>-</v>
      </c>
      <c r="EG35" s="51" t="str">
        <f>IFERROR(AVERAGEIFS('Orders - December 2020'!$I$2:$I$2047,'Orders - December 2020'!$H$2:$H$2047,Worksheet!EG$3,'Orders - December 2020'!$C$2:$C$2047,Worksheet!$F35),"-")</f>
        <v>-</v>
      </c>
      <c r="EH35" s="51" t="str">
        <f>IFERROR(AVERAGEIFS('Orders - December 2020'!$I$2:$I$2047,'Orders - December 2020'!$H$2:$H$2047,Worksheet!EH$3,'Orders - December 2020'!$C$2:$C$2047,Worksheet!$F35),"-")</f>
        <v>-</v>
      </c>
      <c r="EI35" s="51" t="str">
        <f>IFERROR(AVERAGEIFS('Orders - December 2020'!$I$2:$I$2047,'Orders - December 2020'!$H$2:$H$2047,Worksheet!EI$3,'Orders - December 2020'!$C$2:$C$2047,Worksheet!$F35),"-")</f>
        <v>-</v>
      </c>
      <c r="EJ35" s="51">
        <f>IFERROR(AVERAGEIFS('Orders - December 2020'!$I$2:$I$2047,'Orders - December 2020'!$H$2:$H$2047,Worksheet!EJ$3,'Orders - December 2020'!$C$2:$C$2047,Worksheet!$F35),"-")</f>
        <v>1</v>
      </c>
      <c r="EK35" s="51" t="str">
        <f>IFERROR(AVERAGEIFS('Orders - December 2020'!$I$2:$I$2047,'Orders - December 2020'!$H$2:$H$2047,Worksheet!EK$3,'Orders - December 2020'!$C$2:$C$2047,Worksheet!$F35),"-")</f>
        <v>-</v>
      </c>
      <c r="EL35" s="51" t="str">
        <f>IFERROR(AVERAGEIFS('Orders - December 2020'!$I$2:$I$2047,'Orders - December 2020'!$H$2:$H$2047,Worksheet!EL$3,'Orders - December 2020'!$C$2:$C$2047,Worksheet!$F35),"-")</f>
        <v>-</v>
      </c>
      <c r="EM35" s="51" t="str">
        <f>IFERROR(AVERAGEIFS('Orders - December 2020'!$I$2:$I$2047,'Orders - December 2020'!$H$2:$H$2047,Worksheet!EM$3,'Orders - December 2020'!$C$2:$C$2047,Worksheet!$F35),"-")</f>
        <v>-</v>
      </c>
      <c r="EN35" s="51" t="str">
        <f>IFERROR(AVERAGEIFS('Orders - December 2020'!$I$2:$I$2047,'Orders - December 2020'!$H$2:$H$2047,Worksheet!EN$3,'Orders - December 2020'!$C$2:$C$2047,Worksheet!$F35),"-")</f>
        <v>-</v>
      </c>
      <c r="EO35" s="51" t="str">
        <f>IFERROR(AVERAGEIFS('Orders - December 2020'!$I$2:$I$2047,'Orders - December 2020'!$H$2:$H$2047,Worksheet!EO$3,'Orders - December 2020'!$C$2:$C$2047,Worksheet!$F35),"-")</f>
        <v>-</v>
      </c>
      <c r="EP35" s="51" t="str">
        <f>IFERROR(AVERAGEIFS('Orders - December 2020'!$I$2:$I$2047,'Orders - December 2020'!$H$2:$H$2047,Worksheet!EP$3,'Orders - December 2020'!$C$2:$C$2047,Worksheet!$F35),"-")</f>
        <v>-</v>
      </c>
      <c r="EQ35" s="51" t="str">
        <f>IFERROR(AVERAGEIFS('Orders - December 2020'!$I$2:$I$2047,'Orders - December 2020'!$H$2:$H$2047,Worksheet!EQ$3,'Orders - December 2020'!$C$2:$C$2047,Worksheet!$F35),"-")</f>
        <v>-</v>
      </c>
      <c r="ER35" s="51">
        <f>IFERROR(AVERAGEIFS('Orders - December 2020'!$I$2:$I$2047,'Orders - December 2020'!$H$2:$H$2047,Worksheet!ER$3,'Orders - December 2020'!$C$2:$C$2047,Worksheet!$F35),"-")</f>
        <v>2</v>
      </c>
      <c r="ES35" s="51" t="str">
        <f>IFERROR(AVERAGEIFS('Orders - December 2020'!$I$2:$I$2047,'Orders - December 2020'!$H$2:$H$2047,Worksheet!ES$3,'Orders - December 2020'!$C$2:$C$2047,Worksheet!$F35),"-")</f>
        <v>-</v>
      </c>
      <c r="ET35" s="51" t="str">
        <f>IFERROR(AVERAGEIFS('Orders - December 2020'!$I$2:$I$2047,'Orders - December 2020'!$H$2:$H$2047,Worksheet!ET$3,'Orders - December 2020'!$C$2:$C$2047,Worksheet!$F35),"-")</f>
        <v>-</v>
      </c>
      <c r="EU35" s="51" t="str">
        <f>IFERROR(AVERAGEIFS('Orders - December 2020'!$I$2:$I$2047,'Orders - December 2020'!$H$2:$H$2047,Worksheet!EU$3,'Orders - December 2020'!$C$2:$C$2047,Worksheet!$F35),"-")</f>
        <v>-</v>
      </c>
      <c r="EV35" s="51" t="str">
        <f>IFERROR(AVERAGEIFS('Orders - December 2020'!$I$2:$I$2047,'Orders - December 2020'!$H$2:$H$2047,Worksheet!EV$3,'Orders - December 2020'!$C$2:$C$2047,Worksheet!$F35),"-")</f>
        <v>-</v>
      </c>
      <c r="EW35" s="51" t="str">
        <f>IFERROR(AVERAGEIFS('Orders - December 2020'!$I$2:$I$2047,'Orders - December 2020'!$H$2:$H$2047,Worksheet!EW$3,'Orders - December 2020'!$C$2:$C$2047,Worksheet!$F35),"-")</f>
        <v>-</v>
      </c>
      <c r="EX35" s="51" t="str">
        <f>IFERROR(AVERAGEIFS('Orders - December 2020'!$I$2:$I$2047,'Orders - December 2020'!$H$2:$H$2047,Worksheet!EX$3,'Orders - December 2020'!$C$2:$C$2047,Worksheet!$F35),"-")</f>
        <v>-</v>
      </c>
      <c r="EY35" s="51">
        <f>IFERROR(AVERAGEIFS('Orders - December 2020'!$I$2:$I$2047,'Orders - December 2020'!$H$2:$H$2047,Worksheet!EY$3,'Orders - December 2020'!$C$2:$C$2047,Worksheet!$F35),"-")</f>
        <v>1.5</v>
      </c>
      <c r="EZ35" s="51" t="str">
        <f>IFERROR(AVERAGEIFS('Orders - December 2020'!$I$2:$I$2047,'Orders - December 2020'!$H$2:$H$2047,Worksheet!EZ$3,'Orders - December 2020'!$C$2:$C$2047,Worksheet!$F35),"-")</f>
        <v>-</v>
      </c>
      <c r="FA35" s="51" t="str">
        <f>IFERROR(AVERAGEIFS('Orders - December 2020'!$I$2:$I$2047,'Orders - December 2020'!$H$2:$H$2047,Worksheet!FA$3,'Orders - December 2020'!$C$2:$C$2047,Worksheet!$F35),"-")</f>
        <v>-</v>
      </c>
      <c r="FB35" s="51" t="str">
        <f>IFERROR(AVERAGEIFS('Orders - December 2020'!$I$2:$I$2047,'Orders - December 2020'!$H$2:$H$2047,Worksheet!FB$3,'Orders - December 2020'!$C$2:$C$2047,Worksheet!$F35),"-")</f>
        <v>-</v>
      </c>
      <c r="FC35" s="51" t="str">
        <f>IFERROR(AVERAGEIFS('Orders - December 2020'!$I$2:$I$2047,'Orders - December 2020'!$H$2:$H$2047,Worksheet!FC$3,'Orders - December 2020'!$C$2:$C$2047,Worksheet!$F35),"-")</f>
        <v>-</v>
      </c>
      <c r="FD35" s="51" t="str">
        <f>IFERROR(AVERAGEIFS('Orders - December 2020'!$I$2:$I$2047,'Orders - December 2020'!$H$2:$H$2047,Worksheet!FD$3,'Orders - December 2020'!$C$2:$C$2047,Worksheet!$F35),"-")</f>
        <v>-</v>
      </c>
      <c r="FE35" s="51">
        <f>IFERROR(AVERAGEIFS('Orders - December 2020'!$I$2:$I$2047,'Orders - December 2020'!$H$2:$H$2047,Worksheet!FE$3,'Orders - December 2020'!$C$2:$C$2047,Worksheet!$F35),"-")</f>
        <v>1</v>
      </c>
      <c r="FF35" s="51" t="str">
        <f>IFERROR(AVERAGEIFS('Orders - December 2020'!$I$2:$I$2047,'Orders - December 2020'!$H$2:$H$2047,Worksheet!FF$3,'Orders - December 2020'!$C$2:$C$2047,Worksheet!$F35),"-")</f>
        <v>-</v>
      </c>
      <c r="FG35" s="52" t="str">
        <f>IFERROR(AVERAGEIFS('Orders - December 2020'!$I$2:$I$2047,'Orders - December 2020'!$H$2:$H$2047,Worksheet!FG$3,'Orders - December 2020'!$C$2:$C$2047,Worksheet!$F35),"-")</f>
        <v>-</v>
      </c>
    </row>
    <row r="36" spans="6:163">
      <c r="F36" s="45" t="str">
        <v>Madam Olafehinti</v>
      </c>
      <c r="G36" s="50">
        <f>IFERROR(AVERAGEIFS('Orders - December 2020'!$I$2:$I$2047,'Orders - December 2020'!$H$2:$H$2047,Worksheet!G$3,'Orders - December 2020'!$C$2:$C$2047,Worksheet!$F36),"-")</f>
        <v>1</v>
      </c>
      <c r="H36" s="51" t="str">
        <f>IFERROR(AVERAGEIFS('Orders - December 2020'!$I$2:$I$2047,'Orders - December 2020'!$H$2:$H$2047,Worksheet!H$3,'Orders - December 2020'!$C$2:$C$2047,Worksheet!$F36),"-")</f>
        <v>-</v>
      </c>
      <c r="I36" s="51" t="str">
        <f>IFERROR(AVERAGEIFS('Orders - December 2020'!$I$2:$I$2047,'Orders - December 2020'!$H$2:$H$2047,Worksheet!I$3,'Orders - December 2020'!$C$2:$C$2047,Worksheet!$F36),"-")</f>
        <v>-</v>
      </c>
      <c r="J36" s="51" t="str">
        <f>IFERROR(AVERAGEIFS('Orders - December 2020'!$I$2:$I$2047,'Orders - December 2020'!$H$2:$H$2047,Worksheet!J$3,'Orders - December 2020'!$C$2:$C$2047,Worksheet!$F36),"-")</f>
        <v>-</v>
      </c>
      <c r="K36" s="51" t="str">
        <f>IFERROR(AVERAGEIFS('Orders - December 2020'!$I$2:$I$2047,'Orders - December 2020'!$H$2:$H$2047,Worksheet!K$3,'Orders - December 2020'!$C$2:$C$2047,Worksheet!$F36),"-")</f>
        <v>-</v>
      </c>
      <c r="L36" s="51" t="str">
        <f>IFERROR(AVERAGEIFS('Orders - December 2020'!$I$2:$I$2047,'Orders - December 2020'!$H$2:$H$2047,Worksheet!L$3,'Orders - December 2020'!$C$2:$C$2047,Worksheet!$F36),"-")</f>
        <v>-</v>
      </c>
      <c r="M36" s="51" t="str">
        <f>IFERROR(AVERAGEIFS('Orders - December 2020'!$I$2:$I$2047,'Orders - December 2020'!$H$2:$H$2047,Worksheet!M$3,'Orders - December 2020'!$C$2:$C$2047,Worksheet!$F36),"-")</f>
        <v>-</v>
      </c>
      <c r="N36" s="51" t="str">
        <f>IFERROR(AVERAGEIFS('Orders - December 2020'!$I$2:$I$2047,'Orders - December 2020'!$H$2:$H$2047,Worksheet!N$3,'Orders - December 2020'!$C$2:$C$2047,Worksheet!$F36),"-")</f>
        <v>-</v>
      </c>
      <c r="O36" s="51" t="str">
        <f>IFERROR(AVERAGEIFS('Orders - December 2020'!$I$2:$I$2047,'Orders - December 2020'!$H$2:$H$2047,Worksheet!O$3,'Orders - December 2020'!$C$2:$C$2047,Worksheet!$F36),"-")</f>
        <v>-</v>
      </c>
      <c r="P36" s="51">
        <f>IFERROR(AVERAGEIFS('Orders - December 2020'!$I$2:$I$2047,'Orders - December 2020'!$H$2:$H$2047,Worksheet!P$3,'Orders - December 2020'!$C$2:$C$2047,Worksheet!$F36),"-")</f>
        <v>2</v>
      </c>
      <c r="Q36" s="51" t="str">
        <f>IFERROR(AVERAGEIFS('Orders - December 2020'!$I$2:$I$2047,'Orders - December 2020'!$H$2:$H$2047,Worksheet!Q$3,'Orders - December 2020'!$C$2:$C$2047,Worksheet!$F36),"-")</f>
        <v>-</v>
      </c>
      <c r="R36" s="51" t="str">
        <f>IFERROR(AVERAGEIFS('Orders - December 2020'!$I$2:$I$2047,'Orders - December 2020'!$H$2:$H$2047,Worksheet!R$3,'Orders - December 2020'!$C$2:$C$2047,Worksheet!$F36),"-")</f>
        <v>-</v>
      </c>
      <c r="S36" s="51" t="str">
        <f>IFERROR(AVERAGEIFS('Orders - December 2020'!$I$2:$I$2047,'Orders - December 2020'!$H$2:$H$2047,Worksheet!S$3,'Orders - December 2020'!$C$2:$C$2047,Worksheet!$F36),"-")</f>
        <v>-</v>
      </c>
      <c r="T36" s="51">
        <f>IFERROR(AVERAGEIFS('Orders - December 2020'!$I$2:$I$2047,'Orders - December 2020'!$H$2:$H$2047,Worksheet!T$3,'Orders - December 2020'!$C$2:$C$2047,Worksheet!$F36),"-")</f>
        <v>0.5</v>
      </c>
      <c r="U36" s="51" t="str">
        <f>IFERROR(AVERAGEIFS('Orders - December 2020'!$I$2:$I$2047,'Orders - December 2020'!$H$2:$H$2047,Worksheet!U$3,'Orders - December 2020'!$C$2:$C$2047,Worksheet!$F36),"-")</f>
        <v>-</v>
      </c>
      <c r="V36" s="51" t="str">
        <f>IFERROR(AVERAGEIFS('Orders - December 2020'!$I$2:$I$2047,'Orders - December 2020'!$H$2:$H$2047,Worksheet!V$3,'Orders - December 2020'!$C$2:$C$2047,Worksheet!$F36),"-")</f>
        <v>-</v>
      </c>
      <c r="W36" s="51" t="str">
        <f>IFERROR(AVERAGEIFS('Orders - December 2020'!$I$2:$I$2047,'Orders - December 2020'!$H$2:$H$2047,Worksheet!W$3,'Orders - December 2020'!$C$2:$C$2047,Worksheet!$F36),"-")</f>
        <v>-</v>
      </c>
      <c r="X36" s="51" t="str">
        <f>IFERROR(AVERAGEIFS('Orders - December 2020'!$I$2:$I$2047,'Orders - December 2020'!$H$2:$H$2047,Worksheet!X$3,'Orders - December 2020'!$C$2:$C$2047,Worksheet!$F36),"-")</f>
        <v>-</v>
      </c>
      <c r="Y36" s="51" t="str">
        <f>IFERROR(AVERAGEIFS('Orders - December 2020'!$I$2:$I$2047,'Orders - December 2020'!$H$2:$H$2047,Worksheet!Y$3,'Orders - December 2020'!$C$2:$C$2047,Worksheet!$F36),"-")</f>
        <v>-</v>
      </c>
      <c r="Z36" s="51" t="str">
        <f>IFERROR(AVERAGEIFS('Orders - December 2020'!$I$2:$I$2047,'Orders - December 2020'!$H$2:$H$2047,Worksheet!Z$3,'Orders - December 2020'!$C$2:$C$2047,Worksheet!$F36),"-")</f>
        <v>-</v>
      </c>
      <c r="AA36" s="51" t="str">
        <f>IFERROR(AVERAGEIFS('Orders - December 2020'!$I$2:$I$2047,'Orders - December 2020'!$H$2:$H$2047,Worksheet!AA$3,'Orders - December 2020'!$C$2:$C$2047,Worksheet!$F36),"-")</f>
        <v>-</v>
      </c>
      <c r="AB36" s="51" t="str">
        <f>IFERROR(AVERAGEIFS('Orders - December 2020'!$I$2:$I$2047,'Orders - December 2020'!$H$2:$H$2047,Worksheet!AB$3,'Orders - December 2020'!$C$2:$C$2047,Worksheet!$F36),"-")</f>
        <v>-</v>
      </c>
      <c r="AC36" s="51" t="str">
        <f>IFERROR(AVERAGEIFS('Orders - December 2020'!$I$2:$I$2047,'Orders - December 2020'!$H$2:$H$2047,Worksheet!AC$3,'Orders - December 2020'!$C$2:$C$2047,Worksheet!$F36),"-")</f>
        <v>-</v>
      </c>
      <c r="AD36" s="51" t="str">
        <f>IFERROR(AVERAGEIFS('Orders - December 2020'!$I$2:$I$2047,'Orders - December 2020'!$H$2:$H$2047,Worksheet!AD$3,'Orders - December 2020'!$C$2:$C$2047,Worksheet!$F36),"-")</f>
        <v>-</v>
      </c>
      <c r="AE36" s="51" t="str">
        <f>IFERROR(AVERAGEIFS('Orders - December 2020'!$I$2:$I$2047,'Orders - December 2020'!$H$2:$H$2047,Worksheet!AE$3,'Orders - December 2020'!$C$2:$C$2047,Worksheet!$F36),"-")</f>
        <v>-</v>
      </c>
      <c r="AF36" s="51" t="str">
        <f>IFERROR(AVERAGEIFS('Orders - December 2020'!$I$2:$I$2047,'Orders - December 2020'!$H$2:$H$2047,Worksheet!AF$3,'Orders - December 2020'!$C$2:$C$2047,Worksheet!$F36),"-")</f>
        <v>-</v>
      </c>
      <c r="AG36" s="51" t="str">
        <f>IFERROR(AVERAGEIFS('Orders - December 2020'!$I$2:$I$2047,'Orders - December 2020'!$H$2:$H$2047,Worksheet!AG$3,'Orders - December 2020'!$C$2:$C$2047,Worksheet!$F36),"-")</f>
        <v>-</v>
      </c>
      <c r="AH36" s="51" t="str">
        <f>IFERROR(AVERAGEIFS('Orders - December 2020'!$I$2:$I$2047,'Orders - December 2020'!$H$2:$H$2047,Worksheet!AH$3,'Orders - December 2020'!$C$2:$C$2047,Worksheet!$F36),"-")</f>
        <v>-</v>
      </c>
      <c r="AI36" s="51" t="str">
        <f>IFERROR(AVERAGEIFS('Orders - December 2020'!$I$2:$I$2047,'Orders - December 2020'!$H$2:$H$2047,Worksheet!AI$3,'Orders - December 2020'!$C$2:$C$2047,Worksheet!$F36),"-")</f>
        <v>-</v>
      </c>
      <c r="AJ36" s="51" t="str">
        <f>IFERROR(AVERAGEIFS('Orders - December 2020'!$I$2:$I$2047,'Orders - December 2020'!$H$2:$H$2047,Worksheet!AJ$3,'Orders - December 2020'!$C$2:$C$2047,Worksheet!$F36),"-")</f>
        <v>-</v>
      </c>
      <c r="AK36" s="51" t="str">
        <f>IFERROR(AVERAGEIFS('Orders - December 2020'!$I$2:$I$2047,'Orders - December 2020'!$H$2:$H$2047,Worksheet!AK$3,'Orders - December 2020'!$C$2:$C$2047,Worksheet!$F36),"-")</f>
        <v>-</v>
      </c>
      <c r="AL36" s="51" t="str">
        <f>IFERROR(AVERAGEIFS('Orders - December 2020'!$I$2:$I$2047,'Orders - December 2020'!$H$2:$H$2047,Worksheet!AL$3,'Orders - December 2020'!$C$2:$C$2047,Worksheet!$F36),"-")</f>
        <v>-</v>
      </c>
      <c r="AM36" s="51" t="str">
        <f>IFERROR(AVERAGEIFS('Orders - December 2020'!$I$2:$I$2047,'Orders - December 2020'!$H$2:$H$2047,Worksheet!AM$3,'Orders - December 2020'!$C$2:$C$2047,Worksheet!$F36),"-")</f>
        <v>-</v>
      </c>
      <c r="AN36" s="51" t="str">
        <f>IFERROR(AVERAGEIFS('Orders - December 2020'!$I$2:$I$2047,'Orders - December 2020'!$H$2:$H$2047,Worksheet!AN$3,'Orders - December 2020'!$C$2:$C$2047,Worksheet!$F36),"-")</f>
        <v>-</v>
      </c>
      <c r="AO36" s="51" t="str">
        <f>IFERROR(AVERAGEIFS('Orders - December 2020'!$I$2:$I$2047,'Orders - December 2020'!$H$2:$H$2047,Worksheet!AO$3,'Orders - December 2020'!$C$2:$C$2047,Worksheet!$F36),"-")</f>
        <v>-</v>
      </c>
      <c r="AP36" s="51" t="str">
        <f>IFERROR(AVERAGEIFS('Orders - December 2020'!$I$2:$I$2047,'Orders - December 2020'!$H$2:$H$2047,Worksheet!AP$3,'Orders - December 2020'!$C$2:$C$2047,Worksheet!$F36),"-")</f>
        <v>-</v>
      </c>
      <c r="AQ36" s="51" t="str">
        <f>IFERROR(AVERAGEIFS('Orders - December 2020'!$I$2:$I$2047,'Orders - December 2020'!$H$2:$H$2047,Worksheet!AQ$3,'Orders - December 2020'!$C$2:$C$2047,Worksheet!$F36),"-")</f>
        <v>-</v>
      </c>
      <c r="AR36" s="51" t="str">
        <f>IFERROR(AVERAGEIFS('Orders - December 2020'!$I$2:$I$2047,'Orders - December 2020'!$H$2:$H$2047,Worksheet!AR$3,'Orders - December 2020'!$C$2:$C$2047,Worksheet!$F36),"-")</f>
        <v>-</v>
      </c>
      <c r="AS36" s="51" t="str">
        <f>IFERROR(AVERAGEIFS('Orders - December 2020'!$I$2:$I$2047,'Orders - December 2020'!$H$2:$H$2047,Worksheet!AS$3,'Orders - December 2020'!$C$2:$C$2047,Worksheet!$F36),"-")</f>
        <v>-</v>
      </c>
      <c r="AT36" s="51" t="str">
        <f>IFERROR(AVERAGEIFS('Orders - December 2020'!$I$2:$I$2047,'Orders - December 2020'!$H$2:$H$2047,Worksheet!AT$3,'Orders - December 2020'!$C$2:$C$2047,Worksheet!$F36),"-")</f>
        <v>-</v>
      </c>
      <c r="AU36" s="51" t="str">
        <f>IFERROR(AVERAGEIFS('Orders - December 2020'!$I$2:$I$2047,'Orders - December 2020'!$H$2:$H$2047,Worksheet!AU$3,'Orders - December 2020'!$C$2:$C$2047,Worksheet!$F36),"-")</f>
        <v>-</v>
      </c>
      <c r="AV36" s="51" t="str">
        <f>IFERROR(AVERAGEIFS('Orders - December 2020'!$I$2:$I$2047,'Orders - December 2020'!$H$2:$H$2047,Worksheet!AV$3,'Orders - December 2020'!$C$2:$C$2047,Worksheet!$F36),"-")</f>
        <v>-</v>
      </c>
      <c r="AW36" s="51" t="str">
        <f>IFERROR(AVERAGEIFS('Orders - December 2020'!$I$2:$I$2047,'Orders - December 2020'!$H$2:$H$2047,Worksheet!AW$3,'Orders - December 2020'!$C$2:$C$2047,Worksheet!$F36),"-")</f>
        <v>-</v>
      </c>
      <c r="AX36" s="51" t="str">
        <f>IFERROR(AVERAGEIFS('Orders - December 2020'!$I$2:$I$2047,'Orders - December 2020'!$H$2:$H$2047,Worksheet!AX$3,'Orders - December 2020'!$C$2:$C$2047,Worksheet!$F36),"-")</f>
        <v>-</v>
      </c>
      <c r="AY36" s="51" t="str">
        <f>IFERROR(AVERAGEIFS('Orders - December 2020'!$I$2:$I$2047,'Orders - December 2020'!$H$2:$H$2047,Worksheet!AY$3,'Orders - December 2020'!$C$2:$C$2047,Worksheet!$F36),"-")</f>
        <v>-</v>
      </c>
      <c r="AZ36" s="51" t="str">
        <f>IFERROR(AVERAGEIFS('Orders - December 2020'!$I$2:$I$2047,'Orders - December 2020'!$H$2:$H$2047,Worksheet!AZ$3,'Orders - December 2020'!$C$2:$C$2047,Worksheet!$F36),"-")</f>
        <v>-</v>
      </c>
      <c r="BA36" s="51" t="str">
        <f>IFERROR(AVERAGEIFS('Orders - December 2020'!$I$2:$I$2047,'Orders - December 2020'!$H$2:$H$2047,Worksheet!BA$3,'Orders - December 2020'!$C$2:$C$2047,Worksheet!$F36),"-")</f>
        <v>-</v>
      </c>
      <c r="BB36" s="51" t="str">
        <f>IFERROR(AVERAGEIFS('Orders - December 2020'!$I$2:$I$2047,'Orders - December 2020'!$H$2:$H$2047,Worksheet!BB$3,'Orders - December 2020'!$C$2:$C$2047,Worksheet!$F36),"-")</f>
        <v>-</v>
      </c>
      <c r="BC36" s="51" t="str">
        <f>IFERROR(AVERAGEIFS('Orders - December 2020'!$I$2:$I$2047,'Orders - December 2020'!$H$2:$H$2047,Worksheet!BC$3,'Orders - December 2020'!$C$2:$C$2047,Worksheet!$F36),"-")</f>
        <v>-</v>
      </c>
      <c r="BD36" s="51" t="str">
        <f>IFERROR(AVERAGEIFS('Orders - December 2020'!$I$2:$I$2047,'Orders - December 2020'!$H$2:$H$2047,Worksheet!BD$3,'Orders - December 2020'!$C$2:$C$2047,Worksheet!$F36),"-")</f>
        <v>-</v>
      </c>
      <c r="BE36" s="51" t="str">
        <f>IFERROR(AVERAGEIFS('Orders - December 2020'!$I$2:$I$2047,'Orders - December 2020'!$H$2:$H$2047,Worksheet!BE$3,'Orders - December 2020'!$C$2:$C$2047,Worksheet!$F36),"-")</f>
        <v>-</v>
      </c>
      <c r="BF36" s="51" t="str">
        <f>IFERROR(AVERAGEIFS('Orders - December 2020'!$I$2:$I$2047,'Orders - December 2020'!$H$2:$H$2047,Worksheet!BF$3,'Orders - December 2020'!$C$2:$C$2047,Worksheet!$F36),"-")</f>
        <v>-</v>
      </c>
      <c r="BG36" s="51" t="str">
        <f>IFERROR(AVERAGEIFS('Orders - December 2020'!$I$2:$I$2047,'Orders - December 2020'!$H$2:$H$2047,Worksheet!BG$3,'Orders - December 2020'!$C$2:$C$2047,Worksheet!$F36),"-")</f>
        <v>-</v>
      </c>
      <c r="BH36" s="51" t="str">
        <f>IFERROR(AVERAGEIFS('Orders - December 2020'!$I$2:$I$2047,'Orders - December 2020'!$H$2:$H$2047,Worksheet!BH$3,'Orders - December 2020'!$C$2:$C$2047,Worksheet!$F36),"-")</f>
        <v>-</v>
      </c>
      <c r="BI36" s="51" t="str">
        <f>IFERROR(AVERAGEIFS('Orders - December 2020'!$I$2:$I$2047,'Orders - December 2020'!$H$2:$H$2047,Worksheet!BI$3,'Orders - December 2020'!$C$2:$C$2047,Worksheet!$F36),"-")</f>
        <v>-</v>
      </c>
      <c r="BJ36" s="51" t="str">
        <f>IFERROR(AVERAGEIFS('Orders - December 2020'!$I$2:$I$2047,'Orders - December 2020'!$H$2:$H$2047,Worksheet!BJ$3,'Orders - December 2020'!$C$2:$C$2047,Worksheet!$F36),"-")</f>
        <v>-</v>
      </c>
      <c r="BK36" s="51" t="str">
        <f>IFERROR(AVERAGEIFS('Orders - December 2020'!$I$2:$I$2047,'Orders - December 2020'!$H$2:$H$2047,Worksheet!BK$3,'Orders - December 2020'!$C$2:$C$2047,Worksheet!$F36),"-")</f>
        <v>-</v>
      </c>
      <c r="BL36" s="51" t="str">
        <f>IFERROR(AVERAGEIFS('Orders - December 2020'!$I$2:$I$2047,'Orders - December 2020'!$H$2:$H$2047,Worksheet!BL$3,'Orders - December 2020'!$C$2:$C$2047,Worksheet!$F36),"-")</f>
        <v>-</v>
      </c>
      <c r="BM36" s="51" t="str">
        <f>IFERROR(AVERAGEIFS('Orders - December 2020'!$I$2:$I$2047,'Orders - December 2020'!$H$2:$H$2047,Worksheet!BM$3,'Orders - December 2020'!$C$2:$C$2047,Worksheet!$F36),"-")</f>
        <v>-</v>
      </c>
      <c r="BN36" s="51" t="str">
        <f>IFERROR(AVERAGEIFS('Orders - December 2020'!$I$2:$I$2047,'Orders - December 2020'!$H$2:$H$2047,Worksheet!BN$3,'Orders - December 2020'!$C$2:$C$2047,Worksheet!$F36),"-")</f>
        <v>-</v>
      </c>
      <c r="BO36" s="51" t="str">
        <f>IFERROR(AVERAGEIFS('Orders - December 2020'!$I$2:$I$2047,'Orders - December 2020'!$H$2:$H$2047,Worksheet!BO$3,'Orders - December 2020'!$C$2:$C$2047,Worksheet!$F36),"-")</f>
        <v>-</v>
      </c>
      <c r="BP36" s="51" t="str">
        <f>IFERROR(AVERAGEIFS('Orders - December 2020'!$I$2:$I$2047,'Orders - December 2020'!$H$2:$H$2047,Worksheet!BP$3,'Orders - December 2020'!$C$2:$C$2047,Worksheet!$F36),"-")</f>
        <v>-</v>
      </c>
      <c r="BQ36" s="51" t="str">
        <f>IFERROR(AVERAGEIFS('Orders - December 2020'!$I$2:$I$2047,'Orders - December 2020'!$H$2:$H$2047,Worksheet!BQ$3,'Orders - December 2020'!$C$2:$C$2047,Worksheet!$F36),"-")</f>
        <v>-</v>
      </c>
      <c r="BR36" s="51" t="str">
        <f>IFERROR(AVERAGEIFS('Orders - December 2020'!$I$2:$I$2047,'Orders - December 2020'!$H$2:$H$2047,Worksheet!BR$3,'Orders - December 2020'!$C$2:$C$2047,Worksheet!$F36),"-")</f>
        <v>-</v>
      </c>
      <c r="BS36" s="51" t="str">
        <f>IFERROR(AVERAGEIFS('Orders - December 2020'!$I$2:$I$2047,'Orders - December 2020'!$H$2:$H$2047,Worksheet!BS$3,'Orders - December 2020'!$C$2:$C$2047,Worksheet!$F36),"-")</f>
        <v>-</v>
      </c>
      <c r="BT36" s="51" t="str">
        <f>IFERROR(AVERAGEIFS('Orders - December 2020'!$I$2:$I$2047,'Orders - December 2020'!$H$2:$H$2047,Worksheet!BT$3,'Orders - December 2020'!$C$2:$C$2047,Worksheet!$F36),"-")</f>
        <v>-</v>
      </c>
      <c r="BU36" s="51" t="str">
        <f>IFERROR(AVERAGEIFS('Orders - December 2020'!$I$2:$I$2047,'Orders - December 2020'!$H$2:$H$2047,Worksheet!BU$3,'Orders - December 2020'!$C$2:$C$2047,Worksheet!$F36),"-")</f>
        <v>-</v>
      </c>
      <c r="BV36" s="51" t="str">
        <f>IFERROR(AVERAGEIFS('Orders - December 2020'!$I$2:$I$2047,'Orders - December 2020'!$H$2:$H$2047,Worksheet!BV$3,'Orders - December 2020'!$C$2:$C$2047,Worksheet!$F36),"-")</f>
        <v>-</v>
      </c>
      <c r="BW36" s="51" t="str">
        <f>IFERROR(AVERAGEIFS('Orders - December 2020'!$I$2:$I$2047,'Orders - December 2020'!$H$2:$H$2047,Worksheet!BW$3,'Orders - December 2020'!$C$2:$C$2047,Worksheet!$F36),"-")</f>
        <v>-</v>
      </c>
      <c r="BX36" s="51" t="str">
        <f>IFERROR(AVERAGEIFS('Orders - December 2020'!$I$2:$I$2047,'Orders - December 2020'!$H$2:$H$2047,Worksheet!BX$3,'Orders - December 2020'!$C$2:$C$2047,Worksheet!$F36),"-")</f>
        <v>-</v>
      </c>
      <c r="BY36" s="51" t="str">
        <f>IFERROR(AVERAGEIFS('Orders - December 2020'!$I$2:$I$2047,'Orders - December 2020'!$H$2:$H$2047,Worksheet!BY$3,'Orders - December 2020'!$C$2:$C$2047,Worksheet!$F36),"-")</f>
        <v>-</v>
      </c>
      <c r="BZ36" s="51" t="str">
        <f>IFERROR(AVERAGEIFS('Orders - December 2020'!$I$2:$I$2047,'Orders - December 2020'!$H$2:$H$2047,Worksheet!BZ$3,'Orders - December 2020'!$C$2:$C$2047,Worksheet!$F36),"-")</f>
        <v>-</v>
      </c>
      <c r="CA36" s="51" t="str">
        <f>IFERROR(AVERAGEIFS('Orders - December 2020'!$I$2:$I$2047,'Orders - December 2020'!$H$2:$H$2047,Worksheet!CA$3,'Orders - December 2020'!$C$2:$C$2047,Worksheet!$F36),"-")</f>
        <v>-</v>
      </c>
      <c r="CB36" s="51" t="str">
        <f>IFERROR(AVERAGEIFS('Orders - December 2020'!$I$2:$I$2047,'Orders - December 2020'!$H$2:$H$2047,Worksheet!CB$3,'Orders - December 2020'!$C$2:$C$2047,Worksheet!$F36),"-")</f>
        <v>-</v>
      </c>
      <c r="CC36" s="51" t="str">
        <f>IFERROR(AVERAGEIFS('Orders - December 2020'!$I$2:$I$2047,'Orders - December 2020'!$H$2:$H$2047,Worksheet!CC$3,'Orders - December 2020'!$C$2:$C$2047,Worksheet!$F36),"-")</f>
        <v>-</v>
      </c>
      <c r="CD36" s="51" t="str">
        <f>IFERROR(AVERAGEIFS('Orders - December 2020'!$I$2:$I$2047,'Orders - December 2020'!$H$2:$H$2047,Worksheet!CD$3,'Orders - December 2020'!$C$2:$C$2047,Worksheet!$F36),"-")</f>
        <v>-</v>
      </c>
      <c r="CE36" s="51" t="str">
        <f>IFERROR(AVERAGEIFS('Orders - December 2020'!$I$2:$I$2047,'Orders - December 2020'!$H$2:$H$2047,Worksheet!CE$3,'Orders - December 2020'!$C$2:$C$2047,Worksheet!$F36),"-")</f>
        <v>-</v>
      </c>
      <c r="CF36" s="51" t="str">
        <f>IFERROR(AVERAGEIFS('Orders - December 2020'!$I$2:$I$2047,'Orders - December 2020'!$H$2:$H$2047,Worksheet!CF$3,'Orders - December 2020'!$C$2:$C$2047,Worksheet!$F36),"-")</f>
        <v>-</v>
      </c>
      <c r="CG36" s="51" t="str">
        <f>IFERROR(AVERAGEIFS('Orders - December 2020'!$I$2:$I$2047,'Orders - December 2020'!$H$2:$H$2047,Worksheet!CG$3,'Orders - December 2020'!$C$2:$C$2047,Worksheet!$F36),"-")</f>
        <v>-</v>
      </c>
      <c r="CH36" s="51" t="str">
        <f>IFERROR(AVERAGEIFS('Orders - December 2020'!$I$2:$I$2047,'Orders - December 2020'!$H$2:$H$2047,Worksheet!CH$3,'Orders - December 2020'!$C$2:$C$2047,Worksheet!$F36),"-")</f>
        <v>-</v>
      </c>
      <c r="CI36" s="51" t="str">
        <f>IFERROR(AVERAGEIFS('Orders - December 2020'!$I$2:$I$2047,'Orders - December 2020'!$H$2:$H$2047,Worksheet!CI$3,'Orders - December 2020'!$C$2:$C$2047,Worksheet!$F36),"-")</f>
        <v>-</v>
      </c>
      <c r="CJ36" s="51" t="str">
        <f>IFERROR(AVERAGEIFS('Orders - December 2020'!$I$2:$I$2047,'Orders - December 2020'!$H$2:$H$2047,Worksheet!CJ$3,'Orders - December 2020'!$C$2:$C$2047,Worksheet!$F36),"-")</f>
        <v>-</v>
      </c>
      <c r="CK36" s="51" t="str">
        <f>IFERROR(AVERAGEIFS('Orders - December 2020'!$I$2:$I$2047,'Orders - December 2020'!$H$2:$H$2047,Worksheet!CK$3,'Orders - December 2020'!$C$2:$C$2047,Worksheet!$F36),"-")</f>
        <v>-</v>
      </c>
      <c r="CL36" s="51" t="str">
        <f>IFERROR(AVERAGEIFS('Orders - December 2020'!$I$2:$I$2047,'Orders - December 2020'!$H$2:$H$2047,Worksheet!CL$3,'Orders - December 2020'!$C$2:$C$2047,Worksheet!$F36),"-")</f>
        <v>-</v>
      </c>
      <c r="CM36" s="51" t="str">
        <f>IFERROR(AVERAGEIFS('Orders - December 2020'!$I$2:$I$2047,'Orders - December 2020'!$H$2:$H$2047,Worksheet!CM$3,'Orders - December 2020'!$C$2:$C$2047,Worksheet!$F36),"-")</f>
        <v>-</v>
      </c>
      <c r="CN36" s="51" t="str">
        <f>IFERROR(AVERAGEIFS('Orders - December 2020'!$I$2:$I$2047,'Orders - December 2020'!$H$2:$H$2047,Worksheet!CN$3,'Orders - December 2020'!$C$2:$C$2047,Worksheet!$F36),"-")</f>
        <v>-</v>
      </c>
      <c r="CO36" s="51" t="str">
        <f>IFERROR(AVERAGEIFS('Orders - December 2020'!$I$2:$I$2047,'Orders - December 2020'!$H$2:$H$2047,Worksheet!CO$3,'Orders - December 2020'!$C$2:$C$2047,Worksheet!$F36),"-")</f>
        <v>-</v>
      </c>
      <c r="CP36" s="51" t="str">
        <f>IFERROR(AVERAGEIFS('Orders - December 2020'!$I$2:$I$2047,'Orders - December 2020'!$H$2:$H$2047,Worksheet!CP$3,'Orders - December 2020'!$C$2:$C$2047,Worksheet!$F36),"-")</f>
        <v>-</v>
      </c>
      <c r="CQ36" s="51" t="str">
        <f>IFERROR(AVERAGEIFS('Orders - December 2020'!$I$2:$I$2047,'Orders - December 2020'!$H$2:$H$2047,Worksheet!CQ$3,'Orders - December 2020'!$C$2:$C$2047,Worksheet!$F36),"-")</f>
        <v>-</v>
      </c>
      <c r="CR36" s="51" t="str">
        <f>IFERROR(AVERAGEIFS('Orders - December 2020'!$I$2:$I$2047,'Orders - December 2020'!$H$2:$H$2047,Worksheet!CR$3,'Orders - December 2020'!$C$2:$C$2047,Worksheet!$F36),"-")</f>
        <v>-</v>
      </c>
      <c r="CS36" s="51" t="str">
        <f>IFERROR(AVERAGEIFS('Orders - December 2020'!$I$2:$I$2047,'Orders - December 2020'!$H$2:$H$2047,Worksheet!CS$3,'Orders - December 2020'!$C$2:$C$2047,Worksheet!$F36),"-")</f>
        <v>-</v>
      </c>
      <c r="CT36" s="51" t="str">
        <f>IFERROR(AVERAGEIFS('Orders - December 2020'!$I$2:$I$2047,'Orders - December 2020'!$H$2:$H$2047,Worksheet!CT$3,'Orders - December 2020'!$C$2:$C$2047,Worksheet!$F36),"-")</f>
        <v>-</v>
      </c>
      <c r="CU36" s="51" t="str">
        <f>IFERROR(AVERAGEIFS('Orders - December 2020'!$I$2:$I$2047,'Orders - December 2020'!$H$2:$H$2047,Worksheet!CU$3,'Orders - December 2020'!$C$2:$C$2047,Worksheet!$F36),"-")</f>
        <v>-</v>
      </c>
      <c r="CV36" s="51" t="str">
        <f>IFERROR(AVERAGEIFS('Orders - December 2020'!$I$2:$I$2047,'Orders - December 2020'!$H$2:$H$2047,Worksheet!CV$3,'Orders - December 2020'!$C$2:$C$2047,Worksheet!$F36),"-")</f>
        <v>-</v>
      </c>
      <c r="CW36" s="51" t="str">
        <f>IFERROR(AVERAGEIFS('Orders - December 2020'!$I$2:$I$2047,'Orders - December 2020'!$H$2:$H$2047,Worksheet!CW$3,'Orders - December 2020'!$C$2:$C$2047,Worksheet!$F36),"-")</f>
        <v>-</v>
      </c>
      <c r="CX36" s="51" t="str">
        <f>IFERROR(AVERAGEIFS('Orders - December 2020'!$I$2:$I$2047,'Orders - December 2020'!$H$2:$H$2047,Worksheet!CX$3,'Orders - December 2020'!$C$2:$C$2047,Worksheet!$F36),"-")</f>
        <v>-</v>
      </c>
      <c r="CY36" s="51" t="str">
        <f>IFERROR(AVERAGEIFS('Orders - December 2020'!$I$2:$I$2047,'Orders - December 2020'!$H$2:$H$2047,Worksheet!CY$3,'Orders - December 2020'!$C$2:$C$2047,Worksheet!$F36),"-")</f>
        <v>-</v>
      </c>
      <c r="CZ36" s="51" t="str">
        <f>IFERROR(AVERAGEIFS('Orders - December 2020'!$I$2:$I$2047,'Orders - December 2020'!$H$2:$H$2047,Worksheet!CZ$3,'Orders - December 2020'!$C$2:$C$2047,Worksheet!$F36),"-")</f>
        <v>-</v>
      </c>
      <c r="DA36" s="51" t="str">
        <f>IFERROR(AVERAGEIFS('Orders - December 2020'!$I$2:$I$2047,'Orders - December 2020'!$H$2:$H$2047,Worksheet!DA$3,'Orders - December 2020'!$C$2:$C$2047,Worksheet!$F36),"-")</f>
        <v>-</v>
      </c>
      <c r="DB36" s="51" t="str">
        <f>IFERROR(AVERAGEIFS('Orders - December 2020'!$I$2:$I$2047,'Orders - December 2020'!$H$2:$H$2047,Worksheet!DB$3,'Orders - December 2020'!$C$2:$C$2047,Worksheet!$F36),"-")</f>
        <v>-</v>
      </c>
      <c r="DC36" s="51" t="str">
        <f>IFERROR(AVERAGEIFS('Orders - December 2020'!$I$2:$I$2047,'Orders - December 2020'!$H$2:$H$2047,Worksheet!DC$3,'Orders - December 2020'!$C$2:$C$2047,Worksheet!$F36),"-")</f>
        <v>-</v>
      </c>
      <c r="DD36" s="51" t="str">
        <f>IFERROR(AVERAGEIFS('Orders - December 2020'!$I$2:$I$2047,'Orders - December 2020'!$H$2:$H$2047,Worksheet!DD$3,'Orders - December 2020'!$C$2:$C$2047,Worksheet!$F36),"-")</f>
        <v>-</v>
      </c>
      <c r="DE36" s="51" t="str">
        <f>IFERROR(AVERAGEIFS('Orders - December 2020'!$I$2:$I$2047,'Orders - December 2020'!$H$2:$H$2047,Worksheet!DE$3,'Orders - December 2020'!$C$2:$C$2047,Worksheet!$F36),"-")</f>
        <v>-</v>
      </c>
      <c r="DF36" s="51" t="str">
        <f>IFERROR(AVERAGEIFS('Orders - December 2020'!$I$2:$I$2047,'Orders - December 2020'!$H$2:$H$2047,Worksheet!DF$3,'Orders - December 2020'!$C$2:$C$2047,Worksheet!$F36),"-")</f>
        <v>-</v>
      </c>
      <c r="DG36" s="51" t="str">
        <f>IFERROR(AVERAGEIFS('Orders - December 2020'!$I$2:$I$2047,'Orders - December 2020'!$H$2:$H$2047,Worksheet!DG$3,'Orders - December 2020'!$C$2:$C$2047,Worksheet!$F36),"-")</f>
        <v>-</v>
      </c>
      <c r="DH36" s="51" t="str">
        <f>IFERROR(AVERAGEIFS('Orders - December 2020'!$I$2:$I$2047,'Orders - December 2020'!$H$2:$H$2047,Worksheet!DH$3,'Orders - December 2020'!$C$2:$C$2047,Worksheet!$F36),"-")</f>
        <v>-</v>
      </c>
      <c r="DI36" s="51" t="str">
        <f>IFERROR(AVERAGEIFS('Orders - December 2020'!$I$2:$I$2047,'Orders - December 2020'!$H$2:$H$2047,Worksheet!DI$3,'Orders - December 2020'!$C$2:$C$2047,Worksheet!$F36),"-")</f>
        <v>-</v>
      </c>
      <c r="DJ36" s="51" t="str">
        <f>IFERROR(AVERAGEIFS('Orders - December 2020'!$I$2:$I$2047,'Orders - December 2020'!$H$2:$H$2047,Worksheet!DJ$3,'Orders - December 2020'!$C$2:$C$2047,Worksheet!$F36),"-")</f>
        <v>-</v>
      </c>
      <c r="DK36" s="51" t="str">
        <f>IFERROR(AVERAGEIFS('Orders - December 2020'!$I$2:$I$2047,'Orders - December 2020'!$H$2:$H$2047,Worksheet!DK$3,'Orders - December 2020'!$C$2:$C$2047,Worksheet!$F36),"-")</f>
        <v>-</v>
      </c>
      <c r="DL36" s="51" t="str">
        <f>IFERROR(AVERAGEIFS('Orders - December 2020'!$I$2:$I$2047,'Orders - December 2020'!$H$2:$H$2047,Worksheet!DL$3,'Orders - December 2020'!$C$2:$C$2047,Worksheet!$F36),"-")</f>
        <v>-</v>
      </c>
      <c r="DM36" s="51" t="str">
        <f>IFERROR(AVERAGEIFS('Orders - December 2020'!$I$2:$I$2047,'Orders - December 2020'!$H$2:$H$2047,Worksheet!DM$3,'Orders - December 2020'!$C$2:$C$2047,Worksheet!$F36),"-")</f>
        <v>-</v>
      </c>
      <c r="DN36" s="51" t="str">
        <f>IFERROR(AVERAGEIFS('Orders - December 2020'!$I$2:$I$2047,'Orders - December 2020'!$H$2:$H$2047,Worksheet!DN$3,'Orders - December 2020'!$C$2:$C$2047,Worksheet!$F36),"-")</f>
        <v>-</v>
      </c>
      <c r="DO36" s="51" t="str">
        <f>IFERROR(AVERAGEIFS('Orders - December 2020'!$I$2:$I$2047,'Orders - December 2020'!$H$2:$H$2047,Worksheet!DO$3,'Orders - December 2020'!$C$2:$C$2047,Worksheet!$F36),"-")</f>
        <v>-</v>
      </c>
      <c r="DP36" s="51" t="str">
        <f>IFERROR(AVERAGEIFS('Orders - December 2020'!$I$2:$I$2047,'Orders - December 2020'!$H$2:$H$2047,Worksheet!DP$3,'Orders - December 2020'!$C$2:$C$2047,Worksheet!$F36),"-")</f>
        <v>-</v>
      </c>
      <c r="DQ36" s="51" t="str">
        <f>IFERROR(AVERAGEIFS('Orders - December 2020'!$I$2:$I$2047,'Orders - December 2020'!$H$2:$H$2047,Worksheet!DQ$3,'Orders - December 2020'!$C$2:$C$2047,Worksheet!$F36),"-")</f>
        <v>-</v>
      </c>
      <c r="DR36" s="51" t="str">
        <f>IFERROR(AVERAGEIFS('Orders - December 2020'!$I$2:$I$2047,'Orders - December 2020'!$H$2:$H$2047,Worksheet!DR$3,'Orders - December 2020'!$C$2:$C$2047,Worksheet!$F36),"-")</f>
        <v>-</v>
      </c>
      <c r="DS36" s="51" t="str">
        <f>IFERROR(AVERAGEIFS('Orders - December 2020'!$I$2:$I$2047,'Orders - December 2020'!$H$2:$H$2047,Worksheet!DS$3,'Orders - December 2020'!$C$2:$C$2047,Worksheet!$F36),"-")</f>
        <v>-</v>
      </c>
      <c r="DT36" s="51" t="str">
        <f>IFERROR(AVERAGEIFS('Orders - December 2020'!$I$2:$I$2047,'Orders - December 2020'!$H$2:$H$2047,Worksheet!DT$3,'Orders - December 2020'!$C$2:$C$2047,Worksheet!$F36),"-")</f>
        <v>-</v>
      </c>
      <c r="DU36" s="51" t="str">
        <f>IFERROR(AVERAGEIFS('Orders - December 2020'!$I$2:$I$2047,'Orders - December 2020'!$H$2:$H$2047,Worksheet!DU$3,'Orders - December 2020'!$C$2:$C$2047,Worksheet!$F36),"-")</f>
        <v>-</v>
      </c>
      <c r="DV36" s="51" t="str">
        <f>IFERROR(AVERAGEIFS('Orders - December 2020'!$I$2:$I$2047,'Orders - December 2020'!$H$2:$H$2047,Worksheet!DV$3,'Orders - December 2020'!$C$2:$C$2047,Worksheet!$F36),"-")</f>
        <v>-</v>
      </c>
      <c r="DW36" s="51" t="str">
        <f>IFERROR(AVERAGEIFS('Orders - December 2020'!$I$2:$I$2047,'Orders - December 2020'!$H$2:$H$2047,Worksheet!DW$3,'Orders - December 2020'!$C$2:$C$2047,Worksheet!$F36),"-")</f>
        <v>-</v>
      </c>
      <c r="DX36" s="51" t="str">
        <f>IFERROR(AVERAGEIFS('Orders - December 2020'!$I$2:$I$2047,'Orders - December 2020'!$H$2:$H$2047,Worksheet!DX$3,'Orders - December 2020'!$C$2:$C$2047,Worksheet!$F36),"-")</f>
        <v>-</v>
      </c>
      <c r="DY36" s="51" t="str">
        <f>IFERROR(AVERAGEIFS('Orders - December 2020'!$I$2:$I$2047,'Orders - December 2020'!$H$2:$H$2047,Worksheet!DY$3,'Orders - December 2020'!$C$2:$C$2047,Worksheet!$F36),"-")</f>
        <v>-</v>
      </c>
      <c r="DZ36" s="51" t="str">
        <f>IFERROR(AVERAGEIFS('Orders - December 2020'!$I$2:$I$2047,'Orders - December 2020'!$H$2:$H$2047,Worksheet!DZ$3,'Orders - December 2020'!$C$2:$C$2047,Worksheet!$F36),"-")</f>
        <v>-</v>
      </c>
      <c r="EA36" s="51" t="str">
        <f>IFERROR(AVERAGEIFS('Orders - December 2020'!$I$2:$I$2047,'Orders - December 2020'!$H$2:$H$2047,Worksheet!EA$3,'Orders - December 2020'!$C$2:$C$2047,Worksheet!$F36),"-")</f>
        <v>-</v>
      </c>
      <c r="EB36" s="51" t="str">
        <f>IFERROR(AVERAGEIFS('Orders - December 2020'!$I$2:$I$2047,'Orders - December 2020'!$H$2:$H$2047,Worksheet!EB$3,'Orders - December 2020'!$C$2:$C$2047,Worksheet!$F36),"-")</f>
        <v>-</v>
      </c>
      <c r="EC36" s="51" t="str">
        <f>IFERROR(AVERAGEIFS('Orders - December 2020'!$I$2:$I$2047,'Orders - December 2020'!$H$2:$H$2047,Worksheet!EC$3,'Orders - December 2020'!$C$2:$C$2047,Worksheet!$F36),"-")</f>
        <v>-</v>
      </c>
      <c r="ED36" s="51" t="str">
        <f>IFERROR(AVERAGEIFS('Orders - December 2020'!$I$2:$I$2047,'Orders - December 2020'!$H$2:$H$2047,Worksheet!ED$3,'Orders - December 2020'!$C$2:$C$2047,Worksheet!$F36),"-")</f>
        <v>-</v>
      </c>
      <c r="EE36" s="51" t="str">
        <f>IFERROR(AVERAGEIFS('Orders - December 2020'!$I$2:$I$2047,'Orders - December 2020'!$H$2:$H$2047,Worksheet!EE$3,'Orders - December 2020'!$C$2:$C$2047,Worksheet!$F36),"-")</f>
        <v>-</v>
      </c>
      <c r="EF36" s="51" t="str">
        <f>IFERROR(AVERAGEIFS('Orders - December 2020'!$I$2:$I$2047,'Orders - December 2020'!$H$2:$H$2047,Worksheet!EF$3,'Orders - December 2020'!$C$2:$C$2047,Worksheet!$F36),"-")</f>
        <v>-</v>
      </c>
      <c r="EG36" s="51" t="str">
        <f>IFERROR(AVERAGEIFS('Orders - December 2020'!$I$2:$I$2047,'Orders - December 2020'!$H$2:$H$2047,Worksheet!EG$3,'Orders - December 2020'!$C$2:$C$2047,Worksheet!$F36),"-")</f>
        <v>-</v>
      </c>
      <c r="EH36" s="51" t="str">
        <f>IFERROR(AVERAGEIFS('Orders - December 2020'!$I$2:$I$2047,'Orders - December 2020'!$H$2:$H$2047,Worksheet!EH$3,'Orders - December 2020'!$C$2:$C$2047,Worksheet!$F36),"-")</f>
        <v>-</v>
      </c>
      <c r="EI36" s="51" t="str">
        <f>IFERROR(AVERAGEIFS('Orders - December 2020'!$I$2:$I$2047,'Orders - December 2020'!$H$2:$H$2047,Worksheet!EI$3,'Orders - December 2020'!$C$2:$C$2047,Worksheet!$F36),"-")</f>
        <v>-</v>
      </c>
      <c r="EJ36" s="51" t="str">
        <f>IFERROR(AVERAGEIFS('Orders - December 2020'!$I$2:$I$2047,'Orders - December 2020'!$H$2:$H$2047,Worksheet!EJ$3,'Orders - December 2020'!$C$2:$C$2047,Worksheet!$F36),"-")</f>
        <v>-</v>
      </c>
      <c r="EK36" s="51" t="str">
        <f>IFERROR(AVERAGEIFS('Orders - December 2020'!$I$2:$I$2047,'Orders - December 2020'!$H$2:$H$2047,Worksheet!EK$3,'Orders - December 2020'!$C$2:$C$2047,Worksheet!$F36),"-")</f>
        <v>-</v>
      </c>
      <c r="EL36" s="51" t="str">
        <f>IFERROR(AVERAGEIFS('Orders - December 2020'!$I$2:$I$2047,'Orders - December 2020'!$H$2:$H$2047,Worksheet!EL$3,'Orders - December 2020'!$C$2:$C$2047,Worksheet!$F36),"-")</f>
        <v>-</v>
      </c>
      <c r="EM36" s="51" t="str">
        <f>IFERROR(AVERAGEIFS('Orders - December 2020'!$I$2:$I$2047,'Orders - December 2020'!$H$2:$H$2047,Worksheet!EM$3,'Orders - December 2020'!$C$2:$C$2047,Worksheet!$F36),"-")</f>
        <v>-</v>
      </c>
      <c r="EN36" s="51" t="str">
        <f>IFERROR(AVERAGEIFS('Orders - December 2020'!$I$2:$I$2047,'Orders - December 2020'!$H$2:$H$2047,Worksheet!EN$3,'Orders - December 2020'!$C$2:$C$2047,Worksheet!$F36),"-")</f>
        <v>-</v>
      </c>
      <c r="EO36" s="51" t="str">
        <f>IFERROR(AVERAGEIFS('Orders - December 2020'!$I$2:$I$2047,'Orders - December 2020'!$H$2:$H$2047,Worksheet!EO$3,'Orders - December 2020'!$C$2:$C$2047,Worksheet!$F36),"-")</f>
        <v>-</v>
      </c>
      <c r="EP36" s="51" t="str">
        <f>IFERROR(AVERAGEIFS('Orders - December 2020'!$I$2:$I$2047,'Orders - December 2020'!$H$2:$H$2047,Worksheet!EP$3,'Orders - December 2020'!$C$2:$C$2047,Worksheet!$F36),"-")</f>
        <v>-</v>
      </c>
      <c r="EQ36" s="51" t="str">
        <f>IFERROR(AVERAGEIFS('Orders - December 2020'!$I$2:$I$2047,'Orders - December 2020'!$H$2:$H$2047,Worksheet!EQ$3,'Orders - December 2020'!$C$2:$C$2047,Worksheet!$F36),"-")</f>
        <v>-</v>
      </c>
      <c r="ER36" s="51" t="str">
        <f>IFERROR(AVERAGEIFS('Orders - December 2020'!$I$2:$I$2047,'Orders - December 2020'!$H$2:$H$2047,Worksheet!ER$3,'Orders - December 2020'!$C$2:$C$2047,Worksheet!$F36),"-")</f>
        <v>-</v>
      </c>
      <c r="ES36" s="51" t="str">
        <f>IFERROR(AVERAGEIFS('Orders - December 2020'!$I$2:$I$2047,'Orders - December 2020'!$H$2:$H$2047,Worksheet!ES$3,'Orders - December 2020'!$C$2:$C$2047,Worksheet!$F36),"-")</f>
        <v>-</v>
      </c>
      <c r="ET36" s="51" t="str">
        <f>IFERROR(AVERAGEIFS('Orders - December 2020'!$I$2:$I$2047,'Orders - December 2020'!$H$2:$H$2047,Worksheet!ET$3,'Orders - December 2020'!$C$2:$C$2047,Worksheet!$F36),"-")</f>
        <v>-</v>
      </c>
      <c r="EU36" s="51" t="str">
        <f>IFERROR(AVERAGEIFS('Orders - December 2020'!$I$2:$I$2047,'Orders - December 2020'!$H$2:$H$2047,Worksheet!EU$3,'Orders - December 2020'!$C$2:$C$2047,Worksheet!$F36),"-")</f>
        <v>-</v>
      </c>
      <c r="EV36" s="51" t="str">
        <f>IFERROR(AVERAGEIFS('Orders - December 2020'!$I$2:$I$2047,'Orders - December 2020'!$H$2:$H$2047,Worksheet!EV$3,'Orders - December 2020'!$C$2:$C$2047,Worksheet!$F36),"-")</f>
        <v>-</v>
      </c>
      <c r="EW36" s="51" t="str">
        <f>IFERROR(AVERAGEIFS('Orders - December 2020'!$I$2:$I$2047,'Orders - December 2020'!$H$2:$H$2047,Worksheet!EW$3,'Orders - December 2020'!$C$2:$C$2047,Worksheet!$F36),"-")</f>
        <v>-</v>
      </c>
      <c r="EX36" s="51" t="str">
        <f>IFERROR(AVERAGEIFS('Orders - December 2020'!$I$2:$I$2047,'Orders - December 2020'!$H$2:$H$2047,Worksheet!EX$3,'Orders - December 2020'!$C$2:$C$2047,Worksheet!$F36),"-")</f>
        <v>-</v>
      </c>
      <c r="EY36" s="51" t="str">
        <f>IFERROR(AVERAGEIFS('Orders - December 2020'!$I$2:$I$2047,'Orders - December 2020'!$H$2:$H$2047,Worksheet!EY$3,'Orders - December 2020'!$C$2:$C$2047,Worksheet!$F36),"-")</f>
        <v>-</v>
      </c>
      <c r="EZ36" s="51" t="str">
        <f>IFERROR(AVERAGEIFS('Orders - December 2020'!$I$2:$I$2047,'Orders - December 2020'!$H$2:$H$2047,Worksheet!EZ$3,'Orders - December 2020'!$C$2:$C$2047,Worksheet!$F36),"-")</f>
        <v>-</v>
      </c>
      <c r="FA36" s="51" t="str">
        <f>IFERROR(AVERAGEIFS('Orders - December 2020'!$I$2:$I$2047,'Orders - December 2020'!$H$2:$H$2047,Worksheet!FA$3,'Orders - December 2020'!$C$2:$C$2047,Worksheet!$F36),"-")</f>
        <v>-</v>
      </c>
      <c r="FB36" s="51" t="str">
        <f>IFERROR(AVERAGEIFS('Orders - December 2020'!$I$2:$I$2047,'Orders - December 2020'!$H$2:$H$2047,Worksheet!FB$3,'Orders - December 2020'!$C$2:$C$2047,Worksheet!$F36),"-")</f>
        <v>-</v>
      </c>
      <c r="FC36" s="51" t="str">
        <f>IFERROR(AVERAGEIFS('Orders - December 2020'!$I$2:$I$2047,'Orders - December 2020'!$H$2:$H$2047,Worksheet!FC$3,'Orders - December 2020'!$C$2:$C$2047,Worksheet!$F36),"-")</f>
        <v>-</v>
      </c>
      <c r="FD36" s="51" t="str">
        <f>IFERROR(AVERAGEIFS('Orders - December 2020'!$I$2:$I$2047,'Orders - December 2020'!$H$2:$H$2047,Worksheet!FD$3,'Orders - December 2020'!$C$2:$C$2047,Worksheet!$F36),"-")</f>
        <v>-</v>
      </c>
      <c r="FE36" s="51" t="str">
        <f>IFERROR(AVERAGEIFS('Orders - December 2020'!$I$2:$I$2047,'Orders - December 2020'!$H$2:$H$2047,Worksheet!FE$3,'Orders - December 2020'!$C$2:$C$2047,Worksheet!$F36),"-")</f>
        <v>-</v>
      </c>
      <c r="FF36" s="51" t="str">
        <f>IFERROR(AVERAGEIFS('Orders - December 2020'!$I$2:$I$2047,'Orders - December 2020'!$H$2:$H$2047,Worksheet!FF$3,'Orders - December 2020'!$C$2:$C$2047,Worksheet!$F36),"-")</f>
        <v>-</v>
      </c>
      <c r="FG36" s="52" t="str">
        <f>IFERROR(AVERAGEIFS('Orders - December 2020'!$I$2:$I$2047,'Orders - December 2020'!$H$2:$H$2047,Worksheet!FG$3,'Orders - December 2020'!$C$2:$C$2047,Worksheet!$F36),"-")</f>
        <v>-</v>
      </c>
    </row>
    <row r="37" spans="6:163">
      <c r="F37" s="45" t="str">
        <v>All purpose Minimart</v>
      </c>
      <c r="G37" s="50" t="str">
        <f>IFERROR(AVERAGEIFS('Orders - December 2020'!$I$2:$I$2047,'Orders - December 2020'!$H$2:$H$2047,Worksheet!G$3,'Orders - December 2020'!$C$2:$C$2047,Worksheet!$F37),"-")</f>
        <v>-</v>
      </c>
      <c r="H37" s="51" t="str">
        <f>IFERROR(AVERAGEIFS('Orders - December 2020'!$I$2:$I$2047,'Orders - December 2020'!$H$2:$H$2047,Worksheet!H$3,'Orders - December 2020'!$C$2:$C$2047,Worksheet!$F37),"-")</f>
        <v>-</v>
      </c>
      <c r="I37" s="51" t="str">
        <f>IFERROR(AVERAGEIFS('Orders - December 2020'!$I$2:$I$2047,'Orders - December 2020'!$H$2:$H$2047,Worksheet!I$3,'Orders - December 2020'!$C$2:$C$2047,Worksheet!$F37),"-")</f>
        <v>-</v>
      </c>
      <c r="J37" s="51">
        <f>IFERROR(AVERAGEIFS('Orders - December 2020'!$I$2:$I$2047,'Orders - December 2020'!$H$2:$H$2047,Worksheet!J$3,'Orders - December 2020'!$C$2:$C$2047,Worksheet!$F37),"-")</f>
        <v>1</v>
      </c>
      <c r="K37" s="51" t="str">
        <f>IFERROR(AVERAGEIFS('Orders - December 2020'!$I$2:$I$2047,'Orders - December 2020'!$H$2:$H$2047,Worksheet!K$3,'Orders - December 2020'!$C$2:$C$2047,Worksheet!$F37),"-")</f>
        <v>-</v>
      </c>
      <c r="L37" s="51" t="str">
        <f>IFERROR(AVERAGEIFS('Orders - December 2020'!$I$2:$I$2047,'Orders - December 2020'!$H$2:$H$2047,Worksheet!L$3,'Orders - December 2020'!$C$2:$C$2047,Worksheet!$F37),"-")</f>
        <v>-</v>
      </c>
      <c r="M37" s="51" t="str">
        <f>IFERROR(AVERAGEIFS('Orders - December 2020'!$I$2:$I$2047,'Orders - December 2020'!$H$2:$H$2047,Worksheet!M$3,'Orders - December 2020'!$C$2:$C$2047,Worksheet!$F37),"-")</f>
        <v>-</v>
      </c>
      <c r="N37" s="51" t="str">
        <f>IFERROR(AVERAGEIFS('Orders - December 2020'!$I$2:$I$2047,'Orders - December 2020'!$H$2:$H$2047,Worksheet!N$3,'Orders - December 2020'!$C$2:$C$2047,Worksheet!$F37),"-")</f>
        <v>-</v>
      </c>
      <c r="O37" s="51" t="str">
        <f>IFERROR(AVERAGEIFS('Orders - December 2020'!$I$2:$I$2047,'Orders - December 2020'!$H$2:$H$2047,Worksheet!O$3,'Orders - December 2020'!$C$2:$C$2047,Worksheet!$F37),"-")</f>
        <v>-</v>
      </c>
      <c r="P37" s="51" t="str">
        <f>IFERROR(AVERAGEIFS('Orders - December 2020'!$I$2:$I$2047,'Orders - December 2020'!$H$2:$H$2047,Worksheet!P$3,'Orders - December 2020'!$C$2:$C$2047,Worksheet!$F37),"-")</f>
        <v>-</v>
      </c>
      <c r="Q37" s="51" t="str">
        <f>IFERROR(AVERAGEIFS('Orders - December 2020'!$I$2:$I$2047,'Orders - December 2020'!$H$2:$H$2047,Worksheet!Q$3,'Orders - December 2020'!$C$2:$C$2047,Worksheet!$F37),"-")</f>
        <v>-</v>
      </c>
      <c r="R37" s="51" t="str">
        <f>IFERROR(AVERAGEIFS('Orders - December 2020'!$I$2:$I$2047,'Orders - December 2020'!$H$2:$H$2047,Worksheet!R$3,'Orders - December 2020'!$C$2:$C$2047,Worksheet!$F37),"-")</f>
        <v>-</v>
      </c>
      <c r="S37" s="51" t="str">
        <f>IFERROR(AVERAGEIFS('Orders - December 2020'!$I$2:$I$2047,'Orders - December 2020'!$H$2:$H$2047,Worksheet!S$3,'Orders - December 2020'!$C$2:$C$2047,Worksheet!$F37),"-")</f>
        <v>-</v>
      </c>
      <c r="T37" s="51" t="str">
        <f>IFERROR(AVERAGEIFS('Orders - December 2020'!$I$2:$I$2047,'Orders - December 2020'!$H$2:$H$2047,Worksheet!T$3,'Orders - December 2020'!$C$2:$C$2047,Worksheet!$F37),"-")</f>
        <v>-</v>
      </c>
      <c r="U37" s="51" t="str">
        <f>IFERROR(AVERAGEIFS('Orders - December 2020'!$I$2:$I$2047,'Orders - December 2020'!$H$2:$H$2047,Worksheet!U$3,'Orders - December 2020'!$C$2:$C$2047,Worksheet!$F37),"-")</f>
        <v>-</v>
      </c>
      <c r="V37" s="51" t="str">
        <f>IFERROR(AVERAGEIFS('Orders - December 2020'!$I$2:$I$2047,'Orders - December 2020'!$H$2:$H$2047,Worksheet!V$3,'Orders - December 2020'!$C$2:$C$2047,Worksheet!$F37),"-")</f>
        <v>-</v>
      </c>
      <c r="W37" s="51" t="str">
        <f>IFERROR(AVERAGEIFS('Orders - December 2020'!$I$2:$I$2047,'Orders - December 2020'!$H$2:$H$2047,Worksheet!W$3,'Orders - December 2020'!$C$2:$C$2047,Worksheet!$F37),"-")</f>
        <v>-</v>
      </c>
      <c r="X37" s="51" t="str">
        <f>IFERROR(AVERAGEIFS('Orders - December 2020'!$I$2:$I$2047,'Orders - December 2020'!$H$2:$H$2047,Worksheet!X$3,'Orders - December 2020'!$C$2:$C$2047,Worksheet!$F37),"-")</f>
        <v>-</v>
      </c>
      <c r="Y37" s="51" t="str">
        <f>IFERROR(AVERAGEIFS('Orders - December 2020'!$I$2:$I$2047,'Orders - December 2020'!$H$2:$H$2047,Worksheet!Y$3,'Orders - December 2020'!$C$2:$C$2047,Worksheet!$F37),"-")</f>
        <v>-</v>
      </c>
      <c r="Z37" s="51" t="str">
        <f>IFERROR(AVERAGEIFS('Orders - December 2020'!$I$2:$I$2047,'Orders - December 2020'!$H$2:$H$2047,Worksheet!Z$3,'Orders - December 2020'!$C$2:$C$2047,Worksheet!$F37),"-")</f>
        <v>-</v>
      </c>
      <c r="AA37" s="51" t="str">
        <f>IFERROR(AVERAGEIFS('Orders - December 2020'!$I$2:$I$2047,'Orders - December 2020'!$H$2:$H$2047,Worksheet!AA$3,'Orders - December 2020'!$C$2:$C$2047,Worksheet!$F37),"-")</f>
        <v>-</v>
      </c>
      <c r="AB37" s="51" t="str">
        <f>IFERROR(AVERAGEIFS('Orders - December 2020'!$I$2:$I$2047,'Orders - December 2020'!$H$2:$H$2047,Worksheet!AB$3,'Orders - December 2020'!$C$2:$C$2047,Worksheet!$F37),"-")</f>
        <v>-</v>
      </c>
      <c r="AC37" s="51" t="str">
        <f>IFERROR(AVERAGEIFS('Orders - December 2020'!$I$2:$I$2047,'Orders - December 2020'!$H$2:$H$2047,Worksheet!AC$3,'Orders - December 2020'!$C$2:$C$2047,Worksheet!$F37),"-")</f>
        <v>-</v>
      </c>
      <c r="AD37" s="51" t="str">
        <f>IFERROR(AVERAGEIFS('Orders - December 2020'!$I$2:$I$2047,'Orders - December 2020'!$H$2:$H$2047,Worksheet!AD$3,'Orders - December 2020'!$C$2:$C$2047,Worksheet!$F37),"-")</f>
        <v>-</v>
      </c>
      <c r="AE37" s="51" t="str">
        <f>IFERROR(AVERAGEIFS('Orders - December 2020'!$I$2:$I$2047,'Orders - December 2020'!$H$2:$H$2047,Worksheet!AE$3,'Orders - December 2020'!$C$2:$C$2047,Worksheet!$F37),"-")</f>
        <v>-</v>
      </c>
      <c r="AF37" s="51" t="str">
        <f>IFERROR(AVERAGEIFS('Orders - December 2020'!$I$2:$I$2047,'Orders - December 2020'!$H$2:$H$2047,Worksheet!AF$3,'Orders - December 2020'!$C$2:$C$2047,Worksheet!$F37),"-")</f>
        <v>-</v>
      </c>
      <c r="AG37" s="51" t="str">
        <f>IFERROR(AVERAGEIFS('Orders - December 2020'!$I$2:$I$2047,'Orders - December 2020'!$H$2:$H$2047,Worksheet!AG$3,'Orders - December 2020'!$C$2:$C$2047,Worksheet!$F37),"-")</f>
        <v>-</v>
      </c>
      <c r="AH37" s="51" t="str">
        <f>IFERROR(AVERAGEIFS('Orders - December 2020'!$I$2:$I$2047,'Orders - December 2020'!$H$2:$H$2047,Worksheet!AH$3,'Orders - December 2020'!$C$2:$C$2047,Worksheet!$F37),"-")</f>
        <v>-</v>
      </c>
      <c r="AI37" s="51" t="str">
        <f>IFERROR(AVERAGEIFS('Orders - December 2020'!$I$2:$I$2047,'Orders - December 2020'!$H$2:$H$2047,Worksheet!AI$3,'Orders - December 2020'!$C$2:$C$2047,Worksheet!$F37),"-")</f>
        <v>-</v>
      </c>
      <c r="AJ37" s="51" t="str">
        <f>IFERROR(AVERAGEIFS('Orders - December 2020'!$I$2:$I$2047,'Orders - December 2020'!$H$2:$H$2047,Worksheet!AJ$3,'Orders - December 2020'!$C$2:$C$2047,Worksheet!$F37),"-")</f>
        <v>-</v>
      </c>
      <c r="AK37" s="51" t="str">
        <f>IFERROR(AVERAGEIFS('Orders - December 2020'!$I$2:$I$2047,'Orders - December 2020'!$H$2:$H$2047,Worksheet!AK$3,'Orders - December 2020'!$C$2:$C$2047,Worksheet!$F37),"-")</f>
        <v>-</v>
      </c>
      <c r="AL37" s="51" t="str">
        <f>IFERROR(AVERAGEIFS('Orders - December 2020'!$I$2:$I$2047,'Orders - December 2020'!$H$2:$H$2047,Worksheet!AL$3,'Orders - December 2020'!$C$2:$C$2047,Worksheet!$F37),"-")</f>
        <v>-</v>
      </c>
      <c r="AM37" s="51" t="str">
        <f>IFERROR(AVERAGEIFS('Orders - December 2020'!$I$2:$I$2047,'Orders - December 2020'!$H$2:$H$2047,Worksheet!AM$3,'Orders - December 2020'!$C$2:$C$2047,Worksheet!$F37),"-")</f>
        <v>-</v>
      </c>
      <c r="AN37" s="51" t="str">
        <f>IFERROR(AVERAGEIFS('Orders - December 2020'!$I$2:$I$2047,'Orders - December 2020'!$H$2:$H$2047,Worksheet!AN$3,'Orders - December 2020'!$C$2:$C$2047,Worksheet!$F37),"-")</f>
        <v>-</v>
      </c>
      <c r="AO37" s="51" t="str">
        <f>IFERROR(AVERAGEIFS('Orders - December 2020'!$I$2:$I$2047,'Orders - December 2020'!$H$2:$H$2047,Worksheet!AO$3,'Orders - December 2020'!$C$2:$C$2047,Worksheet!$F37),"-")</f>
        <v>-</v>
      </c>
      <c r="AP37" s="51" t="str">
        <f>IFERROR(AVERAGEIFS('Orders - December 2020'!$I$2:$I$2047,'Orders - December 2020'!$H$2:$H$2047,Worksheet!AP$3,'Orders - December 2020'!$C$2:$C$2047,Worksheet!$F37),"-")</f>
        <v>-</v>
      </c>
      <c r="AQ37" s="51" t="str">
        <f>IFERROR(AVERAGEIFS('Orders - December 2020'!$I$2:$I$2047,'Orders - December 2020'!$H$2:$H$2047,Worksheet!AQ$3,'Orders - December 2020'!$C$2:$C$2047,Worksheet!$F37),"-")</f>
        <v>-</v>
      </c>
      <c r="AR37" s="51" t="str">
        <f>IFERROR(AVERAGEIFS('Orders - December 2020'!$I$2:$I$2047,'Orders - December 2020'!$H$2:$H$2047,Worksheet!AR$3,'Orders - December 2020'!$C$2:$C$2047,Worksheet!$F37),"-")</f>
        <v>-</v>
      </c>
      <c r="AS37" s="51" t="str">
        <f>IFERROR(AVERAGEIFS('Orders - December 2020'!$I$2:$I$2047,'Orders - December 2020'!$H$2:$H$2047,Worksheet!AS$3,'Orders - December 2020'!$C$2:$C$2047,Worksheet!$F37),"-")</f>
        <v>-</v>
      </c>
      <c r="AT37" s="51" t="str">
        <f>IFERROR(AVERAGEIFS('Orders - December 2020'!$I$2:$I$2047,'Orders - December 2020'!$H$2:$H$2047,Worksheet!AT$3,'Orders - December 2020'!$C$2:$C$2047,Worksheet!$F37),"-")</f>
        <v>-</v>
      </c>
      <c r="AU37" s="51" t="str">
        <f>IFERROR(AVERAGEIFS('Orders - December 2020'!$I$2:$I$2047,'Orders - December 2020'!$H$2:$H$2047,Worksheet!AU$3,'Orders - December 2020'!$C$2:$C$2047,Worksheet!$F37),"-")</f>
        <v>-</v>
      </c>
      <c r="AV37" s="51" t="str">
        <f>IFERROR(AVERAGEIFS('Orders - December 2020'!$I$2:$I$2047,'Orders - December 2020'!$H$2:$H$2047,Worksheet!AV$3,'Orders - December 2020'!$C$2:$C$2047,Worksheet!$F37),"-")</f>
        <v>-</v>
      </c>
      <c r="AW37" s="51" t="str">
        <f>IFERROR(AVERAGEIFS('Orders - December 2020'!$I$2:$I$2047,'Orders - December 2020'!$H$2:$H$2047,Worksheet!AW$3,'Orders - December 2020'!$C$2:$C$2047,Worksheet!$F37),"-")</f>
        <v>-</v>
      </c>
      <c r="AX37" s="51" t="str">
        <f>IFERROR(AVERAGEIFS('Orders - December 2020'!$I$2:$I$2047,'Orders - December 2020'!$H$2:$H$2047,Worksheet!AX$3,'Orders - December 2020'!$C$2:$C$2047,Worksheet!$F37),"-")</f>
        <v>-</v>
      </c>
      <c r="AY37" s="51" t="str">
        <f>IFERROR(AVERAGEIFS('Orders - December 2020'!$I$2:$I$2047,'Orders - December 2020'!$H$2:$H$2047,Worksheet!AY$3,'Orders - December 2020'!$C$2:$C$2047,Worksheet!$F37),"-")</f>
        <v>-</v>
      </c>
      <c r="AZ37" s="51" t="str">
        <f>IFERROR(AVERAGEIFS('Orders - December 2020'!$I$2:$I$2047,'Orders - December 2020'!$H$2:$H$2047,Worksheet!AZ$3,'Orders - December 2020'!$C$2:$C$2047,Worksheet!$F37),"-")</f>
        <v>-</v>
      </c>
      <c r="BA37" s="51" t="str">
        <f>IFERROR(AVERAGEIFS('Orders - December 2020'!$I$2:$I$2047,'Orders - December 2020'!$H$2:$H$2047,Worksheet!BA$3,'Orders - December 2020'!$C$2:$C$2047,Worksheet!$F37),"-")</f>
        <v>-</v>
      </c>
      <c r="BB37" s="51" t="str">
        <f>IFERROR(AVERAGEIFS('Orders - December 2020'!$I$2:$I$2047,'Orders - December 2020'!$H$2:$H$2047,Worksheet!BB$3,'Orders - December 2020'!$C$2:$C$2047,Worksheet!$F37),"-")</f>
        <v>-</v>
      </c>
      <c r="BC37" s="51" t="str">
        <f>IFERROR(AVERAGEIFS('Orders - December 2020'!$I$2:$I$2047,'Orders - December 2020'!$H$2:$H$2047,Worksheet!BC$3,'Orders - December 2020'!$C$2:$C$2047,Worksheet!$F37),"-")</f>
        <v>-</v>
      </c>
      <c r="BD37" s="51" t="str">
        <f>IFERROR(AVERAGEIFS('Orders - December 2020'!$I$2:$I$2047,'Orders - December 2020'!$H$2:$H$2047,Worksheet!BD$3,'Orders - December 2020'!$C$2:$C$2047,Worksheet!$F37),"-")</f>
        <v>-</v>
      </c>
      <c r="BE37" s="51" t="str">
        <f>IFERROR(AVERAGEIFS('Orders - December 2020'!$I$2:$I$2047,'Orders - December 2020'!$H$2:$H$2047,Worksheet!BE$3,'Orders - December 2020'!$C$2:$C$2047,Worksheet!$F37),"-")</f>
        <v>-</v>
      </c>
      <c r="BF37" s="51" t="str">
        <f>IFERROR(AVERAGEIFS('Orders - December 2020'!$I$2:$I$2047,'Orders - December 2020'!$H$2:$H$2047,Worksheet!BF$3,'Orders - December 2020'!$C$2:$C$2047,Worksheet!$F37),"-")</f>
        <v>-</v>
      </c>
      <c r="BG37" s="51" t="str">
        <f>IFERROR(AVERAGEIFS('Orders - December 2020'!$I$2:$I$2047,'Orders - December 2020'!$H$2:$H$2047,Worksheet!BG$3,'Orders - December 2020'!$C$2:$C$2047,Worksheet!$F37),"-")</f>
        <v>-</v>
      </c>
      <c r="BH37" s="51" t="str">
        <f>IFERROR(AVERAGEIFS('Orders - December 2020'!$I$2:$I$2047,'Orders - December 2020'!$H$2:$H$2047,Worksheet!BH$3,'Orders - December 2020'!$C$2:$C$2047,Worksheet!$F37),"-")</f>
        <v>-</v>
      </c>
      <c r="BI37" s="51" t="str">
        <f>IFERROR(AVERAGEIFS('Orders - December 2020'!$I$2:$I$2047,'Orders - December 2020'!$H$2:$H$2047,Worksheet!BI$3,'Orders - December 2020'!$C$2:$C$2047,Worksheet!$F37),"-")</f>
        <v>-</v>
      </c>
      <c r="BJ37" s="51" t="str">
        <f>IFERROR(AVERAGEIFS('Orders - December 2020'!$I$2:$I$2047,'Orders - December 2020'!$H$2:$H$2047,Worksheet!BJ$3,'Orders - December 2020'!$C$2:$C$2047,Worksheet!$F37),"-")</f>
        <v>-</v>
      </c>
      <c r="BK37" s="51" t="str">
        <f>IFERROR(AVERAGEIFS('Orders - December 2020'!$I$2:$I$2047,'Orders - December 2020'!$H$2:$H$2047,Worksheet!BK$3,'Orders - December 2020'!$C$2:$C$2047,Worksheet!$F37),"-")</f>
        <v>-</v>
      </c>
      <c r="BL37" s="51" t="str">
        <f>IFERROR(AVERAGEIFS('Orders - December 2020'!$I$2:$I$2047,'Orders - December 2020'!$H$2:$H$2047,Worksheet!BL$3,'Orders - December 2020'!$C$2:$C$2047,Worksheet!$F37),"-")</f>
        <v>-</v>
      </c>
      <c r="BM37" s="51" t="str">
        <f>IFERROR(AVERAGEIFS('Orders - December 2020'!$I$2:$I$2047,'Orders - December 2020'!$H$2:$H$2047,Worksheet!BM$3,'Orders - December 2020'!$C$2:$C$2047,Worksheet!$F37),"-")</f>
        <v>-</v>
      </c>
      <c r="BN37" s="51" t="str">
        <f>IFERROR(AVERAGEIFS('Orders - December 2020'!$I$2:$I$2047,'Orders - December 2020'!$H$2:$H$2047,Worksheet!BN$3,'Orders - December 2020'!$C$2:$C$2047,Worksheet!$F37),"-")</f>
        <v>-</v>
      </c>
      <c r="BO37" s="51" t="str">
        <f>IFERROR(AVERAGEIFS('Orders - December 2020'!$I$2:$I$2047,'Orders - December 2020'!$H$2:$H$2047,Worksheet!BO$3,'Orders - December 2020'!$C$2:$C$2047,Worksheet!$F37),"-")</f>
        <v>-</v>
      </c>
      <c r="BP37" s="51" t="str">
        <f>IFERROR(AVERAGEIFS('Orders - December 2020'!$I$2:$I$2047,'Orders - December 2020'!$H$2:$H$2047,Worksheet!BP$3,'Orders - December 2020'!$C$2:$C$2047,Worksheet!$F37),"-")</f>
        <v>-</v>
      </c>
      <c r="BQ37" s="51" t="str">
        <f>IFERROR(AVERAGEIFS('Orders - December 2020'!$I$2:$I$2047,'Orders - December 2020'!$H$2:$H$2047,Worksheet!BQ$3,'Orders - December 2020'!$C$2:$C$2047,Worksheet!$F37),"-")</f>
        <v>-</v>
      </c>
      <c r="BR37" s="51" t="str">
        <f>IFERROR(AVERAGEIFS('Orders - December 2020'!$I$2:$I$2047,'Orders - December 2020'!$H$2:$H$2047,Worksheet!BR$3,'Orders - December 2020'!$C$2:$C$2047,Worksheet!$F37),"-")</f>
        <v>-</v>
      </c>
      <c r="BS37" s="51" t="str">
        <f>IFERROR(AVERAGEIFS('Orders - December 2020'!$I$2:$I$2047,'Orders - December 2020'!$H$2:$H$2047,Worksheet!BS$3,'Orders - December 2020'!$C$2:$C$2047,Worksheet!$F37),"-")</f>
        <v>-</v>
      </c>
      <c r="BT37" s="51" t="str">
        <f>IFERROR(AVERAGEIFS('Orders - December 2020'!$I$2:$I$2047,'Orders - December 2020'!$H$2:$H$2047,Worksheet!BT$3,'Orders - December 2020'!$C$2:$C$2047,Worksheet!$F37),"-")</f>
        <v>-</v>
      </c>
      <c r="BU37" s="51" t="str">
        <f>IFERROR(AVERAGEIFS('Orders - December 2020'!$I$2:$I$2047,'Orders - December 2020'!$H$2:$H$2047,Worksheet!BU$3,'Orders - December 2020'!$C$2:$C$2047,Worksheet!$F37),"-")</f>
        <v>-</v>
      </c>
      <c r="BV37" s="51" t="str">
        <f>IFERROR(AVERAGEIFS('Orders - December 2020'!$I$2:$I$2047,'Orders - December 2020'!$H$2:$H$2047,Worksheet!BV$3,'Orders - December 2020'!$C$2:$C$2047,Worksheet!$F37),"-")</f>
        <v>-</v>
      </c>
      <c r="BW37" s="51">
        <f>IFERROR(AVERAGEIFS('Orders - December 2020'!$I$2:$I$2047,'Orders - December 2020'!$H$2:$H$2047,Worksheet!BW$3,'Orders - December 2020'!$C$2:$C$2047,Worksheet!$F37),"-")</f>
        <v>3</v>
      </c>
      <c r="BX37" s="51" t="str">
        <f>IFERROR(AVERAGEIFS('Orders - December 2020'!$I$2:$I$2047,'Orders - December 2020'!$H$2:$H$2047,Worksheet!BX$3,'Orders - December 2020'!$C$2:$C$2047,Worksheet!$F37),"-")</f>
        <v>-</v>
      </c>
      <c r="BY37" s="51" t="str">
        <f>IFERROR(AVERAGEIFS('Orders - December 2020'!$I$2:$I$2047,'Orders - December 2020'!$H$2:$H$2047,Worksheet!BY$3,'Orders - December 2020'!$C$2:$C$2047,Worksheet!$F37),"-")</f>
        <v>-</v>
      </c>
      <c r="BZ37" s="51" t="str">
        <f>IFERROR(AVERAGEIFS('Orders - December 2020'!$I$2:$I$2047,'Orders - December 2020'!$H$2:$H$2047,Worksheet!BZ$3,'Orders - December 2020'!$C$2:$C$2047,Worksheet!$F37),"-")</f>
        <v>-</v>
      </c>
      <c r="CA37" s="51" t="str">
        <f>IFERROR(AVERAGEIFS('Orders - December 2020'!$I$2:$I$2047,'Orders - December 2020'!$H$2:$H$2047,Worksheet!CA$3,'Orders - December 2020'!$C$2:$C$2047,Worksheet!$F37),"-")</f>
        <v>-</v>
      </c>
      <c r="CB37" s="51" t="str">
        <f>IFERROR(AVERAGEIFS('Orders - December 2020'!$I$2:$I$2047,'Orders - December 2020'!$H$2:$H$2047,Worksheet!CB$3,'Orders - December 2020'!$C$2:$C$2047,Worksheet!$F37),"-")</f>
        <v>-</v>
      </c>
      <c r="CC37" s="51" t="str">
        <f>IFERROR(AVERAGEIFS('Orders - December 2020'!$I$2:$I$2047,'Orders - December 2020'!$H$2:$H$2047,Worksheet!CC$3,'Orders - December 2020'!$C$2:$C$2047,Worksheet!$F37),"-")</f>
        <v>-</v>
      </c>
      <c r="CD37" s="51" t="str">
        <f>IFERROR(AVERAGEIFS('Orders - December 2020'!$I$2:$I$2047,'Orders - December 2020'!$H$2:$H$2047,Worksheet!CD$3,'Orders - December 2020'!$C$2:$C$2047,Worksheet!$F37),"-")</f>
        <v>-</v>
      </c>
      <c r="CE37" s="51" t="str">
        <f>IFERROR(AVERAGEIFS('Orders - December 2020'!$I$2:$I$2047,'Orders - December 2020'!$H$2:$H$2047,Worksheet!CE$3,'Orders - December 2020'!$C$2:$C$2047,Worksheet!$F37),"-")</f>
        <v>-</v>
      </c>
      <c r="CF37" s="51" t="str">
        <f>IFERROR(AVERAGEIFS('Orders - December 2020'!$I$2:$I$2047,'Orders - December 2020'!$H$2:$H$2047,Worksheet!CF$3,'Orders - December 2020'!$C$2:$C$2047,Worksheet!$F37),"-")</f>
        <v>-</v>
      </c>
      <c r="CG37" s="51" t="str">
        <f>IFERROR(AVERAGEIFS('Orders - December 2020'!$I$2:$I$2047,'Orders - December 2020'!$H$2:$H$2047,Worksheet!CG$3,'Orders - December 2020'!$C$2:$C$2047,Worksheet!$F37),"-")</f>
        <v>-</v>
      </c>
      <c r="CH37" s="51" t="str">
        <f>IFERROR(AVERAGEIFS('Orders - December 2020'!$I$2:$I$2047,'Orders - December 2020'!$H$2:$H$2047,Worksheet!CH$3,'Orders - December 2020'!$C$2:$C$2047,Worksheet!$F37),"-")</f>
        <v>-</v>
      </c>
      <c r="CI37" s="51" t="str">
        <f>IFERROR(AVERAGEIFS('Orders - December 2020'!$I$2:$I$2047,'Orders - December 2020'!$H$2:$H$2047,Worksheet!CI$3,'Orders - December 2020'!$C$2:$C$2047,Worksheet!$F37),"-")</f>
        <v>-</v>
      </c>
      <c r="CJ37" s="51" t="str">
        <f>IFERROR(AVERAGEIFS('Orders - December 2020'!$I$2:$I$2047,'Orders - December 2020'!$H$2:$H$2047,Worksheet!CJ$3,'Orders - December 2020'!$C$2:$C$2047,Worksheet!$F37),"-")</f>
        <v>-</v>
      </c>
      <c r="CK37" s="51" t="str">
        <f>IFERROR(AVERAGEIFS('Orders - December 2020'!$I$2:$I$2047,'Orders - December 2020'!$H$2:$H$2047,Worksheet!CK$3,'Orders - December 2020'!$C$2:$C$2047,Worksheet!$F37),"-")</f>
        <v>-</v>
      </c>
      <c r="CL37" s="51" t="str">
        <f>IFERROR(AVERAGEIFS('Orders - December 2020'!$I$2:$I$2047,'Orders - December 2020'!$H$2:$H$2047,Worksheet!CL$3,'Orders - December 2020'!$C$2:$C$2047,Worksheet!$F37),"-")</f>
        <v>-</v>
      </c>
      <c r="CM37" s="51" t="str">
        <f>IFERROR(AVERAGEIFS('Orders - December 2020'!$I$2:$I$2047,'Orders - December 2020'!$H$2:$H$2047,Worksheet!CM$3,'Orders - December 2020'!$C$2:$C$2047,Worksheet!$F37),"-")</f>
        <v>-</v>
      </c>
      <c r="CN37" s="51" t="str">
        <f>IFERROR(AVERAGEIFS('Orders - December 2020'!$I$2:$I$2047,'Orders - December 2020'!$H$2:$H$2047,Worksheet!CN$3,'Orders - December 2020'!$C$2:$C$2047,Worksheet!$F37),"-")</f>
        <v>-</v>
      </c>
      <c r="CO37" s="51" t="str">
        <f>IFERROR(AVERAGEIFS('Orders - December 2020'!$I$2:$I$2047,'Orders - December 2020'!$H$2:$H$2047,Worksheet!CO$3,'Orders - December 2020'!$C$2:$C$2047,Worksheet!$F37),"-")</f>
        <v>-</v>
      </c>
      <c r="CP37" s="51" t="str">
        <f>IFERROR(AVERAGEIFS('Orders - December 2020'!$I$2:$I$2047,'Orders - December 2020'!$H$2:$H$2047,Worksheet!CP$3,'Orders - December 2020'!$C$2:$C$2047,Worksheet!$F37),"-")</f>
        <v>-</v>
      </c>
      <c r="CQ37" s="51" t="str">
        <f>IFERROR(AVERAGEIFS('Orders - December 2020'!$I$2:$I$2047,'Orders - December 2020'!$H$2:$H$2047,Worksheet!CQ$3,'Orders - December 2020'!$C$2:$C$2047,Worksheet!$F37),"-")</f>
        <v>-</v>
      </c>
      <c r="CR37" s="51" t="str">
        <f>IFERROR(AVERAGEIFS('Orders - December 2020'!$I$2:$I$2047,'Orders - December 2020'!$H$2:$H$2047,Worksheet!CR$3,'Orders - December 2020'!$C$2:$C$2047,Worksheet!$F37),"-")</f>
        <v>-</v>
      </c>
      <c r="CS37" s="51" t="str">
        <f>IFERROR(AVERAGEIFS('Orders - December 2020'!$I$2:$I$2047,'Orders - December 2020'!$H$2:$H$2047,Worksheet!CS$3,'Orders - December 2020'!$C$2:$C$2047,Worksheet!$F37),"-")</f>
        <v>-</v>
      </c>
      <c r="CT37" s="51" t="str">
        <f>IFERROR(AVERAGEIFS('Orders - December 2020'!$I$2:$I$2047,'Orders - December 2020'!$H$2:$H$2047,Worksheet!CT$3,'Orders - December 2020'!$C$2:$C$2047,Worksheet!$F37),"-")</f>
        <v>-</v>
      </c>
      <c r="CU37" s="51" t="str">
        <f>IFERROR(AVERAGEIFS('Orders - December 2020'!$I$2:$I$2047,'Orders - December 2020'!$H$2:$H$2047,Worksheet!CU$3,'Orders - December 2020'!$C$2:$C$2047,Worksheet!$F37),"-")</f>
        <v>-</v>
      </c>
      <c r="CV37" s="51" t="str">
        <f>IFERROR(AVERAGEIFS('Orders - December 2020'!$I$2:$I$2047,'Orders - December 2020'!$H$2:$H$2047,Worksheet!CV$3,'Orders - December 2020'!$C$2:$C$2047,Worksheet!$F37),"-")</f>
        <v>-</v>
      </c>
      <c r="CW37" s="51" t="str">
        <f>IFERROR(AVERAGEIFS('Orders - December 2020'!$I$2:$I$2047,'Orders - December 2020'!$H$2:$H$2047,Worksheet!CW$3,'Orders - December 2020'!$C$2:$C$2047,Worksheet!$F37),"-")</f>
        <v>-</v>
      </c>
      <c r="CX37" s="51" t="str">
        <f>IFERROR(AVERAGEIFS('Orders - December 2020'!$I$2:$I$2047,'Orders - December 2020'!$H$2:$H$2047,Worksheet!CX$3,'Orders - December 2020'!$C$2:$C$2047,Worksheet!$F37),"-")</f>
        <v>-</v>
      </c>
      <c r="CY37" s="51" t="str">
        <f>IFERROR(AVERAGEIFS('Orders - December 2020'!$I$2:$I$2047,'Orders - December 2020'!$H$2:$H$2047,Worksheet!CY$3,'Orders - December 2020'!$C$2:$C$2047,Worksheet!$F37),"-")</f>
        <v>-</v>
      </c>
      <c r="CZ37" s="51" t="str">
        <f>IFERROR(AVERAGEIFS('Orders - December 2020'!$I$2:$I$2047,'Orders - December 2020'!$H$2:$H$2047,Worksheet!CZ$3,'Orders - December 2020'!$C$2:$C$2047,Worksheet!$F37),"-")</f>
        <v>-</v>
      </c>
      <c r="DA37" s="51" t="str">
        <f>IFERROR(AVERAGEIFS('Orders - December 2020'!$I$2:$I$2047,'Orders - December 2020'!$H$2:$H$2047,Worksheet!DA$3,'Orders - December 2020'!$C$2:$C$2047,Worksheet!$F37),"-")</f>
        <v>-</v>
      </c>
      <c r="DB37" s="51" t="str">
        <f>IFERROR(AVERAGEIFS('Orders - December 2020'!$I$2:$I$2047,'Orders - December 2020'!$H$2:$H$2047,Worksheet!DB$3,'Orders - December 2020'!$C$2:$C$2047,Worksheet!$F37),"-")</f>
        <v>-</v>
      </c>
      <c r="DC37" s="51" t="str">
        <f>IFERROR(AVERAGEIFS('Orders - December 2020'!$I$2:$I$2047,'Orders - December 2020'!$H$2:$H$2047,Worksheet!DC$3,'Orders - December 2020'!$C$2:$C$2047,Worksheet!$F37),"-")</f>
        <v>-</v>
      </c>
      <c r="DD37" s="51" t="str">
        <f>IFERROR(AVERAGEIFS('Orders - December 2020'!$I$2:$I$2047,'Orders - December 2020'!$H$2:$H$2047,Worksheet!DD$3,'Orders - December 2020'!$C$2:$C$2047,Worksheet!$F37),"-")</f>
        <v>-</v>
      </c>
      <c r="DE37" s="51" t="str">
        <f>IFERROR(AVERAGEIFS('Orders - December 2020'!$I$2:$I$2047,'Orders - December 2020'!$H$2:$H$2047,Worksheet!DE$3,'Orders - December 2020'!$C$2:$C$2047,Worksheet!$F37),"-")</f>
        <v>-</v>
      </c>
      <c r="DF37" s="51" t="str">
        <f>IFERROR(AVERAGEIFS('Orders - December 2020'!$I$2:$I$2047,'Orders - December 2020'!$H$2:$H$2047,Worksheet!DF$3,'Orders - December 2020'!$C$2:$C$2047,Worksheet!$F37),"-")</f>
        <v>-</v>
      </c>
      <c r="DG37" s="51" t="str">
        <f>IFERROR(AVERAGEIFS('Orders - December 2020'!$I$2:$I$2047,'Orders - December 2020'!$H$2:$H$2047,Worksheet!DG$3,'Orders - December 2020'!$C$2:$C$2047,Worksheet!$F37),"-")</f>
        <v>-</v>
      </c>
      <c r="DH37" s="51" t="str">
        <f>IFERROR(AVERAGEIFS('Orders - December 2020'!$I$2:$I$2047,'Orders - December 2020'!$H$2:$H$2047,Worksheet!DH$3,'Orders - December 2020'!$C$2:$C$2047,Worksheet!$F37),"-")</f>
        <v>-</v>
      </c>
      <c r="DI37" s="51" t="str">
        <f>IFERROR(AVERAGEIFS('Orders - December 2020'!$I$2:$I$2047,'Orders - December 2020'!$H$2:$H$2047,Worksheet!DI$3,'Orders - December 2020'!$C$2:$C$2047,Worksheet!$F37),"-")</f>
        <v>-</v>
      </c>
      <c r="DJ37" s="51" t="str">
        <f>IFERROR(AVERAGEIFS('Orders - December 2020'!$I$2:$I$2047,'Orders - December 2020'!$H$2:$H$2047,Worksheet!DJ$3,'Orders - December 2020'!$C$2:$C$2047,Worksheet!$F37),"-")</f>
        <v>-</v>
      </c>
      <c r="DK37" s="51" t="str">
        <f>IFERROR(AVERAGEIFS('Orders - December 2020'!$I$2:$I$2047,'Orders - December 2020'!$H$2:$H$2047,Worksheet!DK$3,'Orders - December 2020'!$C$2:$C$2047,Worksheet!$F37),"-")</f>
        <v>-</v>
      </c>
      <c r="DL37" s="51" t="str">
        <f>IFERROR(AVERAGEIFS('Orders - December 2020'!$I$2:$I$2047,'Orders - December 2020'!$H$2:$H$2047,Worksheet!DL$3,'Orders - December 2020'!$C$2:$C$2047,Worksheet!$F37),"-")</f>
        <v>-</v>
      </c>
      <c r="DM37" s="51" t="str">
        <f>IFERROR(AVERAGEIFS('Orders - December 2020'!$I$2:$I$2047,'Orders - December 2020'!$H$2:$H$2047,Worksheet!DM$3,'Orders - December 2020'!$C$2:$C$2047,Worksheet!$F37),"-")</f>
        <v>-</v>
      </c>
      <c r="DN37" s="51" t="str">
        <f>IFERROR(AVERAGEIFS('Orders - December 2020'!$I$2:$I$2047,'Orders - December 2020'!$H$2:$H$2047,Worksheet!DN$3,'Orders - December 2020'!$C$2:$C$2047,Worksheet!$F37),"-")</f>
        <v>-</v>
      </c>
      <c r="DO37" s="51" t="str">
        <f>IFERROR(AVERAGEIFS('Orders - December 2020'!$I$2:$I$2047,'Orders - December 2020'!$H$2:$H$2047,Worksheet!DO$3,'Orders - December 2020'!$C$2:$C$2047,Worksheet!$F37),"-")</f>
        <v>-</v>
      </c>
      <c r="DP37" s="51" t="str">
        <f>IFERROR(AVERAGEIFS('Orders - December 2020'!$I$2:$I$2047,'Orders - December 2020'!$H$2:$H$2047,Worksheet!DP$3,'Orders - December 2020'!$C$2:$C$2047,Worksheet!$F37),"-")</f>
        <v>-</v>
      </c>
      <c r="DQ37" s="51" t="str">
        <f>IFERROR(AVERAGEIFS('Orders - December 2020'!$I$2:$I$2047,'Orders - December 2020'!$H$2:$H$2047,Worksheet!DQ$3,'Orders - December 2020'!$C$2:$C$2047,Worksheet!$F37),"-")</f>
        <v>-</v>
      </c>
      <c r="DR37" s="51" t="str">
        <f>IFERROR(AVERAGEIFS('Orders - December 2020'!$I$2:$I$2047,'Orders - December 2020'!$H$2:$H$2047,Worksheet!DR$3,'Orders - December 2020'!$C$2:$C$2047,Worksheet!$F37),"-")</f>
        <v>-</v>
      </c>
      <c r="DS37" s="51" t="str">
        <f>IFERROR(AVERAGEIFS('Orders - December 2020'!$I$2:$I$2047,'Orders - December 2020'!$H$2:$H$2047,Worksheet!DS$3,'Orders - December 2020'!$C$2:$C$2047,Worksheet!$F37),"-")</f>
        <v>-</v>
      </c>
      <c r="DT37" s="51" t="str">
        <f>IFERROR(AVERAGEIFS('Orders - December 2020'!$I$2:$I$2047,'Orders - December 2020'!$H$2:$H$2047,Worksheet!DT$3,'Orders - December 2020'!$C$2:$C$2047,Worksheet!$F37),"-")</f>
        <v>-</v>
      </c>
      <c r="DU37" s="51" t="str">
        <f>IFERROR(AVERAGEIFS('Orders - December 2020'!$I$2:$I$2047,'Orders - December 2020'!$H$2:$H$2047,Worksheet!DU$3,'Orders - December 2020'!$C$2:$C$2047,Worksheet!$F37),"-")</f>
        <v>-</v>
      </c>
      <c r="DV37" s="51" t="str">
        <f>IFERROR(AVERAGEIFS('Orders - December 2020'!$I$2:$I$2047,'Orders - December 2020'!$H$2:$H$2047,Worksheet!DV$3,'Orders - December 2020'!$C$2:$C$2047,Worksheet!$F37),"-")</f>
        <v>-</v>
      </c>
      <c r="DW37" s="51" t="str">
        <f>IFERROR(AVERAGEIFS('Orders - December 2020'!$I$2:$I$2047,'Orders - December 2020'!$H$2:$H$2047,Worksheet!DW$3,'Orders - December 2020'!$C$2:$C$2047,Worksheet!$F37),"-")</f>
        <v>-</v>
      </c>
      <c r="DX37" s="51" t="str">
        <f>IFERROR(AVERAGEIFS('Orders - December 2020'!$I$2:$I$2047,'Orders - December 2020'!$H$2:$H$2047,Worksheet!DX$3,'Orders - December 2020'!$C$2:$C$2047,Worksheet!$F37),"-")</f>
        <v>-</v>
      </c>
      <c r="DY37" s="51" t="str">
        <f>IFERROR(AVERAGEIFS('Orders - December 2020'!$I$2:$I$2047,'Orders - December 2020'!$H$2:$H$2047,Worksheet!DY$3,'Orders - December 2020'!$C$2:$C$2047,Worksheet!$F37),"-")</f>
        <v>-</v>
      </c>
      <c r="DZ37" s="51" t="str">
        <f>IFERROR(AVERAGEIFS('Orders - December 2020'!$I$2:$I$2047,'Orders - December 2020'!$H$2:$H$2047,Worksheet!DZ$3,'Orders - December 2020'!$C$2:$C$2047,Worksheet!$F37),"-")</f>
        <v>-</v>
      </c>
      <c r="EA37" s="51" t="str">
        <f>IFERROR(AVERAGEIFS('Orders - December 2020'!$I$2:$I$2047,'Orders - December 2020'!$H$2:$H$2047,Worksheet!EA$3,'Orders - December 2020'!$C$2:$C$2047,Worksheet!$F37),"-")</f>
        <v>-</v>
      </c>
      <c r="EB37" s="51" t="str">
        <f>IFERROR(AVERAGEIFS('Orders - December 2020'!$I$2:$I$2047,'Orders - December 2020'!$H$2:$H$2047,Worksheet!EB$3,'Orders - December 2020'!$C$2:$C$2047,Worksheet!$F37),"-")</f>
        <v>-</v>
      </c>
      <c r="EC37" s="51" t="str">
        <f>IFERROR(AVERAGEIFS('Orders - December 2020'!$I$2:$I$2047,'Orders - December 2020'!$H$2:$H$2047,Worksheet!EC$3,'Orders - December 2020'!$C$2:$C$2047,Worksheet!$F37),"-")</f>
        <v>-</v>
      </c>
      <c r="ED37" s="51" t="str">
        <f>IFERROR(AVERAGEIFS('Orders - December 2020'!$I$2:$I$2047,'Orders - December 2020'!$H$2:$H$2047,Worksheet!ED$3,'Orders - December 2020'!$C$2:$C$2047,Worksheet!$F37),"-")</f>
        <v>-</v>
      </c>
      <c r="EE37" s="51" t="str">
        <f>IFERROR(AVERAGEIFS('Orders - December 2020'!$I$2:$I$2047,'Orders - December 2020'!$H$2:$H$2047,Worksheet!EE$3,'Orders - December 2020'!$C$2:$C$2047,Worksheet!$F37),"-")</f>
        <v>-</v>
      </c>
      <c r="EF37" s="51" t="str">
        <f>IFERROR(AVERAGEIFS('Orders - December 2020'!$I$2:$I$2047,'Orders - December 2020'!$H$2:$H$2047,Worksheet!EF$3,'Orders - December 2020'!$C$2:$C$2047,Worksheet!$F37),"-")</f>
        <v>-</v>
      </c>
      <c r="EG37" s="51" t="str">
        <f>IFERROR(AVERAGEIFS('Orders - December 2020'!$I$2:$I$2047,'Orders - December 2020'!$H$2:$H$2047,Worksheet!EG$3,'Orders - December 2020'!$C$2:$C$2047,Worksheet!$F37),"-")</f>
        <v>-</v>
      </c>
      <c r="EH37" s="51" t="str">
        <f>IFERROR(AVERAGEIFS('Orders - December 2020'!$I$2:$I$2047,'Orders - December 2020'!$H$2:$H$2047,Worksheet!EH$3,'Orders - December 2020'!$C$2:$C$2047,Worksheet!$F37),"-")</f>
        <v>-</v>
      </c>
      <c r="EI37" s="51" t="str">
        <f>IFERROR(AVERAGEIFS('Orders - December 2020'!$I$2:$I$2047,'Orders - December 2020'!$H$2:$H$2047,Worksheet!EI$3,'Orders - December 2020'!$C$2:$C$2047,Worksheet!$F37),"-")</f>
        <v>-</v>
      </c>
      <c r="EJ37" s="51" t="str">
        <f>IFERROR(AVERAGEIFS('Orders - December 2020'!$I$2:$I$2047,'Orders - December 2020'!$H$2:$H$2047,Worksheet!EJ$3,'Orders - December 2020'!$C$2:$C$2047,Worksheet!$F37),"-")</f>
        <v>-</v>
      </c>
      <c r="EK37" s="51" t="str">
        <f>IFERROR(AVERAGEIFS('Orders - December 2020'!$I$2:$I$2047,'Orders - December 2020'!$H$2:$H$2047,Worksheet!EK$3,'Orders - December 2020'!$C$2:$C$2047,Worksheet!$F37),"-")</f>
        <v>-</v>
      </c>
      <c r="EL37" s="51" t="str">
        <f>IFERROR(AVERAGEIFS('Orders - December 2020'!$I$2:$I$2047,'Orders - December 2020'!$H$2:$H$2047,Worksheet!EL$3,'Orders - December 2020'!$C$2:$C$2047,Worksheet!$F37),"-")</f>
        <v>-</v>
      </c>
      <c r="EM37" s="51" t="str">
        <f>IFERROR(AVERAGEIFS('Orders - December 2020'!$I$2:$I$2047,'Orders - December 2020'!$H$2:$H$2047,Worksheet!EM$3,'Orders - December 2020'!$C$2:$C$2047,Worksheet!$F37),"-")</f>
        <v>-</v>
      </c>
      <c r="EN37" s="51" t="str">
        <f>IFERROR(AVERAGEIFS('Orders - December 2020'!$I$2:$I$2047,'Orders - December 2020'!$H$2:$H$2047,Worksheet!EN$3,'Orders - December 2020'!$C$2:$C$2047,Worksheet!$F37),"-")</f>
        <v>-</v>
      </c>
      <c r="EO37" s="51" t="str">
        <f>IFERROR(AVERAGEIFS('Orders - December 2020'!$I$2:$I$2047,'Orders - December 2020'!$H$2:$H$2047,Worksheet!EO$3,'Orders - December 2020'!$C$2:$C$2047,Worksheet!$F37),"-")</f>
        <v>-</v>
      </c>
      <c r="EP37" s="51" t="str">
        <f>IFERROR(AVERAGEIFS('Orders - December 2020'!$I$2:$I$2047,'Orders - December 2020'!$H$2:$H$2047,Worksheet!EP$3,'Orders - December 2020'!$C$2:$C$2047,Worksheet!$F37),"-")</f>
        <v>-</v>
      </c>
      <c r="EQ37" s="51" t="str">
        <f>IFERROR(AVERAGEIFS('Orders - December 2020'!$I$2:$I$2047,'Orders - December 2020'!$H$2:$H$2047,Worksheet!EQ$3,'Orders - December 2020'!$C$2:$C$2047,Worksheet!$F37),"-")</f>
        <v>-</v>
      </c>
      <c r="ER37" s="51" t="str">
        <f>IFERROR(AVERAGEIFS('Orders - December 2020'!$I$2:$I$2047,'Orders - December 2020'!$H$2:$H$2047,Worksheet!ER$3,'Orders - December 2020'!$C$2:$C$2047,Worksheet!$F37),"-")</f>
        <v>-</v>
      </c>
      <c r="ES37" s="51" t="str">
        <f>IFERROR(AVERAGEIFS('Orders - December 2020'!$I$2:$I$2047,'Orders - December 2020'!$H$2:$H$2047,Worksheet!ES$3,'Orders - December 2020'!$C$2:$C$2047,Worksheet!$F37),"-")</f>
        <v>-</v>
      </c>
      <c r="ET37" s="51" t="str">
        <f>IFERROR(AVERAGEIFS('Orders - December 2020'!$I$2:$I$2047,'Orders - December 2020'!$H$2:$H$2047,Worksheet!ET$3,'Orders - December 2020'!$C$2:$C$2047,Worksheet!$F37),"-")</f>
        <v>-</v>
      </c>
      <c r="EU37" s="51" t="str">
        <f>IFERROR(AVERAGEIFS('Orders - December 2020'!$I$2:$I$2047,'Orders - December 2020'!$H$2:$H$2047,Worksheet!EU$3,'Orders - December 2020'!$C$2:$C$2047,Worksheet!$F37),"-")</f>
        <v>-</v>
      </c>
      <c r="EV37" s="51" t="str">
        <f>IFERROR(AVERAGEIFS('Orders - December 2020'!$I$2:$I$2047,'Orders - December 2020'!$H$2:$H$2047,Worksheet!EV$3,'Orders - December 2020'!$C$2:$C$2047,Worksheet!$F37),"-")</f>
        <v>-</v>
      </c>
      <c r="EW37" s="51" t="str">
        <f>IFERROR(AVERAGEIFS('Orders - December 2020'!$I$2:$I$2047,'Orders - December 2020'!$H$2:$H$2047,Worksheet!EW$3,'Orders - December 2020'!$C$2:$C$2047,Worksheet!$F37),"-")</f>
        <v>-</v>
      </c>
      <c r="EX37" s="51" t="str">
        <f>IFERROR(AVERAGEIFS('Orders - December 2020'!$I$2:$I$2047,'Orders - December 2020'!$H$2:$H$2047,Worksheet!EX$3,'Orders - December 2020'!$C$2:$C$2047,Worksheet!$F37),"-")</f>
        <v>-</v>
      </c>
      <c r="EY37" s="51" t="str">
        <f>IFERROR(AVERAGEIFS('Orders - December 2020'!$I$2:$I$2047,'Orders - December 2020'!$H$2:$H$2047,Worksheet!EY$3,'Orders - December 2020'!$C$2:$C$2047,Worksheet!$F37),"-")</f>
        <v>-</v>
      </c>
      <c r="EZ37" s="51" t="str">
        <f>IFERROR(AVERAGEIFS('Orders - December 2020'!$I$2:$I$2047,'Orders - December 2020'!$H$2:$H$2047,Worksheet!EZ$3,'Orders - December 2020'!$C$2:$C$2047,Worksheet!$F37),"-")</f>
        <v>-</v>
      </c>
      <c r="FA37" s="51" t="str">
        <f>IFERROR(AVERAGEIFS('Orders - December 2020'!$I$2:$I$2047,'Orders - December 2020'!$H$2:$H$2047,Worksheet!FA$3,'Orders - December 2020'!$C$2:$C$2047,Worksheet!$F37),"-")</f>
        <v>-</v>
      </c>
      <c r="FB37" s="51" t="str">
        <f>IFERROR(AVERAGEIFS('Orders - December 2020'!$I$2:$I$2047,'Orders - December 2020'!$H$2:$H$2047,Worksheet!FB$3,'Orders - December 2020'!$C$2:$C$2047,Worksheet!$F37),"-")</f>
        <v>-</v>
      </c>
      <c r="FC37" s="51" t="str">
        <f>IFERROR(AVERAGEIFS('Orders - December 2020'!$I$2:$I$2047,'Orders - December 2020'!$H$2:$H$2047,Worksheet!FC$3,'Orders - December 2020'!$C$2:$C$2047,Worksheet!$F37),"-")</f>
        <v>-</v>
      </c>
      <c r="FD37" s="51" t="str">
        <f>IFERROR(AVERAGEIFS('Orders - December 2020'!$I$2:$I$2047,'Orders - December 2020'!$H$2:$H$2047,Worksheet!FD$3,'Orders - December 2020'!$C$2:$C$2047,Worksheet!$F37),"-")</f>
        <v>-</v>
      </c>
      <c r="FE37" s="51" t="str">
        <f>IFERROR(AVERAGEIFS('Orders - December 2020'!$I$2:$I$2047,'Orders - December 2020'!$H$2:$H$2047,Worksheet!FE$3,'Orders - December 2020'!$C$2:$C$2047,Worksheet!$F37),"-")</f>
        <v>-</v>
      </c>
      <c r="FF37" s="51" t="str">
        <f>IFERROR(AVERAGEIFS('Orders - December 2020'!$I$2:$I$2047,'Orders - December 2020'!$H$2:$H$2047,Worksheet!FF$3,'Orders - December 2020'!$C$2:$C$2047,Worksheet!$F37),"-")</f>
        <v>-</v>
      </c>
      <c r="FG37" s="52" t="str">
        <f>IFERROR(AVERAGEIFS('Orders - December 2020'!$I$2:$I$2047,'Orders - December 2020'!$H$2:$H$2047,Worksheet!FG$3,'Orders - December 2020'!$C$2:$C$2047,Worksheet!$F37),"-")</f>
        <v>-</v>
      </c>
    </row>
    <row r="38" spans="6:163">
      <c r="F38" s="45" t="str">
        <v>summy Super Store</v>
      </c>
      <c r="G38" s="50" t="str">
        <f>IFERROR(AVERAGEIFS('Orders - December 2020'!$I$2:$I$2047,'Orders - December 2020'!$H$2:$H$2047,Worksheet!G$3,'Orders - December 2020'!$C$2:$C$2047,Worksheet!$F38),"-")</f>
        <v>-</v>
      </c>
      <c r="H38" s="51" t="str">
        <f>IFERROR(AVERAGEIFS('Orders - December 2020'!$I$2:$I$2047,'Orders - December 2020'!$H$2:$H$2047,Worksheet!H$3,'Orders - December 2020'!$C$2:$C$2047,Worksheet!$F38),"-")</f>
        <v>-</v>
      </c>
      <c r="I38" s="51" t="str">
        <f>IFERROR(AVERAGEIFS('Orders - December 2020'!$I$2:$I$2047,'Orders - December 2020'!$H$2:$H$2047,Worksheet!I$3,'Orders - December 2020'!$C$2:$C$2047,Worksheet!$F38),"-")</f>
        <v>-</v>
      </c>
      <c r="J38" s="51" t="str">
        <f>IFERROR(AVERAGEIFS('Orders - December 2020'!$I$2:$I$2047,'Orders - December 2020'!$H$2:$H$2047,Worksheet!J$3,'Orders - December 2020'!$C$2:$C$2047,Worksheet!$F38),"-")</f>
        <v>-</v>
      </c>
      <c r="K38" s="51" t="str">
        <f>IFERROR(AVERAGEIFS('Orders - December 2020'!$I$2:$I$2047,'Orders - December 2020'!$H$2:$H$2047,Worksheet!K$3,'Orders - December 2020'!$C$2:$C$2047,Worksheet!$F38),"-")</f>
        <v>-</v>
      </c>
      <c r="L38" s="51">
        <f>IFERROR(AVERAGEIFS('Orders - December 2020'!$I$2:$I$2047,'Orders - December 2020'!$H$2:$H$2047,Worksheet!L$3,'Orders - December 2020'!$C$2:$C$2047,Worksheet!$F38),"-")</f>
        <v>1</v>
      </c>
      <c r="M38" s="51" t="str">
        <f>IFERROR(AVERAGEIFS('Orders - December 2020'!$I$2:$I$2047,'Orders - December 2020'!$H$2:$H$2047,Worksheet!M$3,'Orders - December 2020'!$C$2:$C$2047,Worksheet!$F38),"-")</f>
        <v>-</v>
      </c>
      <c r="N38" s="51" t="str">
        <f>IFERROR(AVERAGEIFS('Orders - December 2020'!$I$2:$I$2047,'Orders - December 2020'!$H$2:$H$2047,Worksheet!N$3,'Orders - December 2020'!$C$2:$C$2047,Worksheet!$F38),"-")</f>
        <v>-</v>
      </c>
      <c r="O38" s="51" t="str">
        <f>IFERROR(AVERAGEIFS('Orders - December 2020'!$I$2:$I$2047,'Orders - December 2020'!$H$2:$H$2047,Worksheet!O$3,'Orders - December 2020'!$C$2:$C$2047,Worksheet!$F38),"-")</f>
        <v>-</v>
      </c>
      <c r="P38" s="51" t="str">
        <f>IFERROR(AVERAGEIFS('Orders - December 2020'!$I$2:$I$2047,'Orders - December 2020'!$H$2:$H$2047,Worksheet!P$3,'Orders - December 2020'!$C$2:$C$2047,Worksheet!$F38),"-")</f>
        <v>-</v>
      </c>
      <c r="Q38" s="51" t="str">
        <f>IFERROR(AVERAGEIFS('Orders - December 2020'!$I$2:$I$2047,'Orders - December 2020'!$H$2:$H$2047,Worksheet!Q$3,'Orders - December 2020'!$C$2:$C$2047,Worksheet!$F38),"-")</f>
        <v>-</v>
      </c>
      <c r="R38" s="51" t="str">
        <f>IFERROR(AVERAGEIFS('Orders - December 2020'!$I$2:$I$2047,'Orders - December 2020'!$H$2:$H$2047,Worksheet!R$3,'Orders - December 2020'!$C$2:$C$2047,Worksheet!$F38),"-")</f>
        <v>-</v>
      </c>
      <c r="S38" s="51" t="str">
        <f>IFERROR(AVERAGEIFS('Orders - December 2020'!$I$2:$I$2047,'Orders - December 2020'!$H$2:$H$2047,Worksheet!S$3,'Orders - December 2020'!$C$2:$C$2047,Worksheet!$F38),"-")</f>
        <v>-</v>
      </c>
      <c r="T38" s="51" t="str">
        <f>IFERROR(AVERAGEIFS('Orders - December 2020'!$I$2:$I$2047,'Orders - December 2020'!$H$2:$H$2047,Worksheet!T$3,'Orders - December 2020'!$C$2:$C$2047,Worksheet!$F38),"-")</f>
        <v>-</v>
      </c>
      <c r="U38" s="51" t="str">
        <f>IFERROR(AVERAGEIFS('Orders - December 2020'!$I$2:$I$2047,'Orders - December 2020'!$H$2:$H$2047,Worksheet!U$3,'Orders - December 2020'!$C$2:$C$2047,Worksheet!$F38),"-")</f>
        <v>-</v>
      </c>
      <c r="V38" s="51" t="str">
        <f>IFERROR(AVERAGEIFS('Orders - December 2020'!$I$2:$I$2047,'Orders - December 2020'!$H$2:$H$2047,Worksheet!V$3,'Orders - December 2020'!$C$2:$C$2047,Worksheet!$F38),"-")</f>
        <v>-</v>
      </c>
      <c r="W38" s="51" t="str">
        <f>IFERROR(AVERAGEIFS('Orders - December 2020'!$I$2:$I$2047,'Orders - December 2020'!$H$2:$H$2047,Worksheet!W$3,'Orders - December 2020'!$C$2:$C$2047,Worksheet!$F38),"-")</f>
        <v>-</v>
      </c>
      <c r="X38" s="51" t="str">
        <f>IFERROR(AVERAGEIFS('Orders - December 2020'!$I$2:$I$2047,'Orders - December 2020'!$H$2:$H$2047,Worksheet!X$3,'Orders - December 2020'!$C$2:$C$2047,Worksheet!$F38),"-")</f>
        <v>-</v>
      </c>
      <c r="Y38" s="51" t="str">
        <f>IFERROR(AVERAGEIFS('Orders - December 2020'!$I$2:$I$2047,'Orders - December 2020'!$H$2:$H$2047,Worksheet!Y$3,'Orders - December 2020'!$C$2:$C$2047,Worksheet!$F38),"-")</f>
        <v>-</v>
      </c>
      <c r="Z38" s="51" t="str">
        <f>IFERROR(AVERAGEIFS('Orders - December 2020'!$I$2:$I$2047,'Orders - December 2020'!$H$2:$H$2047,Worksheet!Z$3,'Orders - December 2020'!$C$2:$C$2047,Worksheet!$F38),"-")</f>
        <v>-</v>
      </c>
      <c r="AA38" s="51" t="str">
        <f>IFERROR(AVERAGEIFS('Orders - December 2020'!$I$2:$I$2047,'Orders - December 2020'!$H$2:$H$2047,Worksheet!AA$3,'Orders - December 2020'!$C$2:$C$2047,Worksheet!$F38),"-")</f>
        <v>-</v>
      </c>
      <c r="AB38" s="51" t="str">
        <f>IFERROR(AVERAGEIFS('Orders - December 2020'!$I$2:$I$2047,'Orders - December 2020'!$H$2:$H$2047,Worksheet!AB$3,'Orders - December 2020'!$C$2:$C$2047,Worksheet!$F38),"-")</f>
        <v>-</v>
      </c>
      <c r="AC38" s="51" t="str">
        <f>IFERROR(AVERAGEIFS('Orders - December 2020'!$I$2:$I$2047,'Orders - December 2020'!$H$2:$H$2047,Worksheet!AC$3,'Orders - December 2020'!$C$2:$C$2047,Worksheet!$F38),"-")</f>
        <v>-</v>
      </c>
      <c r="AD38" s="51" t="str">
        <f>IFERROR(AVERAGEIFS('Orders - December 2020'!$I$2:$I$2047,'Orders - December 2020'!$H$2:$H$2047,Worksheet!AD$3,'Orders - December 2020'!$C$2:$C$2047,Worksheet!$F38),"-")</f>
        <v>-</v>
      </c>
      <c r="AE38" s="51" t="str">
        <f>IFERROR(AVERAGEIFS('Orders - December 2020'!$I$2:$I$2047,'Orders - December 2020'!$H$2:$H$2047,Worksheet!AE$3,'Orders - December 2020'!$C$2:$C$2047,Worksheet!$F38),"-")</f>
        <v>-</v>
      </c>
      <c r="AF38" s="51" t="str">
        <f>IFERROR(AVERAGEIFS('Orders - December 2020'!$I$2:$I$2047,'Orders - December 2020'!$H$2:$H$2047,Worksheet!AF$3,'Orders - December 2020'!$C$2:$C$2047,Worksheet!$F38),"-")</f>
        <v>-</v>
      </c>
      <c r="AG38" s="51" t="str">
        <f>IFERROR(AVERAGEIFS('Orders - December 2020'!$I$2:$I$2047,'Orders - December 2020'!$H$2:$H$2047,Worksheet!AG$3,'Orders - December 2020'!$C$2:$C$2047,Worksheet!$F38),"-")</f>
        <v>-</v>
      </c>
      <c r="AH38" s="51" t="str">
        <f>IFERROR(AVERAGEIFS('Orders - December 2020'!$I$2:$I$2047,'Orders - December 2020'!$H$2:$H$2047,Worksheet!AH$3,'Orders - December 2020'!$C$2:$C$2047,Worksheet!$F38),"-")</f>
        <v>-</v>
      </c>
      <c r="AI38" s="51" t="str">
        <f>IFERROR(AVERAGEIFS('Orders - December 2020'!$I$2:$I$2047,'Orders - December 2020'!$H$2:$H$2047,Worksheet!AI$3,'Orders - December 2020'!$C$2:$C$2047,Worksheet!$F38),"-")</f>
        <v>-</v>
      </c>
      <c r="AJ38" s="51" t="str">
        <f>IFERROR(AVERAGEIFS('Orders - December 2020'!$I$2:$I$2047,'Orders - December 2020'!$H$2:$H$2047,Worksheet!AJ$3,'Orders - December 2020'!$C$2:$C$2047,Worksheet!$F38),"-")</f>
        <v>-</v>
      </c>
      <c r="AK38" s="51" t="str">
        <f>IFERROR(AVERAGEIFS('Orders - December 2020'!$I$2:$I$2047,'Orders - December 2020'!$H$2:$H$2047,Worksheet!AK$3,'Orders - December 2020'!$C$2:$C$2047,Worksheet!$F38),"-")</f>
        <v>-</v>
      </c>
      <c r="AL38" s="51" t="str">
        <f>IFERROR(AVERAGEIFS('Orders - December 2020'!$I$2:$I$2047,'Orders - December 2020'!$H$2:$H$2047,Worksheet!AL$3,'Orders - December 2020'!$C$2:$C$2047,Worksheet!$F38),"-")</f>
        <v>-</v>
      </c>
      <c r="AM38" s="51" t="str">
        <f>IFERROR(AVERAGEIFS('Orders - December 2020'!$I$2:$I$2047,'Orders - December 2020'!$H$2:$H$2047,Worksheet!AM$3,'Orders - December 2020'!$C$2:$C$2047,Worksheet!$F38),"-")</f>
        <v>-</v>
      </c>
      <c r="AN38" s="51" t="str">
        <f>IFERROR(AVERAGEIFS('Orders - December 2020'!$I$2:$I$2047,'Orders - December 2020'!$H$2:$H$2047,Worksheet!AN$3,'Orders - December 2020'!$C$2:$C$2047,Worksheet!$F38),"-")</f>
        <v>-</v>
      </c>
      <c r="AO38" s="51" t="str">
        <f>IFERROR(AVERAGEIFS('Orders - December 2020'!$I$2:$I$2047,'Orders - December 2020'!$H$2:$H$2047,Worksheet!AO$3,'Orders - December 2020'!$C$2:$C$2047,Worksheet!$F38),"-")</f>
        <v>-</v>
      </c>
      <c r="AP38" s="51" t="str">
        <f>IFERROR(AVERAGEIFS('Orders - December 2020'!$I$2:$I$2047,'Orders - December 2020'!$H$2:$H$2047,Worksheet!AP$3,'Orders - December 2020'!$C$2:$C$2047,Worksheet!$F38),"-")</f>
        <v>-</v>
      </c>
      <c r="AQ38" s="51" t="str">
        <f>IFERROR(AVERAGEIFS('Orders - December 2020'!$I$2:$I$2047,'Orders - December 2020'!$H$2:$H$2047,Worksheet!AQ$3,'Orders - December 2020'!$C$2:$C$2047,Worksheet!$F38),"-")</f>
        <v>-</v>
      </c>
      <c r="AR38" s="51" t="str">
        <f>IFERROR(AVERAGEIFS('Orders - December 2020'!$I$2:$I$2047,'Orders - December 2020'!$H$2:$H$2047,Worksheet!AR$3,'Orders - December 2020'!$C$2:$C$2047,Worksheet!$F38),"-")</f>
        <v>-</v>
      </c>
      <c r="AS38" s="51" t="str">
        <f>IFERROR(AVERAGEIFS('Orders - December 2020'!$I$2:$I$2047,'Orders - December 2020'!$H$2:$H$2047,Worksheet!AS$3,'Orders - December 2020'!$C$2:$C$2047,Worksheet!$F38),"-")</f>
        <v>-</v>
      </c>
      <c r="AT38" s="51" t="str">
        <f>IFERROR(AVERAGEIFS('Orders - December 2020'!$I$2:$I$2047,'Orders - December 2020'!$H$2:$H$2047,Worksheet!AT$3,'Orders - December 2020'!$C$2:$C$2047,Worksheet!$F38),"-")</f>
        <v>-</v>
      </c>
      <c r="AU38" s="51" t="str">
        <f>IFERROR(AVERAGEIFS('Orders - December 2020'!$I$2:$I$2047,'Orders - December 2020'!$H$2:$H$2047,Worksheet!AU$3,'Orders - December 2020'!$C$2:$C$2047,Worksheet!$F38),"-")</f>
        <v>-</v>
      </c>
      <c r="AV38" s="51" t="str">
        <f>IFERROR(AVERAGEIFS('Orders - December 2020'!$I$2:$I$2047,'Orders - December 2020'!$H$2:$H$2047,Worksheet!AV$3,'Orders - December 2020'!$C$2:$C$2047,Worksheet!$F38),"-")</f>
        <v>-</v>
      </c>
      <c r="AW38" s="51" t="str">
        <f>IFERROR(AVERAGEIFS('Orders - December 2020'!$I$2:$I$2047,'Orders - December 2020'!$H$2:$H$2047,Worksheet!AW$3,'Orders - December 2020'!$C$2:$C$2047,Worksheet!$F38),"-")</f>
        <v>-</v>
      </c>
      <c r="AX38" s="51" t="str">
        <f>IFERROR(AVERAGEIFS('Orders - December 2020'!$I$2:$I$2047,'Orders - December 2020'!$H$2:$H$2047,Worksheet!AX$3,'Orders - December 2020'!$C$2:$C$2047,Worksheet!$F38),"-")</f>
        <v>-</v>
      </c>
      <c r="AY38" s="51" t="str">
        <f>IFERROR(AVERAGEIFS('Orders - December 2020'!$I$2:$I$2047,'Orders - December 2020'!$H$2:$H$2047,Worksheet!AY$3,'Orders - December 2020'!$C$2:$C$2047,Worksheet!$F38),"-")</f>
        <v>-</v>
      </c>
      <c r="AZ38" s="51" t="str">
        <f>IFERROR(AVERAGEIFS('Orders - December 2020'!$I$2:$I$2047,'Orders - December 2020'!$H$2:$H$2047,Worksheet!AZ$3,'Orders - December 2020'!$C$2:$C$2047,Worksheet!$F38),"-")</f>
        <v>-</v>
      </c>
      <c r="BA38" s="51" t="str">
        <f>IFERROR(AVERAGEIFS('Orders - December 2020'!$I$2:$I$2047,'Orders - December 2020'!$H$2:$H$2047,Worksheet!BA$3,'Orders - December 2020'!$C$2:$C$2047,Worksheet!$F38),"-")</f>
        <v>-</v>
      </c>
      <c r="BB38" s="51" t="str">
        <f>IFERROR(AVERAGEIFS('Orders - December 2020'!$I$2:$I$2047,'Orders - December 2020'!$H$2:$H$2047,Worksheet!BB$3,'Orders - December 2020'!$C$2:$C$2047,Worksheet!$F38),"-")</f>
        <v>-</v>
      </c>
      <c r="BC38" s="51" t="str">
        <f>IFERROR(AVERAGEIFS('Orders - December 2020'!$I$2:$I$2047,'Orders - December 2020'!$H$2:$H$2047,Worksheet!BC$3,'Orders - December 2020'!$C$2:$C$2047,Worksheet!$F38),"-")</f>
        <v>-</v>
      </c>
      <c r="BD38" s="51" t="str">
        <f>IFERROR(AVERAGEIFS('Orders - December 2020'!$I$2:$I$2047,'Orders - December 2020'!$H$2:$H$2047,Worksheet!BD$3,'Orders - December 2020'!$C$2:$C$2047,Worksheet!$F38),"-")</f>
        <v>-</v>
      </c>
      <c r="BE38" s="51" t="str">
        <f>IFERROR(AVERAGEIFS('Orders - December 2020'!$I$2:$I$2047,'Orders - December 2020'!$H$2:$H$2047,Worksheet!BE$3,'Orders - December 2020'!$C$2:$C$2047,Worksheet!$F38),"-")</f>
        <v>-</v>
      </c>
      <c r="BF38" s="51" t="str">
        <f>IFERROR(AVERAGEIFS('Orders - December 2020'!$I$2:$I$2047,'Orders - December 2020'!$H$2:$H$2047,Worksheet!BF$3,'Orders - December 2020'!$C$2:$C$2047,Worksheet!$F38),"-")</f>
        <v>-</v>
      </c>
      <c r="BG38" s="51" t="str">
        <f>IFERROR(AVERAGEIFS('Orders - December 2020'!$I$2:$I$2047,'Orders - December 2020'!$H$2:$H$2047,Worksheet!BG$3,'Orders - December 2020'!$C$2:$C$2047,Worksheet!$F38),"-")</f>
        <v>-</v>
      </c>
      <c r="BH38" s="51" t="str">
        <f>IFERROR(AVERAGEIFS('Orders - December 2020'!$I$2:$I$2047,'Orders - December 2020'!$H$2:$H$2047,Worksheet!BH$3,'Orders - December 2020'!$C$2:$C$2047,Worksheet!$F38),"-")</f>
        <v>-</v>
      </c>
      <c r="BI38" s="51" t="str">
        <f>IFERROR(AVERAGEIFS('Orders - December 2020'!$I$2:$I$2047,'Orders - December 2020'!$H$2:$H$2047,Worksheet!BI$3,'Orders - December 2020'!$C$2:$C$2047,Worksheet!$F38),"-")</f>
        <v>-</v>
      </c>
      <c r="BJ38" s="51" t="str">
        <f>IFERROR(AVERAGEIFS('Orders - December 2020'!$I$2:$I$2047,'Orders - December 2020'!$H$2:$H$2047,Worksheet!BJ$3,'Orders - December 2020'!$C$2:$C$2047,Worksheet!$F38),"-")</f>
        <v>-</v>
      </c>
      <c r="BK38" s="51" t="str">
        <f>IFERROR(AVERAGEIFS('Orders - December 2020'!$I$2:$I$2047,'Orders - December 2020'!$H$2:$H$2047,Worksheet!BK$3,'Orders - December 2020'!$C$2:$C$2047,Worksheet!$F38),"-")</f>
        <v>-</v>
      </c>
      <c r="BL38" s="51" t="str">
        <f>IFERROR(AVERAGEIFS('Orders - December 2020'!$I$2:$I$2047,'Orders - December 2020'!$H$2:$H$2047,Worksheet!BL$3,'Orders - December 2020'!$C$2:$C$2047,Worksheet!$F38),"-")</f>
        <v>-</v>
      </c>
      <c r="BM38" s="51" t="str">
        <f>IFERROR(AVERAGEIFS('Orders - December 2020'!$I$2:$I$2047,'Orders - December 2020'!$H$2:$H$2047,Worksheet!BM$3,'Orders - December 2020'!$C$2:$C$2047,Worksheet!$F38),"-")</f>
        <v>-</v>
      </c>
      <c r="BN38" s="51" t="str">
        <f>IFERROR(AVERAGEIFS('Orders - December 2020'!$I$2:$I$2047,'Orders - December 2020'!$H$2:$H$2047,Worksheet!BN$3,'Orders - December 2020'!$C$2:$C$2047,Worksheet!$F38),"-")</f>
        <v>-</v>
      </c>
      <c r="BO38" s="51" t="str">
        <f>IFERROR(AVERAGEIFS('Orders - December 2020'!$I$2:$I$2047,'Orders - December 2020'!$H$2:$H$2047,Worksheet!BO$3,'Orders - December 2020'!$C$2:$C$2047,Worksheet!$F38),"-")</f>
        <v>-</v>
      </c>
      <c r="BP38" s="51" t="str">
        <f>IFERROR(AVERAGEIFS('Orders - December 2020'!$I$2:$I$2047,'Orders - December 2020'!$H$2:$H$2047,Worksheet!BP$3,'Orders - December 2020'!$C$2:$C$2047,Worksheet!$F38),"-")</f>
        <v>-</v>
      </c>
      <c r="BQ38" s="51" t="str">
        <f>IFERROR(AVERAGEIFS('Orders - December 2020'!$I$2:$I$2047,'Orders - December 2020'!$H$2:$H$2047,Worksheet!BQ$3,'Orders - December 2020'!$C$2:$C$2047,Worksheet!$F38),"-")</f>
        <v>-</v>
      </c>
      <c r="BR38" s="51" t="str">
        <f>IFERROR(AVERAGEIFS('Orders - December 2020'!$I$2:$I$2047,'Orders - December 2020'!$H$2:$H$2047,Worksheet!BR$3,'Orders - December 2020'!$C$2:$C$2047,Worksheet!$F38),"-")</f>
        <v>-</v>
      </c>
      <c r="BS38" s="51" t="str">
        <f>IFERROR(AVERAGEIFS('Orders - December 2020'!$I$2:$I$2047,'Orders - December 2020'!$H$2:$H$2047,Worksheet!BS$3,'Orders - December 2020'!$C$2:$C$2047,Worksheet!$F38),"-")</f>
        <v>-</v>
      </c>
      <c r="BT38" s="51" t="str">
        <f>IFERROR(AVERAGEIFS('Orders - December 2020'!$I$2:$I$2047,'Orders - December 2020'!$H$2:$H$2047,Worksheet!BT$3,'Orders - December 2020'!$C$2:$C$2047,Worksheet!$F38),"-")</f>
        <v>-</v>
      </c>
      <c r="BU38" s="51" t="str">
        <f>IFERROR(AVERAGEIFS('Orders - December 2020'!$I$2:$I$2047,'Orders - December 2020'!$H$2:$H$2047,Worksheet!BU$3,'Orders - December 2020'!$C$2:$C$2047,Worksheet!$F38),"-")</f>
        <v>-</v>
      </c>
      <c r="BV38" s="51" t="str">
        <f>IFERROR(AVERAGEIFS('Orders - December 2020'!$I$2:$I$2047,'Orders - December 2020'!$H$2:$H$2047,Worksheet!BV$3,'Orders - December 2020'!$C$2:$C$2047,Worksheet!$F38),"-")</f>
        <v>-</v>
      </c>
      <c r="BW38" s="51" t="str">
        <f>IFERROR(AVERAGEIFS('Orders - December 2020'!$I$2:$I$2047,'Orders - December 2020'!$H$2:$H$2047,Worksheet!BW$3,'Orders - December 2020'!$C$2:$C$2047,Worksheet!$F38),"-")</f>
        <v>-</v>
      </c>
      <c r="BX38" s="51" t="str">
        <f>IFERROR(AVERAGEIFS('Orders - December 2020'!$I$2:$I$2047,'Orders - December 2020'!$H$2:$H$2047,Worksheet!BX$3,'Orders - December 2020'!$C$2:$C$2047,Worksheet!$F38),"-")</f>
        <v>-</v>
      </c>
      <c r="BY38" s="51" t="str">
        <f>IFERROR(AVERAGEIFS('Orders - December 2020'!$I$2:$I$2047,'Orders - December 2020'!$H$2:$H$2047,Worksheet!BY$3,'Orders - December 2020'!$C$2:$C$2047,Worksheet!$F38),"-")</f>
        <v>-</v>
      </c>
      <c r="BZ38" s="51" t="str">
        <f>IFERROR(AVERAGEIFS('Orders - December 2020'!$I$2:$I$2047,'Orders - December 2020'!$H$2:$H$2047,Worksheet!BZ$3,'Orders - December 2020'!$C$2:$C$2047,Worksheet!$F38),"-")</f>
        <v>-</v>
      </c>
      <c r="CA38" s="51" t="str">
        <f>IFERROR(AVERAGEIFS('Orders - December 2020'!$I$2:$I$2047,'Orders - December 2020'!$H$2:$H$2047,Worksheet!CA$3,'Orders - December 2020'!$C$2:$C$2047,Worksheet!$F38),"-")</f>
        <v>-</v>
      </c>
      <c r="CB38" s="51" t="str">
        <f>IFERROR(AVERAGEIFS('Orders - December 2020'!$I$2:$I$2047,'Orders - December 2020'!$H$2:$H$2047,Worksheet!CB$3,'Orders - December 2020'!$C$2:$C$2047,Worksheet!$F38),"-")</f>
        <v>-</v>
      </c>
      <c r="CC38" s="51" t="str">
        <f>IFERROR(AVERAGEIFS('Orders - December 2020'!$I$2:$I$2047,'Orders - December 2020'!$H$2:$H$2047,Worksheet!CC$3,'Orders - December 2020'!$C$2:$C$2047,Worksheet!$F38),"-")</f>
        <v>-</v>
      </c>
      <c r="CD38" s="51" t="str">
        <f>IFERROR(AVERAGEIFS('Orders - December 2020'!$I$2:$I$2047,'Orders - December 2020'!$H$2:$H$2047,Worksheet!CD$3,'Orders - December 2020'!$C$2:$C$2047,Worksheet!$F38),"-")</f>
        <v>-</v>
      </c>
      <c r="CE38" s="51" t="str">
        <f>IFERROR(AVERAGEIFS('Orders - December 2020'!$I$2:$I$2047,'Orders - December 2020'!$H$2:$H$2047,Worksheet!CE$3,'Orders - December 2020'!$C$2:$C$2047,Worksheet!$F38),"-")</f>
        <v>-</v>
      </c>
      <c r="CF38" s="51" t="str">
        <f>IFERROR(AVERAGEIFS('Orders - December 2020'!$I$2:$I$2047,'Orders - December 2020'!$H$2:$H$2047,Worksheet!CF$3,'Orders - December 2020'!$C$2:$C$2047,Worksheet!$F38),"-")</f>
        <v>-</v>
      </c>
      <c r="CG38" s="51" t="str">
        <f>IFERROR(AVERAGEIFS('Orders - December 2020'!$I$2:$I$2047,'Orders - December 2020'!$H$2:$H$2047,Worksheet!CG$3,'Orders - December 2020'!$C$2:$C$2047,Worksheet!$F38),"-")</f>
        <v>-</v>
      </c>
      <c r="CH38" s="51" t="str">
        <f>IFERROR(AVERAGEIFS('Orders - December 2020'!$I$2:$I$2047,'Orders - December 2020'!$H$2:$H$2047,Worksheet!CH$3,'Orders - December 2020'!$C$2:$C$2047,Worksheet!$F38),"-")</f>
        <v>-</v>
      </c>
      <c r="CI38" s="51" t="str">
        <f>IFERROR(AVERAGEIFS('Orders - December 2020'!$I$2:$I$2047,'Orders - December 2020'!$H$2:$H$2047,Worksheet!CI$3,'Orders - December 2020'!$C$2:$C$2047,Worksheet!$F38),"-")</f>
        <v>-</v>
      </c>
      <c r="CJ38" s="51" t="str">
        <f>IFERROR(AVERAGEIFS('Orders - December 2020'!$I$2:$I$2047,'Orders - December 2020'!$H$2:$H$2047,Worksheet!CJ$3,'Orders - December 2020'!$C$2:$C$2047,Worksheet!$F38),"-")</f>
        <v>-</v>
      </c>
      <c r="CK38" s="51" t="str">
        <f>IFERROR(AVERAGEIFS('Orders - December 2020'!$I$2:$I$2047,'Orders - December 2020'!$H$2:$H$2047,Worksheet!CK$3,'Orders - December 2020'!$C$2:$C$2047,Worksheet!$F38),"-")</f>
        <v>-</v>
      </c>
      <c r="CL38" s="51" t="str">
        <f>IFERROR(AVERAGEIFS('Orders - December 2020'!$I$2:$I$2047,'Orders - December 2020'!$H$2:$H$2047,Worksheet!CL$3,'Orders - December 2020'!$C$2:$C$2047,Worksheet!$F38),"-")</f>
        <v>-</v>
      </c>
      <c r="CM38" s="51" t="str">
        <f>IFERROR(AVERAGEIFS('Orders - December 2020'!$I$2:$I$2047,'Orders - December 2020'!$H$2:$H$2047,Worksheet!CM$3,'Orders - December 2020'!$C$2:$C$2047,Worksheet!$F38),"-")</f>
        <v>-</v>
      </c>
      <c r="CN38" s="51" t="str">
        <f>IFERROR(AVERAGEIFS('Orders - December 2020'!$I$2:$I$2047,'Orders - December 2020'!$H$2:$H$2047,Worksheet!CN$3,'Orders - December 2020'!$C$2:$C$2047,Worksheet!$F38),"-")</f>
        <v>-</v>
      </c>
      <c r="CO38" s="51" t="str">
        <f>IFERROR(AVERAGEIFS('Orders - December 2020'!$I$2:$I$2047,'Orders - December 2020'!$H$2:$H$2047,Worksheet!CO$3,'Orders - December 2020'!$C$2:$C$2047,Worksheet!$F38),"-")</f>
        <v>-</v>
      </c>
      <c r="CP38" s="51" t="str">
        <f>IFERROR(AVERAGEIFS('Orders - December 2020'!$I$2:$I$2047,'Orders - December 2020'!$H$2:$H$2047,Worksheet!CP$3,'Orders - December 2020'!$C$2:$C$2047,Worksheet!$F38),"-")</f>
        <v>-</v>
      </c>
      <c r="CQ38" s="51" t="str">
        <f>IFERROR(AVERAGEIFS('Orders - December 2020'!$I$2:$I$2047,'Orders - December 2020'!$H$2:$H$2047,Worksheet!CQ$3,'Orders - December 2020'!$C$2:$C$2047,Worksheet!$F38),"-")</f>
        <v>-</v>
      </c>
      <c r="CR38" s="51" t="str">
        <f>IFERROR(AVERAGEIFS('Orders - December 2020'!$I$2:$I$2047,'Orders - December 2020'!$H$2:$H$2047,Worksheet!CR$3,'Orders - December 2020'!$C$2:$C$2047,Worksheet!$F38),"-")</f>
        <v>-</v>
      </c>
      <c r="CS38" s="51" t="str">
        <f>IFERROR(AVERAGEIFS('Orders - December 2020'!$I$2:$I$2047,'Orders - December 2020'!$H$2:$H$2047,Worksheet!CS$3,'Orders - December 2020'!$C$2:$C$2047,Worksheet!$F38),"-")</f>
        <v>-</v>
      </c>
      <c r="CT38" s="51" t="str">
        <f>IFERROR(AVERAGEIFS('Orders - December 2020'!$I$2:$I$2047,'Orders - December 2020'!$H$2:$H$2047,Worksheet!CT$3,'Orders - December 2020'!$C$2:$C$2047,Worksheet!$F38),"-")</f>
        <v>-</v>
      </c>
      <c r="CU38" s="51" t="str">
        <f>IFERROR(AVERAGEIFS('Orders - December 2020'!$I$2:$I$2047,'Orders - December 2020'!$H$2:$H$2047,Worksheet!CU$3,'Orders - December 2020'!$C$2:$C$2047,Worksheet!$F38),"-")</f>
        <v>-</v>
      </c>
      <c r="CV38" s="51">
        <f>IFERROR(AVERAGEIFS('Orders - December 2020'!$I$2:$I$2047,'Orders - December 2020'!$H$2:$H$2047,Worksheet!CV$3,'Orders - December 2020'!$C$2:$C$2047,Worksheet!$F38),"-")</f>
        <v>1</v>
      </c>
      <c r="CW38" s="51" t="str">
        <f>IFERROR(AVERAGEIFS('Orders - December 2020'!$I$2:$I$2047,'Orders - December 2020'!$H$2:$H$2047,Worksheet!CW$3,'Orders - December 2020'!$C$2:$C$2047,Worksheet!$F38),"-")</f>
        <v>-</v>
      </c>
      <c r="CX38" s="51" t="str">
        <f>IFERROR(AVERAGEIFS('Orders - December 2020'!$I$2:$I$2047,'Orders - December 2020'!$H$2:$H$2047,Worksheet!CX$3,'Orders - December 2020'!$C$2:$C$2047,Worksheet!$F38),"-")</f>
        <v>-</v>
      </c>
      <c r="CY38" s="51" t="str">
        <f>IFERROR(AVERAGEIFS('Orders - December 2020'!$I$2:$I$2047,'Orders - December 2020'!$H$2:$H$2047,Worksheet!CY$3,'Orders - December 2020'!$C$2:$C$2047,Worksheet!$F38),"-")</f>
        <v>-</v>
      </c>
      <c r="CZ38" s="51" t="str">
        <f>IFERROR(AVERAGEIFS('Orders - December 2020'!$I$2:$I$2047,'Orders - December 2020'!$H$2:$H$2047,Worksheet!CZ$3,'Orders - December 2020'!$C$2:$C$2047,Worksheet!$F38),"-")</f>
        <v>-</v>
      </c>
      <c r="DA38" s="51" t="str">
        <f>IFERROR(AVERAGEIFS('Orders - December 2020'!$I$2:$I$2047,'Orders - December 2020'!$H$2:$H$2047,Worksheet!DA$3,'Orders - December 2020'!$C$2:$C$2047,Worksheet!$F38),"-")</f>
        <v>-</v>
      </c>
      <c r="DB38" s="51" t="str">
        <f>IFERROR(AVERAGEIFS('Orders - December 2020'!$I$2:$I$2047,'Orders - December 2020'!$H$2:$H$2047,Worksheet!DB$3,'Orders - December 2020'!$C$2:$C$2047,Worksheet!$F38),"-")</f>
        <v>-</v>
      </c>
      <c r="DC38" s="51" t="str">
        <f>IFERROR(AVERAGEIFS('Orders - December 2020'!$I$2:$I$2047,'Orders - December 2020'!$H$2:$H$2047,Worksheet!DC$3,'Orders - December 2020'!$C$2:$C$2047,Worksheet!$F38),"-")</f>
        <v>-</v>
      </c>
      <c r="DD38" s="51" t="str">
        <f>IFERROR(AVERAGEIFS('Orders - December 2020'!$I$2:$I$2047,'Orders - December 2020'!$H$2:$H$2047,Worksheet!DD$3,'Orders - December 2020'!$C$2:$C$2047,Worksheet!$F38),"-")</f>
        <v>-</v>
      </c>
      <c r="DE38" s="51" t="str">
        <f>IFERROR(AVERAGEIFS('Orders - December 2020'!$I$2:$I$2047,'Orders - December 2020'!$H$2:$H$2047,Worksheet!DE$3,'Orders - December 2020'!$C$2:$C$2047,Worksheet!$F38),"-")</f>
        <v>-</v>
      </c>
      <c r="DF38" s="51" t="str">
        <f>IFERROR(AVERAGEIFS('Orders - December 2020'!$I$2:$I$2047,'Orders - December 2020'!$H$2:$H$2047,Worksheet!DF$3,'Orders - December 2020'!$C$2:$C$2047,Worksheet!$F38),"-")</f>
        <v>-</v>
      </c>
      <c r="DG38" s="51" t="str">
        <f>IFERROR(AVERAGEIFS('Orders - December 2020'!$I$2:$I$2047,'Orders - December 2020'!$H$2:$H$2047,Worksheet!DG$3,'Orders - December 2020'!$C$2:$C$2047,Worksheet!$F38),"-")</f>
        <v>-</v>
      </c>
      <c r="DH38" s="51" t="str">
        <f>IFERROR(AVERAGEIFS('Orders - December 2020'!$I$2:$I$2047,'Orders - December 2020'!$H$2:$H$2047,Worksheet!DH$3,'Orders - December 2020'!$C$2:$C$2047,Worksheet!$F38),"-")</f>
        <v>-</v>
      </c>
      <c r="DI38" s="51" t="str">
        <f>IFERROR(AVERAGEIFS('Orders - December 2020'!$I$2:$I$2047,'Orders - December 2020'!$H$2:$H$2047,Worksheet!DI$3,'Orders - December 2020'!$C$2:$C$2047,Worksheet!$F38),"-")</f>
        <v>-</v>
      </c>
      <c r="DJ38" s="51" t="str">
        <f>IFERROR(AVERAGEIFS('Orders - December 2020'!$I$2:$I$2047,'Orders - December 2020'!$H$2:$H$2047,Worksheet!DJ$3,'Orders - December 2020'!$C$2:$C$2047,Worksheet!$F38),"-")</f>
        <v>-</v>
      </c>
      <c r="DK38" s="51" t="str">
        <f>IFERROR(AVERAGEIFS('Orders - December 2020'!$I$2:$I$2047,'Orders - December 2020'!$H$2:$H$2047,Worksheet!DK$3,'Orders - December 2020'!$C$2:$C$2047,Worksheet!$F38),"-")</f>
        <v>-</v>
      </c>
      <c r="DL38" s="51" t="str">
        <f>IFERROR(AVERAGEIFS('Orders - December 2020'!$I$2:$I$2047,'Orders - December 2020'!$H$2:$H$2047,Worksheet!DL$3,'Orders - December 2020'!$C$2:$C$2047,Worksheet!$F38),"-")</f>
        <v>-</v>
      </c>
      <c r="DM38" s="51" t="str">
        <f>IFERROR(AVERAGEIFS('Orders - December 2020'!$I$2:$I$2047,'Orders - December 2020'!$H$2:$H$2047,Worksheet!DM$3,'Orders - December 2020'!$C$2:$C$2047,Worksheet!$F38),"-")</f>
        <v>-</v>
      </c>
      <c r="DN38" s="51" t="str">
        <f>IFERROR(AVERAGEIFS('Orders - December 2020'!$I$2:$I$2047,'Orders - December 2020'!$H$2:$H$2047,Worksheet!DN$3,'Orders - December 2020'!$C$2:$C$2047,Worksheet!$F38),"-")</f>
        <v>-</v>
      </c>
      <c r="DO38" s="51" t="str">
        <f>IFERROR(AVERAGEIFS('Orders - December 2020'!$I$2:$I$2047,'Orders - December 2020'!$H$2:$H$2047,Worksheet!DO$3,'Orders - December 2020'!$C$2:$C$2047,Worksheet!$F38),"-")</f>
        <v>-</v>
      </c>
      <c r="DP38" s="51" t="str">
        <f>IFERROR(AVERAGEIFS('Orders - December 2020'!$I$2:$I$2047,'Orders - December 2020'!$H$2:$H$2047,Worksheet!DP$3,'Orders - December 2020'!$C$2:$C$2047,Worksheet!$F38),"-")</f>
        <v>-</v>
      </c>
      <c r="DQ38" s="51" t="str">
        <f>IFERROR(AVERAGEIFS('Orders - December 2020'!$I$2:$I$2047,'Orders - December 2020'!$H$2:$H$2047,Worksheet!DQ$3,'Orders - December 2020'!$C$2:$C$2047,Worksheet!$F38),"-")</f>
        <v>-</v>
      </c>
      <c r="DR38" s="51" t="str">
        <f>IFERROR(AVERAGEIFS('Orders - December 2020'!$I$2:$I$2047,'Orders - December 2020'!$H$2:$H$2047,Worksheet!DR$3,'Orders - December 2020'!$C$2:$C$2047,Worksheet!$F38),"-")</f>
        <v>-</v>
      </c>
      <c r="DS38" s="51" t="str">
        <f>IFERROR(AVERAGEIFS('Orders - December 2020'!$I$2:$I$2047,'Orders - December 2020'!$H$2:$H$2047,Worksheet!DS$3,'Orders - December 2020'!$C$2:$C$2047,Worksheet!$F38),"-")</f>
        <v>-</v>
      </c>
      <c r="DT38" s="51" t="str">
        <f>IFERROR(AVERAGEIFS('Orders - December 2020'!$I$2:$I$2047,'Orders - December 2020'!$H$2:$H$2047,Worksheet!DT$3,'Orders - December 2020'!$C$2:$C$2047,Worksheet!$F38),"-")</f>
        <v>-</v>
      </c>
      <c r="DU38" s="51" t="str">
        <f>IFERROR(AVERAGEIFS('Orders - December 2020'!$I$2:$I$2047,'Orders - December 2020'!$H$2:$H$2047,Worksheet!DU$3,'Orders - December 2020'!$C$2:$C$2047,Worksheet!$F38),"-")</f>
        <v>-</v>
      </c>
      <c r="DV38" s="51" t="str">
        <f>IFERROR(AVERAGEIFS('Orders - December 2020'!$I$2:$I$2047,'Orders - December 2020'!$H$2:$H$2047,Worksheet!DV$3,'Orders - December 2020'!$C$2:$C$2047,Worksheet!$F38),"-")</f>
        <v>-</v>
      </c>
      <c r="DW38" s="51" t="str">
        <f>IFERROR(AVERAGEIFS('Orders - December 2020'!$I$2:$I$2047,'Orders - December 2020'!$H$2:$H$2047,Worksheet!DW$3,'Orders - December 2020'!$C$2:$C$2047,Worksheet!$F38),"-")</f>
        <v>-</v>
      </c>
      <c r="DX38" s="51" t="str">
        <f>IFERROR(AVERAGEIFS('Orders - December 2020'!$I$2:$I$2047,'Orders - December 2020'!$H$2:$H$2047,Worksheet!DX$3,'Orders - December 2020'!$C$2:$C$2047,Worksheet!$F38),"-")</f>
        <v>-</v>
      </c>
      <c r="DY38" s="51">
        <f>IFERROR(AVERAGEIFS('Orders - December 2020'!$I$2:$I$2047,'Orders - December 2020'!$H$2:$H$2047,Worksheet!DY$3,'Orders - December 2020'!$C$2:$C$2047,Worksheet!$F38),"-")</f>
        <v>1</v>
      </c>
      <c r="DZ38" s="51" t="str">
        <f>IFERROR(AVERAGEIFS('Orders - December 2020'!$I$2:$I$2047,'Orders - December 2020'!$H$2:$H$2047,Worksheet!DZ$3,'Orders - December 2020'!$C$2:$C$2047,Worksheet!$F38),"-")</f>
        <v>-</v>
      </c>
      <c r="EA38" s="51" t="str">
        <f>IFERROR(AVERAGEIFS('Orders - December 2020'!$I$2:$I$2047,'Orders - December 2020'!$H$2:$H$2047,Worksheet!EA$3,'Orders - December 2020'!$C$2:$C$2047,Worksheet!$F38),"-")</f>
        <v>-</v>
      </c>
      <c r="EB38" s="51" t="str">
        <f>IFERROR(AVERAGEIFS('Orders - December 2020'!$I$2:$I$2047,'Orders - December 2020'!$H$2:$H$2047,Worksheet!EB$3,'Orders - December 2020'!$C$2:$C$2047,Worksheet!$F38),"-")</f>
        <v>-</v>
      </c>
      <c r="EC38" s="51">
        <f>IFERROR(AVERAGEIFS('Orders - December 2020'!$I$2:$I$2047,'Orders - December 2020'!$H$2:$H$2047,Worksheet!EC$3,'Orders - December 2020'!$C$2:$C$2047,Worksheet!$F38),"-")</f>
        <v>1</v>
      </c>
      <c r="ED38" s="51" t="str">
        <f>IFERROR(AVERAGEIFS('Orders - December 2020'!$I$2:$I$2047,'Orders - December 2020'!$H$2:$H$2047,Worksheet!ED$3,'Orders - December 2020'!$C$2:$C$2047,Worksheet!$F38),"-")</f>
        <v>-</v>
      </c>
      <c r="EE38" s="51">
        <f>IFERROR(AVERAGEIFS('Orders - December 2020'!$I$2:$I$2047,'Orders - December 2020'!$H$2:$H$2047,Worksheet!EE$3,'Orders - December 2020'!$C$2:$C$2047,Worksheet!$F38),"-")</f>
        <v>1</v>
      </c>
      <c r="EF38" s="51" t="str">
        <f>IFERROR(AVERAGEIFS('Orders - December 2020'!$I$2:$I$2047,'Orders - December 2020'!$H$2:$H$2047,Worksheet!EF$3,'Orders - December 2020'!$C$2:$C$2047,Worksheet!$F38),"-")</f>
        <v>-</v>
      </c>
      <c r="EG38" s="51" t="str">
        <f>IFERROR(AVERAGEIFS('Orders - December 2020'!$I$2:$I$2047,'Orders - December 2020'!$H$2:$H$2047,Worksheet!EG$3,'Orders - December 2020'!$C$2:$C$2047,Worksheet!$F38),"-")</f>
        <v>-</v>
      </c>
      <c r="EH38" s="51" t="str">
        <f>IFERROR(AVERAGEIFS('Orders - December 2020'!$I$2:$I$2047,'Orders - December 2020'!$H$2:$H$2047,Worksheet!EH$3,'Orders - December 2020'!$C$2:$C$2047,Worksheet!$F38),"-")</f>
        <v>-</v>
      </c>
      <c r="EI38" s="51" t="str">
        <f>IFERROR(AVERAGEIFS('Orders - December 2020'!$I$2:$I$2047,'Orders - December 2020'!$H$2:$H$2047,Worksheet!EI$3,'Orders - December 2020'!$C$2:$C$2047,Worksheet!$F38),"-")</f>
        <v>-</v>
      </c>
      <c r="EJ38" s="51" t="str">
        <f>IFERROR(AVERAGEIFS('Orders - December 2020'!$I$2:$I$2047,'Orders - December 2020'!$H$2:$H$2047,Worksheet!EJ$3,'Orders - December 2020'!$C$2:$C$2047,Worksheet!$F38),"-")</f>
        <v>-</v>
      </c>
      <c r="EK38" s="51" t="str">
        <f>IFERROR(AVERAGEIFS('Orders - December 2020'!$I$2:$I$2047,'Orders - December 2020'!$H$2:$H$2047,Worksheet!EK$3,'Orders - December 2020'!$C$2:$C$2047,Worksheet!$F38),"-")</f>
        <v>-</v>
      </c>
      <c r="EL38" s="51" t="str">
        <f>IFERROR(AVERAGEIFS('Orders - December 2020'!$I$2:$I$2047,'Orders - December 2020'!$H$2:$H$2047,Worksheet!EL$3,'Orders - December 2020'!$C$2:$C$2047,Worksheet!$F38),"-")</f>
        <v>-</v>
      </c>
      <c r="EM38" s="51" t="str">
        <f>IFERROR(AVERAGEIFS('Orders - December 2020'!$I$2:$I$2047,'Orders - December 2020'!$H$2:$H$2047,Worksheet!EM$3,'Orders - December 2020'!$C$2:$C$2047,Worksheet!$F38),"-")</f>
        <v>-</v>
      </c>
      <c r="EN38" s="51" t="str">
        <f>IFERROR(AVERAGEIFS('Orders - December 2020'!$I$2:$I$2047,'Orders - December 2020'!$H$2:$H$2047,Worksheet!EN$3,'Orders - December 2020'!$C$2:$C$2047,Worksheet!$F38),"-")</f>
        <v>-</v>
      </c>
      <c r="EO38" s="51" t="str">
        <f>IFERROR(AVERAGEIFS('Orders - December 2020'!$I$2:$I$2047,'Orders - December 2020'!$H$2:$H$2047,Worksheet!EO$3,'Orders - December 2020'!$C$2:$C$2047,Worksheet!$F38),"-")</f>
        <v>-</v>
      </c>
      <c r="EP38" s="51" t="str">
        <f>IFERROR(AVERAGEIFS('Orders - December 2020'!$I$2:$I$2047,'Orders - December 2020'!$H$2:$H$2047,Worksheet!EP$3,'Orders - December 2020'!$C$2:$C$2047,Worksheet!$F38),"-")</f>
        <v>-</v>
      </c>
      <c r="EQ38" s="51" t="str">
        <f>IFERROR(AVERAGEIFS('Orders - December 2020'!$I$2:$I$2047,'Orders - December 2020'!$H$2:$H$2047,Worksheet!EQ$3,'Orders - December 2020'!$C$2:$C$2047,Worksheet!$F38),"-")</f>
        <v>-</v>
      </c>
      <c r="ER38" s="51">
        <f>IFERROR(AVERAGEIFS('Orders - December 2020'!$I$2:$I$2047,'Orders - December 2020'!$H$2:$H$2047,Worksheet!ER$3,'Orders - December 2020'!$C$2:$C$2047,Worksheet!$F38),"-")</f>
        <v>1</v>
      </c>
      <c r="ES38" s="51" t="str">
        <f>IFERROR(AVERAGEIFS('Orders - December 2020'!$I$2:$I$2047,'Orders - December 2020'!$H$2:$H$2047,Worksheet!ES$3,'Orders - December 2020'!$C$2:$C$2047,Worksheet!$F38),"-")</f>
        <v>-</v>
      </c>
      <c r="ET38" s="51" t="str">
        <f>IFERROR(AVERAGEIFS('Orders - December 2020'!$I$2:$I$2047,'Orders - December 2020'!$H$2:$H$2047,Worksheet!ET$3,'Orders - December 2020'!$C$2:$C$2047,Worksheet!$F38),"-")</f>
        <v>-</v>
      </c>
      <c r="EU38" s="51" t="str">
        <f>IFERROR(AVERAGEIFS('Orders - December 2020'!$I$2:$I$2047,'Orders - December 2020'!$H$2:$H$2047,Worksheet!EU$3,'Orders - December 2020'!$C$2:$C$2047,Worksheet!$F38),"-")</f>
        <v>-</v>
      </c>
      <c r="EV38" s="51" t="str">
        <f>IFERROR(AVERAGEIFS('Orders - December 2020'!$I$2:$I$2047,'Orders - December 2020'!$H$2:$H$2047,Worksheet!EV$3,'Orders - December 2020'!$C$2:$C$2047,Worksheet!$F38),"-")</f>
        <v>-</v>
      </c>
      <c r="EW38" s="51" t="str">
        <f>IFERROR(AVERAGEIFS('Orders - December 2020'!$I$2:$I$2047,'Orders - December 2020'!$H$2:$H$2047,Worksheet!EW$3,'Orders - December 2020'!$C$2:$C$2047,Worksheet!$F38),"-")</f>
        <v>-</v>
      </c>
      <c r="EX38" s="51" t="str">
        <f>IFERROR(AVERAGEIFS('Orders - December 2020'!$I$2:$I$2047,'Orders - December 2020'!$H$2:$H$2047,Worksheet!EX$3,'Orders - December 2020'!$C$2:$C$2047,Worksheet!$F38),"-")</f>
        <v>-</v>
      </c>
      <c r="EY38" s="51">
        <f>IFERROR(AVERAGEIFS('Orders - December 2020'!$I$2:$I$2047,'Orders - December 2020'!$H$2:$H$2047,Worksheet!EY$3,'Orders - December 2020'!$C$2:$C$2047,Worksheet!$F38),"-")</f>
        <v>1</v>
      </c>
      <c r="EZ38" s="51" t="str">
        <f>IFERROR(AVERAGEIFS('Orders - December 2020'!$I$2:$I$2047,'Orders - December 2020'!$H$2:$H$2047,Worksheet!EZ$3,'Orders - December 2020'!$C$2:$C$2047,Worksheet!$F38),"-")</f>
        <v>-</v>
      </c>
      <c r="FA38" s="51" t="str">
        <f>IFERROR(AVERAGEIFS('Orders - December 2020'!$I$2:$I$2047,'Orders - December 2020'!$H$2:$H$2047,Worksheet!FA$3,'Orders - December 2020'!$C$2:$C$2047,Worksheet!$F38),"-")</f>
        <v>-</v>
      </c>
      <c r="FB38" s="51" t="str">
        <f>IFERROR(AVERAGEIFS('Orders - December 2020'!$I$2:$I$2047,'Orders - December 2020'!$H$2:$H$2047,Worksheet!FB$3,'Orders - December 2020'!$C$2:$C$2047,Worksheet!$F38),"-")</f>
        <v>-</v>
      </c>
      <c r="FC38" s="51" t="str">
        <f>IFERROR(AVERAGEIFS('Orders - December 2020'!$I$2:$I$2047,'Orders - December 2020'!$H$2:$H$2047,Worksheet!FC$3,'Orders - December 2020'!$C$2:$C$2047,Worksheet!$F38),"-")</f>
        <v>-</v>
      </c>
      <c r="FD38" s="51" t="str">
        <f>IFERROR(AVERAGEIFS('Orders - December 2020'!$I$2:$I$2047,'Orders - December 2020'!$H$2:$H$2047,Worksheet!FD$3,'Orders - December 2020'!$C$2:$C$2047,Worksheet!$F38),"-")</f>
        <v>-</v>
      </c>
      <c r="FE38" s="51" t="str">
        <f>IFERROR(AVERAGEIFS('Orders - December 2020'!$I$2:$I$2047,'Orders - December 2020'!$H$2:$H$2047,Worksheet!FE$3,'Orders - December 2020'!$C$2:$C$2047,Worksheet!$F38),"-")</f>
        <v>-</v>
      </c>
      <c r="FF38" s="51" t="str">
        <f>IFERROR(AVERAGEIFS('Orders - December 2020'!$I$2:$I$2047,'Orders - December 2020'!$H$2:$H$2047,Worksheet!FF$3,'Orders - December 2020'!$C$2:$C$2047,Worksheet!$F38),"-")</f>
        <v>-</v>
      </c>
      <c r="FG38" s="52" t="str">
        <f>IFERROR(AVERAGEIFS('Orders - December 2020'!$I$2:$I$2047,'Orders - December 2020'!$H$2:$H$2047,Worksheet!FG$3,'Orders - December 2020'!$C$2:$C$2047,Worksheet!$F38),"-")</f>
        <v>-</v>
      </c>
    </row>
    <row r="39" spans="6:163">
      <c r="F39" s="45" t="str">
        <v>AJ Minimart</v>
      </c>
      <c r="G39" s="50" t="str">
        <f>IFERROR(AVERAGEIFS('Orders - December 2020'!$I$2:$I$2047,'Orders - December 2020'!$H$2:$H$2047,Worksheet!G$3,'Orders - December 2020'!$C$2:$C$2047,Worksheet!$F39),"-")</f>
        <v>-</v>
      </c>
      <c r="H39" s="51" t="str">
        <f>IFERROR(AVERAGEIFS('Orders - December 2020'!$I$2:$I$2047,'Orders - December 2020'!$H$2:$H$2047,Worksheet!H$3,'Orders - December 2020'!$C$2:$C$2047,Worksheet!$F39),"-")</f>
        <v>-</v>
      </c>
      <c r="I39" s="51" t="str">
        <f>IFERROR(AVERAGEIFS('Orders - December 2020'!$I$2:$I$2047,'Orders - December 2020'!$H$2:$H$2047,Worksheet!I$3,'Orders - December 2020'!$C$2:$C$2047,Worksheet!$F39),"-")</f>
        <v>-</v>
      </c>
      <c r="J39" s="51" t="str">
        <f>IFERROR(AVERAGEIFS('Orders - December 2020'!$I$2:$I$2047,'Orders - December 2020'!$H$2:$H$2047,Worksheet!J$3,'Orders - December 2020'!$C$2:$C$2047,Worksheet!$F39),"-")</f>
        <v>-</v>
      </c>
      <c r="K39" s="51" t="str">
        <f>IFERROR(AVERAGEIFS('Orders - December 2020'!$I$2:$I$2047,'Orders - December 2020'!$H$2:$H$2047,Worksheet!K$3,'Orders - December 2020'!$C$2:$C$2047,Worksheet!$F39),"-")</f>
        <v>-</v>
      </c>
      <c r="L39" s="51">
        <f>IFERROR(AVERAGEIFS('Orders - December 2020'!$I$2:$I$2047,'Orders - December 2020'!$H$2:$H$2047,Worksheet!L$3,'Orders - December 2020'!$C$2:$C$2047,Worksheet!$F39),"-")</f>
        <v>1</v>
      </c>
      <c r="M39" s="51" t="str">
        <f>IFERROR(AVERAGEIFS('Orders - December 2020'!$I$2:$I$2047,'Orders - December 2020'!$H$2:$H$2047,Worksheet!M$3,'Orders - December 2020'!$C$2:$C$2047,Worksheet!$F39),"-")</f>
        <v>-</v>
      </c>
      <c r="N39" s="51" t="str">
        <f>IFERROR(AVERAGEIFS('Orders - December 2020'!$I$2:$I$2047,'Orders - December 2020'!$H$2:$H$2047,Worksheet!N$3,'Orders - December 2020'!$C$2:$C$2047,Worksheet!$F39),"-")</f>
        <v>-</v>
      </c>
      <c r="O39" s="51" t="str">
        <f>IFERROR(AVERAGEIFS('Orders - December 2020'!$I$2:$I$2047,'Orders - December 2020'!$H$2:$H$2047,Worksheet!O$3,'Orders - December 2020'!$C$2:$C$2047,Worksheet!$F39),"-")</f>
        <v>-</v>
      </c>
      <c r="P39" s="51" t="str">
        <f>IFERROR(AVERAGEIFS('Orders - December 2020'!$I$2:$I$2047,'Orders - December 2020'!$H$2:$H$2047,Worksheet!P$3,'Orders - December 2020'!$C$2:$C$2047,Worksheet!$F39),"-")</f>
        <v>-</v>
      </c>
      <c r="Q39" s="51" t="str">
        <f>IFERROR(AVERAGEIFS('Orders - December 2020'!$I$2:$I$2047,'Orders - December 2020'!$H$2:$H$2047,Worksheet!Q$3,'Orders - December 2020'!$C$2:$C$2047,Worksheet!$F39),"-")</f>
        <v>-</v>
      </c>
      <c r="R39" s="51" t="str">
        <f>IFERROR(AVERAGEIFS('Orders - December 2020'!$I$2:$I$2047,'Orders - December 2020'!$H$2:$H$2047,Worksheet!R$3,'Orders - December 2020'!$C$2:$C$2047,Worksheet!$F39),"-")</f>
        <v>-</v>
      </c>
      <c r="S39" s="51" t="str">
        <f>IFERROR(AVERAGEIFS('Orders - December 2020'!$I$2:$I$2047,'Orders - December 2020'!$H$2:$H$2047,Worksheet!S$3,'Orders - December 2020'!$C$2:$C$2047,Worksheet!$F39),"-")</f>
        <v>-</v>
      </c>
      <c r="T39" s="51" t="str">
        <f>IFERROR(AVERAGEIFS('Orders - December 2020'!$I$2:$I$2047,'Orders - December 2020'!$H$2:$H$2047,Worksheet!T$3,'Orders - December 2020'!$C$2:$C$2047,Worksheet!$F39),"-")</f>
        <v>-</v>
      </c>
      <c r="U39" s="51" t="str">
        <f>IFERROR(AVERAGEIFS('Orders - December 2020'!$I$2:$I$2047,'Orders - December 2020'!$H$2:$H$2047,Worksheet!U$3,'Orders - December 2020'!$C$2:$C$2047,Worksheet!$F39),"-")</f>
        <v>-</v>
      </c>
      <c r="V39" s="51" t="str">
        <f>IFERROR(AVERAGEIFS('Orders - December 2020'!$I$2:$I$2047,'Orders - December 2020'!$H$2:$H$2047,Worksheet!V$3,'Orders - December 2020'!$C$2:$C$2047,Worksheet!$F39),"-")</f>
        <v>-</v>
      </c>
      <c r="W39" s="51" t="str">
        <f>IFERROR(AVERAGEIFS('Orders - December 2020'!$I$2:$I$2047,'Orders - December 2020'!$H$2:$H$2047,Worksheet!W$3,'Orders - December 2020'!$C$2:$C$2047,Worksheet!$F39),"-")</f>
        <v>-</v>
      </c>
      <c r="X39" s="51" t="str">
        <f>IFERROR(AVERAGEIFS('Orders - December 2020'!$I$2:$I$2047,'Orders - December 2020'!$H$2:$H$2047,Worksheet!X$3,'Orders - December 2020'!$C$2:$C$2047,Worksheet!$F39),"-")</f>
        <v>-</v>
      </c>
      <c r="Y39" s="51" t="str">
        <f>IFERROR(AVERAGEIFS('Orders - December 2020'!$I$2:$I$2047,'Orders - December 2020'!$H$2:$H$2047,Worksheet!Y$3,'Orders - December 2020'!$C$2:$C$2047,Worksheet!$F39),"-")</f>
        <v>-</v>
      </c>
      <c r="Z39" s="51" t="str">
        <f>IFERROR(AVERAGEIFS('Orders - December 2020'!$I$2:$I$2047,'Orders - December 2020'!$H$2:$H$2047,Worksheet!Z$3,'Orders - December 2020'!$C$2:$C$2047,Worksheet!$F39),"-")</f>
        <v>-</v>
      </c>
      <c r="AA39" s="51" t="str">
        <f>IFERROR(AVERAGEIFS('Orders - December 2020'!$I$2:$I$2047,'Orders - December 2020'!$H$2:$H$2047,Worksheet!AA$3,'Orders - December 2020'!$C$2:$C$2047,Worksheet!$F39),"-")</f>
        <v>-</v>
      </c>
      <c r="AB39" s="51" t="str">
        <f>IFERROR(AVERAGEIFS('Orders - December 2020'!$I$2:$I$2047,'Orders - December 2020'!$H$2:$H$2047,Worksheet!AB$3,'Orders - December 2020'!$C$2:$C$2047,Worksheet!$F39),"-")</f>
        <v>-</v>
      </c>
      <c r="AC39" s="51" t="str">
        <f>IFERROR(AVERAGEIFS('Orders - December 2020'!$I$2:$I$2047,'Orders - December 2020'!$H$2:$H$2047,Worksheet!AC$3,'Orders - December 2020'!$C$2:$C$2047,Worksheet!$F39),"-")</f>
        <v>-</v>
      </c>
      <c r="AD39" s="51" t="str">
        <f>IFERROR(AVERAGEIFS('Orders - December 2020'!$I$2:$I$2047,'Orders - December 2020'!$H$2:$H$2047,Worksheet!AD$3,'Orders - December 2020'!$C$2:$C$2047,Worksheet!$F39),"-")</f>
        <v>-</v>
      </c>
      <c r="AE39" s="51" t="str">
        <f>IFERROR(AVERAGEIFS('Orders - December 2020'!$I$2:$I$2047,'Orders - December 2020'!$H$2:$H$2047,Worksheet!AE$3,'Orders - December 2020'!$C$2:$C$2047,Worksheet!$F39),"-")</f>
        <v>-</v>
      </c>
      <c r="AF39" s="51" t="str">
        <f>IFERROR(AVERAGEIFS('Orders - December 2020'!$I$2:$I$2047,'Orders - December 2020'!$H$2:$H$2047,Worksheet!AF$3,'Orders - December 2020'!$C$2:$C$2047,Worksheet!$F39),"-")</f>
        <v>-</v>
      </c>
      <c r="AG39" s="51" t="str">
        <f>IFERROR(AVERAGEIFS('Orders - December 2020'!$I$2:$I$2047,'Orders - December 2020'!$H$2:$H$2047,Worksheet!AG$3,'Orders - December 2020'!$C$2:$C$2047,Worksheet!$F39),"-")</f>
        <v>-</v>
      </c>
      <c r="AH39" s="51" t="str">
        <f>IFERROR(AVERAGEIFS('Orders - December 2020'!$I$2:$I$2047,'Orders - December 2020'!$H$2:$H$2047,Worksheet!AH$3,'Orders - December 2020'!$C$2:$C$2047,Worksheet!$F39),"-")</f>
        <v>-</v>
      </c>
      <c r="AI39" s="51" t="str">
        <f>IFERROR(AVERAGEIFS('Orders - December 2020'!$I$2:$I$2047,'Orders - December 2020'!$H$2:$H$2047,Worksheet!AI$3,'Orders - December 2020'!$C$2:$C$2047,Worksheet!$F39),"-")</f>
        <v>-</v>
      </c>
      <c r="AJ39" s="51" t="str">
        <f>IFERROR(AVERAGEIFS('Orders - December 2020'!$I$2:$I$2047,'Orders - December 2020'!$H$2:$H$2047,Worksheet!AJ$3,'Orders - December 2020'!$C$2:$C$2047,Worksheet!$F39),"-")</f>
        <v>-</v>
      </c>
      <c r="AK39" s="51" t="str">
        <f>IFERROR(AVERAGEIFS('Orders - December 2020'!$I$2:$I$2047,'Orders - December 2020'!$H$2:$H$2047,Worksheet!AK$3,'Orders - December 2020'!$C$2:$C$2047,Worksheet!$F39),"-")</f>
        <v>-</v>
      </c>
      <c r="AL39" s="51" t="str">
        <f>IFERROR(AVERAGEIFS('Orders - December 2020'!$I$2:$I$2047,'Orders - December 2020'!$H$2:$H$2047,Worksheet!AL$3,'Orders - December 2020'!$C$2:$C$2047,Worksheet!$F39),"-")</f>
        <v>-</v>
      </c>
      <c r="AM39" s="51" t="str">
        <f>IFERROR(AVERAGEIFS('Orders - December 2020'!$I$2:$I$2047,'Orders - December 2020'!$H$2:$H$2047,Worksheet!AM$3,'Orders - December 2020'!$C$2:$C$2047,Worksheet!$F39),"-")</f>
        <v>-</v>
      </c>
      <c r="AN39" s="51" t="str">
        <f>IFERROR(AVERAGEIFS('Orders - December 2020'!$I$2:$I$2047,'Orders - December 2020'!$H$2:$H$2047,Worksheet!AN$3,'Orders - December 2020'!$C$2:$C$2047,Worksheet!$F39),"-")</f>
        <v>-</v>
      </c>
      <c r="AO39" s="51" t="str">
        <f>IFERROR(AVERAGEIFS('Orders - December 2020'!$I$2:$I$2047,'Orders - December 2020'!$H$2:$H$2047,Worksheet!AO$3,'Orders - December 2020'!$C$2:$C$2047,Worksheet!$F39),"-")</f>
        <v>-</v>
      </c>
      <c r="AP39" s="51" t="str">
        <f>IFERROR(AVERAGEIFS('Orders - December 2020'!$I$2:$I$2047,'Orders - December 2020'!$H$2:$H$2047,Worksheet!AP$3,'Orders - December 2020'!$C$2:$C$2047,Worksheet!$F39),"-")</f>
        <v>-</v>
      </c>
      <c r="AQ39" s="51" t="str">
        <f>IFERROR(AVERAGEIFS('Orders - December 2020'!$I$2:$I$2047,'Orders - December 2020'!$H$2:$H$2047,Worksheet!AQ$3,'Orders - December 2020'!$C$2:$C$2047,Worksheet!$F39),"-")</f>
        <v>-</v>
      </c>
      <c r="AR39" s="51" t="str">
        <f>IFERROR(AVERAGEIFS('Orders - December 2020'!$I$2:$I$2047,'Orders - December 2020'!$H$2:$H$2047,Worksheet!AR$3,'Orders - December 2020'!$C$2:$C$2047,Worksheet!$F39),"-")</f>
        <v>-</v>
      </c>
      <c r="AS39" s="51" t="str">
        <f>IFERROR(AVERAGEIFS('Orders - December 2020'!$I$2:$I$2047,'Orders - December 2020'!$H$2:$H$2047,Worksheet!AS$3,'Orders - December 2020'!$C$2:$C$2047,Worksheet!$F39),"-")</f>
        <v>-</v>
      </c>
      <c r="AT39" s="51" t="str">
        <f>IFERROR(AVERAGEIFS('Orders - December 2020'!$I$2:$I$2047,'Orders - December 2020'!$H$2:$H$2047,Worksheet!AT$3,'Orders - December 2020'!$C$2:$C$2047,Worksheet!$F39),"-")</f>
        <v>-</v>
      </c>
      <c r="AU39" s="51" t="str">
        <f>IFERROR(AVERAGEIFS('Orders - December 2020'!$I$2:$I$2047,'Orders - December 2020'!$H$2:$H$2047,Worksheet!AU$3,'Orders - December 2020'!$C$2:$C$2047,Worksheet!$F39),"-")</f>
        <v>-</v>
      </c>
      <c r="AV39" s="51" t="str">
        <f>IFERROR(AVERAGEIFS('Orders - December 2020'!$I$2:$I$2047,'Orders - December 2020'!$H$2:$H$2047,Worksheet!AV$3,'Orders - December 2020'!$C$2:$C$2047,Worksheet!$F39),"-")</f>
        <v>-</v>
      </c>
      <c r="AW39" s="51" t="str">
        <f>IFERROR(AVERAGEIFS('Orders - December 2020'!$I$2:$I$2047,'Orders - December 2020'!$H$2:$H$2047,Worksheet!AW$3,'Orders - December 2020'!$C$2:$C$2047,Worksheet!$F39),"-")</f>
        <v>-</v>
      </c>
      <c r="AX39" s="51" t="str">
        <f>IFERROR(AVERAGEIFS('Orders - December 2020'!$I$2:$I$2047,'Orders - December 2020'!$H$2:$H$2047,Worksheet!AX$3,'Orders - December 2020'!$C$2:$C$2047,Worksheet!$F39),"-")</f>
        <v>-</v>
      </c>
      <c r="AY39" s="51">
        <f>IFERROR(AVERAGEIFS('Orders - December 2020'!$I$2:$I$2047,'Orders - December 2020'!$H$2:$H$2047,Worksheet!AY$3,'Orders - December 2020'!$C$2:$C$2047,Worksheet!$F39),"-")</f>
        <v>5</v>
      </c>
      <c r="AZ39" s="51" t="str">
        <f>IFERROR(AVERAGEIFS('Orders - December 2020'!$I$2:$I$2047,'Orders - December 2020'!$H$2:$H$2047,Worksheet!AZ$3,'Orders - December 2020'!$C$2:$C$2047,Worksheet!$F39),"-")</f>
        <v>-</v>
      </c>
      <c r="BA39" s="51" t="str">
        <f>IFERROR(AVERAGEIFS('Orders - December 2020'!$I$2:$I$2047,'Orders - December 2020'!$H$2:$H$2047,Worksheet!BA$3,'Orders - December 2020'!$C$2:$C$2047,Worksheet!$F39),"-")</f>
        <v>-</v>
      </c>
      <c r="BB39" s="51" t="str">
        <f>IFERROR(AVERAGEIFS('Orders - December 2020'!$I$2:$I$2047,'Orders - December 2020'!$H$2:$H$2047,Worksheet!BB$3,'Orders - December 2020'!$C$2:$C$2047,Worksheet!$F39),"-")</f>
        <v>-</v>
      </c>
      <c r="BC39" s="51" t="str">
        <f>IFERROR(AVERAGEIFS('Orders - December 2020'!$I$2:$I$2047,'Orders - December 2020'!$H$2:$H$2047,Worksheet!BC$3,'Orders - December 2020'!$C$2:$C$2047,Worksheet!$F39),"-")</f>
        <v>-</v>
      </c>
      <c r="BD39" s="51" t="str">
        <f>IFERROR(AVERAGEIFS('Orders - December 2020'!$I$2:$I$2047,'Orders - December 2020'!$H$2:$H$2047,Worksheet!BD$3,'Orders - December 2020'!$C$2:$C$2047,Worksheet!$F39),"-")</f>
        <v>-</v>
      </c>
      <c r="BE39" s="51" t="str">
        <f>IFERROR(AVERAGEIFS('Orders - December 2020'!$I$2:$I$2047,'Orders - December 2020'!$H$2:$H$2047,Worksheet!BE$3,'Orders - December 2020'!$C$2:$C$2047,Worksheet!$F39),"-")</f>
        <v>-</v>
      </c>
      <c r="BF39" s="51" t="str">
        <f>IFERROR(AVERAGEIFS('Orders - December 2020'!$I$2:$I$2047,'Orders - December 2020'!$H$2:$H$2047,Worksheet!BF$3,'Orders - December 2020'!$C$2:$C$2047,Worksheet!$F39),"-")</f>
        <v>-</v>
      </c>
      <c r="BG39" s="51" t="str">
        <f>IFERROR(AVERAGEIFS('Orders - December 2020'!$I$2:$I$2047,'Orders - December 2020'!$H$2:$H$2047,Worksheet!BG$3,'Orders - December 2020'!$C$2:$C$2047,Worksheet!$F39),"-")</f>
        <v>-</v>
      </c>
      <c r="BH39" s="51" t="str">
        <f>IFERROR(AVERAGEIFS('Orders - December 2020'!$I$2:$I$2047,'Orders - December 2020'!$H$2:$H$2047,Worksheet!BH$3,'Orders - December 2020'!$C$2:$C$2047,Worksheet!$F39),"-")</f>
        <v>-</v>
      </c>
      <c r="BI39" s="51" t="str">
        <f>IFERROR(AVERAGEIFS('Orders - December 2020'!$I$2:$I$2047,'Orders - December 2020'!$H$2:$H$2047,Worksheet!BI$3,'Orders - December 2020'!$C$2:$C$2047,Worksheet!$F39),"-")</f>
        <v>-</v>
      </c>
      <c r="BJ39" s="51" t="str">
        <f>IFERROR(AVERAGEIFS('Orders - December 2020'!$I$2:$I$2047,'Orders - December 2020'!$H$2:$H$2047,Worksheet!BJ$3,'Orders - December 2020'!$C$2:$C$2047,Worksheet!$F39),"-")</f>
        <v>-</v>
      </c>
      <c r="BK39" s="51" t="str">
        <f>IFERROR(AVERAGEIFS('Orders - December 2020'!$I$2:$I$2047,'Orders - December 2020'!$H$2:$H$2047,Worksheet!BK$3,'Orders - December 2020'!$C$2:$C$2047,Worksheet!$F39),"-")</f>
        <v>-</v>
      </c>
      <c r="BL39" s="51" t="str">
        <f>IFERROR(AVERAGEIFS('Orders - December 2020'!$I$2:$I$2047,'Orders - December 2020'!$H$2:$H$2047,Worksheet!BL$3,'Orders - December 2020'!$C$2:$C$2047,Worksheet!$F39),"-")</f>
        <v>-</v>
      </c>
      <c r="BM39" s="51" t="str">
        <f>IFERROR(AVERAGEIFS('Orders - December 2020'!$I$2:$I$2047,'Orders - December 2020'!$H$2:$H$2047,Worksheet!BM$3,'Orders - December 2020'!$C$2:$C$2047,Worksheet!$F39),"-")</f>
        <v>-</v>
      </c>
      <c r="BN39" s="51" t="str">
        <f>IFERROR(AVERAGEIFS('Orders - December 2020'!$I$2:$I$2047,'Orders - December 2020'!$H$2:$H$2047,Worksheet!BN$3,'Orders - December 2020'!$C$2:$C$2047,Worksheet!$F39),"-")</f>
        <v>-</v>
      </c>
      <c r="BO39" s="51" t="str">
        <f>IFERROR(AVERAGEIFS('Orders - December 2020'!$I$2:$I$2047,'Orders - December 2020'!$H$2:$H$2047,Worksheet!BO$3,'Orders - December 2020'!$C$2:$C$2047,Worksheet!$F39),"-")</f>
        <v>-</v>
      </c>
      <c r="BP39" s="51" t="str">
        <f>IFERROR(AVERAGEIFS('Orders - December 2020'!$I$2:$I$2047,'Orders - December 2020'!$H$2:$H$2047,Worksheet!BP$3,'Orders - December 2020'!$C$2:$C$2047,Worksheet!$F39),"-")</f>
        <v>-</v>
      </c>
      <c r="BQ39" s="51" t="str">
        <f>IFERROR(AVERAGEIFS('Orders - December 2020'!$I$2:$I$2047,'Orders - December 2020'!$H$2:$H$2047,Worksheet!BQ$3,'Orders - December 2020'!$C$2:$C$2047,Worksheet!$F39),"-")</f>
        <v>-</v>
      </c>
      <c r="BR39" s="51" t="str">
        <f>IFERROR(AVERAGEIFS('Orders - December 2020'!$I$2:$I$2047,'Orders - December 2020'!$H$2:$H$2047,Worksheet!BR$3,'Orders - December 2020'!$C$2:$C$2047,Worksheet!$F39),"-")</f>
        <v>-</v>
      </c>
      <c r="BS39" s="51" t="str">
        <f>IFERROR(AVERAGEIFS('Orders - December 2020'!$I$2:$I$2047,'Orders - December 2020'!$H$2:$H$2047,Worksheet!BS$3,'Orders - December 2020'!$C$2:$C$2047,Worksheet!$F39),"-")</f>
        <v>-</v>
      </c>
      <c r="BT39" s="51" t="str">
        <f>IFERROR(AVERAGEIFS('Orders - December 2020'!$I$2:$I$2047,'Orders - December 2020'!$H$2:$H$2047,Worksheet!BT$3,'Orders - December 2020'!$C$2:$C$2047,Worksheet!$F39),"-")</f>
        <v>-</v>
      </c>
      <c r="BU39" s="51" t="str">
        <f>IFERROR(AVERAGEIFS('Orders - December 2020'!$I$2:$I$2047,'Orders - December 2020'!$H$2:$H$2047,Worksheet!BU$3,'Orders - December 2020'!$C$2:$C$2047,Worksheet!$F39),"-")</f>
        <v>-</v>
      </c>
      <c r="BV39" s="51" t="str">
        <f>IFERROR(AVERAGEIFS('Orders - December 2020'!$I$2:$I$2047,'Orders - December 2020'!$H$2:$H$2047,Worksheet!BV$3,'Orders - December 2020'!$C$2:$C$2047,Worksheet!$F39),"-")</f>
        <v>-</v>
      </c>
      <c r="BW39" s="51" t="str">
        <f>IFERROR(AVERAGEIFS('Orders - December 2020'!$I$2:$I$2047,'Orders - December 2020'!$H$2:$H$2047,Worksheet!BW$3,'Orders - December 2020'!$C$2:$C$2047,Worksheet!$F39),"-")</f>
        <v>-</v>
      </c>
      <c r="BX39" s="51" t="str">
        <f>IFERROR(AVERAGEIFS('Orders - December 2020'!$I$2:$I$2047,'Orders - December 2020'!$H$2:$H$2047,Worksheet!BX$3,'Orders - December 2020'!$C$2:$C$2047,Worksheet!$F39),"-")</f>
        <v>-</v>
      </c>
      <c r="BY39" s="51" t="str">
        <f>IFERROR(AVERAGEIFS('Orders - December 2020'!$I$2:$I$2047,'Orders - December 2020'!$H$2:$H$2047,Worksheet!BY$3,'Orders - December 2020'!$C$2:$C$2047,Worksheet!$F39),"-")</f>
        <v>-</v>
      </c>
      <c r="BZ39" s="51" t="str">
        <f>IFERROR(AVERAGEIFS('Orders - December 2020'!$I$2:$I$2047,'Orders - December 2020'!$H$2:$H$2047,Worksheet!BZ$3,'Orders - December 2020'!$C$2:$C$2047,Worksheet!$F39),"-")</f>
        <v>-</v>
      </c>
      <c r="CA39" s="51">
        <f>IFERROR(AVERAGEIFS('Orders - December 2020'!$I$2:$I$2047,'Orders - December 2020'!$H$2:$H$2047,Worksheet!CA$3,'Orders - December 2020'!$C$2:$C$2047,Worksheet!$F39),"-")</f>
        <v>1</v>
      </c>
      <c r="CB39" s="51">
        <f>IFERROR(AVERAGEIFS('Orders - December 2020'!$I$2:$I$2047,'Orders - December 2020'!$H$2:$H$2047,Worksheet!CB$3,'Orders - December 2020'!$C$2:$C$2047,Worksheet!$F39),"-")</f>
        <v>1</v>
      </c>
      <c r="CC39" s="51">
        <f>IFERROR(AVERAGEIFS('Orders - December 2020'!$I$2:$I$2047,'Orders - December 2020'!$H$2:$H$2047,Worksheet!CC$3,'Orders - December 2020'!$C$2:$C$2047,Worksheet!$F39),"-")</f>
        <v>1</v>
      </c>
      <c r="CD39" s="51" t="str">
        <f>IFERROR(AVERAGEIFS('Orders - December 2020'!$I$2:$I$2047,'Orders - December 2020'!$H$2:$H$2047,Worksheet!CD$3,'Orders - December 2020'!$C$2:$C$2047,Worksheet!$F39),"-")</f>
        <v>-</v>
      </c>
      <c r="CE39" s="51" t="str">
        <f>IFERROR(AVERAGEIFS('Orders - December 2020'!$I$2:$I$2047,'Orders - December 2020'!$H$2:$H$2047,Worksheet!CE$3,'Orders - December 2020'!$C$2:$C$2047,Worksheet!$F39),"-")</f>
        <v>-</v>
      </c>
      <c r="CF39" s="51" t="str">
        <f>IFERROR(AVERAGEIFS('Orders - December 2020'!$I$2:$I$2047,'Orders - December 2020'!$H$2:$H$2047,Worksheet!CF$3,'Orders - December 2020'!$C$2:$C$2047,Worksheet!$F39),"-")</f>
        <v>-</v>
      </c>
      <c r="CG39" s="51" t="str">
        <f>IFERROR(AVERAGEIFS('Orders - December 2020'!$I$2:$I$2047,'Orders - December 2020'!$H$2:$H$2047,Worksheet!CG$3,'Orders - December 2020'!$C$2:$C$2047,Worksheet!$F39),"-")</f>
        <v>-</v>
      </c>
      <c r="CH39" s="51" t="str">
        <f>IFERROR(AVERAGEIFS('Orders - December 2020'!$I$2:$I$2047,'Orders - December 2020'!$H$2:$H$2047,Worksheet!CH$3,'Orders - December 2020'!$C$2:$C$2047,Worksheet!$F39),"-")</f>
        <v>-</v>
      </c>
      <c r="CI39" s="51" t="str">
        <f>IFERROR(AVERAGEIFS('Orders - December 2020'!$I$2:$I$2047,'Orders - December 2020'!$H$2:$H$2047,Worksheet!CI$3,'Orders - December 2020'!$C$2:$C$2047,Worksheet!$F39),"-")</f>
        <v>-</v>
      </c>
      <c r="CJ39" s="51" t="str">
        <f>IFERROR(AVERAGEIFS('Orders - December 2020'!$I$2:$I$2047,'Orders - December 2020'!$H$2:$H$2047,Worksheet!CJ$3,'Orders - December 2020'!$C$2:$C$2047,Worksheet!$F39),"-")</f>
        <v>-</v>
      </c>
      <c r="CK39" s="51" t="str">
        <f>IFERROR(AVERAGEIFS('Orders - December 2020'!$I$2:$I$2047,'Orders - December 2020'!$H$2:$H$2047,Worksheet!CK$3,'Orders - December 2020'!$C$2:$C$2047,Worksheet!$F39),"-")</f>
        <v>-</v>
      </c>
      <c r="CL39" s="51" t="str">
        <f>IFERROR(AVERAGEIFS('Orders - December 2020'!$I$2:$I$2047,'Orders - December 2020'!$H$2:$H$2047,Worksheet!CL$3,'Orders - December 2020'!$C$2:$C$2047,Worksheet!$F39),"-")</f>
        <v>-</v>
      </c>
      <c r="CM39" s="51" t="str">
        <f>IFERROR(AVERAGEIFS('Orders - December 2020'!$I$2:$I$2047,'Orders - December 2020'!$H$2:$H$2047,Worksheet!CM$3,'Orders - December 2020'!$C$2:$C$2047,Worksheet!$F39),"-")</f>
        <v>-</v>
      </c>
      <c r="CN39" s="51" t="str">
        <f>IFERROR(AVERAGEIFS('Orders - December 2020'!$I$2:$I$2047,'Orders - December 2020'!$H$2:$H$2047,Worksheet!CN$3,'Orders - December 2020'!$C$2:$C$2047,Worksheet!$F39),"-")</f>
        <v>-</v>
      </c>
      <c r="CO39" s="51">
        <f>IFERROR(AVERAGEIFS('Orders - December 2020'!$I$2:$I$2047,'Orders - December 2020'!$H$2:$H$2047,Worksheet!CO$3,'Orders - December 2020'!$C$2:$C$2047,Worksheet!$F39),"-")</f>
        <v>5</v>
      </c>
      <c r="CP39" s="51" t="str">
        <f>IFERROR(AVERAGEIFS('Orders - December 2020'!$I$2:$I$2047,'Orders - December 2020'!$H$2:$H$2047,Worksheet!CP$3,'Orders - December 2020'!$C$2:$C$2047,Worksheet!$F39),"-")</f>
        <v>-</v>
      </c>
      <c r="CQ39" s="51" t="str">
        <f>IFERROR(AVERAGEIFS('Orders - December 2020'!$I$2:$I$2047,'Orders - December 2020'!$H$2:$H$2047,Worksheet!CQ$3,'Orders - December 2020'!$C$2:$C$2047,Worksheet!$F39),"-")</f>
        <v>-</v>
      </c>
      <c r="CR39" s="51" t="str">
        <f>IFERROR(AVERAGEIFS('Orders - December 2020'!$I$2:$I$2047,'Orders - December 2020'!$H$2:$H$2047,Worksheet!CR$3,'Orders - December 2020'!$C$2:$C$2047,Worksheet!$F39),"-")</f>
        <v>-</v>
      </c>
      <c r="CS39" s="51" t="str">
        <f>IFERROR(AVERAGEIFS('Orders - December 2020'!$I$2:$I$2047,'Orders - December 2020'!$H$2:$H$2047,Worksheet!CS$3,'Orders - December 2020'!$C$2:$C$2047,Worksheet!$F39),"-")</f>
        <v>-</v>
      </c>
      <c r="CT39" s="51">
        <f>IFERROR(AVERAGEIFS('Orders - December 2020'!$I$2:$I$2047,'Orders - December 2020'!$H$2:$H$2047,Worksheet!CT$3,'Orders - December 2020'!$C$2:$C$2047,Worksheet!$F39),"-")</f>
        <v>1</v>
      </c>
      <c r="CU39" s="51" t="str">
        <f>IFERROR(AVERAGEIFS('Orders - December 2020'!$I$2:$I$2047,'Orders - December 2020'!$H$2:$H$2047,Worksheet!CU$3,'Orders - December 2020'!$C$2:$C$2047,Worksheet!$F39),"-")</f>
        <v>-</v>
      </c>
      <c r="CV39" s="51" t="str">
        <f>IFERROR(AVERAGEIFS('Orders - December 2020'!$I$2:$I$2047,'Orders - December 2020'!$H$2:$H$2047,Worksheet!CV$3,'Orders - December 2020'!$C$2:$C$2047,Worksheet!$F39),"-")</f>
        <v>-</v>
      </c>
      <c r="CW39" s="51" t="str">
        <f>IFERROR(AVERAGEIFS('Orders - December 2020'!$I$2:$I$2047,'Orders - December 2020'!$H$2:$H$2047,Worksheet!CW$3,'Orders - December 2020'!$C$2:$C$2047,Worksheet!$F39),"-")</f>
        <v>-</v>
      </c>
      <c r="CX39" s="51" t="str">
        <f>IFERROR(AVERAGEIFS('Orders - December 2020'!$I$2:$I$2047,'Orders - December 2020'!$H$2:$H$2047,Worksheet!CX$3,'Orders - December 2020'!$C$2:$C$2047,Worksheet!$F39),"-")</f>
        <v>-</v>
      </c>
      <c r="CY39" s="51" t="str">
        <f>IFERROR(AVERAGEIFS('Orders - December 2020'!$I$2:$I$2047,'Orders - December 2020'!$H$2:$H$2047,Worksheet!CY$3,'Orders - December 2020'!$C$2:$C$2047,Worksheet!$F39),"-")</f>
        <v>-</v>
      </c>
      <c r="CZ39" s="51" t="str">
        <f>IFERROR(AVERAGEIFS('Orders - December 2020'!$I$2:$I$2047,'Orders - December 2020'!$H$2:$H$2047,Worksheet!CZ$3,'Orders - December 2020'!$C$2:$C$2047,Worksheet!$F39),"-")</f>
        <v>-</v>
      </c>
      <c r="DA39" s="51" t="str">
        <f>IFERROR(AVERAGEIFS('Orders - December 2020'!$I$2:$I$2047,'Orders - December 2020'!$H$2:$H$2047,Worksheet!DA$3,'Orders - December 2020'!$C$2:$C$2047,Worksheet!$F39),"-")</f>
        <v>-</v>
      </c>
      <c r="DB39" s="51" t="str">
        <f>IFERROR(AVERAGEIFS('Orders - December 2020'!$I$2:$I$2047,'Orders - December 2020'!$H$2:$H$2047,Worksheet!DB$3,'Orders - December 2020'!$C$2:$C$2047,Worksheet!$F39),"-")</f>
        <v>-</v>
      </c>
      <c r="DC39" s="51" t="str">
        <f>IFERROR(AVERAGEIFS('Orders - December 2020'!$I$2:$I$2047,'Orders - December 2020'!$H$2:$H$2047,Worksheet!DC$3,'Orders - December 2020'!$C$2:$C$2047,Worksheet!$F39),"-")</f>
        <v>-</v>
      </c>
      <c r="DD39" s="51" t="str">
        <f>IFERROR(AVERAGEIFS('Orders - December 2020'!$I$2:$I$2047,'Orders - December 2020'!$H$2:$H$2047,Worksheet!DD$3,'Orders - December 2020'!$C$2:$C$2047,Worksheet!$F39),"-")</f>
        <v>-</v>
      </c>
      <c r="DE39" s="51" t="str">
        <f>IFERROR(AVERAGEIFS('Orders - December 2020'!$I$2:$I$2047,'Orders - December 2020'!$H$2:$H$2047,Worksheet!DE$3,'Orders - December 2020'!$C$2:$C$2047,Worksheet!$F39),"-")</f>
        <v>-</v>
      </c>
      <c r="DF39" s="51" t="str">
        <f>IFERROR(AVERAGEIFS('Orders - December 2020'!$I$2:$I$2047,'Orders - December 2020'!$H$2:$H$2047,Worksheet!DF$3,'Orders - December 2020'!$C$2:$C$2047,Worksheet!$F39),"-")</f>
        <v>-</v>
      </c>
      <c r="DG39" s="51" t="str">
        <f>IFERROR(AVERAGEIFS('Orders - December 2020'!$I$2:$I$2047,'Orders - December 2020'!$H$2:$H$2047,Worksheet!DG$3,'Orders - December 2020'!$C$2:$C$2047,Worksheet!$F39),"-")</f>
        <v>-</v>
      </c>
      <c r="DH39" s="51" t="str">
        <f>IFERROR(AVERAGEIFS('Orders - December 2020'!$I$2:$I$2047,'Orders - December 2020'!$H$2:$H$2047,Worksheet!DH$3,'Orders - December 2020'!$C$2:$C$2047,Worksheet!$F39),"-")</f>
        <v>-</v>
      </c>
      <c r="DI39" s="51" t="str">
        <f>IFERROR(AVERAGEIFS('Orders - December 2020'!$I$2:$I$2047,'Orders - December 2020'!$H$2:$H$2047,Worksheet!DI$3,'Orders - December 2020'!$C$2:$C$2047,Worksheet!$F39),"-")</f>
        <v>-</v>
      </c>
      <c r="DJ39" s="51" t="str">
        <f>IFERROR(AVERAGEIFS('Orders - December 2020'!$I$2:$I$2047,'Orders - December 2020'!$H$2:$H$2047,Worksheet!DJ$3,'Orders - December 2020'!$C$2:$C$2047,Worksheet!$F39),"-")</f>
        <v>-</v>
      </c>
      <c r="DK39" s="51" t="str">
        <f>IFERROR(AVERAGEIFS('Orders - December 2020'!$I$2:$I$2047,'Orders - December 2020'!$H$2:$H$2047,Worksheet!DK$3,'Orders - December 2020'!$C$2:$C$2047,Worksheet!$F39),"-")</f>
        <v>-</v>
      </c>
      <c r="DL39" s="51" t="str">
        <f>IFERROR(AVERAGEIFS('Orders - December 2020'!$I$2:$I$2047,'Orders - December 2020'!$H$2:$H$2047,Worksheet!DL$3,'Orders - December 2020'!$C$2:$C$2047,Worksheet!$F39),"-")</f>
        <v>-</v>
      </c>
      <c r="DM39" s="51" t="str">
        <f>IFERROR(AVERAGEIFS('Orders - December 2020'!$I$2:$I$2047,'Orders - December 2020'!$H$2:$H$2047,Worksheet!DM$3,'Orders - December 2020'!$C$2:$C$2047,Worksheet!$F39),"-")</f>
        <v>-</v>
      </c>
      <c r="DN39" s="51" t="str">
        <f>IFERROR(AVERAGEIFS('Orders - December 2020'!$I$2:$I$2047,'Orders - December 2020'!$H$2:$H$2047,Worksheet!DN$3,'Orders - December 2020'!$C$2:$C$2047,Worksheet!$F39),"-")</f>
        <v>-</v>
      </c>
      <c r="DO39" s="51" t="str">
        <f>IFERROR(AVERAGEIFS('Orders - December 2020'!$I$2:$I$2047,'Orders - December 2020'!$H$2:$H$2047,Worksheet!DO$3,'Orders - December 2020'!$C$2:$C$2047,Worksheet!$F39),"-")</f>
        <v>-</v>
      </c>
      <c r="DP39" s="51" t="str">
        <f>IFERROR(AVERAGEIFS('Orders - December 2020'!$I$2:$I$2047,'Orders - December 2020'!$H$2:$H$2047,Worksheet!DP$3,'Orders - December 2020'!$C$2:$C$2047,Worksheet!$F39),"-")</f>
        <v>-</v>
      </c>
      <c r="DQ39" s="51" t="str">
        <f>IFERROR(AVERAGEIFS('Orders - December 2020'!$I$2:$I$2047,'Orders - December 2020'!$H$2:$H$2047,Worksheet!DQ$3,'Orders - December 2020'!$C$2:$C$2047,Worksheet!$F39),"-")</f>
        <v>-</v>
      </c>
      <c r="DR39" s="51" t="str">
        <f>IFERROR(AVERAGEIFS('Orders - December 2020'!$I$2:$I$2047,'Orders - December 2020'!$H$2:$H$2047,Worksheet!DR$3,'Orders - December 2020'!$C$2:$C$2047,Worksheet!$F39),"-")</f>
        <v>-</v>
      </c>
      <c r="DS39" s="51" t="str">
        <f>IFERROR(AVERAGEIFS('Orders - December 2020'!$I$2:$I$2047,'Orders - December 2020'!$H$2:$H$2047,Worksheet!DS$3,'Orders - December 2020'!$C$2:$C$2047,Worksheet!$F39),"-")</f>
        <v>-</v>
      </c>
      <c r="DT39" s="51" t="str">
        <f>IFERROR(AVERAGEIFS('Orders - December 2020'!$I$2:$I$2047,'Orders - December 2020'!$H$2:$H$2047,Worksheet!DT$3,'Orders - December 2020'!$C$2:$C$2047,Worksheet!$F39),"-")</f>
        <v>-</v>
      </c>
      <c r="DU39" s="51" t="str">
        <f>IFERROR(AVERAGEIFS('Orders - December 2020'!$I$2:$I$2047,'Orders - December 2020'!$H$2:$H$2047,Worksheet!DU$3,'Orders - December 2020'!$C$2:$C$2047,Worksheet!$F39),"-")</f>
        <v>-</v>
      </c>
      <c r="DV39" s="51" t="str">
        <f>IFERROR(AVERAGEIFS('Orders - December 2020'!$I$2:$I$2047,'Orders - December 2020'!$H$2:$H$2047,Worksheet!DV$3,'Orders - December 2020'!$C$2:$C$2047,Worksheet!$F39),"-")</f>
        <v>-</v>
      </c>
      <c r="DW39" s="51" t="str">
        <f>IFERROR(AVERAGEIFS('Orders - December 2020'!$I$2:$I$2047,'Orders - December 2020'!$H$2:$H$2047,Worksheet!DW$3,'Orders - December 2020'!$C$2:$C$2047,Worksheet!$F39),"-")</f>
        <v>-</v>
      </c>
      <c r="DX39" s="51" t="str">
        <f>IFERROR(AVERAGEIFS('Orders - December 2020'!$I$2:$I$2047,'Orders - December 2020'!$H$2:$H$2047,Worksheet!DX$3,'Orders - December 2020'!$C$2:$C$2047,Worksheet!$F39),"-")</f>
        <v>-</v>
      </c>
      <c r="DY39" s="51">
        <f>IFERROR(AVERAGEIFS('Orders - December 2020'!$I$2:$I$2047,'Orders - December 2020'!$H$2:$H$2047,Worksheet!DY$3,'Orders - December 2020'!$C$2:$C$2047,Worksheet!$F39),"-")</f>
        <v>2</v>
      </c>
      <c r="DZ39" s="51" t="str">
        <f>IFERROR(AVERAGEIFS('Orders - December 2020'!$I$2:$I$2047,'Orders - December 2020'!$H$2:$H$2047,Worksheet!DZ$3,'Orders - December 2020'!$C$2:$C$2047,Worksheet!$F39),"-")</f>
        <v>-</v>
      </c>
      <c r="EA39" s="51" t="str">
        <f>IFERROR(AVERAGEIFS('Orders - December 2020'!$I$2:$I$2047,'Orders - December 2020'!$H$2:$H$2047,Worksheet!EA$3,'Orders - December 2020'!$C$2:$C$2047,Worksheet!$F39),"-")</f>
        <v>-</v>
      </c>
      <c r="EB39" s="51" t="str">
        <f>IFERROR(AVERAGEIFS('Orders - December 2020'!$I$2:$I$2047,'Orders - December 2020'!$H$2:$H$2047,Worksheet!EB$3,'Orders - December 2020'!$C$2:$C$2047,Worksheet!$F39),"-")</f>
        <v>-</v>
      </c>
      <c r="EC39" s="51" t="str">
        <f>IFERROR(AVERAGEIFS('Orders - December 2020'!$I$2:$I$2047,'Orders - December 2020'!$H$2:$H$2047,Worksheet!EC$3,'Orders - December 2020'!$C$2:$C$2047,Worksheet!$F39),"-")</f>
        <v>-</v>
      </c>
      <c r="ED39" s="51" t="str">
        <f>IFERROR(AVERAGEIFS('Orders - December 2020'!$I$2:$I$2047,'Orders - December 2020'!$H$2:$H$2047,Worksheet!ED$3,'Orders - December 2020'!$C$2:$C$2047,Worksheet!$F39),"-")</f>
        <v>-</v>
      </c>
      <c r="EE39" s="51" t="str">
        <f>IFERROR(AVERAGEIFS('Orders - December 2020'!$I$2:$I$2047,'Orders - December 2020'!$H$2:$H$2047,Worksheet!EE$3,'Orders - December 2020'!$C$2:$C$2047,Worksheet!$F39),"-")</f>
        <v>-</v>
      </c>
      <c r="EF39" s="51" t="str">
        <f>IFERROR(AVERAGEIFS('Orders - December 2020'!$I$2:$I$2047,'Orders - December 2020'!$H$2:$H$2047,Worksheet!EF$3,'Orders - December 2020'!$C$2:$C$2047,Worksheet!$F39),"-")</f>
        <v>-</v>
      </c>
      <c r="EG39" s="51" t="str">
        <f>IFERROR(AVERAGEIFS('Orders - December 2020'!$I$2:$I$2047,'Orders - December 2020'!$H$2:$H$2047,Worksheet!EG$3,'Orders - December 2020'!$C$2:$C$2047,Worksheet!$F39),"-")</f>
        <v>-</v>
      </c>
      <c r="EH39" s="51" t="str">
        <f>IFERROR(AVERAGEIFS('Orders - December 2020'!$I$2:$I$2047,'Orders - December 2020'!$H$2:$H$2047,Worksheet!EH$3,'Orders - December 2020'!$C$2:$C$2047,Worksheet!$F39),"-")</f>
        <v>-</v>
      </c>
      <c r="EI39" s="51" t="str">
        <f>IFERROR(AVERAGEIFS('Orders - December 2020'!$I$2:$I$2047,'Orders - December 2020'!$H$2:$H$2047,Worksheet!EI$3,'Orders - December 2020'!$C$2:$C$2047,Worksheet!$F39),"-")</f>
        <v>-</v>
      </c>
      <c r="EJ39" s="51" t="str">
        <f>IFERROR(AVERAGEIFS('Orders - December 2020'!$I$2:$I$2047,'Orders - December 2020'!$H$2:$H$2047,Worksheet!EJ$3,'Orders - December 2020'!$C$2:$C$2047,Worksheet!$F39),"-")</f>
        <v>-</v>
      </c>
      <c r="EK39" s="51" t="str">
        <f>IFERROR(AVERAGEIFS('Orders - December 2020'!$I$2:$I$2047,'Orders - December 2020'!$H$2:$H$2047,Worksheet!EK$3,'Orders - December 2020'!$C$2:$C$2047,Worksheet!$F39),"-")</f>
        <v>-</v>
      </c>
      <c r="EL39" s="51" t="str">
        <f>IFERROR(AVERAGEIFS('Orders - December 2020'!$I$2:$I$2047,'Orders - December 2020'!$H$2:$H$2047,Worksheet!EL$3,'Orders - December 2020'!$C$2:$C$2047,Worksheet!$F39),"-")</f>
        <v>-</v>
      </c>
      <c r="EM39" s="51" t="str">
        <f>IFERROR(AVERAGEIFS('Orders - December 2020'!$I$2:$I$2047,'Orders - December 2020'!$H$2:$H$2047,Worksheet!EM$3,'Orders - December 2020'!$C$2:$C$2047,Worksheet!$F39),"-")</f>
        <v>-</v>
      </c>
      <c r="EN39" s="51" t="str">
        <f>IFERROR(AVERAGEIFS('Orders - December 2020'!$I$2:$I$2047,'Orders - December 2020'!$H$2:$H$2047,Worksheet!EN$3,'Orders - December 2020'!$C$2:$C$2047,Worksheet!$F39),"-")</f>
        <v>-</v>
      </c>
      <c r="EO39" s="51" t="str">
        <f>IFERROR(AVERAGEIFS('Orders - December 2020'!$I$2:$I$2047,'Orders - December 2020'!$H$2:$H$2047,Worksheet!EO$3,'Orders - December 2020'!$C$2:$C$2047,Worksheet!$F39),"-")</f>
        <v>-</v>
      </c>
      <c r="EP39" s="51" t="str">
        <f>IFERROR(AVERAGEIFS('Orders - December 2020'!$I$2:$I$2047,'Orders - December 2020'!$H$2:$H$2047,Worksheet!EP$3,'Orders - December 2020'!$C$2:$C$2047,Worksheet!$F39),"-")</f>
        <v>-</v>
      </c>
      <c r="EQ39" s="51" t="str">
        <f>IFERROR(AVERAGEIFS('Orders - December 2020'!$I$2:$I$2047,'Orders - December 2020'!$H$2:$H$2047,Worksheet!EQ$3,'Orders - December 2020'!$C$2:$C$2047,Worksheet!$F39),"-")</f>
        <v>-</v>
      </c>
      <c r="ER39" s="51" t="str">
        <f>IFERROR(AVERAGEIFS('Orders - December 2020'!$I$2:$I$2047,'Orders - December 2020'!$H$2:$H$2047,Worksheet!ER$3,'Orders - December 2020'!$C$2:$C$2047,Worksheet!$F39),"-")</f>
        <v>-</v>
      </c>
      <c r="ES39" s="51" t="str">
        <f>IFERROR(AVERAGEIFS('Orders - December 2020'!$I$2:$I$2047,'Orders - December 2020'!$H$2:$H$2047,Worksheet!ES$3,'Orders - December 2020'!$C$2:$C$2047,Worksheet!$F39),"-")</f>
        <v>-</v>
      </c>
      <c r="ET39" s="51" t="str">
        <f>IFERROR(AVERAGEIFS('Orders - December 2020'!$I$2:$I$2047,'Orders - December 2020'!$H$2:$H$2047,Worksheet!ET$3,'Orders - December 2020'!$C$2:$C$2047,Worksheet!$F39),"-")</f>
        <v>-</v>
      </c>
      <c r="EU39" s="51" t="str">
        <f>IFERROR(AVERAGEIFS('Orders - December 2020'!$I$2:$I$2047,'Orders - December 2020'!$H$2:$H$2047,Worksheet!EU$3,'Orders - December 2020'!$C$2:$C$2047,Worksheet!$F39),"-")</f>
        <v>-</v>
      </c>
      <c r="EV39" s="51" t="str">
        <f>IFERROR(AVERAGEIFS('Orders - December 2020'!$I$2:$I$2047,'Orders - December 2020'!$H$2:$H$2047,Worksheet!EV$3,'Orders - December 2020'!$C$2:$C$2047,Worksheet!$F39),"-")</f>
        <v>-</v>
      </c>
      <c r="EW39" s="51" t="str">
        <f>IFERROR(AVERAGEIFS('Orders - December 2020'!$I$2:$I$2047,'Orders - December 2020'!$H$2:$H$2047,Worksheet!EW$3,'Orders - December 2020'!$C$2:$C$2047,Worksheet!$F39),"-")</f>
        <v>-</v>
      </c>
      <c r="EX39" s="51" t="str">
        <f>IFERROR(AVERAGEIFS('Orders - December 2020'!$I$2:$I$2047,'Orders - December 2020'!$H$2:$H$2047,Worksheet!EX$3,'Orders - December 2020'!$C$2:$C$2047,Worksheet!$F39),"-")</f>
        <v>-</v>
      </c>
      <c r="EY39" s="51">
        <f>IFERROR(AVERAGEIFS('Orders - December 2020'!$I$2:$I$2047,'Orders - December 2020'!$H$2:$H$2047,Worksheet!EY$3,'Orders - December 2020'!$C$2:$C$2047,Worksheet!$F39),"-")</f>
        <v>3</v>
      </c>
      <c r="EZ39" s="51" t="str">
        <f>IFERROR(AVERAGEIFS('Orders - December 2020'!$I$2:$I$2047,'Orders - December 2020'!$H$2:$H$2047,Worksheet!EZ$3,'Orders - December 2020'!$C$2:$C$2047,Worksheet!$F39),"-")</f>
        <v>-</v>
      </c>
      <c r="FA39" s="51" t="str">
        <f>IFERROR(AVERAGEIFS('Orders - December 2020'!$I$2:$I$2047,'Orders - December 2020'!$H$2:$H$2047,Worksheet!FA$3,'Orders - December 2020'!$C$2:$C$2047,Worksheet!$F39),"-")</f>
        <v>-</v>
      </c>
      <c r="FB39" s="51" t="str">
        <f>IFERROR(AVERAGEIFS('Orders - December 2020'!$I$2:$I$2047,'Orders - December 2020'!$H$2:$H$2047,Worksheet!FB$3,'Orders - December 2020'!$C$2:$C$2047,Worksheet!$F39),"-")</f>
        <v>-</v>
      </c>
      <c r="FC39" s="51" t="str">
        <f>IFERROR(AVERAGEIFS('Orders - December 2020'!$I$2:$I$2047,'Orders - December 2020'!$H$2:$H$2047,Worksheet!FC$3,'Orders - December 2020'!$C$2:$C$2047,Worksheet!$F39),"-")</f>
        <v>-</v>
      </c>
      <c r="FD39" s="51" t="str">
        <f>IFERROR(AVERAGEIFS('Orders - December 2020'!$I$2:$I$2047,'Orders - December 2020'!$H$2:$H$2047,Worksheet!FD$3,'Orders - December 2020'!$C$2:$C$2047,Worksheet!$F39),"-")</f>
        <v>-</v>
      </c>
      <c r="FE39" s="51" t="str">
        <f>IFERROR(AVERAGEIFS('Orders - December 2020'!$I$2:$I$2047,'Orders - December 2020'!$H$2:$H$2047,Worksheet!FE$3,'Orders - December 2020'!$C$2:$C$2047,Worksheet!$F39),"-")</f>
        <v>-</v>
      </c>
      <c r="FF39" s="51" t="str">
        <f>IFERROR(AVERAGEIFS('Orders - December 2020'!$I$2:$I$2047,'Orders - December 2020'!$H$2:$H$2047,Worksheet!FF$3,'Orders - December 2020'!$C$2:$C$2047,Worksheet!$F39),"-")</f>
        <v>-</v>
      </c>
      <c r="FG39" s="52" t="str">
        <f>IFERROR(AVERAGEIFS('Orders - December 2020'!$I$2:$I$2047,'Orders - December 2020'!$H$2:$H$2047,Worksheet!FG$3,'Orders - December 2020'!$C$2:$C$2047,Worksheet!$F39),"-")</f>
        <v>-</v>
      </c>
    </row>
    <row r="40" spans="6:163">
      <c r="F40" s="45" t="str">
        <v>olafaz Minimart</v>
      </c>
      <c r="G40" s="50" t="str">
        <f>IFERROR(AVERAGEIFS('Orders - December 2020'!$I$2:$I$2047,'Orders - December 2020'!$H$2:$H$2047,Worksheet!G$3,'Orders - December 2020'!$C$2:$C$2047,Worksheet!$F40),"-")</f>
        <v>-</v>
      </c>
      <c r="H40" s="51" t="str">
        <f>IFERROR(AVERAGEIFS('Orders - December 2020'!$I$2:$I$2047,'Orders - December 2020'!$H$2:$H$2047,Worksheet!H$3,'Orders - December 2020'!$C$2:$C$2047,Worksheet!$F40),"-")</f>
        <v>-</v>
      </c>
      <c r="I40" s="51" t="str">
        <f>IFERROR(AVERAGEIFS('Orders - December 2020'!$I$2:$I$2047,'Orders - December 2020'!$H$2:$H$2047,Worksheet!I$3,'Orders - December 2020'!$C$2:$C$2047,Worksheet!$F40),"-")</f>
        <v>-</v>
      </c>
      <c r="J40" s="51" t="str">
        <f>IFERROR(AVERAGEIFS('Orders - December 2020'!$I$2:$I$2047,'Orders - December 2020'!$H$2:$H$2047,Worksheet!J$3,'Orders - December 2020'!$C$2:$C$2047,Worksheet!$F40),"-")</f>
        <v>-</v>
      </c>
      <c r="K40" s="51" t="str">
        <f>IFERROR(AVERAGEIFS('Orders - December 2020'!$I$2:$I$2047,'Orders - December 2020'!$H$2:$H$2047,Worksheet!K$3,'Orders - December 2020'!$C$2:$C$2047,Worksheet!$F40),"-")</f>
        <v>-</v>
      </c>
      <c r="L40" s="51" t="str">
        <f>IFERROR(AVERAGEIFS('Orders - December 2020'!$I$2:$I$2047,'Orders - December 2020'!$H$2:$H$2047,Worksheet!L$3,'Orders - December 2020'!$C$2:$C$2047,Worksheet!$F40),"-")</f>
        <v>-</v>
      </c>
      <c r="M40" s="51" t="str">
        <f>IFERROR(AVERAGEIFS('Orders - December 2020'!$I$2:$I$2047,'Orders - December 2020'!$H$2:$H$2047,Worksheet!M$3,'Orders - December 2020'!$C$2:$C$2047,Worksheet!$F40),"-")</f>
        <v>-</v>
      </c>
      <c r="N40" s="51" t="str">
        <f>IFERROR(AVERAGEIFS('Orders - December 2020'!$I$2:$I$2047,'Orders - December 2020'!$H$2:$H$2047,Worksheet!N$3,'Orders - December 2020'!$C$2:$C$2047,Worksheet!$F40),"-")</f>
        <v>-</v>
      </c>
      <c r="O40" s="51" t="str">
        <f>IFERROR(AVERAGEIFS('Orders - December 2020'!$I$2:$I$2047,'Orders - December 2020'!$H$2:$H$2047,Worksheet!O$3,'Orders - December 2020'!$C$2:$C$2047,Worksheet!$F40),"-")</f>
        <v>-</v>
      </c>
      <c r="P40" s="51" t="str">
        <f>IFERROR(AVERAGEIFS('Orders - December 2020'!$I$2:$I$2047,'Orders - December 2020'!$H$2:$H$2047,Worksheet!P$3,'Orders - December 2020'!$C$2:$C$2047,Worksheet!$F40),"-")</f>
        <v>-</v>
      </c>
      <c r="Q40" s="51" t="str">
        <f>IFERROR(AVERAGEIFS('Orders - December 2020'!$I$2:$I$2047,'Orders - December 2020'!$H$2:$H$2047,Worksheet!Q$3,'Orders - December 2020'!$C$2:$C$2047,Worksheet!$F40),"-")</f>
        <v>-</v>
      </c>
      <c r="R40" s="51">
        <f>IFERROR(AVERAGEIFS('Orders - December 2020'!$I$2:$I$2047,'Orders - December 2020'!$H$2:$H$2047,Worksheet!R$3,'Orders - December 2020'!$C$2:$C$2047,Worksheet!$F40),"-")</f>
        <v>1</v>
      </c>
      <c r="S40" s="51" t="str">
        <f>IFERROR(AVERAGEIFS('Orders - December 2020'!$I$2:$I$2047,'Orders - December 2020'!$H$2:$H$2047,Worksheet!S$3,'Orders - December 2020'!$C$2:$C$2047,Worksheet!$F40),"-")</f>
        <v>-</v>
      </c>
      <c r="T40" s="51" t="str">
        <f>IFERROR(AVERAGEIFS('Orders - December 2020'!$I$2:$I$2047,'Orders - December 2020'!$H$2:$H$2047,Worksheet!T$3,'Orders - December 2020'!$C$2:$C$2047,Worksheet!$F40),"-")</f>
        <v>-</v>
      </c>
      <c r="U40" s="51" t="str">
        <f>IFERROR(AVERAGEIFS('Orders - December 2020'!$I$2:$I$2047,'Orders - December 2020'!$H$2:$H$2047,Worksheet!U$3,'Orders - December 2020'!$C$2:$C$2047,Worksheet!$F40),"-")</f>
        <v>-</v>
      </c>
      <c r="V40" s="51" t="str">
        <f>IFERROR(AVERAGEIFS('Orders - December 2020'!$I$2:$I$2047,'Orders - December 2020'!$H$2:$H$2047,Worksheet!V$3,'Orders - December 2020'!$C$2:$C$2047,Worksheet!$F40),"-")</f>
        <v>-</v>
      </c>
      <c r="W40" s="51" t="str">
        <f>IFERROR(AVERAGEIFS('Orders - December 2020'!$I$2:$I$2047,'Orders - December 2020'!$H$2:$H$2047,Worksheet!W$3,'Orders - December 2020'!$C$2:$C$2047,Worksheet!$F40),"-")</f>
        <v>-</v>
      </c>
      <c r="X40" s="51" t="str">
        <f>IFERROR(AVERAGEIFS('Orders - December 2020'!$I$2:$I$2047,'Orders - December 2020'!$H$2:$H$2047,Worksheet!X$3,'Orders - December 2020'!$C$2:$C$2047,Worksheet!$F40),"-")</f>
        <v>-</v>
      </c>
      <c r="Y40" s="51" t="str">
        <f>IFERROR(AVERAGEIFS('Orders - December 2020'!$I$2:$I$2047,'Orders - December 2020'!$H$2:$H$2047,Worksheet!Y$3,'Orders - December 2020'!$C$2:$C$2047,Worksheet!$F40),"-")</f>
        <v>-</v>
      </c>
      <c r="Z40" s="51" t="str">
        <f>IFERROR(AVERAGEIFS('Orders - December 2020'!$I$2:$I$2047,'Orders - December 2020'!$H$2:$H$2047,Worksheet!Z$3,'Orders - December 2020'!$C$2:$C$2047,Worksheet!$F40),"-")</f>
        <v>-</v>
      </c>
      <c r="AA40" s="51" t="str">
        <f>IFERROR(AVERAGEIFS('Orders - December 2020'!$I$2:$I$2047,'Orders - December 2020'!$H$2:$H$2047,Worksheet!AA$3,'Orders - December 2020'!$C$2:$C$2047,Worksheet!$F40),"-")</f>
        <v>-</v>
      </c>
      <c r="AB40" s="51" t="str">
        <f>IFERROR(AVERAGEIFS('Orders - December 2020'!$I$2:$I$2047,'Orders - December 2020'!$H$2:$H$2047,Worksheet!AB$3,'Orders - December 2020'!$C$2:$C$2047,Worksheet!$F40),"-")</f>
        <v>-</v>
      </c>
      <c r="AC40" s="51" t="str">
        <f>IFERROR(AVERAGEIFS('Orders - December 2020'!$I$2:$I$2047,'Orders - December 2020'!$H$2:$H$2047,Worksheet!AC$3,'Orders - December 2020'!$C$2:$C$2047,Worksheet!$F40),"-")</f>
        <v>-</v>
      </c>
      <c r="AD40" s="51" t="str">
        <f>IFERROR(AVERAGEIFS('Orders - December 2020'!$I$2:$I$2047,'Orders - December 2020'!$H$2:$H$2047,Worksheet!AD$3,'Orders - December 2020'!$C$2:$C$2047,Worksheet!$F40),"-")</f>
        <v>-</v>
      </c>
      <c r="AE40" s="51" t="str">
        <f>IFERROR(AVERAGEIFS('Orders - December 2020'!$I$2:$I$2047,'Orders - December 2020'!$H$2:$H$2047,Worksheet!AE$3,'Orders - December 2020'!$C$2:$C$2047,Worksheet!$F40),"-")</f>
        <v>-</v>
      </c>
      <c r="AF40" s="51" t="str">
        <f>IFERROR(AVERAGEIFS('Orders - December 2020'!$I$2:$I$2047,'Orders - December 2020'!$H$2:$H$2047,Worksheet!AF$3,'Orders - December 2020'!$C$2:$C$2047,Worksheet!$F40),"-")</f>
        <v>-</v>
      </c>
      <c r="AG40" s="51" t="str">
        <f>IFERROR(AVERAGEIFS('Orders - December 2020'!$I$2:$I$2047,'Orders - December 2020'!$H$2:$H$2047,Worksheet!AG$3,'Orders - December 2020'!$C$2:$C$2047,Worksheet!$F40),"-")</f>
        <v>-</v>
      </c>
      <c r="AH40" s="51" t="str">
        <f>IFERROR(AVERAGEIFS('Orders - December 2020'!$I$2:$I$2047,'Orders - December 2020'!$H$2:$H$2047,Worksheet!AH$3,'Orders - December 2020'!$C$2:$C$2047,Worksheet!$F40),"-")</f>
        <v>-</v>
      </c>
      <c r="AI40" s="51" t="str">
        <f>IFERROR(AVERAGEIFS('Orders - December 2020'!$I$2:$I$2047,'Orders - December 2020'!$H$2:$H$2047,Worksheet!AI$3,'Orders - December 2020'!$C$2:$C$2047,Worksheet!$F40),"-")</f>
        <v>-</v>
      </c>
      <c r="AJ40" s="51" t="str">
        <f>IFERROR(AVERAGEIFS('Orders - December 2020'!$I$2:$I$2047,'Orders - December 2020'!$H$2:$H$2047,Worksheet!AJ$3,'Orders - December 2020'!$C$2:$C$2047,Worksheet!$F40),"-")</f>
        <v>-</v>
      </c>
      <c r="AK40" s="51" t="str">
        <f>IFERROR(AVERAGEIFS('Orders - December 2020'!$I$2:$I$2047,'Orders - December 2020'!$H$2:$H$2047,Worksheet!AK$3,'Orders - December 2020'!$C$2:$C$2047,Worksheet!$F40),"-")</f>
        <v>-</v>
      </c>
      <c r="AL40" s="51" t="str">
        <f>IFERROR(AVERAGEIFS('Orders - December 2020'!$I$2:$I$2047,'Orders - December 2020'!$H$2:$H$2047,Worksheet!AL$3,'Orders - December 2020'!$C$2:$C$2047,Worksheet!$F40),"-")</f>
        <v>-</v>
      </c>
      <c r="AM40" s="51" t="str">
        <f>IFERROR(AVERAGEIFS('Orders - December 2020'!$I$2:$I$2047,'Orders - December 2020'!$H$2:$H$2047,Worksheet!AM$3,'Orders - December 2020'!$C$2:$C$2047,Worksheet!$F40),"-")</f>
        <v>-</v>
      </c>
      <c r="AN40" s="51" t="str">
        <f>IFERROR(AVERAGEIFS('Orders - December 2020'!$I$2:$I$2047,'Orders - December 2020'!$H$2:$H$2047,Worksheet!AN$3,'Orders - December 2020'!$C$2:$C$2047,Worksheet!$F40),"-")</f>
        <v>-</v>
      </c>
      <c r="AO40" s="51" t="str">
        <f>IFERROR(AVERAGEIFS('Orders - December 2020'!$I$2:$I$2047,'Orders - December 2020'!$H$2:$H$2047,Worksheet!AO$3,'Orders - December 2020'!$C$2:$C$2047,Worksheet!$F40),"-")</f>
        <v>-</v>
      </c>
      <c r="AP40" s="51" t="str">
        <f>IFERROR(AVERAGEIFS('Orders - December 2020'!$I$2:$I$2047,'Orders - December 2020'!$H$2:$H$2047,Worksheet!AP$3,'Orders - December 2020'!$C$2:$C$2047,Worksheet!$F40),"-")</f>
        <v>-</v>
      </c>
      <c r="AQ40" s="51" t="str">
        <f>IFERROR(AVERAGEIFS('Orders - December 2020'!$I$2:$I$2047,'Orders - December 2020'!$H$2:$H$2047,Worksheet!AQ$3,'Orders - December 2020'!$C$2:$C$2047,Worksheet!$F40),"-")</f>
        <v>-</v>
      </c>
      <c r="AR40" s="51" t="str">
        <f>IFERROR(AVERAGEIFS('Orders - December 2020'!$I$2:$I$2047,'Orders - December 2020'!$H$2:$H$2047,Worksheet!AR$3,'Orders - December 2020'!$C$2:$C$2047,Worksheet!$F40),"-")</f>
        <v>-</v>
      </c>
      <c r="AS40" s="51" t="str">
        <f>IFERROR(AVERAGEIFS('Orders - December 2020'!$I$2:$I$2047,'Orders - December 2020'!$H$2:$H$2047,Worksheet!AS$3,'Orders - December 2020'!$C$2:$C$2047,Worksheet!$F40),"-")</f>
        <v>-</v>
      </c>
      <c r="AT40" s="51" t="str">
        <f>IFERROR(AVERAGEIFS('Orders - December 2020'!$I$2:$I$2047,'Orders - December 2020'!$H$2:$H$2047,Worksheet!AT$3,'Orders - December 2020'!$C$2:$C$2047,Worksheet!$F40),"-")</f>
        <v>-</v>
      </c>
      <c r="AU40" s="51" t="str">
        <f>IFERROR(AVERAGEIFS('Orders - December 2020'!$I$2:$I$2047,'Orders - December 2020'!$H$2:$H$2047,Worksheet!AU$3,'Orders - December 2020'!$C$2:$C$2047,Worksheet!$F40),"-")</f>
        <v>-</v>
      </c>
      <c r="AV40" s="51" t="str">
        <f>IFERROR(AVERAGEIFS('Orders - December 2020'!$I$2:$I$2047,'Orders - December 2020'!$H$2:$H$2047,Worksheet!AV$3,'Orders - December 2020'!$C$2:$C$2047,Worksheet!$F40),"-")</f>
        <v>-</v>
      </c>
      <c r="AW40" s="51" t="str">
        <f>IFERROR(AVERAGEIFS('Orders - December 2020'!$I$2:$I$2047,'Orders - December 2020'!$H$2:$H$2047,Worksheet!AW$3,'Orders - December 2020'!$C$2:$C$2047,Worksheet!$F40),"-")</f>
        <v>-</v>
      </c>
      <c r="AX40" s="51" t="str">
        <f>IFERROR(AVERAGEIFS('Orders - December 2020'!$I$2:$I$2047,'Orders - December 2020'!$H$2:$H$2047,Worksheet!AX$3,'Orders - December 2020'!$C$2:$C$2047,Worksheet!$F40),"-")</f>
        <v>-</v>
      </c>
      <c r="AY40" s="51" t="str">
        <f>IFERROR(AVERAGEIFS('Orders - December 2020'!$I$2:$I$2047,'Orders - December 2020'!$H$2:$H$2047,Worksheet!AY$3,'Orders - December 2020'!$C$2:$C$2047,Worksheet!$F40),"-")</f>
        <v>-</v>
      </c>
      <c r="AZ40" s="51" t="str">
        <f>IFERROR(AVERAGEIFS('Orders - December 2020'!$I$2:$I$2047,'Orders - December 2020'!$H$2:$H$2047,Worksheet!AZ$3,'Orders - December 2020'!$C$2:$C$2047,Worksheet!$F40),"-")</f>
        <v>-</v>
      </c>
      <c r="BA40" s="51" t="str">
        <f>IFERROR(AVERAGEIFS('Orders - December 2020'!$I$2:$I$2047,'Orders - December 2020'!$H$2:$H$2047,Worksheet!BA$3,'Orders - December 2020'!$C$2:$C$2047,Worksheet!$F40),"-")</f>
        <v>-</v>
      </c>
      <c r="BB40" s="51" t="str">
        <f>IFERROR(AVERAGEIFS('Orders - December 2020'!$I$2:$I$2047,'Orders - December 2020'!$H$2:$H$2047,Worksheet!BB$3,'Orders - December 2020'!$C$2:$C$2047,Worksheet!$F40),"-")</f>
        <v>-</v>
      </c>
      <c r="BC40" s="51" t="str">
        <f>IFERROR(AVERAGEIFS('Orders - December 2020'!$I$2:$I$2047,'Orders - December 2020'!$H$2:$H$2047,Worksheet!BC$3,'Orders - December 2020'!$C$2:$C$2047,Worksheet!$F40),"-")</f>
        <v>-</v>
      </c>
      <c r="BD40" s="51" t="str">
        <f>IFERROR(AVERAGEIFS('Orders - December 2020'!$I$2:$I$2047,'Orders - December 2020'!$H$2:$H$2047,Worksheet!BD$3,'Orders - December 2020'!$C$2:$C$2047,Worksheet!$F40),"-")</f>
        <v>-</v>
      </c>
      <c r="BE40" s="51" t="str">
        <f>IFERROR(AVERAGEIFS('Orders - December 2020'!$I$2:$I$2047,'Orders - December 2020'!$H$2:$H$2047,Worksheet!BE$3,'Orders - December 2020'!$C$2:$C$2047,Worksheet!$F40),"-")</f>
        <v>-</v>
      </c>
      <c r="BF40" s="51" t="str">
        <f>IFERROR(AVERAGEIFS('Orders - December 2020'!$I$2:$I$2047,'Orders - December 2020'!$H$2:$H$2047,Worksheet!BF$3,'Orders - December 2020'!$C$2:$C$2047,Worksheet!$F40),"-")</f>
        <v>-</v>
      </c>
      <c r="BG40" s="51" t="str">
        <f>IFERROR(AVERAGEIFS('Orders - December 2020'!$I$2:$I$2047,'Orders - December 2020'!$H$2:$H$2047,Worksheet!BG$3,'Orders - December 2020'!$C$2:$C$2047,Worksheet!$F40),"-")</f>
        <v>-</v>
      </c>
      <c r="BH40" s="51" t="str">
        <f>IFERROR(AVERAGEIFS('Orders - December 2020'!$I$2:$I$2047,'Orders - December 2020'!$H$2:$H$2047,Worksheet!BH$3,'Orders - December 2020'!$C$2:$C$2047,Worksheet!$F40),"-")</f>
        <v>-</v>
      </c>
      <c r="BI40" s="51" t="str">
        <f>IFERROR(AVERAGEIFS('Orders - December 2020'!$I$2:$I$2047,'Orders - December 2020'!$H$2:$H$2047,Worksheet!BI$3,'Orders - December 2020'!$C$2:$C$2047,Worksheet!$F40),"-")</f>
        <v>-</v>
      </c>
      <c r="BJ40" s="51" t="str">
        <f>IFERROR(AVERAGEIFS('Orders - December 2020'!$I$2:$I$2047,'Orders - December 2020'!$H$2:$H$2047,Worksheet!BJ$3,'Orders - December 2020'!$C$2:$C$2047,Worksheet!$F40),"-")</f>
        <v>-</v>
      </c>
      <c r="BK40" s="51" t="str">
        <f>IFERROR(AVERAGEIFS('Orders - December 2020'!$I$2:$I$2047,'Orders - December 2020'!$H$2:$H$2047,Worksheet!BK$3,'Orders - December 2020'!$C$2:$C$2047,Worksheet!$F40),"-")</f>
        <v>-</v>
      </c>
      <c r="BL40" s="51" t="str">
        <f>IFERROR(AVERAGEIFS('Orders - December 2020'!$I$2:$I$2047,'Orders - December 2020'!$H$2:$H$2047,Worksheet!BL$3,'Orders - December 2020'!$C$2:$C$2047,Worksheet!$F40),"-")</f>
        <v>-</v>
      </c>
      <c r="BM40" s="51" t="str">
        <f>IFERROR(AVERAGEIFS('Orders - December 2020'!$I$2:$I$2047,'Orders - December 2020'!$H$2:$H$2047,Worksheet!BM$3,'Orders - December 2020'!$C$2:$C$2047,Worksheet!$F40),"-")</f>
        <v>-</v>
      </c>
      <c r="BN40" s="51" t="str">
        <f>IFERROR(AVERAGEIFS('Orders - December 2020'!$I$2:$I$2047,'Orders - December 2020'!$H$2:$H$2047,Worksheet!BN$3,'Orders - December 2020'!$C$2:$C$2047,Worksheet!$F40),"-")</f>
        <v>-</v>
      </c>
      <c r="BO40" s="51" t="str">
        <f>IFERROR(AVERAGEIFS('Orders - December 2020'!$I$2:$I$2047,'Orders - December 2020'!$H$2:$H$2047,Worksheet!BO$3,'Orders - December 2020'!$C$2:$C$2047,Worksheet!$F40),"-")</f>
        <v>-</v>
      </c>
      <c r="BP40" s="51" t="str">
        <f>IFERROR(AVERAGEIFS('Orders - December 2020'!$I$2:$I$2047,'Orders - December 2020'!$H$2:$H$2047,Worksheet!BP$3,'Orders - December 2020'!$C$2:$C$2047,Worksheet!$F40),"-")</f>
        <v>-</v>
      </c>
      <c r="BQ40" s="51" t="str">
        <f>IFERROR(AVERAGEIFS('Orders - December 2020'!$I$2:$I$2047,'Orders - December 2020'!$H$2:$H$2047,Worksheet!BQ$3,'Orders - December 2020'!$C$2:$C$2047,Worksheet!$F40),"-")</f>
        <v>-</v>
      </c>
      <c r="BR40" s="51" t="str">
        <f>IFERROR(AVERAGEIFS('Orders - December 2020'!$I$2:$I$2047,'Orders - December 2020'!$H$2:$H$2047,Worksheet!BR$3,'Orders - December 2020'!$C$2:$C$2047,Worksheet!$F40),"-")</f>
        <v>-</v>
      </c>
      <c r="BS40" s="51" t="str">
        <f>IFERROR(AVERAGEIFS('Orders - December 2020'!$I$2:$I$2047,'Orders - December 2020'!$H$2:$H$2047,Worksheet!BS$3,'Orders - December 2020'!$C$2:$C$2047,Worksheet!$F40),"-")</f>
        <v>-</v>
      </c>
      <c r="BT40" s="51" t="str">
        <f>IFERROR(AVERAGEIFS('Orders - December 2020'!$I$2:$I$2047,'Orders - December 2020'!$H$2:$H$2047,Worksheet!BT$3,'Orders - December 2020'!$C$2:$C$2047,Worksheet!$F40),"-")</f>
        <v>-</v>
      </c>
      <c r="BU40" s="51" t="str">
        <f>IFERROR(AVERAGEIFS('Orders - December 2020'!$I$2:$I$2047,'Orders - December 2020'!$H$2:$H$2047,Worksheet!BU$3,'Orders - December 2020'!$C$2:$C$2047,Worksheet!$F40),"-")</f>
        <v>-</v>
      </c>
      <c r="BV40" s="51" t="str">
        <f>IFERROR(AVERAGEIFS('Orders - December 2020'!$I$2:$I$2047,'Orders - December 2020'!$H$2:$H$2047,Worksheet!BV$3,'Orders - December 2020'!$C$2:$C$2047,Worksheet!$F40),"-")</f>
        <v>-</v>
      </c>
      <c r="BW40" s="51">
        <f>IFERROR(AVERAGEIFS('Orders - December 2020'!$I$2:$I$2047,'Orders - December 2020'!$H$2:$H$2047,Worksheet!BW$3,'Orders - December 2020'!$C$2:$C$2047,Worksheet!$F40),"-")</f>
        <v>3</v>
      </c>
      <c r="BX40" s="51" t="str">
        <f>IFERROR(AVERAGEIFS('Orders - December 2020'!$I$2:$I$2047,'Orders - December 2020'!$H$2:$H$2047,Worksheet!BX$3,'Orders - December 2020'!$C$2:$C$2047,Worksheet!$F40),"-")</f>
        <v>-</v>
      </c>
      <c r="BY40" s="51" t="str">
        <f>IFERROR(AVERAGEIFS('Orders - December 2020'!$I$2:$I$2047,'Orders - December 2020'!$H$2:$H$2047,Worksheet!BY$3,'Orders - December 2020'!$C$2:$C$2047,Worksheet!$F40),"-")</f>
        <v>-</v>
      </c>
      <c r="BZ40" s="51" t="str">
        <f>IFERROR(AVERAGEIFS('Orders - December 2020'!$I$2:$I$2047,'Orders - December 2020'!$H$2:$H$2047,Worksheet!BZ$3,'Orders - December 2020'!$C$2:$C$2047,Worksheet!$F40),"-")</f>
        <v>-</v>
      </c>
      <c r="CA40" s="51" t="str">
        <f>IFERROR(AVERAGEIFS('Orders - December 2020'!$I$2:$I$2047,'Orders - December 2020'!$H$2:$H$2047,Worksheet!CA$3,'Orders - December 2020'!$C$2:$C$2047,Worksheet!$F40),"-")</f>
        <v>-</v>
      </c>
      <c r="CB40" s="51" t="str">
        <f>IFERROR(AVERAGEIFS('Orders - December 2020'!$I$2:$I$2047,'Orders - December 2020'!$H$2:$H$2047,Worksheet!CB$3,'Orders - December 2020'!$C$2:$C$2047,Worksheet!$F40),"-")</f>
        <v>-</v>
      </c>
      <c r="CC40" s="51" t="str">
        <f>IFERROR(AVERAGEIFS('Orders - December 2020'!$I$2:$I$2047,'Orders - December 2020'!$H$2:$H$2047,Worksheet!CC$3,'Orders - December 2020'!$C$2:$C$2047,Worksheet!$F40),"-")</f>
        <v>-</v>
      </c>
      <c r="CD40" s="51" t="str">
        <f>IFERROR(AVERAGEIFS('Orders - December 2020'!$I$2:$I$2047,'Orders - December 2020'!$H$2:$H$2047,Worksheet!CD$3,'Orders - December 2020'!$C$2:$C$2047,Worksheet!$F40),"-")</f>
        <v>-</v>
      </c>
      <c r="CE40" s="51" t="str">
        <f>IFERROR(AVERAGEIFS('Orders - December 2020'!$I$2:$I$2047,'Orders - December 2020'!$H$2:$H$2047,Worksheet!CE$3,'Orders - December 2020'!$C$2:$C$2047,Worksheet!$F40),"-")</f>
        <v>-</v>
      </c>
      <c r="CF40" s="51" t="str">
        <f>IFERROR(AVERAGEIFS('Orders - December 2020'!$I$2:$I$2047,'Orders - December 2020'!$H$2:$H$2047,Worksheet!CF$3,'Orders - December 2020'!$C$2:$C$2047,Worksheet!$F40),"-")</f>
        <v>-</v>
      </c>
      <c r="CG40" s="51" t="str">
        <f>IFERROR(AVERAGEIFS('Orders - December 2020'!$I$2:$I$2047,'Orders - December 2020'!$H$2:$H$2047,Worksheet!CG$3,'Orders - December 2020'!$C$2:$C$2047,Worksheet!$F40),"-")</f>
        <v>-</v>
      </c>
      <c r="CH40" s="51" t="str">
        <f>IFERROR(AVERAGEIFS('Orders - December 2020'!$I$2:$I$2047,'Orders - December 2020'!$H$2:$H$2047,Worksheet!CH$3,'Orders - December 2020'!$C$2:$C$2047,Worksheet!$F40),"-")</f>
        <v>-</v>
      </c>
      <c r="CI40" s="51" t="str">
        <f>IFERROR(AVERAGEIFS('Orders - December 2020'!$I$2:$I$2047,'Orders - December 2020'!$H$2:$H$2047,Worksheet!CI$3,'Orders - December 2020'!$C$2:$C$2047,Worksheet!$F40),"-")</f>
        <v>-</v>
      </c>
      <c r="CJ40" s="51" t="str">
        <f>IFERROR(AVERAGEIFS('Orders - December 2020'!$I$2:$I$2047,'Orders - December 2020'!$H$2:$H$2047,Worksheet!CJ$3,'Orders - December 2020'!$C$2:$C$2047,Worksheet!$F40),"-")</f>
        <v>-</v>
      </c>
      <c r="CK40" s="51" t="str">
        <f>IFERROR(AVERAGEIFS('Orders - December 2020'!$I$2:$I$2047,'Orders - December 2020'!$H$2:$H$2047,Worksheet!CK$3,'Orders - December 2020'!$C$2:$C$2047,Worksheet!$F40),"-")</f>
        <v>-</v>
      </c>
      <c r="CL40" s="51" t="str">
        <f>IFERROR(AVERAGEIFS('Orders - December 2020'!$I$2:$I$2047,'Orders - December 2020'!$H$2:$H$2047,Worksheet!CL$3,'Orders - December 2020'!$C$2:$C$2047,Worksheet!$F40),"-")</f>
        <v>-</v>
      </c>
      <c r="CM40" s="51" t="str">
        <f>IFERROR(AVERAGEIFS('Orders - December 2020'!$I$2:$I$2047,'Orders - December 2020'!$H$2:$H$2047,Worksheet!CM$3,'Orders - December 2020'!$C$2:$C$2047,Worksheet!$F40),"-")</f>
        <v>-</v>
      </c>
      <c r="CN40" s="51" t="str">
        <f>IFERROR(AVERAGEIFS('Orders - December 2020'!$I$2:$I$2047,'Orders - December 2020'!$H$2:$H$2047,Worksheet!CN$3,'Orders - December 2020'!$C$2:$C$2047,Worksheet!$F40),"-")</f>
        <v>-</v>
      </c>
      <c r="CO40" s="51" t="str">
        <f>IFERROR(AVERAGEIFS('Orders - December 2020'!$I$2:$I$2047,'Orders - December 2020'!$H$2:$H$2047,Worksheet!CO$3,'Orders - December 2020'!$C$2:$C$2047,Worksheet!$F40),"-")</f>
        <v>-</v>
      </c>
      <c r="CP40" s="51" t="str">
        <f>IFERROR(AVERAGEIFS('Orders - December 2020'!$I$2:$I$2047,'Orders - December 2020'!$H$2:$H$2047,Worksheet!CP$3,'Orders - December 2020'!$C$2:$C$2047,Worksheet!$F40),"-")</f>
        <v>-</v>
      </c>
      <c r="CQ40" s="51" t="str">
        <f>IFERROR(AVERAGEIFS('Orders - December 2020'!$I$2:$I$2047,'Orders - December 2020'!$H$2:$H$2047,Worksheet!CQ$3,'Orders - December 2020'!$C$2:$C$2047,Worksheet!$F40),"-")</f>
        <v>-</v>
      </c>
      <c r="CR40" s="51" t="str">
        <f>IFERROR(AVERAGEIFS('Orders - December 2020'!$I$2:$I$2047,'Orders - December 2020'!$H$2:$H$2047,Worksheet!CR$3,'Orders - December 2020'!$C$2:$C$2047,Worksheet!$F40),"-")</f>
        <v>-</v>
      </c>
      <c r="CS40" s="51" t="str">
        <f>IFERROR(AVERAGEIFS('Orders - December 2020'!$I$2:$I$2047,'Orders - December 2020'!$H$2:$H$2047,Worksheet!CS$3,'Orders - December 2020'!$C$2:$C$2047,Worksheet!$F40),"-")</f>
        <v>-</v>
      </c>
      <c r="CT40" s="51" t="str">
        <f>IFERROR(AVERAGEIFS('Orders - December 2020'!$I$2:$I$2047,'Orders - December 2020'!$H$2:$H$2047,Worksheet!CT$3,'Orders - December 2020'!$C$2:$C$2047,Worksheet!$F40),"-")</f>
        <v>-</v>
      </c>
      <c r="CU40" s="51" t="str">
        <f>IFERROR(AVERAGEIFS('Orders - December 2020'!$I$2:$I$2047,'Orders - December 2020'!$H$2:$H$2047,Worksheet!CU$3,'Orders - December 2020'!$C$2:$C$2047,Worksheet!$F40),"-")</f>
        <v>-</v>
      </c>
      <c r="CV40" s="51" t="str">
        <f>IFERROR(AVERAGEIFS('Orders - December 2020'!$I$2:$I$2047,'Orders - December 2020'!$H$2:$H$2047,Worksheet!CV$3,'Orders - December 2020'!$C$2:$C$2047,Worksheet!$F40),"-")</f>
        <v>-</v>
      </c>
      <c r="CW40" s="51" t="str">
        <f>IFERROR(AVERAGEIFS('Orders - December 2020'!$I$2:$I$2047,'Orders - December 2020'!$H$2:$H$2047,Worksheet!CW$3,'Orders - December 2020'!$C$2:$C$2047,Worksheet!$F40),"-")</f>
        <v>-</v>
      </c>
      <c r="CX40" s="51" t="str">
        <f>IFERROR(AVERAGEIFS('Orders - December 2020'!$I$2:$I$2047,'Orders - December 2020'!$H$2:$H$2047,Worksheet!CX$3,'Orders - December 2020'!$C$2:$C$2047,Worksheet!$F40),"-")</f>
        <v>-</v>
      </c>
      <c r="CY40" s="51" t="str">
        <f>IFERROR(AVERAGEIFS('Orders - December 2020'!$I$2:$I$2047,'Orders - December 2020'!$H$2:$H$2047,Worksheet!CY$3,'Orders - December 2020'!$C$2:$C$2047,Worksheet!$F40),"-")</f>
        <v>-</v>
      </c>
      <c r="CZ40" s="51" t="str">
        <f>IFERROR(AVERAGEIFS('Orders - December 2020'!$I$2:$I$2047,'Orders - December 2020'!$H$2:$H$2047,Worksheet!CZ$3,'Orders - December 2020'!$C$2:$C$2047,Worksheet!$F40),"-")</f>
        <v>-</v>
      </c>
      <c r="DA40" s="51" t="str">
        <f>IFERROR(AVERAGEIFS('Orders - December 2020'!$I$2:$I$2047,'Orders - December 2020'!$H$2:$H$2047,Worksheet!DA$3,'Orders - December 2020'!$C$2:$C$2047,Worksheet!$F40),"-")</f>
        <v>-</v>
      </c>
      <c r="DB40" s="51" t="str">
        <f>IFERROR(AVERAGEIFS('Orders - December 2020'!$I$2:$I$2047,'Orders - December 2020'!$H$2:$H$2047,Worksheet!DB$3,'Orders - December 2020'!$C$2:$C$2047,Worksheet!$F40),"-")</f>
        <v>-</v>
      </c>
      <c r="DC40" s="51" t="str">
        <f>IFERROR(AVERAGEIFS('Orders - December 2020'!$I$2:$I$2047,'Orders - December 2020'!$H$2:$H$2047,Worksheet!DC$3,'Orders - December 2020'!$C$2:$C$2047,Worksheet!$F40),"-")</f>
        <v>-</v>
      </c>
      <c r="DD40" s="51" t="str">
        <f>IFERROR(AVERAGEIFS('Orders - December 2020'!$I$2:$I$2047,'Orders - December 2020'!$H$2:$H$2047,Worksheet!DD$3,'Orders - December 2020'!$C$2:$C$2047,Worksheet!$F40),"-")</f>
        <v>-</v>
      </c>
      <c r="DE40" s="51" t="str">
        <f>IFERROR(AVERAGEIFS('Orders - December 2020'!$I$2:$I$2047,'Orders - December 2020'!$H$2:$H$2047,Worksheet!DE$3,'Orders - December 2020'!$C$2:$C$2047,Worksheet!$F40),"-")</f>
        <v>-</v>
      </c>
      <c r="DF40" s="51" t="str">
        <f>IFERROR(AVERAGEIFS('Orders - December 2020'!$I$2:$I$2047,'Orders - December 2020'!$H$2:$H$2047,Worksheet!DF$3,'Orders - December 2020'!$C$2:$C$2047,Worksheet!$F40),"-")</f>
        <v>-</v>
      </c>
      <c r="DG40" s="51" t="str">
        <f>IFERROR(AVERAGEIFS('Orders - December 2020'!$I$2:$I$2047,'Orders - December 2020'!$H$2:$H$2047,Worksheet!DG$3,'Orders - December 2020'!$C$2:$C$2047,Worksheet!$F40),"-")</f>
        <v>-</v>
      </c>
      <c r="DH40" s="51" t="str">
        <f>IFERROR(AVERAGEIFS('Orders - December 2020'!$I$2:$I$2047,'Orders - December 2020'!$H$2:$H$2047,Worksheet!DH$3,'Orders - December 2020'!$C$2:$C$2047,Worksheet!$F40),"-")</f>
        <v>-</v>
      </c>
      <c r="DI40" s="51" t="str">
        <f>IFERROR(AVERAGEIFS('Orders - December 2020'!$I$2:$I$2047,'Orders - December 2020'!$H$2:$H$2047,Worksheet!DI$3,'Orders - December 2020'!$C$2:$C$2047,Worksheet!$F40),"-")</f>
        <v>-</v>
      </c>
      <c r="DJ40" s="51" t="str">
        <f>IFERROR(AVERAGEIFS('Orders - December 2020'!$I$2:$I$2047,'Orders - December 2020'!$H$2:$H$2047,Worksheet!DJ$3,'Orders - December 2020'!$C$2:$C$2047,Worksheet!$F40),"-")</f>
        <v>-</v>
      </c>
      <c r="DK40" s="51" t="str">
        <f>IFERROR(AVERAGEIFS('Orders - December 2020'!$I$2:$I$2047,'Orders - December 2020'!$H$2:$H$2047,Worksheet!DK$3,'Orders - December 2020'!$C$2:$C$2047,Worksheet!$F40),"-")</f>
        <v>-</v>
      </c>
      <c r="DL40" s="51" t="str">
        <f>IFERROR(AVERAGEIFS('Orders - December 2020'!$I$2:$I$2047,'Orders - December 2020'!$H$2:$H$2047,Worksheet!DL$3,'Orders - December 2020'!$C$2:$C$2047,Worksheet!$F40),"-")</f>
        <v>-</v>
      </c>
      <c r="DM40" s="51" t="str">
        <f>IFERROR(AVERAGEIFS('Orders - December 2020'!$I$2:$I$2047,'Orders - December 2020'!$H$2:$H$2047,Worksheet!DM$3,'Orders - December 2020'!$C$2:$C$2047,Worksheet!$F40),"-")</f>
        <v>-</v>
      </c>
      <c r="DN40" s="51" t="str">
        <f>IFERROR(AVERAGEIFS('Orders - December 2020'!$I$2:$I$2047,'Orders - December 2020'!$H$2:$H$2047,Worksheet!DN$3,'Orders - December 2020'!$C$2:$C$2047,Worksheet!$F40),"-")</f>
        <v>-</v>
      </c>
      <c r="DO40" s="51" t="str">
        <f>IFERROR(AVERAGEIFS('Orders - December 2020'!$I$2:$I$2047,'Orders - December 2020'!$H$2:$H$2047,Worksheet!DO$3,'Orders - December 2020'!$C$2:$C$2047,Worksheet!$F40),"-")</f>
        <v>-</v>
      </c>
      <c r="DP40" s="51" t="str">
        <f>IFERROR(AVERAGEIFS('Orders - December 2020'!$I$2:$I$2047,'Orders - December 2020'!$H$2:$H$2047,Worksheet!DP$3,'Orders - December 2020'!$C$2:$C$2047,Worksheet!$F40),"-")</f>
        <v>-</v>
      </c>
      <c r="DQ40" s="51" t="str">
        <f>IFERROR(AVERAGEIFS('Orders - December 2020'!$I$2:$I$2047,'Orders - December 2020'!$H$2:$H$2047,Worksheet!DQ$3,'Orders - December 2020'!$C$2:$C$2047,Worksheet!$F40),"-")</f>
        <v>-</v>
      </c>
      <c r="DR40" s="51" t="str">
        <f>IFERROR(AVERAGEIFS('Orders - December 2020'!$I$2:$I$2047,'Orders - December 2020'!$H$2:$H$2047,Worksheet!DR$3,'Orders - December 2020'!$C$2:$C$2047,Worksheet!$F40),"-")</f>
        <v>-</v>
      </c>
      <c r="DS40" s="51" t="str">
        <f>IFERROR(AVERAGEIFS('Orders - December 2020'!$I$2:$I$2047,'Orders - December 2020'!$H$2:$H$2047,Worksheet!DS$3,'Orders - December 2020'!$C$2:$C$2047,Worksheet!$F40),"-")</f>
        <v>-</v>
      </c>
      <c r="DT40" s="51" t="str">
        <f>IFERROR(AVERAGEIFS('Orders - December 2020'!$I$2:$I$2047,'Orders - December 2020'!$H$2:$H$2047,Worksheet!DT$3,'Orders - December 2020'!$C$2:$C$2047,Worksheet!$F40),"-")</f>
        <v>-</v>
      </c>
      <c r="DU40" s="51" t="str">
        <f>IFERROR(AVERAGEIFS('Orders - December 2020'!$I$2:$I$2047,'Orders - December 2020'!$H$2:$H$2047,Worksheet!DU$3,'Orders - December 2020'!$C$2:$C$2047,Worksheet!$F40),"-")</f>
        <v>-</v>
      </c>
      <c r="DV40" s="51">
        <f>IFERROR(AVERAGEIFS('Orders - December 2020'!$I$2:$I$2047,'Orders - December 2020'!$H$2:$H$2047,Worksheet!DV$3,'Orders - December 2020'!$C$2:$C$2047,Worksheet!$F40),"-")</f>
        <v>5</v>
      </c>
      <c r="DW40" s="51" t="str">
        <f>IFERROR(AVERAGEIFS('Orders - December 2020'!$I$2:$I$2047,'Orders - December 2020'!$H$2:$H$2047,Worksheet!DW$3,'Orders - December 2020'!$C$2:$C$2047,Worksheet!$F40),"-")</f>
        <v>-</v>
      </c>
      <c r="DX40" s="51" t="str">
        <f>IFERROR(AVERAGEIFS('Orders - December 2020'!$I$2:$I$2047,'Orders - December 2020'!$H$2:$H$2047,Worksheet!DX$3,'Orders - December 2020'!$C$2:$C$2047,Worksheet!$F40),"-")</f>
        <v>-</v>
      </c>
      <c r="DY40" s="51" t="str">
        <f>IFERROR(AVERAGEIFS('Orders - December 2020'!$I$2:$I$2047,'Orders - December 2020'!$H$2:$H$2047,Worksheet!DY$3,'Orders - December 2020'!$C$2:$C$2047,Worksheet!$F40),"-")</f>
        <v>-</v>
      </c>
      <c r="DZ40" s="51" t="str">
        <f>IFERROR(AVERAGEIFS('Orders - December 2020'!$I$2:$I$2047,'Orders - December 2020'!$H$2:$H$2047,Worksheet!DZ$3,'Orders - December 2020'!$C$2:$C$2047,Worksheet!$F40),"-")</f>
        <v>-</v>
      </c>
      <c r="EA40" s="51" t="str">
        <f>IFERROR(AVERAGEIFS('Orders - December 2020'!$I$2:$I$2047,'Orders - December 2020'!$H$2:$H$2047,Worksheet!EA$3,'Orders - December 2020'!$C$2:$C$2047,Worksheet!$F40),"-")</f>
        <v>-</v>
      </c>
      <c r="EB40" s="51" t="str">
        <f>IFERROR(AVERAGEIFS('Orders - December 2020'!$I$2:$I$2047,'Orders - December 2020'!$H$2:$H$2047,Worksheet!EB$3,'Orders - December 2020'!$C$2:$C$2047,Worksheet!$F40),"-")</f>
        <v>-</v>
      </c>
      <c r="EC40" s="51" t="str">
        <f>IFERROR(AVERAGEIFS('Orders - December 2020'!$I$2:$I$2047,'Orders - December 2020'!$H$2:$H$2047,Worksheet!EC$3,'Orders - December 2020'!$C$2:$C$2047,Worksheet!$F40),"-")</f>
        <v>-</v>
      </c>
      <c r="ED40" s="51" t="str">
        <f>IFERROR(AVERAGEIFS('Orders - December 2020'!$I$2:$I$2047,'Orders - December 2020'!$H$2:$H$2047,Worksheet!ED$3,'Orders - December 2020'!$C$2:$C$2047,Worksheet!$F40),"-")</f>
        <v>-</v>
      </c>
      <c r="EE40" s="51" t="str">
        <f>IFERROR(AVERAGEIFS('Orders - December 2020'!$I$2:$I$2047,'Orders - December 2020'!$H$2:$H$2047,Worksheet!EE$3,'Orders - December 2020'!$C$2:$C$2047,Worksheet!$F40),"-")</f>
        <v>-</v>
      </c>
      <c r="EF40" s="51" t="str">
        <f>IFERROR(AVERAGEIFS('Orders - December 2020'!$I$2:$I$2047,'Orders - December 2020'!$H$2:$H$2047,Worksheet!EF$3,'Orders - December 2020'!$C$2:$C$2047,Worksheet!$F40),"-")</f>
        <v>-</v>
      </c>
      <c r="EG40" s="51" t="str">
        <f>IFERROR(AVERAGEIFS('Orders - December 2020'!$I$2:$I$2047,'Orders - December 2020'!$H$2:$H$2047,Worksheet!EG$3,'Orders - December 2020'!$C$2:$C$2047,Worksheet!$F40),"-")</f>
        <v>-</v>
      </c>
      <c r="EH40" s="51" t="str">
        <f>IFERROR(AVERAGEIFS('Orders - December 2020'!$I$2:$I$2047,'Orders - December 2020'!$H$2:$H$2047,Worksheet!EH$3,'Orders - December 2020'!$C$2:$C$2047,Worksheet!$F40),"-")</f>
        <v>-</v>
      </c>
      <c r="EI40" s="51" t="str">
        <f>IFERROR(AVERAGEIFS('Orders - December 2020'!$I$2:$I$2047,'Orders - December 2020'!$H$2:$H$2047,Worksheet!EI$3,'Orders - December 2020'!$C$2:$C$2047,Worksheet!$F40),"-")</f>
        <v>-</v>
      </c>
      <c r="EJ40" s="51" t="str">
        <f>IFERROR(AVERAGEIFS('Orders - December 2020'!$I$2:$I$2047,'Orders - December 2020'!$H$2:$H$2047,Worksheet!EJ$3,'Orders - December 2020'!$C$2:$C$2047,Worksheet!$F40),"-")</f>
        <v>-</v>
      </c>
      <c r="EK40" s="51" t="str">
        <f>IFERROR(AVERAGEIFS('Orders - December 2020'!$I$2:$I$2047,'Orders - December 2020'!$H$2:$H$2047,Worksheet!EK$3,'Orders - December 2020'!$C$2:$C$2047,Worksheet!$F40),"-")</f>
        <v>-</v>
      </c>
      <c r="EL40" s="51" t="str">
        <f>IFERROR(AVERAGEIFS('Orders - December 2020'!$I$2:$I$2047,'Orders - December 2020'!$H$2:$H$2047,Worksheet!EL$3,'Orders - December 2020'!$C$2:$C$2047,Worksheet!$F40),"-")</f>
        <v>-</v>
      </c>
      <c r="EM40" s="51" t="str">
        <f>IFERROR(AVERAGEIFS('Orders - December 2020'!$I$2:$I$2047,'Orders - December 2020'!$H$2:$H$2047,Worksheet!EM$3,'Orders - December 2020'!$C$2:$C$2047,Worksheet!$F40),"-")</f>
        <v>-</v>
      </c>
      <c r="EN40" s="51" t="str">
        <f>IFERROR(AVERAGEIFS('Orders - December 2020'!$I$2:$I$2047,'Orders - December 2020'!$H$2:$H$2047,Worksheet!EN$3,'Orders - December 2020'!$C$2:$C$2047,Worksheet!$F40),"-")</f>
        <v>-</v>
      </c>
      <c r="EO40" s="51" t="str">
        <f>IFERROR(AVERAGEIFS('Orders - December 2020'!$I$2:$I$2047,'Orders - December 2020'!$H$2:$H$2047,Worksheet!EO$3,'Orders - December 2020'!$C$2:$C$2047,Worksheet!$F40),"-")</f>
        <v>-</v>
      </c>
      <c r="EP40" s="51" t="str">
        <f>IFERROR(AVERAGEIFS('Orders - December 2020'!$I$2:$I$2047,'Orders - December 2020'!$H$2:$H$2047,Worksheet!EP$3,'Orders - December 2020'!$C$2:$C$2047,Worksheet!$F40),"-")</f>
        <v>-</v>
      </c>
      <c r="EQ40" s="51" t="str">
        <f>IFERROR(AVERAGEIFS('Orders - December 2020'!$I$2:$I$2047,'Orders - December 2020'!$H$2:$H$2047,Worksheet!EQ$3,'Orders - December 2020'!$C$2:$C$2047,Worksheet!$F40),"-")</f>
        <v>-</v>
      </c>
      <c r="ER40" s="51" t="str">
        <f>IFERROR(AVERAGEIFS('Orders - December 2020'!$I$2:$I$2047,'Orders - December 2020'!$H$2:$H$2047,Worksheet!ER$3,'Orders - December 2020'!$C$2:$C$2047,Worksheet!$F40),"-")</f>
        <v>-</v>
      </c>
      <c r="ES40" s="51" t="str">
        <f>IFERROR(AVERAGEIFS('Orders - December 2020'!$I$2:$I$2047,'Orders - December 2020'!$H$2:$H$2047,Worksheet!ES$3,'Orders - December 2020'!$C$2:$C$2047,Worksheet!$F40),"-")</f>
        <v>-</v>
      </c>
      <c r="ET40" s="51" t="str">
        <f>IFERROR(AVERAGEIFS('Orders - December 2020'!$I$2:$I$2047,'Orders - December 2020'!$H$2:$H$2047,Worksheet!ET$3,'Orders - December 2020'!$C$2:$C$2047,Worksheet!$F40),"-")</f>
        <v>-</v>
      </c>
      <c r="EU40" s="51" t="str">
        <f>IFERROR(AVERAGEIFS('Orders - December 2020'!$I$2:$I$2047,'Orders - December 2020'!$H$2:$H$2047,Worksheet!EU$3,'Orders - December 2020'!$C$2:$C$2047,Worksheet!$F40),"-")</f>
        <v>-</v>
      </c>
      <c r="EV40" s="51" t="str">
        <f>IFERROR(AVERAGEIFS('Orders - December 2020'!$I$2:$I$2047,'Orders - December 2020'!$H$2:$H$2047,Worksheet!EV$3,'Orders - December 2020'!$C$2:$C$2047,Worksheet!$F40),"-")</f>
        <v>-</v>
      </c>
      <c r="EW40" s="51" t="str">
        <f>IFERROR(AVERAGEIFS('Orders - December 2020'!$I$2:$I$2047,'Orders - December 2020'!$H$2:$H$2047,Worksheet!EW$3,'Orders - December 2020'!$C$2:$C$2047,Worksheet!$F40),"-")</f>
        <v>-</v>
      </c>
      <c r="EX40" s="51" t="str">
        <f>IFERROR(AVERAGEIFS('Orders - December 2020'!$I$2:$I$2047,'Orders - December 2020'!$H$2:$H$2047,Worksheet!EX$3,'Orders - December 2020'!$C$2:$C$2047,Worksheet!$F40),"-")</f>
        <v>-</v>
      </c>
      <c r="EY40" s="51" t="str">
        <f>IFERROR(AVERAGEIFS('Orders - December 2020'!$I$2:$I$2047,'Orders - December 2020'!$H$2:$H$2047,Worksheet!EY$3,'Orders - December 2020'!$C$2:$C$2047,Worksheet!$F40),"-")</f>
        <v>-</v>
      </c>
      <c r="EZ40" s="51" t="str">
        <f>IFERROR(AVERAGEIFS('Orders - December 2020'!$I$2:$I$2047,'Orders - December 2020'!$H$2:$H$2047,Worksheet!EZ$3,'Orders - December 2020'!$C$2:$C$2047,Worksheet!$F40),"-")</f>
        <v>-</v>
      </c>
      <c r="FA40" s="51" t="str">
        <f>IFERROR(AVERAGEIFS('Orders - December 2020'!$I$2:$I$2047,'Orders - December 2020'!$H$2:$H$2047,Worksheet!FA$3,'Orders - December 2020'!$C$2:$C$2047,Worksheet!$F40),"-")</f>
        <v>-</v>
      </c>
      <c r="FB40" s="51" t="str">
        <f>IFERROR(AVERAGEIFS('Orders - December 2020'!$I$2:$I$2047,'Orders - December 2020'!$H$2:$H$2047,Worksheet!FB$3,'Orders - December 2020'!$C$2:$C$2047,Worksheet!$F40),"-")</f>
        <v>-</v>
      </c>
      <c r="FC40" s="51" t="str">
        <f>IFERROR(AVERAGEIFS('Orders - December 2020'!$I$2:$I$2047,'Orders - December 2020'!$H$2:$H$2047,Worksheet!FC$3,'Orders - December 2020'!$C$2:$C$2047,Worksheet!$F40),"-")</f>
        <v>-</v>
      </c>
      <c r="FD40" s="51" t="str">
        <f>IFERROR(AVERAGEIFS('Orders - December 2020'!$I$2:$I$2047,'Orders - December 2020'!$H$2:$H$2047,Worksheet!FD$3,'Orders - December 2020'!$C$2:$C$2047,Worksheet!$F40),"-")</f>
        <v>-</v>
      </c>
      <c r="FE40" s="51" t="str">
        <f>IFERROR(AVERAGEIFS('Orders - December 2020'!$I$2:$I$2047,'Orders - December 2020'!$H$2:$H$2047,Worksheet!FE$3,'Orders - December 2020'!$C$2:$C$2047,Worksheet!$F40),"-")</f>
        <v>-</v>
      </c>
      <c r="FF40" s="51" t="str">
        <f>IFERROR(AVERAGEIFS('Orders - December 2020'!$I$2:$I$2047,'Orders - December 2020'!$H$2:$H$2047,Worksheet!FF$3,'Orders - December 2020'!$C$2:$C$2047,Worksheet!$F40),"-")</f>
        <v>-</v>
      </c>
      <c r="FG40" s="52" t="str">
        <f>IFERROR(AVERAGEIFS('Orders - December 2020'!$I$2:$I$2047,'Orders - December 2020'!$H$2:$H$2047,Worksheet!FG$3,'Orders - December 2020'!$C$2:$C$2047,Worksheet!$F40),"-")</f>
        <v>-</v>
      </c>
    </row>
    <row r="41" spans="6:163">
      <c r="F41" s="45" t="str">
        <v>Idish Global</v>
      </c>
      <c r="G41" s="50" t="str">
        <f>IFERROR(AVERAGEIFS('Orders - December 2020'!$I$2:$I$2047,'Orders - December 2020'!$H$2:$H$2047,Worksheet!G$3,'Orders - December 2020'!$C$2:$C$2047,Worksheet!$F41),"-")</f>
        <v>-</v>
      </c>
      <c r="H41" s="51" t="str">
        <f>IFERROR(AVERAGEIFS('Orders - December 2020'!$I$2:$I$2047,'Orders - December 2020'!$H$2:$H$2047,Worksheet!H$3,'Orders - December 2020'!$C$2:$C$2047,Worksheet!$F41),"-")</f>
        <v>-</v>
      </c>
      <c r="I41" s="51" t="str">
        <f>IFERROR(AVERAGEIFS('Orders - December 2020'!$I$2:$I$2047,'Orders - December 2020'!$H$2:$H$2047,Worksheet!I$3,'Orders - December 2020'!$C$2:$C$2047,Worksheet!$F41),"-")</f>
        <v>-</v>
      </c>
      <c r="J41" s="51" t="str">
        <f>IFERROR(AVERAGEIFS('Orders - December 2020'!$I$2:$I$2047,'Orders - December 2020'!$H$2:$H$2047,Worksheet!J$3,'Orders - December 2020'!$C$2:$C$2047,Worksheet!$F41),"-")</f>
        <v>-</v>
      </c>
      <c r="K41" s="51" t="str">
        <f>IFERROR(AVERAGEIFS('Orders - December 2020'!$I$2:$I$2047,'Orders - December 2020'!$H$2:$H$2047,Worksheet!K$3,'Orders - December 2020'!$C$2:$C$2047,Worksheet!$F41),"-")</f>
        <v>-</v>
      </c>
      <c r="L41" s="51">
        <f>IFERROR(AVERAGEIFS('Orders - December 2020'!$I$2:$I$2047,'Orders - December 2020'!$H$2:$H$2047,Worksheet!L$3,'Orders - December 2020'!$C$2:$C$2047,Worksheet!$F41),"-")</f>
        <v>1</v>
      </c>
      <c r="M41" s="51" t="str">
        <f>IFERROR(AVERAGEIFS('Orders - December 2020'!$I$2:$I$2047,'Orders - December 2020'!$H$2:$H$2047,Worksheet!M$3,'Orders - December 2020'!$C$2:$C$2047,Worksheet!$F41),"-")</f>
        <v>-</v>
      </c>
      <c r="N41" s="51" t="str">
        <f>IFERROR(AVERAGEIFS('Orders - December 2020'!$I$2:$I$2047,'Orders - December 2020'!$H$2:$H$2047,Worksheet!N$3,'Orders - December 2020'!$C$2:$C$2047,Worksheet!$F41),"-")</f>
        <v>-</v>
      </c>
      <c r="O41" s="51" t="str">
        <f>IFERROR(AVERAGEIFS('Orders - December 2020'!$I$2:$I$2047,'Orders - December 2020'!$H$2:$H$2047,Worksheet!O$3,'Orders - December 2020'!$C$2:$C$2047,Worksheet!$F41),"-")</f>
        <v>-</v>
      </c>
      <c r="P41" s="51">
        <f>IFERROR(AVERAGEIFS('Orders - December 2020'!$I$2:$I$2047,'Orders - December 2020'!$H$2:$H$2047,Worksheet!P$3,'Orders - December 2020'!$C$2:$C$2047,Worksheet!$F41),"-")</f>
        <v>1</v>
      </c>
      <c r="Q41" s="51" t="str">
        <f>IFERROR(AVERAGEIFS('Orders - December 2020'!$I$2:$I$2047,'Orders - December 2020'!$H$2:$H$2047,Worksheet!Q$3,'Orders - December 2020'!$C$2:$C$2047,Worksheet!$F41),"-")</f>
        <v>-</v>
      </c>
      <c r="R41" s="51" t="str">
        <f>IFERROR(AVERAGEIFS('Orders - December 2020'!$I$2:$I$2047,'Orders - December 2020'!$H$2:$H$2047,Worksheet!R$3,'Orders - December 2020'!$C$2:$C$2047,Worksheet!$F41),"-")</f>
        <v>-</v>
      </c>
      <c r="S41" s="51" t="str">
        <f>IFERROR(AVERAGEIFS('Orders - December 2020'!$I$2:$I$2047,'Orders - December 2020'!$H$2:$H$2047,Worksheet!S$3,'Orders - December 2020'!$C$2:$C$2047,Worksheet!$F41),"-")</f>
        <v>-</v>
      </c>
      <c r="T41" s="51" t="str">
        <f>IFERROR(AVERAGEIFS('Orders - December 2020'!$I$2:$I$2047,'Orders - December 2020'!$H$2:$H$2047,Worksheet!T$3,'Orders - December 2020'!$C$2:$C$2047,Worksheet!$F41),"-")</f>
        <v>-</v>
      </c>
      <c r="U41" s="51" t="str">
        <f>IFERROR(AVERAGEIFS('Orders - December 2020'!$I$2:$I$2047,'Orders - December 2020'!$H$2:$H$2047,Worksheet!U$3,'Orders - December 2020'!$C$2:$C$2047,Worksheet!$F41),"-")</f>
        <v>-</v>
      </c>
      <c r="V41" s="51" t="str">
        <f>IFERROR(AVERAGEIFS('Orders - December 2020'!$I$2:$I$2047,'Orders - December 2020'!$H$2:$H$2047,Worksheet!V$3,'Orders - December 2020'!$C$2:$C$2047,Worksheet!$F41),"-")</f>
        <v>-</v>
      </c>
      <c r="W41" s="51" t="str">
        <f>IFERROR(AVERAGEIFS('Orders - December 2020'!$I$2:$I$2047,'Orders - December 2020'!$H$2:$H$2047,Worksheet!W$3,'Orders - December 2020'!$C$2:$C$2047,Worksheet!$F41),"-")</f>
        <v>-</v>
      </c>
      <c r="X41" s="51" t="str">
        <f>IFERROR(AVERAGEIFS('Orders - December 2020'!$I$2:$I$2047,'Orders - December 2020'!$H$2:$H$2047,Worksheet!X$3,'Orders - December 2020'!$C$2:$C$2047,Worksheet!$F41),"-")</f>
        <v>-</v>
      </c>
      <c r="Y41" s="51" t="str">
        <f>IFERROR(AVERAGEIFS('Orders - December 2020'!$I$2:$I$2047,'Orders - December 2020'!$H$2:$H$2047,Worksheet!Y$3,'Orders - December 2020'!$C$2:$C$2047,Worksheet!$F41),"-")</f>
        <v>-</v>
      </c>
      <c r="Z41" s="51" t="str">
        <f>IFERROR(AVERAGEIFS('Orders - December 2020'!$I$2:$I$2047,'Orders - December 2020'!$H$2:$H$2047,Worksheet!Z$3,'Orders - December 2020'!$C$2:$C$2047,Worksheet!$F41),"-")</f>
        <v>-</v>
      </c>
      <c r="AA41" s="51" t="str">
        <f>IFERROR(AVERAGEIFS('Orders - December 2020'!$I$2:$I$2047,'Orders - December 2020'!$H$2:$H$2047,Worksheet!AA$3,'Orders - December 2020'!$C$2:$C$2047,Worksheet!$F41),"-")</f>
        <v>-</v>
      </c>
      <c r="AB41" s="51" t="str">
        <f>IFERROR(AVERAGEIFS('Orders - December 2020'!$I$2:$I$2047,'Orders - December 2020'!$H$2:$H$2047,Worksheet!AB$3,'Orders - December 2020'!$C$2:$C$2047,Worksheet!$F41),"-")</f>
        <v>-</v>
      </c>
      <c r="AC41" s="51" t="str">
        <f>IFERROR(AVERAGEIFS('Orders - December 2020'!$I$2:$I$2047,'Orders - December 2020'!$H$2:$H$2047,Worksheet!AC$3,'Orders - December 2020'!$C$2:$C$2047,Worksheet!$F41),"-")</f>
        <v>-</v>
      </c>
      <c r="AD41" s="51" t="str">
        <f>IFERROR(AVERAGEIFS('Orders - December 2020'!$I$2:$I$2047,'Orders - December 2020'!$H$2:$H$2047,Worksheet!AD$3,'Orders - December 2020'!$C$2:$C$2047,Worksheet!$F41),"-")</f>
        <v>-</v>
      </c>
      <c r="AE41" s="51" t="str">
        <f>IFERROR(AVERAGEIFS('Orders - December 2020'!$I$2:$I$2047,'Orders - December 2020'!$H$2:$H$2047,Worksheet!AE$3,'Orders - December 2020'!$C$2:$C$2047,Worksheet!$F41),"-")</f>
        <v>-</v>
      </c>
      <c r="AF41" s="51" t="str">
        <f>IFERROR(AVERAGEIFS('Orders - December 2020'!$I$2:$I$2047,'Orders - December 2020'!$H$2:$H$2047,Worksheet!AF$3,'Orders - December 2020'!$C$2:$C$2047,Worksheet!$F41),"-")</f>
        <v>-</v>
      </c>
      <c r="AG41" s="51" t="str">
        <f>IFERROR(AVERAGEIFS('Orders - December 2020'!$I$2:$I$2047,'Orders - December 2020'!$H$2:$H$2047,Worksheet!AG$3,'Orders - December 2020'!$C$2:$C$2047,Worksheet!$F41),"-")</f>
        <v>-</v>
      </c>
      <c r="AH41" s="51" t="str">
        <f>IFERROR(AVERAGEIFS('Orders - December 2020'!$I$2:$I$2047,'Orders - December 2020'!$H$2:$H$2047,Worksheet!AH$3,'Orders - December 2020'!$C$2:$C$2047,Worksheet!$F41),"-")</f>
        <v>-</v>
      </c>
      <c r="AI41" s="51" t="str">
        <f>IFERROR(AVERAGEIFS('Orders - December 2020'!$I$2:$I$2047,'Orders - December 2020'!$H$2:$H$2047,Worksheet!AI$3,'Orders - December 2020'!$C$2:$C$2047,Worksheet!$F41),"-")</f>
        <v>-</v>
      </c>
      <c r="AJ41" s="51" t="str">
        <f>IFERROR(AVERAGEIFS('Orders - December 2020'!$I$2:$I$2047,'Orders - December 2020'!$H$2:$H$2047,Worksheet!AJ$3,'Orders - December 2020'!$C$2:$C$2047,Worksheet!$F41),"-")</f>
        <v>-</v>
      </c>
      <c r="AK41" s="51" t="str">
        <f>IFERROR(AVERAGEIFS('Orders - December 2020'!$I$2:$I$2047,'Orders - December 2020'!$H$2:$H$2047,Worksheet!AK$3,'Orders - December 2020'!$C$2:$C$2047,Worksheet!$F41),"-")</f>
        <v>-</v>
      </c>
      <c r="AL41" s="51" t="str">
        <f>IFERROR(AVERAGEIFS('Orders - December 2020'!$I$2:$I$2047,'Orders - December 2020'!$H$2:$H$2047,Worksheet!AL$3,'Orders - December 2020'!$C$2:$C$2047,Worksheet!$F41),"-")</f>
        <v>-</v>
      </c>
      <c r="AM41" s="51" t="str">
        <f>IFERROR(AVERAGEIFS('Orders - December 2020'!$I$2:$I$2047,'Orders - December 2020'!$H$2:$H$2047,Worksheet!AM$3,'Orders - December 2020'!$C$2:$C$2047,Worksheet!$F41),"-")</f>
        <v>-</v>
      </c>
      <c r="AN41" s="51" t="str">
        <f>IFERROR(AVERAGEIFS('Orders - December 2020'!$I$2:$I$2047,'Orders - December 2020'!$H$2:$H$2047,Worksheet!AN$3,'Orders - December 2020'!$C$2:$C$2047,Worksheet!$F41),"-")</f>
        <v>-</v>
      </c>
      <c r="AO41" s="51" t="str">
        <f>IFERROR(AVERAGEIFS('Orders - December 2020'!$I$2:$I$2047,'Orders - December 2020'!$H$2:$H$2047,Worksheet!AO$3,'Orders - December 2020'!$C$2:$C$2047,Worksheet!$F41),"-")</f>
        <v>-</v>
      </c>
      <c r="AP41" s="51" t="str">
        <f>IFERROR(AVERAGEIFS('Orders - December 2020'!$I$2:$I$2047,'Orders - December 2020'!$H$2:$H$2047,Worksheet!AP$3,'Orders - December 2020'!$C$2:$C$2047,Worksheet!$F41),"-")</f>
        <v>-</v>
      </c>
      <c r="AQ41" s="51" t="str">
        <f>IFERROR(AVERAGEIFS('Orders - December 2020'!$I$2:$I$2047,'Orders - December 2020'!$H$2:$H$2047,Worksheet!AQ$3,'Orders - December 2020'!$C$2:$C$2047,Worksheet!$F41),"-")</f>
        <v>-</v>
      </c>
      <c r="AR41" s="51" t="str">
        <f>IFERROR(AVERAGEIFS('Orders - December 2020'!$I$2:$I$2047,'Orders - December 2020'!$H$2:$H$2047,Worksheet!AR$3,'Orders - December 2020'!$C$2:$C$2047,Worksheet!$F41),"-")</f>
        <v>-</v>
      </c>
      <c r="AS41" s="51" t="str">
        <f>IFERROR(AVERAGEIFS('Orders - December 2020'!$I$2:$I$2047,'Orders - December 2020'!$H$2:$H$2047,Worksheet!AS$3,'Orders - December 2020'!$C$2:$C$2047,Worksheet!$F41),"-")</f>
        <v>-</v>
      </c>
      <c r="AT41" s="51" t="str">
        <f>IFERROR(AVERAGEIFS('Orders - December 2020'!$I$2:$I$2047,'Orders - December 2020'!$H$2:$H$2047,Worksheet!AT$3,'Orders - December 2020'!$C$2:$C$2047,Worksheet!$F41),"-")</f>
        <v>-</v>
      </c>
      <c r="AU41" s="51" t="str">
        <f>IFERROR(AVERAGEIFS('Orders - December 2020'!$I$2:$I$2047,'Orders - December 2020'!$H$2:$H$2047,Worksheet!AU$3,'Orders - December 2020'!$C$2:$C$2047,Worksheet!$F41),"-")</f>
        <v>-</v>
      </c>
      <c r="AV41" s="51" t="str">
        <f>IFERROR(AVERAGEIFS('Orders - December 2020'!$I$2:$I$2047,'Orders - December 2020'!$H$2:$H$2047,Worksheet!AV$3,'Orders - December 2020'!$C$2:$C$2047,Worksheet!$F41),"-")</f>
        <v>-</v>
      </c>
      <c r="AW41" s="51" t="str">
        <f>IFERROR(AVERAGEIFS('Orders - December 2020'!$I$2:$I$2047,'Orders - December 2020'!$H$2:$H$2047,Worksheet!AW$3,'Orders - December 2020'!$C$2:$C$2047,Worksheet!$F41),"-")</f>
        <v>-</v>
      </c>
      <c r="AX41" s="51" t="str">
        <f>IFERROR(AVERAGEIFS('Orders - December 2020'!$I$2:$I$2047,'Orders - December 2020'!$H$2:$H$2047,Worksheet!AX$3,'Orders - December 2020'!$C$2:$C$2047,Worksheet!$F41),"-")</f>
        <v>-</v>
      </c>
      <c r="AY41" s="51" t="str">
        <f>IFERROR(AVERAGEIFS('Orders - December 2020'!$I$2:$I$2047,'Orders - December 2020'!$H$2:$H$2047,Worksheet!AY$3,'Orders - December 2020'!$C$2:$C$2047,Worksheet!$F41),"-")</f>
        <v>-</v>
      </c>
      <c r="AZ41" s="51" t="str">
        <f>IFERROR(AVERAGEIFS('Orders - December 2020'!$I$2:$I$2047,'Orders - December 2020'!$H$2:$H$2047,Worksheet!AZ$3,'Orders - December 2020'!$C$2:$C$2047,Worksheet!$F41),"-")</f>
        <v>-</v>
      </c>
      <c r="BA41" s="51" t="str">
        <f>IFERROR(AVERAGEIFS('Orders - December 2020'!$I$2:$I$2047,'Orders - December 2020'!$H$2:$H$2047,Worksheet!BA$3,'Orders - December 2020'!$C$2:$C$2047,Worksheet!$F41),"-")</f>
        <v>-</v>
      </c>
      <c r="BB41" s="51" t="str">
        <f>IFERROR(AVERAGEIFS('Orders - December 2020'!$I$2:$I$2047,'Orders - December 2020'!$H$2:$H$2047,Worksheet!BB$3,'Orders - December 2020'!$C$2:$C$2047,Worksheet!$F41),"-")</f>
        <v>-</v>
      </c>
      <c r="BC41" s="51" t="str">
        <f>IFERROR(AVERAGEIFS('Orders - December 2020'!$I$2:$I$2047,'Orders - December 2020'!$H$2:$H$2047,Worksheet!BC$3,'Orders - December 2020'!$C$2:$C$2047,Worksheet!$F41),"-")</f>
        <v>-</v>
      </c>
      <c r="BD41" s="51" t="str">
        <f>IFERROR(AVERAGEIFS('Orders - December 2020'!$I$2:$I$2047,'Orders - December 2020'!$H$2:$H$2047,Worksheet!BD$3,'Orders - December 2020'!$C$2:$C$2047,Worksheet!$F41),"-")</f>
        <v>-</v>
      </c>
      <c r="BE41" s="51" t="str">
        <f>IFERROR(AVERAGEIFS('Orders - December 2020'!$I$2:$I$2047,'Orders - December 2020'!$H$2:$H$2047,Worksheet!BE$3,'Orders - December 2020'!$C$2:$C$2047,Worksheet!$F41),"-")</f>
        <v>-</v>
      </c>
      <c r="BF41" s="51" t="str">
        <f>IFERROR(AVERAGEIFS('Orders - December 2020'!$I$2:$I$2047,'Orders - December 2020'!$H$2:$H$2047,Worksheet!BF$3,'Orders - December 2020'!$C$2:$C$2047,Worksheet!$F41),"-")</f>
        <v>-</v>
      </c>
      <c r="BG41" s="51" t="str">
        <f>IFERROR(AVERAGEIFS('Orders - December 2020'!$I$2:$I$2047,'Orders - December 2020'!$H$2:$H$2047,Worksheet!BG$3,'Orders - December 2020'!$C$2:$C$2047,Worksheet!$F41),"-")</f>
        <v>-</v>
      </c>
      <c r="BH41" s="51" t="str">
        <f>IFERROR(AVERAGEIFS('Orders - December 2020'!$I$2:$I$2047,'Orders - December 2020'!$H$2:$H$2047,Worksheet!BH$3,'Orders - December 2020'!$C$2:$C$2047,Worksheet!$F41),"-")</f>
        <v>-</v>
      </c>
      <c r="BI41" s="51" t="str">
        <f>IFERROR(AVERAGEIFS('Orders - December 2020'!$I$2:$I$2047,'Orders - December 2020'!$H$2:$H$2047,Worksheet!BI$3,'Orders - December 2020'!$C$2:$C$2047,Worksheet!$F41),"-")</f>
        <v>-</v>
      </c>
      <c r="BJ41" s="51" t="str">
        <f>IFERROR(AVERAGEIFS('Orders - December 2020'!$I$2:$I$2047,'Orders - December 2020'!$H$2:$H$2047,Worksheet!BJ$3,'Orders - December 2020'!$C$2:$C$2047,Worksheet!$F41),"-")</f>
        <v>-</v>
      </c>
      <c r="BK41" s="51" t="str">
        <f>IFERROR(AVERAGEIFS('Orders - December 2020'!$I$2:$I$2047,'Orders - December 2020'!$H$2:$H$2047,Worksheet!BK$3,'Orders - December 2020'!$C$2:$C$2047,Worksheet!$F41),"-")</f>
        <v>-</v>
      </c>
      <c r="BL41" s="51" t="str">
        <f>IFERROR(AVERAGEIFS('Orders - December 2020'!$I$2:$I$2047,'Orders - December 2020'!$H$2:$H$2047,Worksheet!BL$3,'Orders - December 2020'!$C$2:$C$2047,Worksheet!$F41),"-")</f>
        <v>-</v>
      </c>
      <c r="BM41" s="51" t="str">
        <f>IFERROR(AVERAGEIFS('Orders - December 2020'!$I$2:$I$2047,'Orders - December 2020'!$H$2:$H$2047,Worksheet!BM$3,'Orders - December 2020'!$C$2:$C$2047,Worksheet!$F41),"-")</f>
        <v>-</v>
      </c>
      <c r="BN41" s="51" t="str">
        <f>IFERROR(AVERAGEIFS('Orders - December 2020'!$I$2:$I$2047,'Orders - December 2020'!$H$2:$H$2047,Worksheet!BN$3,'Orders - December 2020'!$C$2:$C$2047,Worksheet!$F41),"-")</f>
        <v>-</v>
      </c>
      <c r="BO41" s="51" t="str">
        <f>IFERROR(AVERAGEIFS('Orders - December 2020'!$I$2:$I$2047,'Orders - December 2020'!$H$2:$H$2047,Worksheet!BO$3,'Orders - December 2020'!$C$2:$C$2047,Worksheet!$F41),"-")</f>
        <v>-</v>
      </c>
      <c r="BP41" s="51" t="str">
        <f>IFERROR(AVERAGEIFS('Orders - December 2020'!$I$2:$I$2047,'Orders - December 2020'!$H$2:$H$2047,Worksheet!BP$3,'Orders - December 2020'!$C$2:$C$2047,Worksheet!$F41),"-")</f>
        <v>-</v>
      </c>
      <c r="BQ41" s="51" t="str">
        <f>IFERROR(AVERAGEIFS('Orders - December 2020'!$I$2:$I$2047,'Orders - December 2020'!$H$2:$H$2047,Worksheet!BQ$3,'Orders - December 2020'!$C$2:$C$2047,Worksheet!$F41),"-")</f>
        <v>-</v>
      </c>
      <c r="BR41" s="51" t="str">
        <f>IFERROR(AVERAGEIFS('Orders - December 2020'!$I$2:$I$2047,'Orders - December 2020'!$H$2:$H$2047,Worksheet!BR$3,'Orders - December 2020'!$C$2:$C$2047,Worksheet!$F41),"-")</f>
        <v>-</v>
      </c>
      <c r="BS41" s="51" t="str">
        <f>IFERROR(AVERAGEIFS('Orders - December 2020'!$I$2:$I$2047,'Orders - December 2020'!$H$2:$H$2047,Worksheet!BS$3,'Orders - December 2020'!$C$2:$C$2047,Worksheet!$F41),"-")</f>
        <v>-</v>
      </c>
      <c r="BT41" s="51" t="str">
        <f>IFERROR(AVERAGEIFS('Orders - December 2020'!$I$2:$I$2047,'Orders - December 2020'!$H$2:$H$2047,Worksheet!BT$3,'Orders - December 2020'!$C$2:$C$2047,Worksheet!$F41),"-")</f>
        <v>-</v>
      </c>
      <c r="BU41" s="51" t="str">
        <f>IFERROR(AVERAGEIFS('Orders - December 2020'!$I$2:$I$2047,'Orders - December 2020'!$H$2:$H$2047,Worksheet!BU$3,'Orders - December 2020'!$C$2:$C$2047,Worksheet!$F41),"-")</f>
        <v>-</v>
      </c>
      <c r="BV41" s="51" t="str">
        <f>IFERROR(AVERAGEIFS('Orders - December 2020'!$I$2:$I$2047,'Orders - December 2020'!$H$2:$H$2047,Worksheet!BV$3,'Orders - December 2020'!$C$2:$C$2047,Worksheet!$F41),"-")</f>
        <v>-</v>
      </c>
      <c r="BW41" s="51" t="str">
        <f>IFERROR(AVERAGEIFS('Orders - December 2020'!$I$2:$I$2047,'Orders - December 2020'!$H$2:$H$2047,Worksheet!BW$3,'Orders - December 2020'!$C$2:$C$2047,Worksheet!$F41),"-")</f>
        <v>-</v>
      </c>
      <c r="BX41" s="51" t="str">
        <f>IFERROR(AVERAGEIFS('Orders - December 2020'!$I$2:$I$2047,'Orders - December 2020'!$H$2:$H$2047,Worksheet!BX$3,'Orders - December 2020'!$C$2:$C$2047,Worksheet!$F41),"-")</f>
        <v>-</v>
      </c>
      <c r="BY41" s="51" t="str">
        <f>IFERROR(AVERAGEIFS('Orders - December 2020'!$I$2:$I$2047,'Orders - December 2020'!$H$2:$H$2047,Worksheet!BY$3,'Orders - December 2020'!$C$2:$C$2047,Worksheet!$F41),"-")</f>
        <v>-</v>
      </c>
      <c r="BZ41" s="51" t="str">
        <f>IFERROR(AVERAGEIFS('Orders - December 2020'!$I$2:$I$2047,'Orders - December 2020'!$H$2:$H$2047,Worksheet!BZ$3,'Orders - December 2020'!$C$2:$C$2047,Worksheet!$F41),"-")</f>
        <v>-</v>
      </c>
      <c r="CA41" s="51" t="str">
        <f>IFERROR(AVERAGEIFS('Orders - December 2020'!$I$2:$I$2047,'Orders - December 2020'!$H$2:$H$2047,Worksheet!CA$3,'Orders - December 2020'!$C$2:$C$2047,Worksheet!$F41),"-")</f>
        <v>-</v>
      </c>
      <c r="CB41" s="51" t="str">
        <f>IFERROR(AVERAGEIFS('Orders - December 2020'!$I$2:$I$2047,'Orders - December 2020'!$H$2:$H$2047,Worksheet!CB$3,'Orders - December 2020'!$C$2:$C$2047,Worksheet!$F41),"-")</f>
        <v>-</v>
      </c>
      <c r="CC41" s="51" t="str">
        <f>IFERROR(AVERAGEIFS('Orders - December 2020'!$I$2:$I$2047,'Orders - December 2020'!$H$2:$H$2047,Worksheet!CC$3,'Orders - December 2020'!$C$2:$C$2047,Worksheet!$F41),"-")</f>
        <v>-</v>
      </c>
      <c r="CD41" s="51" t="str">
        <f>IFERROR(AVERAGEIFS('Orders - December 2020'!$I$2:$I$2047,'Orders - December 2020'!$H$2:$H$2047,Worksheet!CD$3,'Orders - December 2020'!$C$2:$C$2047,Worksheet!$F41),"-")</f>
        <v>-</v>
      </c>
      <c r="CE41" s="51" t="str">
        <f>IFERROR(AVERAGEIFS('Orders - December 2020'!$I$2:$I$2047,'Orders - December 2020'!$H$2:$H$2047,Worksheet!CE$3,'Orders - December 2020'!$C$2:$C$2047,Worksheet!$F41),"-")</f>
        <v>-</v>
      </c>
      <c r="CF41" s="51" t="str">
        <f>IFERROR(AVERAGEIFS('Orders - December 2020'!$I$2:$I$2047,'Orders - December 2020'!$H$2:$H$2047,Worksheet!CF$3,'Orders - December 2020'!$C$2:$C$2047,Worksheet!$F41),"-")</f>
        <v>-</v>
      </c>
      <c r="CG41" s="51" t="str">
        <f>IFERROR(AVERAGEIFS('Orders - December 2020'!$I$2:$I$2047,'Orders - December 2020'!$H$2:$H$2047,Worksheet!CG$3,'Orders - December 2020'!$C$2:$C$2047,Worksheet!$F41),"-")</f>
        <v>-</v>
      </c>
      <c r="CH41" s="51" t="str">
        <f>IFERROR(AVERAGEIFS('Orders - December 2020'!$I$2:$I$2047,'Orders - December 2020'!$H$2:$H$2047,Worksheet!CH$3,'Orders - December 2020'!$C$2:$C$2047,Worksheet!$F41),"-")</f>
        <v>-</v>
      </c>
      <c r="CI41" s="51" t="str">
        <f>IFERROR(AVERAGEIFS('Orders - December 2020'!$I$2:$I$2047,'Orders - December 2020'!$H$2:$H$2047,Worksheet!CI$3,'Orders - December 2020'!$C$2:$C$2047,Worksheet!$F41),"-")</f>
        <v>-</v>
      </c>
      <c r="CJ41" s="51" t="str">
        <f>IFERROR(AVERAGEIFS('Orders - December 2020'!$I$2:$I$2047,'Orders - December 2020'!$H$2:$H$2047,Worksheet!CJ$3,'Orders - December 2020'!$C$2:$C$2047,Worksheet!$F41),"-")</f>
        <v>-</v>
      </c>
      <c r="CK41" s="51" t="str">
        <f>IFERROR(AVERAGEIFS('Orders - December 2020'!$I$2:$I$2047,'Orders - December 2020'!$H$2:$H$2047,Worksheet!CK$3,'Orders - December 2020'!$C$2:$C$2047,Worksheet!$F41),"-")</f>
        <v>-</v>
      </c>
      <c r="CL41" s="51" t="str">
        <f>IFERROR(AVERAGEIFS('Orders - December 2020'!$I$2:$I$2047,'Orders - December 2020'!$H$2:$H$2047,Worksheet!CL$3,'Orders - December 2020'!$C$2:$C$2047,Worksheet!$F41),"-")</f>
        <v>-</v>
      </c>
      <c r="CM41" s="51" t="str">
        <f>IFERROR(AVERAGEIFS('Orders - December 2020'!$I$2:$I$2047,'Orders - December 2020'!$H$2:$H$2047,Worksheet!CM$3,'Orders - December 2020'!$C$2:$C$2047,Worksheet!$F41),"-")</f>
        <v>-</v>
      </c>
      <c r="CN41" s="51" t="str">
        <f>IFERROR(AVERAGEIFS('Orders - December 2020'!$I$2:$I$2047,'Orders - December 2020'!$H$2:$H$2047,Worksheet!CN$3,'Orders - December 2020'!$C$2:$C$2047,Worksheet!$F41),"-")</f>
        <v>-</v>
      </c>
      <c r="CO41" s="51" t="str">
        <f>IFERROR(AVERAGEIFS('Orders - December 2020'!$I$2:$I$2047,'Orders - December 2020'!$H$2:$H$2047,Worksheet!CO$3,'Orders - December 2020'!$C$2:$C$2047,Worksheet!$F41),"-")</f>
        <v>-</v>
      </c>
      <c r="CP41" s="51" t="str">
        <f>IFERROR(AVERAGEIFS('Orders - December 2020'!$I$2:$I$2047,'Orders - December 2020'!$H$2:$H$2047,Worksheet!CP$3,'Orders - December 2020'!$C$2:$C$2047,Worksheet!$F41),"-")</f>
        <v>-</v>
      </c>
      <c r="CQ41" s="51" t="str">
        <f>IFERROR(AVERAGEIFS('Orders - December 2020'!$I$2:$I$2047,'Orders - December 2020'!$H$2:$H$2047,Worksheet!CQ$3,'Orders - December 2020'!$C$2:$C$2047,Worksheet!$F41),"-")</f>
        <v>-</v>
      </c>
      <c r="CR41" s="51" t="str">
        <f>IFERROR(AVERAGEIFS('Orders - December 2020'!$I$2:$I$2047,'Orders - December 2020'!$H$2:$H$2047,Worksheet!CR$3,'Orders - December 2020'!$C$2:$C$2047,Worksheet!$F41),"-")</f>
        <v>-</v>
      </c>
      <c r="CS41" s="51" t="str">
        <f>IFERROR(AVERAGEIFS('Orders - December 2020'!$I$2:$I$2047,'Orders - December 2020'!$H$2:$H$2047,Worksheet!CS$3,'Orders - December 2020'!$C$2:$C$2047,Worksheet!$F41),"-")</f>
        <v>-</v>
      </c>
      <c r="CT41" s="51" t="str">
        <f>IFERROR(AVERAGEIFS('Orders - December 2020'!$I$2:$I$2047,'Orders - December 2020'!$H$2:$H$2047,Worksheet!CT$3,'Orders - December 2020'!$C$2:$C$2047,Worksheet!$F41),"-")</f>
        <v>-</v>
      </c>
      <c r="CU41" s="51" t="str">
        <f>IFERROR(AVERAGEIFS('Orders - December 2020'!$I$2:$I$2047,'Orders - December 2020'!$H$2:$H$2047,Worksheet!CU$3,'Orders - December 2020'!$C$2:$C$2047,Worksheet!$F41),"-")</f>
        <v>-</v>
      </c>
      <c r="CV41" s="51" t="str">
        <f>IFERROR(AVERAGEIFS('Orders - December 2020'!$I$2:$I$2047,'Orders - December 2020'!$H$2:$H$2047,Worksheet!CV$3,'Orders - December 2020'!$C$2:$C$2047,Worksheet!$F41),"-")</f>
        <v>-</v>
      </c>
      <c r="CW41" s="51" t="str">
        <f>IFERROR(AVERAGEIFS('Orders - December 2020'!$I$2:$I$2047,'Orders - December 2020'!$H$2:$H$2047,Worksheet!CW$3,'Orders - December 2020'!$C$2:$C$2047,Worksheet!$F41),"-")</f>
        <v>-</v>
      </c>
      <c r="CX41" s="51" t="str">
        <f>IFERROR(AVERAGEIFS('Orders - December 2020'!$I$2:$I$2047,'Orders - December 2020'!$H$2:$H$2047,Worksheet!CX$3,'Orders - December 2020'!$C$2:$C$2047,Worksheet!$F41),"-")</f>
        <v>-</v>
      </c>
      <c r="CY41" s="51" t="str">
        <f>IFERROR(AVERAGEIFS('Orders - December 2020'!$I$2:$I$2047,'Orders - December 2020'!$H$2:$H$2047,Worksheet!CY$3,'Orders - December 2020'!$C$2:$C$2047,Worksheet!$F41),"-")</f>
        <v>-</v>
      </c>
      <c r="CZ41" s="51" t="str">
        <f>IFERROR(AVERAGEIFS('Orders - December 2020'!$I$2:$I$2047,'Orders - December 2020'!$H$2:$H$2047,Worksheet!CZ$3,'Orders - December 2020'!$C$2:$C$2047,Worksheet!$F41),"-")</f>
        <v>-</v>
      </c>
      <c r="DA41" s="51" t="str">
        <f>IFERROR(AVERAGEIFS('Orders - December 2020'!$I$2:$I$2047,'Orders - December 2020'!$H$2:$H$2047,Worksheet!DA$3,'Orders - December 2020'!$C$2:$C$2047,Worksheet!$F41),"-")</f>
        <v>-</v>
      </c>
      <c r="DB41" s="51" t="str">
        <f>IFERROR(AVERAGEIFS('Orders - December 2020'!$I$2:$I$2047,'Orders - December 2020'!$H$2:$H$2047,Worksheet!DB$3,'Orders - December 2020'!$C$2:$C$2047,Worksheet!$F41),"-")</f>
        <v>-</v>
      </c>
      <c r="DC41" s="51" t="str">
        <f>IFERROR(AVERAGEIFS('Orders - December 2020'!$I$2:$I$2047,'Orders - December 2020'!$H$2:$H$2047,Worksheet!DC$3,'Orders - December 2020'!$C$2:$C$2047,Worksheet!$F41),"-")</f>
        <v>-</v>
      </c>
      <c r="DD41" s="51" t="str">
        <f>IFERROR(AVERAGEIFS('Orders - December 2020'!$I$2:$I$2047,'Orders - December 2020'!$H$2:$H$2047,Worksheet!DD$3,'Orders - December 2020'!$C$2:$C$2047,Worksheet!$F41),"-")</f>
        <v>-</v>
      </c>
      <c r="DE41" s="51" t="str">
        <f>IFERROR(AVERAGEIFS('Orders - December 2020'!$I$2:$I$2047,'Orders - December 2020'!$H$2:$H$2047,Worksheet!DE$3,'Orders - December 2020'!$C$2:$C$2047,Worksheet!$F41),"-")</f>
        <v>-</v>
      </c>
      <c r="DF41" s="51" t="str">
        <f>IFERROR(AVERAGEIFS('Orders - December 2020'!$I$2:$I$2047,'Orders - December 2020'!$H$2:$H$2047,Worksheet!DF$3,'Orders - December 2020'!$C$2:$C$2047,Worksheet!$F41),"-")</f>
        <v>-</v>
      </c>
      <c r="DG41" s="51" t="str">
        <f>IFERROR(AVERAGEIFS('Orders - December 2020'!$I$2:$I$2047,'Orders - December 2020'!$H$2:$H$2047,Worksheet!DG$3,'Orders - December 2020'!$C$2:$C$2047,Worksheet!$F41),"-")</f>
        <v>-</v>
      </c>
      <c r="DH41" s="51" t="str">
        <f>IFERROR(AVERAGEIFS('Orders - December 2020'!$I$2:$I$2047,'Orders - December 2020'!$H$2:$H$2047,Worksheet!DH$3,'Orders - December 2020'!$C$2:$C$2047,Worksheet!$F41),"-")</f>
        <v>-</v>
      </c>
      <c r="DI41" s="51" t="str">
        <f>IFERROR(AVERAGEIFS('Orders - December 2020'!$I$2:$I$2047,'Orders - December 2020'!$H$2:$H$2047,Worksheet!DI$3,'Orders - December 2020'!$C$2:$C$2047,Worksheet!$F41),"-")</f>
        <v>-</v>
      </c>
      <c r="DJ41" s="51" t="str">
        <f>IFERROR(AVERAGEIFS('Orders - December 2020'!$I$2:$I$2047,'Orders - December 2020'!$H$2:$H$2047,Worksheet!DJ$3,'Orders - December 2020'!$C$2:$C$2047,Worksheet!$F41),"-")</f>
        <v>-</v>
      </c>
      <c r="DK41" s="51" t="str">
        <f>IFERROR(AVERAGEIFS('Orders - December 2020'!$I$2:$I$2047,'Orders - December 2020'!$H$2:$H$2047,Worksheet!DK$3,'Orders - December 2020'!$C$2:$C$2047,Worksheet!$F41),"-")</f>
        <v>-</v>
      </c>
      <c r="DL41" s="51" t="str">
        <f>IFERROR(AVERAGEIFS('Orders - December 2020'!$I$2:$I$2047,'Orders - December 2020'!$H$2:$H$2047,Worksheet!DL$3,'Orders - December 2020'!$C$2:$C$2047,Worksheet!$F41),"-")</f>
        <v>-</v>
      </c>
      <c r="DM41" s="51" t="str">
        <f>IFERROR(AVERAGEIFS('Orders - December 2020'!$I$2:$I$2047,'Orders - December 2020'!$H$2:$H$2047,Worksheet!DM$3,'Orders - December 2020'!$C$2:$C$2047,Worksheet!$F41),"-")</f>
        <v>-</v>
      </c>
      <c r="DN41" s="51" t="str">
        <f>IFERROR(AVERAGEIFS('Orders - December 2020'!$I$2:$I$2047,'Orders - December 2020'!$H$2:$H$2047,Worksheet!DN$3,'Orders - December 2020'!$C$2:$C$2047,Worksheet!$F41),"-")</f>
        <v>-</v>
      </c>
      <c r="DO41" s="51" t="str">
        <f>IFERROR(AVERAGEIFS('Orders - December 2020'!$I$2:$I$2047,'Orders - December 2020'!$H$2:$H$2047,Worksheet!DO$3,'Orders - December 2020'!$C$2:$C$2047,Worksheet!$F41),"-")</f>
        <v>-</v>
      </c>
      <c r="DP41" s="51" t="str">
        <f>IFERROR(AVERAGEIFS('Orders - December 2020'!$I$2:$I$2047,'Orders - December 2020'!$H$2:$H$2047,Worksheet!DP$3,'Orders - December 2020'!$C$2:$C$2047,Worksheet!$F41),"-")</f>
        <v>-</v>
      </c>
      <c r="DQ41" s="51" t="str">
        <f>IFERROR(AVERAGEIFS('Orders - December 2020'!$I$2:$I$2047,'Orders - December 2020'!$H$2:$H$2047,Worksheet!DQ$3,'Orders - December 2020'!$C$2:$C$2047,Worksheet!$F41),"-")</f>
        <v>-</v>
      </c>
      <c r="DR41" s="51">
        <f>IFERROR(AVERAGEIFS('Orders - December 2020'!$I$2:$I$2047,'Orders - December 2020'!$H$2:$H$2047,Worksheet!DR$3,'Orders - December 2020'!$C$2:$C$2047,Worksheet!$F41),"-")</f>
        <v>2</v>
      </c>
      <c r="DS41" s="51" t="str">
        <f>IFERROR(AVERAGEIFS('Orders - December 2020'!$I$2:$I$2047,'Orders - December 2020'!$H$2:$H$2047,Worksheet!DS$3,'Orders - December 2020'!$C$2:$C$2047,Worksheet!$F41),"-")</f>
        <v>-</v>
      </c>
      <c r="DT41" s="51" t="str">
        <f>IFERROR(AVERAGEIFS('Orders - December 2020'!$I$2:$I$2047,'Orders - December 2020'!$H$2:$H$2047,Worksheet!DT$3,'Orders - December 2020'!$C$2:$C$2047,Worksheet!$F41),"-")</f>
        <v>-</v>
      </c>
      <c r="DU41" s="51" t="str">
        <f>IFERROR(AVERAGEIFS('Orders - December 2020'!$I$2:$I$2047,'Orders - December 2020'!$H$2:$H$2047,Worksheet!DU$3,'Orders - December 2020'!$C$2:$C$2047,Worksheet!$F41),"-")</f>
        <v>-</v>
      </c>
      <c r="DV41" s="51" t="str">
        <f>IFERROR(AVERAGEIFS('Orders - December 2020'!$I$2:$I$2047,'Orders - December 2020'!$H$2:$H$2047,Worksheet!DV$3,'Orders - December 2020'!$C$2:$C$2047,Worksheet!$F41),"-")</f>
        <v>-</v>
      </c>
      <c r="DW41" s="51" t="str">
        <f>IFERROR(AVERAGEIFS('Orders - December 2020'!$I$2:$I$2047,'Orders - December 2020'!$H$2:$H$2047,Worksheet!DW$3,'Orders - December 2020'!$C$2:$C$2047,Worksheet!$F41),"-")</f>
        <v>-</v>
      </c>
      <c r="DX41" s="51" t="str">
        <f>IFERROR(AVERAGEIFS('Orders - December 2020'!$I$2:$I$2047,'Orders - December 2020'!$H$2:$H$2047,Worksheet!DX$3,'Orders - December 2020'!$C$2:$C$2047,Worksheet!$F41),"-")</f>
        <v>-</v>
      </c>
      <c r="DY41" s="51" t="str">
        <f>IFERROR(AVERAGEIFS('Orders - December 2020'!$I$2:$I$2047,'Orders - December 2020'!$H$2:$H$2047,Worksheet!DY$3,'Orders - December 2020'!$C$2:$C$2047,Worksheet!$F41),"-")</f>
        <v>-</v>
      </c>
      <c r="DZ41" s="51" t="str">
        <f>IFERROR(AVERAGEIFS('Orders - December 2020'!$I$2:$I$2047,'Orders - December 2020'!$H$2:$H$2047,Worksheet!DZ$3,'Orders - December 2020'!$C$2:$C$2047,Worksheet!$F41),"-")</f>
        <v>-</v>
      </c>
      <c r="EA41" s="51" t="str">
        <f>IFERROR(AVERAGEIFS('Orders - December 2020'!$I$2:$I$2047,'Orders - December 2020'!$H$2:$H$2047,Worksheet!EA$3,'Orders - December 2020'!$C$2:$C$2047,Worksheet!$F41),"-")</f>
        <v>-</v>
      </c>
      <c r="EB41" s="51" t="str">
        <f>IFERROR(AVERAGEIFS('Orders - December 2020'!$I$2:$I$2047,'Orders - December 2020'!$H$2:$H$2047,Worksheet!EB$3,'Orders - December 2020'!$C$2:$C$2047,Worksheet!$F41),"-")</f>
        <v>-</v>
      </c>
      <c r="EC41" s="51" t="str">
        <f>IFERROR(AVERAGEIFS('Orders - December 2020'!$I$2:$I$2047,'Orders - December 2020'!$H$2:$H$2047,Worksheet!EC$3,'Orders - December 2020'!$C$2:$C$2047,Worksheet!$F41),"-")</f>
        <v>-</v>
      </c>
      <c r="ED41" s="51" t="str">
        <f>IFERROR(AVERAGEIFS('Orders - December 2020'!$I$2:$I$2047,'Orders - December 2020'!$H$2:$H$2047,Worksheet!ED$3,'Orders - December 2020'!$C$2:$C$2047,Worksheet!$F41),"-")</f>
        <v>-</v>
      </c>
      <c r="EE41" s="51" t="str">
        <f>IFERROR(AVERAGEIFS('Orders - December 2020'!$I$2:$I$2047,'Orders - December 2020'!$H$2:$H$2047,Worksheet!EE$3,'Orders - December 2020'!$C$2:$C$2047,Worksheet!$F41),"-")</f>
        <v>-</v>
      </c>
      <c r="EF41" s="51" t="str">
        <f>IFERROR(AVERAGEIFS('Orders - December 2020'!$I$2:$I$2047,'Orders - December 2020'!$H$2:$H$2047,Worksheet!EF$3,'Orders - December 2020'!$C$2:$C$2047,Worksheet!$F41),"-")</f>
        <v>-</v>
      </c>
      <c r="EG41" s="51" t="str">
        <f>IFERROR(AVERAGEIFS('Orders - December 2020'!$I$2:$I$2047,'Orders - December 2020'!$H$2:$H$2047,Worksheet!EG$3,'Orders - December 2020'!$C$2:$C$2047,Worksheet!$F41),"-")</f>
        <v>-</v>
      </c>
      <c r="EH41" s="51" t="str">
        <f>IFERROR(AVERAGEIFS('Orders - December 2020'!$I$2:$I$2047,'Orders - December 2020'!$H$2:$H$2047,Worksheet!EH$3,'Orders - December 2020'!$C$2:$C$2047,Worksheet!$F41),"-")</f>
        <v>-</v>
      </c>
      <c r="EI41" s="51" t="str">
        <f>IFERROR(AVERAGEIFS('Orders - December 2020'!$I$2:$I$2047,'Orders - December 2020'!$H$2:$H$2047,Worksheet!EI$3,'Orders - December 2020'!$C$2:$C$2047,Worksheet!$F41),"-")</f>
        <v>-</v>
      </c>
      <c r="EJ41" s="51" t="str">
        <f>IFERROR(AVERAGEIFS('Orders - December 2020'!$I$2:$I$2047,'Orders - December 2020'!$H$2:$H$2047,Worksheet!EJ$3,'Orders - December 2020'!$C$2:$C$2047,Worksheet!$F41),"-")</f>
        <v>-</v>
      </c>
      <c r="EK41" s="51" t="str">
        <f>IFERROR(AVERAGEIFS('Orders - December 2020'!$I$2:$I$2047,'Orders - December 2020'!$H$2:$H$2047,Worksheet!EK$3,'Orders - December 2020'!$C$2:$C$2047,Worksheet!$F41),"-")</f>
        <v>-</v>
      </c>
      <c r="EL41" s="51" t="str">
        <f>IFERROR(AVERAGEIFS('Orders - December 2020'!$I$2:$I$2047,'Orders - December 2020'!$H$2:$H$2047,Worksheet!EL$3,'Orders - December 2020'!$C$2:$C$2047,Worksheet!$F41),"-")</f>
        <v>-</v>
      </c>
      <c r="EM41" s="51" t="str">
        <f>IFERROR(AVERAGEIFS('Orders - December 2020'!$I$2:$I$2047,'Orders - December 2020'!$H$2:$H$2047,Worksheet!EM$3,'Orders - December 2020'!$C$2:$C$2047,Worksheet!$F41),"-")</f>
        <v>-</v>
      </c>
      <c r="EN41" s="51" t="str">
        <f>IFERROR(AVERAGEIFS('Orders - December 2020'!$I$2:$I$2047,'Orders - December 2020'!$H$2:$H$2047,Worksheet!EN$3,'Orders - December 2020'!$C$2:$C$2047,Worksheet!$F41),"-")</f>
        <v>-</v>
      </c>
      <c r="EO41" s="51" t="str">
        <f>IFERROR(AVERAGEIFS('Orders - December 2020'!$I$2:$I$2047,'Orders - December 2020'!$H$2:$H$2047,Worksheet!EO$3,'Orders - December 2020'!$C$2:$C$2047,Worksheet!$F41),"-")</f>
        <v>-</v>
      </c>
      <c r="EP41" s="51" t="str">
        <f>IFERROR(AVERAGEIFS('Orders - December 2020'!$I$2:$I$2047,'Orders - December 2020'!$H$2:$H$2047,Worksheet!EP$3,'Orders - December 2020'!$C$2:$C$2047,Worksheet!$F41),"-")</f>
        <v>-</v>
      </c>
      <c r="EQ41" s="51" t="str">
        <f>IFERROR(AVERAGEIFS('Orders - December 2020'!$I$2:$I$2047,'Orders - December 2020'!$H$2:$H$2047,Worksheet!EQ$3,'Orders - December 2020'!$C$2:$C$2047,Worksheet!$F41),"-")</f>
        <v>-</v>
      </c>
      <c r="ER41" s="51" t="str">
        <f>IFERROR(AVERAGEIFS('Orders - December 2020'!$I$2:$I$2047,'Orders - December 2020'!$H$2:$H$2047,Worksheet!ER$3,'Orders - December 2020'!$C$2:$C$2047,Worksheet!$F41),"-")</f>
        <v>-</v>
      </c>
      <c r="ES41" s="51" t="str">
        <f>IFERROR(AVERAGEIFS('Orders - December 2020'!$I$2:$I$2047,'Orders - December 2020'!$H$2:$H$2047,Worksheet!ES$3,'Orders - December 2020'!$C$2:$C$2047,Worksheet!$F41),"-")</f>
        <v>-</v>
      </c>
      <c r="ET41" s="51" t="str">
        <f>IFERROR(AVERAGEIFS('Orders - December 2020'!$I$2:$I$2047,'Orders - December 2020'!$H$2:$H$2047,Worksheet!ET$3,'Orders - December 2020'!$C$2:$C$2047,Worksheet!$F41),"-")</f>
        <v>-</v>
      </c>
      <c r="EU41" s="51" t="str">
        <f>IFERROR(AVERAGEIFS('Orders - December 2020'!$I$2:$I$2047,'Orders - December 2020'!$H$2:$H$2047,Worksheet!EU$3,'Orders - December 2020'!$C$2:$C$2047,Worksheet!$F41),"-")</f>
        <v>-</v>
      </c>
      <c r="EV41" s="51" t="str">
        <f>IFERROR(AVERAGEIFS('Orders - December 2020'!$I$2:$I$2047,'Orders - December 2020'!$H$2:$H$2047,Worksheet!EV$3,'Orders - December 2020'!$C$2:$C$2047,Worksheet!$F41),"-")</f>
        <v>-</v>
      </c>
      <c r="EW41" s="51" t="str">
        <f>IFERROR(AVERAGEIFS('Orders - December 2020'!$I$2:$I$2047,'Orders - December 2020'!$H$2:$H$2047,Worksheet!EW$3,'Orders - December 2020'!$C$2:$C$2047,Worksheet!$F41),"-")</f>
        <v>-</v>
      </c>
      <c r="EX41" s="51" t="str">
        <f>IFERROR(AVERAGEIFS('Orders - December 2020'!$I$2:$I$2047,'Orders - December 2020'!$H$2:$H$2047,Worksheet!EX$3,'Orders - December 2020'!$C$2:$C$2047,Worksheet!$F41),"-")</f>
        <v>-</v>
      </c>
      <c r="EY41" s="51" t="str">
        <f>IFERROR(AVERAGEIFS('Orders - December 2020'!$I$2:$I$2047,'Orders - December 2020'!$H$2:$H$2047,Worksheet!EY$3,'Orders - December 2020'!$C$2:$C$2047,Worksheet!$F41),"-")</f>
        <v>-</v>
      </c>
      <c r="EZ41" s="51" t="str">
        <f>IFERROR(AVERAGEIFS('Orders - December 2020'!$I$2:$I$2047,'Orders - December 2020'!$H$2:$H$2047,Worksheet!EZ$3,'Orders - December 2020'!$C$2:$C$2047,Worksheet!$F41),"-")</f>
        <v>-</v>
      </c>
      <c r="FA41" s="51" t="str">
        <f>IFERROR(AVERAGEIFS('Orders - December 2020'!$I$2:$I$2047,'Orders - December 2020'!$H$2:$H$2047,Worksheet!FA$3,'Orders - December 2020'!$C$2:$C$2047,Worksheet!$F41),"-")</f>
        <v>-</v>
      </c>
      <c r="FB41" s="51" t="str">
        <f>IFERROR(AVERAGEIFS('Orders - December 2020'!$I$2:$I$2047,'Orders - December 2020'!$H$2:$H$2047,Worksheet!FB$3,'Orders - December 2020'!$C$2:$C$2047,Worksheet!$F41),"-")</f>
        <v>-</v>
      </c>
      <c r="FC41" s="51" t="str">
        <f>IFERROR(AVERAGEIFS('Orders - December 2020'!$I$2:$I$2047,'Orders - December 2020'!$H$2:$H$2047,Worksheet!FC$3,'Orders - December 2020'!$C$2:$C$2047,Worksheet!$F41),"-")</f>
        <v>-</v>
      </c>
      <c r="FD41" s="51" t="str">
        <f>IFERROR(AVERAGEIFS('Orders - December 2020'!$I$2:$I$2047,'Orders - December 2020'!$H$2:$H$2047,Worksheet!FD$3,'Orders - December 2020'!$C$2:$C$2047,Worksheet!$F41),"-")</f>
        <v>-</v>
      </c>
      <c r="FE41" s="51" t="str">
        <f>IFERROR(AVERAGEIFS('Orders - December 2020'!$I$2:$I$2047,'Orders - December 2020'!$H$2:$H$2047,Worksheet!FE$3,'Orders - December 2020'!$C$2:$C$2047,Worksheet!$F41),"-")</f>
        <v>-</v>
      </c>
      <c r="FF41" s="51" t="str">
        <f>IFERROR(AVERAGEIFS('Orders - December 2020'!$I$2:$I$2047,'Orders - December 2020'!$H$2:$H$2047,Worksheet!FF$3,'Orders - December 2020'!$C$2:$C$2047,Worksheet!$F41),"-")</f>
        <v>-</v>
      </c>
      <c r="FG41" s="52" t="str">
        <f>IFERROR(AVERAGEIFS('Orders - December 2020'!$I$2:$I$2047,'Orders - December 2020'!$H$2:$H$2047,Worksheet!FG$3,'Orders - December 2020'!$C$2:$C$2047,Worksheet!$F41),"-")</f>
        <v>-</v>
      </c>
    </row>
    <row r="42" spans="6:163">
      <c r="F42" s="45" t="str">
        <v>God's mercy Minimart</v>
      </c>
      <c r="G42" s="50" t="str">
        <f>IFERROR(AVERAGEIFS('Orders - December 2020'!$I$2:$I$2047,'Orders - December 2020'!$H$2:$H$2047,Worksheet!G$3,'Orders - December 2020'!$C$2:$C$2047,Worksheet!$F42),"-")</f>
        <v>-</v>
      </c>
      <c r="H42" s="51" t="str">
        <f>IFERROR(AVERAGEIFS('Orders - December 2020'!$I$2:$I$2047,'Orders - December 2020'!$H$2:$H$2047,Worksheet!H$3,'Orders - December 2020'!$C$2:$C$2047,Worksheet!$F42),"-")</f>
        <v>-</v>
      </c>
      <c r="I42" s="51" t="str">
        <f>IFERROR(AVERAGEIFS('Orders - December 2020'!$I$2:$I$2047,'Orders - December 2020'!$H$2:$H$2047,Worksheet!I$3,'Orders - December 2020'!$C$2:$C$2047,Worksheet!$F42),"-")</f>
        <v>-</v>
      </c>
      <c r="J42" s="51" t="str">
        <f>IFERROR(AVERAGEIFS('Orders - December 2020'!$I$2:$I$2047,'Orders - December 2020'!$H$2:$H$2047,Worksheet!J$3,'Orders - December 2020'!$C$2:$C$2047,Worksheet!$F42),"-")</f>
        <v>-</v>
      </c>
      <c r="K42" s="51" t="str">
        <f>IFERROR(AVERAGEIFS('Orders - December 2020'!$I$2:$I$2047,'Orders - December 2020'!$H$2:$H$2047,Worksheet!K$3,'Orders - December 2020'!$C$2:$C$2047,Worksheet!$F42),"-")</f>
        <v>-</v>
      </c>
      <c r="L42" s="51" t="str">
        <f>IFERROR(AVERAGEIFS('Orders - December 2020'!$I$2:$I$2047,'Orders - December 2020'!$H$2:$H$2047,Worksheet!L$3,'Orders - December 2020'!$C$2:$C$2047,Worksheet!$F42),"-")</f>
        <v>-</v>
      </c>
      <c r="M42" s="51" t="str">
        <f>IFERROR(AVERAGEIFS('Orders - December 2020'!$I$2:$I$2047,'Orders - December 2020'!$H$2:$H$2047,Worksheet!M$3,'Orders - December 2020'!$C$2:$C$2047,Worksheet!$F42),"-")</f>
        <v>-</v>
      </c>
      <c r="N42" s="51">
        <f>IFERROR(AVERAGEIFS('Orders - December 2020'!$I$2:$I$2047,'Orders - December 2020'!$H$2:$H$2047,Worksheet!N$3,'Orders - December 2020'!$C$2:$C$2047,Worksheet!$F42),"-")</f>
        <v>2</v>
      </c>
      <c r="O42" s="51" t="str">
        <f>IFERROR(AVERAGEIFS('Orders - December 2020'!$I$2:$I$2047,'Orders - December 2020'!$H$2:$H$2047,Worksheet!O$3,'Orders - December 2020'!$C$2:$C$2047,Worksheet!$F42),"-")</f>
        <v>-</v>
      </c>
      <c r="P42" s="51" t="str">
        <f>IFERROR(AVERAGEIFS('Orders - December 2020'!$I$2:$I$2047,'Orders - December 2020'!$H$2:$H$2047,Worksheet!P$3,'Orders - December 2020'!$C$2:$C$2047,Worksheet!$F42),"-")</f>
        <v>-</v>
      </c>
      <c r="Q42" s="51" t="str">
        <f>IFERROR(AVERAGEIFS('Orders - December 2020'!$I$2:$I$2047,'Orders - December 2020'!$H$2:$H$2047,Worksheet!Q$3,'Orders - December 2020'!$C$2:$C$2047,Worksheet!$F42),"-")</f>
        <v>-</v>
      </c>
      <c r="R42" s="51" t="str">
        <f>IFERROR(AVERAGEIFS('Orders - December 2020'!$I$2:$I$2047,'Orders - December 2020'!$H$2:$H$2047,Worksheet!R$3,'Orders - December 2020'!$C$2:$C$2047,Worksheet!$F42),"-")</f>
        <v>-</v>
      </c>
      <c r="S42" s="51" t="str">
        <f>IFERROR(AVERAGEIFS('Orders - December 2020'!$I$2:$I$2047,'Orders - December 2020'!$H$2:$H$2047,Worksheet!S$3,'Orders - December 2020'!$C$2:$C$2047,Worksheet!$F42),"-")</f>
        <v>-</v>
      </c>
      <c r="T42" s="51" t="str">
        <f>IFERROR(AVERAGEIFS('Orders - December 2020'!$I$2:$I$2047,'Orders - December 2020'!$H$2:$H$2047,Worksheet!T$3,'Orders - December 2020'!$C$2:$C$2047,Worksheet!$F42),"-")</f>
        <v>-</v>
      </c>
      <c r="U42" s="51" t="str">
        <f>IFERROR(AVERAGEIFS('Orders - December 2020'!$I$2:$I$2047,'Orders - December 2020'!$H$2:$H$2047,Worksheet!U$3,'Orders - December 2020'!$C$2:$C$2047,Worksheet!$F42),"-")</f>
        <v>-</v>
      </c>
      <c r="V42" s="51" t="str">
        <f>IFERROR(AVERAGEIFS('Orders - December 2020'!$I$2:$I$2047,'Orders - December 2020'!$H$2:$H$2047,Worksheet!V$3,'Orders - December 2020'!$C$2:$C$2047,Worksheet!$F42),"-")</f>
        <v>-</v>
      </c>
      <c r="W42" s="51" t="str">
        <f>IFERROR(AVERAGEIFS('Orders - December 2020'!$I$2:$I$2047,'Orders - December 2020'!$H$2:$H$2047,Worksheet!W$3,'Orders - December 2020'!$C$2:$C$2047,Worksheet!$F42),"-")</f>
        <v>-</v>
      </c>
      <c r="X42" s="51" t="str">
        <f>IFERROR(AVERAGEIFS('Orders - December 2020'!$I$2:$I$2047,'Orders - December 2020'!$H$2:$H$2047,Worksheet!X$3,'Orders - December 2020'!$C$2:$C$2047,Worksheet!$F42),"-")</f>
        <v>-</v>
      </c>
      <c r="Y42" s="51" t="str">
        <f>IFERROR(AVERAGEIFS('Orders - December 2020'!$I$2:$I$2047,'Orders - December 2020'!$H$2:$H$2047,Worksheet!Y$3,'Orders - December 2020'!$C$2:$C$2047,Worksheet!$F42),"-")</f>
        <v>-</v>
      </c>
      <c r="Z42" s="51" t="str">
        <f>IFERROR(AVERAGEIFS('Orders - December 2020'!$I$2:$I$2047,'Orders - December 2020'!$H$2:$H$2047,Worksheet!Z$3,'Orders - December 2020'!$C$2:$C$2047,Worksheet!$F42),"-")</f>
        <v>-</v>
      </c>
      <c r="AA42" s="51" t="str">
        <f>IFERROR(AVERAGEIFS('Orders - December 2020'!$I$2:$I$2047,'Orders - December 2020'!$H$2:$H$2047,Worksheet!AA$3,'Orders - December 2020'!$C$2:$C$2047,Worksheet!$F42),"-")</f>
        <v>-</v>
      </c>
      <c r="AB42" s="51" t="str">
        <f>IFERROR(AVERAGEIFS('Orders - December 2020'!$I$2:$I$2047,'Orders - December 2020'!$H$2:$H$2047,Worksheet!AB$3,'Orders - December 2020'!$C$2:$C$2047,Worksheet!$F42),"-")</f>
        <v>-</v>
      </c>
      <c r="AC42" s="51" t="str">
        <f>IFERROR(AVERAGEIFS('Orders - December 2020'!$I$2:$I$2047,'Orders - December 2020'!$H$2:$H$2047,Worksheet!AC$3,'Orders - December 2020'!$C$2:$C$2047,Worksheet!$F42),"-")</f>
        <v>-</v>
      </c>
      <c r="AD42" s="51" t="str">
        <f>IFERROR(AVERAGEIFS('Orders - December 2020'!$I$2:$I$2047,'Orders - December 2020'!$H$2:$H$2047,Worksheet!AD$3,'Orders - December 2020'!$C$2:$C$2047,Worksheet!$F42),"-")</f>
        <v>-</v>
      </c>
      <c r="AE42" s="51" t="str">
        <f>IFERROR(AVERAGEIFS('Orders - December 2020'!$I$2:$I$2047,'Orders - December 2020'!$H$2:$H$2047,Worksheet!AE$3,'Orders - December 2020'!$C$2:$C$2047,Worksheet!$F42),"-")</f>
        <v>-</v>
      </c>
      <c r="AF42" s="51" t="str">
        <f>IFERROR(AVERAGEIFS('Orders - December 2020'!$I$2:$I$2047,'Orders - December 2020'!$H$2:$H$2047,Worksheet!AF$3,'Orders - December 2020'!$C$2:$C$2047,Worksheet!$F42),"-")</f>
        <v>-</v>
      </c>
      <c r="AG42" s="51" t="str">
        <f>IFERROR(AVERAGEIFS('Orders - December 2020'!$I$2:$I$2047,'Orders - December 2020'!$H$2:$H$2047,Worksheet!AG$3,'Orders - December 2020'!$C$2:$C$2047,Worksheet!$F42),"-")</f>
        <v>-</v>
      </c>
      <c r="AH42" s="51" t="str">
        <f>IFERROR(AVERAGEIFS('Orders - December 2020'!$I$2:$I$2047,'Orders - December 2020'!$H$2:$H$2047,Worksheet!AH$3,'Orders - December 2020'!$C$2:$C$2047,Worksheet!$F42),"-")</f>
        <v>-</v>
      </c>
      <c r="AI42" s="51" t="str">
        <f>IFERROR(AVERAGEIFS('Orders - December 2020'!$I$2:$I$2047,'Orders - December 2020'!$H$2:$H$2047,Worksheet!AI$3,'Orders - December 2020'!$C$2:$C$2047,Worksheet!$F42),"-")</f>
        <v>-</v>
      </c>
      <c r="AJ42" s="51" t="str">
        <f>IFERROR(AVERAGEIFS('Orders - December 2020'!$I$2:$I$2047,'Orders - December 2020'!$H$2:$H$2047,Worksheet!AJ$3,'Orders - December 2020'!$C$2:$C$2047,Worksheet!$F42),"-")</f>
        <v>-</v>
      </c>
      <c r="AK42" s="51" t="str">
        <f>IFERROR(AVERAGEIFS('Orders - December 2020'!$I$2:$I$2047,'Orders - December 2020'!$H$2:$H$2047,Worksheet!AK$3,'Orders - December 2020'!$C$2:$C$2047,Worksheet!$F42),"-")</f>
        <v>-</v>
      </c>
      <c r="AL42" s="51" t="str">
        <f>IFERROR(AVERAGEIFS('Orders - December 2020'!$I$2:$I$2047,'Orders - December 2020'!$H$2:$H$2047,Worksheet!AL$3,'Orders - December 2020'!$C$2:$C$2047,Worksheet!$F42),"-")</f>
        <v>-</v>
      </c>
      <c r="AM42" s="51" t="str">
        <f>IFERROR(AVERAGEIFS('Orders - December 2020'!$I$2:$I$2047,'Orders - December 2020'!$H$2:$H$2047,Worksheet!AM$3,'Orders - December 2020'!$C$2:$C$2047,Worksheet!$F42),"-")</f>
        <v>-</v>
      </c>
      <c r="AN42" s="51" t="str">
        <f>IFERROR(AVERAGEIFS('Orders - December 2020'!$I$2:$I$2047,'Orders - December 2020'!$H$2:$H$2047,Worksheet!AN$3,'Orders - December 2020'!$C$2:$C$2047,Worksheet!$F42),"-")</f>
        <v>-</v>
      </c>
      <c r="AO42" s="51" t="str">
        <f>IFERROR(AVERAGEIFS('Orders - December 2020'!$I$2:$I$2047,'Orders - December 2020'!$H$2:$H$2047,Worksheet!AO$3,'Orders - December 2020'!$C$2:$C$2047,Worksheet!$F42),"-")</f>
        <v>-</v>
      </c>
      <c r="AP42" s="51" t="str">
        <f>IFERROR(AVERAGEIFS('Orders - December 2020'!$I$2:$I$2047,'Orders - December 2020'!$H$2:$H$2047,Worksheet!AP$3,'Orders - December 2020'!$C$2:$C$2047,Worksheet!$F42),"-")</f>
        <v>-</v>
      </c>
      <c r="AQ42" s="51" t="str">
        <f>IFERROR(AVERAGEIFS('Orders - December 2020'!$I$2:$I$2047,'Orders - December 2020'!$H$2:$H$2047,Worksheet!AQ$3,'Orders - December 2020'!$C$2:$C$2047,Worksheet!$F42),"-")</f>
        <v>-</v>
      </c>
      <c r="AR42" s="51" t="str">
        <f>IFERROR(AVERAGEIFS('Orders - December 2020'!$I$2:$I$2047,'Orders - December 2020'!$H$2:$H$2047,Worksheet!AR$3,'Orders - December 2020'!$C$2:$C$2047,Worksheet!$F42),"-")</f>
        <v>-</v>
      </c>
      <c r="AS42" s="51" t="str">
        <f>IFERROR(AVERAGEIFS('Orders - December 2020'!$I$2:$I$2047,'Orders - December 2020'!$H$2:$H$2047,Worksheet!AS$3,'Orders - December 2020'!$C$2:$C$2047,Worksheet!$F42),"-")</f>
        <v>-</v>
      </c>
      <c r="AT42" s="51" t="str">
        <f>IFERROR(AVERAGEIFS('Orders - December 2020'!$I$2:$I$2047,'Orders - December 2020'!$H$2:$H$2047,Worksheet!AT$3,'Orders - December 2020'!$C$2:$C$2047,Worksheet!$F42),"-")</f>
        <v>-</v>
      </c>
      <c r="AU42" s="51" t="str">
        <f>IFERROR(AVERAGEIFS('Orders - December 2020'!$I$2:$I$2047,'Orders - December 2020'!$H$2:$H$2047,Worksheet!AU$3,'Orders - December 2020'!$C$2:$C$2047,Worksheet!$F42),"-")</f>
        <v>-</v>
      </c>
      <c r="AV42" s="51" t="str">
        <f>IFERROR(AVERAGEIFS('Orders - December 2020'!$I$2:$I$2047,'Orders - December 2020'!$H$2:$H$2047,Worksheet!AV$3,'Orders - December 2020'!$C$2:$C$2047,Worksheet!$F42),"-")</f>
        <v>-</v>
      </c>
      <c r="AW42" s="51" t="str">
        <f>IFERROR(AVERAGEIFS('Orders - December 2020'!$I$2:$I$2047,'Orders - December 2020'!$H$2:$H$2047,Worksheet!AW$3,'Orders - December 2020'!$C$2:$C$2047,Worksheet!$F42),"-")</f>
        <v>-</v>
      </c>
      <c r="AX42" s="51" t="str">
        <f>IFERROR(AVERAGEIFS('Orders - December 2020'!$I$2:$I$2047,'Orders - December 2020'!$H$2:$H$2047,Worksheet!AX$3,'Orders - December 2020'!$C$2:$C$2047,Worksheet!$F42),"-")</f>
        <v>-</v>
      </c>
      <c r="AY42" s="51" t="str">
        <f>IFERROR(AVERAGEIFS('Orders - December 2020'!$I$2:$I$2047,'Orders - December 2020'!$H$2:$H$2047,Worksheet!AY$3,'Orders - December 2020'!$C$2:$C$2047,Worksheet!$F42),"-")</f>
        <v>-</v>
      </c>
      <c r="AZ42" s="51" t="str">
        <f>IFERROR(AVERAGEIFS('Orders - December 2020'!$I$2:$I$2047,'Orders - December 2020'!$H$2:$H$2047,Worksheet!AZ$3,'Orders - December 2020'!$C$2:$C$2047,Worksheet!$F42),"-")</f>
        <v>-</v>
      </c>
      <c r="BA42" s="51" t="str">
        <f>IFERROR(AVERAGEIFS('Orders - December 2020'!$I$2:$I$2047,'Orders - December 2020'!$H$2:$H$2047,Worksheet!BA$3,'Orders - December 2020'!$C$2:$C$2047,Worksheet!$F42),"-")</f>
        <v>-</v>
      </c>
      <c r="BB42" s="51" t="str">
        <f>IFERROR(AVERAGEIFS('Orders - December 2020'!$I$2:$I$2047,'Orders - December 2020'!$H$2:$H$2047,Worksheet!BB$3,'Orders - December 2020'!$C$2:$C$2047,Worksheet!$F42),"-")</f>
        <v>-</v>
      </c>
      <c r="BC42" s="51" t="str">
        <f>IFERROR(AVERAGEIFS('Orders - December 2020'!$I$2:$I$2047,'Orders - December 2020'!$H$2:$H$2047,Worksheet!BC$3,'Orders - December 2020'!$C$2:$C$2047,Worksheet!$F42),"-")</f>
        <v>-</v>
      </c>
      <c r="BD42" s="51" t="str">
        <f>IFERROR(AVERAGEIFS('Orders - December 2020'!$I$2:$I$2047,'Orders - December 2020'!$H$2:$H$2047,Worksheet!BD$3,'Orders - December 2020'!$C$2:$C$2047,Worksheet!$F42),"-")</f>
        <v>-</v>
      </c>
      <c r="BE42" s="51" t="str">
        <f>IFERROR(AVERAGEIFS('Orders - December 2020'!$I$2:$I$2047,'Orders - December 2020'!$H$2:$H$2047,Worksheet!BE$3,'Orders - December 2020'!$C$2:$C$2047,Worksheet!$F42),"-")</f>
        <v>-</v>
      </c>
      <c r="BF42" s="51" t="str">
        <f>IFERROR(AVERAGEIFS('Orders - December 2020'!$I$2:$I$2047,'Orders - December 2020'!$H$2:$H$2047,Worksheet!BF$3,'Orders - December 2020'!$C$2:$C$2047,Worksheet!$F42),"-")</f>
        <v>-</v>
      </c>
      <c r="BG42" s="51" t="str">
        <f>IFERROR(AVERAGEIFS('Orders - December 2020'!$I$2:$I$2047,'Orders - December 2020'!$H$2:$H$2047,Worksheet!BG$3,'Orders - December 2020'!$C$2:$C$2047,Worksheet!$F42),"-")</f>
        <v>-</v>
      </c>
      <c r="BH42" s="51" t="str">
        <f>IFERROR(AVERAGEIFS('Orders - December 2020'!$I$2:$I$2047,'Orders - December 2020'!$H$2:$H$2047,Worksheet!BH$3,'Orders - December 2020'!$C$2:$C$2047,Worksheet!$F42),"-")</f>
        <v>-</v>
      </c>
      <c r="BI42" s="51" t="str">
        <f>IFERROR(AVERAGEIFS('Orders - December 2020'!$I$2:$I$2047,'Orders - December 2020'!$H$2:$H$2047,Worksheet!BI$3,'Orders - December 2020'!$C$2:$C$2047,Worksheet!$F42),"-")</f>
        <v>-</v>
      </c>
      <c r="BJ42" s="51" t="str">
        <f>IFERROR(AVERAGEIFS('Orders - December 2020'!$I$2:$I$2047,'Orders - December 2020'!$H$2:$H$2047,Worksheet!BJ$3,'Orders - December 2020'!$C$2:$C$2047,Worksheet!$F42),"-")</f>
        <v>-</v>
      </c>
      <c r="BK42" s="51" t="str">
        <f>IFERROR(AVERAGEIFS('Orders - December 2020'!$I$2:$I$2047,'Orders - December 2020'!$H$2:$H$2047,Worksheet!BK$3,'Orders - December 2020'!$C$2:$C$2047,Worksheet!$F42),"-")</f>
        <v>-</v>
      </c>
      <c r="BL42" s="51" t="str">
        <f>IFERROR(AVERAGEIFS('Orders - December 2020'!$I$2:$I$2047,'Orders - December 2020'!$H$2:$H$2047,Worksheet!BL$3,'Orders - December 2020'!$C$2:$C$2047,Worksheet!$F42),"-")</f>
        <v>-</v>
      </c>
      <c r="BM42" s="51" t="str">
        <f>IFERROR(AVERAGEIFS('Orders - December 2020'!$I$2:$I$2047,'Orders - December 2020'!$H$2:$H$2047,Worksheet!BM$3,'Orders - December 2020'!$C$2:$C$2047,Worksheet!$F42),"-")</f>
        <v>-</v>
      </c>
      <c r="BN42" s="51" t="str">
        <f>IFERROR(AVERAGEIFS('Orders - December 2020'!$I$2:$I$2047,'Orders - December 2020'!$H$2:$H$2047,Worksheet!BN$3,'Orders - December 2020'!$C$2:$C$2047,Worksheet!$F42),"-")</f>
        <v>-</v>
      </c>
      <c r="BO42" s="51" t="str">
        <f>IFERROR(AVERAGEIFS('Orders - December 2020'!$I$2:$I$2047,'Orders - December 2020'!$H$2:$H$2047,Worksheet!BO$3,'Orders - December 2020'!$C$2:$C$2047,Worksheet!$F42),"-")</f>
        <v>-</v>
      </c>
      <c r="BP42" s="51" t="str">
        <f>IFERROR(AVERAGEIFS('Orders - December 2020'!$I$2:$I$2047,'Orders - December 2020'!$H$2:$H$2047,Worksheet!BP$3,'Orders - December 2020'!$C$2:$C$2047,Worksheet!$F42),"-")</f>
        <v>-</v>
      </c>
      <c r="BQ42" s="51" t="str">
        <f>IFERROR(AVERAGEIFS('Orders - December 2020'!$I$2:$I$2047,'Orders - December 2020'!$H$2:$H$2047,Worksheet!BQ$3,'Orders - December 2020'!$C$2:$C$2047,Worksheet!$F42),"-")</f>
        <v>-</v>
      </c>
      <c r="BR42" s="51" t="str">
        <f>IFERROR(AVERAGEIFS('Orders - December 2020'!$I$2:$I$2047,'Orders - December 2020'!$H$2:$H$2047,Worksheet!BR$3,'Orders - December 2020'!$C$2:$C$2047,Worksheet!$F42),"-")</f>
        <v>-</v>
      </c>
      <c r="BS42" s="51" t="str">
        <f>IFERROR(AVERAGEIFS('Orders - December 2020'!$I$2:$I$2047,'Orders - December 2020'!$H$2:$H$2047,Worksheet!BS$3,'Orders - December 2020'!$C$2:$C$2047,Worksheet!$F42),"-")</f>
        <v>-</v>
      </c>
      <c r="BT42" s="51" t="str">
        <f>IFERROR(AVERAGEIFS('Orders - December 2020'!$I$2:$I$2047,'Orders - December 2020'!$H$2:$H$2047,Worksheet!BT$3,'Orders - December 2020'!$C$2:$C$2047,Worksheet!$F42),"-")</f>
        <v>-</v>
      </c>
      <c r="BU42" s="51" t="str">
        <f>IFERROR(AVERAGEIFS('Orders - December 2020'!$I$2:$I$2047,'Orders - December 2020'!$H$2:$H$2047,Worksheet!BU$3,'Orders - December 2020'!$C$2:$C$2047,Worksheet!$F42),"-")</f>
        <v>-</v>
      </c>
      <c r="BV42" s="51" t="str">
        <f>IFERROR(AVERAGEIFS('Orders - December 2020'!$I$2:$I$2047,'Orders - December 2020'!$H$2:$H$2047,Worksheet!BV$3,'Orders - December 2020'!$C$2:$C$2047,Worksheet!$F42),"-")</f>
        <v>-</v>
      </c>
      <c r="BW42" s="51" t="str">
        <f>IFERROR(AVERAGEIFS('Orders - December 2020'!$I$2:$I$2047,'Orders - December 2020'!$H$2:$H$2047,Worksheet!BW$3,'Orders - December 2020'!$C$2:$C$2047,Worksheet!$F42),"-")</f>
        <v>-</v>
      </c>
      <c r="BX42" s="51" t="str">
        <f>IFERROR(AVERAGEIFS('Orders - December 2020'!$I$2:$I$2047,'Orders - December 2020'!$H$2:$H$2047,Worksheet!BX$3,'Orders - December 2020'!$C$2:$C$2047,Worksheet!$F42),"-")</f>
        <v>-</v>
      </c>
      <c r="BY42" s="51" t="str">
        <f>IFERROR(AVERAGEIFS('Orders - December 2020'!$I$2:$I$2047,'Orders - December 2020'!$H$2:$H$2047,Worksheet!BY$3,'Orders - December 2020'!$C$2:$C$2047,Worksheet!$F42),"-")</f>
        <v>-</v>
      </c>
      <c r="BZ42" s="51" t="str">
        <f>IFERROR(AVERAGEIFS('Orders - December 2020'!$I$2:$I$2047,'Orders - December 2020'!$H$2:$H$2047,Worksheet!BZ$3,'Orders - December 2020'!$C$2:$C$2047,Worksheet!$F42),"-")</f>
        <v>-</v>
      </c>
      <c r="CA42" s="51" t="str">
        <f>IFERROR(AVERAGEIFS('Orders - December 2020'!$I$2:$I$2047,'Orders - December 2020'!$H$2:$H$2047,Worksheet!CA$3,'Orders - December 2020'!$C$2:$C$2047,Worksheet!$F42),"-")</f>
        <v>-</v>
      </c>
      <c r="CB42" s="51" t="str">
        <f>IFERROR(AVERAGEIFS('Orders - December 2020'!$I$2:$I$2047,'Orders - December 2020'!$H$2:$H$2047,Worksheet!CB$3,'Orders - December 2020'!$C$2:$C$2047,Worksheet!$F42),"-")</f>
        <v>-</v>
      </c>
      <c r="CC42" s="51" t="str">
        <f>IFERROR(AVERAGEIFS('Orders - December 2020'!$I$2:$I$2047,'Orders - December 2020'!$H$2:$H$2047,Worksheet!CC$3,'Orders - December 2020'!$C$2:$C$2047,Worksheet!$F42),"-")</f>
        <v>-</v>
      </c>
      <c r="CD42" s="51" t="str">
        <f>IFERROR(AVERAGEIFS('Orders - December 2020'!$I$2:$I$2047,'Orders - December 2020'!$H$2:$H$2047,Worksheet!CD$3,'Orders - December 2020'!$C$2:$C$2047,Worksheet!$F42),"-")</f>
        <v>-</v>
      </c>
      <c r="CE42" s="51" t="str">
        <f>IFERROR(AVERAGEIFS('Orders - December 2020'!$I$2:$I$2047,'Orders - December 2020'!$H$2:$H$2047,Worksheet!CE$3,'Orders - December 2020'!$C$2:$C$2047,Worksheet!$F42),"-")</f>
        <v>-</v>
      </c>
      <c r="CF42" s="51" t="str">
        <f>IFERROR(AVERAGEIFS('Orders - December 2020'!$I$2:$I$2047,'Orders - December 2020'!$H$2:$H$2047,Worksheet!CF$3,'Orders - December 2020'!$C$2:$C$2047,Worksheet!$F42),"-")</f>
        <v>-</v>
      </c>
      <c r="CG42" s="51" t="str">
        <f>IFERROR(AVERAGEIFS('Orders - December 2020'!$I$2:$I$2047,'Orders - December 2020'!$H$2:$H$2047,Worksheet!CG$3,'Orders - December 2020'!$C$2:$C$2047,Worksheet!$F42),"-")</f>
        <v>-</v>
      </c>
      <c r="CH42" s="51" t="str">
        <f>IFERROR(AVERAGEIFS('Orders - December 2020'!$I$2:$I$2047,'Orders - December 2020'!$H$2:$H$2047,Worksheet!CH$3,'Orders - December 2020'!$C$2:$C$2047,Worksheet!$F42),"-")</f>
        <v>-</v>
      </c>
      <c r="CI42" s="51" t="str">
        <f>IFERROR(AVERAGEIFS('Orders - December 2020'!$I$2:$I$2047,'Orders - December 2020'!$H$2:$H$2047,Worksheet!CI$3,'Orders - December 2020'!$C$2:$C$2047,Worksheet!$F42),"-")</f>
        <v>-</v>
      </c>
      <c r="CJ42" s="51" t="str">
        <f>IFERROR(AVERAGEIFS('Orders - December 2020'!$I$2:$I$2047,'Orders - December 2020'!$H$2:$H$2047,Worksheet!CJ$3,'Orders - December 2020'!$C$2:$C$2047,Worksheet!$F42),"-")</f>
        <v>-</v>
      </c>
      <c r="CK42" s="51" t="str">
        <f>IFERROR(AVERAGEIFS('Orders - December 2020'!$I$2:$I$2047,'Orders - December 2020'!$H$2:$H$2047,Worksheet!CK$3,'Orders - December 2020'!$C$2:$C$2047,Worksheet!$F42),"-")</f>
        <v>-</v>
      </c>
      <c r="CL42" s="51" t="str">
        <f>IFERROR(AVERAGEIFS('Orders - December 2020'!$I$2:$I$2047,'Orders - December 2020'!$H$2:$H$2047,Worksheet!CL$3,'Orders - December 2020'!$C$2:$C$2047,Worksheet!$F42),"-")</f>
        <v>-</v>
      </c>
      <c r="CM42" s="51" t="str">
        <f>IFERROR(AVERAGEIFS('Orders - December 2020'!$I$2:$I$2047,'Orders - December 2020'!$H$2:$H$2047,Worksheet!CM$3,'Orders - December 2020'!$C$2:$C$2047,Worksheet!$F42),"-")</f>
        <v>-</v>
      </c>
      <c r="CN42" s="51" t="str">
        <f>IFERROR(AVERAGEIFS('Orders - December 2020'!$I$2:$I$2047,'Orders - December 2020'!$H$2:$H$2047,Worksheet!CN$3,'Orders - December 2020'!$C$2:$C$2047,Worksheet!$F42),"-")</f>
        <v>-</v>
      </c>
      <c r="CO42" s="51" t="str">
        <f>IFERROR(AVERAGEIFS('Orders - December 2020'!$I$2:$I$2047,'Orders - December 2020'!$H$2:$H$2047,Worksheet!CO$3,'Orders - December 2020'!$C$2:$C$2047,Worksheet!$F42),"-")</f>
        <v>-</v>
      </c>
      <c r="CP42" s="51" t="str">
        <f>IFERROR(AVERAGEIFS('Orders - December 2020'!$I$2:$I$2047,'Orders - December 2020'!$H$2:$H$2047,Worksheet!CP$3,'Orders - December 2020'!$C$2:$C$2047,Worksheet!$F42),"-")</f>
        <v>-</v>
      </c>
      <c r="CQ42" s="51" t="str">
        <f>IFERROR(AVERAGEIFS('Orders - December 2020'!$I$2:$I$2047,'Orders - December 2020'!$H$2:$H$2047,Worksheet!CQ$3,'Orders - December 2020'!$C$2:$C$2047,Worksheet!$F42),"-")</f>
        <v>-</v>
      </c>
      <c r="CR42" s="51" t="str">
        <f>IFERROR(AVERAGEIFS('Orders - December 2020'!$I$2:$I$2047,'Orders - December 2020'!$H$2:$H$2047,Worksheet!CR$3,'Orders - December 2020'!$C$2:$C$2047,Worksheet!$F42),"-")</f>
        <v>-</v>
      </c>
      <c r="CS42" s="51" t="str">
        <f>IFERROR(AVERAGEIFS('Orders - December 2020'!$I$2:$I$2047,'Orders - December 2020'!$H$2:$H$2047,Worksheet!CS$3,'Orders - December 2020'!$C$2:$C$2047,Worksheet!$F42),"-")</f>
        <v>-</v>
      </c>
      <c r="CT42" s="51" t="str">
        <f>IFERROR(AVERAGEIFS('Orders - December 2020'!$I$2:$I$2047,'Orders - December 2020'!$H$2:$H$2047,Worksheet!CT$3,'Orders - December 2020'!$C$2:$C$2047,Worksheet!$F42),"-")</f>
        <v>-</v>
      </c>
      <c r="CU42" s="51" t="str">
        <f>IFERROR(AVERAGEIFS('Orders - December 2020'!$I$2:$I$2047,'Orders - December 2020'!$H$2:$H$2047,Worksheet!CU$3,'Orders - December 2020'!$C$2:$C$2047,Worksheet!$F42),"-")</f>
        <v>-</v>
      </c>
      <c r="CV42" s="51" t="str">
        <f>IFERROR(AVERAGEIFS('Orders - December 2020'!$I$2:$I$2047,'Orders - December 2020'!$H$2:$H$2047,Worksheet!CV$3,'Orders - December 2020'!$C$2:$C$2047,Worksheet!$F42),"-")</f>
        <v>-</v>
      </c>
      <c r="CW42" s="51" t="str">
        <f>IFERROR(AVERAGEIFS('Orders - December 2020'!$I$2:$I$2047,'Orders - December 2020'!$H$2:$H$2047,Worksheet!CW$3,'Orders - December 2020'!$C$2:$C$2047,Worksheet!$F42),"-")</f>
        <v>-</v>
      </c>
      <c r="CX42" s="51" t="str">
        <f>IFERROR(AVERAGEIFS('Orders - December 2020'!$I$2:$I$2047,'Orders - December 2020'!$H$2:$H$2047,Worksheet!CX$3,'Orders - December 2020'!$C$2:$C$2047,Worksheet!$F42),"-")</f>
        <v>-</v>
      </c>
      <c r="CY42" s="51" t="str">
        <f>IFERROR(AVERAGEIFS('Orders - December 2020'!$I$2:$I$2047,'Orders - December 2020'!$H$2:$H$2047,Worksheet!CY$3,'Orders - December 2020'!$C$2:$C$2047,Worksheet!$F42),"-")</f>
        <v>-</v>
      </c>
      <c r="CZ42" s="51" t="str">
        <f>IFERROR(AVERAGEIFS('Orders - December 2020'!$I$2:$I$2047,'Orders - December 2020'!$H$2:$H$2047,Worksheet!CZ$3,'Orders - December 2020'!$C$2:$C$2047,Worksheet!$F42),"-")</f>
        <v>-</v>
      </c>
      <c r="DA42" s="51" t="str">
        <f>IFERROR(AVERAGEIFS('Orders - December 2020'!$I$2:$I$2047,'Orders - December 2020'!$H$2:$H$2047,Worksheet!DA$3,'Orders - December 2020'!$C$2:$C$2047,Worksheet!$F42),"-")</f>
        <v>-</v>
      </c>
      <c r="DB42" s="51" t="str">
        <f>IFERROR(AVERAGEIFS('Orders - December 2020'!$I$2:$I$2047,'Orders - December 2020'!$H$2:$H$2047,Worksheet!DB$3,'Orders - December 2020'!$C$2:$C$2047,Worksheet!$F42),"-")</f>
        <v>-</v>
      </c>
      <c r="DC42" s="51" t="str">
        <f>IFERROR(AVERAGEIFS('Orders - December 2020'!$I$2:$I$2047,'Orders - December 2020'!$H$2:$H$2047,Worksheet!DC$3,'Orders - December 2020'!$C$2:$C$2047,Worksheet!$F42),"-")</f>
        <v>-</v>
      </c>
      <c r="DD42" s="51" t="str">
        <f>IFERROR(AVERAGEIFS('Orders - December 2020'!$I$2:$I$2047,'Orders - December 2020'!$H$2:$H$2047,Worksheet!DD$3,'Orders - December 2020'!$C$2:$C$2047,Worksheet!$F42),"-")</f>
        <v>-</v>
      </c>
      <c r="DE42" s="51" t="str">
        <f>IFERROR(AVERAGEIFS('Orders - December 2020'!$I$2:$I$2047,'Orders - December 2020'!$H$2:$H$2047,Worksheet!DE$3,'Orders - December 2020'!$C$2:$C$2047,Worksheet!$F42),"-")</f>
        <v>-</v>
      </c>
      <c r="DF42" s="51" t="str">
        <f>IFERROR(AVERAGEIFS('Orders - December 2020'!$I$2:$I$2047,'Orders - December 2020'!$H$2:$H$2047,Worksheet!DF$3,'Orders - December 2020'!$C$2:$C$2047,Worksheet!$F42),"-")</f>
        <v>-</v>
      </c>
      <c r="DG42" s="51" t="str">
        <f>IFERROR(AVERAGEIFS('Orders - December 2020'!$I$2:$I$2047,'Orders - December 2020'!$H$2:$H$2047,Worksheet!DG$3,'Orders - December 2020'!$C$2:$C$2047,Worksheet!$F42),"-")</f>
        <v>-</v>
      </c>
      <c r="DH42" s="51" t="str">
        <f>IFERROR(AVERAGEIFS('Orders - December 2020'!$I$2:$I$2047,'Orders - December 2020'!$H$2:$H$2047,Worksheet!DH$3,'Orders - December 2020'!$C$2:$C$2047,Worksheet!$F42),"-")</f>
        <v>-</v>
      </c>
      <c r="DI42" s="51" t="str">
        <f>IFERROR(AVERAGEIFS('Orders - December 2020'!$I$2:$I$2047,'Orders - December 2020'!$H$2:$H$2047,Worksheet!DI$3,'Orders - December 2020'!$C$2:$C$2047,Worksheet!$F42),"-")</f>
        <v>-</v>
      </c>
      <c r="DJ42" s="51" t="str">
        <f>IFERROR(AVERAGEIFS('Orders - December 2020'!$I$2:$I$2047,'Orders - December 2020'!$H$2:$H$2047,Worksheet!DJ$3,'Orders - December 2020'!$C$2:$C$2047,Worksheet!$F42),"-")</f>
        <v>-</v>
      </c>
      <c r="DK42" s="51" t="str">
        <f>IFERROR(AVERAGEIFS('Orders - December 2020'!$I$2:$I$2047,'Orders - December 2020'!$H$2:$H$2047,Worksheet!DK$3,'Orders - December 2020'!$C$2:$C$2047,Worksheet!$F42),"-")</f>
        <v>-</v>
      </c>
      <c r="DL42" s="51" t="str">
        <f>IFERROR(AVERAGEIFS('Orders - December 2020'!$I$2:$I$2047,'Orders - December 2020'!$H$2:$H$2047,Worksheet!DL$3,'Orders - December 2020'!$C$2:$C$2047,Worksheet!$F42),"-")</f>
        <v>-</v>
      </c>
      <c r="DM42" s="51" t="str">
        <f>IFERROR(AVERAGEIFS('Orders - December 2020'!$I$2:$I$2047,'Orders - December 2020'!$H$2:$H$2047,Worksheet!DM$3,'Orders - December 2020'!$C$2:$C$2047,Worksheet!$F42),"-")</f>
        <v>-</v>
      </c>
      <c r="DN42" s="51" t="str">
        <f>IFERROR(AVERAGEIFS('Orders - December 2020'!$I$2:$I$2047,'Orders - December 2020'!$H$2:$H$2047,Worksheet!DN$3,'Orders - December 2020'!$C$2:$C$2047,Worksheet!$F42),"-")</f>
        <v>-</v>
      </c>
      <c r="DO42" s="51" t="str">
        <f>IFERROR(AVERAGEIFS('Orders - December 2020'!$I$2:$I$2047,'Orders - December 2020'!$H$2:$H$2047,Worksheet!DO$3,'Orders - December 2020'!$C$2:$C$2047,Worksheet!$F42),"-")</f>
        <v>-</v>
      </c>
      <c r="DP42" s="51" t="str">
        <f>IFERROR(AVERAGEIFS('Orders - December 2020'!$I$2:$I$2047,'Orders - December 2020'!$H$2:$H$2047,Worksheet!DP$3,'Orders - December 2020'!$C$2:$C$2047,Worksheet!$F42),"-")</f>
        <v>-</v>
      </c>
      <c r="DQ42" s="51" t="str">
        <f>IFERROR(AVERAGEIFS('Orders - December 2020'!$I$2:$I$2047,'Orders - December 2020'!$H$2:$H$2047,Worksheet!DQ$3,'Orders - December 2020'!$C$2:$C$2047,Worksheet!$F42),"-")</f>
        <v>-</v>
      </c>
      <c r="DR42" s="51" t="str">
        <f>IFERROR(AVERAGEIFS('Orders - December 2020'!$I$2:$I$2047,'Orders - December 2020'!$H$2:$H$2047,Worksheet!DR$3,'Orders - December 2020'!$C$2:$C$2047,Worksheet!$F42),"-")</f>
        <v>-</v>
      </c>
      <c r="DS42" s="51" t="str">
        <f>IFERROR(AVERAGEIFS('Orders - December 2020'!$I$2:$I$2047,'Orders - December 2020'!$H$2:$H$2047,Worksheet!DS$3,'Orders - December 2020'!$C$2:$C$2047,Worksheet!$F42),"-")</f>
        <v>-</v>
      </c>
      <c r="DT42" s="51" t="str">
        <f>IFERROR(AVERAGEIFS('Orders - December 2020'!$I$2:$I$2047,'Orders - December 2020'!$H$2:$H$2047,Worksheet!DT$3,'Orders - December 2020'!$C$2:$C$2047,Worksheet!$F42),"-")</f>
        <v>-</v>
      </c>
      <c r="DU42" s="51" t="str">
        <f>IFERROR(AVERAGEIFS('Orders - December 2020'!$I$2:$I$2047,'Orders - December 2020'!$H$2:$H$2047,Worksheet!DU$3,'Orders - December 2020'!$C$2:$C$2047,Worksheet!$F42),"-")</f>
        <v>-</v>
      </c>
      <c r="DV42" s="51" t="str">
        <f>IFERROR(AVERAGEIFS('Orders - December 2020'!$I$2:$I$2047,'Orders - December 2020'!$H$2:$H$2047,Worksheet!DV$3,'Orders - December 2020'!$C$2:$C$2047,Worksheet!$F42),"-")</f>
        <v>-</v>
      </c>
      <c r="DW42" s="51">
        <f>IFERROR(AVERAGEIFS('Orders - December 2020'!$I$2:$I$2047,'Orders - December 2020'!$H$2:$H$2047,Worksheet!DW$3,'Orders - December 2020'!$C$2:$C$2047,Worksheet!$F42),"-")</f>
        <v>4</v>
      </c>
      <c r="DX42" s="51" t="str">
        <f>IFERROR(AVERAGEIFS('Orders - December 2020'!$I$2:$I$2047,'Orders - December 2020'!$H$2:$H$2047,Worksheet!DX$3,'Orders - December 2020'!$C$2:$C$2047,Worksheet!$F42),"-")</f>
        <v>-</v>
      </c>
      <c r="DY42" s="51" t="str">
        <f>IFERROR(AVERAGEIFS('Orders - December 2020'!$I$2:$I$2047,'Orders - December 2020'!$H$2:$H$2047,Worksheet!DY$3,'Orders - December 2020'!$C$2:$C$2047,Worksheet!$F42),"-")</f>
        <v>-</v>
      </c>
      <c r="DZ42" s="51" t="str">
        <f>IFERROR(AVERAGEIFS('Orders - December 2020'!$I$2:$I$2047,'Orders - December 2020'!$H$2:$H$2047,Worksheet!DZ$3,'Orders - December 2020'!$C$2:$C$2047,Worksheet!$F42),"-")</f>
        <v>-</v>
      </c>
      <c r="EA42" s="51" t="str">
        <f>IFERROR(AVERAGEIFS('Orders - December 2020'!$I$2:$I$2047,'Orders - December 2020'!$H$2:$H$2047,Worksheet!EA$3,'Orders - December 2020'!$C$2:$C$2047,Worksheet!$F42),"-")</f>
        <v>-</v>
      </c>
      <c r="EB42" s="51" t="str">
        <f>IFERROR(AVERAGEIFS('Orders - December 2020'!$I$2:$I$2047,'Orders - December 2020'!$H$2:$H$2047,Worksheet!EB$3,'Orders - December 2020'!$C$2:$C$2047,Worksheet!$F42),"-")</f>
        <v>-</v>
      </c>
      <c r="EC42" s="51" t="str">
        <f>IFERROR(AVERAGEIFS('Orders - December 2020'!$I$2:$I$2047,'Orders - December 2020'!$H$2:$H$2047,Worksheet!EC$3,'Orders - December 2020'!$C$2:$C$2047,Worksheet!$F42),"-")</f>
        <v>-</v>
      </c>
      <c r="ED42" s="51" t="str">
        <f>IFERROR(AVERAGEIFS('Orders - December 2020'!$I$2:$I$2047,'Orders - December 2020'!$H$2:$H$2047,Worksheet!ED$3,'Orders - December 2020'!$C$2:$C$2047,Worksheet!$F42),"-")</f>
        <v>-</v>
      </c>
      <c r="EE42" s="51" t="str">
        <f>IFERROR(AVERAGEIFS('Orders - December 2020'!$I$2:$I$2047,'Orders - December 2020'!$H$2:$H$2047,Worksheet!EE$3,'Orders - December 2020'!$C$2:$C$2047,Worksheet!$F42),"-")</f>
        <v>-</v>
      </c>
      <c r="EF42" s="51" t="str">
        <f>IFERROR(AVERAGEIFS('Orders - December 2020'!$I$2:$I$2047,'Orders - December 2020'!$H$2:$H$2047,Worksheet!EF$3,'Orders - December 2020'!$C$2:$C$2047,Worksheet!$F42),"-")</f>
        <v>-</v>
      </c>
      <c r="EG42" s="51" t="str">
        <f>IFERROR(AVERAGEIFS('Orders - December 2020'!$I$2:$I$2047,'Orders - December 2020'!$H$2:$H$2047,Worksheet!EG$3,'Orders - December 2020'!$C$2:$C$2047,Worksheet!$F42),"-")</f>
        <v>-</v>
      </c>
      <c r="EH42" s="51" t="str">
        <f>IFERROR(AVERAGEIFS('Orders - December 2020'!$I$2:$I$2047,'Orders - December 2020'!$H$2:$H$2047,Worksheet!EH$3,'Orders - December 2020'!$C$2:$C$2047,Worksheet!$F42),"-")</f>
        <v>-</v>
      </c>
      <c r="EI42" s="51" t="str">
        <f>IFERROR(AVERAGEIFS('Orders - December 2020'!$I$2:$I$2047,'Orders - December 2020'!$H$2:$H$2047,Worksheet!EI$3,'Orders - December 2020'!$C$2:$C$2047,Worksheet!$F42),"-")</f>
        <v>-</v>
      </c>
      <c r="EJ42" s="51" t="str">
        <f>IFERROR(AVERAGEIFS('Orders - December 2020'!$I$2:$I$2047,'Orders - December 2020'!$H$2:$H$2047,Worksheet!EJ$3,'Orders - December 2020'!$C$2:$C$2047,Worksheet!$F42),"-")</f>
        <v>-</v>
      </c>
      <c r="EK42" s="51" t="str">
        <f>IFERROR(AVERAGEIFS('Orders - December 2020'!$I$2:$I$2047,'Orders - December 2020'!$H$2:$H$2047,Worksheet!EK$3,'Orders - December 2020'!$C$2:$C$2047,Worksheet!$F42),"-")</f>
        <v>-</v>
      </c>
      <c r="EL42" s="51" t="str">
        <f>IFERROR(AVERAGEIFS('Orders - December 2020'!$I$2:$I$2047,'Orders - December 2020'!$H$2:$H$2047,Worksheet!EL$3,'Orders - December 2020'!$C$2:$C$2047,Worksheet!$F42),"-")</f>
        <v>-</v>
      </c>
      <c r="EM42" s="51" t="str">
        <f>IFERROR(AVERAGEIFS('Orders - December 2020'!$I$2:$I$2047,'Orders - December 2020'!$H$2:$H$2047,Worksheet!EM$3,'Orders - December 2020'!$C$2:$C$2047,Worksheet!$F42),"-")</f>
        <v>-</v>
      </c>
      <c r="EN42" s="51" t="str">
        <f>IFERROR(AVERAGEIFS('Orders - December 2020'!$I$2:$I$2047,'Orders - December 2020'!$H$2:$H$2047,Worksheet!EN$3,'Orders - December 2020'!$C$2:$C$2047,Worksheet!$F42),"-")</f>
        <v>-</v>
      </c>
      <c r="EO42" s="51" t="str">
        <f>IFERROR(AVERAGEIFS('Orders - December 2020'!$I$2:$I$2047,'Orders - December 2020'!$H$2:$H$2047,Worksheet!EO$3,'Orders - December 2020'!$C$2:$C$2047,Worksheet!$F42),"-")</f>
        <v>-</v>
      </c>
      <c r="EP42" s="51" t="str">
        <f>IFERROR(AVERAGEIFS('Orders - December 2020'!$I$2:$I$2047,'Orders - December 2020'!$H$2:$H$2047,Worksheet!EP$3,'Orders - December 2020'!$C$2:$C$2047,Worksheet!$F42),"-")</f>
        <v>-</v>
      </c>
      <c r="EQ42" s="51" t="str">
        <f>IFERROR(AVERAGEIFS('Orders - December 2020'!$I$2:$I$2047,'Orders - December 2020'!$H$2:$H$2047,Worksheet!EQ$3,'Orders - December 2020'!$C$2:$C$2047,Worksheet!$F42),"-")</f>
        <v>-</v>
      </c>
      <c r="ER42" s="51" t="str">
        <f>IFERROR(AVERAGEIFS('Orders - December 2020'!$I$2:$I$2047,'Orders - December 2020'!$H$2:$H$2047,Worksheet!ER$3,'Orders - December 2020'!$C$2:$C$2047,Worksheet!$F42),"-")</f>
        <v>-</v>
      </c>
      <c r="ES42" s="51" t="str">
        <f>IFERROR(AVERAGEIFS('Orders - December 2020'!$I$2:$I$2047,'Orders - December 2020'!$H$2:$H$2047,Worksheet!ES$3,'Orders - December 2020'!$C$2:$C$2047,Worksheet!$F42),"-")</f>
        <v>-</v>
      </c>
      <c r="ET42" s="51" t="str">
        <f>IFERROR(AVERAGEIFS('Orders - December 2020'!$I$2:$I$2047,'Orders - December 2020'!$H$2:$H$2047,Worksheet!ET$3,'Orders - December 2020'!$C$2:$C$2047,Worksheet!$F42),"-")</f>
        <v>-</v>
      </c>
      <c r="EU42" s="51" t="str">
        <f>IFERROR(AVERAGEIFS('Orders - December 2020'!$I$2:$I$2047,'Orders - December 2020'!$H$2:$H$2047,Worksheet!EU$3,'Orders - December 2020'!$C$2:$C$2047,Worksheet!$F42),"-")</f>
        <v>-</v>
      </c>
      <c r="EV42" s="51" t="str">
        <f>IFERROR(AVERAGEIFS('Orders - December 2020'!$I$2:$I$2047,'Orders - December 2020'!$H$2:$H$2047,Worksheet!EV$3,'Orders - December 2020'!$C$2:$C$2047,Worksheet!$F42),"-")</f>
        <v>-</v>
      </c>
      <c r="EW42" s="51" t="str">
        <f>IFERROR(AVERAGEIFS('Orders - December 2020'!$I$2:$I$2047,'Orders - December 2020'!$H$2:$H$2047,Worksheet!EW$3,'Orders - December 2020'!$C$2:$C$2047,Worksheet!$F42),"-")</f>
        <v>-</v>
      </c>
      <c r="EX42" s="51" t="str">
        <f>IFERROR(AVERAGEIFS('Orders - December 2020'!$I$2:$I$2047,'Orders - December 2020'!$H$2:$H$2047,Worksheet!EX$3,'Orders - December 2020'!$C$2:$C$2047,Worksheet!$F42),"-")</f>
        <v>-</v>
      </c>
      <c r="EY42" s="51" t="str">
        <f>IFERROR(AVERAGEIFS('Orders - December 2020'!$I$2:$I$2047,'Orders - December 2020'!$H$2:$H$2047,Worksheet!EY$3,'Orders - December 2020'!$C$2:$C$2047,Worksheet!$F42),"-")</f>
        <v>-</v>
      </c>
      <c r="EZ42" s="51" t="str">
        <f>IFERROR(AVERAGEIFS('Orders - December 2020'!$I$2:$I$2047,'Orders - December 2020'!$H$2:$H$2047,Worksheet!EZ$3,'Orders - December 2020'!$C$2:$C$2047,Worksheet!$F42),"-")</f>
        <v>-</v>
      </c>
      <c r="FA42" s="51" t="str">
        <f>IFERROR(AVERAGEIFS('Orders - December 2020'!$I$2:$I$2047,'Orders - December 2020'!$H$2:$H$2047,Worksheet!FA$3,'Orders - December 2020'!$C$2:$C$2047,Worksheet!$F42),"-")</f>
        <v>-</v>
      </c>
      <c r="FB42" s="51" t="str">
        <f>IFERROR(AVERAGEIFS('Orders - December 2020'!$I$2:$I$2047,'Orders - December 2020'!$H$2:$H$2047,Worksheet!FB$3,'Orders - December 2020'!$C$2:$C$2047,Worksheet!$F42),"-")</f>
        <v>-</v>
      </c>
      <c r="FC42" s="51">
        <f>IFERROR(AVERAGEIFS('Orders - December 2020'!$I$2:$I$2047,'Orders - December 2020'!$H$2:$H$2047,Worksheet!FC$3,'Orders - December 2020'!$C$2:$C$2047,Worksheet!$F42),"-")</f>
        <v>6</v>
      </c>
      <c r="FD42" s="51" t="str">
        <f>IFERROR(AVERAGEIFS('Orders - December 2020'!$I$2:$I$2047,'Orders - December 2020'!$H$2:$H$2047,Worksheet!FD$3,'Orders - December 2020'!$C$2:$C$2047,Worksheet!$F42),"-")</f>
        <v>-</v>
      </c>
      <c r="FE42" s="51" t="str">
        <f>IFERROR(AVERAGEIFS('Orders - December 2020'!$I$2:$I$2047,'Orders - December 2020'!$H$2:$H$2047,Worksheet!FE$3,'Orders - December 2020'!$C$2:$C$2047,Worksheet!$F42),"-")</f>
        <v>-</v>
      </c>
      <c r="FF42" s="51" t="str">
        <f>IFERROR(AVERAGEIFS('Orders - December 2020'!$I$2:$I$2047,'Orders - December 2020'!$H$2:$H$2047,Worksheet!FF$3,'Orders - December 2020'!$C$2:$C$2047,Worksheet!$F42),"-")</f>
        <v>-</v>
      </c>
      <c r="FG42" s="52" t="str">
        <f>IFERROR(AVERAGEIFS('Orders - December 2020'!$I$2:$I$2047,'Orders - December 2020'!$H$2:$H$2047,Worksheet!FG$3,'Orders - December 2020'!$C$2:$C$2047,Worksheet!$F42),"-")</f>
        <v>-</v>
      </c>
    </row>
    <row r="43" spans="6:163">
      <c r="F43" s="45" t="str">
        <v>Judek Minimarts</v>
      </c>
      <c r="G43" s="50" t="str">
        <f>IFERROR(AVERAGEIFS('Orders - December 2020'!$I$2:$I$2047,'Orders - December 2020'!$H$2:$H$2047,Worksheet!G$3,'Orders - December 2020'!$C$2:$C$2047,Worksheet!$F43),"-")</f>
        <v>-</v>
      </c>
      <c r="H43" s="51" t="str">
        <f>IFERROR(AVERAGEIFS('Orders - December 2020'!$I$2:$I$2047,'Orders - December 2020'!$H$2:$H$2047,Worksheet!H$3,'Orders - December 2020'!$C$2:$C$2047,Worksheet!$F43),"-")</f>
        <v>-</v>
      </c>
      <c r="I43" s="51" t="str">
        <f>IFERROR(AVERAGEIFS('Orders - December 2020'!$I$2:$I$2047,'Orders - December 2020'!$H$2:$H$2047,Worksheet!I$3,'Orders - December 2020'!$C$2:$C$2047,Worksheet!$F43),"-")</f>
        <v>-</v>
      </c>
      <c r="J43" s="51">
        <f>IFERROR(AVERAGEIFS('Orders - December 2020'!$I$2:$I$2047,'Orders - December 2020'!$H$2:$H$2047,Worksheet!J$3,'Orders - December 2020'!$C$2:$C$2047,Worksheet!$F43),"-")</f>
        <v>1</v>
      </c>
      <c r="K43" s="51" t="str">
        <f>IFERROR(AVERAGEIFS('Orders - December 2020'!$I$2:$I$2047,'Orders - December 2020'!$H$2:$H$2047,Worksheet!K$3,'Orders - December 2020'!$C$2:$C$2047,Worksheet!$F43),"-")</f>
        <v>-</v>
      </c>
      <c r="L43" s="51">
        <f>IFERROR(AVERAGEIFS('Orders - December 2020'!$I$2:$I$2047,'Orders - December 2020'!$H$2:$H$2047,Worksheet!L$3,'Orders - December 2020'!$C$2:$C$2047,Worksheet!$F43),"-")</f>
        <v>1</v>
      </c>
      <c r="M43" s="51" t="str">
        <f>IFERROR(AVERAGEIFS('Orders - December 2020'!$I$2:$I$2047,'Orders - December 2020'!$H$2:$H$2047,Worksheet!M$3,'Orders - December 2020'!$C$2:$C$2047,Worksheet!$F43),"-")</f>
        <v>-</v>
      </c>
      <c r="N43" s="51">
        <f>IFERROR(AVERAGEIFS('Orders - December 2020'!$I$2:$I$2047,'Orders - December 2020'!$H$2:$H$2047,Worksheet!N$3,'Orders - December 2020'!$C$2:$C$2047,Worksheet!$F43),"-")</f>
        <v>1</v>
      </c>
      <c r="O43" s="51" t="str">
        <f>IFERROR(AVERAGEIFS('Orders - December 2020'!$I$2:$I$2047,'Orders - December 2020'!$H$2:$H$2047,Worksheet!O$3,'Orders - December 2020'!$C$2:$C$2047,Worksheet!$F43),"-")</f>
        <v>-</v>
      </c>
      <c r="P43" s="51" t="str">
        <f>IFERROR(AVERAGEIFS('Orders - December 2020'!$I$2:$I$2047,'Orders - December 2020'!$H$2:$H$2047,Worksheet!P$3,'Orders - December 2020'!$C$2:$C$2047,Worksheet!$F43),"-")</f>
        <v>-</v>
      </c>
      <c r="Q43" s="51" t="str">
        <f>IFERROR(AVERAGEIFS('Orders - December 2020'!$I$2:$I$2047,'Orders - December 2020'!$H$2:$H$2047,Worksheet!Q$3,'Orders - December 2020'!$C$2:$C$2047,Worksheet!$F43),"-")</f>
        <v>-</v>
      </c>
      <c r="R43" s="51">
        <f>IFERROR(AVERAGEIFS('Orders - December 2020'!$I$2:$I$2047,'Orders - December 2020'!$H$2:$H$2047,Worksheet!R$3,'Orders - December 2020'!$C$2:$C$2047,Worksheet!$F43),"-")</f>
        <v>1</v>
      </c>
      <c r="S43" s="51" t="str">
        <f>IFERROR(AVERAGEIFS('Orders - December 2020'!$I$2:$I$2047,'Orders - December 2020'!$H$2:$H$2047,Worksheet!S$3,'Orders - December 2020'!$C$2:$C$2047,Worksheet!$F43),"-")</f>
        <v>-</v>
      </c>
      <c r="T43" s="51" t="str">
        <f>IFERROR(AVERAGEIFS('Orders - December 2020'!$I$2:$I$2047,'Orders - December 2020'!$H$2:$H$2047,Worksheet!T$3,'Orders - December 2020'!$C$2:$C$2047,Worksheet!$F43),"-")</f>
        <v>-</v>
      </c>
      <c r="U43" s="51" t="str">
        <f>IFERROR(AVERAGEIFS('Orders - December 2020'!$I$2:$I$2047,'Orders - December 2020'!$H$2:$H$2047,Worksheet!U$3,'Orders - December 2020'!$C$2:$C$2047,Worksheet!$F43),"-")</f>
        <v>-</v>
      </c>
      <c r="V43" s="51" t="str">
        <f>IFERROR(AVERAGEIFS('Orders - December 2020'!$I$2:$I$2047,'Orders - December 2020'!$H$2:$H$2047,Worksheet!V$3,'Orders - December 2020'!$C$2:$C$2047,Worksheet!$F43),"-")</f>
        <v>-</v>
      </c>
      <c r="W43" s="51" t="str">
        <f>IFERROR(AVERAGEIFS('Orders - December 2020'!$I$2:$I$2047,'Orders - December 2020'!$H$2:$H$2047,Worksheet!W$3,'Orders - December 2020'!$C$2:$C$2047,Worksheet!$F43),"-")</f>
        <v>-</v>
      </c>
      <c r="X43" s="51" t="str">
        <f>IFERROR(AVERAGEIFS('Orders - December 2020'!$I$2:$I$2047,'Orders - December 2020'!$H$2:$H$2047,Worksheet!X$3,'Orders - December 2020'!$C$2:$C$2047,Worksheet!$F43),"-")</f>
        <v>-</v>
      </c>
      <c r="Y43" s="51" t="str">
        <f>IFERROR(AVERAGEIFS('Orders - December 2020'!$I$2:$I$2047,'Orders - December 2020'!$H$2:$H$2047,Worksheet!Y$3,'Orders - December 2020'!$C$2:$C$2047,Worksheet!$F43),"-")</f>
        <v>-</v>
      </c>
      <c r="Z43" s="51" t="str">
        <f>IFERROR(AVERAGEIFS('Orders - December 2020'!$I$2:$I$2047,'Orders - December 2020'!$H$2:$H$2047,Worksheet!Z$3,'Orders - December 2020'!$C$2:$C$2047,Worksheet!$F43),"-")</f>
        <v>-</v>
      </c>
      <c r="AA43" s="51" t="str">
        <f>IFERROR(AVERAGEIFS('Orders - December 2020'!$I$2:$I$2047,'Orders - December 2020'!$H$2:$H$2047,Worksheet!AA$3,'Orders - December 2020'!$C$2:$C$2047,Worksheet!$F43),"-")</f>
        <v>-</v>
      </c>
      <c r="AB43" s="51" t="str">
        <f>IFERROR(AVERAGEIFS('Orders - December 2020'!$I$2:$I$2047,'Orders - December 2020'!$H$2:$H$2047,Worksheet!AB$3,'Orders - December 2020'!$C$2:$C$2047,Worksheet!$F43),"-")</f>
        <v>-</v>
      </c>
      <c r="AC43" s="51" t="str">
        <f>IFERROR(AVERAGEIFS('Orders - December 2020'!$I$2:$I$2047,'Orders - December 2020'!$H$2:$H$2047,Worksheet!AC$3,'Orders - December 2020'!$C$2:$C$2047,Worksheet!$F43),"-")</f>
        <v>-</v>
      </c>
      <c r="AD43" s="51" t="str">
        <f>IFERROR(AVERAGEIFS('Orders - December 2020'!$I$2:$I$2047,'Orders - December 2020'!$H$2:$H$2047,Worksheet!AD$3,'Orders - December 2020'!$C$2:$C$2047,Worksheet!$F43),"-")</f>
        <v>-</v>
      </c>
      <c r="AE43" s="51" t="str">
        <f>IFERROR(AVERAGEIFS('Orders - December 2020'!$I$2:$I$2047,'Orders - December 2020'!$H$2:$H$2047,Worksheet!AE$3,'Orders - December 2020'!$C$2:$C$2047,Worksheet!$F43),"-")</f>
        <v>-</v>
      </c>
      <c r="AF43" s="51" t="str">
        <f>IFERROR(AVERAGEIFS('Orders - December 2020'!$I$2:$I$2047,'Orders - December 2020'!$H$2:$H$2047,Worksheet!AF$3,'Orders - December 2020'!$C$2:$C$2047,Worksheet!$F43),"-")</f>
        <v>-</v>
      </c>
      <c r="AG43" s="51" t="str">
        <f>IFERROR(AVERAGEIFS('Orders - December 2020'!$I$2:$I$2047,'Orders - December 2020'!$H$2:$H$2047,Worksheet!AG$3,'Orders - December 2020'!$C$2:$C$2047,Worksheet!$F43),"-")</f>
        <v>-</v>
      </c>
      <c r="AH43" s="51" t="str">
        <f>IFERROR(AVERAGEIFS('Orders - December 2020'!$I$2:$I$2047,'Orders - December 2020'!$H$2:$H$2047,Worksheet!AH$3,'Orders - December 2020'!$C$2:$C$2047,Worksheet!$F43),"-")</f>
        <v>-</v>
      </c>
      <c r="AI43" s="51" t="str">
        <f>IFERROR(AVERAGEIFS('Orders - December 2020'!$I$2:$I$2047,'Orders - December 2020'!$H$2:$H$2047,Worksheet!AI$3,'Orders - December 2020'!$C$2:$C$2047,Worksheet!$F43),"-")</f>
        <v>-</v>
      </c>
      <c r="AJ43" s="51" t="str">
        <f>IFERROR(AVERAGEIFS('Orders - December 2020'!$I$2:$I$2047,'Orders - December 2020'!$H$2:$H$2047,Worksheet!AJ$3,'Orders - December 2020'!$C$2:$C$2047,Worksheet!$F43),"-")</f>
        <v>-</v>
      </c>
      <c r="AK43" s="51" t="str">
        <f>IFERROR(AVERAGEIFS('Orders - December 2020'!$I$2:$I$2047,'Orders - December 2020'!$H$2:$H$2047,Worksheet!AK$3,'Orders - December 2020'!$C$2:$C$2047,Worksheet!$F43),"-")</f>
        <v>-</v>
      </c>
      <c r="AL43" s="51" t="str">
        <f>IFERROR(AVERAGEIFS('Orders - December 2020'!$I$2:$I$2047,'Orders - December 2020'!$H$2:$H$2047,Worksheet!AL$3,'Orders - December 2020'!$C$2:$C$2047,Worksheet!$F43),"-")</f>
        <v>-</v>
      </c>
      <c r="AM43" s="51" t="str">
        <f>IFERROR(AVERAGEIFS('Orders - December 2020'!$I$2:$I$2047,'Orders - December 2020'!$H$2:$H$2047,Worksheet!AM$3,'Orders - December 2020'!$C$2:$C$2047,Worksheet!$F43),"-")</f>
        <v>-</v>
      </c>
      <c r="AN43" s="51" t="str">
        <f>IFERROR(AVERAGEIFS('Orders - December 2020'!$I$2:$I$2047,'Orders - December 2020'!$H$2:$H$2047,Worksheet!AN$3,'Orders - December 2020'!$C$2:$C$2047,Worksheet!$F43),"-")</f>
        <v>-</v>
      </c>
      <c r="AO43" s="51" t="str">
        <f>IFERROR(AVERAGEIFS('Orders - December 2020'!$I$2:$I$2047,'Orders - December 2020'!$H$2:$H$2047,Worksheet!AO$3,'Orders - December 2020'!$C$2:$C$2047,Worksheet!$F43),"-")</f>
        <v>-</v>
      </c>
      <c r="AP43" s="51" t="str">
        <f>IFERROR(AVERAGEIFS('Orders - December 2020'!$I$2:$I$2047,'Orders - December 2020'!$H$2:$H$2047,Worksheet!AP$3,'Orders - December 2020'!$C$2:$C$2047,Worksheet!$F43),"-")</f>
        <v>-</v>
      </c>
      <c r="AQ43" s="51" t="str">
        <f>IFERROR(AVERAGEIFS('Orders - December 2020'!$I$2:$I$2047,'Orders - December 2020'!$H$2:$H$2047,Worksheet!AQ$3,'Orders - December 2020'!$C$2:$C$2047,Worksheet!$F43),"-")</f>
        <v>-</v>
      </c>
      <c r="AR43" s="51" t="str">
        <f>IFERROR(AVERAGEIFS('Orders - December 2020'!$I$2:$I$2047,'Orders - December 2020'!$H$2:$H$2047,Worksheet!AR$3,'Orders - December 2020'!$C$2:$C$2047,Worksheet!$F43),"-")</f>
        <v>-</v>
      </c>
      <c r="AS43" s="51" t="str">
        <f>IFERROR(AVERAGEIFS('Orders - December 2020'!$I$2:$I$2047,'Orders - December 2020'!$H$2:$H$2047,Worksheet!AS$3,'Orders - December 2020'!$C$2:$C$2047,Worksheet!$F43),"-")</f>
        <v>-</v>
      </c>
      <c r="AT43" s="51" t="str">
        <f>IFERROR(AVERAGEIFS('Orders - December 2020'!$I$2:$I$2047,'Orders - December 2020'!$H$2:$H$2047,Worksheet!AT$3,'Orders - December 2020'!$C$2:$C$2047,Worksheet!$F43),"-")</f>
        <v>-</v>
      </c>
      <c r="AU43" s="51" t="str">
        <f>IFERROR(AVERAGEIFS('Orders - December 2020'!$I$2:$I$2047,'Orders - December 2020'!$H$2:$H$2047,Worksheet!AU$3,'Orders - December 2020'!$C$2:$C$2047,Worksheet!$F43),"-")</f>
        <v>-</v>
      </c>
      <c r="AV43" s="51" t="str">
        <f>IFERROR(AVERAGEIFS('Orders - December 2020'!$I$2:$I$2047,'Orders - December 2020'!$H$2:$H$2047,Worksheet!AV$3,'Orders - December 2020'!$C$2:$C$2047,Worksheet!$F43),"-")</f>
        <v>-</v>
      </c>
      <c r="AW43" s="51" t="str">
        <f>IFERROR(AVERAGEIFS('Orders - December 2020'!$I$2:$I$2047,'Orders - December 2020'!$H$2:$H$2047,Worksheet!AW$3,'Orders - December 2020'!$C$2:$C$2047,Worksheet!$F43),"-")</f>
        <v>-</v>
      </c>
      <c r="AX43" s="51" t="str">
        <f>IFERROR(AVERAGEIFS('Orders - December 2020'!$I$2:$I$2047,'Orders - December 2020'!$H$2:$H$2047,Worksheet!AX$3,'Orders - December 2020'!$C$2:$C$2047,Worksheet!$F43),"-")</f>
        <v>-</v>
      </c>
      <c r="AY43" s="51">
        <f>IFERROR(AVERAGEIFS('Orders - December 2020'!$I$2:$I$2047,'Orders - December 2020'!$H$2:$H$2047,Worksheet!AY$3,'Orders - December 2020'!$C$2:$C$2047,Worksheet!$F43),"-")</f>
        <v>1</v>
      </c>
      <c r="AZ43" s="51" t="str">
        <f>IFERROR(AVERAGEIFS('Orders - December 2020'!$I$2:$I$2047,'Orders - December 2020'!$H$2:$H$2047,Worksheet!AZ$3,'Orders - December 2020'!$C$2:$C$2047,Worksheet!$F43),"-")</f>
        <v>-</v>
      </c>
      <c r="BA43" s="51">
        <f>IFERROR(AVERAGEIFS('Orders - December 2020'!$I$2:$I$2047,'Orders - December 2020'!$H$2:$H$2047,Worksheet!BA$3,'Orders - December 2020'!$C$2:$C$2047,Worksheet!$F43),"-")</f>
        <v>2</v>
      </c>
      <c r="BB43" s="51" t="str">
        <f>IFERROR(AVERAGEIFS('Orders - December 2020'!$I$2:$I$2047,'Orders - December 2020'!$H$2:$H$2047,Worksheet!BB$3,'Orders - December 2020'!$C$2:$C$2047,Worksheet!$F43),"-")</f>
        <v>-</v>
      </c>
      <c r="BC43" s="51" t="str">
        <f>IFERROR(AVERAGEIFS('Orders - December 2020'!$I$2:$I$2047,'Orders - December 2020'!$H$2:$H$2047,Worksheet!BC$3,'Orders - December 2020'!$C$2:$C$2047,Worksheet!$F43),"-")</f>
        <v>-</v>
      </c>
      <c r="BD43" s="51" t="str">
        <f>IFERROR(AVERAGEIFS('Orders - December 2020'!$I$2:$I$2047,'Orders - December 2020'!$H$2:$H$2047,Worksheet!BD$3,'Orders - December 2020'!$C$2:$C$2047,Worksheet!$F43),"-")</f>
        <v>-</v>
      </c>
      <c r="BE43" s="51" t="str">
        <f>IFERROR(AVERAGEIFS('Orders - December 2020'!$I$2:$I$2047,'Orders - December 2020'!$H$2:$H$2047,Worksheet!BE$3,'Orders - December 2020'!$C$2:$C$2047,Worksheet!$F43),"-")</f>
        <v>-</v>
      </c>
      <c r="BF43" s="51" t="str">
        <f>IFERROR(AVERAGEIFS('Orders - December 2020'!$I$2:$I$2047,'Orders - December 2020'!$H$2:$H$2047,Worksheet!BF$3,'Orders - December 2020'!$C$2:$C$2047,Worksheet!$F43),"-")</f>
        <v>-</v>
      </c>
      <c r="BG43" s="51" t="str">
        <f>IFERROR(AVERAGEIFS('Orders - December 2020'!$I$2:$I$2047,'Orders - December 2020'!$H$2:$H$2047,Worksheet!BG$3,'Orders - December 2020'!$C$2:$C$2047,Worksheet!$F43),"-")</f>
        <v>-</v>
      </c>
      <c r="BH43" s="51" t="str">
        <f>IFERROR(AVERAGEIFS('Orders - December 2020'!$I$2:$I$2047,'Orders - December 2020'!$H$2:$H$2047,Worksheet!BH$3,'Orders - December 2020'!$C$2:$C$2047,Worksheet!$F43),"-")</f>
        <v>-</v>
      </c>
      <c r="BI43" s="51" t="str">
        <f>IFERROR(AVERAGEIFS('Orders - December 2020'!$I$2:$I$2047,'Orders - December 2020'!$H$2:$H$2047,Worksheet!BI$3,'Orders - December 2020'!$C$2:$C$2047,Worksheet!$F43),"-")</f>
        <v>-</v>
      </c>
      <c r="BJ43" s="51" t="str">
        <f>IFERROR(AVERAGEIFS('Orders - December 2020'!$I$2:$I$2047,'Orders - December 2020'!$H$2:$H$2047,Worksheet!BJ$3,'Orders - December 2020'!$C$2:$C$2047,Worksheet!$F43),"-")</f>
        <v>-</v>
      </c>
      <c r="BK43" s="51" t="str">
        <f>IFERROR(AVERAGEIFS('Orders - December 2020'!$I$2:$I$2047,'Orders - December 2020'!$H$2:$H$2047,Worksheet!BK$3,'Orders - December 2020'!$C$2:$C$2047,Worksheet!$F43),"-")</f>
        <v>-</v>
      </c>
      <c r="BL43" s="51" t="str">
        <f>IFERROR(AVERAGEIFS('Orders - December 2020'!$I$2:$I$2047,'Orders - December 2020'!$H$2:$H$2047,Worksheet!BL$3,'Orders - December 2020'!$C$2:$C$2047,Worksheet!$F43),"-")</f>
        <v>-</v>
      </c>
      <c r="BM43" s="51" t="str">
        <f>IFERROR(AVERAGEIFS('Orders - December 2020'!$I$2:$I$2047,'Orders - December 2020'!$H$2:$H$2047,Worksheet!BM$3,'Orders - December 2020'!$C$2:$C$2047,Worksheet!$F43),"-")</f>
        <v>-</v>
      </c>
      <c r="BN43" s="51" t="str">
        <f>IFERROR(AVERAGEIFS('Orders - December 2020'!$I$2:$I$2047,'Orders - December 2020'!$H$2:$H$2047,Worksheet!BN$3,'Orders - December 2020'!$C$2:$C$2047,Worksheet!$F43),"-")</f>
        <v>-</v>
      </c>
      <c r="BO43" s="51" t="str">
        <f>IFERROR(AVERAGEIFS('Orders - December 2020'!$I$2:$I$2047,'Orders - December 2020'!$H$2:$H$2047,Worksheet!BO$3,'Orders - December 2020'!$C$2:$C$2047,Worksheet!$F43),"-")</f>
        <v>-</v>
      </c>
      <c r="BP43" s="51" t="str">
        <f>IFERROR(AVERAGEIFS('Orders - December 2020'!$I$2:$I$2047,'Orders - December 2020'!$H$2:$H$2047,Worksheet!BP$3,'Orders - December 2020'!$C$2:$C$2047,Worksheet!$F43),"-")</f>
        <v>-</v>
      </c>
      <c r="BQ43" s="51" t="str">
        <f>IFERROR(AVERAGEIFS('Orders - December 2020'!$I$2:$I$2047,'Orders - December 2020'!$H$2:$H$2047,Worksheet!BQ$3,'Orders - December 2020'!$C$2:$C$2047,Worksheet!$F43),"-")</f>
        <v>-</v>
      </c>
      <c r="BR43" s="51" t="str">
        <f>IFERROR(AVERAGEIFS('Orders - December 2020'!$I$2:$I$2047,'Orders - December 2020'!$H$2:$H$2047,Worksheet!BR$3,'Orders - December 2020'!$C$2:$C$2047,Worksheet!$F43),"-")</f>
        <v>-</v>
      </c>
      <c r="BS43" s="51">
        <f>IFERROR(AVERAGEIFS('Orders - December 2020'!$I$2:$I$2047,'Orders - December 2020'!$H$2:$H$2047,Worksheet!BS$3,'Orders - December 2020'!$C$2:$C$2047,Worksheet!$F43),"-")</f>
        <v>2</v>
      </c>
      <c r="BT43" s="51" t="str">
        <f>IFERROR(AVERAGEIFS('Orders - December 2020'!$I$2:$I$2047,'Orders - December 2020'!$H$2:$H$2047,Worksheet!BT$3,'Orders - December 2020'!$C$2:$C$2047,Worksheet!$F43),"-")</f>
        <v>-</v>
      </c>
      <c r="BU43" s="51" t="str">
        <f>IFERROR(AVERAGEIFS('Orders - December 2020'!$I$2:$I$2047,'Orders - December 2020'!$H$2:$H$2047,Worksheet!BU$3,'Orders - December 2020'!$C$2:$C$2047,Worksheet!$F43),"-")</f>
        <v>-</v>
      </c>
      <c r="BV43" s="51" t="str">
        <f>IFERROR(AVERAGEIFS('Orders - December 2020'!$I$2:$I$2047,'Orders - December 2020'!$H$2:$H$2047,Worksheet!BV$3,'Orders - December 2020'!$C$2:$C$2047,Worksheet!$F43),"-")</f>
        <v>-</v>
      </c>
      <c r="BW43" s="51" t="str">
        <f>IFERROR(AVERAGEIFS('Orders - December 2020'!$I$2:$I$2047,'Orders - December 2020'!$H$2:$H$2047,Worksheet!BW$3,'Orders - December 2020'!$C$2:$C$2047,Worksheet!$F43),"-")</f>
        <v>-</v>
      </c>
      <c r="BX43" s="51" t="str">
        <f>IFERROR(AVERAGEIFS('Orders - December 2020'!$I$2:$I$2047,'Orders - December 2020'!$H$2:$H$2047,Worksheet!BX$3,'Orders - December 2020'!$C$2:$C$2047,Worksheet!$F43),"-")</f>
        <v>-</v>
      </c>
      <c r="BY43" s="51" t="str">
        <f>IFERROR(AVERAGEIFS('Orders - December 2020'!$I$2:$I$2047,'Orders - December 2020'!$H$2:$H$2047,Worksheet!BY$3,'Orders - December 2020'!$C$2:$C$2047,Worksheet!$F43),"-")</f>
        <v>-</v>
      </c>
      <c r="BZ43" s="51" t="str">
        <f>IFERROR(AVERAGEIFS('Orders - December 2020'!$I$2:$I$2047,'Orders - December 2020'!$H$2:$H$2047,Worksheet!BZ$3,'Orders - December 2020'!$C$2:$C$2047,Worksheet!$F43),"-")</f>
        <v>-</v>
      </c>
      <c r="CA43" s="51">
        <f>IFERROR(AVERAGEIFS('Orders - December 2020'!$I$2:$I$2047,'Orders - December 2020'!$H$2:$H$2047,Worksheet!CA$3,'Orders - December 2020'!$C$2:$C$2047,Worksheet!$F43),"-")</f>
        <v>1</v>
      </c>
      <c r="CB43" s="51">
        <f>IFERROR(AVERAGEIFS('Orders - December 2020'!$I$2:$I$2047,'Orders - December 2020'!$H$2:$H$2047,Worksheet!CB$3,'Orders - December 2020'!$C$2:$C$2047,Worksheet!$F43),"-")</f>
        <v>1</v>
      </c>
      <c r="CC43" s="51" t="str">
        <f>IFERROR(AVERAGEIFS('Orders - December 2020'!$I$2:$I$2047,'Orders - December 2020'!$H$2:$H$2047,Worksheet!CC$3,'Orders - December 2020'!$C$2:$C$2047,Worksheet!$F43),"-")</f>
        <v>-</v>
      </c>
      <c r="CD43" s="51" t="str">
        <f>IFERROR(AVERAGEIFS('Orders - December 2020'!$I$2:$I$2047,'Orders - December 2020'!$H$2:$H$2047,Worksheet!CD$3,'Orders - December 2020'!$C$2:$C$2047,Worksheet!$F43),"-")</f>
        <v>-</v>
      </c>
      <c r="CE43" s="51" t="str">
        <f>IFERROR(AVERAGEIFS('Orders - December 2020'!$I$2:$I$2047,'Orders - December 2020'!$H$2:$H$2047,Worksheet!CE$3,'Orders - December 2020'!$C$2:$C$2047,Worksheet!$F43),"-")</f>
        <v>-</v>
      </c>
      <c r="CF43" s="51" t="str">
        <f>IFERROR(AVERAGEIFS('Orders - December 2020'!$I$2:$I$2047,'Orders - December 2020'!$H$2:$H$2047,Worksheet!CF$3,'Orders - December 2020'!$C$2:$C$2047,Worksheet!$F43),"-")</f>
        <v>-</v>
      </c>
      <c r="CG43" s="51" t="str">
        <f>IFERROR(AVERAGEIFS('Orders - December 2020'!$I$2:$I$2047,'Orders - December 2020'!$H$2:$H$2047,Worksheet!CG$3,'Orders - December 2020'!$C$2:$C$2047,Worksheet!$F43),"-")</f>
        <v>-</v>
      </c>
      <c r="CH43" s="51" t="str">
        <f>IFERROR(AVERAGEIFS('Orders - December 2020'!$I$2:$I$2047,'Orders - December 2020'!$H$2:$H$2047,Worksheet!CH$3,'Orders - December 2020'!$C$2:$C$2047,Worksheet!$F43),"-")</f>
        <v>-</v>
      </c>
      <c r="CI43" s="51" t="str">
        <f>IFERROR(AVERAGEIFS('Orders - December 2020'!$I$2:$I$2047,'Orders - December 2020'!$H$2:$H$2047,Worksheet!CI$3,'Orders - December 2020'!$C$2:$C$2047,Worksheet!$F43),"-")</f>
        <v>-</v>
      </c>
      <c r="CJ43" s="51" t="str">
        <f>IFERROR(AVERAGEIFS('Orders - December 2020'!$I$2:$I$2047,'Orders - December 2020'!$H$2:$H$2047,Worksheet!CJ$3,'Orders - December 2020'!$C$2:$C$2047,Worksheet!$F43),"-")</f>
        <v>-</v>
      </c>
      <c r="CK43" s="51" t="str">
        <f>IFERROR(AVERAGEIFS('Orders - December 2020'!$I$2:$I$2047,'Orders - December 2020'!$H$2:$H$2047,Worksheet!CK$3,'Orders - December 2020'!$C$2:$C$2047,Worksheet!$F43),"-")</f>
        <v>-</v>
      </c>
      <c r="CL43" s="51" t="str">
        <f>IFERROR(AVERAGEIFS('Orders - December 2020'!$I$2:$I$2047,'Orders - December 2020'!$H$2:$H$2047,Worksheet!CL$3,'Orders - December 2020'!$C$2:$C$2047,Worksheet!$F43),"-")</f>
        <v>-</v>
      </c>
      <c r="CM43" s="51" t="str">
        <f>IFERROR(AVERAGEIFS('Orders - December 2020'!$I$2:$I$2047,'Orders - December 2020'!$H$2:$H$2047,Worksheet!CM$3,'Orders - December 2020'!$C$2:$C$2047,Worksheet!$F43),"-")</f>
        <v>-</v>
      </c>
      <c r="CN43" s="51" t="str">
        <f>IFERROR(AVERAGEIFS('Orders - December 2020'!$I$2:$I$2047,'Orders - December 2020'!$H$2:$H$2047,Worksheet!CN$3,'Orders - December 2020'!$C$2:$C$2047,Worksheet!$F43),"-")</f>
        <v>-</v>
      </c>
      <c r="CO43" s="51" t="str">
        <f>IFERROR(AVERAGEIFS('Orders - December 2020'!$I$2:$I$2047,'Orders - December 2020'!$H$2:$H$2047,Worksheet!CO$3,'Orders - December 2020'!$C$2:$C$2047,Worksheet!$F43),"-")</f>
        <v>-</v>
      </c>
      <c r="CP43" s="51" t="str">
        <f>IFERROR(AVERAGEIFS('Orders - December 2020'!$I$2:$I$2047,'Orders - December 2020'!$H$2:$H$2047,Worksheet!CP$3,'Orders - December 2020'!$C$2:$C$2047,Worksheet!$F43),"-")</f>
        <v>-</v>
      </c>
      <c r="CQ43" s="51" t="str">
        <f>IFERROR(AVERAGEIFS('Orders - December 2020'!$I$2:$I$2047,'Orders - December 2020'!$H$2:$H$2047,Worksheet!CQ$3,'Orders - December 2020'!$C$2:$C$2047,Worksheet!$F43),"-")</f>
        <v>-</v>
      </c>
      <c r="CR43" s="51" t="str">
        <f>IFERROR(AVERAGEIFS('Orders - December 2020'!$I$2:$I$2047,'Orders - December 2020'!$H$2:$H$2047,Worksheet!CR$3,'Orders - December 2020'!$C$2:$C$2047,Worksheet!$F43),"-")</f>
        <v>-</v>
      </c>
      <c r="CS43" s="51" t="str">
        <f>IFERROR(AVERAGEIFS('Orders - December 2020'!$I$2:$I$2047,'Orders - December 2020'!$H$2:$H$2047,Worksheet!CS$3,'Orders - December 2020'!$C$2:$C$2047,Worksheet!$F43),"-")</f>
        <v>-</v>
      </c>
      <c r="CT43" s="51" t="str">
        <f>IFERROR(AVERAGEIFS('Orders - December 2020'!$I$2:$I$2047,'Orders - December 2020'!$H$2:$H$2047,Worksheet!CT$3,'Orders - December 2020'!$C$2:$C$2047,Worksheet!$F43),"-")</f>
        <v>-</v>
      </c>
      <c r="CU43" s="51" t="str">
        <f>IFERROR(AVERAGEIFS('Orders - December 2020'!$I$2:$I$2047,'Orders - December 2020'!$H$2:$H$2047,Worksheet!CU$3,'Orders - December 2020'!$C$2:$C$2047,Worksheet!$F43),"-")</f>
        <v>-</v>
      </c>
      <c r="CV43" s="51" t="str">
        <f>IFERROR(AVERAGEIFS('Orders - December 2020'!$I$2:$I$2047,'Orders - December 2020'!$H$2:$H$2047,Worksheet!CV$3,'Orders - December 2020'!$C$2:$C$2047,Worksheet!$F43),"-")</f>
        <v>-</v>
      </c>
      <c r="CW43" s="51" t="str">
        <f>IFERROR(AVERAGEIFS('Orders - December 2020'!$I$2:$I$2047,'Orders - December 2020'!$H$2:$H$2047,Worksheet!CW$3,'Orders - December 2020'!$C$2:$C$2047,Worksheet!$F43),"-")</f>
        <v>-</v>
      </c>
      <c r="CX43" s="51" t="str">
        <f>IFERROR(AVERAGEIFS('Orders - December 2020'!$I$2:$I$2047,'Orders - December 2020'!$H$2:$H$2047,Worksheet!CX$3,'Orders - December 2020'!$C$2:$C$2047,Worksheet!$F43),"-")</f>
        <v>-</v>
      </c>
      <c r="CY43" s="51" t="str">
        <f>IFERROR(AVERAGEIFS('Orders - December 2020'!$I$2:$I$2047,'Orders - December 2020'!$H$2:$H$2047,Worksheet!CY$3,'Orders - December 2020'!$C$2:$C$2047,Worksheet!$F43),"-")</f>
        <v>-</v>
      </c>
      <c r="CZ43" s="51" t="str">
        <f>IFERROR(AVERAGEIFS('Orders - December 2020'!$I$2:$I$2047,'Orders - December 2020'!$H$2:$H$2047,Worksheet!CZ$3,'Orders - December 2020'!$C$2:$C$2047,Worksheet!$F43),"-")</f>
        <v>-</v>
      </c>
      <c r="DA43" s="51" t="str">
        <f>IFERROR(AVERAGEIFS('Orders - December 2020'!$I$2:$I$2047,'Orders - December 2020'!$H$2:$H$2047,Worksheet!DA$3,'Orders - December 2020'!$C$2:$C$2047,Worksheet!$F43),"-")</f>
        <v>-</v>
      </c>
      <c r="DB43" s="51" t="str">
        <f>IFERROR(AVERAGEIFS('Orders - December 2020'!$I$2:$I$2047,'Orders - December 2020'!$H$2:$H$2047,Worksheet!DB$3,'Orders - December 2020'!$C$2:$C$2047,Worksheet!$F43),"-")</f>
        <v>-</v>
      </c>
      <c r="DC43" s="51" t="str">
        <f>IFERROR(AVERAGEIFS('Orders - December 2020'!$I$2:$I$2047,'Orders - December 2020'!$H$2:$H$2047,Worksheet!DC$3,'Orders - December 2020'!$C$2:$C$2047,Worksheet!$F43),"-")</f>
        <v>-</v>
      </c>
      <c r="DD43" s="51" t="str">
        <f>IFERROR(AVERAGEIFS('Orders - December 2020'!$I$2:$I$2047,'Orders - December 2020'!$H$2:$H$2047,Worksheet!DD$3,'Orders - December 2020'!$C$2:$C$2047,Worksheet!$F43),"-")</f>
        <v>-</v>
      </c>
      <c r="DE43" s="51" t="str">
        <f>IFERROR(AVERAGEIFS('Orders - December 2020'!$I$2:$I$2047,'Orders - December 2020'!$H$2:$H$2047,Worksheet!DE$3,'Orders - December 2020'!$C$2:$C$2047,Worksheet!$F43),"-")</f>
        <v>-</v>
      </c>
      <c r="DF43" s="51" t="str">
        <f>IFERROR(AVERAGEIFS('Orders - December 2020'!$I$2:$I$2047,'Orders - December 2020'!$H$2:$H$2047,Worksheet!DF$3,'Orders - December 2020'!$C$2:$C$2047,Worksheet!$F43),"-")</f>
        <v>-</v>
      </c>
      <c r="DG43" s="51" t="str">
        <f>IFERROR(AVERAGEIFS('Orders - December 2020'!$I$2:$I$2047,'Orders - December 2020'!$H$2:$H$2047,Worksheet!DG$3,'Orders - December 2020'!$C$2:$C$2047,Worksheet!$F43),"-")</f>
        <v>-</v>
      </c>
      <c r="DH43" s="51" t="str">
        <f>IFERROR(AVERAGEIFS('Orders - December 2020'!$I$2:$I$2047,'Orders - December 2020'!$H$2:$H$2047,Worksheet!DH$3,'Orders - December 2020'!$C$2:$C$2047,Worksheet!$F43),"-")</f>
        <v>-</v>
      </c>
      <c r="DI43" s="51" t="str">
        <f>IFERROR(AVERAGEIFS('Orders - December 2020'!$I$2:$I$2047,'Orders - December 2020'!$H$2:$H$2047,Worksheet!DI$3,'Orders - December 2020'!$C$2:$C$2047,Worksheet!$F43),"-")</f>
        <v>-</v>
      </c>
      <c r="DJ43" s="51" t="str">
        <f>IFERROR(AVERAGEIFS('Orders - December 2020'!$I$2:$I$2047,'Orders - December 2020'!$H$2:$H$2047,Worksheet!DJ$3,'Orders - December 2020'!$C$2:$C$2047,Worksheet!$F43),"-")</f>
        <v>-</v>
      </c>
      <c r="DK43" s="51" t="str">
        <f>IFERROR(AVERAGEIFS('Orders - December 2020'!$I$2:$I$2047,'Orders - December 2020'!$H$2:$H$2047,Worksheet!DK$3,'Orders - December 2020'!$C$2:$C$2047,Worksheet!$F43),"-")</f>
        <v>-</v>
      </c>
      <c r="DL43" s="51" t="str">
        <f>IFERROR(AVERAGEIFS('Orders - December 2020'!$I$2:$I$2047,'Orders - December 2020'!$H$2:$H$2047,Worksheet!DL$3,'Orders - December 2020'!$C$2:$C$2047,Worksheet!$F43),"-")</f>
        <v>-</v>
      </c>
      <c r="DM43" s="51" t="str">
        <f>IFERROR(AVERAGEIFS('Orders - December 2020'!$I$2:$I$2047,'Orders - December 2020'!$H$2:$H$2047,Worksheet!DM$3,'Orders - December 2020'!$C$2:$C$2047,Worksheet!$F43),"-")</f>
        <v>-</v>
      </c>
      <c r="DN43" s="51" t="str">
        <f>IFERROR(AVERAGEIFS('Orders - December 2020'!$I$2:$I$2047,'Orders - December 2020'!$H$2:$H$2047,Worksheet!DN$3,'Orders - December 2020'!$C$2:$C$2047,Worksheet!$F43),"-")</f>
        <v>-</v>
      </c>
      <c r="DO43" s="51" t="str">
        <f>IFERROR(AVERAGEIFS('Orders - December 2020'!$I$2:$I$2047,'Orders - December 2020'!$H$2:$H$2047,Worksheet!DO$3,'Orders - December 2020'!$C$2:$C$2047,Worksheet!$F43),"-")</f>
        <v>-</v>
      </c>
      <c r="DP43" s="51" t="str">
        <f>IFERROR(AVERAGEIFS('Orders - December 2020'!$I$2:$I$2047,'Orders - December 2020'!$H$2:$H$2047,Worksheet!DP$3,'Orders - December 2020'!$C$2:$C$2047,Worksheet!$F43),"-")</f>
        <v>-</v>
      </c>
      <c r="DQ43" s="51" t="str">
        <f>IFERROR(AVERAGEIFS('Orders - December 2020'!$I$2:$I$2047,'Orders - December 2020'!$H$2:$H$2047,Worksheet!DQ$3,'Orders - December 2020'!$C$2:$C$2047,Worksheet!$F43),"-")</f>
        <v>-</v>
      </c>
      <c r="DR43" s="51" t="str">
        <f>IFERROR(AVERAGEIFS('Orders - December 2020'!$I$2:$I$2047,'Orders - December 2020'!$H$2:$H$2047,Worksheet!DR$3,'Orders - December 2020'!$C$2:$C$2047,Worksheet!$F43),"-")</f>
        <v>-</v>
      </c>
      <c r="DS43" s="51" t="str">
        <f>IFERROR(AVERAGEIFS('Orders - December 2020'!$I$2:$I$2047,'Orders - December 2020'!$H$2:$H$2047,Worksheet!DS$3,'Orders - December 2020'!$C$2:$C$2047,Worksheet!$F43),"-")</f>
        <v>-</v>
      </c>
      <c r="DT43" s="51" t="str">
        <f>IFERROR(AVERAGEIFS('Orders - December 2020'!$I$2:$I$2047,'Orders - December 2020'!$H$2:$H$2047,Worksheet!DT$3,'Orders - December 2020'!$C$2:$C$2047,Worksheet!$F43),"-")</f>
        <v>-</v>
      </c>
      <c r="DU43" s="51" t="str">
        <f>IFERROR(AVERAGEIFS('Orders - December 2020'!$I$2:$I$2047,'Orders - December 2020'!$H$2:$H$2047,Worksheet!DU$3,'Orders - December 2020'!$C$2:$C$2047,Worksheet!$F43),"-")</f>
        <v>-</v>
      </c>
      <c r="DV43" s="51" t="str">
        <f>IFERROR(AVERAGEIFS('Orders - December 2020'!$I$2:$I$2047,'Orders - December 2020'!$H$2:$H$2047,Worksheet!DV$3,'Orders - December 2020'!$C$2:$C$2047,Worksheet!$F43),"-")</f>
        <v>-</v>
      </c>
      <c r="DW43" s="51">
        <f>IFERROR(AVERAGEIFS('Orders - December 2020'!$I$2:$I$2047,'Orders - December 2020'!$H$2:$H$2047,Worksheet!DW$3,'Orders - December 2020'!$C$2:$C$2047,Worksheet!$F43),"-")</f>
        <v>1</v>
      </c>
      <c r="DX43" s="51" t="str">
        <f>IFERROR(AVERAGEIFS('Orders - December 2020'!$I$2:$I$2047,'Orders - December 2020'!$H$2:$H$2047,Worksheet!DX$3,'Orders - December 2020'!$C$2:$C$2047,Worksheet!$F43),"-")</f>
        <v>-</v>
      </c>
      <c r="DY43" s="51" t="str">
        <f>IFERROR(AVERAGEIFS('Orders - December 2020'!$I$2:$I$2047,'Orders - December 2020'!$H$2:$H$2047,Worksheet!DY$3,'Orders - December 2020'!$C$2:$C$2047,Worksheet!$F43),"-")</f>
        <v>-</v>
      </c>
      <c r="DZ43" s="51" t="str">
        <f>IFERROR(AVERAGEIFS('Orders - December 2020'!$I$2:$I$2047,'Orders - December 2020'!$H$2:$H$2047,Worksheet!DZ$3,'Orders - December 2020'!$C$2:$C$2047,Worksheet!$F43),"-")</f>
        <v>-</v>
      </c>
      <c r="EA43" s="51" t="str">
        <f>IFERROR(AVERAGEIFS('Orders - December 2020'!$I$2:$I$2047,'Orders - December 2020'!$H$2:$H$2047,Worksheet!EA$3,'Orders - December 2020'!$C$2:$C$2047,Worksheet!$F43),"-")</f>
        <v>-</v>
      </c>
      <c r="EB43" s="51" t="str">
        <f>IFERROR(AVERAGEIFS('Orders - December 2020'!$I$2:$I$2047,'Orders - December 2020'!$H$2:$H$2047,Worksheet!EB$3,'Orders - December 2020'!$C$2:$C$2047,Worksheet!$F43),"-")</f>
        <v>-</v>
      </c>
      <c r="EC43" s="51" t="str">
        <f>IFERROR(AVERAGEIFS('Orders - December 2020'!$I$2:$I$2047,'Orders - December 2020'!$H$2:$H$2047,Worksheet!EC$3,'Orders - December 2020'!$C$2:$C$2047,Worksheet!$F43),"-")</f>
        <v>-</v>
      </c>
      <c r="ED43" s="51">
        <f>IFERROR(AVERAGEIFS('Orders - December 2020'!$I$2:$I$2047,'Orders - December 2020'!$H$2:$H$2047,Worksheet!ED$3,'Orders - December 2020'!$C$2:$C$2047,Worksheet!$F43),"-")</f>
        <v>1</v>
      </c>
      <c r="EE43" s="51">
        <f>IFERROR(AVERAGEIFS('Orders - December 2020'!$I$2:$I$2047,'Orders - December 2020'!$H$2:$H$2047,Worksheet!EE$3,'Orders - December 2020'!$C$2:$C$2047,Worksheet!$F43),"-")</f>
        <v>1</v>
      </c>
      <c r="EF43" s="51" t="str">
        <f>IFERROR(AVERAGEIFS('Orders - December 2020'!$I$2:$I$2047,'Orders - December 2020'!$H$2:$H$2047,Worksheet!EF$3,'Orders - December 2020'!$C$2:$C$2047,Worksheet!$F43),"-")</f>
        <v>-</v>
      </c>
      <c r="EG43" s="51">
        <f>IFERROR(AVERAGEIFS('Orders - December 2020'!$I$2:$I$2047,'Orders - December 2020'!$H$2:$H$2047,Worksheet!EG$3,'Orders - December 2020'!$C$2:$C$2047,Worksheet!$F43),"-")</f>
        <v>1</v>
      </c>
      <c r="EH43" s="51" t="str">
        <f>IFERROR(AVERAGEIFS('Orders - December 2020'!$I$2:$I$2047,'Orders - December 2020'!$H$2:$H$2047,Worksheet!EH$3,'Orders - December 2020'!$C$2:$C$2047,Worksheet!$F43),"-")</f>
        <v>-</v>
      </c>
      <c r="EI43" s="51" t="str">
        <f>IFERROR(AVERAGEIFS('Orders - December 2020'!$I$2:$I$2047,'Orders - December 2020'!$H$2:$H$2047,Worksheet!EI$3,'Orders - December 2020'!$C$2:$C$2047,Worksheet!$F43),"-")</f>
        <v>-</v>
      </c>
      <c r="EJ43" s="51" t="str">
        <f>IFERROR(AVERAGEIFS('Orders - December 2020'!$I$2:$I$2047,'Orders - December 2020'!$H$2:$H$2047,Worksheet!EJ$3,'Orders - December 2020'!$C$2:$C$2047,Worksheet!$F43),"-")</f>
        <v>-</v>
      </c>
      <c r="EK43" s="51" t="str">
        <f>IFERROR(AVERAGEIFS('Orders - December 2020'!$I$2:$I$2047,'Orders - December 2020'!$H$2:$H$2047,Worksheet!EK$3,'Orders - December 2020'!$C$2:$C$2047,Worksheet!$F43),"-")</f>
        <v>-</v>
      </c>
      <c r="EL43" s="51" t="str">
        <f>IFERROR(AVERAGEIFS('Orders - December 2020'!$I$2:$I$2047,'Orders - December 2020'!$H$2:$H$2047,Worksheet!EL$3,'Orders - December 2020'!$C$2:$C$2047,Worksheet!$F43),"-")</f>
        <v>-</v>
      </c>
      <c r="EM43" s="51" t="str">
        <f>IFERROR(AVERAGEIFS('Orders - December 2020'!$I$2:$I$2047,'Orders - December 2020'!$H$2:$H$2047,Worksheet!EM$3,'Orders - December 2020'!$C$2:$C$2047,Worksheet!$F43),"-")</f>
        <v>-</v>
      </c>
      <c r="EN43" s="51" t="str">
        <f>IFERROR(AVERAGEIFS('Orders - December 2020'!$I$2:$I$2047,'Orders - December 2020'!$H$2:$H$2047,Worksheet!EN$3,'Orders - December 2020'!$C$2:$C$2047,Worksheet!$F43),"-")</f>
        <v>-</v>
      </c>
      <c r="EO43" s="51" t="str">
        <f>IFERROR(AVERAGEIFS('Orders - December 2020'!$I$2:$I$2047,'Orders - December 2020'!$H$2:$H$2047,Worksheet!EO$3,'Orders - December 2020'!$C$2:$C$2047,Worksheet!$F43),"-")</f>
        <v>-</v>
      </c>
      <c r="EP43" s="51" t="str">
        <f>IFERROR(AVERAGEIFS('Orders - December 2020'!$I$2:$I$2047,'Orders - December 2020'!$H$2:$H$2047,Worksheet!EP$3,'Orders - December 2020'!$C$2:$C$2047,Worksheet!$F43),"-")</f>
        <v>-</v>
      </c>
      <c r="EQ43" s="51" t="str">
        <f>IFERROR(AVERAGEIFS('Orders - December 2020'!$I$2:$I$2047,'Orders - December 2020'!$H$2:$H$2047,Worksheet!EQ$3,'Orders - December 2020'!$C$2:$C$2047,Worksheet!$F43),"-")</f>
        <v>-</v>
      </c>
      <c r="ER43" s="51" t="str">
        <f>IFERROR(AVERAGEIFS('Orders - December 2020'!$I$2:$I$2047,'Orders - December 2020'!$H$2:$H$2047,Worksheet!ER$3,'Orders - December 2020'!$C$2:$C$2047,Worksheet!$F43),"-")</f>
        <v>-</v>
      </c>
      <c r="ES43" s="51" t="str">
        <f>IFERROR(AVERAGEIFS('Orders - December 2020'!$I$2:$I$2047,'Orders - December 2020'!$H$2:$H$2047,Worksheet!ES$3,'Orders - December 2020'!$C$2:$C$2047,Worksheet!$F43),"-")</f>
        <v>-</v>
      </c>
      <c r="ET43" s="51" t="str">
        <f>IFERROR(AVERAGEIFS('Orders - December 2020'!$I$2:$I$2047,'Orders - December 2020'!$H$2:$H$2047,Worksheet!ET$3,'Orders - December 2020'!$C$2:$C$2047,Worksheet!$F43),"-")</f>
        <v>-</v>
      </c>
      <c r="EU43" s="51" t="str">
        <f>IFERROR(AVERAGEIFS('Orders - December 2020'!$I$2:$I$2047,'Orders - December 2020'!$H$2:$H$2047,Worksheet!EU$3,'Orders - December 2020'!$C$2:$C$2047,Worksheet!$F43),"-")</f>
        <v>-</v>
      </c>
      <c r="EV43" s="51" t="str">
        <f>IFERROR(AVERAGEIFS('Orders - December 2020'!$I$2:$I$2047,'Orders - December 2020'!$H$2:$H$2047,Worksheet!EV$3,'Orders - December 2020'!$C$2:$C$2047,Worksheet!$F43),"-")</f>
        <v>-</v>
      </c>
      <c r="EW43" s="51" t="str">
        <f>IFERROR(AVERAGEIFS('Orders - December 2020'!$I$2:$I$2047,'Orders - December 2020'!$H$2:$H$2047,Worksheet!EW$3,'Orders - December 2020'!$C$2:$C$2047,Worksheet!$F43),"-")</f>
        <v>-</v>
      </c>
      <c r="EX43" s="51" t="str">
        <f>IFERROR(AVERAGEIFS('Orders - December 2020'!$I$2:$I$2047,'Orders - December 2020'!$H$2:$H$2047,Worksheet!EX$3,'Orders - December 2020'!$C$2:$C$2047,Worksheet!$F43),"-")</f>
        <v>-</v>
      </c>
      <c r="EY43" s="51" t="str">
        <f>IFERROR(AVERAGEIFS('Orders - December 2020'!$I$2:$I$2047,'Orders - December 2020'!$H$2:$H$2047,Worksheet!EY$3,'Orders - December 2020'!$C$2:$C$2047,Worksheet!$F43),"-")</f>
        <v>-</v>
      </c>
      <c r="EZ43" s="51" t="str">
        <f>IFERROR(AVERAGEIFS('Orders - December 2020'!$I$2:$I$2047,'Orders - December 2020'!$H$2:$H$2047,Worksheet!EZ$3,'Orders - December 2020'!$C$2:$C$2047,Worksheet!$F43),"-")</f>
        <v>-</v>
      </c>
      <c r="FA43" s="51" t="str">
        <f>IFERROR(AVERAGEIFS('Orders - December 2020'!$I$2:$I$2047,'Orders - December 2020'!$H$2:$H$2047,Worksheet!FA$3,'Orders - December 2020'!$C$2:$C$2047,Worksheet!$F43),"-")</f>
        <v>-</v>
      </c>
      <c r="FB43" s="51" t="str">
        <f>IFERROR(AVERAGEIFS('Orders - December 2020'!$I$2:$I$2047,'Orders - December 2020'!$H$2:$H$2047,Worksheet!FB$3,'Orders - December 2020'!$C$2:$C$2047,Worksheet!$F43),"-")</f>
        <v>-</v>
      </c>
      <c r="FC43" s="51" t="str">
        <f>IFERROR(AVERAGEIFS('Orders - December 2020'!$I$2:$I$2047,'Orders - December 2020'!$H$2:$H$2047,Worksheet!FC$3,'Orders - December 2020'!$C$2:$C$2047,Worksheet!$F43),"-")</f>
        <v>-</v>
      </c>
      <c r="FD43" s="51" t="str">
        <f>IFERROR(AVERAGEIFS('Orders - December 2020'!$I$2:$I$2047,'Orders - December 2020'!$H$2:$H$2047,Worksheet!FD$3,'Orders - December 2020'!$C$2:$C$2047,Worksheet!$F43),"-")</f>
        <v>-</v>
      </c>
      <c r="FE43" s="51" t="str">
        <f>IFERROR(AVERAGEIFS('Orders - December 2020'!$I$2:$I$2047,'Orders - December 2020'!$H$2:$H$2047,Worksheet!FE$3,'Orders - December 2020'!$C$2:$C$2047,Worksheet!$F43),"-")</f>
        <v>-</v>
      </c>
      <c r="FF43" s="51" t="str">
        <f>IFERROR(AVERAGEIFS('Orders - December 2020'!$I$2:$I$2047,'Orders - December 2020'!$H$2:$H$2047,Worksheet!FF$3,'Orders - December 2020'!$C$2:$C$2047,Worksheet!$F43),"-")</f>
        <v>-</v>
      </c>
      <c r="FG43" s="52" t="str">
        <f>IFERROR(AVERAGEIFS('Orders - December 2020'!$I$2:$I$2047,'Orders - December 2020'!$H$2:$H$2047,Worksheet!FG$3,'Orders - December 2020'!$C$2:$C$2047,Worksheet!$F43),"-")</f>
        <v>-</v>
      </c>
    </row>
    <row r="44" spans="6:163">
      <c r="F44" s="45" t="str">
        <v>dashols</v>
      </c>
      <c r="G44" s="50" t="str">
        <f>IFERROR(AVERAGEIFS('Orders - December 2020'!$I$2:$I$2047,'Orders - December 2020'!$H$2:$H$2047,Worksheet!G$3,'Orders - December 2020'!$C$2:$C$2047,Worksheet!$F44),"-")</f>
        <v>-</v>
      </c>
      <c r="H44" s="51" t="str">
        <f>IFERROR(AVERAGEIFS('Orders - December 2020'!$I$2:$I$2047,'Orders - December 2020'!$H$2:$H$2047,Worksheet!H$3,'Orders - December 2020'!$C$2:$C$2047,Worksheet!$F44),"-")</f>
        <v>-</v>
      </c>
      <c r="I44" s="51" t="str">
        <f>IFERROR(AVERAGEIFS('Orders - December 2020'!$I$2:$I$2047,'Orders - December 2020'!$H$2:$H$2047,Worksheet!I$3,'Orders - December 2020'!$C$2:$C$2047,Worksheet!$F44),"-")</f>
        <v>-</v>
      </c>
      <c r="J44" s="51">
        <f>IFERROR(AVERAGEIFS('Orders - December 2020'!$I$2:$I$2047,'Orders - December 2020'!$H$2:$H$2047,Worksheet!J$3,'Orders - December 2020'!$C$2:$C$2047,Worksheet!$F44),"-")</f>
        <v>1</v>
      </c>
      <c r="K44" s="51" t="str">
        <f>IFERROR(AVERAGEIFS('Orders - December 2020'!$I$2:$I$2047,'Orders - December 2020'!$H$2:$H$2047,Worksheet!K$3,'Orders - December 2020'!$C$2:$C$2047,Worksheet!$F44),"-")</f>
        <v>-</v>
      </c>
      <c r="L44" s="51">
        <f>IFERROR(AVERAGEIFS('Orders - December 2020'!$I$2:$I$2047,'Orders - December 2020'!$H$2:$H$2047,Worksheet!L$3,'Orders - December 2020'!$C$2:$C$2047,Worksheet!$F44),"-")</f>
        <v>1</v>
      </c>
      <c r="M44" s="51" t="str">
        <f>IFERROR(AVERAGEIFS('Orders - December 2020'!$I$2:$I$2047,'Orders - December 2020'!$H$2:$H$2047,Worksheet!M$3,'Orders - December 2020'!$C$2:$C$2047,Worksheet!$F44),"-")</f>
        <v>-</v>
      </c>
      <c r="N44" s="51" t="str">
        <f>IFERROR(AVERAGEIFS('Orders - December 2020'!$I$2:$I$2047,'Orders - December 2020'!$H$2:$H$2047,Worksheet!N$3,'Orders - December 2020'!$C$2:$C$2047,Worksheet!$F44),"-")</f>
        <v>-</v>
      </c>
      <c r="O44" s="51" t="str">
        <f>IFERROR(AVERAGEIFS('Orders - December 2020'!$I$2:$I$2047,'Orders - December 2020'!$H$2:$H$2047,Worksheet!O$3,'Orders - December 2020'!$C$2:$C$2047,Worksheet!$F44),"-")</f>
        <v>-</v>
      </c>
      <c r="P44" s="51" t="str">
        <f>IFERROR(AVERAGEIFS('Orders - December 2020'!$I$2:$I$2047,'Orders - December 2020'!$H$2:$H$2047,Worksheet!P$3,'Orders - December 2020'!$C$2:$C$2047,Worksheet!$F44),"-")</f>
        <v>-</v>
      </c>
      <c r="Q44" s="51" t="str">
        <f>IFERROR(AVERAGEIFS('Orders - December 2020'!$I$2:$I$2047,'Orders - December 2020'!$H$2:$H$2047,Worksheet!Q$3,'Orders - December 2020'!$C$2:$C$2047,Worksheet!$F44),"-")</f>
        <v>-</v>
      </c>
      <c r="R44" s="51" t="str">
        <f>IFERROR(AVERAGEIFS('Orders - December 2020'!$I$2:$I$2047,'Orders - December 2020'!$H$2:$H$2047,Worksheet!R$3,'Orders - December 2020'!$C$2:$C$2047,Worksheet!$F44),"-")</f>
        <v>-</v>
      </c>
      <c r="S44" s="51" t="str">
        <f>IFERROR(AVERAGEIFS('Orders - December 2020'!$I$2:$I$2047,'Orders - December 2020'!$H$2:$H$2047,Worksheet!S$3,'Orders - December 2020'!$C$2:$C$2047,Worksheet!$F44),"-")</f>
        <v>-</v>
      </c>
      <c r="T44" s="51" t="str">
        <f>IFERROR(AVERAGEIFS('Orders - December 2020'!$I$2:$I$2047,'Orders - December 2020'!$H$2:$H$2047,Worksheet!T$3,'Orders - December 2020'!$C$2:$C$2047,Worksheet!$F44),"-")</f>
        <v>-</v>
      </c>
      <c r="U44" s="51" t="str">
        <f>IFERROR(AVERAGEIFS('Orders - December 2020'!$I$2:$I$2047,'Orders - December 2020'!$H$2:$H$2047,Worksheet!U$3,'Orders - December 2020'!$C$2:$C$2047,Worksheet!$F44),"-")</f>
        <v>-</v>
      </c>
      <c r="V44" s="51" t="str">
        <f>IFERROR(AVERAGEIFS('Orders - December 2020'!$I$2:$I$2047,'Orders - December 2020'!$H$2:$H$2047,Worksheet!V$3,'Orders - December 2020'!$C$2:$C$2047,Worksheet!$F44),"-")</f>
        <v>-</v>
      </c>
      <c r="W44" s="51" t="str">
        <f>IFERROR(AVERAGEIFS('Orders - December 2020'!$I$2:$I$2047,'Orders - December 2020'!$H$2:$H$2047,Worksheet!W$3,'Orders - December 2020'!$C$2:$C$2047,Worksheet!$F44),"-")</f>
        <v>-</v>
      </c>
      <c r="X44" s="51" t="str">
        <f>IFERROR(AVERAGEIFS('Orders - December 2020'!$I$2:$I$2047,'Orders - December 2020'!$H$2:$H$2047,Worksheet!X$3,'Orders - December 2020'!$C$2:$C$2047,Worksheet!$F44),"-")</f>
        <v>-</v>
      </c>
      <c r="Y44" s="51" t="str">
        <f>IFERROR(AVERAGEIFS('Orders - December 2020'!$I$2:$I$2047,'Orders - December 2020'!$H$2:$H$2047,Worksheet!Y$3,'Orders - December 2020'!$C$2:$C$2047,Worksheet!$F44),"-")</f>
        <v>-</v>
      </c>
      <c r="Z44" s="51" t="str">
        <f>IFERROR(AVERAGEIFS('Orders - December 2020'!$I$2:$I$2047,'Orders - December 2020'!$H$2:$H$2047,Worksheet!Z$3,'Orders - December 2020'!$C$2:$C$2047,Worksheet!$F44),"-")</f>
        <v>-</v>
      </c>
      <c r="AA44" s="51" t="str">
        <f>IFERROR(AVERAGEIFS('Orders - December 2020'!$I$2:$I$2047,'Orders - December 2020'!$H$2:$H$2047,Worksheet!AA$3,'Orders - December 2020'!$C$2:$C$2047,Worksheet!$F44),"-")</f>
        <v>-</v>
      </c>
      <c r="AB44" s="51" t="str">
        <f>IFERROR(AVERAGEIFS('Orders - December 2020'!$I$2:$I$2047,'Orders - December 2020'!$H$2:$H$2047,Worksheet!AB$3,'Orders - December 2020'!$C$2:$C$2047,Worksheet!$F44),"-")</f>
        <v>-</v>
      </c>
      <c r="AC44" s="51" t="str">
        <f>IFERROR(AVERAGEIFS('Orders - December 2020'!$I$2:$I$2047,'Orders - December 2020'!$H$2:$H$2047,Worksheet!AC$3,'Orders - December 2020'!$C$2:$C$2047,Worksheet!$F44),"-")</f>
        <v>-</v>
      </c>
      <c r="AD44" s="51" t="str">
        <f>IFERROR(AVERAGEIFS('Orders - December 2020'!$I$2:$I$2047,'Orders - December 2020'!$H$2:$H$2047,Worksheet!AD$3,'Orders - December 2020'!$C$2:$C$2047,Worksheet!$F44),"-")</f>
        <v>-</v>
      </c>
      <c r="AE44" s="51" t="str">
        <f>IFERROR(AVERAGEIFS('Orders - December 2020'!$I$2:$I$2047,'Orders - December 2020'!$H$2:$H$2047,Worksheet!AE$3,'Orders - December 2020'!$C$2:$C$2047,Worksheet!$F44),"-")</f>
        <v>-</v>
      </c>
      <c r="AF44" s="51" t="str">
        <f>IFERROR(AVERAGEIFS('Orders - December 2020'!$I$2:$I$2047,'Orders - December 2020'!$H$2:$H$2047,Worksheet!AF$3,'Orders - December 2020'!$C$2:$C$2047,Worksheet!$F44),"-")</f>
        <v>-</v>
      </c>
      <c r="AG44" s="51" t="str">
        <f>IFERROR(AVERAGEIFS('Orders - December 2020'!$I$2:$I$2047,'Orders - December 2020'!$H$2:$H$2047,Worksheet!AG$3,'Orders - December 2020'!$C$2:$C$2047,Worksheet!$F44),"-")</f>
        <v>-</v>
      </c>
      <c r="AH44" s="51" t="str">
        <f>IFERROR(AVERAGEIFS('Orders - December 2020'!$I$2:$I$2047,'Orders - December 2020'!$H$2:$H$2047,Worksheet!AH$3,'Orders - December 2020'!$C$2:$C$2047,Worksheet!$F44),"-")</f>
        <v>-</v>
      </c>
      <c r="AI44" s="51" t="str">
        <f>IFERROR(AVERAGEIFS('Orders - December 2020'!$I$2:$I$2047,'Orders - December 2020'!$H$2:$H$2047,Worksheet!AI$3,'Orders - December 2020'!$C$2:$C$2047,Worksheet!$F44),"-")</f>
        <v>-</v>
      </c>
      <c r="AJ44" s="51">
        <f>IFERROR(AVERAGEIFS('Orders - December 2020'!$I$2:$I$2047,'Orders - December 2020'!$H$2:$H$2047,Worksheet!AJ$3,'Orders - December 2020'!$C$2:$C$2047,Worksheet!$F44),"-")</f>
        <v>1</v>
      </c>
      <c r="AK44" s="51" t="str">
        <f>IFERROR(AVERAGEIFS('Orders - December 2020'!$I$2:$I$2047,'Orders - December 2020'!$H$2:$H$2047,Worksheet!AK$3,'Orders - December 2020'!$C$2:$C$2047,Worksheet!$F44),"-")</f>
        <v>-</v>
      </c>
      <c r="AL44" s="51" t="str">
        <f>IFERROR(AVERAGEIFS('Orders - December 2020'!$I$2:$I$2047,'Orders - December 2020'!$H$2:$H$2047,Worksheet!AL$3,'Orders - December 2020'!$C$2:$C$2047,Worksheet!$F44),"-")</f>
        <v>-</v>
      </c>
      <c r="AM44" s="51" t="str">
        <f>IFERROR(AVERAGEIFS('Orders - December 2020'!$I$2:$I$2047,'Orders - December 2020'!$H$2:$H$2047,Worksheet!AM$3,'Orders - December 2020'!$C$2:$C$2047,Worksheet!$F44),"-")</f>
        <v>-</v>
      </c>
      <c r="AN44" s="51" t="str">
        <f>IFERROR(AVERAGEIFS('Orders - December 2020'!$I$2:$I$2047,'Orders - December 2020'!$H$2:$H$2047,Worksheet!AN$3,'Orders - December 2020'!$C$2:$C$2047,Worksheet!$F44),"-")</f>
        <v>-</v>
      </c>
      <c r="AO44" s="51" t="str">
        <f>IFERROR(AVERAGEIFS('Orders - December 2020'!$I$2:$I$2047,'Orders - December 2020'!$H$2:$H$2047,Worksheet!AO$3,'Orders - December 2020'!$C$2:$C$2047,Worksheet!$F44),"-")</f>
        <v>-</v>
      </c>
      <c r="AP44" s="51" t="str">
        <f>IFERROR(AVERAGEIFS('Orders - December 2020'!$I$2:$I$2047,'Orders - December 2020'!$H$2:$H$2047,Worksheet!AP$3,'Orders - December 2020'!$C$2:$C$2047,Worksheet!$F44),"-")</f>
        <v>-</v>
      </c>
      <c r="AQ44" s="51" t="str">
        <f>IFERROR(AVERAGEIFS('Orders - December 2020'!$I$2:$I$2047,'Orders - December 2020'!$H$2:$H$2047,Worksheet!AQ$3,'Orders - December 2020'!$C$2:$C$2047,Worksheet!$F44),"-")</f>
        <v>-</v>
      </c>
      <c r="AR44" s="51" t="str">
        <f>IFERROR(AVERAGEIFS('Orders - December 2020'!$I$2:$I$2047,'Orders - December 2020'!$H$2:$H$2047,Worksheet!AR$3,'Orders - December 2020'!$C$2:$C$2047,Worksheet!$F44),"-")</f>
        <v>-</v>
      </c>
      <c r="AS44" s="51" t="str">
        <f>IFERROR(AVERAGEIFS('Orders - December 2020'!$I$2:$I$2047,'Orders - December 2020'!$H$2:$H$2047,Worksheet!AS$3,'Orders - December 2020'!$C$2:$C$2047,Worksheet!$F44),"-")</f>
        <v>-</v>
      </c>
      <c r="AT44" s="51" t="str">
        <f>IFERROR(AVERAGEIFS('Orders - December 2020'!$I$2:$I$2047,'Orders - December 2020'!$H$2:$H$2047,Worksheet!AT$3,'Orders - December 2020'!$C$2:$C$2047,Worksheet!$F44),"-")</f>
        <v>-</v>
      </c>
      <c r="AU44" s="51" t="str">
        <f>IFERROR(AVERAGEIFS('Orders - December 2020'!$I$2:$I$2047,'Orders - December 2020'!$H$2:$H$2047,Worksheet!AU$3,'Orders - December 2020'!$C$2:$C$2047,Worksheet!$F44),"-")</f>
        <v>-</v>
      </c>
      <c r="AV44" s="51" t="str">
        <f>IFERROR(AVERAGEIFS('Orders - December 2020'!$I$2:$I$2047,'Orders - December 2020'!$H$2:$H$2047,Worksheet!AV$3,'Orders - December 2020'!$C$2:$C$2047,Worksheet!$F44),"-")</f>
        <v>-</v>
      </c>
      <c r="AW44" s="51" t="str">
        <f>IFERROR(AVERAGEIFS('Orders - December 2020'!$I$2:$I$2047,'Orders - December 2020'!$H$2:$H$2047,Worksheet!AW$3,'Orders - December 2020'!$C$2:$C$2047,Worksheet!$F44),"-")</f>
        <v>-</v>
      </c>
      <c r="AX44" s="51" t="str">
        <f>IFERROR(AVERAGEIFS('Orders - December 2020'!$I$2:$I$2047,'Orders - December 2020'!$H$2:$H$2047,Worksheet!AX$3,'Orders - December 2020'!$C$2:$C$2047,Worksheet!$F44),"-")</f>
        <v>-</v>
      </c>
      <c r="AY44" s="51" t="str">
        <f>IFERROR(AVERAGEIFS('Orders - December 2020'!$I$2:$I$2047,'Orders - December 2020'!$H$2:$H$2047,Worksheet!AY$3,'Orders - December 2020'!$C$2:$C$2047,Worksheet!$F44),"-")</f>
        <v>-</v>
      </c>
      <c r="AZ44" s="51" t="str">
        <f>IFERROR(AVERAGEIFS('Orders - December 2020'!$I$2:$I$2047,'Orders - December 2020'!$H$2:$H$2047,Worksheet!AZ$3,'Orders - December 2020'!$C$2:$C$2047,Worksheet!$F44),"-")</f>
        <v>-</v>
      </c>
      <c r="BA44" s="51" t="str">
        <f>IFERROR(AVERAGEIFS('Orders - December 2020'!$I$2:$I$2047,'Orders - December 2020'!$H$2:$H$2047,Worksheet!BA$3,'Orders - December 2020'!$C$2:$C$2047,Worksheet!$F44),"-")</f>
        <v>-</v>
      </c>
      <c r="BB44" s="51" t="str">
        <f>IFERROR(AVERAGEIFS('Orders - December 2020'!$I$2:$I$2047,'Orders - December 2020'!$H$2:$H$2047,Worksheet!BB$3,'Orders - December 2020'!$C$2:$C$2047,Worksheet!$F44),"-")</f>
        <v>-</v>
      </c>
      <c r="BC44" s="51" t="str">
        <f>IFERROR(AVERAGEIFS('Orders - December 2020'!$I$2:$I$2047,'Orders - December 2020'!$H$2:$H$2047,Worksheet!BC$3,'Orders - December 2020'!$C$2:$C$2047,Worksheet!$F44),"-")</f>
        <v>-</v>
      </c>
      <c r="BD44" s="51" t="str">
        <f>IFERROR(AVERAGEIFS('Orders - December 2020'!$I$2:$I$2047,'Orders - December 2020'!$H$2:$H$2047,Worksheet!BD$3,'Orders - December 2020'!$C$2:$C$2047,Worksheet!$F44),"-")</f>
        <v>-</v>
      </c>
      <c r="BE44" s="51" t="str">
        <f>IFERROR(AVERAGEIFS('Orders - December 2020'!$I$2:$I$2047,'Orders - December 2020'!$H$2:$H$2047,Worksheet!BE$3,'Orders - December 2020'!$C$2:$C$2047,Worksheet!$F44),"-")</f>
        <v>-</v>
      </c>
      <c r="BF44" s="51" t="str">
        <f>IFERROR(AVERAGEIFS('Orders - December 2020'!$I$2:$I$2047,'Orders - December 2020'!$H$2:$H$2047,Worksheet!BF$3,'Orders - December 2020'!$C$2:$C$2047,Worksheet!$F44),"-")</f>
        <v>-</v>
      </c>
      <c r="BG44" s="51" t="str">
        <f>IFERROR(AVERAGEIFS('Orders - December 2020'!$I$2:$I$2047,'Orders - December 2020'!$H$2:$H$2047,Worksheet!BG$3,'Orders - December 2020'!$C$2:$C$2047,Worksheet!$F44),"-")</f>
        <v>-</v>
      </c>
      <c r="BH44" s="51" t="str">
        <f>IFERROR(AVERAGEIFS('Orders - December 2020'!$I$2:$I$2047,'Orders - December 2020'!$H$2:$H$2047,Worksheet!BH$3,'Orders - December 2020'!$C$2:$C$2047,Worksheet!$F44),"-")</f>
        <v>-</v>
      </c>
      <c r="BI44" s="51" t="str">
        <f>IFERROR(AVERAGEIFS('Orders - December 2020'!$I$2:$I$2047,'Orders - December 2020'!$H$2:$H$2047,Worksheet!BI$3,'Orders - December 2020'!$C$2:$C$2047,Worksheet!$F44),"-")</f>
        <v>-</v>
      </c>
      <c r="BJ44" s="51" t="str">
        <f>IFERROR(AVERAGEIFS('Orders - December 2020'!$I$2:$I$2047,'Orders - December 2020'!$H$2:$H$2047,Worksheet!BJ$3,'Orders - December 2020'!$C$2:$C$2047,Worksheet!$F44),"-")</f>
        <v>-</v>
      </c>
      <c r="BK44" s="51" t="str">
        <f>IFERROR(AVERAGEIFS('Orders - December 2020'!$I$2:$I$2047,'Orders - December 2020'!$H$2:$H$2047,Worksheet!BK$3,'Orders - December 2020'!$C$2:$C$2047,Worksheet!$F44),"-")</f>
        <v>-</v>
      </c>
      <c r="BL44" s="51" t="str">
        <f>IFERROR(AVERAGEIFS('Orders - December 2020'!$I$2:$I$2047,'Orders - December 2020'!$H$2:$H$2047,Worksheet!BL$3,'Orders - December 2020'!$C$2:$C$2047,Worksheet!$F44),"-")</f>
        <v>-</v>
      </c>
      <c r="BM44" s="51" t="str">
        <f>IFERROR(AVERAGEIFS('Orders - December 2020'!$I$2:$I$2047,'Orders - December 2020'!$H$2:$H$2047,Worksheet!BM$3,'Orders - December 2020'!$C$2:$C$2047,Worksheet!$F44),"-")</f>
        <v>-</v>
      </c>
      <c r="BN44" s="51" t="str">
        <f>IFERROR(AVERAGEIFS('Orders - December 2020'!$I$2:$I$2047,'Orders - December 2020'!$H$2:$H$2047,Worksheet!BN$3,'Orders - December 2020'!$C$2:$C$2047,Worksheet!$F44),"-")</f>
        <v>-</v>
      </c>
      <c r="BO44" s="51" t="str">
        <f>IFERROR(AVERAGEIFS('Orders - December 2020'!$I$2:$I$2047,'Orders - December 2020'!$H$2:$H$2047,Worksheet!BO$3,'Orders - December 2020'!$C$2:$C$2047,Worksheet!$F44),"-")</f>
        <v>-</v>
      </c>
      <c r="BP44" s="51" t="str">
        <f>IFERROR(AVERAGEIFS('Orders - December 2020'!$I$2:$I$2047,'Orders - December 2020'!$H$2:$H$2047,Worksheet!BP$3,'Orders - December 2020'!$C$2:$C$2047,Worksheet!$F44),"-")</f>
        <v>-</v>
      </c>
      <c r="BQ44" s="51" t="str">
        <f>IFERROR(AVERAGEIFS('Orders - December 2020'!$I$2:$I$2047,'Orders - December 2020'!$H$2:$H$2047,Worksheet!BQ$3,'Orders - December 2020'!$C$2:$C$2047,Worksheet!$F44),"-")</f>
        <v>-</v>
      </c>
      <c r="BR44" s="51" t="str">
        <f>IFERROR(AVERAGEIFS('Orders - December 2020'!$I$2:$I$2047,'Orders - December 2020'!$H$2:$H$2047,Worksheet!BR$3,'Orders - December 2020'!$C$2:$C$2047,Worksheet!$F44),"-")</f>
        <v>-</v>
      </c>
      <c r="BS44" s="51" t="str">
        <f>IFERROR(AVERAGEIFS('Orders - December 2020'!$I$2:$I$2047,'Orders - December 2020'!$H$2:$H$2047,Worksheet!BS$3,'Orders - December 2020'!$C$2:$C$2047,Worksheet!$F44),"-")</f>
        <v>-</v>
      </c>
      <c r="BT44" s="51" t="str">
        <f>IFERROR(AVERAGEIFS('Orders - December 2020'!$I$2:$I$2047,'Orders - December 2020'!$H$2:$H$2047,Worksheet!BT$3,'Orders - December 2020'!$C$2:$C$2047,Worksheet!$F44),"-")</f>
        <v>-</v>
      </c>
      <c r="BU44" s="51" t="str">
        <f>IFERROR(AVERAGEIFS('Orders - December 2020'!$I$2:$I$2047,'Orders - December 2020'!$H$2:$H$2047,Worksheet!BU$3,'Orders - December 2020'!$C$2:$C$2047,Worksheet!$F44),"-")</f>
        <v>-</v>
      </c>
      <c r="BV44" s="51" t="str">
        <f>IFERROR(AVERAGEIFS('Orders - December 2020'!$I$2:$I$2047,'Orders - December 2020'!$H$2:$H$2047,Worksheet!BV$3,'Orders - December 2020'!$C$2:$C$2047,Worksheet!$F44),"-")</f>
        <v>-</v>
      </c>
      <c r="BW44" s="51" t="str">
        <f>IFERROR(AVERAGEIFS('Orders - December 2020'!$I$2:$I$2047,'Orders - December 2020'!$H$2:$H$2047,Worksheet!BW$3,'Orders - December 2020'!$C$2:$C$2047,Worksheet!$F44),"-")</f>
        <v>-</v>
      </c>
      <c r="BX44" s="51" t="str">
        <f>IFERROR(AVERAGEIFS('Orders - December 2020'!$I$2:$I$2047,'Orders - December 2020'!$H$2:$H$2047,Worksheet!BX$3,'Orders - December 2020'!$C$2:$C$2047,Worksheet!$F44),"-")</f>
        <v>-</v>
      </c>
      <c r="BY44" s="51" t="str">
        <f>IFERROR(AVERAGEIFS('Orders - December 2020'!$I$2:$I$2047,'Orders - December 2020'!$H$2:$H$2047,Worksheet!BY$3,'Orders - December 2020'!$C$2:$C$2047,Worksheet!$F44),"-")</f>
        <v>-</v>
      </c>
      <c r="BZ44" s="51" t="str">
        <f>IFERROR(AVERAGEIFS('Orders - December 2020'!$I$2:$I$2047,'Orders - December 2020'!$H$2:$H$2047,Worksheet!BZ$3,'Orders - December 2020'!$C$2:$C$2047,Worksheet!$F44),"-")</f>
        <v>-</v>
      </c>
      <c r="CA44" s="51" t="str">
        <f>IFERROR(AVERAGEIFS('Orders - December 2020'!$I$2:$I$2047,'Orders - December 2020'!$H$2:$H$2047,Worksheet!CA$3,'Orders - December 2020'!$C$2:$C$2047,Worksheet!$F44),"-")</f>
        <v>-</v>
      </c>
      <c r="CB44" s="51" t="str">
        <f>IFERROR(AVERAGEIFS('Orders - December 2020'!$I$2:$I$2047,'Orders - December 2020'!$H$2:$H$2047,Worksheet!CB$3,'Orders - December 2020'!$C$2:$C$2047,Worksheet!$F44),"-")</f>
        <v>-</v>
      </c>
      <c r="CC44" s="51" t="str">
        <f>IFERROR(AVERAGEIFS('Orders - December 2020'!$I$2:$I$2047,'Orders - December 2020'!$H$2:$H$2047,Worksheet!CC$3,'Orders - December 2020'!$C$2:$C$2047,Worksheet!$F44),"-")</f>
        <v>-</v>
      </c>
      <c r="CD44" s="51" t="str">
        <f>IFERROR(AVERAGEIFS('Orders - December 2020'!$I$2:$I$2047,'Orders - December 2020'!$H$2:$H$2047,Worksheet!CD$3,'Orders - December 2020'!$C$2:$C$2047,Worksheet!$F44),"-")</f>
        <v>-</v>
      </c>
      <c r="CE44" s="51" t="str">
        <f>IFERROR(AVERAGEIFS('Orders - December 2020'!$I$2:$I$2047,'Orders - December 2020'!$H$2:$H$2047,Worksheet!CE$3,'Orders - December 2020'!$C$2:$C$2047,Worksheet!$F44),"-")</f>
        <v>-</v>
      </c>
      <c r="CF44" s="51" t="str">
        <f>IFERROR(AVERAGEIFS('Orders - December 2020'!$I$2:$I$2047,'Orders - December 2020'!$H$2:$H$2047,Worksheet!CF$3,'Orders - December 2020'!$C$2:$C$2047,Worksheet!$F44),"-")</f>
        <v>-</v>
      </c>
      <c r="CG44" s="51" t="str">
        <f>IFERROR(AVERAGEIFS('Orders - December 2020'!$I$2:$I$2047,'Orders - December 2020'!$H$2:$H$2047,Worksheet!CG$3,'Orders - December 2020'!$C$2:$C$2047,Worksheet!$F44),"-")</f>
        <v>-</v>
      </c>
      <c r="CH44" s="51" t="str">
        <f>IFERROR(AVERAGEIFS('Orders - December 2020'!$I$2:$I$2047,'Orders - December 2020'!$H$2:$H$2047,Worksheet!CH$3,'Orders - December 2020'!$C$2:$C$2047,Worksheet!$F44),"-")</f>
        <v>-</v>
      </c>
      <c r="CI44" s="51" t="str">
        <f>IFERROR(AVERAGEIFS('Orders - December 2020'!$I$2:$I$2047,'Orders - December 2020'!$H$2:$H$2047,Worksheet!CI$3,'Orders - December 2020'!$C$2:$C$2047,Worksheet!$F44),"-")</f>
        <v>-</v>
      </c>
      <c r="CJ44" s="51" t="str">
        <f>IFERROR(AVERAGEIFS('Orders - December 2020'!$I$2:$I$2047,'Orders - December 2020'!$H$2:$H$2047,Worksheet!CJ$3,'Orders - December 2020'!$C$2:$C$2047,Worksheet!$F44),"-")</f>
        <v>-</v>
      </c>
      <c r="CK44" s="51" t="str">
        <f>IFERROR(AVERAGEIFS('Orders - December 2020'!$I$2:$I$2047,'Orders - December 2020'!$H$2:$H$2047,Worksheet!CK$3,'Orders - December 2020'!$C$2:$C$2047,Worksheet!$F44),"-")</f>
        <v>-</v>
      </c>
      <c r="CL44" s="51" t="str">
        <f>IFERROR(AVERAGEIFS('Orders - December 2020'!$I$2:$I$2047,'Orders - December 2020'!$H$2:$H$2047,Worksheet!CL$3,'Orders - December 2020'!$C$2:$C$2047,Worksheet!$F44),"-")</f>
        <v>-</v>
      </c>
      <c r="CM44" s="51" t="str">
        <f>IFERROR(AVERAGEIFS('Orders - December 2020'!$I$2:$I$2047,'Orders - December 2020'!$H$2:$H$2047,Worksheet!CM$3,'Orders - December 2020'!$C$2:$C$2047,Worksheet!$F44),"-")</f>
        <v>-</v>
      </c>
      <c r="CN44" s="51" t="str">
        <f>IFERROR(AVERAGEIFS('Orders - December 2020'!$I$2:$I$2047,'Orders - December 2020'!$H$2:$H$2047,Worksheet!CN$3,'Orders - December 2020'!$C$2:$C$2047,Worksheet!$F44),"-")</f>
        <v>-</v>
      </c>
      <c r="CO44" s="51" t="str">
        <f>IFERROR(AVERAGEIFS('Orders - December 2020'!$I$2:$I$2047,'Orders - December 2020'!$H$2:$H$2047,Worksheet!CO$3,'Orders - December 2020'!$C$2:$C$2047,Worksheet!$F44),"-")</f>
        <v>-</v>
      </c>
      <c r="CP44" s="51" t="str">
        <f>IFERROR(AVERAGEIFS('Orders - December 2020'!$I$2:$I$2047,'Orders - December 2020'!$H$2:$H$2047,Worksheet!CP$3,'Orders - December 2020'!$C$2:$C$2047,Worksheet!$F44),"-")</f>
        <v>-</v>
      </c>
      <c r="CQ44" s="51" t="str">
        <f>IFERROR(AVERAGEIFS('Orders - December 2020'!$I$2:$I$2047,'Orders - December 2020'!$H$2:$H$2047,Worksheet!CQ$3,'Orders - December 2020'!$C$2:$C$2047,Worksheet!$F44),"-")</f>
        <v>-</v>
      </c>
      <c r="CR44" s="51" t="str">
        <f>IFERROR(AVERAGEIFS('Orders - December 2020'!$I$2:$I$2047,'Orders - December 2020'!$H$2:$H$2047,Worksheet!CR$3,'Orders - December 2020'!$C$2:$C$2047,Worksheet!$F44),"-")</f>
        <v>-</v>
      </c>
      <c r="CS44" s="51" t="str">
        <f>IFERROR(AVERAGEIFS('Orders - December 2020'!$I$2:$I$2047,'Orders - December 2020'!$H$2:$H$2047,Worksheet!CS$3,'Orders - December 2020'!$C$2:$C$2047,Worksheet!$F44),"-")</f>
        <v>-</v>
      </c>
      <c r="CT44" s="51" t="str">
        <f>IFERROR(AVERAGEIFS('Orders - December 2020'!$I$2:$I$2047,'Orders - December 2020'!$H$2:$H$2047,Worksheet!CT$3,'Orders - December 2020'!$C$2:$C$2047,Worksheet!$F44),"-")</f>
        <v>-</v>
      </c>
      <c r="CU44" s="51" t="str">
        <f>IFERROR(AVERAGEIFS('Orders - December 2020'!$I$2:$I$2047,'Orders - December 2020'!$H$2:$H$2047,Worksheet!CU$3,'Orders - December 2020'!$C$2:$C$2047,Worksheet!$F44),"-")</f>
        <v>-</v>
      </c>
      <c r="CV44" s="51" t="str">
        <f>IFERROR(AVERAGEIFS('Orders - December 2020'!$I$2:$I$2047,'Orders - December 2020'!$H$2:$H$2047,Worksheet!CV$3,'Orders - December 2020'!$C$2:$C$2047,Worksheet!$F44),"-")</f>
        <v>-</v>
      </c>
      <c r="CW44" s="51" t="str">
        <f>IFERROR(AVERAGEIFS('Orders - December 2020'!$I$2:$I$2047,'Orders - December 2020'!$H$2:$H$2047,Worksheet!CW$3,'Orders - December 2020'!$C$2:$C$2047,Worksheet!$F44),"-")</f>
        <v>-</v>
      </c>
      <c r="CX44" s="51" t="str">
        <f>IFERROR(AVERAGEIFS('Orders - December 2020'!$I$2:$I$2047,'Orders - December 2020'!$H$2:$H$2047,Worksheet!CX$3,'Orders - December 2020'!$C$2:$C$2047,Worksheet!$F44),"-")</f>
        <v>-</v>
      </c>
      <c r="CY44" s="51" t="str">
        <f>IFERROR(AVERAGEIFS('Orders - December 2020'!$I$2:$I$2047,'Orders - December 2020'!$H$2:$H$2047,Worksheet!CY$3,'Orders - December 2020'!$C$2:$C$2047,Worksheet!$F44),"-")</f>
        <v>-</v>
      </c>
      <c r="CZ44" s="51" t="str">
        <f>IFERROR(AVERAGEIFS('Orders - December 2020'!$I$2:$I$2047,'Orders - December 2020'!$H$2:$H$2047,Worksheet!CZ$3,'Orders - December 2020'!$C$2:$C$2047,Worksheet!$F44),"-")</f>
        <v>-</v>
      </c>
      <c r="DA44" s="51" t="str">
        <f>IFERROR(AVERAGEIFS('Orders - December 2020'!$I$2:$I$2047,'Orders - December 2020'!$H$2:$H$2047,Worksheet!DA$3,'Orders - December 2020'!$C$2:$C$2047,Worksheet!$F44),"-")</f>
        <v>-</v>
      </c>
      <c r="DB44" s="51" t="str">
        <f>IFERROR(AVERAGEIFS('Orders - December 2020'!$I$2:$I$2047,'Orders - December 2020'!$H$2:$H$2047,Worksheet!DB$3,'Orders - December 2020'!$C$2:$C$2047,Worksheet!$F44),"-")</f>
        <v>-</v>
      </c>
      <c r="DC44" s="51" t="str">
        <f>IFERROR(AVERAGEIFS('Orders - December 2020'!$I$2:$I$2047,'Orders - December 2020'!$H$2:$H$2047,Worksheet!DC$3,'Orders - December 2020'!$C$2:$C$2047,Worksheet!$F44),"-")</f>
        <v>-</v>
      </c>
      <c r="DD44" s="51" t="str">
        <f>IFERROR(AVERAGEIFS('Orders - December 2020'!$I$2:$I$2047,'Orders - December 2020'!$H$2:$H$2047,Worksheet!DD$3,'Orders - December 2020'!$C$2:$C$2047,Worksheet!$F44),"-")</f>
        <v>-</v>
      </c>
      <c r="DE44" s="51" t="str">
        <f>IFERROR(AVERAGEIFS('Orders - December 2020'!$I$2:$I$2047,'Orders - December 2020'!$H$2:$H$2047,Worksheet!DE$3,'Orders - December 2020'!$C$2:$C$2047,Worksheet!$F44),"-")</f>
        <v>-</v>
      </c>
      <c r="DF44" s="51" t="str">
        <f>IFERROR(AVERAGEIFS('Orders - December 2020'!$I$2:$I$2047,'Orders - December 2020'!$H$2:$H$2047,Worksheet!DF$3,'Orders - December 2020'!$C$2:$C$2047,Worksheet!$F44),"-")</f>
        <v>-</v>
      </c>
      <c r="DG44" s="51" t="str">
        <f>IFERROR(AVERAGEIFS('Orders - December 2020'!$I$2:$I$2047,'Orders - December 2020'!$H$2:$H$2047,Worksheet!DG$3,'Orders - December 2020'!$C$2:$C$2047,Worksheet!$F44),"-")</f>
        <v>-</v>
      </c>
      <c r="DH44" s="51" t="str">
        <f>IFERROR(AVERAGEIFS('Orders - December 2020'!$I$2:$I$2047,'Orders - December 2020'!$H$2:$H$2047,Worksheet!DH$3,'Orders - December 2020'!$C$2:$C$2047,Worksheet!$F44),"-")</f>
        <v>-</v>
      </c>
      <c r="DI44" s="51" t="str">
        <f>IFERROR(AVERAGEIFS('Orders - December 2020'!$I$2:$I$2047,'Orders - December 2020'!$H$2:$H$2047,Worksheet!DI$3,'Orders - December 2020'!$C$2:$C$2047,Worksheet!$F44),"-")</f>
        <v>-</v>
      </c>
      <c r="DJ44" s="51" t="str">
        <f>IFERROR(AVERAGEIFS('Orders - December 2020'!$I$2:$I$2047,'Orders - December 2020'!$H$2:$H$2047,Worksheet!DJ$3,'Orders - December 2020'!$C$2:$C$2047,Worksheet!$F44),"-")</f>
        <v>-</v>
      </c>
      <c r="DK44" s="51" t="str">
        <f>IFERROR(AVERAGEIFS('Orders - December 2020'!$I$2:$I$2047,'Orders - December 2020'!$H$2:$H$2047,Worksheet!DK$3,'Orders - December 2020'!$C$2:$C$2047,Worksheet!$F44),"-")</f>
        <v>-</v>
      </c>
      <c r="DL44" s="51" t="str">
        <f>IFERROR(AVERAGEIFS('Orders - December 2020'!$I$2:$I$2047,'Orders - December 2020'!$H$2:$H$2047,Worksheet!DL$3,'Orders - December 2020'!$C$2:$C$2047,Worksheet!$F44),"-")</f>
        <v>-</v>
      </c>
      <c r="DM44" s="51" t="str">
        <f>IFERROR(AVERAGEIFS('Orders - December 2020'!$I$2:$I$2047,'Orders - December 2020'!$H$2:$H$2047,Worksheet!DM$3,'Orders - December 2020'!$C$2:$C$2047,Worksheet!$F44),"-")</f>
        <v>-</v>
      </c>
      <c r="DN44" s="51" t="str">
        <f>IFERROR(AVERAGEIFS('Orders - December 2020'!$I$2:$I$2047,'Orders - December 2020'!$H$2:$H$2047,Worksheet!DN$3,'Orders - December 2020'!$C$2:$C$2047,Worksheet!$F44),"-")</f>
        <v>-</v>
      </c>
      <c r="DO44" s="51" t="str">
        <f>IFERROR(AVERAGEIFS('Orders - December 2020'!$I$2:$I$2047,'Orders - December 2020'!$H$2:$H$2047,Worksheet!DO$3,'Orders - December 2020'!$C$2:$C$2047,Worksheet!$F44),"-")</f>
        <v>-</v>
      </c>
      <c r="DP44" s="51" t="str">
        <f>IFERROR(AVERAGEIFS('Orders - December 2020'!$I$2:$I$2047,'Orders - December 2020'!$H$2:$H$2047,Worksheet!DP$3,'Orders - December 2020'!$C$2:$C$2047,Worksheet!$F44),"-")</f>
        <v>-</v>
      </c>
      <c r="DQ44" s="51" t="str">
        <f>IFERROR(AVERAGEIFS('Orders - December 2020'!$I$2:$I$2047,'Orders - December 2020'!$H$2:$H$2047,Worksheet!DQ$3,'Orders - December 2020'!$C$2:$C$2047,Worksheet!$F44),"-")</f>
        <v>-</v>
      </c>
      <c r="DR44" s="51" t="str">
        <f>IFERROR(AVERAGEIFS('Orders - December 2020'!$I$2:$I$2047,'Orders - December 2020'!$H$2:$H$2047,Worksheet!DR$3,'Orders - December 2020'!$C$2:$C$2047,Worksheet!$F44),"-")</f>
        <v>-</v>
      </c>
      <c r="DS44" s="51" t="str">
        <f>IFERROR(AVERAGEIFS('Orders - December 2020'!$I$2:$I$2047,'Orders - December 2020'!$H$2:$H$2047,Worksheet!DS$3,'Orders - December 2020'!$C$2:$C$2047,Worksheet!$F44),"-")</f>
        <v>-</v>
      </c>
      <c r="DT44" s="51" t="str">
        <f>IFERROR(AVERAGEIFS('Orders - December 2020'!$I$2:$I$2047,'Orders - December 2020'!$H$2:$H$2047,Worksheet!DT$3,'Orders - December 2020'!$C$2:$C$2047,Worksheet!$F44),"-")</f>
        <v>-</v>
      </c>
      <c r="DU44" s="51" t="str">
        <f>IFERROR(AVERAGEIFS('Orders - December 2020'!$I$2:$I$2047,'Orders - December 2020'!$H$2:$H$2047,Worksheet!DU$3,'Orders - December 2020'!$C$2:$C$2047,Worksheet!$F44),"-")</f>
        <v>-</v>
      </c>
      <c r="DV44" s="51" t="str">
        <f>IFERROR(AVERAGEIFS('Orders - December 2020'!$I$2:$I$2047,'Orders - December 2020'!$H$2:$H$2047,Worksheet!DV$3,'Orders - December 2020'!$C$2:$C$2047,Worksheet!$F44),"-")</f>
        <v>-</v>
      </c>
      <c r="DW44" s="51" t="str">
        <f>IFERROR(AVERAGEIFS('Orders - December 2020'!$I$2:$I$2047,'Orders - December 2020'!$H$2:$H$2047,Worksheet!DW$3,'Orders - December 2020'!$C$2:$C$2047,Worksheet!$F44),"-")</f>
        <v>-</v>
      </c>
      <c r="DX44" s="51" t="str">
        <f>IFERROR(AVERAGEIFS('Orders - December 2020'!$I$2:$I$2047,'Orders - December 2020'!$H$2:$H$2047,Worksheet!DX$3,'Orders - December 2020'!$C$2:$C$2047,Worksheet!$F44),"-")</f>
        <v>-</v>
      </c>
      <c r="DY44" s="51" t="str">
        <f>IFERROR(AVERAGEIFS('Orders - December 2020'!$I$2:$I$2047,'Orders - December 2020'!$H$2:$H$2047,Worksheet!DY$3,'Orders - December 2020'!$C$2:$C$2047,Worksheet!$F44),"-")</f>
        <v>-</v>
      </c>
      <c r="DZ44" s="51" t="str">
        <f>IFERROR(AVERAGEIFS('Orders - December 2020'!$I$2:$I$2047,'Orders - December 2020'!$H$2:$H$2047,Worksheet!DZ$3,'Orders - December 2020'!$C$2:$C$2047,Worksheet!$F44),"-")</f>
        <v>-</v>
      </c>
      <c r="EA44" s="51" t="str">
        <f>IFERROR(AVERAGEIFS('Orders - December 2020'!$I$2:$I$2047,'Orders - December 2020'!$H$2:$H$2047,Worksheet!EA$3,'Orders - December 2020'!$C$2:$C$2047,Worksheet!$F44),"-")</f>
        <v>-</v>
      </c>
      <c r="EB44" s="51" t="str">
        <f>IFERROR(AVERAGEIFS('Orders - December 2020'!$I$2:$I$2047,'Orders - December 2020'!$H$2:$H$2047,Worksheet!EB$3,'Orders - December 2020'!$C$2:$C$2047,Worksheet!$F44),"-")</f>
        <v>-</v>
      </c>
      <c r="EC44" s="51" t="str">
        <f>IFERROR(AVERAGEIFS('Orders - December 2020'!$I$2:$I$2047,'Orders - December 2020'!$H$2:$H$2047,Worksheet!EC$3,'Orders - December 2020'!$C$2:$C$2047,Worksheet!$F44),"-")</f>
        <v>-</v>
      </c>
      <c r="ED44" s="51" t="str">
        <f>IFERROR(AVERAGEIFS('Orders - December 2020'!$I$2:$I$2047,'Orders - December 2020'!$H$2:$H$2047,Worksheet!ED$3,'Orders - December 2020'!$C$2:$C$2047,Worksheet!$F44),"-")</f>
        <v>-</v>
      </c>
      <c r="EE44" s="51" t="str">
        <f>IFERROR(AVERAGEIFS('Orders - December 2020'!$I$2:$I$2047,'Orders - December 2020'!$H$2:$H$2047,Worksheet!EE$3,'Orders - December 2020'!$C$2:$C$2047,Worksheet!$F44),"-")</f>
        <v>-</v>
      </c>
      <c r="EF44" s="51" t="str">
        <f>IFERROR(AVERAGEIFS('Orders - December 2020'!$I$2:$I$2047,'Orders - December 2020'!$H$2:$H$2047,Worksheet!EF$3,'Orders - December 2020'!$C$2:$C$2047,Worksheet!$F44),"-")</f>
        <v>-</v>
      </c>
      <c r="EG44" s="51" t="str">
        <f>IFERROR(AVERAGEIFS('Orders - December 2020'!$I$2:$I$2047,'Orders - December 2020'!$H$2:$H$2047,Worksheet!EG$3,'Orders - December 2020'!$C$2:$C$2047,Worksheet!$F44),"-")</f>
        <v>-</v>
      </c>
      <c r="EH44" s="51" t="str">
        <f>IFERROR(AVERAGEIFS('Orders - December 2020'!$I$2:$I$2047,'Orders - December 2020'!$H$2:$H$2047,Worksheet!EH$3,'Orders - December 2020'!$C$2:$C$2047,Worksheet!$F44),"-")</f>
        <v>-</v>
      </c>
      <c r="EI44" s="51" t="str">
        <f>IFERROR(AVERAGEIFS('Orders - December 2020'!$I$2:$I$2047,'Orders - December 2020'!$H$2:$H$2047,Worksheet!EI$3,'Orders - December 2020'!$C$2:$C$2047,Worksheet!$F44),"-")</f>
        <v>-</v>
      </c>
      <c r="EJ44" s="51" t="str">
        <f>IFERROR(AVERAGEIFS('Orders - December 2020'!$I$2:$I$2047,'Orders - December 2020'!$H$2:$H$2047,Worksheet!EJ$3,'Orders - December 2020'!$C$2:$C$2047,Worksheet!$F44),"-")</f>
        <v>-</v>
      </c>
      <c r="EK44" s="51" t="str">
        <f>IFERROR(AVERAGEIFS('Orders - December 2020'!$I$2:$I$2047,'Orders - December 2020'!$H$2:$H$2047,Worksheet!EK$3,'Orders - December 2020'!$C$2:$C$2047,Worksheet!$F44),"-")</f>
        <v>-</v>
      </c>
      <c r="EL44" s="51" t="str">
        <f>IFERROR(AVERAGEIFS('Orders - December 2020'!$I$2:$I$2047,'Orders - December 2020'!$H$2:$H$2047,Worksheet!EL$3,'Orders - December 2020'!$C$2:$C$2047,Worksheet!$F44),"-")</f>
        <v>-</v>
      </c>
      <c r="EM44" s="51" t="str">
        <f>IFERROR(AVERAGEIFS('Orders - December 2020'!$I$2:$I$2047,'Orders - December 2020'!$H$2:$H$2047,Worksheet!EM$3,'Orders - December 2020'!$C$2:$C$2047,Worksheet!$F44),"-")</f>
        <v>-</v>
      </c>
      <c r="EN44" s="51" t="str">
        <f>IFERROR(AVERAGEIFS('Orders - December 2020'!$I$2:$I$2047,'Orders - December 2020'!$H$2:$H$2047,Worksheet!EN$3,'Orders - December 2020'!$C$2:$C$2047,Worksheet!$F44),"-")</f>
        <v>-</v>
      </c>
      <c r="EO44" s="51" t="str">
        <f>IFERROR(AVERAGEIFS('Orders - December 2020'!$I$2:$I$2047,'Orders - December 2020'!$H$2:$H$2047,Worksheet!EO$3,'Orders - December 2020'!$C$2:$C$2047,Worksheet!$F44),"-")</f>
        <v>-</v>
      </c>
      <c r="EP44" s="51" t="str">
        <f>IFERROR(AVERAGEIFS('Orders - December 2020'!$I$2:$I$2047,'Orders - December 2020'!$H$2:$H$2047,Worksheet!EP$3,'Orders - December 2020'!$C$2:$C$2047,Worksheet!$F44),"-")</f>
        <v>-</v>
      </c>
      <c r="EQ44" s="51" t="str">
        <f>IFERROR(AVERAGEIFS('Orders - December 2020'!$I$2:$I$2047,'Orders - December 2020'!$H$2:$H$2047,Worksheet!EQ$3,'Orders - December 2020'!$C$2:$C$2047,Worksheet!$F44),"-")</f>
        <v>-</v>
      </c>
      <c r="ER44" s="51" t="str">
        <f>IFERROR(AVERAGEIFS('Orders - December 2020'!$I$2:$I$2047,'Orders - December 2020'!$H$2:$H$2047,Worksheet!ER$3,'Orders - December 2020'!$C$2:$C$2047,Worksheet!$F44),"-")</f>
        <v>-</v>
      </c>
      <c r="ES44" s="51" t="str">
        <f>IFERROR(AVERAGEIFS('Orders - December 2020'!$I$2:$I$2047,'Orders - December 2020'!$H$2:$H$2047,Worksheet!ES$3,'Orders - December 2020'!$C$2:$C$2047,Worksheet!$F44),"-")</f>
        <v>-</v>
      </c>
      <c r="ET44" s="51" t="str">
        <f>IFERROR(AVERAGEIFS('Orders - December 2020'!$I$2:$I$2047,'Orders - December 2020'!$H$2:$H$2047,Worksheet!ET$3,'Orders - December 2020'!$C$2:$C$2047,Worksheet!$F44),"-")</f>
        <v>-</v>
      </c>
      <c r="EU44" s="51" t="str">
        <f>IFERROR(AVERAGEIFS('Orders - December 2020'!$I$2:$I$2047,'Orders - December 2020'!$H$2:$H$2047,Worksheet!EU$3,'Orders - December 2020'!$C$2:$C$2047,Worksheet!$F44),"-")</f>
        <v>-</v>
      </c>
      <c r="EV44" s="51" t="str">
        <f>IFERROR(AVERAGEIFS('Orders - December 2020'!$I$2:$I$2047,'Orders - December 2020'!$H$2:$H$2047,Worksheet!EV$3,'Orders - December 2020'!$C$2:$C$2047,Worksheet!$F44),"-")</f>
        <v>-</v>
      </c>
      <c r="EW44" s="51" t="str">
        <f>IFERROR(AVERAGEIFS('Orders - December 2020'!$I$2:$I$2047,'Orders - December 2020'!$H$2:$H$2047,Worksheet!EW$3,'Orders - December 2020'!$C$2:$C$2047,Worksheet!$F44),"-")</f>
        <v>-</v>
      </c>
      <c r="EX44" s="51" t="str">
        <f>IFERROR(AVERAGEIFS('Orders - December 2020'!$I$2:$I$2047,'Orders - December 2020'!$H$2:$H$2047,Worksheet!EX$3,'Orders - December 2020'!$C$2:$C$2047,Worksheet!$F44),"-")</f>
        <v>-</v>
      </c>
      <c r="EY44" s="51" t="str">
        <f>IFERROR(AVERAGEIFS('Orders - December 2020'!$I$2:$I$2047,'Orders - December 2020'!$H$2:$H$2047,Worksheet!EY$3,'Orders - December 2020'!$C$2:$C$2047,Worksheet!$F44),"-")</f>
        <v>-</v>
      </c>
      <c r="EZ44" s="51" t="str">
        <f>IFERROR(AVERAGEIFS('Orders - December 2020'!$I$2:$I$2047,'Orders - December 2020'!$H$2:$H$2047,Worksheet!EZ$3,'Orders - December 2020'!$C$2:$C$2047,Worksheet!$F44),"-")</f>
        <v>-</v>
      </c>
      <c r="FA44" s="51" t="str">
        <f>IFERROR(AVERAGEIFS('Orders - December 2020'!$I$2:$I$2047,'Orders - December 2020'!$H$2:$H$2047,Worksheet!FA$3,'Orders - December 2020'!$C$2:$C$2047,Worksheet!$F44),"-")</f>
        <v>-</v>
      </c>
      <c r="FB44" s="51" t="str">
        <f>IFERROR(AVERAGEIFS('Orders - December 2020'!$I$2:$I$2047,'Orders - December 2020'!$H$2:$H$2047,Worksheet!FB$3,'Orders - December 2020'!$C$2:$C$2047,Worksheet!$F44),"-")</f>
        <v>-</v>
      </c>
      <c r="FC44" s="51" t="str">
        <f>IFERROR(AVERAGEIFS('Orders - December 2020'!$I$2:$I$2047,'Orders - December 2020'!$H$2:$H$2047,Worksheet!FC$3,'Orders - December 2020'!$C$2:$C$2047,Worksheet!$F44),"-")</f>
        <v>-</v>
      </c>
      <c r="FD44" s="51" t="str">
        <f>IFERROR(AVERAGEIFS('Orders - December 2020'!$I$2:$I$2047,'Orders - December 2020'!$H$2:$H$2047,Worksheet!FD$3,'Orders - December 2020'!$C$2:$C$2047,Worksheet!$F44),"-")</f>
        <v>-</v>
      </c>
      <c r="FE44" s="51" t="str">
        <f>IFERROR(AVERAGEIFS('Orders - December 2020'!$I$2:$I$2047,'Orders - December 2020'!$H$2:$H$2047,Worksheet!FE$3,'Orders - December 2020'!$C$2:$C$2047,Worksheet!$F44),"-")</f>
        <v>-</v>
      </c>
      <c r="FF44" s="51" t="str">
        <f>IFERROR(AVERAGEIFS('Orders - December 2020'!$I$2:$I$2047,'Orders - December 2020'!$H$2:$H$2047,Worksheet!FF$3,'Orders - December 2020'!$C$2:$C$2047,Worksheet!$F44),"-")</f>
        <v>-</v>
      </c>
      <c r="FG44" s="52" t="str">
        <f>IFERROR(AVERAGEIFS('Orders - December 2020'!$I$2:$I$2047,'Orders - December 2020'!$H$2:$H$2047,Worksheet!FG$3,'Orders - December 2020'!$C$2:$C$2047,Worksheet!$F44),"-")</f>
        <v>-</v>
      </c>
    </row>
    <row r="45" spans="6:163">
      <c r="F45" s="45" t="str">
        <v>Happy  Minimart&amp; Provision</v>
      </c>
      <c r="G45" s="50" t="str">
        <f>IFERROR(AVERAGEIFS('Orders - December 2020'!$I$2:$I$2047,'Orders - December 2020'!$H$2:$H$2047,Worksheet!G$3,'Orders - December 2020'!$C$2:$C$2047,Worksheet!$F45),"-")</f>
        <v>-</v>
      </c>
      <c r="H45" s="51" t="str">
        <f>IFERROR(AVERAGEIFS('Orders - December 2020'!$I$2:$I$2047,'Orders - December 2020'!$H$2:$H$2047,Worksheet!H$3,'Orders - December 2020'!$C$2:$C$2047,Worksheet!$F45),"-")</f>
        <v>-</v>
      </c>
      <c r="I45" s="51" t="str">
        <f>IFERROR(AVERAGEIFS('Orders - December 2020'!$I$2:$I$2047,'Orders - December 2020'!$H$2:$H$2047,Worksheet!I$3,'Orders - December 2020'!$C$2:$C$2047,Worksheet!$F45),"-")</f>
        <v>-</v>
      </c>
      <c r="J45" s="51">
        <f>IFERROR(AVERAGEIFS('Orders - December 2020'!$I$2:$I$2047,'Orders - December 2020'!$H$2:$H$2047,Worksheet!J$3,'Orders - December 2020'!$C$2:$C$2047,Worksheet!$F45),"-")</f>
        <v>1</v>
      </c>
      <c r="K45" s="51" t="str">
        <f>IFERROR(AVERAGEIFS('Orders - December 2020'!$I$2:$I$2047,'Orders - December 2020'!$H$2:$H$2047,Worksheet!K$3,'Orders - December 2020'!$C$2:$C$2047,Worksheet!$F45),"-")</f>
        <v>-</v>
      </c>
      <c r="L45" s="51" t="str">
        <f>IFERROR(AVERAGEIFS('Orders - December 2020'!$I$2:$I$2047,'Orders - December 2020'!$H$2:$H$2047,Worksheet!L$3,'Orders - December 2020'!$C$2:$C$2047,Worksheet!$F45),"-")</f>
        <v>-</v>
      </c>
      <c r="M45" s="51" t="str">
        <f>IFERROR(AVERAGEIFS('Orders - December 2020'!$I$2:$I$2047,'Orders - December 2020'!$H$2:$H$2047,Worksheet!M$3,'Orders - December 2020'!$C$2:$C$2047,Worksheet!$F45),"-")</f>
        <v>-</v>
      </c>
      <c r="N45" s="51" t="str">
        <f>IFERROR(AVERAGEIFS('Orders - December 2020'!$I$2:$I$2047,'Orders - December 2020'!$H$2:$H$2047,Worksheet!N$3,'Orders - December 2020'!$C$2:$C$2047,Worksheet!$F45),"-")</f>
        <v>-</v>
      </c>
      <c r="O45" s="51" t="str">
        <f>IFERROR(AVERAGEIFS('Orders - December 2020'!$I$2:$I$2047,'Orders - December 2020'!$H$2:$H$2047,Worksheet!O$3,'Orders - December 2020'!$C$2:$C$2047,Worksheet!$F45),"-")</f>
        <v>-</v>
      </c>
      <c r="P45" s="51" t="str">
        <f>IFERROR(AVERAGEIFS('Orders - December 2020'!$I$2:$I$2047,'Orders - December 2020'!$H$2:$H$2047,Worksheet!P$3,'Orders - December 2020'!$C$2:$C$2047,Worksheet!$F45),"-")</f>
        <v>-</v>
      </c>
      <c r="Q45" s="51" t="str">
        <f>IFERROR(AVERAGEIFS('Orders - December 2020'!$I$2:$I$2047,'Orders - December 2020'!$H$2:$H$2047,Worksheet!Q$3,'Orders - December 2020'!$C$2:$C$2047,Worksheet!$F45),"-")</f>
        <v>-</v>
      </c>
      <c r="R45" s="51" t="str">
        <f>IFERROR(AVERAGEIFS('Orders - December 2020'!$I$2:$I$2047,'Orders - December 2020'!$H$2:$H$2047,Worksheet!R$3,'Orders - December 2020'!$C$2:$C$2047,Worksheet!$F45),"-")</f>
        <v>-</v>
      </c>
      <c r="S45" s="51" t="str">
        <f>IFERROR(AVERAGEIFS('Orders - December 2020'!$I$2:$I$2047,'Orders - December 2020'!$H$2:$H$2047,Worksheet!S$3,'Orders - December 2020'!$C$2:$C$2047,Worksheet!$F45),"-")</f>
        <v>-</v>
      </c>
      <c r="T45" s="51" t="str">
        <f>IFERROR(AVERAGEIFS('Orders - December 2020'!$I$2:$I$2047,'Orders - December 2020'!$H$2:$H$2047,Worksheet!T$3,'Orders - December 2020'!$C$2:$C$2047,Worksheet!$F45),"-")</f>
        <v>-</v>
      </c>
      <c r="U45" s="51" t="str">
        <f>IFERROR(AVERAGEIFS('Orders - December 2020'!$I$2:$I$2047,'Orders - December 2020'!$H$2:$H$2047,Worksheet!U$3,'Orders - December 2020'!$C$2:$C$2047,Worksheet!$F45),"-")</f>
        <v>-</v>
      </c>
      <c r="V45" s="51" t="str">
        <f>IFERROR(AVERAGEIFS('Orders - December 2020'!$I$2:$I$2047,'Orders - December 2020'!$H$2:$H$2047,Worksheet!V$3,'Orders - December 2020'!$C$2:$C$2047,Worksheet!$F45),"-")</f>
        <v>-</v>
      </c>
      <c r="W45" s="51" t="str">
        <f>IFERROR(AVERAGEIFS('Orders - December 2020'!$I$2:$I$2047,'Orders - December 2020'!$H$2:$H$2047,Worksheet!W$3,'Orders - December 2020'!$C$2:$C$2047,Worksheet!$F45),"-")</f>
        <v>-</v>
      </c>
      <c r="X45" s="51" t="str">
        <f>IFERROR(AVERAGEIFS('Orders - December 2020'!$I$2:$I$2047,'Orders - December 2020'!$H$2:$H$2047,Worksheet!X$3,'Orders - December 2020'!$C$2:$C$2047,Worksheet!$F45),"-")</f>
        <v>-</v>
      </c>
      <c r="Y45" s="51" t="str">
        <f>IFERROR(AVERAGEIFS('Orders - December 2020'!$I$2:$I$2047,'Orders - December 2020'!$H$2:$H$2047,Worksheet!Y$3,'Orders - December 2020'!$C$2:$C$2047,Worksheet!$F45),"-")</f>
        <v>-</v>
      </c>
      <c r="Z45" s="51" t="str">
        <f>IFERROR(AVERAGEIFS('Orders - December 2020'!$I$2:$I$2047,'Orders - December 2020'!$H$2:$H$2047,Worksheet!Z$3,'Orders - December 2020'!$C$2:$C$2047,Worksheet!$F45),"-")</f>
        <v>-</v>
      </c>
      <c r="AA45" s="51" t="str">
        <f>IFERROR(AVERAGEIFS('Orders - December 2020'!$I$2:$I$2047,'Orders - December 2020'!$H$2:$H$2047,Worksheet!AA$3,'Orders - December 2020'!$C$2:$C$2047,Worksheet!$F45),"-")</f>
        <v>-</v>
      </c>
      <c r="AB45" s="51" t="str">
        <f>IFERROR(AVERAGEIFS('Orders - December 2020'!$I$2:$I$2047,'Orders - December 2020'!$H$2:$H$2047,Worksheet!AB$3,'Orders - December 2020'!$C$2:$C$2047,Worksheet!$F45),"-")</f>
        <v>-</v>
      </c>
      <c r="AC45" s="51" t="str">
        <f>IFERROR(AVERAGEIFS('Orders - December 2020'!$I$2:$I$2047,'Orders - December 2020'!$H$2:$H$2047,Worksheet!AC$3,'Orders - December 2020'!$C$2:$C$2047,Worksheet!$F45),"-")</f>
        <v>-</v>
      </c>
      <c r="AD45" s="51" t="str">
        <f>IFERROR(AVERAGEIFS('Orders - December 2020'!$I$2:$I$2047,'Orders - December 2020'!$H$2:$H$2047,Worksheet!AD$3,'Orders - December 2020'!$C$2:$C$2047,Worksheet!$F45),"-")</f>
        <v>-</v>
      </c>
      <c r="AE45" s="51" t="str">
        <f>IFERROR(AVERAGEIFS('Orders - December 2020'!$I$2:$I$2047,'Orders - December 2020'!$H$2:$H$2047,Worksheet!AE$3,'Orders - December 2020'!$C$2:$C$2047,Worksheet!$F45),"-")</f>
        <v>-</v>
      </c>
      <c r="AF45" s="51">
        <f>IFERROR(AVERAGEIFS('Orders - December 2020'!$I$2:$I$2047,'Orders - December 2020'!$H$2:$H$2047,Worksheet!AF$3,'Orders - December 2020'!$C$2:$C$2047,Worksheet!$F45),"-")</f>
        <v>0.5</v>
      </c>
      <c r="AG45" s="51">
        <f>IFERROR(AVERAGEIFS('Orders - December 2020'!$I$2:$I$2047,'Orders - December 2020'!$H$2:$H$2047,Worksheet!AG$3,'Orders - December 2020'!$C$2:$C$2047,Worksheet!$F45),"-")</f>
        <v>1</v>
      </c>
      <c r="AH45" s="51" t="str">
        <f>IFERROR(AVERAGEIFS('Orders - December 2020'!$I$2:$I$2047,'Orders - December 2020'!$H$2:$H$2047,Worksheet!AH$3,'Orders - December 2020'!$C$2:$C$2047,Worksheet!$F45),"-")</f>
        <v>-</v>
      </c>
      <c r="AI45" s="51" t="str">
        <f>IFERROR(AVERAGEIFS('Orders - December 2020'!$I$2:$I$2047,'Orders - December 2020'!$H$2:$H$2047,Worksheet!AI$3,'Orders - December 2020'!$C$2:$C$2047,Worksheet!$F45),"-")</f>
        <v>-</v>
      </c>
      <c r="AJ45" s="51" t="str">
        <f>IFERROR(AVERAGEIFS('Orders - December 2020'!$I$2:$I$2047,'Orders - December 2020'!$H$2:$H$2047,Worksheet!AJ$3,'Orders - December 2020'!$C$2:$C$2047,Worksheet!$F45),"-")</f>
        <v>-</v>
      </c>
      <c r="AK45" s="51">
        <f>IFERROR(AVERAGEIFS('Orders - December 2020'!$I$2:$I$2047,'Orders - December 2020'!$H$2:$H$2047,Worksheet!AK$3,'Orders - December 2020'!$C$2:$C$2047,Worksheet!$F45),"-")</f>
        <v>1</v>
      </c>
      <c r="AL45" s="51" t="str">
        <f>IFERROR(AVERAGEIFS('Orders - December 2020'!$I$2:$I$2047,'Orders - December 2020'!$H$2:$H$2047,Worksheet!AL$3,'Orders - December 2020'!$C$2:$C$2047,Worksheet!$F45),"-")</f>
        <v>-</v>
      </c>
      <c r="AM45" s="51">
        <f>IFERROR(AVERAGEIFS('Orders - December 2020'!$I$2:$I$2047,'Orders - December 2020'!$H$2:$H$2047,Worksheet!AM$3,'Orders - December 2020'!$C$2:$C$2047,Worksheet!$F45),"-")</f>
        <v>1</v>
      </c>
      <c r="AN45" s="51" t="str">
        <f>IFERROR(AVERAGEIFS('Orders - December 2020'!$I$2:$I$2047,'Orders - December 2020'!$H$2:$H$2047,Worksheet!AN$3,'Orders - December 2020'!$C$2:$C$2047,Worksheet!$F45),"-")</f>
        <v>-</v>
      </c>
      <c r="AO45" s="51" t="str">
        <f>IFERROR(AVERAGEIFS('Orders - December 2020'!$I$2:$I$2047,'Orders - December 2020'!$H$2:$H$2047,Worksheet!AO$3,'Orders - December 2020'!$C$2:$C$2047,Worksheet!$F45),"-")</f>
        <v>-</v>
      </c>
      <c r="AP45" s="51" t="str">
        <f>IFERROR(AVERAGEIFS('Orders - December 2020'!$I$2:$I$2047,'Orders - December 2020'!$H$2:$H$2047,Worksheet!AP$3,'Orders - December 2020'!$C$2:$C$2047,Worksheet!$F45),"-")</f>
        <v>-</v>
      </c>
      <c r="AQ45" s="51" t="str">
        <f>IFERROR(AVERAGEIFS('Orders - December 2020'!$I$2:$I$2047,'Orders - December 2020'!$H$2:$H$2047,Worksheet!AQ$3,'Orders - December 2020'!$C$2:$C$2047,Worksheet!$F45),"-")</f>
        <v>-</v>
      </c>
      <c r="AR45" s="51" t="str">
        <f>IFERROR(AVERAGEIFS('Orders - December 2020'!$I$2:$I$2047,'Orders - December 2020'!$H$2:$H$2047,Worksheet!AR$3,'Orders - December 2020'!$C$2:$C$2047,Worksheet!$F45),"-")</f>
        <v>-</v>
      </c>
      <c r="AS45" s="51" t="str">
        <f>IFERROR(AVERAGEIFS('Orders - December 2020'!$I$2:$I$2047,'Orders - December 2020'!$H$2:$H$2047,Worksheet!AS$3,'Orders - December 2020'!$C$2:$C$2047,Worksheet!$F45),"-")</f>
        <v>-</v>
      </c>
      <c r="AT45" s="51" t="str">
        <f>IFERROR(AVERAGEIFS('Orders - December 2020'!$I$2:$I$2047,'Orders - December 2020'!$H$2:$H$2047,Worksheet!AT$3,'Orders - December 2020'!$C$2:$C$2047,Worksheet!$F45),"-")</f>
        <v>-</v>
      </c>
      <c r="AU45" s="51" t="str">
        <f>IFERROR(AVERAGEIFS('Orders - December 2020'!$I$2:$I$2047,'Orders - December 2020'!$H$2:$H$2047,Worksheet!AU$3,'Orders - December 2020'!$C$2:$C$2047,Worksheet!$F45),"-")</f>
        <v>-</v>
      </c>
      <c r="AV45" s="51" t="str">
        <f>IFERROR(AVERAGEIFS('Orders - December 2020'!$I$2:$I$2047,'Orders - December 2020'!$H$2:$H$2047,Worksheet!AV$3,'Orders - December 2020'!$C$2:$C$2047,Worksheet!$F45),"-")</f>
        <v>-</v>
      </c>
      <c r="AW45" s="51" t="str">
        <f>IFERROR(AVERAGEIFS('Orders - December 2020'!$I$2:$I$2047,'Orders - December 2020'!$H$2:$H$2047,Worksheet!AW$3,'Orders - December 2020'!$C$2:$C$2047,Worksheet!$F45),"-")</f>
        <v>-</v>
      </c>
      <c r="AX45" s="51" t="str">
        <f>IFERROR(AVERAGEIFS('Orders - December 2020'!$I$2:$I$2047,'Orders - December 2020'!$H$2:$H$2047,Worksheet!AX$3,'Orders - December 2020'!$C$2:$C$2047,Worksheet!$F45),"-")</f>
        <v>-</v>
      </c>
      <c r="AY45" s="51" t="str">
        <f>IFERROR(AVERAGEIFS('Orders - December 2020'!$I$2:$I$2047,'Orders - December 2020'!$H$2:$H$2047,Worksheet!AY$3,'Orders - December 2020'!$C$2:$C$2047,Worksheet!$F45),"-")</f>
        <v>-</v>
      </c>
      <c r="AZ45" s="51" t="str">
        <f>IFERROR(AVERAGEIFS('Orders - December 2020'!$I$2:$I$2047,'Orders - December 2020'!$H$2:$H$2047,Worksheet!AZ$3,'Orders - December 2020'!$C$2:$C$2047,Worksheet!$F45),"-")</f>
        <v>-</v>
      </c>
      <c r="BA45" s="51" t="str">
        <f>IFERROR(AVERAGEIFS('Orders - December 2020'!$I$2:$I$2047,'Orders - December 2020'!$H$2:$H$2047,Worksheet!BA$3,'Orders - December 2020'!$C$2:$C$2047,Worksheet!$F45),"-")</f>
        <v>-</v>
      </c>
      <c r="BB45" s="51" t="str">
        <f>IFERROR(AVERAGEIFS('Orders - December 2020'!$I$2:$I$2047,'Orders - December 2020'!$H$2:$H$2047,Worksheet!BB$3,'Orders - December 2020'!$C$2:$C$2047,Worksheet!$F45),"-")</f>
        <v>-</v>
      </c>
      <c r="BC45" s="51" t="str">
        <f>IFERROR(AVERAGEIFS('Orders - December 2020'!$I$2:$I$2047,'Orders - December 2020'!$H$2:$H$2047,Worksheet!BC$3,'Orders - December 2020'!$C$2:$C$2047,Worksheet!$F45),"-")</f>
        <v>-</v>
      </c>
      <c r="BD45" s="51" t="str">
        <f>IFERROR(AVERAGEIFS('Orders - December 2020'!$I$2:$I$2047,'Orders - December 2020'!$H$2:$H$2047,Worksheet!BD$3,'Orders - December 2020'!$C$2:$C$2047,Worksheet!$F45),"-")</f>
        <v>-</v>
      </c>
      <c r="BE45" s="51" t="str">
        <f>IFERROR(AVERAGEIFS('Orders - December 2020'!$I$2:$I$2047,'Orders - December 2020'!$H$2:$H$2047,Worksheet!BE$3,'Orders - December 2020'!$C$2:$C$2047,Worksheet!$F45),"-")</f>
        <v>-</v>
      </c>
      <c r="BF45" s="51">
        <f>IFERROR(AVERAGEIFS('Orders - December 2020'!$I$2:$I$2047,'Orders - December 2020'!$H$2:$H$2047,Worksheet!BF$3,'Orders - December 2020'!$C$2:$C$2047,Worksheet!$F45),"-")</f>
        <v>1</v>
      </c>
      <c r="BG45" s="51" t="str">
        <f>IFERROR(AVERAGEIFS('Orders - December 2020'!$I$2:$I$2047,'Orders - December 2020'!$H$2:$H$2047,Worksheet!BG$3,'Orders - December 2020'!$C$2:$C$2047,Worksheet!$F45),"-")</f>
        <v>-</v>
      </c>
      <c r="BH45" s="51" t="str">
        <f>IFERROR(AVERAGEIFS('Orders - December 2020'!$I$2:$I$2047,'Orders - December 2020'!$H$2:$H$2047,Worksheet!BH$3,'Orders - December 2020'!$C$2:$C$2047,Worksheet!$F45),"-")</f>
        <v>-</v>
      </c>
      <c r="BI45" s="51" t="str">
        <f>IFERROR(AVERAGEIFS('Orders - December 2020'!$I$2:$I$2047,'Orders - December 2020'!$H$2:$H$2047,Worksheet!BI$3,'Orders - December 2020'!$C$2:$C$2047,Worksheet!$F45),"-")</f>
        <v>-</v>
      </c>
      <c r="BJ45" s="51" t="str">
        <f>IFERROR(AVERAGEIFS('Orders - December 2020'!$I$2:$I$2047,'Orders - December 2020'!$H$2:$H$2047,Worksheet!BJ$3,'Orders - December 2020'!$C$2:$C$2047,Worksheet!$F45),"-")</f>
        <v>-</v>
      </c>
      <c r="BK45" s="51" t="str">
        <f>IFERROR(AVERAGEIFS('Orders - December 2020'!$I$2:$I$2047,'Orders - December 2020'!$H$2:$H$2047,Worksheet!BK$3,'Orders - December 2020'!$C$2:$C$2047,Worksheet!$F45),"-")</f>
        <v>-</v>
      </c>
      <c r="BL45" s="51" t="str">
        <f>IFERROR(AVERAGEIFS('Orders - December 2020'!$I$2:$I$2047,'Orders - December 2020'!$H$2:$H$2047,Worksheet!BL$3,'Orders - December 2020'!$C$2:$C$2047,Worksheet!$F45),"-")</f>
        <v>-</v>
      </c>
      <c r="BM45" s="51" t="str">
        <f>IFERROR(AVERAGEIFS('Orders - December 2020'!$I$2:$I$2047,'Orders - December 2020'!$H$2:$H$2047,Worksheet!BM$3,'Orders - December 2020'!$C$2:$C$2047,Worksheet!$F45),"-")</f>
        <v>-</v>
      </c>
      <c r="BN45" s="51" t="str">
        <f>IFERROR(AVERAGEIFS('Orders - December 2020'!$I$2:$I$2047,'Orders - December 2020'!$H$2:$H$2047,Worksheet!BN$3,'Orders - December 2020'!$C$2:$C$2047,Worksheet!$F45),"-")</f>
        <v>-</v>
      </c>
      <c r="BO45" s="51" t="str">
        <f>IFERROR(AVERAGEIFS('Orders - December 2020'!$I$2:$I$2047,'Orders - December 2020'!$H$2:$H$2047,Worksheet!BO$3,'Orders - December 2020'!$C$2:$C$2047,Worksheet!$F45),"-")</f>
        <v>-</v>
      </c>
      <c r="BP45" s="51" t="str">
        <f>IFERROR(AVERAGEIFS('Orders - December 2020'!$I$2:$I$2047,'Orders - December 2020'!$H$2:$H$2047,Worksheet!BP$3,'Orders - December 2020'!$C$2:$C$2047,Worksheet!$F45),"-")</f>
        <v>-</v>
      </c>
      <c r="BQ45" s="51" t="str">
        <f>IFERROR(AVERAGEIFS('Orders - December 2020'!$I$2:$I$2047,'Orders - December 2020'!$H$2:$H$2047,Worksheet!BQ$3,'Orders - December 2020'!$C$2:$C$2047,Worksheet!$F45),"-")</f>
        <v>-</v>
      </c>
      <c r="BR45" s="51" t="str">
        <f>IFERROR(AVERAGEIFS('Orders - December 2020'!$I$2:$I$2047,'Orders - December 2020'!$H$2:$H$2047,Worksheet!BR$3,'Orders - December 2020'!$C$2:$C$2047,Worksheet!$F45),"-")</f>
        <v>-</v>
      </c>
      <c r="BS45" s="51" t="str">
        <f>IFERROR(AVERAGEIFS('Orders - December 2020'!$I$2:$I$2047,'Orders - December 2020'!$H$2:$H$2047,Worksheet!BS$3,'Orders - December 2020'!$C$2:$C$2047,Worksheet!$F45),"-")</f>
        <v>-</v>
      </c>
      <c r="BT45" s="51" t="str">
        <f>IFERROR(AVERAGEIFS('Orders - December 2020'!$I$2:$I$2047,'Orders - December 2020'!$H$2:$H$2047,Worksheet!BT$3,'Orders - December 2020'!$C$2:$C$2047,Worksheet!$F45),"-")</f>
        <v>-</v>
      </c>
      <c r="BU45" s="51" t="str">
        <f>IFERROR(AVERAGEIFS('Orders - December 2020'!$I$2:$I$2047,'Orders - December 2020'!$H$2:$H$2047,Worksheet!BU$3,'Orders - December 2020'!$C$2:$C$2047,Worksheet!$F45),"-")</f>
        <v>-</v>
      </c>
      <c r="BV45" s="51" t="str">
        <f>IFERROR(AVERAGEIFS('Orders - December 2020'!$I$2:$I$2047,'Orders - December 2020'!$H$2:$H$2047,Worksheet!BV$3,'Orders - December 2020'!$C$2:$C$2047,Worksheet!$F45),"-")</f>
        <v>-</v>
      </c>
      <c r="BW45" s="51" t="str">
        <f>IFERROR(AVERAGEIFS('Orders - December 2020'!$I$2:$I$2047,'Orders - December 2020'!$H$2:$H$2047,Worksheet!BW$3,'Orders - December 2020'!$C$2:$C$2047,Worksheet!$F45),"-")</f>
        <v>-</v>
      </c>
      <c r="BX45" s="51" t="str">
        <f>IFERROR(AVERAGEIFS('Orders - December 2020'!$I$2:$I$2047,'Orders - December 2020'!$H$2:$H$2047,Worksheet!BX$3,'Orders - December 2020'!$C$2:$C$2047,Worksheet!$F45),"-")</f>
        <v>-</v>
      </c>
      <c r="BY45" s="51" t="str">
        <f>IFERROR(AVERAGEIFS('Orders - December 2020'!$I$2:$I$2047,'Orders - December 2020'!$H$2:$H$2047,Worksheet!BY$3,'Orders - December 2020'!$C$2:$C$2047,Worksheet!$F45),"-")</f>
        <v>-</v>
      </c>
      <c r="BZ45" s="51" t="str">
        <f>IFERROR(AVERAGEIFS('Orders - December 2020'!$I$2:$I$2047,'Orders - December 2020'!$H$2:$H$2047,Worksheet!BZ$3,'Orders - December 2020'!$C$2:$C$2047,Worksheet!$F45),"-")</f>
        <v>-</v>
      </c>
      <c r="CA45" s="51" t="str">
        <f>IFERROR(AVERAGEIFS('Orders - December 2020'!$I$2:$I$2047,'Orders - December 2020'!$H$2:$H$2047,Worksheet!CA$3,'Orders - December 2020'!$C$2:$C$2047,Worksheet!$F45),"-")</f>
        <v>-</v>
      </c>
      <c r="CB45" s="51" t="str">
        <f>IFERROR(AVERAGEIFS('Orders - December 2020'!$I$2:$I$2047,'Orders - December 2020'!$H$2:$H$2047,Worksheet!CB$3,'Orders - December 2020'!$C$2:$C$2047,Worksheet!$F45),"-")</f>
        <v>-</v>
      </c>
      <c r="CC45" s="51" t="str">
        <f>IFERROR(AVERAGEIFS('Orders - December 2020'!$I$2:$I$2047,'Orders - December 2020'!$H$2:$H$2047,Worksheet!CC$3,'Orders - December 2020'!$C$2:$C$2047,Worksheet!$F45),"-")</f>
        <v>-</v>
      </c>
      <c r="CD45" s="51" t="str">
        <f>IFERROR(AVERAGEIFS('Orders - December 2020'!$I$2:$I$2047,'Orders - December 2020'!$H$2:$H$2047,Worksheet!CD$3,'Orders - December 2020'!$C$2:$C$2047,Worksheet!$F45),"-")</f>
        <v>-</v>
      </c>
      <c r="CE45" s="51" t="str">
        <f>IFERROR(AVERAGEIFS('Orders - December 2020'!$I$2:$I$2047,'Orders - December 2020'!$H$2:$H$2047,Worksheet!CE$3,'Orders - December 2020'!$C$2:$C$2047,Worksheet!$F45),"-")</f>
        <v>-</v>
      </c>
      <c r="CF45" s="51" t="str">
        <f>IFERROR(AVERAGEIFS('Orders - December 2020'!$I$2:$I$2047,'Orders - December 2020'!$H$2:$H$2047,Worksheet!CF$3,'Orders - December 2020'!$C$2:$C$2047,Worksheet!$F45),"-")</f>
        <v>-</v>
      </c>
      <c r="CG45" s="51" t="str">
        <f>IFERROR(AVERAGEIFS('Orders - December 2020'!$I$2:$I$2047,'Orders - December 2020'!$H$2:$H$2047,Worksheet!CG$3,'Orders - December 2020'!$C$2:$C$2047,Worksheet!$F45),"-")</f>
        <v>-</v>
      </c>
      <c r="CH45" s="51" t="str">
        <f>IFERROR(AVERAGEIFS('Orders - December 2020'!$I$2:$I$2047,'Orders - December 2020'!$H$2:$H$2047,Worksheet!CH$3,'Orders - December 2020'!$C$2:$C$2047,Worksheet!$F45),"-")</f>
        <v>-</v>
      </c>
      <c r="CI45" s="51" t="str">
        <f>IFERROR(AVERAGEIFS('Orders - December 2020'!$I$2:$I$2047,'Orders - December 2020'!$H$2:$H$2047,Worksheet!CI$3,'Orders - December 2020'!$C$2:$C$2047,Worksheet!$F45),"-")</f>
        <v>-</v>
      </c>
      <c r="CJ45" s="51" t="str">
        <f>IFERROR(AVERAGEIFS('Orders - December 2020'!$I$2:$I$2047,'Orders - December 2020'!$H$2:$H$2047,Worksheet!CJ$3,'Orders - December 2020'!$C$2:$C$2047,Worksheet!$F45),"-")</f>
        <v>-</v>
      </c>
      <c r="CK45" s="51" t="str">
        <f>IFERROR(AVERAGEIFS('Orders - December 2020'!$I$2:$I$2047,'Orders - December 2020'!$H$2:$H$2047,Worksheet!CK$3,'Orders - December 2020'!$C$2:$C$2047,Worksheet!$F45),"-")</f>
        <v>-</v>
      </c>
      <c r="CL45" s="51" t="str">
        <f>IFERROR(AVERAGEIFS('Orders - December 2020'!$I$2:$I$2047,'Orders - December 2020'!$H$2:$H$2047,Worksheet!CL$3,'Orders - December 2020'!$C$2:$C$2047,Worksheet!$F45),"-")</f>
        <v>-</v>
      </c>
      <c r="CM45" s="51" t="str">
        <f>IFERROR(AVERAGEIFS('Orders - December 2020'!$I$2:$I$2047,'Orders - December 2020'!$H$2:$H$2047,Worksheet!CM$3,'Orders - December 2020'!$C$2:$C$2047,Worksheet!$F45),"-")</f>
        <v>-</v>
      </c>
      <c r="CN45" s="51" t="str">
        <f>IFERROR(AVERAGEIFS('Orders - December 2020'!$I$2:$I$2047,'Orders - December 2020'!$H$2:$H$2047,Worksheet!CN$3,'Orders - December 2020'!$C$2:$C$2047,Worksheet!$F45),"-")</f>
        <v>-</v>
      </c>
      <c r="CO45" s="51">
        <f>IFERROR(AVERAGEIFS('Orders - December 2020'!$I$2:$I$2047,'Orders - December 2020'!$H$2:$H$2047,Worksheet!CO$3,'Orders - December 2020'!$C$2:$C$2047,Worksheet!$F45),"-")</f>
        <v>2</v>
      </c>
      <c r="CP45" s="51" t="str">
        <f>IFERROR(AVERAGEIFS('Orders - December 2020'!$I$2:$I$2047,'Orders - December 2020'!$H$2:$H$2047,Worksheet!CP$3,'Orders - December 2020'!$C$2:$C$2047,Worksheet!$F45),"-")</f>
        <v>-</v>
      </c>
      <c r="CQ45" s="51" t="str">
        <f>IFERROR(AVERAGEIFS('Orders - December 2020'!$I$2:$I$2047,'Orders - December 2020'!$H$2:$H$2047,Worksheet!CQ$3,'Orders - December 2020'!$C$2:$C$2047,Worksheet!$F45),"-")</f>
        <v>-</v>
      </c>
      <c r="CR45" s="51" t="str">
        <f>IFERROR(AVERAGEIFS('Orders - December 2020'!$I$2:$I$2047,'Orders - December 2020'!$H$2:$H$2047,Worksheet!CR$3,'Orders - December 2020'!$C$2:$C$2047,Worksheet!$F45),"-")</f>
        <v>-</v>
      </c>
      <c r="CS45" s="51" t="str">
        <f>IFERROR(AVERAGEIFS('Orders - December 2020'!$I$2:$I$2047,'Orders - December 2020'!$H$2:$H$2047,Worksheet!CS$3,'Orders - December 2020'!$C$2:$C$2047,Worksheet!$F45),"-")</f>
        <v>-</v>
      </c>
      <c r="CT45" s="51" t="str">
        <f>IFERROR(AVERAGEIFS('Orders - December 2020'!$I$2:$I$2047,'Orders - December 2020'!$H$2:$H$2047,Worksheet!CT$3,'Orders - December 2020'!$C$2:$C$2047,Worksheet!$F45),"-")</f>
        <v>-</v>
      </c>
      <c r="CU45" s="51" t="str">
        <f>IFERROR(AVERAGEIFS('Orders - December 2020'!$I$2:$I$2047,'Orders - December 2020'!$H$2:$H$2047,Worksheet!CU$3,'Orders - December 2020'!$C$2:$C$2047,Worksheet!$F45),"-")</f>
        <v>-</v>
      </c>
      <c r="CV45" s="51" t="str">
        <f>IFERROR(AVERAGEIFS('Orders - December 2020'!$I$2:$I$2047,'Orders - December 2020'!$H$2:$H$2047,Worksheet!CV$3,'Orders - December 2020'!$C$2:$C$2047,Worksheet!$F45),"-")</f>
        <v>-</v>
      </c>
      <c r="CW45" s="51" t="str">
        <f>IFERROR(AVERAGEIFS('Orders - December 2020'!$I$2:$I$2047,'Orders - December 2020'!$H$2:$H$2047,Worksheet!CW$3,'Orders - December 2020'!$C$2:$C$2047,Worksheet!$F45),"-")</f>
        <v>-</v>
      </c>
      <c r="CX45" s="51" t="str">
        <f>IFERROR(AVERAGEIFS('Orders - December 2020'!$I$2:$I$2047,'Orders - December 2020'!$H$2:$H$2047,Worksheet!CX$3,'Orders - December 2020'!$C$2:$C$2047,Worksheet!$F45),"-")</f>
        <v>-</v>
      </c>
      <c r="CY45" s="51" t="str">
        <f>IFERROR(AVERAGEIFS('Orders - December 2020'!$I$2:$I$2047,'Orders - December 2020'!$H$2:$H$2047,Worksheet!CY$3,'Orders - December 2020'!$C$2:$C$2047,Worksheet!$F45),"-")</f>
        <v>-</v>
      </c>
      <c r="CZ45" s="51" t="str">
        <f>IFERROR(AVERAGEIFS('Orders - December 2020'!$I$2:$I$2047,'Orders - December 2020'!$H$2:$H$2047,Worksheet!CZ$3,'Orders - December 2020'!$C$2:$C$2047,Worksheet!$F45),"-")</f>
        <v>-</v>
      </c>
      <c r="DA45" s="51" t="str">
        <f>IFERROR(AVERAGEIFS('Orders - December 2020'!$I$2:$I$2047,'Orders - December 2020'!$H$2:$H$2047,Worksheet!DA$3,'Orders - December 2020'!$C$2:$C$2047,Worksheet!$F45),"-")</f>
        <v>-</v>
      </c>
      <c r="DB45" s="51" t="str">
        <f>IFERROR(AVERAGEIFS('Orders - December 2020'!$I$2:$I$2047,'Orders - December 2020'!$H$2:$H$2047,Worksheet!DB$3,'Orders - December 2020'!$C$2:$C$2047,Worksheet!$F45),"-")</f>
        <v>-</v>
      </c>
      <c r="DC45" s="51" t="str">
        <f>IFERROR(AVERAGEIFS('Orders - December 2020'!$I$2:$I$2047,'Orders - December 2020'!$H$2:$H$2047,Worksheet!DC$3,'Orders - December 2020'!$C$2:$C$2047,Worksheet!$F45),"-")</f>
        <v>-</v>
      </c>
      <c r="DD45" s="51" t="str">
        <f>IFERROR(AVERAGEIFS('Orders - December 2020'!$I$2:$I$2047,'Orders - December 2020'!$H$2:$H$2047,Worksheet!DD$3,'Orders - December 2020'!$C$2:$C$2047,Worksheet!$F45),"-")</f>
        <v>-</v>
      </c>
      <c r="DE45" s="51" t="str">
        <f>IFERROR(AVERAGEIFS('Orders - December 2020'!$I$2:$I$2047,'Orders - December 2020'!$H$2:$H$2047,Worksheet!DE$3,'Orders - December 2020'!$C$2:$C$2047,Worksheet!$F45),"-")</f>
        <v>-</v>
      </c>
      <c r="DF45" s="51" t="str">
        <f>IFERROR(AVERAGEIFS('Orders - December 2020'!$I$2:$I$2047,'Orders - December 2020'!$H$2:$H$2047,Worksheet!DF$3,'Orders - December 2020'!$C$2:$C$2047,Worksheet!$F45),"-")</f>
        <v>-</v>
      </c>
      <c r="DG45" s="51" t="str">
        <f>IFERROR(AVERAGEIFS('Orders - December 2020'!$I$2:$I$2047,'Orders - December 2020'!$H$2:$H$2047,Worksheet!DG$3,'Orders - December 2020'!$C$2:$C$2047,Worksheet!$F45),"-")</f>
        <v>-</v>
      </c>
      <c r="DH45" s="51" t="str">
        <f>IFERROR(AVERAGEIFS('Orders - December 2020'!$I$2:$I$2047,'Orders - December 2020'!$H$2:$H$2047,Worksheet!DH$3,'Orders - December 2020'!$C$2:$C$2047,Worksheet!$F45),"-")</f>
        <v>-</v>
      </c>
      <c r="DI45" s="51" t="str">
        <f>IFERROR(AVERAGEIFS('Orders - December 2020'!$I$2:$I$2047,'Orders - December 2020'!$H$2:$H$2047,Worksheet!DI$3,'Orders - December 2020'!$C$2:$C$2047,Worksheet!$F45),"-")</f>
        <v>-</v>
      </c>
      <c r="DJ45" s="51" t="str">
        <f>IFERROR(AVERAGEIFS('Orders - December 2020'!$I$2:$I$2047,'Orders - December 2020'!$H$2:$H$2047,Worksheet!DJ$3,'Orders - December 2020'!$C$2:$C$2047,Worksheet!$F45),"-")</f>
        <v>-</v>
      </c>
      <c r="DK45" s="51" t="str">
        <f>IFERROR(AVERAGEIFS('Orders - December 2020'!$I$2:$I$2047,'Orders - December 2020'!$H$2:$H$2047,Worksheet!DK$3,'Orders - December 2020'!$C$2:$C$2047,Worksheet!$F45),"-")</f>
        <v>-</v>
      </c>
      <c r="DL45" s="51" t="str">
        <f>IFERROR(AVERAGEIFS('Orders - December 2020'!$I$2:$I$2047,'Orders - December 2020'!$H$2:$H$2047,Worksheet!DL$3,'Orders - December 2020'!$C$2:$C$2047,Worksheet!$F45),"-")</f>
        <v>-</v>
      </c>
      <c r="DM45" s="51" t="str">
        <f>IFERROR(AVERAGEIFS('Orders - December 2020'!$I$2:$I$2047,'Orders - December 2020'!$H$2:$H$2047,Worksheet!DM$3,'Orders - December 2020'!$C$2:$C$2047,Worksheet!$F45),"-")</f>
        <v>-</v>
      </c>
      <c r="DN45" s="51" t="str">
        <f>IFERROR(AVERAGEIFS('Orders - December 2020'!$I$2:$I$2047,'Orders - December 2020'!$H$2:$H$2047,Worksheet!DN$3,'Orders - December 2020'!$C$2:$C$2047,Worksheet!$F45),"-")</f>
        <v>-</v>
      </c>
      <c r="DO45" s="51" t="str">
        <f>IFERROR(AVERAGEIFS('Orders - December 2020'!$I$2:$I$2047,'Orders - December 2020'!$H$2:$H$2047,Worksheet!DO$3,'Orders - December 2020'!$C$2:$C$2047,Worksheet!$F45),"-")</f>
        <v>-</v>
      </c>
      <c r="DP45" s="51" t="str">
        <f>IFERROR(AVERAGEIFS('Orders - December 2020'!$I$2:$I$2047,'Orders - December 2020'!$H$2:$H$2047,Worksheet!DP$3,'Orders - December 2020'!$C$2:$C$2047,Worksheet!$F45),"-")</f>
        <v>-</v>
      </c>
      <c r="DQ45" s="51" t="str">
        <f>IFERROR(AVERAGEIFS('Orders - December 2020'!$I$2:$I$2047,'Orders - December 2020'!$H$2:$H$2047,Worksheet!DQ$3,'Orders - December 2020'!$C$2:$C$2047,Worksheet!$F45),"-")</f>
        <v>-</v>
      </c>
      <c r="DR45" s="51" t="str">
        <f>IFERROR(AVERAGEIFS('Orders - December 2020'!$I$2:$I$2047,'Orders - December 2020'!$H$2:$H$2047,Worksheet!DR$3,'Orders - December 2020'!$C$2:$C$2047,Worksheet!$F45),"-")</f>
        <v>-</v>
      </c>
      <c r="DS45" s="51" t="str">
        <f>IFERROR(AVERAGEIFS('Orders - December 2020'!$I$2:$I$2047,'Orders - December 2020'!$H$2:$H$2047,Worksheet!DS$3,'Orders - December 2020'!$C$2:$C$2047,Worksheet!$F45),"-")</f>
        <v>-</v>
      </c>
      <c r="DT45" s="51" t="str">
        <f>IFERROR(AVERAGEIFS('Orders - December 2020'!$I$2:$I$2047,'Orders - December 2020'!$H$2:$H$2047,Worksheet!DT$3,'Orders - December 2020'!$C$2:$C$2047,Worksheet!$F45),"-")</f>
        <v>-</v>
      </c>
      <c r="DU45" s="51" t="str">
        <f>IFERROR(AVERAGEIFS('Orders - December 2020'!$I$2:$I$2047,'Orders - December 2020'!$H$2:$H$2047,Worksheet!DU$3,'Orders - December 2020'!$C$2:$C$2047,Worksheet!$F45),"-")</f>
        <v>-</v>
      </c>
      <c r="DV45" s="51" t="str">
        <f>IFERROR(AVERAGEIFS('Orders - December 2020'!$I$2:$I$2047,'Orders - December 2020'!$H$2:$H$2047,Worksheet!DV$3,'Orders - December 2020'!$C$2:$C$2047,Worksheet!$F45),"-")</f>
        <v>-</v>
      </c>
      <c r="DW45" s="51" t="str">
        <f>IFERROR(AVERAGEIFS('Orders - December 2020'!$I$2:$I$2047,'Orders - December 2020'!$H$2:$H$2047,Worksheet!DW$3,'Orders - December 2020'!$C$2:$C$2047,Worksheet!$F45),"-")</f>
        <v>-</v>
      </c>
      <c r="DX45" s="51" t="str">
        <f>IFERROR(AVERAGEIFS('Orders - December 2020'!$I$2:$I$2047,'Orders - December 2020'!$H$2:$H$2047,Worksheet!DX$3,'Orders - December 2020'!$C$2:$C$2047,Worksheet!$F45),"-")</f>
        <v>-</v>
      </c>
      <c r="DY45" s="51" t="str">
        <f>IFERROR(AVERAGEIFS('Orders - December 2020'!$I$2:$I$2047,'Orders - December 2020'!$H$2:$H$2047,Worksheet!DY$3,'Orders - December 2020'!$C$2:$C$2047,Worksheet!$F45),"-")</f>
        <v>-</v>
      </c>
      <c r="DZ45" s="51" t="str">
        <f>IFERROR(AVERAGEIFS('Orders - December 2020'!$I$2:$I$2047,'Orders - December 2020'!$H$2:$H$2047,Worksheet!DZ$3,'Orders - December 2020'!$C$2:$C$2047,Worksheet!$F45),"-")</f>
        <v>-</v>
      </c>
      <c r="EA45" s="51" t="str">
        <f>IFERROR(AVERAGEIFS('Orders - December 2020'!$I$2:$I$2047,'Orders - December 2020'!$H$2:$H$2047,Worksheet!EA$3,'Orders - December 2020'!$C$2:$C$2047,Worksheet!$F45),"-")</f>
        <v>-</v>
      </c>
      <c r="EB45" s="51" t="str">
        <f>IFERROR(AVERAGEIFS('Orders - December 2020'!$I$2:$I$2047,'Orders - December 2020'!$H$2:$H$2047,Worksheet!EB$3,'Orders - December 2020'!$C$2:$C$2047,Worksheet!$F45),"-")</f>
        <v>-</v>
      </c>
      <c r="EC45" s="51" t="str">
        <f>IFERROR(AVERAGEIFS('Orders - December 2020'!$I$2:$I$2047,'Orders - December 2020'!$H$2:$H$2047,Worksheet!EC$3,'Orders - December 2020'!$C$2:$C$2047,Worksheet!$F45),"-")</f>
        <v>-</v>
      </c>
      <c r="ED45" s="51" t="str">
        <f>IFERROR(AVERAGEIFS('Orders - December 2020'!$I$2:$I$2047,'Orders - December 2020'!$H$2:$H$2047,Worksheet!ED$3,'Orders - December 2020'!$C$2:$C$2047,Worksheet!$F45),"-")</f>
        <v>-</v>
      </c>
      <c r="EE45" s="51" t="str">
        <f>IFERROR(AVERAGEIFS('Orders - December 2020'!$I$2:$I$2047,'Orders - December 2020'!$H$2:$H$2047,Worksheet!EE$3,'Orders - December 2020'!$C$2:$C$2047,Worksheet!$F45),"-")</f>
        <v>-</v>
      </c>
      <c r="EF45" s="51" t="str">
        <f>IFERROR(AVERAGEIFS('Orders - December 2020'!$I$2:$I$2047,'Orders - December 2020'!$H$2:$H$2047,Worksheet!EF$3,'Orders - December 2020'!$C$2:$C$2047,Worksheet!$F45),"-")</f>
        <v>-</v>
      </c>
      <c r="EG45" s="51" t="str">
        <f>IFERROR(AVERAGEIFS('Orders - December 2020'!$I$2:$I$2047,'Orders - December 2020'!$H$2:$H$2047,Worksheet!EG$3,'Orders - December 2020'!$C$2:$C$2047,Worksheet!$F45),"-")</f>
        <v>-</v>
      </c>
      <c r="EH45" s="51" t="str">
        <f>IFERROR(AVERAGEIFS('Orders - December 2020'!$I$2:$I$2047,'Orders - December 2020'!$H$2:$H$2047,Worksheet!EH$3,'Orders - December 2020'!$C$2:$C$2047,Worksheet!$F45),"-")</f>
        <v>-</v>
      </c>
      <c r="EI45" s="51">
        <f>IFERROR(AVERAGEIFS('Orders - December 2020'!$I$2:$I$2047,'Orders - December 2020'!$H$2:$H$2047,Worksheet!EI$3,'Orders - December 2020'!$C$2:$C$2047,Worksheet!$F45),"-")</f>
        <v>1</v>
      </c>
      <c r="EJ45" s="51" t="str">
        <f>IFERROR(AVERAGEIFS('Orders - December 2020'!$I$2:$I$2047,'Orders - December 2020'!$H$2:$H$2047,Worksheet!EJ$3,'Orders - December 2020'!$C$2:$C$2047,Worksheet!$F45),"-")</f>
        <v>-</v>
      </c>
      <c r="EK45" s="51" t="str">
        <f>IFERROR(AVERAGEIFS('Orders - December 2020'!$I$2:$I$2047,'Orders - December 2020'!$H$2:$H$2047,Worksheet!EK$3,'Orders - December 2020'!$C$2:$C$2047,Worksheet!$F45),"-")</f>
        <v>-</v>
      </c>
      <c r="EL45" s="51" t="str">
        <f>IFERROR(AVERAGEIFS('Orders - December 2020'!$I$2:$I$2047,'Orders - December 2020'!$H$2:$H$2047,Worksheet!EL$3,'Orders - December 2020'!$C$2:$C$2047,Worksheet!$F45),"-")</f>
        <v>-</v>
      </c>
      <c r="EM45" s="51" t="str">
        <f>IFERROR(AVERAGEIFS('Orders - December 2020'!$I$2:$I$2047,'Orders - December 2020'!$H$2:$H$2047,Worksheet!EM$3,'Orders - December 2020'!$C$2:$C$2047,Worksheet!$F45),"-")</f>
        <v>-</v>
      </c>
      <c r="EN45" s="51" t="str">
        <f>IFERROR(AVERAGEIFS('Orders - December 2020'!$I$2:$I$2047,'Orders - December 2020'!$H$2:$H$2047,Worksheet!EN$3,'Orders - December 2020'!$C$2:$C$2047,Worksheet!$F45),"-")</f>
        <v>-</v>
      </c>
      <c r="EO45" s="51" t="str">
        <f>IFERROR(AVERAGEIFS('Orders - December 2020'!$I$2:$I$2047,'Orders - December 2020'!$H$2:$H$2047,Worksheet!EO$3,'Orders - December 2020'!$C$2:$C$2047,Worksheet!$F45),"-")</f>
        <v>-</v>
      </c>
      <c r="EP45" s="51" t="str">
        <f>IFERROR(AVERAGEIFS('Orders - December 2020'!$I$2:$I$2047,'Orders - December 2020'!$H$2:$H$2047,Worksheet!EP$3,'Orders - December 2020'!$C$2:$C$2047,Worksheet!$F45),"-")</f>
        <v>-</v>
      </c>
      <c r="EQ45" s="51">
        <f>IFERROR(AVERAGEIFS('Orders - December 2020'!$I$2:$I$2047,'Orders - December 2020'!$H$2:$H$2047,Worksheet!EQ$3,'Orders - December 2020'!$C$2:$C$2047,Worksheet!$F45),"-")</f>
        <v>1</v>
      </c>
      <c r="ER45" s="51" t="str">
        <f>IFERROR(AVERAGEIFS('Orders - December 2020'!$I$2:$I$2047,'Orders - December 2020'!$H$2:$H$2047,Worksheet!ER$3,'Orders - December 2020'!$C$2:$C$2047,Worksheet!$F45),"-")</f>
        <v>-</v>
      </c>
      <c r="ES45" s="51" t="str">
        <f>IFERROR(AVERAGEIFS('Orders - December 2020'!$I$2:$I$2047,'Orders - December 2020'!$H$2:$H$2047,Worksheet!ES$3,'Orders - December 2020'!$C$2:$C$2047,Worksheet!$F45),"-")</f>
        <v>-</v>
      </c>
      <c r="ET45" s="51" t="str">
        <f>IFERROR(AVERAGEIFS('Orders - December 2020'!$I$2:$I$2047,'Orders - December 2020'!$H$2:$H$2047,Worksheet!ET$3,'Orders - December 2020'!$C$2:$C$2047,Worksheet!$F45),"-")</f>
        <v>-</v>
      </c>
      <c r="EU45" s="51" t="str">
        <f>IFERROR(AVERAGEIFS('Orders - December 2020'!$I$2:$I$2047,'Orders - December 2020'!$H$2:$H$2047,Worksheet!EU$3,'Orders - December 2020'!$C$2:$C$2047,Worksheet!$F45),"-")</f>
        <v>-</v>
      </c>
      <c r="EV45" s="51" t="str">
        <f>IFERROR(AVERAGEIFS('Orders - December 2020'!$I$2:$I$2047,'Orders - December 2020'!$H$2:$H$2047,Worksheet!EV$3,'Orders - December 2020'!$C$2:$C$2047,Worksheet!$F45),"-")</f>
        <v>-</v>
      </c>
      <c r="EW45" s="51" t="str">
        <f>IFERROR(AVERAGEIFS('Orders - December 2020'!$I$2:$I$2047,'Orders - December 2020'!$H$2:$H$2047,Worksheet!EW$3,'Orders - December 2020'!$C$2:$C$2047,Worksheet!$F45),"-")</f>
        <v>-</v>
      </c>
      <c r="EX45" s="51" t="str">
        <f>IFERROR(AVERAGEIFS('Orders - December 2020'!$I$2:$I$2047,'Orders - December 2020'!$H$2:$H$2047,Worksheet!EX$3,'Orders - December 2020'!$C$2:$C$2047,Worksheet!$F45),"-")</f>
        <v>-</v>
      </c>
      <c r="EY45" s="51" t="str">
        <f>IFERROR(AVERAGEIFS('Orders - December 2020'!$I$2:$I$2047,'Orders - December 2020'!$H$2:$H$2047,Worksheet!EY$3,'Orders - December 2020'!$C$2:$C$2047,Worksheet!$F45),"-")</f>
        <v>-</v>
      </c>
      <c r="EZ45" s="51" t="str">
        <f>IFERROR(AVERAGEIFS('Orders - December 2020'!$I$2:$I$2047,'Orders - December 2020'!$H$2:$H$2047,Worksheet!EZ$3,'Orders - December 2020'!$C$2:$C$2047,Worksheet!$F45),"-")</f>
        <v>-</v>
      </c>
      <c r="FA45" s="51" t="str">
        <f>IFERROR(AVERAGEIFS('Orders - December 2020'!$I$2:$I$2047,'Orders - December 2020'!$H$2:$H$2047,Worksheet!FA$3,'Orders - December 2020'!$C$2:$C$2047,Worksheet!$F45),"-")</f>
        <v>-</v>
      </c>
      <c r="FB45" s="51" t="str">
        <f>IFERROR(AVERAGEIFS('Orders - December 2020'!$I$2:$I$2047,'Orders - December 2020'!$H$2:$H$2047,Worksheet!FB$3,'Orders - December 2020'!$C$2:$C$2047,Worksheet!$F45),"-")</f>
        <v>-</v>
      </c>
      <c r="FC45" s="51" t="str">
        <f>IFERROR(AVERAGEIFS('Orders - December 2020'!$I$2:$I$2047,'Orders - December 2020'!$H$2:$H$2047,Worksheet!FC$3,'Orders - December 2020'!$C$2:$C$2047,Worksheet!$F45),"-")</f>
        <v>-</v>
      </c>
      <c r="FD45" s="51" t="str">
        <f>IFERROR(AVERAGEIFS('Orders - December 2020'!$I$2:$I$2047,'Orders - December 2020'!$H$2:$H$2047,Worksheet!FD$3,'Orders - December 2020'!$C$2:$C$2047,Worksheet!$F45),"-")</f>
        <v>-</v>
      </c>
      <c r="FE45" s="51" t="str">
        <f>IFERROR(AVERAGEIFS('Orders - December 2020'!$I$2:$I$2047,'Orders - December 2020'!$H$2:$H$2047,Worksheet!FE$3,'Orders - December 2020'!$C$2:$C$2047,Worksheet!$F45),"-")</f>
        <v>-</v>
      </c>
      <c r="FF45" s="51">
        <f>IFERROR(AVERAGEIFS('Orders - December 2020'!$I$2:$I$2047,'Orders - December 2020'!$H$2:$H$2047,Worksheet!FF$3,'Orders - December 2020'!$C$2:$C$2047,Worksheet!$F45),"-")</f>
        <v>1</v>
      </c>
      <c r="FG45" s="52" t="str">
        <f>IFERROR(AVERAGEIFS('Orders - December 2020'!$I$2:$I$2047,'Orders - December 2020'!$H$2:$H$2047,Worksheet!FG$3,'Orders - December 2020'!$C$2:$C$2047,Worksheet!$F45),"-")</f>
        <v>-</v>
      </c>
    </row>
    <row r="46" spans="6:163">
      <c r="F46" s="45" t="str">
        <v>Marswell Minimart</v>
      </c>
      <c r="G46" s="50" t="str">
        <f>IFERROR(AVERAGEIFS('Orders - December 2020'!$I$2:$I$2047,'Orders - December 2020'!$H$2:$H$2047,Worksheet!G$3,'Orders - December 2020'!$C$2:$C$2047,Worksheet!$F46),"-")</f>
        <v>-</v>
      </c>
      <c r="H46" s="51" t="str">
        <f>IFERROR(AVERAGEIFS('Orders - December 2020'!$I$2:$I$2047,'Orders - December 2020'!$H$2:$H$2047,Worksheet!H$3,'Orders - December 2020'!$C$2:$C$2047,Worksheet!$F46),"-")</f>
        <v>-</v>
      </c>
      <c r="I46" s="51" t="str">
        <f>IFERROR(AVERAGEIFS('Orders - December 2020'!$I$2:$I$2047,'Orders - December 2020'!$H$2:$H$2047,Worksheet!I$3,'Orders - December 2020'!$C$2:$C$2047,Worksheet!$F46),"-")</f>
        <v>-</v>
      </c>
      <c r="J46" s="51" t="str">
        <f>IFERROR(AVERAGEIFS('Orders - December 2020'!$I$2:$I$2047,'Orders - December 2020'!$H$2:$H$2047,Worksheet!J$3,'Orders - December 2020'!$C$2:$C$2047,Worksheet!$F46),"-")</f>
        <v>-</v>
      </c>
      <c r="K46" s="51" t="str">
        <f>IFERROR(AVERAGEIFS('Orders - December 2020'!$I$2:$I$2047,'Orders - December 2020'!$H$2:$H$2047,Worksheet!K$3,'Orders - December 2020'!$C$2:$C$2047,Worksheet!$F46),"-")</f>
        <v>-</v>
      </c>
      <c r="L46" s="51">
        <f>IFERROR(AVERAGEIFS('Orders - December 2020'!$I$2:$I$2047,'Orders - December 2020'!$H$2:$H$2047,Worksheet!L$3,'Orders - December 2020'!$C$2:$C$2047,Worksheet!$F46),"-")</f>
        <v>0.5</v>
      </c>
      <c r="M46" s="51" t="str">
        <f>IFERROR(AVERAGEIFS('Orders - December 2020'!$I$2:$I$2047,'Orders - December 2020'!$H$2:$H$2047,Worksheet!M$3,'Orders - December 2020'!$C$2:$C$2047,Worksheet!$F46),"-")</f>
        <v>-</v>
      </c>
      <c r="N46" s="51" t="str">
        <f>IFERROR(AVERAGEIFS('Orders - December 2020'!$I$2:$I$2047,'Orders - December 2020'!$H$2:$H$2047,Worksheet!N$3,'Orders - December 2020'!$C$2:$C$2047,Worksheet!$F46),"-")</f>
        <v>-</v>
      </c>
      <c r="O46" s="51">
        <f>IFERROR(AVERAGEIFS('Orders - December 2020'!$I$2:$I$2047,'Orders - December 2020'!$H$2:$H$2047,Worksheet!O$3,'Orders - December 2020'!$C$2:$C$2047,Worksheet!$F46),"-")</f>
        <v>0.5</v>
      </c>
      <c r="P46" s="51" t="str">
        <f>IFERROR(AVERAGEIFS('Orders - December 2020'!$I$2:$I$2047,'Orders - December 2020'!$H$2:$H$2047,Worksheet!P$3,'Orders - December 2020'!$C$2:$C$2047,Worksheet!$F46),"-")</f>
        <v>-</v>
      </c>
      <c r="Q46" s="51" t="str">
        <f>IFERROR(AVERAGEIFS('Orders - December 2020'!$I$2:$I$2047,'Orders - December 2020'!$H$2:$H$2047,Worksheet!Q$3,'Orders - December 2020'!$C$2:$C$2047,Worksheet!$F46),"-")</f>
        <v>-</v>
      </c>
      <c r="R46" s="51" t="str">
        <f>IFERROR(AVERAGEIFS('Orders - December 2020'!$I$2:$I$2047,'Orders - December 2020'!$H$2:$H$2047,Worksheet!R$3,'Orders - December 2020'!$C$2:$C$2047,Worksheet!$F46),"-")</f>
        <v>-</v>
      </c>
      <c r="S46" s="51" t="str">
        <f>IFERROR(AVERAGEIFS('Orders - December 2020'!$I$2:$I$2047,'Orders - December 2020'!$H$2:$H$2047,Worksheet!S$3,'Orders - December 2020'!$C$2:$C$2047,Worksheet!$F46),"-")</f>
        <v>-</v>
      </c>
      <c r="T46" s="51" t="str">
        <f>IFERROR(AVERAGEIFS('Orders - December 2020'!$I$2:$I$2047,'Orders - December 2020'!$H$2:$H$2047,Worksheet!T$3,'Orders - December 2020'!$C$2:$C$2047,Worksheet!$F46),"-")</f>
        <v>-</v>
      </c>
      <c r="U46" s="51">
        <f>IFERROR(AVERAGEIFS('Orders - December 2020'!$I$2:$I$2047,'Orders - December 2020'!$H$2:$H$2047,Worksheet!U$3,'Orders - December 2020'!$C$2:$C$2047,Worksheet!$F46),"-")</f>
        <v>1</v>
      </c>
      <c r="V46" s="51" t="str">
        <f>IFERROR(AVERAGEIFS('Orders - December 2020'!$I$2:$I$2047,'Orders - December 2020'!$H$2:$H$2047,Worksheet!V$3,'Orders - December 2020'!$C$2:$C$2047,Worksheet!$F46),"-")</f>
        <v>-</v>
      </c>
      <c r="W46" s="51" t="str">
        <f>IFERROR(AVERAGEIFS('Orders - December 2020'!$I$2:$I$2047,'Orders - December 2020'!$H$2:$H$2047,Worksheet!W$3,'Orders - December 2020'!$C$2:$C$2047,Worksheet!$F46),"-")</f>
        <v>-</v>
      </c>
      <c r="X46" s="51" t="str">
        <f>IFERROR(AVERAGEIFS('Orders - December 2020'!$I$2:$I$2047,'Orders - December 2020'!$H$2:$H$2047,Worksheet!X$3,'Orders - December 2020'!$C$2:$C$2047,Worksheet!$F46),"-")</f>
        <v>-</v>
      </c>
      <c r="Y46" s="51" t="str">
        <f>IFERROR(AVERAGEIFS('Orders - December 2020'!$I$2:$I$2047,'Orders - December 2020'!$H$2:$H$2047,Worksheet!Y$3,'Orders - December 2020'!$C$2:$C$2047,Worksheet!$F46),"-")</f>
        <v>-</v>
      </c>
      <c r="Z46" s="51">
        <f>IFERROR(AVERAGEIFS('Orders - December 2020'!$I$2:$I$2047,'Orders - December 2020'!$H$2:$H$2047,Worksheet!Z$3,'Orders - December 2020'!$C$2:$C$2047,Worksheet!$F46),"-")</f>
        <v>0.5</v>
      </c>
      <c r="AA46" s="51" t="str">
        <f>IFERROR(AVERAGEIFS('Orders - December 2020'!$I$2:$I$2047,'Orders - December 2020'!$H$2:$H$2047,Worksheet!AA$3,'Orders - December 2020'!$C$2:$C$2047,Worksheet!$F46),"-")</f>
        <v>-</v>
      </c>
      <c r="AB46" s="51" t="str">
        <f>IFERROR(AVERAGEIFS('Orders - December 2020'!$I$2:$I$2047,'Orders - December 2020'!$H$2:$H$2047,Worksheet!AB$3,'Orders - December 2020'!$C$2:$C$2047,Worksheet!$F46),"-")</f>
        <v>-</v>
      </c>
      <c r="AC46" s="51" t="str">
        <f>IFERROR(AVERAGEIFS('Orders - December 2020'!$I$2:$I$2047,'Orders - December 2020'!$H$2:$H$2047,Worksheet!AC$3,'Orders - December 2020'!$C$2:$C$2047,Worksheet!$F46),"-")</f>
        <v>-</v>
      </c>
      <c r="AD46" s="51" t="str">
        <f>IFERROR(AVERAGEIFS('Orders - December 2020'!$I$2:$I$2047,'Orders - December 2020'!$H$2:$H$2047,Worksheet!AD$3,'Orders - December 2020'!$C$2:$C$2047,Worksheet!$F46),"-")</f>
        <v>-</v>
      </c>
      <c r="AE46" s="51" t="str">
        <f>IFERROR(AVERAGEIFS('Orders - December 2020'!$I$2:$I$2047,'Orders - December 2020'!$H$2:$H$2047,Worksheet!AE$3,'Orders - December 2020'!$C$2:$C$2047,Worksheet!$F46),"-")</f>
        <v>-</v>
      </c>
      <c r="AF46" s="51" t="str">
        <f>IFERROR(AVERAGEIFS('Orders - December 2020'!$I$2:$I$2047,'Orders - December 2020'!$H$2:$H$2047,Worksheet!AF$3,'Orders - December 2020'!$C$2:$C$2047,Worksheet!$F46),"-")</f>
        <v>-</v>
      </c>
      <c r="AG46" s="51" t="str">
        <f>IFERROR(AVERAGEIFS('Orders - December 2020'!$I$2:$I$2047,'Orders - December 2020'!$H$2:$H$2047,Worksheet!AG$3,'Orders - December 2020'!$C$2:$C$2047,Worksheet!$F46),"-")</f>
        <v>-</v>
      </c>
      <c r="AH46" s="51" t="str">
        <f>IFERROR(AVERAGEIFS('Orders - December 2020'!$I$2:$I$2047,'Orders - December 2020'!$H$2:$H$2047,Worksheet!AH$3,'Orders - December 2020'!$C$2:$C$2047,Worksheet!$F46),"-")</f>
        <v>-</v>
      </c>
      <c r="AI46" s="51" t="str">
        <f>IFERROR(AVERAGEIFS('Orders - December 2020'!$I$2:$I$2047,'Orders - December 2020'!$H$2:$H$2047,Worksheet!AI$3,'Orders - December 2020'!$C$2:$C$2047,Worksheet!$F46),"-")</f>
        <v>-</v>
      </c>
      <c r="AJ46" s="51">
        <f>IFERROR(AVERAGEIFS('Orders - December 2020'!$I$2:$I$2047,'Orders - December 2020'!$H$2:$H$2047,Worksheet!AJ$3,'Orders - December 2020'!$C$2:$C$2047,Worksheet!$F46),"-")</f>
        <v>1</v>
      </c>
      <c r="AK46" s="51">
        <f>IFERROR(AVERAGEIFS('Orders - December 2020'!$I$2:$I$2047,'Orders - December 2020'!$H$2:$H$2047,Worksheet!AK$3,'Orders - December 2020'!$C$2:$C$2047,Worksheet!$F46),"-")</f>
        <v>1</v>
      </c>
      <c r="AL46" s="51" t="str">
        <f>IFERROR(AVERAGEIFS('Orders - December 2020'!$I$2:$I$2047,'Orders - December 2020'!$H$2:$H$2047,Worksheet!AL$3,'Orders - December 2020'!$C$2:$C$2047,Worksheet!$F46),"-")</f>
        <v>-</v>
      </c>
      <c r="AM46" s="51" t="str">
        <f>IFERROR(AVERAGEIFS('Orders - December 2020'!$I$2:$I$2047,'Orders - December 2020'!$H$2:$H$2047,Worksheet!AM$3,'Orders - December 2020'!$C$2:$C$2047,Worksheet!$F46),"-")</f>
        <v>-</v>
      </c>
      <c r="AN46" s="51" t="str">
        <f>IFERROR(AVERAGEIFS('Orders - December 2020'!$I$2:$I$2047,'Orders - December 2020'!$H$2:$H$2047,Worksheet!AN$3,'Orders - December 2020'!$C$2:$C$2047,Worksheet!$F46),"-")</f>
        <v>-</v>
      </c>
      <c r="AO46" s="51" t="str">
        <f>IFERROR(AVERAGEIFS('Orders - December 2020'!$I$2:$I$2047,'Orders - December 2020'!$H$2:$H$2047,Worksheet!AO$3,'Orders - December 2020'!$C$2:$C$2047,Worksheet!$F46),"-")</f>
        <v>-</v>
      </c>
      <c r="AP46" s="51" t="str">
        <f>IFERROR(AVERAGEIFS('Orders - December 2020'!$I$2:$I$2047,'Orders - December 2020'!$H$2:$H$2047,Worksheet!AP$3,'Orders - December 2020'!$C$2:$C$2047,Worksheet!$F46),"-")</f>
        <v>-</v>
      </c>
      <c r="AQ46" s="51" t="str">
        <f>IFERROR(AVERAGEIFS('Orders - December 2020'!$I$2:$I$2047,'Orders - December 2020'!$H$2:$H$2047,Worksheet!AQ$3,'Orders - December 2020'!$C$2:$C$2047,Worksheet!$F46),"-")</f>
        <v>-</v>
      </c>
      <c r="AR46" s="51" t="str">
        <f>IFERROR(AVERAGEIFS('Orders - December 2020'!$I$2:$I$2047,'Orders - December 2020'!$H$2:$H$2047,Worksheet!AR$3,'Orders - December 2020'!$C$2:$C$2047,Worksheet!$F46),"-")</f>
        <v>-</v>
      </c>
      <c r="AS46" s="51" t="str">
        <f>IFERROR(AVERAGEIFS('Orders - December 2020'!$I$2:$I$2047,'Orders - December 2020'!$H$2:$H$2047,Worksheet!AS$3,'Orders - December 2020'!$C$2:$C$2047,Worksheet!$F46),"-")</f>
        <v>-</v>
      </c>
      <c r="AT46" s="51">
        <f>IFERROR(AVERAGEIFS('Orders - December 2020'!$I$2:$I$2047,'Orders - December 2020'!$H$2:$H$2047,Worksheet!AT$3,'Orders - December 2020'!$C$2:$C$2047,Worksheet!$F46),"-")</f>
        <v>1</v>
      </c>
      <c r="AU46" s="51" t="str">
        <f>IFERROR(AVERAGEIFS('Orders - December 2020'!$I$2:$I$2047,'Orders - December 2020'!$H$2:$H$2047,Worksheet!AU$3,'Orders - December 2020'!$C$2:$C$2047,Worksheet!$F46),"-")</f>
        <v>-</v>
      </c>
      <c r="AV46" s="51" t="str">
        <f>IFERROR(AVERAGEIFS('Orders - December 2020'!$I$2:$I$2047,'Orders - December 2020'!$H$2:$H$2047,Worksheet!AV$3,'Orders - December 2020'!$C$2:$C$2047,Worksheet!$F46),"-")</f>
        <v>-</v>
      </c>
      <c r="AW46" s="51" t="str">
        <f>IFERROR(AVERAGEIFS('Orders - December 2020'!$I$2:$I$2047,'Orders - December 2020'!$H$2:$H$2047,Worksheet!AW$3,'Orders - December 2020'!$C$2:$C$2047,Worksheet!$F46),"-")</f>
        <v>-</v>
      </c>
      <c r="AX46" s="51">
        <f>IFERROR(AVERAGEIFS('Orders - December 2020'!$I$2:$I$2047,'Orders - December 2020'!$H$2:$H$2047,Worksheet!AX$3,'Orders - December 2020'!$C$2:$C$2047,Worksheet!$F46),"-")</f>
        <v>1</v>
      </c>
      <c r="AY46" s="51" t="str">
        <f>IFERROR(AVERAGEIFS('Orders - December 2020'!$I$2:$I$2047,'Orders - December 2020'!$H$2:$H$2047,Worksheet!AY$3,'Orders - December 2020'!$C$2:$C$2047,Worksheet!$F46),"-")</f>
        <v>-</v>
      </c>
      <c r="AZ46" s="51" t="str">
        <f>IFERROR(AVERAGEIFS('Orders - December 2020'!$I$2:$I$2047,'Orders - December 2020'!$H$2:$H$2047,Worksheet!AZ$3,'Orders - December 2020'!$C$2:$C$2047,Worksheet!$F46),"-")</f>
        <v>-</v>
      </c>
      <c r="BA46" s="51" t="str">
        <f>IFERROR(AVERAGEIFS('Orders - December 2020'!$I$2:$I$2047,'Orders - December 2020'!$H$2:$H$2047,Worksheet!BA$3,'Orders - December 2020'!$C$2:$C$2047,Worksheet!$F46),"-")</f>
        <v>-</v>
      </c>
      <c r="BB46" s="51" t="str">
        <f>IFERROR(AVERAGEIFS('Orders - December 2020'!$I$2:$I$2047,'Orders - December 2020'!$H$2:$H$2047,Worksheet!BB$3,'Orders - December 2020'!$C$2:$C$2047,Worksheet!$F46),"-")</f>
        <v>-</v>
      </c>
      <c r="BC46" s="51" t="str">
        <f>IFERROR(AVERAGEIFS('Orders - December 2020'!$I$2:$I$2047,'Orders - December 2020'!$H$2:$H$2047,Worksheet!BC$3,'Orders - December 2020'!$C$2:$C$2047,Worksheet!$F46),"-")</f>
        <v>-</v>
      </c>
      <c r="BD46" s="51" t="str">
        <f>IFERROR(AVERAGEIFS('Orders - December 2020'!$I$2:$I$2047,'Orders - December 2020'!$H$2:$H$2047,Worksheet!BD$3,'Orders - December 2020'!$C$2:$C$2047,Worksheet!$F46),"-")</f>
        <v>-</v>
      </c>
      <c r="BE46" s="51" t="str">
        <f>IFERROR(AVERAGEIFS('Orders - December 2020'!$I$2:$I$2047,'Orders - December 2020'!$H$2:$H$2047,Worksheet!BE$3,'Orders - December 2020'!$C$2:$C$2047,Worksheet!$F46),"-")</f>
        <v>-</v>
      </c>
      <c r="BF46" s="51" t="str">
        <f>IFERROR(AVERAGEIFS('Orders - December 2020'!$I$2:$I$2047,'Orders - December 2020'!$H$2:$H$2047,Worksheet!BF$3,'Orders - December 2020'!$C$2:$C$2047,Worksheet!$F46),"-")</f>
        <v>-</v>
      </c>
      <c r="BG46" s="51" t="str">
        <f>IFERROR(AVERAGEIFS('Orders - December 2020'!$I$2:$I$2047,'Orders - December 2020'!$H$2:$H$2047,Worksheet!BG$3,'Orders - December 2020'!$C$2:$C$2047,Worksheet!$F46),"-")</f>
        <v>-</v>
      </c>
      <c r="BH46" s="51" t="str">
        <f>IFERROR(AVERAGEIFS('Orders - December 2020'!$I$2:$I$2047,'Orders - December 2020'!$H$2:$H$2047,Worksheet!BH$3,'Orders - December 2020'!$C$2:$C$2047,Worksheet!$F46),"-")</f>
        <v>-</v>
      </c>
      <c r="BI46" s="51" t="str">
        <f>IFERROR(AVERAGEIFS('Orders - December 2020'!$I$2:$I$2047,'Orders - December 2020'!$H$2:$H$2047,Worksheet!BI$3,'Orders - December 2020'!$C$2:$C$2047,Worksheet!$F46),"-")</f>
        <v>-</v>
      </c>
      <c r="BJ46" s="51" t="str">
        <f>IFERROR(AVERAGEIFS('Orders - December 2020'!$I$2:$I$2047,'Orders - December 2020'!$H$2:$H$2047,Worksheet!BJ$3,'Orders - December 2020'!$C$2:$C$2047,Worksheet!$F46),"-")</f>
        <v>-</v>
      </c>
      <c r="BK46" s="51">
        <f>IFERROR(AVERAGEIFS('Orders - December 2020'!$I$2:$I$2047,'Orders - December 2020'!$H$2:$H$2047,Worksheet!BK$3,'Orders - December 2020'!$C$2:$C$2047,Worksheet!$F46),"-")</f>
        <v>2</v>
      </c>
      <c r="BL46" s="51" t="str">
        <f>IFERROR(AVERAGEIFS('Orders - December 2020'!$I$2:$I$2047,'Orders - December 2020'!$H$2:$H$2047,Worksheet!BL$3,'Orders - December 2020'!$C$2:$C$2047,Worksheet!$F46),"-")</f>
        <v>-</v>
      </c>
      <c r="BM46" s="51" t="str">
        <f>IFERROR(AVERAGEIFS('Orders - December 2020'!$I$2:$I$2047,'Orders - December 2020'!$H$2:$H$2047,Worksheet!BM$3,'Orders - December 2020'!$C$2:$C$2047,Worksheet!$F46),"-")</f>
        <v>-</v>
      </c>
      <c r="BN46" s="51" t="str">
        <f>IFERROR(AVERAGEIFS('Orders - December 2020'!$I$2:$I$2047,'Orders - December 2020'!$H$2:$H$2047,Worksheet!BN$3,'Orders - December 2020'!$C$2:$C$2047,Worksheet!$F46),"-")</f>
        <v>-</v>
      </c>
      <c r="BO46" s="51" t="str">
        <f>IFERROR(AVERAGEIFS('Orders - December 2020'!$I$2:$I$2047,'Orders - December 2020'!$H$2:$H$2047,Worksheet!BO$3,'Orders - December 2020'!$C$2:$C$2047,Worksheet!$F46),"-")</f>
        <v>-</v>
      </c>
      <c r="BP46" s="51" t="str">
        <f>IFERROR(AVERAGEIFS('Orders - December 2020'!$I$2:$I$2047,'Orders - December 2020'!$H$2:$H$2047,Worksheet!BP$3,'Orders - December 2020'!$C$2:$C$2047,Worksheet!$F46),"-")</f>
        <v>-</v>
      </c>
      <c r="BQ46" s="51" t="str">
        <f>IFERROR(AVERAGEIFS('Orders - December 2020'!$I$2:$I$2047,'Orders - December 2020'!$H$2:$H$2047,Worksheet!BQ$3,'Orders - December 2020'!$C$2:$C$2047,Worksheet!$F46),"-")</f>
        <v>-</v>
      </c>
      <c r="BR46" s="51" t="str">
        <f>IFERROR(AVERAGEIFS('Orders - December 2020'!$I$2:$I$2047,'Orders - December 2020'!$H$2:$H$2047,Worksheet!BR$3,'Orders - December 2020'!$C$2:$C$2047,Worksheet!$F46),"-")</f>
        <v>-</v>
      </c>
      <c r="BS46" s="51" t="str">
        <f>IFERROR(AVERAGEIFS('Orders - December 2020'!$I$2:$I$2047,'Orders - December 2020'!$H$2:$H$2047,Worksheet!BS$3,'Orders - December 2020'!$C$2:$C$2047,Worksheet!$F46),"-")</f>
        <v>-</v>
      </c>
      <c r="BT46" s="51" t="str">
        <f>IFERROR(AVERAGEIFS('Orders - December 2020'!$I$2:$I$2047,'Orders - December 2020'!$H$2:$H$2047,Worksheet!BT$3,'Orders - December 2020'!$C$2:$C$2047,Worksheet!$F46),"-")</f>
        <v>-</v>
      </c>
      <c r="BU46" s="51" t="str">
        <f>IFERROR(AVERAGEIFS('Orders - December 2020'!$I$2:$I$2047,'Orders - December 2020'!$H$2:$H$2047,Worksheet!BU$3,'Orders - December 2020'!$C$2:$C$2047,Worksheet!$F46),"-")</f>
        <v>-</v>
      </c>
      <c r="BV46" s="51" t="str">
        <f>IFERROR(AVERAGEIFS('Orders - December 2020'!$I$2:$I$2047,'Orders - December 2020'!$H$2:$H$2047,Worksheet!BV$3,'Orders - December 2020'!$C$2:$C$2047,Worksheet!$F46),"-")</f>
        <v>-</v>
      </c>
      <c r="BW46" s="51" t="str">
        <f>IFERROR(AVERAGEIFS('Orders - December 2020'!$I$2:$I$2047,'Orders - December 2020'!$H$2:$H$2047,Worksheet!BW$3,'Orders - December 2020'!$C$2:$C$2047,Worksheet!$F46),"-")</f>
        <v>-</v>
      </c>
      <c r="BX46" s="51" t="str">
        <f>IFERROR(AVERAGEIFS('Orders - December 2020'!$I$2:$I$2047,'Orders - December 2020'!$H$2:$H$2047,Worksheet!BX$3,'Orders - December 2020'!$C$2:$C$2047,Worksheet!$F46),"-")</f>
        <v>-</v>
      </c>
      <c r="BY46" s="51" t="str">
        <f>IFERROR(AVERAGEIFS('Orders - December 2020'!$I$2:$I$2047,'Orders - December 2020'!$H$2:$H$2047,Worksheet!BY$3,'Orders - December 2020'!$C$2:$C$2047,Worksheet!$F46),"-")</f>
        <v>-</v>
      </c>
      <c r="BZ46" s="51" t="str">
        <f>IFERROR(AVERAGEIFS('Orders - December 2020'!$I$2:$I$2047,'Orders - December 2020'!$H$2:$H$2047,Worksheet!BZ$3,'Orders - December 2020'!$C$2:$C$2047,Worksheet!$F46),"-")</f>
        <v>-</v>
      </c>
      <c r="CA46" s="51" t="str">
        <f>IFERROR(AVERAGEIFS('Orders - December 2020'!$I$2:$I$2047,'Orders - December 2020'!$H$2:$H$2047,Worksheet!CA$3,'Orders - December 2020'!$C$2:$C$2047,Worksheet!$F46),"-")</f>
        <v>-</v>
      </c>
      <c r="CB46" s="51" t="str">
        <f>IFERROR(AVERAGEIFS('Orders - December 2020'!$I$2:$I$2047,'Orders - December 2020'!$H$2:$H$2047,Worksheet!CB$3,'Orders - December 2020'!$C$2:$C$2047,Worksheet!$F46),"-")</f>
        <v>-</v>
      </c>
      <c r="CC46" s="51" t="str">
        <f>IFERROR(AVERAGEIFS('Orders - December 2020'!$I$2:$I$2047,'Orders - December 2020'!$H$2:$H$2047,Worksheet!CC$3,'Orders - December 2020'!$C$2:$C$2047,Worksheet!$F46),"-")</f>
        <v>-</v>
      </c>
      <c r="CD46" s="51" t="str">
        <f>IFERROR(AVERAGEIFS('Orders - December 2020'!$I$2:$I$2047,'Orders - December 2020'!$H$2:$H$2047,Worksheet!CD$3,'Orders - December 2020'!$C$2:$C$2047,Worksheet!$F46),"-")</f>
        <v>-</v>
      </c>
      <c r="CE46" s="51" t="str">
        <f>IFERROR(AVERAGEIFS('Orders - December 2020'!$I$2:$I$2047,'Orders - December 2020'!$H$2:$H$2047,Worksheet!CE$3,'Orders - December 2020'!$C$2:$C$2047,Worksheet!$F46),"-")</f>
        <v>-</v>
      </c>
      <c r="CF46" s="51" t="str">
        <f>IFERROR(AVERAGEIFS('Orders - December 2020'!$I$2:$I$2047,'Orders - December 2020'!$H$2:$H$2047,Worksheet!CF$3,'Orders - December 2020'!$C$2:$C$2047,Worksheet!$F46),"-")</f>
        <v>-</v>
      </c>
      <c r="CG46" s="51" t="str">
        <f>IFERROR(AVERAGEIFS('Orders - December 2020'!$I$2:$I$2047,'Orders - December 2020'!$H$2:$H$2047,Worksheet!CG$3,'Orders - December 2020'!$C$2:$C$2047,Worksheet!$F46),"-")</f>
        <v>-</v>
      </c>
      <c r="CH46" s="51" t="str">
        <f>IFERROR(AVERAGEIFS('Orders - December 2020'!$I$2:$I$2047,'Orders - December 2020'!$H$2:$H$2047,Worksheet!CH$3,'Orders - December 2020'!$C$2:$C$2047,Worksheet!$F46),"-")</f>
        <v>-</v>
      </c>
      <c r="CI46" s="51" t="str">
        <f>IFERROR(AVERAGEIFS('Orders - December 2020'!$I$2:$I$2047,'Orders - December 2020'!$H$2:$H$2047,Worksheet!CI$3,'Orders - December 2020'!$C$2:$C$2047,Worksheet!$F46),"-")</f>
        <v>-</v>
      </c>
      <c r="CJ46" s="51" t="str">
        <f>IFERROR(AVERAGEIFS('Orders - December 2020'!$I$2:$I$2047,'Orders - December 2020'!$H$2:$H$2047,Worksheet!CJ$3,'Orders - December 2020'!$C$2:$C$2047,Worksheet!$F46),"-")</f>
        <v>-</v>
      </c>
      <c r="CK46" s="51" t="str">
        <f>IFERROR(AVERAGEIFS('Orders - December 2020'!$I$2:$I$2047,'Orders - December 2020'!$H$2:$H$2047,Worksheet!CK$3,'Orders - December 2020'!$C$2:$C$2047,Worksheet!$F46),"-")</f>
        <v>-</v>
      </c>
      <c r="CL46" s="51">
        <f>IFERROR(AVERAGEIFS('Orders - December 2020'!$I$2:$I$2047,'Orders - December 2020'!$H$2:$H$2047,Worksheet!CL$3,'Orders - December 2020'!$C$2:$C$2047,Worksheet!$F46),"-")</f>
        <v>1</v>
      </c>
      <c r="CM46" s="51" t="str">
        <f>IFERROR(AVERAGEIFS('Orders - December 2020'!$I$2:$I$2047,'Orders - December 2020'!$H$2:$H$2047,Worksheet!CM$3,'Orders - December 2020'!$C$2:$C$2047,Worksheet!$F46),"-")</f>
        <v>-</v>
      </c>
      <c r="CN46" s="51" t="str">
        <f>IFERROR(AVERAGEIFS('Orders - December 2020'!$I$2:$I$2047,'Orders - December 2020'!$H$2:$H$2047,Worksheet!CN$3,'Orders - December 2020'!$C$2:$C$2047,Worksheet!$F46),"-")</f>
        <v>-</v>
      </c>
      <c r="CO46" s="51" t="str">
        <f>IFERROR(AVERAGEIFS('Orders - December 2020'!$I$2:$I$2047,'Orders - December 2020'!$H$2:$H$2047,Worksheet!CO$3,'Orders - December 2020'!$C$2:$C$2047,Worksheet!$F46),"-")</f>
        <v>-</v>
      </c>
      <c r="CP46" s="51" t="str">
        <f>IFERROR(AVERAGEIFS('Orders - December 2020'!$I$2:$I$2047,'Orders - December 2020'!$H$2:$H$2047,Worksheet!CP$3,'Orders - December 2020'!$C$2:$C$2047,Worksheet!$F46),"-")</f>
        <v>-</v>
      </c>
      <c r="CQ46" s="51" t="str">
        <f>IFERROR(AVERAGEIFS('Orders - December 2020'!$I$2:$I$2047,'Orders - December 2020'!$H$2:$H$2047,Worksheet!CQ$3,'Orders - December 2020'!$C$2:$C$2047,Worksheet!$F46),"-")</f>
        <v>-</v>
      </c>
      <c r="CR46" s="51" t="str">
        <f>IFERROR(AVERAGEIFS('Orders - December 2020'!$I$2:$I$2047,'Orders - December 2020'!$H$2:$H$2047,Worksheet!CR$3,'Orders - December 2020'!$C$2:$C$2047,Worksheet!$F46),"-")</f>
        <v>-</v>
      </c>
      <c r="CS46" s="51" t="str">
        <f>IFERROR(AVERAGEIFS('Orders - December 2020'!$I$2:$I$2047,'Orders - December 2020'!$H$2:$H$2047,Worksheet!CS$3,'Orders - December 2020'!$C$2:$C$2047,Worksheet!$F46),"-")</f>
        <v>-</v>
      </c>
      <c r="CT46" s="51" t="str">
        <f>IFERROR(AVERAGEIFS('Orders - December 2020'!$I$2:$I$2047,'Orders - December 2020'!$H$2:$H$2047,Worksheet!CT$3,'Orders - December 2020'!$C$2:$C$2047,Worksheet!$F46),"-")</f>
        <v>-</v>
      </c>
      <c r="CU46" s="51" t="str">
        <f>IFERROR(AVERAGEIFS('Orders - December 2020'!$I$2:$I$2047,'Orders - December 2020'!$H$2:$H$2047,Worksheet!CU$3,'Orders - December 2020'!$C$2:$C$2047,Worksheet!$F46),"-")</f>
        <v>-</v>
      </c>
      <c r="CV46" s="51" t="str">
        <f>IFERROR(AVERAGEIFS('Orders - December 2020'!$I$2:$I$2047,'Orders - December 2020'!$H$2:$H$2047,Worksheet!CV$3,'Orders - December 2020'!$C$2:$C$2047,Worksheet!$F46),"-")</f>
        <v>-</v>
      </c>
      <c r="CW46" s="51" t="str">
        <f>IFERROR(AVERAGEIFS('Orders - December 2020'!$I$2:$I$2047,'Orders - December 2020'!$H$2:$H$2047,Worksheet!CW$3,'Orders - December 2020'!$C$2:$C$2047,Worksheet!$F46),"-")</f>
        <v>-</v>
      </c>
      <c r="CX46" s="51" t="str">
        <f>IFERROR(AVERAGEIFS('Orders - December 2020'!$I$2:$I$2047,'Orders - December 2020'!$H$2:$H$2047,Worksheet!CX$3,'Orders - December 2020'!$C$2:$C$2047,Worksheet!$F46),"-")</f>
        <v>-</v>
      </c>
      <c r="CY46" s="51" t="str">
        <f>IFERROR(AVERAGEIFS('Orders - December 2020'!$I$2:$I$2047,'Orders - December 2020'!$H$2:$H$2047,Worksheet!CY$3,'Orders - December 2020'!$C$2:$C$2047,Worksheet!$F46),"-")</f>
        <v>-</v>
      </c>
      <c r="CZ46" s="51" t="str">
        <f>IFERROR(AVERAGEIFS('Orders - December 2020'!$I$2:$I$2047,'Orders - December 2020'!$H$2:$H$2047,Worksheet!CZ$3,'Orders - December 2020'!$C$2:$C$2047,Worksheet!$F46),"-")</f>
        <v>-</v>
      </c>
      <c r="DA46" s="51" t="str">
        <f>IFERROR(AVERAGEIFS('Orders - December 2020'!$I$2:$I$2047,'Orders - December 2020'!$H$2:$H$2047,Worksheet!DA$3,'Orders - December 2020'!$C$2:$C$2047,Worksheet!$F46),"-")</f>
        <v>-</v>
      </c>
      <c r="DB46" s="51" t="str">
        <f>IFERROR(AVERAGEIFS('Orders - December 2020'!$I$2:$I$2047,'Orders - December 2020'!$H$2:$H$2047,Worksheet!DB$3,'Orders - December 2020'!$C$2:$C$2047,Worksheet!$F46),"-")</f>
        <v>-</v>
      </c>
      <c r="DC46" s="51" t="str">
        <f>IFERROR(AVERAGEIFS('Orders - December 2020'!$I$2:$I$2047,'Orders - December 2020'!$H$2:$H$2047,Worksheet!DC$3,'Orders - December 2020'!$C$2:$C$2047,Worksheet!$F46),"-")</f>
        <v>-</v>
      </c>
      <c r="DD46" s="51" t="str">
        <f>IFERROR(AVERAGEIFS('Orders - December 2020'!$I$2:$I$2047,'Orders - December 2020'!$H$2:$H$2047,Worksheet!DD$3,'Orders - December 2020'!$C$2:$C$2047,Worksheet!$F46),"-")</f>
        <v>-</v>
      </c>
      <c r="DE46" s="51" t="str">
        <f>IFERROR(AVERAGEIFS('Orders - December 2020'!$I$2:$I$2047,'Orders - December 2020'!$H$2:$H$2047,Worksheet!DE$3,'Orders - December 2020'!$C$2:$C$2047,Worksheet!$F46),"-")</f>
        <v>-</v>
      </c>
      <c r="DF46" s="51" t="str">
        <f>IFERROR(AVERAGEIFS('Orders - December 2020'!$I$2:$I$2047,'Orders - December 2020'!$H$2:$H$2047,Worksheet!DF$3,'Orders - December 2020'!$C$2:$C$2047,Worksheet!$F46),"-")</f>
        <v>-</v>
      </c>
      <c r="DG46" s="51" t="str">
        <f>IFERROR(AVERAGEIFS('Orders - December 2020'!$I$2:$I$2047,'Orders - December 2020'!$H$2:$H$2047,Worksheet!DG$3,'Orders - December 2020'!$C$2:$C$2047,Worksheet!$F46),"-")</f>
        <v>-</v>
      </c>
      <c r="DH46" s="51" t="str">
        <f>IFERROR(AVERAGEIFS('Orders - December 2020'!$I$2:$I$2047,'Orders - December 2020'!$H$2:$H$2047,Worksheet!DH$3,'Orders - December 2020'!$C$2:$C$2047,Worksheet!$F46),"-")</f>
        <v>-</v>
      </c>
      <c r="DI46" s="51" t="str">
        <f>IFERROR(AVERAGEIFS('Orders - December 2020'!$I$2:$I$2047,'Orders - December 2020'!$H$2:$H$2047,Worksheet!DI$3,'Orders - December 2020'!$C$2:$C$2047,Worksheet!$F46),"-")</f>
        <v>-</v>
      </c>
      <c r="DJ46" s="51" t="str">
        <f>IFERROR(AVERAGEIFS('Orders - December 2020'!$I$2:$I$2047,'Orders - December 2020'!$H$2:$H$2047,Worksheet!DJ$3,'Orders - December 2020'!$C$2:$C$2047,Worksheet!$F46),"-")</f>
        <v>-</v>
      </c>
      <c r="DK46" s="51" t="str">
        <f>IFERROR(AVERAGEIFS('Orders - December 2020'!$I$2:$I$2047,'Orders - December 2020'!$H$2:$H$2047,Worksheet!DK$3,'Orders - December 2020'!$C$2:$C$2047,Worksheet!$F46),"-")</f>
        <v>-</v>
      </c>
      <c r="DL46" s="51" t="str">
        <f>IFERROR(AVERAGEIFS('Orders - December 2020'!$I$2:$I$2047,'Orders - December 2020'!$H$2:$H$2047,Worksheet!DL$3,'Orders - December 2020'!$C$2:$C$2047,Worksheet!$F46),"-")</f>
        <v>-</v>
      </c>
      <c r="DM46" s="51" t="str">
        <f>IFERROR(AVERAGEIFS('Orders - December 2020'!$I$2:$I$2047,'Orders - December 2020'!$H$2:$H$2047,Worksheet!DM$3,'Orders - December 2020'!$C$2:$C$2047,Worksheet!$F46),"-")</f>
        <v>-</v>
      </c>
      <c r="DN46" s="51" t="str">
        <f>IFERROR(AVERAGEIFS('Orders - December 2020'!$I$2:$I$2047,'Orders - December 2020'!$H$2:$H$2047,Worksheet!DN$3,'Orders - December 2020'!$C$2:$C$2047,Worksheet!$F46),"-")</f>
        <v>-</v>
      </c>
      <c r="DO46" s="51" t="str">
        <f>IFERROR(AVERAGEIFS('Orders - December 2020'!$I$2:$I$2047,'Orders - December 2020'!$H$2:$H$2047,Worksheet!DO$3,'Orders - December 2020'!$C$2:$C$2047,Worksheet!$F46),"-")</f>
        <v>-</v>
      </c>
      <c r="DP46" s="51" t="str">
        <f>IFERROR(AVERAGEIFS('Orders - December 2020'!$I$2:$I$2047,'Orders - December 2020'!$H$2:$H$2047,Worksheet!DP$3,'Orders - December 2020'!$C$2:$C$2047,Worksheet!$F46),"-")</f>
        <v>-</v>
      </c>
      <c r="DQ46" s="51" t="str">
        <f>IFERROR(AVERAGEIFS('Orders - December 2020'!$I$2:$I$2047,'Orders - December 2020'!$H$2:$H$2047,Worksheet!DQ$3,'Orders - December 2020'!$C$2:$C$2047,Worksheet!$F46),"-")</f>
        <v>-</v>
      </c>
      <c r="DR46" s="51" t="str">
        <f>IFERROR(AVERAGEIFS('Orders - December 2020'!$I$2:$I$2047,'Orders - December 2020'!$H$2:$H$2047,Worksheet!DR$3,'Orders - December 2020'!$C$2:$C$2047,Worksheet!$F46),"-")</f>
        <v>-</v>
      </c>
      <c r="DS46" s="51" t="str">
        <f>IFERROR(AVERAGEIFS('Orders - December 2020'!$I$2:$I$2047,'Orders - December 2020'!$H$2:$H$2047,Worksheet!DS$3,'Orders - December 2020'!$C$2:$C$2047,Worksheet!$F46),"-")</f>
        <v>-</v>
      </c>
      <c r="DT46" s="51" t="str">
        <f>IFERROR(AVERAGEIFS('Orders - December 2020'!$I$2:$I$2047,'Orders - December 2020'!$H$2:$H$2047,Worksheet!DT$3,'Orders - December 2020'!$C$2:$C$2047,Worksheet!$F46),"-")</f>
        <v>-</v>
      </c>
      <c r="DU46" s="51" t="str">
        <f>IFERROR(AVERAGEIFS('Orders - December 2020'!$I$2:$I$2047,'Orders - December 2020'!$H$2:$H$2047,Worksheet!DU$3,'Orders - December 2020'!$C$2:$C$2047,Worksheet!$F46),"-")</f>
        <v>-</v>
      </c>
      <c r="DV46" s="51" t="str">
        <f>IFERROR(AVERAGEIFS('Orders - December 2020'!$I$2:$I$2047,'Orders - December 2020'!$H$2:$H$2047,Worksheet!DV$3,'Orders - December 2020'!$C$2:$C$2047,Worksheet!$F46),"-")</f>
        <v>-</v>
      </c>
      <c r="DW46" s="51" t="str">
        <f>IFERROR(AVERAGEIFS('Orders - December 2020'!$I$2:$I$2047,'Orders - December 2020'!$H$2:$H$2047,Worksheet!DW$3,'Orders - December 2020'!$C$2:$C$2047,Worksheet!$F46),"-")</f>
        <v>-</v>
      </c>
      <c r="DX46" s="51" t="str">
        <f>IFERROR(AVERAGEIFS('Orders - December 2020'!$I$2:$I$2047,'Orders - December 2020'!$H$2:$H$2047,Worksheet!DX$3,'Orders - December 2020'!$C$2:$C$2047,Worksheet!$F46),"-")</f>
        <v>-</v>
      </c>
      <c r="DY46" s="51" t="str">
        <f>IFERROR(AVERAGEIFS('Orders - December 2020'!$I$2:$I$2047,'Orders - December 2020'!$H$2:$H$2047,Worksheet!DY$3,'Orders - December 2020'!$C$2:$C$2047,Worksheet!$F46),"-")</f>
        <v>-</v>
      </c>
      <c r="DZ46" s="51" t="str">
        <f>IFERROR(AVERAGEIFS('Orders - December 2020'!$I$2:$I$2047,'Orders - December 2020'!$H$2:$H$2047,Worksheet!DZ$3,'Orders - December 2020'!$C$2:$C$2047,Worksheet!$F46),"-")</f>
        <v>-</v>
      </c>
      <c r="EA46" s="51" t="str">
        <f>IFERROR(AVERAGEIFS('Orders - December 2020'!$I$2:$I$2047,'Orders - December 2020'!$H$2:$H$2047,Worksheet!EA$3,'Orders - December 2020'!$C$2:$C$2047,Worksheet!$F46),"-")</f>
        <v>-</v>
      </c>
      <c r="EB46" s="51" t="str">
        <f>IFERROR(AVERAGEIFS('Orders - December 2020'!$I$2:$I$2047,'Orders - December 2020'!$H$2:$H$2047,Worksheet!EB$3,'Orders - December 2020'!$C$2:$C$2047,Worksheet!$F46),"-")</f>
        <v>-</v>
      </c>
      <c r="EC46" s="51" t="str">
        <f>IFERROR(AVERAGEIFS('Orders - December 2020'!$I$2:$I$2047,'Orders - December 2020'!$H$2:$H$2047,Worksheet!EC$3,'Orders - December 2020'!$C$2:$C$2047,Worksheet!$F46),"-")</f>
        <v>-</v>
      </c>
      <c r="ED46" s="51" t="str">
        <f>IFERROR(AVERAGEIFS('Orders - December 2020'!$I$2:$I$2047,'Orders - December 2020'!$H$2:$H$2047,Worksheet!ED$3,'Orders - December 2020'!$C$2:$C$2047,Worksheet!$F46),"-")</f>
        <v>-</v>
      </c>
      <c r="EE46" s="51" t="str">
        <f>IFERROR(AVERAGEIFS('Orders - December 2020'!$I$2:$I$2047,'Orders - December 2020'!$H$2:$H$2047,Worksheet!EE$3,'Orders - December 2020'!$C$2:$C$2047,Worksheet!$F46),"-")</f>
        <v>-</v>
      </c>
      <c r="EF46" s="51" t="str">
        <f>IFERROR(AVERAGEIFS('Orders - December 2020'!$I$2:$I$2047,'Orders - December 2020'!$H$2:$H$2047,Worksheet!EF$3,'Orders - December 2020'!$C$2:$C$2047,Worksheet!$F46),"-")</f>
        <v>-</v>
      </c>
      <c r="EG46" s="51" t="str">
        <f>IFERROR(AVERAGEIFS('Orders - December 2020'!$I$2:$I$2047,'Orders - December 2020'!$H$2:$H$2047,Worksheet!EG$3,'Orders - December 2020'!$C$2:$C$2047,Worksheet!$F46),"-")</f>
        <v>-</v>
      </c>
      <c r="EH46" s="51" t="str">
        <f>IFERROR(AVERAGEIFS('Orders - December 2020'!$I$2:$I$2047,'Orders - December 2020'!$H$2:$H$2047,Worksheet!EH$3,'Orders - December 2020'!$C$2:$C$2047,Worksheet!$F46),"-")</f>
        <v>-</v>
      </c>
      <c r="EI46" s="51" t="str">
        <f>IFERROR(AVERAGEIFS('Orders - December 2020'!$I$2:$I$2047,'Orders - December 2020'!$H$2:$H$2047,Worksheet!EI$3,'Orders - December 2020'!$C$2:$C$2047,Worksheet!$F46),"-")</f>
        <v>-</v>
      </c>
      <c r="EJ46" s="51" t="str">
        <f>IFERROR(AVERAGEIFS('Orders - December 2020'!$I$2:$I$2047,'Orders - December 2020'!$H$2:$H$2047,Worksheet!EJ$3,'Orders - December 2020'!$C$2:$C$2047,Worksheet!$F46),"-")</f>
        <v>-</v>
      </c>
      <c r="EK46" s="51" t="str">
        <f>IFERROR(AVERAGEIFS('Orders - December 2020'!$I$2:$I$2047,'Orders - December 2020'!$H$2:$H$2047,Worksheet!EK$3,'Orders - December 2020'!$C$2:$C$2047,Worksheet!$F46),"-")</f>
        <v>-</v>
      </c>
      <c r="EL46" s="51" t="str">
        <f>IFERROR(AVERAGEIFS('Orders - December 2020'!$I$2:$I$2047,'Orders - December 2020'!$H$2:$H$2047,Worksheet!EL$3,'Orders - December 2020'!$C$2:$C$2047,Worksheet!$F46),"-")</f>
        <v>-</v>
      </c>
      <c r="EM46" s="51" t="str">
        <f>IFERROR(AVERAGEIFS('Orders - December 2020'!$I$2:$I$2047,'Orders - December 2020'!$H$2:$H$2047,Worksheet!EM$3,'Orders - December 2020'!$C$2:$C$2047,Worksheet!$F46),"-")</f>
        <v>-</v>
      </c>
      <c r="EN46" s="51" t="str">
        <f>IFERROR(AVERAGEIFS('Orders - December 2020'!$I$2:$I$2047,'Orders - December 2020'!$H$2:$H$2047,Worksheet!EN$3,'Orders - December 2020'!$C$2:$C$2047,Worksheet!$F46),"-")</f>
        <v>-</v>
      </c>
      <c r="EO46" s="51" t="str">
        <f>IFERROR(AVERAGEIFS('Orders - December 2020'!$I$2:$I$2047,'Orders - December 2020'!$H$2:$H$2047,Worksheet!EO$3,'Orders - December 2020'!$C$2:$C$2047,Worksheet!$F46),"-")</f>
        <v>-</v>
      </c>
      <c r="EP46" s="51" t="str">
        <f>IFERROR(AVERAGEIFS('Orders - December 2020'!$I$2:$I$2047,'Orders - December 2020'!$H$2:$H$2047,Worksheet!EP$3,'Orders - December 2020'!$C$2:$C$2047,Worksheet!$F46),"-")</f>
        <v>-</v>
      </c>
      <c r="EQ46" s="51" t="str">
        <f>IFERROR(AVERAGEIFS('Orders - December 2020'!$I$2:$I$2047,'Orders - December 2020'!$H$2:$H$2047,Worksheet!EQ$3,'Orders - December 2020'!$C$2:$C$2047,Worksheet!$F46),"-")</f>
        <v>-</v>
      </c>
      <c r="ER46" s="51" t="str">
        <f>IFERROR(AVERAGEIFS('Orders - December 2020'!$I$2:$I$2047,'Orders - December 2020'!$H$2:$H$2047,Worksheet!ER$3,'Orders - December 2020'!$C$2:$C$2047,Worksheet!$F46),"-")</f>
        <v>-</v>
      </c>
      <c r="ES46" s="51" t="str">
        <f>IFERROR(AVERAGEIFS('Orders - December 2020'!$I$2:$I$2047,'Orders - December 2020'!$H$2:$H$2047,Worksheet!ES$3,'Orders - December 2020'!$C$2:$C$2047,Worksheet!$F46),"-")</f>
        <v>-</v>
      </c>
      <c r="ET46" s="51" t="str">
        <f>IFERROR(AVERAGEIFS('Orders - December 2020'!$I$2:$I$2047,'Orders - December 2020'!$H$2:$H$2047,Worksheet!ET$3,'Orders - December 2020'!$C$2:$C$2047,Worksheet!$F46),"-")</f>
        <v>-</v>
      </c>
      <c r="EU46" s="51" t="str">
        <f>IFERROR(AVERAGEIFS('Orders - December 2020'!$I$2:$I$2047,'Orders - December 2020'!$H$2:$H$2047,Worksheet!EU$3,'Orders - December 2020'!$C$2:$C$2047,Worksheet!$F46),"-")</f>
        <v>-</v>
      </c>
      <c r="EV46" s="51" t="str">
        <f>IFERROR(AVERAGEIFS('Orders - December 2020'!$I$2:$I$2047,'Orders - December 2020'!$H$2:$H$2047,Worksheet!EV$3,'Orders - December 2020'!$C$2:$C$2047,Worksheet!$F46),"-")</f>
        <v>-</v>
      </c>
      <c r="EW46" s="51" t="str">
        <f>IFERROR(AVERAGEIFS('Orders - December 2020'!$I$2:$I$2047,'Orders - December 2020'!$H$2:$H$2047,Worksheet!EW$3,'Orders - December 2020'!$C$2:$C$2047,Worksheet!$F46),"-")</f>
        <v>-</v>
      </c>
      <c r="EX46" s="51" t="str">
        <f>IFERROR(AVERAGEIFS('Orders - December 2020'!$I$2:$I$2047,'Orders - December 2020'!$H$2:$H$2047,Worksheet!EX$3,'Orders - December 2020'!$C$2:$C$2047,Worksheet!$F46),"-")</f>
        <v>-</v>
      </c>
      <c r="EY46" s="51" t="str">
        <f>IFERROR(AVERAGEIFS('Orders - December 2020'!$I$2:$I$2047,'Orders - December 2020'!$H$2:$H$2047,Worksheet!EY$3,'Orders - December 2020'!$C$2:$C$2047,Worksheet!$F46),"-")</f>
        <v>-</v>
      </c>
      <c r="EZ46" s="51" t="str">
        <f>IFERROR(AVERAGEIFS('Orders - December 2020'!$I$2:$I$2047,'Orders - December 2020'!$H$2:$H$2047,Worksheet!EZ$3,'Orders - December 2020'!$C$2:$C$2047,Worksheet!$F46),"-")</f>
        <v>-</v>
      </c>
      <c r="FA46" s="51" t="str">
        <f>IFERROR(AVERAGEIFS('Orders - December 2020'!$I$2:$I$2047,'Orders - December 2020'!$H$2:$H$2047,Worksheet!FA$3,'Orders - December 2020'!$C$2:$C$2047,Worksheet!$F46),"-")</f>
        <v>-</v>
      </c>
      <c r="FB46" s="51" t="str">
        <f>IFERROR(AVERAGEIFS('Orders - December 2020'!$I$2:$I$2047,'Orders - December 2020'!$H$2:$H$2047,Worksheet!FB$3,'Orders - December 2020'!$C$2:$C$2047,Worksheet!$F46),"-")</f>
        <v>-</v>
      </c>
      <c r="FC46" s="51" t="str">
        <f>IFERROR(AVERAGEIFS('Orders - December 2020'!$I$2:$I$2047,'Orders - December 2020'!$H$2:$H$2047,Worksheet!FC$3,'Orders - December 2020'!$C$2:$C$2047,Worksheet!$F46),"-")</f>
        <v>-</v>
      </c>
      <c r="FD46" s="51" t="str">
        <f>IFERROR(AVERAGEIFS('Orders - December 2020'!$I$2:$I$2047,'Orders - December 2020'!$H$2:$H$2047,Worksheet!FD$3,'Orders - December 2020'!$C$2:$C$2047,Worksheet!$F46),"-")</f>
        <v>-</v>
      </c>
      <c r="FE46" s="51" t="str">
        <f>IFERROR(AVERAGEIFS('Orders - December 2020'!$I$2:$I$2047,'Orders - December 2020'!$H$2:$H$2047,Worksheet!FE$3,'Orders - December 2020'!$C$2:$C$2047,Worksheet!$F46),"-")</f>
        <v>-</v>
      </c>
      <c r="FF46" s="51" t="str">
        <f>IFERROR(AVERAGEIFS('Orders - December 2020'!$I$2:$I$2047,'Orders - December 2020'!$H$2:$H$2047,Worksheet!FF$3,'Orders - December 2020'!$C$2:$C$2047,Worksheet!$F46),"-")</f>
        <v>-</v>
      </c>
      <c r="FG46" s="52" t="str">
        <f>IFERROR(AVERAGEIFS('Orders - December 2020'!$I$2:$I$2047,'Orders - December 2020'!$H$2:$H$2047,Worksheet!FG$3,'Orders - December 2020'!$C$2:$C$2047,Worksheet!$F46),"-")</f>
        <v>-</v>
      </c>
    </row>
    <row r="47" spans="6:163">
      <c r="F47" s="45" t="str">
        <v>Mosturah Olasina</v>
      </c>
      <c r="G47" s="50" t="str">
        <f>IFERROR(AVERAGEIFS('Orders - December 2020'!$I$2:$I$2047,'Orders - December 2020'!$H$2:$H$2047,Worksheet!G$3,'Orders - December 2020'!$C$2:$C$2047,Worksheet!$F47),"-")</f>
        <v>-</v>
      </c>
      <c r="H47" s="51" t="str">
        <f>IFERROR(AVERAGEIFS('Orders - December 2020'!$I$2:$I$2047,'Orders - December 2020'!$H$2:$H$2047,Worksheet!H$3,'Orders - December 2020'!$C$2:$C$2047,Worksheet!$F47),"-")</f>
        <v>-</v>
      </c>
      <c r="I47" s="51" t="str">
        <f>IFERROR(AVERAGEIFS('Orders - December 2020'!$I$2:$I$2047,'Orders - December 2020'!$H$2:$H$2047,Worksheet!I$3,'Orders - December 2020'!$C$2:$C$2047,Worksheet!$F47),"-")</f>
        <v>-</v>
      </c>
      <c r="J47" s="51" t="str">
        <f>IFERROR(AVERAGEIFS('Orders - December 2020'!$I$2:$I$2047,'Orders - December 2020'!$H$2:$H$2047,Worksheet!J$3,'Orders - December 2020'!$C$2:$C$2047,Worksheet!$F47),"-")</f>
        <v>-</v>
      </c>
      <c r="K47" s="51" t="str">
        <f>IFERROR(AVERAGEIFS('Orders - December 2020'!$I$2:$I$2047,'Orders - December 2020'!$H$2:$H$2047,Worksheet!K$3,'Orders - December 2020'!$C$2:$C$2047,Worksheet!$F47),"-")</f>
        <v>-</v>
      </c>
      <c r="L47" s="51" t="str">
        <f>IFERROR(AVERAGEIFS('Orders - December 2020'!$I$2:$I$2047,'Orders - December 2020'!$H$2:$H$2047,Worksheet!L$3,'Orders - December 2020'!$C$2:$C$2047,Worksheet!$F47),"-")</f>
        <v>-</v>
      </c>
      <c r="M47" s="51" t="str">
        <f>IFERROR(AVERAGEIFS('Orders - December 2020'!$I$2:$I$2047,'Orders - December 2020'!$H$2:$H$2047,Worksheet!M$3,'Orders - December 2020'!$C$2:$C$2047,Worksheet!$F47),"-")</f>
        <v>-</v>
      </c>
      <c r="N47" s="51" t="str">
        <f>IFERROR(AVERAGEIFS('Orders - December 2020'!$I$2:$I$2047,'Orders - December 2020'!$H$2:$H$2047,Worksheet!N$3,'Orders - December 2020'!$C$2:$C$2047,Worksheet!$F47),"-")</f>
        <v>-</v>
      </c>
      <c r="O47" s="51" t="str">
        <f>IFERROR(AVERAGEIFS('Orders - December 2020'!$I$2:$I$2047,'Orders - December 2020'!$H$2:$H$2047,Worksheet!O$3,'Orders - December 2020'!$C$2:$C$2047,Worksheet!$F47),"-")</f>
        <v>-</v>
      </c>
      <c r="P47" s="51">
        <f>IFERROR(AVERAGEIFS('Orders - December 2020'!$I$2:$I$2047,'Orders - December 2020'!$H$2:$H$2047,Worksheet!P$3,'Orders - December 2020'!$C$2:$C$2047,Worksheet!$F47),"-")</f>
        <v>1</v>
      </c>
      <c r="Q47" s="51" t="str">
        <f>IFERROR(AVERAGEIFS('Orders - December 2020'!$I$2:$I$2047,'Orders - December 2020'!$H$2:$H$2047,Worksheet!Q$3,'Orders - December 2020'!$C$2:$C$2047,Worksheet!$F47),"-")</f>
        <v>-</v>
      </c>
      <c r="R47" s="51" t="str">
        <f>IFERROR(AVERAGEIFS('Orders - December 2020'!$I$2:$I$2047,'Orders - December 2020'!$H$2:$H$2047,Worksheet!R$3,'Orders - December 2020'!$C$2:$C$2047,Worksheet!$F47),"-")</f>
        <v>-</v>
      </c>
      <c r="S47" s="51" t="str">
        <f>IFERROR(AVERAGEIFS('Orders - December 2020'!$I$2:$I$2047,'Orders - December 2020'!$H$2:$H$2047,Worksheet!S$3,'Orders - December 2020'!$C$2:$C$2047,Worksheet!$F47),"-")</f>
        <v>-</v>
      </c>
      <c r="T47" s="51" t="str">
        <f>IFERROR(AVERAGEIFS('Orders - December 2020'!$I$2:$I$2047,'Orders - December 2020'!$H$2:$H$2047,Worksheet!T$3,'Orders - December 2020'!$C$2:$C$2047,Worksheet!$F47),"-")</f>
        <v>-</v>
      </c>
      <c r="U47" s="51" t="str">
        <f>IFERROR(AVERAGEIFS('Orders - December 2020'!$I$2:$I$2047,'Orders - December 2020'!$H$2:$H$2047,Worksheet!U$3,'Orders - December 2020'!$C$2:$C$2047,Worksheet!$F47),"-")</f>
        <v>-</v>
      </c>
      <c r="V47" s="51" t="str">
        <f>IFERROR(AVERAGEIFS('Orders - December 2020'!$I$2:$I$2047,'Orders - December 2020'!$H$2:$H$2047,Worksheet!V$3,'Orders - December 2020'!$C$2:$C$2047,Worksheet!$F47),"-")</f>
        <v>-</v>
      </c>
      <c r="W47" s="51" t="str">
        <f>IFERROR(AVERAGEIFS('Orders - December 2020'!$I$2:$I$2047,'Orders - December 2020'!$H$2:$H$2047,Worksheet!W$3,'Orders - December 2020'!$C$2:$C$2047,Worksheet!$F47),"-")</f>
        <v>-</v>
      </c>
      <c r="X47" s="51" t="str">
        <f>IFERROR(AVERAGEIFS('Orders - December 2020'!$I$2:$I$2047,'Orders - December 2020'!$H$2:$H$2047,Worksheet!X$3,'Orders - December 2020'!$C$2:$C$2047,Worksheet!$F47),"-")</f>
        <v>-</v>
      </c>
      <c r="Y47" s="51" t="str">
        <f>IFERROR(AVERAGEIFS('Orders - December 2020'!$I$2:$I$2047,'Orders - December 2020'!$H$2:$H$2047,Worksheet!Y$3,'Orders - December 2020'!$C$2:$C$2047,Worksheet!$F47),"-")</f>
        <v>-</v>
      </c>
      <c r="Z47" s="51" t="str">
        <f>IFERROR(AVERAGEIFS('Orders - December 2020'!$I$2:$I$2047,'Orders - December 2020'!$H$2:$H$2047,Worksheet!Z$3,'Orders - December 2020'!$C$2:$C$2047,Worksheet!$F47),"-")</f>
        <v>-</v>
      </c>
      <c r="AA47" s="51" t="str">
        <f>IFERROR(AVERAGEIFS('Orders - December 2020'!$I$2:$I$2047,'Orders - December 2020'!$H$2:$H$2047,Worksheet!AA$3,'Orders - December 2020'!$C$2:$C$2047,Worksheet!$F47),"-")</f>
        <v>-</v>
      </c>
      <c r="AB47" s="51" t="str">
        <f>IFERROR(AVERAGEIFS('Orders - December 2020'!$I$2:$I$2047,'Orders - December 2020'!$H$2:$H$2047,Worksheet!AB$3,'Orders - December 2020'!$C$2:$C$2047,Worksheet!$F47),"-")</f>
        <v>-</v>
      </c>
      <c r="AC47" s="51" t="str">
        <f>IFERROR(AVERAGEIFS('Orders - December 2020'!$I$2:$I$2047,'Orders - December 2020'!$H$2:$H$2047,Worksheet!AC$3,'Orders - December 2020'!$C$2:$C$2047,Worksheet!$F47),"-")</f>
        <v>-</v>
      </c>
      <c r="AD47" s="51" t="str">
        <f>IFERROR(AVERAGEIFS('Orders - December 2020'!$I$2:$I$2047,'Orders - December 2020'!$H$2:$H$2047,Worksheet!AD$3,'Orders - December 2020'!$C$2:$C$2047,Worksheet!$F47),"-")</f>
        <v>-</v>
      </c>
      <c r="AE47" s="51" t="str">
        <f>IFERROR(AVERAGEIFS('Orders - December 2020'!$I$2:$I$2047,'Orders - December 2020'!$H$2:$H$2047,Worksheet!AE$3,'Orders - December 2020'!$C$2:$C$2047,Worksheet!$F47),"-")</f>
        <v>-</v>
      </c>
      <c r="AF47" s="51" t="str">
        <f>IFERROR(AVERAGEIFS('Orders - December 2020'!$I$2:$I$2047,'Orders - December 2020'!$H$2:$H$2047,Worksheet!AF$3,'Orders - December 2020'!$C$2:$C$2047,Worksheet!$F47),"-")</f>
        <v>-</v>
      </c>
      <c r="AG47" s="51" t="str">
        <f>IFERROR(AVERAGEIFS('Orders - December 2020'!$I$2:$I$2047,'Orders - December 2020'!$H$2:$H$2047,Worksheet!AG$3,'Orders - December 2020'!$C$2:$C$2047,Worksheet!$F47),"-")</f>
        <v>-</v>
      </c>
      <c r="AH47" s="51" t="str">
        <f>IFERROR(AVERAGEIFS('Orders - December 2020'!$I$2:$I$2047,'Orders - December 2020'!$H$2:$H$2047,Worksheet!AH$3,'Orders - December 2020'!$C$2:$C$2047,Worksheet!$F47),"-")</f>
        <v>-</v>
      </c>
      <c r="AI47" s="51" t="str">
        <f>IFERROR(AVERAGEIFS('Orders - December 2020'!$I$2:$I$2047,'Orders - December 2020'!$H$2:$H$2047,Worksheet!AI$3,'Orders - December 2020'!$C$2:$C$2047,Worksheet!$F47),"-")</f>
        <v>-</v>
      </c>
      <c r="AJ47" s="51" t="str">
        <f>IFERROR(AVERAGEIFS('Orders - December 2020'!$I$2:$I$2047,'Orders - December 2020'!$H$2:$H$2047,Worksheet!AJ$3,'Orders - December 2020'!$C$2:$C$2047,Worksheet!$F47),"-")</f>
        <v>-</v>
      </c>
      <c r="AK47" s="51" t="str">
        <f>IFERROR(AVERAGEIFS('Orders - December 2020'!$I$2:$I$2047,'Orders - December 2020'!$H$2:$H$2047,Worksheet!AK$3,'Orders - December 2020'!$C$2:$C$2047,Worksheet!$F47),"-")</f>
        <v>-</v>
      </c>
      <c r="AL47" s="51" t="str">
        <f>IFERROR(AVERAGEIFS('Orders - December 2020'!$I$2:$I$2047,'Orders - December 2020'!$H$2:$H$2047,Worksheet!AL$3,'Orders - December 2020'!$C$2:$C$2047,Worksheet!$F47),"-")</f>
        <v>-</v>
      </c>
      <c r="AM47" s="51" t="str">
        <f>IFERROR(AVERAGEIFS('Orders - December 2020'!$I$2:$I$2047,'Orders - December 2020'!$H$2:$H$2047,Worksheet!AM$3,'Orders - December 2020'!$C$2:$C$2047,Worksheet!$F47),"-")</f>
        <v>-</v>
      </c>
      <c r="AN47" s="51" t="str">
        <f>IFERROR(AVERAGEIFS('Orders - December 2020'!$I$2:$I$2047,'Orders - December 2020'!$H$2:$H$2047,Worksheet!AN$3,'Orders - December 2020'!$C$2:$C$2047,Worksheet!$F47),"-")</f>
        <v>-</v>
      </c>
      <c r="AO47" s="51" t="str">
        <f>IFERROR(AVERAGEIFS('Orders - December 2020'!$I$2:$I$2047,'Orders - December 2020'!$H$2:$H$2047,Worksheet!AO$3,'Orders - December 2020'!$C$2:$C$2047,Worksheet!$F47),"-")</f>
        <v>-</v>
      </c>
      <c r="AP47" s="51" t="str">
        <f>IFERROR(AVERAGEIFS('Orders - December 2020'!$I$2:$I$2047,'Orders - December 2020'!$H$2:$H$2047,Worksheet!AP$3,'Orders - December 2020'!$C$2:$C$2047,Worksheet!$F47),"-")</f>
        <v>-</v>
      </c>
      <c r="AQ47" s="51" t="str">
        <f>IFERROR(AVERAGEIFS('Orders - December 2020'!$I$2:$I$2047,'Orders - December 2020'!$H$2:$H$2047,Worksheet!AQ$3,'Orders - December 2020'!$C$2:$C$2047,Worksheet!$F47),"-")</f>
        <v>-</v>
      </c>
      <c r="AR47" s="51" t="str">
        <f>IFERROR(AVERAGEIFS('Orders - December 2020'!$I$2:$I$2047,'Orders - December 2020'!$H$2:$H$2047,Worksheet!AR$3,'Orders - December 2020'!$C$2:$C$2047,Worksheet!$F47),"-")</f>
        <v>-</v>
      </c>
      <c r="AS47" s="51" t="str">
        <f>IFERROR(AVERAGEIFS('Orders - December 2020'!$I$2:$I$2047,'Orders - December 2020'!$H$2:$H$2047,Worksheet!AS$3,'Orders - December 2020'!$C$2:$C$2047,Worksheet!$F47),"-")</f>
        <v>-</v>
      </c>
      <c r="AT47" s="51" t="str">
        <f>IFERROR(AVERAGEIFS('Orders - December 2020'!$I$2:$I$2047,'Orders - December 2020'!$H$2:$H$2047,Worksheet!AT$3,'Orders - December 2020'!$C$2:$C$2047,Worksheet!$F47),"-")</f>
        <v>-</v>
      </c>
      <c r="AU47" s="51" t="str">
        <f>IFERROR(AVERAGEIFS('Orders - December 2020'!$I$2:$I$2047,'Orders - December 2020'!$H$2:$H$2047,Worksheet!AU$3,'Orders - December 2020'!$C$2:$C$2047,Worksheet!$F47),"-")</f>
        <v>-</v>
      </c>
      <c r="AV47" s="51" t="str">
        <f>IFERROR(AVERAGEIFS('Orders - December 2020'!$I$2:$I$2047,'Orders - December 2020'!$H$2:$H$2047,Worksheet!AV$3,'Orders - December 2020'!$C$2:$C$2047,Worksheet!$F47),"-")</f>
        <v>-</v>
      </c>
      <c r="AW47" s="51" t="str">
        <f>IFERROR(AVERAGEIFS('Orders - December 2020'!$I$2:$I$2047,'Orders - December 2020'!$H$2:$H$2047,Worksheet!AW$3,'Orders - December 2020'!$C$2:$C$2047,Worksheet!$F47),"-")</f>
        <v>-</v>
      </c>
      <c r="AX47" s="51" t="str">
        <f>IFERROR(AVERAGEIFS('Orders - December 2020'!$I$2:$I$2047,'Orders - December 2020'!$H$2:$H$2047,Worksheet!AX$3,'Orders - December 2020'!$C$2:$C$2047,Worksheet!$F47),"-")</f>
        <v>-</v>
      </c>
      <c r="AY47" s="51">
        <f>IFERROR(AVERAGEIFS('Orders - December 2020'!$I$2:$I$2047,'Orders - December 2020'!$H$2:$H$2047,Worksheet!AY$3,'Orders - December 2020'!$C$2:$C$2047,Worksheet!$F47),"-")</f>
        <v>1</v>
      </c>
      <c r="AZ47" s="51">
        <f>IFERROR(AVERAGEIFS('Orders - December 2020'!$I$2:$I$2047,'Orders - December 2020'!$H$2:$H$2047,Worksheet!AZ$3,'Orders - December 2020'!$C$2:$C$2047,Worksheet!$F47),"-")</f>
        <v>0.5</v>
      </c>
      <c r="BA47" s="51" t="str">
        <f>IFERROR(AVERAGEIFS('Orders - December 2020'!$I$2:$I$2047,'Orders - December 2020'!$H$2:$H$2047,Worksheet!BA$3,'Orders - December 2020'!$C$2:$C$2047,Worksheet!$F47),"-")</f>
        <v>-</v>
      </c>
      <c r="BB47" s="51" t="str">
        <f>IFERROR(AVERAGEIFS('Orders - December 2020'!$I$2:$I$2047,'Orders - December 2020'!$H$2:$H$2047,Worksheet!BB$3,'Orders - December 2020'!$C$2:$C$2047,Worksheet!$F47),"-")</f>
        <v>-</v>
      </c>
      <c r="BC47" s="51" t="str">
        <f>IFERROR(AVERAGEIFS('Orders - December 2020'!$I$2:$I$2047,'Orders - December 2020'!$H$2:$H$2047,Worksheet!BC$3,'Orders - December 2020'!$C$2:$C$2047,Worksheet!$F47),"-")</f>
        <v>-</v>
      </c>
      <c r="BD47" s="51" t="str">
        <f>IFERROR(AVERAGEIFS('Orders - December 2020'!$I$2:$I$2047,'Orders - December 2020'!$H$2:$H$2047,Worksheet!BD$3,'Orders - December 2020'!$C$2:$C$2047,Worksheet!$F47),"-")</f>
        <v>-</v>
      </c>
      <c r="BE47" s="51" t="str">
        <f>IFERROR(AVERAGEIFS('Orders - December 2020'!$I$2:$I$2047,'Orders - December 2020'!$H$2:$H$2047,Worksheet!BE$3,'Orders - December 2020'!$C$2:$C$2047,Worksheet!$F47),"-")</f>
        <v>-</v>
      </c>
      <c r="BF47" s="51" t="str">
        <f>IFERROR(AVERAGEIFS('Orders - December 2020'!$I$2:$I$2047,'Orders - December 2020'!$H$2:$H$2047,Worksheet!BF$3,'Orders - December 2020'!$C$2:$C$2047,Worksheet!$F47),"-")</f>
        <v>-</v>
      </c>
      <c r="BG47" s="51" t="str">
        <f>IFERROR(AVERAGEIFS('Orders - December 2020'!$I$2:$I$2047,'Orders - December 2020'!$H$2:$H$2047,Worksheet!BG$3,'Orders - December 2020'!$C$2:$C$2047,Worksheet!$F47),"-")</f>
        <v>-</v>
      </c>
      <c r="BH47" s="51" t="str">
        <f>IFERROR(AVERAGEIFS('Orders - December 2020'!$I$2:$I$2047,'Orders - December 2020'!$H$2:$H$2047,Worksheet!BH$3,'Orders - December 2020'!$C$2:$C$2047,Worksheet!$F47),"-")</f>
        <v>-</v>
      </c>
      <c r="BI47" s="51" t="str">
        <f>IFERROR(AVERAGEIFS('Orders - December 2020'!$I$2:$I$2047,'Orders - December 2020'!$H$2:$H$2047,Worksheet!BI$3,'Orders - December 2020'!$C$2:$C$2047,Worksheet!$F47),"-")</f>
        <v>-</v>
      </c>
      <c r="BJ47" s="51" t="str">
        <f>IFERROR(AVERAGEIFS('Orders - December 2020'!$I$2:$I$2047,'Orders - December 2020'!$H$2:$H$2047,Worksheet!BJ$3,'Orders - December 2020'!$C$2:$C$2047,Worksheet!$F47),"-")</f>
        <v>-</v>
      </c>
      <c r="BK47" s="51">
        <f>IFERROR(AVERAGEIFS('Orders - December 2020'!$I$2:$I$2047,'Orders - December 2020'!$H$2:$H$2047,Worksheet!BK$3,'Orders - December 2020'!$C$2:$C$2047,Worksheet!$F47),"-")</f>
        <v>1</v>
      </c>
      <c r="BL47" s="51" t="str">
        <f>IFERROR(AVERAGEIFS('Orders - December 2020'!$I$2:$I$2047,'Orders - December 2020'!$H$2:$H$2047,Worksheet!BL$3,'Orders - December 2020'!$C$2:$C$2047,Worksheet!$F47),"-")</f>
        <v>-</v>
      </c>
      <c r="BM47" s="51" t="str">
        <f>IFERROR(AVERAGEIFS('Orders - December 2020'!$I$2:$I$2047,'Orders - December 2020'!$H$2:$H$2047,Worksheet!BM$3,'Orders - December 2020'!$C$2:$C$2047,Worksheet!$F47),"-")</f>
        <v>-</v>
      </c>
      <c r="BN47" s="51" t="str">
        <f>IFERROR(AVERAGEIFS('Orders - December 2020'!$I$2:$I$2047,'Orders - December 2020'!$H$2:$H$2047,Worksheet!BN$3,'Orders - December 2020'!$C$2:$C$2047,Worksheet!$F47),"-")</f>
        <v>-</v>
      </c>
      <c r="BO47" s="51" t="str">
        <f>IFERROR(AVERAGEIFS('Orders - December 2020'!$I$2:$I$2047,'Orders - December 2020'!$H$2:$H$2047,Worksheet!BO$3,'Orders - December 2020'!$C$2:$C$2047,Worksheet!$F47),"-")</f>
        <v>-</v>
      </c>
      <c r="BP47" s="51" t="str">
        <f>IFERROR(AVERAGEIFS('Orders - December 2020'!$I$2:$I$2047,'Orders - December 2020'!$H$2:$H$2047,Worksheet!BP$3,'Orders - December 2020'!$C$2:$C$2047,Worksheet!$F47),"-")</f>
        <v>-</v>
      </c>
      <c r="BQ47" s="51" t="str">
        <f>IFERROR(AVERAGEIFS('Orders - December 2020'!$I$2:$I$2047,'Orders - December 2020'!$H$2:$H$2047,Worksheet!BQ$3,'Orders - December 2020'!$C$2:$C$2047,Worksheet!$F47),"-")</f>
        <v>-</v>
      </c>
      <c r="BR47" s="51" t="str">
        <f>IFERROR(AVERAGEIFS('Orders - December 2020'!$I$2:$I$2047,'Orders - December 2020'!$H$2:$H$2047,Worksheet!BR$3,'Orders - December 2020'!$C$2:$C$2047,Worksheet!$F47),"-")</f>
        <v>-</v>
      </c>
      <c r="BS47" s="51" t="str">
        <f>IFERROR(AVERAGEIFS('Orders - December 2020'!$I$2:$I$2047,'Orders - December 2020'!$H$2:$H$2047,Worksheet!BS$3,'Orders - December 2020'!$C$2:$C$2047,Worksheet!$F47),"-")</f>
        <v>-</v>
      </c>
      <c r="BT47" s="51" t="str">
        <f>IFERROR(AVERAGEIFS('Orders - December 2020'!$I$2:$I$2047,'Orders - December 2020'!$H$2:$H$2047,Worksheet!BT$3,'Orders - December 2020'!$C$2:$C$2047,Worksheet!$F47),"-")</f>
        <v>-</v>
      </c>
      <c r="BU47" s="51" t="str">
        <f>IFERROR(AVERAGEIFS('Orders - December 2020'!$I$2:$I$2047,'Orders - December 2020'!$H$2:$H$2047,Worksheet!BU$3,'Orders - December 2020'!$C$2:$C$2047,Worksheet!$F47),"-")</f>
        <v>-</v>
      </c>
      <c r="BV47" s="51" t="str">
        <f>IFERROR(AVERAGEIFS('Orders - December 2020'!$I$2:$I$2047,'Orders - December 2020'!$H$2:$H$2047,Worksheet!BV$3,'Orders - December 2020'!$C$2:$C$2047,Worksheet!$F47),"-")</f>
        <v>-</v>
      </c>
      <c r="BW47" s="51" t="str">
        <f>IFERROR(AVERAGEIFS('Orders - December 2020'!$I$2:$I$2047,'Orders - December 2020'!$H$2:$H$2047,Worksheet!BW$3,'Orders - December 2020'!$C$2:$C$2047,Worksheet!$F47),"-")</f>
        <v>-</v>
      </c>
      <c r="BX47" s="51" t="str">
        <f>IFERROR(AVERAGEIFS('Orders - December 2020'!$I$2:$I$2047,'Orders - December 2020'!$H$2:$H$2047,Worksheet!BX$3,'Orders - December 2020'!$C$2:$C$2047,Worksheet!$F47),"-")</f>
        <v>-</v>
      </c>
      <c r="BY47" s="51" t="str">
        <f>IFERROR(AVERAGEIFS('Orders - December 2020'!$I$2:$I$2047,'Orders - December 2020'!$H$2:$H$2047,Worksheet!BY$3,'Orders - December 2020'!$C$2:$C$2047,Worksheet!$F47),"-")</f>
        <v>-</v>
      </c>
      <c r="BZ47" s="51" t="str">
        <f>IFERROR(AVERAGEIFS('Orders - December 2020'!$I$2:$I$2047,'Orders - December 2020'!$H$2:$H$2047,Worksheet!BZ$3,'Orders - December 2020'!$C$2:$C$2047,Worksheet!$F47),"-")</f>
        <v>-</v>
      </c>
      <c r="CA47" s="51" t="str">
        <f>IFERROR(AVERAGEIFS('Orders - December 2020'!$I$2:$I$2047,'Orders - December 2020'!$H$2:$H$2047,Worksheet!CA$3,'Orders - December 2020'!$C$2:$C$2047,Worksheet!$F47),"-")</f>
        <v>-</v>
      </c>
      <c r="CB47" s="51" t="str">
        <f>IFERROR(AVERAGEIFS('Orders - December 2020'!$I$2:$I$2047,'Orders - December 2020'!$H$2:$H$2047,Worksheet!CB$3,'Orders - December 2020'!$C$2:$C$2047,Worksheet!$F47),"-")</f>
        <v>-</v>
      </c>
      <c r="CC47" s="51" t="str">
        <f>IFERROR(AVERAGEIFS('Orders - December 2020'!$I$2:$I$2047,'Orders - December 2020'!$H$2:$H$2047,Worksheet!CC$3,'Orders - December 2020'!$C$2:$C$2047,Worksheet!$F47),"-")</f>
        <v>-</v>
      </c>
      <c r="CD47" s="51" t="str">
        <f>IFERROR(AVERAGEIFS('Orders - December 2020'!$I$2:$I$2047,'Orders - December 2020'!$H$2:$H$2047,Worksheet!CD$3,'Orders - December 2020'!$C$2:$C$2047,Worksheet!$F47),"-")</f>
        <v>-</v>
      </c>
      <c r="CE47" s="51" t="str">
        <f>IFERROR(AVERAGEIFS('Orders - December 2020'!$I$2:$I$2047,'Orders - December 2020'!$H$2:$H$2047,Worksheet!CE$3,'Orders - December 2020'!$C$2:$C$2047,Worksheet!$F47),"-")</f>
        <v>-</v>
      </c>
      <c r="CF47" s="51" t="str">
        <f>IFERROR(AVERAGEIFS('Orders - December 2020'!$I$2:$I$2047,'Orders - December 2020'!$H$2:$H$2047,Worksheet!CF$3,'Orders - December 2020'!$C$2:$C$2047,Worksheet!$F47),"-")</f>
        <v>-</v>
      </c>
      <c r="CG47" s="51" t="str">
        <f>IFERROR(AVERAGEIFS('Orders - December 2020'!$I$2:$I$2047,'Orders - December 2020'!$H$2:$H$2047,Worksheet!CG$3,'Orders - December 2020'!$C$2:$C$2047,Worksheet!$F47),"-")</f>
        <v>-</v>
      </c>
      <c r="CH47" s="51" t="str">
        <f>IFERROR(AVERAGEIFS('Orders - December 2020'!$I$2:$I$2047,'Orders - December 2020'!$H$2:$H$2047,Worksheet!CH$3,'Orders - December 2020'!$C$2:$C$2047,Worksheet!$F47),"-")</f>
        <v>-</v>
      </c>
      <c r="CI47" s="51" t="str">
        <f>IFERROR(AVERAGEIFS('Orders - December 2020'!$I$2:$I$2047,'Orders - December 2020'!$H$2:$H$2047,Worksheet!CI$3,'Orders - December 2020'!$C$2:$C$2047,Worksheet!$F47),"-")</f>
        <v>-</v>
      </c>
      <c r="CJ47" s="51" t="str">
        <f>IFERROR(AVERAGEIFS('Orders - December 2020'!$I$2:$I$2047,'Orders - December 2020'!$H$2:$H$2047,Worksheet!CJ$3,'Orders - December 2020'!$C$2:$C$2047,Worksheet!$F47),"-")</f>
        <v>-</v>
      </c>
      <c r="CK47" s="51" t="str">
        <f>IFERROR(AVERAGEIFS('Orders - December 2020'!$I$2:$I$2047,'Orders - December 2020'!$H$2:$H$2047,Worksheet!CK$3,'Orders - December 2020'!$C$2:$C$2047,Worksheet!$F47),"-")</f>
        <v>-</v>
      </c>
      <c r="CL47" s="51" t="str">
        <f>IFERROR(AVERAGEIFS('Orders - December 2020'!$I$2:$I$2047,'Orders - December 2020'!$H$2:$H$2047,Worksheet!CL$3,'Orders - December 2020'!$C$2:$C$2047,Worksheet!$F47),"-")</f>
        <v>-</v>
      </c>
      <c r="CM47" s="51" t="str">
        <f>IFERROR(AVERAGEIFS('Orders - December 2020'!$I$2:$I$2047,'Orders - December 2020'!$H$2:$H$2047,Worksheet!CM$3,'Orders - December 2020'!$C$2:$C$2047,Worksheet!$F47),"-")</f>
        <v>-</v>
      </c>
      <c r="CN47" s="51" t="str">
        <f>IFERROR(AVERAGEIFS('Orders - December 2020'!$I$2:$I$2047,'Orders - December 2020'!$H$2:$H$2047,Worksheet!CN$3,'Orders - December 2020'!$C$2:$C$2047,Worksheet!$F47),"-")</f>
        <v>-</v>
      </c>
      <c r="CO47" s="51">
        <f>IFERROR(AVERAGEIFS('Orders - December 2020'!$I$2:$I$2047,'Orders - December 2020'!$H$2:$H$2047,Worksheet!CO$3,'Orders - December 2020'!$C$2:$C$2047,Worksheet!$F47),"-")</f>
        <v>1</v>
      </c>
      <c r="CP47" s="51" t="str">
        <f>IFERROR(AVERAGEIFS('Orders - December 2020'!$I$2:$I$2047,'Orders - December 2020'!$H$2:$H$2047,Worksheet!CP$3,'Orders - December 2020'!$C$2:$C$2047,Worksheet!$F47),"-")</f>
        <v>-</v>
      </c>
      <c r="CQ47" s="51" t="str">
        <f>IFERROR(AVERAGEIFS('Orders - December 2020'!$I$2:$I$2047,'Orders - December 2020'!$H$2:$H$2047,Worksheet!CQ$3,'Orders - December 2020'!$C$2:$C$2047,Worksheet!$F47),"-")</f>
        <v>-</v>
      </c>
      <c r="CR47" s="51">
        <f>IFERROR(AVERAGEIFS('Orders - December 2020'!$I$2:$I$2047,'Orders - December 2020'!$H$2:$H$2047,Worksheet!CR$3,'Orders - December 2020'!$C$2:$C$2047,Worksheet!$F47),"-")</f>
        <v>0.5</v>
      </c>
      <c r="CS47" s="51" t="str">
        <f>IFERROR(AVERAGEIFS('Orders - December 2020'!$I$2:$I$2047,'Orders - December 2020'!$H$2:$H$2047,Worksheet!CS$3,'Orders - December 2020'!$C$2:$C$2047,Worksheet!$F47),"-")</f>
        <v>-</v>
      </c>
      <c r="CT47" s="51" t="str">
        <f>IFERROR(AVERAGEIFS('Orders - December 2020'!$I$2:$I$2047,'Orders - December 2020'!$H$2:$H$2047,Worksheet!CT$3,'Orders - December 2020'!$C$2:$C$2047,Worksheet!$F47),"-")</f>
        <v>-</v>
      </c>
      <c r="CU47" s="51" t="str">
        <f>IFERROR(AVERAGEIFS('Orders - December 2020'!$I$2:$I$2047,'Orders - December 2020'!$H$2:$H$2047,Worksheet!CU$3,'Orders - December 2020'!$C$2:$C$2047,Worksheet!$F47),"-")</f>
        <v>-</v>
      </c>
      <c r="CV47" s="51" t="str">
        <f>IFERROR(AVERAGEIFS('Orders - December 2020'!$I$2:$I$2047,'Orders - December 2020'!$H$2:$H$2047,Worksheet!CV$3,'Orders - December 2020'!$C$2:$C$2047,Worksheet!$F47),"-")</f>
        <v>-</v>
      </c>
      <c r="CW47" s="51" t="str">
        <f>IFERROR(AVERAGEIFS('Orders - December 2020'!$I$2:$I$2047,'Orders - December 2020'!$H$2:$H$2047,Worksheet!CW$3,'Orders - December 2020'!$C$2:$C$2047,Worksheet!$F47),"-")</f>
        <v>-</v>
      </c>
      <c r="CX47" s="51" t="str">
        <f>IFERROR(AVERAGEIFS('Orders - December 2020'!$I$2:$I$2047,'Orders - December 2020'!$H$2:$H$2047,Worksheet!CX$3,'Orders - December 2020'!$C$2:$C$2047,Worksheet!$F47),"-")</f>
        <v>-</v>
      </c>
      <c r="CY47" s="51" t="str">
        <f>IFERROR(AVERAGEIFS('Orders - December 2020'!$I$2:$I$2047,'Orders - December 2020'!$H$2:$H$2047,Worksheet!CY$3,'Orders - December 2020'!$C$2:$C$2047,Worksheet!$F47),"-")</f>
        <v>-</v>
      </c>
      <c r="CZ47" s="51" t="str">
        <f>IFERROR(AVERAGEIFS('Orders - December 2020'!$I$2:$I$2047,'Orders - December 2020'!$H$2:$H$2047,Worksheet!CZ$3,'Orders - December 2020'!$C$2:$C$2047,Worksheet!$F47),"-")</f>
        <v>-</v>
      </c>
      <c r="DA47" s="51" t="str">
        <f>IFERROR(AVERAGEIFS('Orders - December 2020'!$I$2:$I$2047,'Orders - December 2020'!$H$2:$H$2047,Worksheet!DA$3,'Orders - December 2020'!$C$2:$C$2047,Worksheet!$F47),"-")</f>
        <v>-</v>
      </c>
      <c r="DB47" s="51" t="str">
        <f>IFERROR(AVERAGEIFS('Orders - December 2020'!$I$2:$I$2047,'Orders - December 2020'!$H$2:$H$2047,Worksheet!DB$3,'Orders - December 2020'!$C$2:$C$2047,Worksheet!$F47),"-")</f>
        <v>-</v>
      </c>
      <c r="DC47" s="51" t="str">
        <f>IFERROR(AVERAGEIFS('Orders - December 2020'!$I$2:$I$2047,'Orders - December 2020'!$H$2:$H$2047,Worksheet!DC$3,'Orders - December 2020'!$C$2:$C$2047,Worksheet!$F47),"-")</f>
        <v>-</v>
      </c>
      <c r="DD47" s="51" t="str">
        <f>IFERROR(AVERAGEIFS('Orders - December 2020'!$I$2:$I$2047,'Orders - December 2020'!$H$2:$H$2047,Worksheet!DD$3,'Orders - December 2020'!$C$2:$C$2047,Worksheet!$F47),"-")</f>
        <v>-</v>
      </c>
      <c r="DE47" s="51" t="str">
        <f>IFERROR(AVERAGEIFS('Orders - December 2020'!$I$2:$I$2047,'Orders - December 2020'!$H$2:$H$2047,Worksheet!DE$3,'Orders - December 2020'!$C$2:$C$2047,Worksheet!$F47),"-")</f>
        <v>-</v>
      </c>
      <c r="DF47" s="51" t="str">
        <f>IFERROR(AVERAGEIFS('Orders - December 2020'!$I$2:$I$2047,'Orders - December 2020'!$H$2:$H$2047,Worksheet!DF$3,'Orders - December 2020'!$C$2:$C$2047,Worksheet!$F47),"-")</f>
        <v>-</v>
      </c>
      <c r="DG47" s="51" t="str">
        <f>IFERROR(AVERAGEIFS('Orders - December 2020'!$I$2:$I$2047,'Orders - December 2020'!$H$2:$H$2047,Worksheet!DG$3,'Orders - December 2020'!$C$2:$C$2047,Worksheet!$F47),"-")</f>
        <v>-</v>
      </c>
      <c r="DH47" s="51" t="str">
        <f>IFERROR(AVERAGEIFS('Orders - December 2020'!$I$2:$I$2047,'Orders - December 2020'!$H$2:$H$2047,Worksheet!DH$3,'Orders - December 2020'!$C$2:$C$2047,Worksheet!$F47),"-")</f>
        <v>-</v>
      </c>
      <c r="DI47" s="51" t="str">
        <f>IFERROR(AVERAGEIFS('Orders - December 2020'!$I$2:$I$2047,'Orders - December 2020'!$H$2:$H$2047,Worksheet!DI$3,'Orders - December 2020'!$C$2:$C$2047,Worksheet!$F47),"-")</f>
        <v>-</v>
      </c>
      <c r="DJ47" s="51" t="str">
        <f>IFERROR(AVERAGEIFS('Orders - December 2020'!$I$2:$I$2047,'Orders - December 2020'!$H$2:$H$2047,Worksheet!DJ$3,'Orders - December 2020'!$C$2:$C$2047,Worksheet!$F47),"-")</f>
        <v>-</v>
      </c>
      <c r="DK47" s="51" t="str">
        <f>IFERROR(AVERAGEIFS('Orders - December 2020'!$I$2:$I$2047,'Orders - December 2020'!$H$2:$H$2047,Worksheet!DK$3,'Orders - December 2020'!$C$2:$C$2047,Worksheet!$F47),"-")</f>
        <v>-</v>
      </c>
      <c r="DL47" s="51" t="str">
        <f>IFERROR(AVERAGEIFS('Orders - December 2020'!$I$2:$I$2047,'Orders - December 2020'!$H$2:$H$2047,Worksheet!DL$3,'Orders - December 2020'!$C$2:$C$2047,Worksheet!$F47),"-")</f>
        <v>-</v>
      </c>
      <c r="DM47" s="51" t="str">
        <f>IFERROR(AVERAGEIFS('Orders - December 2020'!$I$2:$I$2047,'Orders - December 2020'!$H$2:$H$2047,Worksheet!DM$3,'Orders - December 2020'!$C$2:$C$2047,Worksheet!$F47),"-")</f>
        <v>-</v>
      </c>
      <c r="DN47" s="51" t="str">
        <f>IFERROR(AVERAGEIFS('Orders - December 2020'!$I$2:$I$2047,'Orders - December 2020'!$H$2:$H$2047,Worksheet!DN$3,'Orders - December 2020'!$C$2:$C$2047,Worksheet!$F47),"-")</f>
        <v>-</v>
      </c>
      <c r="DO47" s="51" t="str">
        <f>IFERROR(AVERAGEIFS('Orders - December 2020'!$I$2:$I$2047,'Orders - December 2020'!$H$2:$H$2047,Worksheet!DO$3,'Orders - December 2020'!$C$2:$C$2047,Worksheet!$F47),"-")</f>
        <v>-</v>
      </c>
      <c r="DP47" s="51" t="str">
        <f>IFERROR(AVERAGEIFS('Orders - December 2020'!$I$2:$I$2047,'Orders - December 2020'!$H$2:$H$2047,Worksheet!DP$3,'Orders - December 2020'!$C$2:$C$2047,Worksheet!$F47),"-")</f>
        <v>-</v>
      </c>
      <c r="DQ47" s="51" t="str">
        <f>IFERROR(AVERAGEIFS('Orders - December 2020'!$I$2:$I$2047,'Orders - December 2020'!$H$2:$H$2047,Worksheet!DQ$3,'Orders - December 2020'!$C$2:$C$2047,Worksheet!$F47),"-")</f>
        <v>-</v>
      </c>
      <c r="DR47" s="51" t="str">
        <f>IFERROR(AVERAGEIFS('Orders - December 2020'!$I$2:$I$2047,'Orders - December 2020'!$H$2:$H$2047,Worksheet!DR$3,'Orders - December 2020'!$C$2:$C$2047,Worksheet!$F47),"-")</f>
        <v>-</v>
      </c>
      <c r="DS47" s="51" t="str">
        <f>IFERROR(AVERAGEIFS('Orders - December 2020'!$I$2:$I$2047,'Orders - December 2020'!$H$2:$H$2047,Worksheet!DS$3,'Orders - December 2020'!$C$2:$C$2047,Worksheet!$F47),"-")</f>
        <v>-</v>
      </c>
      <c r="DT47" s="51" t="str">
        <f>IFERROR(AVERAGEIFS('Orders - December 2020'!$I$2:$I$2047,'Orders - December 2020'!$H$2:$H$2047,Worksheet!DT$3,'Orders - December 2020'!$C$2:$C$2047,Worksheet!$F47),"-")</f>
        <v>-</v>
      </c>
      <c r="DU47" s="51" t="str">
        <f>IFERROR(AVERAGEIFS('Orders - December 2020'!$I$2:$I$2047,'Orders - December 2020'!$H$2:$H$2047,Worksheet!DU$3,'Orders - December 2020'!$C$2:$C$2047,Worksheet!$F47),"-")</f>
        <v>-</v>
      </c>
      <c r="DV47" s="51" t="str">
        <f>IFERROR(AVERAGEIFS('Orders - December 2020'!$I$2:$I$2047,'Orders - December 2020'!$H$2:$H$2047,Worksheet!DV$3,'Orders - December 2020'!$C$2:$C$2047,Worksheet!$F47),"-")</f>
        <v>-</v>
      </c>
      <c r="DW47" s="51" t="str">
        <f>IFERROR(AVERAGEIFS('Orders - December 2020'!$I$2:$I$2047,'Orders - December 2020'!$H$2:$H$2047,Worksheet!DW$3,'Orders - December 2020'!$C$2:$C$2047,Worksheet!$F47),"-")</f>
        <v>-</v>
      </c>
      <c r="DX47" s="51" t="str">
        <f>IFERROR(AVERAGEIFS('Orders - December 2020'!$I$2:$I$2047,'Orders - December 2020'!$H$2:$H$2047,Worksheet!DX$3,'Orders - December 2020'!$C$2:$C$2047,Worksheet!$F47),"-")</f>
        <v>-</v>
      </c>
      <c r="DY47" s="51" t="str">
        <f>IFERROR(AVERAGEIFS('Orders - December 2020'!$I$2:$I$2047,'Orders - December 2020'!$H$2:$H$2047,Worksheet!DY$3,'Orders - December 2020'!$C$2:$C$2047,Worksheet!$F47),"-")</f>
        <v>-</v>
      </c>
      <c r="DZ47" s="51" t="str">
        <f>IFERROR(AVERAGEIFS('Orders - December 2020'!$I$2:$I$2047,'Orders - December 2020'!$H$2:$H$2047,Worksheet!DZ$3,'Orders - December 2020'!$C$2:$C$2047,Worksheet!$F47),"-")</f>
        <v>-</v>
      </c>
      <c r="EA47" s="51" t="str">
        <f>IFERROR(AVERAGEIFS('Orders - December 2020'!$I$2:$I$2047,'Orders - December 2020'!$H$2:$H$2047,Worksheet!EA$3,'Orders - December 2020'!$C$2:$C$2047,Worksheet!$F47),"-")</f>
        <v>-</v>
      </c>
      <c r="EB47" s="51" t="str">
        <f>IFERROR(AVERAGEIFS('Orders - December 2020'!$I$2:$I$2047,'Orders - December 2020'!$H$2:$H$2047,Worksheet!EB$3,'Orders - December 2020'!$C$2:$C$2047,Worksheet!$F47),"-")</f>
        <v>-</v>
      </c>
      <c r="EC47" s="51" t="str">
        <f>IFERROR(AVERAGEIFS('Orders - December 2020'!$I$2:$I$2047,'Orders - December 2020'!$H$2:$H$2047,Worksheet!EC$3,'Orders - December 2020'!$C$2:$C$2047,Worksheet!$F47),"-")</f>
        <v>-</v>
      </c>
      <c r="ED47" s="51" t="str">
        <f>IFERROR(AVERAGEIFS('Orders - December 2020'!$I$2:$I$2047,'Orders - December 2020'!$H$2:$H$2047,Worksheet!ED$3,'Orders - December 2020'!$C$2:$C$2047,Worksheet!$F47),"-")</f>
        <v>-</v>
      </c>
      <c r="EE47" s="51" t="str">
        <f>IFERROR(AVERAGEIFS('Orders - December 2020'!$I$2:$I$2047,'Orders - December 2020'!$H$2:$H$2047,Worksheet!EE$3,'Orders - December 2020'!$C$2:$C$2047,Worksheet!$F47),"-")</f>
        <v>-</v>
      </c>
      <c r="EF47" s="51" t="str">
        <f>IFERROR(AVERAGEIFS('Orders - December 2020'!$I$2:$I$2047,'Orders - December 2020'!$H$2:$H$2047,Worksheet!EF$3,'Orders - December 2020'!$C$2:$C$2047,Worksheet!$F47),"-")</f>
        <v>-</v>
      </c>
      <c r="EG47" s="51" t="str">
        <f>IFERROR(AVERAGEIFS('Orders - December 2020'!$I$2:$I$2047,'Orders - December 2020'!$H$2:$H$2047,Worksheet!EG$3,'Orders - December 2020'!$C$2:$C$2047,Worksheet!$F47),"-")</f>
        <v>-</v>
      </c>
      <c r="EH47" s="51" t="str">
        <f>IFERROR(AVERAGEIFS('Orders - December 2020'!$I$2:$I$2047,'Orders - December 2020'!$H$2:$H$2047,Worksheet!EH$3,'Orders - December 2020'!$C$2:$C$2047,Worksheet!$F47),"-")</f>
        <v>-</v>
      </c>
      <c r="EI47" s="51" t="str">
        <f>IFERROR(AVERAGEIFS('Orders - December 2020'!$I$2:$I$2047,'Orders - December 2020'!$H$2:$H$2047,Worksheet!EI$3,'Orders - December 2020'!$C$2:$C$2047,Worksheet!$F47),"-")</f>
        <v>-</v>
      </c>
      <c r="EJ47" s="51" t="str">
        <f>IFERROR(AVERAGEIFS('Orders - December 2020'!$I$2:$I$2047,'Orders - December 2020'!$H$2:$H$2047,Worksheet!EJ$3,'Orders - December 2020'!$C$2:$C$2047,Worksheet!$F47),"-")</f>
        <v>-</v>
      </c>
      <c r="EK47" s="51" t="str">
        <f>IFERROR(AVERAGEIFS('Orders - December 2020'!$I$2:$I$2047,'Orders - December 2020'!$H$2:$H$2047,Worksheet!EK$3,'Orders - December 2020'!$C$2:$C$2047,Worksheet!$F47),"-")</f>
        <v>-</v>
      </c>
      <c r="EL47" s="51" t="str">
        <f>IFERROR(AVERAGEIFS('Orders - December 2020'!$I$2:$I$2047,'Orders - December 2020'!$H$2:$H$2047,Worksheet!EL$3,'Orders - December 2020'!$C$2:$C$2047,Worksheet!$F47),"-")</f>
        <v>-</v>
      </c>
      <c r="EM47" s="51" t="str">
        <f>IFERROR(AVERAGEIFS('Orders - December 2020'!$I$2:$I$2047,'Orders - December 2020'!$H$2:$H$2047,Worksheet!EM$3,'Orders - December 2020'!$C$2:$C$2047,Worksheet!$F47),"-")</f>
        <v>-</v>
      </c>
      <c r="EN47" s="51" t="str">
        <f>IFERROR(AVERAGEIFS('Orders - December 2020'!$I$2:$I$2047,'Orders - December 2020'!$H$2:$H$2047,Worksheet!EN$3,'Orders - December 2020'!$C$2:$C$2047,Worksheet!$F47),"-")</f>
        <v>-</v>
      </c>
      <c r="EO47" s="51" t="str">
        <f>IFERROR(AVERAGEIFS('Orders - December 2020'!$I$2:$I$2047,'Orders - December 2020'!$H$2:$H$2047,Worksheet!EO$3,'Orders - December 2020'!$C$2:$C$2047,Worksheet!$F47),"-")</f>
        <v>-</v>
      </c>
      <c r="EP47" s="51" t="str">
        <f>IFERROR(AVERAGEIFS('Orders - December 2020'!$I$2:$I$2047,'Orders - December 2020'!$H$2:$H$2047,Worksheet!EP$3,'Orders - December 2020'!$C$2:$C$2047,Worksheet!$F47),"-")</f>
        <v>-</v>
      </c>
      <c r="EQ47" s="51" t="str">
        <f>IFERROR(AVERAGEIFS('Orders - December 2020'!$I$2:$I$2047,'Orders - December 2020'!$H$2:$H$2047,Worksheet!EQ$3,'Orders - December 2020'!$C$2:$C$2047,Worksheet!$F47),"-")</f>
        <v>-</v>
      </c>
      <c r="ER47" s="51" t="str">
        <f>IFERROR(AVERAGEIFS('Orders - December 2020'!$I$2:$I$2047,'Orders - December 2020'!$H$2:$H$2047,Worksheet!ER$3,'Orders - December 2020'!$C$2:$C$2047,Worksheet!$F47),"-")</f>
        <v>-</v>
      </c>
      <c r="ES47" s="51" t="str">
        <f>IFERROR(AVERAGEIFS('Orders - December 2020'!$I$2:$I$2047,'Orders - December 2020'!$H$2:$H$2047,Worksheet!ES$3,'Orders - December 2020'!$C$2:$C$2047,Worksheet!$F47),"-")</f>
        <v>-</v>
      </c>
      <c r="ET47" s="51" t="str">
        <f>IFERROR(AVERAGEIFS('Orders - December 2020'!$I$2:$I$2047,'Orders - December 2020'!$H$2:$H$2047,Worksheet!ET$3,'Orders - December 2020'!$C$2:$C$2047,Worksheet!$F47),"-")</f>
        <v>-</v>
      </c>
      <c r="EU47" s="51" t="str">
        <f>IFERROR(AVERAGEIFS('Orders - December 2020'!$I$2:$I$2047,'Orders - December 2020'!$H$2:$H$2047,Worksheet!EU$3,'Orders - December 2020'!$C$2:$C$2047,Worksheet!$F47),"-")</f>
        <v>-</v>
      </c>
      <c r="EV47" s="51" t="str">
        <f>IFERROR(AVERAGEIFS('Orders - December 2020'!$I$2:$I$2047,'Orders - December 2020'!$H$2:$H$2047,Worksheet!EV$3,'Orders - December 2020'!$C$2:$C$2047,Worksheet!$F47),"-")</f>
        <v>-</v>
      </c>
      <c r="EW47" s="51" t="str">
        <f>IFERROR(AVERAGEIFS('Orders - December 2020'!$I$2:$I$2047,'Orders - December 2020'!$H$2:$H$2047,Worksheet!EW$3,'Orders - December 2020'!$C$2:$C$2047,Worksheet!$F47),"-")</f>
        <v>-</v>
      </c>
      <c r="EX47" s="51" t="str">
        <f>IFERROR(AVERAGEIFS('Orders - December 2020'!$I$2:$I$2047,'Orders - December 2020'!$H$2:$H$2047,Worksheet!EX$3,'Orders - December 2020'!$C$2:$C$2047,Worksheet!$F47),"-")</f>
        <v>-</v>
      </c>
      <c r="EY47" s="51" t="str">
        <f>IFERROR(AVERAGEIFS('Orders - December 2020'!$I$2:$I$2047,'Orders - December 2020'!$H$2:$H$2047,Worksheet!EY$3,'Orders - December 2020'!$C$2:$C$2047,Worksheet!$F47),"-")</f>
        <v>-</v>
      </c>
      <c r="EZ47" s="51" t="str">
        <f>IFERROR(AVERAGEIFS('Orders - December 2020'!$I$2:$I$2047,'Orders - December 2020'!$H$2:$H$2047,Worksheet!EZ$3,'Orders - December 2020'!$C$2:$C$2047,Worksheet!$F47),"-")</f>
        <v>-</v>
      </c>
      <c r="FA47" s="51" t="str">
        <f>IFERROR(AVERAGEIFS('Orders - December 2020'!$I$2:$I$2047,'Orders - December 2020'!$H$2:$H$2047,Worksheet!FA$3,'Orders - December 2020'!$C$2:$C$2047,Worksheet!$F47),"-")</f>
        <v>-</v>
      </c>
      <c r="FB47" s="51" t="str">
        <f>IFERROR(AVERAGEIFS('Orders - December 2020'!$I$2:$I$2047,'Orders - December 2020'!$H$2:$H$2047,Worksheet!FB$3,'Orders - December 2020'!$C$2:$C$2047,Worksheet!$F47),"-")</f>
        <v>-</v>
      </c>
      <c r="FC47" s="51" t="str">
        <f>IFERROR(AVERAGEIFS('Orders - December 2020'!$I$2:$I$2047,'Orders - December 2020'!$H$2:$H$2047,Worksheet!FC$3,'Orders - December 2020'!$C$2:$C$2047,Worksheet!$F47),"-")</f>
        <v>-</v>
      </c>
      <c r="FD47" s="51" t="str">
        <f>IFERROR(AVERAGEIFS('Orders - December 2020'!$I$2:$I$2047,'Orders - December 2020'!$H$2:$H$2047,Worksheet!FD$3,'Orders - December 2020'!$C$2:$C$2047,Worksheet!$F47),"-")</f>
        <v>-</v>
      </c>
      <c r="FE47" s="51" t="str">
        <f>IFERROR(AVERAGEIFS('Orders - December 2020'!$I$2:$I$2047,'Orders - December 2020'!$H$2:$H$2047,Worksheet!FE$3,'Orders - December 2020'!$C$2:$C$2047,Worksheet!$F47),"-")</f>
        <v>-</v>
      </c>
      <c r="FF47" s="51" t="str">
        <f>IFERROR(AVERAGEIFS('Orders - December 2020'!$I$2:$I$2047,'Orders - December 2020'!$H$2:$H$2047,Worksheet!FF$3,'Orders - December 2020'!$C$2:$C$2047,Worksheet!$F47),"-")</f>
        <v>-</v>
      </c>
      <c r="FG47" s="52" t="str">
        <f>IFERROR(AVERAGEIFS('Orders - December 2020'!$I$2:$I$2047,'Orders - December 2020'!$H$2:$H$2047,Worksheet!FG$3,'Orders - December 2020'!$C$2:$C$2047,Worksheet!$F47),"-")</f>
        <v>-</v>
      </c>
    </row>
    <row r="48" spans="6:163">
      <c r="F48" s="45" t="str">
        <v>Olamidara</v>
      </c>
      <c r="G48" s="50" t="str">
        <f>IFERROR(AVERAGEIFS('Orders - December 2020'!$I$2:$I$2047,'Orders - December 2020'!$H$2:$H$2047,Worksheet!G$3,'Orders - December 2020'!$C$2:$C$2047,Worksheet!$F48),"-")</f>
        <v>-</v>
      </c>
      <c r="H48" s="51" t="str">
        <f>IFERROR(AVERAGEIFS('Orders - December 2020'!$I$2:$I$2047,'Orders - December 2020'!$H$2:$H$2047,Worksheet!H$3,'Orders - December 2020'!$C$2:$C$2047,Worksheet!$F48),"-")</f>
        <v>-</v>
      </c>
      <c r="I48" s="51" t="str">
        <f>IFERROR(AVERAGEIFS('Orders - December 2020'!$I$2:$I$2047,'Orders - December 2020'!$H$2:$H$2047,Worksheet!I$3,'Orders - December 2020'!$C$2:$C$2047,Worksheet!$F48),"-")</f>
        <v>-</v>
      </c>
      <c r="J48" s="51" t="str">
        <f>IFERROR(AVERAGEIFS('Orders - December 2020'!$I$2:$I$2047,'Orders - December 2020'!$H$2:$H$2047,Worksheet!J$3,'Orders - December 2020'!$C$2:$C$2047,Worksheet!$F48),"-")</f>
        <v>-</v>
      </c>
      <c r="K48" s="51" t="str">
        <f>IFERROR(AVERAGEIFS('Orders - December 2020'!$I$2:$I$2047,'Orders - December 2020'!$H$2:$H$2047,Worksheet!K$3,'Orders - December 2020'!$C$2:$C$2047,Worksheet!$F48),"-")</f>
        <v>-</v>
      </c>
      <c r="L48" s="51" t="str">
        <f>IFERROR(AVERAGEIFS('Orders - December 2020'!$I$2:$I$2047,'Orders - December 2020'!$H$2:$H$2047,Worksheet!L$3,'Orders - December 2020'!$C$2:$C$2047,Worksheet!$F48),"-")</f>
        <v>-</v>
      </c>
      <c r="M48" s="51" t="str">
        <f>IFERROR(AVERAGEIFS('Orders - December 2020'!$I$2:$I$2047,'Orders - December 2020'!$H$2:$H$2047,Worksheet!M$3,'Orders - December 2020'!$C$2:$C$2047,Worksheet!$F48),"-")</f>
        <v>-</v>
      </c>
      <c r="N48" s="51" t="str">
        <f>IFERROR(AVERAGEIFS('Orders - December 2020'!$I$2:$I$2047,'Orders - December 2020'!$H$2:$H$2047,Worksheet!N$3,'Orders - December 2020'!$C$2:$C$2047,Worksheet!$F48),"-")</f>
        <v>-</v>
      </c>
      <c r="O48" s="51" t="str">
        <f>IFERROR(AVERAGEIFS('Orders - December 2020'!$I$2:$I$2047,'Orders - December 2020'!$H$2:$H$2047,Worksheet!O$3,'Orders - December 2020'!$C$2:$C$2047,Worksheet!$F48),"-")</f>
        <v>-</v>
      </c>
      <c r="P48" s="51" t="str">
        <f>IFERROR(AVERAGEIFS('Orders - December 2020'!$I$2:$I$2047,'Orders - December 2020'!$H$2:$H$2047,Worksheet!P$3,'Orders - December 2020'!$C$2:$C$2047,Worksheet!$F48),"-")</f>
        <v>-</v>
      </c>
      <c r="Q48" s="51">
        <f>IFERROR(AVERAGEIFS('Orders - December 2020'!$I$2:$I$2047,'Orders - December 2020'!$H$2:$H$2047,Worksheet!Q$3,'Orders - December 2020'!$C$2:$C$2047,Worksheet!$F48),"-")</f>
        <v>1</v>
      </c>
      <c r="R48" s="51" t="str">
        <f>IFERROR(AVERAGEIFS('Orders - December 2020'!$I$2:$I$2047,'Orders - December 2020'!$H$2:$H$2047,Worksheet!R$3,'Orders - December 2020'!$C$2:$C$2047,Worksheet!$F48),"-")</f>
        <v>-</v>
      </c>
      <c r="S48" s="51" t="str">
        <f>IFERROR(AVERAGEIFS('Orders - December 2020'!$I$2:$I$2047,'Orders - December 2020'!$H$2:$H$2047,Worksheet!S$3,'Orders - December 2020'!$C$2:$C$2047,Worksheet!$F48),"-")</f>
        <v>-</v>
      </c>
      <c r="T48" s="51" t="str">
        <f>IFERROR(AVERAGEIFS('Orders - December 2020'!$I$2:$I$2047,'Orders - December 2020'!$H$2:$H$2047,Worksheet!T$3,'Orders - December 2020'!$C$2:$C$2047,Worksheet!$F48),"-")</f>
        <v>-</v>
      </c>
      <c r="U48" s="51" t="str">
        <f>IFERROR(AVERAGEIFS('Orders - December 2020'!$I$2:$I$2047,'Orders - December 2020'!$H$2:$H$2047,Worksheet!U$3,'Orders - December 2020'!$C$2:$C$2047,Worksheet!$F48),"-")</f>
        <v>-</v>
      </c>
      <c r="V48" s="51" t="str">
        <f>IFERROR(AVERAGEIFS('Orders - December 2020'!$I$2:$I$2047,'Orders - December 2020'!$H$2:$H$2047,Worksheet!V$3,'Orders - December 2020'!$C$2:$C$2047,Worksheet!$F48),"-")</f>
        <v>-</v>
      </c>
      <c r="W48" s="51" t="str">
        <f>IFERROR(AVERAGEIFS('Orders - December 2020'!$I$2:$I$2047,'Orders - December 2020'!$H$2:$H$2047,Worksheet!W$3,'Orders - December 2020'!$C$2:$C$2047,Worksheet!$F48),"-")</f>
        <v>-</v>
      </c>
      <c r="X48" s="51" t="str">
        <f>IFERROR(AVERAGEIFS('Orders - December 2020'!$I$2:$I$2047,'Orders - December 2020'!$H$2:$H$2047,Worksheet!X$3,'Orders - December 2020'!$C$2:$C$2047,Worksheet!$F48),"-")</f>
        <v>-</v>
      </c>
      <c r="Y48" s="51" t="str">
        <f>IFERROR(AVERAGEIFS('Orders - December 2020'!$I$2:$I$2047,'Orders - December 2020'!$H$2:$H$2047,Worksheet!Y$3,'Orders - December 2020'!$C$2:$C$2047,Worksheet!$F48),"-")</f>
        <v>-</v>
      </c>
      <c r="Z48" s="51" t="str">
        <f>IFERROR(AVERAGEIFS('Orders - December 2020'!$I$2:$I$2047,'Orders - December 2020'!$H$2:$H$2047,Worksheet!Z$3,'Orders - December 2020'!$C$2:$C$2047,Worksheet!$F48),"-")</f>
        <v>-</v>
      </c>
      <c r="AA48" s="51" t="str">
        <f>IFERROR(AVERAGEIFS('Orders - December 2020'!$I$2:$I$2047,'Orders - December 2020'!$H$2:$H$2047,Worksheet!AA$3,'Orders - December 2020'!$C$2:$C$2047,Worksheet!$F48),"-")</f>
        <v>-</v>
      </c>
      <c r="AB48" s="51" t="str">
        <f>IFERROR(AVERAGEIFS('Orders - December 2020'!$I$2:$I$2047,'Orders - December 2020'!$H$2:$H$2047,Worksheet!AB$3,'Orders - December 2020'!$C$2:$C$2047,Worksheet!$F48),"-")</f>
        <v>-</v>
      </c>
      <c r="AC48" s="51" t="str">
        <f>IFERROR(AVERAGEIFS('Orders - December 2020'!$I$2:$I$2047,'Orders - December 2020'!$H$2:$H$2047,Worksheet!AC$3,'Orders - December 2020'!$C$2:$C$2047,Worksheet!$F48),"-")</f>
        <v>-</v>
      </c>
      <c r="AD48" s="51" t="str">
        <f>IFERROR(AVERAGEIFS('Orders - December 2020'!$I$2:$I$2047,'Orders - December 2020'!$H$2:$H$2047,Worksheet!AD$3,'Orders - December 2020'!$C$2:$C$2047,Worksheet!$F48),"-")</f>
        <v>-</v>
      </c>
      <c r="AE48" s="51" t="str">
        <f>IFERROR(AVERAGEIFS('Orders - December 2020'!$I$2:$I$2047,'Orders - December 2020'!$H$2:$H$2047,Worksheet!AE$3,'Orders - December 2020'!$C$2:$C$2047,Worksheet!$F48),"-")</f>
        <v>-</v>
      </c>
      <c r="AF48" s="51" t="str">
        <f>IFERROR(AVERAGEIFS('Orders - December 2020'!$I$2:$I$2047,'Orders - December 2020'!$H$2:$H$2047,Worksheet!AF$3,'Orders - December 2020'!$C$2:$C$2047,Worksheet!$F48),"-")</f>
        <v>-</v>
      </c>
      <c r="AG48" s="51" t="str">
        <f>IFERROR(AVERAGEIFS('Orders - December 2020'!$I$2:$I$2047,'Orders - December 2020'!$H$2:$H$2047,Worksheet!AG$3,'Orders - December 2020'!$C$2:$C$2047,Worksheet!$F48),"-")</f>
        <v>-</v>
      </c>
      <c r="AH48" s="51" t="str">
        <f>IFERROR(AVERAGEIFS('Orders - December 2020'!$I$2:$I$2047,'Orders - December 2020'!$H$2:$H$2047,Worksheet!AH$3,'Orders - December 2020'!$C$2:$C$2047,Worksheet!$F48),"-")</f>
        <v>-</v>
      </c>
      <c r="AI48" s="51" t="str">
        <f>IFERROR(AVERAGEIFS('Orders - December 2020'!$I$2:$I$2047,'Orders - December 2020'!$H$2:$H$2047,Worksheet!AI$3,'Orders - December 2020'!$C$2:$C$2047,Worksheet!$F48),"-")</f>
        <v>-</v>
      </c>
      <c r="AJ48" s="51" t="str">
        <f>IFERROR(AVERAGEIFS('Orders - December 2020'!$I$2:$I$2047,'Orders - December 2020'!$H$2:$H$2047,Worksheet!AJ$3,'Orders - December 2020'!$C$2:$C$2047,Worksheet!$F48),"-")</f>
        <v>-</v>
      </c>
      <c r="AK48" s="51" t="str">
        <f>IFERROR(AVERAGEIFS('Orders - December 2020'!$I$2:$I$2047,'Orders - December 2020'!$H$2:$H$2047,Worksheet!AK$3,'Orders - December 2020'!$C$2:$C$2047,Worksheet!$F48),"-")</f>
        <v>-</v>
      </c>
      <c r="AL48" s="51">
        <f>IFERROR(AVERAGEIFS('Orders - December 2020'!$I$2:$I$2047,'Orders - December 2020'!$H$2:$H$2047,Worksheet!AL$3,'Orders - December 2020'!$C$2:$C$2047,Worksheet!$F48),"-")</f>
        <v>4.25</v>
      </c>
      <c r="AM48" s="51" t="str">
        <f>IFERROR(AVERAGEIFS('Orders - December 2020'!$I$2:$I$2047,'Orders - December 2020'!$H$2:$H$2047,Worksheet!AM$3,'Orders - December 2020'!$C$2:$C$2047,Worksheet!$F48),"-")</f>
        <v>-</v>
      </c>
      <c r="AN48" s="51" t="str">
        <f>IFERROR(AVERAGEIFS('Orders - December 2020'!$I$2:$I$2047,'Orders - December 2020'!$H$2:$H$2047,Worksheet!AN$3,'Orders - December 2020'!$C$2:$C$2047,Worksheet!$F48),"-")</f>
        <v>-</v>
      </c>
      <c r="AO48" s="51" t="str">
        <f>IFERROR(AVERAGEIFS('Orders - December 2020'!$I$2:$I$2047,'Orders - December 2020'!$H$2:$H$2047,Worksheet!AO$3,'Orders - December 2020'!$C$2:$C$2047,Worksheet!$F48),"-")</f>
        <v>-</v>
      </c>
      <c r="AP48" s="51" t="str">
        <f>IFERROR(AVERAGEIFS('Orders - December 2020'!$I$2:$I$2047,'Orders - December 2020'!$H$2:$H$2047,Worksheet!AP$3,'Orders - December 2020'!$C$2:$C$2047,Worksheet!$F48),"-")</f>
        <v>-</v>
      </c>
      <c r="AQ48" s="51" t="str">
        <f>IFERROR(AVERAGEIFS('Orders - December 2020'!$I$2:$I$2047,'Orders - December 2020'!$H$2:$H$2047,Worksheet!AQ$3,'Orders - December 2020'!$C$2:$C$2047,Worksheet!$F48),"-")</f>
        <v>-</v>
      </c>
      <c r="AR48" s="51" t="str">
        <f>IFERROR(AVERAGEIFS('Orders - December 2020'!$I$2:$I$2047,'Orders - December 2020'!$H$2:$H$2047,Worksheet!AR$3,'Orders - December 2020'!$C$2:$C$2047,Worksheet!$F48),"-")</f>
        <v>-</v>
      </c>
      <c r="AS48" s="51" t="str">
        <f>IFERROR(AVERAGEIFS('Orders - December 2020'!$I$2:$I$2047,'Orders - December 2020'!$H$2:$H$2047,Worksheet!AS$3,'Orders - December 2020'!$C$2:$C$2047,Worksheet!$F48),"-")</f>
        <v>-</v>
      </c>
      <c r="AT48" s="51" t="str">
        <f>IFERROR(AVERAGEIFS('Orders - December 2020'!$I$2:$I$2047,'Orders - December 2020'!$H$2:$H$2047,Worksheet!AT$3,'Orders - December 2020'!$C$2:$C$2047,Worksheet!$F48),"-")</f>
        <v>-</v>
      </c>
      <c r="AU48" s="51" t="str">
        <f>IFERROR(AVERAGEIFS('Orders - December 2020'!$I$2:$I$2047,'Orders - December 2020'!$H$2:$H$2047,Worksheet!AU$3,'Orders - December 2020'!$C$2:$C$2047,Worksheet!$F48),"-")</f>
        <v>-</v>
      </c>
      <c r="AV48" s="51" t="str">
        <f>IFERROR(AVERAGEIFS('Orders - December 2020'!$I$2:$I$2047,'Orders - December 2020'!$H$2:$H$2047,Worksheet!AV$3,'Orders - December 2020'!$C$2:$C$2047,Worksheet!$F48),"-")</f>
        <v>-</v>
      </c>
      <c r="AW48" s="51" t="str">
        <f>IFERROR(AVERAGEIFS('Orders - December 2020'!$I$2:$I$2047,'Orders - December 2020'!$H$2:$H$2047,Worksheet!AW$3,'Orders - December 2020'!$C$2:$C$2047,Worksheet!$F48),"-")</f>
        <v>-</v>
      </c>
      <c r="AX48" s="51" t="str">
        <f>IFERROR(AVERAGEIFS('Orders - December 2020'!$I$2:$I$2047,'Orders - December 2020'!$H$2:$H$2047,Worksheet!AX$3,'Orders - December 2020'!$C$2:$C$2047,Worksheet!$F48),"-")</f>
        <v>-</v>
      </c>
      <c r="AY48" s="51" t="str">
        <f>IFERROR(AVERAGEIFS('Orders - December 2020'!$I$2:$I$2047,'Orders - December 2020'!$H$2:$H$2047,Worksheet!AY$3,'Orders - December 2020'!$C$2:$C$2047,Worksheet!$F48),"-")</f>
        <v>-</v>
      </c>
      <c r="AZ48" s="51" t="str">
        <f>IFERROR(AVERAGEIFS('Orders - December 2020'!$I$2:$I$2047,'Orders - December 2020'!$H$2:$H$2047,Worksheet!AZ$3,'Orders - December 2020'!$C$2:$C$2047,Worksheet!$F48),"-")</f>
        <v>-</v>
      </c>
      <c r="BA48" s="51" t="str">
        <f>IFERROR(AVERAGEIFS('Orders - December 2020'!$I$2:$I$2047,'Orders - December 2020'!$H$2:$H$2047,Worksheet!BA$3,'Orders - December 2020'!$C$2:$C$2047,Worksheet!$F48),"-")</f>
        <v>-</v>
      </c>
      <c r="BB48" s="51" t="str">
        <f>IFERROR(AVERAGEIFS('Orders - December 2020'!$I$2:$I$2047,'Orders - December 2020'!$H$2:$H$2047,Worksheet!BB$3,'Orders - December 2020'!$C$2:$C$2047,Worksheet!$F48),"-")</f>
        <v>-</v>
      </c>
      <c r="BC48" s="51" t="str">
        <f>IFERROR(AVERAGEIFS('Orders - December 2020'!$I$2:$I$2047,'Orders - December 2020'!$H$2:$H$2047,Worksheet!BC$3,'Orders - December 2020'!$C$2:$C$2047,Worksheet!$F48),"-")</f>
        <v>-</v>
      </c>
      <c r="BD48" s="51" t="str">
        <f>IFERROR(AVERAGEIFS('Orders - December 2020'!$I$2:$I$2047,'Orders - December 2020'!$H$2:$H$2047,Worksheet!BD$3,'Orders - December 2020'!$C$2:$C$2047,Worksheet!$F48),"-")</f>
        <v>-</v>
      </c>
      <c r="BE48" s="51" t="str">
        <f>IFERROR(AVERAGEIFS('Orders - December 2020'!$I$2:$I$2047,'Orders - December 2020'!$H$2:$H$2047,Worksheet!BE$3,'Orders - December 2020'!$C$2:$C$2047,Worksheet!$F48),"-")</f>
        <v>-</v>
      </c>
      <c r="BF48" s="51" t="str">
        <f>IFERROR(AVERAGEIFS('Orders - December 2020'!$I$2:$I$2047,'Orders - December 2020'!$H$2:$H$2047,Worksheet!BF$3,'Orders - December 2020'!$C$2:$C$2047,Worksheet!$F48),"-")</f>
        <v>-</v>
      </c>
      <c r="BG48" s="51" t="str">
        <f>IFERROR(AVERAGEIFS('Orders - December 2020'!$I$2:$I$2047,'Orders - December 2020'!$H$2:$H$2047,Worksheet!BG$3,'Orders - December 2020'!$C$2:$C$2047,Worksheet!$F48),"-")</f>
        <v>-</v>
      </c>
      <c r="BH48" s="51" t="str">
        <f>IFERROR(AVERAGEIFS('Orders - December 2020'!$I$2:$I$2047,'Orders - December 2020'!$H$2:$H$2047,Worksheet!BH$3,'Orders - December 2020'!$C$2:$C$2047,Worksheet!$F48),"-")</f>
        <v>-</v>
      </c>
      <c r="BI48" s="51" t="str">
        <f>IFERROR(AVERAGEIFS('Orders - December 2020'!$I$2:$I$2047,'Orders - December 2020'!$H$2:$H$2047,Worksheet!BI$3,'Orders - December 2020'!$C$2:$C$2047,Worksheet!$F48),"-")</f>
        <v>-</v>
      </c>
      <c r="BJ48" s="51" t="str">
        <f>IFERROR(AVERAGEIFS('Orders - December 2020'!$I$2:$I$2047,'Orders - December 2020'!$H$2:$H$2047,Worksheet!BJ$3,'Orders - December 2020'!$C$2:$C$2047,Worksheet!$F48),"-")</f>
        <v>-</v>
      </c>
      <c r="BK48" s="51" t="str">
        <f>IFERROR(AVERAGEIFS('Orders - December 2020'!$I$2:$I$2047,'Orders - December 2020'!$H$2:$H$2047,Worksheet!BK$3,'Orders - December 2020'!$C$2:$C$2047,Worksheet!$F48),"-")</f>
        <v>-</v>
      </c>
      <c r="BL48" s="51" t="str">
        <f>IFERROR(AVERAGEIFS('Orders - December 2020'!$I$2:$I$2047,'Orders - December 2020'!$H$2:$H$2047,Worksheet!BL$3,'Orders - December 2020'!$C$2:$C$2047,Worksheet!$F48),"-")</f>
        <v>-</v>
      </c>
      <c r="BM48" s="51" t="str">
        <f>IFERROR(AVERAGEIFS('Orders - December 2020'!$I$2:$I$2047,'Orders - December 2020'!$H$2:$H$2047,Worksheet!BM$3,'Orders - December 2020'!$C$2:$C$2047,Worksheet!$F48),"-")</f>
        <v>-</v>
      </c>
      <c r="BN48" s="51" t="str">
        <f>IFERROR(AVERAGEIFS('Orders - December 2020'!$I$2:$I$2047,'Orders - December 2020'!$H$2:$H$2047,Worksheet!BN$3,'Orders - December 2020'!$C$2:$C$2047,Worksheet!$F48),"-")</f>
        <v>-</v>
      </c>
      <c r="BO48" s="51" t="str">
        <f>IFERROR(AVERAGEIFS('Orders - December 2020'!$I$2:$I$2047,'Orders - December 2020'!$H$2:$H$2047,Worksheet!BO$3,'Orders - December 2020'!$C$2:$C$2047,Worksheet!$F48),"-")</f>
        <v>-</v>
      </c>
      <c r="BP48" s="51" t="str">
        <f>IFERROR(AVERAGEIFS('Orders - December 2020'!$I$2:$I$2047,'Orders - December 2020'!$H$2:$H$2047,Worksheet!BP$3,'Orders - December 2020'!$C$2:$C$2047,Worksheet!$F48),"-")</f>
        <v>-</v>
      </c>
      <c r="BQ48" s="51" t="str">
        <f>IFERROR(AVERAGEIFS('Orders - December 2020'!$I$2:$I$2047,'Orders - December 2020'!$H$2:$H$2047,Worksheet!BQ$3,'Orders - December 2020'!$C$2:$C$2047,Worksheet!$F48),"-")</f>
        <v>-</v>
      </c>
      <c r="BR48" s="51" t="str">
        <f>IFERROR(AVERAGEIFS('Orders - December 2020'!$I$2:$I$2047,'Orders - December 2020'!$H$2:$H$2047,Worksheet!BR$3,'Orders - December 2020'!$C$2:$C$2047,Worksheet!$F48),"-")</f>
        <v>-</v>
      </c>
      <c r="BS48" s="51" t="str">
        <f>IFERROR(AVERAGEIFS('Orders - December 2020'!$I$2:$I$2047,'Orders - December 2020'!$H$2:$H$2047,Worksheet!BS$3,'Orders - December 2020'!$C$2:$C$2047,Worksheet!$F48),"-")</f>
        <v>-</v>
      </c>
      <c r="BT48" s="51" t="str">
        <f>IFERROR(AVERAGEIFS('Orders - December 2020'!$I$2:$I$2047,'Orders - December 2020'!$H$2:$H$2047,Worksheet!BT$3,'Orders - December 2020'!$C$2:$C$2047,Worksheet!$F48),"-")</f>
        <v>-</v>
      </c>
      <c r="BU48" s="51" t="str">
        <f>IFERROR(AVERAGEIFS('Orders - December 2020'!$I$2:$I$2047,'Orders - December 2020'!$H$2:$H$2047,Worksheet!BU$3,'Orders - December 2020'!$C$2:$C$2047,Worksheet!$F48),"-")</f>
        <v>-</v>
      </c>
      <c r="BV48" s="51" t="str">
        <f>IFERROR(AVERAGEIFS('Orders - December 2020'!$I$2:$I$2047,'Orders - December 2020'!$H$2:$H$2047,Worksheet!BV$3,'Orders - December 2020'!$C$2:$C$2047,Worksheet!$F48),"-")</f>
        <v>-</v>
      </c>
      <c r="BW48" s="51" t="str">
        <f>IFERROR(AVERAGEIFS('Orders - December 2020'!$I$2:$I$2047,'Orders - December 2020'!$H$2:$H$2047,Worksheet!BW$3,'Orders - December 2020'!$C$2:$C$2047,Worksheet!$F48),"-")</f>
        <v>-</v>
      </c>
      <c r="BX48" s="51" t="str">
        <f>IFERROR(AVERAGEIFS('Orders - December 2020'!$I$2:$I$2047,'Orders - December 2020'!$H$2:$H$2047,Worksheet!BX$3,'Orders - December 2020'!$C$2:$C$2047,Worksheet!$F48),"-")</f>
        <v>-</v>
      </c>
      <c r="BY48" s="51" t="str">
        <f>IFERROR(AVERAGEIFS('Orders - December 2020'!$I$2:$I$2047,'Orders - December 2020'!$H$2:$H$2047,Worksheet!BY$3,'Orders - December 2020'!$C$2:$C$2047,Worksheet!$F48),"-")</f>
        <v>-</v>
      </c>
      <c r="BZ48" s="51" t="str">
        <f>IFERROR(AVERAGEIFS('Orders - December 2020'!$I$2:$I$2047,'Orders - December 2020'!$H$2:$H$2047,Worksheet!BZ$3,'Orders - December 2020'!$C$2:$C$2047,Worksheet!$F48),"-")</f>
        <v>-</v>
      </c>
      <c r="CA48" s="51" t="str">
        <f>IFERROR(AVERAGEIFS('Orders - December 2020'!$I$2:$I$2047,'Orders - December 2020'!$H$2:$H$2047,Worksheet!CA$3,'Orders - December 2020'!$C$2:$C$2047,Worksheet!$F48),"-")</f>
        <v>-</v>
      </c>
      <c r="CB48" s="51" t="str">
        <f>IFERROR(AVERAGEIFS('Orders - December 2020'!$I$2:$I$2047,'Orders - December 2020'!$H$2:$H$2047,Worksheet!CB$3,'Orders - December 2020'!$C$2:$C$2047,Worksheet!$F48),"-")</f>
        <v>-</v>
      </c>
      <c r="CC48" s="51" t="str">
        <f>IFERROR(AVERAGEIFS('Orders - December 2020'!$I$2:$I$2047,'Orders - December 2020'!$H$2:$H$2047,Worksheet!CC$3,'Orders - December 2020'!$C$2:$C$2047,Worksheet!$F48),"-")</f>
        <v>-</v>
      </c>
      <c r="CD48" s="51" t="str">
        <f>IFERROR(AVERAGEIFS('Orders - December 2020'!$I$2:$I$2047,'Orders - December 2020'!$H$2:$H$2047,Worksheet!CD$3,'Orders - December 2020'!$C$2:$C$2047,Worksheet!$F48),"-")</f>
        <v>-</v>
      </c>
      <c r="CE48" s="51" t="str">
        <f>IFERROR(AVERAGEIFS('Orders - December 2020'!$I$2:$I$2047,'Orders - December 2020'!$H$2:$H$2047,Worksheet!CE$3,'Orders - December 2020'!$C$2:$C$2047,Worksheet!$F48),"-")</f>
        <v>-</v>
      </c>
      <c r="CF48" s="51" t="str">
        <f>IFERROR(AVERAGEIFS('Orders - December 2020'!$I$2:$I$2047,'Orders - December 2020'!$H$2:$H$2047,Worksheet!CF$3,'Orders - December 2020'!$C$2:$C$2047,Worksheet!$F48),"-")</f>
        <v>-</v>
      </c>
      <c r="CG48" s="51" t="str">
        <f>IFERROR(AVERAGEIFS('Orders - December 2020'!$I$2:$I$2047,'Orders - December 2020'!$H$2:$H$2047,Worksheet!CG$3,'Orders - December 2020'!$C$2:$C$2047,Worksheet!$F48),"-")</f>
        <v>-</v>
      </c>
      <c r="CH48" s="51" t="str">
        <f>IFERROR(AVERAGEIFS('Orders - December 2020'!$I$2:$I$2047,'Orders - December 2020'!$H$2:$H$2047,Worksheet!CH$3,'Orders - December 2020'!$C$2:$C$2047,Worksheet!$F48),"-")</f>
        <v>-</v>
      </c>
      <c r="CI48" s="51" t="str">
        <f>IFERROR(AVERAGEIFS('Orders - December 2020'!$I$2:$I$2047,'Orders - December 2020'!$H$2:$H$2047,Worksheet!CI$3,'Orders - December 2020'!$C$2:$C$2047,Worksheet!$F48),"-")</f>
        <v>-</v>
      </c>
      <c r="CJ48" s="51" t="str">
        <f>IFERROR(AVERAGEIFS('Orders - December 2020'!$I$2:$I$2047,'Orders - December 2020'!$H$2:$H$2047,Worksheet!CJ$3,'Orders - December 2020'!$C$2:$C$2047,Worksheet!$F48),"-")</f>
        <v>-</v>
      </c>
      <c r="CK48" s="51" t="str">
        <f>IFERROR(AVERAGEIFS('Orders - December 2020'!$I$2:$I$2047,'Orders - December 2020'!$H$2:$H$2047,Worksheet!CK$3,'Orders - December 2020'!$C$2:$C$2047,Worksheet!$F48),"-")</f>
        <v>-</v>
      </c>
      <c r="CL48" s="51" t="str">
        <f>IFERROR(AVERAGEIFS('Orders - December 2020'!$I$2:$I$2047,'Orders - December 2020'!$H$2:$H$2047,Worksheet!CL$3,'Orders - December 2020'!$C$2:$C$2047,Worksheet!$F48),"-")</f>
        <v>-</v>
      </c>
      <c r="CM48" s="51" t="str">
        <f>IFERROR(AVERAGEIFS('Orders - December 2020'!$I$2:$I$2047,'Orders - December 2020'!$H$2:$H$2047,Worksheet!CM$3,'Orders - December 2020'!$C$2:$C$2047,Worksheet!$F48),"-")</f>
        <v>-</v>
      </c>
      <c r="CN48" s="51" t="str">
        <f>IFERROR(AVERAGEIFS('Orders - December 2020'!$I$2:$I$2047,'Orders - December 2020'!$H$2:$H$2047,Worksheet!CN$3,'Orders - December 2020'!$C$2:$C$2047,Worksheet!$F48),"-")</f>
        <v>-</v>
      </c>
      <c r="CO48" s="51" t="str">
        <f>IFERROR(AVERAGEIFS('Orders - December 2020'!$I$2:$I$2047,'Orders - December 2020'!$H$2:$H$2047,Worksheet!CO$3,'Orders - December 2020'!$C$2:$C$2047,Worksheet!$F48),"-")</f>
        <v>-</v>
      </c>
      <c r="CP48" s="51" t="str">
        <f>IFERROR(AVERAGEIFS('Orders - December 2020'!$I$2:$I$2047,'Orders - December 2020'!$H$2:$H$2047,Worksheet!CP$3,'Orders - December 2020'!$C$2:$C$2047,Worksheet!$F48),"-")</f>
        <v>-</v>
      </c>
      <c r="CQ48" s="51" t="str">
        <f>IFERROR(AVERAGEIFS('Orders - December 2020'!$I$2:$I$2047,'Orders - December 2020'!$H$2:$H$2047,Worksheet!CQ$3,'Orders - December 2020'!$C$2:$C$2047,Worksheet!$F48),"-")</f>
        <v>-</v>
      </c>
      <c r="CR48" s="51" t="str">
        <f>IFERROR(AVERAGEIFS('Orders - December 2020'!$I$2:$I$2047,'Orders - December 2020'!$H$2:$H$2047,Worksheet!CR$3,'Orders - December 2020'!$C$2:$C$2047,Worksheet!$F48),"-")</f>
        <v>-</v>
      </c>
      <c r="CS48" s="51" t="str">
        <f>IFERROR(AVERAGEIFS('Orders - December 2020'!$I$2:$I$2047,'Orders - December 2020'!$H$2:$H$2047,Worksheet!CS$3,'Orders - December 2020'!$C$2:$C$2047,Worksheet!$F48),"-")</f>
        <v>-</v>
      </c>
      <c r="CT48" s="51" t="str">
        <f>IFERROR(AVERAGEIFS('Orders - December 2020'!$I$2:$I$2047,'Orders - December 2020'!$H$2:$H$2047,Worksheet!CT$3,'Orders - December 2020'!$C$2:$C$2047,Worksheet!$F48),"-")</f>
        <v>-</v>
      </c>
      <c r="CU48" s="51" t="str">
        <f>IFERROR(AVERAGEIFS('Orders - December 2020'!$I$2:$I$2047,'Orders - December 2020'!$H$2:$H$2047,Worksheet!CU$3,'Orders - December 2020'!$C$2:$C$2047,Worksheet!$F48),"-")</f>
        <v>-</v>
      </c>
      <c r="CV48" s="51" t="str">
        <f>IFERROR(AVERAGEIFS('Orders - December 2020'!$I$2:$I$2047,'Orders - December 2020'!$H$2:$H$2047,Worksheet!CV$3,'Orders - December 2020'!$C$2:$C$2047,Worksheet!$F48),"-")</f>
        <v>-</v>
      </c>
      <c r="CW48" s="51" t="str">
        <f>IFERROR(AVERAGEIFS('Orders - December 2020'!$I$2:$I$2047,'Orders - December 2020'!$H$2:$H$2047,Worksheet!CW$3,'Orders - December 2020'!$C$2:$C$2047,Worksheet!$F48),"-")</f>
        <v>-</v>
      </c>
      <c r="CX48" s="51" t="str">
        <f>IFERROR(AVERAGEIFS('Orders - December 2020'!$I$2:$I$2047,'Orders - December 2020'!$H$2:$H$2047,Worksheet!CX$3,'Orders - December 2020'!$C$2:$C$2047,Worksheet!$F48),"-")</f>
        <v>-</v>
      </c>
      <c r="CY48" s="51" t="str">
        <f>IFERROR(AVERAGEIFS('Orders - December 2020'!$I$2:$I$2047,'Orders - December 2020'!$H$2:$H$2047,Worksheet!CY$3,'Orders - December 2020'!$C$2:$C$2047,Worksheet!$F48),"-")</f>
        <v>-</v>
      </c>
      <c r="CZ48" s="51" t="str">
        <f>IFERROR(AVERAGEIFS('Orders - December 2020'!$I$2:$I$2047,'Orders - December 2020'!$H$2:$H$2047,Worksheet!CZ$3,'Orders - December 2020'!$C$2:$C$2047,Worksheet!$F48),"-")</f>
        <v>-</v>
      </c>
      <c r="DA48" s="51" t="str">
        <f>IFERROR(AVERAGEIFS('Orders - December 2020'!$I$2:$I$2047,'Orders - December 2020'!$H$2:$H$2047,Worksheet!DA$3,'Orders - December 2020'!$C$2:$C$2047,Worksheet!$F48),"-")</f>
        <v>-</v>
      </c>
      <c r="DB48" s="51" t="str">
        <f>IFERROR(AVERAGEIFS('Orders - December 2020'!$I$2:$I$2047,'Orders - December 2020'!$H$2:$H$2047,Worksheet!DB$3,'Orders - December 2020'!$C$2:$C$2047,Worksheet!$F48),"-")</f>
        <v>-</v>
      </c>
      <c r="DC48" s="51" t="str">
        <f>IFERROR(AVERAGEIFS('Orders - December 2020'!$I$2:$I$2047,'Orders - December 2020'!$H$2:$H$2047,Worksheet!DC$3,'Orders - December 2020'!$C$2:$C$2047,Worksheet!$F48),"-")</f>
        <v>-</v>
      </c>
      <c r="DD48" s="51" t="str">
        <f>IFERROR(AVERAGEIFS('Orders - December 2020'!$I$2:$I$2047,'Orders - December 2020'!$H$2:$H$2047,Worksheet!DD$3,'Orders - December 2020'!$C$2:$C$2047,Worksheet!$F48),"-")</f>
        <v>-</v>
      </c>
      <c r="DE48" s="51" t="str">
        <f>IFERROR(AVERAGEIFS('Orders - December 2020'!$I$2:$I$2047,'Orders - December 2020'!$H$2:$H$2047,Worksheet!DE$3,'Orders - December 2020'!$C$2:$C$2047,Worksheet!$F48),"-")</f>
        <v>-</v>
      </c>
      <c r="DF48" s="51" t="str">
        <f>IFERROR(AVERAGEIFS('Orders - December 2020'!$I$2:$I$2047,'Orders - December 2020'!$H$2:$H$2047,Worksheet!DF$3,'Orders - December 2020'!$C$2:$C$2047,Worksheet!$F48),"-")</f>
        <v>-</v>
      </c>
      <c r="DG48" s="51" t="str">
        <f>IFERROR(AVERAGEIFS('Orders - December 2020'!$I$2:$I$2047,'Orders - December 2020'!$H$2:$H$2047,Worksheet!DG$3,'Orders - December 2020'!$C$2:$C$2047,Worksheet!$F48),"-")</f>
        <v>-</v>
      </c>
      <c r="DH48" s="51" t="str">
        <f>IFERROR(AVERAGEIFS('Orders - December 2020'!$I$2:$I$2047,'Orders - December 2020'!$H$2:$H$2047,Worksheet!DH$3,'Orders - December 2020'!$C$2:$C$2047,Worksheet!$F48),"-")</f>
        <v>-</v>
      </c>
      <c r="DI48" s="51" t="str">
        <f>IFERROR(AVERAGEIFS('Orders - December 2020'!$I$2:$I$2047,'Orders - December 2020'!$H$2:$H$2047,Worksheet!DI$3,'Orders - December 2020'!$C$2:$C$2047,Worksheet!$F48),"-")</f>
        <v>-</v>
      </c>
      <c r="DJ48" s="51" t="str">
        <f>IFERROR(AVERAGEIFS('Orders - December 2020'!$I$2:$I$2047,'Orders - December 2020'!$H$2:$H$2047,Worksheet!DJ$3,'Orders - December 2020'!$C$2:$C$2047,Worksheet!$F48),"-")</f>
        <v>-</v>
      </c>
      <c r="DK48" s="51" t="str">
        <f>IFERROR(AVERAGEIFS('Orders - December 2020'!$I$2:$I$2047,'Orders - December 2020'!$H$2:$H$2047,Worksheet!DK$3,'Orders - December 2020'!$C$2:$C$2047,Worksheet!$F48),"-")</f>
        <v>-</v>
      </c>
      <c r="DL48" s="51" t="str">
        <f>IFERROR(AVERAGEIFS('Orders - December 2020'!$I$2:$I$2047,'Orders - December 2020'!$H$2:$H$2047,Worksheet!DL$3,'Orders - December 2020'!$C$2:$C$2047,Worksheet!$F48),"-")</f>
        <v>-</v>
      </c>
      <c r="DM48" s="51" t="str">
        <f>IFERROR(AVERAGEIFS('Orders - December 2020'!$I$2:$I$2047,'Orders - December 2020'!$H$2:$H$2047,Worksheet!DM$3,'Orders - December 2020'!$C$2:$C$2047,Worksheet!$F48),"-")</f>
        <v>-</v>
      </c>
      <c r="DN48" s="51" t="str">
        <f>IFERROR(AVERAGEIFS('Orders - December 2020'!$I$2:$I$2047,'Orders - December 2020'!$H$2:$H$2047,Worksheet!DN$3,'Orders - December 2020'!$C$2:$C$2047,Worksheet!$F48),"-")</f>
        <v>-</v>
      </c>
      <c r="DO48" s="51" t="str">
        <f>IFERROR(AVERAGEIFS('Orders - December 2020'!$I$2:$I$2047,'Orders - December 2020'!$H$2:$H$2047,Worksheet!DO$3,'Orders - December 2020'!$C$2:$C$2047,Worksheet!$F48),"-")</f>
        <v>-</v>
      </c>
      <c r="DP48" s="51" t="str">
        <f>IFERROR(AVERAGEIFS('Orders - December 2020'!$I$2:$I$2047,'Orders - December 2020'!$H$2:$H$2047,Worksheet!DP$3,'Orders - December 2020'!$C$2:$C$2047,Worksheet!$F48),"-")</f>
        <v>-</v>
      </c>
      <c r="DQ48" s="51" t="str">
        <f>IFERROR(AVERAGEIFS('Orders - December 2020'!$I$2:$I$2047,'Orders - December 2020'!$H$2:$H$2047,Worksheet!DQ$3,'Orders - December 2020'!$C$2:$C$2047,Worksheet!$F48),"-")</f>
        <v>-</v>
      </c>
      <c r="DR48" s="51" t="str">
        <f>IFERROR(AVERAGEIFS('Orders - December 2020'!$I$2:$I$2047,'Orders - December 2020'!$H$2:$H$2047,Worksheet!DR$3,'Orders - December 2020'!$C$2:$C$2047,Worksheet!$F48),"-")</f>
        <v>-</v>
      </c>
      <c r="DS48" s="51" t="str">
        <f>IFERROR(AVERAGEIFS('Orders - December 2020'!$I$2:$I$2047,'Orders - December 2020'!$H$2:$H$2047,Worksheet!DS$3,'Orders - December 2020'!$C$2:$C$2047,Worksheet!$F48),"-")</f>
        <v>-</v>
      </c>
      <c r="DT48" s="51" t="str">
        <f>IFERROR(AVERAGEIFS('Orders - December 2020'!$I$2:$I$2047,'Orders - December 2020'!$H$2:$H$2047,Worksheet!DT$3,'Orders - December 2020'!$C$2:$C$2047,Worksheet!$F48),"-")</f>
        <v>-</v>
      </c>
      <c r="DU48" s="51" t="str">
        <f>IFERROR(AVERAGEIFS('Orders - December 2020'!$I$2:$I$2047,'Orders - December 2020'!$H$2:$H$2047,Worksheet!DU$3,'Orders - December 2020'!$C$2:$C$2047,Worksheet!$F48),"-")</f>
        <v>-</v>
      </c>
      <c r="DV48" s="51" t="str">
        <f>IFERROR(AVERAGEIFS('Orders - December 2020'!$I$2:$I$2047,'Orders - December 2020'!$H$2:$H$2047,Worksheet!DV$3,'Orders - December 2020'!$C$2:$C$2047,Worksheet!$F48),"-")</f>
        <v>-</v>
      </c>
      <c r="DW48" s="51" t="str">
        <f>IFERROR(AVERAGEIFS('Orders - December 2020'!$I$2:$I$2047,'Orders - December 2020'!$H$2:$H$2047,Worksheet!DW$3,'Orders - December 2020'!$C$2:$C$2047,Worksheet!$F48),"-")</f>
        <v>-</v>
      </c>
      <c r="DX48" s="51" t="str">
        <f>IFERROR(AVERAGEIFS('Orders - December 2020'!$I$2:$I$2047,'Orders - December 2020'!$H$2:$H$2047,Worksheet!DX$3,'Orders - December 2020'!$C$2:$C$2047,Worksheet!$F48),"-")</f>
        <v>-</v>
      </c>
      <c r="DY48" s="51" t="str">
        <f>IFERROR(AVERAGEIFS('Orders - December 2020'!$I$2:$I$2047,'Orders - December 2020'!$H$2:$H$2047,Worksheet!DY$3,'Orders - December 2020'!$C$2:$C$2047,Worksheet!$F48),"-")</f>
        <v>-</v>
      </c>
      <c r="DZ48" s="51" t="str">
        <f>IFERROR(AVERAGEIFS('Orders - December 2020'!$I$2:$I$2047,'Orders - December 2020'!$H$2:$H$2047,Worksheet!DZ$3,'Orders - December 2020'!$C$2:$C$2047,Worksheet!$F48),"-")</f>
        <v>-</v>
      </c>
      <c r="EA48" s="51" t="str">
        <f>IFERROR(AVERAGEIFS('Orders - December 2020'!$I$2:$I$2047,'Orders - December 2020'!$H$2:$H$2047,Worksheet!EA$3,'Orders - December 2020'!$C$2:$C$2047,Worksheet!$F48),"-")</f>
        <v>-</v>
      </c>
      <c r="EB48" s="51" t="str">
        <f>IFERROR(AVERAGEIFS('Orders - December 2020'!$I$2:$I$2047,'Orders - December 2020'!$H$2:$H$2047,Worksheet!EB$3,'Orders - December 2020'!$C$2:$C$2047,Worksheet!$F48),"-")</f>
        <v>-</v>
      </c>
      <c r="EC48" s="51" t="str">
        <f>IFERROR(AVERAGEIFS('Orders - December 2020'!$I$2:$I$2047,'Orders - December 2020'!$H$2:$H$2047,Worksheet!EC$3,'Orders - December 2020'!$C$2:$C$2047,Worksheet!$F48),"-")</f>
        <v>-</v>
      </c>
      <c r="ED48" s="51" t="str">
        <f>IFERROR(AVERAGEIFS('Orders - December 2020'!$I$2:$I$2047,'Orders - December 2020'!$H$2:$H$2047,Worksheet!ED$3,'Orders - December 2020'!$C$2:$C$2047,Worksheet!$F48),"-")</f>
        <v>-</v>
      </c>
      <c r="EE48" s="51" t="str">
        <f>IFERROR(AVERAGEIFS('Orders - December 2020'!$I$2:$I$2047,'Orders - December 2020'!$H$2:$H$2047,Worksheet!EE$3,'Orders - December 2020'!$C$2:$C$2047,Worksheet!$F48),"-")</f>
        <v>-</v>
      </c>
      <c r="EF48" s="51" t="str">
        <f>IFERROR(AVERAGEIFS('Orders - December 2020'!$I$2:$I$2047,'Orders - December 2020'!$H$2:$H$2047,Worksheet!EF$3,'Orders - December 2020'!$C$2:$C$2047,Worksheet!$F48),"-")</f>
        <v>-</v>
      </c>
      <c r="EG48" s="51" t="str">
        <f>IFERROR(AVERAGEIFS('Orders - December 2020'!$I$2:$I$2047,'Orders - December 2020'!$H$2:$H$2047,Worksheet!EG$3,'Orders - December 2020'!$C$2:$C$2047,Worksheet!$F48),"-")</f>
        <v>-</v>
      </c>
      <c r="EH48" s="51" t="str">
        <f>IFERROR(AVERAGEIFS('Orders - December 2020'!$I$2:$I$2047,'Orders - December 2020'!$H$2:$H$2047,Worksheet!EH$3,'Orders - December 2020'!$C$2:$C$2047,Worksheet!$F48),"-")</f>
        <v>-</v>
      </c>
      <c r="EI48" s="51" t="str">
        <f>IFERROR(AVERAGEIFS('Orders - December 2020'!$I$2:$I$2047,'Orders - December 2020'!$H$2:$H$2047,Worksheet!EI$3,'Orders - December 2020'!$C$2:$C$2047,Worksheet!$F48),"-")</f>
        <v>-</v>
      </c>
      <c r="EJ48" s="51" t="str">
        <f>IFERROR(AVERAGEIFS('Orders - December 2020'!$I$2:$I$2047,'Orders - December 2020'!$H$2:$H$2047,Worksheet!EJ$3,'Orders - December 2020'!$C$2:$C$2047,Worksheet!$F48),"-")</f>
        <v>-</v>
      </c>
      <c r="EK48" s="51" t="str">
        <f>IFERROR(AVERAGEIFS('Orders - December 2020'!$I$2:$I$2047,'Orders - December 2020'!$H$2:$H$2047,Worksheet!EK$3,'Orders - December 2020'!$C$2:$C$2047,Worksheet!$F48),"-")</f>
        <v>-</v>
      </c>
      <c r="EL48" s="51" t="str">
        <f>IFERROR(AVERAGEIFS('Orders - December 2020'!$I$2:$I$2047,'Orders - December 2020'!$H$2:$H$2047,Worksheet!EL$3,'Orders - December 2020'!$C$2:$C$2047,Worksheet!$F48),"-")</f>
        <v>-</v>
      </c>
      <c r="EM48" s="51" t="str">
        <f>IFERROR(AVERAGEIFS('Orders - December 2020'!$I$2:$I$2047,'Orders - December 2020'!$H$2:$H$2047,Worksheet!EM$3,'Orders - December 2020'!$C$2:$C$2047,Worksheet!$F48),"-")</f>
        <v>-</v>
      </c>
      <c r="EN48" s="51" t="str">
        <f>IFERROR(AVERAGEIFS('Orders - December 2020'!$I$2:$I$2047,'Orders - December 2020'!$H$2:$H$2047,Worksheet!EN$3,'Orders - December 2020'!$C$2:$C$2047,Worksheet!$F48),"-")</f>
        <v>-</v>
      </c>
      <c r="EO48" s="51" t="str">
        <f>IFERROR(AVERAGEIFS('Orders - December 2020'!$I$2:$I$2047,'Orders - December 2020'!$H$2:$H$2047,Worksheet!EO$3,'Orders - December 2020'!$C$2:$C$2047,Worksheet!$F48),"-")</f>
        <v>-</v>
      </c>
      <c r="EP48" s="51" t="str">
        <f>IFERROR(AVERAGEIFS('Orders - December 2020'!$I$2:$I$2047,'Orders - December 2020'!$H$2:$H$2047,Worksheet!EP$3,'Orders - December 2020'!$C$2:$C$2047,Worksheet!$F48),"-")</f>
        <v>-</v>
      </c>
      <c r="EQ48" s="51" t="str">
        <f>IFERROR(AVERAGEIFS('Orders - December 2020'!$I$2:$I$2047,'Orders - December 2020'!$H$2:$H$2047,Worksheet!EQ$3,'Orders - December 2020'!$C$2:$C$2047,Worksheet!$F48),"-")</f>
        <v>-</v>
      </c>
      <c r="ER48" s="51" t="str">
        <f>IFERROR(AVERAGEIFS('Orders - December 2020'!$I$2:$I$2047,'Orders - December 2020'!$H$2:$H$2047,Worksheet!ER$3,'Orders - December 2020'!$C$2:$C$2047,Worksheet!$F48),"-")</f>
        <v>-</v>
      </c>
      <c r="ES48" s="51" t="str">
        <f>IFERROR(AVERAGEIFS('Orders - December 2020'!$I$2:$I$2047,'Orders - December 2020'!$H$2:$H$2047,Worksheet!ES$3,'Orders - December 2020'!$C$2:$C$2047,Worksheet!$F48),"-")</f>
        <v>-</v>
      </c>
      <c r="ET48" s="51" t="str">
        <f>IFERROR(AVERAGEIFS('Orders - December 2020'!$I$2:$I$2047,'Orders - December 2020'!$H$2:$H$2047,Worksheet!ET$3,'Orders - December 2020'!$C$2:$C$2047,Worksheet!$F48),"-")</f>
        <v>-</v>
      </c>
      <c r="EU48" s="51" t="str">
        <f>IFERROR(AVERAGEIFS('Orders - December 2020'!$I$2:$I$2047,'Orders - December 2020'!$H$2:$H$2047,Worksheet!EU$3,'Orders - December 2020'!$C$2:$C$2047,Worksheet!$F48),"-")</f>
        <v>-</v>
      </c>
      <c r="EV48" s="51" t="str">
        <f>IFERROR(AVERAGEIFS('Orders - December 2020'!$I$2:$I$2047,'Orders - December 2020'!$H$2:$H$2047,Worksheet!EV$3,'Orders - December 2020'!$C$2:$C$2047,Worksheet!$F48),"-")</f>
        <v>-</v>
      </c>
      <c r="EW48" s="51" t="str">
        <f>IFERROR(AVERAGEIFS('Orders - December 2020'!$I$2:$I$2047,'Orders - December 2020'!$H$2:$H$2047,Worksheet!EW$3,'Orders - December 2020'!$C$2:$C$2047,Worksheet!$F48),"-")</f>
        <v>-</v>
      </c>
      <c r="EX48" s="51" t="str">
        <f>IFERROR(AVERAGEIFS('Orders - December 2020'!$I$2:$I$2047,'Orders - December 2020'!$H$2:$H$2047,Worksheet!EX$3,'Orders - December 2020'!$C$2:$C$2047,Worksheet!$F48),"-")</f>
        <v>-</v>
      </c>
      <c r="EY48" s="51" t="str">
        <f>IFERROR(AVERAGEIFS('Orders - December 2020'!$I$2:$I$2047,'Orders - December 2020'!$H$2:$H$2047,Worksheet!EY$3,'Orders - December 2020'!$C$2:$C$2047,Worksheet!$F48),"-")</f>
        <v>-</v>
      </c>
      <c r="EZ48" s="51" t="str">
        <f>IFERROR(AVERAGEIFS('Orders - December 2020'!$I$2:$I$2047,'Orders - December 2020'!$H$2:$H$2047,Worksheet!EZ$3,'Orders - December 2020'!$C$2:$C$2047,Worksheet!$F48),"-")</f>
        <v>-</v>
      </c>
      <c r="FA48" s="51" t="str">
        <f>IFERROR(AVERAGEIFS('Orders - December 2020'!$I$2:$I$2047,'Orders - December 2020'!$H$2:$H$2047,Worksheet!FA$3,'Orders - December 2020'!$C$2:$C$2047,Worksheet!$F48),"-")</f>
        <v>-</v>
      </c>
      <c r="FB48" s="51" t="str">
        <f>IFERROR(AVERAGEIFS('Orders - December 2020'!$I$2:$I$2047,'Orders - December 2020'!$H$2:$H$2047,Worksheet!FB$3,'Orders - December 2020'!$C$2:$C$2047,Worksheet!$F48),"-")</f>
        <v>-</v>
      </c>
      <c r="FC48" s="51" t="str">
        <f>IFERROR(AVERAGEIFS('Orders - December 2020'!$I$2:$I$2047,'Orders - December 2020'!$H$2:$H$2047,Worksheet!FC$3,'Orders - December 2020'!$C$2:$C$2047,Worksheet!$F48),"-")</f>
        <v>-</v>
      </c>
      <c r="FD48" s="51" t="str">
        <f>IFERROR(AVERAGEIFS('Orders - December 2020'!$I$2:$I$2047,'Orders - December 2020'!$H$2:$H$2047,Worksheet!FD$3,'Orders - December 2020'!$C$2:$C$2047,Worksheet!$F48),"-")</f>
        <v>-</v>
      </c>
      <c r="FE48" s="51" t="str">
        <f>IFERROR(AVERAGEIFS('Orders - December 2020'!$I$2:$I$2047,'Orders - December 2020'!$H$2:$H$2047,Worksheet!FE$3,'Orders - December 2020'!$C$2:$C$2047,Worksheet!$F48),"-")</f>
        <v>-</v>
      </c>
      <c r="FF48" s="51" t="str">
        <f>IFERROR(AVERAGEIFS('Orders - December 2020'!$I$2:$I$2047,'Orders - December 2020'!$H$2:$H$2047,Worksheet!FF$3,'Orders - December 2020'!$C$2:$C$2047,Worksheet!$F48),"-")</f>
        <v>-</v>
      </c>
      <c r="FG48" s="52" t="str">
        <f>IFERROR(AVERAGEIFS('Orders - December 2020'!$I$2:$I$2047,'Orders - December 2020'!$H$2:$H$2047,Worksheet!FG$3,'Orders - December 2020'!$C$2:$C$2047,Worksheet!$F48),"-")</f>
        <v>-</v>
      </c>
    </row>
    <row r="49" spans="6:163">
      <c r="F49" s="45" t="str">
        <v>Madam Precious Minimart</v>
      </c>
      <c r="G49" s="50" t="str">
        <f>IFERROR(AVERAGEIFS('Orders - December 2020'!$I$2:$I$2047,'Orders - December 2020'!$H$2:$H$2047,Worksheet!G$3,'Orders - December 2020'!$C$2:$C$2047,Worksheet!$F49),"-")</f>
        <v>-</v>
      </c>
      <c r="H49" s="51" t="str">
        <f>IFERROR(AVERAGEIFS('Orders - December 2020'!$I$2:$I$2047,'Orders - December 2020'!$H$2:$H$2047,Worksheet!H$3,'Orders - December 2020'!$C$2:$C$2047,Worksheet!$F49),"-")</f>
        <v>-</v>
      </c>
      <c r="I49" s="51">
        <f>IFERROR(AVERAGEIFS('Orders - December 2020'!$I$2:$I$2047,'Orders - December 2020'!$H$2:$H$2047,Worksheet!I$3,'Orders - December 2020'!$C$2:$C$2047,Worksheet!$F49),"-")</f>
        <v>1</v>
      </c>
      <c r="J49" s="51" t="str">
        <f>IFERROR(AVERAGEIFS('Orders - December 2020'!$I$2:$I$2047,'Orders - December 2020'!$H$2:$H$2047,Worksheet!J$3,'Orders - December 2020'!$C$2:$C$2047,Worksheet!$F49),"-")</f>
        <v>-</v>
      </c>
      <c r="K49" s="51" t="str">
        <f>IFERROR(AVERAGEIFS('Orders - December 2020'!$I$2:$I$2047,'Orders - December 2020'!$H$2:$H$2047,Worksheet!K$3,'Orders - December 2020'!$C$2:$C$2047,Worksheet!$F49),"-")</f>
        <v>-</v>
      </c>
      <c r="L49" s="51" t="str">
        <f>IFERROR(AVERAGEIFS('Orders - December 2020'!$I$2:$I$2047,'Orders - December 2020'!$H$2:$H$2047,Worksheet!L$3,'Orders - December 2020'!$C$2:$C$2047,Worksheet!$F49),"-")</f>
        <v>-</v>
      </c>
      <c r="M49" s="51" t="str">
        <f>IFERROR(AVERAGEIFS('Orders - December 2020'!$I$2:$I$2047,'Orders - December 2020'!$H$2:$H$2047,Worksheet!M$3,'Orders - December 2020'!$C$2:$C$2047,Worksheet!$F49),"-")</f>
        <v>-</v>
      </c>
      <c r="N49" s="51" t="str">
        <f>IFERROR(AVERAGEIFS('Orders - December 2020'!$I$2:$I$2047,'Orders - December 2020'!$H$2:$H$2047,Worksheet!N$3,'Orders - December 2020'!$C$2:$C$2047,Worksheet!$F49),"-")</f>
        <v>-</v>
      </c>
      <c r="O49" s="51" t="str">
        <f>IFERROR(AVERAGEIFS('Orders - December 2020'!$I$2:$I$2047,'Orders - December 2020'!$H$2:$H$2047,Worksheet!O$3,'Orders - December 2020'!$C$2:$C$2047,Worksheet!$F49),"-")</f>
        <v>-</v>
      </c>
      <c r="P49" s="51" t="str">
        <f>IFERROR(AVERAGEIFS('Orders - December 2020'!$I$2:$I$2047,'Orders - December 2020'!$H$2:$H$2047,Worksheet!P$3,'Orders - December 2020'!$C$2:$C$2047,Worksheet!$F49),"-")</f>
        <v>-</v>
      </c>
      <c r="Q49" s="51" t="str">
        <f>IFERROR(AVERAGEIFS('Orders - December 2020'!$I$2:$I$2047,'Orders - December 2020'!$H$2:$H$2047,Worksheet!Q$3,'Orders - December 2020'!$C$2:$C$2047,Worksheet!$F49),"-")</f>
        <v>-</v>
      </c>
      <c r="R49" s="51" t="str">
        <f>IFERROR(AVERAGEIFS('Orders - December 2020'!$I$2:$I$2047,'Orders - December 2020'!$H$2:$H$2047,Worksheet!R$3,'Orders - December 2020'!$C$2:$C$2047,Worksheet!$F49),"-")</f>
        <v>-</v>
      </c>
      <c r="S49" s="51" t="str">
        <f>IFERROR(AVERAGEIFS('Orders - December 2020'!$I$2:$I$2047,'Orders - December 2020'!$H$2:$H$2047,Worksheet!S$3,'Orders - December 2020'!$C$2:$C$2047,Worksheet!$F49),"-")</f>
        <v>-</v>
      </c>
      <c r="T49" s="51" t="str">
        <f>IFERROR(AVERAGEIFS('Orders - December 2020'!$I$2:$I$2047,'Orders - December 2020'!$H$2:$H$2047,Worksheet!T$3,'Orders - December 2020'!$C$2:$C$2047,Worksheet!$F49),"-")</f>
        <v>-</v>
      </c>
      <c r="U49" s="51" t="str">
        <f>IFERROR(AVERAGEIFS('Orders - December 2020'!$I$2:$I$2047,'Orders - December 2020'!$H$2:$H$2047,Worksheet!U$3,'Orders - December 2020'!$C$2:$C$2047,Worksheet!$F49),"-")</f>
        <v>-</v>
      </c>
      <c r="V49" s="51" t="str">
        <f>IFERROR(AVERAGEIFS('Orders - December 2020'!$I$2:$I$2047,'Orders - December 2020'!$H$2:$H$2047,Worksheet!V$3,'Orders - December 2020'!$C$2:$C$2047,Worksheet!$F49),"-")</f>
        <v>-</v>
      </c>
      <c r="W49" s="51" t="str">
        <f>IFERROR(AVERAGEIFS('Orders - December 2020'!$I$2:$I$2047,'Orders - December 2020'!$H$2:$H$2047,Worksheet!W$3,'Orders - December 2020'!$C$2:$C$2047,Worksheet!$F49),"-")</f>
        <v>-</v>
      </c>
      <c r="X49" s="51" t="str">
        <f>IFERROR(AVERAGEIFS('Orders - December 2020'!$I$2:$I$2047,'Orders - December 2020'!$H$2:$H$2047,Worksheet!X$3,'Orders - December 2020'!$C$2:$C$2047,Worksheet!$F49),"-")</f>
        <v>-</v>
      </c>
      <c r="Y49" s="51" t="str">
        <f>IFERROR(AVERAGEIFS('Orders - December 2020'!$I$2:$I$2047,'Orders - December 2020'!$H$2:$H$2047,Worksheet!Y$3,'Orders - December 2020'!$C$2:$C$2047,Worksheet!$F49),"-")</f>
        <v>-</v>
      </c>
      <c r="Z49" s="51" t="str">
        <f>IFERROR(AVERAGEIFS('Orders - December 2020'!$I$2:$I$2047,'Orders - December 2020'!$H$2:$H$2047,Worksheet!Z$3,'Orders - December 2020'!$C$2:$C$2047,Worksheet!$F49),"-")</f>
        <v>-</v>
      </c>
      <c r="AA49" s="51" t="str">
        <f>IFERROR(AVERAGEIFS('Orders - December 2020'!$I$2:$I$2047,'Orders - December 2020'!$H$2:$H$2047,Worksheet!AA$3,'Orders - December 2020'!$C$2:$C$2047,Worksheet!$F49),"-")</f>
        <v>-</v>
      </c>
      <c r="AB49" s="51" t="str">
        <f>IFERROR(AVERAGEIFS('Orders - December 2020'!$I$2:$I$2047,'Orders - December 2020'!$H$2:$H$2047,Worksheet!AB$3,'Orders - December 2020'!$C$2:$C$2047,Worksheet!$F49),"-")</f>
        <v>-</v>
      </c>
      <c r="AC49" s="51" t="str">
        <f>IFERROR(AVERAGEIFS('Orders - December 2020'!$I$2:$I$2047,'Orders - December 2020'!$H$2:$H$2047,Worksheet!AC$3,'Orders - December 2020'!$C$2:$C$2047,Worksheet!$F49),"-")</f>
        <v>-</v>
      </c>
      <c r="AD49" s="51" t="str">
        <f>IFERROR(AVERAGEIFS('Orders - December 2020'!$I$2:$I$2047,'Orders - December 2020'!$H$2:$H$2047,Worksheet!AD$3,'Orders - December 2020'!$C$2:$C$2047,Worksheet!$F49),"-")</f>
        <v>-</v>
      </c>
      <c r="AE49" s="51" t="str">
        <f>IFERROR(AVERAGEIFS('Orders - December 2020'!$I$2:$I$2047,'Orders - December 2020'!$H$2:$H$2047,Worksheet!AE$3,'Orders - December 2020'!$C$2:$C$2047,Worksheet!$F49),"-")</f>
        <v>-</v>
      </c>
      <c r="AF49" s="51" t="str">
        <f>IFERROR(AVERAGEIFS('Orders - December 2020'!$I$2:$I$2047,'Orders - December 2020'!$H$2:$H$2047,Worksheet!AF$3,'Orders - December 2020'!$C$2:$C$2047,Worksheet!$F49),"-")</f>
        <v>-</v>
      </c>
      <c r="AG49" s="51" t="str">
        <f>IFERROR(AVERAGEIFS('Orders - December 2020'!$I$2:$I$2047,'Orders - December 2020'!$H$2:$H$2047,Worksheet!AG$3,'Orders - December 2020'!$C$2:$C$2047,Worksheet!$F49),"-")</f>
        <v>-</v>
      </c>
      <c r="AH49" s="51" t="str">
        <f>IFERROR(AVERAGEIFS('Orders - December 2020'!$I$2:$I$2047,'Orders - December 2020'!$H$2:$H$2047,Worksheet!AH$3,'Orders - December 2020'!$C$2:$C$2047,Worksheet!$F49),"-")</f>
        <v>-</v>
      </c>
      <c r="AI49" s="51" t="str">
        <f>IFERROR(AVERAGEIFS('Orders - December 2020'!$I$2:$I$2047,'Orders - December 2020'!$H$2:$H$2047,Worksheet!AI$3,'Orders - December 2020'!$C$2:$C$2047,Worksheet!$F49),"-")</f>
        <v>-</v>
      </c>
      <c r="AJ49" s="51" t="str">
        <f>IFERROR(AVERAGEIFS('Orders - December 2020'!$I$2:$I$2047,'Orders - December 2020'!$H$2:$H$2047,Worksheet!AJ$3,'Orders - December 2020'!$C$2:$C$2047,Worksheet!$F49),"-")</f>
        <v>-</v>
      </c>
      <c r="AK49" s="51" t="str">
        <f>IFERROR(AVERAGEIFS('Orders - December 2020'!$I$2:$I$2047,'Orders - December 2020'!$H$2:$H$2047,Worksheet!AK$3,'Orders - December 2020'!$C$2:$C$2047,Worksheet!$F49),"-")</f>
        <v>-</v>
      </c>
      <c r="AL49" s="51" t="str">
        <f>IFERROR(AVERAGEIFS('Orders - December 2020'!$I$2:$I$2047,'Orders - December 2020'!$H$2:$H$2047,Worksheet!AL$3,'Orders - December 2020'!$C$2:$C$2047,Worksheet!$F49),"-")</f>
        <v>-</v>
      </c>
      <c r="AM49" s="51" t="str">
        <f>IFERROR(AVERAGEIFS('Orders - December 2020'!$I$2:$I$2047,'Orders - December 2020'!$H$2:$H$2047,Worksheet!AM$3,'Orders - December 2020'!$C$2:$C$2047,Worksheet!$F49),"-")</f>
        <v>-</v>
      </c>
      <c r="AN49" s="51" t="str">
        <f>IFERROR(AVERAGEIFS('Orders - December 2020'!$I$2:$I$2047,'Orders - December 2020'!$H$2:$H$2047,Worksheet!AN$3,'Orders - December 2020'!$C$2:$C$2047,Worksheet!$F49),"-")</f>
        <v>-</v>
      </c>
      <c r="AO49" s="51" t="str">
        <f>IFERROR(AVERAGEIFS('Orders - December 2020'!$I$2:$I$2047,'Orders - December 2020'!$H$2:$H$2047,Worksheet!AO$3,'Orders - December 2020'!$C$2:$C$2047,Worksheet!$F49),"-")</f>
        <v>-</v>
      </c>
      <c r="AP49" s="51" t="str">
        <f>IFERROR(AVERAGEIFS('Orders - December 2020'!$I$2:$I$2047,'Orders - December 2020'!$H$2:$H$2047,Worksheet!AP$3,'Orders - December 2020'!$C$2:$C$2047,Worksheet!$F49),"-")</f>
        <v>-</v>
      </c>
      <c r="AQ49" s="51" t="str">
        <f>IFERROR(AVERAGEIFS('Orders - December 2020'!$I$2:$I$2047,'Orders - December 2020'!$H$2:$H$2047,Worksheet!AQ$3,'Orders - December 2020'!$C$2:$C$2047,Worksheet!$F49),"-")</f>
        <v>-</v>
      </c>
      <c r="AR49" s="51" t="str">
        <f>IFERROR(AVERAGEIFS('Orders - December 2020'!$I$2:$I$2047,'Orders - December 2020'!$H$2:$H$2047,Worksheet!AR$3,'Orders - December 2020'!$C$2:$C$2047,Worksheet!$F49),"-")</f>
        <v>-</v>
      </c>
      <c r="AS49" s="51" t="str">
        <f>IFERROR(AVERAGEIFS('Orders - December 2020'!$I$2:$I$2047,'Orders - December 2020'!$H$2:$H$2047,Worksheet!AS$3,'Orders - December 2020'!$C$2:$C$2047,Worksheet!$F49),"-")</f>
        <v>-</v>
      </c>
      <c r="AT49" s="51" t="str">
        <f>IFERROR(AVERAGEIFS('Orders - December 2020'!$I$2:$I$2047,'Orders - December 2020'!$H$2:$H$2047,Worksheet!AT$3,'Orders - December 2020'!$C$2:$C$2047,Worksheet!$F49),"-")</f>
        <v>-</v>
      </c>
      <c r="AU49" s="51" t="str">
        <f>IFERROR(AVERAGEIFS('Orders - December 2020'!$I$2:$I$2047,'Orders - December 2020'!$H$2:$H$2047,Worksheet!AU$3,'Orders - December 2020'!$C$2:$C$2047,Worksheet!$F49),"-")</f>
        <v>-</v>
      </c>
      <c r="AV49" s="51" t="str">
        <f>IFERROR(AVERAGEIFS('Orders - December 2020'!$I$2:$I$2047,'Orders - December 2020'!$H$2:$H$2047,Worksheet!AV$3,'Orders - December 2020'!$C$2:$C$2047,Worksheet!$F49),"-")</f>
        <v>-</v>
      </c>
      <c r="AW49" s="51" t="str">
        <f>IFERROR(AVERAGEIFS('Orders - December 2020'!$I$2:$I$2047,'Orders - December 2020'!$H$2:$H$2047,Worksheet!AW$3,'Orders - December 2020'!$C$2:$C$2047,Worksheet!$F49),"-")</f>
        <v>-</v>
      </c>
      <c r="AX49" s="51" t="str">
        <f>IFERROR(AVERAGEIFS('Orders - December 2020'!$I$2:$I$2047,'Orders - December 2020'!$H$2:$H$2047,Worksheet!AX$3,'Orders - December 2020'!$C$2:$C$2047,Worksheet!$F49),"-")</f>
        <v>-</v>
      </c>
      <c r="AY49" s="51">
        <f>IFERROR(AVERAGEIFS('Orders - December 2020'!$I$2:$I$2047,'Orders - December 2020'!$H$2:$H$2047,Worksheet!AY$3,'Orders - December 2020'!$C$2:$C$2047,Worksheet!$F49),"-")</f>
        <v>1</v>
      </c>
      <c r="AZ49" s="51" t="str">
        <f>IFERROR(AVERAGEIFS('Orders - December 2020'!$I$2:$I$2047,'Orders - December 2020'!$H$2:$H$2047,Worksheet!AZ$3,'Orders - December 2020'!$C$2:$C$2047,Worksheet!$F49),"-")</f>
        <v>-</v>
      </c>
      <c r="BA49" s="51" t="str">
        <f>IFERROR(AVERAGEIFS('Orders - December 2020'!$I$2:$I$2047,'Orders - December 2020'!$H$2:$H$2047,Worksheet!BA$3,'Orders - December 2020'!$C$2:$C$2047,Worksheet!$F49),"-")</f>
        <v>-</v>
      </c>
      <c r="BB49" s="51" t="str">
        <f>IFERROR(AVERAGEIFS('Orders - December 2020'!$I$2:$I$2047,'Orders - December 2020'!$H$2:$H$2047,Worksheet!BB$3,'Orders - December 2020'!$C$2:$C$2047,Worksheet!$F49),"-")</f>
        <v>-</v>
      </c>
      <c r="BC49" s="51" t="str">
        <f>IFERROR(AVERAGEIFS('Orders - December 2020'!$I$2:$I$2047,'Orders - December 2020'!$H$2:$H$2047,Worksheet!BC$3,'Orders - December 2020'!$C$2:$C$2047,Worksheet!$F49),"-")</f>
        <v>-</v>
      </c>
      <c r="BD49" s="51" t="str">
        <f>IFERROR(AVERAGEIFS('Orders - December 2020'!$I$2:$I$2047,'Orders - December 2020'!$H$2:$H$2047,Worksheet!BD$3,'Orders - December 2020'!$C$2:$C$2047,Worksheet!$F49),"-")</f>
        <v>-</v>
      </c>
      <c r="BE49" s="51" t="str">
        <f>IFERROR(AVERAGEIFS('Orders - December 2020'!$I$2:$I$2047,'Orders - December 2020'!$H$2:$H$2047,Worksheet!BE$3,'Orders - December 2020'!$C$2:$C$2047,Worksheet!$F49),"-")</f>
        <v>-</v>
      </c>
      <c r="BF49" s="51" t="str">
        <f>IFERROR(AVERAGEIFS('Orders - December 2020'!$I$2:$I$2047,'Orders - December 2020'!$H$2:$H$2047,Worksheet!BF$3,'Orders - December 2020'!$C$2:$C$2047,Worksheet!$F49),"-")</f>
        <v>-</v>
      </c>
      <c r="BG49" s="51" t="str">
        <f>IFERROR(AVERAGEIFS('Orders - December 2020'!$I$2:$I$2047,'Orders - December 2020'!$H$2:$H$2047,Worksheet!BG$3,'Orders - December 2020'!$C$2:$C$2047,Worksheet!$F49),"-")</f>
        <v>-</v>
      </c>
      <c r="BH49" s="51" t="str">
        <f>IFERROR(AVERAGEIFS('Orders - December 2020'!$I$2:$I$2047,'Orders - December 2020'!$H$2:$H$2047,Worksheet!BH$3,'Orders - December 2020'!$C$2:$C$2047,Worksheet!$F49),"-")</f>
        <v>-</v>
      </c>
      <c r="BI49" s="51" t="str">
        <f>IFERROR(AVERAGEIFS('Orders - December 2020'!$I$2:$I$2047,'Orders - December 2020'!$H$2:$H$2047,Worksheet!BI$3,'Orders - December 2020'!$C$2:$C$2047,Worksheet!$F49),"-")</f>
        <v>-</v>
      </c>
      <c r="BJ49" s="51" t="str">
        <f>IFERROR(AVERAGEIFS('Orders - December 2020'!$I$2:$I$2047,'Orders - December 2020'!$H$2:$H$2047,Worksheet!BJ$3,'Orders - December 2020'!$C$2:$C$2047,Worksheet!$F49),"-")</f>
        <v>-</v>
      </c>
      <c r="BK49" s="51" t="str">
        <f>IFERROR(AVERAGEIFS('Orders - December 2020'!$I$2:$I$2047,'Orders - December 2020'!$H$2:$H$2047,Worksheet!BK$3,'Orders - December 2020'!$C$2:$C$2047,Worksheet!$F49),"-")</f>
        <v>-</v>
      </c>
      <c r="BL49" s="51" t="str">
        <f>IFERROR(AVERAGEIFS('Orders - December 2020'!$I$2:$I$2047,'Orders - December 2020'!$H$2:$H$2047,Worksheet!BL$3,'Orders - December 2020'!$C$2:$C$2047,Worksheet!$F49),"-")</f>
        <v>-</v>
      </c>
      <c r="BM49" s="51" t="str">
        <f>IFERROR(AVERAGEIFS('Orders - December 2020'!$I$2:$I$2047,'Orders - December 2020'!$H$2:$H$2047,Worksheet!BM$3,'Orders - December 2020'!$C$2:$C$2047,Worksheet!$F49),"-")</f>
        <v>-</v>
      </c>
      <c r="BN49" s="51" t="str">
        <f>IFERROR(AVERAGEIFS('Orders - December 2020'!$I$2:$I$2047,'Orders - December 2020'!$H$2:$H$2047,Worksheet!BN$3,'Orders - December 2020'!$C$2:$C$2047,Worksheet!$F49),"-")</f>
        <v>-</v>
      </c>
      <c r="BO49" s="51" t="str">
        <f>IFERROR(AVERAGEIFS('Orders - December 2020'!$I$2:$I$2047,'Orders - December 2020'!$H$2:$H$2047,Worksheet!BO$3,'Orders - December 2020'!$C$2:$C$2047,Worksheet!$F49),"-")</f>
        <v>-</v>
      </c>
      <c r="BP49" s="51" t="str">
        <f>IFERROR(AVERAGEIFS('Orders - December 2020'!$I$2:$I$2047,'Orders - December 2020'!$H$2:$H$2047,Worksheet!BP$3,'Orders - December 2020'!$C$2:$C$2047,Worksheet!$F49),"-")</f>
        <v>-</v>
      </c>
      <c r="BQ49" s="51" t="str">
        <f>IFERROR(AVERAGEIFS('Orders - December 2020'!$I$2:$I$2047,'Orders - December 2020'!$H$2:$H$2047,Worksheet!BQ$3,'Orders - December 2020'!$C$2:$C$2047,Worksheet!$F49),"-")</f>
        <v>-</v>
      </c>
      <c r="BR49" s="51" t="str">
        <f>IFERROR(AVERAGEIFS('Orders - December 2020'!$I$2:$I$2047,'Orders - December 2020'!$H$2:$H$2047,Worksheet!BR$3,'Orders - December 2020'!$C$2:$C$2047,Worksheet!$F49),"-")</f>
        <v>-</v>
      </c>
      <c r="BS49" s="51" t="str">
        <f>IFERROR(AVERAGEIFS('Orders - December 2020'!$I$2:$I$2047,'Orders - December 2020'!$H$2:$H$2047,Worksheet!BS$3,'Orders - December 2020'!$C$2:$C$2047,Worksheet!$F49),"-")</f>
        <v>-</v>
      </c>
      <c r="BT49" s="51" t="str">
        <f>IFERROR(AVERAGEIFS('Orders - December 2020'!$I$2:$I$2047,'Orders - December 2020'!$H$2:$H$2047,Worksheet!BT$3,'Orders - December 2020'!$C$2:$C$2047,Worksheet!$F49),"-")</f>
        <v>-</v>
      </c>
      <c r="BU49" s="51" t="str">
        <f>IFERROR(AVERAGEIFS('Orders - December 2020'!$I$2:$I$2047,'Orders - December 2020'!$H$2:$H$2047,Worksheet!BU$3,'Orders - December 2020'!$C$2:$C$2047,Worksheet!$F49),"-")</f>
        <v>-</v>
      </c>
      <c r="BV49" s="51" t="str">
        <f>IFERROR(AVERAGEIFS('Orders - December 2020'!$I$2:$I$2047,'Orders - December 2020'!$H$2:$H$2047,Worksheet!BV$3,'Orders - December 2020'!$C$2:$C$2047,Worksheet!$F49),"-")</f>
        <v>-</v>
      </c>
      <c r="BW49" s="51" t="str">
        <f>IFERROR(AVERAGEIFS('Orders - December 2020'!$I$2:$I$2047,'Orders - December 2020'!$H$2:$H$2047,Worksheet!BW$3,'Orders - December 2020'!$C$2:$C$2047,Worksheet!$F49),"-")</f>
        <v>-</v>
      </c>
      <c r="BX49" s="51" t="str">
        <f>IFERROR(AVERAGEIFS('Orders - December 2020'!$I$2:$I$2047,'Orders - December 2020'!$H$2:$H$2047,Worksheet!BX$3,'Orders - December 2020'!$C$2:$C$2047,Worksheet!$F49),"-")</f>
        <v>-</v>
      </c>
      <c r="BY49" s="51" t="str">
        <f>IFERROR(AVERAGEIFS('Orders - December 2020'!$I$2:$I$2047,'Orders - December 2020'!$H$2:$H$2047,Worksheet!BY$3,'Orders - December 2020'!$C$2:$C$2047,Worksheet!$F49),"-")</f>
        <v>-</v>
      </c>
      <c r="BZ49" s="51" t="str">
        <f>IFERROR(AVERAGEIFS('Orders - December 2020'!$I$2:$I$2047,'Orders - December 2020'!$H$2:$H$2047,Worksheet!BZ$3,'Orders - December 2020'!$C$2:$C$2047,Worksheet!$F49),"-")</f>
        <v>-</v>
      </c>
      <c r="CA49" s="51" t="str">
        <f>IFERROR(AVERAGEIFS('Orders - December 2020'!$I$2:$I$2047,'Orders - December 2020'!$H$2:$H$2047,Worksheet!CA$3,'Orders - December 2020'!$C$2:$C$2047,Worksheet!$F49),"-")</f>
        <v>-</v>
      </c>
      <c r="CB49" s="51" t="str">
        <f>IFERROR(AVERAGEIFS('Orders - December 2020'!$I$2:$I$2047,'Orders - December 2020'!$H$2:$H$2047,Worksheet!CB$3,'Orders - December 2020'!$C$2:$C$2047,Worksheet!$F49),"-")</f>
        <v>-</v>
      </c>
      <c r="CC49" s="51" t="str">
        <f>IFERROR(AVERAGEIFS('Orders - December 2020'!$I$2:$I$2047,'Orders - December 2020'!$H$2:$H$2047,Worksheet!CC$3,'Orders - December 2020'!$C$2:$C$2047,Worksheet!$F49),"-")</f>
        <v>-</v>
      </c>
      <c r="CD49" s="51" t="str">
        <f>IFERROR(AVERAGEIFS('Orders - December 2020'!$I$2:$I$2047,'Orders - December 2020'!$H$2:$H$2047,Worksheet!CD$3,'Orders - December 2020'!$C$2:$C$2047,Worksheet!$F49),"-")</f>
        <v>-</v>
      </c>
      <c r="CE49" s="51" t="str">
        <f>IFERROR(AVERAGEIFS('Orders - December 2020'!$I$2:$I$2047,'Orders - December 2020'!$H$2:$H$2047,Worksheet!CE$3,'Orders - December 2020'!$C$2:$C$2047,Worksheet!$F49),"-")</f>
        <v>-</v>
      </c>
      <c r="CF49" s="51" t="str">
        <f>IFERROR(AVERAGEIFS('Orders - December 2020'!$I$2:$I$2047,'Orders - December 2020'!$H$2:$H$2047,Worksheet!CF$3,'Orders - December 2020'!$C$2:$C$2047,Worksheet!$F49),"-")</f>
        <v>-</v>
      </c>
      <c r="CG49" s="51" t="str">
        <f>IFERROR(AVERAGEIFS('Orders - December 2020'!$I$2:$I$2047,'Orders - December 2020'!$H$2:$H$2047,Worksheet!CG$3,'Orders - December 2020'!$C$2:$C$2047,Worksheet!$F49),"-")</f>
        <v>-</v>
      </c>
      <c r="CH49" s="51" t="str">
        <f>IFERROR(AVERAGEIFS('Orders - December 2020'!$I$2:$I$2047,'Orders - December 2020'!$H$2:$H$2047,Worksheet!CH$3,'Orders - December 2020'!$C$2:$C$2047,Worksheet!$F49),"-")</f>
        <v>-</v>
      </c>
      <c r="CI49" s="51" t="str">
        <f>IFERROR(AVERAGEIFS('Orders - December 2020'!$I$2:$I$2047,'Orders - December 2020'!$H$2:$H$2047,Worksheet!CI$3,'Orders - December 2020'!$C$2:$C$2047,Worksheet!$F49),"-")</f>
        <v>-</v>
      </c>
      <c r="CJ49" s="51" t="str">
        <f>IFERROR(AVERAGEIFS('Orders - December 2020'!$I$2:$I$2047,'Orders - December 2020'!$H$2:$H$2047,Worksheet!CJ$3,'Orders - December 2020'!$C$2:$C$2047,Worksheet!$F49),"-")</f>
        <v>-</v>
      </c>
      <c r="CK49" s="51" t="str">
        <f>IFERROR(AVERAGEIFS('Orders - December 2020'!$I$2:$I$2047,'Orders - December 2020'!$H$2:$H$2047,Worksheet!CK$3,'Orders - December 2020'!$C$2:$C$2047,Worksheet!$F49),"-")</f>
        <v>-</v>
      </c>
      <c r="CL49" s="51" t="str">
        <f>IFERROR(AVERAGEIFS('Orders - December 2020'!$I$2:$I$2047,'Orders - December 2020'!$H$2:$H$2047,Worksheet!CL$3,'Orders - December 2020'!$C$2:$C$2047,Worksheet!$F49),"-")</f>
        <v>-</v>
      </c>
      <c r="CM49" s="51" t="str">
        <f>IFERROR(AVERAGEIFS('Orders - December 2020'!$I$2:$I$2047,'Orders - December 2020'!$H$2:$H$2047,Worksheet!CM$3,'Orders - December 2020'!$C$2:$C$2047,Worksheet!$F49),"-")</f>
        <v>-</v>
      </c>
      <c r="CN49" s="51" t="str">
        <f>IFERROR(AVERAGEIFS('Orders - December 2020'!$I$2:$I$2047,'Orders - December 2020'!$H$2:$H$2047,Worksheet!CN$3,'Orders - December 2020'!$C$2:$C$2047,Worksheet!$F49),"-")</f>
        <v>-</v>
      </c>
      <c r="CO49" s="51" t="str">
        <f>IFERROR(AVERAGEIFS('Orders - December 2020'!$I$2:$I$2047,'Orders - December 2020'!$H$2:$H$2047,Worksheet!CO$3,'Orders - December 2020'!$C$2:$C$2047,Worksheet!$F49),"-")</f>
        <v>-</v>
      </c>
      <c r="CP49" s="51" t="str">
        <f>IFERROR(AVERAGEIFS('Orders - December 2020'!$I$2:$I$2047,'Orders - December 2020'!$H$2:$H$2047,Worksheet!CP$3,'Orders - December 2020'!$C$2:$C$2047,Worksheet!$F49),"-")</f>
        <v>-</v>
      </c>
      <c r="CQ49" s="51" t="str">
        <f>IFERROR(AVERAGEIFS('Orders - December 2020'!$I$2:$I$2047,'Orders - December 2020'!$H$2:$H$2047,Worksheet!CQ$3,'Orders - December 2020'!$C$2:$C$2047,Worksheet!$F49),"-")</f>
        <v>-</v>
      </c>
      <c r="CR49" s="51" t="str">
        <f>IFERROR(AVERAGEIFS('Orders - December 2020'!$I$2:$I$2047,'Orders - December 2020'!$H$2:$H$2047,Worksheet!CR$3,'Orders - December 2020'!$C$2:$C$2047,Worksheet!$F49),"-")</f>
        <v>-</v>
      </c>
      <c r="CS49" s="51" t="str">
        <f>IFERROR(AVERAGEIFS('Orders - December 2020'!$I$2:$I$2047,'Orders - December 2020'!$H$2:$H$2047,Worksheet!CS$3,'Orders - December 2020'!$C$2:$C$2047,Worksheet!$F49),"-")</f>
        <v>-</v>
      </c>
      <c r="CT49" s="51" t="str">
        <f>IFERROR(AVERAGEIFS('Orders - December 2020'!$I$2:$I$2047,'Orders - December 2020'!$H$2:$H$2047,Worksheet!CT$3,'Orders - December 2020'!$C$2:$C$2047,Worksheet!$F49),"-")</f>
        <v>-</v>
      </c>
      <c r="CU49" s="51" t="str">
        <f>IFERROR(AVERAGEIFS('Orders - December 2020'!$I$2:$I$2047,'Orders - December 2020'!$H$2:$H$2047,Worksheet!CU$3,'Orders - December 2020'!$C$2:$C$2047,Worksheet!$F49),"-")</f>
        <v>-</v>
      </c>
      <c r="CV49" s="51" t="str">
        <f>IFERROR(AVERAGEIFS('Orders - December 2020'!$I$2:$I$2047,'Orders - December 2020'!$H$2:$H$2047,Worksheet!CV$3,'Orders - December 2020'!$C$2:$C$2047,Worksheet!$F49),"-")</f>
        <v>-</v>
      </c>
      <c r="CW49" s="51" t="str">
        <f>IFERROR(AVERAGEIFS('Orders - December 2020'!$I$2:$I$2047,'Orders - December 2020'!$H$2:$H$2047,Worksheet!CW$3,'Orders - December 2020'!$C$2:$C$2047,Worksheet!$F49),"-")</f>
        <v>-</v>
      </c>
      <c r="CX49" s="51" t="str">
        <f>IFERROR(AVERAGEIFS('Orders - December 2020'!$I$2:$I$2047,'Orders - December 2020'!$H$2:$H$2047,Worksheet!CX$3,'Orders - December 2020'!$C$2:$C$2047,Worksheet!$F49),"-")</f>
        <v>-</v>
      </c>
      <c r="CY49" s="51" t="str">
        <f>IFERROR(AVERAGEIFS('Orders - December 2020'!$I$2:$I$2047,'Orders - December 2020'!$H$2:$H$2047,Worksheet!CY$3,'Orders - December 2020'!$C$2:$C$2047,Worksheet!$F49),"-")</f>
        <v>-</v>
      </c>
      <c r="CZ49" s="51">
        <f>IFERROR(AVERAGEIFS('Orders - December 2020'!$I$2:$I$2047,'Orders - December 2020'!$H$2:$H$2047,Worksheet!CZ$3,'Orders - December 2020'!$C$2:$C$2047,Worksheet!$F49),"-")</f>
        <v>1</v>
      </c>
      <c r="DA49" s="51" t="str">
        <f>IFERROR(AVERAGEIFS('Orders - December 2020'!$I$2:$I$2047,'Orders - December 2020'!$H$2:$H$2047,Worksheet!DA$3,'Orders - December 2020'!$C$2:$C$2047,Worksheet!$F49),"-")</f>
        <v>-</v>
      </c>
      <c r="DB49" s="51" t="str">
        <f>IFERROR(AVERAGEIFS('Orders - December 2020'!$I$2:$I$2047,'Orders - December 2020'!$H$2:$H$2047,Worksheet!DB$3,'Orders - December 2020'!$C$2:$C$2047,Worksheet!$F49),"-")</f>
        <v>-</v>
      </c>
      <c r="DC49" s="51" t="str">
        <f>IFERROR(AVERAGEIFS('Orders - December 2020'!$I$2:$I$2047,'Orders - December 2020'!$H$2:$H$2047,Worksheet!DC$3,'Orders - December 2020'!$C$2:$C$2047,Worksheet!$F49),"-")</f>
        <v>-</v>
      </c>
      <c r="DD49" s="51" t="str">
        <f>IFERROR(AVERAGEIFS('Orders - December 2020'!$I$2:$I$2047,'Orders - December 2020'!$H$2:$H$2047,Worksheet!DD$3,'Orders - December 2020'!$C$2:$C$2047,Worksheet!$F49),"-")</f>
        <v>-</v>
      </c>
      <c r="DE49" s="51" t="str">
        <f>IFERROR(AVERAGEIFS('Orders - December 2020'!$I$2:$I$2047,'Orders - December 2020'!$H$2:$H$2047,Worksheet!DE$3,'Orders - December 2020'!$C$2:$C$2047,Worksheet!$F49),"-")</f>
        <v>-</v>
      </c>
      <c r="DF49" s="51" t="str">
        <f>IFERROR(AVERAGEIFS('Orders - December 2020'!$I$2:$I$2047,'Orders - December 2020'!$H$2:$H$2047,Worksheet!DF$3,'Orders - December 2020'!$C$2:$C$2047,Worksheet!$F49),"-")</f>
        <v>-</v>
      </c>
      <c r="DG49" s="51" t="str">
        <f>IFERROR(AVERAGEIFS('Orders - December 2020'!$I$2:$I$2047,'Orders - December 2020'!$H$2:$H$2047,Worksheet!DG$3,'Orders - December 2020'!$C$2:$C$2047,Worksheet!$F49),"-")</f>
        <v>-</v>
      </c>
      <c r="DH49" s="51" t="str">
        <f>IFERROR(AVERAGEIFS('Orders - December 2020'!$I$2:$I$2047,'Orders - December 2020'!$H$2:$H$2047,Worksheet!DH$3,'Orders - December 2020'!$C$2:$C$2047,Worksheet!$F49),"-")</f>
        <v>-</v>
      </c>
      <c r="DI49" s="51">
        <f>IFERROR(AVERAGEIFS('Orders - December 2020'!$I$2:$I$2047,'Orders - December 2020'!$H$2:$H$2047,Worksheet!DI$3,'Orders - December 2020'!$C$2:$C$2047,Worksheet!$F49),"-")</f>
        <v>1</v>
      </c>
      <c r="DJ49" s="51" t="str">
        <f>IFERROR(AVERAGEIFS('Orders - December 2020'!$I$2:$I$2047,'Orders - December 2020'!$H$2:$H$2047,Worksheet!DJ$3,'Orders - December 2020'!$C$2:$C$2047,Worksheet!$F49),"-")</f>
        <v>-</v>
      </c>
      <c r="DK49" s="51" t="str">
        <f>IFERROR(AVERAGEIFS('Orders - December 2020'!$I$2:$I$2047,'Orders - December 2020'!$H$2:$H$2047,Worksheet!DK$3,'Orders - December 2020'!$C$2:$C$2047,Worksheet!$F49),"-")</f>
        <v>-</v>
      </c>
      <c r="DL49" s="51" t="str">
        <f>IFERROR(AVERAGEIFS('Orders - December 2020'!$I$2:$I$2047,'Orders - December 2020'!$H$2:$H$2047,Worksheet!DL$3,'Orders - December 2020'!$C$2:$C$2047,Worksheet!$F49),"-")</f>
        <v>-</v>
      </c>
      <c r="DM49" s="51" t="str">
        <f>IFERROR(AVERAGEIFS('Orders - December 2020'!$I$2:$I$2047,'Orders - December 2020'!$H$2:$H$2047,Worksheet!DM$3,'Orders - December 2020'!$C$2:$C$2047,Worksheet!$F49),"-")</f>
        <v>-</v>
      </c>
      <c r="DN49" s="51" t="str">
        <f>IFERROR(AVERAGEIFS('Orders - December 2020'!$I$2:$I$2047,'Orders - December 2020'!$H$2:$H$2047,Worksheet!DN$3,'Orders - December 2020'!$C$2:$C$2047,Worksheet!$F49),"-")</f>
        <v>-</v>
      </c>
      <c r="DO49" s="51" t="str">
        <f>IFERROR(AVERAGEIFS('Orders - December 2020'!$I$2:$I$2047,'Orders - December 2020'!$H$2:$H$2047,Worksheet!DO$3,'Orders - December 2020'!$C$2:$C$2047,Worksheet!$F49),"-")</f>
        <v>-</v>
      </c>
      <c r="DP49" s="51" t="str">
        <f>IFERROR(AVERAGEIFS('Orders - December 2020'!$I$2:$I$2047,'Orders - December 2020'!$H$2:$H$2047,Worksheet!DP$3,'Orders - December 2020'!$C$2:$C$2047,Worksheet!$F49),"-")</f>
        <v>-</v>
      </c>
      <c r="DQ49" s="51" t="str">
        <f>IFERROR(AVERAGEIFS('Orders - December 2020'!$I$2:$I$2047,'Orders - December 2020'!$H$2:$H$2047,Worksheet!DQ$3,'Orders - December 2020'!$C$2:$C$2047,Worksheet!$F49),"-")</f>
        <v>-</v>
      </c>
      <c r="DR49" s="51" t="str">
        <f>IFERROR(AVERAGEIFS('Orders - December 2020'!$I$2:$I$2047,'Orders - December 2020'!$H$2:$H$2047,Worksheet!DR$3,'Orders - December 2020'!$C$2:$C$2047,Worksheet!$F49),"-")</f>
        <v>-</v>
      </c>
      <c r="DS49" s="51" t="str">
        <f>IFERROR(AVERAGEIFS('Orders - December 2020'!$I$2:$I$2047,'Orders - December 2020'!$H$2:$H$2047,Worksheet!DS$3,'Orders - December 2020'!$C$2:$C$2047,Worksheet!$F49),"-")</f>
        <v>-</v>
      </c>
      <c r="DT49" s="51" t="str">
        <f>IFERROR(AVERAGEIFS('Orders - December 2020'!$I$2:$I$2047,'Orders - December 2020'!$H$2:$H$2047,Worksheet!DT$3,'Orders - December 2020'!$C$2:$C$2047,Worksheet!$F49),"-")</f>
        <v>-</v>
      </c>
      <c r="DU49" s="51" t="str">
        <f>IFERROR(AVERAGEIFS('Orders - December 2020'!$I$2:$I$2047,'Orders - December 2020'!$H$2:$H$2047,Worksheet!DU$3,'Orders - December 2020'!$C$2:$C$2047,Worksheet!$F49),"-")</f>
        <v>-</v>
      </c>
      <c r="DV49" s="51" t="str">
        <f>IFERROR(AVERAGEIFS('Orders - December 2020'!$I$2:$I$2047,'Orders - December 2020'!$H$2:$H$2047,Worksheet!DV$3,'Orders - December 2020'!$C$2:$C$2047,Worksheet!$F49),"-")</f>
        <v>-</v>
      </c>
      <c r="DW49" s="51" t="str">
        <f>IFERROR(AVERAGEIFS('Orders - December 2020'!$I$2:$I$2047,'Orders - December 2020'!$H$2:$H$2047,Worksheet!DW$3,'Orders - December 2020'!$C$2:$C$2047,Worksheet!$F49),"-")</f>
        <v>-</v>
      </c>
      <c r="DX49" s="51" t="str">
        <f>IFERROR(AVERAGEIFS('Orders - December 2020'!$I$2:$I$2047,'Orders - December 2020'!$H$2:$H$2047,Worksheet!DX$3,'Orders - December 2020'!$C$2:$C$2047,Worksheet!$F49),"-")</f>
        <v>-</v>
      </c>
      <c r="DY49" s="51" t="str">
        <f>IFERROR(AVERAGEIFS('Orders - December 2020'!$I$2:$I$2047,'Orders - December 2020'!$H$2:$H$2047,Worksheet!DY$3,'Orders - December 2020'!$C$2:$C$2047,Worksheet!$F49),"-")</f>
        <v>-</v>
      </c>
      <c r="DZ49" s="51" t="str">
        <f>IFERROR(AVERAGEIFS('Orders - December 2020'!$I$2:$I$2047,'Orders - December 2020'!$H$2:$H$2047,Worksheet!DZ$3,'Orders - December 2020'!$C$2:$C$2047,Worksheet!$F49),"-")</f>
        <v>-</v>
      </c>
      <c r="EA49" s="51" t="str">
        <f>IFERROR(AVERAGEIFS('Orders - December 2020'!$I$2:$I$2047,'Orders - December 2020'!$H$2:$H$2047,Worksheet!EA$3,'Orders - December 2020'!$C$2:$C$2047,Worksheet!$F49),"-")</f>
        <v>-</v>
      </c>
      <c r="EB49" s="51" t="str">
        <f>IFERROR(AVERAGEIFS('Orders - December 2020'!$I$2:$I$2047,'Orders - December 2020'!$H$2:$H$2047,Worksheet!EB$3,'Orders - December 2020'!$C$2:$C$2047,Worksheet!$F49),"-")</f>
        <v>-</v>
      </c>
      <c r="EC49" s="51" t="str">
        <f>IFERROR(AVERAGEIFS('Orders - December 2020'!$I$2:$I$2047,'Orders - December 2020'!$H$2:$H$2047,Worksheet!EC$3,'Orders - December 2020'!$C$2:$C$2047,Worksheet!$F49),"-")</f>
        <v>-</v>
      </c>
      <c r="ED49" s="51" t="str">
        <f>IFERROR(AVERAGEIFS('Orders - December 2020'!$I$2:$I$2047,'Orders - December 2020'!$H$2:$H$2047,Worksheet!ED$3,'Orders - December 2020'!$C$2:$C$2047,Worksheet!$F49),"-")</f>
        <v>-</v>
      </c>
      <c r="EE49" s="51" t="str">
        <f>IFERROR(AVERAGEIFS('Orders - December 2020'!$I$2:$I$2047,'Orders - December 2020'!$H$2:$H$2047,Worksheet!EE$3,'Orders - December 2020'!$C$2:$C$2047,Worksheet!$F49),"-")</f>
        <v>-</v>
      </c>
      <c r="EF49" s="51" t="str">
        <f>IFERROR(AVERAGEIFS('Orders - December 2020'!$I$2:$I$2047,'Orders - December 2020'!$H$2:$H$2047,Worksheet!EF$3,'Orders - December 2020'!$C$2:$C$2047,Worksheet!$F49),"-")</f>
        <v>-</v>
      </c>
      <c r="EG49" s="51" t="str">
        <f>IFERROR(AVERAGEIFS('Orders - December 2020'!$I$2:$I$2047,'Orders - December 2020'!$H$2:$H$2047,Worksheet!EG$3,'Orders - December 2020'!$C$2:$C$2047,Worksheet!$F49),"-")</f>
        <v>-</v>
      </c>
      <c r="EH49" s="51" t="str">
        <f>IFERROR(AVERAGEIFS('Orders - December 2020'!$I$2:$I$2047,'Orders - December 2020'!$H$2:$H$2047,Worksheet!EH$3,'Orders - December 2020'!$C$2:$C$2047,Worksheet!$F49),"-")</f>
        <v>-</v>
      </c>
      <c r="EI49" s="51" t="str">
        <f>IFERROR(AVERAGEIFS('Orders - December 2020'!$I$2:$I$2047,'Orders - December 2020'!$H$2:$H$2047,Worksheet!EI$3,'Orders - December 2020'!$C$2:$C$2047,Worksheet!$F49),"-")</f>
        <v>-</v>
      </c>
      <c r="EJ49" s="51" t="str">
        <f>IFERROR(AVERAGEIFS('Orders - December 2020'!$I$2:$I$2047,'Orders - December 2020'!$H$2:$H$2047,Worksheet!EJ$3,'Orders - December 2020'!$C$2:$C$2047,Worksheet!$F49),"-")</f>
        <v>-</v>
      </c>
      <c r="EK49" s="51" t="str">
        <f>IFERROR(AVERAGEIFS('Orders - December 2020'!$I$2:$I$2047,'Orders - December 2020'!$H$2:$H$2047,Worksheet!EK$3,'Orders - December 2020'!$C$2:$C$2047,Worksheet!$F49),"-")</f>
        <v>-</v>
      </c>
      <c r="EL49" s="51" t="str">
        <f>IFERROR(AVERAGEIFS('Orders - December 2020'!$I$2:$I$2047,'Orders - December 2020'!$H$2:$H$2047,Worksheet!EL$3,'Orders - December 2020'!$C$2:$C$2047,Worksheet!$F49),"-")</f>
        <v>-</v>
      </c>
      <c r="EM49" s="51" t="str">
        <f>IFERROR(AVERAGEIFS('Orders - December 2020'!$I$2:$I$2047,'Orders - December 2020'!$H$2:$H$2047,Worksheet!EM$3,'Orders - December 2020'!$C$2:$C$2047,Worksheet!$F49),"-")</f>
        <v>-</v>
      </c>
      <c r="EN49" s="51" t="str">
        <f>IFERROR(AVERAGEIFS('Orders - December 2020'!$I$2:$I$2047,'Orders - December 2020'!$H$2:$H$2047,Worksheet!EN$3,'Orders - December 2020'!$C$2:$C$2047,Worksheet!$F49),"-")</f>
        <v>-</v>
      </c>
      <c r="EO49" s="51" t="str">
        <f>IFERROR(AVERAGEIFS('Orders - December 2020'!$I$2:$I$2047,'Orders - December 2020'!$H$2:$H$2047,Worksheet!EO$3,'Orders - December 2020'!$C$2:$C$2047,Worksheet!$F49),"-")</f>
        <v>-</v>
      </c>
      <c r="EP49" s="51" t="str">
        <f>IFERROR(AVERAGEIFS('Orders - December 2020'!$I$2:$I$2047,'Orders - December 2020'!$H$2:$H$2047,Worksheet!EP$3,'Orders - December 2020'!$C$2:$C$2047,Worksheet!$F49),"-")</f>
        <v>-</v>
      </c>
      <c r="EQ49" s="51" t="str">
        <f>IFERROR(AVERAGEIFS('Orders - December 2020'!$I$2:$I$2047,'Orders - December 2020'!$H$2:$H$2047,Worksheet!EQ$3,'Orders - December 2020'!$C$2:$C$2047,Worksheet!$F49),"-")</f>
        <v>-</v>
      </c>
      <c r="ER49" s="51" t="str">
        <f>IFERROR(AVERAGEIFS('Orders - December 2020'!$I$2:$I$2047,'Orders - December 2020'!$H$2:$H$2047,Worksheet!ER$3,'Orders - December 2020'!$C$2:$C$2047,Worksheet!$F49),"-")</f>
        <v>-</v>
      </c>
      <c r="ES49" s="51" t="str">
        <f>IFERROR(AVERAGEIFS('Orders - December 2020'!$I$2:$I$2047,'Orders - December 2020'!$H$2:$H$2047,Worksheet!ES$3,'Orders - December 2020'!$C$2:$C$2047,Worksheet!$F49),"-")</f>
        <v>-</v>
      </c>
      <c r="ET49" s="51" t="str">
        <f>IFERROR(AVERAGEIFS('Orders - December 2020'!$I$2:$I$2047,'Orders - December 2020'!$H$2:$H$2047,Worksheet!ET$3,'Orders - December 2020'!$C$2:$C$2047,Worksheet!$F49),"-")</f>
        <v>-</v>
      </c>
      <c r="EU49" s="51" t="str">
        <f>IFERROR(AVERAGEIFS('Orders - December 2020'!$I$2:$I$2047,'Orders - December 2020'!$H$2:$H$2047,Worksheet!EU$3,'Orders - December 2020'!$C$2:$C$2047,Worksheet!$F49),"-")</f>
        <v>-</v>
      </c>
      <c r="EV49" s="51" t="str">
        <f>IFERROR(AVERAGEIFS('Orders - December 2020'!$I$2:$I$2047,'Orders - December 2020'!$H$2:$H$2047,Worksheet!EV$3,'Orders - December 2020'!$C$2:$C$2047,Worksheet!$F49),"-")</f>
        <v>-</v>
      </c>
      <c r="EW49" s="51" t="str">
        <f>IFERROR(AVERAGEIFS('Orders - December 2020'!$I$2:$I$2047,'Orders - December 2020'!$H$2:$H$2047,Worksheet!EW$3,'Orders - December 2020'!$C$2:$C$2047,Worksheet!$F49),"-")</f>
        <v>-</v>
      </c>
      <c r="EX49" s="51" t="str">
        <f>IFERROR(AVERAGEIFS('Orders - December 2020'!$I$2:$I$2047,'Orders - December 2020'!$H$2:$H$2047,Worksheet!EX$3,'Orders - December 2020'!$C$2:$C$2047,Worksheet!$F49),"-")</f>
        <v>-</v>
      </c>
      <c r="EY49" s="51" t="str">
        <f>IFERROR(AVERAGEIFS('Orders - December 2020'!$I$2:$I$2047,'Orders - December 2020'!$H$2:$H$2047,Worksheet!EY$3,'Orders - December 2020'!$C$2:$C$2047,Worksheet!$F49),"-")</f>
        <v>-</v>
      </c>
      <c r="EZ49" s="51" t="str">
        <f>IFERROR(AVERAGEIFS('Orders - December 2020'!$I$2:$I$2047,'Orders - December 2020'!$H$2:$H$2047,Worksheet!EZ$3,'Orders - December 2020'!$C$2:$C$2047,Worksheet!$F49),"-")</f>
        <v>-</v>
      </c>
      <c r="FA49" s="51" t="str">
        <f>IFERROR(AVERAGEIFS('Orders - December 2020'!$I$2:$I$2047,'Orders - December 2020'!$H$2:$H$2047,Worksheet!FA$3,'Orders - December 2020'!$C$2:$C$2047,Worksheet!$F49),"-")</f>
        <v>-</v>
      </c>
      <c r="FB49" s="51" t="str">
        <f>IFERROR(AVERAGEIFS('Orders - December 2020'!$I$2:$I$2047,'Orders - December 2020'!$H$2:$H$2047,Worksheet!FB$3,'Orders - December 2020'!$C$2:$C$2047,Worksheet!$F49),"-")</f>
        <v>-</v>
      </c>
      <c r="FC49" s="51" t="str">
        <f>IFERROR(AVERAGEIFS('Orders - December 2020'!$I$2:$I$2047,'Orders - December 2020'!$H$2:$H$2047,Worksheet!FC$3,'Orders - December 2020'!$C$2:$C$2047,Worksheet!$F49),"-")</f>
        <v>-</v>
      </c>
      <c r="FD49" s="51" t="str">
        <f>IFERROR(AVERAGEIFS('Orders - December 2020'!$I$2:$I$2047,'Orders - December 2020'!$H$2:$H$2047,Worksheet!FD$3,'Orders - December 2020'!$C$2:$C$2047,Worksheet!$F49),"-")</f>
        <v>-</v>
      </c>
      <c r="FE49" s="51" t="str">
        <f>IFERROR(AVERAGEIFS('Orders - December 2020'!$I$2:$I$2047,'Orders - December 2020'!$H$2:$H$2047,Worksheet!FE$3,'Orders - December 2020'!$C$2:$C$2047,Worksheet!$F49),"-")</f>
        <v>-</v>
      </c>
      <c r="FF49" s="51" t="str">
        <f>IFERROR(AVERAGEIFS('Orders - December 2020'!$I$2:$I$2047,'Orders - December 2020'!$H$2:$H$2047,Worksheet!FF$3,'Orders - December 2020'!$C$2:$C$2047,Worksheet!$F49),"-")</f>
        <v>-</v>
      </c>
      <c r="FG49" s="52" t="str">
        <f>IFERROR(AVERAGEIFS('Orders - December 2020'!$I$2:$I$2047,'Orders - December 2020'!$H$2:$H$2047,Worksheet!FG$3,'Orders - December 2020'!$C$2:$C$2047,Worksheet!$F49),"-")</f>
        <v>-</v>
      </c>
    </row>
    <row r="50" spans="6:163">
      <c r="F50" s="45" t="str">
        <v>Sandra Super Store</v>
      </c>
      <c r="G50" s="50" t="str">
        <f>IFERROR(AVERAGEIFS('Orders - December 2020'!$I$2:$I$2047,'Orders - December 2020'!$H$2:$H$2047,Worksheet!G$3,'Orders - December 2020'!$C$2:$C$2047,Worksheet!$F50),"-")</f>
        <v>-</v>
      </c>
      <c r="H50" s="51">
        <f>IFERROR(AVERAGEIFS('Orders - December 2020'!$I$2:$I$2047,'Orders - December 2020'!$H$2:$H$2047,Worksheet!H$3,'Orders - December 2020'!$C$2:$C$2047,Worksheet!$F50),"-")</f>
        <v>2</v>
      </c>
      <c r="I50" s="51" t="str">
        <f>IFERROR(AVERAGEIFS('Orders - December 2020'!$I$2:$I$2047,'Orders - December 2020'!$H$2:$H$2047,Worksheet!I$3,'Orders - December 2020'!$C$2:$C$2047,Worksheet!$F50),"-")</f>
        <v>-</v>
      </c>
      <c r="J50" s="51" t="str">
        <f>IFERROR(AVERAGEIFS('Orders - December 2020'!$I$2:$I$2047,'Orders - December 2020'!$H$2:$H$2047,Worksheet!J$3,'Orders - December 2020'!$C$2:$C$2047,Worksheet!$F50),"-")</f>
        <v>-</v>
      </c>
      <c r="K50" s="51" t="str">
        <f>IFERROR(AVERAGEIFS('Orders - December 2020'!$I$2:$I$2047,'Orders - December 2020'!$H$2:$H$2047,Worksheet!K$3,'Orders - December 2020'!$C$2:$C$2047,Worksheet!$F50),"-")</f>
        <v>-</v>
      </c>
      <c r="L50" s="51" t="str">
        <f>IFERROR(AVERAGEIFS('Orders - December 2020'!$I$2:$I$2047,'Orders - December 2020'!$H$2:$H$2047,Worksheet!L$3,'Orders - December 2020'!$C$2:$C$2047,Worksheet!$F50),"-")</f>
        <v>-</v>
      </c>
      <c r="M50" s="51" t="str">
        <f>IFERROR(AVERAGEIFS('Orders - December 2020'!$I$2:$I$2047,'Orders - December 2020'!$H$2:$H$2047,Worksheet!M$3,'Orders - December 2020'!$C$2:$C$2047,Worksheet!$F50),"-")</f>
        <v>-</v>
      </c>
      <c r="N50" s="51" t="str">
        <f>IFERROR(AVERAGEIFS('Orders - December 2020'!$I$2:$I$2047,'Orders - December 2020'!$H$2:$H$2047,Worksheet!N$3,'Orders - December 2020'!$C$2:$C$2047,Worksheet!$F50),"-")</f>
        <v>-</v>
      </c>
      <c r="O50" s="51">
        <f>IFERROR(AVERAGEIFS('Orders - December 2020'!$I$2:$I$2047,'Orders - December 2020'!$H$2:$H$2047,Worksheet!O$3,'Orders - December 2020'!$C$2:$C$2047,Worksheet!$F50),"-")</f>
        <v>2</v>
      </c>
      <c r="P50" s="51" t="str">
        <f>IFERROR(AVERAGEIFS('Orders - December 2020'!$I$2:$I$2047,'Orders - December 2020'!$H$2:$H$2047,Worksheet!P$3,'Orders - December 2020'!$C$2:$C$2047,Worksheet!$F50),"-")</f>
        <v>-</v>
      </c>
      <c r="Q50" s="51" t="str">
        <f>IFERROR(AVERAGEIFS('Orders - December 2020'!$I$2:$I$2047,'Orders - December 2020'!$H$2:$H$2047,Worksheet!Q$3,'Orders - December 2020'!$C$2:$C$2047,Worksheet!$F50),"-")</f>
        <v>-</v>
      </c>
      <c r="R50" s="51" t="str">
        <f>IFERROR(AVERAGEIFS('Orders - December 2020'!$I$2:$I$2047,'Orders - December 2020'!$H$2:$H$2047,Worksheet!R$3,'Orders - December 2020'!$C$2:$C$2047,Worksheet!$F50),"-")</f>
        <v>-</v>
      </c>
      <c r="S50" s="51" t="str">
        <f>IFERROR(AVERAGEIFS('Orders - December 2020'!$I$2:$I$2047,'Orders - December 2020'!$H$2:$H$2047,Worksheet!S$3,'Orders - December 2020'!$C$2:$C$2047,Worksheet!$F50),"-")</f>
        <v>-</v>
      </c>
      <c r="T50" s="51" t="str">
        <f>IFERROR(AVERAGEIFS('Orders - December 2020'!$I$2:$I$2047,'Orders - December 2020'!$H$2:$H$2047,Worksheet!T$3,'Orders - December 2020'!$C$2:$C$2047,Worksheet!$F50),"-")</f>
        <v>-</v>
      </c>
      <c r="U50" s="51" t="str">
        <f>IFERROR(AVERAGEIFS('Orders - December 2020'!$I$2:$I$2047,'Orders - December 2020'!$H$2:$H$2047,Worksheet!U$3,'Orders - December 2020'!$C$2:$C$2047,Worksheet!$F50),"-")</f>
        <v>-</v>
      </c>
      <c r="V50" s="51" t="str">
        <f>IFERROR(AVERAGEIFS('Orders - December 2020'!$I$2:$I$2047,'Orders - December 2020'!$H$2:$H$2047,Worksheet!V$3,'Orders - December 2020'!$C$2:$C$2047,Worksheet!$F50),"-")</f>
        <v>-</v>
      </c>
      <c r="W50" s="51" t="str">
        <f>IFERROR(AVERAGEIFS('Orders - December 2020'!$I$2:$I$2047,'Orders - December 2020'!$H$2:$H$2047,Worksheet!W$3,'Orders - December 2020'!$C$2:$C$2047,Worksheet!$F50),"-")</f>
        <v>-</v>
      </c>
      <c r="X50" s="51" t="str">
        <f>IFERROR(AVERAGEIFS('Orders - December 2020'!$I$2:$I$2047,'Orders - December 2020'!$H$2:$H$2047,Worksheet!X$3,'Orders - December 2020'!$C$2:$C$2047,Worksheet!$F50),"-")</f>
        <v>-</v>
      </c>
      <c r="Y50" s="51" t="str">
        <f>IFERROR(AVERAGEIFS('Orders - December 2020'!$I$2:$I$2047,'Orders - December 2020'!$H$2:$H$2047,Worksheet!Y$3,'Orders - December 2020'!$C$2:$C$2047,Worksheet!$F50),"-")</f>
        <v>-</v>
      </c>
      <c r="Z50" s="51" t="str">
        <f>IFERROR(AVERAGEIFS('Orders - December 2020'!$I$2:$I$2047,'Orders - December 2020'!$H$2:$H$2047,Worksheet!Z$3,'Orders - December 2020'!$C$2:$C$2047,Worksheet!$F50),"-")</f>
        <v>-</v>
      </c>
      <c r="AA50" s="51" t="str">
        <f>IFERROR(AVERAGEIFS('Orders - December 2020'!$I$2:$I$2047,'Orders - December 2020'!$H$2:$H$2047,Worksheet!AA$3,'Orders - December 2020'!$C$2:$C$2047,Worksheet!$F50),"-")</f>
        <v>-</v>
      </c>
      <c r="AB50" s="51" t="str">
        <f>IFERROR(AVERAGEIFS('Orders - December 2020'!$I$2:$I$2047,'Orders - December 2020'!$H$2:$H$2047,Worksheet!AB$3,'Orders - December 2020'!$C$2:$C$2047,Worksheet!$F50),"-")</f>
        <v>-</v>
      </c>
      <c r="AC50" s="51" t="str">
        <f>IFERROR(AVERAGEIFS('Orders - December 2020'!$I$2:$I$2047,'Orders - December 2020'!$H$2:$H$2047,Worksheet!AC$3,'Orders - December 2020'!$C$2:$C$2047,Worksheet!$F50),"-")</f>
        <v>-</v>
      </c>
      <c r="AD50" s="51" t="str">
        <f>IFERROR(AVERAGEIFS('Orders - December 2020'!$I$2:$I$2047,'Orders - December 2020'!$H$2:$H$2047,Worksheet!AD$3,'Orders - December 2020'!$C$2:$C$2047,Worksheet!$F50),"-")</f>
        <v>-</v>
      </c>
      <c r="AE50" s="51" t="str">
        <f>IFERROR(AVERAGEIFS('Orders - December 2020'!$I$2:$I$2047,'Orders - December 2020'!$H$2:$H$2047,Worksheet!AE$3,'Orders - December 2020'!$C$2:$C$2047,Worksheet!$F50),"-")</f>
        <v>-</v>
      </c>
      <c r="AF50" s="51" t="str">
        <f>IFERROR(AVERAGEIFS('Orders - December 2020'!$I$2:$I$2047,'Orders - December 2020'!$H$2:$H$2047,Worksheet!AF$3,'Orders - December 2020'!$C$2:$C$2047,Worksheet!$F50),"-")</f>
        <v>-</v>
      </c>
      <c r="AG50" s="51" t="str">
        <f>IFERROR(AVERAGEIFS('Orders - December 2020'!$I$2:$I$2047,'Orders - December 2020'!$H$2:$H$2047,Worksheet!AG$3,'Orders - December 2020'!$C$2:$C$2047,Worksheet!$F50),"-")</f>
        <v>-</v>
      </c>
      <c r="AH50" s="51" t="str">
        <f>IFERROR(AVERAGEIFS('Orders - December 2020'!$I$2:$I$2047,'Orders - December 2020'!$H$2:$H$2047,Worksheet!AH$3,'Orders - December 2020'!$C$2:$C$2047,Worksheet!$F50),"-")</f>
        <v>-</v>
      </c>
      <c r="AI50" s="51" t="str">
        <f>IFERROR(AVERAGEIFS('Orders - December 2020'!$I$2:$I$2047,'Orders - December 2020'!$H$2:$H$2047,Worksheet!AI$3,'Orders - December 2020'!$C$2:$C$2047,Worksheet!$F50),"-")</f>
        <v>-</v>
      </c>
      <c r="AJ50" s="51">
        <f>IFERROR(AVERAGEIFS('Orders - December 2020'!$I$2:$I$2047,'Orders - December 2020'!$H$2:$H$2047,Worksheet!AJ$3,'Orders - December 2020'!$C$2:$C$2047,Worksheet!$F50),"-")</f>
        <v>2</v>
      </c>
      <c r="AK50" s="51" t="str">
        <f>IFERROR(AVERAGEIFS('Orders - December 2020'!$I$2:$I$2047,'Orders - December 2020'!$H$2:$H$2047,Worksheet!AK$3,'Orders - December 2020'!$C$2:$C$2047,Worksheet!$F50),"-")</f>
        <v>-</v>
      </c>
      <c r="AL50" s="51" t="str">
        <f>IFERROR(AVERAGEIFS('Orders - December 2020'!$I$2:$I$2047,'Orders - December 2020'!$H$2:$H$2047,Worksheet!AL$3,'Orders - December 2020'!$C$2:$C$2047,Worksheet!$F50),"-")</f>
        <v>-</v>
      </c>
      <c r="AM50" s="51" t="str">
        <f>IFERROR(AVERAGEIFS('Orders - December 2020'!$I$2:$I$2047,'Orders - December 2020'!$H$2:$H$2047,Worksheet!AM$3,'Orders - December 2020'!$C$2:$C$2047,Worksheet!$F50),"-")</f>
        <v>-</v>
      </c>
      <c r="AN50" s="51" t="str">
        <f>IFERROR(AVERAGEIFS('Orders - December 2020'!$I$2:$I$2047,'Orders - December 2020'!$H$2:$H$2047,Worksheet!AN$3,'Orders - December 2020'!$C$2:$C$2047,Worksheet!$F50),"-")</f>
        <v>-</v>
      </c>
      <c r="AO50" s="51" t="str">
        <f>IFERROR(AVERAGEIFS('Orders - December 2020'!$I$2:$I$2047,'Orders - December 2020'!$H$2:$H$2047,Worksheet!AO$3,'Orders - December 2020'!$C$2:$C$2047,Worksheet!$F50),"-")</f>
        <v>-</v>
      </c>
      <c r="AP50" s="51" t="str">
        <f>IFERROR(AVERAGEIFS('Orders - December 2020'!$I$2:$I$2047,'Orders - December 2020'!$H$2:$H$2047,Worksheet!AP$3,'Orders - December 2020'!$C$2:$C$2047,Worksheet!$F50),"-")</f>
        <v>-</v>
      </c>
      <c r="AQ50" s="51" t="str">
        <f>IFERROR(AVERAGEIFS('Orders - December 2020'!$I$2:$I$2047,'Orders - December 2020'!$H$2:$H$2047,Worksheet!AQ$3,'Orders - December 2020'!$C$2:$C$2047,Worksheet!$F50),"-")</f>
        <v>-</v>
      </c>
      <c r="AR50" s="51">
        <f>IFERROR(AVERAGEIFS('Orders - December 2020'!$I$2:$I$2047,'Orders - December 2020'!$H$2:$H$2047,Worksheet!AR$3,'Orders - December 2020'!$C$2:$C$2047,Worksheet!$F50),"-")</f>
        <v>10</v>
      </c>
      <c r="AS50" s="51" t="str">
        <f>IFERROR(AVERAGEIFS('Orders - December 2020'!$I$2:$I$2047,'Orders - December 2020'!$H$2:$H$2047,Worksheet!AS$3,'Orders - December 2020'!$C$2:$C$2047,Worksheet!$F50),"-")</f>
        <v>-</v>
      </c>
      <c r="AT50" s="51" t="str">
        <f>IFERROR(AVERAGEIFS('Orders - December 2020'!$I$2:$I$2047,'Orders - December 2020'!$H$2:$H$2047,Worksheet!AT$3,'Orders - December 2020'!$C$2:$C$2047,Worksheet!$F50),"-")</f>
        <v>-</v>
      </c>
      <c r="AU50" s="51" t="str">
        <f>IFERROR(AVERAGEIFS('Orders - December 2020'!$I$2:$I$2047,'Orders - December 2020'!$H$2:$H$2047,Worksheet!AU$3,'Orders - December 2020'!$C$2:$C$2047,Worksheet!$F50),"-")</f>
        <v>-</v>
      </c>
      <c r="AV50" s="51" t="str">
        <f>IFERROR(AVERAGEIFS('Orders - December 2020'!$I$2:$I$2047,'Orders - December 2020'!$H$2:$H$2047,Worksheet!AV$3,'Orders - December 2020'!$C$2:$C$2047,Worksheet!$F50),"-")</f>
        <v>-</v>
      </c>
      <c r="AW50" s="51" t="str">
        <f>IFERROR(AVERAGEIFS('Orders - December 2020'!$I$2:$I$2047,'Orders - December 2020'!$H$2:$H$2047,Worksheet!AW$3,'Orders - December 2020'!$C$2:$C$2047,Worksheet!$F50),"-")</f>
        <v>-</v>
      </c>
      <c r="AX50" s="51" t="str">
        <f>IFERROR(AVERAGEIFS('Orders - December 2020'!$I$2:$I$2047,'Orders - December 2020'!$H$2:$H$2047,Worksheet!AX$3,'Orders - December 2020'!$C$2:$C$2047,Worksheet!$F50),"-")</f>
        <v>-</v>
      </c>
      <c r="AY50" s="51" t="str">
        <f>IFERROR(AVERAGEIFS('Orders - December 2020'!$I$2:$I$2047,'Orders - December 2020'!$H$2:$H$2047,Worksheet!AY$3,'Orders - December 2020'!$C$2:$C$2047,Worksheet!$F50),"-")</f>
        <v>-</v>
      </c>
      <c r="AZ50" s="51" t="str">
        <f>IFERROR(AVERAGEIFS('Orders - December 2020'!$I$2:$I$2047,'Orders - December 2020'!$H$2:$H$2047,Worksheet!AZ$3,'Orders - December 2020'!$C$2:$C$2047,Worksheet!$F50),"-")</f>
        <v>-</v>
      </c>
      <c r="BA50" s="51" t="str">
        <f>IFERROR(AVERAGEIFS('Orders - December 2020'!$I$2:$I$2047,'Orders - December 2020'!$H$2:$H$2047,Worksheet!BA$3,'Orders - December 2020'!$C$2:$C$2047,Worksheet!$F50),"-")</f>
        <v>-</v>
      </c>
      <c r="BB50" s="51" t="str">
        <f>IFERROR(AVERAGEIFS('Orders - December 2020'!$I$2:$I$2047,'Orders - December 2020'!$H$2:$H$2047,Worksheet!BB$3,'Orders - December 2020'!$C$2:$C$2047,Worksheet!$F50),"-")</f>
        <v>-</v>
      </c>
      <c r="BC50" s="51" t="str">
        <f>IFERROR(AVERAGEIFS('Orders - December 2020'!$I$2:$I$2047,'Orders - December 2020'!$H$2:$H$2047,Worksheet!BC$3,'Orders - December 2020'!$C$2:$C$2047,Worksheet!$F50),"-")</f>
        <v>-</v>
      </c>
      <c r="BD50" s="51" t="str">
        <f>IFERROR(AVERAGEIFS('Orders - December 2020'!$I$2:$I$2047,'Orders - December 2020'!$H$2:$H$2047,Worksheet!BD$3,'Orders - December 2020'!$C$2:$C$2047,Worksheet!$F50),"-")</f>
        <v>-</v>
      </c>
      <c r="BE50" s="51" t="str">
        <f>IFERROR(AVERAGEIFS('Orders - December 2020'!$I$2:$I$2047,'Orders - December 2020'!$H$2:$H$2047,Worksheet!BE$3,'Orders - December 2020'!$C$2:$C$2047,Worksheet!$F50),"-")</f>
        <v>-</v>
      </c>
      <c r="BF50" s="51" t="str">
        <f>IFERROR(AVERAGEIFS('Orders - December 2020'!$I$2:$I$2047,'Orders - December 2020'!$H$2:$H$2047,Worksheet!BF$3,'Orders - December 2020'!$C$2:$C$2047,Worksheet!$F50),"-")</f>
        <v>-</v>
      </c>
      <c r="BG50" s="51" t="str">
        <f>IFERROR(AVERAGEIFS('Orders - December 2020'!$I$2:$I$2047,'Orders - December 2020'!$H$2:$H$2047,Worksheet!BG$3,'Orders - December 2020'!$C$2:$C$2047,Worksheet!$F50),"-")</f>
        <v>-</v>
      </c>
      <c r="BH50" s="51" t="str">
        <f>IFERROR(AVERAGEIFS('Orders - December 2020'!$I$2:$I$2047,'Orders - December 2020'!$H$2:$H$2047,Worksheet!BH$3,'Orders - December 2020'!$C$2:$C$2047,Worksheet!$F50),"-")</f>
        <v>-</v>
      </c>
      <c r="BI50" s="51" t="str">
        <f>IFERROR(AVERAGEIFS('Orders - December 2020'!$I$2:$I$2047,'Orders - December 2020'!$H$2:$H$2047,Worksheet!BI$3,'Orders - December 2020'!$C$2:$C$2047,Worksheet!$F50),"-")</f>
        <v>-</v>
      </c>
      <c r="BJ50" s="51" t="str">
        <f>IFERROR(AVERAGEIFS('Orders - December 2020'!$I$2:$I$2047,'Orders - December 2020'!$H$2:$H$2047,Worksheet!BJ$3,'Orders - December 2020'!$C$2:$C$2047,Worksheet!$F50),"-")</f>
        <v>-</v>
      </c>
      <c r="BK50" s="51" t="str">
        <f>IFERROR(AVERAGEIFS('Orders - December 2020'!$I$2:$I$2047,'Orders - December 2020'!$H$2:$H$2047,Worksheet!BK$3,'Orders - December 2020'!$C$2:$C$2047,Worksheet!$F50),"-")</f>
        <v>-</v>
      </c>
      <c r="BL50" s="51" t="str">
        <f>IFERROR(AVERAGEIFS('Orders - December 2020'!$I$2:$I$2047,'Orders - December 2020'!$H$2:$H$2047,Worksheet!BL$3,'Orders - December 2020'!$C$2:$C$2047,Worksheet!$F50),"-")</f>
        <v>-</v>
      </c>
      <c r="BM50" s="51" t="str">
        <f>IFERROR(AVERAGEIFS('Orders - December 2020'!$I$2:$I$2047,'Orders - December 2020'!$H$2:$H$2047,Worksheet!BM$3,'Orders - December 2020'!$C$2:$C$2047,Worksheet!$F50),"-")</f>
        <v>-</v>
      </c>
      <c r="BN50" s="51" t="str">
        <f>IFERROR(AVERAGEIFS('Orders - December 2020'!$I$2:$I$2047,'Orders - December 2020'!$H$2:$H$2047,Worksheet!BN$3,'Orders - December 2020'!$C$2:$C$2047,Worksheet!$F50),"-")</f>
        <v>-</v>
      </c>
      <c r="BO50" s="51" t="str">
        <f>IFERROR(AVERAGEIFS('Orders - December 2020'!$I$2:$I$2047,'Orders - December 2020'!$H$2:$H$2047,Worksheet!BO$3,'Orders - December 2020'!$C$2:$C$2047,Worksheet!$F50),"-")</f>
        <v>-</v>
      </c>
      <c r="BP50" s="51" t="str">
        <f>IFERROR(AVERAGEIFS('Orders - December 2020'!$I$2:$I$2047,'Orders - December 2020'!$H$2:$H$2047,Worksheet!BP$3,'Orders - December 2020'!$C$2:$C$2047,Worksheet!$F50),"-")</f>
        <v>-</v>
      </c>
      <c r="BQ50" s="51" t="str">
        <f>IFERROR(AVERAGEIFS('Orders - December 2020'!$I$2:$I$2047,'Orders - December 2020'!$H$2:$H$2047,Worksheet!BQ$3,'Orders - December 2020'!$C$2:$C$2047,Worksheet!$F50),"-")</f>
        <v>-</v>
      </c>
      <c r="BR50" s="51" t="str">
        <f>IFERROR(AVERAGEIFS('Orders - December 2020'!$I$2:$I$2047,'Orders - December 2020'!$H$2:$H$2047,Worksheet!BR$3,'Orders - December 2020'!$C$2:$C$2047,Worksheet!$F50),"-")</f>
        <v>-</v>
      </c>
      <c r="BS50" s="51" t="str">
        <f>IFERROR(AVERAGEIFS('Orders - December 2020'!$I$2:$I$2047,'Orders - December 2020'!$H$2:$H$2047,Worksheet!BS$3,'Orders - December 2020'!$C$2:$C$2047,Worksheet!$F50),"-")</f>
        <v>-</v>
      </c>
      <c r="BT50" s="51" t="str">
        <f>IFERROR(AVERAGEIFS('Orders - December 2020'!$I$2:$I$2047,'Orders - December 2020'!$H$2:$H$2047,Worksheet!BT$3,'Orders - December 2020'!$C$2:$C$2047,Worksheet!$F50),"-")</f>
        <v>-</v>
      </c>
      <c r="BU50" s="51" t="str">
        <f>IFERROR(AVERAGEIFS('Orders - December 2020'!$I$2:$I$2047,'Orders - December 2020'!$H$2:$H$2047,Worksheet!BU$3,'Orders - December 2020'!$C$2:$C$2047,Worksheet!$F50),"-")</f>
        <v>-</v>
      </c>
      <c r="BV50" s="51" t="str">
        <f>IFERROR(AVERAGEIFS('Orders - December 2020'!$I$2:$I$2047,'Orders - December 2020'!$H$2:$H$2047,Worksheet!BV$3,'Orders - December 2020'!$C$2:$C$2047,Worksheet!$F50),"-")</f>
        <v>-</v>
      </c>
      <c r="BW50" s="51" t="str">
        <f>IFERROR(AVERAGEIFS('Orders - December 2020'!$I$2:$I$2047,'Orders - December 2020'!$H$2:$H$2047,Worksheet!BW$3,'Orders - December 2020'!$C$2:$C$2047,Worksheet!$F50),"-")</f>
        <v>-</v>
      </c>
      <c r="BX50" s="51" t="str">
        <f>IFERROR(AVERAGEIFS('Orders - December 2020'!$I$2:$I$2047,'Orders - December 2020'!$H$2:$H$2047,Worksheet!BX$3,'Orders - December 2020'!$C$2:$C$2047,Worksheet!$F50),"-")</f>
        <v>-</v>
      </c>
      <c r="BY50" s="51" t="str">
        <f>IFERROR(AVERAGEIFS('Orders - December 2020'!$I$2:$I$2047,'Orders - December 2020'!$H$2:$H$2047,Worksheet!BY$3,'Orders - December 2020'!$C$2:$C$2047,Worksheet!$F50),"-")</f>
        <v>-</v>
      </c>
      <c r="BZ50" s="51" t="str">
        <f>IFERROR(AVERAGEIFS('Orders - December 2020'!$I$2:$I$2047,'Orders - December 2020'!$H$2:$H$2047,Worksheet!BZ$3,'Orders - December 2020'!$C$2:$C$2047,Worksheet!$F50),"-")</f>
        <v>-</v>
      </c>
      <c r="CA50" s="51" t="str">
        <f>IFERROR(AVERAGEIFS('Orders - December 2020'!$I$2:$I$2047,'Orders - December 2020'!$H$2:$H$2047,Worksheet!CA$3,'Orders - December 2020'!$C$2:$C$2047,Worksheet!$F50),"-")</f>
        <v>-</v>
      </c>
      <c r="CB50" s="51" t="str">
        <f>IFERROR(AVERAGEIFS('Orders - December 2020'!$I$2:$I$2047,'Orders - December 2020'!$H$2:$H$2047,Worksheet!CB$3,'Orders - December 2020'!$C$2:$C$2047,Worksheet!$F50),"-")</f>
        <v>-</v>
      </c>
      <c r="CC50" s="51" t="str">
        <f>IFERROR(AVERAGEIFS('Orders - December 2020'!$I$2:$I$2047,'Orders - December 2020'!$H$2:$H$2047,Worksheet!CC$3,'Orders - December 2020'!$C$2:$C$2047,Worksheet!$F50),"-")</f>
        <v>-</v>
      </c>
      <c r="CD50" s="51" t="str">
        <f>IFERROR(AVERAGEIFS('Orders - December 2020'!$I$2:$I$2047,'Orders - December 2020'!$H$2:$H$2047,Worksheet!CD$3,'Orders - December 2020'!$C$2:$C$2047,Worksheet!$F50),"-")</f>
        <v>-</v>
      </c>
      <c r="CE50" s="51" t="str">
        <f>IFERROR(AVERAGEIFS('Orders - December 2020'!$I$2:$I$2047,'Orders - December 2020'!$H$2:$H$2047,Worksheet!CE$3,'Orders - December 2020'!$C$2:$C$2047,Worksheet!$F50),"-")</f>
        <v>-</v>
      </c>
      <c r="CF50" s="51" t="str">
        <f>IFERROR(AVERAGEIFS('Orders - December 2020'!$I$2:$I$2047,'Orders - December 2020'!$H$2:$H$2047,Worksheet!CF$3,'Orders - December 2020'!$C$2:$C$2047,Worksheet!$F50),"-")</f>
        <v>-</v>
      </c>
      <c r="CG50" s="51" t="str">
        <f>IFERROR(AVERAGEIFS('Orders - December 2020'!$I$2:$I$2047,'Orders - December 2020'!$H$2:$H$2047,Worksheet!CG$3,'Orders - December 2020'!$C$2:$C$2047,Worksheet!$F50),"-")</f>
        <v>-</v>
      </c>
      <c r="CH50" s="51" t="str">
        <f>IFERROR(AVERAGEIFS('Orders - December 2020'!$I$2:$I$2047,'Orders - December 2020'!$H$2:$H$2047,Worksheet!CH$3,'Orders - December 2020'!$C$2:$C$2047,Worksheet!$F50),"-")</f>
        <v>-</v>
      </c>
      <c r="CI50" s="51" t="str">
        <f>IFERROR(AVERAGEIFS('Orders - December 2020'!$I$2:$I$2047,'Orders - December 2020'!$H$2:$H$2047,Worksheet!CI$3,'Orders - December 2020'!$C$2:$C$2047,Worksheet!$F50),"-")</f>
        <v>-</v>
      </c>
      <c r="CJ50" s="51">
        <f>IFERROR(AVERAGEIFS('Orders - December 2020'!$I$2:$I$2047,'Orders - December 2020'!$H$2:$H$2047,Worksheet!CJ$3,'Orders - December 2020'!$C$2:$C$2047,Worksheet!$F50),"-")</f>
        <v>5</v>
      </c>
      <c r="CK50" s="51" t="str">
        <f>IFERROR(AVERAGEIFS('Orders - December 2020'!$I$2:$I$2047,'Orders - December 2020'!$H$2:$H$2047,Worksheet!CK$3,'Orders - December 2020'!$C$2:$C$2047,Worksheet!$F50),"-")</f>
        <v>-</v>
      </c>
      <c r="CL50" s="51" t="str">
        <f>IFERROR(AVERAGEIFS('Orders - December 2020'!$I$2:$I$2047,'Orders - December 2020'!$H$2:$H$2047,Worksheet!CL$3,'Orders - December 2020'!$C$2:$C$2047,Worksheet!$F50),"-")</f>
        <v>-</v>
      </c>
      <c r="CM50" s="51" t="str">
        <f>IFERROR(AVERAGEIFS('Orders - December 2020'!$I$2:$I$2047,'Orders - December 2020'!$H$2:$H$2047,Worksheet!CM$3,'Orders - December 2020'!$C$2:$C$2047,Worksheet!$F50),"-")</f>
        <v>-</v>
      </c>
      <c r="CN50" s="51" t="str">
        <f>IFERROR(AVERAGEIFS('Orders - December 2020'!$I$2:$I$2047,'Orders - December 2020'!$H$2:$H$2047,Worksheet!CN$3,'Orders - December 2020'!$C$2:$C$2047,Worksheet!$F50),"-")</f>
        <v>-</v>
      </c>
      <c r="CO50" s="51" t="str">
        <f>IFERROR(AVERAGEIFS('Orders - December 2020'!$I$2:$I$2047,'Orders - December 2020'!$H$2:$H$2047,Worksheet!CO$3,'Orders - December 2020'!$C$2:$C$2047,Worksheet!$F50),"-")</f>
        <v>-</v>
      </c>
      <c r="CP50" s="51" t="str">
        <f>IFERROR(AVERAGEIFS('Orders - December 2020'!$I$2:$I$2047,'Orders - December 2020'!$H$2:$H$2047,Worksheet!CP$3,'Orders - December 2020'!$C$2:$C$2047,Worksheet!$F50),"-")</f>
        <v>-</v>
      </c>
      <c r="CQ50" s="51" t="str">
        <f>IFERROR(AVERAGEIFS('Orders - December 2020'!$I$2:$I$2047,'Orders - December 2020'!$H$2:$H$2047,Worksheet!CQ$3,'Orders - December 2020'!$C$2:$C$2047,Worksheet!$F50),"-")</f>
        <v>-</v>
      </c>
      <c r="CR50" s="51" t="str">
        <f>IFERROR(AVERAGEIFS('Orders - December 2020'!$I$2:$I$2047,'Orders - December 2020'!$H$2:$H$2047,Worksheet!CR$3,'Orders - December 2020'!$C$2:$C$2047,Worksheet!$F50),"-")</f>
        <v>-</v>
      </c>
      <c r="CS50" s="51" t="str">
        <f>IFERROR(AVERAGEIFS('Orders - December 2020'!$I$2:$I$2047,'Orders - December 2020'!$H$2:$H$2047,Worksheet!CS$3,'Orders - December 2020'!$C$2:$C$2047,Worksheet!$F50),"-")</f>
        <v>-</v>
      </c>
      <c r="CT50" s="51" t="str">
        <f>IFERROR(AVERAGEIFS('Orders - December 2020'!$I$2:$I$2047,'Orders - December 2020'!$H$2:$H$2047,Worksheet!CT$3,'Orders - December 2020'!$C$2:$C$2047,Worksheet!$F50),"-")</f>
        <v>-</v>
      </c>
      <c r="CU50" s="51" t="str">
        <f>IFERROR(AVERAGEIFS('Orders - December 2020'!$I$2:$I$2047,'Orders - December 2020'!$H$2:$H$2047,Worksheet!CU$3,'Orders - December 2020'!$C$2:$C$2047,Worksheet!$F50),"-")</f>
        <v>-</v>
      </c>
      <c r="CV50" s="51" t="str">
        <f>IFERROR(AVERAGEIFS('Orders - December 2020'!$I$2:$I$2047,'Orders - December 2020'!$H$2:$H$2047,Worksheet!CV$3,'Orders - December 2020'!$C$2:$C$2047,Worksheet!$F50),"-")</f>
        <v>-</v>
      </c>
      <c r="CW50" s="51" t="str">
        <f>IFERROR(AVERAGEIFS('Orders - December 2020'!$I$2:$I$2047,'Orders - December 2020'!$H$2:$H$2047,Worksheet!CW$3,'Orders - December 2020'!$C$2:$C$2047,Worksheet!$F50),"-")</f>
        <v>-</v>
      </c>
      <c r="CX50" s="51" t="str">
        <f>IFERROR(AVERAGEIFS('Orders - December 2020'!$I$2:$I$2047,'Orders - December 2020'!$H$2:$H$2047,Worksheet!CX$3,'Orders - December 2020'!$C$2:$C$2047,Worksheet!$F50),"-")</f>
        <v>-</v>
      </c>
      <c r="CY50" s="51" t="str">
        <f>IFERROR(AVERAGEIFS('Orders - December 2020'!$I$2:$I$2047,'Orders - December 2020'!$H$2:$H$2047,Worksheet!CY$3,'Orders - December 2020'!$C$2:$C$2047,Worksheet!$F50),"-")</f>
        <v>-</v>
      </c>
      <c r="CZ50" s="51" t="str">
        <f>IFERROR(AVERAGEIFS('Orders - December 2020'!$I$2:$I$2047,'Orders - December 2020'!$H$2:$H$2047,Worksheet!CZ$3,'Orders - December 2020'!$C$2:$C$2047,Worksheet!$F50),"-")</f>
        <v>-</v>
      </c>
      <c r="DA50" s="51" t="str">
        <f>IFERROR(AVERAGEIFS('Orders - December 2020'!$I$2:$I$2047,'Orders - December 2020'!$H$2:$H$2047,Worksheet!DA$3,'Orders - December 2020'!$C$2:$C$2047,Worksheet!$F50),"-")</f>
        <v>-</v>
      </c>
      <c r="DB50" s="51" t="str">
        <f>IFERROR(AVERAGEIFS('Orders - December 2020'!$I$2:$I$2047,'Orders - December 2020'!$H$2:$H$2047,Worksheet!DB$3,'Orders - December 2020'!$C$2:$C$2047,Worksheet!$F50),"-")</f>
        <v>-</v>
      </c>
      <c r="DC50" s="51" t="str">
        <f>IFERROR(AVERAGEIFS('Orders - December 2020'!$I$2:$I$2047,'Orders - December 2020'!$H$2:$H$2047,Worksheet!DC$3,'Orders - December 2020'!$C$2:$C$2047,Worksheet!$F50),"-")</f>
        <v>-</v>
      </c>
      <c r="DD50" s="51" t="str">
        <f>IFERROR(AVERAGEIFS('Orders - December 2020'!$I$2:$I$2047,'Orders - December 2020'!$H$2:$H$2047,Worksheet!DD$3,'Orders - December 2020'!$C$2:$C$2047,Worksheet!$F50),"-")</f>
        <v>-</v>
      </c>
      <c r="DE50" s="51" t="str">
        <f>IFERROR(AVERAGEIFS('Orders - December 2020'!$I$2:$I$2047,'Orders - December 2020'!$H$2:$H$2047,Worksheet!DE$3,'Orders - December 2020'!$C$2:$C$2047,Worksheet!$F50),"-")</f>
        <v>-</v>
      </c>
      <c r="DF50" s="51" t="str">
        <f>IFERROR(AVERAGEIFS('Orders - December 2020'!$I$2:$I$2047,'Orders - December 2020'!$H$2:$H$2047,Worksheet!DF$3,'Orders - December 2020'!$C$2:$C$2047,Worksheet!$F50),"-")</f>
        <v>-</v>
      </c>
      <c r="DG50" s="51" t="str">
        <f>IFERROR(AVERAGEIFS('Orders - December 2020'!$I$2:$I$2047,'Orders - December 2020'!$H$2:$H$2047,Worksheet!DG$3,'Orders - December 2020'!$C$2:$C$2047,Worksheet!$F50),"-")</f>
        <v>-</v>
      </c>
      <c r="DH50" s="51" t="str">
        <f>IFERROR(AVERAGEIFS('Orders - December 2020'!$I$2:$I$2047,'Orders - December 2020'!$H$2:$H$2047,Worksheet!DH$3,'Orders - December 2020'!$C$2:$C$2047,Worksheet!$F50),"-")</f>
        <v>-</v>
      </c>
      <c r="DI50" s="51" t="str">
        <f>IFERROR(AVERAGEIFS('Orders - December 2020'!$I$2:$I$2047,'Orders - December 2020'!$H$2:$H$2047,Worksheet!DI$3,'Orders - December 2020'!$C$2:$C$2047,Worksheet!$F50),"-")</f>
        <v>-</v>
      </c>
      <c r="DJ50" s="51" t="str">
        <f>IFERROR(AVERAGEIFS('Orders - December 2020'!$I$2:$I$2047,'Orders - December 2020'!$H$2:$H$2047,Worksheet!DJ$3,'Orders - December 2020'!$C$2:$C$2047,Worksheet!$F50),"-")</f>
        <v>-</v>
      </c>
      <c r="DK50" s="51" t="str">
        <f>IFERROR(AVERAGEIFS('Orders - December 2020'!$I$2:$I$2047,'Orders - December 2020'!$H$2:$H$2047,Worksheet!DK$3,'Orders - December 2020'!$C$2:$C$2047,Worksheet!$F50),"-")</f>
        <v>-</v>
      </c>
      <c r="DL50" s="51" t="str">
        <f>IFERROR(AVERAGEIFS('Orders - December 2020'!$I$2:$I$2047,'Orders - December 2020'!$H$2:$H$2047,Worksheet!DL$3,'Orders - December 2020'!$C$2:$C$2047,Worksheet!$F50),"-")</f>
        <v>-</v>
      </c>
      <c r="DM50" s="51" t="str">
        <f>IFERROR(AVERAGEIFS('Orders - December 2020'!$I$2:$I$2047,'Orders - December 2020'!$H$2:$H$2047,Worksheet!DM$3,'Orders - December 2020'!$C$2:$C$2047,Worksheet!$F50),"-")</f>
        <v>-</v>
      </c>
      <c r="DN50" s="51" t="str">
        <f>IFERROR(AVERAGEIFS('Orders - December 2020'!$I$2:$I$2047,'Orders - December 2020'!$H$2:$H$2047,Worksheet!DN$3,'Orders - December 2020'!$C$2:$C$2047,Worksheet!$F50),"-")</f>
        <v>-</v>
      </c>
      <c r="DO50" s="51" t="str">
        <f>IFERROR(AVERAGEIFS('Orders - December 2020'!$I$2:$I$2047,'Orders - December 2020'!$H$2:$H$2047,Worksheet!DO$3,'Orders - December 2020'!$C$2:$C$2047,Worksheet!$F50),"-")</f>
        <v>-</v>
      </c>
      <c r="DP50" s="51" t="str">
        <f>IFERROR(AVERAGEIFS('Orders - December 2020'!$I$2:$I$2047,'Orders - December 2020'!$H$2:$H$2047,Worksheet!DP$3,'Orders - December 2020'!$C$2:$C$2047,Worksheet!$F50),"-")</f>
        <v>-</v>
      </c>
      <c r="DQ50" s="51" t="str">
        <f>IFERROR(AVERAGEIFS('Orders - December 2020'!$I$2:$I$2047,'Orders - December 2020'!$H$2:$H$2047,Worksheet!DQ$3,'Orders - December 2020'!$C$2:$C$2047,Worksheet!$F50),"-")</f>
        <v>-</v>
      </c>
      <c r="DR50" s="51" t="str">
        <f>IFERROR(AVERAGEIFS('Orders - December 2020'!$I$2:$I$2047,'Orders - December 2020'!$H$2:$H$2047,Worksheet!DR$3,'Orders - December 2020'!$C$2:$C$2047,Worksheet!$F50),"-")</f>
        <v>-</v>
      </c>
      <c r="DS50" s="51" t="str">
        <f>IFERROR(AVERAGEIFS('Orders - December 2020'!$I$2:$I$2047,'Orders - December 2020'!$H$2:$H$2047,Worksheet!DS$3,'Orders - December 2020'!$C$2:$C$2047,Worksheet!$F50),"-")</f>
        <v>-</v>
      </c>
      <c r="DT50" s="51">
        <f>IFERROR(AVERAGEIFS('Orders - December 2020'!$I$2:$I$2047,'Orders - December 2020'!$H$2:$H$2047,Worksheet!DT$3,'Orders - December 2020'!$C$2:$C$2047,Worksheet!$F50),"-")</f>
        <v>5</v>
      </c>
      <c r="DU50" s="51" t="str">
        <f>IFERROR(AVERAGEIFS('Orders - December 2020'!$I$2:$I$2047,'Orders - December 2020'!$H$2:$H$2047,Worksheet!DU$3,'Orders - December 2020'!$C$2:$C$2047,Worksheet!$F50),"-")</f>
        <v>-</v>
      </c>
      <c r="DV50" s="51">
        <f>IFERROR(AVERAGEIFS('Orders - December 2020'!$I$2:$I$2047,'Orders - December 2020'!$H$2:$H$2047,Worksheet!DV$3,'Orders - December 2020'!$C$2:$C$2047,Worksheet!$F50),"-")</f>
        <v>5</v>
      </c>
      <c r="DW50" s="51" t="str">
        <f>IFERROR(AVERAGEIFS('Orders - December 2020'!$I$2:$I$2047,'Orders - December 2020'!$H$2:$H$2047,Worksheet!DW$3,'Orders - December 2020'!$C$2:$C$2047,Worksheet!$F50),"-")</f>
        <v>-</v>
      </c>
      <c r="DX50" s="51">
        <f>IFERROR(AVERAGEIFS('Orders - December 2020'!$I$2:$I$2047,'Orders - December 2020'!$H$2:$H$2047,Worksheet!DX$3,'Orders - December 2020'!$C$2:$C$2047,Worksheet!$F50),"-")</f>
        <v>5</v>
      </c>
      <c r="DY50" s="51">
        <f>IFERROR(AVERAGEIFS('Orders - December 2020'!$I$2:$I$2047,'Orders - December 2020'!$H$2:$H$2047,Worksheet!DY$3,'Orders - December 2020'!$C$2:$C$2047,Worksheet!$F50),"-")</f>
        <v>5</v>
      </c>
      <c r="DZ50" s="51">
        <f>IFERROR(AVERAGEIFS('Orders - December 2020'!$I$2:$I$2047,'Orders - December 2020'!$H$2:$H$2047,Worksheet!DZ$3,'Orders - December 2020'!$C$2:$C$2047,Worksheet!$F50),"-")</f>
        <v>5</v>
      </c>
      <c r="EA50" s="51" t="str">
        <f>IFERROR(AVERAGEIFS('Orders - December 2020'!$I$2:$I$2047,'Orders - December 2020'!$H$2:$H$2047,Worksheet!EA$3,'Orders - December 2020'!$C$2:$C$2047,Worksheet!$F50),"-")</f>
        <v>-</v>
      </c>
      <c r="EB50" s="51" t="str">
        <f>IFERROR(AVERAGEIFS('Orders - December 2020'!$I$2:$I$2047,'Orders - December 2020'!$H$2:$H$2047,Worksheet!EB$3,'Orders - December 2020'!$C$2:$C$2047,Worksheet!$F50),"-")</f>
        <v>-</v>
      </c>
      <c r="EC50" s="51">
        <f>IFERROR(AVERAGEIFS('Orders - December 2020'!$I$2:$I$2047,'Orders - December 2020'!$H$2:$H$2047,Worksheet!EC$3,'Orders - December 2020'!$C$2:$C$2047,Worksheet!$F50),"-")</f>
        <v>5</v>
      </c>
      <c r="ED50" s="51">
        <f>IFERROR(AVERAGEIFS('Orders - December 2020'!$I$2:$I$2047,'Orders - December 2020'!$H$2:$H$2047,Worksheet!ED$3,'Orders - December 2020'!$C$2:$C$2047,Worksheet!$F50),"-")</f>
        <v>3.5</v>
      </c>
      <c r="EE50" s="51" t="str">
        <f>IFERROR(AVERAGEIFS('Orders - December 2020'!$I$2:$I$2047,'Orders - December 2020'!$H$2:$H$2047,Worksheet!EE$3,'Orders - December 2020'!$C$2:$C$2047,Worksheet!$F50),"-")</f>
        <v>-</v>
      </c>
      <c r="EF50" s="51" t="str">
        <f>IFERROR(AVERAGEIFS('Orders - December 2020'!$I$2:$I$2047,'Orders - December 2020'!$H$2:$H$2047,Worksheet!EF$3,'Orders - December 2020'!$C$2:$C$2047,Worksheet!$F50),"-")</f>
        <v>-</v>
      </c>
      <c r="EG50" s="51">
        <f>IFERROR(AVERAGEIFS('Orders - December 2020'!$I$2:$I$2047,'Orders - December 2020'!$H$2:$H$2047,Worksheet!EG$3,'Orders - December 2020'!$C$2:$C$2047,Worksheet!$F50),"-")</f>
        <v>3.5</v>
      </c>
      <c r="EH50" s="51" t="str">
        <f>IFERROR(AVERAGEIFS('Orders - December 2020'!$I$2:$I$2047,'Orders - December 2020'!$H$2:$H$2047,Worksheet!EH$3,'Orders - December 2020'!$C$2:$C$2047,Worksheet!$F50),"-")</f>
        <v>-</v>
      </c>
      <c r="EI50" s="51" t="str">
        <f>IFERROR(AVERAGEIFS('Orders - December 2020'!$I$2:$I$2047,'Orders - December 2020'!$H$2:$H$2047,Worksheet!EI$3,'Orders - December 2020'!$C$2:$C$2047,Worksheet!$F50),"-")</f>
        <v>-</v>
      </c>
      <c r="EJ50" s="51">
        <f>IFERROR(AVERAGEIFS('Orders - December 2020'!$I$2:$I$2047,'Orders - December 2020'!$H$2:$H$2047,Worksheet!EJ$3,'Orders - December 2020'!$C$2:$C$2047,Worksheet!$F50),"-")</f>
        <v>10</v>
      </c>
      <c r="EK50" s="51">
        <f>IFERROR(AVERAGEIFS('Orders - December 2020'!$I$2:$I$2047,'Orders - December 2020'!$H$2:$H$2047,Worksheet!EK$3,'Orders - December 2020'!$C$2:$C$2047,Worksheet!$F50),"-")</f>
        <v>5</v>
      </c>
      <c r="EL50" s="51" t="str">
        <f>IFERROR(AVERAGEIFS('Orders - December 2020'!$I$2:$I$2047,'Orders - December 2020'!$H$2:$H$2047,Worksheet!EL$3,'Orders - December 2020'!$C$2:$C$2047,Worksheet!$F50),"-")</f>
        <v>-</v>
      </c>
      <c r="EM50" s="51" t="str">
        <f>IFERROR(AVERAGEIFS('Orders - December 2020'!$I$2:$I$2047,'Orders - December 2020'!$H$2:$H$2047,Worksheet!EM$3,'Orders - December 2020'!$C$2:$C$2047,Worksheet!$F50),"-")</f>
        <v>-</v>
      </c>
      <c r="EN50" s="51">
        <f>IFERROR(AVERAGEIFS('Orders - December 2020'!$I$2:$I$2047,'Orders - December 2020'!$H$2:$H$2047,Worksheet!EN$3,'Orders - December 2020'!$C$2:$C$2047,Worksheet!$F50),"-")</f>
        <v>2</v>
      </c>
      <c r="EO50" s="51" t="str">
        <f>IFERROR(AVERAGEIFS('Orders - December 2020'!$I$2:$I$2047,'Orders - December 2020'!$H$2:$H$2047,Worksheet!EO$3,'Orders - December 2020'!$C$2:$C$2047,Worksheet!$F50),"-")</f>
        <v>-</v>
      </c>
      <c r="EP50" s="51" t="str">
        <f>IFERROR(AVERAGEIFS('Orders - December 2020'!$I$2:$I$2047,'Orders - December 2020'!$H$2:$H$2047,Worksheet!EP$3,'Orders - December 2020'!$C$2:$C$2047,Worksheet!$F50),"-")</f>
        <v>-</v>
      </c>
      <c r="EQ50" s="51" t="str">
        <f>IFERROR(AVERAGEIFS('Orders - December 2020'!$I$2:$I$2047,'Orders - December 2020'!$H$2:$H$2047,Worksheet!EQ$3,'Orders - December 2020'!$C$2:$C$2047,Worksheet!$F50),"-")</f>
        <v>-</v>
      </c>
      <c r="ER50" s="51">
        <f>IFERROR(AVERAGEIFS('Orders - December 2020'!$I$2:$I$2047,'Orders - December 2020'!$H$2:$H$2047,Worksheet!ER$3,'Orders - December 2020'!$C$2:$C$2047,Worksheet!$F50),"-")</f>
        <v>10</v>
      </c>
      <c r="ES50" s="51" t="str">
        <f>IFERROR(AVERAGEIFS('Orders - December 2020'!$I$2:$I$2047,'Orders - December 2020'!$H$2:$H$2047,Worksheet!ES$3,'Orders - December 2020'!$C$2:$C$2047,Worksheet!$F50),"-")</f>
        <v>-</v>
      </c>
      <c r="ET50" s="51" t="str">
        <f>IFERROR(AVERAGEIFS('Orders - December 2020'!$I$2:$I$2047,'Orders - December 2020'!$H$2:$H$2047,Worksheet!ET$3,'Orders - December 2020'!$C$2:$C$2047,Worksheet!$F50),"-")</f>
        <v>-</v>
      </c>
      <c r="EU50" s="51" t="str">
        <f>IFERROR(AVERAGEIFS('Orders - December 2020'!$I$2:$I$2047,'Orders - December 2020'!$H$2:$H$2047,Worksheet!EU$3,'Orders - December 2020'!$C$2:$C$2047,Worksheet!$F50),"-")</f>
        <v>-</v>
      </c>
      <c r="EV50" s="51" t="str">
        <f>IFERROR(AVERAGEIFS('Orders - December 2020'!$I$2:$I$2047,'Orders - December 2020'!$H$2:$H$2047,Worksheet!EV$3,'Orders - December 2020'!$C$2:$C$2047,Worksheet!$F50),"-")</f>
        <v>-</v>
      </c>
      <c r="EW50" s="51" t="str">
        <f>IFERROR(AVERAGEIFS('Orders - December 2020'!$I$2:$I$2047,'Orders - December 2020'!$H$2:$H$2047,Worksheet!EW$3,'Orders - December 2020'!$C$2:$C$2047,Worksheet!$F50),"-")</f>
        <v>-</v>
      </c>
      <c r="EX50" s="51" t="str">
        <f>IFERROR(AVERAGEIFS('Orders - December 2020'!$I$2:$I$2047,'Orders - December 2020'!$H$2:$H$2047,Worksheet!EX$3,'Orders - December 2020'!$C$2:$C$2047,Worksheet!$F50),"-")</f>
        <v>-</v>
      </c>
      <c r="EY50" s="51">
        <f>IFERROR(AVERAGEIFS('Orders - December 2020'!$I$2:$I$2047,'Orders - December 2020'!$H$2:$H$2047,Worksheet!EY$3,'Orders - December 2020'!$C$2:$C$2047,Worksheet!$F50),"-")</f>
        <v>5</v>
      </c>
      <c r="EZ50" s="51" t="str">
        <f>IFERROR(AVERAGEIFS('Orders - December 2020'!$I$2:$I$2047,'Orders - December 2020'!$H$2:$H$2047,Worksheet!EZ$3,'Orders - December 2020'!$C$2:$C$2047,Worksheet!$F50),"-")</f>
        <v>-</v>
      </c>
      <c r="FA50" s="51" t="str">
        <f>IFERROR(AVERAGEIFS('Orders - December 2020'!$I$2:$I$2047,'Orders - December 2020'!$H$2:$H$2047,Worksheet!FA$3,'Orders - December 2020'!$C$2:$C$2047,Worksheet!$F50),"-")</f>
        <v>-</v>
      </c>
      <c r="FB50" s="51" t="str">
        <f>IFERROR(AVERAGEIFS('Orders - December 2020'!$I$2:$I$2047,'Orders - December 2020'!$H$2:$H$2047,Worksheet!FB$3,'Orders - December 2020'!$C$2:$C$2047,Worksheet!$F50),"-")</f>
        <v>-</v>
      </c>
      <c r="FC50" s="51" t="str">
        <f>IFERROR(AVERAGEIFS('Orders - December 2020'!$I$2:$I$2047,'Orders - December 2020'!$H$2:$H$2047,Worksheet!FC$3,'Orders - December 2020'!$C$2:$C$2047,Worksheet!$F50),"-")</f>
        <v>-</v>
      </c>
      <c r="FD50" s="51" t="str">
        <f>IFERROR(AVERAGEIFS('Orders - December 2020'!$I$2:$I$2047,'Orders - December 2020'!$H$2:$H$2047,Worksheet!FD$3,'Orders - December 2020'!$C$2:$C$2047,Worksheet!$F50),"-")</f>
        <v>-</v>
      </c>
      <c r="FE50" s="51" t="str">
        <f>IFERROR(AVERAGEIFS('Orders - December 2020'!$I$2:$I$2047,'Orders - December 2020'!$H$2:$H$2047,Worksheet!FE$3,'Orders - December 2020'!$C$2:$C$2047,Worksheet!$F50),"-")</f>
        <v>-</v>
      </c>
      <c r="FF50" s="51" t="str">
        <f>IFERROR(AVERAGEIFS('Orders - December 2020'!$I$2:$I$2047,'Orders - December 2020'!$H$2:$H$2047,Worksheet!FF$3,'Orders - December 2020'!$C$2:$C$2047,Worksheet!$F50),"-")</f>
        <v>-</v>
      </c>
      <c r="FG50" s="52" t="str">
        <f>IFERROR(AVERAGEIFS('Orders - December 2020'!$I$2:$I$2047,'Orders - December 2020'!$H$2:$H$2047,Worksheet!FG$3,'Orders - December 2020'!$C$2:$C$2047,Worksheet!$F50),"-")</f>
        <v>-</v>
      </c>
    </row>
    <row r="51" spans="6:163">
      <c r="F51" s="45" t="str">
        <v>okiki varieties Minimart</v>
      </c>
      <c r="G51" s="50" t="str">
        <f>IFERROR(AVERAGEIFS('Orders - December 2020'!$I$2:$I$2047,'Orders - December 2020'!$H$2:$H$2047,Worksheet!G$3,'Orders - December 2020'!$C$2:$C$2047,Worksheet!$F51),"-")</f>
        <v>-</v>
      </c>
      <c r="H51" s="51" t="str">
        <f>IFERROR(AVERAGEIFS('Orders - December 2020'!$I$2:$I$2047,'Orders - December 2020'!$H$2:$H$2047,Worksheet!H$3,'Orders - December 2020'!$C$2:$C$2047,Worksheet!$F51),"-")</f>
        <v>-</v>
      </c>
      <c r="I51" s="51" t="str">
        <f>IFERROR(AVERAGEIFS('Orders - December 2020'!$I$2:$I$2047,'Orders - December 2020'!$H$2:$H$2047,Worksheet!I$3,'Orders - December 2020'!$C$2:$C$2047,Worksheet!$F51),"-")</f>
        <v>-</v>
      </c>
      <c r="J51" s="51" t="str">
        <f>IFERROR(AVERAGEIFS('Orders - December 2020'!$I$2:$I$2047,'Orders - December 2020'!$H$2:$H$2047,Worksheet!J$3,'Orders - December 2020'!$C$2:$C$2047,Worksheet!$F51),"-")</f>
        <v>-</v>
      </c>
      <c r="K51" s="51" t="str">
        <f>IFERROR(AVERAGEIFS('Orders - December 2020'!$I$2:$I$2047,'Orders - December 2020'!$H$2:$H$2047,Worksheet!K$3,'Orders - December 2020'!$C$2:$C$2047,Worksheet!$F51),"-")</f>
        <v>-</v>
      </c>
      <c r="L51" s="51" t="str">
        <f>IFERROR(AVERAGEIFS('Orders - December 2020'!$I$2:$I$2047,'Orders - December 2020'!$H$2:$H$2047,Worksheet!L$3,'Orders - December 2020'!$C$2:$C$2047,Worksheet!$F51),"-")</f>
        <v>-</v>
      </c>
      <c r="M51" s="51" t="str">
        <f>IFERROR(AVERAGEIFS('Orders - December 2020'!$I$2:$I$2047,'Orders - December 2020'!$H$2:$H$2047,Worksheet!M$3,'Orders - December 2020'!$C$2:$C$2047,Worksheet!$F51),"-")</f>
        <v>-</v>
      </c>
      <c r="N51" s="51" t="str">
        <f>IFERROR(AVERAGEIFS('Orders - December 2020'!$I$2:$I$2047,'Orders - December 2020'!$H$2:$H$2047,Worksheet!N$3,'Orders - December 2020'!$C$2:$C$2047,Worksheet!$F51),"-")</f>
        <v>-</v>
      </c>
      <c r="O51" s="51">
        <f>IFERROR(AVERAGEIFS('Orders - December 2020'!$I$2:$I$2047,'Orders - December 2020'!$H$2:$H$2047,Worksheet!O$3,'Orders - December 2020'!$C$2:$C$2047,Worksheet!$F51),"-")</f>
        <v>1</v>
      </c>
      <c r="P51" s="51" t="str">
        <f>IFERROR(AVERAGEIFS('Orders - December 2020'!$I$2:$I$2047,'Orders - December 2020'!$H$2:$H$2047,Worksheet!P$3,'Orders - December 2020'!$C$2:$C$2047,Worksheet!$F51),"-")</f>
        <v>-</v>
      </c>
      <c r="Q51" s="51" t="str">
        <f>IFERROR(AVERAGEIFS('Orders - December 2020'!$I$2:$I$2047,'Orders - December 2020'!$H$2:$H$2047,Worksheet!Q$3,'Orders - December 2020'!$C$2:$C$2047,Worksheet!$F51),"-")</f>
        <v>-</v>
      </c>
      <c r="R51" s="51" t="str">
        <f>IFERROR(AVERAGEIFS('Orders - December 2020'!$I$2:$I$2047,'Orders - December 2020'!$H$2:$H$2047,Worksheet!R$3,'Orders - December 2020'!$C$2:$C$2047,Worksheet!$F51),"-")</f>
        <v>-</v>
      </c>
      <c r="S51" s="51" t="str">
        <f>IFERROR(AVERAGEIFS('Orders - December 2020'!$I$2:$I$2047,'Orders - December 2020'!$H$2:$H$2047,Worksheet!S$3,'Orders - December 2020'!$C$2:$C$2047,Worksheet!$F51),"-")</f>
        <v>-</v>
      </c>
      <c r="T51" s="51" t="str">
        <f>IFERROR(AVERAGEIFS('Orders - December 2020'!$I$2:$I$2047,'Orders - December 2020'!$H$2:$H$2047,Worksheet!T$3,'Orders - December 2020'!$C$2:$C$2047,Worksheet!$F51),"-")</f>
        <v>-</v>
      </c>
      <c r="U51" s="51" t="str">
        <f>IFERROR(AVERAGEIFS('Orders - December 2020'!$I$2:$I$2047,'Orders - December 2020'!$H$2:$H$2047,Worksheet!U$3,'Orders - December 2020'!$C$2:$C$2047,Worksheet!$F51),"-")</f>
        <v>-</v>
      </c>
      <c r="V51" s="51" t="str">
        <f>IFERROR(AVERAGEIFS('Orders - December 2020'!$I$2:$I$2047,'Orders - December 2020'!$H$2:$H$2047,Worksheet!V$3,'Orders - December 2020'!$C$2:$C$2047,Worksheet!$F51),"-")</f>
        <v>-</v>
      </c>
      <c r="W51" s="51" t="str">
        <f>IFERROR(AVERAGEIFS('Orders - December 2020'!$I$2:$I$2047,'Orders - December 2020'!$H$2:$H$2047,Worksheet!W$3,'Orders - December 2020'!$C$2:$C$2047,Worksheet!$F51),"-")</f>
        <v>-</v>
      </c>
      <c r="X51" s="51" t="str">
        <f>IFERROR(AVERAGEIFS('Orders - December 2020'!$I$2:$I$2047,'Orders - December 2020'!$H$2:$H$2047,Worksheet!X$3,'Orders - December 2020'!$C$2:$C$2047,Worksheet!$F51),"-")</f>
        <v>-</v>
      </c>
      <c r="Y51" s="51" t="str">
        <f>IFERROR(AVERAGEIFS('Orders - December 2020'!$I$2:$I$2047,'Orders - December 2020'!$H$2:$H$2047,Worksheet!Y$3,'Orders - December 2020'!$C$2:$C$2047,Worksheet!$F51),"-")</f>
        <v>-</v>
      </c>
      <c r="Z51" s="51" t="str">
        <f>IFERROR(AVERAGEIFS('Orders - December 2020'!$I$2:$I$2047,'Orders - December 2020'!$H$2:$H$2047,Worksheet!Z$3,'Orders - December 2020'!$C$2:$C$2047,Worksheet!$F51),"-")</f>
        <v>-</v>
      </c>
      <c r="AA51" s="51" t="str">
        <f>IFERROR(AVERAGEIFS('Orders - December 2020'!$I$2:$I$2047,'Orders - December 2020'!$H$2:$H$2047,Worksheet!AA$3,'Orders - December 2020'!$C$2:$C$2047,Worksheet!$F51),"-")</f>
        <v>-</v>
      </c>
      <c r="AB51" s="51" t="str">
        <f>IFERROR(AVERAGEIFS('Orders - December 2020'!$I$2:$I$2047,'Orders - December 2020'!$H$2:$H$2047,Worksheet!AB$3,'Orders - December 2020'!$C$2:$C$2047,Worksheet!$F51),"-")</f>
        <v>-</v>
      </c>
      <c r="AC51" s="51" t="str">
        <f>IFERROR(AVERAGEIFS('Orders - December 2020'!$I$2:$I$2047,'Orders - December 2020'!$H$2:$H$2047,Worksheet!AC$3,'Orders - December 2020'!$C$2:$C$2047,Worksheet!$F51),"-")</f>
        <v>-</v>
      </c>
      <c r="AD51" s="51" t="str">
        <f>IFERROR(AVERAGEIFS('Orders - December 2020'!$I$2:$I$2047,'Orders - December 2020'!$H$2:$H$2047,Worksheet!AD$3,'Orders - December 2020'!$C$2:$C$2047,Worksheet!$F51),"-")</f>
        <v>-</v>
      </c>
      <c r="AE51" s="51" t="str">
        <f>IFERROR(AVERAGEIFS('Orders - December 2020'!$I$2:$I$2047,'Orders - December 2020'!$H$2:$H$2047,Worksheet!AE$3,'Orders - December 2020'!$C$2:$C$2047,Worksheet!$F51),"-")</f>
        <v>-</v>
      </c>
      <c r="AF51" s="51" t="str">
        <f>IFERROR(AVERAGEIFS('Orders - December 2020'!$I$2:$I$2047,'Orders - December 2020'!$H$2:$H$2047,Worksheet!AF$3,'Orders - December 2020'!$C$2:$C$2047,Worksheet!$F51),"-")</f>
        <v>-</v>
      </c>
      <c r="AG51" s="51" t="str">
        <f>IFERROR(AVERAGEIFS('Orders - December 2020'!$I$2:$I$2047,'Orders - December 2020'!$H$2:$H$2047,Worksheet!AG$3,'Orders - December 2020'!$C$2:$C$2047,Worksheet!$F51),"-")</f>
        <v>-</v>
      </c>
      <c r="AH51" s="51" t="str">
        <f>IFERROR(AVERAGEIFS('Orders - December 2020'!$I$2:$I$2047,'Orders - December 2020'!$H$2:$H$2047,Worksheet!AH$3,'Orders - December 2020'!$C$2:$C$2047,Worksheet!$F51),"-")</f>
        <v>-</v>
      </c>
      <c r="AI51" s="51" t="str">
        <f>IFERROR(AVERAGEIFS('Orders - December 2020'!$I$2:$I$2047,'Orders - December 2020'!$H$2:$H$2047,Worksheet!AI$3,'Orders - December 2020'!$C$2:$C$2047,Worksheet!$F51),"-")</f>
        <v>-</v>
      </c>
      <c r="AJ51" s="51" t="str">
        <f>IFERROR(AVERAGEIFS('Orders - December 2020'!$I$2:$I$2047,'Orders - December 2020'!$H$2:$H$2047,Worksheet!AJ$3,'Orders - December 2020'!$C$2:$C$2047,Worksheet!$F51),"-")</f>
        <v>-</v>
      </c>
      <c r="AK51" s="51">
        <f>IFERROR(AVERAGEIFS('Orders - December 2020'!$I$2:$I$2047,'Orders - December 2020'!$H$2:$H$2047,Worksheet!AK$3,'Orders - December 2020'!$C$2:$C$2047,Worksheet!$F51),"-")</f>
        <v>0.5</v>
      </c>
      <c r="AL51" s="51" t="str">
        <f>IFERROR(AVERAGEIFS('Orders - December 2020'!$I$2:$I$2047,'Orders - December 2020'!$H$2:$H$2047,Worksheet!AL$3,'Orders - December 2020'!$C$2:$C$2047,Worksheet!$F51),"-")</f>
        <v>-</v>
      </c>
      <c r="AM51" s="51" t="str">
        <f>IFERROR(AVERAGEIFS('Orders - December 2020'!$I$2:$I$2047,'Orders - December 2020'!$H$2:$H$2047,Worksheet!AM$3,'Orders - December 2020'!$C$2:$C$2047,Worksheet!$F51),"-")</f>
        <v>-</v>
      </c>
      <c r="AN51" s="51">
        <f>IFERROR(AVERAGEIFS('Orders - December 2020'!$I$2:$I$2047,'Orders - December 2020'!$H$2:$H$2047,Worksheet!AN$3,'Orders - December 2020'!$C$2:$C$2047,Worksheet!$F51),"-")</f>
        <v>0.5</v>
      </c>
      <c r="AO51" s="51" t="str">
        <f>IFERROR(AVERAGEIFS('Orders - December 2020'!$I$2:$I$2047,'Orders - December 2020'!$H$2:$H$2047,Worksheet!AO$3,'Orders - December 2020'!$C$2:$C$2047,Worksheet!$F51),"-")</f>
        <v>-</v>
      </c>
      <c r="AP51" s="51" t="str">
        <f>IFERROR(AVERAGEIFS('Orders - December 2020'!$I$2:$I$2047,'Orders - December 2020'!$H$2:$H$2047,Worksheet!AP$3,'Orders - December 2020'!$C$2:$C$2047,Worksheet!$F51),"-")</f>
        <v>-</v>
      </c>
      <c r="AQ51" s="51">
        <f>IFERROR(AVERAGEIFS('Orders - December 2020'!$I$2:$I$2047,'Orders - December 2020'!$H$2:$H$2047,Worksheet!AQ$3,'Orders - December 2020'!$C$2:$C$2047,Worksheet!$F51),"-")</f>
        <v>0.5</v>
      </c>
      <c r="AR51" s="51" t="str">
        <f>IFERROR(AVERAGEIFS('Orders - December 2020'!$I$2:$I$2047,'Orders - December 2020'!$H$2:$H$2047,Worksheet!AR$3,'Orders - December 2020'!$C$2:$C$2047,Worksheet!$F51),"-")</f>
        <v>-</v>
      </c>
      <c r="AS51" s="51" t="str">
        <f>IFERROR(AVERAGEIFS('Orders - December 2020'!$I$2:$I$2047,'Orders - December 2020'!$H$2:$H$2047,Worksheet!AS$3,'Orders - December 2020'!$C$2:$C$2047,Worksheet!$F51),"-")</f>
        <v>-</v>
      </c>
      <c r="AT51" s="51" t="str">
        <f>IFERROR(AVERAGEIFS('Orders - December 2020'!$I$2:$I$2047,'Orders - December 2020'!$H$2:$H$2047,Worksheet!AT$3,'Orders - December 2020'!$C$2:$C$2047,Worksheet!$F51),"-")</f>
        <v>-</v>
      </c>
      <c r="AU51" s="51">
        <f>IFERROR(AVERAGEIFS('Orders - December 2020'!$I$2:$I$2047,'Orders - December 2020'!$H$2:$H$2047,Worksheet!AU$3,'Orders - December 2020'!$C$2:$C$2047,Worksheet!$F51),"-")</f>
        <v>0.5</v>
      </c>
      <c r="AV51" s="51" t="str">
        <f>IFERROR(AVERAGEIFS('Orders - December 2020'!$I$2:$I$2047,'Orders - December 2020'!$H$2:$H$2047,Worksheet!AV$3,'Orders - December 2020'!$C$2:$C$2047,Worksheet!$F51),"-")</f>
        <v>-</v>
      </c>
      <c r="AW51" s="51" t="str">
        <f>IFERROR(AVERAGEIFS('Orders - December 2020'!$I$2:$I$2047,'Orders - December 2020'!$H$2:$H$2047,Worksheet!AW$3,'Orders - December 2020'!$C$2:$C$2047,Worksheet!$F51),"-")</f>
        <v>-</v>
      </c>
      <c r="AX51" s="51">
        <f>IFERROR(AVERAGEIFS('Orders - December 2020'!$I$2:$I$2047,'Orders - December 2020'!$H$2:$H$2047,Worksheet!AX$3,'Orders - December 2020'!$C$2:$C$2047,Worksheet!$F51),"-")</f>
        <v>1</v>
      </c>
      <c r="AY51" s="51" t="str">
        <f>IFERROR(AVERAGEIFS('Orders - December 2020'!$I$2:$I$2047,'Orders - December 2020'!$H$2:$H$2047,Worksheet!AY$3,'Orders - December 2020'!$C$2:$C$2047,Worksheet!$F51),"-")</f>
        <v>-</v>
      </c>
      <c r="AZ51" s="51" t="str">
        <f>IFERROR(AVERAGEIFS('Orders - December 2020'!$I$2:$I$2047,'Orders - December 2020'!$H$2:$H$2047,Worksheet!AZ$3,'Orders - December 2020'!$C$2:$C$2047,Worksheet!$F51),"-")</f>
        <v>-</v>
      </c>
      <c r="BA51" s="51" t="str">
        <f>IFERROR(AVERAGEIFS('Orders - December 2020'!$I$2:$I$2047,'Orders - December 2020'!$H$2:$H$2047,Worksheet!BA$3,'Orders - December 2020'!$C$2:$C$2047,Worksheet!$F51),"-")</f>
        <v>-</v>
      </c>
      <c r="BB51" s="51" t="str">
        <f>IFERROR(AVERAGEIFS('Orders - December 2020'!$I$2:$I$2047,'Orders - December 2020'!$H$2:$H$2047,Worksheet!BB$3,'Orders - December 2020'!$C$2:$C$2047,Worksheet!$F51),"-")</f>
        <v>-</v>
      </c>
      <c r="BC51" s="51" t="str">
        <f>IFERROR(AVERAGEIFS('Orders - December 2020'!$I$2:$I$2047,'Orders - December 2020'!$H$2:$H$2047,Worksheet!BC$3,'Orders - December 2020'!$C$2:$C$2047,Worksheet!$F51),"-")</f>
        <v>-</v>
      </c>
      <c r="BD51" s="51" t="str">
        <f>IFERROR(AVERAGEIFS('Orders - December 2020'!$I$2:$I$2047,'Orders - December 2020'!$H$2:$H$2047,Worksheet!BD$3,'Orders - December 2020'!$C$2:$C$2047,Worksheet!$F51),"-")</f>
        <v>-</v>
      </c>
      <c r="BE51" s="51" t="str">
        <f>IFERROR(AVERAGEIFS('Orders - December 2020'!$I$2:$I$2047,'Orders - December 2020'!$H$2:$H$2047,Worksheet!BE$3,'Orders - December 2020'!$C$2:$C$2047,Worksheet!$F51),"-")</f>
        <v>-</v>
      </c>
      <c r="BF51" s="51">
        <f>IFERROR(AVERAGEIFS('Orders - December 2020'!$I$2:$I$2047,'Orders - December 2020'!$H$2:$H$2047,Worksheet!BF$3,'Orders - December 2020'!$C$2:$C$2047,Worksheet!$F51),"-")</f>
        <v>0.5</v>
      </c>
      <c r="BG51" s="51" t="str">
        <f>IFERROR(AVERAGEIFS('Orders - December 2020'!$I$2:$I$2047,'Orders - December 2020'!$H$2:$H$2047,Worksheet!BG$3,'Orders - December 2020'!$C$2:$C$2047,Worksheet!$F51),"-")</f>
        <v>-</v>
      </c>
      <c r="BH51" s="51" t="str">
        <f>IFERROR(AVERAGEIFS('Orders - December 2020'!$I$2:$I$2047,'Orders - December 2020'!$H$2:$H$2047,Worksheet!BH$3,'Orders - December 2020'!$C$2:$C$2047,Worksheet!$F51),"-")</f>
        <v>-</v>
      </c>
      <c r="BI51" s="51" t="str">
        <f>IFERROR(AVERAGEIFS('Orders - December 2020'!$I$2:$I$2047,'Orders - December 2020'!$H$2:$H$2047,Worksheet!BI$3,'Orders - December 2020'!$C$2:$C$2047,Worksheet!$F51),"-")</f>
        <v>-</v>
      </c>
      <c r="BJ51" s="51" t="str">
        <f>IFERROR(AVERAGEIFS('Orders - December 2020'!$I$2:$I$2047,'Orders - December 2020'!$H$2:$H$2047,Worksheet!BJ$3,'Orders - December 2020'!$C$2:$C$2047,Worksheet!$F51),"-")</f>
        <v>-</v>
      </c>
      <c r="BK51" s="51">
        <f>IFERROR(AVERAGEIFS('Orders - December 2020'!$I$2:$I$2047,'Orders - December 2020'!$H$2:$H$2047,Worksheet!BK$3,'Orders - December 2020'!$C$2:$C$2047,Worksheet!$F51),"-")</f>
        <v>1</v>
      </c>
      <c r="BL51" s="51" t="str">
        <f>IFERROR(AVERAGEIFS('Orders - December 2020'!$I$2:$I$2047,'Orders - December 2020'!$H$2:$H$2047,Worksheet!BL$3,'Orders - December 2020'!$C$2:$C$2047,Worksheet!$F51),"-")</f>
        <v>-</v>
      </c>
      <c r="BM51" s="51" t="str">
        <f>IFERROR(AVERAGEIFS('Orders - December 2020'!$I$2:$I$2047,'Orders - December 2020'!$H$2:$H$2047,Worksheet!BM$3,'Orders - December 2020'!$C$2:$C$2047,Worksheet!$F51),"-")</f>
        <v>-</v>
      </c>
      <c r="BN51" s="51" t="str">
        <f>IFERROR(AVERAGEIFS('Orders - December 2020'!$I$2:$I$2047,'Orders - December 2020'!$H$2:$H$2047,Worksheet!BN$3,'Orders - December 2020'!$C$2:$C$2047,Worksheet!$F51),"-")</f>
        <v>-</v>
      </c>
      <c r="BO51" s="51" t="str">
        <f>IFERROR(AVERAGEIFS('Orders - December 2020'!$I$2:$I$2047,'Orders - December 2020'!$H$2:$H$2047,Worksheet!BO$3,'Orders - December 2020'!$C$2:$C$2047,Worksheet!$F51),"-")</f>
        <v>-</v>
      </c>
      <c r="BP51" s="51" t="str">
        <f>IFERROR(AVERAGEIFS('Orders - December 2020'!$I$2:$I$2047,'Orders - December 2020'!$H$2:$H$2047,Worksheet!BP$3,'Orders - December 2020'!$C$2:$C$2047,Worksheet!$F51),"-")</f>
        <v>-</v>
      </c>
      <c r="BQ51" s="51" t="str">
        <f>IFERROR(AVERAGEIFS('Orders - December 2020'!$I$2:$I$2047,'Orders - December 2020'!$H$2:$H$2047,Worksheet!BQ$3,'Orders - December 2020'!$C$2:$C$2047,Worksheet!$F51),"-")</f>
        <v>-</v>
      </c>
      <c r="BR51" s="51" t="str">
        <f>IFERROR(AVERAGEIFS('Orders - December 2020'!$I$2:$I$2047,'Orders - December 2020'!$H$2:$H$2047,Worksheet!BR$3,'Orders - December 2020'!$C$2:$C$2047,Worksheet!$F51),"-")</f>
        <v>-</v>
      </c>
      <c r="BS51" s="51" t="str">
        <f>IFERROR(AVERAGEIFS('Orders - December 2020'!$I$2:$I$2047,'Orders - December 2020'!$H$2:$H$2047,Worksheet!BS$3,'Orders - December 2020'!$C$2:$C$2047,Worksheet!$F51),"-")</f>
        <v>-</v>
      </c>
      <c r="BT51" s="51" t="str">
        <f>IFERROR(AVERAGEIFS('Orders - December 2020'!$I$2:$I$2047,'Orders - December 2020'!$H$2:$H$2047,Worksheet!BT$3,'Orders - December 2020'!$C$2:$C$2047,Worksheet!$F51),"-")</f>
        <v>-</v>
      </c>
      <c r="BU51" s="51" t="str">
        <f>IFERROR(AVERAGEIFS('Orders - December 2020'!$I$2:$I$2047,'Orders - December 2020'!$H$2:$H$2047,Worksheet!BU$3,'Orders - December 2020'!$C$2:$C$2047,Worksheet!$F51),"-")</f>
        <v>-</v>
      </c>
      <c r="BV51" s="51" t="str">
        <f>IFERROR(AVERAGEIFS('Orders - December 2020'!$I$2:$I$2047,'Orders - December 2020'!$H$2:$H$2047,Worksheet!BV$3,'Orders - December 2020'!$C$2:$C$2047,Worksheet!$F51),"-")</f>
        <v>-</v>
      </c>
      <c r="BW51" s="51" t="str">
        <f>IFERROR(AVERAGEIFS('Orders - December 2020'!$I$2:$I$2047,'Orders - December 2020'!$H$2:$H$2047,Worksheet!BW$3,'Orders - December 2020'!$C$2:$C$2047,Worksheet!$F51),"-")</f>
        <v>-</v>
      </c>
      <c r="BX51" s="51" t="str">
        <f>IFERROR(AVERAGEIFS('Orders - December 2020'!$I$2:$I$2047,'Orders - December 2020'!$H$2:$H$2047,Worksheet!BX$3,'Orders - December 2020'!$C$2:$C$2047,Worksheet!$F51),"-")</f>
        <v>-</v>
      </c>
      <c r="BY51" s="51" t="str">
        <f>IFERROR(AVERAGEIFS('Orders - December 2020'!$I$2:$I$2047,'Orders - December 2020'!$H$2:$H$2047,Worksheet!BY$3,'Orders - December 2020'!$C$2:$C$2047,Worksheet!$F51),"-")</f>
        <v>-</v>
      </c>
      <c r="BZ51" s="51" t="str">
        <f>IFERROR(AVERAGEIFS('Orders - December 2020'!$I$2:$I$2047,'Orders - December 2020'!$H$2:$H$2047,Worksheet!BZ$3,'Orders - December 2020'!$C$2:$C$2047,Worksheet!$F51),"-")</f>
        <v>-</v>
      </c>
      <c r="CA51" s="51" t="str">
        <f>IFERROR(AVERAGEIFS('Orders - December 2020'!$I$2:$I$2047,'Orders - December 2020'!$H$2:$H$2047,Worksheet!CA$3,'Orders - December 2020'!$C$2:$C$2047,Worksheet!$F51),"-")</f>
        <v>-</v>
      </c>
      <c r="CB51" s="51" t="str">
        <f>IFERROR(AVERAGEIFS('Orders - December 2020'!$I$2:$I$2047,'Orders - December 2020'!$H$2:$H$2047,Worksheet!CB$3,'Orders - December 2020'!$C$2:$C$2047,Worksheet!$F51),"-")</f>
        <v>-</v>
      </c>
      <c r="CC51" s="51" t="str">
        <f>IFERROR(AVERAGEIFS('Orders - December 2020'!$I$2:$I$2047,'Orders - December 2020'!$H$2:$H$2047,Worksheet!CC$3,'Orders - December 2020'!$C$2:$C$2047,Worksheet!$F51),"-")</f>
        <v>-</v>
      </c>
      <c r="CD51" s="51" t="str">
        <f>IFERROR(AVERAGEIFS('Orders - December 2020'!$I$2:$I$2047,'Orders - December 2020'!$H$2:$H$2047,Worksheet!CD$3,'Orders - December 2020'!$C$2:$C$2047,Worksheet!$F51),"-")</f>
        <v>-</v>
      </c>
      <c r="CE51" s="51" t="str">
        <f>IFERROR(AVERAGEIFS('Orders - December 2020'!$I$2:$I$2047,'Orders - December 2020'!$H$2:$H$2047,Worksheet!CE$3,'Orders - December 2020'!$C$2:$C$2047,Worksheet!$F51),"-")</f>
        <v>-</v>
      </c>
      <c r="CF51" s="51" t="str">
        <f>IFERROR(AVERAGEIFS('Orders - December 2020'!$I$2:$I$2047,'Orders - December 2020'!$H$2:$H$2047,Worksheet!CF$3,'Orders - December 2020'!$C$2:$C$2047,Worksheet!$F51),"-")</f>
        <v>-</v>
      </c>
      <c r="CG51" s="51" t="str">
        <f>IFERROR(AVERAGEIFS('Orders - December 2020'!$I$2:$I$2047,'Orders - December 2020'!$H$2:$H$2047,Worksheet!CG$3,'Orders - December 2020'!$C$2:$C$2047,Worksheet!$F51),"-")</f>
        <v>-</v>
      </c>
      <c r="CH51" s="51" t="str">
        <f>IFERROR(AVERAGEIFS('Orders - December 2020'!$I$2:$I$2047,'Orders - December 2020'!$H$2:$H$2047,Worksheet!CH$3,'Orders - December 2020'!$C$2:$C$2047,Worksheet!$F51),"-")</f>
        <v>-</v>
      </c>
      <c r="CI51" s="51" t="str">
        <f>IFERROR(AVERAGEIFS('Orders - December 2020'!$I$2:$I$2047,'Orders - December 2020'!$H$2:$H$2047,Worksheet!CI$3,'Orders - December 2020'!$C$2:$C$2047,Worksheet!$F51),"-")</f>
        <v>-</v>
      </c>
      <c r="CJ51" s="51" t="str">
        <f>IFERROR(AVERAGEIFS('Orders - December 2020'!$I$2:$I$2047,'Orders - December 2020'!$H$2:$H$2047,Worksheet!CJ$3,'Orders - December 2020'!$C$2:$C$2047,Worksheet!$F51),"-")</f>
        <v>-</v>
      </c>
      <c r="CK51" s="51" t="str">
        <f>IFERROR(AVERAGEIFS('Orders - December 2020'!$I$2:$I$2047,'Orders - December 2020'!$H$2:$H$2047,Worksheet!CK$3,'Orders - December 2020'!$C$2:$C$2047,Worksheet!$F51),"-")</f>
        <v>-</v>
      </c>
      <c r="CL51" s="51" t="str">
        <f>IFERROR(AVERAGEIFS('Orders - December 2020'!$I$2:$I$2047,'Orders - December 2020'!$H$2:$H$2047,Worksheet!CL$3,'Orders - December 2020'!$C$2:$C$2047,Worksheet!$F51),"-")</f>
        <v>-</v>
      </c>
      <c r="CM51" s="51">
        <f>IFERROR(AVERAGEIFS('Orders - December 2020'!$I$2:$I$2047,'Orders - December 2020'!$H$2:$H$2047,Worksheet!CM$3,'Orders - December 2020'!$C$2:$C$2047,Worksheet!$F51),"-")</f>
        <v>1</v>
      </c>
      <c r="CN51" s="51" t="str">
        <f>IFERROR(AVERAGEIFS('Orders - December 2020'!$I$2:$I$2047,'Orders - December 2020'!$H$2:$H$2047,Worksheet!CN$3,'Orders - December 2020'!$C$2:$C$2047,Worksheet!$F51),"-")</f>
        <v>-</v>
      </c>
      <c r="CO51" s="51">
        <f>IFERROR(AVERAGEIFS('Orders - December 2020'!$I$2:$I$2047,'Orders - December 2020'!$H$2:$H$2047,Worksheet!CO$3,'Orders - December 2020'!$C$2:$C$2047,Worksheet!$F51),"-")</f>
        <v>1</v>
      </c>
      <c r="CP51" s="51" t="str">
        <f>IFERROR(AVERAGEIFS('Orders - December 2020'!$I$2:$I$2047,'Orders - December 2020'!$H$2:$H$2047,Worksheet!CP$3,'Orders - December 2020'!$C$2:$C$2047,Worksheet!$F51),"-")</f>
        <v>-</v>
      </c>
      <c r="CQ51" s="51">
        <f>IFERROR(AVERAGEIFS('Orders - December 2020'!$I$2:$I$2047,'Orders - December 2020'!$H$2:$H$2047,Worksheet!CQ$3,'Orders - December 2020'!$C$2:$C$2047,Worksheet!$F51),"-")</f>
        <v>1</v>
      </c>
      <c r="CR51" s="51">
        <f>IFERROR(AVERAGEIFS('Orders - December 2020'!$I$2:$I$2047,'Orders - December 2020'!$H$2:$H$2047,Worksheet!CR$3,'Orders - December 2020'!$C$2:$C$2047,Worksheet!$F51),"-")</f>
        <v>2</v>
      </c>
      <c r="CS51" s="51" t="str">
        <f>IFERROR(AVERAGEIFS('Orders - December 2020'!$I$2:$I$2047,'Orders - December 2020'!$H$2:$H$2047,Worksheet!CS$3,'Orders - December 2020'!$C$2:$C$2047,Worksheet!$F51),"-")</f>
        <v>-</v>
      </c>
      <c r="CT51" s="51" t="str">
        <f>IFERROR(AVERAGEIFS('Orders - December 2020'!$I$2:$I$2047,'Orders - December 2020'!$H$2:$H$2047,Worksheet!CT$3,'Orders - December 2020'!$C$2:$C$2047,Worksheet!$F51),"-")</f>
        <v>-</v>
      </c>
      <c r="CU51" s="51">
        <f>IFERROR(AVERAGEIFS('Orders - December 2020'!$I$2:$I$2047,'Orders - December 2020'!$H$2:$H$2047,Worksheet!CU$3,'Orders - December 2020'!$C$2:$C$2047,Worksheet!$F51),"-")</f>
        <v>2</v>
      </c>
      <c r="CV51" s="51">
        <f>IFERROR(AVERAGEIFS('Orders - December 2020'!$I$2:$I$2047,'Orders - December 2020'!$H$2:$H$2047,Worksheet!CV$3,'Orders - December 2020'!$C$2:$C$2047,Worksheet!$F51),"-")</f>
        <v>1</v>
      </c>
      <c r="CW51" s="51" t="str">
        <f>IFERROR(AVERAGEIFS('Orders - December 2020'!$I$2:$I$2047,'Orders - December 2020'!$H$2:$H$2047,Worksheet!CW$3,'Orders - December 2020'!$C$2:$C$2047,Worksheet!$F51),"-")</f>
        <v>-</v>
      </c>
      <c r="CX51" s="51" t="str">
        <f>IFERROR(AVERAGEIFS('Orders - December 2020'!$I$2:$I$2047,'Orders - December 2020'!$H$2:$H$2047,Worksheet!CX$3,'Orders - December 2020'!$C$2:$C$2047,Worksheet!$F51),"-")</f>
        <v>-</v>
      </c>
      <c r="CY51" s="51" t="str">
        <f>IFERROR(AVERAGEIFS('Orders - December 2020'!$I$2:$I$2047,'Orders - December 2020'!$H$2:$H$2047,Worksheet!CY$3,'Orders - December 2020'!$C$2:$C$2047,Worksheet!$F51),"-")</f>
        <v>-</v>
      </c>
      <c r="CZ51" s="51">
        <f>IFERROR(AVERAGEIFS('Orders - December 2020'!$I$2:$I$2047,'Orders - December 2020'!$H$2:$H$2047,Worksheet!CZ$3,'Orders - December 2020'!$C$2:$C$2047,Worksheet!$F51),"-")</f>
        <v>2</v>
      </c>
      <c r="DA51" s="51" t="str">
        <f>IFERROR(AVERAGEIFS('Orders - December 2020'!$I$2:$I$2047,'Orders - December 2020'!$H$2:$H$2047,Worksheet!DA$3,'Orders - December 2020'!$C$2:$C$2047,Worksheet!$F51),"-")</f>
        <v>-</v>
      </c>
      <c r="DB51" s="51" t="str">
        <f>IFERROR(AVERAGEIFS('Orders - December 2020'!$I$2:$I$2047,'Orders - December 2020'!$H$2:$H$2047,Worksheet!DB$3,'Orders - December 2020'!$C$2:$C$2047,Worksheet!$F51),"-")</f>
        <v>-</v>
      </c>
      <c r="DC51" s="51" t="str">
        <f>IFERROR(AVERAGEIFS('Orders - December 2020'!$I$2:$I$2047,'Orders - December 2020'!$H$2:$H$2047,Worksheet!DC$3,'Orders - December 2020'!$C$2:$C$2047,Worksheet!$F51),"-")</f>
        <v>-</v>
      </c>
      <c r="DD51" s="51" t="str">
        <f>IFERROR(AVERAGEIFS('Orders - December 2020'!$I$2:$I$2047,'Orders - December 2020'!$H$2:$H$2047,Worksheet!DD$3,'Orders - December 2020'!$C$2:$C$2047,Worksheet!$F51),"-")</f>
        <v>-</v>
      </c>
      <c r="DE51" s="51" t="str">
        <f>IFERROR(AVERAGEIFS('Orders - December 2020'!$I$2:$I$2047,'Orders - December 2020'!$H$2:$H$2047,Worksheet!DE$3,'Orders - December 2020'!$C$2:$C$2047,Worksheet!$F51),"-")</f>
        <v>-</v>
      </c>
      <c r="DF51" s="51" t="str">
        <f>IFERROR(AVERAGEIFS('Orders - December 2020'!$I$2:$I$2047,'Orders - December 2020'!$H$2:$H$2047,Worksheet!DF$3,'Orders - December 2020'!$C$2:$C$2047,Worksheet!$F51),"-")</f>
        <v>-</v>
      </c>
      <c r="DG51" s="51" t="str">
        <f>IFERROR(AVERAGEIFS('Orders - December 2020'!$I$2:$I$2047,'Orders - December 2020'!$H$2:$H$2047,Worksheet!DG$3,'Orders - December 2020'!$C$2:$C$2047,Worksheet!$F51),"-")</f>
        <v>-</v>
      </c>
      <c r="DH51" s="51" t="str">
        <f>IFERROR(AVERAGEIFS('Orders - December 2020'!$I$2:$I$2047,'Orders - December 2020'!$H$2:$H$2047,Worksheet!DH$3,'Orders - December 2020'!$C$2:$C$2047,Worksheet!$F51),"-")</f>
        <v>-</v>
      </c>
      <c r="DI51" s="51" t="str">
        <f>IFERROR(AVERAGEIFS('Orders - December 2020'!$I$2:$I$2047,'Orders - December 2020'!$H$2:$H$2047,Worksheet!DI$3,'Orders - December 2020'!$C$2:$C$2047,Worksheet!$F51),"-")</f>
        <v>-</v>
      </c>
      <c r="DJ51" s="51" t="str">
        <f>IFERROR(AVERAGEIFS('Orders - December 2020'!$I$2:$I$2047,'Orders - December 2020'!$H$2:$H$2047,Worksheet!DJ$3,'Orders - December 2020'!$C$2:$C$2047,Worksheet!$F51),"-")</f>
        <v>-</v>
      </c>
      <c r="DK51" s="51" t="str">
        <f>IFERROR(AVERAGEIFS('Orders - December 2020'!$I$2:$I$2047,'Orders - December 2020'!$H$2:$H$2047,Worksheet!DK$3,'Orders - December 2020'!$C$2:$C$2047,Worksheet!$F51),"-")</f>
        <v>-</v>
      </c>
      <c r="DL51" s="51" t="str">
        <f>IFERROR(AVERAGEIFS('Orders - December 2020'!$I$2:$I$2047,'Orders - December 2020'!$H$2:$H$2047,Worksheet!DL$3,'Orders - December 2020'!$C$2:$C$2047,Worksheet!$F51),"-")</f>
        <v>-</v>
      </c>
      <c r="DM51" s="51" t="str">
        <f>IFERROR(AVERAGEIFS('Orders - December 2020'!$I$2:$I$2047,'Orders - December 2020'!$H$2:$H$2047,Worksheet!DM$3,'Orders - December 2020'!$C$2:$C$2047,Worksheet!$F51),"-")</f>
        <v>-</v>
      </c>
      <c r="DN51" s="51" t="str">
        <f>IFERROR(AVERAGEIFS('Orders - December 2020'!$I$2:$I$2047,'Orders - December 2020'!$H$2:$H$2047,Worksheet!DN$3,'Orders - December 2020'!$C$2:$C$2047,Worksheet!$F51),"-")</f>
        <v>-</v>
      </c>
      <c r="DO51" s="51" t="str">
        <f>IFERROR(AVERAGEIFS('Orders - December 2020'!$I$2:$I$2047,'Orders - December 2020'!$H$2:$H$2047,Worksheet!DO$3,'Orders - December 2020'!$C$2:$C$2047,Worksheet!$F51),"-")</f>
        <v>-</v>
      </c>
      <c r="DP51" s="51" t="str">
        <f>IFERROR(AVERAGEIFS('Orders - December 2020'!$I$2:$I$2047,'Orders - December 2020'!$H$2:$H$2047,Worksheet!DP$3,'Orders - December 2020'!$C$2:$C$2047,Worksheet!$F51),"-")</f>
        <v>-</v>
      </c>
      <c r="DQ51" s="51" t="str">
        <f>IFERROR(AVERAGEIFS('Orders - December 2020'!$I$2:$I$2047,'Orders - December 2020'!$H$2:$H$2047,Worksheet!DQ$3,'Orders - December 2020'!$C$2:$C$2047,Worksheet!$F51),"-")</f>
        <v>-</v>
      </c>
      <c r="DR51" s="51" t="str">
        <f>IFERROR(AVERAGEIFS('Orders - December 2020'!$I$2:$I$2047,'Orders - December 2020'!$H$2:$H$2047,Worksheet!DR$3,'Orders - December 2020'!$C$2:$C$2047,Worksheet!$F51),"-")</f>
        <v>-</v>
      </c>
      <c r="DS51" s="51" t="str">
        <f>IFERROR(AVERAGEIFS('Orders - December 2020'!$I$2:$I$2047,'Orders - December 2020'!$H$2:$H$2047,Worksheet!DS$3,'Orders - December 2020'!$C$2:$C$2047,Worksheet!$F51),"-")</f>
        <v>-</v>
      </c>
      <c r="DT51" s="51" t="str">
        <f>IFERROR(AVERAGEIFS('Orders - December 2020'!$I$2:$I$2047,'Orders - December 2020'!$H$2:$H$2047,Worksheet!DT$3,'Orders - December 2020'!$C$2:$C$2047,Worksheet!$F51),"-")</f>
        <v>-</v>
      </c>
      <c r="DU51" s="51" t="str">
        <f>IFERROR(AVERAGEIFS('Orders - December 2020'!$I$2:$I$2047,'Orders - December 2020'!$H$2:$H$2047,Worksheet!DU$3,'Orders - December 2020'!$C$2:$C$2047,Worksheet!$F51),"-")</f>
        <v>-</v>
      </c>
      <c r="DV51" s="51" t="str">
        <f>IFERROR(AVERAGEIFS('Orders - December 2020'!$I$2:$I$2047,'Orders - December 2020'!$H$2:$H$2047,Worksheet!DV$3,'Orders - December 2020'!$C$2:$C$2047,Worksheet!$F51),"-")</f>
        <v>-</v>
      </c>
      <c r="DW51" s="51" t="str">
        <f>IFERROR(AVERAGEIFS('Orders - December 2020'!$I$2:$I$2047,'Orders - December 2020'!$H$2:$H$2047,Worksheet!DW$3,'Orders - December 2020'!$C$2:$C$2047,Worksheet!$F51),"-")</f>
        <v>-</v>
      </c>
      <c r="DX51" s="51" t="str">
        <f>IFERROR(AVERAGEIFS('Orders - December 2020'!$I$2:$I$2047,'Orders - December 2020'!$H$2:$H$2047,Worksheet!DX$3,'Orders - December 2020'!$C$2:$C$2047,Worksheet!$F51),"-")</f>
        <v>-</v>
      </c>
      <c r="DY51" s="51" t="str">
        <f>IFERROR(AVERAGEIFS('Orders - December 2020'!$I$2:$I$2047,'Orders - December 2020'!$H$2:$H$2047,Worksheet!DY$3,'Orders - December 2020'!$C$2:$C$2047,Worksheet!$F51),"-")</f>
        <v>-</v>
      </c>
      <c r="DZ51" s="51" t="str">
        <f>IFERROR(AVERAGEIFS('Orders - December 2020'!$I$2:$I$2047,'Orders - December 2020'!$H$2:$H$2047,Worksheet!DZ$3,'Orders - December 2020'!$C$2:$C$2047,Worksheet!$F51),"-")</f>
        <v>-</v>
      </c>
      <c r="EA51" s="51" t="str">
        <f>IFERROR(AVERAGEIFS('Orders - December 2020'!$I$2:$I$2047,'Orders - December 2020'!$H$2:$H$2047,Worksheet!EA$3,'Orders - December 2020'!$C$2:$C$2047,Worksheet!$F51),"-")</f>
        <v>-</v>
      </c>
      <c r="EB51" s="51" t="str">
        <f>IFERROR(AVERAGEIFS('Orders - December 2020'!$I$2:$I$2047,'Orders - December 2020'!$H$2:$H$2047,Worksheet!EB$3,'Orders - December 2020'!$C$2:$C$2047,Worksheet!$F51),"-")</f>
        <v>-</v>
      </c>
      <c r="EC51" s="51" t="str">
        <f>IFERROR(AVERAGEIFS('Orders - December 2020'!$I$2:$I$2047,'Orders - December 2020'!$H$2:$H$2047,Worksheet!EC$3,'Orders - December 2020'!$C$2:$C$2047,Worksheet!$F51),"-")</f>
        <v>-</v>
      </c>
      <c r="ED51" s="51" t="str">
        <f>IFERROR(AVERAGEIFS('Orders - December 2020'!$I$2:$I$2047,'Orders - December 2020'!$H$2:$H$2047,Worksheet!ED$3,'Orders - December 2020'!$C$2:$C$2047,Worksheet!$F51),"-")</f>
        <v>-</v>
      </c>
      <c r="EE51" s="51" t="str">
        <f>IFERROR(AVERAGEIFS('Orders - December 2020'!$I$2:$I$2047,'Orders - December 2020'!$H$2:$H$2047,Worksheet!EE$3,'Orders - December 2020'!$C$2:$C$2047,Worksheet!$F51),"-")</f>
        <v>-</v>
      </c>
      <c r="EF51" s="51" t="str">
        <f>IFERROR(AVERAGEIFS('Orders - December 2020'!$I$2:$I$2047,'Orders - December 2020'!$H$2:$H$2047,Worksheet!EF$3,'Orders - December 2020'!$C$2:$C$2047,Worksheet!$F51),"-")</f>
        <v>-</v>
      </c>
      <c r="EG51" s="51" t="str">
        <f>IFERROR(AVERAGEIFS('Orders - December 2020'!$I$2:$I$2047,'Orders - December 2020'!$H$2:$H$2047,Worksheet!EG$3,'Orders - December 2020'!$C$2:$C$2047,Worksheet!$F51),"-")</f>
        <v>-</v>
      </c>
      <c r="EH51" s="51" t="str">
        <f>IFERROR(AVERAGEIFS('Orders - December 2020'!$I$2:$I$2047,'Orders - December 2020'!$H$2:$H$2047,Worksheet!EH$3,'Orders - December 2020'!$C$2:$C$2047,Worksheet!$F51),"-")</f>
        <v>-</v>
      </c>
      <c r="EI51" s="51" t="str">
        <f>IFERROR(AVERAGEIFS('Orders - December 2020'!$I$2:$I$2047,'Orders - December 2020'!$H$2:$H$2047,Worksheet!EI$3,'Orders - December 2020'!$C$2:$C$2047,Worksheet!$F51),"-")</f>
        <v>-</v>
      </c>
      <c r="EJ51" s="51" t="str">
        <f>IFERROR(AVERAGEIFS('Orders - December 2020'!$I$2:$I$2047,'Orders - December 2020'!$H$2:$H$2047,Worksheet!EJ$3,'Orders - December 2020'!$C$2:$C$2047,Worksheet!$F51),"-")</f>
        <v>-</v>
      </c>
      <c r="EK51" s="51" t="str">
        <f>IFERROR(AVERAGEIFS('Orders - December 2020'!$I$2:$I$2047,'Orders - December 2020'!$H$2:$H$2047,Worksheet!EK$3,'Orders - December 2020'!$C$2:$C$2047,Worksheet!$F51),"-")</f>
        <v>-</v>
      </c>
      <c r="EL51" s="51" t="str">
        <f>IFERROR(AVERAGEIFS('Orders - December 2020'!$I$2:$I$2047,'Orders - December 2020'!$H$2:$H$2047,Worksheet!EL$3,'Orders - December 2020'!$C$2:$C$2047,Worksheet!$F51),"-")</f>
        <v>-</v>
      </c>
      <c r="EM51" s="51" t="str">
        <f>IFERROR(AVERAGEIFS('Orders - December 2020'!$I$2:$I$2047,'Orders - December 2020'!$H$2:$H$2047,Worksheet!EM$3,'Orders - December 2020'!$C$2:$C$2047,Worksheet!$F51),"-")</f>
        <v>-</v>
      </c>
      <c r="EN51" s="51" t="str">
        <f>IFERROR(AVERAGEIFS('Orders - December 2020'!$I$2:$I$2047,'Orders - December 2020'!$H$2:$H$2047,Worksheet!EN$3,'Orders - December 2020'!$C$2:$C$2047,Worksheet!$F51),"-")</f>
        <v>-</v>
      </c>
      <c r="EO51" s="51" t="str">
        <f>IFERROR(AVERAGEIFS('Orders - December 2020'!$I$2:$I$2047,'Orders - December 2020'!$H$2:$H$2047,Worksheet!EO$3,'Orders - December 2020'!$C$2:$C$2047,Worksheet!$F51),"-")</f>
        <v>-</v>
      </c>
      <c r="EP51" s="51" t="str">
        <f>IFERROR(AVERAGEIFS('Orders - December 2020'!$I$2:$I$2047,'Orders - December 2020'!$H$2:$H$2047,Worksheet!EP$3,'Orders - December 2020'!$C$2:$C$2047,Worksheet!$F51),"-")</f>
        <v>-</v>
      </c>
      <c r="EQ51" s="51" t="str">
        <f>IFERROR(AVERAGEIFS('Orders - December 2020'!$I$2:$I$2047,'Orders - December 2020'!$H$2:$H$2047,Worksheet!EQ$3,'Orders - December 2020'!$C$2:$C$2047,Worksheet!$F51),"-")</f>
        <v>-</v>
      </c>
      <c r="ER51" s="51" t="str">
        <f>IFERROR(AVERAGEIFS('Orders - December 2020'!$I$2:$I$2047,'Orders - December 2020'!$H$2:$H$2047,Worksheet!ER$3,'Orders - December 2020'!$C$2:$C$2047,Worksheet!$F51),"-")</f>
        <v>-</v>
      </c>
      <c r="ES51" s="51" t="str">
        <f>IFERROR(AVERAGEIFS('Orders - December 2020'!$I$2:$I$2047,'Orders - December 2020'!$H$2:$H$2047,Worksheet!ES$3,'Orders - December 2020'!$C$2:$C$2047,Worksheet!$F51),"-")</f>
        <v>-</v>
      </c>
      <c r="ET51" s="51" t="str">
        <f>IFERROR(AVERAGEIFS('Orders - December 2020'!$I$2:$I$2047,'Orders - December 2020'!$H$2:$H$2047,Worksheet!ET$3,'Orders - December 2020'!$C$2:$C$2047,Worksheet!$F51),"-")</f>
        <v>-</v>
      </c>
      <c r="EU51" s="51" t="str">
        <f>IFERROR(AVERAGEIFS('Orders - December 2020'!$I$2:$I$2047,'Orders - December 2020'!$H$2:$H$2047,Worksheet!EU$3,'Orders - December 2020'!$C$2:$C$2047,Worksheet!$F51),"-")</f>
        <v>-</v>
      </c>
      <c r="EV51" s="51" t="str">
        <f>IFERROR(AVERAGEIFS('Orders - December 2020'!$I$2:$I$2047,'Orders - December 2020'!$H$2:$H$2047,Worksheet!EV$3,'Orders - December 2020'!$C$2:$C$2047,Worksheet!$F51),"-")</f>
        <v>-</v>
      </c>
      <c r="EW51" s="51" t="str">
        <f>IFERROR(AVERAGEIFS('Orders - December 2020'!$I$2:$I$2047,'Orders - December 2020'!$H$2:$H$2047,Worksheet!EW$3,'Orders - December 2020'!$C$2:$C$2047,Worksheet!$F51),"-")</f>
        <v>-</v>
      </c>
      <c r="EX51" s="51" t="str">
        <f>IFERROR(AVERAGEIFS('Orders - December 2020'!$I$2:$I$2047,'Orders - December 2020'!$H$2:$H$2047,Worksheet!EX$3,'Orders - December 2020'!$C$2:$C$2047,Worksheet!$F51),"-")</f>
        <v>-</v>
      </c>
      <c r="EY51" s="51" t="str">
        <f>IFERROR(AVERAGEIFS('Orders - December 2020'!$I$2:$I$2047,'Orders - December 2020'!$H$2:$H$2047,Worksheet!EY$3,'Orders - December 2020'!$C$2:$C$2047,Worksheet!$F51),"-")</f>
        <v>-</v>
      </c>
      <c r="EZ51" s="51" t="str">
        <f>IFERROR(AVERAGEIFS('Orders - December 2020'!$I$2:$I$2047,'Orders - December 2020'!$H$2:$H$2047,Worksheet!EZ$3,'Orders - December 2020'!$C$2:$C$2047,Worksheet!$F51),"-")</f>
        <v>-</v>
      </c>
      <c r="FA51" s="51" t="str">
        <f>IFERROR(AVERAGEIFS('Orders - December 2020'!$I$2:$I$2047,'Orders - December 2020'!$H$2:$H$2047,Worksheet!FA$3,'Orders - December 2020'!$C$2:$C$2047,Worksheet!$F51),"-")</f>
        <v>-</v>
      </c>
      <c r="FB51" s="51" t="str">
        <f>IFERROR(AVERAGEIFS('Orders - December 2020'!$I$2:$I$2047,'Orders - December 2020'!$H$2:$H$2047,Worksheet!FB$3,'Orders - December 2020'!$C$2:$C$2047,Worksheet!$F51),"-")</f>
        <v>-</v>
      </c>
      <c r="FC51" s="51" t="str">
        <f>IFERROR(AVERAGEIFS('Orders - December 2020'!$I$2:$I$2047,'Orders - December 2020'!$H$2:$H$2047,Worksheet!FC$3,'Orders - December 2020'!$C$2:$C$2047,Worksheet!$F51),"-")</f>
        <v>-</v>
      </c>
      <c r="FD51" s="51" t="str">
        <f>IFERROR(AVERAGEIFS('Orders - December 2020'!$I$2:$I$2047,'Orders - December 2020'!$H$2:$H$2047,Worksheet!FD$3,'Orders - December 2020'!$C$2:$C$2047,Worksheet!$F51),"-")</f>
        <v>-</v>
      </c>
      <c r="FE51" s="51" t="str">
        <f>IFERROR(AVERAGEIFS('Orders - December 2020'!$I$2:$I$2047,'Orders - December 2020'!$H$2:$H$2047,Worksheet!FE$3,'Orders - December 2020'!$C$2:$C$2047,Worksheet!$F51),"-")</f>
        <v>-</v>
      </c>
      <c r="FF51" s="51" t="str">
        <f>IFERROR(AVERAGEIFS('Orders - December 2020'!$I$2:$I$2047,'Orders - December 2020'!$H$2:$H$2047,Worksheet!FF$3,'Orders - December 2020'!$C$2:$C$2047,Worksheet!$F51),"-")</f>
        <v>-</v>
      </c>
      <c r="FG51" s="52" t="str">
        <f>IFERROR(AVERAGEIFS('Orders - December 2020'!$I$2:$I$2047,'Orders - December 2020'!$H$2:$H$2047,Worksheet!FG$3,'Orders - December 2020'!$C$2:$C$2047,Worksheet!$F51),"-")</f>
        <v>-</v>
      </c>
    </row>
    <row r="52" spans="6:163">
      <c r="F52" s="45" t="str">
        <v>New Life Minimarts</v>
      </c>
      <c r="G52" s="50" t="str">
        <f>IFERROR(AVERAGEIFS('Orders - December 2020'!$I$2:$I$2047,'Orders - December 2020'!$H$2:$H$2047,Worksheet!G$3,'Orders - December 2020'!$C$2:$C$2047,Worksheet!$F52),"-")</f>
        <v>-</v>
      </c>
      <c r="H52" s="51" t="str">
        <f>IFERROR(AVERAGEIFS('Orders - December 2020'!$I$2:$I$2047,'Orders - December 2020'!$H$2:$H$2047,Worksheet!H$3,'Orders - December 2020'!$C$2:$C$2047,Worksheet!$F52),"-")</f>
        <v>-</v>
      </c>
      <c r="I52" s="51" t="str">
        <f>IFERROR(AVERAGEIFS('Orders - December 2020'!$I$2:$I$2047,'Orders - December 2020'!$H$2:$H$2047,Worksheet!I$3,'Orders - December 2020'!$C$2:$C$2047,Worksheet!$F52),"-")</f>
        <v>-</v>
      </c>
      <c r="J52" s="51">
        <f>IFERROR(AVERAGEIFS('Orders - December 2020'!$I$2:$I$2047,'Orders - December 2020'!$H$2:$H$2047,Worksheet!J$3,'Orders - December 2020'!$C$2:$C$2047,Worksheet!$F52),"-")</f>
        <v>2</v>
      </c>
      <c r="K52" s="51" t="str">
        <f>IFERROR(AVERAGEIFS('Orders - December 2020'!$I$2:$I$2047,'Orders - December 2020'!$H$2:$H$2047,Worksheet!K$3,'Orders - December 2020'!$C$2:$C$2047,Worksheet!$F52),"-")</f>
        <v>-</v>
      </c>
      <c r="L52" s="51" t="str">
        <f>IFERROR(AVERAGEIFS('Orders - December 2020'!$I$2:$I$2047,'Orders - December 2020'!$H$2:$H$2047,Worksheet!L$3,'Orders - December 2020'!$C$2:$C$2047,Worksheet!$F52),"-")</f>
        <v>-</v>
      </c>
      <c r="M52" s="51" t="str">
        <f>IFERROR(AVERAGEIFS('Orders - December 2020'!$I$2:$I$2047,'Orders - December 2020'!$H$2:$H$2047,Worksheet!M$3,'Orders - December 2020'!$C$2:$C$2047,Worksheet!$F52),"-")</f>
        <v>-</v>
      </c>
      <c r="N52" s="51" t="str">
        <f>IFERROR(AVERAGEIFS('Orders - December 2020'!$I$2:$I$2047,'Orders - December 2020'!$H$2:$H$2047,Worksheet!N$3,'Orders - December 2020'!$C$2:$C$2047,Worksheet!$F52),"-")</f>
        <v>-</v>
      </c>
      <c r="O52" s="51" t="str">
        <f>IFERROR(AVERAGEIFS('Orders - December 2020'!$I$2:$I$2047,'Orders - December 2020'!$H$2:$H$2047,Worksheet!O$3,'Orders - December 2020'!$C$2:$C$2047,Worksheet!$F52),"-")</f>
        <v>-</v>
      </c>
      <c r="P52" s="51" t="str">
        <f>IFERROR(AVERAGEIFS('Orders - December 2020'!$I$2:$I$2047,'Orders - December 2020'!$H$2:$H$2047,Worksheet!P$3,'Orders - December 2020'!$C$2:$C$2047,Worksheet!$F52),"-")</f>
        <v>-</v>
      </c>
      <c r="Q52" s="51" t="str">
        <f>IFERROR(AVERAGEIFS('Orders - December 2020'!$I$2:$I$2047,'Orders - December 2020'!$H$2:$H$2047,Worksheet!Q$3,'Orders - December 2020'!$C$2:$C$2047,Worksheet!$F52),"-")</f>
        <v>-</v>
      </c>
      <c r="R52" s="51" t="str">
        <f>IFERROR(AVERAGEIFS('Orders - December 2020'!$I$2:$I$2047,'Orders - December 2020'!$H$2:$H$2047,Worksheet!R$3,'Orders - December 2020'!$C$2:$C$2047,Worksheet!$F52),"-")</f>
        <v>-</v>
      </c>
      <c r="S52" s="51" t="str">
        <f>IFERROR(AVERAGEIFS('Orders - December 2020'!$I$2:$I$2047,'Orders - December 2020'!$H$2:$H$2047,Worksheet!S$3,'Orders - December 2020'!$C$2:$C$2047,Worksheet!$F52),"-")</f>
        <v>-</v>
      </c>
      <c r="T52" s="51" t="str">
        <f>IFERROR(AVERAGEIFS('Orders - December 2020'!$I$2:$I$2047,'Orders - December 2020'!$H$2:$H$2047,Worksheet!T$3,'Orders - December 2020'!$C$2:$C$2047,Worksheet!$F52),"-")</f>
        <v>-</v>
      </c>
      <c r="U52" s="51" t="str">
        <f>IFERROR(AVERAGEIFS('Orders - December 2020'!$I$2:$I$2047,'Orders - December 2020'!$H$2:$H$2047,Worksheet!U$3,'Orders - December 2020'!$C$2:$C$2047,Worksheet!$F52),"-")</f>
        <v>-</v>
      </c>
      <c r="V52" s="51" t="str">
        <f>IFERROR(AVERAGEIFS('Orders - December 2020'!$I$2:$I$2047,'Orders - December 2020'!$H$2:$H$2047,Worksheet!V$3,'Orders - December 2020'!$C$2:$C$2047,Worksheet!$F52),"-")</f>
        <v>-</v>
      </c>
      <c r="W52" s="51" t="str">
        <f>IFERROR(AVERAGEIFS('Orders - December 2020'!$I$2:$I$2047,'Orders - December 2020'!$H$2:$H$2047,Worksheet!W$3,'Orders - December 2020'!$C$2:$C$2047,Worksheet!$F52),"-")</f>
        <v>-</v>
      </c>
      <c r="X52" s="51" t="str">
        <f>IFERROR(AVERAGEIFS('Orders - December 2020'!$I$2:$I$2047,'Orders - December 2020'!$H$2:$H$2047,Worksheet!X$3,'Orders - December 2020'!$C$2:$C$2047,Worksheet!$F52),"-")</f>
        <v>-</v>
      </c>
      <c r="Y52" s="51" t="str">
        <f>IFERROR(AVERAGEIFS('Orders - December 2020'!$I$2:$I$2047,'Orders - December 2020'!$H$2:$H$2047,Worksheet!Y$3,'Orders - December 2020'!$C$2:$C$2047,Worksheet!$F52),"-")</f>
        <v>-</v>
      </c>
      <c r="Z52" s="51" t="str">
        <f>IFERROR(AVERAGEIFS('Orders - December 2020'!$I$2:$I$2047,'Orders - December 2020'!$H$2:$H$2047,Worksheet!Z$3,'Orders - December 2020'!$C$2:$C$2047,Worksheet!$F52),"-")</f>
        <v>-</v>
      </c>
      <c r="AA52" s="51" t="str">
        <f>IFERROR(AVERAGEIFS('Orders - December 2020'!$I$2:$I$2047,'Orders - December 2020'!$H$2:$H$2047,Worksheet!AA$3,'Orders - December 2020'!$C$2:$C$2047,Worksheet!$F52),"-")</f>
        <v>-</v>
      </c>
      <c r="AB52" s="51" t="str">
        <f>IFERROR(AVERAGEIFS('Orders - December 2020'!$I$2:$I$2047,'Orders - December 2020'!$H$2:$H$2047,Worksheet!AB$3,'Orders - December 2020'!$C$2:$C$2047,Worksheet!$F52),"-")</f>
        <v>-</v>
      </c>
      <c r="AC52" s="51" t="str">
        <f>IFERROR(AVERAGEIFS('Orders - December 2020'!$I$2:$I$2047,'Orders - December 2020'!$H$2:$H$2047,Worksheet!AC$3,'Orders - December 2020'!$C$2:$C$2047,Worksheet!$F52),"-")</f>
        <v>-</v>
      </c>
      <c r="AD52" s="51" t="str">
        <f>IFERROR(AVERAGEIFS('Orders - December 2020'!$I$2:$I$2047,'Orders - December 2020'!$H$2:$H$2047,Worksheet!AD$3,'Orders - December 2020'!$C$2:$C$2047,Worksheet!$F52),"-")</f>
        <v>-</v>
      </c>
      <c r="AE52" s="51" t="str">
        <f>IFERROR(AVERAGEIFS('Orders - December 2020'!$I$2:$I$2047,'Orders - December 2020'!$H$2:$H$2047,Worksheet!AE$3,'Orders - December 2020'!$C$2:$C$2047,Worksheet!$F52),"-")</f>
        <v>-</v>
      </c>
      <c r="AF52" s="51" t="str">
        <f>IFERROR(AVERAGEIFS('Orders - December 2020'!$I$2:$I$2047,'Orders - December 2020'!$H$2:$H$2047,Worksheet!AF$3,'Orders - December 2020'!$C$2:$C$2047,Worksheet!$F52),"-")</f>
        <v>-</v>
      </c>
      <c r="AG52" s="51" t="str">
        <f>IFERROR(AVERAGEIFS('Orders - December 2020'!$I$2:$I$2047,'Orders - December 2020'!$H$2:$H$2047,Worksheet!AG$3,'Orders - December 2020'!$C$2:$C$2047,Worksheet!$F52),"-")</f>
        <v>-</v>
      </c>
      <c r="AH52" s="51" t="str">
        <f>IFERROR(AVERAGEIFS('Orders - December 2020'!$I$2:$I$2047,'Orders - December 2020'!$H$2:$H$2047,Worksheet!AH$3,'Orders - December 2020'!$C$2:$C$2047,Worksheet!$F52),"-")</f>
        <v>-</v>
      </c>
      <c r="AI52" s="51" t="str">
        <f>IFERROR(AVERAGEIFS('Orders - December 2020'!$I$2:$I$2047,'Orders - December 2020'!$H$2:$H$2047,Worksheet!AI$3,'Orders - December 2020'!$C$2:$C$2047,Worksheet!$F52),"-")</f>
        <v>-</v>
      </c>
      <c r="AJ52" s="51" t="str">
        <f>IFERROR(AVERAGEIFS('Orders - December 2020'!$I$2:$I$2047,'Orders - December 2020'!$H$2:$H$2047,Worksheet!AJ$3,'Orders - December 2020'!$C$2:$C$2047,Worksheet!$F52),"-")</f>
        <v>-</v>
      </c>
      <c r="AK52" s="51" t="str">
        <f>IFERROR(AVERAGEIFS('Orders - December 2020'!$I$2:$I$2047,'Orders - December 2020'!$H$2:$H$2047,Worksheet!AK$3,'Orders - December 2020'!$C$2:$C$2047,Worksheet!$F52),"-")</f>
        <v>-</v>
      </c>
      <c r="AL52" s="51" t="str">
        <f>IFERROR(AVERAGEIFS('Orders - December 2020'!$I$2:$I$2047,'Orders - December 2020'!$H$2:$H$2047,Worksheet!AL$3,'Orders - December 2020'!$C$2:$C$2047,Worksheet!$F52),"-")</f>
        <v>-</v>
      </c>
      <c r="AM52" s="51" t="str">
        <f>IFERROR(AVERAGEIFS('Orders - December 2020'!$I$2:$I$2047,'Orders - December 2020'!$H$2:$H$2047,Worksheet!AM$3,'Orders - December 2020'!$C$2:$C$2047,Worksheet!$F52),"-")</f>
        <v>-</v>
      </c>
      <c r="AN52" s="51" t="str">
        <f>IFERROR(AVERAGEIFS('Orders - December 2020'!$I$2:$I$2047,'Orders - December 2020'!$H$2:$H$2047,Worksheet!AN$3,'Orders - December 2020'!$C$2:$C$2047,Worksheet!$F52),"-")</f>
        <v>-</v>
      </c>
      <c r="AO52" s="51" t="str">
        <f>IFERROR(AVERAGEIFS('Orders - December 2020'!$I$2:$I$2047,'Orders - December 2020'!$H$2:$H$2047,Worksheet!AO$3,'Orders - December 2020'!$C$2:$C$2047,Worksheet!$F52),"-")</f>
        <v>-</v>
      </c>
      <c r="AP52" s="51" t="str">
        <f>IFERROR(AVERAGEIFS('Orders - December 2020'!$I$2:$I$2047,'Orders - December 2020'!$H$2:$H$2047,Worksheet!AP$3,'Orders - December 2020'!$C$2:$C$2047,Worksheet!$F52),"-")</f>
        <v>-</v>
      </c>
      <c r="AQ52" s="51" t="str">
        <f>IFERROR(AVERAGEIFS('Orders - December 2020'!$I$2:$I$2047,'Orders - December 2020'!$H$2:$H$2047,Worksheet!AQ$3,'Orders - December 2020'!$C$2:$C$2047,Worksheet!$F52),"-")</f>
        <v>-</v>
      </c>
      <c r="AR52" s="51" t="str">
        <f>IFERROR(AVERAGEIFS('Orders - December 2020'!$I$2:$I$2047,'Orders - December 2020'!$H$2:$H$2047,Worksheet!AR$3,'Orders - December 2020'!$C$2:$C$2047,Worksheet!$F52),"-")</f>
        <v>-</v>
      </c>
      <c r="AS52" s="51" t="str">
        <f>IFERROR(AVERAGEIFS('Orders - December 2020'!$I$2:$I$2047,'Orders - December 2020'!$H$2:$H$2047,Worksheet!AS$3,'Orders - December 2020'!$C$2:$C$2047,Worksheet!$F52),"-")</f>
        <v>-</v>
      </c>
      <c r="AT52" s="51" t="str">
        <f>IFERROR(AVERAGEIFS('Orders - December 2020'!$I$2:$I$2047,'Orders - December 2020'!$H$2:$H$2047,Worksheet!AT$3,'Orders - December 2020'!$C$2:$C$2047,Worksheet!$F52),"-")</f>
        <v>-</v>
      </c>
      <c r="AU52" s="51" t="str">
        <f>IFERROR(AVERAGEIFS('Orders - December 2020'!$I$2:$I$2047,'Orders - December 2020'!$H$2:$H$2047,Worksheet!AU$3,'Orders - December 2020'!$C$2:$C$2047,Worksheet!$F52),"-")</f>
        <v>-</v>
      </c>
      <c r="AV52" s="51" t="str">
        <f>IFERROR(AVERAGEIFS('Orders - December 2020'!$I$2:$I$2047,'Orders - December 2020'!$H$2:$H$2047,Worksheet!AV$3,'Orders - December 2020'!$C$2:$C$2047,Worksheet!$F52),"-")</f>
        <v>-</v>
      </c>
      <c r="AW52" s="51" t="str">
        <f>IFERROR(AVERAGEIFS('Orders - December 2020'!$I$2:$I$2047,'Orders - December 2020'!$H$2:$H$2047,Worksheet!AW$3,'Orders - December 2020'!$C$2:$C$2047,Worksheet!$F52),"-")</f>
        <v>-</v>
      </c>
      <c r="AX52" s="51" t="str">
        <f>IFERROR(AVERAGEIFS('Orders - December 2020'!$I$2:$I$2047,'Orders - December 2020'!$H$2:$H$2047,Worksheet!AX$3,'Orders - December 2020'!$C$2:$C$2047,Worksheet!$F52),"-")</f>
        <v>-</v>
      </c>
      <c r="AY52" s="51" t="str">
        <f>IFERROR(AVERAGEIFS('Orders - December 2020'!$I$2:$I$2047,'Orders - December 2020'!$H$2:$H$2047,Worksheet!AY$3,'Orders - December 2020'!$C$2:$C$2047,Worksheet!$F52),"-")</f>
        <v>-</v>
      </c>
      <c r="AZ52" s="51" t="str">
        <f>IFERROR(AVERAGEIFS('Orders - December 2020'!$I$2:$I$2047,'Orders - December 2020'!$H$2:$H$2047,Worksheet!AZ$3,'Orders - December 2020'!$C$2:$C$2047,Worksheet!$F52),"-")</f>
        <v>-</v>
      </c>
      <c r="BA52" s="51" t="str">
        <f>IFERROR(AVERAGEIFS('Orders - December 2020'!$I$2:$I$2047,'Orders - December 2020'!$H$2:$H$2047,Worksheet!BA$3,'Orders - December 2020'!$C$2:$C$2047,Worksheet!$F52),"-")</f>
        <v>-</v>
      </c>
      <c r="BB52" s="51" t="str">
        <f>IFERROR(AVERAGEIFS('Orders - December 2020'!$I$2:$I$2047,'Orders - December 2020'!$H$2:$H$2047,Worksheet!BB$3,'Orders - December 2020'!$C$2:$C$2047,Worksheet!$F52),"-")</f>
        <v>-</v>
      </c>
      <c r="BC52" s="51" t="str">
        <f>IFERROR(AVERAGEIFS('Orders - December 2020'!$I$2:$I$2047,'Orders - December 2020'!$H$2:$H$2047,Worksheet!BC$3,'Orders - December 2020'!$C$2:$C$2047,Worksheet!$F52),"-")</f>
        <v>-</v>
      </c>
      <c r="BD52" s="51" t="str">
        <f>IFERROR(AVERAGEIFS('Orders - December 2020'!$I$2:$I$2047,'Orders - December 2020'!$H$2:$H$2047,Worksheet!BD$3,'Orders - December 2020'!$C$2:$C$2047,Worksheet!$F52),"-")</f>
        <v>-</v>
      </c>
      <c r="BE52" s="51" t="str">
        <f>IFERROR(AVERAGEIFS('Orders - December 2020'!$I$2:$I$2047,'Orders - December 2020'!$H$2:$H$2047,Worksheet!BE$3,'Orders - December 2020'!$C$2:$C$2047,Worksheet!$F52),"-")</f>
        <v>-</v>
      </c>
      <c r="BF52" s="51" t="str">
        <f>IFERROR(AVERAGEIFS('Orders - December 2020'!$I$2:$I$2047,'Orders - December 2020'!$H$2:$H$2047,Worksheet!BF$3,'Orders - December 2020'!$C$2:$C$2047,Worksheet!$F52),"-")</f>
        <v>-</v>
      </c>
      <c r="BG52" s="51" t="str">
        <f>IFERROR(AVERAGEIFS('Orders - December 2020'!$I$2:$I$2047,'Orders - December 2020'!$H$2:$H$2047,Worksheet!BG$3,'Orders - December 2020'!$C$2:$C$2047,Worksheet!$F52),"-")</f>
        <v>-</v>
      </c>
      <c r="BH52" s="51" t="str">
        <f>IFERROR(AVERAGEIFS('Orders - December 2020'!$I$2:$I$2047,'Orders - December 2020'!$H$2:$H$2047,Worksheet!BH$3,'Orders - December 2020'!$C$2:$C$2047,Worksheet!$F52),"-")</f>
        <v>-</v>
      </c>
      <c r="BI52" s="51" t="str">
        <f>IFERROR(AVERAGEIFS('Orders - December 2020'!$I$2:$I$2047,'Orders - December 2020'!$H$2:$H$2047,Worksheet!BI$3,'Orders - December 2020'!$C$2:$C$2047,Worksheet!$F52),"-")</f>
        <v>-</v>
      </c>
      <c r="BJ52" s="51" t="str">
        <f>IFERROR(AVERAGEIFS('Orders - December 2020'!$I$2:$I$2047,'Orders - December 2020'!$H$2:$H$2047,Worksheet!BJ$3,'Orders - December 2020'!$C$2:$C$2047,Worksheet!$F52),"-")</f>
        <v>-</v>
      </c>
      <c r="BK52" s="51" t="str">
        <f>IFERROR(AVERAGEIFS('Orders - December 2020'!$I$2:$I$2047,'Orders - December 2020'!$H$2:$H$2047,Worksheet!BK$3,'Orders - December 2020'!$C$2:$C$2047,Worksheet!$F52),"-")</f>
        <v>-</v>
      </c>
      <c r="BL52" s="51" t="str">
        <f>IFERROR(AVERAGEIFS('Orders - December 2020'!$I$2:$I$2047,'Orders - December 2020'!$H$2:$H$2047,Worksheet!BL$3,'Orders - December 2020'!$C$2:$C$2047,Worksheet!$F52),"-")</f>
        <v>-</v>
      </c>
      <c r="BM52" s="51" t="str">
        <f>IFERROR(AVERAGEIFS('Orders - December 2020'!$I$2:$I$2047,'Orders - December 2020'!$H$2:$H$2047,Worksheet!BM$3,'Orders - December 2020'!$C$2:$C$2047,Worksheet!$F52),"-")</f>
        <v>-</v>
      </c>
      <c r="BN52" s="51" t="str">
        <f>IFERROR(AVERAGEIFS('Orders - December 2020'!$I$2:$I$2047,'Orders - December 2020'!$H$2:$H$2047,Worksheet!BN$3,'Orders - December 2020'!$C$2:$C$2047,Worksheet!$F52),"-")</f>
        <v>-</v>
      </c>
      <c r="BO52" s="51" t="str">
        <f>IFERROR(AVERAGEIFS('Orders - December 2020'!$I$2:$I$2047,'Orders - December 2020'!$H$2:$H$2047,Worksheet!BO$3,'Orders - December 2020'!$C$2:$C$2047,Worksheet!$F52),"-")</f>
        <v>-</v>
      </c>
      <c r="BP52" s="51" t="str">
        <f>IFERROR(AVERAGEIFS('Orders - December 2020'!$I$2:$I$2047,'Orders - December 2020'!$H$2:$H$2047,Worksheet!BP$3,'Orders - December 2020'!$C$2:$C$2047,Worksheet!$F52),"-")</f>
        <v>-</v>
      </c>
      <c r="BQ52" s="51" t="str">
        <f>IFERROR(AVERAGEIFS('Orders - December 2020'!$I$2:$I$2047,'Orders - December 2020'!$H$2:$H$2047,Worksheet!BQ$3,'Orders - December 2020'!$C$2:$C$2047,Worksheet!$F52),"-")</f>
        <v>-</v>
      </c>
      <c r="BR52" s="51" t="str">
        <f>IFERROR(AVERAGEIFS('Orders - December 2020'!$I$2:$I$2047,'Orders - December 2020'!$H$2:$H$2047,Worksheet!BR$3,'Orders - December 2020'!$C$2:$C$2047,Worksheet!$F52),"-")</f>
        <v>-</v>
      </c>
      <c r="BS52" s="51" t="str">
        <f>IFERROR(AVERAGEIFS('Orders - December 2020'!$I$2:$I$2047,'Orders - December 2020'!$H$2:$H$2047,Worksheet!BS$3,'Orders - December 2020'!$C$2:$C$2047,Worksheet!$F52),"-")</f>
        <v>-</v>
      </c>
      <c r="BT52" s="51" t="str">
        <f>IFERROR(AVERAGEIFS('Orders - December 2020'!$I$2:$I$2047,'Orders - December 2020'!$H$2:$H$2047,Worksheet!BT$3,'Orders - December 2020'!$C$2:$C$2047,Worksheet!$F52),"-")</f>
        <v>-</v>
      </c>
      <c r="BU52" s="51" t="str">
        <f>IFERROR(AVERAGEIFS('Orders - December 2020'!$I$2:$I$2047,'Orders - December 2020'!$H$2:$H$2047,Worksheet!BU$3,'Orders - December 2020'!$C$2:$C$2047,Worksheet!$F52),"-")</f>
        <v>-</v>
      </c>
      <c r="BV52" s="51" t="str">
        <f>IFERROR(AVERAGEIFS('Orders - December 2020'!$I$2:$I$2047,'Orders - December 2020'!$H$2:$H$2047,Worksheet!BV$3,'Orders - December 2020'!$C$2:$C$2047,Worksheet!$F52),"-")</f>
        <v>-</v>
      </c>
      <c r="BW52" s="51" t="str">
        <f>IFERROR(AVERAGEIFS('Orders - December 2020'!$I$2:$I$2047,'Orders - December 2020'!$H$2:$H$2047,Worksheet!BW$3,'Orders - December 2020'!$C$2:$C$2047,Worksheet!$F52),"-")</f>
        <v>-</v>
      </c>
      <c r="BX52" s="51" t="str">
        <f>IFERROR(AVERAGEIFS('Orders - December 2020'!$I$2:$I$2047,'Orders - December 2020'!$H$2:$H$2047,Worksheet!BX$3,'Orders - December 2020'!$C$2:$C$2047,Worksheet!$F52),"-")</f>
        <v>-</v>
      </c>
      <c r="BY52" s="51" t="str">
        <f>IFERROR(AVERAGEIFS('Orders - December 2020'!$I$2:$I$2047,'Orders - December 2020'!$H$2:$H$2047,Worksheet!BY$3,'Orders - December 2020'!$C$2:$C$2047,Worksheet!$F52),"-")</f>
        <v>-</v>
      </c>
      <c r="BZ52" s="51" t="str">
        <f>IFERROR(AVERAGEIFS('Orders - December 2020'!$I$2:$I$2047,'Orders - December 2020'!$H$2:$H$2047,Worksheet!BZ$3,'Orders - December 2020'!$C$2:$C$2047,Worksheet!$F52),"-")</f>
        <v>-</v>
      </c>
      <c r="CA52" s="51">
        <f>IFERROR(AVERAGEIFS('Orders - December 2020'!$I$2:$I$2047,'Orders - December 2020'!$H$2:$H$2047,Worksheet!CA$3,'Orders - December 2020'!$C$2:$C$2047,Worksheet!$F52),"-")</f>
        <v>2</v>
      </c>
      <c r="CB52" s="51">
        <f>IFERROR(AVERAGEIFS('Orders - December 2020'!$I$2:$I$2047,'Orders - December 2020'!$H$2:$H$2047,Worksheet!CB$3,'Orders - December 2020'!$C$2:$C$2047,Worksheet!$F52),"-")</f>
        <v>1</v>
      </c>
      <c r="CC52" s="51" t="str">
        <f>IFERROR(AVERAGEIFS('Orders - December 2020'!$I$2:$I$2047,'Orders - December 2020'!$H$2:$H$2047,Worksheet!CC$3,'Orders - December 2020'!$C$2:$C$2047,Worksheet!$F52),"-")</f>
        <v>-</v>
      </c>
      <c r="CD52" s="51" t="str">
        <f>IFERROR(AVERAGEIFS('Orders - December 2020'!$I$2:$I$2047,'Orders - December 2020'!$H$2:$H$2047,Worksheet!CD$3,'Orders - December 2020'!$C$2:$C$2047,Worksheet!$F52),"-")</f>
        <v>-</v>
      </c>
      <c r="CE52" s="51" t="str">
        <f>IFERROR(AVERAGEIFS('Orders - December 2020'!$I$2:$I$2047,'Orders - December 2020'!$H$2:$H$2047,Worksheet!CE$3,'Orders - December 2020'!$C$2:$C$2047,Worksheet!$F52),"-")</f>
        <v>-</v>
      </c>
      <c r="CF52" s="51" t="str">
        <f>IFERROR(AVERAGEIFS('Orders - December 2020'!$I$2:$I$2047,'Orders - December 2020'!$H$2:$H$2047,Worksheet!CF$3,'Orders - December 2020'!$C$2:$C$2047,Worksheet!$F52),"-")</f>
        <v>-</v>
      </c>
      <c r="CG52" s="51" t="str">
        <f>IFERROR(AVERAGEIFS('Orders - December 2020'!$I$2:$I$2047,'Orders - December 2020'!$H$2:$H$2047,Worksheet!CG$3,'Orders - December 2020'!$C$2:$C$2047,Worksheet!$F52),"-")</f>
        <v>-</v>
      </c>
      <c r="CH52" s="51" t="str">
        <f>IFERROR(AVERAGEIFS('Orders - December 2020'!$I$2:$I$2047,'Orders - December 2020'!$H$2:$H$2047,Worksheet!CH$3,'Orders - December 2020'!$C$2:$C$2047,Worksheet!$F52),"-")</f>
        <v>-</v>
      </c>
      <c r="CI52" s="51" t="str">
        <f>IFERROR(AVERAGEIFS('Orders - December 2020'!$I$2:$I$2047,'Orders - December 2020'!$H$2:$H$2047,Worksheet!CI$3,'Orders - December 2020'!$C$2:$C$2047,Worksheet!$F52),"-")</f>
        <v>-</v>
      </c>
      <c r="CJ52" s="51" t="str">
        <f>IFERROR(AVERAGEIFS('Orders - December 2020'!$I$2:$I$2047,'Orders - December 2020'!$H$2:$H$2047,Worksheet!CJ$3,'Orders - December 2020'!$C$2:$C$2047,Worksheet!$F52),"-")</f>
        <v>-</v>
      </c>
      <c r="CK52" s="51" t="str">
        <f>IFERROR(AVERAGEIFS('Orders - December 2020'!$I$2:$I$2047,'Orders - December 2020'!$H$2:$H$2047,Worksheet!CK$3,'Orders - December 2020'!$C$2:$C$2047,Worksheet!$F52),"-")</f>
        <v>-</v>
      </c>
      <c r="CL52" s="51" t="str">
        <f>IFERROR(AVERAGEIFS('Orders - December 2020'!$I$2:$I$2047,'Orders - December 2020'!$H$2:$H$2047,Worksheet!CL$3,'Orders - December 2020'!$C$2:$C$2047,Worksheet!$F52),"-")</f>
        <v>-</v>
      </c>
      <c r="CM52" s="51" t="str">
        <f>IFERROR(AVERAGEIFS('Orders - December 2020'!$I$2:$I$2047,'Orders - December 2020'!$H$2:$H$2047,Worksheet!CM$3,'Orders - December 2020'!$C$2:$C$2047,Worksheet!$F52),"-")</f>
        <v>-</v>
      </c>
      <c r="CN52" s="51" t="str">
        <f>IFERROR(AVERAGEIFS('Orders - December 2020'!$I$2:$I$2047,'Orders - December 2020'!$H$2:$H$2047,Worksheet!CN$3,'Orders - December 2020'!$C$2:$C$2047,Worksheet!$F52),"-")</f>
        <v>-</v>
      </c>
      <c r="CO52" s="51" t="str">
        <f>IFERROR(AVERAGEIFS('Orders - December 2020'!$I$2:$I$2047,'Orders - December 2020'!$H$2:$H$2047,Worksheet!CO$3,'Orders - December 2020'!$C$2:$C$2047,Worksheet!$F52),"-")</f>
        <v>-</v>
      </c>
      <c r="CP52" s="51" t="str">
        <f>IFERROR(AVERAGEIFS('Orders - December 2020'!$I$2:$I$2047,'Orders - December 2020'!$H$2:$H$2047,Worksheet!CP$3,'Orders - December 2020'!$C$2:$C$2047,Worksheet!$F52),"-")</f>
        <v>-</v>
      </c>
      <c r="CQ52" s="51" t="str">
        <f>IFERROR(AVERAGEIFS('Orders - December 2020'!$I$2:$I$2047,'Orders - December 2020'!$H$2:$H$2047,Worksheet!CQ$3,'Orders - December 2020'!$C$2:$C$2047,Worksheet!$F52),"-")</f>
        <v>-</v>
      </c>
      <c r="CR52" s="51" t="str">
        <f>IFERROR(AVERAGEIFS('Orders - December 2020'!$I$2:$I$2047,'Orders - December 2020'!$H$2:$H$2047,Worksheet!CR$3,'Orders - December 2020'!$C$2:$C$2047,Worksheet!$F52),"-")</f>
        <v>-</v>
      </c>
      <c r="CS52" s="51" t="str">
        <f>IFERROR(AVERAGEIFS('Orders - December 2020'!$I$2:$I$2047,'Orders - December 2020'!$H$2:$H$2047,Worksheet!CS$3,'Orders - December 2020'!$C$2:$C$2047,Worksheet!$F52),"-")</f>
        <v>-</v>
      </c>
      <c r="CT52" s="51" t="str">
        <f>IFERROR(AVERAGEIFS('Orders - December 2020'!$I$2:$I$2047,'Orders - December 2020'!$H$2:$H$2047,Worksheet!CT$3,'Orders - December 2020'!$C$2:$C$2047,Worksheet!$F52),"-")</f>
        <v>-</v>
      </c>
      <c r="CU52" s="51" t="str">
        <f>IFERROR(AVERAGEIFS('Orders - December 2020'!$I$2:$I$2047,'Orders - December 2020'!$H$2:$H$2047,Worksheet!CU$3,'Orders - December 2020'!$C$2:$C$2047,Worksheet!$F52),"-")</f>
        <v>-</v>
      </c>
      <c r="CV52" s="51" t="str">
        <f>IFERROR(AVERAGEIFS('Orders - December 2020'!$I$2:$I$2047,'Orders - December 2020'!$H$2:$H$2047,Worksheet!CV$3,'Orders - December 2020'!$C$2:$C$2047,Worksheet!$F52),"-")</f>
        <v>-</v>
      </c>
      <c r="CW52" s="51" t="str">
        <f>IFERROR(AVERAGEIFS('Orders - December 2020'!$I$2:$I$2047,'Orders - December 2020'!$H$2:$H$2047,Worksheet!CW$3,'Orders - December 2020'!$C$2:$C$2047,Worksheet!$F52),"-")</f>
        <v>-</v>
      </c>
      <c r="CX52" s="51" t="str">
        <f>IFERROR(AVERAGEIFS('Orders - December 2020'!$I$2:$I$2047,'Orders - December 2020'!$H$2:$H$2047,Worksheet!CX$3,'Orders - December 2020'!$C$2:$C$2047,Worksheet!$F52),"-")</f>
        <v>-</v>
      </c>
      <c r="CY52" s="51" t="str">
        <f>IFERROR(AVERAGEIFS('Orders - December 2020'!$I$2:$I$2047,'Orders - December 2020'!$H$2:$H$2047,Worksheet!CY$3,'Orders - December 2020'!$C$2:$C$2047,Worksheet!$F52),"-")</f>
        <v>-</v>
      </c>
      <c r="CZ52" s="51" t="str">
        <f>IFERROR(AVERAGEIFS('Orders - December 2020'!$I$2:$I$2047,'Orders - December 2020'!$H$2:$H$2047,Worksheet!CZ$3,'Orders - December 2020'!$C$2:$C$2047,Worksheet!$F52),"-")</f>
        <v>-</v>
      </c>
      <c r="DA52" s="51" t="str">
        <f>IFERROR(AVERAGEIFS('Orders - December 2020'!$I$2:$I$2047,'Orders - December 2020'!$H$2:$H$2047,Worksheet!DA$3,'Orders - December 2020'!$C$2:$C$2047,Worksheet!$F52),"-")</f>
        <v>-</v>
      </c>
      <c r="DB52" s="51" t="str">
        <f>IFERROR(AVERAGEIFS('Orders - December 2020'!$I$2:$I$2047,'Orders - December 2020'!$H$2:$H$2047,Worksheet!DB$3,'Orders - December 2020'!$C$2:$C$2047,Worksheet!$F52),"-")</f>
        <v>-</v>
      </c>
      <c r="DC52" s="51" t="str">
        <f>IFERROR(AVERAGEIFS('Orders - December 2020'!$I$2:$I$2047,'Orders - December 2020'!$H$2:$H$2047,Worksheet!DC$3,'Orders - December 2020'!$C$2:$C$2047,Worksheet!$F52),"-")</f>
        <v>-</v>
      </c>
      <c r="DD52" s="51" t="str">
        <f>IFERROR(AVERAGEIFS('Orders - December 2020'!$I$2:$I$2047,'Orders - December 2020'!$H$2:$H$2047,Worksheet!DD$3,'Orders - December 2020'!$C$2:$C$2047,Worksheet!$F52),"-")</f>
        <v>-</v>
      </c>
      <c r="DE52" s="51" t="str">
        <f>IFERROR(AVERAGEIFS('Orders - December 2020'!$I$2:$I$2047,'Orders - December 2020'!$H$2:$H$2047,Worksheet!DE$3,'Orders - December 2020'!$C$2:$C$2047,Worksheet!$F52),"-")</f>
        <v>-</v>
      </c>
      <c r="DF52" s="51" t="str">
        <f>IFERROR(AVERAGEIFS('Orders - December 2020'!$I$2:$I$2047,'Orders - December 2020'!$H$2:$H$2047,Worksheet!DF$3,'Orders - December 2020'!$C$2:$C$2047,Worksheet!$F52),"-")</f>
        <v>-</v>
      </c>
      <c r="DG52" s="51" t="str">
        <f>IFERROR(AVERAGEIFS('Orders - December 2020'!$I$2:$I$2047,'Orders - December 2020'!$H$2:$H$2047,Worksheet!DG$3,'Orders - December 2020'!$C$2:$C$2047,Worksheet!$F52),"-")</f>
        <v>-</v>
      </c>
      <c r="DH52" s="51" t="str">
        <f>IFERROR(AVERAGEIFS('Orders - December 2020'!$I$2:$I$2047,'Orders - December 2020'!$H$2:$H$2047,Worksheet!DH$3,'Orders - December 2020'!$C$2:$C$2047,Worksheet!$F52),"-")</f>
        <v>-</v>
      </c>
      <c r="DI52" s="51" t="str">
        <f>IFERROR(AVERAGEIFS('Orders - December 2020'!$I$2:$I$2047,'Orders - December 2020'!$H$2:$H$2047,Worksheet!DI$3,'Orders - December 2020'!$C$2:$C$2047,Worksheet!$F52),"-")</f>
        <v>-</v>
      </c>
      <c r="DJ52" s="51" t="str">
        <f>IFERROR(AVERAGEIFS('Orders - December 2020'!$I$2:$I$2047,'Orders - December 2020'!$H$2:$H$2047,Worksheet!DJ$3,'Orders - December 2020'!$C$2:$C$2047,Worksheet!$F52),"-")</f>
        <v>-</v>
      </c>
      <c r="DK52" s="51" t="str">
        <f>IFERROR(AVERAGEIFS('Orders - December 2020'!$I$2:$I$2047,'Orders - December 2020'!$H$2:$H$2047,Worksheet!DK$3,'Orders - December 2020'!$C$2:$C$2047,Worksheet!$F52),"-")</f>
        <v>-</v>
      </c>
      <c r="DL52" s="51" t="str">
        <f>IFERROR(AVERAGEIFS('Orders - December 2020'!$I$2:$I$2047,'Orders - December 2020'!$H$2:$H$2047,Worksheet!DL$3,'Orders - December 2020'!$C$2:$C$2047,Worksheet!$F52),"-")</f>
        <v>-</v>
      </c>
      <c r="DM52" s="51" t="str">
        <f>IFERROR(AVERAGEIFS('Orders - December 2020'!$I$2:$I$2047,'Orders - December 2020'!$H$2:$H$2047,Worksheet!DM$3,'Orders - December 2020'!$C$2:$C$2047,Worksheet!$F52),"-")</f>
        <v>-</v>
      </c>
      <c r="DN52" s="51" t="str">
        <f>IFERROR(AVERAGEIFS('Orders - December 2020'!$I$2:$I$2047,'Orders - December 2020'!$H$2:$H$2047,Worksheet!DN$3,'Orders - December 2020'!$C$2:$C$2047,Worksheet!$F52),"-")</f>
        <v>-</v>
      </c>
      <c r="DO52" s="51" t="str">
        <f>IFERROR(AVERAGEIFS('Orders - December 2020'!$I$2:$I$2047,'Orders - December 2020'!$H$2:$H$2047,Worksheet!DO$3,'Orders - December 2020'!$C$2:$C$2047,Worksheet!$F52),"-")</f>
        <v>-</v>
      </c>
      <c r="DP52" s="51" t="str">
        <f>IFERROR(AVERAGEIFS('Orders - December 2020'!$I$2:$I$2047,'Orders - December 2020'!$H$2:$H$2047,Worksheet!DP$3,'Orders - December 2020'!$C$2:$C$2047,Worksheet!$F52),"-")</f>
        <v>-</v>
      </c>
      <c r="DQ52" s="51" t="str">
        <f>IFERROR(AVERAGEIFS('Orders - December 2020'!$I$2:$I$2047,'Orders - December 2020'!$H$2:$H$2047,Worksheet!DQ$3,'Orders - December 2020'!$C$2:$C$2047,Worksheet!$F52),"-")</f>
        <v>-</v>
      </c>
      <c r="DR52" s="51" t="str">
        <f>IFERROR(AVERAGEIFS('Orders - December 2020'!$I$2:$I$2047,'Orders - December 2020'!$H$2:$H$2047,Worksheet!DR$3,'Orders - December 2020'!$C$2:$C$2047,Worksheet!$F52),"-")</f>
        <v>-</v>
      </c>
      <c r="DS52" s="51" t="str">
        <f>IFERROR(AVERAGEIFS('Orders - December 2020'!$I$2:$I$2047,'Orders - December 2020'!$H$2:$H$2047,Worksheet!DS$3,'Orders - December 2020'!$C$2:$C$2047,Worksheet!$F52),"-")</f>
        <v>-</v>
      </c>
      <c r="DT52" s="51">
        <f>IFERROR(AVERAGEIFS('Orders - December 2020'!$I$2:$I$2047,'Orders - December 2020'!$H$2:$H$2047,Worksheet!DT$3,'Orders - December 2020'!$C$2:$C$2047,Worksheet!$F52),"-")</f>
        <v>3</v>
      </c>
      <c r="DU52" s="51" t="str">
        <f>IFERROR(AVERAGEIFS('Orders - December 2020'!$I$2:$I$2047,'Orders - December 2020'!$H$2:$H$2047,Worksheet!DU$3,'Orders - December 2020'!$C$2:$C$2047,Worksheet!$F52),"-")</f>
        <v>-</v>
      </c>
      <c r="DV52" s="51" t="str">
        <f>IFERROR(AVERAGEIFS('Orders - December 2020'!$I$2:$I$2047,'Orders - December 2020'!$H$2:$H$2047,Worksheet!DV$3,'Orders - December 2020'!$C$2:$C$2047,Worksheet!$F52),"-")</f>
        <v>-</v>
      </c>
      <c r="DW52" s="51" t="str">
        <f>IFERROR(AVERAGEIFS('Orders - December 2020'!$I$2:$I$2047,'Orders - December 2020'!$H$2:$H$2047,Worksheet!DW$3,'Orders - December 2020'!$C$2:$C$2047,Worksheet!$F52),"-")</f>
        <v>-</v>
      </c>
      <c r="DX52" s="51" t="str">
        <f>IFERROR(AVERAGEIFS('Orders - December 2020'!$I$2:$I$2047,'Orders - December 2020'!$H$2:$H$2047,Worksheet!DX$3,'Orders - December 2020'!$C$2:$C$2047,Worksheet!$F52),"-")</f>
        <v>-</v>
      </c>
      <c r="DY52" s="51" t="str">
        <f>IFERROR(AVERAGEIFS('Orders - December 2020'!$I$2:$I$2047,'Orders - December 2020'!$H$2:$H$2047,Worksheet!DY$3,'Orders - December 2020'!$C$2:$C$2047,Worksheet!$F52),"-")</f>
        <v>-</v>
      </c>
      <c r="DZ52" s="51" t="str">
        <f>IFERROR(AVERAGEIFS('Orders - December 2020'!$I$2:$I$2047,'Orders - December 2020'!$H$2:$H$2047,Worksheet!DZ$3,'Orders - December 2020'!$C$2:$C$2047,Worksheet!$F52),"-")</f>
        <v>-</v>
      </c>
      <c r="EA52" s="51" t="str">
        <f>IFERROR(AVERAGEIFS('Orders - December 2020'!$I$2:$I$2047,'Orders - December 2020'!$H$2:$H$2047,Worksheet!EA$3,'Orders - December 2020'!$C$2:$C$2047,Worksheet!$F52),"-")</f>
        <v>-</v>
      </c>
      <c r="EB52" s="51" t="str">
        <f>IFERROR(AVERAGEIFS('Orders - December 2020'!$I$2:$I$2047,'Orders - December 2020'!$H$2:$H$2047,Worksheet!EB$3,'Orders - December 2020'!$C$2:$C$2047,Worksheet!$F52),"-")</f>
        <v>-</v>
      </c>
      <c r="EC52" s="51">
        <f>IFERROR(AVERAGEIFS('Orders - December 2020'!$I$2:$I$2047,'Orders - December 2020'!$H$2:$H$2047,Worksheet!EC$3,'Orders - December 2020'!$C$2:$C$2047,Worksheet!$F52),"-")</f>
        <v>1</v>
      </c>
      <c r="ED52" s="51" t="str">
        <f>IFERROR(AVERAGEIFS('Orders - December 2020'!$I$2:$I$2047,'Orders - December 2020'!$H$2:$H$2047,Worksheet!ED$3,'Orders - December 2020'!$C$2:$C$2047,Worksheet!$F52),"-")</f>
        <v>-</v>
      </c>
      <c r="EE52" s="51" t="str">
        <f>IFERROR(AVERAGEIFS('Orders - December 2020'!$I$2:$I$2047,'Orders - December 2020'!$H$2:$H$2047,Worksheet!EE$3,'Orders - December 2020'!$C$2:$C$2047,Worksheet!$F52),"-")</f>
        <v>-</v>
      </c>
      <c r="EF52" s="51" t="str">
        <f>IFERROR(AVERAGEIFS('Orders - December 2020'!$I$2:$I$2047,'Orders - December 2020'!$H$2:$H$2047,Worksheet!EF$3,'Orders - December 2020'!$C$2:$C$2047,Worksheet!$F52),"-")</f>
        <v>-</v>
      </c>
      <c r="EG52" s="51" t="str">
        <f>IFERROR(AVERAGEIFS('Orders - December 2020'!$I$2:$I$2047,'Orders - December 2020'!$H$2:$H$2047,Worksheet!EG$3,'Orders - December 2020'!$C$2:$C$2047,Worksheet!$F52),"-")</f>
        <v>-</v>
      </c>
      <c r="EH52" s="51" t="str">
        <f>IFERROR(AVERAGEIFS('Orders - December 2020'!$I$2:$I$2047,'Orders - December 2020'!$H$2:$H$2047,Worksheet!EH$3,'Orders - December 2020'!$C$2:$C$2047,Worksheet!$F52),"-")</f>
        <v>-</v>
      </c>
      <c r="EI52" s="51" t="str">
        <f>IFERROR(AVERAGEIFS('Orders - December 2020'!$I$2:$I$2047,'Orders - December 2020'!$H$2:$H$2047,Worksheet!EI$3,'Orders - December 2020'!$C$2:$C$2047,Worksheet!$F52),"-")</f>
        <v>-</v>
      </c>
      <c r="EJ52" s="51">
        <f>IFERROR(AVERAGEIFS('Orders - December 2020'!$I$2:$I$2047,'Orders - December 2020'!$H$2:$H$2047,Worksheet!EJ$3,'Orders - December 2020'!$C$2:$C$2047,Worksheet!$F52),"-")</f>
        <v>2</v>
      </c>
      <c r="EK52" s="51">
        <f>IFERROR(AVERAGEIFS('Orders - December 2020'!$I$2:$I$2047,'Orders - December 2020'!$H$2:$H$2047,Worksheet!EK$3,'Orders - December 2020'!$C$2:$C$2047,Worksheet!$F52),"-")</f>
        <v>2</v>
      </c>
      <c r="EL52" s="51" t="str">
        <f>IFERROR(AVERAGEIFS('Orders - December 2020'!$I$2:$I$2047,'Orders - December 2020'!$H$2:$H$2047,Worksheet!EL$3,'Orders - December 2020'!$C$2:$C$2047,Worksheet!$F52),"-")</f>
        <v>-</v>
      </c>
      <c r="EM52" s="51" t="str">
        <f>IFERROR(AVERAGEIFS('Orders - December 2020'!$I$2:$I$2047,'Orders - December 2020'!$H$2:$H$2047,Worksheet!EM$3,'Orders - December 2020'!$C$2:$C$2047,Worksheet!$F52),"-")</f>
        <v>-</v>
      </c>
      <c r="EN52" s="51" t="str">
        <f>IFERROR(AVERAGEIFS('Orders - December 2020'!$I$2:$I$2047,'Orders - December 2020'!$H$2:$H$2047,Worksheet!EN$3,'Orders - December 2020'!$C$2:$C$2047,Worksheet!$F52),"-")</f>
        <v>-</v>
      </c>
      <c r="EO52" s="51" t="str">
        <f>IFERROR(AVERAGEIFS('Orders - December 2020'!$I$2:$I$2047,'Orders - December 2020'!$H$2:$H$2047,Worksheet!EO$3,'Orders - December 2020'!$C$2:$C$2047,Worksheet!$F52),"-")</f>
        <v>-</v>
      </c>
      <c r="EP52" s="51" t="str">
        <f>IFERROR(AVERAGEIFS('Orders - December 2020'!$I$2:$I$2047,'Orders - December 2020'!$H$2:$H$2047,Worksheet!EP$3,'Orders - December 2020'!$C$2:$C$2047,Worksheet!$F52),"-")</f>
        <v>-</v>
      </c>
      <c r="EQ52" s="51" t="str">
        <f>IFERROR(AVERAGEIFS('Orders - December 2020'!$I$2:$I$2047,'Orders - December 2020'!$H$2:$H$2047,Worksheet!EQ$3,'Orders - December 2020'!$C$2:$C$2047,Worksheet!$F52),"-")</f>
        <v>-</v>
      </c>
      <c r="ER52" s="51" t="str">
        <f>IFERROR(AVERAGEIFS('Orders - December 2020'!$I$2:$I$2047,'Orders - December 2020'!$H$2:$H$2047,Worksheet!ER$3,'Orders - December 2020'!$C$2:$C$2047,Worksheet!$F52),"-")</f>
        <v>-</v>
      </c>
      <c r="ES52" s="51" t="str">
        <f>IFERROR(AVERAGEIFS('Orders - December 2020'!$I$2:$I$2047,'Orders - December 2020'!$H$2:$H$2047,Worksheet!ES$3,'Orders - December 2020'!$C$2:$C$2047,Worksheet!$F52),"-")</f>
        <v>-</v>
      </c>
      <c r="ET52" s="51" t="str">
        <f>IFERROR(AVERAGEIFS('Orders - December 2020'!$I$2:$I$2047,'Orders - December 2020'!$H$2:$H$2047,Worksheet!ET$3,'Orders - December 2020'!$C$2:$C$2047,Worksheet!$F52),"-")</f>
        <v>-</v>
      </c>
      <c r="EU52" s="51" t="str">
        <f>IFERROR(AVERAGEIFS('Orders - December 2020'!$I$2:$I$2047,'Orders - December 2020'!$H$2:$H$2047,Worksheet!EU$3,'Orders - December 2020'!$C$2:$C$2047,Worksheet!$F52),"-")</f>
        <v>-</v>
      </c>
      <c r="EV52" s="51" t="str">
        <f>IFERROR(AVERAGEIFS('Orders - December 2020'!$I$2:$I$2047,'Orders - December 2020'!$H$2:$H$2047,Worksheet!EV$3,'Orders - December 2020'!$C$2:$C$2047,Worksheet!$F52),"-")</f>
        <v>-</v>
      </c>
      <c r="EW52" s="51" t="str">
        <f>IFERROR(AVERAGEIFS('Orders - December 2020'!$I$2:$I$2047,'Orders - December 2020'!$H$2:$H$2047,Worksheet!EW$3,'Orders - December 2020'!$C$2:$C$2047,Worksheet!$F52),"-")</f>
        <v>-</v>
      </c>
      <c r="EX52" s="51">
        <f>IFERROR(AVERAGEIFS('Orders - December 2020'!$I$2:$I$2047,'Orders - December 2020'!$H$2:$H$2047,Worksheet!EX$3,'Orders - December 2020'!$C$2:$C$2047,Worksheet!$F52),"-")</f>
        <v>1</v>
      </c>
      <c r="EY52" s="51" t="str">
        <f>IFERROR(AVERAGEIFS('Orders - December 2020'!$I$2:$I$2047,'Orders - December 2020'!$H$2:$H$2047,Worksheet!EY$3,'Orders - December 2020'!$C$2:$C$2047,Worksheet!$F52),"-")</f>
        <v>-</v>
      </c>
      <c r="EZ52" s="51" t="str">
        <f>IFERROR(AVERAGEIFS('Orders - December 2020'!$I$2:$I$2047,'Orders - December 2020'!$H$2:$H$2047,Worksheet!EZ$3,'Orders - December 2020'!$C$2:$C$2047,Worksheet!$F52),"-")</f>
        <v>-</v>
      </c>
      <c r="FA52" s="51" t="str">
        <f>IFERROR(AVERAGEIFS('Orders - December 2020'!$I$2:$I$2047,'Orders - December 2020'!$H$2:$H$2047,Worksheet!FA$3,'Orders - December 2020'!$C$2:$C$2047,Worksheet!$F52),"-")</f>
        <v>-</v>
      </c>
      <c r="FB52" s="51" t="str">
        <f>IFERROR(AVERAGEIFS('Orders - December 2020'!$I$2:$I$2047,'Orders - December 2020'!$H$2:$H$2047,Worksheet!FB$3,'Orders - December 2020'!$C$2:$C$2047,Worksheet!$F52),"-")</f>
        <v>-</v>
      </c>
      <c r="FC52" s="51" t="str">
        <f>IFERROR(AVERAGEIFS('Orders - December 2020'!$I$2:$I$2047,'Orders - December 2020'!$H$2:$H$2047,Worksheet!FC$3,'Orders - December 2020'!$C$2:$C$2047,Worksheet!$F52),"-")</f>
        <v>-</v>
      </c>
      <c r="FD52" s="51" t="str">
        <f>IFERROR(AVERAGEIFS('Orders - December 2020'!$I$2:$I$2047,'Orders - December 2020'!$H$2:$H$2047,Worksheet!FD$3,'Orders - December 2020'!$C$2:$C$2047,Worksheet!$F52),"-")</f>
        <v>-</v>
      </c>
      <c r="FE52" s="51" t="str">
        <f>IFERROR(AVERAGEIFS('Orders - December 2020'!$I$2:$I$2047,'Orders - December 2020'!$H$2:$H$2047,Worksheet!FE$3,'Orders - December 2020'!$C$2:$C$2047,Worksheet!$F52),"-")</f>
        <v>-</v>
      </c>
      <c r="FF52" s="51" t="str">
        <f>IFERROR(AVERAGEIFS('Orders - December 2020'!$I$2:$I$2047,'Orders - December 2020'!$H$2:$H$2047,Worksheet!FF$3,'Orders - December 2020'!$C$2:$C$2047,Worksheet!$F52),"-")</f>
        <v>-</v>
      </c>
      <c r="FG52" s="52" t="str">
        <f>IFERROR(AVERAGEIFS('Orders - December 2020'!$I$2:$I$2047,'Orders - December 2020'!$H$2:$H$2047,Worksheet!FG$3,'Orders - December 2020'!$C$2:$C$2047,Worksheet!$F52),"-")</f>
        <v>-</v>
      </c>
    </row>
    <row r="53" spans="6:163">
      <c r="F53" s="45" t="str">
        <v>Destiny Minimart</v>
      </c>
      <c r="G53" s="50" t="str">
        <f>IFERROR(AVERAGEIFS('Orders - December 2020'!$I$2:$I$2047,'Orders - December 2020'!$H$2:$H$2047,Worksheet!G$3,'Orders - December 2020'!$C$2:$C$2047,Worksheet!$F53),"-")</f>
        <v>-</v>
      </c>
      <c r="H53" s="51" t="str">
        <f>IFERROR(AVERAGEIFS('Orders - December 2020'!$I$2:$I$2047,'Orders - December 2020'!$H$2:$H$2047,Worksheet!H$3,'Orders - December 2020'!$C$2:$C$2047,Worksheet!$F53),"-")</f>
        <v>-</v>
      </c>
      <c r="I53" s="51" t="str">
        <f>IFERROR(AVERAGEIFS('Orders - December 2020'!$I$2:$I$2047,'Orders - December 2020'!$H$2:$H$2047,Worksheet!I$3,'Orders - December 2020'!$C$2:$C$2047,Worksheet!$F53),"-")</f>
        <v>-</v>
      </c>
      <c r="J53" s="51">
        <f>IFERROR(AVERAGEIFS('Orders - December 2020'!$I$2:$I$2047,'Orders - December 2020'!$H$2:$H$2047,Worksheet!J$3,'Orders - December 2020'!$C$2:$C$2047,Worksheet!$F53),"-")</f>
        <v>2</v>
      </c>
      <c r="K53" s="51" t="str">
        <f>IFERROR(AVERAGEIFS('Orders - December 2020'!$I$2:$I$2047,'Orders - December 2020'!$H$2:$H$2047,Worksheet!K$3,'Orders - December 2020'!$C$2:$C$2047,Worksheet!$F53),"-")</f>
        <v>-</v>
      </c>
      <c r="L53" s="51" t="str">
        <f>IFERROR(AVERAGEIFS('Orders - December 2020'!$I$2:$I$2047,'Orders - December 2020'!$H$2:$H$2047,Worksheet!L$3,'Orders - December 2020'!$C$2:$C$2047,Worksheet!$F53),"-")</f>
        <v>-</v>
      </c>
      <c r="M53" s="51" t="str">
        <f>IFERROR(AVERAGEIFS('Orders - December 2020'!$I$2:$I$2047,'Orders - December 2020'!$H$2:$H$2047,Worksheet!M$3,'Orders - December 2020'!$C$2:$C$2047,Worksheet!$F53),"-")</f>
        <v>-</v>
      </c>
      <c r="N53" s="51" t="str">
        <f>IFERROR(AVERAGEIFS('Orders - December 2020'!$I$2:$I$2047,'Orders - December 2020'!$H$2:$H$2047,Worksheet!N$3,'Orders - December 2020'!$C$2:$C$2047,Worksheet!$F53),"-")</f>
        <v>-</v>
      </c>
      <c r="O53" s="51" t="str">
        <f>IFERROR(AVERAGEIFS('Orders - December 2020'!$I$2:$I$2047,'Orders - December 2020'!$H$2:$H$2047,Worksheet!O$3,'Orders - December 2020'!$C$2:$C$2047,Worksheet!$F53),"-")</f>
        <v>-</v>
      </c>
      <c r="P53" s="51" t="str">
        <f>IFERROR(AVERAGEIFS('Orders - December 2020'!$I$2:$I$2047,'Orders - December 2020'!$H$2:$H$2047,Worksheet!P$3,'Orders - December 2020'!$C$2:$C$2047,Worksheet!$F53),"-")</f>
        <v>-</v>
      </c>
      <c r="Q53" s="51" t="str">
        <f>IFERROR(AVERAGEIFS('Orders - December 2020'!$I$2:$I$2047,'Orders - December 2020'!$H$2:$H$2047,Worksheet!Q$3,'Orders - December 2020'!$C$2:$C$2047,Worksheet!$F53),"-")</f>
        <v>-</v>
      </c>
      <c r="R53" s="51" t="str">
        <f>IFERROR(AVERAGEIFS('Orders - December 2020'!$I$2:$I$2047,'Orders - December 2020'!$H$2:$H$2047,Worksheet!R$3,'Orders - December 2020'!$C$2:$C$2047,Worksheet!$F53),"-")</f>
        <v>-</v>
      </c>
      <c r="S53" s="51" t="str">
        <f>IFERROR(AVERAGEIFS('Orders - December 2020'!$I$2:$I$2047,'Orders - December 2020'!$H$2:$H$2047,Worksheet!S$3,'Orders - December 2020'!$C$2:$C$2047,Worksheet!$F53),"-")</f>
        <v>-</v>
      </c>
      <c r="T53" s="51" t="str">
        <f>IFERROR(AVERAGEIFS('Orders - December 2020'!$I$2:$I$2047,'Orders - December 2020'!$H$2:$H$2047,Worksheet!T$3,'Orders - December 2020'!$C$2:$C$2047,Worksheet!$F53),"-")</f>
        <v>-</v>
      </c>
      <c r="U53" s="51" t="str">
        <f>IFERROR(AVERAGEIFS('Orders - December 2020'!$I$2:$I$2047,'Orders - December 2020'!$H$2:$H$2047,Worksheet!U$3,'Orders - December 2020'!$C$2:$C$2047,Worksheet!$F53),"-")</f>
        <v>-</v>
      </c>
      <c r="V53" s="51" t="str">
        <f>IFERROR(AVERAGEIFS('Orders - December 2020'!$I$2:$I$2047,'Orders - December 2020'!$H$2:$H$2047,Worksheet!V$3,'Orders - December 2020'!$C$2:$C$2047,Worksheet!$F53),"-")</f>
        <v>-</v>
      </c>
      <c r="W53" s="51" t="str">
        <f>IFERROR(AVERAGEIFS('Orders - December 2020'!$I$2:$I$2047,'Orders - December 2020'!$H$2:$H$2047,Worksheet!W$3,'Orders - December 2020'!$C$2:$C$2047,Worksheet!$F53),"-")</f>
        <v>-</v>
      </c>
      <c r="X53" s="51" t="str">
        <f>IFERROR(AVERAGEIFS('Orders - December 2020'!$I$2:$I$2047,'Orders - December 2020'!$H$2:$H$2047,Worksheet!X$3,'Orders - December 2020'!$C$2:$C$2047,Worksheet!$F53),"-")</f>
        <v>-</v>
      </c>
      <c r="Y53" s="51" t="str">
        <f>IFERROR(AVERAGEIFS('Orders - December 2020'!$I$2:$I$2047,'Orders - December 2020'!$H$2:$H$2047,Worksheet!Y$3,'Orders - December 2020'!$C$2:$C$2047,Worksheet!$F53),"-")</f>
        <v>-</v>
      </c>
      <c r="Z53" s="51" t="str">
        <f>IFERROR(AVERAGEIFS('Orders - December 2020'!$I$2:$I$2047,'Orders - December 2020'!$H$2:$H$2047,Worksheet!Z$3,'Orders - December 2020'!$C$2:$C$2047,Worksheet!$F53),"-")</f>
        <v>-</v>
      </c>
      <c r="AA53" s="51" t="str">
        <f>IFERROR(AVERAGEIFS('Orders - December 2020'!$I$2:$I$2047,'Orders - December 2020'!$H$2:$H$2047,Worksheet!AA$3,'Orders - December 2020'!$C$2:$C$2047,Worksheet!$F53),"-")</f>
        <v>-</v>
      </c>
      <c r="AB53" s="51" t="str">
        <f>IFERROR(AVERAGEIFS('Orders - December 2020'!$I$2:$I$2047,'Orders - December 2020'!$H$2:$H$2047,Worksheet!AB$3,'Orders - December 2020'!$C$2:$C$2047,Worksheet!$F53),"-")</f>
        <v>-</v>
      </c>
      <c r="AC53" s="51" t="str">
        <f>IFERROR(AVERAGEIFS('Orders - December 2020'!$I$2:$I$2047,'Orders - December 2020'!$H$2:$H$2047,Worksheet!AC$3,'Orders - December 2020'!$C$2:$C$2047,Worksheet!$F53),"-")</f>
        <v>-</v>
      </c>
      <c r="AD53" s="51" t="str">
        <f>IFERROR(AVERAGEIFS('Orders - December 2020'!$I$2:$I$2047,'Orders - December 2020'!$H$2:$H$2047,Worksheet!AD$3,'Orders - December 2020'!$C$2:$C$2047,Worksheet!$F53),"-")</f>
        <v>-</v>
      </c>
      <c r="AE53" s="51" t="str">
        <f>IFERROR(AVERAGEIFS('Orders - December 2020'!$I$2:$I$2047,'Orders - December 2020'!$H$2:$H$2047,Worksheet!AE$3,'Orders - December 2020'!$C$2:$C$2047,Worksheet!$F53),"-")</f>
        <v>-</v>
      </c>
      <c r="AF53" s="51" t="str">
        <f>IFERROR(AVERAGEIFS('Orders - December 2020'!$I$2:$I$2047,'Orders - December 2020'!$H$2:$H$2047,Worksheet!AF$3,'Orders - December 2020'!$C$2:$C$2047,Worksheet!$F53),"-")</f>
        <v>-</v>
      </c>
      <c r="AG53" s="51" t="str">
        <f>IFERROR(AVERAGEIFS('Orders - December 2020'!$I$2:$I$2047,'Orders - December 2020'!$H$2:$H$2047,Worksheet!AG$3,'Orders - December 2020'!$C$2:$C$2047,Worksheet!$F53),"-")</f>
        <v>-</v>
      </c>
      <c r="AH53" s="51" t="str">
        <f>IFERROR(AVERAGEIFS('Orders - December 2020'!$I$2:$I$2047,'Orders - December 2020'!$H$2:$H$2047,Worksheet!AH$3,'Orders - December 2020'!$C$2:$C$2047,Worksheet!$F53),"-")</f>
        <v>-</v>
      </c>
      <c r="AI53" s="51" t="str">
        <f>IFERROR(AVERAGEIFS('Orders - December 2020'!$I$2:$I$2047,'Orders - December 2020'!$H$2:$H$2047,Worksheet!AI$3,'Orders - December 2020'!$C$2:$C$2047,Worksheet!$F53),"-")</f>
        <v>-</v>
      </c>
      <c r="AJ53" s="51" t="str">
        <f>IFERROR(AVERAGEIFS('Orders - December 2020'!$I$2:$I$2047,'Orders - December 2020'!$H$2:$H$2047,Worksheet!AJ$3,'Orders - December 2020'!$C$2:$C$2047,Worksheet!$F53),"-")</f>
        <v>-</v>
      </c>
      <c r="AK53" s="51" t="str">
        <f>IFERROR(AVERAGEIFS('Orders - December 2020'!$I$2:$I$2047,'Orders - December 2020'!$H$2:$H$2047,Worksheet!AK$3,'Orders - December 2020'!$C$2:$C$2047,Worksheet!$F53),"-")</f>
        <v>-</v>
      </c>
      <c r="AL53" s="51" t="str">
        <f>IFERROR(AVERAGEIFS('Orders - December 2020'!$I$2:$I$2047,'Orders - December 2020'!$H$2:$H$2047,Worksheet!AL$3,'Orders - December 2020'!$C$2:$C$2047,Worksheet!$F53),"-")</f>
        <v>-</v>
      </c>
      <c r="AM53" s="51" t="str">
        <f>IFERROR(AVERAGEIFS('Orders - December 2020'!$I$2:$I$2047,'Orders - December 2020'!$H$2:$H$2047,Worksheet!AM$3,'Orders - December 2020'!$C$2:$C$2047,Worksheet!$F53),"-")</f>
        <v>-</v>
      </c>
      <c r="AN53" s="51" t="str">
        <f>IFERROR(AVERAGEIFS('Orders - December 2020'!$I$2:$I$2047,'Orders - December 2020'!$H$2:$H$2047,Worksheet!AN$3,'Orders - December 2020'!$C$2:$C$2047,Worksheet!$F53),"-")</f>
        <v>-</v>
      </c>
      <c r="AO53" s="51" t="str">
        <f>IFERROR(AVERAGEIFS('Orders - December 2020'!$I$2:$I$2047,'Orders - December 2020'!$H$2:$H$2047,Worksheet!AO$3,'Orders - December 2020'!$C$2:$C$2047,Worksheet!$F53),"-")</f>
        <v>-</v>
      </c>
      <c r="AP53" s="51" t="str">
        <f>IFERROR(AVERAGEIFS('Orders - December 2020'!$I$2:$I$2047,'Orders - December 2020'!$H$2:$H$2047,Worksheet!AP$3,'Orders - December 2020'!$C$2:$C$2047,Worksheet!$F53),"-")</f>
        <v>-</v>
      </c>
      <c r="AQ53" s="51" t="str">
        <f>IFERROR(AVERAGEIFS('Orders - December 2020'!$I$2:$I$2047,'Orders - December 2020'!$H$2:$H$2047,Worksheet!AQ$3,'Orders - December 2020'!$C$2:$C$2047,Worksheet!$F53),"-")</f>
        <v>-</v>
      </c>
      <c r="AR53" s="51" t="str">
        <f>IFERROR(AVERAGEIFS('Orders - December 2020'!$I$2:$I$2047,'Orders - December 2020'!$H$2:$H$2047,Worksheet!AR$3,'Orders - December 2020'!$C$2:$C$2047,Worksheet!$F53),"-")</f>
        <v>-</v>
      </c>
      <c r="AS53" s="51" t="str">
        <f>IFERROR(AVERAGEIFS('Orders - December 2020'!$I$2:$I$2047,'Orders - December 2020'!$H$2:$H$2047,Worksheet!AS$3,'Orders - December 2020'!$C$2:$C$2047,Worksheet!$F53),"-")</f>
        <v>-</v>
      </c>
      <c r="AT53" s="51" t="str">
        <f>IFERROR(AVERAGEIFS('Orders - December 2020'!$I$2:$I$2047,'Orders - December 2020'!$H$2:$H$2047,Worksheet!AT$3,'Orders - December 2020'!$C$2:$C$2047,Worksheet!$F53),"-")</f>
        <v>-</v>
      </c>
      <c r="AU53" s="51" t="str">
        <f>IFERROR(AVERAGEIFS('Orders - December 2020'!$I$2:$I$2047,'Orders - December 2020'!$H$2:$H$2047,Worksheet!AU$3,'Orders - December 2020'!$C$2:$C$2047,Worksheet!$F53),"-")</f>
        <v>-</v>
      </c>
      <c r="AV53" s="51" t="str">
        <f>IFERROR(AVERAGEIFS('Orders - December 2020'!$I$2:$I$2047,'Orders - December 2020'!$H$2:$H$2047,Worksheet!AV$3,'Orders - December 2020'!$C$2:$C$2047,Worksheet!$F53),"-")</f>
        <v>-</v>
      </c>
      <c r="AW53" s="51" t="str">
        <f>IFERROR(AVERAGEIFS('Orders - December 2020'!$I$2:$I$2047,'Orders - December 2020'!$H$2:$H$2047,Worksheet!AW$3,'Orders - December 2020'!$C$2:$C$2047,Worksheet!$F53),"-")</f>
        <v>-</v>
      </c>
      <c r="AX53" s="51" t="str">
        <f>IFERROR(AVERAGEIFS('Orders - December 2020'!$I$2:$I$2047,'Orders - December 2020'!$H$2:$H$2047,Worksheet!AX$3,'Orders - December 2020'!$C$2:$C$2047,Worksheet!$F53),"-")</f>
        <v>-</v>
      </c>
      <c r="AY53" s="51" t="str">
        <f>IFERROR(AVERAGEIFS('Orders - December 2020'!$I$2:$I$2047,'Orders - December 2020'!$H$2:$H$2047,Worksheet!AY$3,'Orders - December 2020'!$C$2:$C$2047,Worksheet!$F53),"-")</f>
        <v>-</v>
      </c>
      <c r="AZ53" s="51" t="str">
        <f>IFERROR(AVERAGEIFS('Orders - December 2020'!$I$2:$I$2047,'Orders - December 2020'!$H$2:$H$2047,Worksheet!AZ$3,'Orders - December 2020'!$C$2:$C$2047,Worksheet!$F53),"-")</f>
        <v>-</v>
      </c>
      <c r="BA53" s="51" t="str">
        <f>IFERROR(AVERAGEIFS('Orders - December 2020'!$I$2:$I$2047,'Orders - December 2020'!$H$2:$H$2047,Worksheet!BA$3,'Orders - December 2020'!$C$2:$C$2047,Worksheet!$F53),"-")</f>
        <v>-</v>
      </c>
      <c r="BB53" s="51" t="str">
        <f>IFERROR(AVERAGEIFS('Orders - December 2020'!$I$2:$I$2047,'Orders - December 2020'!$H$2:$H$2047,Worksheet!BB$3,'Orders - December 2020'!$C$2:$C$2047,Worksheet!$F53),"-")</f>
        <v>-</v>
      </c>
      <c r="BC53" s="51" t="str">
        <f>IFERROR(AVERAGEIFS('Orders - December 2020'!$I$2:$I$2047,'Orders - December 2020'!$H$2:$H$2047,Worksheet!BC$3,'Orders - December 2020'!$C$2:$C$2047,Worksheet!$F53),"-")</f>
        <v>-</v>
      </c>
      <c r="BD53" s="51" t="str">
        <f>IFERROR(AVERAGEIFS('Orders - December 2020'!$I$2:$I$2047,'Orders - December 2020'!$H$2:$H$2047,Worksheet!BD$3,'Orders - December 2020'!$C$2:$C$2047,Worksheet!$F53),"-")</f>
        <v>-</v>
      </c>
      <c r="BE53" s="51" t="str">
        <f>IFERROR(AVERAGEIFS('Orders - December 2020'!$I$2:$I$2047,'Orders - December 2020'!$H$2:$H$2047,Worksheet!BE$3,'Orders - December 2020'!$C$2:$C$2047,Worksheet!$F53),"-")</f>
        <v>-</v>
      </c>
      <c r="BF53" s="51" t="str">
        <f>IFERROR(AVERAGEIFS('Orders - December 2020'!$I$2:$I$2047,'Orders - December 2020'!$H$2:$H$2047,Worksheet!BF$3,'Orders - December 2020'!$C$2:$C$2047,Worksheet!$F53),"-")</f>
        <v>-</v>
      </c>
      <c r="BG53" s="51" t="str">
        <f>IFERROR(AVERAGEIFS('Orders - December 2020'!$I$2:$I$2047,'Orders - December 2020'!$H$2:$H$2047,Worksheet!BG$3,'Orders - December 2020'!$C$2:$C$2047,Worksheet!$F53),"-")</f>
        <v>-</v>
      </c>
      <c r="BH53" s="51" t="str">
        <f>IFERROR(AVERAGEIFS('Orders - December 2020'!$I$2:$I$2047,'Orders - December 2020'!$H$2:$H$2047,Worksheet!BH$3,'Orders - December 2020'!$C$2:$C$2047,Worksheet!$F53),"-")</f>
        <v>-</v>
      </c>
      <c r="BI53" s="51" t="str">
        <f>IFERROR(AVERAGEIFS('Orders - December 2020'!$I$2:$I$2047,'Orders - December 2020'!$H$2:$H$2047,Worksheet!BI$3,'Orders - December 2020'!$C$2:$C$2047,Worksheet!$F53),"-")</f>
        <v>-</v>
      </c>
      <c r="BJ53" s="51" t="str">
        <f>IFERROR(AVERAGEIFS('Orders - December 2020'!$I$2:$I$2047,'Orders - December 2020'!$H$2:$H$2047,Worksheet!BJ$3,'Orders - December 2020'!$C$2:$C$2047,Worksheet!$F53),"-")</f>
        <v>-</v>
      </c>
      <c r="BK53" s="51" t="str">
        <f>IFERROR(AVERAGEIFS('Orders - December 2020'!$I$2:$I$2047,'Orders - December 2020'!$H$2:$H$2047,Worksheet!BK$3,'Orders - December 2020'!$C$2:$C$2047,Worksheet!$F53),"-")</f>
        <v>-</v>
      </c>
      <c r="BL53" s="51" t="str">
        <f>IFERROR(AVERAGEIFS('Orders - December 2020'!$I$2:$I$2047,'Orders - December 2020'!$H$2:$H$2047,Worksheet!BL$3,'Orders - December 2020'!$C$2:$C$2047,Worksheet!$F53),"-")</f>
        <v>-</v>
      </c>
      <c r="BM53" s="51" t="str">
        <f>IFERROR(AVERAGEIFS('Orders - December 2020'!$I$2:$I$2047,'Orders - December 2020'!$H$2:$H$2047,Worksheet!BM$3,'Orders - December 2020'!$C$2:$C$2047,Worksheet!$F53),"-")</f>
        <v>-</v>
      </c>
      <c r="BN53" s="51" t="str">
        <f>IFERROR(AVERAGEIFS('Orders - December 2020'!$I$2:$I$2047,'Orders - December 2020'!$H$2:$H$2047,Worksheet!BN$3,'Orders - December 2020'!$C$2:$C$2047,Worksheet!$F53),"-")</f>
        <v>-</v>
      </c>
      <c r="BO53" s="51" t="str">
        <f>IFERROR(AVERAGEIFS('Orders - December 2020'!$I$2:$I$2047,'Orders - December 2020'!$H$2:$H$2047,Worksheet!BO$3,'Orders - December 2020'!$C$2:$C$2047,Worksheet!$F53),"-")</f>
        <v>-</v>
      </c>
      <c r="BP53" s="51" t="str">
        <f>IFERROR(AVERAGEIFS('Orders - December 2020'!$I$2:$I$2047,'Orders - December 2020'!$H$2:$H$2047,Worksheet!BP$3,'Orders - December 2020'!$C$2:$C$2047,Worksheet!$F53),"-")</f>
        <v>-</v>
      </c>
      <c r="BQ53" s="51" t="str">
        <f>IFERROR(AVERAGEIFS('Orders - December 2020'!$I$2:$I$2047,'Orders - December 2020'!$H$2:$H$2047,Worksheet!BQ$3,'Orders - December 2020'!$C$2:$C$2047,Worksheet!$F53),"-")</f>
        <v>-</v>
      </c>
      <c r="BR53" s="51" t="str">
        <f>IFERROR(AVERAGEIFS('Orders - December 2020'!$I$2:$I$2047,'Orders - December 2020'!$H$2:$H$2047,Worksheet!BR$3,'Orders - December 2020'!$C$2:$C$2047,Worksheet!$F53),"-")</f>
        <v>-</v>
      </c>
      <c r="BS53" s="51" t="str">
        <f>IFERROR(AVERAGEIFS('Orders - December 2020'!$I$2:$I$2047,'Orders - December 2020'!$H$2:$H$2047,Worksheet!BS$3,'Orders - December 2020'!$C$2:$C$2047,Worksheet!$F53),"-")</f>
        <v>-</v>
      </c>
      <c r="BT53" s="51" t="str">
        <f>IFERROR(AVERAGEIFS('Orders - December 2020'!$I$2:$I$2047,'Orders - December 2020'!$H$2:$H$2047,Worksheet!BT$3,'Orders - December 2020'!$C$2:$C$2047,Worksheet!$F53),"-")</f>
        <v>-</v>
      </c>
      <c r="BU53" s="51" t="str">
        <f>IFERROR(AVERAGEIFS('Orders - December 2020'!$I$2:$I$2047,'Orders - December 2020'!$H$2:$H$2047,Worksheet!BU$3,'Orders - December 2020'!$C$2:$C$2047,Worksheet!$F53),"-")</f>
        <v>-</v>
      </c>
      <c r="BV53" s="51" t="str">
        <f>IFERROR(AVERAGEIFS('Orders - December 2020'!$I$2:$I$2047,'Orders - December 2020'!$H$2:$H$2047,Worksheet!BV$3,'Orders - December 2020'!$C$2:$C$2047,Worksheet!$F53),"-")</f>
        <v>-</v>
      </c>
      <c r="BW53" s="51" t="str">
        <f>IFERROR(AVERAGEIFS('Orders - December 2020'!$I$2:$I$2047,'Orders - December 2020'!$H$2:$H$2047,Worksheet!BW$3,'Orders - December 2020'!$C$2:$C$2047,Worksheet!$F53),"-")</f>
        <v>-</v>
      </c>
      <c r="BX53" s="51" t="str">
        <f>IFERROR(AVERAGEIFS('Orders - December 2020'!$I$2:$I$2047,'Orders - December 2020'!$H$2:$H$2047,Worksheet!BX$3,'Orders - December 2020'!$C$2:$C$2047,Worksheet!$F53),"-")</f>
        <v>-</v>
      </c>
      <c r="BY53" s="51" t="str">
        <f>IFERROR(AVERAGEIFS('Orders - December 2020'!$I$2:$I$2047,'Orders - December 2020'!$H$2:$H$2047,Worksheet!BY$3,'Orders - December 2020'!$C$2:$C$2047,Worksheet!$F53),"-")</f>
        <v>-</v>
      </c>
      <c r="BZ53" s="51" t="str">
        <f>IFERROR(AVERAGEIFS('Orders - December 2020'!$I$2:$I$2047,'Orders - December 2020'!$H$2:$H$2047,Worksheet!BZ$3,'Orders - December 2020'!$C$2:$C$2047,Worksheet!$F53),"-")</f>
        <v>-</v>
      </c>
      <c r="CA53" s="51">
        <f>IFERROR(AVERAGEIFS('Orders - December 2020'!$I$2:$I$2047,'Orders - December 2020'!$H$2:$H$2047,Worksheet!CA$3,'Orders - December 2020'!$C$2:$C$2047,Worksheet!$F53),"-")</f>
        <v>1</v>
      </c>
      <c r="CB53" s="51">
        <f>IFERROR(AVERAGEIFS('Orders - December 2020'!$I$2:$I$2047,'Orders - December 2020'!$H$2:$H$2047,Worksheet!CB$3,'Orders - December 2020'!$C$2:$C$2047,Worksheet!$F53),"-")</f>
        <v>1</v>
      </c>
      <c r="CC53" s="51" t="str">
        <f>IFERROR(AVERAGEIFS('Orders - December 2020'!$I$2:$I$2047,'Orders - December 2020'!$H$2:$H$2047,Worksheet!CC$3,'Orders - December 2020'!$C$2:$C$2047,Worksheet!$F53),"-")</f>
        <v>-</v>
      </c>
      <c r="CD53" s="51" t="str">
        <f>IFERROR(AVERAGEIFS('Orders - December 2020'!$I$2:$I$2047,'Orders - December 2020'!$H$2:$H$2047,Worksheet!CD$3,'Orders - December 2020'!$C$2:$C$2047,Worksheet!$F53),"-")</f>
        <v>-</v>
      </c>
      <c r="CE53" s="51" t="str">
        <f>IFERROR(AVERAGEIFS('Orders - December 2020'!$I$2:$I$2047,'Orders - December 2020'!$H$2:$H$2047,Worksheet!CE$3,'Orders - December 2020'!$C$2:$C$2047,Worksheet!$F53),"-")</f>
        <v>-</v>
      </c>
      <c r="CF53" s="51" t="str">
        <f>IFERROR(AVERAGEIFS('Orders - December 2020'!$I$2:$I$2047,'Orders - December 2020'!$H$2:$H$2047,Worksheet!CF$3,'Orders - December 2020'!$C$2:$C$2047,Worksheet!$F53),"-")</f>
        <v>-</v>
      </c>
      <c r="CG53" s="51" t="str">
        <f>IFERROR(AVERAGEIFS('Orders - December 2020'!$I$2:$I$2047,'Orders - December 2020'!$H$2:$H$2047,Worksheet!CG$3,'Orders - December 2020'!$C$2:$C$2047,Worksheet!$F53),"-")</f>
        <v>-</v>
      </c>
      <c r="CH53" s="51" t="str">
        <f>IFERROR(AVERAGEIFS('Orders - December 2020'!$I$2:$I$2047,'Orders - December 2020'!$H$2:$H$2047,Worksheet!CH$3,'Orders - December 2020'!$C$2:$C$2047,Worksheet!$F53),"-")</f>
        <v>-</v>
      </c>
      <c r="CI53" s="51" t="str">
        <f>IFERROR(AVERAGEIFS('Orders - December 2020'!$I$2:$I$2047,'Orders - December 2020'!$H$2:$H$2047,Worksheet!CI$3,'Orders - December 2020'!$C$2:$C$2047,Worksheet!$F53),"-")</f>
        <v>-</v>
      </c>
      <c r="CJ53" s="51" t="str">
        <f>IFERROR(AVERAGEIFS('Orders - December 2020'!$I$2:$I$2047,'Orders - December 2020'!$H$2:$H$2047,Worksheet!CJ$3,'Orders - December 2020'!$C$2:$C$2047,Worksheet!$F53),"-")</f>
        <v>-</v>
      </c>
      <c r="CK53" s="51" t="str">
        <f>IFERROR(AVERAGEIFS('Orders - December 2020'!$I$2:$I$2047,'Orders - December 2020'!$H$2:$H$2047,Worksheet!CK$3,'Orders - December 2020'!$C$2:$C$2047,Worksheet!$F53),"-")</f>
        <v>-</v>
      </c>
      <c r="CL53" s="51" t="str">
        <f>IFERROR(AVERAGEIFS('Orders - December 2020'!$I$2:$I$2047,'Orders - December 2020'!$H$2:$H$2047,Worksheet!CL$3,'Orders - December 2020'!$C$2:$C$2047,Worksheet!$F53),"-")</f>
        <v>-</v>
      </c>
      <c r="CM53" s="51" t="str">
        <f>IFERROR(AVERAGEIFS('Orders - December 2020'!$I$2:$I$2047,'Orders - December 2020'!$H$2:$H$2047,Worksheet!CM$3,'Orders - December 2020'!$C$2:$C$2047,Worksheet!$F53),"-")</f>
        <v>-</v>
      </c>
      <c r="CN53" s="51" t="str">
        <f>IFERROR(AVERAGEIFS('Orders - December 2020'!$I$2:$I$2047,'Orders - December 2020'!$H$2:$H$2047,Worksheet!CN$3,'Orders - December 2020'!$C$2:$C$2047,Worksheet!$F53),"-")</f>
        <v>-</v>
      </c>
      <c r="CO53" s="51" t="str">
        <f>IFERROR(AVERAGEIFS('Orders - December 2020'!$I$2:$I$2047,'Orders - December 2020'!$H$2:$H$2047,Worksheet!CO$3,'Orders - December 2020'!$C$2:$C$2047,Worksheet!$F53),"-")</f>
        <v>-</v>
      </c>
      <c r="CP53" s="51" t="str">
        <f>IFERROR(AVERAGEIFS('Orders - December 2020'!$I$2:$I$2047,'Orders - December 2020'!$H$2:$H$2047,Worksheet!CP$3,'Orders - December 2020'!$C$2:$C$2047,Worksheet!$F53),"-")</f>
        <v>-</v>
      </c>
      <c r="CQ53" s="51" t="str">
        <f>IFERROR(AVERAGEIFS('Orders - December 2020'!$I$2:$I$2047,'Orders - December 2020'!$H$2:$H$2047,Worksheet!CQ$3,'Orders - December 2020'!$C$2:$C$2047,Worksheet!$F53),"-")</f>
        <v>-</v>
      </c>
      <c r="CR53" s="51" t="str">
        <f>IFERROR(AVERAGEIFS('Orders - December 2020'!$I$2:$I$2047,'Orders - December 2020'!$H$2:$H$2047,Worksheet!CR$3,'Orders - December 2020'!$C$2:$C$2047,Worksheet!$F53),"-")</f>
        <v>-</v>
      </c>
      <c r="CS53" s="51" t="str">
        <f>IFERROR(AVERAGEIFS('Orders - December 2020'!$I$2:$I$2047,'Orders - December 2020'!$H$2:$H$2047,Worksheet!CS$3,'Orders - December 2020'!$C$2:$C$2047,Worksheet!$F53),"-")</f>
        <v>-</v>
      </c>
      <c r="CT53" s="51" t="str">
        <f>IFERROR(AVERAGEIFS('Orders - December 2020'!$I$2:$I$2047,'Orders - December 2020'!$H$2:$H$2047,Worksheet!CT$3,'Orders - December 2020'!$C$2:$C$2047,Worksheet!$F53),"-")</f>
        <v>-</v>
      </c>
      <c r="CU53" s="51" t="str">
        <f>IFERROR(AVERAGEIFS('Orders - December 2020'!$I$2:$I$2047,'Orders - December 2020'!$H$2:$H$2047,Worksheet!CU$3,'Orders - December 2020'!$C$2:$C$2047,Worksheet!$F53),"-")</f>
        <v>-</v>
      </c>
      <c r="CV53" s="51" t="str">
        <f>IFERROR(AVERAGEIFS('Orders - December 2020'!$I$2:$I$2047,'Orders - December 2020'!$H$2:$H$2047,Worksheet!CV$3,'Orders - December 2020'!$C$2:$C$2047,Worksheet!$F53),"-")</f>
        <v>-</v>
      </c>
      <c r="CW53" s="51" t="str">
        <f>IFERROR(AVERAGEIFS('Orders - December 2020'!$I$2:$I$2047,'Orders - December 2020'!$H$2:$H$2047,Worksheet!CW$3,'Orders - December 2020'!$C$2:$C$2047,Worksheet!$F53),"-")</f>
        <v>-</v>
      </c>
      <c r="CX53" s="51" t="str">
        <f>IFERROR(AVERAGEIFS('Orders - December 2020'!$I$2:$I$2047,'Orders - December 2020'!$H$2:$H$2047,Worksheet!CX$3,'Orders - December 2020'!$C$2:$C$2047,Worksheet!$F53),"-")</f>
        <v>-</v>
      </c>
      <c r="CY53" s="51" t="str">
        <f>IFERROR(AVERAGEIFS('Orders - December 2020'!$I$2:$I$2047,'Orders - December 2020'!$H$2:$H$2047,Worksheet!CY$3,'Orders - December 2020'!$C$2:$C$2047,Worksheet!$F53),"-")</f>
        <v>-</v>
      </c>
      <c r="CZ53" s="51" t="str">
        <f>IFERROR(AVERAGEIFS('Orders - December 2020'!$I$2:$I$2047,'Orders - December 2020'!$H$2:$H$2047,Worksheet!CZ$3,'Orders - December 2020'!$C$2:$C$2047,Worksheet!$F53),"-")</f>
        <v>-</v>
      </c>
      <c r="DA53" s="51" t="str">
        <f>IFERROR(AVERAGEIFS('Orders - December 2020'!$I$2:$I$2047,'Orders - December 2020'!$H$2:$H$2047,Worksheet!DA$3,'Orders - December 2020'!$C$2:$C$2047,Worksheet!$F53),"-")</f>
        <v>-</v>
      </c>
      <c r="DB53" s="51" t="str">
        <f>IFERROR(AVERAGEIFS('Orders - December 2020'!$I$2:$I$2047,'Orders - December 2020'!$H$2:$H$2047,Worksheet!DB$3,'Orders - December 2020'!$C$2:$C$2047,Worksheet!$F53),"-")</f>
        <v>-</v>
      </c>
      <c r="DC53" s="51" t="str">
        <f>IFERROR(AVERAGEIFS('Orders - December 2020'!$I$2:$I$2047,'Orders - December 2020'!$H$2:$H$2047,Worksheet!DC$3,'Orders - December 2020'!$C$2:$C$2047,Worksheet!$F53),"-")</f>
        <v>-</v>
      </c>
      <c r="DD53" s="51" t="str">
        <f>IFERROR(AVERAGEIFS('Orders - December 2020'!$I$2:$I$2047,'Orders - December 2020'!$H$2:$H$2047,Worksheet!DD$3,'Orders - December 2020'!$C$2:$C$2047,Worksheet!$F53),"-")</f>
        <v>-</v>
      </c>
      <c r="DE53" s="51" t="str">
        <f>IFERROR(AVERAGEIFS('Orders - December 2020'!$I$2:$I$2047,'Orders - December 2020'!$H$2:$H$2047,Worksheet!DE$3,'Orders - December 2020'!$C$2:$C$2047,Worksheet!$F53),"-")</f>
        <v>-</v>
      </c>
      <c r="DF53" s="51" t="str">
        <f>IFERROR(AVERAGEIFS('Orders - December 2020'!$I$2:$I$2047,'Orders - December 2020'!$H$2:$H$2047,Worksheet!DF$3,'Orders - December 2020'!$C$2:$C$2047,Worksheet!$F53),"-")</f>
        <v>-</v>
      </c>
      <c r="DG53" s="51" t="str">
        <f>IFERROR(AVERAGEIFS('Orders - December 2020'!$I$2:$I$2047,'Orders - December 2020'!$H$2:$H$2047,Worksheet!DG$3,'Orders - December 2020'!$C$2:$C$2047,Worksheet!$F53),"-")</f>
        <v>-</v>
      </c>
      <c r="DH53" s="51" t="str">
        <f>IFERROR(AVERAGEIFS('Orders - December 2020'!$I$2:$I$2047,'Orders - December 2020'!$H$2:$H$2047,Worksheet!DH$3,'Orders - December 2020'!$C$2:$C$2047,Worksheet!$F53),"-")</f>
        <v>-</v>
      </c>
      <c r="DI53" s="51" t="str">
        <f>IFERROR(AVERAGEIFS('Orders - December 2020'!$I$2:$I$2047,'Orders - December 2020'!$H$2:$H$2047,Worksheet!DI$3,'Orders - December 2020'!$C$2:$C$2047,Worksheet!$F53),"-")</f>
        <v>-</v>
      </c>
      <c r="DJ53" s="51" t="str">
        <f>IFERROR(AVERAGEIFS('Orders - December 2020'!$I$2:$I$2047,'Orders - December 2020'!$H$2:$H$2047,Worksheet!DJ$3,'Orders - December 2020'!$C$2:$C$2047,Worksheet!$F53),"-")</f>
        <v>-</v>
      </c>
      <c r="DK53" s="51" t="str">
        <f>IFERROR(AVERAGEIFS('Orders - December 2020'!$I$2:$I$2047,'Orders - December 2020'!$H$2:$H$2047,Worksheet!DK$3,'Orders - December 2020'!$C$2:$C$2047,Worksheet!$F53),"-")</f>
        <v>-</v>
      </c>
      <c r="DL53" s="51" t="str">
        <f>IFERROR(AVERAGEIFS('Orders - December 2020'!$I$2:$I$2047,'Orders - December 2020'!$H$2:$H$2047,Worksheet!DL$3,'Orders - December 2020'!$C$2:$C$2047,Worksheet!$F53),"-")</f>
        <v>-</v>
      </c>
      <c r="DM53" s="51" t="str">
        <f>IFERROR(AVERAGEIFS('Orders - December 2020'!$I$2:$I$2047,'Orders - December 2020'!$H$2:$H$2047,Worksheet!DM$3,'Orders - December 2020'!$C$2:$C$2047,Worksheet!$F53),"-")</f>
        <v>-</v>
      </c>
      <c r="DN53" s="51" t="str">
        <f>IFERROR(AVERAGEIFS('Orders - December 2020'!$I$2:$I$2047,'Orders - December 2020'!$H$2:$H$2047,Worksheet!DN$3,'Orders - December 2020'!$C$2:$C$2047,Worksheet!$F53),"-")</f>
        <v>-</v>
      </c>
      <c r="DO53" s="51" t="str">
        <f>IFERROR(AVERAGEIFS('Orders - December 2020'!$I$2:$I$2047,'Orders - December 2020'!$H$2:$H$2047,Worksheet!DO$3,'Orders - December 2020'!$C$2:$C$2047,Worksheet!$F53),"-")</f>
        <v>-</v>
      </c>
      <c r="DP53" s="51" t="str">
        <f>IFERROR(AVERAGEIFS('Orders - December 2020'!$I$2:$I$2047,'Orders - December 2020'!$H$2:$H$2047,Worksheet!DP$3,'Orders - December 2020'!$C$2:$C$2047,Worksheet!$F53),"-")</f>
        <v>-</v>
      </c>
      <c r="DQ53" s="51" t="str">
        <f>IFERROR(AVERAGEIFS('Orders - December 2020'!$I$2:$I$2047,'Orders - December 2020'!$H$2:$H$2047,Worksheet!DQ$3,'Orders - December 2020'!$C$2:$C$2047,Worksheet!$F53),"-")</f>
        <v>-</v>
      </c>
      <c r="DR53" s="51" t="str">
        <f>IFERROR(AVERAGEIFS('Orders - December 2020'!$I$2:$I$2047,'Orders - December 2020'!$H$2:$H$2047,Worksheet!DR$3,'Orders - December 2020'!$C$2:$C$2047,Worksheet!$F53),"-")</f>
        <v>-</v>
      </c>
      <c r="DS53" s="51" t="str">
        <f>IFERROR(AVERAGEIFS('Orders - December 2020'!$I$2:$I$2047,'Orders - December 2020'!$H$2:$H$2047,Worksheet!DS$3,'Orders - December 2020'!$C$2:$C$2047,Worksheet!$F53),"-")</f>
        <v>-</v>
      </c>
      <c r="DT53" s="51" t="str">
        <f>IFERROR(AVERAGEIFS('Orders - December 2020'!$I$2:$I$2047,'Orders - December 2020'!$H$2:$H$2047,Worksheet!DT$3,'Orders - December 2020'!$C$2:$C$2047,Worksheet!$F53),"-")</f>
        <v>-</v>
      </c>
      <c r="DU53" s="51" t="str">
        <f>IFERROR(AVERAGEIFS('Orders - December 2020'!$I$2:$I$2047,'Orders - December 2020'!$H$2:$H$2047,Worksheet!DU$3,'Orders - December 2020'!$C$2:$C$2047,Worksheet!$F53),"-")</f>
        <v>-</v>
      </c>
      <c r="DV53" s="51" t="str">
        <f>IFERROR(AVERAGEIFS('Orders - December 2020'!$I$2:$I$2047,'Orders - December 2020'!$H$2:$H$2047,Worksheet!DV$3,'Orders - December 2020'!$C$2:$C$2047,Worksheet!$F53),"-")</f>
        <v>-</v>
      </c>
      <c r="DW53" s="51" t="str">
        <f>IFERROR(AVERAGEIFS('Orders - December 2020'!$I$2:$I$2047,'Orders - December 2020'!$H$2:$H$2047,Worksheet!DW$3,'Orders - December 2020'!$C$2:$C$2047,Worksheet!$F53),"-")</f>
        <v>-</v>
      </c>
      <c r="DX53" s="51" t="str">
        <f>IFERROR(AVERAGEIFS('Orders - December 2020'!$I$2:$I$2047,'Orders - December 2020'!$H$2:$H$2047,Worksheet!DX$3,'Orders - December 2020'!$C$2:$C$2047,Worksheet!$F53),"-")</f>
        <v>-</v>
      </c>
      <c r="DY53" s="51" t="str">
        <f>IFERROR(AVERAGEIFS('Orders - December 2020'!$I$2:$I$2047,'Orders - December 2020'!$H$2:$H$2047,Worksheet!DY$3,'Orders - December 2020'!$C$2:$C$2047,Worksheet!$F53),"-")</f>
        <v>-</v>
      </c>
      <c r="DZ53" s="51" t="str">
        <f>IFERROR(AVERAGEIFS('Orders - December 2020'!$I$2:$I$2047,'Orders - December 2020'!$H$2:$H$2047,Worksheet!DZ$3,'Orders - December 2020'!$C$2:$C$2047,Worksheet!$F53),"-")</f>
        <v>-</v>
      </c>
      <c r="EA53" s="51" t="str">
        <f>IFERROR(AVERAGEIFS('Orders - December 2020'!$I$2:$I$2047,'Orders - December 2020'!$H$2:$H$2047,Worksheet!EA$3,'Orders - December 2020'!$C$2:$C$2047,Worksheet!$F53),"-")</f>
        <v>-</v>
      </c>
      <c r="EB53" s="51" t="str">
        <f>IFERROR(AVERAGEIFS('Orders - December 2020'!$I$2:$I$2047,'Orders - December 2020'!$H$2:$H$2047,Worksheet!EB$3,'Orders - December 2020'!$C$2:$C$2047,Worksheet!$F53),"-")</f>
        <v>-</v>
      </c>
      <c r="EC53" s="51" t="str">
        <f>IFERROR(AVERAGEIFS('Orders - December 2020'!$I$2:$I$2047,'Orders - December 2020'!$H$2:$H$2047,Worksheet!EC$3,'Orders - December 2020'!$C$2:$C$2047,Worksheet!$F53),"-")</f>
        <v>-</v>
      </c>
      <c r="ED53" s="51" t="str">
        <f>IFERROR(AVERAGEIFS('Orders - December 2020'!$I$2:$I$2047,'Orders - December 2020'!$H$2:$H$2047,Worksheet!ED$3,'Orders - December 2020'!$C$2:$C$2047,Worksheet!$F53),"-")</f>
        <v>-</v>
      </c>
      <c r="EE53" s="51" t="str">
        <f>IFERROR(AVERAGEIFS('Orders - December 2020'!$I$2:$I$2047,'Orders - December 2020'!$H$2:$H$2047,Worksheet!EE$3,'Orders - December 2020'!$C$2:$C$2047,Worksheet!$F53),"-")</f>
        <v>-</v>
      </c>
      <c r="EF53" s="51" t="str">
        <f>IFERROR(AVERAGEIFS('Orders - December 2020'!$I$2:$I$2047,'Orders - December 2020'!$H$2:$H$2047,Worksheet!EF$3,'Orders - December 2020'!$C$2:$C$2047,Worksheet!$F53),"-")</f>
        <v>-</v>
      </c>
      <c r="EG53" s="51" t="str">
        <f>IFERROR(AVERAGEIFS('Orders - December 2020'!$I$2:$I$2047,'Orders - December 2020'!$H$2:$H$2047,Worksheet!EG$3,'Orders - December 2020'!$C$2:$C$2047,Worksheet!$F53),"-")</f>
        <v>-</v>
      </c>
      <c r="EH53" s="51" t="str">
        <f>IFERROR(AVERAGEIFS('Orders - December 2020'!$I$2:$I$2047,'Orders - December 2020'!$H$2:$H$2047,Worksheet!EH$3,'Orders - December 2020'!$C$2:$C$2047,Worksheet!$F53),"-")</f>
        <v>-</v>
      </c>
      <c r="EI53" s="51" t="str">
        <f>IFERROR(AVERAGEIFS('Orders - December 2020'!$I$2:$I$2047,'Orders - December 2020'!$H$2:$H$2047,Worksheet!EI$3,'Orders - December 2020'!$C$2:$C$2047,Worksheet!$F53),"-")</f>
        <v>-</v>
      </c>
      <c r="EJ53" s="51" t="str">
        <f>IFERROR(AVERAGEIFS('Orders - December 2020'!$I$2:$I$2047,'Orders - December 2020'!$H$2:$H$2047,Worksheet!EJ$3,'Orders - December 2020'!$C$2:$C$2047,Worksheet!$F53),"-")</f>
        <v>-</v>
      </c>
      <c r="EK53" s="51" t="str">
        <f>IFERROR(AVERAGEIFS('Orders - December 2020'!$I$2:$I$2047,'Orders - December 2020'!$H$2:$H$2047,Worksheet!EK$3,'Orders - December 2020'!$C$2:$C$2047,Worksheet!$F53),"-")</f>
        <v>-</v>
      </c>
      <c r="EL53" s="51" t="str">
        <f>IFERROR(AVERAGEIFS('Orders - December 2020'!$I$2:$I$2047,'Orders - December 2020'!$H$2:$H$2047,Worksheet!EL$3,'Orders - December 2020'!$C$2:$C$2047,Worksheet!$F53),"-")</f>
        <v>-</v>
      </c>
      <c r="EM53" s="51" t="str">
        <f>IFERROR(AVERAGEIFS('Orders - December 2020'!$I$2:$I$2047,'Orders - December 2020'!$H$2:$H$2047,Worksheet!EM$3,'Orders - December 2020'!$C$2:$C$2047,Worksheet!$F53),"-")</f>
        <v>-</v>
      </c>
      <c r="EN53" s="51" t="str">
        <f>IFERROR(AVERAGEIFS('Orders - December 2020'!$I$2:$I$2047,'Orders - December 2020'!$H$2:$H$2047,Worksheet!EN$3,'Orders - December 2020'!$C$2:$C$2047,Worksheet!$F53),"-")</f>
        <v>-</v>
      </c>
      <c r="EO53" s="51" t="str">
        <f>IFERROR(AVERAGEIFS('Orders - December 2020'!$I$2:$I$2047,'Orders - December 2020'!$H$2:$H$2047,Worksheet!EO$3,'Orders - December 2020'!$C$2:$C$2047,Worksheet!$F53),"-")</f>
        <v>-</v>
      </c>
      <c r="EP53" s="51" t="str">
        <f>IFERROR(AVERAGEIFS('Orders - December 2020'!$I$2:$I$2047,'Orders - December 2020'!$H$2:$H$2047,Worksheet!EP$3,'Orders - December 2020'!$C$2:$C$2047,Worksheet!$F53),"-")</f>
        <v>-</v>
      </c>
      <c r="EQ53" s="51" t="str">
        <f>IFERROR(AVERAGEIFS('Orders - December 2020'!$I$2:$I$2047,'Orders - December 2020'!$H$2:$H$2047,Worksheet!EQ$3,'Orders - December 2020'!$C$2:$C$2047,Worksheet!$F53),"-")</f>
        <v>-</v>
      </c>
      <c r="ER53" s="51" t="str">
        <f>IFERROR(AVERAGEIFS('Orders - December 2020'!$I$2:$I$2047,'Orders - December 2020'!$H$2:$H$2047,Worksheet!ER$3,'Orders - December 2020'!$C$2:$C$2047,Worksheet!$F53),"-")</f>
        <v>-</v>
      </c>
      <c r="ES53" s="51" t="str">
        <f>IFERROR(AVERAGEIFS('Orders - December 2020'!$I$2:$I$2047,'Orders - December 2020'!$H$2:$H$2047,Worksheet!ES$3,'Orders - December 2020'!$C$2:$C$2047,Worksheet!$F53),"-")</f>
        <v>-</v>
      </c>
      <c r="ET53" s="51" t="str">
        <f>IFERROR(AVERAGEIFS('Orders - December 2020'!$I$2:$I$2047,'Orders - December 2020'!$H$2:$H$2047,Worksheet!ET$3,'Orders - December 2020'!$C$2:$C$2047,Worksheet!$F53),"-")</f>
        <v>-</v>
      </c>
      <c r="EU53" s="51" t="str">
        <f>IFERROR(AVERAGEIFS('Orders - December 2020'!$I$2:$I$2047,'Orders - December 2020'!$H$2:$H$2047,Worksheet!EU$3,'Orders - December 2020'!$C$2:$C$2047,Worksheet!$F53),"-")</f>
        <v>-</v>
      </c>
      <c r="EV53" s="51" t="str">
        <f>IFERROR(AVERAGEIFS('Orders - December 2020'!$I$2:$I$2047,'Orders - December 2020'!$H$2:$H$2047,Worksheet!EV$3,'Orders - December 2020'!$C$2:$C$2047,Worksheet!$F53),"-")</f>
        <v>-</v>
      </c>
      <c r="EW53" s="51" t="str">
        <f>IFERROR(AVERAGEIFS('Orders - December 2020'!$I$2:$I$2047,'Orders - December 2020'!$H$2:$H$2047,Worksheet!EW$3,'Orders - December 2020'!$C$2:$C$2047,Worksheet!$F53),"-")</f>
        <v>-</v>
      </c>
      <c r="EX53" s="51" t="str">
        <f>IFERROR(AVERAGEIFS('Orders - December 2020'!$I$2:$I$2047,'Orders - December 2020'!$H$2:$H$2047,Worksheet!EX$3,'Orders - December 2020'!$C$2:$C$2047,Worksheet!$F53),"-")</f>
        <v>-</v>
      </c>
      <c r="EY53" s="51" t="str">
        <f>IFERROR(AVERAGEIFS('Orders - December 2020'!$I$2:$I$2047,'Orders - December 2020'!$H$2:$H$2047,Worksheet!EY$3,'Orders - December 2020'!$C$2:$C$2047,Worksheet!$F53),"-")</f>
        <v>-</v>
      </c>
      <c r="EZ53" s="51" t="str">
        <f>IFERROR(AVERAGEIFS('Orders - December 2020'!$I$2:$I$2047,'Orders - December 2020'!$H$2:$H$2047,Worksheet!EZ$3,'Orders - December 2020'!$C$2:$C$2047,Worksheet!$F53),"-")</f>
        <v>-</v>
      </c>
      <c r="FA53" s="51" t="str">
        <f>IFERROR(AVERAGEIFS('Orders - December 2020'!$I$2:$I$2047,'Orders - December 2020'!$H$2:$H$2047,Worksheet!FA$3,'Orders - December 2020'!$C$2:$C$2047,Worksheet!$F53),"-")</f>
        <v>-</v>
      </c>
      <c r="FB53" s="51" t="str">
        <f>IFERROR(AVERAGEIFS('Orders - December 2020'!$I$2:$I$2047,'Orders - December 2020'!$H$2:$H$2047,Worksheet!FB$3,'Orders - December 2020'!$C$2:$C$2047,Worksheet!$F53),"-")</f>
        <v>-</v>
      </c>
      <c r="FC53" s="51" t="str">
        <f>IFERROR(AVERAGEIFS('Orders - December 2020'!$I$2:$I$2047,'Orders - December 2020'!$H$2:$H$2047,Worksheet!FC$3,'Orders - December 2020'!$C$2:$C$2047,Worksheet!$F53),"-")</f>
        <v>-</v>
      </c>
      <c r="FD53" s="51" t="str">
        <f>IFERROR(AVERAGEIFS('Orders - December 2020'!$I$2:$I$2047,'Orders - December 2020'!$H$2:$H$2047,Worksheet!FD$3,'Orders - December 2020'!$C$2:$C$2047,Worksheet!$F53),"-")</f>
        <v>-</v>
      </c>
      <c r="FE53" s="51" t="str">
        <f>IFERROR(AVERAGEIFS('Orders - December 2020'!$I$2:$I$2047,'Orders - December 2020'!$H$2:$H$2047,Worksheet!FE$3,'Orders - December 2020'!$C$2:$C$2047,Worksheet!$F53),"-")</f>
        <v>-</v>
      </c>
      <c r="FF53" s="51" t="str">
        <f>IFERROR(AVERAGEIFS('Orders - December 2020'!$I$2:$I$2047,'Orders - December 2020'!$H$2:$H$2047,Worksheet!FF$3,'Orders - December 2020'!$C$2:$C$2047,Worksheet!$F53),"-")</f>
        <v>-</v>
      </c>
      <c r="FG53" s="52" t="str">
        <f>IFERROR(AVERAGEIFS('Orders - December 2020'!$I$2:$I$2047,'Orders - December 2020'!$H$2:$H$2047,Worksheet!FG$3,'Orders - December 2020'!$C$2:$C$2047,Worksheet!$F53),"-")</f>
        <v>-</v>
      </c>
    </row>
    <row r="54" spans="6:163">
      <c r="F54" s="45" t="str">
        <v>karadin</v>
      </c>
      <c r="G54" s="50" t="str">
        <f>IFERROR(AVERAGEIFS('Orders - December 2020'!$I$2:$I$2047,'Orders - December 2020'!$H$2:$H$2047,Worksheet!G$3,'Orders - December 2020'!$C$2:$C$2047,Worksheet!$F54),"-")</f>
        <v>-</v>
      </c>
      <c r="H54" s="51" t="str">
        <f>IFERROR(AVERAGEIFS('Orders - December 2020'!$I$2:$I$2047,'Orders - December 2020'!$H$2:$H$2047,Worksheet!H$3,'Orders - December 2020'!$C$2:$C$2047,Worksheet!$F54),"-")</f>
        <v>-</v>
      </c>
      <c r="I54" s="51" t="str">
        <f>IFERROR(AVERAGEIFS('Orders - December 2020'!$I$2:$I$2047,'Orders - December 2020'!$H$2:$H$2047,Worksheet!I$3,'Orders - December 2020'!$C$2:$C$2047,Worksheet!$F54),"-")</f>
        <v>-</v>
      </c>
      <c r="J54" s="51">
        <f>IFERROR(AVERAGEIFS('Orders - December 2020'!$I$2:$I$2047,'Orders - December 2020'!$H$2:$H$2047,Worksheet!J$3,'Orders - December 2020'!$C$2:$C$2047,Worksheet!$F54),"-")</f>
        <v>2</v>
      </c>
      <c r="K54" s="51" t="str">
        <f>IFERROR(AVERAGEIFS('Orders - December 2020'!$I$2:$I$2047,'Orders - December 2020'!$H$2:$H$2047,Worksheet!K$3,'Orders - December 2020'!$C$2:$C$2047,Worksheet!$F54),"-")</f>
        <v>-</v>
      </c>
      <c r="L54" s="51" t="str">
        <f>IFERROR(AVERAGEIFS('Orders - December 2020'!$I$2:$I$2047,'Orders - December 2020'!$H$2:$H$2047,Worksheet!L$3,'Orders - December 2020'!$C$2:$C$2047,Worksheet!$F54),"-")</f>
        <v>-</v>
      </c>
      <c r="M54" s="51" t="str">
        <f>IFERROR(AVERAGEIFS('Orders - December 2020'!$I$2:$I$2047,'Orders - December 2020'!$H$2:$H$2047,Worksheet!M$3,'Orders - December 2020'!$C$2:$C$2047,Worksheet!$F54),"-")</f>
        <v>-</v>
      </c>
      <c r="N54" s="51" t="str">
        <f>IFERROR(AVERAGEIFS('Orders - December 2020'!$I$2:$I$2047,'Orders - December 2020'!$H$2:$H$2047,Worksheet!N$3,'Orders - December 2020'!$C$2:$C$2047,Worksheet!$F54),"-")</f>
        <v>-</v>
      </c>
      <c r="O54" s="51" t="str">
        <f>IFERROR(AVERAGEIFS('Orders - December 2020'!$I$2:$I$2047,'Orders - December 2020'!$H$2:$H$2047,Worksheet!O$3,'Orders - December 2020'!$C$2:$C$2047,Worksheet!$F54),"-")</f>
        <v>-</v>
      </c>
      <c r="P54" s="51" t="str">
        <f>IFERROR(AVERAGEIFS('Orders - December 2020'!$I$2:$I$2047,'Orders - December 2020'!$H$2:$H$2047,Worksheet!P$3,'Orders - December 2020'!$C$2:$C$2047,Worksheet!$F54),"-")</f>
        <v>-</v>
      </c>
      <c r="Q54" s="51" t="str">
        <f>IFERROR(AVERAGEIFS('Orders - December 2020'!$I$2:$I$2047,'Orders - December 2020'!$H$2:$H$2047,Worksheet!Q$3,'Orders - December 2020'!$C$2:$C$2047,Worksheet!$F54),"-")</f>
        <v>-</v>
      </c>
      <c r="R54" s="51" t="str">
        <f>IFERROR(AVERAGEIFS('Orders - December 2020'!$I$2:$I$2047,'Orders - December 2020'!$H$2:$H$2047,Worksheet!R$3,'Orders - December 2020'!$C$2:$C$2047,Worksheet!$F54),"-")</f>
        <v>-</v>
      </c>
      <c r="S54" s="51" t="str">
        <f>IFERROR(AVERAGEIFS('Orders - December 2020'!$I$2:$I$2047,'Orders - December 2020'!$H$2:$H$2047,Worksheet!S$3,'Orders - December 2020'!$C$2:$C$2047,Worksheet!$F54),"-")</f>
        <v>-</v>
      </c>
      <c r="T54" s="51" t="str">
        <f>IFERROR(AVERAGEIFS('Orders - December 2020'!$I$2:$I$2047,'Orders - December 2020'!$H$2:$H$2047,Worksheet!T$3,'Orders - December 2020'!$C$2:$C$2047,Worksheet!$F54),"-")</f>
        <v>-</v>
      </c>
      <c r="U54" s="51" t="str">
        <f>IFERROR(AVERAGEIFS('Orders - December 2020'!$I$2:$I$2047,'Orders - December 2020'!$H$2:$H$2047,Worksheet!U$3,'Orders - December 2020'!$C$2:$C$2047,Worksheet!$F54),"-")</f>
        <v>-</v>
      </c>
      <c r="V54" s="51" t="str">
        <f>IFERROR(AVERAGEIFS('Orders - December 2020'!$I$2:$I$2047,'Orders - December 2020'!$H$2:$H$2047,Worksheet!V$3,'Orders - December 2020'!$C$2:$C$2047,Worksheet!$F54),"-")</f>
        <v>-</v>
      </c>
      <c r="W54" s="51" t="str">
        <f>IFERROR(AVERAGEIFS('Orders - December 2020'!$I$2:$I$2047,'Orders - December 2020'!$H$2:$H$2047,Worksheet!W$3,'Orders - December 2020'!$C$2:$C$2047,Worksheet!$F54),"-")</f>
        <v>-</v>
      </c>
      <c r="X54" s="51" t="str">
        <f>IFERROR(AVERAGEIFS('Orders - December 2020'!$I$2:$I$2047,'Orders - December 2020'!$H$2:$H$2047,Worksheet!X$3,'Orders - December 2020'!$C$2:$C$2047,Worksheet!$F54),"-")</f>
        <v>-</v>
      </c>
      <c r="Y54" s="51" t="str">
        <f>IFERROR(AVERAGEIFS('Orders - December 2020'!$I$2:$I$2047,'Orders - December 2020'!$H$2:$H$2047,Worksheet!Y$3,'Orders - December 2020'!$C$2:$C$2047,Worksheet!$F54),"-")</f>
        <v>-</v>
      </c>
      <c r="Z54" s="51" t="str">
        <f>IFERROR(AVERAGEIFS('Orders - December 2020'!$I$2:$I$2047,'Orders - December 2020'!$H$2:$H$2047,Worksheet!Z$3,'Orders - December 2020'!$C$2:$C$2047,Worksheet!$F54),"-")</f>
        <v>-</v>
      </c>
      <c r="AA54" s="51" t="str">
        <f>IFERROR(AVERAGEIFS('Orders - December 2020'!$I$2:$I$2047,'Orders - December 2020'!$H$2:$H$2047,Worksheet!AA$3,'Orders - December 2020'!$C$2:$C$2047,Worksheet!$F54),"-")</f>
        <v>-</v>
      </c>
      <c r="AB54" s="51" t="str">
        <f>IFERROR(AVERAGEIFS('Orders - December 2020'!$I$2:$I$2047,'Orders - December 2020'!$H$2:$H$2047,Worksheet!AB$3,'Orders - December 2020'!$C$2:$C$2047,Worksheet!$F54),"-")</f>
        <v>-</v>
      </c>
      <c r="AC54" s="51" t="str">
        <f>IFERROR(AVERAGEIFS('Orders - December 2020'!$I$2:$I$2047,'Orders - December 2020'!$H$2:$H$2047,Worksheet!AC$3,'Orders - December 2020'!$C$2:$C$2047,Worksheet!$F54),"-")</f>
        <v>-</v>
      </c>
      <c r="AD54" s="51" t="str">
        <f>IFERROR(AVERAGEIFS('Orders - December 2020'!$I$2:$I$2047,'Orders - December 2020'!$H$2:$H$2047,Worksheet!AD$3,'Orders - December 2020'!$C$2:$C$2047,Worksheet!$F54),"-")</f>
        <v>-</v>
      </c>
      <c r="AE54" s="51" t="str">
        <f>IFERROR(AVERAGEIFS('Orders - December 2020'!$I$2:$I$2047,'Orders - December 2020'!$H$2:$H$2047,Worksheet!AE$3,'Orders - December 2020'!$C$2:$C$2047,Worksheet!$F54),"-")</f>
        <v>-</v>
      </c>
      <c r="AF54" s="51" t="str">
        <f>IFERROR(AVERAGEIFS('Orders - December 2020'!$I$2:$I$2047,'Orders - December 2020'!$H$2:$H$2047,Worksheet!AF$3,'Orders - December 2020'!$C$2:$C$2047,Worksheet!$F54),"-")</f>
        <v>-</v>
      </c>
      <c r="AG54" s="51" t="str">
        <f>IFERROR(AVERAGEIFS('Orders - December 2020'!$I$2:$I$2047,'Orders - December 2020'!$H$2:$H$2047,Worksheet!AG$3,'Orders - December 2020'!$C$2:$C$2047,Worksheet!$F54),"-")</f>
        <v>-</v>
      </c>
      <c r="AH54" s="51" t="str">
        <f>IFERROR(AVERAGEIFS('Orders - December 2020'!$I$2:$I$2047,'Orders - December 2020'!$H$2:$H$2047,Worksheet!AH$3,'Orders - December 2020'!$C$2:$C$2047,Worksheet!$F54),"-")</f>
        <v>-</v>
      </c>
      <c r="AI54" s="51" t="str">
        <f>IFERROR(AVERAGEIFS('Orders - December 2020'!$I$2:$I$2047,'Orders - December 2020'!$H$2:$H$2047,Worksheet!AI$3,'Orders - December 2020'!$C$2:$C$2047,Worksheet!$F54),"-")</f>
        <v>-</v>
      </c>
      <c r="AJ54" s="51" t="str">
        <f>IFERROR(AVERAGEIFS('Orders - December 2020'!$I$2:$I$2047,'Orders - December 2020'!$H$2:$H$2047,Worksheet!AJ$3,'Orders - December 2020'!$C$2:$C$2047,Worksheet!$F54),"-")</f>
        <v>-</v>
      </c>
      <c r="AK54" s="51" t="str">
        <f>IFERROR(AVERAGEIFS('Orders - December 2020'!$I$2:$I$2047,'Orders - December 2020'!$H$2:$H$2047,Worksheet!AK$3,'Orders - December 2020'!$C$2:$C$2047,Worksheet!$F54),"-")</f>
        <v>-</v>
      </c>
      <c r="AL54" s="51" t="str">
        <f>IFERROR(AVERAGEIFS('Orders - December 2020'!$I$2:$I$2047,'Orders - December 2020'!$H$2:$H$2047,Worksheet!AL$3,'Orders - December 2020'!$C$2:$C$2047,Worksheet!$F54),"-")</f>
        <v>-</v>
      </c>
      <c r="AM54" s="51" t="str">
        <f>IFERROR(AVERAGEIFS('Orders - December 2020'!$I$2:$I$2047,'Orders - December 2020'!$H$2:$H$2047,Worksheet!AM$3,'Orders - December 2020'!$C$2:$C$2047,Worksheet!$F54),"-")</f>
        <v>-</v>
      </c>
      <c r="AN54" s="51" t="str">
        <f>IFERROR(AVERAGEIFS('Orders - December 2020'!$I$2:$I$2047,'Orders - December 2020'!$H$2:$H$2047,Worksheet!AN$3,'Orders - December 2020'!$C$2:$C$2047,Worksheet!$F54),"-")</f>
        <v>-</v>
      </c>
      <c r="AO54" s="51" t="str">
        <f>IFERROR(AVERAGEIFS('Orders - December 2020'!$I$2:$I$2047,'Orders - December 2020'!$H$2:$H$2047,Worksheet!AO$3,'Orders - December 2020'!$C$2:$C$2047,Worksheet!$F54),"-")</f>
        <v>-</v>
      </c>
      <c r="AP54" s="51" t="str">
        <f>IFERROR(AVERAGEIFS('Orders - December 2020'!$I$2:$I$2047,'Orders - December 2020'!$H$2:$H$2047,Worksheet!AP$3,'Orders - December 2020'!$C$2:$C$2047,Worksheet!$F54),"-")</f>
        <v>-</v>
      </c>
      <c r="AQ54" s="51" t="str">
        <f>IFERROR(AVERAGEIFS('Orders - December 2020'!$I$2:$I$2047,'Orders - December 2020'!$H$2:$H$2047,Worksheet!AQ$3,'Orders - December 2020'!$C$2:$C$2047,Worksheet!$F54),"-")</f>
        <v>-</v>
      </c>
      <c r="AR54" s="51" t="str">
        <f>IFERROR(AVERAGEIFS('Orders - December 2020'!$I$2:$I$2047,'Orders - December 2020'!$H$2:$H$2047,Worksheet!AR$3,'Orders - December 2020'!$C$2:$C$2047,Worksheet!$F54),"-")</f>
        <v>-</v>
      </c>
      <c r="AS54" s="51" t="str">
        <f>IFERROR(AVERAGEIFS('Orders - December 2020'!$I$2:$I$2047,'Orders - December 2020'!$H$2:$H$2047,Worksheet!AS$3,'Orders - December 2020'!$C$2:$C$2047,Worksheet!$F54),"-")</f>
        <v>-</v>
      </c>
      <c r="AT54" s="51" t="str">
        <f>IFERROR(AVERAGEIFS('Orders - December 2020'!$I$2:$I$2047,'Orders - December 2020'!$H$2:$H$2047,Worksheet!AT$3,'Orders - December 2020'!$C$2:$C$2047,Worksheet!$F54),"-")</f>
        <v>-</v>
      </c>
      <c r="AU54" s="51" t="str">
        <f>IFERROR(AVERAGEIFS('Orders - December 2020'!$I$2:$I$2047,'Orders - December 2020'!$H$2:$H$2047,Worksheet!AU$3,'Orders - December 2020'!$C$2:$C$2047,Worksheet!$F54),"-")</f>
        <v>-</v>
      </c>
      <c r="AV54" s="51" t="str">
        <f>IFERROR(AVERAGEIFS('Orders - December 2020'!$I$2:$I$2047,'Orders - December 2020'!$H$2:$H$2047,Worksheet!AV$3,'Orders - December 2020'!$C$2:$C$2047,Worksheet!$F54),"-")</f>
        <v>-</v>
      </c>
      <c r="AW54" s="51" t="str">
        <f>IFERROR(AVERAGEIFS('Orders - December 2020'!$I$2:$I$2047,'Orders - December 2020'!$H$2:$H$2047,Worksheet!AW$3,'Orders - December 2020'!$C$2:$C$2047,Worksheet!$F54),"-")</f>
        <v>-</v>
      </c>
      <c r="AX54" s="51" t="str">
        <f>IFERROR(AVERAGEIFS('Orders - December 2020'!$I$2:$I$2047,'Orders - December 2020'!$H$2:$H$2047,Worksheet!AX$3,'Orders - December 2020'!$C$2:$C$2047,Worksheet!$F54),"-")</f>
        <v>-</v>
      </c>
      <c r="AY54" s="51" t="str">
        <f>IFERROR(AVERAGEIFS('Orders - December 2020'!$I$2:$I$2047,'Orders - December 2020'!$H$2:$H$2047,Worksheet!AY$3,'Orders - December 2020'!$C$2:$C$2047,Worksheet!$F54),"-")</f>
        <v>-</v>
      </c>
      <c r="AZ54" s="51" t="str">
        <f>IFERROR(AVERAGEIFS('Orders - December 2020'!$I$2:$I$2047,'Orders - December 2020'!$H$2:$H$2047,Worksheet!AZ$3,'Orders - December 2020'!$C$2:$C$2047,Worksheet!$F54),"-")</f>
        <v>-</v>
      </c>
      <c r="BA54" s="51" t="str">
        <f>IFERROR(AVERAGEIFS('Orders - December 2020'!$I$2:$I$2047,'Orders - December 2020'!$H$2:$H$2047,Worksheet!BA$3,'Orders - December 2020'!$C$2:$C$2047,Worksheet!$F54),"-")</f>
        <v>-</v>
      </c>
      <c r="BB54" s="51" t="str">
        <f>IFERROR(AVERAGEIFS('Orders - December 2020'!$I$2:$I$2047,'Orders - December 2020'!$H$2:$H$2047,Worksheet!BB$3,'Orders - December 2020'!$C$2:$C$2047,Worksheet!$F54),"-")</f>
        <v>-</v>
      </c>
      <c r="BC54" s="51" t="str">
        <f>IFERROR(AVERAGEIFS('Orders - December 2020'!$I$2:$I$2047,'Orders - December 2020'!$H$2:$H$2047,Worksheet!BC$3,'Orders - December 2020'!$C$2:$C$2047,Worksheet!$F54),"-")</f>
        <v>-</v>
      </c>
      <c r="BD54" s="51" t="str">
        <f>IFERROR(AVERAGEIFS('Orders - December 2020'!$I$2:$I$2047,'Orders - December 2020'!$H$2:$H$2047,Worksheet!BD$3,'Orders - December 2020'!$C$2:$C$2047,Worksheet!$F54),"-")</f>
        <v>-</v>
      </c>
      <c r="BE54" s="51" t="str">
        <f>IFERROR(AVERAGEIFS('Orders - December 2020'!$I$2:$I$2047,'Orders - December 2020'!$H$2:$H$2047,Worksheet!BE$3,'Orders - December 2020'!$C$2:$C$2047,Worksheet!$F54),"-")</f>
        <v>-</v>
      </c>
      <c r="BF54" s="51" t="str">
        <f>IFERROR(AVERAGEIFS('Orders - December 2020'!$I$2:$I$2047,'Orders - December 2020'!$H$2:$H$2047,Worksheet!BF$3,'Orders - December 2020'!$C$2:$C$2047,Worksheet!$F54),"-")</f>
        <v>-</v>
      </c>
      <c r="BG54" s="51" t="str">
        <f>IFERROR(AVERAGEIFS('Orders - December 2020'!$I$2:$I$2047,'Orders - December 2020'!$H$2:$H$2047,Worksheet!BG$3,'Orders - December 2020'!$C$2:$C$2047,Worksheet!$F54),"-")</f>
        <v>-</v>
      </c>
      <c r="BH54" s="51" t="str">
        <f>IFERROR(AVERAGEIFS('Orders - December 2020'!$I$2:$I$2047,'Orders - December 2020'!$H$2:$H$2047,Worksheet!BH$3,'Orders - December 2020'!$C$2:$C$2047,Worksheet!$F54),"-")</f>
        <v>-</v>
      </c>
      <c r="BI54" s="51" t="str">
        <f>IFERROR(AVERAGEIFS('Orders - December 2020'!$I$2:$I$2047,'Orders - December 2020'!$H$2:$H$2047,Worksheet!BI$3,'Orders - December 2020'!$C$2:$C$2047,Worksheet!$F54),"-")</f>
        <v>-</v>
      </c>
      <c r="BJ54" s="51" t="str">
        <f>IFERROR(AVERAGEIFS('Orders - December 2020'!$I$2:$I$2047,'Orders - December 2020'!$H$2:$H$2047,Worksheet!BJ$3,'Orders - December 2020'!$C$2:$C$2047,Worksheet!$F54),"-")</f>
        <v>-</v>
      </c>
      <c r="BK54" s="51" t="str">
        <f>IFERROR(AVERAGEIFS('Orders - December 2020'!$I$2:$I$2047,'Orders - December 2020'!$H$2:$H$2047,Worksheet!BK$3,'Orders - December 2020'!$C$2:$C$2047,Worksheet!$F54),"-")</f>
        <v>-</v>
      </c>
      <c r="BL54" s="51" t="str">
        <f>IFERROR(AVERAGEIFS('Orders - December 2020'!$I$2:$I$2047,'Orders - December 2020'!$H$2:$H$2047,Worksheet!BL$3,'Orders - December 2020'!$C$2:$C$2047,Worksheet!$F54),"-")</f>
        <v>-</v>
      </c>
      <c r="BM54" s="51" t="str">
        <f>IFERROR(AVERAGEIFS('Orders - December 2020'!$I$2:$I$2047,'Orders - December 2020'!$H$2:$H$2047,Worksheet!BM$3,'Orders - December 2020'!$C$2:$C$2047,Worksheet!$F54),"-")</f>
        <v>-</v>
      </c>
      <c r="BN54" s="51" t="str">
        <f>IFERROR(AVERAGEIFS('Orders - December 2020'!$I$2:$I$2047,'Orders - December 2020'!$H$2:$H$2047,Worksheet!BN$3,'Orders - December 2020'!$C$2:$C$2047,Worksheet!$F54),"-")</f>
        <v>-</v>
      </c>
      <c r="BO54" s="51" t="str">
        <f>IFERROR(AVERAGEIFS('Orders - December 2020'!$I$2:$I$2047,'Orders - December 2020'!$H$2:$H$2047,Worksheet!BO$3,'Orders - December 2020'!$C$2:$C$2047,Worksheet!$F54),"-")</f>
        <v>-</v>
      </c>
      <c r="BP54" s="51" t="str">
        <f>IFERROR(AVERAGEIFS('Orders - December 2020'!$I$2:$I$2047,'Orders - December 2020'!$H$2:$H$2047,Worksheet!BP$3,'Orders - December 2020'!$C$2:$C$2047,Worksheet!$F54),"-")</f>
        <v>-</v>
      </c>
      <c r="BQ54" s="51" t="str">
        <f>IFERROR(AVERAGEIFS('Orders - December 2020'!$I$2:$I$2047,'Orders - December 2020'!$H$2:$H$2047,Worksheet!BQ$3,'Orders - December 2020'!$C$2:$C$2047,Worksheet!$F54),"-")</f>
        <v>-</v>
      </c>
      <c r="BR54" s="51" t="str">
        <f>IFERROR(AVERAGEIFS('Orders - December 2020'!$I$2:$I$2047,'Orders - December 2020'!$H$2:$H$2047,Worksheet!BR$3,'Orders - December 2020'!$C$2:$C$2047,Worksheet!$F54),"-")</f>
        <v>-</v>
      </c>
      <c r="BS54" s="51" t="str">
        <f>IFERROR(AVERAGEIFS('Orders - December 2020'!$I$2:$I$2047,'Orders - December 2020'!$H$2:$H$2047,Worksheet!BS$3,'Orders - December 2020'!$C$2:$C$2047,Worksheet!$F54),"-")</f>
        <v>-</v>
      </c>
      <c r="BT54" s="51" t="str">
        <f>IFERROR(AVERAGEIFS('Orders - December 2020'!$I$2:$I$2047,'Orders - December 2020'!$H$2:$H$2047,Worksheet!BT$3,'Orders - December 2020'!$C$2:$C$2047,Worksheet!$F54),"-")</f>
        <v>-</v>
      </c>
      <c r="BU54" s="51" t="str">
        <f>IFERROR(AVERAGEIFS('Orders - December 2020'!$I$2:$I$2047,'Orders - December 2020'!$H$2:$H$2047,Worksheet!BU$3,'Orders - December 2020'!$C$2:$C$2047,Worksheet!$F54),"-")</f>
        <v>-</v>
      </c>
      <c r="BV54" s="51" t="str">
        <f>IFERROR(AVERAGEIFS('Orders - December 2020'!$I$2:$I$2047,'Orders - December 2020'!$H$2:$H$2047,Worksheet!BV$3,'Orders - December 2020'!$C$2:$C$2047,Worksheet!$F54),"-")</f>
        <v>-</v>
      </c>
      <c r="BW54" s="51" t="str">
        <f>IFERROR(AVERAGEIFS('Orders - December 2020'!$I$2:$I$2047,'Orders - December 2020'!$H$2:$H$2047,Worksheet!BW$3,'Orders - December 2020'!$C$2:$C$2047,Worksheet!$F54),"-")</f>
        <v>-</v>
      </c>
      <c r="BX54" s="51" t="str">
        <f>IFERROR(AVERAGEIFS('Orders - December 2020'!$I$2:$I$2047,'Orders - December 2020'!$H$2:$H$2047,Worksheet!BX$3,'Orders - December 2020'!$C$2:$C$2047,Worksheet!$F54),"-")</f>
        <v>-</v>
      </c>
      <c r="BY54" s="51" t="str">
        <f>IFERROR(AVERAGEIFS('Orders - December 2020'!$I$2:$I$2047,'Orders - December 2020'!$H$2:$H$2047,Worksheet!BY$3,'Orders - December 2020'!$C$2:$C$2047,Worksheet!$F54),"-")</f>
        <v>-</v>
      </c>
      <c r="BZ54" s="51" t="str">
        <f>IFERROR(AVERAGEIFS('Orders - December 2020'!$I$2:$I$2047,'Orders - December 2020'!$H$2:$H$2047,Worksheet!BZ$3,'Orders - December 2020'!$C$2:$C$2047,Worksheet!$F54),"-")</f>
        <v>-</v>
      </c>
      <c r="CA54" s="51">
        <f>IFERROR(AVERAGEIFS('Orders - December 2020'!$I$2:$I$2047,'Orders - December 2020'!$H$2:$H$2047,Worksheet!CA$3,'Orders - December 2020'!$C$2:$C$2047,Worksheet!$F54),"-")</f>
        <v>1</v>
      </c>
      <c r="CB54" s="51">
        <f>IFERROR(AVERAGEIFS('Orders - December 2020'!$I$2:$I$2047,'Orders - December 2020'!$H$2:$H$2047,Worksheet!CB$3,'Orders - December 2020'!$C$2:$C$2047,Worksheet!$F54),"-")</f>
        <v>1</v>
      </c>
      <c r="CC54" s="51" t="str">
        <f>IFERROR(AVERAGEIFS('Orders - December 2020'!$I$2:$I$2047,'Orders - December 2020'!$H$2:$H$2047,Worksheet!CC$3,'Orders - December 2020'!$C$2:$C$2047,Worksheet!$F54),"-")</f>
        <v>-</v>
      </c>
      <c r="CD54" s="51" t="str">
        <f>IFERROR(AVERAGEIFS('Orders - December 2020'!$I$2:$I$2047,'Orders - December 2020'!$H$2:$H$2047,Worksheet!CD$3,'Orders - December 2020'!$C$2:$C$2047,Worksheet!$F54),"-")</f>
        <v>-</v>
      </c>
      <c r="CE54" s="51" t="str">
        <f>IFERROR(AVERAGEIFS('Orders - December 2020'!$I$2:$I$2047,'Orders - December 2020'!$H$2:$H$2047,Worksheet!CE$3,'Orders - December 2020'!$C$2:$C$2047,Worksheet!$F54),"-")</f>
        <v>-</v>
      </c>
      <c r="CF54" s="51" t="str">
        <f>IFERROR(AVERAGEIFS('Orders - December 2020'!$I$2:$I$2047,'Orders - December 2020'!$H$2:$H$2047,Worksheet!CF$3,'Orders - December 2020'!$C$2:$C$2047,Worksheet!$F54),"-")</f>
        <v>-</v>
      </c>
      <c r="CG54" s="51" t="str">
        <f>IFERROR(AVERAGEIFS('Orders - December 2020'!$I$2:$I$2047,'Orders - December 2020'!$H$2:$H$2047,Worksheet!CG$3,'Orders - December 2020'!$C$2:$C$2047,Worksheet!$F54),"-")</f>
        <v>-</v>
      </c>
      <c r="CH54" s="51" t="str">
        <f>IFERROR(AVERAGEIFS('Orders - December 2020'!$I$2:$I$2047,'Orders - December 2020'!$H$2:$H$2047,Worksheet!CH$3,'Orders - December 2020'!$C$2:$C$2047,Worksheet!$F54),"-")</f>
        <v>-</v>
      </c>
      <c r="CI54" s="51" t="str">
        <f>IFERROR(AVERAGEIFS('Orders - December 2020'!$I$2:$I$2047,'Orders - December 2020'!$H$2:$H$2047,Worksheet!CI$3,'Orders - December 2020'!$C$2:$C$2047,Worksheet!$F54),"-")</f>
        <v>-</v>
      </c>
      <c r="CJ54" s="51" t="str">
        <f>IFERROR(AVERAGEIFS('Orders - December 2020'!$I$2:$I$2047,'Orders - December 2020'!$H$2:$H$2047,Worksheet!CJ$3,'Orders - December 2020'!$C$2:$C$2047,Worksheet!$F54),"-")</f>
        <v>-</v>
      </c>
      <c r="CK54" s="51" t="str">
        <f>IFERROR(AVERAGEIFS('Orders - December 2020'!$I$2:$I$2047,'Orders - December 2020'!$H$2:$H$2047,Worksheet!CK$3,'Orders - December 2020'!$C$2:$C$2047,Worksheet!$F54),"-")</f>
        <v>-</v>
      </c>
      <c r="CL54" s="51" t="str">
        <f>IFERROR(AVERAGEIFS('Orders - December 2020'!$I$2:$I$2047,'Orders - December 2020'!$H$2:$H$2047,Worksheet!CL$3,'Orders - December 2020'!$C$2:$C$2047,Worksheet!$F54),"-")</f>
        <v>-</v>
      </c>
      <c r="CM54" s="51" t="str">
        <f>IFERROR(AVERAGEIFS('Orders - December 2020'!$I$2:$I$2047,'Orders - December 2020'!$H$2:$H$2047,Worksheet!CM$3,'Orders - December 2020'!$C$2:$C$2047,Worksheet!$F54),"-")</f>
        <v>-</v>
      </c>
      <c r="CN54" s="51" t="str">
        <f>IFERROR(AVERAGEIFS('Orders - December 2020'!$I$2:$I$2047,'Orders - December 2020'!$H$2:$H$2047,Worksheet!CN$3,'Orders - December 2020'!$C$2:$C$2047,Worksheet!$F54),"-")</f>
        <v>-</v>
      </c>
      <c r="CO54" s="51" t="str">
        <f>IFERROR(AVERAGEIFS('Orders - December 2020'!$I$2:$I$2047,'Orders - December 2020'!$H$2:$H$2047,Worksheet!CO$3,'Orders - December 2020'!$C$2:$C$2047,Worksheet!$F54),"-")</f>
        <v>-</v>
      </c>
      <c r="CP54" s="51" t="str">
        <f>IFERROR(AVERAGEIFS('Orders - December 2020'!$I$2:$I$2047,'Orders - December 2020'!$H$2:$H$2047,Worksheet!CP$3,'Orders - December 2020'!$C$2:$C$2047,Worksheet!$F54),"-")</f>
        <v>-</v>
      </c>
      <c r="CQ54" s="51" t="str">
        <f>IFERROR(AVERAGEIFS('Orders - December 2020'!$I$2:$I$2047,'Orders - December 2020'!$H$2:$H$2047,Worksheet!CQ$3,'Orders - December 2020'!$C$2:$C$2047,Worksheet!$F54),"-")</f>
        <v>-</v>
      </c>
      <c r="CR54" s="51" t="str">
        <f>IFERROR(AVERAGEIFS('Orders - December 2020'!$I$2:$I$2047,'Orders - December 2020'!$H$2:$H$2047,Worksheet!CR$3,'Orders - December 2020'!$C$2:$C$2047,Worksheet!$F54),"-")</f>
        <v>-</v>
      </c>
      <c r="CS54" s="51" t="str">
        <f>IFERROR(AVERAGEIFS('Orders - December 2020'!$I$2:$I$2047,'Orders - December 2020'!$H$2:$H$2047,Worksheet!CS$3,'Orders - December 2020'!$C$2:$C$2047,Worksheet!$F54),"-")</f>
        <v>-</v>
      </c>
      <c r="CT54" s="51" t="str">
        <f>IFERROR(AVERAGEIFS('Orders - December 2020'!$I$2:$I$2047,'Orders - December 2020'!$H$2:$H$2047,Worksheet!CT$3,'Orders - December 2020'!$C$2:$C$2047,Worksheet!$F54),"-")</f>
        <v>-</v>
      </c>
      <c r="CU54" s="51" t="str">
        <f>IFERROR(AVERAGEIFS('Orders - December 2020'!$I$2:$I$2047,'Orders - December 2020'!$H$2:$H$2047,Worksheet!CU$3,'Orders - December 2020'!$C$2:$C$2047,Worksheet!$F54),"-")</f>
        <v>-</v>
      </c>
      <c r="CV54" s="51" t="str">
        <f>IFERROR(AVERAGEIFS('Orders - December 2020'!$I$2:$I$2047,'Orders - December 2020'!$H$2:$H$2047,Worksheet!CV$3,'Orders - December 2020'!$C$2:$C$2047,Worksheet!$F54),"-")</f>
        <v>-</v>
      </c>
      <c r="CW54" s="51" t="str">
        <f>IFERROR(AVERAGEIFS('Orders - December 2020'!$I$2:$I$2047,'Orders - December 2020'!$H$2:$H$2047,Worksheet!CW$3,'Orders - December 2020'!$C$2:$C$2047,Worksheet!$F54),"-")</f>
        <v>-</v>
      </c>
      <c r="CX54" s="51" t="str">
        <f>IFERROR(AVERAGEIFS('Orders - December 2020'!$I$2:$I$2047,'Orders - December 2020'!$H$2:$H$2047,Worksheet!CX$3,'Orders - December 2020'!$C$2:$C$2047,Worksheet!$F54),"-")</f>
        <v>-</v>
      </c>
      <c r="CY54" s="51" t="str">
        <f>IFERROR(AVERAGEIFS('Orders - December 2020'!$I$2:$I$2047,'Orders - December 2020'!$H$2:$H$2047,Worksheet!CY$3,'Orders - December 2020'!$C$2:$C$2047,Worksheet!$F54),"-")</f>
        <v>-</v>
      </c>
      <c r="CZ54" s="51" t="str">
        <f>IFERROR(AVERAGEIFS('Orders - December 2020'!$I$2:$I$2047,'Orders - December 2020'!$H$2:$H$2047,Worksheet!CZ$3,'Orders - December 2020'!$C$2:$C$2047,Worksheet!$F54),"-")</f>
        <v>-</v>
      </c>
      <c r="DA54" s="51" t="str">
        <f>IFERROR(AVERAGEIFS('Orders - December 2020'!$I$2:$I$2047,'Orders - December 2020'!$H$2:$H$2047,Worksheet!DA$3,'Orders - December 2020'!$C$2:$C$2047,Worksheet!$F54),"-")</f>
        <v>-</v>
      </c>
      <c r="DB54" s="51" t="str">
        <f>IFERROR(AVERAGEIFS('Orders - December 2020'!$I$2:$I$2047,'Orders - December 2020'!$H$2:$H$2047,Worksheet!DB$3,'Orders - December 2020'!$C$2:$C$2047,Worksheet!$F54),"-")</f>
        <v>-</v>
      </c>
      <c r="DC54" s="51" t="str">
        <f>IFERROR(AVERAGEIFS('Orders - December 2020'!$I$2:$I$2047,'Orders - December 2020'!$H$2:$H$2047,Worksheet!DC$3,'Orders - December 2020'!$C$2:$C$2047,Worksheet!$F54),"-")</f>
        <v>-</v>
      </c>
      <c r="DD54" s="51" t="str">
        <f>IFERROR(AVERAGEIFS('Orders - December 2020'!$I$2:$I$2047,'Orders - December 2020'!$H$2:$H$2047,Worksheet!DD$3,'Orders - December 2020'!$C$2:$C$2047,Worksheet!$F54),"-")</f>
        <v>-</v>
      </c>
      <c r="DE54" s="51" t="str">
        <f>IFERROR(AVERAGEIFS('Orders - December 2020'!$I$2:$I$2047,'Orders - December 2020'!$H$2:$H$2047,Worksheet!DE$3,'Orders - December 2020'!$C$2:$C$2047,Worksheet!$F54),"-")</f>
        <v>-</v>
      </c>
      <c r="DF54" s="51" t="str">
        <f>IFERROR(AVERAGEIFS('Orders - December 2020'!$I$2:$I$2047,'Orders - December 2020'!$H$2:$H$2047,Worksheet!DF$3,'Orders - December 2020'!$C$2:$C$2047,Worksheet!$F54),"-")</f>
        <v>-</v>
      </c>
      <c r="DG54" s="51" t="str">
        <f>IFERROR(AVERAGEIFS('Orders - December 2020'!$I$2:$I$2047,'Orders - December 2020'!$H$2:$H$2047,Worksheet!DG$3,'Orders - December 2020'!$C$2:$C$2047,Worksheet!$F54),"-")</f>
        <v>-</v>
      </c>
      <c r="DH54" s="51" t="str">
        <f>IFERROR(AVERAGEIFS('Orders - December 2020'!$I$2:$I$2047,'Orders - December 2020'!$H$2:$H$2047,Worksheet!DH$3,'Orders - December 2020'!$C$2:$C$2047,Worksheet!$F54),"-")</f>
        <v>-</v>
      </c>
      <c r="DI54" s="51" t="str">
        <f>IFERROR(AVERAGEIFS('Orders - December 2020'!$I$2:$I$2047,'Orders - December 2020'!$H$2:$H$2047,Worksheet!DI$3,'Orders - December 2020'!$C$2:$C$2047,Worksheet!$F54),"-")</f>
        <v>-</v>
      </c>
      <c r="DJ54" s="51" t="str">
        <f>IFERROR(AVERAGEIFS('Orders - December 2020'!$I$2:$I$2047,'Orders - December 2020'!$H$2:$H$2047,Worksheet!DJ$3,'Orders - December 2020'!$C$2:$C$2047,Worksheet!$F54),"-")</f>
        <v>-</v>
      </c>
      <c r="DK54" s="51" t="str">
        <f>IFERROR(AVERAGEIFS('Orders - December 2020'!$I$2:$I$2047,'Orders - December 2020'!$H$2:$H$2047,Worksheet!DK$3,'Orders - December 2020'!$C$2:$C$2047,Worksheet!$F54),"-")</f>
        <v>-</v>
      </c>
      <c r="DL54" s="51" t="str">
        <f>IFERROR(AVERAGEIFS('Orders - December 2020'!$I$2:$I$2047,'Orders - December 2020'!$H$2:$H$2047,Worksheet!DL$3,'Orders - December 2020'!$C$2:$C$2047,Worksheet!$F54),"-")</f>
        <v>-</v>
      </c>
      <c r="DM54" s="51" t="str">
        <f>IFERROR(AVERAGEIFS('Orders - December 2020'!$I$2:$I$2047,'Orders - December 2020'!$H$2:$H$2047,Worksheet!DM$3,'Orders - December 2020'!$C$2:$C$2047,Worksheet!$F54),"-")</f>
        <v>-</v>
      </c>
      <c r="DN54" s="51" t="str">
        <f>IFERROR(AVERAGEIFS('Orders - December 2020'!$I$2:$I$2047,'Orders - December 2020'!$H$2:$H$2047,Worksheet!DN$3,'Orders - December 2020'!$C$2:$C$2047,Worksheet!$F54),"-")</f>
        <v>-</v>
      </c>
      <c r="DO54" s="51" t="str">
        <f>IFERROR(AVERAGEIFS('Orders - December 2020'!$I$2:$I$2047,'Orders - December 2020'!$H$2:$H$2047,Worksheet!DO$3,'Orders - December 2020'!$C$2:$C$2047,Worksheet!$F54),"-")</f>
        <v>-</v>
      </c>
      <c r="DP54" s="51" t="str">
        <f>IFERROR(AVERAGEIFS('Orders - December 2020'!$I$2:$I$2047,'Orders - December 2020'!$H$2:$H$2047,Worksheet!DP$3,'Orders - December 2020'!$C$2:$C$2047,Worksheet!$F54),"-")</f>
        <v>-</v>
      </c>
      <c r="DQ54" s="51" t="str">
        <f>IFERROR(AVERAGEIFS('Orders - December 2020'!$I$2:$I$2047,'Orders - December 2020'!$H$2:$H$2047,Worksheet!DQ$3,'Orders - December 2020'!$C$2:$C$2047,Worksheet!$F54),"-")</f>
        <v>-</v>
      </c>
      <c r="DR54" s="51" t="str">
        <f>IFERROR(AVERAGEIFS('Orders - December 2020'!$I$2:$I$2047,'Orders - December 2020'!$H$2:$H$2047,Worksheet!DR$3,'Orders - December 2020'!$C$2:$C$2047,Worksheet!$F54),"-")</f>
        <v>-</v>
      </c>
      <c r="DS54" s="51" t="str">
        <f>IFERROR(AVERAGEIFS('Orders - December 2020'!$I$2:$I$2047,'Orders - December 2020'!$H$2:$H$2047,Worksheet!DS$3,'Orders - December 2020'!$C$2:$C$2047,Worksheet!$F54),"-")</f>
        <v>-</v>
      </c>
      <c r="DT54" s="51" t="str">
        <f>IFERROR(AVERAGEIFS('Orders - December 2020'!$I$2:$I$2047,'Orders - December 2020'!$H$2:$H$2047,Worksheet!DT$3,'Orders - December 2020'!$C$2:$C$2047,Worksheet!$F54),"-")</f>
        <v>-</v>
      </c>
      <c r="DU54" s="51" t="str">
        <f>IFERROR(AVERAGEIFS('Orders - December 2020'!$I$2:$I$2047,'Orders - December 2020'!$H$2:$H$2047,Worksheet!DU$3,'Orders - December 2020'!$C$2:$C$2047,Worksheet!$F54),"-")</f>
        <v>-</v>
      </c>
      <c r="DV54" s="51" t="str">
        <f>IFERROR(AVERAGEIFS('Orders - December 2020'!$I$2:$I$2047,'Orders - December 2020'!$H$2:$H$2047,Worksheet!DV$3,'Orders - December 2020'!$C$2:$C$2047,Worksheet!$F54),"-")</f>
        <v>-</v>
      </c>
      <c r="DW54" s="51" t="str">
        <f>IFERROR(AVERAGEIFS('Orders - December 2020'!$I$2:$I$2047,'Orders - December 2020'!$H$2:$H$2047,Worksheet!DW$3,'Orders - December 2020'!$C$2:$C$2047,Worksheet!$F54),"-")</f>
        <v>-</v>
      </c>
      <c r="DX54" s="51" t="str">
        <f>IFERROR(AVERAGEIFS('Orders - December 2020'!$I$2:$I$2047,'Orders - December 2020'!$H$2:$H$2047,Worksheet!DX$3,'Orders - December 2020'!$C$2:$C$2047,Worksheet!$F54),"-")</f>
        <v>-</v>
      </c>
      <c r="DY54" s="51" t="str">
        <f>IFERROR(AVERAGEIFS('Orders - December 2020'!$I$2:$I$2047,'Orders - December 2020'!$H$2:$H$2047,Worksheet!DY$3,'Orders - December 2020'!$C$2:$C$2047,Worksheet!$F54),"-")</f>
        <v>-</v>
      </c>
      <c r="DZ54" s="51" t="str">
        <f>IFERROR(AVERAGEIFS('Orders - December 2020'!$I$2:$I$2047,'Orders - December 2020'!$H$2:$H$2047,Worksheet!DZ$3,'Orders - December 2020'!$C$2:$C$2047,Worksheet!$F54),"-")</f>
        <v>-</v>
      </c>
      <c r="EA54" s="51" t="str">
        <f>IFERROR(AVERAGEIFS('Orders - December 2020'!$I$2:$I$2047,'Orders - December 2020'!$H$2:$H$2047,Worksheet!EA$3,'Orders - December 2020'!$C$2:$C$2047,Worksheet!$F54),"-")</f>
        <v>-</v>
      </c>
      <c r="EB54" s="51" t="str">
        <f>IFERROR(AVERAGEIFS('Orders - December 2020'!$I$2:$I$2047,'Orders - December 2020'!$H$2:$H$2047,Worksheet!EB$3,'Orders - December 2020'!$C$2:$C$2047,Worksheet!$F54),"-")</f>
        <v>-</v>
      </c>
      <c r="EC54" s="51" t="str">
        <f>IFERROR(AVERAGEIFS('Orders - December 2020'!$I$2:$I$2047,'Orders - December 2020'!$H$2:$H$2047,Worksheet!EC$3,'Orders - December 2020'!$C$2:$C$2047,Worksheet!$F54),"-")</f>
        <v>-</v>
      </c>
      <c r="ED54" s="51" t="str">
        <f>IFERROR(AVERAGEIFS('Orders - December 2020'!$I$2:$I$2047,'Orders - December 2020'!$H$2:$H$2047,Worksheet!ED$3,'Orders - December 2020'!$C$2:$C$2047,Worksheet!$F54),"-")</f>
        <v>-</v>
      </c>
      <c r="EE54" s="51" t="str">
        <f>IFERROR(AVERAGEIFS('Orders - December 2020'!$I$2:$I$2047,'Orders - December 2020'!$H$2:$H$2047,Worksheet!EE$3,'Orders - December 2020'!$C$2:$C$2047,Worksheet!$F54),"-")</f>
        <v>-</v>
      </c>
      <c r="EF54" s="51" t="str">
        <f>IFERROR(AVERAGEIFS('Orders - December 2020'!$I$2:$I$2047,'Orders - December 2020'!$H$2:$H$2047,Worksheet!EF$3,'Orders - December 2020'!$C$2:$C$2047,Worksheet!$F54),"-")</f>
        <v>-</v>
      </c>
      <c r="EG54" s="51" t="str">
        <f>IFERROR(AVERAGEIFS('Orders - December 2020'!$I$2:$I$2047,'Orders - December 2020'!$H$2:$H$2047,Worksheet!EG$3,'Orders - December 2020'!$C$2:$C$2047,Worksheet!$F54),"-")</f>
        <v>-</v>
      </c>
      <c r="EH54" s="51" t="str">
        <f>IFERROR(AVERAGEIFS('Orders - December 2020'!$I$2:$I$2047,'Orders - December 2020'!$H$2:$H$2047,Worksheet!EH$3,'Orders - December 2020'!$C$2:$C$2047,Worksheet!$F54),"-")</f>
        <v>-</v>
      </c>
      <c r="EI54" s="51" t="str">
        <f>IFERROR(AVERAGEIFS('Orders - December 2020'!$I$2:$I$2047,'Orders - December 2020'!$H$2:$H$2047,Worksheet!EI$3,'Orders - December 2020'!$C$2:$C$2047,Worksheet!$F54),"-")</f>
        <v>-</v>
      </c>
      <c r="EJ54" s="51" t="str">
        <f>IFERROR(AVERAGEIFS('Orders - December 2020'!$I$2:$I$2047,'Orders - December 2020'!$H$2:$H$2047,Worksheet!EJ$3,'Orders - December 2020'!$C$2:$C$2047,Worksheet!$F54),"-")</f>
        <v>-</v>
      </c>
      <c r="EK54" s="51" t="str">
        <f>IFERROR(AVERAGEIFS('Orders - December 2020'!$I$2:$I$2047,'Orders - December 2020'!$H$2:$H$2047,Worksheet!EK$3,'Orders - December 2020'!$C$2:$C$2047,Worksheet!$F54),"-")</f>
        <v>-</v>
      </c>
      <c r="EL54" s="51" t="str">
        <f>IFERROR(AVERAGEIFS('Orders - December 2020'!$I$2:$I$2047,'Orders - December 2020'!$H$2:$H$2047,Worksheet!EL$3,'Orders - December 2020'!$C$2:$C$2047,Worksheet!$F54),"-")</f>
        <v>-</v>
      </c>
      <c r="EM54" s="51" t="str">
        <f>IFERROR(AVERAGEIFS('Orders - December 2020'!$I$2:$I$2047,'Orders - December 2020'!$H$2:$H$2047,Worksheet!EM$3,'Orders - December 2020'!$C$2:$C$2047,Worksheet!$F54),"-")</f>
        <v>-</v>
      </c>
      <c r="EN54" s="51" t="str">
        <f>IFERROR(AVERAGEIFS('Orders - December 2020'!$I$2:$I$2047,'Orders - December 2020'!$H$2:$H$2047,Worksheet!EN$3,'Orders - December 2020'!$C$2:$C$2047,Worksheet!$F54),"-")</f>
        <v>-</v>
      </c>
      <c r="EO54" s="51" t="str">
        <f>IFERROR(AVERAGEIFS('Orders - December 2020'!$I$2:$I$2047,'Orders - December 2020'!$H$2:$H$2047,Worksheet!EO$3,'Orders - December 2020'!$C$2:$C$2047,Worksheet!$F54),"-")</f>
        <v>-</v>
      </c>
      <c r="EP54" s="51" t="str">
        <f>IFERROR(AVERAGEIFS('Orders - December 2020'!$I$2:$I$2047,'Orders - December 2020'!$H$2:$H$2047,Worksheet!EP$3,'Orders - December 2020'!$C$2:$C$2047,Worksheet!$F54),"-")</f>
        <v>-</v>
      </c>
      <c r="EQ54" s="51" t="str">
        <f>IFERROR(AVERAGEIFS('Orders - December 2020'!$I$2:$I$2047,'Orders - December 2020'!$H$2:$H$2047,Worksheet!EQ$3,'Orders - December 2020'!$C$2:$C$2047,Worksheet!$F54),"-")</f>
        <v>-</v>
      </c>
      <c r="ER54" s="51" t="str">
        <f>IFERROR(AVERAGEIFS('Orders - December 2020'!$I$2:$I$2047,'Orders - December 2020'!$H$2:$H$2047,Worksheet!ER$3,'Orders - December 2020'!$C$2:$C$2047,Worksheet!$F54),"-")</f>
        <v>-</v>
      </c>
      <c r="ES54" s="51" t="str">
        <f>IFERROR(AVERAGEIFS('Orders - December 2020'!$I$2:$I$2047,'Orders - December 2020'!$H$2:$H$2047,Worksheet!ES$3,'Orders - December 2020'!$C$2:$C$2047,Worksheet!$F54),"-")</f>
        <v>-</v>
      </c>
      <c r="ET54" s="51" t="str">
        <f>IFERROR(AVERAGEIFS('Orders - December 2020'!$I$2:$I$2047,'Orders - December 2020'!$H$2:$H$2047,Worksheet!ET$3,'Orders - December 2020'!$C$2:$C$2047,Worksheet!$F54),"-")</f>
        <v>-</v>
      </c>
      <c r="EU54" s="51" t="str">
        <f>IFERROR(AVERAGEIFS('Orders - December 2020'!$I$2:$I$2047,'Orders - December 2020'!$H$2:$H$2047,Worksheet!EU$3,'Orders - December 2020'!$C$2:$C$2047,Worksheet!$F54),"-")</f>
        <v>-</v>
      </c>
      <c r="EV54" s="51" t="str">
        <f>IFERROR(AVERAGEIFS('Orders - December 2020'!$I$2:$I$2047,'Orders - December 2020'!$H$2:$H$2047,Worksheet!EV$3,'Orders - December 2020'!$C$2:$C$2047,Worksheet!$F54),"-")</f>
        <v>-</v>
      </c>
      <c r="EW54" s="51" t="str">
        <f>IFERROR(AVERAGEIFS('Orders - December 2020'!$I$2:$I$2047,'Orders - December 2020'!$H$2:$H$2047,Worksheet!EW$3,'Orders - December 2020'!$C$2:$C$2047,Worksheet!$F54),"-")</f>
        <v>-</v>
      </c>
      <c r="EX54" s="51" t="str">
        <f>IFERROR(AVERAGEIFS('Orders - December 2020'!$I$2:$I$2047,'Orders - December 2020'!$H$2:$H$2047,Worksheet!EX$3,'Orders - December 2020'!$C$2:$C$2047,Worksheet!$F54),"-")</f>
        <v>-</v>
      </c>
      <c r="EY54" s="51" t="str">
        <f>IFERROR(AVERAGEIFS('Orders - December 2020'!$I$2:$I$2047,'Orders - December 2020'!$H$2:$H$2047,Worksheet!EY$3,'Orders - December 2020'!$C$2:$C$2047,Worksheet!$F54),"-")</f>
        <v>-</v>
      </c>
      <c r="EZ54" s="51" t="str">
        <f>IFERROR(AVERAGEIFS('Orders - December 2020'!$I$2:$I$2047,'Orders - December 2020'!$H$2:$H$2047,Worksheet!EZ$3,'Orders - December 2020'!$C$2:$C$2047,Worksheet!$F54),"-")</f>
        <v>-</v>
      </c>
      <c r="FA54" s="51" t="str">
        <f>IFERROR(AVERAGEIFS('Orders - December 2020'!$I$2:$I$2047,'Orders - December 2020'!$H$2:$H$2047,Worksheet!FA$3,'Orders - December 2020'!$C$2:$C$2047,Worksheet!$F54),"-")</f>
        <v>-</v>
      </c>
      <c r="FB54" s="51" t="str">
        <f>IFERROR(AVERAGEIFS('Orders - December 2020'!$I$2:$I$2047,'Orders - December 2020'!$H$2:$H$2047,Worksheet!FB$3,'Orders - December 2020'!$C$2:$C$2047,Worksheet!$F54),"-")</f>
        <v>-</v>
      </c>
      <c r="FC54" s="51" t="str">
        <f>IFERROR(AVERAGEIFS('Orders - December 2020'!$I$2:$I$2047,'Orders - December 2020'!$H$2:$H$2047,Worksheet!FC$3,'Orders - December 2020'!$C$2:$C$2047,Worksheet!$F54),"-")</f>
        <v>-</v>
      </c>
      <c r="FD54" s="51" t="str">
        <f>IFERROR(AVERAGEIFS('Orders - December 2020'!$I$2:$I$2047,'Orders - December 2020'!$H$2:$H$2047,Worksheet!FD$3,'Orders - December 2020'!$C$2:$C$2047,Worksheet!$F54),"-")</f>
        <v>-</v>
      </c>
      <c r="FE54" s="51" t="str">
        <f>IFERROR(AVERAGEIFS('Orders - December 2020'!$I$2:$I$2047,'Orders - December 2020'!$H$2:$H$2047,Worksheet!FE$3,'Orders - December 2020'!$C$2:$C$2047,Worksheet!$F54),"-")</f>
        <v>-</v>
      </c>
      <c r="FF54" s="51" t="str">
        <f>IFERROR(AVERAGEIFS('Orders - December 2020'!$I$2:$I$2047,'Orders - December 2020'!$H$2:$H$2047,Worksheet!FF$3,'Orders - December 2020'!$C$2:$C$2047,Worksheet!$F54),"-")</f>
        <v>-</v>
      </c>
      <c r="FG54" s="52" t="str">
        <f>IFERROR(AVERAGEIFS('Orders - December 2020'!$I$2:$I$2047,'Orders - December 2020'!$H$2:$H$2047,Worksheet!FG$3,'Orders - December 2020'!$C$2:$C$2047,Worksheet!$F54),"-")</f>
        <v>-</v>
      </c>
    </row>
    <row r="55" spans="6:163">
      <c r="F55" s="45" t="str">
        <v>Emeka mart</v>
      </c>
      <c r="G55" s="50" t="str">
        <f>IFERROR(AVERAGEIFS('Orders - December 2020'!$I$2:$I$2047,'Orders - December 2020'!$H$2:$H$2047,Worksheet!G$3,'Orders - December 2020'!$C$2:$C$2047,Worksheet!$F55),"-")</f>
        <v>-</v>
      </c>
      <c r="H55" s="51" t="str">
        <f>IFERROR(AVERAGEIFS('Orders - December 2020'!$I$2:$I$2047,'Orders - December 2020'!$H$2:$H$2047,Worksheet!H$3,'Orders - December 2020'!$C$2:$C$2047,Worksheet!$F55),"-")</f>
        <v>-</v>
      </c>
      <c r="I55" s="51" t="str">
        <f>IFERROR(AVERAGEIFS('Orders - December 2020'!$I$2:$I$2047,'Orders - December 2020'!$H$2:$H$2047,Worksheet!I$3,'Orders - December 2020'!$C$2:$C$2047,Worksheet!$F55),"-")</f>
        <v>-</v>
      </c>
      <c r="J55" s="51">
        <f>IFERROR(AVERAGEIFS('Orders - December 2020'!$I$2:$I$2047,'Orders - December 2020'!$H$2:$H$2047,Worksheet!J$3,'Orders - December 2020'!$C$2:$C$2047,Worksheet!$F55),"-")</f>
        <v>1</v>
      </c>
      <c r="K55" s="51" t="str">
        <f>IFERROR(AVERAGEIFS('Orders - December 2020'!$I$2:$I$2047,'Orders - December 2020'!$H$2:$H$2047,Worksheet!K$3,'Orders - December 2020'!$C$2:$C$2047,Worksheet!$F55),"-")</f>
        <v>-</v>
      </c>
      <c r="L55" s="51" t="str">
        <f>IFERROR(AVERAGEIFS('Orders - December 2020'!$I$2:$I$2047,'Orders - December 2020'!$H$2:$H$2047,Worksheet!L$3,'Orders - December 2020'!$C$2:$C$2047,Worksheet!$F55),"-")</f>
        <v>-</v>
      </c>
      <c r="M55" s="51" t="str">
        <f>IFERROR(AVERAGEIFS('Orders - December 2020'!$I$2:$I$2047,'Orders - December 2020'!$H$2:$H$2047,Worksheet!M$3,'Orders - December 2020'!$C$2:$C$2047,Worksheet!$F55),"-")</f>
        <v>-</v>
      </c>
      <c r="N55" s="51" t="str">
        <f>IFERROR(AVERAGEIFS('Orders - December 2020'!$I$2:$I$2047,'Orders - December 2020'!$H$2:$H$2047,Worksheet!N$3,'Orders - December 2020'!$C$2:$C$2047,Worksheet!$F55),"-")</f>
        <v>-</v>
      </c>
      <c r="O55" s="51" t="str">
        <f>IFERROR(AVERAGEIFS('Orders - December 2020'!$I$2:$I$2047,'Orders - December 2020'!$H$2:$H$2047,Worksheet!O$3,'Orders - December 2020'!$C$2:$C$2047,Worksheet!$F55),"-")</f>
        <v>-</v>
      </c>
      <c r="P55" s="51" t="str">
        <f>IFERROR(AVERAGEIFS('Orders - December 2020'!$I$2:$I$2047,'Orders - December 2020'!$H$2:$H$2047,Worksheet!P$3,'Orders - December 2020'!$C$2:$C$2047,Worksheet!$F55),"-")</f>
        <v>-</v>
      </c>
      <c r="Q55" s="51" t="str">
        <f>IFERROR(AVERAGEIFS('Orders - December 2020'!$I$2:$I$2047,'Orders - December 2020'!$H$2:$H$2047,Worksheet!Q$3,'Orders - December 2020'!$C$2:$C$2047,Worksheet!$F55),"-")</f>
        <v>-</v>
      </c>
      <c r="R55" s="51" t="str">
        <f>IFERROR(AVERAGEIFS('Orders - December 2020'!$I$2:$I$2047,'Orders - December 2020'!$H$2:$H$2047,Worksheet!R$3,'Orders - December 2020'!$C$2:$C$2047,Worksheet!$F55),"-")</f>
        <v>-</v>
      </c>
      <c r="S55" s="51" t="str">
        <f>IFERROR(AVERAGEIFS('Orders - December 2020'!$I$2:$I$2047,'Orders - December 2020'!$H$2:$H$2047,Worksheet!S$3,'Orders - December 2020'!$C$2:$C$2047,Worksheet!$F55),"-")</f>
        <v>-</v>
      </c>
      <c r="T55" s="51" t="str">
        <f>IFERROR(AVERAGEIFS('Orders - December 2020'!$I$2:$I$2047,'Orders - December 2020'!$H$2:$H$2047,Worksheet!T$3,'Orders - December 2020'!$C$2:$C$2047,Worksheet!$F55),"-")</f>
        <v>-</v>
      </c>
      <c r="U55" s="51" t="str">
        <f>IFERROR(AVERAGEIFS('Orders - December 2020'!$I$2:$I$2047,'Orders - December 2020'!$H$2:$H$2047,Worksheet!U$3,'Orders - December 2020'!$C$2:$C$2047,Worksheet!$F55),"-")</f>
        <v>-</v>
      </c>
      <c r="V55" s="51" t="str">
        <f>IFERROR(AVERAGEIFS('Orders - December 2020'!$I$2:$I$2047,'Orders - December 2020'!$H$2:$H$2047,Worksheet!V$3,'Orders - December 2020'!$C$2:$C$2047,Worksheet!$F55),"-")</f>
        <v>-</v>
      </c>
      <c r="W55" s="51" t="str">
        <f>IFERROR(AVERAGEIFS('Orders - December 2020'!$I$2:$I$2047,'Orders - December 2020'!$H$2:$H$2047,Worksheet!W$3,'Orders - December 2020'!$C$2:$C$2047,Worksheet!$F55),"-")</f>
        <v>-</v>
      </c>
      <c r="X55" s="51" t="str">
        <f>IFERROR(AVERAGEIFS('Orders - December 2020'!$I$2:$I$2047,'Orders - December 2020'!$H$2:$H$2047,Worksheet!X$3,'Orders - December 2020'!$C$2:$C$2047,Worksheet!$F55),"-")</f>
        <v>-</v>
      </c>
      <c r="Y55" s="51" t="str">
        <f>IFERROR(AVERAGEIFS('Orders - December 2020'!$I$2:$I$2047,'Orders - December 2020'!$H$2:$H$2047,Worksheet!Y$3,'Orders - December 2020'!$C$2:$C$2047,Worksheet!$F55),"-")</f>
        <v>-</v>
      </c>
      <c r="Z55" s="51" t="str">
        <f>IFERROR(AVERAGEIFS('Orders - December 2020'!$I$2:$I$2047,'Orders - December 2020'!$H$2:$H$2047,Worksheet!Z$3,'Orders - December 2020'!$C$2:$C$2047,Worksheet!$F55),"-")</f>
        <v>-</v>
      </c>
      <c r="AA55" s="51" t="str">
        <f>IFERROR(AVERAGEIFS('Orders - December 2020'!$I$2:$I$2047,'Orders - December 2020'!$H$2:$H$2047,Worksheet!AA$3,'Orders - December 2020'!$C$2:$C$2047,Worksheet!$F55),"-")</f>
        <v>-</v>
      </c>
      <c r="AB55" s="51" t="str">
        <f>IFERROR(AVERAGEIFS('Orders - December 2020'!$I$2:$I$2047,'Orders - December 2020'!$H$2:$H$2047,Worksheet!AB$3,'Orders - December 2020'!$C$2:$C$2047,Worksheet!$F55),"-")</f>
        <v>-</v>
      </c>
      <c r="AC55" s="51" t="str">
        <f>IFERROR(AVERAGEIFS('Orders - December 2020'!$I$2:$I$2047,'Orders - December 2020'!$H$2:$H$2047,Worksheet!AC$3,'Orders - December 2020'!$C$2:$C$2047,Worksheet!$F55),"-")</f>
        <v>-</v>
      </c>
      <c r="AD55" s="51" t="str">
        <f>IFERROR(AVERAGEIFS('Orders - December 2020'!$I$2:$I$2047,'Orders - December 2020'!$H$2:$H$2047,Worksheet!AD$3,'Orders - December 2020'!$C$2:$C$2047,Worksheet!$F55),"-")</f>
        <v>-</v>
      </c>
      <c r="AE55" s="51" t="str">
        <f>IFERROR(AVERAGEIFS('Orders - December 2020'!$I$2:$I$2047,'Orders - December 2020'!$H$2:$H$2047,Worksheet!AE$3,'Orders - December 2020'!$C$2:$C$2047,Worksheet!$F55),"-")</f>
        <v>-</v>
      </c>
      <c r="AF55" s="51" t="str">
        <f>IFERROR(AVERAGEIFS('Orders - December 2020'!$I$2:$I$2047,'Orders - December 2020'!$H$2:$H$2047,Worksheet!AF$3,'Orders - December 2020'!$C$2:$C$2047,Worksheet!$F55),"-")</f>
        <v>-</v>
      </c>
      <c r="AG55" s="51" t="str">
        <f>IFERROR(AVERAGEIFS('Orders - December 2020'!$I$2:$I$2047,'Orders - December 2020'!$H$2:$H$2047,Worksheet!AG$3,'Orders - December 2020'!$C$2:$C$2047,Worksheet!$F55),"-")</f>
        <v>-</v>
      </c>
      <c r="AH55" s="51" t="str">
        <f>IFERROR(AVERAGEIFS('Orders - December 2020'!$I$2:$I$2047,'Orders - December 2020'!$H$2:$H$2047,Worksheet!AH$3,'Orders - December 2020'!$C$2:$C$2047,Worksheet!$F55),"-")</f>
        <v>-</v>
      </c>
      <c r="AI55" s="51" t="str">
        <f>IFERROR(AVERAGEIFS('Orders - December 2020'!$I$2:$I$2047,'Orders - December 2020'!$H$2:$H$2047,Worksheet!AI$3,'Orders - December 2020'!$C$2:$C$2047,Worksheet!$F55),"-")</f>
        <v>-</v>
      </c>
      <c r="AJ55" s="51" t="str">
        <f>IFERROR(AVERAGEIFS('Orders - December 2020'!$I$2:$I$2047,'Orders - December 2020'!$H$2:$H$2047,Worksheet!AJ$3,'Orders - December 2020'!$C$2:$C$2047,Worksheet!$F55),"-")</f>
        <v>-</v>
      </c>
      <c r="AK55" s="51">
        <f>IFERROR(AVERAGEIFS('Orders - December 2020'!$I$2:$I$2047,'Orders - December 2020'!$H$2:$H$2047,Worksheet!AK$3,'Orders - December 2020'!$C$2:$C$2047,Worksheet!$F55),"-")</f>
        <v>6</v>
      </c>
      <c r="AL55" s="51" t="str">
        <f>IFERROR(AVERAGEIFS('Orders - December 2020'!$I$2:$I$2047,'Orders - December 2020'!$H$2:$H$2047,Worksheet!AL$3,'Orders - December 2020'!$C$2:$C$2047,Worksheet!$F55),"-")</f>
        <v>-</v>
      </c>
      <c r="AM55" s="51" t="str">
        <f>IFERROR(AVERAGEIFS('Orders - December 2020'!$I$2:$I$2047,'Orders - December 2020'!$H$2:$H$2047,Worksheet!AM$3,'Orders - December 2020'!$C$2:$C$2047,Worksheet!$F55),"-")</f>
        <v>-</v>
      </c>
      <c r="AN55" s="51" t="str">
        <f>IFERROR(AVERAGEIFS('Orders - December 2020'!$I$2:$I$2047,'Orders - December 2020'!$H$2:$H$2047,Worksheet!AN$3,'Orders - December 2020'!$C$2:$C$2047,Worksheet!$F55),"-")</f>
        <v>-</v>
      </c>
      <c r="AO55" s="51" t="str">
        <f>IFERROR(AVERAGEIFS('Orders - December 2020'!$I$2:$I$2047,'Orders - December 2020'!$H$2:$H$2047,Worksheet!AO$3,'Orders - December 2020'!$C$2:$C$2047,Worksheet!$F55),"-")</f>
        <v>-</v>
      </c>
      <c r="AP55" s="51" t="str">
        <f>IFERROR(AVERAGEIFS('Orders - December 2020'!$I$2:$I$2047,'Orders - December 2020'!$H$2:$H$2047,Worksheet!AP$3,'Orders - December 2020'!$C$2:$C$2047,Worksheet!$F55),"-")</f>
        <v>-</v>
      </c>
      <c r="AQ55" s="51" t="str">
        <f>IFERROR(AVERAGEIFS('Orders - December 2020'!$I$2:$I$2047,'Orders - December 2020'!$H$2:$H$2047,Worksheet!AQ$3,'Orders - December 2020'!$C$2:$C$2047,Worksheet!$F55),"-")</f>
        <v>-</v>
      </c>
      <c r="AR55" s="51" t="str">
        <f>IFERROR(AVERAGEIFS('Orders - December 2020'!$I$2:$I$2047,'Orders - December 2020'!$H$2:$H$2047,Worksheet!AR$3,'Orders - December 2020'!$C$2:$C$2047,Worksheet!$F55),"-")</f>
        <v>-</v>
      </c>
      <c r="AS55" s="51" t="str">
        <f>IFERROR(AVERAGEIFS('Orders - December 2020'!$I$2:$I$2047,'Orders - December 2020'!$H$2:$H$2047,Worksheet!AS$3,'Orders - December 2020'!$C$2:$C$2047,Worksheet!$F55),"-")</f>
        <v>-</v>
      </c>
      <c r="AT55" s="51" t="str">
        <f>IFERROR(AVERAGEIFS('Orders - December 2020'!$I$2:$I$2047,'Orders - December 2020'!$H$2:$H$2047,Worksheet!AT$3,'Orders - December 2020'!$C$2:$C$2047,Worksheet!$F55),"-")</f>
        <v>-</v>
      </c>
      <c r="AU55" s="51" t="str">
        <f>IFERROR(AVERAGEIFS('Orders - December 2020'!$I$2:$I$2047,'Orders - December 2020'!$H$2:$H$2047,Worksheet!AU$3,'Orders - December 2020'!$C$2:$C$2047,Worksheet!$F55),"-")</f>
        <v>-</v>
      </c>
      <c r="AV55" s="51" t="str">
        <f>IFERROR(AVERAGEIFS('Orders - December 2020'!$I$2:$I$2047,'Orders - December 2020'!$H$2:$H$2047,Worksheet!AV$3,'Orders - December 2020'!$C$2:$C$2047,Worksheet!$F55),"-")</f>
        <v>-</v>
      </c>
      <c r="AW55" s="51" t="str">
        <f>IFERROR(AVERAGEIFS('Orders - December 2020'!$I$2:$I$2047,'Orders - December 2020'!$H$2:$H$2047,Worksheet!AW$3,'Orders - December 2020'!$C$2:$C$2047,Worksheet!$F55),"-")</f>
        <v>-</v>
      </c>
      <c r="AX55" s="51" t="str">
        <f>IFERROR(AVERAGEIFS('Orders - December 2020'!$I$2:$I$2047,'Orders - December 2020'!$H$2:$H$2047,Worksheet!AX$3,'Orders - December 2020'!$C$2:$C$2047,Worksheet!$F55),"-")</f>
        <v>-</v>
      </c>
      <c r="AY55" s="51" t="str">
        <f>IFERROR(AVERAGEIFS('Orders - December 2020'!$I$2:$I$2047,'Orders - December 2020'!$H$2:$H$2047,Worksheet!AY$3,'Orders - December 2020'!$C$2:$C$2047,Worksheet!$F55),"-")</f>
        <v>-</v>
      </c>
      <c r="AZ55" s="51" t="str">
        <f>IFERROR(AVERAGEIFS('Orders - December 2020'!$I$2:$I$2047,'Orders - December 2020'!$H$2:$H$2047,Worksheet!AZ$3,'Orders - December 2020'!$C$2:$C$2047,Worksheet!$F55),"-")</f>
        <v>-</v>
      </c>
      <c r="BA55" s="51" t="str">
        <f>IFERROR(AVERAGEIFS('Orders - December 2020'!$I$2:$I$2047,'Orders - December 2020'!$H$2:$H$2047,Worksheet!BA$3,'Orders - December 2020'!$C$2:$C$2047,Worksheet!$F55),"-")</f>
        <v>-</v>
      </c>
      <c r="BB55" s="51" t="str">
        <f>IFERROR(AVERAGEIFS('Orders - December 2020'!$I$2:$I$2047,'Orders - December 2020'!$H$2:$H$2047,Worksheet!BB$3,'Orders - December 2020'!$C$2:$C$2047,Worksheet!$F55),"-")</f>
        <v>-</v>
      </c>
      <c r="BC55" s="51" t="str">
        <f>IFERROR(AVERAGEIFS('Orders - December 2020'!$I$2:$I$2047,'Orders - December 2020'!$H$2:$H$2047,Worksheet!BC$3,'Orders - December 2020'!$C$2:$C$2047,Worksheet!$F55),"-")</f>
        <v>-</v>
      </c>
      <c r="BD55" s="51" t="str">
        <f>IFERROR(AVERAGEIFS('Orders - December 2020'!$I$2:$I$2047,'Orders - December 2020'!$H$2:$H$2047,Worksheet!BD$3,'Orders - December 2020'!$C$2:$C$2047,Worksheet!$F55),"-")</f>
        <v>-</v>
      </c>
      <c r="BE55" s="51" t="str">
        <f>IFERROR(AVERAGEIFS('Orders - December 2020'!$I$2:$I$2047,'Orders - December 2020'!$H$2:$H$2047,Worksheet!BE$3,'Orders - December 2020'!$C$2:$C$2047,Worksheet!$F55),"-")</f>
        <v>-</v>
      </c>
      <c r="BF55" s="51" t="str">
        <f>IFERROR(AVERAGEIFS('Orders - December 2020'!$I$2:$I$2047,'Orders - December 2020'!$H$2:$H$2047,Worksheet!BF$3,'Orders - December 2020'!$C$2:$C$2047,Worksheet!$F55),"-")</f>
        <v>-</v>
      </c>
      <c r="BG55" s="51" t="str">
        <f>IFERROR(AVERAGEIFS('Orders - December 2020'!$I$2:$I$2047,'Orders - December 2020'!$H$2:$H$2047,Worksheet!BG$3,'Orders - December 2020'!$C$2:$C$2047,Worksheet!$F55),"-")</f>
        <v>-</v>
      </c>
      <c r="BH55" s="51" t="str">
        <f>IFERROR(AVERAGEIFS('Orders - December 2020'!$I$2:$I$2047,'Orders - December 2020'!$H$2:$H$2047,Worksheet!BH$3,'Orders - December 2020'!$C$2:$C$2047,Worksheet!$F55),"-")</f>
        <v>-</v>
      </c>
      <c r="BI55" s="51" t="str">
        <f>IFERROR(AVERAGEIFS('Orders - December 2020'!$I$2:$I$2047,'Orders - December 2020'!$H$2:$H$2047,Worksheet!BI$3,'Orders - December 2020'!$C$2:$C$2047,Worksheet!$F55),"-")</f>
        <v>-</v>
      </c>
      <c r="BJ55" s="51" t="str">
        <f>IFERROR(AVERAGEIFS('Orders - December 2020'!$I$2:$I$2047,'Orders - December 2020'!$H$2:$H$2047,Worksheet!BJ$3,'Orders - December 2020'!$C$2:$C$2047,Worksheet!$F55),"-")</f>
        <v>-</v>
      </c>
      <c r="BK55" s="51" t="str">
        <f>IFERROR(AVERAGEIFS('Orders - December 2020'!$I$2:$I$2047,'Orders - December 2020'!$H$2:$H$2047,Worksheet!BK$3,'Orders - December 2020'!$C$2:$C$2047,Worksheet!$F55),"-")</f>
        <v>-</v>
      </c>
      <c r="BL55" s="51" t="str">
        <f>IFERROR(AVERAGEIFS('Orders - December 2020'!$I$2:$I$2047,'Orders - December 2020'!$H$2:$H$2047,Worksheet!BL$3,'Orders - December 2020'!$C$2:$C$2047,Worksheet!$F55),"-")</f>
        <v>-</v>
      </c>
      <c r="BM55" s="51" t="str">
        <f>IFERROR(AVERAGEIFS('Orders - December 2020'!$I$2:$I$2047,'Orders - December 2020'!$H$2:$H$2047,Worksheet!BM$3,'Orders - December 2020'!$C$2:$C$2047,Worksheet!$F55),"-")</f>
        <v>-</v>
      </c>
      <c r="BN55" s="51" t="str">
        <f>IFERROR(AVERAGEIFS('Orders - December 2020'!$I$2:$I$2047,'Orders - December 2020'!$H$2:$H$2047,Worksheet!BN$3,'Orders - December 2020'!$C$2:$C$2047,Worksheet!$F55),"-")</f>
        <v>-</v>
      </c>
      <c r="BO55" s="51" t="str">
        <f>IFERROR(AVERAGEIFS('Orders - December 2020'!$I$2:$I$2047,'Orders - December 2020'!$H$2:$H$2047,Worksheet!BO$3,'Orders - December 2020'!$C$2:$C$2047,Worksheet!$F55),"-")</f>
        <v>-</v>
      </c>
      <c r="BP55" s="51" t="str">
        <f>IFERROR(AVERAGEIFS('Orders - December 2020'!$I$2:$I$2047,'Orders - December 2020'!$H$2:$H$2047,Worksheet!BP$3,'Orders - December 2020'!$C$2:$C$2047,Worksheet!$F55),"-")</f>
        <v>-</v>
      </c>
      <c r="BQ55" s="51" t="str">
        <f>IFERROR(AVERAGEIFS('Orders - December 2020'!$I$2:$I$2047,'Orders - December 2020'!$H$2:$H$2047,Worksheet!BQ$3,'Orders - December 2020'!$C$2:$C$2047,Worksheet!$F55),"-")</f>
        <v>-</v>
      </c>
      <c r="BR55" s="51" t="str">
        <f>IFERROR(AVERAGEIFS('Orders - December 2020'!$I$2:$I$2047,'Orders - December 2020'!$H$2:$H$2047,Worksheet!BR$3,'Orders - December 2020'!$C$2:$C$2047,Worksheet!$F55),"-")</f>
        <v>-</v>
      </c>
      <c r="BS55" s="51" t="str">
        <f>IFERROR(AVERAGEIFS('Orders - December 2020'!$I$2:$I$2047,'Orders - December 2020'!$H$2:$H$2047,Worksheet!BS$3,'Orders - December 2020'!$C$2:$C$2047,Worksheet!$F55),"-")</f>
        <v>-</v>
      </c>
      <c r="BT55" s="51" t="str">
        <f>IFERROR(AVERAGEIFS('Orders - December 2020'!$I$2:$I$2047,'Orders - December 2020'!$H$2:$H$2047,Worksheet!BT$3,'Orders - December 2020'!$C$2:$C$2047,Worksheet!$F55),"-")</f>
        <v>-</v>
      </c>
      <c r="BU55" s="51" t="str">
        <f>IFERROR(AVERAGEIFS('Orders - December 2020'!$I$2:$I$2047,'Orders - December 2020'!$H$2:$H$2047,Worksheet!BU$3,'Orders - December 2020'!$C$2:$C$2047,Worksheet!$F55),"-")</f>
        <v>-</v>
      </c>
      <c r="BV55" s="51" t="str">
        <f>IFERROR(AVERAGEIFS('Orders - December 2020'!$I$2:$I$2047,'Orders - December 2020'!$H$2:$H$2047,Worksheet!BV$3,'Orders - December 2020'!$C$2:$C$2047,Worksheet!$F55),"-")</f>
        <v>-</v>
      </c>
      <c r="BW55" s="51" t="str">
        <f>IFERROR(AVERAGEIFS('Orders - December 2020'!$I$2:$I$2047,'Orders - December 2020'!$H$2:$H$2047,Worksheet!BW$3,'Orders - December 2020'!$C$2:$C$2047,Worksheet!$F55),"-")</f>
        <v>-</v>
      </c>
      <c r="BX55" s="51" t="str">
        <f>IFERROR(AVERAGEIFS('Orders - December 2020'!$I$2:$I$2047,'Orders - December 2020'!$H$2:$H$2047,Worksheet!BX$3,'Orders - December 2020'!$C$2:$C$2047,Worksheet!$F55),"-")</f>
        <v>-</v>
      </c>
      <c r="BY55" s="51" t="str">
        <f>IFERROR(AVERAGEIFS('Orders - December 2020'!$I$2:$I$2047,'Orders - December 2020'!$H$2:$H$2047,Worksheet!BY$3,'Orders - December 2020'!$C$2:$C$2047,Worksheet!$F55),"-")</f>
        <v>-</v>
      </c>
      <c r="BZ55" s="51" t="str">
        <f>IFERROR(AVERAGEIFS('Orders - December 2020'!$I$2:$I$2047,'Orders - December 2020'!$H$2:$H$2047,Worksheet!BZ$3,'Orders - December 2020'!$C$2:$C$2047,Worksheet!$F55),"-")</f>
        <v>-</v>
      </c>
      <c r="CA55" s="51" t="str">
        <f>IFERROR(AVERAGEIFS('Orders - December 2020'!$I$2:$I$2047,'Orders - December 2020'!$H$2:$H$2047,Worksheet!CA$3,'Orders - December 2020'!$C$2:$C$2047,Worksheet!$F55),"-")</f>
        <v>-</v>
      </c>
      <c r="CB55" s="51" t="str">
        <f>IFERROR(AVERAGEIFS('Orders - December 2020'!$I$2:$I$2047,'Orders - December 2020'!$H$2:$H$2047,Worksheet!CB$3,'Orders - December 2020'!$C$2:$C$2047,Worksheet!$F55),"-")</f>
        <v>-</v>
      </c>
      <c r="CC55" s="51" t="str">
        <f>IFERROR(AVERAGEIFS('Orders - December 2020'!$I$2:$I$2047,'Orders - December 2020'!$H$2:$H$2047,Worksheet!CC$3,'Orders - December 2020'!$C$2:$C$2047,Worksheet!$F55),"-")</f>
        <v>-</v>
      </c>
      <c r="CD55" s="51" t="str">
        <f>IFERROR(AVERAGEIFS('Orders - December 2020'!$I$2:$I$2047,'Orders - December 2020'!$H$2:$H$2047,Worksheet!CD$3,'Orders - December 2020'!$C$2:$C$2047,Worksheet!$F55),"-")</f>
        <v>-</v>
      </c>
      <c r="CE55" s="51" t="str">
        <f>IFERROR(AVERAGEIFS('Orders - December 2020'!$I$2:$I$2047,'Orders - December 2020'!$H$2:$H$2047,Worksheet!CE$3,'Orders - December 2020'!$C$2:$C$2047,Worksheet!$F55),"-")</f>
        <v>-</v>
      </c>
      <c r="CF55" s="51" t="str">
        <f>IFERROR(AVERAGEIFS('Orders - December 2020'!$I$2:$I$2047,'Orders - December 2020'!$H$2:$H$2047,Worksheet!CF$3,'Orders - December 2020'!$C$2:$C$2047,Worksheet!$F55),"-")</f>
        <v>-</v>
      </c>
      <c r="CG55" s="51" t="str">
        <f>IFERROR(AVERAGEIFS('Orders - December 2020'!$I$2:$I$2047,'Orders - December 2020'!$H$2:$H$2047,Worksheet!CG$3,'Orders - December 2020'!$C$2:$C$2047,Worksheet!$F55),"-")</f>
        <v>-</v>
      </c>
      <c r="CH55" s="51" t="str">
        <f>IFERROR(AVERAGEIFS('Orders - December 2020'!$I$2:$I$2047,'Orders - December 2020'!$H$2:$H$2047,Worksheet!CH$3,'Orders - December 2020'!$C$2:$C$2047,Worksheet!$F55),"-")</f>
        <v>-</v>
      </c>
      <c r="CI55" s="51" t="str">
        <f>IFERROR(AVERAGEIFS('Orders - December 2020'!$I$2:$I$2047,'Orders - December 2020'!$H$2:$H$2047,Worksheet!CI$3,'Orders - December 2020'!$C$2:$C$2047,Worksheet!$F55),"-")</f>
        <v>-</v>
      </c>
      <c r="CJ55" s="51" t="str">
        <f>IFERROR(AVERAGEIFS('Orders - December 2020'!$I$2:$I$2047,'Orders - December 2020'!$H$2:$H$2047,Worksheet!CJ$3,'Orders - December 2020'!$C$2:$C$2047,Worksheet!$F55),"-")</f>
        <v>-</v>
      </c>
      <c r="CK55" s="51" t="str">
        <f>IFERROR(AVERAGEIFS('Orders - December 2020'!$I$2:$I$2047,'Orders - December 2020'!$H$2:$H$2047,Worksheet!CK$3,'Orders - December 2020'!$C$2:$C$2047,Worksheet!$F55),"-")</f>
        <v>-</v>
      </c>
      <c r="CL55" s="51" t="str">
        <f>IFERROR(AVERAGEIFS('Orders - December 2020'!$I$2:$I$2047,'Orders - December 2020'!$H$2:$H$2047,Worksheet!CL$3,'Orders - December 2020'!$C$2:$C$2047,Worksheet!$F55),"-")</f>
        <v>-</v>
      </c>
      <c r="CM55" s="51" t="str">
        <f>IFERROR(AVERAGEIFS('Orders - December 2020'!$I$2:$I$2047,'Orders - December 2020'!$H$2:$H$2047,Worksheet!CM$3,'Orders - December 2020'!$C$2:$C$2047,Worksheet!$F55),"-")</f>
        <v>-</v>
      </c>
      <c r="CN55" s="51" t="str">
        <f>IFERROR(AVERAGEIFS('Orders - December 2020'!$I$2:$I$2047,'Orders - December 2020'!$H$2:$H$2047,Worksheet!CN$3,'Orders - December 2020'!$C$2:$C$2047,Worksheet!$F55),"-")</f>
        <v>-</v>
      </c>
      <c r="CO55" s="51" t="str">
        <f>IFERROR(AVERAGEIFS('Orders - December 2020'!$I$2:$I$2047,'Orders - December 2020'!$H$2:$H$2047,Worksheet!CO$3,'Orders - December 2020'!$C$2:$C$2047,Worksheet!$F55),"-")</f>
        <v>-</v>
      </c>
      <c r="CP55" s="51" t="str">
        <f>IFERROR(AVERAGEIFS('Orders - December 2020'!$I$2:$I$2047,'Orders - December 2020'!$H$2:$H$2047,Worksheet!CP$3,'Orders - December 2020'!$C$2:$C$2047,Worksheet!$F55),"-")</f>
        <v>-</v>
      </c>
      <c r="CQ55" s="51" t="str">
        <f>IFERROR(AVERAGEIFS('Orders - December 2020'!$I$2:$I$2047,'Orders - December 2020'!$H$2:$H$2047,Worksheet!CQ$3,'Orders - December 2020'!$C$2:$C$2047,Worksheet!$F55),"-")</f>
        <v>-</v>
      </c>
      <c r="CR55" s="51" t="str">
        <f>IFERROR(AVERAGEIFS('Orders - December 2020'!$I$2:$I$2047,'Orders - December 2020'!$H$2:$H$2047,Worksheet!CR$3,'Orders - December 2020'!$C$2:$C$2047,Worksheet!$F55),"-")</f>
        <v>-</v>
      </c>
      <c r="CS55" s="51" t="str">
        <f>IFERROR(AVERAGEIFS('Orders - December 2020'!$I$2:$I$2047,'Orders - December 2020'!$H$2:$H$2047,Worksheet!CS$3,'Orders - December 2020'!$C$2:$C$2047,Worksheet!$F55),"-")</f>
        <v>-</v>
      </c>
      <c r="CT55" s="51" t="str">
        <f>IFERROR(AVERAGEIFS('Orders - December 2020'!$I$2:$I$2047,'Orders - December 2020'!$H$2:$H$2047,Worksheet!CT$3,'Orders - December 2020'!$C$2:$C$2047,Worksheet!$F55),"-")</f>
        <v>-</v>
      </c>
      <c r="CU55" s="51" t="str">
        <f>IFERROR(AVERAGEIFS('Orders - December 2020'!$I$2:$I$2047,'Orders - December 2020'!$H$2:$H$2047,Worksheet!CU$3,'Orders - December 2020'!$C$2:$C$2047,Worksheet!$F55),"-")</f>
        <v>-</v>
      </c>
      <c r="CV55" s="51" t="str">
        <f>IFERROR(AVERAGEIFS('Orders - December 2020'!$I$2:$I$2047,'Orders - December 2020'!$H$2:$H$2047,Worksheet!CV$3,'Orders - December 2020'!$C$2:$C$2047,Worksheet!$F55),"-")</f>
        <v>-</v>
      </c>
      <c r="CW55" s="51" t="str">
        <f>IFERROR(AVERAGEIFS('Orders - December 2020'!$I$2:$I$2047,'Orders - December 2020'!$H$2:$H$2047,Worksheet!CW$3,'Orders - December 2020'!$C$2:$C$2047,Worksheet!$F55),"-")</f>
        <v>-</v>
      </c>
      <c r="CX55" s="51" t="str">
        <f>IFERROR(AVERAGEIFS('Orders - December 2020'!$I$2:$I$2047,'Orders - December 2020'!$H$2:$H$2047,Worksheet!CX$3,'Orders - December 2020'!$C$2:$C$2047,Worksheet!$F55),"-")</f>
        <v>-</v>
      </c>
      <c r="CY55" s="51" t="str">
        <f>IFERROR(AVERAGEIFS('Orders - December 2020'!$I$2:$I$2047,'Orders - December 2020'!$H$2:$H$2047,Worksheet!CY$3,'Orders - December 2020'!$C$2:$C$2047,Worksheet!$F55),"-")</f>
        <v>-</v>
      </c>
      <c r="CZ55" s="51" t="str">
        <f>IFERROR(AVERAGEIFS('Orders - December 2020'!$I$2:$I$2047,'Orders - December 2020'!$H$2:$H$2047,Worksheet!CZ$3,'Orders - December 2020'!$C$2:$C$2047,Worksheet!$F55),"-")</f>
        <v>-</v>
      </c>
      <c r="DA55" s="51" t="str">
        <f>IFERROR(AVERAGEIFS('Orders - December 2020'!$I$2:$I$2047,'Orders - December 2020'!$H$2:$H$2047,Worksheet!DA$3,'Orders - December 2020'!$C$2:$C$2047,Worksheet!$F55),"-")</f>
        <v>-</v>
      </c>
      <c r="DB55" s="51" t="str">
        <f>IFERROR(AVERAGEIFS('Orders - December 2020'!$I$2:$I$2047,'Orders - December 2020'!$H$2:$H$2047,Worksheet!DB$3,'Orders - December 2020'!$C$2:$C$2047,Worksheet!$F55),"-")</f>
        <v>-</v>
      </c>
      <c r="DC55" s="51" t="str">
        <f>IFERROR(AVERAGEIFS('Orders - December 2020'!$I$2:$I$2047,'Orders - December 2020'!$H$2:$H$2047,Worksheet!DC$3,'Orders - December 2020'!$C$2:$C$2047,Worksheet!$F55),"-")</f>
        <v>-</v>
      </c>
      <c r="DD55" s="51" t="str">
        <f>IFERROR(AVERAGEIFS('Orders - December 2020'!$I$2:$I$2047,'Orders - December 2020'!$H$2:$H$2047,Worksheet!DD$3,'Orders - December 2020'!$C$2:$C$2047,Worksheet!$F55),"-")</f>
        <v>-</v>
      </c>
      <c r="DE55" s="51" t="str">
        <f>IFERROR(AVERAGEIFS('Orders - December 2020'!$I$2:$I$2047,'Orders - December 2020'!$H$2:$H$2047,Worksheet!DE$3,'Orders - December 2020'!$C$2:$C$2047,Worksheet!$F55),"-")</f>
        <v>-</v>
      </c>
      <c r="DF55" s="51" t="str">
        <f>IFERROR(AVERAGEIFS('Orders - December 2020'!$I$2:$I$2047,'Orders - December 2020'!$H$2:$H$2047,Worksheet!DF$3,'Orders - December 2020'!$C$2:$C$2047,Worksheet!$F55),"-")</f>
        <v>-</v>
      </c>
      <c r="DG55" s="51" t="str">
        <f>IFERROR(AVERAGEIFS('Orders - December 2020'!$I$2:$I$2047,'Orders - December 2020'!$H$2:$H$2047,Worksheet!DG$3,'Orders - December 2020'!$C$2:$C$2047,Worksheet!$F55),"-")</f>
        <v>-</v>
      </c>
      <c r="DH55" s="51" t="str">
        <f>IFERROR(AVERAGEIFS('Orders - December 2020'!$I$2:$I$2047,'Orders - December 2020'!$H$2:$H$2047,Worksheet!DH$3,'Orders - December 2020'!$C$2:$C$2047,Worksheet!$F55),"-")</f>
        <v>-</v>
      </c>
      <c r="DI55" s="51" t="str">
        <f>IFERROR(AVERAGEIFS('Orders - December 2020'!$I$2:$I$2047,'Orders - December 2020'!$H$2:$H$2047,Worksheet!DI$3,'Orders - December 2020'!$C$2:$C$2047,Worksheet!$F55),"-")</f>
        <v>-</v>
      </c>
      <c r="DJ55" s="51" t="str">
        <f>IFERROR(AVERAGEIFS('Orders - December 2020'!$I$2:$I$2047,'Orders - December 2020'!$H$2:$H$2047,Worksheet!DJ$3,'Orders - December 2020'!$C$2:$C$2047,Worksheet!$F55),"-")</f>
        <v>-</v>
      </c>
      <c r="DK55" s="51" t="str">
        <f>IFERROR(AVERAGEIFS('Orders - December 2020'!$I$2:$I$2047,'Orders - December 2020'!$H$2:$H$2047,Worksheet!DK$3,'Orders - December 2020'!$C$2:$C$2047,Worksheet!$F55),"-")</f>
        <v>-</v>
      </c>
      <c r="DL55" s="51" t="str">
        <f>IFERROR(AVERAGEIFS('Orders - December 2020'!$I$2:$I$2047,'Orders - December 2020'!$H$2:$H$2047,Worksheet!DL$3,'Orders - December 2020'!$C$2:$C$2047,Worksheet!$F55),"-")</f>
        <v>-</v>
      </c>
      <c r="DM55" s="51" t="str">
        <f>IFERROR(AVERAGEIFS('Orders - December 2020'!$I$2:$I$2047,'Orders - December 2020'!$H$2:$H$2047,Worksheet!DM$3,'Orders - December 2020'!$C$2:$C$2047,Worksheet!$F55),"-")</f>
        <v>-</v>
      </c>
      <c r="DN55" s="51" t="str">
        <f>IFERROR(AVERAGEIFS('Orders - December 2020'!$I$2:$I$2047,'Orders - December 2020'!$H$2:$H$2047,Worksheet!DN$3,'Orders - December 2020'!$C$2:$C$2047,Worksheet!$F55),"-")</f>
        <v>-</v>
      </c>
      <c r="DO55" s="51" t="str">
        <f>IFERROR(AVERAGEIFS('Orders - December 2020'!$I$2:$I$2047,'Orders - December 2020'!$H$2:$H$2047,Worksheet!DO$3,'Orders - December 2020'!$C$2:$C$2047,Worksheet!$F55),"-")</f>
        <v>-</v>
      </c>
      <c r="DP55" s="51" t="str">
        <f>IFERROR(AVERAGEIFS('Orders - December 2020'!$I$2:$I$2047,'Orders - December 2020'!$H$2:$H$2047,Worksheet!DP$3,'Orders - December 2020'!$C$2:$C$2047,Worksheet!$F55),"-")</f>
        <v>-</v>
      </c>
      <c r="DQ55" s="51" t="str">
        <f>IFERROR(AVERAGEIFS('Orders - December 2020'!$I$2:$I$2047,'Orders - December 2020'!$H$2:$H$2047,Worksheet!DQ$3,'Orders - December 2020'!$C$2:$C$2047,Worksheet!$F55),"-")</f>
        <v>-</v>
      </c>
      <c r="DR55" s="51" t="str">
        <f>IFERROR(AVERAGEIFS('Orders - December 2020'!$I$2:$I$2047,'Orders - December 2020'!$H$2:$H$2047,Worksheet!DR$3,'Orders - December 2020'!$C$2:$C$2047,Worksheet!$F55),"-")</f>
        <v>-</v>
      </c>
      <c r="DS55" s="51" t="str">
        <f>IFERROR(AVERAGEIFS('Orders - December 2020'!$I$2:$I$2047,'Orders - December 2020'!$H$2:$H$2047,Worksheet!DS$3,'Orders - December 2020'!$C$2:$C$2047,Worksheet!$F55),"-")</f>
        <v>-</v>
      </c>
      <c r="DT55" s="51" t="str">
        <f>IFERROR(AVERAGEIFS('Orders - December 2020'!$I$2:$I$2047,'Orders - December 2020'!$H$2:$H$2047,Worksheet!DT$3,'Orders - December 2020'!$C$2:$C$2047,Worksheet!$F55),"-")</f>
        <v>-</v>
      </c>
      <c r="DU55" s="51" t="str">
        <f>IFERROR(AVERAGEIFS('Orders - December 2020'!$I$2:$I$2047,'Orders - December 2020'!$H$2:$H$2047,Worksheet!DU$3,'Orders - December 2020'!$C$2:$C$2047,Worksheet!$F55),"-")</f>
        <v>-</v>
      </c>
      <c r="DV55" s="51" t="str">
        <f>IFERROR(AVERAGEIFS('Orders - December 2020'!$I$2:$I$2047,'Orders - December 2020'!$H$2:$H$2047,Worksheet!DV$3,'Orders - December 2020'!$C$2:$C$2047,Worksheet!$F55),"-")</f>
        <v>-</v>
      </c>
      <c r="DW55" s="51" t="str">
        <f>IFERROR(AVERAGEIFS('Orders - December 2020'!$I$2:$I$2047,'Orders - December 2020'!$H$2:$H$2047,Worksheet!DW$3,'Orders - December 2020'!$C$2:$C$2047,Worksheet!$F55),"-")</f>
        <v>-</v>
      </c>
      <c r="DX55" s="51" t="str">
        <f>IFERROR(AVERAGEIFS('Orders - December 2020'!$I$2:$I$2047,'Orders - December 2020'!$H$2:$H$2047,Worksheet!DX$3,'Orders - December 2020'!$C$2:$C$2047,Worksheet!$F55),"-")</f>
        <v>-</v>
      </c>
      <c r="DY55" s="51" t="str">
        <f>IFERROR(AVERAGEIFS('Orders - December 2020'!$I$2:$I$2047,'Orders - December 2020'!$H$2:$H$2047,Worksheet!DY$3,'Orders - December 2020'!$C$2:$C$2047,Worksheet!$F55),"-")</f>
        <v>-</v>
      </c>
      <c r="DZ55" s="51" t="str">
        <f>IFERROR(AVERAGEIFS('Orders - December 2020'!$I$2:$I$2047,'Orders - December 2020'!$H$2:$H$2047,Worksheet!DZ$3,'Orders - December 2020'!$C$2:$C$2047,Worksheet!$F55),"-")</f>
        <v>-</v>
      </c>
      <c r="EA55" s="51" t="str">
        <f>IFERROR(AVERAGEIFS('Orders - December 2020'!$I$2:$I$2047,'Orders - December 2020'!$H$2:$H$2047,Worksheet!EA$3,'Orders - December 2020'!$C$2:$C$2047,Worksheet!$F55),"-")</f>
        <v>-</v>
      </c>
      <c r="EB55" s="51" t="str">
        <f>IFERROR(AVERAGEIFS('Orders - December 2020'!$I$2:$I$2047,'Orders - December 2020'!$H$2:$H$2047,Worksheet!EB$3,'Orders - December 2020'!$C$2:$C$2047,Worksheet!$F55),"-")</f>
        <v>-</v>
      </c>
      <c r="EC55" s="51" t="str">
        <f>IFERROR(AVERAGEIFS('Orders - December 2020'!$I$2:$I$2047,'Orders - December 2020'!$H$2:$H$2047,Worksheet!EC$3,'Orders - December 2020'!$C$2:$C$2047,Worksheet!$F55),"-")</f>
        <v>-</v>
      </c>
      <c r="ED55" s="51" t="str">
        <f>IFERROR(AVERAGEIFS('Orders - December 2020'!$I$2:$I$2047,'Orders - December 2020'!$H$2:$H$2047,Worksheet!ED$3,'Orders - December 2020'!$C$2:$C$2047,Worksheet!$F55),"-")</f>
        <v>-</v>
      </c>
      <c r="EE55" s="51" t="str">
        <f>IFERROR(AVERAGEIFS('Orders - December 2020'!$I$2:$I$2047,'Orders - December 2020'!$H$2:$H$2047,Worksheet!EE$3,'Orders - December 2020'!$C$2:$C$2047,Worksheet!$F55),"-")</f>
        <v>-</v>
      </c>
      <c r="EF55" s="51" t="str">
        <f>IFERROR(AVERAGEIFS('Orders - December 2020'!$I$2:$I$2047,'Orders - December 2020'!$H$2:$H$2047,Worksheet!EF$3,'Orders - December 2020'!$C$2:$C$2047,Worksheet!$F55),"-")</f>
        <v>-</v>
      </c>
      <c r="EG55" s="51" t="str">
        <f>IFERROR(AVERAGEIFS('Orders - December 2020'!$I$2:$I$2047,'Orders - December 2020'!$H$2:$H$2047,Worksheet!EG$3,'Orders - December 2020'!$C$2:$C$2047,Worksheet!$F55),"-")</f>
        <v>-</v>
      </c>
      <c r="EH55" s="51" t="str">
        <f>IFERROR(AVERAGEIFS('Orders - December 2020'!$I$2:$I$2047,'Orders - December 2020'!$H$2:$H$2047,Worksheet!EH$3,'Orders - December 2020'!$C$2:$C$2047,Worksheet!$F55),"-")</f>
        <v>-</v>
      </c>
      <c r="EI55" s="51" t="str">
        <f>IFERROR(AVERAGEIFS('Orders - December 2020'!$I$2:$I$2047,'Orders - December 2020'!$H$2:$H$2047,Worksheet!EI$3,'Orders - December 2020'!$C$2:$C$2047,Worksheet!$F55),"-")</f>
        <v>-</v>
      </c>
      <c r="EJ55" s="51" t="str">
        <f>IFERROR(AVERAGEIFS('Orders - December 2020'!$I$2:$I$2047,'Orders - December 2020'!$H$2:$H$2047,Worksheet!EJ$3,'Orders - December 2020'!$C$2:$C$2047,Worksheet!$F55),"-")</f>
        <v>-</v>
      </c>
      <c r="EK55" s="51" t="str">
        <f>IFERROR(AVERAGEIFS('Orders - December 2020'!$I$2:$I$2047,'Orders - December 2020'!$H$2:$H$2047,Worksheet!EK$3,'Orders - December 2020'!$C$2:$C$2047,Worksheet!$F55),"-")</f>
        <v>-</v>
      </c>
      <c r="EL55" s="51" t="str">
        <f>IFERROR(AVERAGEIFS('Orders - December 2020'!$I$2:$I$2047,'Orders - December 2020'!$H$2:$H$2047,Worksheet!EL$3,'Orders - December 2020'!$C$2:$C$2047,Worksheet!$F55),"-")</f>
        <v>-</v>
      </c>
      <c r="EM55" s="51" t="str">
        <f>IFERROR(AVERAGEIFS('Orders - December 2020'!$I$2:$I$2047,'Orders - December 2020'!$H$2:$H$2047,Worksheet!EM$3,'Orders - December 2020'!$C$2:$C$2047,Worksheet!$F55),"-")</f>
        <v>-</v>
      </c>
      <c r="EN55" s="51" t="str">
        <f>IFERROR(AVERAGEIFS('Orders - December 2020'!$I$2:$I$2047,'Orders - December 2020'!$H$2:$H$2047,Worksheet!EN$3,'Orders - December 2020'!$C$2:$C$2047,Worksheet!$F55),"-")</f>
        <v>-</v>
      </c>
      <c r="EO55" s="51" t="str">
        <f>IFERROR(AVERAGEIFS('Orders - December 2020'!$I$2:$I$2047,'Orders - December 2020'!$H$2:$H$2047,Worksheet!EO$3,'Orders - December 2020'!$C$2:$C$2047,Worksheet!$F55),"-")</f>
        <v>-</v>
      </c>
      <c r="EP55" s="51" t="str">
        <f>IFERROR(AVERAGEIFS('Orders - December 2020'!$I$2:$I$2047,'Orders - December 2020'!$H$2:$H$2047,Worksheet!EP$3,'Orders - December 2020'!$C$2:$C$2047,Worksheet!$F55),"-")</f>
        <v>-</v>
      </c>
      <c r="EQ55" s="51" t="str">
        <f>IFERROR(AVERAGEIFS('Orders - December 2020'!$I$2:$I$2047,'Orders - December 2020'!$H$2:$H$2047,Worksheet!EQ$3,'Orders - December 2020'!$C$2:$C$2047,Worksheet!$F55),"-")</f>
        <v>-</v>
      </c>
      <c r="ER55" s="51" t="str">
        <f>IFERROR(AVERAGEIFS('Orders - December 2020'!$I$2:$I$2047,'Orders - December 2020'!$H$2:$H$2047,Worksheet!ER$3,'Orders - December 2020'!$C$2:$C$2047,Worksheet!$F55),"-")</f>
        <v>-</v>
      </c>
      <c r="ES55" s="51" t="str">
        <f>IFERROR(AVERAGEIFS('Orders - December 2020'!$I$2:$I$2047,'Orders - December 2020'!$H$2:$H$2047,Worksheet!ES$3,'Orders - December 2020'!$C$2:$C$2047,Worksheet!$F55),"-")</f>
        <v>-</v>
      </c>
      <c r="ET55" s="51" t="str">
        <f>IFERROR(AVERAGEIFS('Orders - December 2020'!$I$2:$I$2047,'Orders - December 2020'!$H$2:$H$2047,Worksheet!ET$3,'Orders - December 2020'!$C$2:$C$2047,Worksheet!$F55),"-")</f>
        <v>-</v>
      </c>
      <c r="EU55" s="51" t="str">
        <f>IFERROR(AVERAGEIFS('Orders - December 2020'!$I$2:$I$2047,'Orders - December 2020'!$H$2:$H$2047,Worksheet!EU$3,'Orders - December 2020'!$C$2:$C$2047,Worksheet!$F55),"-")</f>
        <v>-</v>
      </c>
      <c r="EV55" s="51" t="str">
        <f>IFERROR(AVERAGEIFS('Orders - December 2020'!$I$2:$I$2047,'Orders - December 2020'!$H$2:$H$2047,Worksheet!EV$3,'Orders - December 2020'!$C$2:$C$2047,Worksheet!$F55),"-")</f>
        <v>-</v>
      </c>
      <c r="EW55" s="51" t="str">
        <f>IFERROR(AVERAGEIFS('Orders - December 2020'!$I$2:$I$2047,'Orders - December 2020'!$H$2:$H$2047,Worksheet!EW$3,'Orders - December 2020'!$C$2:$C$2047,Worksheet!$F55),"-")</f>
        <v>-</v>
      </c>
      <c r="EX55" s="51" t="str">
        <f>IFERROR(AVERAGEIFS('Orders - December 2020'!$I$2:$I$2047,'Orders - December 2020'!$H$2:$H$2047,Worksheet!EX$3,'Orders - December 2020'!$C$2:$C$2047,Worksheet!$F55),"-")</f>
        <v>-</v>
      </c>
      <c r="EY55" s="51" t="str">
        <f>IFERROR(AVERAGEIFS('Orders - December 2020'!$I$2:$I$2047,'Orders - December 2020'!$H$2:$H$2047,Worksheet!EY$3,'Orders - December 2020'!$C$2:$C$2047,Worksheet!$F55),"-")</f>
        <v>-</v>
      </c>
      <c r="EZ55" s="51" t="str">
        <f>IFERROR(AVERAGEIFS('Orders - December 2020'!$I$2:$I$2047,'Orders - December 2020'!$H$2:$H$2047,Worksheet!EZ$3,'Orders - December 2020'!$C$2:$C$2047,Worksheet!$F55),"-")</f>
        <v>-</v>
      </c>
      <c r="FA55" s="51" t="str">
        <f>IFERROR(AVERAGEIFS('Orders - December 2020'!$I$2:$I$2047,'Orders - December 2020'!$H$2:$H$2047,Worksheet!FA$3,'Orders - December 2020'!$C$2:$C$2047,Worksheet!$F55),"-")</f>
        <v>-</v>
      </c>
      <c r="FB55" s="51" t="str">
        <f>IFERROR(AVERAGEIFS('Orders - December 2020'!$I$2:$I$2047,'Orders - December 2020'!$H$2:$H$2047,Worksheet!FB$3,'Orders - December 2020'!$C$2:$C$2047,Worksheet!$F55),"-")</f>
        <v>-</v>
      </c>
      <c r="FC55" s="51" t="str">
        <f>IFERROR(AVERAGEIFS('Orders - December 2020'!$I$2:$I$2047,'Orders - December 2020'!$H$2:$H$2047,Worksheet!FC$3,'Orders - December 2020'!$C$2:$C$2047,Worksheet!$F55),"-")</f>
        <v>-</v>
      </c>
      <c r="FD55" s="51" t="str">
        <f>IFERROR(AVERAGEIFS('Orders - December 2020'!$I$2:$I$2047,'Orders - December 2020'!$H$2:$H$2047,Worksheet!FD$3,'Orders - December 2020'!$C$2:$C$2047,Worksheet!$F55),"-")</f>
        <v>-</v>
      </c>
      <c r="FE55" s="51" t="str">
        <f>IFERROR(AVERAGEIFS('Orders - December 2020'!$I$2:$I$2047,'Orders - December 2020'!$H$2:$H$2047,Worksheet!FE$3,'Orders - December 2020'!$C$2:$C$2047,Worksheet!$F55),"-")</f>
        <v>-</v>
      </c>
      <c r="FF55" s="51" t="str">
        <f>IFERROR(AVERAGEIFS('Orders - December 2020'!$I$2:$I$2047,'Orders - December 2020'!$H$2:$H$2047,Worksheet!FF$3,'Orders - December 2020'!$C$2:$C$2047,Worksheet!$F55),"-")</f>
        <v>-</v>
      </c>
      <c r="FG55" s="52" t="str">
        <f>IFERROR(AVERAGEIFS('Orders - December 2020'!$I$2:$I$2047,'Orders - December 2020'!$H$2:$H$2047,Worksheet!FG$3,'Orders - December 2020'!$C$2:$C$2047,Worksheet!$F55),"-")</f>
        <v>-</v>
      </c>
    </row>
    <row r="56" spans="6:163">
      <c r="F56" s="45" t="str">
        <v>Opashola Minimarts</v>
      </c>
      <c r="G56" s="50" t="str">
        <f>IFERROR(AVERAGEIFS('Orders - December 2020'!$I$2:$I$2047,'Orders - December 2020'!$H$2:$H$2047,Worksheet!G$3,'Orders - December 2020'!$C$2:$C$2047,Worksheet!$F56),"-")</f>
        <v>-</v>
      </c>
      <c r="H56" s="51" t="str">
        <f>IFERROR(AVERAGEIFS('Orders - December 2020'!$I$2:$I$2047,'Orders - December 2020'!$H$2:$H$2047,Worksheet!H$3,'Orders - December 2020'!$C$2:$C$2047,Worksheet!$F56),"-")</f>
        <v>-</v>
      </c>
      <c r="I56" s="51" t="str">
        <f>IFERROR(AVERAGEIFS('Orders - December 2020'!$I$2:$I$2047,'Orders - December 2020'!$H$2:$H$2047,Worksheet!I$3,'Orders - December 2020'!$C$2:$C$2047,Worksheet!$F56),"-")</f>
        <v>-</v>
      </c>
      <c r="J56" s="51" t="str">
        <f>IFERROR(AVERAGEIFS('Orders - December 2020'!$I$2:$I$2047,'Orders - December 2020'!$H$2:$H$2047,Worksheet!J$3,'Orders - December 2020'!$C$2:$C$2047,Worksheet!$F56),"-")</f>
        <v>-</v>
      </c>
      <c r="K56" s="51" t="str">
        <f>IFERROR(AVERAGEIFS('Orders - December 2020'!$I$2:$I$2047,'Orders - December 2020'!$H$2:$H$2047,Worksheet!K$3,'Orders - December 2020'!$C$2:$C$2047,Worksheet!$F56),"-")</f>
        <v>-</v>
      </c>
      <c r="L56" s="51">
        <f>IFERROR(AVERAGEIFS('Orders - December 2020'!$I$2:$I$2047,'Orders - December 2020'!$H$2:$H$2047,Worksheet!L$3,'Orders - December 2020'!$C$2:$C$2047,Worksheet!$F56),"-")</f>
        <v>1</v>
      </c>
      <c r="M56" s="51" t="str">
        <f>IFERROR(AVERAGEIFS('Orders - December 2020'!$I$2:$I$2047,'Orders - December 2020'!$H$2:$H$2047,Worksheet!M$3,'Orders - December 2020'!$C$2:$C$2047,Worksheet!$F56),"-")</f>
        <v>-</v>
      </c>
      <c r="N56" s="51">
        <f>IFERROR(AVERAGEIFS('Orders - December 2020'!$I$2:$I$2047,'Orders - December 2020'!$H$2:$H$2047,Worksheet!N$3,'Orders - December 2020'!$C$2:$C$2047,Worksheet!$F56),"-")</f>
        <v>1</v>
      </c>
      <c r="O56" s="51" t="str">
        <f>IFERROR(AVERAGEIFS('Orders - December 2020'!$I$2:$I$2047,'Orders - December 2020'!$H$2:$H$2047,Worksheet!O$3,'Orders - December 2020'!$C$2:$C$2047,Worksheet!$F56),"-")</f>
        <v>-</v>
      </c>
      <c r="P56" s="51" t="str">
        <f>IFERROR(AVERAGEIFS('Orders - December 2020'!$I$2:$I$2047,'Orders - December 2020'!$H$2:$H$2047,Worksheet!P$3,'Orders - December 2020'!$C$2:$C$2047,Worksheet!$F56),"-")</f>
        <v>-</v>
      </c>
      <c r="Q56" s="51" t="str">
        <f>IFERROR(AVERAGEIFS('Orders - December 2020'!$I$2:$I$2047,'Orders - December 2020'!$H$2:$H$2047,Worksheet!Q$3,'Orders - December 2020'!$C$2:$C$2047,Worksheet!$F56),"-")</f>
        <v>-</v>
      </c>
      <c r="R56" s="51" t="str">
        <f>IFERROR(AVERAGEIFS('Orders - December 2020'!$I$2:$I$2047,'Orders - December 2020'!$H$2:$H$2047,Worksheet!R$3,'Orders - December 2020'!$C$2:$C$2047,Worksheet!$F56),"-")</f>
        <v>-</v>
      </c>
      <c r="S56" s="51" t="str">
        <f>IFERROR(AVERAGEIFS('Orders - December 2020'!$I$2:$I$2047,'Orders - December 2020'!$H$2:$H$2047,Worksheet!S$3,'Orders - December 2020'!$C$2:$C$2047,Worksheet!$F56),"-")</f>
        <v>-</v>
      </c>
      <c r="T56" s="51" t="str">
        <f>IFERROR(AVERAGEIFS('Orders - December 2020'!$I$2:$I$2047,'Orders - December 2020'!$H$2:$H$2047,Worksheet!T$3,'Orders - December 2020'!$C$2:$C$2047,Worksheet!$F56),"-")</f>
        <v>-</v>
      </c>
      <c r="U56" s="51" t="str">
        <f>IFERROR(AVERAGEIFS('Orders - December 2020'!$I$2:$I$2047,'Orders - December 2020'!$H$2:$H$2047,Worksheet!U$3,'Orders - December 2020'!$C$2:$C$2047,Worksheet!$F56),"-")</f>
        <v>-</v>
      </c>
      <c r="V56" s="51" t="str">
        <f>IFERROR(AVERAGEIFS('Orders - December 2020'!$I$2:$I$2047,'Orders - December 2020'!$H$2:$H$2047,Worksheet!V$3,'Orders - December 2020'!$C$2:$C$2047,Worksheet!$F56),"-")</f>
        <v>-</v>
      </c>
      <c r="W56" s="51" t="str">
        <f>IFERROR(AVERAGEIFS('Orders - December 2020'!$I$2:$I$2047,'Orders - December 2020'!$H$2:$H$2047,Worksheet!W$3,'Orders - December 2020'!$C$2:$C$2047,Worksheet!$F56),"-")</f>
        <v>-</v>
      </c>
      <c r="X56" s="51" t="str">
        <f>IFERROR(AVERAGEIFS('Orders - December 2020'!$I$2:$I$2047,'Orders - December 2020'!$H$2:$H$2047,Worksheet!X$3,'Orders - December 2020'!$C$2:$C$2047,Worksheet!$F56),"-")</f>
        <v>-</v>
      </c>
      <c r="Y56" s="51" t="str">
        <f>IFERROR(AVERAGEIFS('Orders - December 2020'!$I$2:$I$2047,'Orders - December 2020'!$H$2:$H$2047,Worksheet!Y$3,'Orders - December 2020'!$C$2:$C$2047,Worksheet!$F56),"-")</f>
        <v>-</v>
      </c>
      <c r="Z56" s="51" t="str">
        <f>IFERROR(AVERAGEIFS('Orders - December 2020'!$I$2:$I$2047,'Orders - December 2020'!$H$2:$H$2047,Worksheet!Z$3,'Orders - December 2020'!$C$2:$C$2047,Worksheet!$F56),"-")</f>
        <v>-</v>
      </c>
      <c r="AA56" s="51" t="str">
        <f>IFERROR(AVERAGEIFS('Orders - December 2020'!$I$2:$I$2047,'Orders - December 2020'!$H$2:$H$2047,Worksheet!AA$3,'Orders - December 2020'!$C$2:$C$2047,Worksheet!$F56),"-")</f>
        <v>-</v>
      </c>
      <c r="AB56" s="51">
        <f>IFERROR(AVERAGEIFS('Orders - December 2020'!$I$2:$I$2047,'Orders - December 2020'!$H$2:$H$2047,Worksheet!AB$3,'Orders - December 2020'!$C$2:$C$2047,Worksheet!$F56),"-")</f>
        <v>2.5</v>
      </c>
      <c r="AC56" s="51" t="str">
        <f>IFERROR(AVERAGEIFS('Orders - December 2020'!$I$2:$I$2047,'Orders - December 2020'!$H$2:$H$2047,Worksheet!AC$3,'Orders - December 2020'!$C$2:$C$2047,Worksheet!$F56),"-")</f>
        <v>-</v>
      </c>
      <c r="AD56" s="51" t="str">
        <f>IFERROR(AVERAGEIFS('Orders - December 2020'!$I$2:$I$2047,'Orders - December 2020'!$H$2:$H$2047,Worksheet!AD$3,'Orders - December 2020'!$C$2:$C$2047,Worksheet!$F56),"-")</f>
        <v>-</v>
      </c>
      <c r="AE56" s="51" t="str">
        <f>IFERROR(AVERAGEIFS('Orders - December 2020'!$I$2:$I$2047,'Orders - December 2020'!$H$2:$H$2047,Worksheet!AE$3,'Orders - December 2020'!$C$2:$C$2047,Worksheet!$F56),"-")</f>
        <v>-</v>
      </c>
      <c r="AF56" s="51" t="str">
        <f>IFERROR(AVERAGEIFS('Orders - December 2020'!$I$2:$I$2047,'Orders - December 2020'!$H$2:$H$2047,Worksheet!AF$3,'Orders - December 2020'!$C$2:$C$2047,Worksheet!$F56),"-")</f>
        <v>-</v>
      </c>
      <c r="AG56" s="51" t="str">
        <f>IFERROR(AVERAGEIFS('Orders - December 2020'!$I$2:$I$2047,'Orders - December 2020'!$H$2:$H$2047,Worksheet!AG$3,'Orders - December 2020'!$C$2:$C$2047,Worksheet!$F56),"-")</f>
        <v>-</v>
      </c>
      <c r="AH56" s="51" t="str">
        <f>IFERROR(AVERAGEIFS('Orders - December 2020'!$I$2:$I$2047,'Orders - December 2020'!$H$2:$H$2047,Worksheet!AH$3,'Orders - December 2020'!$C$2:$C$2047,Worksheet!$F56),"-")</f>
        <v>-</v>
      </c>
      <c r="AI56" s="51" t="str">
        <f>IFERROR(AVERAGEIFS('Orders - December 2020'!$I$2:$I$2047,'Orders - December 2020'!$H$2:$H$2047,Worksheet!AI$3,'Orders - December 2020'!$C$2:$C$2047,Worksheet!$F56),"-")</f>
        <v>-</v>
      </c>
      <c r="AJ56" s="51" t="str">
        <f>IFERROR(AVERAGEIFS('Orders - December 2020'!$I$2:$I$2047,'Orders - December 2020'!$H$2:$H$2047,Worksheet!AJ$3,'Orders - December 2020'!$C$2:$C$2047,Worksheet!$F56),"-")</f>
        <v>-</v>
      </c>
      <c r="AK56" s="51" t="str">
        <f>IFERROR(AVERAGEIFS('Orders - December 2020'!$I$2:$I$2047,'Orders - December 2020'!$H$2:$H$2047,Worksheet!AK$3,'Orders - December 2020'!$C$2:$C$2047,Worksheet!$F56),"-")</f>
        <v>-</v>
      </c>
      <c r="AL56" s="51">
        <f>IFERROR(AVERAGEIFS('Orders - December 2020'!$I$2:$I$2047,'Orders - December 2020'!$H$2:$H$2047,Worksheet!AL$3,'Orders - December 2020'!$C$2:$C$2047,Worksheet!$F56),"-")</f>
        <v>1</v>
      </c>
      <c r="AM56" s="51" t="str">
        <f>IFERROR(AVERAGEIFS('Orders - December 2020'!$I$2:$I$2047,'Orders - December 2020'!$H$2:$H$2047,Worksheet!AM$3,'Orders - December 2020'!$C$2:$C$2047,Worksheet!$F56),"-")</f>
        <v>-</v>
      </c>
      <c r="AN56" s="51" t="str">
        <f>IFERROR(AVERAGEIFS('Orders - December 2020'!$I$2:$I$2047,'Orders - December 2020'!$H$2:$H$2047,Worksheet!AN$3,'Orders - December 2020'!$C$2:$C$2047,Worksheet!$F56),"-")</f>
        <v>-</v>
      </c>
      <c r="AO56" s="51" t="str">
        <f>IFERROR(AVERAGEIFS('Orders - December 2020'!$I$2:$I$2047,'Orders - December 2020'!$H$2:$H$2047,Worksheet!AO$3,'Orders - December 2020'!$C$2:$C$2047,Worksheet!$F56),"-")</f>
        <v>-</v>
      </c>
      <c r="AP56" s="51">
        <f>IFERROR(AVERAGEIFS('Orders - December 2020'!$I$2:$I$2047,'Orders - December 2020'!$H$2:$H$2047,Worksheet!AP$3,'Orders - December 2020'!$C$2:$C$2047,Worksheet!$F56),"-")</f>
        <v>3</v>
      </c>
      <c r="AQ56" s="51" t="str">
        <f>IFERROR(AVERAGEIFS('Orders - December 2020'!$I$2:$I$2047,'Orders - December 2020'!$H$2:$H$2047,Worksheet!AQ$3,'Orders - December 2020'!$C$2:$C$2047,Worksheet!$F56),"-")</f>
        <v>-</v>
      </c>
      <c r="AR56" s="51" t="str">
        <f>IFERROR(AVERAGEIFS('Orders - December 2020'!$I$2:$I$2047,'Orders - December 2020'!$H$2:$H$2047,Worksheet!AR$3,'Orders - December 2020'!$C$2:$C$2047,Worksheet!$F56),"-")</f>
        <v>-</v>
      </c>
      <c r="AS56" s="51" t="str">
        <f>IFERROR(AVERAGEIFS('Orders - December 2020'!$I$2:$I$2047,'Orders - December 2020'!$H$2:$H$2047,Worksheet!AS$3,'Orders - December 2020'!$C$2:$C$2047,Worksheet!$F56),"-")</f>
        <v>-</v>
      </c>
      <c r="AT56" s="51" t="str">
        <f>IFERROR(AVERAGEIFS('Orders - December 2020'!$I$2:$I$2047,'Orders - December 2020'!$H$2:$H$2047,Worksheet!AT$3,'Orders - December 2020'!$C$2:$C$2047,Worksheet!$F56),"-")</f>
        <v>-</v>
      </c>
      <c r="AU56" s="51" t="str">
        <f>IFERROR(AVERAGEIFS('Orders - December 2020'!$I$2:$I$2047,'Orders - December 2020'!$H$2:$H$2047,Worksheet!AU$3,'Orders - December 2020'!$C$2:$C$2047,Worksheet!$F56),"-")</f>
        <v>-</v>
      </c>
      <c r="AV56" s="51" t="str">
        <f>IFERROR(AVERAGEIFS('Orders - December 2020'!$I$2:$I$2047,'Orders - December 2020'!$H$2:$H$2047,Worksheet!AV$3,'Orders - December 2020'!$C$2:$C$2047,Worksheet!$F56),"-")</f>
        <v>-</v>
      </c>
      <c r="AW56" s="51" t="str">
        <f>IFERROR(AVERAGEIFS('Orders - December 2020'!$I$2:$I$2047,'Orders - December 2020'!$H$2:$H$2047,Worksheet!AW$3,'Orders - December 2020'!$C$2:$C$2047,Worksheet!$F56),"-")</f>
        <v>-</v>
      </c>
      <c r="AX56" s="51" t="str">
        <f>IFERROR(AVERAGEIFS('Orders - December 2020'!$I$2:$I$2047,'Orders - December 2020'!$H$2:$H$2047,Worksheet!AX$3,'Orders - December 2020'!$C$2:$C$2047,Worksheet!$F56),"-")</f>
        <v>-</v>
      </c>
      <c r="AY56" s="51" t="str">
        <f>IFERROR(AVERAGEIFS('Orders - December 2020'!$I$2:$I$2047,'Orders - December 2020'!$H$2:$H$2047,Worksheet!AY$3,'Orders - December 2020'!$C$2:$C$2047,Worksheet!$F56),"-")</f>
        <v>-</v>
      </c>
      <c r="AZ56" s="51" t="str">
        <f>IFERROR(AVERAGEIFS('Orders - December 2020'!$I$2:$I$2047,'Orders - December 2020'!$H$2:$H$2047,Worksheet!AZ$3,'Orders - December 2020'!$C$2:$C$2047,Worksheet!$F56),"-")</f>
        <v>-</v>
      </c>
      <c r="BA56" s="51" t="str">
        <f>IFERROR(AVERAGEIFS('Orders - December 2020'!$I$2:$I$2047,'Orders - December 2020'!$H$2:$H$2047,Worksheet!BA$3,'Orders - December 2020'!$C$2:$C$2047,Worksheet!$F56),"-")</f>
        <v>-</v>
      </c>
      <c r="BB56" s="51" t="str">
        <f>IFERROR(AVERAGEIFS('Orders - December 2020'!$I$2:$I$2047,'Orders - December 2020'!$H$2:$H$2047,Worksheet!BB$3,'Orders - December 2020'!$C$2:$C$2047,Worksheet!$F56),"-")</f>
        <v>-</v>
      </c>
      <c r="BC56" s="51" t="str">
        <f>IFERROR(AVERAGEIFS('Orders - December 2020'!$I$2:$I$2047,'Orders - December 2020'!$H$2:$H$2047,Worksheet!BC$3,'Orders - December 2020'!$C$2:$C$2047,Worksheet!$F56),"-")</f>
        <v>-</v>
      </c>
      <c r="BD56" s="51" t="str">
        <f>IFERROR(AVERAGEIFS('Orders - December 2020'!$I$2:$I$2047,'Orders - December 2020'!$H$2:$H$2047,Worksheet!BD$3,'Orders - December 2020'!$C$2:$C$2047,Worksheet!$F56),"-")</f>
        <v>-</v>
      </c>
      <c r="BE56" s="51" t="str">
        <f>IFERROR(AVERAGEIFS('Orders - December 2020'!$I$2:$I$2047,'Orders - December 2020'!$H$2:$H$2047,Worksheet!BE$3,'Orders - December 2020'!$C$2:$C$2047,Worksheet!$F56),"-")</f>
        <v>-</v>
      </c>
      <c r="BF56" s="51" t="str">
        <f>IFERROR(AVERAGEIFS('Orders - December 2020'!$I$2:$I$2047,'Orders - December 2020'!$H$2:$H$2047,Worksheet!BF$3,'Orders - December 2020'!$C$2:$C$2047,Worksheet!$F56),"-")</f>
        <v>-</v>
      </c>
      <c r="BG56" s="51" t="str">
        <f>IFERROR(AVERAGEIFS('Orders - December 2020'!$I$2:$I$2047,'Orders - December 2020'!$H$2:$H$2047,Worksheet!BG$3,'Orders - December 2020'!$C$2:$C$2047,Worksheet!$F56),"-")</f>
        <v>-</v>
      </c>
      <c r="BH56" s="51" t="str">
        <f>IFERROR(AVERAGEIFS('Orders - December 2020'!$I$2:$I$2047,'Orders - December 2020'!$H$2:$H$2047,Worksheet!BH$3,'Orders - December 2020'!$C$2:$C$2047,Worksheet!$F56),"-")</f>
        <v>-</v>
      </c>
      <c r="BI56" s="51" t="str">
        <f>IFERROR(AVERAGEIFS('Orders - December 2020'!$I$2:$I$2047,'Orders - December 2020'!$H$2:$H$2047,Worksheet!BI$3,'Orders - December 2020'!$C$2:$C$2047,Worksheet!$F56),"-")</f>
        <v>-</v>
      </c>
      <c r="BJ56" s="51" t="str">
        <f>IFERROR(AVERAGEIFS('Orders - December 2020'!$I$2:$I$2047,'Orders - December 2020'!$H$2:$H$2047,Worksheet!BJ$3,'Orders - December 2020'!$C$2:$C$2047,Worksheet!$F56),"-")</f>
        <v>-</v>
      </c>
      <c r="BK56" s="51" t="str">
        <f>IFERROR(AVERAGEIFS('Orders - December 2020'!$I$2:$I$2047,'Orders - December 2020'!$H$2:$H$2047,Worksheet!BK$3,'Orders - December 2020'!$C$2:$C$2047,Worksheet!$F56),"-")</f>
        <v>-</v>
      </c>
      <c r="BL56" s="51" t="str">
        <f>IFERROR(AVERAGEIFS('Orders - December 2020'!$I$2:$I$2047,'Orders - December 2020'!$H$2:$H$2047,Worksheet!BL$3,'Orders - December 2020'!$C$2:$C$2047,Worksheet!$F56),"-")</f>
        <v>-</v>
      </c>
      <c r="BM56" s="51" t="str">
        <f>IFERROR(AVERAGEIFS('Orders - December 2020'!$I$2:$I$2047,'Orders - December 2020'!$H$2:$H$2047,Worksheet!BM$3,'Orders - December 2020'!$C$2:$C$2047,Worksheet!$F56),"-")</f>
        <v>-</v>
      </c>
      <c r="BN56" s="51" t="str">
        <f>IFERROR(AVERAGEIFS('Orders - December 2020'!$I$2:$I$2047,'Orders - December 2020'!$H$2:$H$2047,Worksheet!BN$3,'Orders - December 2020'!$C$2:$C$2047,Worksheet!$F56),"-")</f>
        <v>-</v>
      </c>
      <c r="BO56" s="51" t="str">
        <f>IFERROR(AVERAGEIFS('Orders - December 2020'!$I$2:$I$2047,'Orders - December 2020'!$H$2:$H$2047,Worksheet!BO$3,'Orders - December 2020'!$C$2:$C$2047,Worksheet!$F56),"-")</f>
        <v>-</v>
      </c>
      <c r="BP56" s="51" t="str">
        <f>IFERROR(AVERAGEIFS('Orders - December 2020'!$I$2:$I$2047,'Orders - December 2020'!$H$2:$H$2047,Worksheet!BP$3,'Orders - December 2020'!$C$2:$C$2047,Worksheet!$F56),"-")</f>
        <v>-</v>
      </c>
      <c r="BQ56" s="51" t="str">
        <f>IFERROR(AVERAGEIFS('Orders - December 2020'!$I$2:$I$2047,'Orders - December 2020'!$H$2:$H$2047,Worksheet!BQ$3,'Orders - December 2020'!$C$2:$C$2047,Worksheet!$F56),"-")</f>
        <v>-</v>
      </c>
      <c r="BR56" s="51" t="str">
        <f>IFERROR(AVERAGEIFS('Orders - December 2020'!$I$2:$I$2047,'Orders - December 2020'!$H$2:$H$2047,Worksheet!BR$3,'Orders - December 2020'!$C$2:$C$2047,Worksheet!$F56),"-")</f>
        <v>-</v>
      </c>
      <c r="BS56" s="51" t="str">
        <f>IFERROR(AVERAGEIFS('Orders - December 2020'!$I$2:$I$2047,'Orders - December 2020'!$H$2:$H$2047,Worksheet!BS$3,'Orders - December 2020'!$C$2:$C$2047,Worksheet!$F56),"-")</f>
        <v>-</v>
      </c>
      <c r="BT56" s="51" t="str">
        <f>IFERROR(AVERAGEIFS('Orders - December 2020'!$I$2:$I$2047,'Orders - December 2020'!$H$2:$H$2047,Worksheet!BT$3,'Orders - December 2020'!$C$2:$C$2047,Worksheet!$F56),"-")</f>
        <v>-</v>
      </c>
      <c r="BU56" s="51" t="str">
        <f>IFERROR(AVERAGEIFS('Orders - December 2020'!$I$2:$I$2047,'Orders - December 2020'!$H$2:$H$2047,Worksheet!BU$3,'Orders - December 2020'!$C$2:$C$2047,Worksheet!$F56),"-")</f>
        <v>-</v>
      </c>
      <c r="BV56" s="51" t="str">
        <f>IFERROR(AVERAGEIFS('Orders - December 2020'!$I$2:$I$2047,'Orders - December 2020'!$H$2:$H$2047,Worksheet!BV$3,'Orders - December 2020'!$C$2:$C$2047,Worksheet!$F56),"-")</f>
        <v>-</v>
      </c>
      <c r="BW56" s="51" t="str">
        <f>IFERROR(AVERAGEIFS('Orders - December 2020'!$I$2:$I$2047,'Orders - December 2020'!$H$2:$H$2047,Worksheet!BW$3,'Orders - December 2020'!$C$2:$C$2047,Worksheet!$F56),"-")</f>
        <v>-</v>
      </c>
      <c r="BX56" s="51" t="str">
        <f>IFERROR(AVERAGEIFS('Orders - December 2020'!$I$2:$I$2047,'Orders - December 2020'!$H$2:$H$2047,Worksheet!BX$3,'Orders - December 2020'!$C$2:$C$2047,Worksheet!$F56),"-")</f>
        <v>-</v>
      </c>
      <c r="BY56" s="51" t="str">
        <f>IFERROR(AVERAGEIFS('Orders - December 2020'!$I$2:$I$2047,'Orders - December 2020'!$H$2:$H$2047,Worksheet!BY$3,'Orders - December 2020'!$C$2:$C$2047,Worksheet!$F56),"-")</f>
        <v>-</v>
      </c>
      <c r="BZ56" s="51" t="str">
        <f>IFERROR(AVERAGEIFS('Orders - December 2020'!$I$2:$I$2047,'Orders - December 2020'!$H$2:$H$2047,Worksheet!BZ$3,'Orders - December 2020'!$C$2:$C$2047,Worksheet!$F56),"-")</f>
        <v>-</v>
      </c>
      <c r="CA56" s="51" t="str">
        <f>IFERROR(AVERAGEIFS('Orders - December 2020'!$I$2:$I$2047,'Orders - December 2020'!$H$2:$H$2047,Worksheet!CA$3,'Orders - December 2020'!$C$2:$C$2047,Worksheet!$F56),"-")</f>
        <v>-</v>
      </c>
      <c r="CB56" s="51" t="str">
        <f>IFERROR(AVERAGEIFS('Orders - December 2020'!$I$2:$I$2047,'Orders - December 2020'!$H$2:$H$2047,Worksheet!CB$3,'Orders - December 2020'!$C$2:$C$2047,Worksheet!$F56),"-")</f>
        <v>-</v>
      </c>
      <c r="CC56" s="51">
        <f>IFERROR(AVERAGEIFS('Orders - December 2020'!$I$2:$I$2047,'Orders - December 2020'!$H$2:$H$2047,Worksheet!CC$3,'Orders - December 2020'!$C$2:$C$2047,Worksheet!$F56),"-")</f>
        <v>1</v>
      </c>
      <c r="CD56" s="51" t="str">
        <f>IFERROR(AVERAGEIFS('Orders - December 2020'!$I$2:$I$2047,'Orders - December 2020'!$H$2:$H$2047,Worksheet!CD$3,'Orders - December 2020'!$C$2:$C$2047,Worksheet!$F56),"-")</f>
        <v>-</v>
      </c>
      <c r="CE56" s="51" t="str">
        <f>IFERROR(AVERAGEIFS('Orders - December 2020'!$I$2:$I$2047,'Orders - December 2020'!$H$2:$H$2047,Worksheet!CE$3,'Orders - December 2020'!$C$2:$C$2047,Worksheet!$F56),"-")</f>
        <v>-</v>
      </c>
      <c r="CF56" s="51" t="str">
        <f>IFERROR(AVERAGEIFS('Orders - December 2020'!$I$2:$I$2047,'Orders - December 2020'!$H$2:$H$2047,Worksheet!CF$3,'Orders - December 2020'!$C$2:$C$2047,Worksheet!$F56),"-")</f>
        <v>-</v>
      </c>
      <c r="CG56" s="51" t="str">
        <f>IFERROR(AVERAGEIFS('Orders - December 2020'!$I$2:$I$2047,'Orders - December 2020'!$H$2:$H$2047,Worksheet!CG$3,'Orders - December 2020'!$C$2:$C$2047,Worksheet!$F56),"-")</f>
        <v>-</v>
      </c>
      <c r="CH56" s="51" t="str">
        <f>IFERROR(AVERAGEIFS('Orders - December 2020'!$I$2:$I$2047,'Orders - December 2020'!$H$2:$H$2047,Worksheet!CH$3,'Orders - December 2020'!$C$2:$C$2047,Worksheet!$F56),"-")</f>
        <v>-</v>
      </c>
      <c r="CI56" s="51" t="str">
        <f>IFERROR(AVERAGEIFS('Orders - December 2020'!$I$2:$I$2047,'Orders - December 2020'!$H$2:$H$2047,Worksheet!CI$3,'Orders - December 2020'!$C$2:$C$2047,Worksheet!$F56),"-")</f>
        <v>-</v>
      </c>
      <c r="CJ56" s="51" t="str">
        <f>IFERROR(AVERAGEIFS('Orders - December 2020'!$I$2:$I$2047,'Orders - December 2020'!$H$2:$H$2047,Worksheet!CJ$3,'Orders - December 2020'!$C$2:$C$2047,Worksheet!$F56),"-")</f>
        <v>-</v>
      </c>
      <c r="CK56" s="51" t="str">
        <f>IFERROR(AVERAGEIFS('Orders - December 2020'!$I$2:$I$2047,'Orders - December 2020'!$H$2:$H$2047,Worksheet!CK$3,'Orders - December 2020'!$C$2:$C$2047,Worksheet!$F56),"-")</f>
        <v>-</v>
      </c>
      <c r="CL56" s="51" t="str">
        <f>IFERROR(AVERAGEIFS('Orders - December 2020'!$I$2:$I$2047,'Orders - December 2020'!$H$2:$H$2047,Worksheet!CL$3,'Orders - December 2020'!$C$2:$C$2047,Worksheet!$F56),"-")</f>
        <v>-</v>
      </c>
      <c r="CM56" s="51">
        <f>IFERROR(AVERAGEIFS('Orders - December 2020'!$I$2:$I$2047,'Orders - December 2020'!$H$2:$H$2047,Worksheet!CM$3,'Orders - December 2020'!$C$2:$C$2047,Worksheet!$F56),"-")</f>
        <v>4</v>
      </c>
      <c r="CN56" s="51" t="str">
        <f>IFERROR(AVERAGEIFS('Orders - December 2020'!$I$2:$I$2047,'Orders - December 2020'!$H$2:$H$2047,Worksheet!CN$3,'Orders - December 2020'!$C$2:$C$2047,Worksheet!$F56),"-")</f>
        <v>-</v>
      </c>
      <c r="CO56" s="51">
        <f>IFERROR(AVERAGEIFS('Orders - December 2020'!$I$2:$I$2047,'Orders - December 2020'!$H$2:$H$2047,Worksheet!CO$3,'Orders - December 2020'!$C$2:$C$2047,Worksheet!$F56),"-")</f>
        <v>2</v>
      </c>
      <c r="CP56" s="51" t="str">
        <f>IFERROR(AVERAGEIFS('Orders - December 2020'!$I$2:$I$2047,'Orders - December 2020'!$H$2:$H$2047,Worksheet!CP$3,'Orders - December 2020'!$C$2:$C$2047,Worksheet!$F56),"-")</f>
        <v>-</v>
      </c>
      <c r="CQ56" s="51" t="str">
        <f>IFERROR(AVERAGEIFS('Orders - December 2020'!$I$2:$I$2047,'Orders - December 2020'!$H$2:$H$2047,Worksheet!CQ$3,'Orders - December 2020'!$C$2:$C$2047,Worksheet!$F56),"-")</f>
        <v>-</v>
      </c>
      <c r="CR56" s="51" t="str">
        <f>IFERROR(AVERAGEIFS('Orders - December 2020'!$I$2:$I$2047,'Orders - December 2020'!$H$2:$H$2047,Worksheet!CR$3,'Orders - December 2020'!$C$2:$C$2047,Worksheet!$F56),"-")</f>
        <v>-</v>
      </c>
      <c r="CS56" s="51" t="str">
        <f>IFERROR(AVERAGEIFS('Orders - December 2020'!$I$2:$I$2047,'Orders - December 2020'!$H$2:$H$2047,Worksheet!CS$3,'Orders - December 2020'!$C$2:$C$2047,Worksheet!$F56),"-")</f>
        <v>-</v>
      </c>
      <c r="CT56" s="51" t="str">
        <f>IFERROR(AVERAGEIFS('Orders - December 2020'!$I$2:$I$2047,'Orders - December 2020'!$H$2:$H$2047,Worksheet!CT$3,'Orders - December 2020'!$C$2:$C$2047,Worksheet!$F56),"-")</f>
        <v>-</v>
      </c>
      <c r="CU56" s="51" t="str">
        <f>IFERROR(AVERAGEIFS('Orders - December 2020'!$I$2:$I$2047,'Orders - December 2020'!$H$2:$H$2047,Worksheet!CU$3,'Orders - December 2020'!$C$2:$C$2047,Worksheet!$F56),"-")</f>
        <v>-</v>
      </c>
      <c r="CV56" s="51" t="str">
        <f>IFERROR(AVERAGEIFS('Orders - December 2020'!$I$2:$I$2047,'Orders - December 2020'!$H$2:$H$2047,Worksheet!CV$3,'Orders - December 2020'!$C$2:$C$2047,Worksheet!$F56),"-")</f>
        <v>-</v>
      </c>
      <c r="CW56" s="51" t="str">
        <f>IFERROR(AVERAGEIFS('Orders - December 2020'!$I$2:$I$2047,'Orders - December 2020'!$H$2:$H$2047,Worksheet!CW$3,'Orders - December 2020'!$C$2:$C$2047,Worksheet!$F56),"-")</f>
        <v>-</v>
      </c>
      <c r="CX56" s="51" t="str">
        <f>IFERROR(AVERAGEIFS('Orders - December 2020'!$I$2:$I$2047,'Orders - December 2020'!$H$2:$H$2047,Worksheet!CX$3,'Orders - December 2020'!$C$2:$C$2047,Worksheet!$F56),"-")</f>
        <v>-</v>
      </c>
      <c r="CY56" s="51" t="str">
        <f>IFERROR(AVERAGEIFS('Orders - December 2020'!$I$2:$I$2047,'Orders - December 2020'!$H$2:$H$2047,Worksheet!CY$3,'Orders - December 2020'!$C$2:$C$2047,Worksheet!$F56),"-")</f>
        <v>-</v>
      </c>
      <c r="CZ56" s="51" t="str">
        <f>IFERROR(AVERAGEIFS('Orders - December 2020'!$I$2:$I$2047,'Orders - December 2020'!$H$2:$H$2047,Worksheet!CZ$3,'Orders - December 2020'!$C$2:$C$2047,Worksheet!$F56),"-")</f>
        <v>-</v>
      </c>
      <c r="DA56" s="51" t="str">
        <f>IFERROR(AVERAGEIFS('Orders - December 2020'!$I$2:$I$2047,'Orders - December 2020'!$H$2:$H$2047,Worksheet!DA$3,'Orders - December 2020'!$C$2:$C$2047,Worksheet!$F56),"-")</f>
        <v>-</v>
      </c>
      <c r="DB56" s="51" t="str">
        <f>IFERROR(AVERAGEIFS('Orders - December 2020'!$I$2:$I$2047,'Orders - December 2020'!$H$2:$H$2047,Worksheet!DB$3,'Orders - December 2020'!$C$2:$C$2047,Worksheet!$F56),"-")</f>
        <v>-</v>
      </c>
      <c r="DC56" s="51" t="str">
        <f>IFERROR(AVERAGEIFS('Orders - December 2020'!$I$2:$I$2047,'Orders - December 2020'!$H$2:$H$2047,Worksheet!DC$3,'Orders - December 2020'!$C$2:$C$2047,Worksheet!$F56),"-")</f>
        <v>-</v>
      </c>
      <c r="DD56" s="51" t="str">
        <f>IFERROR(AVERAGEIFS('Orders - December 2020'!$I$2:$I$2047,'Orders - December 2020'!$H$2:$H$2047,Worksheet!DD$3,'Orders - December 2020'!$C$2:$C$2047,Worksheet!$F56),"-")</f>
        <v>-</v>
      </c>
      <c r="DE56" s="51" t="str">
        <f>IFERROR(AVERAGEIFS('Orders - December 2020'!$I$2:$I$2047,'Orders - December 2020'!$H$2:$H$2047,Worksheet!DE$3,'Orders - December 2020'!$C$2:$C$2047,Worksheet!$F56),"-")</f>
        <v>-</v>
      </c>
      <c r="DF56" s="51" t="str">
        <f>IFERROR(AVERAGEIFS('Orders - December 2020'!$I$2:$I$2047,'Orders - December 2020'!$H$2:$H$2047,Worksheet!DF$3,'Orders - December 2020'!$C$2:$C$2047,Worksheet!$F56),"-")</f>
        <v>-</v>
      </c>
      <c r="DG56" s="51" t="str">
        <f>IFERROR(AVERAGEIFS('Orders - December 2020'!$I$2:$I$2047,'Orders - December 2020'!$H$2:$H$2047,Worksheet!DG$3,'Orders - December 2020'!$C$2:$C$2047,Worksheet!$F56),"-")</f>
        <v>-</v>
      </c>
      <c r="DH56" s="51" t="str">
        <f>IFERROR(AVERAGEIFS('Orders - December 2020'!$I$2:$I$2047,'Orders - December 2020'!$H$2:$H$2047,Worksheet!DH$3,'Orders - December 2020'!$C$2:$C$2047,Worksheet!$F56),"-")</f>
        <v>-</v>
      </c>
      <c r="DI56" s="51" t="str">
        <f>IFERROR(AVERAGEIFS('Orders - December 2020'!$I$2:$I$2047,'Orders - December 2020'!$H$2:$H$2047,Worksheet!DI$3,'Orders - December 2020'!$C$2:$C$2047,Worksheet!$F56),"-")</f>
        <v>-</v>
      </c>
      <c r="DJ56" s="51" t="str">
        <f>IFERROR(AVERAGEIFS('Orders - December 2020'!$I$2:$I$2047,'Orders - December 2020'!$H$2:$H$2047,Worksheet!DJ$3,'Orders - December 2020'!$C$2:$C$2047,Worksheet!$F56),"-")</f>
        <v>-</v>
      </c>
      <c r="DK56" s="51" t="str">
        <f>IFERROR(AVERAGEIFS('Orders - December 2020'!$I$2:$I$2047,'Orders - December 2020'!$H$2:$H$2047,Worksheet!DK$3,'Orders - December 2020'!$C$2:$C$2047,Worksheet!$F56),"-")</f>
        <v>-</v>
      </c>
      <c r="DL56" s="51" t="str">
        <f>IFERROR(AVERAGEIFS('Orders - December 2020'!$I$2:$I$2047,'Orders - December 2020'!$H$2:$H$2047,Worksheet!DL$3,'Orders - December 2020'!$C$2:$C$2047,Worksheet!$F56),"-")</f>
        <v>-</v>
      </c>
      <c r="DM56" s="51" t="str">
        <f>IFERROR(AVERAGEIFS('Orders - December 2020'!$I$2:$I$2047,'Orders - December 2020'!$H$2:$H$2047,Worksheet!DM$3,'Orders - December 2020'!$C$2:$C$2047,Worksheet!$F56),"-")</f>
        <v>-</v>
      </c>
      <c r="DN56" s="51" t="str">
        <f>IFERROR(AVERAGEIFS('Orders - December 2020'!$I$2:$I$2047,'Orders - December 2020'!$H$2:$H$2047,Worksheet!DN$3,'Orders - December 2020'!$C$2:$C$2047,Worksheet!$F56),"-")</f>
        <v>-</v>
      </c>
      <c r="DO56" s="51" t="str">
        <f>IFERROR(AVERAGEIFS('Orders - December 2020'!$I$2:$I$2047,'Orders - December 2020'!$H$2:$H$2047,Worksheet!DO$3,'Orders - December 2020'!$C$2:$C$2047,Worksheet!$F56),"-")</f>
        <v>-</v>
      </c>
      <c r="DP56" s="51" t="str">
        <f>IFERROR(AVERAGEIFS('Orders - December 2020'!$I$2:$I$2047,'Orders - December 2020'!$H$2:$H$2047,Worksheet!DP$3,'Orders - December 2020'!$C$2:$C$2047,Worksheet!$F56),"-")</f>
        <v>-</v>
      </c>
      <c r="DQ56" s="51" t="str">
        <f>IFERROR(AVERAGEIFS('Orders - December 2020'!$I$2:$I$2047,'Orders - December 2020'!$H$2:$H$2047,Worksheet!DQ$3,'Orders - December 2020'!$C$2:$C$2047,Worksheet!$F56),"-")</f>
        <v>-</v>
      </c>
      <c r="DR56" s="51" t="str">
        <f>IFERROR(AVERAGEIFS('Orders - December 2020'!$I$2:$I$2047,'Orders - December 2020'!$H$2:$H$2047,Worksheet!DR$3,'Orders - December 2020'!$C$2:$C$2047,Worksheet!$F56),"-")</f>
        <v>-</v>
      </c>
      <c r="DS56" s="51" t="str">
        <f>IFERROR(AVERAGEIFS('Orders - December 2020'!$I$2:$I$2047,'Orders - December 2020'!$H$2:$H$2047,Worksheet!DS$3,'Orders - December 2020'!$C$2:$C$2047,Worksheet!$F56),"-")</f>
        <v>-</v>
      </c>
      <c r="DT56" s="51" t="str">
        <f>IFERROR(AVERAGEIFS('Orders - December 2020'!$I$2:$I$2047,'Orders - December 2020'!$H$2:$H$2047,Worksheet!DT$3,'Orders - December 2020'!$C$2:$C$2047,Worksheet!$F56),"-")</f>
        <v>-</v>
      </c>
      <c r="DU56" s="51" t="str">
        <f>IFERROR(AVERAGEIFS('Orders - December 2020'!$I$2:$I$2047,'Orders - December 2020'!$H$2:$H$2047,Worksheet!DU$3,'Orders - December 2020'!$C$2:$C$2047,Worksheet!$F56),"-")</f>
        <v>-</v>
      </c>
      <c r="DV56" s="51" t="str">
        <f>IFERROR(AVERAGEIFS('Orders - December 2020'!$I$2:$I$2047,'Orders - December 2020'!$H$2:$H$2047,Worksheet!DV$3,'Orders - December 2020'!$C$2:$C$2047,Worksheet!$F56),"-")</f>
        <v>-</v>
      </c>
      <c r="DW56" s="51" t="str">
        <f>IFERROR(AVERAGEIFS('Orders - December 2020'!$I$2:$I$2047,'Orders - December 2020'!$H$2:$H$2047,Worksheet!DW$3,'Orders - December 2020'!$C$2:$C$2047,Worksheet!$F56),"-")</f>
        <v>-</v>
      </c>
      <c r="DX56" s="51" t="str">
        <f>IFERROR(AVERAGEIFS('Orders - December 2020'!$I$2:$I$2047,'Orders - December 2020'!$H$2:$H$2047,Worksheet!DX$3,'Orders - December 2020'!$C$2:$C$2047,Worksheet!$F56),"-")</f>
        <v>-</v>
      </c>
      <c r="DY56" s="51" t="str">
        <f>IFERROR(AVERAGEIFS('Orders - December 2020'!$I$2:$I$2047,'Orders - December 2020'!$H$2:$H$2047,Worksheet!DY$3,'Orders - December 2020'!$C$2:$C$2047,Worksheet!$F56),"-")</f>
        <v>-</v>
      </c>
      <c r="DZ56" s="51" t="str">
        <f>IFERROR(AVERAGEIFS('Orders - December 2020'!$I$2:$I$2047,'Orders - December 2020'!$H$2:$H$2047,Worksheet!DZ$3,'Orders - December 2020'!$C$2:$C$2047,Worksheet!$F56),"-")</f>
        <v>-</v>
      </c>
      <c r="EA56" s="51" t="str">
        <f>IFERROR(AVERAGEIFS('Orders - December 2020'!$I$2:$I$2047,'Orders - December 2020'!$H$2:$H$2047,Worksheet!EA$3,'Orders - December 2020'!$C$2:$C$2047,Worksheet!$F56),"-")</f>
        <v>-</v>
      </c>
      <c r="EB56" s="51" t="str">
        <f>IFERROR(AVERAGEIFS('Orders - December 2020'!$I$2:$I$2047,'Orders - December 2020'!$H$2:$H$2047,Worksheet!EB$3,'Orders - December 2020'!$C$2:$C$2047,Worksheet!$F56),"-")</f>
        <v>-</v>
      </c>
      <c r="EC56" s="51" t="str">
        <f>IFERROR(AVERAGEIFS('Orders - December 2020'!$I$2:$I$2047,'Orders - December 2020'!$H$2:$H$2047,Worksheet!EC$3,'Orders - December 2020'!$C$2:$C$2047,Worksheet!$F56),"-")</f>
        <v>-</v>
      </c>
      <c r="ED56" s="51" t="str">
        <f>IFERROR(AVERAGEIFS('Orders - December 2020'!$I$2:$I$2047,'Orders - December 2020'!$H$2:$H$2047,Worksheet!ED$3,'Orders - December 2020'!$C$2:$C$2047,Worksheet!$F56),"-")</f>
        <v>-</v>
      </c>
      <c r="EE56" s="51" t="str">
        <f>IFERROR(AVERAGEIFS('Orders - December 2020'!$I$2:$I$2047,'Orders - December 2020'!$H$2:$H$2047,Worksheet!EE$3,'Orders - December 2020'!$C$2:$C$2047,Worksheet!$F56),"-")</f>
        <v>-</v>
      </c>
      <c r="EF56" s="51" t="str">
        <f>IFERROR(AVERAGEIFS('Orders - December 2020'!$I$2:$I$2047,'Orders - December 2020'!$H$2:$H$2047,Worksheet!EF$3,'Orders - December 2020'!$C$2:$C$2047,Worksheet!$F56),"-")</f>
        <v>-</v>
      </c>
      <c r="EG56" s="51" t="str">
        <f>IFERROR(AVERAGEIFS('Orders - December 2020'!$I$2:$I$2047,'Orders - December 2020'!$H$2:$H$2047,Worksheet!EG$3,'Orders - December 2020'!$C$2:$C$2047,Worksheet!$F56),"-")</f>
        <v>-</v>
      </c>
      <c r="EH56" s="51" t="str">
        <f>IFERROR(AVERAGEIFS('Orders - December 2020'!$I$2:$I$2047,'Orders - December 2020'!$H$2:$H$2047,Worksheet!EH$3,'Orders - December 2020'!$C$2:$C$2047,Worksheet!$F56),"-")</f>
        <v>-</v>
      </c>
      <c r="EI56" s="51" t="str">
        <f>IFERROR(AVERAGEIFS('Orders - December 2020'!$I$2:$I$2047,'Orders - December 2020'!$H$2:$H$2047,Worksheet!EI$3,'Orders - December 2020'!$C$2:$C$2047,Worksheet!$F56),"-")</f>
        <v>-</v>
      </c>
      <c r="EJ56" s="51" t="str">
        <f>IFERROR(AVERAGEIFS('Orders - December 2020'!$I$2:$I$2047,'Orders - December 2020'!$H$2:$H$2047,Worksheet!EJ$3,'Orders - December 2020'!$C$2:$C$2047,Worksheet!$F56),"-")</f>
        <v>-</v>
      </c>
      <c r="EK56" s="51" t="str">
        <f>IFERROR(AVERAGEIFS('Orders - December 2020'!$I$2:$I$2047,'Orders - December 2020'!$H$2:$H$2047,Worksheet!EK$3,'Orders - December 2020'!$C$2:$C$2047,Worksheet!$F56),"-")</f>
        <v>-</v>
      </c>
      <c r="EL56" s="51" t="str">
        <f>IFERROR(AVERAGEIFS('Orders - December 2020'!$I$2:$I$2047,'Orders - December 2020'!$H$2:$H$2047,Worksheet!EL$3,'Orders - December 2020'!$C$2:$C$2047,Worksheet!$F56),"-")</f>
        <v>-</v>
      </c>
      <c r="EM56" s="51" t="str">
        <f>IFERROR(AVERAGEIFS('Orders - December 2020'!$I$2:$I$2047,'Orders - December 2020'!$H$2:$H$2047,Worksheet!EM$3,'Orders - December 2020'!$C$2:$C$2047,Worksheet!$F56),"-")</f>
        <v>-</v>
      </c>
      <c r="EN56" s="51" t="str">
        <f>IFERROR(AVERAGEIFS('Orders - December 2020'!$I$2:$I$2047,'Orders - December 2020'!$H$2:$H$2047,Worksheet!EN$3,'Orders - December 2020'!$C$2:$C$2047,Worksheet!$F56),"-")</f>
        <v>-</v>
      </c>
      <c r="EO56" s="51" t="str">
        <f>IFERROR(AVERAGEIFS('Orders - December 2020'!$I$2:$I$2047,'Orders - December 2020'!$H$2:$H$2047,Worksheet!EO$3,'Orders - December 2020'!$C$2:$C$2047,Worksheet!$F56),"-")</f>
        <v>-</v>
      </c>
      <c r="EP56" s="51" t="str">
        <f>IFERROR(AVERAGEIFS('Orders - December 2020'!$I$2:$I$2047,'Orders - December 2020'!$H$2:$H$2047,Worksheet!EP$3,'Orders - December 2020'!$C$2:$C$2047,Worksheet!$F56),"-")</f>
        <v>-</v>
      </c>
      <c r="EQ56" s="51" t="str">
        <f>IFERROR(AVERAGEIFS('Orders - December 2020'!$I$2:$I$2047,'Orders - December 2020'!$H$2:$H$2047,Worksheet!EQ$3,'Orders - December 2020'!$C$2:$C$2047,Worksheet!$F56),"-")</f>
        <v>-</v>
      </c>
      <c r="ER56" s="51" t="str">
        <f>IFERROR(AVERAGEIFS('Orders - December 2020'!$I$2:$I$2047,'Orders - December 2020'!$H$2:$H$2047,Worksheet!ER$3,'Orders - December 2020'!$C$2:$C$2047,Worksheet!$F56),"-")</f>
        <v>-</v>
      </c>
      <c r="ES56" s="51" t="str">
        <f>IFERROR(AVERAGEIFS('Orders - December 2020'!$I$2:$I$2047,'Orders - December 2020'!$H$2:$H$2047,Worksheet!ES$3,'Orders - December 2020'!$C$2:$C$2047,Worksheet!$F56),"-")</f>
        <v>-</v>
      </c>
      <c r="ET56" s="51" t="str">
        <f>IFERROR(AVERAGEIFS('Orders - December 2020'!$I$2:$I$2047,'Orders - December 2020'!$H$2:$H$2047,Worksheet!ET$3,'Orders - December 2020'!$C$2:$C$2047,Worksheet!$F56),"-")</f>
        <v>-</v>
      </c>
      <c r="EU56" s="51" t="str">
        <f>IFERROR(AVERAGEIFS('Orders - December 2020'!$I$2:$I$2047,'Orders - December 2020'!$H$2:$H$2047,Worksheet!EU$3,'Orders - December 2020'!$C$2:$C$2047,Worksheet!$F56),"-")</f>
        <v>-</v>
      </c>
      <c r="EV56" s="51" t="str">
        <f>IFERROR(AVERAGEIFS('Orders - December 2020'!$I$2:$I$2047,'Orders - December 2020'!$H$2:$H$2047,Worksheet!EV$3,'Orders - December 2020'!$C$2:$C$2047,Worksheet!$F56),"-")</f>
        <v>-</v>
      </c>
      <c r="EW56" s="51" t="str">
        <f>IFERROR(AVERAGEIFS('Orders - December 2020'!$I$2:$I$2047,'Orders - December 2020'!$H$2:$H$2047,Worksheet!EW$3,'Orders - December 2020'!$C$2:$C$2047,Worksheet!$F56),"-")</f>
        <v>-</v>
      </c>
      <c r="EX56" s="51" t="str">
        <f>IFERROR(AVERAGEIFS('Orders - December 2020'!$I$2:$I$2047,'Orders - December 2020'!$H$2:$H$2047,Worksheet!EX$3,'Orders - December 2020'!$C$2:$C$2047,Worksheet!$F56),"-")</f>
        <v>-</v>
      </c>
      <c r="EY56" s="51">
        <f>IFERROR(AVERAGEIFS('Orders - December 2020'!$I$2:$I$2047,'Orders - December 2020'!$H$2:$H$2047,Worksheet!EY$3,'Orders - December 2020'!$C$2:$C$2047,Worksheet!$F56),"-")</f>
        <v>3</v>
      </c>
      <c r="EZ56" s="51" t="str">
        <f>IFERROR(AVERAGEIFS('Orders - December 2020'!$I$2:$I$2047,'Orders - December 2020'!$H$2:$H$2047,Worksheet!EZ$3,'Orders - December 2020'!$C$2:$C$2047,Worksheet!$F56),"-")</f>
        <v>-</v>
      </c>
      <c r="FA56" s="51" t="str">
        <f>IFERROR(AVERAGEIFS('Orders - December 2020'!$I$2:$I$2047,'Orders - December 2020'!$H$2:$H$2047,Worksheet!FA$3,'Orders - December 2020'!$C$2:$C$2047,Worksheet!$F56),"-")</f>
        <v>-</v>
      </c>
      <c r="FB56" s="51" t="str">
        <f>IFERROR(AVERAGEIFS('Orders - December 2020'!$I$2:$I$2047,'Orders - December 2020'!$H$2:$H$2047,Worksheet!FB$3,'Orders - December 2020'!$C$2:$C$2047,Worksheet!$F56),"-")</f>
        <v>-</v>
      </c>
      <c r="FC56" s="51" t="str">
        <f>IFERROR(AVERAGEIFS('Orders - December 2020'!$I$2:$I$2047,'Orders - December 2020'!$H$2:$H$2047,Worksheet!FC$3,'Orders - December 2020'!$C$2:$C$2047,Worksheet!$F56),"-")</f>
        <v>-</v>
      </c>
      <c r="FD56" s="51" t="str">
        <f>IFERROR(AVERAGEIFS('Orders - December 2020'!$I$2:$I$2047,'Orders - December 2020'!$H$2:$H$2047,Worksheet!FD$3,'Orders - December 2020'!$C$2:$C$2047,Worksheet!$F56),"-")</f>
        <v>-</v>
      </c>
      <c r="FE56" s="51" t="str">
        <f>IFERROR(AVERAGEIFS('Orders - December 2020'!$I$2:$I$2047,'Orders - December 2020'!$H$2:$H$2047,Worksheet!FE$3,'Orders - December 2020'!$C$2:$C$2047,Worksheet!$F56),"-")</f>
        <v>-</v>
      </c>
      <c r="FF56" s="51" t="str">
        <f>IFERROR(AVERAGEIFS('Orders - December 2020'!$I$2:$I$2047,'Orders - December 2020'!$H$2:$H$2047,Worksheet!FF$3,'Orders - December 2020'!$C$2:$C$2047,Worksheet!$F56),"-")</f>
        <v>-</v>
      </c>
      <c r="FG56" s="52" t="str">
        <f>IFERROR(AVERAGEIFS('Orders - December 2020'!$I$2:$I$2047,'Orders - December 2020'!$H$2:$H$2047,Worksheet!FG$3,'Orders - December 2020'!$C$2:$C$2047,Worksheet!$F56),"-")</f>
        <v>-</v>
      </c>
    </row>
    <row r="57" spans="6:163">
      <c r="F57" s="45" t="str">
        <v>Alhaja Eggs</v>
      </c>
      <c r="G57" s="50" t="str">
        <f>IFERROR(AVERAGEIFS('Orders - December 2020'!$I$2:$I$2047,'Orders - December 2020'!$H$2:$H$2047,Worksheet!G$3,'Orders - December 2020'!$C$2:$C$2047,Worksheet!$F57),"-")</f>
        <v>-</v>
      </c>
      <c r="H57" s="51" t="str">
        <f>IFERROR(AVERAGEIFS('Orders - December 2020'!$I$2:$I$2047,'Orders - December 2020'!$H$2:$H$2047,Worksheet!H$3,'Orders - December 2020'!$C$2:$C$2047,Worksheet!$F57),"-")</f>
        <v>-</v>
      </c>
      <c r="I57" s="51" t="str">
        <f>IFERROR(AVERAGEIFS('Orders - December 2020'!$I$2:$I$2047,'Orders - December 2020'!$H$2:$H$2047,Worksheet!I$3,'Orders - December 2020'!$C$2:$C$2047,Worksheet!$F57),"-")</f>
        <v>-</v>
      </c>
      <c r="J57" s="51" t="str">
        <f>IFERROR(AVERAGEIFS('Orders - December 2020'!$I$2:$I$2047,'Orders - December 2020'!$H$2:$H$2047,Worksheet!J$3,'Orders - December 2020'!$C$2:$C$2047,Worksheet!$F57),"-")</f>
        <v>-</v>
      </c>
      <c r="K57" s="51" t="str">
        <f>IFERROR(AVERAGEIFS('Orders - December 2020'!$I$2:$I$2047,'Orders - December 2020'!$H$2:$H$2047,Worksheet!K$3,'Orders - December 2020'!$C$2:$C$2047,Worksheet!$F57),"-")</f>
        <v>-</v>
      </c>
      <c r="L57" s="51">
        <f>IFERROR(AVERAGEIFS('Orders - December 2020'!$I$2:$I$2047,'Orders - December 2020'!$H$2:$H$2047,Worksheet!L$3,'Orders - December 2020'!$C$2:$C$2047,Worksheet!$F57),"-")</f>
        <v>1</v>
      </c>
      <c r="M57" s="51" t="str">
        <f>IFERROR(AVERAGEIFS('Orders - December 2020'!$I$2:$I$2047,'Orders - December 2020'!$H$2:$H$2047,Worksheet!M$3,'Orders - December 2020'!$C$2:$C$2047,Worksheet!$F57),"-")</f>
        <v>-</v>
      </c>
      <c r="N57" s="51" t="str">
        <f>IFERROR(AVERAGEIFS('Orders - December 2020'!$I$2:$I$2047,'Orders - December 2020'!$H$2:$H$2047,Worksheet!N$3,'Orders - December 2020'!$C$2:$C$2047,Worksheet!$F57),"-")</f>
        <v>-</v>
      </c>
      <c r="O57" s="51" t="str">
        <f>IFERROR(AVERAGEIFS('Orders - December 2020'!$I$2:$I$2047,'Orders - December 2020'!$H$2:$H$2047,Worksheet!O$3,'Orders - December 2020'!$C$2:$C$2047,Worksheet!$F57),"-")</f>
        <v>-</v>
      </c>
      <c r="P57" s="51">
        <f>IFERROR(AVERAGEIFS('Orders - December 2020'!$I$2:$I$2047,'Orders - December 2020'!$H$2:$H$2047,Worksheet!P$3,'Orders - December 2020'!$C$2:$C$2047,Worksheet!$F57),"-")</f>
        <v>1</v>
      </c>
      <c r="Q57" s="51" t="str">
        <f>IFERROR(AVERAGEIFS('Orders - December 2020'!$I$2:$I$2047,'Orders - December 2020'!$H$2:$H$2047,Worksheet!Q$3,'Orders - December 2020'!$C$2:$C$2047,Worksheet!$F57),"-")</f>
        <v>-</v>
      </c>
      <c r="R57" s="51" t="str">
        <f>IFERROR(AVERAGEIFS('Orders - December 2020'!$I$2:$I$2047,'Orders - December 2020'!$H$2:$H$2047,Worksheet!R$3,'Orders - December 2020'!$C$2:$C$2047,Worksheet!$F57),"-")</f>
        <v>-</v>
      </c>
      <c r="S57" s="51" t="str">
        <f>IFERROR(AVERAGEIFS('Orders - December 2020'!$I$2:$I$2047,'Orders - December 2020'!$H$2:$H$2047,Worksheet!S$3,'Orders - December 2020'!$C$2:$C$2047,Worksheet!$F57),"-")</f>
        <v>-</v>
      </c>
      <c r="T57" s="51" t="str">
        <f>IFERROR(AVERAGEIFS('Orders - December 2020'!$I$2:$I$2047,'Orders - December 2020'!$H$2:$H$2047,Worksheet!T$3,'Orders - December 2020'!$C$2:$C$2047,Worksheet!$F57),"-")</f>
        <v>-</v>
      </c>
      <c r="U57" s="51" t="str">
        <f>IFERROR(AVERAGEIFS('Orders - December 2020'!$I$2:$I$2047,'Orders - December 2020'!$H$2:$H$2047,Worksheet!U$3,'Orders - December 2020'!$C$2:$C$2047,Worksheet!$F57),"-")</f>
        <v>-</v>
      </c>
      <c r="V57" s="51" t="str">
        <f>IFERROR(AVERAGEIFS('Orders - December 2020'!$I$2:$I$2047,'Orders - December 2020'!$H$2:$H$2047,Worksheet!V$3,'Orders - December 2020'!$C$2:$C$2047,Worksheet!$F57),"-")</f>
        <v>-</v>
      </c>
      <c r="W57" s="51" t="str">
        <f>IFERROR(AVERAGEIFS('Orders - December 2020'!$I$2:$I$2047,'Orders - December 2020'!$H$2:$H$2047,Worksheet!W$3,'Orders - December 2020'!$C$2:$C$2047,Worksheet!$F57),"-")</f>
        <v>-</v>
      </c>
      <c r="X57" s="51" t="str">
        <f>IFERROR(AVERAGEIFS('Orders - December 2020'!$I$2:$I$2047,'Orders - December 2020'!$H$2:$H$2047,Worksheet!X$3,'Orders - December 2020'!$C$2:$C$2047,Worksheet!$F57),"-")</f>
        <v>-</v>
      </c>
      <c r="Y57" s="51" t="str">
        <f>IFERROR(AVERAGEIFS('Orders - December 2020'!$I$2:$I$2047,'Orders - December 2020'!$H$2:$H$2047,Worksheet!Y$3,'Orders - December 2020'!$C$2:$C$2047,Worksheet!$F57),"-")</f>
        <v>-</v>
      </c>
      <c r="Z57" s="51" t="str">
        <f>IFERROR(AVERAGEIFS('Orders - December 2020'!$I$2:$I$2047,'Orders - December 2020'!$H$2:$H$2047,Worksheet!Z$3,'Orders - December 2020'!$C$2:$C$2047,Worksheet!$F57),"-")</f>
        <v>-</v>
      </c>
      <c r="AA57" s="51" t="str">
        <f>IFERROR(AVERAGEIFS('Orders - December 2020'!$I$2:$I$2047,'Orders - December 2020'!$H$2:$H$2047,Worksheet!AA$3,'Orders - December 2020'!$C$2:$C$2047,Worksheet!$F57),"-")</f>
        <v>-</v>
      </c>
      <c r="AB57" s="51" t="str">
        <f>IFERROR(AVERAGEIFS('Orders - December 2020'!$I$2:$I$2047,'Orders - December 2020'!$H$2:$H$2047,Worksheet!AB$3,'Orders - December 2020'!$C$2:$C$2047,Worksheet!$F57),"-")</f>
        <v>-</v>
      </c>
      <c r="AC57" s="51" t="str">
        <f>IFERROR(AVERAGEIFS('Orders - December 2020'!$I$2:$I$2047,'Orders - December 2020'!$H$2:$H$2047,Worksheet!AC$3,'Orders - December 2020'!$C$2:$C$2047,Worksheet!$F57),"-")</f>
        <v>-</v>
      </c>
      <c r="AD57" s="51" t="str">
        <f>IFERROR(AVERAGEIFS('Orders - December 2020'!$I$2:$I$2047,'Orders - December 2020'!$H$2:$H$2047,Worksheet!AD$3,'Orders - December 2020'!$C$2:$C$2047,Worksheet!$F57),"-")</f>
        <v>-</v>
      </c>
      <c r="AE57" s="51" t="str">
        <f>IFERROR(AVERAGEIFS('Orders - December 2020'!$I$2:$I$2047,'Orders - December 2020'!$H$2:$H$2047,Worksheet!AE$3,'Orders - December 2020'!$C$2:$C$2047,Worksheet!$F57),"-")</f>
        <v>-</v>
      </c>
      <c r="AF57" s="51" t="str">
        <f>IFERROR(AVERAGEIFS('Orders - December 2020'!$I$2:$I$2047,'Orders - December 2020'!$H$2:$H$2047,Worksheet!AF$3,'Orders - December 2020'!$C$2:$C$2047,Worksheet!$F57),"-")</f>
        <v>-</v>
      </c>
      <c r="AG57" s="51" t="str">
        <f>IFERROR(AVERAGEIFS('Orders - December 2020'!$I$2:$I$2047,'Orders - December 2020'!$H$2:$H$2047,Worksheet!AG$3,'Orders - December 2020'!$C$2:$C$2047,Worksheet!$F57),"-")</f>
        <v>-</v>
      </c>
      <c r="AH57" s="51" t="str">
        <f>IFERROR(AVERAGEIFS('Orders - December 2020'!$I$2:$I$2047,'Orders - December 2020'!$H$2:$H$2047,Worksheet!AH$3,'Orders - December 2020'!$C$2:$C$2047,Worksheet!$F57),"-")</f>
        <v>-</v>
      </c>
      <c r="AI57" s="51" t="str">
        <f>IFERROR(AVERAGEIFS('Orders - December 2020'!$I$2:$I$2047,'Orders - December 2020'!$H$2:$H$2047,Worksheet!AI$3,'Orders - December 2020'!$C$2:$C$2047,Worksheet!$F57),"-")</f>
        <v>-</v>
      </c>
      <c r="AJ57" s="51" t="str">
        <f>IFERROR(AVERAGEIFS('Orders - December 2020'!$I$2:$I$2047,'Orders - December 2020'!$H$2:$H$2047,Worksheet!AJ$3,'Orders - December 2020'!$C$2:$C$2047,Worksheet!$F57),"-")</f>
        <v>-</v>
      </c>
      <c r="AK57" s="51">
        <f>IFERROR(AVERAGEIFS('Orders - December 2020'!$I$2:$I$2047,'Orders - December 2020'!$H$2:$H$2047,Worksheet!AK$3,'Orders - December 2020'!$C$2:$C$2047,Worksheet!$F57),"-")</f>
        <v>2</v>
      </c>
      <c r="AL57" s="51">
        <f>IFERROR(AVERAGEIFS('Orders - December 2020'!$I$2:$I$2047,'Orders - December 2020'!$H$2:$H$2047,Worksheet!AL$3,'Orders - December 2020'!$C$2:$C$2047,Worksheet!$F57),"-")</f>
        <v>2</v>
      </c>
      <c r="AM57" s="51" t="str">
        <f>IFERROR(AVERAGEIFS('Orders - December 2020'!$I$2:$I$2047,'Orders - December 2020'!$H$2:$H$2047,Worksheet!AM$3,'Orders - December 2020'!$C$2:$C$2047,Worksheet!$F57),"-")</f>
        <v>-</v>
      </c>
      <c r="AN57" s="51" t="str">
        <f>IFERROR(AVERAGEIFS('Orders - December 2020'!$I$2:$I$2047,'Orders - December 2020'!$H$2:$H$2047,Worksheet!AN$3,'Orders - December 2020'!$C$2:$C$2047,Worksheet!$F57),"-")</f>
        <v>-</v>
      </c>
      <c r="AO57" s="51" t="str">
        <f>IFERROR(AVERAGEIFS('Orders - December 2020'!$I$2:$I$2047,'Orders - December 2020'!$H$2:$H$2047,Worksheet!AO$3,'Orders - December 2020'!$C$2:$C$2047,Worksheet!$F57),"-")</f>
        <v>-</v>
      </c>
      <c r="AP57" s="51" t="str">
        <f>IFERROR(AVERAGEIFS('Orders - December 2020'!$I$2:$I$2047,'Orders - December 2020'!$H$2:$H$2047,Worksheet!AP$3,'Orders - December 2020'!$C$2:$C$2047,Worksheet!$F57),"-")</f>
        <v>-</v>
      </c>
      <c r="AQ57" s="51" t="str">
        <f>IFERROR(AVERAGEIFS('Orders - December 2020'!$I$2:$I$2047,'Orders - December 2020'!$H$2:$H$2047,Worksheet!AQ$3,'Orders - December 2020'!$C$2:$C$2047,Worksheet!$F57),"-")</f>
        <v>-</v>
      </c>
      <c r="AR57" s="51" t="str">
        <f>IFERROR(AVERAGEIFS('Orders - December 2020'!$I$2:$I$2047,'Orders - December 2020'!$H$2:$H$2047,Worksheet!AR$3,'Orders - December 2020'!$C$2:$C$2047,Worksheet!$F57),"-")</f>
        <v>-</v>
      </c>
      <c r="AS57" s="51" t="str">
        <f>IFERROR(AVERAGEIFS('Orders - December 2020'!$I$2:$I$2047,'Orders - December 2020'!$H$2:$H$2047,Worksheet!AS$3,'Orders - December 2020'!$C$2:$C$2047,Worksheet!$F57),"-")</f>
        <v>-</v>
      </c>
      <c r="AT57" s="51" t="str">
        <f>IFERROR(AVERAGEIFS('Orders - December 2020'!$I$2:$I$2047,'Orders - December 2020'!$H$2:$H$2047,Worksheet!AT$3,'Orders - December 2020'!$C$2:$C$2047,Worksheet!$F57),"-")</f>
        <v>-</v>
      </c>
      <c r="AU57" s="51" t="str">
        <f>IFERROR(AVERAGEIFS('Orders - December 2020'!$I$2:$I$2047,'Orders - December 2020'!$H$2:$H$2047,Worksheet!AU$3,'Orders - December 2020'!$C$2:$C$2047,Worksheet!$F57),"-")</f>
        <v>-</v>
      </c>
      <c r="AV57" s="51">
        <f>IFERROR(AVERAGEIFS('Orders - December 2020'!$I$2:$I$2047,'Orders - December 2020'!$H$2:$H$2047,Worksheet!AV$3,'Orders - December 2020'!$C$2:$C$2047,Worksheet!$F57),"-")</f>
        <v>1</v>
      </c>
      <c r="AW57" s="51" t="str">
        <f>IFERROR(AVERAGEIFS('Orders - December 2020'!$I$2:$I$2047,'Orders - December 2020'!$H$2:$H$2047,Worksheet!AW$3,'Orders - December 2020'!$C$2:$C$2047,Worksheet!$F57),"-")</f>
        <v>-</v>
      </c>
      <c r="AX57" s="51" t="str">
        <f>IFERROR(AVERAGEIFS('Orders - December 2020'!$I$2:$I$2047,'Orders - December 2020'!$H$2:$H$2047,Worksheet!AX$3,'Orders - December 2020'!$C$2:$C$2047,Worksheet!$F57),"-")</f>
        <v>-</v>
      </c>
      <c r="AY57" s="51" t="str">
        <f>IFERROR(AVERAGEIFS('Orders - December 2020'!$I$2:$I$2047,'Orders - December 2020'!$H$2:$H$2047,Worksheet!AY$3,'Orders - December 2020'!$C$2:$C$2047,Worksheet!$F57),"-")</f>
        <v>-</v>
      </c>
      <c r="AZ57" s="51" t="str">
        <f>IFERROR(AVERAGEIFS('Orders - December 2020'!$I$2:$I$2047,'Orders - December 2020'!$H$2:$H$2047,Worksheet!AZ$3,'Orders - December 2020'!$C$2:$C$2047,Worksheet!$F57),"-")</f>
        <v>-</v>
      </c>
      <c r="BA57" s="51" t="str">
        <f>IFERROR(AVERAGEIFS('Orders - December 2020'!$I$2:$I$2047,'Orders - December 2020'!$H$2:$H$2047,Worksheet!BA$3,'Orders - December 2020'!$C$2:$C$2047,Worksheet!$F57),"-")</f>
        <v>-</v>
      </c>
      <c r="BB57" s="51" t="str">
        <f>IFERROR(AVERAGEIFS('Orders - December 2020'!$I$2:$I$2047,'Orders - December 2020'!$H$2:$H$2047,Worksheet!BB$3,'Orders - December 2020'!$C$2:$C$2047,Worksheet!$F57),"-")</f>
        <v>-</v>
      </c>
      <c r="BC57" s="51" t="str">
        <f>IFERROR(AVERAGEIFS('Orders - December 2020'!$I$2:$I$2047,'Orders - December 2020'!$H$2:$H$2047,Worksheet!BC$3,'Orders - December 2020'!$C$2:$C$2047,Worksheet!$F57),"-")</f>
        <v>-</v>
      </c>
      <c r="BD57" s="51" t="str">
        <f>IFERROR(AVERAGEIFS('Orders - December 2020'!$I$2:$I$2047,'Orders - December 2020'!$H$2:$H$2047,Worksheet!BD$3,'Orders - December 2020'!$C$2:$C$2047,Worksheet!$F57),"-")</f>
        <v>-</v>
      </c>
      <c r="BE57" s="51" t="str">
        <f>IFERROR(AVERAGEIFS('Orders - December 2020'!$I$2:$I$2047,'Orders - December 2020'!$H$2:$H$2047,Worksheet!BE$3,'Orders - December 2020'!$C$2:$C$2047,Worksheet!$F57),"-")</f>
        <v>-</v>
      </c>
      <c r="BF57" s="51" t="str">
        <f>IFERROR(AVERAGEIFS('Orders - December 2020'!$I$2:$I$2047,'Orders - December 2020'!$H$2:$H$2047,Worksheet!BF$3,'Orders - December 2020'!$C$2:$C$2047,Worksheet!$F57),"-")</f>
        <v>-</v>
      </c>
      <c r="BG57" s="51" t="str">
        <f>IFERROR(AVERAGEIFS('Orders - December 2020'!$I$2:$I$2047,'Orders - December 2020'!$H$2:$H$2047,Worksheet!BG$3,'Orders - December 2020'!$C$2:$C$2047,Worksheet!$F57),"-")</f>
        <v>-</v>
      </c>
      <c r="BH57" s="51" t="str">
        <f>IFERROR(AVERAGEIFS('Orders - December 2020'!$I$2:$I$2047,'Orders - December 2020'!$H$2:$H$2047,Worksheet!BH$3,'Orders - December 2020'!$C$2:$C$2047,Worksheet!$F57),"-")</f>
        <v>-</v>
      </c>
      <c r="BI57" s="51" t="str">
        <f>IFERROR(AVERAGEIFS('Orders - December 2020'!$I$2:$I$2047,'Orders - December 2020'!$H$2:$H$2047,Worksheet!BI$3,'Orders - December 2020'!$C$2:$C$2047,Worksheet!$F57),"-")</f>
        <v>-</v>
      </c>
      <c r="BJ57" s="51" t="str">
        <f>IFERROR(AVERAGEIFS('Orders - December 2020'!$I$2:$I$2047,'Orders - December 2020'!$H$2:$H$2047,Worksheet!BJ$3,'Orders - December 2020'!$C$2:$C$2047,Worksheet!$F57),"-")</f>
        <v>-</v>
      </c>
      <c r="BK57" s="51" t="str">
        <f>IFERROR(AVERAGEIFS('Orders - December 2020'!$I$2:$I$2047,'Orders - December 2020'!$H$2:$H$2047,Worksheet!BK$3,'Orders - December 2020'!$C$2:$C$2047,Worksheet!$F57),"-")</f>
        <v>-</v>
      </c>
      <c r="BL57" s="51">
        <f>IFERROR(AVERAGEIFS('Orders - December 2020'!$I$2:$I$2047,'Orders - December 2020'!$H$2:$H$2047,Worksheet!BL$3,'Orders - December 2020'!$C$2:$C$2047,Worksheet!$F57),"-")</f>
        <v>1</v>
      </c>
      <c r="BM57" s="51" t="str">
        <f>IFERROR(AVERAGEIFS('Orders - December 2020'!$I$2:$I$2047,'Orders - December 2020'!$H$2:$H$2047,Worksheet!BM$3,'Orders - December 2020'!$C$2:$C$2047,Worksheet!$F57),"-")</f>
        <v>-</v>
      </c>
      <c r="BN57" s="51" t="str">
        <f>IFERROR(AVERAGEIFS('Orders - December 2020'!$I$2:$I$2047,'Orders - December 2020'!$H$2:$H$2047,Worksheet!BN$3,'Orders - December 2020'!$C$2:$C$2047,Worksheet!$F57),"-")</f>
        <v>-</v>
      </c>
      <c r="BO57" s="51" t="str">
        <f>IFERROR(AVERAGEIFS('Orders - December 2020'!$I$2:$I$2047,'Orders - December 2020'!$H$2:$H$2047,Worksheet!BO$3,'Orders - December 2020'!$C$2:$C$2047,Worksheet!$F57),"-")</f>
        <v>-</v>
      </c>
      <c r="BP57" s="51" t="str">
        <f>IFERROR(AVERAGEIFS('Orders - December 2020'!$I$2:$I$2047,'Orders - December 2020'!$H$2:$H$2047,Worksheet!BP$3,'Orders - December 2020'!$C$2:$C$2047,Worksheet!$F57),"-")</f>
        <v>-</v>
      </c>
      <c r="BQ57" s="51" t="str">
        <f>IFERROR(AVERAGEIFS('Orders - December 2020'!$I$2:$I$2047,'Orders - December 2020'!$H$2:$H$2047,Worksheet!BQ$3,'Orders - December 2020'!$C$2:$C$2047,Worksheet!$F57),"-")</f>
        <v>-</v>
      </c>
      <c r="BR57" s="51" t="str">
        <f>IFERROR(AVERAGEIFS('Orders - December 2020'!$I$2:$I$2047,'Orders - December 2020'!$H$2:$H$2047,Worksheet!BR$3,'Orders - December 2020'!$C$2:$C$2047,Worksheet!$F57),"-")</f>
        <v>-</v>
      </c>
      <c r="BS57" s="51" t="str">
        <f>IFERROR(AVERAGEIFS('Orders - December 2020'!$I$2:$I$2047,'Orders - December 2020'!$H$2:$H$2047,Worksheet!BS$3,'Orders - December 2020'!$C$2:$C$2047,Worksheet!$F57),"-")</f>
        <v>-</v>
      </c>
      <c r="BT57" s="51" t="str">
        <f>IFERROR(AVERAGEIFS('Orders - December 2020'!$I$2:$I$2047,'Orders - December 2020'!$H$2:$H$2047,Worksheet!BT$3,'Orders - December 2020'!$C$2:$C$2047,Worksheet!$F57),"-")</f>
        <v>-</v>
      </c>
      <c r="BU57" s="51" t="str">
        <f>IFERROR(AVERAGEIFS('Orders - December 2020'!$I$2:$I$2047,'Orders - December 2020'!$H$2:$H$2047,Worksheet!BU$3,'Orders - December 2020'!$C$2:$C$2047,Worksheet!$F57),"-")</f>
        <v>-</v>
      </c>
      <c r="BV57" s="51">
        <f>IFERROR(AVERAGEIFS('Orders - December 2020'!$I$2:$I$2047,'Orders - December 2020'!$H$2:$H$2047,Worksheet!BV$3,'Orders - December 2020'!$C$2:$C$2047,Worksheet!$F57),"-")</f>
        <v>1</v>
      </c>
      <c r="BW57" s="51" t="str">
        <f>IFERROR(AVERAGEIFS('Orders - December 2020'!$I$2:$I$2047,'Orders - December 2020'!$H$2:$H$2047,Worksheet!BW$3,'Orders - December 2020'!$C$2:$C$2047,Worksheet!$F57),"-")</f>
        <v>-</v>
      </c>
      <c r="BX57" s="51" t="str">
        <f>IFERROR(AVERAGEIFS('Orders - December 2020'!$I$2:$I$2047,'Orders - December 2020'!$H$2:$H$2047,Worksheet!BX$3,'Orders - December 2020'!$C$2:$C$2047,Worksheet!$F57),"-")</f>
        <v>-</v>
      </c>
      <c r="BY57" s="51" t="str">
        <f>IFERROR(AVERAGEIFS('Orders - December 2020'!$I$2:$I$2047,'Orders - December 2020'!$H$2:$H$2047,Worksheet!BY$3,'Orders - December 2020'!$C$2:$C$2047,Worksheet!$F57),"-")</f>
        <v>-</v>
      </c>
      <c r="BZ57" s="51">
        <f>IFERROR(AVERAGEIFS('Orders - December 2020'!$I$2:$I$2047,'Orders - December 2020'!$H$2:$H$2047,Worksheet!BZ$3,'Orders - December 2020'!$C$2:$C$2047,Worksheet!$F57),"-")</f>
        <v>2</v>
      </c>
      <c r="CA57" s="51" t="str">
        <f>IFERROR(AVERAGEIFS('Orders - December 2020'!$I$2:$I$2047,'Orders - December 2020'!$H$2:$H$2047,Worksheet!CA$3,'Orders - December 2020'!$C$2:$C$2047,Worksheet!$F57),"-")</f>
        <v>-</v>
      </c>
      <c r="CB57" s="51" t="str">
        <f>IFERROR(AVERAGEIFS('Orders - December 2020'!$I$2:$I$2047,'Orders - December 2020'!$H$2:$H$2047,Worksheet!CB$3,'Orders - December 2020'!$C$2:$C$2047,Worksheet!$F57),"-")</f>
        <v>-</v>
      </c>
      <c r="CC57" s="51" t="str">
        <f>IFERROR(AVERAGEIFS('Orders - December 2020'!$I$2:$I$2047,'Orders - December 2020'!$H$2:$H$2047,Worksheet!CC$3,'Orders - December 2020'!$C$2:$C$2047,Worksheet!$F57),"-")</f>
        <v>-</v>
      </c>
      <c r="CD57" s="51" t="str">
        <f>IFERROR(AVERAGEIFS('Orders - December 2020'!$I$2:$I$2047,'Orders - December 2020'!$H$2:$H$2047,Worksheet!CD$3,'Orders - December 2020'!$C$2:$C$2047,Worksheet!$F57),"-")</f>
        <v>-</v>
      </c>
      <c r="CE57" s="51" t="str">
        <f>IFERROR(AVERAGEIFS('Orders - December 2020'!$I$2:$I$2047,'Orders - December 2020'!$H$2:$H$2047,Worksheet!CE$3,'Orders - December 2020'!$C$2:$C$2047,Worksheet!$F57),"-")</f>
        <v>-</v>
      </c>
      <c r="CF57" s="51" t="str">
        <f>IFERROR(AVERAGEIFS('Orders - December 2020'!$I$2:$I$2047,'Orders - December 2020'!$H$2:$H$2047,Worksheet!CF$3,'Orders - December 2020'!$C$2:$C$2047,Worksheet!$F57),"-")</f>
        <v>-</v>
      </c>
      <c r="CG57" s="51" t="str">
        <f>IFERROR(AVERAGEIFS('Orders - December 2020'!$I$2:$I$2047,'Orders - December 2020'!$H$2:$H$2047,Worksheet!CG$3,'Orders - December 2020'!$C$2:$C$2047,Worksheet!$F57),"-")</f>
        <v>-</v>
      </c>
      <c r="CH57" s="51" t="str">
        <f>IFERROR(AVERAGEIFS('Orders - December 2020'!$I$2:$I$2047,'Orders - December 2020'!$H$2:$H$2047,Worksheet!CH$3,'Orders - December 2020'!$C$2:$C$2047,Worksheet!$F57),"-")</f>
        <v>-</v>
      </c>
      <c r="CI57" s="51" t="str">
        <f>IFERROR(AVERAGEIFS('Orders - December 2020'!$I$2:$I$2047,'Orders - December 2020'!$H$2:$H$2047,Worksheet!CI$3,'Orders - December 2020'!$C$2:$C$2047,Worksheet!$F57),"-")</f>
        <v>-</v>
      </c>
      <c r="CJ57" s="51" t="str">
        <f>IFERROR(AVERAGEIFS('Orders - December 2020'!$I$2:$I$2047,'Orders - December 2020'!$H$2:$H$2047,Worksheet!CJ$3,'Orders - December 2020'!$C$2:$C$2047,Worksheet!$F57),"-")</f>
        <v>-</v>
      </c>
      <c r="CK57" s="51" t="str">
        <f>IFERROR(AVERAGEIFS('Orders - December 2020'!$I$2:$I$2047,'Orders - December 2020'!$H$2:$H$2047,Worksheet!CK$3,'Orders - December 2020'!$C$2:$C$2047,Worksheet!$F57),"-")</f>
        <v>-</v>
      </c>
      <c r="CL57" s="51" t="str">
        <f>IFERROR(AVERAGEIFS('Orders - December 2020'!$I$2:$I$2047,'Orders - December 2020'!$H$2:$H$2047,Worksheet!CL$3,'Orders - December 2020'!$C$2:$C$2047,Worksheet!$F57),"-")</f>
        <v>-</v>
      </c>
      <c r="CM57" s="51" t="str">
        <f>IFERROR(AVERAGEIFS('Orders - December 2020'!$I$2:$I$2047,'Orders - December 2020'!$H$2:$H$2047,Worksheet!CM$3,'Orders - December 2020'!$C$2:$C$2047,Worksheet!$F57),"-")</f>
        <v>-</v>
      </c>
      <c r="CN57" s="51" t="str">
        <f>IFERROR(AVERAGEIFS('Orders - December 2020'!$I$2:$I$2047,'Orders - December 2020'!$H$2:$H$2047,Worksheet!CN$3,'Orders - December 2020'!$C$2:$C$2047,Worksheet!$F57),"-")</f>
        <v>-</v>
      </c>
      <c r="CO57" s="51" t="str">
        <f>IFERROR(AVERAGEIFS('Orders - December 2020'!$I$2:$I$2047,'Orders - December 2020'!$H$2:$H$2047,Worksheet!CO$3,'Orders - December 2020'!$C$2:$C$2047,Worksheet!$F57),"-")</f>
        <v>-</v>
      </c>
      <c r="CP57" s="51" t="str">
        <f>IFERROR(AVERAGEIFS('Orders - December 2020'!$I$2:$I$2047,'Orders - December 2020'!$H$2:$H$2047,Worksheet!CP$3,'Orders - December 2020'!$C$2:$C$2047,Worksheet!$F57),"-")</f>
        <v>-</v>
      </c>
      <c r="CQ57" s="51" t="str">
        <f>IFERROR(AVERAGEIFS('Orders - December 2020'!$I$2:$I$2047,'Orders - December 2020'!$H$2:$H$2047,Worksheet!CQ$3,'Orders - December 2020'!$C$2:$C$2047,Worksheet!$F57),"-")</f>
        <v>-</v>
      </c>
      <c r="CR57" s="51" t="str">
        <f>IFERROR(AVERAGEIFS('Orders - December 2020'!$I$2:$I$2047,'Orders - December 2020'!$H$2:$H$2047,Worksheet!CR$3,'Orders - December 2020'!$C$2:$C$2047,Worksheet!$F57),"-")</f>
        <v>-</v>
      </c>
      <c r="CS57" s="51" t="str">
        <f>IFERROR(AVERAGEIFS('Orders - December 2020'!$I$2:$I$2047,'Orders - December 2020'!$H$2:$H$2047,Worksheet!CS$3,'Orders - December 2020'!$C$2:$C$2047,Worksheet!$F57),"-")</f>
        <v>-</v>
      </c>
      <c r="CT57" s="51" t="str">
        <f>IFERROR(AVERAGEIFS('Orders - December 2020'!$I$2:$I$2047,'Orders - December 2020'!$H$2:$H$2047,Worksheet!CT$3,'Orders - December 2020'!$C$2:$C$2047,Worksheet!$F57),"-")</f>
        <v>-</v>
      </c>
      <c r="CU57" s="51" t="str">
        <f>IFERROR(AVERAGEIFS('Orders - December 2020'!$I$2:$I$2047,'Orders - December 2020'!$H$2:$H$2047,Worksheet!CU$3,'Orders - December 2020'!$C$2:$C$2047,Worksheet!$F57),"-")</f>
        <v>-</v>
      </c>
      <c r="CV57" s="51" t="str">
        <f>IFERROR(AVERAGEIFS('Orders - December 2020'!$I$2:$I$2047,'Orders - December 2020'!$H$2:$H$2047,Worksheet!CV$3,'Orders - December 2020'!$C$2:$C$2047,Worksheet!$F57),"-")</f>
        <v>-</v>
      </c>
      <c r="CW57" s="51" t="str">
        <f>IFERROR(AVERAGEIFS('Orders - December 2020'!$I$2:$I$2047,'Orders - December 2020'!$H$2:$H$2047,Worksheet!CW$3,'Orders - December 2020'!$C$2:$C$2047,Worksheet!$F57),"-")</f>
        <v>-</v>
      </c>
      <c r="CX57" s="51" t="str">
        <f>IFERROR(AVERAGEIFS('Orders - December 2020'!$I$2:$I$2047,'Orders - December 2020'!$H$2:$H$2047,Worksheet!CX$3,'Orders - December 2020'!$C$2:$C$2047,Worksheet!$F57),"-")</f>
        <v>-</v>
      </c>
      <c r="CY57" s="51" t="str">
        <f>IFERROR(AVERAGEIFS('Orders - December 2020'!$I$2:$I$2047,'Orders - December 2020'!$H$2:$H$2047,Worksheet!CY$3,'Orders - December 2020'!$C$2:$C$2047,Worksheet!$F57),"-")</f>
        <v>-</v>
      </c>
      <c r="CZ57" s="51" t="str">
        <f>IFERROR(AVERAGEIFS('Orders - December 2020'!$I$2:$I$2047,'Orders - December 2020'!$H$2:$H$2047,Worksheet!CZ$3,'Orders - December 2020'!$C$2:$C$2047,Worksheet!$F57),"-")</f>
        <v>-</v>
      </c>
      <c r="DA57" s="51" t="str">
        <f>IFERROR(AVERAGEIFS('Orders - December 2020'!$I$2:$I$2047,'Orders - December 2020'!$H$2:$H$2047,Worksheet!DA$3,'Orders - December 2020'!$C$2:$C$2047,Worksheet!$F57),"-")</f>
        <v>-</v>
      </c>
      <c r="DB57" s="51" t="str">
        <f>IFERROR(AVERAGEIFS('Orders - December 2020'!$I$2:$I$2047,'Orders - December 2020'!$H$2:$H$2047,Worksheet!DB$3,'Orders - December 2020'!$C$2:$C$2047,Worksheet!$F57),"-")</f>
        <v>-</v>
      </c>
      <c r="DC57" s="51" t="str">
        <f>IFERROR(AVERAGEIFS('Orders - December 2020'!$I$2:$I$2047,'Orders - December 2020'!$H$2:$H$2047,Worksheet!DC$3,'Orders - December 2020'!$C$2:$C$2047,Worksheet!$F57),"-")</f>
        <v>-</v>
      </c>
      <c r="DD57" s="51" t="str">
        <f>IFERROR(AVERAGEIFS('Orders - December 2020'!$I$2:$I$2047,'Orders - December 2020'!$H$2:$H$2047,Worksheet!DD$3,'Orders - December 2020'!$C$2:$C$2047,Worksheet!$F57),"-")</f>
        <v>-</v>
      </c>
      <c r="DE57" s="51" t="str">
        <f>IFERROR(AVERAGEIFS('Orders - December 2020'!$I$2:$I$2047,'Orders - December 2020'!$H$2:$H$2047,Worksheet!DE$3,'Orders - December 2020'!$C$2:$C$2047,Worksheet!$F57),"-")</f>
        <v>-</v>
      </c>
      <c r="DF57" s="51" t="str">
        <f>IFERROR(AVERAGEIFS('Orders - December 2020'!$I$2:$I$2047,'Orders - December 2020'!$H$2:$H$2047,Worksheet!DF$3,'Orders - December 2020'!$C$2:$C$2047,Worksheet!$F57),"-")</f>
        <v>-</v>
      </c>
      <c r="DG57" s="51" t="str">
        <f>IFERROR(AVERAGEIFS('Orders - December 2020'!$I$2:$I$2047,'Orders - December 2020'!$H$2:$H$2047,Worksheet!DG$3,'Orders - December 2020'!$C$2:$C$2047,Worksheet!$F57),"-")</f>
        <v>-</v>
      </c>
      <c r="DH57" s="51" t="str">
        <f>IFERROR(AVERAGEIFS('Orders - December 2020'!$I$2:$I$2047,'Orders - December 2020'!$H$2:$H$2047,Worksheet!DH$3,'Orders - December 2020'!$C$2:$C$2047,Worksheet!$F57),"-")</f>
        <v>-</v>
      </c>
      <c r="DI57" s="51" t="str">
        <f>IFERROR(AVERAGEIFS('Orders - December 2020'!$I$2:$I$2047,'Orders - December 2020'!$H$2:$H$2047,Worksheet!DI$3,'Orders - December 2020'!$C$2:$C$2047,Worksheet!$F57),"-")</f>
        <v>-</v>
      </c>
      <c r="DJ57" s="51" t="str">
        <f>IFERROR(AVERAGEIFS('Orders - December 2020'!$I$2:$I$2047,'Orders - December 2020'!$H$2:$H$2047,Worksheet!DJ$3,'Orders - December 2020'!$C$2:$C$2047,Worksheet!$F57),"-")</f>
        <v>-</v>
      </c>
      <c r="DK57" s="51" t="str">
        <f>IFERROR(AVERAGEIFS('Orders - December 2020'!$I$2:$I$2047,'Orders - December 2020'!$H$2:$H$2047,Worksheet!DK$3,'Orders - December 2020'!$C$2:$C$2047,Worksheet!$F57),"-")</f>
        <v>-</v>
      </c>
      <c r="DL57" s="51" t="str">
        <f>IFERROR(AVERAGEIFS('Orders - December 2020'!$I$2:$I$2047,'Orders - December 2020'!$H$2:$H$2047,Worksheet!DL$3,'Orders - December 2020'!$C$2:$C$2047,Worksheet!$F57),"-")</f>
        <v>-</v>
      </c>
      <c r="DM57" s="51" t="str">
        <f>IFERROR(AVERAGEIFS('Orders - December 2020'!$I$2:$I$2047,'Orders - December 2020'!$H$2:$H$2047,Worksheet!DM$3,'Orders - December 2020'!$C$2:$C$2047,Worksheet!$F57),"-")</f>
        <v>-</v>
      </c>
      <c r="DN57" s="51" t="str">
        <f>IFERROR(AVERAGEIFS('Orders - December 2020'!$I$2:$I$2047,'Orders - December 2020'!$H$2:$H$2047,Worksheet!DN$3,'Orders - December 2020'!$C$2:$C$2047,Worksheet!$F57),"-")</f>
        <v>-</v>
      </c>
      <c r="DO57" s="51" t="str">
        <f>IFERROR(AVERAGEIFS('Orders - December 2020'!$I$2:$I$2047,'Orders - December 2020'!$H$2:$H$2047,Worksheet!DO$3,'Orders - December 2020'!$C$2:$C$2047,Worksheet!$F57),"-")</f>
        <v>-</v>
      </c>
      <c r="DP57" s="51" t="str">
        <f>IFERROR(AVERAGEIFS('Orders - December 2020'!$I$2:$I$2047,'Orders - December 2020'!$H$2:$H$2047,Worksheet!DP$3,'Orders - December 2020'!$C$2:$C$2047,Worksheet!$F57),"-")</f>
        <v>-</v>
      </c>
      <c r="DQ57" s="51" t="str">
        <f>IFERROR(AVERAGEIFS('Orders - December 2020'!$I$2:$I$2047,'Orders - December 2020'!$H$2:$H$2047,Worksheet!DQ$3,'Orders - December 2020'!$C$2:$C$2047,Worksheet!$F57),"-")</f>
        <v>-</v>
      </c>
      <c r="DR57" s="51" t="str">
        <f>IFERROR(AVERAGEIFS('Orders - December 2020'!$I$2:$I$2047,'Orders - December 2020'!$H$2:$H$2047,Worksheet!DR$3,'Orders - December 2020'!$C$2:$C$2047,Worksheet!$F57),"-")</f>
        <v>-</v>
      </c>
      <c r="DS57" s="51" t="str">
        <f>IFERROR(AVERAGEIFS('Orders - December 2020'!$I$2:$I$2047,'Orders - December 2020'!$H$2:$H$2047,Worksheet!DS$3,'Orders - December 2020'!$C$2:$C$2047,Worksheet!$F57),"-")</f>
        <v>-</v>
      </c>
      <c r="DT57" s="51" t="str">
        <f>IFERROR(AVERAGEIFS('Orders - December 2020'!$I$2:$I$2047,'Orders - December 2020'!$H$2:$H$2047,Worksheet!DT$3,'Orders - December 2020'!$C$2:$C$2047,Worksheet!$F57),"-")</f>
        <v>-</v>
      </c>
      <c r="DU57" s="51" t="str">
        <f>IFERROR(AVERAGEIFS('Orders - December 2020'!$I$2:$I$2047,'Orders - December 2020'!$H$2:$H$2047,Worksheet!DU$3,'Orders - December 2020'!$C$2:$C$2047,Worksheet!$F57),"-")</f>
        <v>-</v>
      </c>
      <c r="DV57" s="51" t="str">
        <f>IFERROR(AVERAGEIFS('Orders - December 2020'!$I$2:$I$2047,'Orders - December 2020'!$H$2:$H$2047,Worksheet!DV$3,'Orders - December 2020'!$C$2:$C$2047,Worksheet!$F57),"-")</f>
        <v>-</v>
      </c>
      <c r="DW57" s="51" t="str">
        <f>IFERROR(AVERAGEIFS('Orders - December 2020'!$I$2:$I$2047,'Orders - December 2020'!$H$2:$H$2047,Worksheet!DW$3,'Orders - December 2020'!$C$2:$C$2047,Worksheet!$F57),"-")</f>
        <v>-</v>
      </c>
      <c r="DX57" s="51" t="str">
        <f>IFERROR(AVERAGEIFS('Orders - December 2020'!$I$2:$I$2047,'Orders - December 2020'!$H$2:$H$2047,Worksheet!DX$3,'Orders - December 2020'!$C$2:$C$2047,Worksheet!$F57),"-")</f>
        <v>-</v>
      </c>
      <c r="DY57" s="51" t="str">
        <f>IFERROR(AVERAGEIFS('Orders - December 2020'!$I$2:$I$2047,'Orders - December 2020'!$H$2:$H$2047,Worksheet!DY$3,'Orders - December 2020'!$C$2:$C$2047,Worksheet!$F57),"-")</f>
        <v>-</v>
      </c>
      <c r="DZ57" s="51" t="str">
        <f>IFERROR(AVERAGEIFS('Orders - December 2020'!$I$2:$I$2047,'Orders - December 2020'!$H$2:$H$2047,Worksheet!DZ$3,'Orders - December 2020'!$C$2:$C$2047,Worksheet!$F57),"-")</f>
        <v>-</v>
      </c>
      <c r="EA57" s="51" t="str">
        <f>IFERROR(AVERAGEIFS('Orders - December 2020'!$I$2:$I$2047,'Orders - December 2020'!$H$2:$H$2047,Worksheet!EA$3,'Orders - December 2020'!$C$2:$C$2047,Worksheet!$F57),"-")</f>
        <v>-</v>
      </c>
      <c r="EB57" s="51" t="str">
        <f>IFERROR(AVERAGEIFS('Orders - December 2020'!$I$2:$I$2047,'Orders - December 2020'!$H$2:$H$2047,Worksheet!EB$3,'Orders - December 2020'!$C$2:$C$2047,Worksheet!$F57),"-")</f>
        <v>-</v>
      </c>
      <c r="EC57" s="51" t="str">
        <f>IFERROR(AVERAGEIFS('Orders - December 2020'!$I$2:$I$2047,'Orders - December 2020'!$H$2:$H$2047,Worksheet!EC$3,'Orders - December 2020'!$C$2:$C$2047,Worksheet!$F57),"-")</f>
        <v>-</v>
      </c>
      <c r="ED57" s="51" t="str">
        <f>IFERROR(AVERAGEIFS('Orders - December 2020'!$I$2:$I$2047,'Orders - December 2020'!$H$2:$H$2047,Worksheet!ED$3,'Orders - December 2020'!$C$2:$C$2047,Worksheet!$F57),"-")</f>
        <v>-</v>
      </c>
      <c r="EE57" s="51" t="str">
        <f>IFERROR(AVERAGEIFS('Orders - December 2020'!$I$2:$I$2047,'Orders - December 2020'!$H$2:$H$2047,Worksheet!EE$3,'Orders - December 2020'!$C$2:$C$2047,Worksheet!$F57),"-")</f>
        <v>-</v>
      </c>
      <c r="EF57" s="51" t="str">
        <f>IFERROR(AVERAGEIFS('Orders - December 2020'!$I$2:$I$2047,'Orders - December 2020'!$H$2:$H$2047,Worksheet!EF$3,'Orders - December 2020'!$C$2:$C$2047,Worksheet!$F57),"-")</f>
        <v>-</v>
      </c>
      <c r="EG57" s="51" t="str">
        <f>IFERROR(AVERAGEIFS('Orders - December 2020'!$I$2:$I$2047,'Orders - December 2020'!$H$2:$H$2047,Worksheet!EG$3,'Orders - December 2020'!$C$2:$C$2047,Worksheet!$F57),"-")</f>
        <v>-</v>
      </c>
      <c r="EH57" s="51" t="str">
        <f>IFERROR(AVERAGEIFS('Orders - December 2020'!$I$2:$I$2047,'Orders - December 2020'!$H$2:$H$2047,Worksheet!EH$3,'Orders - December 2020'!$C$2:$C$2047,Worksheet!$F57),"-")</f>
        <v>-</v>
      </c>
      <c r="EI57" s="51" t="str">
        <f>IFERROR(AVERAGEIFS('Orders - December 2020'!$I$2:$I$2047,'Orders - December 2020'!$H$2:$H$2047,Worksheet!EI$3,'Orders - December 2020'!$C$2:$C$2047,Worksheet!$F57),"-")</f>
        <v>-</v>
      </c>
      <c r="EJ57" s="51" t="str">
        <f>IFERROR(AVERAGEIFS('Orders - December 2020'!$I$2:$I$2047,'Orders - December 2020'!$H$2:$H$2047,Worksheet!EJ$3,'Orders - December 2020'!$C$2:$C$2047,Worksheet!$F57),"-")</f>
        <v>-</v>
      </c>
      <c r="EK57" s="51" t="str">
        <f>IFERROR(AVERAGEIFS('Orders - December 2020'!$I$2:$I$2047,'Orders - December 2020'!$H$2:$H$2047,Worksheet!EK$3,'Orders - December 2020'!$C$2:$C$2047,Worksheet!$F57),"-")</f>
        <v>-</v>
      </c>
      <c r="EL57" s="51" t="str">
        <f>IFERROR(AVERAGEIFS('Orders - December 2020'!$I$2:$I$2047,'Orders - December 2020'!$H$2:$H$2047,Worksheet!EL$3,'Orders - December 2020'!$C$2:$C$2047,Worksheet!$F57),"-")</f>
        <v>-</v>
      </c>
      <c r="EM57" s="51" t="str">
        <f>IFERROR(AVERAGEIFS('Orders - December 2020'!$I$2:$I$2047,'Orders - December 2020'!$H$2:$H$2047,Worksheet!EM$3,'Orders - December 2020'!$C$2:$C$2047,Worksheet!$F57),"-")</f>
        <v>-</v>
      </c>
      <c r="EN57" s="51" t="str">
        <f>IFERROR(AVERAGEIFS('Orders - December 2020'!$I$2:$I$2047,'Orders - December 2020'!$H$2:$H$2047,Worksheet!EN$3,'Orders - December 2020'!$C$2:$C$2047,Worksheet!$F57),"-")</f>
        <v>-</v>
      </c>
      <c r="EO57" s="51" t="str">
        <f>IFERROR(AVERAGEIFS('Orders - December 2020'!$I$2:$I$2047,'Orders - December 2020'!$H$2:$H$2047,Worksheet!EO$3,'Orders - December 2020'!$C$2:$C$2047,Worksheet!$F57),"-")</f>
        <v>-</v>
      </c>
      <c r="EP57" s="51" t="str">
        <f>IFERROR(AVERAGEIFS('Orders - December 2020'!$I$2:$I$2047,'Orders - December 2020'!$H$2:$H$2047,Worksheet!EP$3,'Orders - December 2020'!$C$2:$C$2047,Worksheet!$F57),"-")</f>
        <v>-</v>
      </c>
      <c r="EQ57" s="51" t="str">
        <f>IFERROR(AVERAGEIFS('Orders - December 2020'!$I$2:$I$2047,'Orders - December 2020'!$H$2:$H$2047,Worksheet!EQ$3,'Orders - December 2020'!$C$2:$C$2047,Worksheet!$F57),"-")</f>
        <v>-</v>
      </c>
      <c r="ER57" s="51" t="str">
        <f>IFERROR(AVERAGEIFS('Orders - December 2020'!$I$2:$I$2047,'Orders - December 2020'!$H$2:$H$2047,Worksheet!ER$3,'Orders - December 2020'!$C$2:$C$2047,Worksheet!$F57),"-")</f>
        <v>-</v>
      </c>
      <c r="ES57" s="51" t="str">
        <f>IFERROR(AVERAGEIFS('Orders - December 2020'!$I$2:$I$2047,'Orders - December 2020'!$H$2:$H$2047,Worksheet!ES$3,'Orders - December 2020'!$C$2:$C$2047,Worksheet!$F57),"-")</f>
        <v>-</v>
      </c>
      <c r="ET57" s="51" t="str">
        <f>IFERROR(AVERAGEIFS('Orders - December 2020'!$I$2:$I$2047,'Orders - December 2020'!$H$2:$H$2047,Worksheet!ET$3,'Orders - December 2020'!$C$2:$C$2047,Worksheet!$F57),"-")</f>
        <v>-</v>
      </c>
      <c r="EU57" s="51" t="str">
        <f>IFERROR(AVERAGEIFS('Orders - December 2020'!$I$2:$I$2047,'Orders - December 2020'!$H$2:$H$2047,Worksheet!EU$3,'Orders - December 2020'!$C$2:$C$2047,Worksheet!$F57),"-")</f>
        <v>-</v>
      </c>
      <c r="EV57" s="51" t="str">
        <f>IFERROR(AVERAGEIFS('Orders - December 2020'!$I$2:$I$2047,'Orders - December 2020'!$H$2:$H$2047,Worksheet!EV$3,'Orders - December 2020'!$C$2:$C$2047,Worksheet!$F57),"-")</f>
        <v>-</v>
      </c>
      <c r="EW57" s="51" t="str">
        <f>IFERROR(AVERAGEIFS('Orders - December 2020'!$I$2:$I$2047,'Orders - December 2020'!$H$2:$H$2047,Worksheet!EW$3,'Orders - December 2020'!$C$2:$C$2047,Worksheet!$F57),"-")</f>
        <v>-</v>
      </c>
      <c r="EX57" s="51" t="str">
        <f>IFERROR(AVERAGEIFS('Orders - December 2020'!$I$2:$I$2047,'Orders - December 2020'!$H$2:$H$2047,Worksheet!EX$3,'Orders - December 2020'!$C$2:$C$2047,Worksheet!$F57),"-")</f>
        <v>-</v>
      </c>
      <c r="EY57" s="51" t="str">
        <f>IFERROR(AVERAGEIFS('Orders - December 2020'!$I$2:$I$2047,'Orders - December 2020'!$H$2:$H$2047,Worksheet!EY$3,'Orders - December 2020'!$C$2:$C$2047,Worksheet!$F57),"-")</f>
        <v>-</v>
      </c>
      <c r="EZ57" s="51" t="str">
        <f>IFERROR(AVERAGEIFS('Orders - December 2020'!$I$2:$I$2047,'Orders - December 2020'!$H$2:$H$2047,Worksheet!EZ$3,'Orders - December 2020'!$C$2:$C$2047,Worksheet!$F57),"-")</f>
        <v>-</v>
      </c>
      <c r="FA57" s="51" t="str">
        <f>IFERROR(AVERAGEIFS('Orders - December 2020'!$I$2:$I$2047,'Orders - December 2020'!$H$2:$H$2047,Worksheet!FA$3,'Orders - December 2020'!$C$2:$C$2047,Worksheet!$F57),"-")</f>
        <v>-</v>
      </c>
      <c r="FB57" s="51" t="str">
        <f>IFERROR(AVERAGEIFS('Orders - December 2020'!$I$2:$I$2047,'Orders - December 2020'!$H$2:$H$2047,Worksheet!FB$3,'Orders - December 2020'!$C$2:$C$2047,Worksheet!$F57),"-")</f>
        <v>-</v>
      </c>
      <c r="FC57" s="51" t="str">
        <f>IFERROR(AVERAGEIFS('Orders - December 2020'!$I$2:$I$2047,'Orders - December 2020'!$H$2:$H$2047,Worksheet!FC$3,'Orders - December 2020'!$C$2:$C$2047,Worksheet!$F57),"-")</f>
        <v>-</v>
      </c>
      <c r="FD57" s="51" t="str">
        <f>IFERROR(AVERAGEIFS('Orders - December 2020'!$I$2:$I$2047,'Orders - December 2020'!$H$2:$H$2047,Worksheet!FD$3,'Orders - December 2020'!$C$2:$C$2047,Worksheet!$F57),"-")</f>
        <v>-</v>
      </c>
      <c r="FE57" s="51" t="str">
        <f>IFERROR(AVERAGEIFS('Orders - December 2020'!$I$2:$I$2047,'Orders - December 2020'!$H$2:$H$2047,Worksheet!FE$3,'Orders - December 2020'!$C$2:$C$2047,Worksheet!$F57),"-")</f>
        <v>-</v>
      </c>
      <c r="FF57" s="51" t="str">
        <f>IFERROR(AVERAGEIFS('Orders - December 2020'!$I$2:$I$2047,'Orders - December 2020'!$H$2:$H$2047,Worksheet!FF$3,'Orders - December 2020'!$C$2:$C$2047,Worksheet!$F57),"-")</f>
        <v>-</v>
      </c>
      <c r="FG57" s="52" t="str">
        <f>IFERROR(AVERAGEIFS('Orders - December 2020'!$I$2:$I$2047,'Orders - December 2020'!$H$2:$H$2047,Worksheet!FG$3,'Orders - December 2020'!$C$2:$C$2047,Worksheet!$F57),"-")</f>
        <v>-</v>
      </c>
    </row>
    <row r="58" spans="6:163">
      <c r="F58" s="45" t="str">
        <v>Nk Minimarts</v>
      </c>
      <c r="G58" s="50" t="str">
        <f>IFERROR(AVERAGEIFS('Orders - December 2020'!$I$2:$I$2047,'Orders - December 2020'!$H$2:$H$2047,Worksheet!G$3,'Orders - December 2020'!$C$2:$C$2047,Worksheet!$F58),"-")</f>
        <v>-</v>
      </c>
      <c r="H58" s="51" t="str">
        <f>IFERROR(AVERAGEIFS('Orders - December 2020'!$I$2:$I$2047,'Orders - December 2020'!$H$2:$H$2047,Worksheet!H$3,'Orders - December 2020'!$C$2:$C$2047,Worksheet!$F58),"-")</f>
        <v>-</v>
      </c>
      <c r="I58" s="51" t="str">
        <f>IFERROR(AVERAGEIFS('Orders - December 2020'!$I$2:$I$2047,'Orders - December 2020'!$H$2:$H$2047,Worksheet!I$3,'Orders - December 2020'!$C$2:$C$2047,Worksheet!$F58),"-")</f>
        <v>-</v>
      </c>
      <c r="J58" s="51" t="str">
        <f>IFERROR(AVERAGEIFS('Orders - December 2020'!$I$2:$I$2047,'Orders - December 2020'!$H$2:$H$2047,Worksheet!J$3,'Orders - December 2020'!$C$2:$C$2047,Worksheet!$F58),"-")</f>
        <v>-</v>
      </c>
      <c r="K58" s="51" t="str">
        <f>IFERROR(AVERAGEIFS('Orders - December 2020'!$I$2:$I$2047,'Orders - December 2020'!$H$2:$H$2047,Worksheet!K$3,'Orders - December 2020'!$C$2:$C$2047,Worksheet!$F58),"-")</f>
        <v>-</v>
      </c>
      <c r="L58" s="51">
        <f>IFERROR(AVERAGEIFS('Orders - December 2020'!$I$2:$I$2047,'Orders - December 2020'!$H$2:$H$2047,Worksheet!L$3,'Orders - December 2020'!$C$2:$C$2047,Worksheet!$F58),"-")</f>
        <v>1</v>
      </c>
      <c r="M58" s="51" t="str">
        <f>IFERROR(AVERAGEIFS('Orders - December 2020'!$I$2:$I$2047,'Orders - December 2020'!$H$2:$H$2047,Worksheet!M$3,'Orders - December 2020'!$C$2:$C$2047,Worksheet!$F58),"-")</f>
        <v>-</v>
      </c>
      <c r="N58" s="51" t="str">
        <f>IFERROR(AVERAGEIFS('Orders - December 2020'!$I$2:$I$2047,'Orders - December 2020'!$H$2:$H$2047,Worksheet!N$3,'Orders - December 2020'!$C$2:$C$2047,Worksheet!$F58),"-")</f>
        <v>-</v>
      </c>
      <c r="O58" s="51" t="str">
        <f>IFERROR(AVERAGEIFS('Orders - December 2020'!$I$2:$I$2047,'Orders - December 2020'!$H$2:$H$2047,Worksheet!O$3,'Orders - December 2020'!$C$2:$C$2047,Worksheet!$F58),"-")</f>
        <v>-</v>
      </c>
      <c r="P58" s="51" t="str">
        <f>IFERROR(AVERAGEIFS('Orders - December 2020'!$I$2:$I$2047,'Orders - December 2020'!$H$2:$H$2047,Worksheet!P$3,'Orders - December 2020'!$C$2:$C$2047,Worksheet!$F58),"-")</f>
        <v>-</v>
      </c>
      <c r="Q58" s="51" t="str">
        <f>IFERROR(AVERAGEIFS('Orders - December 2020'!$I$2:$I$2047,'Orders - December 2020'!$H$2:$H$2047,Worksheet!Q$3,'Orders - December 2020'!$C$2:$C$2047,Worksheet!$F58),"-")</f>
        <v>-</v>
      </c>
      <c r="R58" s="51" t="str">
        <f>IFERROR(AVERAGEIFS('Orders - December 2020'!$I$2:$I$2047,'Orders - December 2020'!$H$2:$H$2047,Worksheet!R$3,'Orders - December 2020'!$C$2:$C$2047,Worksheet!$F58),"-")</f>
        <v>-</v>
      </c>
      <c r="S58" s="51" t="str">
        <f>IFERROR(AVERAGEIFS('Orders - December 2020'!$I$2:$I$2047,'Orders - December 2020'!$H$2:$H$2047,Worksheet!S$3,'Orders - December 2020'!$C$2:$C$2047,Worksheet!$F58),"-")</f>
        <v>-</v>
      </c>
      <c r="T58" s="51" t="str">
        <f>IFERROR(AVERAGEIFS('Orders - December 2020'!$I$2:$I$2047,'Orders - December 2020'!$H$2:$H$2047,Worksheet!T$3,'Orders - December 2020'!$C$2:$C$2047,Worksheet!$F58),"-")</f>
        <v>-</v>
      </c>
      <c r="U58" s="51" t="str">
        <f>IFERROR(AVERAGEIFS('Orders - December 2020'!$I$2:$I$2047,'Orders - December 2020'!$H$2:$H$2047,Worksheet!U$3,'Orders - December 2020'!$C$2:$C$2047,Worksheet!$F58),"-")</f>
        <v>-</v>
      </c>
      <c r="V58" s="51" t="str">
        <f>IFERROR(AVERAGEIFS('Orders - December 2020'!$I$2:$I$2047,'Orders - December 2020'!$H$2:$H$2047,Worksheet!V$3,'Orders - December 2020'!$C$2:$C$2047,Worksheet!$F58),"-")</f>
        <v>-</v>
      </c>
      <c r="W58" s="51" t="str">
        <f>IFERROR(AVERAGEIFS('Orders - December 2020'!$I$2:$I$2047,'Orders - December 2020'!$H$2:$H$2047,Worksheet!W$3,'Orders - December 2020'!$C$2:$C$2047,Worksheet!$F58),"-")</f>
        <v>-</v>
      </c>
      <c r="X58" s="51" t="str">
        <f>IFERROR(AVERAGEIFS('Orders - December 2020'!$I$2:$I$2047,'Orders - December 2020'!$H$2:$H$2047,Worksheet!X$3,'Orders - December 2020'!$C$2:$C$2047,Worksheet!$F58),"-")</f>
        <v>-</v>
      </c>
      <c r="Y58" s="51" t="str">
        <f>IFERROR(AVERAGEIFS('Orders - December 2020'!$I$2:$I$2047,'Orders - December 2020'!$H$2:$H$2047,Worksheet!Y$3,'Orders - December 2020'!$C$2:$C$2047,Worksheet!$F58),"-")</f>
        <v>-</v>
      </c>
      <c r="Z58" s="51" t="str">
        <f>IFERROR(AVERAGEIFS('Orders - December 2020'!$I$2:$I$2047,'Orders - December 2020'!$H$2:$H$2047,Worksheet!Z$3,'Orders - December 2020'!$C$2:$C$2047,Worksheet!$F58),"-")</f>
        <v>-</v>
      </c>
      <c r="AA58" s="51" t="str">
        <f>IFERROR(AVERAGEIFS('Orders - December 2020'!$I$2:$I$2047,'Orders - December 2020'!$H$2:$H$2047,Worksheet!AA$3,'Orders - December 2020'!$C$2:$C$2047,Worksheet!$F58),"-")</f>
        <v>-</v>
      </c>
      <c r="AB58" s="51" t="str">
        <f>IFERROR(AVERAGEIFS('Orders - December 2020'!$I$2:$I$2047,'Orders - December 2020'!$H$2:$H$2047,Worksheet!AB$3,'Orders - December 2020'!$C$2:$C$2047,Worksheet!$F58),"-")</f>
        <v>-</v>
      </c>
      <c r="AC58" s="51" t="str">
        <f>IFERROR(AVERAGEIFS('Orders - December 2020'!$I$2:$I$2047,'Orders - December 2020'!$H$2:$H$2047,Worksheet!AC$3,'Orders - December 2020'!$C$2:$C$2047,Worksheet!$F58),"-")</f>
        <v>-</v>
      </c>
      <c r="AD58" s="51" t="str">
        <f>IFERROR(AVERAGEIFS('Orders - December 2020'!$I$2:$I$2047,'Orders - December 2020'!$H$2:$H$2047,Worksheet!AD$3,'Orders - December 2020'!$C$2:$C$2047,Worksheet!$F58),"-")</f>
        <v>-</v>
      </c>
      <c r="AE58" s="51" t="str">
        <f>IFERROR(AVERAGEIFS('Orders - December 2020'!$I$2:$I$2047,'Orders - December 2020'!$H$2:$H$2047,Worksheet!AE$3,'Orders - December 2020'!$C$2:$C$2047,Worksheet!$F58),"-")</f>
        <v>-</v>
      </c>
      <c r="AF58" s="51" t="str">
        <f>IFERROR(AVERAGEIFS('Orders - December 2020'!$I$2:$I$2047,'Orders - December 2020'!$H$2:$H$2047,Worksheet!AF$3,'Orders - December 2020'!$C$2:$C$2047,Worksheet!$F58),"-")</f>
        <v>-</v>
      </c>
      <c r="AG58" s="51" t="str">
        <f>IFERROR(AVERAGEIFS('Orders - December 2020'!$I$2:$I$2047,'Orders - December 2020'!$H$2:$H$2047,Worksheet!AG$3,'Orders - December 2020'!$C$2:$C$2047,Worksheet!$F58),"-")</f>
        <v>-</v>
      </c>
      <c r="AH58" s="51" t="str">
        <f>IFERROR(AVERAGEIFS('Orders - December 2020'!$I$2:$I$2047,'Orders - December 2020'!$H$2:$H$2047,Worksheet!AH$3,'Orders - December 2020'!$C$2:$C$2047,Worksheet!$F58),"-")</f>
        <v>-</v>
      </c>
      <c r="AI58" s="51" t="str">
        <f>IFERROR(AVERAGEIFS('Orders - December 2020'!$I$2:$I$2047,'Orders - December 2020'!$H$2:$H$2047,Worksheet!AI$3,'Orders - December 2020'!$C$2:$C$2047,Worksheet!$F58),"-")</f>
        <v>-</v>
      </c>
      <c r="AJ58" s="51" t="str">
        <f>IFERROR(AVERAGEIFS('Orders - December 2020'!$I$2:$I$2047,'Orders - December 2020'!$H$2:$H$2047,Worksheet!AJ$3,'Orders - December 2020'!$C$2:$C$2047,Worksheet!$F58),"-")</f>
        <v>-</v>
      </c>
      <c r="AK58" s="51">
        <f>IFERROR(AVERAGEIFS('Orders - December 2020'!$I$2:$I$2047,'Orders - December 2020'!$H$2:$H$2047,Worksheet!AK$3,'Orders - December 2020'!$C$2:$C$2047,Worksheet!$F58),"-")</f>
        <v>3</v>
      </c>
      <c r="AL58" s="51" t="str">
        <f>IFERROR(AVERAGEIFS('Orders - December 2020'!$I$2:$I$2047,'Orders - December 2020'!$H$2:$H$2047,Worksheet!AL$3,'Orders - December 2020'!$C$2:$C$2047,Worksheet!$F58),"-")</f>
        <v>-</v>
      </c>
      <c r="AM58" s="51">
        <f>IFERROR(AVERAGEIFS('Orders - December 2020'!$I$2:$I$2047,'Orders - December 2020'!$H$2:$H$2047,Worksheet!AM$3,'Orders - December 2020'!$C$2:$C$2047,Worksheet!$F58),"-")</f>
        <v>1</v>
      </c>
      <c r="AN58" s="51" t="str">
        <f>IFERROR(AVERAGEIFS('Orders - December 2020'!$I$2:$I$2047,'Orders - December 2020'!$H$2:$H$2047,Worksheet!AN$3,'Orders - December 2020'!$C$2:$C$2047,Worksheet!$F58),"-")</f>
        <v>-</v>
      </c>
      <c r="AO58" s="51" t="str">
        <f>IFERROR(AVERAGEIFS('Orders - December 2020'!$I$2:$I$2047,'Orders - December 2020'!$H$2:$H$2047,Worksheet!AO$3,'Orders - December 2020'!$C$2:$C$2047,Worksheet!$F58),"-")</f>
        <v>-</v>
      </c>
      <c r="AP58" s="51">
        <f>IFERROR(AVERAGEIFS('Orders - December 2020'!$I$2:$I$2047,'Orders - December 2020'!$H$2:$H$2047,Worksheet!AP$3,'Orders - December 2020'!$C$2:$C$2047,Worksheet!$F58),"-")</f>
        <v>1</v>
      </c>
      <c r="AQ58" s="51">
        <f>IFERROR(AVERAGEIFS('Orders - December 2020'!$I$2:$I$2047,'Orders - December 2020'!$H$2:$H$2047,Worksheet!AQ$3,'Orders - December 2020'!$C$2:$C$2047,Worksheet!$F58),"-")</f>
        <v>1</v>
      </c>
      <c r="AR58" s="51">
        <f>IFERROR(AVERAGEIFS('Orders - December 2020'!$I$2:$I$2047,'Orders - December 2020'!$H$2:$H$2047,Worksheet!AR$3,'Orders - December 2020'!$C$2:$C$2047,Worksheet!$F58),"-")</f>
        <v>2</v>
      </c>
      <c r="AS58" s="51" t="str">
        <f>IFERROR(AVERAGEIFS('Orders - December 2020'!$I$2:$I$2047,'Orders - December 2020'!$H$2:$H$2047,Worksheet!AS$3,'Orders - December 2020'!$C$2:$C$2047,Worksheet!$F58),"-")</f>
        <v>-</v>
      </c>
      <c r="AT58" s="51" t="str">
        <f>IFERROR(AVERAGEIFS('Orders - December 2020'!$I$2:$I$2047,'Orders - December 2020'!$H$2:$H$2047,Worksheet!AT$3,'Orders - December 2020'!$C$2:$C$2047,Worksheet!$F58),"-")</f>
        <v>-</v>
      </c>
      <c r="AU58" s="51" t="str">
        <f>IFERROR(AVERAGEIFS('Orders - December 2020'!$I$2:$I$2047,'Orders - December 2020'!$H$2:$H$2047,Worksheet!AU$3,'Orders - December 2020'!$C$2:$C$2047,Worksheet!$F58),"-")</f>
        <v>-</v>
      </c>
      <c r="AV58" s="51">
        <f>IFERROR(AVERAGEIFS('Orders - December 2020'!$I$2:$I$2047,'Orders - December 2020'!$H$2:$H$2047,Worksheet!AV$3,'Orders - December 2020'!$C$2:$C$2047,Worksheet!$F58),"-")</f>
        <v>1</v>
      </c>
      <c r="AW58" s="51" t="str">
        <f>IFERROR(AVERAGEIFS('Orders - December 2020'!$I$2:$I$2047,'Orders - December 2020'!$H$2:$H$2047,Worksheet!AW$3,'Orders - December 2020'!$C$2:$C$2047,Worksheet!$F58),"-")</f>
        <v>-</v>
      </c>
      <c r="AX58" s="51" t="str">
        <f>IFERROR(AVERAGEIFS('Orders - December 2020'!$I$2:$I$2047,'Orders - December 2020'!$H$2:$H$2047,Worksheet!AX$3,'Orders - December 2020'!$C$2:$C$2047,Worksheet!$F58),"-")</f>
        <v>-</v>
      </c>
      <c r="AY58" s="51" t="str">
        <f>IFERROR(AVERAGEIFS('Orders - December 2020'!$I$2:$I$2047,'Orders - December 2020'!$H$2:$H$2047,Worksheet!AY$3,'Orders - December 2020'!$C$2:$C$2047,Worksheet!$F58),"-")</f>
        <v>-</v>
      </c>
      <c r="AZ58" s="51" t="str">
        <f>IFERROR(AVERAGEIFS('Orders - December 2020'!$I$2:$I$2047,'Orders - December 2020'!$H$2:$H$2047,Worksheet!AZ$3,'Orders - December 2020'!$C$2:$C$2047,Worksheet!$F58),"-")</f>
        <v>-</v>
      </c>
      <c r="BA58" s="51">
        <f>IFERROR(AVERAGEIFS('Orders - December 2020'!$I$2:$I$2047,'Orders - December 2020'!$H$2:$H$2047,Worksheet!BA$3,'Orders - December 2020'!$C$2:$C$2047,Worksheet!$F58),"-")</f>
        <v>1</v>
      </c>
      <c r="BB58" s="51" t="str">
        <f>IFERROR(AVERAGEIFS('Orders - December 2020'!$I$2:$I$2047,'Orders - December 2020'!$H$2:$H$2047,Worksheet!BB$3,'Orders - December 2020'!$C$2:$C$2047,Worksheet!$F58),"-")</f>
        <v>-</v>
      </c>
      <c r="BC58" s="51">
        <f>IFERROR(AVERAGEIFS('Orders - December 2020'!$I$2:$I$2047,'Orders - December 2020'!$H$2:$H$2047,Worksheet!BC$3,'Orders - December 2020'!$C$2:$C$2047,Worksheet!$F58),"-")</f>
        <v>1</v>
      </c>
      <c r="BD58" s="51">
        <f>IFERROR(AVERAGEIFS('Orders - December 2020'!$I$2:$I$2047,'Orders - December 2020'!$H$2:$H$2047,Worksheet!BD$3,'Orders - December 2020'!$C$2:$C$2047,Worksheet!$F58),"-")</f>
        <v>1</v>
      </c>
      <c r="BE58" s="51" t="str">
        <f>IFERROR(AVERAGEIFS('Orders - December 2020'!$I$2:$I$2047,'Orders - December 2020'!$H$2:$H$2047,Worksheet!BE$3,'Orders - December 2020'!$C$2:$C$2047,Worksheet!$F58),"-")</f>
        <v>-</v>
      </c>
      <c r="BF58" s="51" t="str">
        <f>IFERROR(AVERAGEIFS('Orders - December 2020'!$I$2:$I$2047,'Orders - December 2020'!$H$2:$H$2047,Worksheet!BF$3,'Orders - December 2020'!$C$2:$C$2047,Worksheet!$F58),"-")</f>
        <v>-</v>
      </c>
      <c r="BG58" s="51" t="str">
        <f>IFERROR(AVERAGEIFS('Orders - December 2020'!$I$2:$I$2047,'Orders - December 2020'!$H$2:$H$2047,Worksheet!BG$3,'Orders - December 2020'!$C$2:$C$2047,Worksheet!$F58),"-")</f>
        <v>-</v>
      </c>
      <c r="BH58" s="51" t="str">
        <f>IFERROR(AVERAGEIFS('Orders - December 2020'!$I$2:$I$2047,'Orders - December 2020'!$H$2:$H$2047,Worksheet!BH$3,'Orders - December 2020'!$C$2:$C$2047,Worksheet!$F58),"-")</f>
        <v>-</v>
      </c>
      <c r="BI58" s="51" t="str">
        <f>IFERROR(AVERAGEIFS('Orders - December 2020'!$I$2:$I$2047,'Orders - December 2020'!$H$2:$H$2047,Worksheet!BI$3,'Orders - December 2020'!$C$2:$C$2047,Worksheet!$F58),"-")</f>
        <v>-</v>
      </c>
      <c r="BJ58" s="51" t="str">
        <f>IFERROR(AVERAGEIFS('Orders - December 2020'!$I$2:$I$2047,'Orders - December 2020'!$H$2:$H$2047,Worksheet!BJ$3,'Orders - December 2020'!$C$2:$C$2047,Worksheet!$F58),"-")</f>
        <v>-</v>
      </c>
      <c r="BK58" s="51" t="str">
        <f>IFERROR(AVERAGEIFS('Orders - December 2020'!$I$2:$I$2047,'Orders - December 2020'!$H$2:$H$2047,Worksheet!BK$3,'Orders - December 2020'!$C$2:$C$2047,Worksheet!$F58),"-")</f>
        <v>-</v>
      </c>
      <c r="BL58" s="51" t="str">
        <f>IFERROR(AVERAGEIFS('Orders - December 2020'!$I$2:$I$2047,'Orders - December 2020'!$H$2:$H$2047,Worksheet!BL$3,'Orders - December 2020'!$C$2:$C$2047,Worksheet!$F58),"-")</f>
        <v>-</v>
      </c>
      <c r="BM58" s="51" t="str">
        <f>IFERROR(AVERAGEIFS('Orders - December 2020'!$I$2:$I$2047,'Orders - December 2020'!$H$2:$H$2047,Worksheet!BM$3,'Orders - December 2020'!$C$2:$C$2047,Worksheet!$F58),"-")</f>
        <v>-</v>
      </c>
      <c r="BN58" s="51" t="str">
        <f>IFERROR(AVERAGEIFS('Orders - December 2020'!$I$2:$I$2047,'Orders - December 2020'!$H$2:$H$2047,Worksheet!BN$3,'Orders - December 2020'!$C$2:$C$2047,Worksheet!$F58),"-")</f>
        <v>-</v>
      </c>
      <c r="BO58" s="51" t="str">
        <f>IFERROR(AVERAGEIFS('Orders - December 2020'!$I$2:$I$2047,'Orders - December 2020'!$H$2:$H$2047,Worksheet!BO$3,'Orders - December 2020'!$C$2:$C$2047,Worksheet!$F58),"-")</f>
        <v>-</v>
      </c>
      <c r="BP58" s="51" t="str">
        <f>IFERROR(AVERAGEIFS('Orders - December 2020'!$I$2:$I$2047,'Orders - December 2020'!$H$2:$H$2047,Worksheet!BP$3,'Orders - December 2020'!$C$2:$C$2047,Worksheet!$F58),"-")</f>
        <v>-</v>
      </c>
      <c r="BQ58" s="51" t="str">
        <f>IFERROR(AVERAGEIFS('Orders - December 2020'!$I$2:$I$2047,'Orders - December 2020'!$H$2:$H$2047,Worksheet!BQ$3,'Orders - December 2020'!$C$2:$C$2047,Worksheet!$F58),"-")</f>
        <v>-</v>
      </c>
      <c r="BR58" s="51" t="str">
        <f>IFERROR(AVERAGEIFS('Orders - December 2020'!$I$2:$I$2047,'Orders - December 2020'!$H$2:$H$2047,Worksheet!BR$3,'Orders - December 2020'!$C$2:$C$2047,Worksheet!$F58),"-")</f>
        <v>-</v>
      </c>
      <c r="BS58" s="51" t="str">
        <f>IFERROR(AVERAGEIFS('Orders - December 2020'!$I$2:$I$2047,'Orders - December 2020'!$H$2:$H$2047,Worksheet!BS$3,'Orders - December 2020'!$C$2:$C$2047,Worksheet!$F58),"-")</f>
        <v>-</v>
      </c>
      <c r="BT58" s="51" t="str">
        <f>IFERROR(AVERAGEIFS('Orders - December 2020'!$I$2:$I$2047,'Orders - December 2020'!$H$2:$H$2047,Worksheet!BT$3,'Orders - December 2020'!$C$2:$C$2047,Worksheet!$F58),"-")</f>
        <v>-</v>
      </c>
      <c r="BU58" s="51" t="str">
        <f>IFERROR(AVERAGEIFS('Orders - December 2020'!$I$2:$I$2047,'Orders - December 2020'!$H$2:$H$2047,Worksheet!BU$3,'Orders - December 2020'!$C$2:$C$2047,Worksheet!$F58),"-")</f>
        <v>-</v>
      </c>
      <c r="BV58" s="51" t="str">
        <f>IFERROR(AVERAGEIFS('Orders - December 2020'!$I$2:$I$2047,'Orders - December 2020'!$H$2:$H$2047,Worksheet!BV$3,'Orders - December 2020'!$C$2:$C$2047,Worksheet!$F58),"-")</f>
        <v>-</v>
      </c>
      <c r="BW58" s="51" t="str">
        <f>IFERROR(AVERAGEIFS('Orders - December 2020'!$I$2:$I$2047,'Orders - December 2020'!$H$2:$H$2047,Worksheet!BW$3,'Orders - December 2020'!$C$2:$C$2047,Worksheet!$F58),"-")</f>
        <v>-</v>
      </c>
      <c r="BX58" s="51" t="str">
        <f>IFERROR(AVERAGEIFS('Orders - December 2020'!$I$2:$I$2047,'Orders - December 2020'!$H$2:$H$2047,Worksheet!BX$3,'Orders - December 2020'!$C$2:$C$2047,Worksheet!$F58),"-")</f>
        <v>-</v>
      </c>
      <c r="BY58" s="51" t="str">
        <f>IFERROR(AVERAGEIFS('Orders - December 2020'!$I$2:$I$2047,'Orders - December 2020'!$H$2:$H$2047,Worksheet!BY$3,'Orders - December 2020'!$C$2:$C$2047,Worksheet!$F58),"-")</f>
        <v>-</v>
      </c>
      <c r="BZ58" s="51">
        <f>IFERROR(AVERAGEIFS('Orders - December 2020'!$I$2:$I$2047,'Orders - December 2020'!$H$2:$H$2047,Worksheet!BZ$3,'Orders - December 2020'!$C$2:$C$2047,Worksheet!$F58),"-")</f>
        <v>1</v>
      </c>
      <c r="CA58" s="51" t="str">
        <f>IFERROR(AVERAGEIFS('Orders - December 2020'!$I$2:$I$2047,'Orders - December 2020'!$H$2:$H$2047,Worksheet!CA$3,'Orders - December 2020'!$C$2:$C$2047,Worksheet!$F58),"-")</f>
        <v>-</v>
      </c>
      <c r="CB58" s="51" t="str">
        <f>IFERROR(AVERAGEIFS('Orders - December 2020'!$I$2:$I$2047,'Orders - December 2020'!$H$2:$H$2047,Worksheet!CB$3,'Orders - December 2020'!$C$2:$C$2047,Worksheet!$F58),"-")</f>
        <v>-</v>
      </c>
      <c r="CC58" s="51" t="str">
        <f>IFERROR(AVERAGEIFS('Orders - December 2020'!$I$2:$I$2047,'Orders - December 2020'!$H$2:$H$2047,Worksheet!CC$3,'Orders - December 2020'!$C$2:$C$2047,Worksheet!$F58),"-")</f>
        <v>-</v>
      </c>
      <c r="CD58" s="51">
        <f>IFERROR(AVERAGEIFS('Orders - December 2020'!$I$2:$I$2047,'Orders - December 2020'!$H$2:$H$2047,Worksheet!CD$3,'Orders - December 2020'!$C$2:$C$2047,Worksheet!$F58),"-")</f>
        <v>1.5</v>
      </c>
      <c r="CE58" s="51" t="str">
        <f>IFERROR(AVERAGEIFS('Orders - December 2020'!$I$2:$I$2047,'Orders - December 2020'!$H$2:$H$2047,Worksheet!CE$3,'Orders - December 2020'!$C$2:$C$2047,Worksheet!$F58),"-")</f>
        <v>-</v>
      </c>
      <c r="CF58" s="51">
        <f>IFERROR(AVERAGEIFS('Orders - December 2020'!$I$2:$I$2047,'Orders - December 2020'!$H$2:$H$2047,Worksheet!CF$3,'Orders - December 2020'!$C$2:$C$2047,Worksheet!$F58),"-")</f>
        <v>1</v>
      </c>
      <c r="CG58" s="51" t="str">
        <f>IFERROR(AVERAGEIFS('Orders - December 2020'!$I$2:$I$2047,'Orders - December 2020'!$H$2:$H$2047,Worksheet!CG$3,'Orders - December 2020'!$C$2:$C$2047,Worksheet!$F58),"-")</f>
        <v>-</v>
      </c>
      <c r="CH58" s="51" t="str">
        <f>IFERROR(AVERAGEIFS('Orders - December 2020'!$I$2:$I$2047,'Orders - December 2020'!$H$2:$H$2047,Worksheet!CH$3,'Orders - December 2020'!$C$2:$C$2047,Worksheet!$F58),"-")</f>
        <v>-</v>
      </c>
      <c r="CI58" s="51" t="str">
        <f>IFERROR(AVERAGEIFS('Orders - December 2020'!$I$2:$I$2047,'Orders - December 2020'!$H$2:$H$2047,Worksheet!CI$3,'Orders - December 2020'!$C$2:$C$2047,Worksheet!$F58),"-")</f>
        <v>-</v>
      </c>
      <c r="CJ58" s="51" t="str">
        <f>IFERROR(AVERAGEIFS('Orders - December 2020'!$I$2:$I$2047,'Orders - December 2020'!$H$2:$H$2047,Worksheet!CJ$3,'Orders - December 2020'!$C$2:$C$2047,Worksheet!$F58),"-")</f>
        <v>-</v>
      </c>
      <c r="CK58" s="51" t="str">
        <f>IFERROR(AVERAGEIFS('Orders - December 2020'!$I$2:$I$2047,'Orders - December 2020'!$H$2:$H$2047,Worksheet!CK$3,'Orders - December 2020'!$C$2:$C$2047,Worksheet!$F58),"-")</f>
        <v>-</v>
      </c>
      <c r="CL58" s="51" t="str">
        <f>IFERROR(AVERAGEIFS('Orders - December 2020'!$I$2:$I$2047,'Orders - December 2020'!$H$2:$H$2047,Worksheet!CL$3,'Orders - December 2020'!$C$2:$C$2047,Worksheet!$F58),"-")</f>
        <v>-</v>
      </c>
      <c r="CM58" s="51">
        <f>IFERROR(AVERAGEIFS('Orders - December 2020'!$I$2:$I$2047,'Orders - December 2020'!$H$2:$H$2047,Worksheet!CM$3,'Orders - December 2020'!$C$2:$C$2047,Worksheet!$F58),"-")</f>
        <v>2</v>
      </c>
      <c r="CN58" s="51" t="str">
        <f>IFERROR(AVERAGEIFS('Orders - December 2020'!$I$2:$I$2047,'Orders - December 2020'!$H$2:$H$2047,Worksheet!CN$3,'Orders - December 2020'!$C$2:$C$2047,Worksheet!$F58),"-")</f>
        <v>-</v>
      </c>
      <c r="CO58" s="51">
        <f>IFERROR(AVERAGEIFS('Orders - December 2020'!$I$2:$I$2047,'Orders - December 2020'!$H$2:$H$2047,Worksheet!CO$3,'Orders - December 2020'!$C$2:$C$2047,Worksheet!$F58),"-")</f>
        <v>3</v>
      </c>
      <c r="CP58" s="51" t="str">
        <f>IFERROR(AVERAGEIFS('Orders - December 2020'!$I$2:$I$2047,'Orders - December 2020'!$H$2:$H$2047,Worksheet!CP$3,'Orders - December 2020'!$C$2:$C$2047,Worksheet!$F58),"-")</f>
        <v>-</v>
      </c>
      <c r="CQ58" s="51" t="str">
        <f>IFERROR(AVERAGEIFS('Orders - December 2020'!$I$2:$I$2047,'Orders - December 2020'!$H$2:$H$2047,Worksheet!CQ$3,'Orders - December 2020'!$C$2:$C$2047,Worksheet!$F58),"-")</f>
        <v>-</v>
      </c>
      <c r="CR58" s="51" t="str">
        <f>IFERROR(AVERAGEIFS('Orders - December 2020'!$I$2:$I$2047,'Orders - December 2020'!$H$2:$H$2047,Worksheet!CR$3,'Orders - December 2020'!$C$2:$C$2047,Worksheet!$F58),"-")</f>
        <v>-</v>
      </c>
      <c r="CS58" s="51" t="str">
        <f>IFERROR(AVERAGEIFS('Orders - December 2020'!$I$2:$I$2047,'Orders - December 2020'!$H$2:$H$2047,Worksheet!CS$3,'Orders - December 2020'!$C$2:$C$2047,Worksheet!$F58),"-")</f>
        <v>-</v>
      </c>
      <c r="CT58" s="51">
        <f>IFERROR(AVERAGEIFS('Orders - December 2020'!$I$2:$I$2047,'Orders - December 2020'!$H$2:$H$2047,Worksheet!CT$3,'Orders - December 2020'!$C$2:$C$2047,Worksheet!$F58),"-")</f>
        <v>1</v>
      </c>
      <c r="CU58" s="51">
        <f>IFERROR(AVERAGEIFS('Orders - December 2020'!$I$2:$I$2047,'Orders - December 2020'!$H$2:$H$2047,Worksheet!CU$3,'Orders - December 2020'!$C$2:$C$2047,Worksheet!$F58),"-")</f>
        <v>1</v>
      </c>
      <c r="CV58" s="51">
        <f>IFERROR(AVERAGEIFS('Orders - December 2020'!$I$2:$I$2047,'Orders - December 2020'!$H$2:$H$2047,Worksheet!CV$3,'Orders - December 2020'!$C$2:$C$2047,Worksheet!$F58),"-")</f>
        <v>1.5</v>
      </c>
      <c r="CW58" s="51">
        <f>IFERROR(AVERAGEIFS('Orders - December 2020'!$I$2:$I$2047,'Orders - December 2020'!$H$2:$H$2047,Worksheet!CW$3,'Orders - December 2020'!$C$2:$C$2047,Worksheet!$F58),"-")</f>
        <v>1</v>
      </c>
      <c r="CX58" s="51" t="str">
        <f>IFERROR(AVERAGEIFS('Orders - December 2020'!$I$2:$I$2047,'Orders - December 2020'!$H$2:$H$2047,Worksheet!CX$3,'Orders - December 2020'!$C$2:$C$2047,Worksheet!$F58),"-")</f>
        <v>-</v>
      </c>
      <c r="CY58" s="51" t="str">
        <f>IFERROR(AVERAGEIFS('Orders - December 2020'!$I$2:$I$2047,'Orders - December 2020'!$H$2:$H$2047,Worksheet!CY$3,'Orders - December 2020'!$C$2:$C$2047,Worksheet!$F58),"-")</f>
        <v>-</v>
      </c>
      <c r="CZ58" s="51" t="str">
        <f>IFERROR(AVERAGEIFS('Orders - December 2020'!$I$2:$I$2047,'Orders - December 2020'!$H$2:$H$2047,Worksheet!CZ$3,'Orders - December 2020'!$C$2:$C$2047,Worksheet!$F58),"-")</f>
        <v>-</v>
      </c>
      <c r="DA58" s="51" t="str">
        <f>IFERROR(AVERAGEIFS('Orders - December 2020'!$I$2:$I$2047,'Orders - December 2020'!$H$2:$H$2047,Worksheet!DA$3,'Orders - December 2020'!$C$2:$C$2047,Worksheet!$F58),"-")</f>
        <v>-</v>
      </c>
      <c r="DB58" s="51" t="str">
        <f>IFERROR(AVERAGEIFS('Orders - December 2020'!$I$2:$I$2047,'Orders - December 2020'!$H$2:$H$2047,Worksheet!DB$3,'Orders - December 2020'!$C$2:$C$2047,Worksheet!$F58),"-")</f>
        <v>-</v>
      </c>
      <c r="DC58" s="51" t="str">
        <f>IFERROR(AVERAGEIFS('Orders - December 2020'!$I$2:$I$2047,'Orders - December 2020'!$H$2:$H$2047,Worksheet!DC$3,'Orders - December 2020'!$C$2:$C$2047,Worksheet!$F58),"-")</f>
        <v>-</v>
      </c>
      <c r="DD58" s="51" t="str">
        <f>IFERROR(AVERAGEIFS('Orders - December 2020'!$I$2:$I$2047,'Orders - December 2020'!$H$2:$H$2047,Worksheet!DD$3,'Orders - December 2020'!$C$2:$C$2047,Worksheet!$F58),"-")</f>
        <v>-</v>
      </c>
      <c r="DE58" s="51" t="str">
        <f>IFERROR(AVERAGEIFS('Orders - December 2020'!$I$2:$I$2047,'Orders - December 2020'!$H$2:$H$2047,Worksheet!DE$3,'Orders - December 2020'!$C$2:$C$2047,Worksheet!$F58),"-")</f>
        <v>-</v>
      </c>
      <c r="DF58" s="51" t="str">
        <f>IFERROR(AVERAGEIFS('Orders - December 2020'!$I$2:$I$2047,'Orders - December 2020'!$H$2:$H$2047,Worksheet!DF$3,'Orders - December 2020'!$C$2:$C$2047,Worksheet!$F58),"-")</f>
        <v>-</v>
      </c>
      <c r="DG58" s="51" t="str">
        <f>IFERROR(AVERAGEIFS('Orders - December 2020'!$I$2:$I$2047,'Orders - December 2020'!$H$2:$H$2047,Worksheet!DG$3,'Orders - December 2020'!$C$2:$C$2047,Worksheet!$F58),"-")</f>
        <v>-</v>
      </c>
      <c r="DH58" s="51" t="str">
        <f>IFERROR(AVERAGEIFS('Orders - December 2020'!$I$2:$I$2047,'Orders - December 2020'!$H$2:$H$2047,Worksheet!DH$3,'Orders - December 2020'!$C$2:$C$2047,Worksheet!$F58),"-")</f>
        <v>-</v>
      </c>
      <c r="DI58" s="51" t="str">
        <f>IFERROR(AVERAGEIFS('Orders - December 2020'!$I$2:$I$2047,'Orders - December 2020'!$H$2:$H$2047,Worksheet!DI$3,'Orders - December 2020'!$C$2:$C$2047,Worksheet!$F58),"-")</f>
        <v>-</v>
      </c>
      <c r="DJ58" s="51" t="str">
        <f>IFERROR(AVERAGEIFS('Orders - December 2020'!$I$2:$I$2047,'Orders - December 2020'!$H$2:$H$2047,Worksheet!DJ$3,'Orders - December 2020'!$C$2:$C$2047,Worksheet!$F58),"-")</f>
        <v>-</v>
      </c>
      <c r="DK58" s="51" t="str">
        <f>IFERROR(AVERAGEIFS('Orders - December 2020'!$I$2:$I$2047,'Orders - December 2020'!$H$2:$H$2047,Worksheet!DK$3,'Orders - December 2020'!$C$2:$C$2047,Worksheet!$F58),"-")</f>
        <v>-</v>
      </c>
      <c r="DL58" s="51" t="str">
        <f>IFERROR(AVERAGEIFS('Orders - December 2020'!$I$2:$I$2047,'Orders - December 2020'!$H$2:$H$2047,Worksheet!DL$3,'Orders - December 2020'!$C$2:$C$2047,Worksheet!$F58),"-")</f>
        <v>-</v>
      </c>
      <c r="DM58" s="51" t="str">
        <f>IFERROR(AVERAGEIFS('Orders - December 2020'!$I$2:$I$2047,'Orders - December 2020'!$H$2:$H$2047,Worksheet!DM$3,'Orders - December 2020'!$C$2:$C$2047,Worksheet!$F58),"-")</f>
        <v>-</v>
      </c>
      <c r="DN58" s="51" t="str">
        <f>IFERROR(AVERAGEIFS('Orders - December 2020'!$I$2:$I$2047,'Orders - December 2020'!$H$2:$H$2047,Worksheet!DN$3,'Orders - December 2020'!$C$2:$C$2047,Worksheet!$F58),"-")</f>
        <v>-</v>
      </c>
      <c r="DO58" s="51" t="str">
        <f>IFERROR(AVERAGEIFS('Orders - December 2020'!$I$2:$I$2047,'Orders - December 2020'!$H$2:$H$2047,Worksheet!DO$3,'Orders - December 2020'!$C$2:$C$2047,Worksheet!$F58),"-")</f>
        <v>-</v>
      </c>
      <c r="DP58" s="51" t="str">
        <f>IFERROR(AVERAGEIFS('Orders - December 2020'!$I$2:$I$2047,'Orders - December 2020'!$H$2:$H$2047,Worksheet!DP$3,'Orders - December 2020'!$C$2:$C$2047,Worksheet!$F58),"-")</f>
        <v>-</v>
      </c>
      <c r="DQ58" s="51" t="str">
        <f>IFERROR(AVERAGEIFS('Orders - December 2020'!$I$2:$I$2047,'Orders - December 2020'!$H$2:$H$2047,Worksheet!DQ$3,'Orders - December 2020'!$C$2:$C$2047,Worksheet!$F58),"-")</f>
        <v>-</v>
      </c>
      <c r="DR58" s="51" t="str">
        <f>IFERROR(AVERAGEIFS('Orders - December 2020'!$I$2:$I$2047,'Orders - December 2020'!$H$2:$H$2047,Worksheet!DR$3,'Orders - December 2020'!$C$2:$C$2047,Worksheet!$F58),"-")</f>
        <v>-</v>
      </c>
      <c r="DS58" s="51" t="str">
        <f>IFERROR(AVERAGEIFS('Orders - December 2020'!$I$2:$I$2047,'Orders - December 2020'!$H$2:$H$2047,Worksheet!DS$3,'Orders - December 2020'!$C$2:$C$2047,Worksheet!$F58),"-")</f>
        <v>-</v>
      </c>
      <c r="DT58" s="51" t="str">
        <f>IFERROR(AVERAGEIFS('Orders - December 2020'!$I$2:$I$2047,'Orders - December 2020'!$H$2:$H$2047,Worksheet!DT$3,'Orders - December 2020'!$C$2:$C$2047,Worksheet!$F58),"-")</f>
        <v>-</v>
      </c>
      <c r="DU58" s="51" t="str">
        <f>IFERROR(AVERAGEIFS('Orders - December 2020'!$I$2:$I$2047,'Orders - December 2020'!$H$2:$H$2047,Worksheet!DU$3,'Orders - December 2020'!$C$2:$C$2047,Worksheet!$F58),"-")</f>
        <v>-</v>
      </c>
      <c r="DV58" s="51" t="str">
        <f>IFERROR(AVERAGEIFS('Orders - December 2020'!$I$2:$I$2047,'Orders - December 2020'!$H$2:$H$2047,Worksheet!DV$3,'Orders - December 2020'!$C$2:$C$2047,Worksheet!$F58),"-")</f>
        <v>-</v>
      </c>
      <c r="DW58" s="51" t="str">
        <f>IFERROR(AVERAGEIFS('Orders - December 2020'!$I$2:$I$2047,'Orders - December 2020'!$H$2:$H$2047,Worksheet!DW$3,'Orders - December 2020'!$C$2:$C$2047,Worksheet!$F58),"-")</f>
        <v>-</v>
      </c>
      <c r="DX58" s="51" t="str">
        <f>IFERROR(AVERAGEIFS('Orders - December 2020'!$I$2:$I$2047,'Orders - December 2020'!$H$2:$H$2047,Worksheet!DX$3,'Orders - December 2020'!$C$2:$C$2047,Worksheet!$F58),"-")</f>
        <v>-</v>
      </c>
      <c r="DY58" s="51" t="str">
        <f>IFERROR(AVERAGEIFS('Orders - December 2020'!$I$2:$I$2047,'Orders - December 2020'!$H$2:$H$2047,Worksheet!DY$3,'Orders - December 2020'!$C$2:$C$2047,Worksheet!$F58),"-")</f>
        <v>-</v>
      </c>
      <c r="DZ58" s="51" t="str">
        <f>IFERROR(AVERAGEIFS('Orders - December 2020'!$I$2:$I$2047,'Orders - December 2020'!$H$2:$H$2047,Worksheet!DZ$3,'Orders - December 2020'!$C$2:$C$2047,Worksheet!$F58),"-")</f>
        <v>-</v>
      </c>
      <c r="EA58" s="51" t="str">
        <f>IFERROR(AVERAGEIFS('Orders - December 2020'!$I$2:$I$2047,'Orders - December 2020'!$H$2:$H$2047,Worksheet!EA$3,'Orders - December 2020'!$C$2:$C$2047,Worksheet!$F58),"-")</f>
        <v>-</v>
      </c>
      <c r="EB58" s="51">
        <f>IFERROR(AVERAGEIFS('Orders - December 2020'!$I$2:$I$2047,'Orders - December 2020'!$H$2:$H$2047,Worksheet!EB$3,'Orders - December 2020'!$C$2:$C$2047,Worksheet!$F58),"-")</f>
        <v>1</v>
      </c>
      <c r="EC58" s="51" t="str">
        <f>IFERROR(AVERAGEIFS('Orders - December 2020'!$I$2:$I$2047,'Orders - December 2020'!$H$2:$H$2047,Worksheet!EC$3,'Orders - December 2020'!$C$2:$C$2047,Worksheet!$F58),"-")</f>
        <v>-</v>
      </c>
      <c r="ED58" s="51" t="str">
        <f>IFERROR(AVERAGEIFS('Orders - December 2020'!$I$2:$I$2047,'Orders - December 2020'!$H$2:$H$2047,Worksheet!ED$3,'Orders - December 2020'!$C$2:$C$2047,Worksheet!$F58),"-")</f>
        <v>-</v>
      </c>
      <c r="EE58" s="51" t="str">
        <f>IFERROR(AVERAGEIFS('Orders - December 2020'!$I$2:$I$2047,'Orders - December 2020'!$H$2:$H$2047,Worksheet!EE$3,'Orders - December 2020'!$C$2:$C$2047,Worksheet!$F58),"-")</f>
        <v>-</v>
      </c>
      <c r="EF58" s="51" t="str">
        <f>IFERROR(AVERAGEIFS('Orders - December 2020'!$I$2:$I$2047,'Orders - December 2020'!$H$2:$H$2047,Worksheet!EF$3,'Orders - December 2020'!$C$2:$C$2047,Worksheet!$F58),"-")</f>
        <v>-</v>
      </c>
      <c r="EG58" s="51" t="str">
        <f>IFERROR(AVERAGEIFS('Orders - December 2020'!$I$2:$I$2047,'Orders - December 2020'!$H$2:$H$2047,Worksheet!EG$3,'Orders - December 2020'!$C$2:$C$2047,Worksheet!$F58),"-")</f>
        <v>-</v>
      </c>
      <c r="EH58" s="51">
        <f>IFERROR(AVERAGEIFS('Orders - December 2020'!$I$2:$I$2047,'Orders - December 2020'!$H$2:$H$2047,Worksheet!EH$3,'Orders - December 2020'!$C$2:$C$2047,Worksheet!$F58),"-")</f>
        <v>1</v>
      </c>
      <c r="EI58" s="51">
        <f>IFERROR(AVERAGEIFS('Orders - December 2020'!$I$2:$I$2047,'Orders - December 2020'!$H$2:$H$2047,Worksheet!EI$3,'Orders - December 2020'!$C$2:$C$2047,Worksheet!$F58),"-")</f>
        <v>1</v>
      </c>
      <c r="EJ58" s="51">
        <f>IFERROR(AVERAGEIFS('Orders - December 2020'!$I$2:$I$2047,'Orders - December 2020'!$H$2:$H$2047,Worksheet!EJ$3,'Orders - December 2020'!$C$2:$C$2047,Worksheet!$F58),"-")</f>
        <v>1</v>
      </c>
      <c r="EK58" s="51">
        <f>IFERROR(AVERAGEIFS('Orders - December 2020'!$I$2:$I$2047,'Orders - December 2020'!$H$2:$H$2047,Worksheet!EK$3,'Orders - December 2020'!$C$2:$C$2047,Worksheet!$F58),"-")</f>
        <v>1</v>
      </c>
      <c r="EL58" s="51" t="str">
        <f>IFERROR(AVERAGEIFS('Orders - December 2020'!$I$2:$I$2047,'Orders - December 2020'!$H$2:$H$2047,Worksheet!EL$3,'Orders - December 2020'!$C$2:$C$2047,Worksheet!$F58),"-")</f>
        <v>-</v>
      </c>
      <c r="EM58" s="51" t="str">
        <f>IFERROR(AVERAGEIFS('Orders - December 2020'!$I$2:$I$2047,'Orders - December 2020'!$H$2:$H$2047,Worksheet!EM$3,'Orders - December 2020'!$C$2:$C$2047,Worksheet!$F58),"-")</f>
        <v>-</v>
      </c>
      <c r="EN58" s="51" t="str">
        <f>IFERROR(AVERAGEIFS('Orders - December 2020'!$I$2:$I$2047,'Orders - December 2020'!$H$2:$H$2047,Worksheet!EN$3,'Orders - December 2020'!$C$2:$C$2047,Worksheet!$F58),"-")</f>
        <v>-</v>
      </c>
      <c r="EO58" s="51" t="str">
        <f>IFERROR(AVERAGEIFS('Orders - December 2020'!$I$2:$I$2047,'Orders - December 2020'!$H$2:$H$2047,Worksheet!EO$3,'Orders - December 2020'!$C$2:$C$2047,Worksheet!$F58),"-")</f>
        <v>-</v>
      </c>
      <c r="EP58" s="51" t="str">
        <f>IFERROR(AVERAGEIFS('Orders - December 2020'!$I$2:$I$2047,'Orders - December 2020'!$H$2:$H$2047,Worksheet!EP$3,'Orders - December 2020'!$C$2:$C$2047,Worksheet!$F58),"-")</f>
        <v>-</v>
      </c>
      <c r="EQ58" s="51" t="str">
        <f>IFERROR(AVERAGEIFS('Orders - December 2020'!$I$2:$I$2047,'Orders - December 2020'!$H$2:$H$2047,Worksheet!EQ$3,'Orders - December 2020'!$C$2:$C$2047,Worksheet!$F58),"-")</f>
        <v>-</v>
      </c>
      <c r="ER58" s="51" t="str">
        <f>IFERROR(AVERAGEIFS('Orders - December 2020'!$I$2:$I$2047,'Orders - December 2020'!$H$2:$H$2047,Worksheet!ER$3,'Orders - December 2020'!$C$2:$C$2047,Worksheet!$F58),"-")</f>
        <v>-</v>
      </c>
      <c r="ES58" s="51" t="str">
        <f>IFERROR(AVERAGEIFS('Orders - December 2020'!$I$2:$I$2047,'Orders - December 2020'!$H$2:$H$2047,Worksheet!ES$3,'Orders - December 2020'!$C$2:$C$2047,Worksheet!$F58),"-")</f>
        <v>-</v>
      </c>
      <c r="ET58" s="51" t="str">
        <f>IFERROR(AVERAGEIFS('Orders - December 2020'!$I$2:$I$2047,'Orders - December 2020'!$H$2:$H$2047,Worksheet!ET$3,'Orders - December 2020'!$C$2:$C$2047,Worksheet!$F58),"-")</f>
        <v>-</v>
      </c>
      <c r="EU58" s="51" t="str">
        <f>IFERROR(AVERAGEIFS('Orders - December 2020'!$I$2:$I$2047,'Orders - December 2020'!$H$2:$H$2047,Worksheet!EU$3,'Orders - December 2020'!$C$2:$C$2047,Worksheet!$F58),"-")</f>
        <v>-</v>
      </c>
      <c r="EV58" s="51" t="str">
        <f>IFERROR(AVERAGEIFS('Orders - December 2020'!$I$2:$I$2047,'Orders - December 2020'!$H$2:$H$2047,Worksheet!EV$3,'Orders - December 2020'!$C$2:$C$2047,Worksheet!$F58),"-")</f>
        <v>-</v>
      </c>
      <c r="EW58" s="51" t="str">
        <f>IFERROR(AVERAGEIFS('Orders - December 2020'!$I$2:$I$2047,'Orders - December 2020'!$H$2:$H$2047,Worksheet!EW$3,'Orders - December 2020'!$C$2:$C$2047,Worksheet!$F58),"-")</f>
        <v>-</v>
      </c>
      <c r="EX58" s="51" t="str">
        <f>IFERROR(AVERAGEIFS('Orders - December 2020'!$I$2:$I$2047,'Orders - December 2020'!$H$2:$H$2047,Worksheet!EX$3,'Orders - December 2020'!$C$2:$C$2047,Worksheet!$F58),"-")</f>
        <v>-</v>
      </c>
      <c r="EY58" s="51" t="str">
        <f>IFERROR(AVERAGEIFS('Orders - December 2020'!$I$2:$I$2047,'Orders - December 2020'!$H$2:$H$2047,Worksheet!EY$3,'Orders - December 2020'!$C$2:$C$2047,Worksheet!$F58),"-")</f>
        <v>-</v>
      </c>
      <c r="EZ58" s="51" t="str">
        <f>IFERROR(AVERAGEIFS('Orders - December 2020'!$I$2:$I$2047,'Orders - December 2020'!$H$2:$H$2047,Worksheet!EZ$3,'Orders - December 2020'!$C$2:$C$2047,Worksheet!$F58),"-")</f>
        <v>-</v>
      </c>
      <c r="FA58" s="51" t="str">
        <f>IFERROR(AVERAGEIFS('Orders - December 2020'!$I$2:$I$2047,'Orders - December 2020'!$H$2:$H$2047,Worksheet!FA$3,'Orders - December 2020'!$C$2:$C$2047,Worksheet!$F58),"-")</f>
        <v>-</v>
      </c>
      <c r="FB58" s="51" t="str">
        <f>IFERROR(AVERAGEIFS('Orders - December 2020'!$I$2:$I$2047,'Orders - December 2020'!$H$2:$H$2047,Worksheet!FB$3,'Orders - December 2020'!$C$2:$C$2047,Worksheet!$F58),"-")</f>
        <v>-</v>
      </c>
      <c r="FC58" s="51" t="str">
        <f>IFERROR(AVERAGEIFS('Orders - December 2020'!$I$2:$I$2047,'Orders - December 2020'!$H$2:$H$2047,Worksheet!FC$3,'Orders - December 2020'!$C$2:$C$2047,Worksheet!$F58),"-")</f>
        <v>-</v>
      </c>
      <c r="FD58" s="51" t="str">
        <f>IFERROR(AVERAGEIFS('Orders - December 2020'!$I$2:$I$2047,'Orders - December 2020'!$H$2:$H$2047,Worksheet!FD$3,'Orders - December 2020'!$C$2:$C$2047,Worksheet!$F58),"-")</f>
        <v>-</v>
      </c>
      <c r="FE58" s="51" t="str">
        <f>IFERROR(AVERAGEIFS('Orders - December 2020'!$I$2:$I$2047,'Orders - December 2020'!$H$2:$H$2047,Worksheet!FE$3,'Orders - December 2020'!$C$2:$C$2047,Worksheet!$F58),"-")</f>
        <v>-</v>
      </c>
      <c r="FF58" s="51" t="str">
        <f>IFERROR(AVERAGEIFS('Orders - December 2020'!$I$2:$I$2047,'Orders - December 2020'!$H$2:$H$2047,Worksheet!FF$3,'Orders - December 2020'!$C$2:$C$2047,Worksheet!$F58),"-")</f>
        <v>-</v>
      </c>
      <c r="FG58" s="52" t="str">
        <f>IFERROR(AVERAGEIFS('Orders - December 2020'!$I$2:$I$2047,'Orders - December 2020'!$H$2:$H$2047,Worksheet!FG$3,'Orders - December 2020'!$C$2:$C$2047,Worksheet!$F58),"-")</f>
        <v>-</v>
      </c>
    </row>
    <row r="59" spans="6:163">
      <c r="F59" s="45" t="str">
        <v>Glorious Heritage Super Minimarts</v>
      </c>
      <c r="G59" s="50" t="str">
        <f>IFERROR(AVERAGEIFS('Orders - December 2020'!$I$2:$I$2047,'Orders - December 2020'!$H$2:$H$2047,Worksheet!G$3,'Orders - December 2020'!$C$2:$C$2047,Worksheet!$F59),"-")</f>
        <v>-</v>
      </c>
      <c r="H59" s="51" t="str">
        <f>IFERROR(AVERAGEIFS('Orders - December 2020'!$I$2:$I$2047,'Orders - December 2020'!$H$2:$H$2047,Worksheet!H$3,'Orders - December 2020'!$C$2:$C$2047,Worksheet!$F59),"-")</f>
        <v>-</v>
      </c>
      <c r="I59" s="51" t="str">
        <f>IFERROR(AVERAGEIFS('Orders - December 2020'!$I$2:$I$2047,'Orders - December 2020'!$H$2:$H$2047,Worksheet!I$3,'Orders - December 2020'!$C$2:$C$2047,Worksheet!$F59),"-")</f>
        <v>-</v>
      </c>
      <c r="J59" s="51">
        <f>IFERROR(AVERAGEIFS('Orders - December 2020'!$I$2:$I$2047,'Orders - December 2020'!$H$2:$H$2047,Worksheet!J$3,'Orders - December 2020'!$C$2:$C$2047,Worksheet!$F59),"-")</f>
        <v>2</v>
      </c>
      <c r="K59" s="51" t="str">
        <f>IFERROR(AVERAGEIFS('Orders - December 2020'!$I$2:$I$2047,'Orders - December 2020'!$H$2:$H$2047,Worksheet!K$3,'Orders - December 2020'!$C$2:$C$2047,Worksheet!$F59),"-")</f>
        <v>-</v>
      </c>
      <c r="L59" s="51" t="str">
        <f>IFERROR(AVERAGEIFS('Orders - December 2020'!$I$2:$I$2047,'Orders - December 2020'!$H$2:$H$2047,Worksheet!L$3,'Orders - December 2020'!$C$2:$C$2047,Worksheet!$F59),"-")</f>
        <v>-</v>
      </c>
      <c r="M59" s="51" t="str">
        <f>IFERROR(AVERAGEIFS('Orders - December 2020'!$I$2:$I$2047,'Orders - December 2020'!$H$2:$H$2047,Worksheet!M$3,'Orders - December 2020'!$C$2:$C$2047,Worksheet!$F59),"-")</f>
        <v>-</v>
      </c>
      <c r="N59" s="51" t="str">
        <f>IFERROR(AVERAGEIFS('Orders - December 2020'!$I$2:$I$2047,'Orders - December 2020'!$H$2:$H$2047,Worksheet!N$3,'Orders - December 2020'!$C$2:$C$2047,Worksheet!$F59),"-")</f>
        <v>-</v>
      </c>
      <c r="O59" s="51" t="str">
        <f>IFERROR(AVERAGEIFS('Orders - December 2020'!$I$2:$I$2047,'Orders - December 2020'!$H$2:$H$2047,Worksheet!O$3,'Orders - December 2020'!$C$2:$C$2047,Worksheet!$F59),"-")</f>
        <v>-</v>
      </c>
      <c r="P59" s="51" t="str">
        <f>IFERROR(AVERAGEIFS('Orders - December 2020'!$I$2:$I$2047,'Orders - December 2020'!$H$2:$H$2047,Worksheet!P$3,'Orders - December 2020'!$C$2:$C$2047,Worksheet!$F59),"-")</f>
        <v>-</v>
      </c>
      <c r="Q59" s="51" t="str">
        <f>IFERROR(AVERAGEIFS('Orders - December 2020'!$I$2:$I$2047,'Orders - December 2020'!$H$2:$H$2047,Worksheet!Q$3,'Orders - December 2020'!$C$2:$C$2047,Worksheet!$F59),"-")</f>
        <v>-</v>
      </c>
      <c r="R59" s="51" t="str">
        <f>IFERROR(AVERAGEIFS('Orders - December 2020'!$I$2:$I$2047,'Orders - December 2020'!$H$2:$H$2047,Worksheet!R$3,'Orders - December 2020'!$C$2:$C$2047,Worksheet!$F59),"-")</f>
        <v>-</v>
      </c>
      <c r="S59" s="51" t="str">
        <f>IFERROR(AVERAGEIFS('Orders - December 2020'!$I$2:$I$2047,'Orders - December 2020'!$H$2:$H$2047,Worksheet!S$3,'Orders - December 2020'!$C$2:$C$2047,Worksheet!$F59),"-")</f>
        <v>-</v>
      </c>
      <c r="T59" s="51" t="str">
        <f>IFERROR(AVERAGEIFS('Orders - December 2020'!$I$2:$I$2047,'Orders - December 2020'!$H$2:$H$2047,Worksheet!T$3,'Orders - December 2020'!$C$2:$C$2047,Worksheet!$F59),"-")</f>
        <v>-</v>
      </c>
      <c r="U59" s="51" t="str">
        <f>IFERROR(AVERAGEIFS('Orders - December 2020'!$I$2:$I$2047,'Orders - December 2020'!$H$2:$H$2047,Worksheet!U$3,'Orders - December 2020'!$C$2:$C$2047,Worksheet!$F59),"-")</f>
        <v>-</v>
      </c>
      <c r="V59" s="51" t="str">
        <f>IFERROR(AVERAGEIFS('Orders - December 2020'!$I$2:$I$2047,'Orders - December 2020'!$H$2:$H$2047,Worksheet!V$3,'Orders - December 2020'!$C$2:$C$2047,Worksheet!$F59),"-")</f>
        <v>-</v>
      </c>
      <c r="W59" s="51" t="str">
        <f>IFERROR(AVERAGEIFS('Orders - December 2020'!$I$2:$I$2047,'Orders - December 2020'!$H$2:$H$2047,Worksheet!W$3,'Orders - December 2020'!$C$2:$C$2047,Worksheet!$F59),"-")</f>
        <v>-</v>
      </c>
      <c r="X59" s="51" t="str">
        <f>IFERROR(AVERAGEIFS('Orders - December 2020'!$I$2:$I$2047,'Orders - December 2020'!$H$2:$H$2047,Worksheet!X$3,'Orders - December 2020'!$C$2:$C$2047,Worksheet!$F59),"-")</f>
        <v>-</v>
      </c>
      <c r="Y59" s="51" t="str">
        <f>IFERROR(AVERAGEIFS('Orders - December 2020'!$I$2:$I$2047,'Orders - December 2020'!$H$2:$H$2047,Worksheet!Y$3,'Orders - December 2020'!$C$2:$C$2047,Worksheet!$F59),"-")</f>
        <v>-</v>
      </c>
      <c r="Z59" s="51" t="str">
        <f>IFERROR(AVERAGEIFS('Orders - December 2020'!$I$2:$I$2047,'Orders - December 2020'!$H$2:$H$2047,Worksheet!Z$3,'Orders - December 2020'!$C$2:$C$2047,Worksheet!$F59),"-")</f>
        <v>-</v>
      </c>
      <c r="AA59" s="51" t="str">
        <f>IFERROR(AVERAGEIFS('Orders - December 2020'!$I$2:$I$2047,'Orders - December 2020'!$H$2:$H$2047,Worksheet!AA$3,'Orders - December 2020'!$C$2:$C$2047,Worksheet!$F59),"-")</f>
        <v>-</v>
      </c>
      <c r="AB59" s="51" t="str">
        <f>IFERROR(AVERAGEIFS('Orders - December 2020'!$I$2:$I$2047,'Orders - December 2020'!$H$2:$H$2047,Worksheet!AB$3,'Orders - December 2020'!$C$2:$C$2047,Worksheet!$F59),"-")</f>
        <v>-</v>
      </c>
      <c r="AC59" s="51" t="str">
        <f>IFERROR(AVERAGEIFS('Orders - December 2020'!$I$2:$I$2047,'Orders - December 2020'!$H$2:$H$2047,Worksheet!AC$3,'Orders - December 2020'!$C$2:$C$2047,Worksheet!$F59),"-")</f>
        <v>-</v>
      </c>
      <c r="AD59" s="51" t="str">
        <f>IFERROR(AVERAGEIFS('Orders - December 2020'!$I$2:$I$2047,'Orders - December 2020'!$H$2:$H$2047,Worksheet!AD$3,'Orders - December 2020'!$C$2:$C$2047,Worksheet!$F59),"-")</f>
        <v>-</v>
      </c>
      <c r="AE59" s="51" t="str">
        <f>IFERROR(AVERAGEIFS('Orders - December 2020'!$I$2:$I$2047,'Orders - December 2020'!$H$2:$H$2047,Worksheet!AE$3,'Orders - December 2020'!$C$2:$C$2047,Worksheet!$F59),"-")</f>
        <v>-</v>
      </c>
      <c r="AF59" s="51" t="str">
        <f>IFERROR(AVERAGEIFS('Orders - December 2020'!$I$2:$I$2047,'Orders - December 2020'!$H$2:$H$2047,Worksheet!AF$3,'Orders - December 2020'!$C$2:$C$2047,Worksheet!$F59),"-")</f>
        <v>-</v>
      </c>
      <c r="AG59" s="51" t="str">
        <f>IFERROR(AVERAGEIFS('Orders - December 2020'!$I$2:$I$2047,'Orders - December 2020'!$H$2:$H$2047,Worksheet!AG$3,'Orders - December 2020'!$C$2:$C$2047,Worksheet!$F59),"-")</f>
        <v>-</v>
      </c>
      <c r="AH59" s="51" t="str">
        <f>IFERROR(AVERAGEIFS('Orders - December 2020'!$I$2:$I$2047,'Orders - December 2020'!$H$2:$H$2047,Worksheet!AH$3,'Orders - December 2020'!$C$2:$C$2047,Worksheet!$F59),"-")</f>
        <v>-</v>
      </c>
      <c r="AI59" s="51" t="str">
        <f>IFERROR(AVERAGEIFS('Orders - December 2020'!$I$2:$I$2047,'Orders - December 2020'!$H$2:$H$2047,Worksheet!AI$3,'Orders - December 2020'!$C$2:$C$2047,Worksheet!$F59),"-")</f>
        <v>-</v>
      </c>
      <c r="AJ59" s="51" t="str">
        <f>IFERROR(AVERAGEIFS('Orders - December 2020'!$I$2:$I$2047,'Orders - December 2020'!$H$2:$H$2047,Worksheet!AJ$3,'Orders - December 2020'!$C$2:$C$2047,Worksheet!$F59),"-")</f>
        <v>-</v>
      </c>
      <c r="AK59" s="51" t="str">
        <f>IFERROR(AVERAGEIFS('Orders - December 2020'!$I$2:$I$2047,'Orders - December 2020'!$H$2:$H$2047,Worksheet!AK$3,'Orders - December 2020'!$C$2:$C$2047,Worksheet!$F59),"-")</f>
        <v>-</v>
      </c>
      <c r="AL59" s="51" t="str">
        <f>IFERROR(AVERAGEIFS('Orders - December 2020'!$I$2:$I$2047,'Orders - December 2020'!$H$2:$H$2047,Worksheet!AL$3,'Orders - December 2020'!$C$2:$C$2047,Worksheet!$F59),"-")</f>
        <v>-</v>
      </c>
      <c r="AM59" s="51" t="str">
        <f>IFERROR(AVERAGEIFS('Orders - December 2020'!$I$2:$I$2047,'Orders - December 2020'!$H$2:$H$2047,Worksheet!AM$3,'Orders - December 2020'!$C$2:$C$2047,Worksheet!$F59),"-")</f>
        <v>-</v>
      </c>
      <c r="AN59" s="51" t="str">
        <f>IFERROR(AVERAGEIFS('Orders - December 2020'!$I$2:$I$2047,'Orders - December 2020'!$H$2:$H$2047,Worksheet!AN$3,'Orders - December 2020'!$C$2:$C$2047,Worksheet!$F59),"-")</f>
        <v>-</v>
      </c>
      <c r="AO59" s="51" t="str">
        <f>IFERROR(AVERAGEIFS('Orders - December 2020'!$I$2:$I$2047,'Orders - December 2020'!$H$2:$H$2047,Worksheet!AO$3,'Orders - December 2020'!$C$2:$C$2047,Worksheet!$F59),"-")</f>
        <v>-</v>
      </c>
      <c r="AP59" s="51" t="str">
        <f>IFERROR(AVERAGEIFS('Orders - December 2020'!$I$2:$I$2047,'Orders - December 2020'!$H$2:$H$2047,Worksheet!AP$3,'Orders - December 2020'!$C$2:$C$2047,Worksheet!$F59),"-")</f>
        <v>-</v>
      </c>
      <c r="AQ59" s="51" t="str">
        <f>IFERROR(AVERAGEIFS('Orders - December 2020'!$I$2:$I$2047,'Orders - December 2020'!$H$2:$H$2047,Worksheet!AQ$3,'Orders - December 2020'!$C$2:$C$2047,Worksheet!$F59),"-")</f>
        <v>-</v>
      </c>
      <c r="AR59" s="51" t="str">
        <f>IFERROR(AVERAGEIFS('Orders - December 2020'!$I$2:$I$2047,'Orders - December 2020'!$H$2:$H$2047,Worksheet!AR$3,'Orders - December 2020'!$C$2:$C$2047,Worksheet!$F59),"-")</f>
        <v>-</v>
      </c>
      <c r="AS59" s="51" t="str">
        <f>IFERROR(AVERAGEIFS('Orders - December 2020'!$I$2:$I$2047,'Orders - December 2020'!$H$2:$H$2047,Worksheet!AS$3,'Orders - December 2020'!$C$2:$C$2047,Worksheet!$F59),"-")</f>
        <v>-</v>
      </c>
      <c r="AT59" s="51" t="str">
        <f>IFERROR(AVERAGEIFS('Orders - December 2020'!$I$2:$I$2047,'Orders - December 2020'!$H$2:$H$2047,Worksheet!AT$3,'Orders - December 2020'!$C$2:$C$2047,Worksheet!$F59),"-")</f>
        <v>-</v>
      </c>
      <c r="AU59" s="51" t="str">
        <f>IFERROR(AVERAGEIFS('Orders - December 2020'!$I$2:$I$2047,'Orders - December 2020'!$H$2:$H$2047,Worksheet!AU$3,'Orders - December 2020'!$C$2:$C$2047,Worksheet!$F59),"-")</f>
        <v>-</v>
      </c>
      <c r="AV59" s="51" t="str">
        <f>IFERROR(AVERAGEIFS('Orders - December 2020'!$I$2:$I$2047,'Orders - December 2020'!$H$2:$H$2047,Worksheet!AV$3,'Orders - December 2020'!$C$2:$C$2047,Worksheet!$F59),"-")</f>
        <v>-</v>
      </c>
      <c r="AW59" s="51" t="str">
        <f>IFERROR(AVERAGEIFS('Orders - December 2020'!$I$2:$I$2047,'Orders - December 2020'!$H$2:$H$2047,Worksheet!AW$3,'Orders - December 2020'!$C$2:$C$2047,Worksheet!$F59),"-")</f>
        <v>-</v>
      </c>
      <c r="AX59" s="51" t="str">
        <f>IFERROR(AVERAGEIFS('Orders - December 2020'!$I$2:$I$2047,'Orders - December 2020'!$H$2:$H$2047,Worksheet!AX$3,'Orders - December 2020'!$C$2:$C$2047,Worksheet!$F59),"-")</f>
        <v>-</v>
      </c>
      <c r="AY59" s="51" t="str">
        <f>IFERROR(AVERAGEIFS('Orders - December 2020'!$I$2:$I$2047,'Orders - December 2020'!$H$2:$H$2047,Worksheet!AY$3,'Orders - December 2020'!$C$2:$C$2047,Worksheet!$F59),"-")</f>
        <v>-</v>
      </c>
      <c r="AZ59" s="51" t="str">
        <f>IFERROR(AVERAGEIFS('Orders - December 2020'!$I$2:$I$2047,'Orders - December 2020'!$H$2:$H$2047,Worksheet!AZ$3,'Orders - December 2020'!$C$2:$C$2047,Worksheet!$F59),"-")</f>
        <v>-</v>
      </c>
      <c r="BA59" s="51" t="str">
        <f>IFERROR(AVERAGEIFS('Orders - December 2020'!$I$2:$I$2047,'Orders - December 2020'!$H$2:$H$2047,Worksheet!BA$3,'Orders - December 2020'!$C$2:$C$2047,Worksheet!$F59),"-")</f>
        <v>-</v>
      </c>
      <c r="BB59" s="51" t="str">
        <f>IFERROR(AVERAGEIFS('Orders - December 2020'!$I$2:$I$2047,'Orders - December 2020'!$H$2:$H$2047,Worksheet!BB$3,'Orders - December 2020'!$C$2:$C$2047,Worksheet!$F59),"-")</f>
        <v>-</v>
      </c>
      <c r="BC59" s="51" t="str">
        <f>IFERROR(AVERAGEIFS('Orders - December 2020'!$I$2:$I$2047,'Orders - December 2020'!$H$2:$H$2047,Worksheet!BC$3,'Orders - December 2020'!$C$2:$C$2047,Worksheet!$F59),"-")</f>
        <v>-</v>
      </c>
      <c r="BD59" s="51" t="str">
        <f>IFERROR(AVERAGEIFS('Orders - December 2020'!$I$2:$I$2047,'Orders - December 2020'!$H$2:$H$2047,Worksheet!BD$3,'Orders - December 2020'!$C$2:$C$2047,Worksheet!$F59),"-")</f>
        <v>-</v>
      </c>
      <c r="BE59" s="51" t="str">
        <f>IFERROR(AVERAGEIFS('Orders - December 2020'!$I$2:$I$2047,'Orders - December 2020'!$H$2:$H$2047,Worksheet!BE$3,'Orders - December 2020'!$C$2:$C$2047,Worksheet!$F59),"-")</f>
        <v>-</v>
      </c>
      <c r="BF59" s="51" t="str">
        <f>IFERROR(AVERAGEIFS('Orders - December 2020'!$I$2:$I$2047,'Orders - December 2020'!$H$2:$H$2047,Worksheet!BF$3,'Orders - December 2020'!$C$2:$C$2047,Worksheet!$F59),"-")</f>
        <v>-</v>
      </c>
      <c r="BG59" s="51" t="str">
        <f>IFERROR(AVERAGEIFS('Orders - December 2020'!$I$2:$I$2047,'Orders - December 2020'!$H$2:$H$2047,Worksheet!BG$3,'Orders - December 2020'!$C$2:$C$2047,Worksheet!$F59),"-")</f>
        <v>-</v>
      </c>
      <c r="BH59" s="51" t="str">
        <f>IFERROR(AVERAGEIFS('Orders - December 2020'!$I$2:$I$2047,'Orders - December 2020'!$H$2:$H$2047,Worksheet!BH$3,'Orders - December 2020'!$C$2:$C$2047,Worksheet!$F59),"-")</f>
        <v>-</v>
      </c>
      <c r="BI59" s="51" t="str">
        <f>IFERROR(AVERAGEIFS('Orders - December 2020'!$I$2:$I$2047,'Orders - December 2020'!$H$2:$H$2047,Worksheet!BI$3,'Orders - December 2020'!$C$2:$C$2047,Worksheet!$F59),"-")</f>
        <v>-</v>
      </c>
      <c r="BJ59" s="51" t="str">
        <f>IFERROR(AVERAGEIFS('Orders - December 2020'!$I$2:$I$2047,'Orders - December 2020'!$H$2:$H$2047,Worksheet!BJ$3,'Orders - December 2020'!$C$2:$C$2047,Worksheet!$F59),"-")</f>
        <v>-</v>
      </c>
      <c r="BK59" s="51" t="str">
        <f>IFERROR(AVERAGEIFS('Orders - December 2020'!$I$2:$I$2047,'Orders - December 2020'!$H$2:$H$2047,Worksheet!BK$3,'Orders - December 2020'!$C$2:$C$2047,Worksheet!$F59),"-")</f>
        <v>-</v>
      </c>
      <c r="BL59" s="51" t="str">
        <f>IFERROR(AVERAGEIFS('Orders - December 2020'!$I$2:$I$2047,'Orders - December 2020'!$H$2:$H$2047,Worksheet!BL$3,'Orders - December 2020'!$C$2:$C$2047,Worksheet!$F59),"-")</f>
        <v>-</v>
      </c>
      <c r="BM59" s="51" t="str">
        <f>IFERROR(AVERAGEIFS('Orders - December 2020'!$I$2:$I$2047,'Orders - December 2020'!$H$2:$H$2047,Worksheet!BM$3,'Orders - December 2020'!$C$2:$C$2047,Worksheet!$F59),"-")</f>
        <v>-</v>
      </c>
      <c r="BN59" s="51" t="str">
        <f>IFERROR(AVERAGEIFS('Orders - December 2020'!$I$2:$I$2047,'Orders - December 2020'!$H$2:$H$2047,Worksheet!BN$3,'Orders - December 2020'!$C$2:$C$2047,Worksheet!$F59),"-")</f>
        <v>-</v>
      </c>
      <c r="BO59" s="51" t="str">
        <f>IFERROR(AVERAGEIFS('Orders - December 2020'!$I$2:$I$2047,'Orders - December 2020'!$H$2:$H$2047,Worksheet!BO$3,'Orders - December 2020'!$C$2:$C$2047,Worksheet!$F59),"-")</f>
        <v>-</v>
      </c>
      <c r="BP59" s="51" t="str">
        <f>IFERROR(AVERAGEIFS('Orders - December 2020'!$I$2:$I$2047,'Orders - December 2020'!$H$2:$H$2047,Worksheet!BP$3,'Orders - December 2020'!$C$2:$C$2047,Worksheet!$F59),"-")</f>
        <v>-</v>
      </c>
      <c r="BQ59" s="51" t="str">
        <f>IFERROR(AVERAGEIFS('Orders - December 2020'!$I$2:$I$2047,'Orders - December 2020'!$H$2:$H$2047,Worksheet!BQ$3,'Orders - December 2020'!$C$2:$C$2047,Worksheet!$F59),"-")</f>
        <v>-</v>
      </c>
      <c r="BR59" s="51" t="str">
        <f>IFERROR(AVERAGEIFS('Orders - December 2020'!$I$2:$I$2047,'Orders - December 2020'!$H$2:$H$2047,Worksheet!BR$3,'Orders - December 2020'!$C$2:$C$2047,Worksheet!$F59),"-")</f>
        <v>-</v>
      </c>
      <c r="BS59" s="51" t="str">
        <f>IFERROR(AVERAGEIFS('Orders - December 2020'!$I$2:$I$2047,'Orders - December 2020'!$H$2:$H$2047,Worksheet!BS$3,'Orders - December 2020'!$C$2:$C$2047,Worksheet!$F59),"-")</f>
        <v>-</v>
      </c>
      <c r="BT59" s="51" t="str">
        <f>IFERROR(AVERAGEIFS('Orders - December 2020'!$I$2:$I$2047,'Orders - December 2020'!$H$2:$H$2047,Worksheet!BT$3,'Orders - December 2020'!$C$2:$C$2047,Worksheet!$F59),"-")</f>
        <v>-</v>
      </c>
      <c r="BU59" s="51" t="str">
        <f>IFERROR(AVERAGEIFS('Orders - December 2020'!$I$2:$I$2047,'Orders - December 2020'!$H$2:$H$2047,Worksheet!BU$3,'Orders - December 2020'!$C$2:$C$2047,Worksheet!$F59),"-")</f>
        <v>-</v>
      </c>
      <c r="BV59" s="51" t="str">
        <f>IFERROR(AVERAGEIFS('Orders - December 2020'!$I$2:$I$2047,'Orders - December 2020'!$H$2:$H$2047,Worksheet!BV$3,'Orders - December 2020'!$C$2:$C$2047,Worksheet!$F59),"-")</f>
        <v>-</v>
      </c>
      <c r="BW59" s="51" t="str">
        <f>IFERROR(AVERAGEIFS('Orders - December 2020'!$I$2:$I$2047,'Orders - December 2020'!$H$2:$H$2047,Worksheet!BW$3,'Orders - December 2020'!$C$2:$C$2047,Worksheet!$F59),"-")</f>
        <v>-</v>
      </c>
      <c r="BX59" s="51" t="str">
        <f>IFERROR(AVERAGEIFS('Orders - December 2020'!$I$2:$I$2047,'Orders - December 2020'!$H$2:$H$2047,Worksheet!BX$3,'Orders - December 2020'!$C$2:$C$2047,Worksheet!$F59),"-")</f>
        <v>-</v>
      </c>
      <c r="BY59" s="51" t="str">
        <f>IFERROR(AVERAGEIFS('Orders - December 2020'!$I$2:$I$2047,'Orders - December 2020'!$H$2:$H$2047,Worksheet!BY$3,'Orders - December 2020'!$C$2:$C$2047,Worksheet!$F59),"-")</f>
        <v>-</v>
      </c>
      <c r="BZ59" s="51" t="str">
        <f>IFERROR(AVERAGEIFS('Orders - December 2020'!$I$2:$I$2047,'Orders - December 2020'!$H$2:$H$2047,Worksheet!BZ$3,'Orders - December 2020'!$C$2:$C$2047,Worksheet!$F59),"-")</f>
        <v>-</v>
      </c>
      <c r="CA59" s="51">
        <f>IFERROR(AVERAGEIFS('Orders - December 2020'!$I$2:$I$2047,'Orders - December 2020'!$H$2:$H$2047,Worksheet!CA$3,'Orders - December 2020'!$C$2:$C$2047,Worksheet!$F59),"-")</f>
        <v>3</v>
      </c>
      <c r="CB59" s="51">
        <f>IFERROR(AVERAGEIFS('Orders - December 2020'!$I$2:$I$2047,'Orders - December 2020'!$H$2:$H$2047,Worksheet!CB$3,'Orders - December 2020'!$C$2:$C$2047,Worksheet!$F59),"-")</f>
        <v>1</v>
      </c>
      <c r="CC59" s="51" t="str">
        <f>IFERROR(AVERAGEIFS('Orders - December 2020'!$I$2:$I$2047,'Orders - December 2020'!$H$2:$H$2047,Worksheet!CC$3,'Orders - December 2020'!$C$2:$C$2047,Worksheet!$F59),"-")</f>
        <v>-</v>
      </c>
      <c r="CD59" s="51" t="str">
        <f>IFERROR(AVERAGEIFS('Orders - December 2020'!$I$2:$I$2047,'Orders - December 2020'!$H$2:$H$2047,Worksheet!CD$3,'Orders - December 2020'!$C$2:$C$2047,Worksheet!$F59),"-")</f>
        <v>-</v>
      </c>
      <c r="CE59" s="51" t="str">
        <f>IFERROR(AVERAGEIFS('Orders - December 2020'!$I$2:$I$2047,'Orders - December 2020'!$H$2:$H$2047,Worksheet!CE$3,'Orders - December 2020'!$C$2:$C$2047,Worksheet!$F59),"-")</f>
        <v>-</v>
      </c>
      <c r="CF59" s="51" t="str">
        <f>IFERROR(AVERAGEIFS('Orders - December 2020'!$I$2:$I$2047,'Orders - December 2020'!$H$2:$H$2047,Worksheet!CF$3,'Orders - December 2020'!$C$2:$C$2047,Worksheet!$F59),"-")</f>
        <v>-</v>
      </c>
      <c r="CG59" s="51" t="str">
        <f>IFERROR(AVERAGEIFS('Orders - December 2020'!$I$2:$I$2047,'Orders - December 2020'!$H$2:$H$2047,Worksheet!CG$3,'Orders - December 2020'!$C$2:$C$2047,Worksheet!$F59),"-")</f>
        <v>-</v>
      </c>
      <c r="CH59" s="51" t="str">
        <f>IFERROR(AVERAGEIFS('Orders - December 2020'!$I$2:$I$2047,'Orders - December 2020'!$H$2:$H$2047,Worksheet!CH$3,'Orders - December 2020'!$C$2:$C$2047,Worksheet!$F59),"-")</f>
        <v>-</v>
      </c>
      <c r="CI59" s="51" t="str">
        <f>IFERROR(AVERAGEIFS('Orders - December 2020'!$I$2:$I$2047,'Orders - December 2020'!$H$2:$H$2047,Worksheet!CI$3,'Orders - December 2020'!$C$2:$C$2047,Worksheet!$F59),"-")</f>
        <v>-</v>
      </c>
      <c r="CJ59" s="51" t="str">
        <f>IFERROR(AVERAGEIFS('Orders - December 2020'!$I$2:$I$2047,'Orders - December 2020'!$H$2:$H$2047,Worksheet!CJ$3,'Orders - December 2020'!$C$2:$C$2047,Worksheet!$F59),"-")</f>
        <v>-</v>
      </c>
      <c r="CK59" s="51" t="str">
        <f>IFERROR(AVERAGEIFS('Orders - December 2020'!$I$2:$I$2047,'Orders - December 2020'!$H$2:$H$2047,Worksheet!CK$3,'Orders - December 2020'!$C$2:$C$2047,Worksheet!$F59),"-")</f>
        <v>-</v>
      </c>
      <c r="CL59" s="51" t="str">
        <f>IFERROR(AVERAGEIFS('Orders - December 2020'!$I$2:$I$2047,'Orders - December 2020'!$H$2:$H$2047,Worksheet!CL$3,'Orders - December 2020'!$C$2:$C$2047,Worksheet!$F59),"-")</f>
        <v>-</v>
      </c>
      <c r="CM59" s="51" t="str">
        <f>IFERROR(AVERAGEIFS('Orders - December 2020'!$I$2:$I$2047,'Orders - December 2020'!$H$2:$H$2047,Worksheet!CM$3,'Orders - December 2020'!$C$2:$C$2047,Worksheet!$F59),"-")</f>
        <v>-</v>
      </c>
      <c r="CN59" s="51" t="str">
        <f>IFERROR(AVERAGEIFS('Orders - December 2020'!$I$2:$I$2047,'Orders - December 2020'!$H$2:$H$2047,Worksheet!CN$3,'Orders - December 2020'!$C$2:$C$2047,Worksheet!$F59),"-")</f>
        <v>-</v>
      </c>
      <c r="CO59" s="51" t="str">
        <f>IFERROR(AVERAGEIFS('Orders - December 2020'!$I$2:$I$2047,'Orders - December 2020'!$H$2:$H$2047,Worksheet!CO$3,'Orders - December 2020'!$C$2:$C$2047,Worksheet!$F59),"-")</f>
        <v>-</v>
      </c>
      <c r="CP59" s="51" t="str">
        <f>IFERROR(AVERAGEIFS('Orders - December 2020'!$I$2:$I$2047,'Orders - December 2020'!$H$2:$H$2047,Worksheet!CP$3,'Orders - December 2020'!$C$2:$C$2047,Worksheet!$F59),"-")</f>
        <v>-</v>
      </c>
      <c r="CQ59" s="51" t="str">
        <f>IFERROR(AVERAGEIFS('Orders - December 2020'!$I$2:$I$2047,'Orders - December 2020'!$H$2:$H$2047,Worksheet!CQ$3,'Orders - December 2020'!$C$2:$C$2047,Worksheet!$F59),"-")</f>
        <v>-</v>
      </c>
      <c r="CR59" s="51" t="str">
        <f>IFERROR(AVERAGEIFS('Orders - December 2020'!$I$2:$I$2047,'Orders - December 2020'!$H$2:$H$2047,Worksheet!CR$3,'Orders - December 2020'!$C$2:$C$2047,Worksheet!$F59),"-")</f>
        <v>-</v>
      </c>
      <c r="CS59" s="51" t="str">
        <f>IFERROR(AVERAGEIFS('Orders - December 2020'!$I$2:$I$2047,'Orders - December 2020'!$H$2:$H$2047,Worksheet!CS$3,'Orders - December 2020'!$C$2:$C$2047,Worksheet!$F59),"-")</f>
        <v>-</v>
      </c>
      <c r="CT59" s="51" t="str">
        <f>IFERROR(AVERAGEIFS('Orders - December 2020'!$I$2:$I$2047,'Orders - December 2020'!$H$2:$H$2047,Worksheet!CT$3,'Orders - December 2020'!$C$2:$C$2047,Worksheet!$F59),"-")</f>
        <v>-</v>
      </c>
      <c r="CU59" s="51" t="str">
        <f>IFERROR(AVERAGEIFS('Orders - December 2020'!$I$2:$I$2047,'Orders - December 2020'!$H$2:$H$2047,Worksheet!CU$3,'Orders - December 2020'!$C$2:$C$2047,Worksheet!$F59),"-")</f>
        <v>-</v>
      </c>
      <c r="CV59" s="51" t="str">
        <f>IFERROR(AVERAGEIFS('Orders - December 2020'!$I$2:$I$2047,'Orders - December 2020'!$H$2:$H$2047,Worksheet!CV$3,'Orders - December 2020'!$C$2:$C$2047,Worksheet!$F59),"-")</f>
        <v>-</v>
      </c>
      <c r="CW59" s="51" t="str">
        <f>IFERROR(AVERAGEIFS('Orders - December 2020'!$I$2:$I$2047,'Orders - December 2020'!$H$2:$H$2047,Worksheet!CW$3,'Orders - December 2020'!$C$2:$C$2047,Worksheet!$F59),"-")</f>
        <v>-</v>
      </c>
      <c r="CX59" s="51" t="str">
        <f>IFERROR(AVERAGEIFS('Orders - December 2020'!$I$2:$I$2047,'Orders - December 2020'!$H$2:$H$2047,Worksheet!CX$3,'Orders - December 2020'!$C$2:$C$2047,Worksheet!$F59),"-")</f>
        <v>-</v>
      </c>
      <c r="CY59" s="51" t="str">
        <f>IFERROR(AVERAGEIFS('Orders - December 2020'!$I$2:$I$2047,'Orders - December 2020'!$H$2:$H$2047,Worksheet!CY$3,'Orders - December 2020'!$C$2:$C$2047,Worksheet!$F59),"-")</f>
        <v>-</v>
      </c>
      <c r="CZ59" s="51" t="str">
        <f>IFERROR(AVERAGEIFS('Orders - December 2020'!$I$2:$I$2047,'Orders - December 2020'!$H$2:$H$2047,Worksheet!CZ$3,'Orders - December 2020'!$C$2:$C$2047,Worksheet!$F59),"-")</f>
        <v>-</v>
      </c>
      <c r="DA59" s="51" t="str">
        <f>IFERROR(AVERAGEIFS('Orders - December 2020'!$I$2:$I$2047,'Orders - December 2020'!$H$2:$H$2047,Worksheet!DA$3,'Orders - December 2020'!$C$2:$C$2047,Worksheet!$F59),"-")</f>
        <v>-</v>
      </c>
      <c r="DB59" s="51" t="str">
        <f>IFERROR(AVERAGEIFS('Orders - December 2020'!$I$2:$I$2047,'Orders - December 2020'!$H$2:$H$2047,Worksheet!DB$3,'Orders - December 2020'!$C$2:$C$2047,Worksheet!$F59),"-")</f>
        <v>-</v>
      </c>
      <c r="DC59" s="51" t="str">
        <f>IFERROR(AVERAGEIFS('Orders - December 2020'!$I$2:$I$2047,'Orders - December 2020'!$H$2:$H$2047,Worksheet!DC$3,'Orders - December 2020'!$C$2:$C$2047,Worksheet!$F59),"-")</f>
        <v>-</v>
      </c>
      <c r="DD59" s="51" t="str">
        <f>IFERROR(AVERAGEIFS('Orders - December 2020'!$I$2:$I$2047,'Orders - December 2020'!$H$2:$H$2047,Worksheet!DD$3,'Orders - December 2020'!$C$2:$C$2047,Worksheet!$F59),"-")</f>
        <v>-</v>
      </c>
      <c r="DE59" s="51" t="str">
        <f>IFERROR(AVERAGEIFS('Orders - December 2020'!$I$2:$I$2047,'Orders - December 2020'!$H$2:$H$2047,Worksheet!DE$3,'Orders - December 2020'!$C$2:$C$2047,Worksheet!$F59),"-")</f>
        <v>-</v>
      </c>
      <c r="DF59" s="51" t="str">
        <f>IFERROR(AVERAGEIFS('Orders - December 2020'!$I$2:$I$2047,'Orders - December 2020'!$H$2:$H$2047,Worksheet!DF$3,'Orders - December 2020'!$C$2:$C$2047,Worksheet!$F59),"-")</f>
        <v>-</v>
      </c>
      <c r="DG59" s="51" t="str">
        <f>IFERROR(AVERAGEIFS('Orders - December 2020'!$I$2:$I$2047,'Orders - December 2020'!$H$2:$H$2047,Worksheet!DG$3,'Orders - December 2020'!$C$2:$C$2047,Worksheet!$F59),"-")</f>
        <v>-</v>
      </c>
      <c r="DH59" s="51" t="str">
        <f>IFERROR(AVERAGEIFS('Orders - December 2020'!$I$2:$I$2047,'Orders - December 2020'!$H$2:$H$2047,Worksheet!DH$3,'Orders - December 2020'!$C$2:$C$2047,Worksheet!$F59),"-")</f>
        <v>-</v>
      </c>
      <c r="DI59" s="51" t="str">
        <f>IFERROR(AVERAGEIFS('Orders - December 2020'!$I$2:$I$2047,'Orders - December 2020'!$H$2:$H$2047,Worksheet!DI$3,'Orders - December 2020'!$C$2:$C$2047,Worksheet!$F59),"-")</f>
        <v>-</v>
      </c>
      <c r="DJ59" s="51" t="str">
        <f>IFERROR(AVERAGEIFS('Orders - December 2020'!$I$2:$I$2047,'Orders - December 2020'!$H$2:$H$2047,Worksheet!DJ$3,'Orders - December 2020'!$C$2:$C$2047,Worksheet!$F59),"-")</f>
        <v>-</v>
      </c>
      <c r="DK59" s="51" t="str">
        <f>IFERROR(AVERAGEIFS('Orders - December 2020'!$I$2:$I$2047,'Orders - December 2020'!$H$2:$H$2047,Worksheet!DK$3,'Orders - December 2020'!$C$2:$C$2047,Worksheet!$F59),"-")</f>
        <v>-</v>
      </c>
      <c r="DL59" s="51" t="str">
        <f>IFERROR(AVERAGEIFS('Orders - December 2020'!$I$2:$I$2047,'Orders - December 2020'!$H$2:$H$2047,Worksheet!DL$3,'Orders - December 2020'!$C$2:$C$2047,Worksheet!$F59),"-")</f>
        <v>-</v>
      </c>
      <c r="DM59" s="51" t="str">
        <f>IFERROR(AVERAGEIFS('Orders - December 2020'!$I$2:$I$2047,'Orders - December 2020'!$H$2:$H$2047,Worksheet!DM$3,'Orders - December 2020'!$C$2:$C$2047,Worksheet!$F59),"-")</f>
        <v>-</v>
      </c>
      <c r="DN59" s="51" t="str">
        <f>IFERROR(AVERAGEIFS('Orders - December 2020'!$I$2:$I$2047,'Orders - December 2020'!$H$2:$H$2047,Worksheet!DN$3,'Orders - December 2020'!$C$2:$C$2047,Worksheet!$F59),"-")</f>
        <v>-</v>
      </c>
      <c r="DO59" s="51" t="str">
        <f>IFERROR(AVERAGEIFS('Orders - December 2020'!$I$2:$I$2047,'Orders - December 2020'!$H$2:$H$2047,Worksheet!DO$3,'Orders - December 2020'!$C$2:$C$2047,Worksheet!$F59),"-")</f>
        <v>-</v>
      </c>
      <c r="DP59" s="51" t="str">
        <f>IFERROR(AVERAGEIFS('Orders - December 2020'!$I$2:$I$2047,'Orders - December 2020'!$H$2:$H$2047,Worksheet!DP$3,'Orders - December 2020'!$C$2:$C$2047,Worksheet!$F59),"-")</f>
        <v>-</v>
      </c>
      <c r="DQ59" s="51" t="str">
        <f>IFERROR(AVERAGEIFS('Orders - December 2020'!$I$2:$I$2047,'Orders - December 2020'!$H$2:$H$2047,Worksheet!DQ$3,'Orders - December 2020'!$C$2:$C$2047,Worksheet!$F59),"-")</f>
        <v>-</v>
      </c>
      <c r="DR59" s="51" t="str">
        <f>IFERROR(AVERAGEIFS('Orders - December 2020'!$I$2:$I$2047,'Orders - December 2020'!$H$2:$H$2047,Worksheet!DR$3,'Orders - December 2020'!$C$2:$C$2047,Worksheet!$F59),"-")</f>
        <v>-</v>
      </c>
      <c r="DS59" s="51" t="str">
        <f>IFERROR(AVERAGEIFS('Orders - December 2020'!$I$2:$I$2047,'Orders - December 2020'!$H$2:$H$2047,Worksheet!DS$3,'Orders - December 2020'!$C$2:$C$2047,Worksheet!$F59),"-")</f>
        <v>-</v>
      </c>
      <c r="DT59" s="51" t="str">
        <f>IFERROR(AVERAGEIFS('Orders - December 2020'!$I$2:$I$2047,'Orders - December 2020'!$H$2:$H$2047,Worksheet!DT$3,'Orders - December 2020'!$C$2:$C$2047,Worksheet!$F59),"-")</f>
        <v>-</v>
      </c>
      <c r="DU59" s="51" t="str">
        <f>IFERROR(AVERAGEIFS('Orders - December 2020'!$I$2:$I$2047,'Orders - December 2020'!$H$2:$H$2047,Worksheet!DU$3,'Orders - December 2020'!$C$2:$C$2047,Worksheet!$F59),"-")</f>
        <v>-</v>
      </c>
      <c r="DV59" s="51" t="str">
        <f>IFERROR(AVERAGEIFS('Orders - December 2020'!$I$2:$I$2047,'Orders - December 2020'!$H$2:$H$2047,Worksheet!DV$3,'Orders - December 2020'!$C$2:$C$2047,Worksheet!$F59),"-")</f>
        <v>-</v>
      </c>
      <c r="DW59" s="51" t="str">
        <f>IFERROR(AVERAGEIFS('Orders - December 2020'!$I$2:$I$2047,'Orders - December 2020'!$H$2:$H$2047,Worksheet!DW$3,'Orders - December 2020'!$C$2:$C$2047,Worksheet!$F59),"-")</f>
        <v>-</v>
      </c>
      <c r="DX59" s="51" t="str">
        <f>IFERROR(AVERAGEIFS('Orders - December 2020'!$I$2:$I$2047,'Orders - December 2020'!$H$2:$H$2047,Worksheet!DX$3,'Orders - December 2020'!$C$2:$C$2047,Worksheet!$F59),"-")</f>
        <v>-</v>
      </c>
      <c r="DY59" s="51" t="str">
        <f>IFERROR(AVERAGEIFS('Orders - December 2020'!$I$2:$I$2047,'Orders - December 2020'!$H$2:$H$2047,Worksheet!DY$3,'Orders - December 2020'!$C$2:$C$2047,Worksheet!$F59),"-")</f>
        <v>-</v>
      </c>
      <c r="DZ59" s="51" t="str">
        <f>IFERROR(AVERAGEIFS('Orders - December 2020'!$I$2:$I$2047,'Orders - December 2020'!$H$2:$H$2047,Worksheet!DZ$3,'Orders - December 2020'!$C$2:$C$2047,Worksheet!$F59),"-")</f>
        <v>-</v>
      </c>
      <c r="EA59" s="51" t="str">
        <f>IFERROR(AVERAGEIFS('Orders - December 2020'!$I$2:$I$2047,'Orders - December 2020'!$H$2:$H$2047,Worksheet!EA$3,'Orders - December 2020'!$C$2:$C$2047,Worksheet!$F59),"-")</f>
        <v>-</v>
      </c>
      <c r="EB59" s="51" t="str">
        <f>IFERROR(AVERAGEIFS('Orders - December 2020'!$I$2:$I$2047,'Orders - December 2020'!$H$2:$H$2047,Worksheet!EB$3,'Orders - December 2020'!$C$2:$C$2047,Worksheet!$F59),"-")</f>
        <v>-</v>
      </c>
      <c r="EC59" s="51" t="str">
        <f>IFERROR(AVERAGEIFS('Orders - December 2020'!$I$2:$I$2047,'Orders - December 2020'!$H$2:$H$2047,Worksheet!EC$3,'Orders - December 2020'!$C$2:$C$2047,Worksheet!$F59),"-")</f>
        <v>-</v>
      </c>
      <c r="ED59" s="51" t="str">
        <f>IFERROR(AVERAGEIFS('Orders - December 2020'!$I$2:$I$2047,'Orders - December 2020'!$H$2:$H$2047,Worksheet!ED$3,'Orders - December 2020'!$C$2:$C$2047,Worksheet!$F59),"-")</f>
        <v>-</v>
      </c>
      <c r="EE59" s="51" t="str">
        <f>IFERROR(AVERAGEIFS('Orders - December 2020'!$I$2:$I$2047,'Orders - December 2020'!$H$2:$H$2047,Worksheet!EE$3,'Orders - December 2020'!$C$2:$C$2047,Worksheet!$F59),"-")</f>
        <v>-</v>
      </c>
      <c r="EF59" s="51" t="str">
        <f>IFERROR(AVERAGEIFS('Orders - December 2020'!$I$2:$I$2047,'Orders - December 2020'!$H$2:$H$2047,Worksheet!EF$3,'Orders - December 2020'!$C$2:$C$2047,Worksheet!$F59),"-")</f>
        <v>-</v>
      </c>
      <c r="EG59" s="51" t="str">
        <f>IFERROR(AVERAGEIFS('Orders - December 2020'!$I$2:$I$2047,'Orders - December 2020'!$H$2:$H$2047,Worksheet!EG$3,'Orders - December 2020'!$C$2:$C$2047,Worksheet!$F59),"-")</f>
        <v>-</v>
      </c>
      <c r="EH59" s="51" t="str">
        <f>IFERROR(AVERAGEIFS('Orders - December 2020'!$I$2:$I$2047,'Orders - December 2020'!$H$2:$H$2047,Worksheet!EH$3,'Orders - December 2020'!$C$2:$C$2047,Worksheet!$F59),"-")</f>
        <v>-</v>
      </c>
      <c r="EI59" s="51" t="str">
        <f>IFERROR(AVERAGEIFS('Orders - December 2020'!$I$2:$I$2047,'Orders - December 2020'!$H$2:$H$2047,Worksheet!EI$3,'Orders - December 2020'!$C$2:$C$2047,Worksheet!$F59),"-")</f>
        <v>-</v>
      </c>
      <c r="EJ59" s="51" t="str">
        <f>IFERROR(AVERAGEIFS('Orders - December 2020'!$I$2:$I$2047,'Orders - December 2020'!$H$2:$H$2047,Worksheet!EJ$3,'Orders - December 2020'!$C$2:$C$2047,Worksheet!$F59),"-")</f>
        <v>-</v>
      </c>
      <c r="EK59" s="51" t="str">
        <f>IFERROR(AVERAGEIFS('Orders - December 2020'!$I$2:$I$2047,'Orders - December 2020'!$H$2:$H$2047,Worksheet!EK$3,'Orders - December 2020'!$C$2:$C$2047,Worksheet!$F59),"-")</f>
        <v>-</v>
      </c>
      <c r="EL59" s="51" t="str">
        <f>IFERROR(AVERAGEIFS('Orders - December 2020'!$I$2:$I$2047,'Orders - December 2020'!$H$2:$H$2047,Worksheet!EL$3,'Orders - December 2020'!$C$2:$C$2047,Worksheet!$F59),"-")</f>
        <v>-</v>
      </c>
      <c r="EM59" s="51" t="str">
        <f>IFERROR(AVERAGEIFS('Orders - December 2020'!$I$2:$I$2047,'Orders - December 2020'!$H$2:$H$2047,Worksheet!EM$3,'Orders - December 2020'!$C$2:$C$2047,Worksheet!$F59),"-")</f>
        <v>-</v>
      </c>
      <c r="EN59" s="51" t="str">
        <f>IFERROR(AVERAGEIFS('Orders - December 2020'!$I$2:$I$2047,'Orders - December 2020'!$H$2:$H$2047,Worksheet!EN$3,'Orders - December 2020'!$C$2:$C$2047,Worksheet!$F59),"-")</f>
        <v>-</v>
      </c>
      <c r="EO59" s="51" t="str">
        <f>IFERROR(AVERAGEIFS('Orders - December 2020'!$I$2:$I$2047,'Orders - December 2020'!$H$2:$H$2047,Worksheet!EO$3,'Orders - December 2020'!$C$2:$C$2047,Worksheet!$F59),"-")</f>
        <v>-</v>
      </c>
      <c r="EP59" s="51" t="str">
        <f>IFERROR(AVERAGEIFS('Orders - December 2020'!$I$2:$I$2047,'Orders - December 2020'!$H$2:$H$2047,Worksheet!EP$3,'Orders - December 2020'!$C$2:$C$2047,Worksheet!$F59),"-")</f>
        <v>-</v>
      </c>
      <c r="EQ59" s="51" t="str">
        <f>IFERROR(AVERAGEIFS('Orders - December 2020'!$I$2:$I$2047,'Orders - December 2020'!$H$2:$H$2047,Worksheet!EQ$3,'Orders - December 2020'!$C$2:$C$2047,Worksheet!$F59),"-")</f>
        <v>-</v>
      </c>
      <c r="ER59" s="51" t="str">
        <f>IFERROR(AVERAGEIFS('Orders - December 2020'!$I$2:$I$2047,'Orders - December 2020'!$H$2:$H$2047,Worksheet!ER$3,'Orders - December 2020'!$C$2:$C$2047,Worksheet!$F59),"-")</f>
        <v>-</v>
      </c>
      <c r="ES59" s="51" t="str">
        <f>IFERROR(AVERAGEIFS('Orders - December 2020'!$I$2:$I$2047,'Orders - December 2020'!$H$2:$H$2047,Worksheet!ES$3,'Orders - December 2020'!$C$2:$C$2047,Worksheet!$F59),"-")</f>
        <v>-</v>
      </c>
      <c r="ET59" s="51" t="str">
        <f>IFERROR(AVERAGEIFS('Orders - December 2020'!$I$2:$I$2047,'Orders - December 2020'!$H$2:$H$2047,Worksheet!ET$3,'Orders - December 2020'!$C$2:$C$2047,Worksheet!$F59),"-")</f>
        <v>-</v>
      </c>
      <c r="EU59" s="51" t="str">
        <f>IFERROR(AVERAGEIFS('Orders - December 2020'!$I$2:$I$2047,'Orders - December 2020'!$H$2:$H$2047,Worksheet!EU$3,'Orders - December 2020'!$C$2:$C$2047,Worksheet!$F59),"-")</f>
        <v>-</v>
      </c>
      <c r="EV59" s="51" t="str">
        <f>IFERROR(AVERAGEIFS('Orders - December 2020'!$I$2:$I$2047,'Orders - December 2020'!$H$2:$H$2047,Worksheet!EV$3,'Orders - December 2020'!$C$2:$C$2047,Worksheet!$F59),"-")</f>
        <v>-</v>
      </c>
      <c r="EW59" s="51" t="str">
        <f>IFERROR(AVERAGEIFS('Orders - December 2020'!$I$2:$I$2047,'Orders - December 2020'!$H$2:$H$2047,Worksheet!EW$3,'Orders - December 2020'!$C$2:$C$2047,Worksheet!$F59),"-")</f>
        <v>-</v>
      </c>
      <c r="EX59" s="51" t="str">
        <f>IFERROR(AVERAGEIFS('Orders - December 2020'!$I$2:$I$2047,'Orders - December 2020'!$H$2:$H$2047,Worksheet!EX$3,'Orders - December 2020'!$C$2:$C$2047,Worksheet!$F59),"-")</f>
        <v>-</v>
      </c>
      <c r="EY59" s="51" t="str">
        <f>IFERROR(AVERAGEIFS('Orders - December 2020'!$I$2:$I$2047,'Orders - December 2020'!$H$2:$H$2047,Worksheet!EY$3,'Orders - December 2020'!$C$2:$C$2047,Worksheet!$F59),"-")</f>
        <v>-</v>
      </c>
      <c r="EZ59" s="51" t="str">
        <f>IFERROR(AVERAGEIFS('Orders - December 2020'!$I$2:$I$2047,'Orders - December 2020'!$H$2:$H$2047,Worksheet!EZ$3,'Orders - December 2020'!$C$2:$C$2047,Worksheet!$F59),"-")</f>
        <v>-</v>
      </c>
      <c r="FA59" s="51" t="str">
        <f>IFERROR(AVERAGEIFS('Orders - December 2020'!$I$2:$I$2047,'Orders - December 2020'!$H$2:$H$2047,Worksheet!FA$3,'Orders - December 2020'!$C$2:$C$2047,Worksheet!$F59),"-")</f>
        <v>-</v>
      </c>
      <c r="FB59" s="51" t="str">
        <f>IFERROR(AVERAGEIFS('Orders - December 2020'!$I$2:$I$2047,'Orders - December 2020'!$H$2:$H$2047,Worksheet!FB$3,'Orders - December 2020'!$C$2:$C$2047,Worksheet!$F59),"-")</f>
        <v>-</v>
      </c>
      <c r="FC59" s="51" t="str">
        <f>IFERROR(AVERAGEIFS('Orders - December 2020'!$I$2:$I$2047,'Orders - December 2020'!$H$2:$H$2047,Worksheet!FC$3,'Orders - December 2020'!$C$2:$C$2047,Worksheet!$F59),"-")</f>
        <v>-</v>
      </c>
      <c r="FD59" s="51" t="str">
        <f>IFERROR(AVERAGEIFS('Orders - December 2020'!$I$2:$I$2047,'Orders - December 2020'!$H$2:$H$2047,Worksheet!FD$3,'Orders - December 2020'!$C$2:$C$2047,Worksheet!$F59),"-")</f>
        <v>-</v>
      </c>
      <c r="FE59" s="51" t="str">
        <f>IFERROR(AVERAGEIFS('Orders - December 2020'!$I$2:$I$2047,'Orders - December 2020'!$H$2:$H$2047,Worksheet!FE$3,'Orders - December 2020'!$C$2:$C$2047,Worksheet!$F59),"-")</f>
        <v>-</v>
      </c>
      <c r="FF59" s="51" t="str">
        <f>IFERROR(AVERAGEIFS('Orders - December 2020'!$I$2:$I$2047,'Orders - December 2020'!$H$2:$H$2047,Worksheet!FF$3,'Orders - December 2020'!$C$2:$C$2047,Worksheet!$F59),"-")</f>
        <v>-</v>
      </c>
      <c r="FG59" s="52" t="str">
        <f>IFERROR(AVERAGEIFS('Orders - December 2020'!$I$2:$I$2047,'Orders - December 2020'!$H$2:$H$2047,Worksheet!FG$3,'Orders - December 2020'!$C$2:$C$2047,Worksheet!$F59),"-")</f>
        <v>-</v>
      </c>
    </row>
    <row r="60" spans="6:163">
      <c r="F60" s="45" t="str">
        <v>Iya Laje</v>
      </c>
      <c r="G60" s="50" t="str">
        <f>IFERROR(AVERAGEIFS('Orders - December 2020'!$I$2:$I$2047,'Orders - December 2020'!$H$2:$H$2047,Worksheet!G$3,'Orders - December 2020'!$C$2:$C$2047,Worksheet!$F60),"-")</f>
        <v>-</v>
      </c>
      <c r="H60" s="51" t="str">
        <f>IFERROR(AVERAGEIFS('Orders - December 2020'!$I$2:$I$2047,'Orders - December 2020'!$H$2:$H$2047,Worksheet!H$3,'Orders - December 2020'!$C$2:$C$2047,Worksheet!$F60),"-")</f>
        <v>-</v>
      </c>
      <c r="I60" s="51" t="str">
        <f>IFERROR(AVERAGEIFS('Orders - December 2020'!$I$2:$I$2047,'Orders - December 2020'!$H$2:$H$2047,Worksheet!I$3,'Orders - December 2020'!$C$2:$C$2047,Worksheet!$F60),"-")</f>
        <v>-</v>
      </c>
      <c r="J60" s="51">
        <f>IFERROR(AVERAGEIFS('Orders - December 2020'!$I$2:$I$2047,'Orders - December 2020'!$H$2:$H$2047,Worksheet!J$3,'Orders - December 2020'!$C$2:$C$2047,Worksheet!$F60),"-")</f>
        <v>2</v>
      </c>
      <c r="K60" s="51" t="str">
        <f>IFERROR(AVERAGEIFS('Orders - December 2020'!$I$2:$I$2047,'Orders - December 2020'!$H$2:$H$2047,Worksheet!K$3,'Orders - December 2020'!$C$2:$C$2047,Worksheet!$F60),"-")</f>
        <v>-</v>
      </c>
      <c r="L60" s="51" t="str">
        <f>IFERROR(AVERAGEIFS('Orders - December 2020'!$I$2:$I$2047,'Orders - December 2020'!$H$2:$H$2047,Worksheet!L$3,'Orders - December 2020'!$C$2:$C$2047,Worksheet!$F60),"-")</f>
        <v>-</v>
      </c>
      <c r="M60" s="51" t="str">
        <f>IFERROR(AVERAGEIFS('Orders - December 2020'!$I$2:$I$2047,'Orders - December 2020'!$H$2:$H$2047,Worksheet!M$3,'Orders - December 2020'!$C$2:$C$2047,Worksheet!$F60),"-")</f>
        <v>-</v>
      </c>
      <c r="N60" s="51" t="str">
        <f>IFERROR(AVERAGEIFS('Orders - December 2020'!$I$2:$I$2047,'Orders - December 2020'!$H$2:$H$2047,Worksheet!N$3,'Orders - December 2020'!$C$2:$C$2047,Worksheet!$F60),"-")</f>
        <v>-</v>
      </c>
      <c r="O60" s="51" t="str">
        <f>IFERROR(AVERAGEIFS('Orders - December 2020'!$I$2:$I$2047,'Orders - December 2020'!$H$2:$H$2047,Worksheet!O$3,'Orders - December 2020'!$C$2:$C$2047,Worksheet!$F60),"-")</f>
        <v>-</v>
      </c>
      <c r="P60" s="51" t="str">
        <f>IFERROR(AVERAGEIFS('Orders - December 2020'!$I$2:$I$2047,'Orders - December 2020'!$H$2:$H$2047,Worksheet!P$3,'Orders - December 2020'!$C$2:$C$2047,Worksheet!$F60),"-")</f>
        <v>-</v>
      </c>
      <c r="Q60" s="51" t="str">
        <f>IFERROR(AVERAGEIFS('Orders - December 2020'!$I$2:$I$2047,'Orders - December 2020'!$H$2:$H$2047,Worksheet!Q$3,'Orders - December 2020'!$C$2:$C$2047,Worksheet!$F60),"-")</f>
        <v>-</v>
      </c>
      <c r="R60" s="51" t="str">
        <f>IFERROR(AVERAGEIFS('Orders - December 2020'!$I$2:$I$2047,'Orders - December 2020'!$H$2:$H$2047,Worksheet!R$3,'Orders - December 2020'!$C$2:$C$2047,Worksheet!$F60),"-")</f>
        <v>-</v>
      </c>
      <c r="S60" s="51" t="str">
        <f>IFERROR(AVERAGEIFS('Orders - December 2020'!$I$2:$I$2047,'Orders - December 2020'!$H$2:$H$2047,Worksheet!S$3,'Orders - December 2020'!$C$2:$C$2047,Worksheet!$F60),"-")</f>
        <v>-</v>
      </c>
      <c r="T60" s="51" t="str">
        <f>IFERROR(AVERAGEIFS('Orders - December 2020'!$I$2:$I$2047,'Orders - December 2020'!$H$2:$H$2047,Worksheet!T$3,'Orders - December 2020'!$C$2:$C$2047,Worksheet!$F60),"-")</f>
        <v>-</v>
      </c>
      <c r="U60" s="51" t="str">
        <f>IFERROR(AVERAGEIFS('Orders - December 2020'!$I$2:$I$2047,'Orders - December 2020'!$H$2:$H$2047,Worksheet!U$3,'Orders - December 2020'!$C$2:$C$2047,Worksheet!$F60),"-")</f>
        <v>-</v>
      </c>
      <c r="V60" s="51" t="str">
        <f>IFERROR(AVERAGEIFS('Orders - December 2020'!$I$2:$I$2047,'Orders - December 2020'!$H$2:$H$2047,Worksheet!V$3,'Orders - December 2020'!$C$2:$C$2047,Worksheet!$F60),"-")</f>
        <v>-</v>
      </c>
      <c r="W60" s="51" t="str">
        <f>IFERROR(AVERAGEIFS('Orders - December 2020'!$I$2:$I$2047,'Orders - December 2020'!$H$2:$H$2047,Worksheet!W$3,'Orders - December 2020'!$C$2:$C$2047,Worksheet!$F60),"-")</f>
        <v>-</v>
      </c>
      <c r="X60" s="51" t="str">
        <f>IFERROR(AVERAGEIFS('Orders - December 2020'!$I$2:$I$2047,'Orders - December 2020'!$H$2:$H$2047,Worksheet!X$3,'Orders - December 2020'!$C$2:$C$2047,Worksheet!$F60),"-")</f>
        <v>-</v>
      </c>
      <c r="Y60" s="51" t="str">
        <f>IFERROR(AVERAGEIFS('Orders - December 2020'!$I$2:$I$2047,'Orders - December 2020'!$H$2:$H$2047,Worksheet!Y$3,'Orders - December 2020'!$C$2:$C$2047,Worksheet!$F60),"-")</f>
        <v>-</v>
      </c>
      <c r="Z60" s="51" t="str">
        <f>IFERROR(AVERAGEIFS('Orders - December 2020'!$I$2:$I$2047,'Orders - December 2020'!$H$2:$H$2047,Worksheet!Z$3,'Orders - December 2020'!$C$2:$C$2047,Worksheet!$F60),"-")</f>
        <v>-</v>
      </c>
      <c r="AA60" s="51" t="str">
        <f>IFERROR(AVERAGEIFS('Orders - December 2020'!$I$2:$I$2047,'Orders - December 2020'!$H$2:$H$2047,Worksheet!AA$3,'Orders - December 2020'!$C$2:$C$2047,Worksheet!$F60),"-")</f>
        <v>-</v>
      </c>
      <c r="AB60" s="51" t="str">
        <f>IFERROR(AVERAGEIFS('Orders - December 2020'!$I$2:$I$2047,'Orders - December 2020'!$H$2:$H$2047,Worksheet!AB$3,'Orders - December 2020'!$C$2:$C$2047,Worksheet!$F60),"-")</f>
        <v>-</v>
      </c>
      <c r="AC60" s="51" t="str">
        <f>IFERROR(AVERAGEIFS('Orders - December 2020'!$I$2:$I$2047,'Orders - December 2020'!$H$2:$H$2047,Worksheet!AC$3,'Orders - December 2020'!$C$2:$C$2047,Worksheet!$F60),"-")</f>
        <v>-</v>
      </c>
      <c r="AD60" s="51" t="str">
        <f>IFERROR(AVERAGEIFS('Orders - December 2020'!$I$2:$I$2047,'Orders - December 2020'!$H$2:$H$2047,Worksheet!AD$3,'Orders - December 2020'!$C$2:$C$2047,Worksheet!$F60),"-")</f>
        <v>-</v>
      </c>
      <c r="AE60" s="51" t="str">
        <f>IFERROR(AVERAGEIFS('Orders - December 2020'!$I$2:$I$2047,'Orders - December 2020'!$H$2:$H$2047,Worksheet!AE$3,'Orders - December 2020'!$C$2:$C$2047,Worksheet!$F60),"-")</f>
        <v>-</v>
      </c>
      <c r="AF60" s="51" t="str">
        <f>IFERROR(AVERAGEIFS('Orders - December 2020'!$I$2:$I$2047,'Orders - December 2020'!$H$2:$H$2047,Worksheet!AF$3,'Orders - December 2020'!$C$2:$C$2047,Worksheet!$F60),"-")</f>
        <v>-</v>
      </c>
      <c r="AG60" s="51" t="str">
        <f>IFERROR(AVERAGEIFS('Orders - December 2020'!$I$2:$I$2047,'Orders - December 2020'!$H$2:$H$2047,Worksheet!AG$3,'Orders - December 2020'!$C$2:$C$2047,Worksheet!$F60),"-")</f>
        <v>-</v>
      </c>
      <c r="AH60" s="51" t="str">
        <f>IFERROR(AVERAGEIFS('Orders - December 2020'!$I$2:$I$2047,'Orders - December 2020'!$H$2:$H$2047,Worksheet!AH$3,'Orders - December 2020'!$C$2:$C$2047,Worksheet!$F60),"-")</f>
        <v>-</v>
      </c>
      <c r="AI60" s="51" t="str">
        <f>IFERROR(AVERAGEIFS('Orders - December 2020'!$I$2:$I$2047,'Orders - December 2020'!$H$2:$H$2047,Worksheet!AI$3,'Orders - December 2020'!$C$2:$C$2047,Worksheet!$F60),"-")</f>
        <v>-</v>
      </c>
      <c r="AJ60" s="51" t="str">
        <f>IFERROR(AVERAGEIFS('Orders - December 2020'!$I$2:$I$2047,'Orders - December 2020'!$H$2:$H$2047,Worksheet!AJ$3,'Orders - December 2020'!$C$2:$C$2047,Worksheet!$F60),"-")</f>
        <v>-</v>
      </c>
      <c r="AK60" s="51" t="str">
        <f>IFERROR(AVERAGEIFS('Orders - December 2020'!$I$2:$I$2047,'Orders - December 2020'!$H$2:$H$2047,Worksheet!AK$3,'Orders - December 2020'!$C$2:$C$2047,Worksheet!$F60),"-")</f>
        <v>-</v>
      </c>
      <c r="AL60" s="51" t="str">
        <f>IFERROR(AVERAGEIFS('Orders - December 2020'!$I$2:$I$2047,'Orders - December 2020'!$H$2:$H$2047,Worksheet!AL$3,'Orders - December 2020'!$C$2:$C$2047,Worksheet!$F60),"-")</f>
        <v>-</v>
      </c>
      <c r="AM60" s="51" t="str">
        <f>IFERROR(AVERAGEIFS('Orders - December 2020'!$I$2:$I$2047,'Orders - December 2020'!$H$2:$H$2047,Worksheet!AM$3,'Orders - December 2020'!$C$2:$C$2047,Worksheet!$F60),"-")</f>
        <v>-</v>
      </c>
      <c r="AN60" s="51" t="str">
        <f>IFERROR(AVERAGEIFS('Orders - December 2020'!$I$2:$I$2047,'Orders - December 2020'!$H$2:$H$2047,Worksheet!AN$3,'Orders - December 2020'!$C$2:$C$2047,Worksheet!$F60),"-")</f>
        <v>-</v>
      </c>
      <c r="AO60" s="51" t="str">
        <f>IFERROR(AVERAGEIFS('Orders - December 2020'!$I$2:$I$2047,'Orders - December 2020'!$H$2:$H$2047,Worksheet!AO$3,'Orders - December 2020'!$C$2:$C$2047,Worksheet!$F60),"-")</f>
        <v>-</v>
      </c>
      <c r="AP60" s="51" t="str">
        <f>IFERROR(AVERAGEIFS('Orders - December 2020'!$I$2:$I$2047,'Orders - December 2020'!$H$2:$H$2047,Worksheet!AP$3,'Orders - December 2020'!$C$2:$C$2047,Worksheet!$F60),"-")</f>
        <v>-</v>
      </c>
      <c r="AQ60" s="51" t="str">
        <f>IFERROR(AVERAGEIFS('Orders - December 2020'!$I$2:$I$2047,'Orders - December 2020'!$H$2:$H$2047,Worksheet!AQ$3,'Orders - December 2020'!$C$2:$C$2047,Worksheet!$F60),"-")</f>
        <v>-</v>
      </c>
      <c r="AR60" s="51" t="str">
        <f>IFERROR(AVERAGEIFS('Orders - December 2020'!$I$2:$I$2047,'Orders - December 2020'!$H$2:$H$2047,Worksheet!AR$3,'Orders - December 2020'!$C$2:$C$2047,Worksheet!$F60),"-")</f>
        <v>-</v>
      </c>
      <c r="AS60" s="51" t="str">
        <f>IFERROR(AVERAGEIFS('Orders - December 2020'!$I$2:$I$2047,'Orders - December 2020'!$H$2:$H$2047,Worksheet!AS$3,'Orders - December 2020'!$C$2:$C$2047,Worksheet!$F60),"-")</f>
        <v>-</v>
      </c>
      <c r="AT60" s="51" t="str">
        <f>IFERROR(AVERAGEIFS('Orders - December 2020'!$I$2:$I$2047,'Orders - December 2020'!$H$2:$H$2047,Worksheet!AT$3,'Orders - December 2020'!$C$2:$C$2047,Worksheet!$F60),"-")</f>
        <v>-</v>
      </c>
      <c r="AU60" s="51" t="str">
        <f>IFERROR(AVERAGEIFS('Orders - December 2020'!$I$2:$I$2047,'Orders - December 2020'!$H$2:$H$2047,Worksheet!AU$3,'Orders - December 2020'!$C$2:$C$2047,Worksheet!$F60),"-")</f>
        <v>-</v>
      </c>
      <c r="AV60" s="51" t="str">
        <f>IFERROR(AVERAGEIFS('Orders - December 2020'!$I$2:$I$2047,'Orders - December 2020'!$H$2:$H$2047,Worksheet!AV$3,'Orders - December 2020'!$C$2:$C$2047,Worksheet!$F60),"-")</f>
        <v>-</v>
      </c>
      <c r="AW60" s="51" t="str">
        <f>IFERROR(AVERAGEIFS('Orders - December 2020'!$I$2:$I$2047,'Orders - December 2020'!$H$2:$H$2047,Worksheet!AW$3,'Orders - December 2020'!$C$2:$C$2047,Worksheet!$F60),"-")</f>
        <v>-</v>
      </c>
      <c r="AX60" s="51" t="str">
        <f>IFERROR(AVERAGEIFS('Orders - December 2020'!$I$2:$I$2047,'Orders - December 2020'!$H$2:$H$2047,Worksheet!AX$3,'Orders - December 2020'!$C$2:$C$2047,Worksheet!$F60),"-")</f>
        <v>-</v>
      </c>
      <c r="AY60" s="51" t="str">
        <f>IFERROR(AVERAGEIFS('Orders - December 2020'!$I$2:$I$2047,'Orders - December 2020'!$H$2:$H$2047,Worksheet!AY$3,'Orders - December 2020'!$C$2:$C$2047,Worksheet!$F60),"-")</f>
        <v>-</v>
      </c>
      <c r="AZ60" s="51" t="str">
        <f>IFERROR(AVERAGEIFS('Orders - December 2020'!$I$2:$I$2047,'Orders - December 2020'!$H$2:$H$2047,Worksheet!AZ$3,'Orders - December 2020'!$C$2:$C$2047,Worksheet!$F60),"-")</f>
        <v>-</v>
      </c>
      <c r="BA60" s="51" t="str">
        <f>IFERROR(AVERAGEIFS('Orders - December 2020'!$I$2:$I$2047,'Orders - December 2020'!$H$2:$H$2047,Worksheet!BA$3,'Orders - December 2020'!$C$2:$C$2047,Worksheet!$F60),"-")</f>
        <v>-</v>
      </c>
      <c r="BB60" s="51" t="str">
        <f>IFERROR(AVERAGEIFS('Orders - December 2020'!$I$2:$I$2047,'Orders - December 2020'!$H$2:$H$2047,Worksheet!BB$3,'Orders - December 2020'!$C$2:$C$2047,Worksheet!$F60),"-")</f>
        <v>-</v>
      </c>
      <c r="BC60" s="51" t="str">
        <f>IFERROR(AVERAGEIFS('Orders - December 2020'!$I$2:$I$2047,'Orders - December 2020'!$H$2:$H$2047,Worksheet!BC$3,'Orders - December 2020'!$C$2:$C$2047,Worksheet!$F60),"-")</f>
        <v>-</v>
      </c>
      <c r="BD60" s="51" t="str">
        <f>IFERROR(AVERAGEIFS('Orders - December 2020'!$I$2:$I$2047,'Orders - December 2020'!$H$2:$H$2047,Worksheet!BD$3,'Orders - December 2020'!$C$2:$C$2047,Worksheet!$F60),"-")</f>
        <v>-</v>
      </c>
      <c r="BE60" s="51" t="str">
        <f>IFERROR(AVERAGEIFS('Orders - December 2020'!$I$2:$I$2047,'Orders - December 2020'!$H$2:$H$2047,Worksheet!BE$3,'Orders - December 2020'!$C$2:$C$2047,Worksheet!$F60),"-")</f>
        <v>-</v>
      </c>
      <c r="BF60" s="51" t="str">
        <f>IFERROR(AVERAGEIFS('Orders - December 2020'!$I$2:$I$2047,'Orders - December 2020'!$H$2:$H$2047,Worksheet!BF$3,'Orders - December 2020'!$C$2:$C$2047,Worksheet!$F60),"-")</f>
        <v>-</v>
      </c>
      <c r="BG60" s="51" t="str">
        <f>IFERROR(AVERAGEIFS('Orders - December 2020'!$I$2:$I$2047,'Orders - December 2020'!$H$2:$H$2047,Worksheet!BG$3,'Orders - December 2020'!$C$2:$C$2047,Worksheet!$F60),"-")</f>
        <v>-</v>
      </c>
      <c r="BH60" s="51" t="str">
        <f>IFERROR(AVERAGEIFS('Orders - December 2020'!$I$2:$I$2047,'Orders - December 2020'!$H$2:$H$2047,Worksheet!BH$3,'Orders - December 2020'!$C$2:$C$2047,Worksheet!$F60),"-")</f>
        <v>-</v>
      </c>
      <c r="BI60" s="51" t="str">
        <f>IFERROR(AVERAGEIFS('Orders - December 2020'!$I$2:$I$2047,'Orders - December 2020'!$H$2:$H$2047,Worksheet!BI$3,'Orders - December 2020'!$C$2:$C$2047,Worksheet!$F60),"-")</f>
        <v>-</v>
      </c>
      <c r="BJ60" s="51" t="str">
        <f>IFERROR(AVERAGEIFS('Orders - December 2020'!$I$2:$I$2047,'Orders - December 2020'!$H$2:$H$2047,Worksheet!BJ$3,'Orders - December 2020'!$C$2:$C$2047,Worksheet!$F60),"-")</f>
        <v>-</v>
      </c>
      <c r="BK60" s="51" t="str">
        <f>IFERROR(AVERAGEIFS('Orders - December 2020'!$I$2:$I$2047,'Orders - December 2020'!$H$2:$H$2047,Worksheet!BK$3,'Orders - December 2020'!$C$2:$C$2047,Worksheet!$F60),"-")</f>
        <v>-</v>
      </c>
      <c r="BL60" s="51" t="str">
        <f>IFERROR(AVERAGEIFS('Orders - December 2020'!$I$2:$I$2047,'Orders - December 2020'!$H$2:$H$2047,Worksheet!BL$3,'Orders - December 2020'!$C$2:$C$2047,Worksheet!$F60),"-")</f>
        <v>-</v>
      </c>
      <c r="BM60" s="51" t="str">
        <f>IFERROR(AVERAGEIFS('Orders - December 2020'!$I$2:$I$2047,'Orders - December 2020'!$H$2:$H$2047,Worksheet!BM$3,'Orders - December 2020'!$C$2:$C$2047,Worksheet!$F60),"-")</f>
        <v>-</v>
      </c>
      <c r="BN60" s="51" t="str">
        <f>IFERROR(AVERAGEIFS('Orders - December 2020'!$I$2:$I$2047,'Orders - December 2020'!$H$2:$H$2047,Worksheet!BN$3,'Orders - December 2020'!$C$2:$C$2047,Worksheet!$F60),"-")</f>
        <v>-</v>
      </c>
      <c r="BO60" s="51" t="str">
        <f>IFERROR(AVERAGEIFS('Orders - December 2020'!$I$2:$I$2047,'Orders - December 2020'!$H$2:$H$2047,Worksheet!BO$3,'Orders - December 2020'!$C$2:$C$2047,Worksheet!$F60),"-")</f>
        <v>-</v>
      </c>
      <c r="BP60" s="51" t="str">
        <f>IFERROR(AVERAGEIFS('Orders - December 2020'!$I$2:$I$2047,'Orders - December 2020'!$H$2:$H$2047,Worksheet!BP$3,'Orders - December 2020'!$C$2:$C$2047,Worksheet!$F60),"-")</f>
        <v>-</v>
      </c>
      <c r="BQ60" s="51" t="str">
        <f>IFERROR(AVERAGEIFS('Orders - December 2020'!$I$2:$I$2047,'Orders - December 2020'!$H$2:$H$2047,Worksheet!BQ$3,'Orders - December 2020'!$C$2:$C$2047,Worksheet!$F60),"-")</f>
        <v>-</v>
      </c>
      <c r="BR60" s="51" t="str">
        <f>IFERROR(AVERAGEIFS('Orders - December 2020'!$I$2:$I$2047,'Orders - December 2020'!$H$2:$H$2047,Worksheet!BR$3,'Orders - December 2020'!$C$2:$C$2047,Worksheet!$F60),"-")</f>
        <v>-</v>
      </c>
      <c r="BS60" s="51" t="str">
        <f>IFERROR(AVERAGEIFS('Orders - December 2020'!$I$2:$I$2047,'Orders - December 2020'!$H$2:$H$2047,Worksheet!BS$3,'Orders - December 2020'!$C$2:$C$2047,Worksheet!$F60),"-")</f>
        <v>-</v>
      </c>
      <c r="BT60" s="51" t="str">
        <f>IFERROR(AVERAGEIFS('Orders - December 2020'!$I$2:$I$2047,'Orders - December 2020'!$H$2:$H$2047,Worksheet!BT$3,'Orders - December 2020'!$C$2:$C$2047,Worksheet!$F60),"-")</f>
        <v>-</v>
      </c>
      <c r="BU60" s="51" t="str">
        <f>IFERROR(AVERAGEIFS('Orders - December 2020'!$I$2:$I$2047,'Orders - December 2020'!$H$2:$H$2047,Worksheet!BU$3,'Orders - December 2020'!$C$2:$C$2047,Worksheet!$F60),"-")</f>
        <v>-</v>
      </c>
      <c r="BV60" s="51" t="str">
        <f>IFERROR(AVERAGEIFS('Orders - December 2020'!$I$2:$I$2047,'Orders - December 2020'!$H$2:$H$2047,Worksheet!BV$3,'Orders - December 2020'!$C$2:$C$2047,Worksheet!$F60),"-")</f>
        <v>-</v>
      </c>
      <c r="BW60" s="51" t="str">
        <f>IFERROR(AVERAGEIFS('Orders - December 2020'!$I$2:$I$2047,'Orders - December 2020'!$H$2:$H$2047,Worksheet!BW$3,'Orders - December 2020'!$C$2:$C$2047,Worksheet!$F60),"-")</f>
        <v>-</v>
      </c>
      <c r="BX60" s="51" t="str">
        <f>IFERROR(AVERAGEIFS('Orders - December 2020'!$I$2:$I$2047,'Orders - December 2020'!$H$2:$H$2047,Worksheet!BX$3,'Orders - December 2020'!$C$2:$C$2047,Worksheet!$F60),"-")</f>
        <v>-</v>
      </c>
      <c r="BY60" s="51" t="str">
        <f>IFERROR(AVERAGEIFS('Orders - December 2020'!$I$2:$I$2047,'Orders - December 2020'!$H$2:$H$2047,Worksheet!BY$3,'Orders - December 2020'!$C$2:$C$2047,Worksheet!$F60),"-")</f>
        <v>-</v>
      </c>
      <c r="BZ60" s="51" t="str">
        <f>IFERROR(AVERAGEIFS('Orders - December 2020'!$I$2:$I$2047,'Orders - December 2020'!$H$2:$H$2047,Worksheet!BZ$3,'Orders - December 2020'!$C$2:$C$2047,Worksheet!$F60),"-")</f>
        <v>-</v>
      </c>
      <c r="CA60" s="51">
        <f>IFERROR(AVERAGEIFS('Orders - December 2020'!$I$2:$I$2047,'Orders - December 2020'!$H$2:$H$2047,Worksheet!CA$3,'Orders - December 2020'!$C$2:$C$2047,Worksheet!$F60),"-")</f>
        <v>1</v>
      </c>
      <c r="CB60" s="51">
        <f>IFERROR(AVERAGEIFS('Orders - December 2020'!$I$2:$I$2047,'Orders - December 2020'!$H$2:$H$2047,Worksheet!CB$3,'Orders - December 2020'!$C$2:$C$2047,Worksheet!$F60),"-")</f>
        <v>1</v>
      </c>
      <c r="CC60" s="51" t="str">
        <f>IFERROR(AVERAGEIFS('Orders - December 2020'!$I$2:$I$2047,'Orders - December 2020'!$H$2:$H$2047,Worksheet!CC$3,'Orders - December 2020'!$C$2:$C$2047,Worksheet!$F60),"-")</f>
        <v>-</v>
      </c>
      <c r="CD60" s="51" t="str">
        <f>IFERROR(AVERAGEIFS('Orders - December 2020'!$I$2:$I$2047,'Orders - December 2020'!$H$2:$H$2047,Worksheet!CD$3,'Orders - December 2020'!$C$2:$C$2047,Worksheet!$F60),"-")</f>
        <v>-</v>
      </c>
      <c r="CE60" s="51" t="str">
        <f>IFERROR(AVERAGEIFS('Orders - December 2020'!$I$2:$I$2047,'Orders - December 2020'!$H$2:$H$2047,Worksheet!CE$3,'Orders - December 2020'!$C$2:$C$2047,Worksheet!$F60),"-")</f>
        <v>-</v>
      </c>
      <c r="CF60" s="51" t="str">
        <f>IFERROR(AVERAGEIFS('Orders - December 2020'!$I$2:$I$2047,'Orders - December 2020'!$H$2:$H$2047,Worksheet!CF$3,'Orders - December 2020'!$C$2:$C$2047,Worksheet!$F60),"-")</f>
        <v>-</v>
      </c>
      <c r="CG60" s="51" t="str">
        <f>IFERROR(AVERAGEIFS('Orders - December 2020'!$I$2:$I$2047,'Orders - December 2020'!$H$2:$H$2047,Worksheet!CG$3,'Orders - December 2020'!$C$2:$C$2047,Worksheet!$F60),"-")</f>
        <v>-</v>
      </c>
      <c r="CH60" s="51" t="str">
        <f>IFERROR(AVERAGEIFS('Orders - December 2020'!$I$2:$I$2047,'Orders - December 2020'!$H$2:$H$2047,Worksheet!CH$3,'Orders - December 2020'!$C$2:$C$2047,Worksheet!$F60),"-")</f>
        <v>-</v>
      </c>
      <c r="CI60" s="51" t="str">
        <f>IFERROR(AVERAGEIFS('Orders - December 2020'!$I$2:$I$2047,'Orders - December 2020'!$H$2:$H$2047,Worksheet!CI$3,'Orders - December 2020'!$C$2:$C$2047,Worksheet!$F60),"-")</f>
        <v>-</v>
      </c>
      <c r="CJ60" s="51" t="str">
        <f>IFERROR(AVERAGEIFS('Orders - December 2020'!$I$2:$I$2047,'Orders - December 2020'!$H$2:$H$2047,Worksheet!CJ$3,'Orders - December 2020'!$C$2:$C$2047,Worksheet!$F60),"-")</f>
        <v>-</v>
      </c>
      <c r="CK60" s="51" t="str">
        <f>IFERROR(AVERAGEIFS('Orders - December 2020'!$I$2:$I$2047,'Orders - December 2020'!$H$2:$H$2047,Worksheet!CK$3,'Orders - December 2020'!$C$2:$C$2047,Worksheet!$F60),"-")</f>
        <v>-</v>
      </c>
      <c r="CL60" s="51" t="str">
        <f>IFERROR(AVERAGEIFS('Orders - December 2020'!$I$2:$I$2047,'Orders - December 2020'!$H$2:$H$2047,Worksheet!CL$3,'Orders - December 2020'!$C$2:$C$2047,Worksheet!$F60),"-")</f>
        <v>-</v>
      </c>
      <c r="CM60" s="51" t="str">
        <f>IFERROR(AVERAGEIFS('Orders - December 2020'!$I$2:$I$2047,'Orders - December 2020'!$H$2:$H$2047,Worksheet!CM$3,'Orders - December 2020'!$C$2:$C$2047,Worksheet!$F60),"-")</f>
        <v>-</v>
      </c>
      <c r="CN60" s="51" t="str">
        <f>IFERROR(AVERAGEIFS('Orders - December 2020'!$I$2:$I$2047,'Orders - December 2020'!$H$2:$H$2047,Worksheet!CN$3,'Orders - December 2020'!$C$2:$C$2047,Worksheet!$F60),"-")</f>
        <v>-</v>
      </c>
      <c r="CO60" s="51" t="str">
        <f>IFERROR(AVERAGEIFS('Orders - December 2020'!$I$2:$I$2047,'Orders - December 2020'!$H$2:$H$2047,Worksheet!CO$3,'Orders - December 2020'!$C$2:$C$2047,Worksheet!$F60),"-")</f>
        <v>-</v>
      </c>
      <c r="CP60" s="51" t="str">
        <f>IFERROR(AVERAGEIFS('Orders - December 2020'!$I$2:$I$2047,'Orders - December 2020'!$H$2:$H$2047,Worksheet!CP$3,'Orders - December 2020'!$C$2:$C$2047,Worksheet!$F60),"-")</f>
        <v>-</v>
      </c>
      <c r="CQ60" s="51" t="str">
        <f>IFERROR(AVERAGEIFS('Orders - December 2020'!$I$2:$I$2047,'Orders - December 2020'!$H$2:$H$2047,Worksheet!CQ$3,'Orders - December 2020'!$C$2:$C$2047,Worksheet!$F60),"-")</f>
        <v>-</v>
      </c>
      <c r="CR60" s="51" t="str">
        <f>IFERROR(AVERAGEIFS('Orders - December 2020'!$I$2:$I$2047,'Orders - December 2020'!$H$2:$H$2047,Worksheet!CR$3,'Orders - December 2020'!$C$2:$C$2047,Worksheet!$F60),"-")</f>
        <v>-</v>
      </c>
      <c r="CS60" s="51" t="str">
        <f>IFERROR(AVERAGEIFS('Orders - December 2020'!$I$2:$I$2047,'Orders - December 2020'!$H$2:$H$2047,Worksheet!CS$3,'Orders - December 2020'!$C$2:$C$2047,Worksheet!$F60),"-")</f>
        <v>-</v>
      </c>
      <c r="CT60" s="51" t="str">
        <f>IFERROR(AVERAGEIFS('Orders - December 2020'!$I$2:$I$2047,'Orders - December 2020'!$H$2:$H$2047,Worksheet!CT$3,'Orders - December 2020'!$C$2:$C$2047,Worksheet!$F60),"-")</f>
        <v>-</v>
      </c>
      <c r="CU60" s="51" t="str">
        <f>IFERROR(AVERAGEIFS('Orders - December 2020'!$I$2:$I$2047,'Orders - December 2020'!$H$2:$H$2047,Worksheet!CU$3,'Orders - December 2020'!$C$2:$C$2047,Worksheet!$F60),"-")</f>
        <v>-</v>
      </c>
      <c r="CV60" s="51" t="str">
        <f>IFERROR(AVERAGEIFS('Orders - December 2020'!$I$2:$I$2047,'Orders - December 2020'!$H$2:$H$2047,Worksheet!CV$3,'Orders - December 2020'!$C$2:$C$2047,Worksheet!$F60),"-")</f>
        <v>-</v>
      </c>
      <c r="CW60" s="51" t="str">
        <f>IFERROR(AVERAGEIFS('Orders - December 2020'!$I$2:$I$2047,'Orders - December 2020'!$H$2:$H$2047,Worksheet!CW$3,'Orders - December 2020'!$C$2:$C$2047,Worksheet!$F60),"-")</f>
        <v>-</v>
      </c>
      <c r="CX60" s="51" t="str">
        <f>IFERROR(AVERAGEIFS('Orders - December 2020'!$I$2:$I$2047,'Orders - December 2020'!$H$2:$H$2047,Worksheet!CX$3,'Orders - December 2020'!$C$2:$C$2047,Worksheet!$F60),"-")</f>
        <v>-</v>
      </c>
      <c r="CY60" s="51" t="str">
        <f>IFERROR(AVERAGEIFS('Orders - December 2020'!$I$2:$I$2047,'Orders - December 2020'!$H$2:$H$2047,Worksheet!CY$3,'Orders - December 2020'!$C$2:$C$2047,Worksheet!$F60),"-")</f>
        <v>-</v>
      </c>
      <c r="CZ60" s="51" t="str">
        <f>IFERROR(AVERAGEIFS('Orders - December 2020'!$I$2:$I$2047,'Orders - December 2020'!$H$2:$H$2047,Worksheet!CZ$3,'Orders - December 2020'!$C$2:$C$2047,Worksheet!$F60),"-")</f>
        <v>-</v>
      </c>
      <c r="DA60" s="51" t="str">
        <f>IFERROR(AVERAGEIFS('Orders - December 2020'!$I$2:$I$2047,'Orders - December 2020'!$H$2:$H$2047,Worksheet!DA$3,'Orders - December 2020'!$C$2:$C$2047,Worksheet!$F60),"-")</f>
        <v>-</v>
      </c>
      <c r="DB60" s="51" t="str">
        <f>IFERROR(AVERAGEIFS('Orders - December 2020'!$I$2:$I$2047,'Orders - December 2020'!$H$2:$H$2047,Worksheet!DB$3,'Orders - December 2020'!$C$2:$C$2047,Worksheet!$F60),"-")</f>
        <v>-</v>
      </c>
      <c r="DC60" s="51" t="str">
        <f>IFERROR(AVERAGEIFS('Orders - December 2020'!$I$2:$I$2047,'Orders - December 2020'!$H$2:$H$2047,Worksheet!DC$3,'Orders - December 2020'!$C$2:$C$2047,Worksheet!$F60),"-")</f>
        <v>-</v>
      </c>
      <c r="DD60" s="51" t="str">
        <f>IFERROR(AVERAGEIFS('Orders - December 2020'!$I$2:$I$2047,'Orders - December 2020'!$H$2:$H$2047,Worksheet!DD$3,'Orders - December 2020'!$C$2:$C$2047,Worksheet!$F60),"-")</f>
        <v>-</v>
      </c>
      <c r="DE60" s="51" t="str">
        <f>IFERROR(AVERAGEIFS('Orders - December 2020'!$I$2:$I$2047,'Orders - December 2020'!$H$2:$H$2047,Worksheet!DE$3,'Orders - December 2020'!$C$2:$C$2047,Worksheet!$F60),"-")</f>
        <v>-</v>
      </c>
      <c r="DF60" s="51" t="str">
        <f>IFERROR(AVERAGEIFS('Orders - December 2020'!$I$2:$I$2047,'Orders - December 2020'!$H$2:$H$2047,Worksheet!DF$3,'Orders - December 2020'!$C$2:$C$2047,Worksheet!$F60),"-")</f>
        <v>-</v>
      </c>
      <c r="DG60" s="51" t="str">
        <f>IFERROR(AVERAGEIFS('Orders - December 2020'!$I$2:$I$2047,'Orders - December 2020'!$H$2:$H$2047,Worksheet!DG$3,'Orders - December 2020'!$C$2:$C$2047,Worksheet!$F60),"-")</f>
        <v>-</v>
      </c>
      <c r="DH60" s="51" t="str">
        <f>IFERROR(AVERAGEIFS('Orders - December 2020'!$I$2:$I$2047,'Orders - December 2020'!$H$2:$H$2047,Worksheet!DH$3,'Orders - December 2020'!$C$2:$C$2047,Worksheet!$F60),"-")</f>
        <v>-</v>
      </c>
      <c r="DI60" s="51" t="str">
        <f>IFERROR(AVERAGEIFS('Orders - December 2020'!$I$2:$I$2047,'Orders - December 2020'!$H$2:$H$2047,Worksheet!DI$3,'Orders - December 2020'!$C$2:$C$2047,Worksheet!$F60),"-")</f>
        <v>-</v>
      </c>
      <c r="DJ60" s="51" t="str">
        <f>IFERROR(AVERAGEIFS('Orders - December 2020'!$I$2:$I$2047,'Orders - December 2020'!$H$2:$H$2047,Worksheet!DJ$3,'Orders - December 2020'!$C$2:$C$2047,Worksheet!$F60),"-")</f>
        <v>-</v>
      </c>
      <c r="DK60" s="51" t="str">
        <f>IFERROR(AVERAGEIFS('Orders - December 2020'!$I$2:$I$2047,'Orders - December 2020'!$H$2:$H$2047,Worksheet!DK$3,'Orders - December 2020'!$C$2:$C$2047,Worksheet!$F60),"-")</f>
        <v>-</v>
      </c>
      <c r="DL60" s="51" t="str">
        <f>IFERROR(AVERAGEIFS('Orders - December 2020'!$I$2:$I$2047,'Orders - December 2020'!$H$2:$H$2047,Worksheet!DL$3,'Orders - December 2020'!$C$2:$C$2047,Worksheet!$F60),"-")</f>
        <v>-</v>
      </c>
      <c r="DM60" s="51" t="str">
        <f>IFERROR(AVERAGEIFS('Orders - December 2020'!$I$2:$I$2047,'Orders - December 2020'!$H$2:$H$2047,Worksheet!DM$3,'Orders - December 2020'!$C$2:$C$2047,Worksheet!$F60),"-")</f>
        <v>-</v>
      </c>
      <c r="DN60" s="51" t="str">
        <f>IFERROR(AVERAGEIFS('Orders - December 2020'!$I$2:$I$2047,'Orders - December 2020'!$H$2:$H$2047,Worksheet!DN$3,'Orders - December 2020'!$C$2:$C$2047,Worksheet!$F60),"-")</f>
        <v>-</v>
      </c>
      <c r="DO60" s="51" t="str">
        <f>IFERROR(AVERAGEIFS('Orders - December 2020'!$I$2:$I$2047,'Orders - December 2020'!$H$2:$H$2047,Worksheet!DO$3,'Orders - December 2020'!$C$2:$C$2047,Worksheet!$F60),"-")</f>
        <v>-</v>
      </c>
      <c r="DP60" s="51" t="str">
        <f>IFERROR(AVERAGEIFS('Orders - December 2020'!$I$2:$I$2047,'Orders - December 2020'!$H$2:$H$2047,Worksheet!DP$3,'Orders - December 2020'!$C$2:$C$2047,Worksheet!$F60),"-")</f>
        <v>-</v>
      </c>
      <c r="DQ60" s="51" t="str">
        <f>IFERROR(AVERAGEIFS('Orders - December 2020'!$I$2:$I$2047,'Orders - December 2020'!$H$2:$H$2047,Worksheet!DQ$3,'Orders - December 2020'!$C$2:$C$2047,Worksheet!$F60),"-")</f>
        <v>-</v>
      </c>
      <c r="DR60" s="51" t="str">
        <f>IFERROR(AVERAGEIFS('Orders - December 2020'!$I$2:$I$2047,'Orders - December 2020'!$H$2:$H$2047,Worksheet!DR$3,'Orders - December 2020'!$C$2:$C$2047,Worksheet!$F60),"-")</f>
        <v>-</v>
      </c>
      <c r="DS60" s="51" t="str">
        <f>IFERROR(AVERAGEIFS('Orders - December 2020'!$I$2:$I$2047,'Orders - December 2020'!$H$2:$H$2047,Worksheet!DS$3,'Orders - December 2020'!$C$2:$C$2047,Worksheet!$F60),"-")</f>
        <v>-</v>
      </c>
      <c r="DT60" s="51" t="str">
        <f>IFERROR(AVERAGEIFS('Orders - December 2020'!$I$2:$I$2047,'Orders - December 2020'!$H$2:$H$2047,Worksheet!DT$3,'Orders - December 2020'!$C$2:$C$2047,Worksheet!$F60),"-")</f>
        <v>-</v>
      </c>
      <c r="DU60" s="51" t="str">
        <f>IFERROR(AVERAGEIFS('Orders - December 2020'!$I$2:$I$2047,'Orders - December 2020'!$H$2:$H$2047,Worksheet!DU$3,'Orders - December 2020'!$C$2:$C$2047,Worksheet!$F60),"-")</f>
        <v>-</v>
      </c>
      <c r="DV60" s="51" t="str">
        <f>IFERROR(AVERAGEIFS('Orders - December 2020'!$I$2:$I$2047,'Orders - December 2020'!$H$2:$H$2047,Worksheet!DV$3,'Orders - December 2020'!$C$2:$C$2047,Worksheet!$F60),"-")</f>
        <v>-</v>
      </c>
      <c r="DW60" s="51" t="str">
        <f>IFERROR(AVERAGEIFS('Orders - December 2020'!$I$2:$I$2047,'Orders - December 2020'!$H$2:$H$2047,Worksheet!DW$3,'Orders - December 2020'!$C$2:$C$2047,Worksheet!$F60),"-")</f>
        <v>-</v>
      </c>
      <c r="DX60" s="51" t="str">
        <f>IFERROR(AVERAGEIFS('Orders - December 2020'!$I$2:$I$2047,'Orders - December 2020'!$H$2:$H$2047,Worksheet!DX$3,'Orders - December 2020'!$C$2:$C$2047,Worksheet!$F60),"-")</f>
        <v>-</v>
      </c>
      <c r="DY60" s="51" t="str">
        <f>IFERROR(AVERAGEIFS('Orders - December 2020'!$I$2:$I$2047,'Orders - December 2020'!$H$2:$H$2047,Worksheet!DY$3,'Orders - December 2020'!$C$2:$C$2047,Worksheet!$F60),"-")</f>
        <v>-</v>
      </c>
      <c r="DZ60" s="51" t="str">
        <f>IFERROR(AVERAGEIFS('Orders - December 2020'!$I$2:$I$2047,'Orders - December 2020'!$H$2:$H$2047,Worksheet!DZ$3,'Orders - December 2020'!$C$2:$C$2047,Worksheet!$F60),"-")</f>
        <v>-</v>
      </c>
      <c r="EA60" s="51" t="str">
        <f>IFERROR(AVERAGEIFS('Orders - December 2020'!$I$2:$I$2047,'Orders - December 2020'!$H$2:$H$2047,Worksheet!EA$3,'Orders - December 2020'!$C$2:$C$2047,Worksheet!$F60),"-")</f>
        <v>-</v>
      </c>
      <c r="EB60" s="51" t="str">
        <f>IFERROR(AVERAGEIFS('Orders - December 2020'!$I$2:$I$2047,'Orders - December 2020'!$H$2:$H$2047,Worksheet!EB$3,'Orders - December 2020'!$C$2:$C$2047,Worksheet!$F60),"-")</f>
        <v>-</v>
      </c>
      <c r="EC60" s="51" t="str">
        <f>IFERROR(AVERAGEIFS('Orders - December 2020'!$I$2:$I$2047,'Orders - December 2020'!$H$2:$H$2047,Worksheet!EC$3,'Orders - December 2020'!$C$2:$C$2047,Worksheet!$F60),"-")</f>
        <v>-</v>
      </c>
      <c r="ED60" s="51" t="str">
        <f>IFERROR(AVERAGEIFS('Orders - December 2020'!$I$2:$I$2047,'Orders - December 2020'!$H$2:$H$2047,Worksheet!ED$3,'Orders - December 2020'!$C$2:$C$2047,Worksheet!$F60),"-")</f>
        <v>-</v>
      </c>
      <c r="EE60" s="51" t="str">
        <f>IFERROR(AVERAGEIFS('Orders - December 2020'!$I$2:$I$2047,'Orders - December 2020'!$H$2:$H$2047,Worksheet!EE$3,'Orders - December 2020'!$C$2:$C$2047,Worksheet!$F60),"-")</f>
        <v>-</v>
      </c>
      <c r="EF60" s="51" t="str">
        <f>IFERROR(AVERAGEIFS('Orders - December 2020'!$I$2:$I$2047,'Orders - December 2020'!$H$2:$H$2047,Worksheet!EF$3,'Orders - December 2020'!$C$2:$C$2047,Worksheet!$F60),"-")</f>
        <v>-</v>
      </c>
      <c r="EG60" s="51" t="str">
        <f>IFERROR(AVERAGEIFS('Orders - December 2020'!$I$2:$I$2047,'Orders - December 2020'!$H$2:$H$2047,Worksheet!EG$3,'Orders - December 2020'!$C$2:$C$2047,Worksheet!$F60),"-")</f>
        <v>-</v>
      </c>
      <c r="EH60" s="51" t="str">
        <f>IFERROR(AVERAGEIFS('Orders - December 2020'!$I$2:$I$2047,'Orders - December 2020'!$H$2:$H$2047,Worksheet!EH$3,'Orders - December 2020'!$C$2:$C$2047,Worksheet!$F60),"-")</f>
        <v>-</v>
      </c>
      <c r="EI60" s="51" t="str">
        <f>IFERROR(AVERAGEIFS('Orders - December 2020'!$I$2:$I$2047,'Orders - December 2020'!$H$2:$H$2047,Worksheet!EI$3,'Orders - December 2020'!$C$2:$C$2047,Worksheet!$F60),"-")</f>
        <v>-</v>
      </c>
      <c r="EJ60" s="51" t="str">
        <f>IFERROR(AVERAGEIFS('Orders - December 2020'!$I$2:$I$2047,'Orders - December 2020'!$H$2:$H$2047,Worksheet!EJ$3,'Orders - December 2020'!$C$2:$C$2047,Worksheet!$F60),"-")</f>
        <v>-</v>
      </c>
      <c r="EK60" s="51" t="str">
        <f>IFERROR(AVERAGEIFS('Orders - December 2020'!$I$2:$I$2047,'Orders - December 2020'!$H$2:$H$2047,Worksheet!EK$3,'Orders - December 2020'!$C$2:$C$2047,Worksheet!$F60),"-")</f>
        <v>-</v>
      </c>
      <c r="EL60" s="51" t="str">
        <f>IFERROR(AVERAGEIFS('Orders - December 2020'!$I$2:$I$2047,'Orders - December 2020'!$H$2:$H$2047,Worksheet!EL$3,'Orders - December 2020'!$C$2:$C$2047,Worksheet!$F60),"-")</f>
        <v>-</v>
      </c>
      <c r="EM60" s="51" t="str">
        <f>IFERROR(AVERAGEIFS('Orders - December 2020'!$I$2:$I$2047,'Orders - December 2020'!$H$2:$H$2047,Worksheet!EM$3,'Orders - December 2020'!$C$2:$C$2047,Worksheet!$F60),"-")</f>
        <v>-</v>
      </c>
      <c r="EN60" s="51" t="str">
        <f>IFERROR(AVERAGEIFS('Orders - December 2020'!$I$2:$I$2047,'Orders - December 2020'!$H$2:$H$2047,Worksheet!EN$3,'Orders - December 2020'!$C$2:$C$2047,Worksheet!$F60),"-")</f>
        <v>-</v>
      </c>
      <c r="EO60" s="51" t="str">
        <f>IFERROR(AVERAGEIFS('Orders - December 2020'!$I$2:$I$2047,'Orders - December 2020'!$H$2:$H$2047,Worksheet!EO$3,'Orders - December 2020'!$C$2:$C$2047,Worksheet!$F60),"-")</f>
        <v>-</v>
      </c>
      <c r="EP60" s="51" t="str">
        <f>IFERROR(AVERAGEIFS('Orders - December 2020'!$I$2:$I$2047,'Orders - December 2020'!$H$2:$H$2047,Worksheet!EP$3,'Orders - December 2020'!$C$2:$C$2047,Worksheet!$F60),"-")</f>
        <v>-</v>
      </c>
      <c r="EQ60" s="51" t="str">
        <f>IFERROR(AVERAGEIFS('Orders - December 2020'!$I$2:$I$2047,'Orders - December 2020'!$H$2:$H$2047,Worksheet!EQ$3,'Orders - December 2020'!$C$2:$C$2047,Worksheet!$F60),"-")</f>
        <v>-</v>
      </c>
      <c r="ER60" s="51" t="str">
        <f>IFERROR(AVERAGEIFS('Orders - December 2020'!$I$2:$I$2047,'Orders - December 2020'!$H$2:$H$2047,Worksheet!ER$3,'Orders - December 2020'!$C$2:$C$2047,Worksheet!$F60),"-")</f>
        <v>-</v>
      </c>
      <c r="ES60" s="51" t="str">
        <f>IFERROR(AVERAGEIFS('Orders - December 2020'!$I$2:$I$2047,'Orders - December 2020'!$H$2:$H$2047,Worksheet!ES$3,'Orders - December 2020'!$C$2:$C$2047,Worksheet!$F60),"-")</f>
        <v>-</v>
      </c>
      <c r="ET60" s="51" t="str">
        <f>IFERROR(AVERAGEIFS('Orders - December 2020'!$I$2:$I$2047,'Orders - December 2020'!$H$2:$H$2047,Worksheet!ET$3,'Orders - December 2020'!$C$2:$C$2047,Worksheet!$F60),"-")</f>
        <v>-</v>
      </c>
      <c r="EU60" s="51" t="str">
        <f>IFERROR(AVERAGEIFS('Orders - December 2020'!$I$2:$I$2047,'Orders - December 2020'!$H$2:$H$2047,Worksheet!EU$3,'Orders - December 2020'!$C$2:$C$2047,Worksheet!$F60),"-")</f>
        <v>-</v>
      </c>
      <c r="EV60" s="51" t="str">
        <f>IFERROR(AVERAGEIFS('Orders - December 2020'!$I$2:$I$2047,'Orders - December 2020'!$H$2:$H$2047,Worksheet!EV$3,'Orders - December 2020'!$C$2:$C$2047,Worksheet!$F60),"-")</f>
        <v>-</v>
      </c>
      <c r="EW60" s="51" t="str">
        <f>IFERROR(AVERAGEIFS('Orders - December 2020'!$I$2:$I$2047,'Orders - December 2020'!$H$2:$H$2047,Worksheet!EW$3,'Orders - December 2020'!$C$2:$C$2047,Worksheet!$F60),"-")</f>
        <v>-</v>
      </c>
      <c r="EX60" s="51" t="str">
        <f>IFERROR(AVERAGEIFS('Orders - December 2020'!$I$2:$I$2047,'Orders - December 2020'!$H$2:$H$2047,Worksheet!EX$3,'Orders - December 2020'!$C$2:$C$2047,Worksheet!$F60),"-")</f>
        <v>-</v>
      </c>
      <c r="EY60" s="51" t="str">
        <f>IFERROR(AVERAGEIFS('Orders - December 2020'!$I$2:$I$2047,'Orders - December 2020'!$H$2:$H$2047,Worksheet!EY$3,'Orders - December 2020'!$C$2:$C$2047,Worksheet!$F60),"-")</f>
        <v>-</v>
      </c>
      <c r="EZ60" s="51" t="str">
        <f>IFERROR(AVERAGEIFS('Orders - December 2020'!$I$2:$I$2047,'Orders - December 2020'!$H$2:$H$2047,Worksheet!EZ$3,'Orders - December 2020'!$C$2:$C$2047,Worksheet!$F60),"-")</f>
        <v>-</v>
      </c>
      <c r="FA60" s="51" t="str">
        <f>IFERROR(AVERAGEIFS('Orders - December 2020'!$I$2:$I$2047,'Orders - December 2020'!$H$2:$H$2047,Worksheet!FA$3,'Orders - December 2020'!$C$2:$C$2047,Worksheet!$F60),"-")</f>
        <v>-</v>
      </c>
      <c r="FB60" s="51" t="str">
        <f>IFERROR(AVERAGEIFS('Orders - December 2020'!$I$2:$I$2047,'Orders - December 2020'!$H$2:$H$2047,Worksheet!FB$3,'Orders - December 2020'!$C$2:$C$2047,Worksheet!$F60),"-")</f>
        <v>-</v>
      </c>
      <c r="FC60" s="51" t="str">
        <f>IFERROR(AVERAGEIFS('Orders - December 2020'!$I$2:$I$2047,'Orders - December 2020'!$H$2:$H$2047,Worksheet!FC$3,'Orders - December 2020'!$C$2:$C$2047,Worksheet!$F60),"-")</f>
        <v>-</v>
      </c>
      <c r="FD60" s="51" t="str">
        <f>IFERROR(AVERAGEIFS('Orders - December 2020'!$I$2:$I$2047,'Orders - December 2020'!$H$2:$H$2047,Worksheet!FD$3,'Orders - December 2020'!$C$2:$C$2047,Worksheet!$F60),"-")</f>
        <v>-</v>
      </c>
      <c r="FE60" s="51" t="str">
        <f>IFERROR(AVERAGEIFS('Orders - December 2020'!$I$2:$I$2047,'Orders - December 2020'!$H$2:$H$2047,Worksheet!FE$3,'Orders - December 2020'!$C$2:$C$2047,Worksheet!$F60),"-")</f>
        <v>-</v>
      </c>
      <c r="FF60" s="51" t="str">
        <f>IFERROR(AVERAGEIFS('Orders - December 2020'!$I$2:$I$2047,'Orders - December 2020'!$H$2:$H$2047,Worksheet!FF$3,'Orders - December 2020'!$C$2:$C$2047,Worksheet!$F60),"-")</f>
        <v>-</v>
      </c>
      <c r="FG60" s="52" t="str">
        <f>IFERROR(AVERAGEIFS('Orders - December 2020'!$I$2:$I$2047,'Orders - December 2020'!$H$2:$H$2047,Worksheet!FG$3,'Orders - December 2020'!$C$2:$C$2047,Worksheet!$F60),"-")</f>
        <v>-</v>
      </c>
    </row>
    <row r="61" spans="6:163">
      <c r="F61" s="45" t="str">
        <v>Basab Minimarts</v>
      </c>
      <c r="G61" s="50" t="str">
        <f>IFERROR(AVERAGEIFS('Orders - December 2020'!$I$2:$I$2047,'Orders - December 2020'!$H$2:$H$2047,Worksheet!G$3,'Orders - December 2020'!$C$2:$C$2047,Worksheet!$F61),"-")</f>
        <v>-</v>
      </c>
      <c r="H61" s="51" t="str">
        <f>IFERROR(AVERAGEIFS('Orders - December 2020'!$I$2:$I$2047,'Orders - December 2020'!$H$2:$H$2047,Worksheet!H$3,'Orders - December 2020'!$C$2:$C$2047,Worksheet!$F61),"-")</f>
        <v>-</v>
      </c>
      <c r="I61" s="51" t="str">
        <f>IFERROR(AVERAGEIFS('Orders - December 2020'!$I$2:$I$2047,'Orders - December 2020'!$H$2:$H$2047,Worksheet!I$3,'Orders - December 2020'!$C$2:$C$2047,Worksheet!$F61),"-")</f>
        <v>-</v>
      </c>
      <c r="J61" s="51">
        <f>IFERROR(AVERAGEIFS('Orders - December 2020'!$I$2:$I$2047,'Orders - December 2020'!$H$2:$H$2047,Worksheet!J$3,'Orders - December 2020'!$C$2:$C$2047,Worksheet!$F61),"-")</f>
        <v>2</v>
      </c>
      <c r="K61" s="51" t="str">
        <f>IFERROR(AVERAGEIFS('Orders - December 2020'!$I$2:$I$2047,'Orders - December 2020'!$H$2:$H$2047,Worksheet!K$3,'Orders - December 2020'!$C$2:$C$2047,Worksheet!$F61),"-")</f>
        <v>-</v>
      </c>
      <c r="L61" s="51" t="str">
        <f>IFERROR(AVERAGEIFS('Orders - December 2020'!$I$2:$I$2047,'Orders - December 2020'!$H$2:$H$2047,Worksheet!L$3,'Orders - December 2020'!$C$2:$C$2047,Worksheet!$F61),"-")</f>
        <v>-</v>
      </c>
      <c r="M61" s="51" t="str">
        <f>IFERROR(AVERAGEIFS('Orders - December 2020'!$I$2:$I$2047,'Orders - December 2020'!$H$2:$H$2047,Worksheet!M$3,'Orders - December 2020'!$C$2:$C$2047,Worksheet!$F61),"-")</f>
        <v>-</v>
      </c>
      <c r="N61" s="51" t="str">
        <f>IFERROR(AVERAGEIFS('Orders - December 2020'!$I$2:$I$2047,'Orders - December 2020'!$H$2:$H$2047,Worksheet!N$3,'Orders - December 2020'!$C$2:$C$2047,Worksheet!$F61),"-")</f>
        <v>-</v>
      </c>
      <c r="O61" s="51" t="str">
        <f>IFERROR(AVERAGEIFS('Orders - December 2020'!$I$2:$I$2047,'Orders - December 2020'!$H$2:$H$2047,Worksheet!O$3,'Orders - December 2020'!$C$2:$C$2047,Worksheet!$F61),"-")</f>
        <v>-</v>
      </c>
      <c r="P61" s="51" t="str">
        <f>IFERROR(AVERAGEIFS('Orders - December 2020'!$I$2:$I$2047,'Orders - December 2020'!$H$2:$H$2047,Worksheet!P$3,'Orders - December 2020'!$C$2:$C$2047,Worksheet!$F61),"-")</f>
        <v>-</v>
      </c>
      <c r="Q61" s="51" t="str">
        <f>IFERROR(AVERAGEIFS('Orders - December 2020'!$I$2:$I$2047,'Orders - December 2020'!$H$2:$H$2047,Worksheet!Q$3,'Orders - December 2020'!$C$2:$C$2047,Worksheet!$F61),"-")</f>
        <v>-</v>
      </c>
      <c r="R61" s="51" t="str">
        <f>IFERROR(AVERAGEIFS('Orders - December 2020'!$I$2:$I$2047,'Orders - December 2020'!$H$2:$H$2047,Worksheet!R$3,'Orders - December 2020'!$C$2:$C$2047,Worksheet!$F61),"-")</f>
        <v>-</v>
      </c>
      <c r="S61" s="51" t="str">
        <f>IFERROR(AVERAGEIFS('Orders - December 2020'!$I$2:$I$2047,'Orders - December 2020'!$H$2:$H$2047,Worksheet!S$3,'Orders - December 2020'!$C$2:$C$2047,Worksheet!$F61),"-")</f>
        <v>-</v>
      </c>
      <c r="T61" s="51" t="str">
        <f>IFERROR(AVERAGEIFS('Orders - December 2020'!$I$2:$I$2047,'Orders - December 2020'!$H$2:$H$2047,Worksheet!T$3,'Orders - December 2020'!$C$2:$C$2047,Worksheet!$F61),"-")</f>
        <v>-</v>
      </c>
      <c r="U61" s="51" t="str">
        <f>IFERROR(AVERAGEIFS('Orders - December 2020'!$I$2:$I$2047,'Orders - December 2020'!$H$2:$H$2047,Worksheet!U$3,'Orders - December 2020'!$C$2:$C$2047,Worksheet!$F61),"-")</f>
        <v>-</v>
      </c>
      <c r="V61" s="51" t="str">
        <f>IFERROR(AVERAGEIFS('Orders - December 2020'!$I$2:$I$2047,'Orders - December 2020'!$H$2:$H$2047,Worksheet!V$3,'Orders - December 2020'!$C$2:$C$2047,Worksheet!$F61),"-")</f>
        <v>-</v>
      </c>
      <c r="W61" s="51" t="str">
        <f>IFERROR(AVERAGEIFS('Orders - December 2020'!$I$2:$I$2047,'Orders - December 2020'!$H$2:$H$2047,Worksheet!W$3,'Orders - December 2020'!$C$2:$C$2047,Worksheet!$F61),"-")</f>
        <v>-</v>
      </c>
      <c r="X61" s="51" t="str">
        <f>IFERROR(AVERAGEIFS('Orders - December 2020'!$I$2:$I$2047,'Orders - December 2020'!$H$2:$H$2047,Worksheet!X$3,'Orders - December 2020'!$C$2:$C$2047,Worksheet!$F61),"-")</f>
        <v>-</v>
      </c>
      <c r="Y61" s="51" t="str">
        <f>IFERROR(AVERAGEIFS('Orders - December 2020'!$I$2:$I$2047,'Orders - December 2020'!$H$2:$H$2047,Worksheet!Y$3,'Orders - December 2020'!$C$2:$C$2047,Worksheet!$F61),"-")</f>
        <v>-</v>
      </c>
      <c r="Z61" s="51" t="str">
        <f>IFERROR(AVERAGEIFS('Orders - December 2020'!$I$2:$I$2047,'Orders - December 2020'!$H$2:$H$2047,Worksheet!Z$3,'Orders - December 2020'!$C$2:$C$2047,Worksheet!$F61),"-")</f>
        <v>-</v>
      </c>
      <c r="AA61" s="51" t="str">
        <f>IFERROR(AVERAGEIFS('Orders - December 2020'!$I$2:$I$2047,'Orders - December 2020'!$H$2:$H$2047,Worksheet!AA$3,'Orders - December 2020'!$C$2:$C$2047,Worksheet!$F61),"-")</f>
        <v>-</v>
      </c>
      <c r="AB61" s="51" t="str">
        <f>IFERROR(AVERAGEIFS('Orders - December 2020'!$I$2:$I$2047,'Orders - December 2020'!$H$2:$H$2047,Worksheet!AB$3,'Orders - December 2020'!$C$2:$C$2047,Worksheet!$F61),"-")</f>
        <v>-</v>
      </c>
      <c r="AC61" s="51" t="str">
        <f>IFERROR(AVERAGEIFS('Orders - December 2020'!$I$2:$I$2047,'Orders - December 2020'!$H$2:$H$2047,Worksheet!AC$3,'Orders - December 2020'!$C$2:$C$2047,Worksheet!$F61),"-")</f>
        <v>-</v>
      </c>
      <c r="AD61" s="51" t="str">
        <f>IFERROR(AVERAGEIFS('Orders - December 2020'!$I$2:$I$2047,'Orders - December 2020'!$H$2:$H$2047,Worksheet!AD$3,'Orders - December 2020'!$C$2:$C$2047,Worksheet!$F61),"-")</f>
        <v>-</v>
      </c>
      <c r="AE61" s="51" t="str">
        <f>IFERROR(AVERAGEIFS('Orders - December 2020'!$I$2:$I$2047,'Orders - December 2020'!$H$2:$H$2047,Worksheet!AE$3,'Orders - December 2020'!$C$2:$C$2047,Worksheet!$F61),"-")</f>
        <v>-</v>
      </c>
      <c r="AF61" s="51" t="str">
        <f>IFERROR(AVERAGEIFS('Orders - December 2020'!$I$2:$I$2047,'Orders - December 2020'!$H$2:$H$2047,Worksheet!AF$3,'Orders - December 2020'!$C$2:$C$2047,Worksheet!$F61),"-")</f>
        <v>-</v>
      </c>
      <c r="AG61" s="51" t="str">
        <f>IFERROR(AVERAGEIFS('Orders - December 2020'!$I$2:$I$2047,'Orders - December 2020'!$H$2:$H$2047,Worksheet!AG$3,'Orders - December 2020'!$C$2:$C$2047,Worksheet!$F61),"-")</f>
        <v>-</v>
      </c>
      <c r="AH61" s="51" t="str">
        <f>IFERROR(AVERAGEIFS('Orders - December 2020'!$I$2:$I$2047,'Orders - December 2020'!$H$2:$H$2047,Worksheet!AH$3,'Orders - December 2020'!$C$2:$C$2047,Worksheet!$F61),"-")</f>
        <v>-</v>
      </c>
      <c r="AI61" s="51" t="str">
        <f>IFERROR(AVERAGEIFS('Orders - December 2020'!$I$2:$I$2047,'Orders - December 2020'!$H$2:$H$2047,Worksheet!AI$3,'Orders - December 2020'!$C$2:$C$2047,Worksheet!$F61),"-")</f>
        <v>-</v>
      </c>
      <c r="AJ61" s="51" t="str">
        <f>IFERROR(AVERAGEIFS('Orders - December 2020'!$I$2:$I$2047,'Orders - December 2020'!$H$2:$H$2047,Worksheet!AJ$3,'Orders - December 2020'!$C$2:$C$2047,Worksheet!$F61),"-")</f>
        <v>-</v>
      </c>
      <c r="AK61" s="51" t="str">
        <f>IFERROR(AVERAGEIFS('Orders - December 2020'!$I$2:$I$2047,'Orders - December 2020'!$H$2:$H$2047,Worksheet!AK$3,'Orders - December 2020'!$C$2:$C$2047,Worksheet!$F61),"-")</f>
        <v>-</v>
      </c>
      <c r="AL61" s="51" t="str">
        <f>IFERROR(AVERAGEIFS('Orders - December 2020'!$I$2:$I$2047,'Orders - December 2020'!$H$2:$H$2047,Worksheet!AL$3,'Orders - December 2020'!$C$2:$C$2047,Worksheet!$F61),"-")</f>
        <v>-</v>
      </c>
      <c r="AM61" s="51" t="str">
        <f>IFERROR(AVERAGEIFS('Orders - December 2020'!$I$2:$I$2047,'Orders - December 2020'!$H$2:$H$2047,Worksheet!AM$3,'Orders - December 2020'!$C$2:$C$2047,Worksheet!$F61),"-")</f>
        <v>-</v>
      </c>
      <c r="AN61" s="51" t="str">
        <f>IFERROR(AVERAGEIFS('Orders - December 2020'!$I$2:$I$2047,'Orders - December 2020'!$H$2:$H$2047,Worksheet!AN$3,'Orders - December 2020'!$C$2:$C$2047,Worksheet!$F61),"-")</f>
        <v>-</v>
      </c>
      <c r="AO61" s="51" t="str">
        <f>IFERROR(AVERAGEIFS('Orders - December 2020'!$I$2:$I$2047,'Orders - December 2020'!$H$2:$H$2047,Worksheet!AO$3,'Orders - December 2020'!$C$2:$C$2047,Worksheet!$F61),"-")</f>
        <v>-</v>
      </c>
      <c r="AP61" s="51" t="str">
        <f>IFERROR(AVERAGEIFS('Orders - December 2020'!$I$2:$I$2047,'Orders - December 2020'!$H$2:$H$2047,Worksheet!AP$3,'Orders - December 2020'!$C$2:$C$2047,Worksheet!$F61),"-")</f>
        <v>-</v>
      </c>
      <c r="AQ61" s="51" t="str">
        <f>IFERROR(AVERAGEIFS('Orders - December 2020'!$I$2:$I$2047,'Orders - December 2020'!$H$2:$H$2047,Worksheet!AQ$3,'Orders - December 2020'!$C$2:$C$2047,Worksheet!$F61),"-")</f>
        <v>-</v>
      </c>
      <c r="AR61" s="51" t="str">
        <f>IFERROR(AVERAGEIFS('Orders - December 2020'!$I$2:$I$2047,'Orders - December 2020'!$H$2:$H$2047,Worksheet!AR$3,'Orders - December 2020'!$C$2:$C$2047,Worksheet!$F61),"-")</f>
        <v>-</v>
      </c>
      <c r="AS61" s="51" t="str">
        <f>IFERROR(AVERAGEIFS('Orders - December 2020'!$I$2:$I$2047,'Orders - December 2020'!$H$2:$H$2047,Worksheet!AS$3,'Orders - December 2020'!$C$2:$C$2047,Worksheet!$F61),"-")</f>
        <v>-</v>
      </c>
      <c r="AT61" s="51" t="str">
        <f>IFERROR(AVERAGEIFS('Orders - December 2020'!$I$2:$I$2047,'Orders - December 2020'!$H$2:$H$2047,Worksheet!AT$3,'Orders - December 2020'!$C$2:$C$2047,Worksheet!$F61),"-")</f>
        <v>-</v>
      </c>
      <c r="AU61" s="51" t="str">
        <f>IFERROR(AVERAGEIFS('Orders - December 2020'!$I$2:$I$2047,'Orders - December 2020'!$H$2:$H$2047,Worksheet!AU$3,'Orders - December 2020'!$C$2:$C$2047,Worksheet!$F61),"-")</f>
        <v>-</v>
      </c>
      <c r="AV61" s="51" t="str">
        <f>IFERROR(AVERAGEIFS('Orders - December 2020'!$I$2:$I$2047,'Orders - December 2020'!$H$2:$H$2047,Worksheet!AV$3,'Orders - December 2020'!$C$2:$C$2047,Worksheet!$F61),"-")</f>
        <v>-</v>
      </c>
      <c r="AW61" s="51" t="str">
        <f>IFERROR(AVERAGEIFS('Orders - December 2020'!$I$2:$I$2047,'Orders - December 2020'!$H$2:$H$2047,Worksheet!AW$3,'Orders - December 2020'!$C$2:$C$2047,Worksheet!$F61),"-")</f>
        <v>-</v>
      </c>
      <c r="AX61" s="51" t="str">
        <f>IFERROR(AVERAGEIFS('Orders - December 2020'!$I$2:$I$2047,'Orders - December 2020'!$H$2:$H$2047,Worksheet!AX$3,'Orders - December 2020'!$C$2:$C$2047,Worksheet!$F61),"-")</f>
        <v>-</v>
      </c>
      <c r="AY61" s="51" t="str">
        <f>IFERROR(AVERAGEIFS('Orders - December 2020'!$I$2:$I$2047,'Orders - December 2020'!$H$2:$H$2047,Worksheet!AY$3,'Orders - December 2020'!$C$2:$C$2047,Worksheet!$F61),"-")</f>
        <v>-</v>
      </c>
      <c r="AZ61" s="51" t="str">
        <f>IFERROR(AVERAGEIFS('Orders - December 2020'!$I$2:$I$2047,'Orders - December 2020'!$H$2:$H$2047,Worksheet!AZ$3,'Orders - December 2020'!$C$2:$C$2047,Worksheet!$F61),"-")</f>
        <v>-</v>
      </c>
      <c r="BA61" s="51" t="str">
        <f>IFERROR(AVERAGEIFS('Orders - December 2020'!$I$2:$I$2047,'Orders - December 2020'!$H$2:$H$2047,Worksheet!BA$3,'Orders - December 2020'!$C$2:$C$2047,Worksheet!$F61),"-")</f>
        <v>-</v>
      </c>
      <c r="BB61" s="51" t="str">
        <f>IFERROR(AVERAGEIFS('Orders - December 2020'!$I$2:$I$2047,'Orders - December 2020'!$H$2:$H$2047,Worksheet!BB$3,'Orders - December 2020'!$C$2:$C$2047,Worksheet!$F61),"-")</f>
        <v>-</v>
      </c>
      <c r="BC61" s="51" t="str">
        <f>IFERROR(AVERAGEIFS('Orders - December 2020'!$I$2:$I$2047,'Orders - December 2020'!$H$2:$H$2047,Worksheet!BC$3,'Orders - December 2020'!$C$2:$C$2047,Worksheet!$F61),"-")</f>
        <v>-</v>
      </c>
      <c r="BD61" s="51" t="str">
        <f>IFERROR(AVERAGEIFS('Orders - December 2020'!$I$2:$I$2047,'Orders - December 2020'!$H$2:$H$2047,Worksheet!BD$3,'Orders - December 2020'!$C$2:$C$2047,Worksheet!$F61),"-")</f>
        <v>-</v>
      </c>
      <c r="BE61" s="51" t="str">
        <f>IFERROR(AVERAGEIFS('Orders - December 2020'!$I$2:$I$2047,'Orders - December 2020'!$H$2:$H$2047,Worksheet!BE$3,'Orders - December 2020'!$C$2:$C$2047,Worksheet!$F61),"-")</f>
        <v>-</v>
      </c>
      <c r="BF61" s="51" t="str">
        <f>IFERROR(AVERAGEIFS('Orders - December 2020'!$I$2:$I$2047,'Orders - December 2020'!$H$2:$H$2047,Worksheet!BF$3,'Orders - December 2020'!$C$2:$C$2047,Worksheet!$F61),"-")</f>
        <v>-</v>
      </c>
      <c r="BG61" s="51" t="str">
        <f>IFERROR(AVERAGEIFS('Orders - December 2020'!$I$2:$I$2047,'Orders - December 2020'!$H$2:$H$2047,Worksheet!BG$3,'Orders - December 2020'!$C$2:$C$2047,Worksheet!$F61),"-")</f>
        <v>-</v>
      </c>
      <c r="BH61" s="51" t="str">
        <f>IFERROR(AVERAGEIFS('Orders - December 2020'!$I$2:$I$2047,'Orders - December 2020'!$H$2:$H$2047,Worksheet!BH$3,'Orders - December 2020'!$C$2:$C$2047,Worksheet!$F61),"-")</f>
        <v>-</v>
      </c>
      <c r="BI61" s="51" t="str">
        <f>IFERROR(AVERAGEIFS('Orders - December 2020'!$I$2:$I$2047,'Orders - December 2020'!$H$2:$H$2047,Worksheet!BI$3,'Orders - December 2020'!$C$2:$C$2047,Worksheet!$F61),"-")</f>
        <v>-</v>
      </c>
      <c r="BJ61" s="51" t="str">
        <f>IFERROR(AVERAGEIFS('Orders - December 2020'!$I$2:$I$2047,'Orders - December 2020'!$H$2:$H$2047,Worksheet!BJ$3,'Orders - December 2020'!$C$2:$C$2047,Worksheet!$F61),"-")</f>
        <v>-</v>
      </c>
      <c r="BK61" s="51" t="str">
        <f>IFERROR(AVERAGEIFS('Orders - December 2020'!$I$2:$I$2047,'Orders - December 2020'!$H$2:$H$2047,Worksheet!BK$3,'Orders - December 2020'!$C$2:$C$2047,Worksheet!$F61),"-")</f>
        <v>-</v>
      </c>
      <c r="BL61" s="51" t="str">
        <f>IFERROR(AVERAGEIFS('Orders - December 2020'!$I$2:$I$2047,'Orders - December 2020'!$H$2:$H$2047,Worksheet!BL$3,'Orders - December 2020'!$C$2:$C$2047,Worksheet!$F61),"-")</f>
        <v>-</v>
      </c>
      <c r="BM61" s="51" t="str">
        <f>IFERROR(AVERAGEIFS('Orders - December 2020'!$I$2:$I$2047,'Orders - December 2020'!$H$2:$H$2047,Worksheet!BM$3,'Orders - December 2020'!$C$2:$C$2047,Worksheet!$F61),"-")</f>
        <v>-</v>
      </c>
      <c r="BN61" s="51" t="str">
        <f>IFERROR(AVERAGEIFS('Orders - December 2020'!$I$2:$I$2047,'Orders - December 2020'!$H$2:$H$2047,Worksheet!BN$3,'Orders - December 2020'!$C$2:$C$2047,Worksheet!$F61),"-")</f>
        <v>-</v>
      </c>
      <c r="BO61" s="51" t="str">
        <f>IFERROR(AVERAGEIFS('Orders - December 2020'!$I$2:$I$2047,'Orders - December 2020'!$H$2:$H$2047,Worksheet!BO$3,'Orders - December 2020'!$C$2:$C$2047,Worksheet!$F61),"-")</f>
        <v>-</v>
      </c>
      <c r="BP61" s="51" t="str">
        <f>IFERROR(AVERAGEIFS('Orders - December 2020'!$I$2:$I$2047,'Orders - December 2020'!$H$2:$H$2047,Worksheet!BP$3,'Orders - December 2020'!$C$2:$C$2047,Worksheet!$F61),"-")</f>
        <v>-</v>
      </c>
      <c r="BQ61" s="51" t="str">
        <f>IFERROR(AVERAGEIFS('Orders - December 2020'!$I$2:$I$2047,'Orders - December 2020'!$H$2:$H$2047,Worksheet!BQ$3,'Orders - December 2020'!$C$2:$C$2047,Worksheet!$F61),"-")</f>
        <v>-</v>
      </c>
      <c r="BR61" s="51" t="str">
        <f>IFERROR(AVERAGEIFS('Orders - December 2020'!$I$2:$I$2047,'Orders - December 2020'!$H$2:$H$2047,Worksheet!BR$3,'Orders - December 2020'!$C$2:$C$2047,Worksheet!$F61),"-")</f>
        <v>-</v>
      </c>
      <c r="BS61" s="51" t="str">
        <f>IFERROR(AVERAGEIFS('Orders - December 2020'!$I$2:$I$2047,'Orders - December 2020'!$H$2:$H$2047,Worksheet!BS$3,'Orders - December 2020'!$C$2:$C$2047,Worksheet!$F61),"-")</f>
        <v>-</v>
      </c>
      <c r="BT61" s="51" t="str">
        <f>IFERROR(AVERAGEIFS('Orders - December 2020'!$I$2:$I$2047,'Orders - December 2020'!$H$2:$H$2047,Worksheet!BT$3,'Orders - December 2020'!$C$2:$C$2047,Worksheet!$F61),"-")</f>
        <v>-</v>
      </c>
      <c r="BU61" s="51" t="str">
        <f>IFERROR(AVERAGEIFS('Orders - December 2020'!$I$2:$I$2047,'Orders - December 2020'!$H$2:$H$2047,Worksheet!BU$3,'Orders - December 2020'!$C$2:$C$2047,Worksheet!$F61),"-")</f>
        <v>-</v>
      </c>
      <c r="BV61" s="51" t="str">
        <f>IFERROR(AVERAGEIFS('Orders - December 2020'!$I$2:$I$2047,'Orders - December 2020'!$H$2:$H$2047,Worksheet!BV$3,'Orders - December 2020'!$C$2:$C$2047,Worksheet!$F61),"-")</f>
        <v>-</v>
      </c>
      <c r="BW61" s="51" t="str">
        <f>IFERROR(AVERAGEIFS('Orders - December 2020'!$I$2:$I$2047,'Orders - December 2020'!$H$2:$H$2047,Worksheet!BW$3,'Orders - December 2020'!$C$2:$C$2047,Worksheet!$F61),"-")</f>
        <v>-</v>
      </c>
      <c r="BX61" s="51" t="str">
        <f>IFERROR(AVERAGEIFS('Orders - December 2020'!$I$2:$I$2047,'Orders - December 2020'!$H$2:$H$2047,Worksheet!BX$3,'Orders - December 2020'!$C$2:$C$2047,Worksheet!$F61),"-")</f>
        <v>-</v>
      </c>
      <c r="BY61" s="51" t="str">
        <f>IFERROR(AVERAGEIFS('Orders - December 2020'!$I$2:$I$2047,'Orders - December 2020'!$H$2:$H$2047,Worksheet!BY$3,'Orders - December 2020'!$C$2:$C$2047,Worksheet!$F61),"-")</f>
        <v>-</v>
      </c>
      <c r="BZ61" s="51" t="str">
        <f>IFERROR(AVERAGEIFS('Orders - December 2020'!$I$2:$I$2047,'Orders - December 2020'!$H$2:$H$2047,Worksheet!BZ$3,'Orders - December 2020'!$C$2:$C$2047,Worksheet!$F61),"-")</f>
        <v>-</v>
      </c>
      <c r="CA61" s="51">
        <f>IFERROR(AVERAGEIFS('Orders - December 2020'!$I$2:$I$2047,'Orders - December 2020'!$H$2:$H$2047,Worksheet!CA$3,'Orders - December 2020'!$C$2:$C$2047,Worksheet!$F61),"-")</f>
        <v>2</v>
      </c>
      <c r="CB61" s="51">
        <f>IFERROR(AVERAGEIFS('Orders - December 2020'!$I$2:$I$2047,'Orders - December 2020'!$H$2:$H$2047,Worksheet!CB$3,'Orders - December 2020'!$C$2:$C$2047,Worksheet!$F61),"-")</f>
        <v>1</v>
      </c>
      <c r="CC61" s="51" t="str">
        <f>IFERROR(AVERAGEIFS('Orders - December 2020'!$I$2:$I$2047,'Orders - December 2020'!$H$2:$H$2047,Worksheet!CC$3,'Orders - December 2020'!$C$2:$C$2047,Worksheet!$F61),"-")</f>
        <v>-</v>
      </c>
      <c r="CD61" s="51" t="str">
        <f>IFERROR(AVERAGEIFS('Orders - December 2020'!$I$2:$I$2047,'Orders - December 2020'!$H$2:$H$2047,Worksheet!CD$3,'Orders - December 2020'!$C$2:$C$2047,Worksheet!$F61),"-")</f>
        <v>-</v>
      </c>
      <c r="CE61" s="51" t="str">
        <f>IFERROR(AVERAGEIFS('Orders - December 2020'!$I$2:$I$2047,'Orders - December 2020'!$H$2:$H$2047,Worksheet!CE$3,'Orders - December 2020'!$C$2:$C$2047,Worksheet!$F61),"-")</f>
        <v>-</v>
      </c>
      <c r="CF61" s="51" t="str">
        <f>IFERROR(AVERAGEIFS('Orders - December 2020'!$I$2:$I$2047,'Orders - December 2020'!$H$2:$H$2047,Worksheet!CF$3,'Orders - December 2020'!$C$2:$C$2047,Worksheet!$F61),"-")</f>
        <v>-</v>
      </c>
      <c r="CG61" s="51" t="str">
        <f>IFERROR(AVERAGEIFS('Orders - December 2020'!$I$2:$I$2047,'Orders - December 2020'!$H$2:$H$2047,Worksheet!CG$3,'Orders - December 2020'!$C$2:$C$2047,Worksheet!$F61),"-")</f>
        <v>-</v>
      </c>
      <c r="CH61" s="51" t="str">
        <f>IFERROR(AVERAGEIFS('Orders - December 2020'!$I$2:$I$2047,'Orders - December 2020'!$H$2:$H$2047,Worksheet!CH$3,'Orders - December 2020'!$C$2:$C$2047,Worksheet!$F61),"-")</f>
        <v>-</v>
      </c>
      <c r="CI61" s="51" t="str">
        <f>IFERROR(AVERAGEIFS('Orders - December 2020'!$I$2:$I$2047,'Orders - December 2020'!$H$2:$H$2047,Worksheet!CI$3,'Orders - December 2020'!$C$2:$C$2047,Worksheet!$F61),"-")</f>
        <v>-</v>
      </c>
      <c r="CJ61" s="51" t="str">
        <f>IFERROR(AVERAGEIFS('Orders - December 2020'!$I$2:$I$2047,'Orders - December 2020'!$H$2:$H$2047,Worksheet!CJ$3,'Orders - December 2020'!$C$2:$C$2047,Worksheet!$F61),"-")</f>
        <v>-</v>
      </c>
      <c r="CK61" s="51" t="str">
        <f>IFERROR(AVERAGEIFS('Orders - December 2020'!$I$2:$I$2047,'Orders - December 2020'!$H$2:$H$2047,Worksheet!CK$3,'Orders - December 2020'!$C$2:$C$2047,Worksheet!$F61),"-")</f>
        <v>-</v>
      </c>
      <c r="CL61" s="51" t="str">
        <f>IFERROR(AVERAGEIFS('Orders - December 2020'!$I$2:$I$2047,'Orders - December 2020'!$H$2:$H$2047,Worksheet!CL$3,'Orders - December 2020'!$C$2:$C$2047,Worksheet!$F61),"-")</f>
        <v>-</v>
      </c>
      <c r="CM61" s="51" t="str">
        <f>IFERROR(AVERAGEIFS('Orders - December 2020'!$I$2:$I$2047,'Orders - December 2020'!$H$2:$H$2047,Worksheet!CM$3,'Orders - December 2020'!$C$2:$C$2047,Worksheet!$F61),"-")</f>
        <v>-</v>
      </c>
      <c r="CN61" s="51" t="str">
        <f>IFERROR(AVERAGEIFS('Orders - December 2020'!$I$2:$I$2047,'Orders - December 2020'!$H$2:$H$2047,Worksheet!CN$3,'Orders - December 2020'!$C$2:$C$2047,Worksheet!$F61),"-")</f>
        <v>-</v>
      </c>
      <c r="CO61" s="51" t="str">
        <f>IFERROR(AVERAGEIFS('Orders - December 2020'!$I$2:$I$2047,'Orders - December 2020'!$H$2:$H$2047,Worksheet!CO$3,'Orders - December 2020'!$C$2:$C$2047,Worksheet!$F61),"-")</f>
        <v>-</v>
      </c>
      <c r="CP61" s="51" t="str">
        <f>IFERROR(AVERAGEIFS('Orders - December 2020'!$I$2:$I$2047,'Orders - December 2020'!$H$2:$H$2047,Worksheet!CP$3,'Orders - December 2020'!$C$2:$C$2047,Worksheet!$F61),"-")</f>
        <v>-</v>
      </c>
      <c r="CQ61" s="51" t="str">
        <f>IFERROR(AVERAGEIFS('Orders - December 2020'!$I$2:$I$2047,'Orders - December 2020'!$H$2:$H$2047,Worksheet!CQ$3,'Orders - December 2020'!$C$2:$C$2047,Worksheet!$F61),"-")</f>
        <v>-</v>
      </c>
      <c r="CR61" s="51" t="str">
        <f>IFERROR(AVERAGEIFS('Orders - December 2020'!$I$2:$I$2047,'Orders - December 2020'!$H$2:$H$2047,Worksheet!CR$3,'Orders - December 2020'!$C$2:$C$2047,Worksheet!$F61),"-")</f>
        <v>-</v>
      </c>
      <c r="CS61" s="51" t="str">
        <f>IFERROR(AVERAGEIFS('Orders - December 2020'!$I$2:$I$2047,'Orders - December 2020'!$H$2:$H$2047,Worksheet!CS$3,'Orders - December 2020'!$C$2:$C$2047,Worksheet!$F61),"-")</f>
        <v>-</v>
      </c>
      <c r="CT61" s="51" t="str">
        <f>IFERROR(AVERAGEIFS('Orders - December 2020'!$I$2:$I$2047,'Orders - December 2020'!$H$2:$H$2047,Worksheet!CT$3,'Orders - December 2020'!$C$2:$C$2047,Worksheet!$F61),"-")</f>
        <v>-</v>
      </c>
      <c r="CU61" s="51" t="str">
        <f>IFERROR(AVERAGEIFS('Orders - December 2020'!$I$2:$I$2047,'Orders - December 2020'!$H$2:$H$2047,Worksheet!CU$3,'Orders - December 2020'!$C$2:$C$2047,Worksheet!$F61),"-")</f>
        <v>-</v>
      </c>
      <c r="CV61" s="51" t="str">
        <f>IFERROR(AVERAGEIFS('Orders - December 2020'!$I$2:$I$2047,'Orders - December 2020'!$H$2:$H$2047,Worksheet!CV$3,'Orders - December 2020'!$C$2:$C$2047,Worksheet!$F61),"-")</f>
        <v>-</v>
      </c>
      <c r="CW61" s="51" t="str">
        <f>IFERROR(AVERAGEIFS('Orders - December 2020'!$I$2:$I$2047,'Orders - December 2020'!$H$2:$H$2047,Worksheet!CW$3,'Orders - December 2020'!$C$2:$C$2047,Worksheet!$F61),"-")</f>
        <v>-</v>
      </c>
      <c r="CX61" s="51" t="str">
        <f>IFERROR(AVERAGEIFS('Orders - December 2020'!$I$2:$I$2047,'Orders - December 2020'!$H$2:$H$2047,Worksheet!CX$3,'Orders - December 2020'!$C$2:$C$2047,Worksheet!$F61),"-")</f>
        <v>-</v>
      </c>
      <c r="CY61" s="51" t="str">
        <f>IFERROR(AVERAGEIFS('Orders - December 2020'!$I$2:$I$2047,'Orders - December 2020'!$H$2:$H$2047,Worksheet!CY$3,'Orders - December 2020'!$C$2:$C$2047,Worksheet!$F61),"-")</f>
        <v>-</v>
      </c>
      <c r="CZ61" s="51" t="str">
        <f>IFERROR(AVERAGEIFS('Orders - December 2020'!$I$2:$I$2047,'Orders - December 2020'!$H$2:$H$2047,Worksheet!CZ$3,'Orders - December 2020'!$C$2:$C$2047,Worksheet!$F61),"-")</f>
        <v>-</v>
      </c>
      <c r="DA61" s="51" t="str">
        <f>IFERROR(AVERAGEIFS('Orders - December 2020'!$I$2:$I$2047,'Orders - December 2020'!$H$2:$H$2047,Worksheet!DA$3,'Orders - December 2020'!$C$2:$C$2047,Worksheet!$F61),"-")</f>
        <v>-</v>
      </c>
      <c r="DB61" s="51" t="str">
        <f>IFERROR(AVERAGEIFS('Orders - December 2020'!$I$2:$I$2047,'Orders - December 2020'!$H$2:$H$2047,Worksheet!DB$3,'Orders - December 2020'!$C$2:$C$2047,Worksheet!$F61),"-")</f>
        <v>-</v>
      </c>
      <c r="DC61" s="51" t="str">
        <f>IFERROR(AVERAGEIFS('Orders - December 2020'!$I$2:$I$2047,'Orders - December 2020'!$H$2:$H$2047,Worksheet!DC$3,'Orders - December 2020'!$C$2:$C$2047,Worksheet!$F61),"-")</f>
        <v>-</v>
      </c>
      <c r="DD61" s="51" t="str">
        <f>IFERROR(AVERAGEIFS('Orders - December 2020'!$I$2:$I$2047,'Orders - December 2020'!$H$2:$H$2047,Worksheet!DD$3,'Orders - December 2020'!$C$2:$C$2047,Worksheet!$F61),"-")</f>
        <v>-</v>
      </c>
      <c r="DE61" s="51" t="str">
        <f>IFERROR(AVERAGEIFS('Orders - December 2020'!$I$2:$I$2047,'Orders - December 2020'!$H$2:$H$2047,Worksheet!DE$3,'Orders - December 2020'!$C$2:$C$2047,Worksheet!$F61),"-")</f>
        <v>-</v>
      </c>
      <c r="DF61" s="51" t="str">
        <f>IFERROR(AVERAGEIFS('Orders - December 2020'!$I$2:$I$2047,'Orders - December 2020'!$H$2:$H$2047,Worksheet!DF$3,'Orders - December 2020'!$C$2:$C$2047,Worksheet!$F61),"-")</f>
        <v>-</v>
      </c>
      <c r="DG61" s="51" t="str">
        <f>IFERROR(AVERAGEIFS('Orders - December 2020'!$I$2:$I$2047,'Orders - December 2020'!$H$2:$H$2047,Worksheet!DG$3,'Orders - December 2020'!$C$2:$C$2047,Worksheet!$F61),"-")</f>
        <v>-</v>
      </c>
      <c r="DH61" s="51" t="str">
        <f>IFERROR(AVERAGEIFS('Orders - December 2020'!$I$2:$I$2047,'Orders - December 2020'!$H$2:$H$2047,Worksheet!DH$3,'Orders - December 2020'!$C$2:$C$2047,Worksheet!$F61),"-")</f>
        <v>-</v>
      </c>
      <c r="DI61" s="51" t="str">
        <f>IFERROR(AVERAGEIFS('Orders - December 2020'!$I$2:$I$2047,'Orders - December 2020'!$H$2:$H$2047,Worksheet!DI$3,'Orders - December 2020'!$C$2:$C$2047,Worksheet!$F61),"-")</f>
        <v>-</v>
      </c>
      <c r="DJ61" s="51" t="str">
        <f>IFERROR(AVERAGEIFS('Orders - December 2020'!$I$2:$I$2047,'Orders - December 2020'!$H$2:$H$2047,Worksheet!DJ$3,'Orders - December 2020'!$C$2:$C$2047,Worksheet!$F61),"-")</f>
        <v>-</v>
      </c>
      <c r="DK61" s="51" t="str">
        <f>IFERROR(AVERAGEIFS('Orders - December 2020'!$I$2:$I$2047,'Orders - December 2020'!$H$2:$H$2047,Worksheet!DK$3,'Orders - December 2020'!$C$2:$C$2047,Worksheet!$F61),"-")</f>
        <v>-</v>
      </c>
      <c r="DL61" s="51" t="str">
        <f>IFERROR(AVERAGEIFS('Orders - December 2020'!$I$2:$I$2047,'Orders - December 2020'!$H$2:$H$2047,Worksheet!DL$3,'Orders - December 2020'!$C$2:$C$2047,Worksheet!$F61),"-")</f>
        <v>-</v>
      </c>
      <c r="DM61" s="51" t="str">
        <f>IFERROR(AVERAGEIFS('Orders - December 2020'!$I$2:$I$2047,'Orders - December 2020'!$H$2:$H$2047,Worksheet!DM$3,'Orders - December 2020'!$C$2:$C$2047,Worksheet!$F61),"-")</f>
        <v>-</v>
      </c>
      <c r="DN61" s="51" t="str">
        <f>IFERROR(AVERAGEIFS('Orders - December 2020'!$I$2:$I$2047,'Orders - December 2020'!$H$2:$H$2047,Worksheet!DN$3,'Orders - December 2020'!$C$2:$C$2047,Worksheet!$F61),"-")</f>
        <v>-</v>
      </c>
      <c r="DO61" s="51" t="str">
        <f>IFERROR(AVERAGEIFS('Orders - December 2020'!$I$2:$I$2047,'Orders - December 2020'!$H$2:$H$2047,Worksheet!DO$3,'Orders - December 2020'!$C$2:$C$2047,Worksheet!$F61),"-")</f>
        <v>-</v>
      </c>
      <c r="DP61" s="51" t="str">
        <f>IFERROR(AVERAGEIFS('Orders - December 2020'!$I$2:$I$2047,'Orders - December 2020'!$H$2:$H$2047,Worksheet!DP$3,'Orders - December 2020'!$C$2:$C$2047,Worksheet!$F61),"-")</f>
        <v>-</v>
      </c>
      <c r="DQ61" s="51" t="str">
        <f>IFERROR(AVERAGEIFS('Orders - December 2020'!$I$2:$I$2047,'Orders - December 2020'!$H$2:$H$2047,Worksheet!DQ$3,'Orders - December 2020'!$C$2:$C$2047,Worksheet!$F61),"-")</f>
        <v>-</v>
      </c>
      <c r="DR61" s="51" t="str">
        <f>IFERROR(AVERAGEIFS('Orders - December 2020'!$I$2:$I$2047,'Orders - December 2020'!$H$2:$H$2047,Worksheet!DR$3,'Orders - December 2020'!$C$2:$C$2047,Worksheet!$F61),"-")</f>
        <v>-</v>
      </c>
      <c r="DS61" s="51" t="str">
        <f>IFERROR(AVERAGEIFS('Orders - December 2020'!$I$2:$I$2047,'Orders - December 2020'!$H$2:$H$2047,Worksheet!DS$3,'Orders - December 2020'!$C$2:$C$2047,Worksheet!$F61),"-")</f>
        <v>-</v>
      </c>
      <c r="DT61" s="51" t="str">
        <f>IFERROR(AVERAGEIFS('Orders - December 2020'!$I$2:$I$2047,'Orders - December 2020'!$H$2:$H$2047,Worksheet!DT$3,'Orders - December 2020'!$C$2:$C$2047,Worksheet!$F61),"-")</f>
        <v>-</v>
      </c>
      <c r="DU61" s="51" t="str">
        <f>IFERROR(AVERAGEIFS('Orders - December 2020'!$I$2:$I$2047,'Orders - December 2020'!$H$2:$H$2047,Worksheet!DU$3,'Orders - December 2020'!$C$2:$C$2047,Worksheet!$F61),"-")</f>
        <v>-</v>
      </c>
      <c r="DV61" s="51" t="str">
        <f>IFERROR(AVERAGEIFS('Orders - December 2020'!$I$2:$I$2047,'Orders - December 2020'!$H$2:$H$2047,Worksheet!DV$3,'Orders - December 2020'!$C$2:$C$2047,Worksheet!$F61),"-")</f>
        <v>-</v>
      </c>
      <c r="DW61" s="51" t="str">
        <f>IFERROR(AVERAGEIFS('Orders - December 2020'!$I$2:$I$2047,'Orders - December 2020'!$H$2:$H$2047,Worksheet!DW$3,'Orders - December 2020'!$C$2:$C$2047,Worksheet!$F61),"-")</f>
        <v>-</v>
      </c>
      <c r="DX61" s="51" t="str">
        <f>IFERROR(AVERAGEIFS('Orders - December 2020'!$I$2:$I$2047,'Orders - December 2020'!$H$2:$H$2047,Worksheet!DX$3,'Orders - December 2020'!$C$2:$C$2047,Worksheet!$F61),"-")</f>
        <v>-</v>
      </c>
      <c r="DY61" s="51" t="str">
        <f>IFERROR(AVERAGEIFS('Orders - December 2020'!$I$2:$I$2047,'Orders - December 2020'!$H$2:$H$2047,Worksheet!DY$3,'Orders - December 2020'!$C$2:$C$2047,Worksheet!$F61),"-")</f>
        <v>-</v>
      </c>
      <c r="DZ61" s="51" t="str">
        <f>IFERROR(AVERAGEIFS('Orders - December 2020'!$I$2:$I$2047,'Orders - December 2020'!$H$2:$H$2047,Worksheet!DZ$3,'Orders - December 2020'!$C$2:$C$2047,Worksheet!$F61),"-")</f>
        <v>-</v>
      </c>
      <c r="EA61" s="51" t="str">
        <f>IFERROR(AVERAGEIFS('Orders - December 2020'!$I$2:$I$2047,'Orders - December 2020'!$H$2:$H$2047,Worksheet!EA$3,'Orders - December 2020'!$C$2:$C$2047,Worksheet!$F61),"-")</f>
        <v>-</v>
      </c>
      <c r="EB61" s="51" t="str">
        <f>IFERROR(AVERAGEIFS('Orders - December 2020'!$I$2:$I$2047,'Orders - December 2020'!$H$2:$H$2047,Worksheet!EB$3,'Orders - December 2020'!$C$2:$C$2047,Worksheet!$F61),"-")</f>
        <v>-</v>
      </c>
      <c r="EC61" s="51" t="str">
        <f>IFERROR(AVERAGEIFS('Orders - December 2020'!$I$2:$I$2047,'Orders - December 2020'!$H$2:$H$2047,Worksheet!EC$3,'Orders - December 2020'!$C$2:$C$2047,Worksheet!$F61),"-")</f>
        <v>-</v>
      </c>
      <c r="ED61" s="51" t="str">
        <f>IFERROR(AVERAGEIFS('Orders - December 2020'!$I$2:$I$2047,'Orders - December 2020'!$H$2:$H$2047,Worksheet!ED$3,'Orders - December 2020'!$C$2:$C$2047,Worksheet!$F61),"-")</f>
        <v>-</v>
      </c>
      <c r="EE61" s="51" t="str">
        <f>IFERROR(AVERAGEIFS('Orders - December 2020'!$I$2:$I$2047,'Orders - December 2020'!$H$2:$H$2047,Worksheet!EE$3,'Orders - December 2020'!$C$2:$C$2047,Worksheet!$F61),"-")</f>
        <v>-</v>
      </c>
      <c r="EF61" s="51" t="str">
        <f>IFERROR(AVERAGEIFS('Orders - December 2020'!$I$2:$I$2047,'Orders - December 2020'!$H$2:$H$2047,Worksheet!EF$3,'Orders - December 2020'!$C$2:$C$2047,Worksheet!$F61),"-")</f>
        <v>-</v>
      </c>
      <c r="EG61" s="51" t="str">
        <f>IFERROR(AVERAGEIFS('Orders - December 2020'!$I$2:$I$2047,'Orders - December 2020'!$H$2:$H$2047,Worksheet!EG$3,'Orders - December 2020'!$C$2:$C$2047,Worksheet!$F61),"-")</f>
        <v>-</v>
      </c>
      <c r="EH61" s="51" t="str">
        <f>IFERROR(AVERAGEIFS('Orders - December 2020'!$I$2:$I$2047,'Orders - December 2020'!$H$2:$H$2047,Worksheet!EH$3,'Orders - December 2020'!$C$2:$C$2047,Worksheet!$F61),"-")</f>
        <v>-</v>
      </c>
      <c r="EI61" s="51" t="str">
        <f>IFERROR(AVERAGEIFS('Orders - December 2020'!$I$2:$I$2047,'Orders - December 2020'!$H$2:$H$2047,Worksheet!EI$3,'Orders - December 2020'!$C$2:$C$2047,Worksheet!$F61),"-")</f>
        <v>-</v>
      </c>
      <c r="EJ61" s="51" t="str">
        <f>IFERROR(AVERAGEIFS('Orders - December 2020'!$I$2:$I$2047,'Orders - December 2020'!$H$2:$H$2047,Worksheet!EJ$3,'Orders - December 2020'!$C$2:$C$2047,Worksheet!$F61),"-")</f>
        <v>-</v>
      </c>
      <c r="EK61" s="51" t="str">
        <f>IFERROR(AVERAGEIFS('Orders - December 2020'!$I$2:$I$2047,'Orders - December 2020'!$H$2:$H$2047,Worksheet!EK$3,'Orders - December 2020'!$C$2:$C$2047,Worksheet!$F61),"-")</f>
        <v>-</v>
      </c>
      <c r="EL61" s="51" t="str">
        <f>IFERROR(AVERAGEIFS('Orders - December 2020'!$I$2:$I$2047,'Orders - December 2020'!$H$2:$H$2047,Worksheet!EL$3,'Orders - December 2020'!$C$2:$C$2047,Worksheet!$F61),"-")</f>
        <v>-</v>
      </c>
      <c r="EM61" s="51" t="str">
        <f>IFERROR(AVERAGEIFS('Orders - December 2020'!$I$2:$I$2047,'Orders - December 2020'!$H$2:$H$2047,Worksheet!EM$3,'Orders - December 2020'!$C$2:$C$2047,Worksheet!$F61),"-")</f>
        <v>-</v>
      </c>
      <c r="EN61" s="51" t="str">
        <f>IFERROR(AVERAGEIFS('Orders - December 2020'!$I$2:$I$2047,'Orders - December 2020'!$H$2:$H$2047,Worksheet!EN$3,'Orders - December 2020'!$C$2:$C$2047,Worksheet!$F61),"-")</f>
        <v>-</v>
      </c>
      <c r="EO61" s="51" t="str">
        <f>IFERROR(AVERAGEIFS('Orders - December 2020'!$I$2:$I$2047,'Orders - December 2020'!$H$2:$H$2047,Worksheet!EO$3,'Orders - December 2020'!$C$2:$C$2047,Worksheet!$F61),"-")</f>
        <v>-</v>
      </c>
      <c r="EP61" s="51" t="str">
        <f>IFERROR(AVERAGEIFS('Orders - December 2020'!$I$2:$I$2047,'Orders - December 2020'!$H$2:$H$2047,Worksheet!EP$3,'Orders - December 2020'!$C$2:$C$2047,Worksheet!$F61),"-")</f>
        <v>-</v>
      </c>
      <c r="EQ61" s="51" t="str">
        <f>IFERROR(AVERAGEIFS('Orders - December 2020'!$I$2:$I$2047,'Orders - December 2020'!$H$2:$H$2047,Worksheet!EQ$3,'Orders - December 2020'!$C$2:$C$2047,Worksheet!$F61),"-")</f>
        <v>-</v>
      </c>
      <c r="ER61" s="51" t="str">
        <f>IFERROR(AVERAGEIFS('Orders - December 2020'!$I$2:$I$2047,'Orders - December 2020'!$H$2:$H$2047,Worksheet!ER$3,'Orders - December 2020'!$C$2:$C$2047,Worksheet!$F61),"-")</f>
        <v>-</v>
      </c>
      <c r="ES61" s="51" t="str">
        <f>IFERROR(AVERAGEIFS('Orders - December 2020'!$I$2:$I$2047,'Orders - December 2020'!$H$2:$H$2047,Worksheet!ES$3,'Orders - December 2020'!$C$2:$C$2047,Worksheet!$F61),"-")</f>
        <v>-</v>
      </c>
      <c r="ET61" s="51" t="str">
        <f>IFERROR(AVERAGEIFS('Orders - December 2020'!$I$2:$I$2047,'Orders - December 2020'!$H$2:$H$2047,Worksheet!ET$3,'Orders - December 2020'!$C$2:$C$2047,Worksheet!$F61),"-")</f>
        <v>-</v>
      </c>
      <c r="EU61" s="51" t="str">
        <f>IFERROR(AVERAGEIFS('Orders - December 2020'!$I$2:$I$2047,'Orders - December 2020'!$H$2:$H$2047,Worksheet!EU$3,'Orders - December 2020'!$C$2:$C$2047,Worksheet!$F61),"-")</f>
        <v>-</v>
      </c>
      <c r="EV61" s="51" t="str">
        <f>IFERROR(AVERAGEIFS('Orders - December 2020'!$I$2:$I$2047,'Orders - December 2020'!$H$2:$H$2047,Worksheet!EV$3,'Orders - December 2020'!$C$2:$C$2047,Worksheet!$F61),"-")</f>
        <v>-</v>
      </c>
      <c r="EW61" s="51" t="str">
        <f>IFERROR(AVERAGEIFS('Orders - December 2020'!$I$2:$I$2047,'Orders - December 2020'!$H$2:$H$2047,Worksheet!EW$3,'Orders - December 2020'!$C$2:$C$2047,Worksheet!$F61),"-")</f>
        <v>-</v>
      </c>
      <c r="EX61" s="51" t="str">
        <f>IFERROR(AVERAGEIFS('Orders - December 2020'!$I$2:$I$2047,'Orders - December 2020'!$H$2:$H$2047,Worksheet!EX$3,'Orders - December 2020'!$C$2:$C$2047,Worksheet!$F61),"-")</f>
        <v>-</v>
      </c>
      <c r="EY61" s="51" t="str">
        <f>IFERROR(AVERAGEIFS('Orders - December 2020'!$I$2:$I$2047,'Orders - December 2020'!$H$2:$H$2047,Worksheet!EY$3,'Orders - December 2020'!$C$2:$C$2047,Worksheet!$F61),"-")</f>
        <v>-</v>
      </c>
      <c r="EZ61" s="51" t="str">
        <f>IFERROR(AVERAGEIFS('Orders - December 2020'!$I$2:$I$2047,'Orders - December 2020'!$H$2:$H$2047,Worksheet!EZ$3,'Orders - December 2020'!$C$2:$C$2047,Worksheet!$F61),"-")</f>
        <v>-</v>
      </c>
      <c r="FA61" s="51" t="str">
        <f>IFERROR(AVERAGEIFS('Orders - December 2020'!$I$2:$I$2047,'Orders - December 2020'!$H$2:$H$2047,Worksheet!FA$3,'Orders - December 2020'!$C$2:$C$2047,Worksheet!$F61),"-")</f>
        <v>-</v>
      </c>
      <c r="FB61" s="51" t="str">
        <f>IFERROR(AVERAGEIFS('Orders - December 2020'!$I$2:$I$2047,'Orders - December 2020'!$H$2:$H$2047,Worksheet!FB$3,'Orders - December 2020'!$C$2:$C$2047,Worksheet!$F61),"-")</f>
        <v>-</v>
      </c>
      <c r="FC61" s="51" t="str">
        <f>IFERROR(AVERAGEIFS('Orders - December 2020'!$I$2:$I$2047,'Orders - December 2020'!$H$2:$H$2047,Worksheet!FC$3,'Orders - December 2020'!$C$2:$C$2047,Worksheet!$F61),"-")</f>
        <v>-</v>
      </c>
      <c r="FD61" s="51" t="str">
        <f>IFERROR(AVERAGEIFS('Orders - December 2020'!$I$2:$I$2047,'Orders - December 2020'!$H$2:$H$2047,Worksheet!FD$3,'Orders - December 2020'!$C$2:$C$2047,Worksheet!$F61),"-")</f>
        <v>-</v>
      </c>
      <c r="FE61" s="51" t="str">
        <f>IFERROR(AVERAGEIFS('Orders - December 2020'!$I$2:$I$2047,'Orders - December 2020'!$H$2:$H$2047,Worksheet!FE$3,'Orders - December 2020'!$C$2:$C$2047,Worksheet!$F61),"-")</f>
        <v>-</v>
      </c>
      <c r="FF61" s="51" t="str">
        <f>IFERROR(AVERAGEIFS('Orders - December 2020'!$I$2:$I$2047,'Orders - December 2020'!$H$2:$H$2047,Worksheet!FF$3,'Orders - December 2020'!$C$2:$C$2047,Worksheet!$F61),"-")</f>
        <v>-</v>
      </c>
      <c r="FG61" s="52" t="str">
        <f>IFERROR(AVERAGEIFS('Orders - December 2020'!$I$2:$I$2047,'Orders - December 2020'!$H$2:$H$2047,Worksheet!FG$3,'Orders - December 2020'!$C$2:$C$2047,Worksheet!$F61),"-")</f>
        <v>-</v>
      </c>
    </row>
    <row r="62" spans="6:163">
      <c r="F62" s="45" t="str">
        <v>Madam ayanfe Minimarts</v>
      </c>
      <c r="G62" s="50" t="str">
        <f>IFERROR(AVERAGEIFS('Orders - December 2020'!$I$2:$I$2047,'Orders - December 2020'!$H$2:$H$2047,Worksheet!G$3,'Orders - December 2020'!$C$2:$C$2047,Worksheet!$F62),"-")</f>
        <v>-</v>
      </c>
      <c r="H62" s="51" t="str">
        <f>IFERROR(AVERAGEIFS('Orders - December 2020'!$I$2:$I$2047,'Orders - December 2020'!$H$2:$H$2047,Worksheet!H$3,'Orders - December 2020'!$C$2:$C$2047,Worksheet!$F62),"-")</f>
        <v>-</v>
      </c>
      <c r="I62" s="51" t="str">
        <f>IFERROR(AVERAGEIFS('Orders - December 2020'!$I$2:$I$2047,'Orders - December 2020'!$H$2:$H$2047,Worksheet!I$3,'Orders - December 2020'!$C$2:$C$2047,Worksheet!$F62),"-")</f>
        <v>-</v>
      </c>
      <c r="J62" s="51">
        <f>IFERROR(AVERAGEIFS('Orders - December 2020'!$I$2:$I$2047,'Orders - December 2020'!$H$2:$H$2047,Worksheet!J$3,'Orders - December 2020'!$C$2:$C$2047,Worksheet!$F62),"-")</f>
        <v>2</v>
      </c>
      <c r="K62" s="51" t="str">
        <f>IFERROR(AVERAGEIFS('Orders - December 2020'!$I$2:$I$2047,'Orders - December 2020'!$H$2:$H$2047,Worksheet!K$3,'Orders - December 2020'!$C$2:$C$2047,Worksheet!$F62),"-")</f>
        <v>-</v>
      </c>
      <c r="L62" s="51" t="str">
        <f>IFERROR(AVERAGEIFS('Orders - December 2020'!$I$2:$I$2047,'Orders - December 2020'!$H$2:$H$2047,Worksheet!L$3,'Orders - December 2020'!$C$2:$C$2047,Worksheet!$F62),"-")</f>
        <v>-</v>
      </c>
      <c r="M62" s="51" t="str">
        <f>IFERROR(AVERAGEIFS('Orders - December 2020'!$I$2:$I$2047,'Orders - December 2020'!$H$2:$H$2047,Worksheet!M$3,'Orders - December 2020'!$C$2:$C$2047,Worksheet!$F62),"-")</f>
        <v>-</v>
      </c>
      <c r="N62" s="51" t="str">
        <f>IFERROR(AVERAGEIFS('Orders - December 2020'!$I$2:$I$2047,'Orders - December 2020'!$H$2:$H$2047,Worksheet!N$3,'Orders - December 2020'!$C$2:$C$2047,Worksheet!$F62),"-")</f>
        <v>-</v>
      </c>
      <c r="O62" s="51" t="str">
        <f>IFERROR(AVERAGEIFS('Orders - December 2020'!$I$2:$I$2047,'Orders - December 2020'!$H$2:$H$2047,Worksheet!O$3,'Orders - December 2020'!$C$2:$C$2047,Worksheet!$F62),"-")</f>
        <v>-</v>
      </c>
      <c r="P62" s="51" t="str">
        <f>IFERROR(AVERAGEIFS('Orders - December 2020'!$I$2:$I$2047,'Orders - December 2020'!$H$2:$H$2047,Worksheet!P$3,'Orders - December 2020'!$C$2:$C$2047,Worksheet!$F62),"-")</f>
        <v>-</v>
      </c>
      <c r="Q62" s="51" t="str">
        <f>IFERROR(AVERAGEIFS('Orders - December 2020'!$I$2:$I$2047,'Orders - December 2020'!$H$2:$H$2047,Worksheet!Q$3,'Orders - December 2020'!$C$2:$C$2047,Worksheet!$F62),"-")</f>
        <v>-</v>
      </c>
      <c r="R62" s="51" t="str">
        <f>IFERROR(AVERAGEIFS('Orders - December 2020'!$I$2:$I$2047,'Orders - December 2020'!$H$2:$H$2047,Worksheet!R$3,'Orders - December 2020'!$C$2:$C$2047,Worksheet!$F62),"-")</f>
        <v>-</v>
      </c>
      <c r="S62" s="51" t="str">
        <f>IFERROR(AVERAGEIFS('Orders - December 2020'!$I$2:$I$2047,'Orders - December 2020'!$H$2:$H$2047,Worksheet!S$3,'Orders - December 2020'!$C$2:$C$2047,Worksheet!$F62),"-")</f>
        <v>-</v>
      </c>
      <c r="T62" s="51" t="str">
        <f>IFERROR(AVERAGEIFS('Orders - December 2020'!$I$2:$I$2047,'Orders - December 2020'!$H$2:$H$2047,Worksheet!T$3,'Orders - December 2020'!$C$2:$C$2047,Worksheet!$F62),"-")</f>
        <v>-</v>
      </c>
      <c r="U62" s="51" t="str">
        <f>IFERROR(AVERAGEIFS('Orders - December 2020'!$I$2:$I$2047,'Orders - December 2020'!$H$2:$H$2047,Worksheet!U$3,'Orders - December 2020'!$C$2:$C$2047,Worksheet!$F62),"-")</f>
        <v>-</v>
      </c>
      <c r="V62" s="51" t="str">
        <f>IFERROR(AVERAGEIFS('Orders - December 2020'!$I$2:$I$2047,'Orders - December 2020'!$H$2:$H$2047,Worksheet!V$3,'Orders - December 2020'!$C$2:$C$2047,Worksheet!$F62),"-")</f>
        <v>-</v>
      </c>
      <c r="W62" s="51" t="str">
        <f>IFERROR(AVERAGEIFS('Orders - December 2020'!$I$2:$I$2047,'Orders - December 2020'!$H$2:$H$2047,Worksheet!W$3,'Orders - December 2020'!$C$2:$C$2047,Worksheet!$F62),"-")</f>
        <v>-</v>
      </c>
      <c r="X62" s="51" t="str">
        <f>IFERROR(AVERAGEIFS('Orders - December 2020'!$I$2:$I$2047,'Orders - December 2020'!$H$2:$H$2047,Worksheet!X$3,'Orders - December 2020'!$C$2:$C$2047,Worksheet!$F62),"-")</f>
        <v>-</v>
      </c>
      <c r="Y62" s="51" t="str">
        <f>IFERROR(AVERAGEIFS('Orders - December 2020'!$I$2:$I$2047,'Orders - December 2020'!$H$2:$H$2047,Worksheet!Y$3,'Orders - December 2020'!$C$2:$C$2047,Worksheet!$F62),"-")</f>
        <v>-</v>
      </c>
      <c r="Z62" s="51" t="str">
        <f>IFERROR(AVERAGEIFS('Orders - December 2020'!$I$2:$I$2047,'Orders - December 2020'!$H$2:$H$2047,Worksheet!Z$3,'Orders - December 2020'!$C$2:$C$2047,Worksheet!$F62),"-")</f>
        <v>-</v>
      </c>
      <c r="AA62" s="51" t="str">
        <f>IFERROR(AVERAGEIFS('Orders - December 2020'!$I$2:$I$2047,'Orders - December 2020'!$H$2:$H$2047,Worksheet!AA$3,'Orders - December 2020'!$C$2:$C$2047,Worksheet!$F62),"-")</f>
        <v>-</v>
      </c>
      <c r="AB62" s="51" t="str">
        <f>IFERROR(AVERAGEIFS('Orders - December 2020'!$I$2:$I$2047,'Orders - December 2020'!$H$2:$H$2047,Worksheet!AB$3,'Orders - December 2020'!$C$2:$C$2047,Worksheet!$F62),"-")</f>
        <v>-</v>
      </c>
      <c r="AC62" s="51" t="str">
        <f>IFERROR(AVERAGEIFS('Orders - December 2020'!$I$2:$I$2047,'Orders - December 2020'!$H$2:$H$2047,Worksheet!AC$3,'Orders - December 2020'!$C$2:$C$2047,Worksheet!$F62),"-")</f>
        <v>-</v>
      </c>
      <c r="AD62" s="51" t="str">
        <f>IFERROR(AVERAGEIFS('Orders - December 2020'!$I$2:$I$2047,'Orders - December 2020'!$H$2:$H$2047,Worksheet!AD$3,'Orders - December 2020'!$C$2:$C$2047,Worksheet!$F62),"-")</f>
        <v>-</v>
      </c>
      <c r="AE62" s="51" t="str">
        <f>IFERROR(AVERAGEIFS('Orders - December 2020'!$I$2:$I$2047,'Orders - December 2020'!$H$2:$H$2047,Worksheet!AE$3,'Orders - December 2020'!$C$2:$C$2047,Worksheet!$F62),"-")</f>
        <v>-</v>
      </c>
      <c r="AF62" s="51" t="str">
        <f>IFERROR(AVERAGEIFS('Orders - December 2020'!$I$2:$I$2047,'Orders - December 2020'!$H$2:$H$2047,Worksheet!AF$3,'Orders - December 2020'!$C$2:$C$2047,Worksheet!$F62),"-")</f>
        <v>-</v>
      </c>
      <c r="AG62" s="51" t="str">
        <f>IFERROR(AVERAGEIFS('Orders - December 2020'!$I$2:$I$2047,'Orders - December 2020'!$H$2:$H$2047,Worksheet!AG$3,'Orders - December 2020'!$C$2:$C$2047,Worksheet!$F62),"-")</f>
        <v>-</v>
      </c>
      <c r="AH62" s="51" t="str">
        <f>IFERROR(AVERAGEIFS('Orders - December 2020'!$I$2:$I$2047,'Orders - December 2020'!$H$2:$H$2047,Worksheet!AH$3,'Orders - December 2020'!$C$2:$C$2047,Worksheet!$F62),"-")</f>
        <v>-</v>
      </c>
      <c r="AI62" s="51" t="str">
        <f>IFERROR(AVERAGEIFS('Orders - December 2020'!$I$2:$I$2047,'Orders - December 2020'!$H$2:$H$2047,Worksheet!AI$3,'Orders - December 2020'!$C$2:$C$2047,Worksheet!$F62),"-")</f>
        <v>-</v>
      </c>
      <c r="AJ62" s="51" t="str">
        <f>IFERROR(AVERAGEIFS('Orders - December 2020'!$I$2:$I$2047,'Orders - December 2020'!$H$2:$H$2047,Worksheet!AJ$3,'Orders - December 2020'!$C$2:$C$2047,Worksheet!$F62),"-")</f>
        <v>-</v>
      </c>
      <c r="AK62" s="51" t="str">
        <f>IFERROR(AVERAGEIFS('Orders - December 2020'!$I$2:$I$2047,'Orders - December 2020'!$H$2:$H$2047,Worksheet!AK$3,'Orders - December 2020'!$C$2:$C$2047,Worksheet!$F62),"-")</f>
        <v>-</v>
      </c>
      <c r="AL62" s="51" t="str">
        <f>IFERROR(AVERAGEIFS('Orders - December 2020'!$I$2:$I$2047,'Orders - December 2020'!$H$2:$H$2047,Worksheet!AL$3,'Orders - December 2020'!$C$2:$C$2047,Worksheet!$F62),"-")</f>
        <v>-</v>
      </c>
      <c r="AM62" s="51" t="str">
        <f>IFERROR(AVERAGEIFS('Orders - December 2020'!$I$2:$I$2047,'Orders - December 2020'!$H$2:$H$2047,Worksheet!AM$3,'Orders - December 2020'!$C$2:$C$2047,Worksheet!$F62),"-")</f>
        <v>-</v>
      </c>
      <c r="AN62" s="51" t="str">
        <f>IFERROR(AVERAGEIFS('Orders - December 2020'!$I$2:$I$2047,'Orders - December 2020'!$H$2:$H$2047,Worksheet!AN$3,'Orders - December 2020'!$C$2:$C$2047,Worksheet!$F62),"-")</f>
        <v>-</v>
      </c>
      <c r="AO62" s="51" t="str">
        <f>IFERROR(AVERAGEIFS('Orders - December 2020'!$I$2:$I$2047,'Orders - December 2020'!$H$2:$H$2047,Worksheet!AO$3,'Orders - December 2020'!$C$2:$C$2047,Worksheet!$F62),"-")</f>
        <v>-</v>
      </c>
      <c r="AP62" s="51" t="str">
        <f>IFERROR(AVERAGEIFS('Orders - December 2020'!$I$2:$I$2047,'Orders - December 2020'!$H$2:$H$2047,Worksheet!AP$3,'Orders - December 2020'!$C$2:$C$2047,Worksheet!$F62),"-")</f>
        <v>-</v>
      </c>
      <c r="AQ62" s="51" t="str">
        <f>IFERROR(AVERAGEIFS('Orders - December 2020'!$I$2:$I$2047,'Orders - December 2020'!$H$2:$H$2047,Worksheet!AQ$3,'Orders - December 2020'!$C$2:$C$2047,Worksheet!$F62),"-")</f>
        <v>-</v>
      </c>
      <c r="AR62" s="51" t="str">
        <f>IFERROR(AVERAGEIFS('Orders - December 2020'!$I$2:$I$2047,'Orders - December 2020'!$H$2:$H$2047,Worksheet!AR$3,'Orders - December 2020'!$C$2:$C$2047,Worksheet!$F62),"-")</f>
        <v>-</v>
      </c>
      <c r="AS62" s="51" t="str">
        <f>IFERROR(AVERAGEIFS('Orders - December 2020'!$I$2:$I$2047,'Orders - December 2020'!$H$2:$H$2047,Worksheet!AS$3,'Orders - December 2020'!$C$2:$C$2047,Worksheet!$F62),"-")</f>
        <v>-</v>
      </c>
      <c r="AT62" s="51" t="str">
        <f>IFERROR(AVERAGEIFS('Orders - December 2020'!$I$2:$I$2047,'Orders - December 2020'!$H$2:$H$2047,Worksheet!AT$3,'Orders - December 2020'!$C$2:$C$2047,Worksheet!$F62),"-")</f>
        <v>-</v>
      </c>
      <c r="AU62" s="51" t="str">
        <f>IFERROR(AVERAGEIFS('Orders - December 2020'!$I$2:$I$2047,'Orders - December 2020'!$H$2:$H$2047,Worksheet!AU$3,'Orders - December 2020'!$C$2:$C$2047,Worksheet!$F62),"-")</f>
        <v>-</v>
      </c>
      <c r="AV62" s="51" t="str">
        <f>IFERROR(AVERAGEIFS('Orders - December 2020'!$I$2:$I$2047,'Orders - December 2020'!$H$2:$H$2047,Worksheet!AV$3,'Orders - December 2020'!$C$2:$C$2047,Worksheet!$F62),"-")</f>
        <v>-</v>
      </c>
      <c r="AW62" s="51" t="str">
        <f>IFERROR(AVERAGEIFS('Orders - December 2020'!$I$2:$I$2047,'Orders - December 2020'!$H$2:$H$2047,Worksheet!AW$3,'Orders - December 2020'!$C$2:$C$2047,Worksheet!$F62),"-")</f>
        <v>-</v>
      </c>
      <c r="AX62" s="51" t="str">
        <f>IFERROR(AVERAGEIFS('Orders - December 2020'!$I$2:$I$2047,'Orders - December 2020'!$H$2:$H$2047,Worksheet!AX$3,'Orders - December 2020'!$C$2:$C$2047,Worksheet!$F62),"-")</f>
        <v>-</v>
      </c>
      <c r="AY62" s="51" t="str">
        <f>IFERROR(AVERAGEIFS('Orders - December 2020'!$I$2:$I$2047,'Orders - December 2020'!$H$2:$H$2047,Worksheet!AY$3,'Orders - December 2020'!$C$2:$C$2047,Worksheet!$F62),"-")</f>
        <v>-</v>
      </c>
      <c r="AZ62" s="51" t="str">
        <f>IFERROR(AVERAGEIFS('Orders - December 2020'!$I$2:$I$2047,'Orders - December 2020'!$H$2:$H$2047,Worksheet!AZ$3,'Orders - December 2020'!$C$2:$C$2047,Worksheet!$F62),"-")</f>
        <v>-</v>
      </c>
      <c r="BA62" s="51" t="str">
        <f>IFERROR(AVERAGEIFS('Orders - December 2020'!$I$2:$I$2047,'Orders - December 2020'!$H$2:$H$2047,Worksheet!BA$3,'Orders - December 2020'!$C$2:$C$2047,Worksheet!$F62),"-")</f>
        <v>-</v>
      </c>
      <c r="BB62" s="51" t="str">
        <f>IFERROR(AVERAGEIFS('Orders - December 2020'!$I$2:$I$2047,'Orders - December 2020'!$H$2:$H$2047,Worksheet!BB$3,'Orders - December 2020'!$C$2:$C$2047,Worksheet!$F62),"-")</f>
        <v>-</v>
      </c>
      <c r="BC62" s="51" t="str">
        <f>IFERROR(AVERAGEIFS('Orders - December 2020'!$I$2:$I$2047,'Orders - December 2020'!$H$2:$H$2047,Worksheet!BC$3,'Orders - December 2020'!$C$2:$C$2047,Worksheet!$F62),"-")</f>
        <v>-</v>
      </c>
      <c r="BD62" s="51" t="str">
        <f>IFERROR(AVERAGEIFS('Orders - December 2020'!$I$2:$I$2047,'Orders - December 2020'!$H$2:$H$2047,Worksheet!BD$3,'Orders - December 2020'!$C$2:$C$2047,Worksheet!$F62),"-")</f>
        <v>-</v>
      </c>
      <c r="BE62" s="51" t="str">
        <f>IFERROR(AVERAGEIFS('Orders - December 2020'!$I$2:$I$2047,'Orders - December 2020'!$H$2:$H$2047,Worksheet!BE$3,'Orders - December 2020'!$C$2:$C$2047,Worksheet!$F62),"-")</f>
        <v>-</v>
      </c>
      <c r="BF62" s="51" t="str">
        <f>IFERROR(AVERAGEIFS('Orders - December 2020'!$I$2:$I$2047,'Orders - December 2020'!$H$2:$H$2047,Worksheet!BF$3,'Orders - December 2020'!$C$2:$C$2047,Worksheet!$F62),"-")</f>
        <v>-</v>
      </c>
      <c r="BG62" s="51" t="str">
        <f>IFERROR(AVERAGEIFS('Orders - December 2020'!$I$2:$I$2047,'Orders - December 2020'!$H$2:$H$2047,Worksheet!BG$3,'Orders - December 2020'!$C$2:$C$2047,Worksheet!$F62),"-")</f>
        <v>-</v>
      </c>
      <c r="BH62" s="51" t="str">
        <f>IFERROR(AVERAGEIFS('Orders - December 2020'!$I$2:$I$2047,'Orders - December 2020'!$H$2:$H$2047,Worksheet!BH$3,'Orders - December 2020'!$C$2:$C$2047,Worksheet!$F62),"-")</f>
        <v>-</v>
      </c>
      <c r="BI62" s="51" t="str">
        <f>IFERROR(AVERAGEIFS('Orders - December 2020'!$I$2:$I$2047,'Orders - December 2020'!$H$2:$H$2047,Worksheet!BI$3,'Orders - December 2020'!$C$2:$C$2047,Worksheet!$F62),"-")</f>
        <v>-</v>
      </c>
      <c r="BJ62" s="51" t="str">
        <f>IFERROR(AVERAGEIFS('Orders - December 2020'!$I$2:$I$2047,'Orders - December 2020'!$H$2:$H$2047,Worksheet!BJ$3,'Orders - December 2020'!$C$2:$C$2047,Worksheet!$F62),"-")</f>
        <v>-</v>
      </c>
      <c r="BK62" s="51" t="str">
        <f>IFERROR(AVERAGEIFS('Orders - December 2020'!$I$2:$I$2047,'Orders - December 2020'!$H$2:$H$2047,Worksheet!BK$3,'Orders - December 2020'!$C$2:$C$2047,Worksheet!$F62),"-")</f>
        <v>-</v>
      </c>
      <c r="BL62" s="51" t="str">
        <f>IFERROR(AVERAGEIFS('Orders - December 2020'!$I$2:$I$2047,'Orders - December 2020'!$H$2:$H$2047,Worksheet!BL$3,'Orders - December 2020'!$C$2:$C$2047,Worksheet!$F62),"-")</f>
        <v>-</v>
      </c>
      <c r="BM62" s="51" t="str">
        <f>IFERROR(AVERAGEIFS('Orders - December 2020'!$I$2:$I$2047,'Orders - December 2020'!$H$2:$H$2047,Worksheet!BM$3,'Orders - December 2020'!$C$2:$C$2047,Worksheet!$F62),"-")</f>
        <v>-</v>
      </c>
      <c r="BN62" s="51" t="str">
        <f>IFERROR(AVERAGEIFS('Orders - December 2020'!$I$2:$I$2047,'Orders - December 2020'!$H$2:$H$2047,Worksheet!BN$3,'Orders - December 2020'!$C$2:$C$2047,Worksheet!$F62),"-")</f>
        <v>-</v>
      </c>
      <c r="BO62" s="51" t="str">
        <f>IFERROR(AVERAGEIFS('Orders - December 2020'!$I$2:$I$2047,'Orders - December 2020'!$H$2:$H$2047,Worksheet!BO$3,'Orders - December 2020'!$C$2:$C$2047,Worksheet!$F62),"-")</f>
        <v>-</v>
      </c>
      <c r="BP62" s="51" t="str">
        <f>IFERROR(AVERAGEIFS('Orders - December 2020'!$I$2:$I$2047,'Orders - December 2020'!$H$2:$H$2047,Worksheet!BP$3,'Orders - December 2020'!$C$2:$C$2047,Worksheet!$F62),"-")</f>
        <v>-</v>
      </c>
      <c r="BQ62" s="51" t="str">
        <f>IFERROR(AVERAGEIFS('Orders - December 2020'!$I$2:$I$2047,'Orders - December 2020'!$H$2:$H$2047,Worksheet!BQ$3,'Orders - December 2020'!$C$2:$C$2047,Worksheet!$F62),"-")</f>
        <v>-</v>
      </c>
      <c r="BR62" s="51" t="str">
        <f>IFERROR(AVERAGEIFS('Orders - December 2020'!$I$2:$I$2047,'Orders - December 2020'!$H$2:$H$2047,Worksheet!BR$3,'Orders - December 2020'!$C$2:$C$2047,Worksheet!$F62),"-")</f>
        <v>-</v>
      </c>
      <c r="BS62" s="51" t="str">
        <f>IFERROR(AVERAGEIFS('Orders - December 2020'!$I$2:$I$2047,'Orders - December 2020'!$H$2:$H$2047,Worksheet!BS$3,'Orders - December 2020'!$C$2:$C$2047,Worksheet!$F62),"-")</f>
        <v>-</v>
      </c>
      <c r="BT62" s="51" t="str">
        <f>IFERROR(AVERAGEIFS('Orders - December 2020'!$I$2:$I$2047,'Orders - December 2020'!$H$2:$H$2047,Worksheet!BT$3,'Orders - December 2020'!$C$2:$C$2047,Worksheet!$F62),"-")</f>
        <v>-</v>
      </c>
      <c r="BU62" s="51" t="str">
        <f>IFERROR(AVERAGEIFS('Orders - December 2020'!$I$2:$I$2047,'Orders - December 2020'!$H$2:$H$2047,Worksheet!BU$3,'Orders - December 2020'!$C$2:$C$2047,Worksheet!$F62),"-")</f>
        <v>-</v>
      </c>
      <c r="BV62" s="51" t="str">
        <f>IFERROR(AVERAGEIFS('Orders - December 2020'!$I$2:$I$2047,'Orders - December 2020'!$H$2:$H$2047,Worksheet!BV$3,'Orders - December 2020'!$C$2:$C$2047,Worksheet!$F62),"-")</f>
        <v>-</v>
      </c>
      <c r="BW62" s="51" t="str">
        <f>IFERROR(AVERAGEIFS('Orders - December 2020'!$I$2:$I$2047,'Orders - December 2020'!$H$2:$H$2047,Worksheet!BW$3,'Orders - December 2020'!$C$2:$C$2047,Worksheet!$F62),"-")</f>
        <v>-</v>
      </c>
      <c r="BX62" s="51" t="str">
        <f>IFERROR(AVERAGEIFS('Orders - December 2020'!$I$2:$I$2047,'Orders - December 2020'!$H$2:$H$2047,Worksheet!BX$3,'Orders - December 2020'!$C$2:$C$2047,Worksheet!$F62),"-")</f>
        <v>-</v>
      </c>
      <c r="BY62" s="51" t="str">
        <f>IFERROR(AVERAGEIFS('Orders - December 2020'!$I$2:$I$2047,'Orders - December 2020'!$H$2:$H$2047,Worksheet!BY$3,'Orders - December 2020'!$C$2:$C$2047,Worksheet!$F62),"-")</f>
        <v>-</v>
      </c>
      <c r="BZ62" s="51" t="str">
        <f>IFERROR(AVERAGEIFS('Orders - December 2020'!$I$2:$I$2047,'Orders - December 2020'!$H$2:$H$2047,Worksheet!BZ$3,'Orders - December 2020'!$C$2:$C$2047,Worksheet!$F62),"-")</f>
        <v>-</v>
      </c>
      <c r="CA62" s="51">
        <f>IFERROR(AVERAGEIFS('Orders - December 2020'!$I$2:$I$2047,'Orders - December 2020'!$H$2:$H$2047,Worksheet!CA$3,'Orders - December 2020'!$C$2:$C$2047,Worksheet!$F62),"-")</f>
        <v>1</v>
      </c>
      <c r="CB62" s="51">
        <f>IFERROR(AVERAGEIFS('Orders - December 2020'!$I$2:$I$2047,'Orders - December 2020'!$H$2:$H$2047,Worksheet!CB$3,'Orders - December 2020'!$C$2:$C$2047,Worksheet!$F62),"-")</f>
        <v>1</v>
      </c>
      <c r="CC62" s="51" t="str">
        <f>IFERROR(AVERAGEIFS('Orders - December 2020'!$I$2:$I$2047,'Orders - December 2020'!$H$2:$H$2047,Worksheet!CC$3,'Orders - December 2020'!$C$2:$C$2047,Worksheet!$F62),"-")</f>
        <v>-</v>
      </c>
      <c r="CD62" s="51" t="str">
        <f>IFERROR(AVERAGEIFS('Orders - December 2020'!$I$2:$I$2047,'Orders - December 2020'!$H$2:$H$2047,Worksheet!CD$3,'Orders - December 2020'!$C$2:$C$2047,Worksheet!$F62),"-")</f>
        <v>-</v>
      </c>
      <c r="CE62" s="51" t="str">
        <f>IFERROR(AVERAGEIFS('Orders - December 2020'!$I$2:$I$2047,'Orders - December 2020'!$H$2:$H$2047,Worksheet!CE$3,'Orders - December 2020'!$C$2:$C$2047,Worksheet!$F62),"-")</f>
        <v>-</v>
      </c>
      <c r="CF62" s="51" t="str">
        <f>IFERROR(AVERAGEIFS('Orders - December 2020'!$I$2:$I$2047,'Orders - December 2020'!$H$2:$H$2047,Worksheet!CF$3,'Orders - December 2020'!$C$2:$C$2047,Worksheet!$F62),"-")</f>
        <v>-</v>
      </c>
      <c r="CG62" s="51" t="str">
        <f>IFERROR(AVERAGEIFS('Orders - December 2020'!$I$2:$I$2047,'Orders - December 2020'!$H$2:$H$2047,Worksheet!CG$3,'Orders - December 2020'!$C$2:$C$2047,Worksheet!$F62),"-")</f>
        <v>-</v>
      </c>
      <c r="CH62" s="51" t="str">
        <f>IFERROR(AVERAGEIFS('Orders - December 2020'!$I$2:$I$2047,'Orders - December 2020'!$H$2:$H$2047,Worksheet!CH$3,'Orders - December 2020'!$C$2:$C$2047,Worksheet!$F62),"-")</f>
        <v>-</v>
      </c>
      <c r="CI62" s="51" t="str">
        <f>IFERROR(AVERAGEIFS('Orders - December 2020'!$I$2:$I$2047,'Orders - December 2020'!$H$2:$H$2047,Worksheet!CI$3,'Orders - December 2020'!$C$2:$C$2047,Worksheet!$F62),"-")</f>
        <v>-</v>
      </c>
      <c r="CJ62" s="51" t="str">
        <f>IFERROR(AVERAGEIFS('Orders - December 2020'!$I$2:$I$2047,'Orders - December 2020'!$H$2:$H$2047,Worksheet!CJ$3,'Orders - December 2020'!$C$2:$C$2047,Worksheet!$F62),"-")</f>
        <v>-</v>
      </c>
      <c r="CK62" s="51" t="str">
        <f>IFERROR(AVERAGEIFS('Orders - December 2020'!$I$2:$I$2047,'Orders - December 2020'!$H$2:$H$2047,Worksheet!CK$3,'Orders - December 2020'!$C$2:$C$2047,Worksheet!$F62),"-")</f>
        <v>-</v>
      </c>
      <c r="CL62" s="51" t="str">
        <f>IFERROR(AVERAGEIFS('Orders - December 2020'!$I$2:$I$2047,'Orders - December 2020'!$H$2:$H$2047,Worksheet!CL$3,'Orders - December 2020'!$C$2:$C$2047,Worksheet!$F62),"-")</f>
        <v>-</v>
      </c>
      <c r="CM62" s="51" t="str">
        <f>IFERROR(AVERAGEIFS('Orders - December 2020'!$I$2:$I$2047,'Orders - December 2020'!$H$2:$H$2047,Worksheet!CM$3,'Orders - December 2020'!$C$2:$C$2047,Worksheet!$F62),"-")</f>
        <v>-</v>
      </c>
      <c r="CN62" s="51" t="str">
        <f>IFERROR(AVERAGEIFS('Orders - December 2020'!$I$2:$I$2047,'Orders - December 2020'!$H$2:$H$2047,Worksheet!CN$3,'Orders - December 2020'!$C$2:$C$2047,Worksheet!$F62),"-")</f>
        <v>-</v>
      </c>
      <c r="CO62" s="51" t="str">
        <f>IFERROR(AVERAGEIFS('Orders - December 2020'!$I$2:$I$2047,'Orders - December 2020'!$H$2:$H$2047,Worksheet!CO$3,'Orders - December 2020'!$C$2:$C$2047,Worksheet!$F62),"-")</f>
        <v>-</v>
      </c>
      <c r="CP62" s="51" t="str">
        <f>IFERROR(AVERAGEIFS('Orders - December 2020'!$I$2:$I$2047,'Orders - December 2020'!$H$2:$H$2047,Worksheet!CP$3,'Orders - December 2020'!$C$2:$C$2047,Worksheet!$F62),"-")</f>
        <v>-</v>
      </c>
      <c r="CQ62" s="51" t="str">
        <f>IFERROR(AVERAGEIFS('Orders - December 2020'!$I$2:$I$2047,'Orders - December 2020'!$H$2:$H$2047,Worksheet!CQ$3,'Orders - December 2020'!$C$2:$C$2047,Worksheet!$F62),"-")</f>
        <v>-</v>
      </c>
      <c r="CR62" s="51" t="str">
        <f>IFERROR(AVERAGEIFS('Orders - December 2020'!$I$2:$I$2047,'Orders - December 2020'!$H$2:$H$2047,Worksheet!CR$3,'Orders - December 2020'!$C$2:$C$2047,Worksheet!$F62),"-")</f>
        <v>-</v>
      </c>
      <c r="CS62" s="51" t="str">
        <f>IFERROR(AVERAGEIFS('Orders - December 2020'!$I$2:$I$2047,'Orders - December 2020'!$H$2:$H$2047,Worksheet!CS$3,'Orders - December 2020'!$C$2:$C$2047,Worksheet!$F62),"-")</f>
        <v>-</v>
      </c>
      <c r="CT62" s="51" t="str">
        <f>IFERROR(AVERAGEIFS('Orders - December 2020'!$I$2:$I$2047,'Orders - December 2020'!$H$2:$H$2047,Worksheet!CT$3,'Orders - December 2020'!$C$2:$C$2047,Worksheet!$F62),"-")</f>
        <v>-</v>
      </c>
      <c r="CU62" s="51" t="str">
        <f>IFERROR(AVERAGEIFS('Orders - December 2020'!$I$2:$I$2047,'Orders - December 2020'!$H$2:$H$2047,Worksheet!CU$3,'Orders - December 2020'!$C$2:$C$2047,Worksheet!$F62),"-")</f>
        <v>-</v>
      </c>
      <c r="CV62" s="51" t="str">
        <f>IFERROR(AVERAGEIFS('Orders - December 2020'!$I$2:$I$2047,'Orders - December 2020'!$H$2:$H$2047,Worksheet!CV$3,'Orders - December 2020'!$C$2:$C$2047,Worksheet!$F62),"-")</f>
        <v>-</v>
      </c>
      <c r="CW62" s="51" t="str">
        <f>IFERROR(AVERAGEIFS('Orders - December 2020'!$I$2:$I$2047,'Orders - December 2020'!$H$2:$H$2047,Worksheet!CW$3,'Orders - December 2020'!$C$2:$C$2047,Worksheet!$F62),"-")</f>
        <v>-</v>
      </c>
      <c r="CX62" s="51" t="str">
        <f>IFERROR(AVERAGEIFS('Orders - December 2020'!$I$2:$I$2047,'Orders - December 2020'!$H$2:$H$2047,Worksheet!CX$3,'Orders - December 2020'!$C$2:$C$2047,Worksheet!$F62),"-")</f>
        <v>-</v>
      </c>
      <c r="CY62" s="51" t="str">
        <f>IFERROR(AVERAGEIFS('Orders - December 2020'!$I$2:$I$2047,'Orders - December 2020'!$H$2:$H$2047,Worksheet!CY$3,'Orders - December 2020'!$C$2:$C$2047,Worksheet!$F62),"-")</f>
        <v>-</v>
      </c>
      <c r="CZ62" s="51" t="str">
        <f>IFERROR(AVERAGEIFS('Orders - December 2020'!$I$2:$I$2047,'Orders - December 2020'!$H$2:$H$2047,Worksheet!CZ$3,'Orders - December 2020'!$C$2:$C$2047,Worksheet!$F62),"-")</f>
        <v>-</v>
      </c>
      <c r="DA62" s="51" t="str">
        <f>IFERROR(AVERAGEIFS('Orders - December 2020'!$I$2:$I$2047,'Orders - December 2020'!$H$2:$H$2047,Worksheet!DA$3,'Orders - December 2020'!$C$2:$C$2047,Worksheet!$F62),"-")</f>
        <v>-</v>
      </c>
      <c r="DB62" s="51" t="str">
        <f>IFERROR(AVERAGEIFS('Orders - December 2020'!$I$2:$I$2047,'Orders - December 2020'!$H$2:$H$2047,Worksheet!DB$3,'Orders - December 2020'!$C$2:$C$2047,Worksheet!$F62),"-")</f>
        <v>-</v>
      </c>
      <c r="DC62" s="51" t="str">
        <f>IFERROR(AVERAGEIFS('Orders - December 2020'!$I$2:$I$2047,'Orders - December 2020'!$H$2:$H$2047,Worksheet!DC$3,'Orders - December 2020'!$C$2:$C$2047,Worksheet!$F62),"-")</f>
        <v>-</v>
      </c>
      <c r="DD62" s="51" t="str">
        <f>IFERROR(AVERAGEIFS('Orders - December 2020'!$I$2:$I$2047,'Orders - December 2020'!$H$2:$H$2047,Worksheet!DD$3,'Orders - December 2020'!$C$2:$C$2047,Worksheet!$F62),"-")</f>
        <v>-</v>
      </c>
      <c r="DE62" s="51" t="str">
        <f>IFERROR(AVERAGEIFS('Orders - December 2020'!$I$2:$I$2047,'Orders - December 2020'!$H$2:$H$2047,Worksheet!DE$3,'Orders - December 2020'!$C$2:$C$2047,Worksheet!$F62),"-")</f>
        <v>-</v>
      </c>
      <c r="DF62" s="51" t="str">
        <f>IFERROR(AVERAGEIFS('Orders - December 2020'!$I$2:$I$2047,'Orders - December 2020'!$H$2:$H$2047,Worksheet!DF$3,'Orders - December 2020'!$C$2:$C$2047,Worksheet!$F62),"-")</f>
        <v>-</v>
      </c>
      <c r="DG62" s="51" t="str">
        <f>IFERROR(AVERAGEIFS('Orders - December 2020'!$I$2:$I$2047,'Orders - December 2020'!$H$2:$H$2047,Worksheet!DG$3,'Orders - December 2020'!$C$2:$C$2047,Worksheet!$F62),"-")</f>
        <v>-</v>
      </c>
      <c r="DH62" s="51" t="str">
        <f>IFERROR(AVERAGEIFS('Orders - December 2020'!$I$2:$I$2047,'Orders - December 2020'!$H$2:$H$2047,Worksheet!DH$3,'Orders - December 2020'!$C$2:$C$2047,Worksheet!$F62),"-")</f>
        <v>-</v>
      </c>
      <c r="DI62" s="51" t="str">
        <f>IFERROR(AVERAGEIFS('Orders - December 2020'!$I$2:$I$2047,'Orders - December 2020'!$H$2:$H$2047,Worksheet!DI$3,'Orders - December 2020'!$C$2:$C$2047,Worksheet!$F62),"-")</f>
        <v>-</v>
      </c>
      <c r="DJ62" s="51" t="str">
        <f>IFERROR(AVERAGEIFS('Orders - December 2020'!$I$2:$I$2047,'Orders - December 2020'!$H$2:$H$2047,Worksheet!DJ$3,'Orders - December 2020'!$C$2:$C$2047,Worksheet!$F62),"-")</f>
        <v>-</v>
      </c>
      <c r="DK62" s="51" t="str">
        <f>IFERROR(AVERAGEIFS('Orders - December 2020'!$I$2:$I$2047,'Orders - December 2020'!$H$2:$H$2047,Worksheet!DK$3,'Orders - December 2020'!$C$2:$C$2047,Worksheet!$F62),"-")</f>
        <v>-</v>
      </c>
      <c r="DL62" s="51" t="str">
        <f>IFERROR(AVERAGEIFS('Orders - December 2020'!$I$2:$I$2047,'Orders - December 2020'!$H$2:$H$2047,Worksheet!DL$3,'Orders - December 2020'!$C$2:$C$2047,Worksheet!$F62),"-")</f>
        <v>-</v>
      </c>
      <c r="DM62" s="51" t="str">
        <f>IFERROR(AVERAGEIFS('Orders - December 2020'!$I$2:$I$2047,'Orders - December 2020'!$H$2:$H$2047,Worksheet!DM$3,'Orders - December 2020'!$C$2:$C$2047,Worksheet!$F62),"-")</f>
        <v>-</v>
      </c>
      <c r="DN62" s="51" t="str">
        <f>IFERROR(AVERAGEIFS('Orders - December 2020'!$I$2:$I$2047,'Orders - December 2020'!$H$2:$H$2047,Worksheet!DN$3,'Orders - December 2020'!$C$2:$C$2047,Worksheet!$F62),"-")</f>
        <v>-</v>
      </c>
      <c r="DO62" s="51" t="str">
        <f>IFERROR(AVERAGEIFS('Orders - December 2020'!$I$2:$I$2047,'Orders - December 2020'!$H$2:$H$2047,Worksheet!DO$3,'Orders - December 2020'!$C$2:$C$2047,Worksheet!$F62),"-")</f>
        <v>-</v>
      </c>
      <c r="DP62" s="51" t="str">
        <f>IFERROR(AVERAGEIFS('Orders - December 2020'!$I$2:$I$2047,'Orders - December 2020'!$H$2:$H$2047,Worksheet!DP$3,'Orders - December 2020'!$C$2:$C$2047,Worksheet!$F62),"-")</f>
        <v>-</v>
      </c>
      <c r="DQ62" s="51" t="str">
        <f>IFERROR(AVERAGEIFS('Orders - December 2020'!$I$2:$I$2047,'Orders - December 2020'!$H$2:$H$2047,Worksheet!DQ$3,'Orders - December 2020'!$C$2:$C$2047,Worksheet!$F62),"-")</f>
        <v>-</v>
      </c>
      <c r="DR62" s="51" t="str">
        <f>IFERROR(AVERAGEIFS('Orders - December 2020'!$I$2:$I$2047,'Orders - December 2020'!$H$2:$H$2047,Worksheet!DR$3,'Orders - December 2020'!$C$2:$C$2047,Worksheet!$F62),"-")</f>
        <v>-</v>
      </c>
      <c r="DS62" s="51" t="str">
        <f>IFERROR(AVERAGEIFS('Orders - December 2020'!$I$2:$I$2047,'Orders - December 2020'!$H$2:$H$2047,Worksheet!DS$3,'Orders - December 2020'!$C$2:$C$2047,Worksheet!$F62),"-")</f>
        <v>-</v>
      </c>
      <c r="DT62" s="51" t="str">
        <f>IFERROR(AVERAGEIFS('Orders - December 2020'!$I$2:$I$2047,'Orders - December 2020'!$H$2:$H$2047,Worksheet!DT$3,'Orders - December 2020'!$C$2:$C$2047,Worksheet!$F62),"-")</f>
        <v>-</v>
      </c>
      <c r="DU62" s="51" t="str">
        <f>IFERROR(AVERAGEIFS('Orders - December 2020'!$I$2:$I$2047,'Orders - December 2020'!$H$2:$H$2047,Worksheet!DU$3,'Orders - December 2020'!$C$2:$C$2047,Worksheet!$F62),"-")</f>
        <v>-</v>
      </c>
      <c r="DV62" s="51" t="str">
        <f>IFERROR(AVERAGEIFS('Orders - December 2020'!$I$2:$I$2047,'Orders - December 2020'!$H$2:$H$2047,Worksheet!DV$3,'Orders - December 2020'!$C$2:$C$2047,Worksheet!$F62),"-")</f>
        <v>-</v>
      </c>
      <c r="DW62" s="51" t="str">
        <f>IFERROR(AVERAGEIFS('Orders - December 2020'!$I$2:$I$2047,'Orders - December 2020'!$H$2:$H$2047,Worksheet!DW$3,'Orders - December 2020'!$C$2:$C$2047,Worksheet!$F62),"-")</f>
        <v>-</v>
      </c>
      <c r="DX62" s="51" t="str">
        <f>IFERROR(AVERAGEIFS('Orders - December 2020'!$I$2:$I$2047,'Orders - December 2020'!$H$2:$H$2047,Worksheet!DX$3,'Orders - December 2020'!$C$2:$C$2047,Worksheet!$F62),"-")</f>
        <v>-</v>
      </c>
      <c r="DY62" s="51" t="str">
        <f>IFERROR(AVERAGEIFS('Orders - December 2020'!$I$2:$I$2047,'Orders - December 2020'!$H$2:$H$2047,Worksheet!DY$3,'Orders - December 2020'!$C$2:$C$2047,Worksheet!$F62),"-")</f>
        <v>-</v>
      </c>
      <c r="DZ62" s="51" t="str">
        <f>IFERROR(AVERAGEIFS('Orders - December 2020'!$I$2:$I$2047,'Orders - December 2020'!$H$2:$H$2047,Worksheet!DZ$3,'Orders - December 2020'!$C$2:$C$2047,Worksheet!$F62),"-")</f>
        <v>-</v>
      </c>
      <c r="EA62" s="51" t="str">
        <f>IFERROR(AVERAGEIFS('Orders - December 2020'!$I$2:$I$2047,'Orders - December 2020'!$H$2:$H$2047,Worksheet!EA$3,'Orders - December 2020'!$C$2:$C$2047,Worksheet!$F62),"-")</f>
        <v>-</v>
      </c>
      <c r="EB62" s="51" t="str">
        <f>IFERROR(AVERAGEIFS('Orders - December 2020'!$I$2:$I$2047,'Orders - December 2020'!$H$2:$H$2047,Worksheet!EB$3,'Orders - December 2020'!$C$2:$C$2047,Worksheet!$F62),"-")</f>
        <v>-</v>
      </c>
      <c r="EC62" s="51" t="str">
        <f>IFERROR(AVERAGEIFS('Orders - December 2020'!$I$2:$I$2047,'Orders - December 2020'!$H$2:$H$2047,Worksheet!EC$3,'Orders - December 2020'!$C$2:$C$2047,Worksheet!$F62),"-")</f>
        <v>-</v>
      </c>
      <c r="ED62" s="51" t="str">
        <f>IFERROR(AVERAGEIFS('Orders - December 2020'!$I$2:$I$2047,'Orders - December 2020'!$H$2:$H$2047,Worksheet!ED$3,'Orders - December 2020'!$C$2:$C$2047,Worksheet!$F62),"-")</f>
        <v>-</v>
      </c>
      <c r="EE62" s="51" t="str">
        <f>IFERROR(AVERAGEIFS('Orders - December 2020'!$I$2:$I$2047,'Orders - December 2020'!$H$2:$H$2047,Worksheet!EE$3,'Orders - December 2020'!$C$2:$C$2047,Worksheet!$F62),"-")</f>
        <v>-</v>
      </c>
      <c r="EF62" s="51" t="str">
        <f>IFERROR(AVERAGEIFS('Orders - December 2020'!$I$2:$I$2047,'Orders - December 2020'!$H$2:$H$2047,Worksheet!EF$3,'Orders - December 2020'!$C$2:$C$2047,Worksheet!$F62),"-")</f>
        <v>-</v>
      </c>
      <c r="EG62" s="51" t="str">
        <f>IFERROR(AVERAGEIFS('Orders - December 2020'!$I$2:$I$2047,'Orders - December 2020'!$H$2:$H$2047,Worksheet!EG$3,'Orders - December 2020'!$C$2:$C$2047,Worksheet!$F62),"-")</f>
        <v>-</v>
      </c>
      <c r="EH62" s="51" t="str">
        <f>IFERROR(AVERAGEIFS('Orders - December 2020'!$I$2:$I$2047,'Orders - December 2020'!$H$2:$H$2047,Worksheet!EH$3,'Orders - December 2020'!$C$2:$C$2047,Worksheet!$F62),"-")</f>
        <v>-</v>
      </c>
      <c r="EI62" s="51" t="str">
        <f>IFERROR(AVERAGEIFS('Orders - December 2020'!$I$2:$I$2047,'Orders - December 2020'!$H$2:$H$2047,Worksheet!EI$3,'Orders - December 2020'!$C$2:$C$2047,Worksheet!$F62),"-")</f>
        <v>-</v>
      </c>
      <c r="EJ62" s="51" t="str">
        <f>IFERROR(AVERAGEIFS('Orders - December 2020'!$I$2:$I$2047,'Orders - December 2020'!$H$2:$H$2047,Worksheet!EJ$3,'Orders - December 2020'!$C$2:$C$2047,Worksheet!$F62),"-")</f>
        <v>-</v>
      </c>
      <c r="EK62" s="51" t="str">
        <f>IFERROR(AVERAGEIFS('Orders - December 2020'!$I$2:$I$2047,'Orders - December 2020'!$H$2:$H$2047,Worksheet!EK$3,'Orders - December 2020'!$C$2:$C$2047,Worksheet!$F62),"-")</f>
        <v>-</v>
      </c>
      <c r="EL62" s="51" t="str">
        <f>IFERROR(AVERAGEIFS('Orders - December 2020'!$I$2:$I$2047,'Orders - December 2020'!$H$2:$H$2047,Worksheet!EL$3,'Orders - December 2020'!$C$2:$C$2047,Worksheet!$F62),"-")</f>
        <v>-</v>
      </c>
      <c r="EM62" s="51" t="str">
        <f>IFERROR(AVERAGEIFS('Orders - December 2020'!$I$2:$I$2047,'Orders - December 2020'!$H$2:$H$2047,Worksheet!EM$3,'Orders - December 2020'!$C$2:$C$2047,Worksheet!$F62),"-")</f>
        <v>-</v>
      </c>
      <c r="EN62" s="51" t="str">
        <f>IFERROR(AVERAGEIFS('Orders - December 2020'!$I$2:$I$2047,'Orders - December 2020'!$H$2:$H$2047,Worksheet!EN$3,'Orders - December 2020'!$C$2:$C$2047,Worksheet!$F62),"-")</f>
        <v>-</v>
      </c>
      <c r="EO62" s="51" t="str">
        <f>IFERROR(AVERAGEIFS('Orders - December 2020'!$I$2:$I$2047,'Orders - December 2020'!$H$2:$H$2047,Worksheet!EO$3,'Orders - December 2020'!$C$2:$C$2047,Worksheet!$F62),"-")</f>
        <v>-</v>
      </c>
      <c r="EP62" s="51" t="str">
        <f>IFERROR(AVERAGEIFS('Orders - December 2020'!$I$2:$I$2047,'Orders - December 2020'!$H$2:$H$2047,Worksheet!EP$3,'Orders - December 2020'!$C$2:$C$2047,Worksheet!$F62),"-")</f>
        <v>-</v>
      </c>
      <c r="EQ62" s="51" t="str">
        <f>IFERROR(AVERAGEIFS('Orders - December 2020'!$I$2:$I$2047,'Orders - December 2020'!$H$2:$H$2047,Worksheet!EQ$3,'Orders - December 2020'!$C$2:$C$2047,Worksheet!$F62),"-")</f>
        <v>-</v>
      </c>
      <c r="ER62" s="51" t="str">
        <f>IFERROR(AVERAGEIFS('Orders - December 2020'!$I$2:$I$2047,'Orders - December 2020'!$H$2:$H$2047,Worksheet!ER$3,'Orders - December 2020'!$C$2:$C$2047,Worksheet!$F62),"-")</f>
        <v>-</v>
      </c>
      <c r="ES62" s="51" t="str">
        <f>IFERROR(AVERAGEIFS('Orders - December 2020'!$I$2:$I$2047,'Orders - December 2020'!$H$2:$H$2047,Worksheet!ES$3,'Orders - December 2020'!$C$2:$C$2047,Worksheet!$F62),"-")</f>
        <v>-</v>
      </c>
      <c r="ET62" s="51" t="str">
        <f>IFERROR(AVERAGEIFS('Orders - December 2020'!$I$2:$I$2047,'Orders - December 2020'!$H$2:$H$2047,Worksheet!ET$3,'Orders - December 2020'!$C$2:$C$2047,Worksheet!$F62),"-")</f>
        <v>-</v>
      </c>
      <c r="EU62" s="51" t="str">
        <f>IFERROR(AVERAGEIFS('Orders - December 2020'!$I$2:$I$2047,'Orders - December 2020'!$H$2:$H$2047,Worksheet!EU$3,'Orders - December 2020'!$C$2:$C$2047,Worksheet!$F62),"-")</f>
        <v>-</v>
      </c>
      <c r="EV62" s="51" t="str">
        <f>IFERROR(AVERAGEIFS('Orders - December 2020'!$I$2:$I$2047,'Orders - December 2020'!$H$2:$H$2047,Worksheet!EV$3,'Orders - December 2020'!$C$2:$C$2047,Worksheet!$F62),"-")</f>
        <v>-</v>
      </c>
      <c r="EW62" s="51" t="str">
        <f>IFERROR(AVERAGEIFS('Orders - December 2020'!$I$2:$I$2047,'Orders - December 2020'!$H$2:$H$2047,Worksheet!EW$3,'Orders - December 2020'!$C$2:$C$2047,Worksheet!$F62),"-")</f>
        <v>-</v>
      </c>
      <c r="EX62" s="51" t="str">
        <f>IFERROR(AVERAGEIFS('Orders - December 2020'!$I$2:$I$2047,'Orders - December 2020'!$H$2:$H$2047,Worksheet!EX$3,'Orders - December 2020'!$C$2:$C$2047,Worksheet!$F62),"-")</f>
        <v>-</v>
      </c>
      <c r="EY62" s="51" t="str">
        <f>IFERROR(AVERAGEIFS('Orders - December 2020'!$I$2:$I$2047,'Orders - December 2020'!$H$2:$H$2047,Worksheet!EY$3,'Orders - December 2020'!$C$2:$C$2047,Worksheet!$F62),"-")</f>
        <v>-</v>
      </c>
      <c r="EZ62" s="51" t="str">
        <f>IFERROR(AVERAGEIFS('Orders - December 2020'!$I$2:$I$2047,'Orders - December 2020'!$H$2:$H$2047,Worksheet!EZ$3,'Orders - December 2020'!$C$2:$C$2047,Worksheet!$F62),"-")</f>
        <v>-</v>
      </c>
      <c r="FA62" s="51" t="str">
        <f>IFERROR(AVERAGEIFS('Orders - December 2020'!$I$2:$I$2047,'Orders - December 2020'!$H$2:$H$2047,Worksheet!FA$3,'Orders - December 2020'!$C$2:$C$2047,Worksheet!$F62),"-")</f>
        <v>-</v>
      </c>
      <c r="FB62" s="51" t="str">
        <f>IFERROR(AVERAGEIFS('Orders - December 2020'!$I$2:$I$2047,'Orders - December 2020'!$H$2:$H$2047,Worksheet!FB$3,'Orders - December 2020'!$C$2:$C$2047,Worksheet!$F62),"-")</f>
        <v>-</v>
      </c>
      <c r="FC62" s="51" t="str">
        <f>IFERROR(AVERAGEIFS('Orders - December 2020'!$I$2:$I$2047,'Orders - December 2020'!$H$2:$H$2047,Worksheet!FC$3,'Orders - December 2020'!$C$2:$C$2047,Worksheet!$F62),"-")</f>
        <v>-</v>
      </c>
      <c r="FD62" s="51" t="str">
        <f>IFERROR(AVERAGEIFS('Orders - December 2020'!$I$2:$I$2047,'Orders - December 2020'!$H$2:$H$2047,Worksheet!FD$3,'Orders - December 2020'!$C$2:$C$2047,Worksheet!$F62),"-")</f>
        <v>-</v>
      </c>
      <c r="FE62" s="51" t="str">
        <f>IFERROR(AVERAGEIFS('Orders - December 2020'!$I$2:$I$2047,'Orders - December 2020'!$H$2:$H$2047,Worksheet!FE$3,'Orders - December 2020'!$C$2:$C$2047,Worksheet!$F62),"-")</f>
        <v>-</v>
      </c>
      <c r="FF62" s="51" t="str">
        <f>IFERROR(AVERAGEIFS('Orders - December 2020'!$I$2:$I$2047,'Orders - December 2020'!$H$2:$H$2047,Worksheet!FF$3,'Orders - December 2020'!$C$2:$C$2047,Worksheet!$F62),"-")</f>
        <v>-</v>
      </c>
      <c r="FG62" s="52" t="str">
        <f>IFERROR(AVERAGEIFS('Orders - December 2020'!$I$2:$I$2047,'Orders - December 2020'!$H$2:$H$2047,Worksheet!FG$3,'Orders - December 2020'!$C$2:$C$2047,Worksheet!$F62),"-")</f>
        <v>-</v>
      </c>
    </row>
    <row r="63" spans="6:163">
      <c r="F63" s="45" t="str">
        <v>Mum God's Pawer Minimart</v>
      </c>
      <c r="G63" s="50" t="str">
        <f>IFERROR(AVERAGEIFS('Orders - December 2020'!$I$2:$I$2047,'Orders - December 2020'!$H$2:$H$2047,Worksheet!G$3,'Orders - December 2020'!$C$2:$C$2047,Worksheet!$F63),"-")</f>
        <v>-</v>
      </c>
      <c r="H63" s="51" t="str">
        <f>IFERROR(AVERAGEIFS('Orders - December 2020'!$I$2:$I$2047,'Orders - December 2020'!$H$2:$H$2047,Worksheet!H$3,'Orders - December 2020'!$C$2:$C$2047,Worksheet!$F63),"-")</f>
        <v>-</v>
      </c>
      <c r="I63" s="51" t="str">
        <f>IFERROR(AVERAGEIFS('Orders - December 2020'!$I$2:$I$2047,'Orders - December 2020'!$H$2:$H$2047,Worksheet!I$3,'Orders - December 2020'!$C$2:$C$2047,Worksheet!$F63),"-")</f>
        <v>-</v>
      </c>
      <c r="J63" s="51">
        <f>IFERROR(AVERAGEIFS('Orders - December 2020'!$I$2:$I$2047,'Orders - December 2020'!$H$2:$H$2047,Worksheet!J$3,'Orders - December 2020'!$C$2:$C$2047,Worksheet!$F63),"-")</f>
        <v>2</v>
      </c>
      <c r="K63" s="51" t="str">
        <f>IFERROR(AVERAGEIFS('Orders - December 2020'!$I$2:$I$2047,'Orders - December 2020'!$H$2:$H$2047,Worksheet!K$3,'Orders - December 2020'!$C$2:$C$2047,Worksheet!$F63),"-")</f>
        <v>-</v>
      </c>
      <c r="L63" s="51" t="str">
        <f>IFERROR(AVERAGEIFS('Orders - December 2020'!$I$2:$I$2047,'Orders - December 2020'!$H$2:$H$2047,Worksheet!L$3,'Orders - December 2020'!$C$2:$C$2047,Worksheet!$F63),"-")</f>
        <v>-</v>
      </c>
      <c r="M63" s="51" t="str">
        <f>IFERROR(AVERAGEIFS('Orders - December 2020'!$I$2:$I$2047,'Orders - December 2020'!$H$2:$H$2047,Worksheet!M$3,'Orders - December 2020'!$C$2:$C$2047,Worksheet!$F63),"-")</f>
        <v>-</v>
      </c>
      <c r="N63" s="51" t="str">
        <f>IFERROR(AVERAGEIFS('Orders - December 2020'!$I$2:$I$2047,'Orders - December 2020'!$H$2:$H$2047,Worksheet!N$3,'Orders - December 2020'!$C$2:$C$2047,Worksheet!$F63),"-")</f>
        <v>-</v>
      </c>
      <c r="O63" s="51" t="str">
        <f>IFERROR(AVERAGEIFS('Orders - December 2020'!$I$2:$I$2047,'Orders - December 2020'!$H$2:$H$2047,Worksheet!O$3,'Orders - December 2020'!$C$2:$C$2047,Worksheet!$F63),"-")</f>
        <v>-</v>
      </c>
      <c r="P63" s="51" t="str">
        <f>IFERROR(AVERAGEIFS('Orders - December 2020'!$I$2:$I$2047,'Orders - December 2020'!$H$2:$H$2047,Worksheet!P$3,'Orders - December 2020'!$C$2:$C$2047,Worksheet!$F63),"-")</f>
        <v>-</v>
      </c>
      <c r="Q63" s="51" t="str">
        <f>IFERROR(AVERAGEIFS('Orders - December 2020'!$I$2:$I$2047,'Orders - December 2020'!$H$2:$H$2047,Worksheet!Q$3,'Orders - December 2020'!$C$2:$C$2047,Worksheet!$F63),"-")</f>
        <v>-</v>
      </c>
      <c r="R63" s="51" t="str">
        <f>IFERROR(AVERAGEIFS('Orders - December 2020'!$I$2:$I$2047,'Orders - December 2020'!$H$2:$H$2047,Worksheet!R$3,'Orders - December 2020'!$C$2:$C$2047,Worksheet!$F63),"-")</f>
        <v>-</v>
      </c>
      <c r="S63" s="51" t="str">
        <f>IFERROR(AVERAGEIFS('Orders - December 2020'!$I$2:$I$2047,'Orders - December 2020'!$H$2:$H$2047,Worksheet!S$3,'Orders - December 2020'!$C$2:$C$2047,Worksheet!$F63),"-")</f>
        <v>-</v>
      </c>
      <c r="T63" s="51" t="str">
        <f>IFERROR(AVERAGEIFS('Orders - December 2020'!$I$2:$I$2047,'Orders - December 2020'!$H$2:$H$2047,Worksheet!T$3,'Orders - December 2020'!$C$2:$C$2047,Worksheet!$F63),"-")</f>
        <v>-</v>
      </c>
      <c r="U63" s="51" t="str">
        <f>IFERROR(AVERAGEIFS('Orders - December 2020'!$I$2:$I$2047,'Orders - December 2020'!$H$2:$H$2047,Worksheet!U$3,'Orders - December 2020'!$C$2:$C$2047,Worksheet!$F63),"-")</f>
        <v>-</v>
      </c>
      <c r="V63" s="51" t="str">
        <f>IFERROR(AVERAGEIFS('Orders - December 2020'!$I$2:$I$2047,'Orders - December 2020'!$H$2:$H$2047,Worksheet!V$3,'Orders - December 2020'!$C$2:$C$2047,Worksheet!$F63),"-")</f>
        <v>-</v>
      </c>
      <c r="W63" s="51" t="str">
        <f>IFERROR(AVERAGEIFS('Orders - December 2020'!$I$2:$I$2047,'Orders - December 2020'!$H$2:$H$2047,Worksheet!W$3,'Orders - December 2020'!$C$2:$C$2047,Worksheet!$F63),"-")</f>
        <v>-</v>
      </c>
      <c r="X63" s="51" t="str">
        <f>IFERROR(AVERAGEIFS('Orders - December 2020'!$I$2:$I$2047,'Orders - December 2020'!$H$2:$H$2047,Worksheet!X$3,'Orders - December 2020'!$C$2:$C$2047,Worksheet!$F63),"-")</f>
        <v>-</v>
      </c>
      <c r="Y63" s="51" t="str">
        <f>IFERROR(AVERAGEIFS('Orders - December 2020'!$I$2:$I$2047,'Orders - December 2020'!$H$2:$H$2047,Worksheet!Y$3,'Orders - December 2020'!$C$2:$C$2047,Worksheet!$F63),"-")</f>
        <v>-</v>
      </c>
      <c r="Z63" s="51" t="str">
        <f>IFERROR(AVERAGEIFS('Orders - December 2020'!$I$2:$I$2047,'Orders - December 2020'!$H$2:$H$2047,Worksheet!Z$3,'Orders - December 2020'!$C$2:$C$2047,Worksheet!$F63),"-")</f>
        <v>-</v>
      </c>
      <c r="AA63" s="51" t="str">
        <f>IFERROR(AVERAGEIFS('Orders - December 2020'!$I$2:$I$2047,'Orders - December 2020'!$H$2:$H$2047,Worksheet!AA$3,'Orders - December 2020'!$C$2:$C$2047,Worksheet!$F63),"-")</f>
        <v>-</v>
      </c>
      <c r="AB63" s="51" t="str">
        <f>IFERROR(AVERAGEIFS('Orders - December 2020'!$I$2:$I$2047,'Orders - December 2020'!$H$2:$H$2047,Worksheet!AB$3,'Orders - December 2020'!$C$2:$C$2047,Worksheet!$F63),"-")</f>
        <v>-</v>
      </c>
      <c r="AC63" s="51" t="str">
        <f>IFERROR(AVERAGEIFS('Orders - December 2020'!$I$2:$I$2047,'Orders - December 2020'!$H$2:$H$2047,Worksheet!AC$3,'Orders - December 2020'!$C$2:$C$2047,Worksheet!$F63),"-")</f>
        <v>-</v>
      </c>
      <c r="AD63" s="51" t="str">
        <f>IFERROR(AVERAGEIFS('Orders - December 2020'!$I$2:$I$2047,'Orders - December 2020'!$H$2:$H$2047,Worksheet!AD$3,'Orders - December 2020'!$C$2:$C$2047,Worksheet!$F63),"-")</f>
        <v>-</v>
      </c>
      <c r="AE63" s="51" t="str">
        <f>IFERROR(AVERAGEIFS('Orders - December 2020'!$I$2:$I$2047,'Orders - December 2020'!$H$2:$H$2047,Worksheet!AE$3,'Orders - December 2020'!$C$2:$C$2047,Worksheet!$F63),"-")</f>
        <v>-</v>
      </c>
      <c r="AF63" s="51" t="str">
        <f>IFERROR(AVERAGEIFS('Orders - December 2020'!$I$2:$I$2047,'Orders - December 2020'!$H$2:$H$2047,Worksheet!AF$3,'Orders - December 2020'!$C$2:$C$2047,Worksheet!$F63),"-")</f>
        <v>-</v>
      </c>
      <c r="AG63" s="51" t="str">
        <f>IFERROR(AVERAGEIFS('Orders - December 2020'!$I$2:$I$2047,'Orders - December 2020'!$H$2:$H$2047,Worksheet!AG$3,'Orders - December 2020'!$C$2:$C$2047,Worksheet!$F63),"-")</f>
        <v>-</v>
      </c>
      <c r="AH63" s="51" t="str">
        <f>IFERROR(AVERAGEIFS('Orders - December 2020'!$I$2:$I$2047,'Orders - December 2020'!$H$2:$H$2047,Worksheet!AH$3,'Orders - December 2020'!$C$2:$C$2047,Worksheet!$F63),"-")</f>
        <v>-</v>
      </c>
      <c r="AI63" s="51" t="str">
        <f>IFERROR(AVERAGEIFS('Orders - December 2020'!$I$2:$I$2047,'Orders - December 2020'!$H$2:$H$2047,Worksheet!AI$3,'Orders - December 2020'!$C$2:$C$2047,Worksheet!$F63),"-")</f>
        <v>-</v>
      </c>
      <c r="AJ63" s="51" t="str">
        <f>IFERROR(AVERAGEIFS('Orders - December 2020'!$I$2:$I$2047,'Orders - December 2020'!$H$2:$H$2047,Worksheet!AJ$3,'Orders - December 2020'!$C$2:$C$2047,Worksheet!$F63),"-")</f>
        <v>-</v>
      </c>
      <c r="AK63" s="51" t="str">
        <f>IFERROR(AVERAGEIFS('Orders - December 2020'!$I$2:$I$2047,'Orders - December 2020'!$H$2:$H$2047,Worksheet!AK$3,'Orders - December 2020'!$C$2:$C$2047,Worksheet!$F63),"-")</f>
        <v>-</v>
      </c>
      <c r="AL63" s="51" t="str">
        <f>IFERROR(AVERAGEIFS('Orders - December 2020'!$I$2:$I$2047,'Orders - December 2020'!$H$2:$H$2047,Worksheet!AL$3,'Orders - December 2020'!$C$2:$C$2047,Worksheet!$F63),"-")</f>
        <v>-</v>
      </c>
      <c r="AM63" s="51" t="str">
        <f>IFERROR(AVERAGEIFS('Orders - December 2020'!$I$2:$I$2047,'Orders - December 2020'!$H$2:$H$2047,Worksheet!AM$3,'Orders - December 2020'!$C$2:$C$2047,Worksheet!$F63),"-")</f>
        <v>-</v>
      </c>
      <c r="AN63" s="51" t="str">
        <f>IFERROR(AVERAGEIFS('Orders - December 2020'!$I$2:$I$2047,'Orders - December 2020'!$H$2:$H$2047,Worksheet!AN$3,'Orders - December 2020'!$C$2:$C$2047,Worksheet!$F63),"-")</f>
        <v>-</v>
      </c>
      <c r="AO63" s="51" t="str">
        <f>IFERROR(AVERAGEIFS('Orders - December 2020'!$I$2:$I$2047,'Orders - December 2020'!$H$2:$H$2047,Worksheet!AO$3,'Orders - December 2020'!$C$2:$C$2047,Worksheet!$F63),"-")</f>
        <v>-</v>
      </c>
      <c r="AP63" s="51" t="str">
        <f>IFERROR(AVERAGEIFS('Orders - December 2020'!$I$2:$I$2047,'Orders - December 2020'!$H$2:$H$2047,Worksheet!AP$3,'Orders - December 2020'!$C$2:$C$2047,Worksheet!$F63),"-")</f>
        <v>-</v>
      </c>
      <c r="AQ63" s="51" t="str">
        <f>IFERROR(AVERAGEIFS('Orders - December 2020'!$I$2:$I$2047,'Orders - December 2020'!$H$2:$H$2047,Worksheet!AQ$3,'Orders - December 2020'!$C$2:$C$2047,Worksheet!$F63),"-")</f>
        <v>-</v>
      </c>
      <c r="AR63" s="51" t="str">
        <f>IFERROR(AVERAGEIFS('Orders - December 2020'!$I$2:$I$2047,'Orders - December 2020'!$H$2:$H$2047,Worksheet!AR$3,'Orders - December 2020'!$C$2:$C$2047,Worksheet!$F63),"-")</f>
        <v>-</v>
      </c>
      <c r="AS63" s="51" t="str">
        <f>IFERROR(AVERAGEIFS('Orders - December 2020'!$I$2:$I$2047,'Orders - December 2020'!$H$2:$H$2047,Worksheet!AS$3,'Orders - December 2020'!$C$2:$C$2047,Worksheet!$F63),"-")</f>
        <v>-</v>
      </c>
      <c r="AT63" s="51" t="str">
        <f>IFERROR(AVERAGEIFS('Orders - December 2020'!$I$2:$I$2047,'Orders - December 2020'!$H$2:$H$2047,Worksheet!AT$3,'Orders - December 2020'!$C$2:$C$2047,Worksheet!$F63),"-")</f>
        <v>-</v>
      </c>
      <c r="AU63" s="51" t="str">
        <f>IFERROR(AVERAGEIFS('Orders - December 2020'!$I$2:$I$2047,'Orders - December 2020'!$H$2:$H$2047,Worksheet!AU$3,'Orders - December 2020'!$C$2:$C$2047,Worksheet!$F63),"-")</f>
        <v>-</v>
      </c>
      <c r="AV63" s="51" t="str">
        <f>IFERROR(AVERAGEIFS('Orders - December 2020'!$I$2:$I$2047,'Orders - December 2020'!$H$2:$H$2047,Worksheet!AV$3,'Orders - December 2020'!$C$2:$C$2047,Worksheet!$F63),"-")</f>
        <v>-</v>
      </c>
      <c r="AW63" s="51" t="str">
        <f>IFERROR(AVERAGEIFS('Orders - December 2020'!$I$2:$I$2047,'Orders - December 2020'!$H$2:$H$2047,Worksheet!AW$3,'Orders - December 2020'!$C$2:$C$2047,Worksheet!$F63),"-")</f>
        <v>-</v>
      </c>
      <c r="AX63" s="51" t="str">
        <f>IFERROR(AVERAGEIFS('Orders - December 2020'!$I$2:$I$2047,'Orders - December 2020'!$H$2:$H$2047,Worksheet!AX$3,'Orders - December 2020'!$C$2:$C$2047,Worksheet!$F63),"-")</f>
        <v>-</v>
      </c>
      <c r="AY63" s="51" t="str">
        <f>IFERROR(AVERAGEIFS('Orders - December 2020'!$I$2:$I$2047,'Orders - December 2020'!$H$2:$H$2047,Worksheet!AY$3,'Orders - December 2020'!$C$2:$C$2047,Worksheet!$F63),"-")</f>
        <v>-</v>
      </c>
      <c r="AZ63" s="51" t="str">
        <f>IFERROR(AVERAGEIFS('Orders - December 2020'!$I$2:$I$2047,'Orders - December 2020'!$H$2:$H$2047,Worksheet!AZ$3,'Orders - December 2020'!$C$2:$C$2047,Worksheet!$F63),"-")</f>
        <v>-</v>
      </c>
      <c r="BA63" s="51" t="str">
        <f>IFERROR(AVERAGEIFS('Orders - December 2020'!$I$2:$I$2047,'Orders - December 2020'!$H$2:$H$2047,Worksheet!BA$3,'Orders - December 2020'!$C$2:$C$2047,Worksheet!$F63),"-")</f>
        <v>-</v>
      </c>
      <c r="BB63" s="51" t="str">
        <f>IFERROR(AVERAGEIFS('Orders - December 2020'!$I$2:$I$2047,'Orders - December 2020'!$H$2:$H$2047,Worksheet!BB$3,'Orders - December 2020'!$C$2:$C$2047,Worksheet!$F63),"-")</f>
        <v>-</v>
      </c>
      <c r="BC63" s="51" t="str">
        <f>IFERROR(AVERAGEIFS('Orders - December 2020'!$I$2:$I$2047,'Orders - December 2020'!$H$2:$H$2047,Worksheet!BC$3,'Orders - December 2020'!$C$2:$C$2047,Worksheet!$F63),"-")</f>
        <v>-</v>
      </c>
      <c r="BD63" s="51" t="str">
        <f>IFERROR(AVERAGEIFS('Orders - December 2020'!$I$2:$I$2047,'Orders - December 2020'!$H$2:$H$2047,Worksheet!BD$3,'Orders - December 2020'!$C$2:$C$2047,Worksheet!$F63),"-")</f>
        <v>-</v>
      </c>
      <c r="BE63" s="51" t="str">
        <f>IFERROR(AVERAGEIFS('Orders - December 2020'!$I$2:$I$2047,'Orders - December 2020'!$H$2:$H$2047,Worksheet!BE$3,'Orders - December 2020'!$C$2:$C$2047,Worksheet!$F63),"-")</f>
        <v>-</v>
      </c>
      <c r="BF63" s="51" t="str">
        <f>IFERROR(AVERAGEIFS('Orders - December 2020'!$I$2:$I$2047,'Orders - December 2020'!$H$2:$H$2047,Worksheet!BF$3,'Orders - December 2020'!$C$2:$C$2047,Worksheet!$F63),"-")</f>
        <v>-</v>
      </c>
      <c r="BG63" s="51" t="str">
        <f>IFERROR(AVERAGEIFS('Orders - December 2020'!$I$2:$I$2047,'Orders - December 2020'!$H$2:$H$2047,Worksheet!BG$3,'Orders - December 2020'!$C$2:$C$2047,Worksheet!$F63),"-")</f>
        <v>-</v>
      </c>
      <c r="BH63" s="51" t="str">
        <f>IFERROR(AVERAGEIFS('Orders - December 2020'!$I$2:$I$2047,'Orders - December 2020'!$H$2:$H$2047,Worksheet!BH$3,'Orders - December 2020'!$C$2:$C$2047,Worksheet!$F63),"-")</f>
        <v>-</v>
      </c>
      <c r="BI63" s="51" t="str">
        <f>IFERROR(AVERAGEIFS('Orders - December 2020'!$I$2:$I$2047,'Orders - December 2020'!$H$2:$H$2047,Worksheet!BI$3,'Orders - December 2020'!$C$2:$C$2047,Worksheet!$F63),"-")</f>
        <v>-</v>
      </c>
      <c r="BJ63" s="51" t="str">
        <f>IFERROR(AVERAGEIFS('Orders - December 2020'!$I$2:$I$2047,'Orders - December 2020'!$H$2:$H$2047,Worksheet!BJ$3,'Orders - December 2020'!$C$2:$C$2047,Worksheet!$F63),"-")</f>
        <v>-</v>
      </c>
      <c r="BK63" s="51" t="str">
        <f>IFERROR(AVERAGEIFS('Orders - December 2020'!$I$2:$I$2047,'Orders - December 2020'!$H$2:$H$2047,Worksheet!BK$3,'Orders - December 2020'!$C$2:$C$2047,Worksheet!$F63),"-")</f>
        <v>-</v>
      </c>
      <c r="BL63" s="51" t="str">
        <f>IFERROR(AVERAGEIFS('Orders - December 2020'!$I$2:$I$2047,'Orders - December 2020'!$H$2:$H$2047,Worksheet!BL$3,'Orders - December 2020'!$C$2:$C$2047,Worksheet!$F63),"-")</f>
        <v>-</v>
      </c>
      <c r="BM63" s="51" t="str">
        <f>IFERROR(AVERAGEIFS('Orders - December 2020'!$I$2:$I$2047,'Orders - December 2020'!$H$2:$H$2047,Worksheet!BM$3,'Orders - December 2020'!$C$2:$C$2047,Worksheet!$F63),"-")</f>
        <v>-</v>
      </c>
      <c r="BN63" s="51" t="str">
        <f>IFERROR(AVERAGEIFS('Orders - December 2020'!$I$2:$I$2047,'Orders - December 2020'!$H$2:$H$2047,Worksheet!BN$3,'Orders - December 2020'!$C$2:$C$2047,Worksheet!$F63),"-")</f>
        <v>-</v>
      </c>
      <c r="BO63" s="51" t="str">
        <f>IFERROR(AVERAGEIFS('Orders - December 2020'!$I$2:$I$2047,'Orders - December 2020'!$H$2:$H$2047,Worksheet!BO$3,'Orders - December 2020'!$C$2:$C$2047,Worksheet!$F63),"-")</f>
        <v>-</v>
      </c>
      <c r="BP63" s="51" t="str">
        <f>IFERROR(AVERAGEIFS('Orders - December 2020'!$I$2:$I$2047,'Orders - December 2020'!$H$2:$H$2047,Worksheet!BP$3,'Orders - December 2020'!$C$2:$C$2047,Worksheet!$F63),"-")</f>
        <v>-</v>
      </c>
      <c r="BQ63" s="51" t="str">
        <f>IFERROR(AVERAGEIFS('Orders - December 2020'!$I$2:$I$2047,'Orders - December 2020'!$H$2:$H$2047,Worksheet!BQ$3,'Orders - December 2020'!$C$2:$C$2047,Worksheet!$F63),"-")</f>
        <v>-</v>
      </c>
      <c r="BR63" s="51" t="str">
        <f>IFERROR(AVERAGEIFS('Orders - December 2020'!$I$2:$I$2047,'Orders - December 2020'!$H$2:$H$2047,Worksheet!BR$3,'Orders - December 2020'!$C$2:$C$2047,Worksheet!$F63),"-")</f>
        <v>-</v>
      </c>
      <c r="BS63" s="51" t="str">
        <f>IFERROR(AVERAGEIFS('Orders - December 2020'!$I$2:$I$2047,'Orders - December 2020'!$H$2:$H$2047,Worksheet!BS$3,'Orders - December 2020'!$C$2:$C$2047,Worksheet!$F63),"-")</f>
        <v>-</v>
      </c>
      <c r="BT63" s="51" t="str">
        <f>IFERROR(AVERAGEIFS('Orders - December 2020'!$I$2:$I$2047,'Orders - December 2020'!$H$2:$H$2047,Worksheet!BT$3,'Orders - December 2020'!$C$2:$C$2047,Worksheet!$F63),"-")</f>
        <v>-</v>
      </c>
      <c r="BU63" s="51" t="str">
        <f>IFERROR(AVERAGEIFS('Orders - December 2020'!$I$2:$I$2047,'Orders - December 2020'!$H$2:$H$2047,Worksheet!BU$3,'Orders - December 2020'!$C$2:$C$2047,Worksheet!$F63),"-")</f>
        <v>-</v>
      </c>
      <c r="BV63" s="51" t="str">
        <f>IFERROR(AVERAGEIFS('Orders - December 2020'!$I$2:$I$2047,'Orders - December 2020'!$H$2:$H$2047,Worksheet!BV$3,'Orders - December 2020'!$C$2:$C$2047,Worksheet!$F63),"-")</f>
        <v>-</v>
      </c>
      <c r="BW63" s="51" t="str">
        <f>IFERROR(AVERAGEIFS('Orders - December 2020'!$I$2:$I$2047,'Orders - December 2020'!$H$2:$H$2047,Worksheet!BW$3,'Orders - December 2020'!$C$2:$C$2047,Worksheet!$F63),"-")</f>
        <v>-</v>
      </c>
      <c r="BX63" s="51" t="str">
        <f>IFERROR(AVERAGEIFS('Orders - December 2020'!$I$2:$I$2047,'Orders - December 2020'!$H$2:$H$2047,Worksheet!BX$3,'Orders - December 2020'!$C$2:$C$2047,Worksheet!$F63),"-")</f>
        <v>-</v>
      </c>
      <c r="BY63" s="51" t="str">
        <f>IFERROR(AVERAGEIFS('Orders - December 2020'!$I$2:$I$2047,'Orders - December 2020'!$H$2:$H$2047,Worksheet!BY$3,'Orders - December 2020'!$C$2:$C$2047,Worksheet!$F63),"-")</f>
        <v>-</v>
      </c>
      <c r="BZ63" s="51" t="str">
        <f>IFERROR(AVERAGEIFS('Orders - December 2020'!$I$2:$I$2047,'Orders - December 2020'!$H$2:$H$2047,Worksheet!BZ$3,'Orders - December 2020'!$C$2:$C$2047,Worksheet!$F63),"-")</f>
        <v>-</v>
      </c>
      <c r="CA63" s="51">
        <f>IFERROR(AVERAGEIFS('Orders - December 2020'!$I$2:$I$2047,'Orders - December 2020'!$H$2:$H$2047,Worksheet!CA$3,'Orders - December 2020'!$C$2:$C$2047,Worksheet!$F63),"-")</f>
        <v>1</v>
      </c>
      <c r="CB63" s="51">
        <f>IFERROR(AVERAGEIFS('Orders - December 2020'!$I$2:$I$2047,'Orders - December 2020'!$H$2:$H$2047,Worksheet!CB$3,'Orders - December 2020'!$C$2:$C$2047,Worksheet!$F63),"-")</f>
        <v>1</v>
      </c>
      <c r="CC63" s="51" t="str">
        <f>IFERROR(AVERAGEIFS('Orders - December 2020'!$I$2:$I$2047,'Orders - December 2020'!$H$2:$H$2047,Worksheet!CC$3,'Orders - December 2020'!$C$2:$C$2047,Worksheet!$F63),"-")</f>
        <v>-</v>
      </c>
      <c r="CD63" s="51" t="str">
        <f>IFERROR(AVERAGEIFS('Orders - December 2020'!$I$2:$I$2047,'Orders - December 2020'!$H$2:$H$2047,Worksheet!CD$3,'Orders - December 2020'!$C$2:$C$2047,Worksheet!$F63),"-")</f>
        <v>-</v>
      </c>
      <c r="CE63" s="51" t="str">
        <f>IFERROR(AVERAGEIFS('Orders - December 2020'!$I$2:$I$2047,'Orders - December 2020'!$H$2:$H$2047,Worksheet!CE$3,'Orders - December 2020'!$C$2:$C$2047,Worksheet!$F63),"-")</f>
        <v>-</v>
      </c>
      <c r="CF63" s="51" t="str">
        <f>IFERROR(AVERAGEIFS('Orders - December 2020'!$I$2:$I$2047,'Orders - December 2020'!$H$2:$H$2047,Worksheet!CF$3,'Orders - December 2020'!$C$2:$C$2047,Worksheet!$F63),"-")</f>
        <v>-</v>
      </c>
      <c r="CG63" s="51" t="str">
        <f>IFERROR(AVERAGEIFS('Orders - December 2020'!$I$2:$I$2047,'Orders - December 2020'!$H$2:$H$2047,Worksheet!CG$3,'Orders - December 2020'!$C$2:$C$2047,Worksheet!$F63),"-")</f>
        <v>-</v>
      </c>
      <c r="CH63" s="51" t="str">
        <f>IFERROR(AVERAGEIFS('Orders - December 2020'!$I$2:$I$2047,'Orders - December 2020'!$H$2:$H$2047,Worksheet!CH$3,'Orders - December 2020'!$C$2:$C$2047,Worksheet!$F63),"-")</f>
        <v>-</v>
      </c>
      <c r="CI63" s="51" t="str">
        <f>IFERROR(AVERAGEIFS('Orders - December 2020'!$I$2:$I$2047,'Orders - December 2020'!$H$2:$H$2047,Worksheet!CI$3,'Orders - December 2020'!$C$2:$C$2047,Worksheet!$F63),"-")</f>
        <v>-</v>
      </c>
      <c r="CJ63" s="51" t="str">
        <f>IFERROR(AVERAGEIFS('Orders - December 2020'!$I$2:$I$2047,'Orders - December 2020'!$H$2:$H$2047,Worksheet!CJ$3,'Orders - December 2020'!$C$2:$C$2047,Worksheet!$F63),"-")</f>
        <v>-</v>
      </c>
      <c r="CK63" s="51" t="str">
        <f>IFERROR(AVERAGEIFS('Orders - December 2020'!$I$2:$I$2047,'Orders - December 2020'!$H$2:$H$2047,Worksheet!CK$3,'Orders - December 2020'!$C$2:$C$2047,Worksheet!$F63),"-")</f>
        <v>-</v>
      </c>
      <c r="CL63" s="51" t="str">
        <f>IFERROR(AVERAGEIFS('Orders - December 2020'!$I$2:$I$2047,'Orders - December 2020'!$H$2:$H$2047,Worksheet!CL$3,'Orders - December 2020'!$C$2:$C$2047,Worksheet!$F63),"-")</f>
        <v>-</v>
      </c>
      <c r="CM63" s="51" t="str">
        <f>IFERROR(AVERAGEIFS('Orders - December 2020'!$I$2:$I$2047,'Orders - December 2020'!$H$2:$H$2047,Worksheet!CM$3,'Orders - December 2020'!$C$2:$C$2047,Worksheet!$F63),"-")</f>
        <v>-</v>
      </c>
      <c r="CN63" s="51" t="str">
        <f>IFERROR(AVERAGEIFS('Orders - December 2020'!$I$2:$I$2047,'Orders - December 2020'!$H$2:$H$2047,Worksheet!CN$3,'Orders - December 2020'!$C$2:$C$2047,Worksheet!$F63),"-")</f>
        <v>-</v>
      </c>
      <c r="CO63" s="51" t="str">
        <f>IFERROR(AVERAGEIFS('Orders - December 2020'!$I$2:$I$2047,'Orders - December 2020'!$H$2:$H$2047,Worksheet!CO$3,'Orders - December 2020'!$C$2:$C$2047,Worksheet!$F63),"-")</f>
        <v>-</v>
      </c>
      <c r="CP63" s="51" t="str">
        <f>IFERROR(AVERAGEIFS('Orders - December 2020'!$I$2:$I$2047,'Orders - December 2020'!$H$2:$H$2047,Worksheet!CP$3,'Orders - December 2020'!$C$2:$C$2047,Worksheet!$F63),"-")</f>
        <v>-</v>
      </c>
      <c r="CQ63" s="51" t="str">
        <f>IFERROR(AVERAGEIFS('Orders - December 2020'!$I$2:$I$2047,'Orders - December 2020'!$H$2:$H$2047,Worksheet!CQ$3,'Orders - December 2020'!$C$2:$C$2047,Worksheet!$F63),"-")</f>
        <v>-</v>
      </c>
      <c r="CR63" s="51" t="str">
        <f>IFERROR(AVERAGEIFS('Orders - December 2020'!$I$2:$I$2047,'Orders - December 2020'!$H$2:$H$2047,Worksheet!CR$3,'Orders - December 2020'!$C$2:$C$2047,Worksheet!$F63),"-")</f>
        <v>-</v>
      </c>
      <c r="CS63" s="51" t="str">
        <f>IFERROR(AVERAGEIFS('Orders - December 2020'!$I$2:$I$2047,'Orders - December 2020'!$H$2:$H$2047,Worksheet!CS$3,'Orders - December 2020'!$C$2:$C$2047,Worksheet!$F63),"-")</f>
        <v>-</v>
      </c>
      <c r="CT63" s="51" t="str">
        <f>IFERROR(AVERAGEIFS('Orders - December 2020'!$I$2:$I$2047,'Orders - December 2020'!$H$2:$H$2047,Worksheet!CT$3,'Orders - December 2020'!$C$2:$C$2047,Worksheet!$F63),"-")</f>
        <v>-</v>
      </c>
      <c r="CU63" s="51" t="str">
        <f>IFERROR(AVERAGEIFS('Orders - December 2020'!$I$2:$I$2047,'Orders - December 2020'!$H$2:$H$2047,Worksheet!CU$3,'Orders - December 2020'!$C$2:$C$2047,Worksheet!$F63),"-")</f>
        <v>-</v>
      </c>
      <c r="CV63" s="51" t="str">
        <f>IFERROR(AVERAGEIFS('Orders - December 2020'!$I$2:$I$2047,'Orders - December 2020'!$H$2:$H$2047,Worksheet!CV$3,'Orders - December 2020'!$C$2:$C$2047,Worksheet!$F63),"-")</f>
        <v>-</v>
      </c>
      <c r="CW63" s="51" t="str">
        <f>IFERROR(AVERAGEIFS('Orders - December 2020'!$I$2:$I$2047,'Orders - December 2020'!$H$2:$H$2047,Worksheet!CW$3,'Orders - December 2020'!$C$2:$C$2047,Worksheet!$F63),"-")</f>
        <v>-</v>
      </c>
      <c r="CX63" s="51" t="str">
        <f>IFERROR(AVERAGEIFS('Orders - December 2020'!$I$2:$I$2047,'Orders - December 2020'!$H$2:$H$2047,Worksheet!CX$3,'Orders - December 2020'!$C$2:$C$2047,Worksheet!$F63),"-")</f>
        <v>-</v>
      </c>
      <c r="CY63" s="51" t="str">
        <f>IFERROR(AVERAGEIFS('Orders - December 2020'!$I$2:$I$2047,'Orders - December 2020'!$H$2:$H$2047,Worksheet!CY$3,'Orders - December 2020'!$C$2:$C$2047,Worksheet!$F63),"-")</f>
        <v>-</v>
      </c>
      <c r="CZ63" s="51" t="str">
        <f>IFERROR(AVERAGEIFS('Orders - December 2020'!$I$2:$I$2047,'Orders - December 2020'!$H$2:$H$2047,Worksheet!CZ$3,'Orders - December 2020'!$C$2:$C$2047,Worksheet!$F63),"-")</f>
        <v>-</v>
      </c>
      <c r="DA63" s="51" t="str">
        <f>IFERROR(AVERAGEIFS('Orders - December 2020'!$I$2:$I$2047,'Orders - December 2020'!$H$2:$H$2047,Worksheet!DA$3,'Orders - December 2020'!$C$2:$C$2047,Worksheet!$F63),"-")</f>
        <v>-</v>
      </c>
      <c r="DB63" s="51" t="str">
        <f>IFERROR(AVERAGEIFS('Orders - December 2020'!$I$2:$I$2047,'Orders - December 2020'!$H$2:$H$2047,Worksheet!DB$3,'Orders - December 2020'!$C$2:$C$2047,Worksheet!$F63),"-")</f>
        <v>-</v>
      </c>
      <c r="DC63" s="51" t="str">
        <f>IFERROR(AVERAGEIFS('Orders - December 2020'!$I$2:$I$2047,'Orders - December 2020'!$H$2:$H$2047,Worksheet!DC$3,'Orders - December 2020'!$C$2:$C$2047,Worksheet!$F63),"-")</f>
        <v>-</v>
      </c>
      <c r="DD63" s="51" t="str">
        <f>IFERROR(AVERAGEIFS('Orders - December 2020'!$I$2:$I$2047,'Orders - December 2020'!$H$2:$H$2047,Worksheet!DD$3,'Orders - December 2020'!$C$2:$C$2047,Worksheet!$F63),"-")</f>
        <v>-</v>
      </c>
      <c r="DE63" s="51" t="str">
        <f>IFERROR(AVERAGEIFS('Orders - December 2020'!$I$2:$I$2047,'Orders - December 2020'!$H$2:$H$2047,Worksheet!DE$3,'Orders - December 2020'!$C$2:$C$2047,Worksheet!$F63),"-")</f>
        <v>-</v>
      </c>
      <c r="DF63" s="51" t="str">
        <f>IFERROR(AVERAGEIFS('Orders - December 2020'!$I$2:$I$2047,'Orders - December 2020'!$H$2:$H$2047,Worksheet!DF$3,'Orders - December 2020'!$C$2:$C$2047,Worksheet!$F63),"-")</f>
        <v>-</v>
      </c>
      <c r="DG63" s="51" t="str">
        <f>IFERROR(AVERAGEIFS('Orders - December 2020'!$I$2:$I$2047,'Orders - December 2020'!$H$2:$H$2047,Worksheet!DG$3,'Orders - December 2020'!$C$2:$C$2047,Worksheet!$F63),"-")</f>
        <v>-</v>
      </c>
      <c r="DH63" s="51" t="str">
        <f>IFERROR(AVERAGEIFS('Orders - December 2020'!$I$2:$I$2047,'Orders - December 2020'!$H$2:$H$2047,Worksheet!DH$3,'Orders - December 2020'!$C$2:$C$2047,Worksheet!$F63),"-")</f>
        <v>-</v>
      </c>
      <c r="DI63" s="51" t="str">
        <f>IFERROR(AVERAGEIFS('Orders - December 2020'!$I$2:$I$2047,'Orders - December 2020'!$H$2:$H$2047,Worksheet!DI$3,'Orders - December 2020'!$C$2:$C$2047,Worksheet!$F63),"-")</f>
        <v>-</v>
      </c>
      <c r="DJ63" s="51" t="str">
        <f>IFERROR(AVERAGEIFS('Orders - December 2020'!$I$2:$I$2047,'Orders - December 2020'!$H$2:$H$2047,Worksheet!DJ$3,'Orders - December 2020'!$C$2:$C$2047,Worksheet!$F63),"-")</f>
        <v>-</v>
      </c>
      <c r="DK63" s="51" t="str">
        <f>IFERROR(AVERAGEIFS('Orders - December 2020'!$I$2:$I$2047,'Orders - December 2020'!$H$2:$H$2047,Worksheet!DK$3,'Orders - December 2020'!$C$2:$C$2047,Worksheet!$F63),"-")</f>
        <v>-</v>
      </c>
      <c r="DL63" s="51" t="str">
        <f>IFERROR(AVERAGEIFS('Orders - December 2020'!$I$2:$I$2047,'Orders - December 2020'!$H$2:$H$2047,Worksheet!DL$3,'Orders - December 2020'!$C$2:$C$2047,Worksheet!$F63),"-")</f>
        <v>-</v>
      </c>
      <c r="DM63" s="51" t="str">
        <f>IFERROR(AVERAGEIFS('Orders - December 2020'!$I$2:$I$2047,'Orders - December 2020'!$H$2:$H$2047,Worksheet!DM$3,'Orders - December 2020'!$C$2:$C$2047,Worksheet!$F63),"-")</f>
        <v>-</v>
      </c>
      <c r="DN63" s="51" t="str">
        <f>IFERROR(AVERAGEIFS('Orders - December 2020'!$I$2:$I$2047,'Orders - December 2020'!$H$2:$H$2047,Worksheet!DN$3,'Orders - December 2020'!$C$2:$C$2047,Worksheet!$F63),"-")</f>
        <v>-</v>
      </c>
      <c r="DO63" s="51" t="str">
        <f>IFERROR(AVERAGEIFS('Orders - December 2020'!$I$2:$I$2047,'Orders - December 2020'!$H$2:$H$2047,Worksheet!DO$3,'Orders - December 2020'!$C$2:$C$2047,Worksheet!$F63),"-")</f>
        <v>-</v>
      </c>
      <c r="DP63" s="51" t="str">
        <f>IFERROR(AVERAGEIFS('Orders - December 2020'!$I$2:$I$2047,'Orders - December 2020'!$H$2:$H$2047,Worksheet!DP$3,'Orders - December 2020'!$C$2:$C$2047,Worksheet!$F63),"-")</f>
        <v>-</v>
      </c>
      <c r="DQ63" s="51" t="str">
        <f>IFERROR(AVERAGEIFS('Orders - December 2020'!$I$2:$I$2047,'Orders - December 2020'!$H$2:$H$2047,Worksheet!DQ$3,'Orders - December 2020'!$C$2:$C$2047,Worksheet!$F63),"-")</f>
        <v>-</v>
      </c>
      <c r="DR63" s="51" t="str">
        <f>IFERROR(AVERAGEIFS('Orders - December 2020'!$I$2:$I$2047,'Orders - December 2020'!$H$2:$H$2047,Worksheet!DR$3,'Orders - December 2020'!$C$2:$C$2047,Worksheet!$F63),"-")</f>
        <v>-</v>
      </c>
      <c r="DS63" s="51" t="str">
        <f>IFERROR(AVERAGEIFS('Orders - December 2020'!$I$2:$I$2047,'Orders - December 2020'!$H$2:$H$2047,Worksheet!DS$3,'Orders - December 2020'!$C$2:$C$2047,Worksheet!$F63),"-")</f>
        <v>-</v>
      </c>
      <c r="DT63" s="51" t="str">
        <f>IFERROR(AVERAGEIFS('Orders - December 2020'!$I$2:$I$2047,'Orders - December 2020'!$H$2:$H$2047,Worksheet!DT$3,'Orders - December 2020'!$C$2:$C$2047,Worksheet!$F63),"-")</f>
        <v>-</v>
      </c>
      <c r="DU63" s="51" t="str">
        <f>IFERROR(AVERAGEIFS('Orders - December 2020'!$I$2:$I$2047,'Orders - December 2020'!$H$2:$H$2047,Worksheet!DU$3,'Orders - December 2020'!$C$2:$C$2047,Worksheet!$F63),"-")</f>
        <v>-</v>
      </c>
      <c r="DV63" s="51" t="str">
        <f>IFERROR(AVERAGEIFS('Orders - December 2020'!$I$2:$I$2047,'Orders - December 2020'!$H$2:$H$2047,Worksheet!DV$3,'Orders - December 2020'!$C$2:$C$2047,Worksheet!$F63),"-")</f>
        <v>-</v>
      </c>
      <c r="DW63" s="51" t="str">
        <f>IFERROR(AVERAGEIFS('Orders - December 2020'!$I$2:$I$2047,'Orders - December 2020'!$H$2:$H$2047,Worksheet!DW$3,'Orders - December 2020'!$C$2:$C$2047,Worksheet!$F63),"-")</f>
        <v>-</v>
      </c>
      <c r="DX63" s="51" t="str">
        <f>IFERROR(AVERAGEIFS('Orders - December 2020'!$I$2:$I$2047,'Orders - December 2020'!$H$2:$H$2047,Worksheet!DX$3,'Orders - December 2020'!$C$2:$C$2047,Worksheet!$F63),"-")</f>
        <v>-</v>
      </c>
      <c r="DY63" s="51" t="str">
        <f>IFERROR(AVERAGEIFS('Orders - December 2020'!$I$2:$I$2047,'Orders - December 2020'!$H$2:$H$2047,Worksheet!DY$3,'Orders - December 2020'!$C$2:$C$2047,Worksheet!$F63),"-")</f>
        <v>-</v>
      </c>
      <c r="DZ63" s="51" t="str">
        <f>IFERROR(AVERAGEIFS('Orders - December 2020'!$I$2:$I$2047,'Orders - December 2020'!$H$2:$H$2047,Worksheet!DZ$3,'Orders - December 2020'!$C$2:$C$2047,Worksheet!$F63),"-")</f>
        <v>-</v>
      </c>
      <c r="EA63" s="51" t="str">
        <f>IFERROR(AVERAGEIFS('Orders - December 2020'!$I$2:$I$2047,'Orders - December 2020'!$H$2:$H$2047,Worksheet!EA$3,'Orders - December 2020'!$C$2:$C$2047,Worksheet!$F63),"-")</f>
        <v>-</v>
      </c>
      <c r="EB63" s="51" t="str">
        <f>IFERROR(AVERAGEIFS('Orders - December 2020'!$I$2:$I$2047,'Orders - December 2020'!$H$2:$H$2047,Worksheet!EB$3,'Orders - December 2020'!$C$2:$C$2047,Worksheet!$F63),"-")</f>
        <v>-</v>
      </c>
      <c r="EC63" s="51" t="str">
        <f>IFERROR(AVERAGEIFS('Orders - December 2020'!$I$2:$I$2047,'Orders - December 2020'!$H$2:$H$2047,Worksheet!EC$3,'Orders - December 2020'!$C$2:$C$2047,Worksheet!$F63),"-")</f>
        <v>-</v>
      </c>
      <c r="ED63" s="51" t="str">
        <f>IFERROR(AVERAGEIFS('Orders - December 2020'!$I$2:$I$2047,'Orders - December 2020'!$H$2:$H$2047,Worksheet!ED$3,'Orders - December 2020'!$C$2:$C$2047,Worksheet!$F63),"-")</f>
        <v>-</v>
      </c>
      <c r="EE63" s="51" t="str">
        <f>IFERROR(AVERAGEIFS('Orders - December 2020'!$I$2:$I$2047,'Orders - December 2020'!$H$2:$H$2047,Worksheet!EE$3,'Orders - December 2020'!$C$2:$C$2047,Worksheet!$F63),"-")</f>
        <v>-</v>
      </c>
      <c r="EF63" s="51" t="str">
        <f>IFERROR(AVERAGEIFS('Orders - December 2020'!$I$2:$I$2047,'Orders - December 2020'!$H$2:$H$2047,Worksheet!EF$3,'Orders - December 2020'!$C$2:$C$2047,Worksheet!$F63),"-")</f>
        <v>-</v>
      </c>
      <c r="EG63" s="51" t="str">
        <f>IFERROR(AVERAGEIFS('Orders - December 2020'!$I$2:$I$2047,'Orders - December 2020'!$H$2:$H$2047,Worksheet!EG$3,'Orders - December 2020'!$C$2:$C$2047,Worksheet!$F63),"-")</f>
        <v>-</v>
      </c>
      <c r="EH63" s="51" t="str">
        <f>IFERROR(AVERAGEIFS('Orders - December 2020'!$I$2:$I$2047,'Orders - December 2020'!$H$2:$H$2047,Worksheet!EH$3,'Orders - December 2020'!$C$2:$C$2047,Worksheet!$F63),"-")</f>
        <v>-</v>
      </c>
      <c r="EI63" s="51" t="str">
        <f>IFERROR(AVERAGEIFS('Orders - December 2020'!$I$2:$I$2047,'Orders - December 2020'!$H$2:$H$2047,Worksheet!EI$3,'Orders - December 2020'!$C$2:$C$2047,Worksheet!$F63),"-")</f>
        <v>-</v>
      </c>
      <c r="EJ63" s="51" t="str">
        <f>IFERROR(AVERAGEIFS('Orders - December 2020'!$I$2:$I$2047,'Orders - December 2020'!$H$2:$H$2047,Worksheet!EJ$3,'Orders - December 2020'!$C$2:$C$2047,Worksheet!$F63),"-")</f>
        <v>-</v>
      </c>
      <c r="EK63" s="51" t="str">
        <f>IFERROR(AVERAGEIFS('Orders - December 2020'!$I$2:$I$2047,'Orders - December 2020'!$H$2:$H$2047,Worksheet!EK$3,'Orders - December 2020'!$C$2:$C$2047,Worksheet!$F63),"-")</f>
        <v>-</v>
      </c>
      <c r="EL63" s="51" t="str">
        <f>IFERROR(AVERAGEIFS('Orders - December 2020'!$I$2:$I$2047,'Orders - December 2020'!$H$2:$H$2047,Worksheet!EL$3,'Orders - December 2020'!$C$2:$C$2047,Worksheet!$F63),"-")</f>
        <v>-</v>
      </c>
      <c r="EM63" s="51" t="str">
        <f>IFERROR(AVERAGEIFS('Orders - December 2020'!$I$2:$I$2047,'Orders - December 2020'!$H$2:$H$2047,Worksheet!EM$3,'Orders - December 2020'!$C$2:$C$2047,Worksheet!$F63),"-")</f>
        <v>-</v>
      </c>
      <c r="EN63" s="51" t="str">
        <f>IFERROR(AVERAGEIFS('Orders - December 2020'!$I$2:$I$2047,'Orders - December 2020'!$H$2:$H$2047,Worksheet!EN$3,'Orders - December 2020'!$C$2:$C$2047,Worksheet!$F63),"-")</f>
        <v>-</v>
      </c>
      <c r="EO63" s="51" t="str">
        <f>IFERROR(AVERAGEIFS('Orders - December 2020'!$I$2:$I$2047,'Orders - December 2020'!$H$2:$H$2047,Worksheet!EO$3,'Orders - December 2020'!$C$2:$C$2047,Worksheet!$F63),"-")</f>
        <v>-</v>
      </c>
      <c r="EP63" s="51" t="str">
        <f>IFERROR(AVERAGEIFS('Orders - December 2020'!$I$2:$I$2047,'Orders - December 2020'!$H$2:$H$2047,Worksheet!EP$3,'Orders - December 2020'!$C$2:$C$2047,Worksheet!$F63),"-")</f>
        <v>-</v>
      </c>
      <c r="EQ63" s="51" t="str">
        <f>IFERROR(AVERAGEIFS('Orders - December 2020'!$I$2:$I$2047,'Orders - December 2020'!$H$2:$H$2047,Worksheet!EQ$3,'Orders - December 2020'!$C$2:$C$2047,Worksheet!$F63),"-")</f>
        <v>-</v>
      </c>
      <c r="ER63" s="51" t="str">
        <f>IFERROR(AVERAGEIFS('Orders - December 2020'!$I$2:$I$2047,'Orders - December 2020'!$H$2:$H$2047,Worksheet!ER$3,'Orders - December 2020'!$C$2:$C$2047,Worksheet!$F63),"-")</f>
        <v>-</v>
      </c>
      <c r="ES63" s="51" t="str">
        <f>IFERROR(AVERAGEIFS('Orders - December 2020'!$I$2:$I$2047,'Orders - December 2020'!$H$2:$H$2047,Worksheet!ES$3,'Orders - December 2020'!$C$2:$C$2047,Worksheet!$F63),"-")</f>
        <v>-</v>
      </c>
      <c r="ET63" s="51" t="str">
        <f>IFERROR(AVERAGEIFS('Orders - December 2020'!$I$2:$I$2047,'Orders - December 2020'!$H$2:$H$2047,Worksheet!ET$3,'Orders - December 2020'!$C$2:$C$2047,Worksheet!$F63),"-")</f>
        <v>-</v>
      </c>
      <c r="EU63" s="51" t="str">
        <f>IFERROR(AVERAGEIFS('Orders - December 2020'!$I$2:$I$2047,'Orders - December 2020'!$H$2:$H$2047,Worksheet!EU$3,'Orders - December 2020'!$C$2:$C$2047,Worksheet!$F63),"-")</f>
        <v>-</v>
      </c>
      <c r="EV63" s="51" t="str">
        <f>IFERROR(AVERAGEIFS('Orders - December 2020'!$I$2:$I$2047,'Orders - December 2020'!$H$2:$H$2047,Worksheet!EV$3,'Orders - December 2020'!$C$2:$C$2047,Worksheet!$F63),"-")</f>
        <v>-</v>
      </c>
      <c r="EW63" s="51" t="str">
        <f>IFERROR(AVERAGEIFS('Orders - December 2020'!$I$2:$I$2047,'Orders - December 2020'!$H$2:$H$2047,Worksheet!EW$3,'Orders - December 2020'!$C$2:$C$2047,Worksheet!$F63),"-")</f>
        <v>-</v>
      </c>
      <c r="EX63" s="51" t="str">
        <f>IFERROR(AVERAGEIFS('Orders - December 2020'!$I$2:$I$2047,'Orders - December 2020'!$H$2:$H$2047,Worksheet!EX$3,'Orders - December 2020'!$C$2:$C$2047,Worksheet!$F63),"-")</f>
        <v>-</v>
      </c>
      <c r="EY63" s="51" t="str">
        <f>IFERROR(AVERAGEIFS('Orders - December 2020'!$I$2:$I$2047,'Orders - December 2020'!$H$2:$H$2047,Worksheet!EY$3,'Orders - December 2020'!$C$2:$C$2047,Worksheet!$F63),"-")</f>
        <v>-</v>
      </c>
      <c r="EZ63" s="51" t="str">
        <f>IFERROR(AVERAGEIFS('Orders - December 2020'!$I$2:$I$2047,'Orders - December 2020'!$H$2:$H$2047,Worksheet!EZ$3,'Orders - December 2020'!$C$2:$C$2047,Worksheet!$F63),"-")</f>
        <v>-</v>
      </c>
      <c r="FA63" s="51" t="str">
        <f>IFERROR(AVERAGEIFS('Orders - December 2020'!$I$2:$I$2047,'Orders - December 2020'!$H$2:$H$2047,Worksheet!FA$3,'Orders - December 2020'!$C$2:$C$2047,Worksheet!$F63),"-")</f>
        <v>-</v>
      </c>
      <c r="FB63" s="51" t="str">
        <f>IFERROR(AVERAGEIFS('Orders - December 2020'!$I$2:$I$2047,'Orders - December 2020'!$H$2:$H$2047,Worksheet!FB$3,'Orders - December 2020'!$C$2:$C$2047,Worksheet!$F63),"-")</f>
        <v>-</v>
      </c>
      <c r="FC63" s="51" t="str">
        <f>IFERROR(AVERAGEIFS('Orders - December 2020'!$I$2:$I$2047,'Orders - December 2020'!$H$2:$H$2047,Worksheet!FC$3,'Orders - December 2020'!$C$2:$C$2047,Worksheet!$F63),"-")</f>
        <v>-</v>
      </c>
      <c r="FD63" s="51" t="str">
        <f>IFERROR(AVERAGEIFS('Orders - December 2020'!$I$2:$I$2047,'Orders - December 2020'!$H$2:$H$2047,Worksheet!FD$3,'Orders - December 2020'!$C$2:$C$2047,Worksheet!$F63),"-")</f>
        <v>-</v>
      </c>
      <c r="FE63" s="51" t="str">
        <f>IFERROR(AVERAGEIFS('Orders - December 2020'!$I$2:$I$2047,'Orders - December 2020'!$H$2:$H$2047,Worksheet!FE$3,'Orders - December 2020'!$C$2:$C$2047,Worksheet!$F63),"-")</f>
        <v>-</v>
      </c>
      <c r="FF63" s="51" t="str">
        <f>IFERROR(AVERAGEIFS('Orders - December 2020'!$I$2:$I$2047,'Orders - December 2020'!$H$2:$H$2047,Worksheet!FF$3,'Orders - December 2020'!$C$2:$C$2047,Worksheet!$F63),"-")</f>
        <v>-</v>
      </c>
      <c r="FG63" s="52" t="str">
        <f>IFERROR(AVERAGEIFS('Orders - December 2020'!$I$2:$I$2047,'Orders - December 2020'!$H$2:$H$2047,Worksheet!FG$3,'Orders - December 2020'!$C$2:$C$2047,Worksheet!$F63),"-")</f>
        <v>-</v>
      </c>
    </row>
    <row r="64" spans="6:163">
      <c r="F64" s="45" t="str">
        <v>Madam Akindele Minimart</v>
      </c>
      <c r="G64" s="50" t="str">
        <f>IFERROR(AVERAGEIFS('Orders - December 2020'!$I$2:$I$2047,'Orders - December 2020'!$H$2:$H$2047,Worksheet!G$3,'Orders - December 2020'!$C$2:$C$2047,Worksheet!$F64),"-")</f>
        <v>-</v>
      </c>
      <c r="H64" s="51" t="str">
        <f>IFERROR(AVERAGEIFS('Orders - December 2020'!$I$2:$I$2047,'Orders - December 2020'!$H$2:$H$2047,Worksheet!H$3,'Orders - December 2020'!$C$2:$C$2047,Worksheet!$F64),"-")</f>
        <v>-</v>
      </c>
      <c r="I64" s="51" t="str">
        <f>IFERROR(AVERAGEIFS('Orders - December 2020'!$I$2:$I$2047,'Orders - December 2020'!$H$2:$H$2047,Worksheet!I$3,'Orders - December 2020'!$C$2:$C$2047,Worksheet!$F64),"-")</f>
        <v>-</v>
      </c>
      <c r="J64" s="51" t="str">
        <f>IFERROR(AVERAGEIFS('Orders - December 2020'!$I$2:$I$2047,'Orders - December 2020'!$H$2:$H$2047,Worksheet!J$3,'Orders - December 2020'!$C$2:$C$2047,Worksheet!$F64),"-")</f>
        <v>-</v>
      </c>
      <c r="K64" s="51" t="str">
        <f>IFERROR(AVERAGEIFS('Orders - December 2020'!$I$2:$I$2047,'Orders - December 2020'!$H$2:$H$2047,Worksheet!K$3,'Orders - December 2020'!$C$2:$C$2047,Worksheet!$F64),"-")</f>
        <v>-</v>
      </c>
      <c r="L64" s="51" t="str">
        <f>IFERROR(AVERAGEIFS('Orders - December 2020'!$I$2:$I$2047,'Orders - December 2020'!$H$2:$H$2047,Worksheet!L$3,'Orders - December 2020'!$C$2:$C$2047,Worksheet!$F64),"-")</f>
        <v>-</v>
      </c>
      <c r="M64" s="51" t="str">
        <f>IFERROR(AVERAGEIFS('Orders - December 2020'!$I$2:$I$2047,'Orders - December 2020'!$H$2:$H$2047,Worksheet!M$3,'Orders - December 2020'!$C$2:$C$2047,Worksheet!$F64),"-")</f>
        <v>-</v>
      </c>
      <c r="N64" s="51" t="str">
        <f>IFERROR(AVERAGEIFS('Orders - December 2020'!$I$2:$I$2047,'Orders - December 2020'!$H$2:$H$2047,Worksheet!N$3,'Orders - December 2020'!$C$2:$C$2047,Worksheet!$F64),"-")</f>
        <v>-</v>
      </c>
      <c r="O64" s="51" t="str">
        <f>IFERROR(AVERAGEIFS('Orders - December 2020'!$I$2:$I$2047,'Orders - December 2020'!$H$2:$H$2047,Worksheet!O$3,'Orders - December 2020'!$C$2:$C$2047,Worksheet!$F64),"-")</f>
        <v>-</v>
      </c>
      <c r="P64" s="51" t="str">
        <f>IFERROR(AVERAGEIFS('Orders - December 2020'!$I$2:$I$2047,'Orders - December 2020'!$H$2:$H$2047,Worksheet!P$3,'Orders - December 2020'!$C$2:$C$2047,Worksheet!$F64),"-")</f>
        <v>-</v>
      </c>
      <c r="Q64" s="51" t="str">
        <f>IFERROR(AVERAGEIFS('Orders - December 2020'!$I$2:$I$2047,'Orders - December 2020'!$H$2:$H$2047,Worksheet!Q$3,'Orders - December 2020'!$C$2:$C$2047,Worksheet!$F64),"-")</f>
        <v>-</v>
      </c>
      <c r="R64" s="51" t="str">
        <f>IFERROR(AVERAGEIFS('Orders - December 2020'!$I$2:$I$2047,'Orders - December 2020'!$H$2:$H$2047,Worksheet!R$3,'Orders - December 2020'!$C$2:$C$2047,Worksheet!$F64),"-")</f>
        <v>-</v>
      </c>
      <c r="S64" s="51" t="str">
        <f>IFERROR(AVERAGEIFS('Orders - December 2020'!$I$2:$I$2047,'Orders - December 2020'!$H$2:$H$2047,Worksheet!S$3,'Orders - December 2020'!$C$2:$C$2047,Worksheet!$F64),"-")</f>
        <v>-</v>
      </c>
      <c r="T64" s="51" t="str">
        <f>IFERROR(AVERAGEIFS('Orders - December 2020'!$I$2:$I$2047,'Orders - December 2020'!$H$2:$H$2047,Worksheet!T$3,'Orders - December 2020'!$C$2:$C$2047,Worksheet!$F64),"-")</f>
        <v>-</v>
      </c>
      <c r="U64" s="51">
        <f>IFERROR(AVERAGEIFS('Orders - December 2020'!$I$2:$I$2047,'Orders - December 2020'!$H$2:$H$2047,Worksheet!U$3,'Orders - December 2020'!$C$2:$C$2047,Worksheet!$F64),"-")</f>
        <v>1</v>
      </c>
      <c r="V64" s="51" t="str">
        <f>IFERROR(AVERAGEIFS('Orders - December 2020'!$I$2:$I$2047,'Orders - December 2020'!$H$2:$H$2047,Worksheet!V$3,'Orders - December 2020'!$C$2:$C$2047,Worksheet!$F64),"-")</f>
        <v>-</v>
      </c>
      <c r="W64" s="51" t="str">
        <f>IFERROR(AVERAGEIFS('Orders - December 2020'!$I$2:$I$2047,'Orders - December 2020'!$H$2:$H$2047,Worksheet!W$3,'Orders - December 2020'!$C$2:$C$2047,Worksheet!$F64),"-")</f>
        <v>-</v>
      </c>
      <c r="X64" s="51" t="str">
        <f>IFERROR(AVERAGEIFS('Orders - December 2020'!$I$2:$I$2047,'Orders - December 2020'!$H$2:$H$2047,Worksheet!X$3,'Orders - December 2020'!$C$2:$C$2047,Worksheet!$F64),"-")</f>
        <v>-</v>
      </c>
      <c r="Y64" s="51" t="str">
        <f>IFERROR(AVERAGEIFS('Orders - December 2020'!$I$2:$I$2047,'Orders - December 2020'!$H$2:$H$2047,Worksheet!Y$3,'Orders - December 2020'!$C$2:$C$2047,Worksheet!$F64),"-")</f>
        <v>-</v>
      </c>
      <c r="Z64" s="51" t="str">
        <f>IFERROR(AVERAGEIFS('Orders - December 2020'!$I$2:$I$2047,'Orders - December 2020'!$H$2:$H$2047,Worksheet!Z$3,'Orders - December 2020'!$C$2:$C$2047,Worksheet!$F64),"-")</f>
        <v>-</v>
      </c>
      <c r="AA64" s="51" t="str">
        <f>IFERROR(AVERAGEIFS('Orders - December 2020'!$I$2:$I$2047,'Orders - December 2020'!$H$2:$H$2047,Worksheet!AA$3,'Orders - December 2020'!$C$2:$C$2047,Worksheet!$F64),"-")</f>
        <v>-</v>
      </c>
      <c r="AB64" s="51" t="str">
        <f>IFERROR(AVERAGEIFS('Orders - December 2020'!$I$2:$I$2047,'Orders - December 2020'!$H$2:$H$2047,Worksheet!AB$3,'Orders - December 2020'!$C$2:$C$2047,Worksheet!$F64),"-")</f>
        <v>-</v>
      </c>
      <c r="AC64" s="51" t="str">
        <f>IFERROR(AVERAGEIFS('Orders - December 2020'!$I$2:$I$2047,'Orders - December 2020'!$H$2:$H$2047,Worksheet!AC$3,'Orders - December 2020'!$C$2:$C$2047,Worksheet!$F64),"-")</f>
        <v>-</v>
      </c>
      <c r="AD64" s="51" t="str">
        <f>IFERROR(AVERAGEIFS('Orders - December 2020'!$I$2:$I$2047,'Orders - December 2020'!$H$2:$H$2047,Worksheet!AD$3,'Orders - December 2020'!$C$2:$C$2047,Worksheet!$F64),"-")</f>
        <v>-</v>
      </c>
      <c r="AE64" s="51" t="str">
        <f>IFERROR(AVERAGEIFS('Orders - December 2020'!$I$2:$I$2047,'Orders - December 2020'!$H$2:$H$2047,Worksheet!AE$3,'Orders - December 2020'!$C$2:$C$2047,Worksheet!$F64),"-")</f>
        <v>-</v>
      </c>
      <c r="AF64" s="51" t="str">
        <f>IFERROR(AVERAGEIFS('Orders - December 2020'!$I$2:$I$2047,'Orders - December 2020'!$H$2:$H$2047,Worksheet!AF$3,'Orders - December 2020'!$C$2:$C$2047,Worksheet!$F64),"-")</f>
        <v>-</v>
      </c>
      <c r="AG64" s="51" t="str">
        <f>IFERROR(AVERAGEIFS('Orders - December 2020'!$I$2:$I$2047,'Orders - December 2020'!$H$2:$H$2047,Worksheet!AG$3,'Orders - December 2020'!$C$2:$C$2047,Worksheet!$F64),"-")</f>
        <v>-</v>
      </c>
      <c r="AH64" s="51" t="str">
        <f>IFERROR(AVERAGEIFS('Orders - December 2020'!$I$2:$I$2047,'Orders - December 2020'!$H$2:$H$2047,Worksheet!AH$3,'Orders - December 2020'!$C$2:$C$2047,Worksheet!$F64),"-")</f>
        <v>-</v>
      </c>
      <c r="AI64" s="51" t="str">
        <f>IFERROR(AVERAGEIFS('Orders - December 2020'!$I$2:$I$2047,'Orders - December 2020'!$H$2:$H$2047,Worksheet!AI$3,'Orders - December 2020'!$C$2:$C$2047,Worksheet!$F64),"-")</f>
        <v>-</v>
      </c>
      <c r="AJ64" s="51" t="str">
        <f>IFERROR(AVERAGEIFS('Orders - December 2020'!$I$2:$I$2047,'Orders - December 2020'!$H$2:$H$2047,Worksheet!AJ$3,'Orders - December 2020'!$C$2:$C$2047,Worksheet!$F64),"-")</f>
        <v>-</v>
      </c>
      <c r="AK64" s="51">
        <f>IFERROR(AVERAGEIFS('Orders - December 2020'!$I$2:$I$2047,'Orders - December 2020'!$H$2:$H$2047,Worksheet!AK$3,'Orders - December 2020'!$C$2:$C$2047,Worksheet!$F64),"-")</f>
        <v>2</v>
      </c>
      <c r="AL64" s="51">
        <f>IFERROR(AVERAGEIFS('Orders - December 2020'!$I$2:$I$2047,'Orders - December 2020'!$H$2:$H$2047,Worksheet!AL$3,'Orders - December 2020'!$C$2:$C$2047,Worksheet!$F64),"-")</f>
        <v>1</v>
      </c>
      <c r="AM64" s="51" t="str">
        <f>IFERROR(AVERAGEIFS('Orders - December 2020'!$I$2:$I$2047,'Orders - December 2020'!$H$2:$H$2047,Worksheet!AM$3,'Orders - December 2020'!$C$2:$C$2047,Worksheet!$F64),"-")</f>
        <v>-</v>
      </c>
      <c r="AN64" s="51" t="str">
        <f>IFERROR(AVERAGEIFS('Orders - December 2020'!$I$2:$I$2047,'Orders - December 2020'!$H$2:$H$2047,Worksheet!AN$3,'Orders - December 2020'!$C$2:$C$2047,Worksheet!$F64),"-")</f>
        <v>-</v>
      </c>
      <c r="AO64" s="51" t="str">
        <f>IFERROR(AVERAGEIFS('Orders - December 2020'!$I$2:$I$2047,'Orders - December 2020'!$H$2:$H$2047,Worksheet!AO$3,'Orders - December 2020'!$C$2:$C$2047,Worksheet!$F64),"-")</f>
        <v>-</v>
      </c>
      <c r="AP64" s="51">
        <f>IFERROR(AVERAGEIFS('Orders - December 2020'!$I$2:$I$2047,'Orders - December 2020'!$H$2:$H$2047,Worksheet!AP$3,'Orders - December 2020'!$C$2:$C$2047,Worksheet!$F64),"-")</f>
        <v>1</v>
      </c>
      <c r="AQ64" s="51" t="str">
        <f>IFERROR(AVERAGEIFS('Orders - December 2020'!$I$2:$I$2047,'Orders - December 2020'!$H$2:$H$2047,Worksheet!AQ$3,'Orders - December 2020'!$C$2:$C$2047,Worksheet!$F64),"-")</f>
        <v>-</v>
      </c>
      <c r="AR64" s="51" t="str">
        <f>IFERROR(AVERAGEIFS('Orders - December 2020'!$I$2:$I$2047,'Orders - December 2020'!$H$2:$H$2047,Worksheet!AR$3,'Orders - December 2020'!$C$2:$C$2047,Worksheet!$F64),"-")</f>
        <v>-</v>
      </c>
      <c r="AS64" s="51" t="str">
        <f>IFERROR(AVERAGEIFS('Orders - December 2020'!$I$2:$I$2047,'Orders - December 2020'!$H$2:$H$2047,Worksheet!AS$3,'Orders - December 2020'!$C$2:$C$2047,Worksheet!$F64),"-")</f>
        <v>-</v>
      </c>
      <c r="AT64" s="51" t="str">
        <f>IFERROR(AVERAGEIFS('Orders - December 2020'!$I$2:$I$2047,'Orders - December 2020'!$H$2:$H$2047,Worksheet!AT$3,'Orders - December 2020'!$C$2:$C$2047,Worksheet!$F64),"-")</f>
        <v>-</v>
      </c>
      <c r="AU64" s="51" t="str">
        <f>IFERROR(AVERAGEIFS('Orders - December 2020'!$I$2:$I$2047,'Orders - December 2020'!$H$2:$H$2047,Worksheet!AU$3,'Orders - December 2020'!$C$2:$C$2047,Worksheet!$F64),"-")</f>
        <v>-</v>
      </c>
      <c r="AV64" s="51" t="str">
        <f>IFERROR(AVERAGEIFS('Orders - December 2020'!$I$2:$I$2047,'Orders - December 2020'!$H$2:$H$2047,Worksheet!AV$3,'Orders - December 2020'!$C$2:$C$2047,Worksheet!$F64),"-")</f>
        <v>-</v>
      </c>
      <c r="AW64" s="51" t="str">
        <f>IFERROR(AVERAGEIFS('Orders - December 2020'!$I$2:$I$2047,'Orders - December 2020'!$H$2:$H$2047,Worksheet!AW$3,'Orders - December 2020'!$C$2:$C$2047,Worksheet!$F64),"-")</f>
        <v>-</v>
      </c>
      <c r="AX64" s="51" t="str">
        <f>IFERROR(AVERAGEIFS('Orders - December 2020'!$I$2:$I$2047,'Orders - December 2020'!$H$2:$H$2047,Worksheet!AX$3,'Orders - December 2020'!$C$2:$C$2047,Worksheet!$F64),"-")</f>
        <v>-</v>
      </c>
      <c r="AY64" s="51" t="str">
        <f>IFERROR(AVERAGEIFS('Orders - December 2020'!$I$2:$I$2047,'Orders - December 2020'!$H$2:$H$2047,Worksheet!AY$3,'Orders - December 2020'!$C$2:$C$2047,Worksheet!$F64),"-")</f>
        <v>-</v>
      </c>
      <c r="AZ64" s="51" t="str">
        <f>IFERROR(AVERAGEIFS('Orders - December 2020'!$I$2:$I$2047,'Orders - December 2020'!$H$2:$H$2047,Worksheet!AZ$3,'Orders - December 2020'!$C$2:$C$2047,Worksheet!$F64),"-")</f>
        <v>-</v>
      </c>
      <c r="BA64" s="51" t="str">
        <f>IFERROR(AVERAGEIFS('Orders - December 2020'!$I$2:$I$2047,'Orders - December 2020'!$H$2:$H$2047,Worksheet!BA$3,'Orders - December 2020'!$C$2:$C$2047,Worksheet!$F64),"-")</f>
        <v>-</v>
      </c>
      <c r="BB64" s="51" t="str">
        <f>IFERROR(AVERAGEIFS('Orders - December 2020'!$I$2:$I$2047,'Orders - December 2020'!$H$2:$H$2047,Worksheet!BB$3,'Orders - December 2020'!$C$2:$C$2047,Worksheet!$F64),"-")</f>
        <v>-</v>
      </c>
      <c r="BC64" s="51" t="str">
        <f>IFERROR(AVERAGEIFS('Orders - December 2020'!$I$2:$I$2047,'Orders - December 2020'!$H$2:$H$2047,Worksheet!BC$3,'Orders - December 2020'!$C$2:$C$2047,Worksheet!$F64),"-")</f>
        <v>-</v>
      </c>
      <c r="BD64" s="51" t="str">
        <f>IFERROR(AVERAGEIFS('Orders - December 2020'!$I$2:$I$2047,'Orders - December 2020'!$H$2:$H$2047,Worksheet!BD$3,'Orders - December 2020'!$C$2:$C$2047,Worksheet!$F64),"-")</f>
        <v>-</v>
      </c>
      <c r="BE64" s="51">
        <f>IFERROR(AVERAGEIFS('Orders - December 2020'!$I$2:$I$2047,'Orders - December 2020'!$H$2:$H$2047,Worksheet!BE$3,'Orders - December 2020'!$C$2:$C$2047,Worksheet!$F64),"-")</f>
        <v>1</v>
      </c>
      <c r="BF64" s="51" t="str">
        <f>IFERROR(AVERAGEIFS('Orders - December 2020'!$I$2:$I$2047,'Orders - December 2020'!$H$2:$H$2047,Worksheet!BF$3,'Orders - December 2020'!$C$2:$C$2047,Worksheet!$F64),"-")</f>
        <v>-</v>
      </c>
      <c r="BG64" s="51" t="str">
        <f>IFERROR(AVERAGEIFS('Orders - December 2020'!$I$2:$I$2047,'Orders - December 2020'!$H$2:$H$2047,Worksheet!BG$3,'Orders - December 2020'!$C$2:$C$2047,Worksheet!$F64),"-")</f>
        <v>-</v>
      </c>
      <c r="BH64" s="51" t="str">
        <f>IFERROR(AVERAGEIFS('Orders - December 2020'!$I$2:$I$2047,'Orders - December 2020'!$H$2:$H$2047,Worksheet!BH$3,'Orders - December 2020'!$C$2:$C$2047,Worksheet!$F64),"-")</f>
        <v>-</v>
      </c>
      <c r="BI64" s="51" t="str">
        <f>IFERROR(AVERAGEIFS('Orders - December 2020'!$I$2:$I$2047,'Orders - December 2020'!$H$2:$H$2047,Worksheet!BI$3,'Orders - December 2020'!$C$2:$C$2047,Worksheet!$F64),"-")</f>
        <v>-</v>
      </c>
      <c r="BJ64" s="51" t="str">
        <f>IFERROR(AVERAGEIFS('Orders - December 2020'!$I$2:$I$2047,'Orders - December 2020'!$H$2:$H$2047,Worksheet!BJ$3,'Orders - December 2020'!$C$2:$C$2047,Worksheet!$F64),"-")</f>
        <v>-</v>
      </c>
      <c r="BK64" s="51" t="str">
        <f>IFERROR(AVERAGEIFS('Orders - December 2020'!$I$2:$I$2047,'Orders - December 2020'!$H$2:$H$2047,Worksheet!BK$3,'Orders - December 2020'!$C$2:$C$2047,Worksheet!$F64),"-")</f>
        <v>-</v>
      </c>
      <c r="BL64" s="51" t="str">
        <f>IFERROR(AVERAGEIFS('Orders - December 2020'!$I$2:$I$2047,'Orders - December 2020'!$H$2:$H$2047,Worksheet!BL$3,'Orders - December 2020'!$C$2:$C$2047,Worksheet!$F64),"-")</f>
        <v>-</v>
      </c>
      <c r="BM64" s="51" t="str">
        <f>IFERROR(AVERAGEIFS('Orders - December 2020'!$I$2:$I$2047,'Orders - December 2020'!$H$2:$H$2047,Worksheet!BM$3,'Orders - December 2020'!$C$2:$C$2047,Worksheet!$F64),"-")</f>
        <v>-</v>
      </c>
      <c r="BN64" s="51" t="str">
        <f>IFERROR(AVERAGEIFS('Orders - December 2020'!$I$2:$I$2047,'Orders - December 2020'!$H$2:$H$2047,Worksheet!BN$3,'Orders - December 2020'!$C$2:$C$2047,Worksheet!$F64),"-")</f>
        <v>-</v>
      </c>
      <c r="BO64" s="51" t="str">
        <f>IFERROR(AVERAGEIFS('Orders - December 2020'!$I$2:$I$2047,'Orders - December 2020'!$H$2:$H$2047,Worksheet!BO$3,'Orders - December 2020'!$C$2:$C$2047,Worksheet!$F64),"-")</f>
        <v>-</v>
      </c>
      <c r="BP64" s="51" t="str">
        <f>IFERROR(AVERAGEIFS('Orders - December 2020'!$I$2:$I$2047,'Orders - December 2020'!$H$2:$H$2047,Worksheet!BP$3,'Orders - December 2020'!$C$2:$C$2047,Worksheet!$F64),"-")</f>
        <v>-</v>
      </c>
      <c r="BQ64" s="51" t="str">
        <f>IFERROR(AVERAGEIFS('Orders - December 2020'!$I$2:$I$2047,'Orders - December 2020'!$H$2:$H$2047,Worksheet!BQ$3,'Orders - December 2020'!$C$2:$C$2047,Worksheet!$F64),"-")</f>
        <v>-</v>
      </c>
      <c r="BR64" s="51" t="str">
        <f>IFERROR(AVERAGEIFS('Orders - December 2020'!$I$2:$I$2047,'Orders - December 2020'!$H$2:$H$2047,Worksheet!BR$3,'Orders - December 2020'!$C$2:$C$2047,Worksheet!$F64),"-")</f>
        <v>-</v>
      </c>
      <c r="BS64" s="51" t="str">
        <f>IFERROR(AVERAGEIFS('Orders - December 2020'!$I$2:$I$2047,'Orders - December 2020'!$H$2:$H$2047,Worksheet!BS$3,'Orders - December 2020'!$C$2:$C$2047,Worksheet!$F64),"-")</f>
        <v>-</v>
      </c>
      <c r="BT64" s="51" t="str">
        <f>IFERROR(AVERAGEIFS('Orders - December 2020'!$I$2:$I$2047,'Orders - December 2020'!$H$2:$H$2047,Worksheet!BT$3,'Orders - December 2020'!$C$2:$C$2047,Worksheet!$F64),"-")</f>
        <v>-</v>
      </c>
      <c r="BU64" s="51" t="str">
        <f>IFERROR(AVERAGEIFS('Orders - December 2020'!$I$2:$I$2047,'Orders - December 2020'!$H$2:$H$2047,Worksheet!BU$3,'Orders - December 2020'!$C$2:$C$2047,Worksheet!$F64),"-")</f>
        <v>-</v>
      </c>
      <c r="BV64" s="51" t="str">
        <f>IFERROR(AVERAGEIFS('Orders - December 2020'!$I$2:$I$2047,'Orders - December 2020'!$H$2:$H$2047,Worksheet!BV$3,'Orders - December 2020'!$C$2:$C$2047,Worksheet!$F64),"-")</f>
        <v>-</v>
      </c>
      <c r="BW64" s="51" t="str">
        <f>IFERROR(AVERAGEIFS('Orders - December 2020'!$I$2:$I$2047,'Orders - December 2020'!$H$2:$H$2047,Worksheet!BW$3,'Orders - December 2020'!$C$2:$C$2047,Worksheet!$F64),"-")</f>
        <v>-</v>
      </c>
      <c r="BX64" s="51" t="str">
        <f>IFERROR(AVERAGEIFS('Orders - December 2020'!$I$2:$I$2047,'Orders - December 2020'!$H$2:$H$2047,Worksheet!BX$3,'Orders - December 2020'!$C$2:$C$2047,Worksheet!$F64),"-")</f>
        <v>-</v>
      </c>
      <c r="BY64" s="51" t="str">
        <f>IFERROR(AVERAGEIFS('Orders - December 2020'!$I$2:$I$2047,'Orders - December 2020'!$H$2:$H$2047,Worksheet!BY$3,'Orders - December 2020'!$C$2:$C$2047,Worksheet!$F64),"-")</f>
        <v>-</v>
      </c>
      <c r="BZ64" s="51" t="str">
        <f>IFERROR(AVERAGEIFS('Orders - December 2020'!$I$2:$I$2047,'Orders - December 2020'!$H$2:$H$2047,Worksheet!BZ$3,'Orders - December 2020'!$C$2:$C$2047,Worksheet!$F64),"-")</f>
        <v>-</v>
      </c>
      <c r="CA64" s="51" t="str">
        <f>IFERROR(AVERAGEIFS('Orders - December 2020'!$I$2:$I$2047,'Orders - December 2020'!$H$2:$H$2047,Worksheet!CA$3,'Orders - December 2020'!$C$2:$C$2047,Worksheet!$F64),"-")</f>
        <v>-</v>
      </c>
      <c r="CB64" s="51" t="str">
        <f>IFERROR(AVERAGEIFS('Orders - December 2020'!$I$2:$I$2047,'Orders - December 2020'!$H$2:$H$2047,Worksheet!CB$3,'Orders - December 2020'!$C$2:$C$2047,Worksheet!$F64),"-")</f>
        <v>-</v>
      </c>
      <c r="CC64" s="51" t="str">
        <f>IFERROR(AVERAGEIFS('Orders - December 2020'!$I$2:$I$2047,'Orders - December 2020'!$H$2:$H$2047,Worksheet!CC$3,'Orders - December 2020'!$C$2:$C$2047,Worksheet!$F64),"-")</f>
        <v>-</v>
      </c>
      <c r="CD64" s="51" t="str">
        <f>IFERROR(AVERAGEIFS('Orders - December 2020'!$I$2:$I$2047,'Orders - December 2020'!$H$2:$H$2047,Worksheet!CD$3,'Orders - December 2020'!$C$2:$C$2047,Worksheet!$F64),"-")</f>
        <v>-</v>
      </c>
      <c r="CE64" s="51" t="str">
        <f>IFERROR(AVERAGEIFS('Orders - December 2020'!$I$2:$I$2047,'Orders - December 2020'!$H$2:$H$2047,Worksheet!CE$3,'Orders - December 2020'!$C$2:$C$2047,Worksheet!$F64),"-")</f>
        <v>-</v>
      </c>
      <c r="CF64" s="51">
        <f>IFERROR(AVERAGEIFS('Orders - December 2020'!$I$2:$I$2047,'Orders - December 2020'!$H$2:$H$2047,Worksheet!CF$3,'Orders - December 2020'!$C$2:$C$2047,Worksheet!$F64),"-")</f>
        <v>1</v>
      </c>
      <c r="CG64" s="51" t="str">
        <f>IFERROR(AVERAGEIFS('Orders - December 2020'!$I$2:$I$2047,'Orders - December 2020'!$H$2:$H$2047,Worksheet!CG$3,'Orders - December 2020'!$C$2:$C$2047,Worksheet!$F64),"-")</f>
        <v>-</v>
      </c>
      <c r="CH64" s="51">
        <f>IFERROR(AVERAGEIFS('Orders - December 2020'!$I$2:$I$2047,'Orders - December 2020'!$H$2:$H$2047,Worksheet!CH$3,'Orders - December 2020'!$C$2:$C$2047,Worksheet!$F64),"-")</f>
        <v>2</v>
      </c>
      <c r="CI64" s="51" t="str">
        <f>IFERROR(AVERAGEIFS('Orders - December 2020'!$I$2:$I$2047,'Orders - December 2020'!$H$2:$H$2047,Worksheet!CI$3,'Orders - December 2020'!$C$2:$C$2047,Worksheet!$F64),"-")</f>
        <v>-</v>
      </c>
      <c r="CJ64" s="51" t="str">
        <f>IFERROR(AVERAGEIFS('Orders - December 2020'!$I$2:$I$2047,'Orders - December 2020'!$H$2:$H$2047,Worksheet!CJ$3,'Orders - December 2020'!$C$2:$C$2047,Worksheet!$F64),"-")</f>
        <v>-</v>
      </c>
      <c r="CK64" s="51" t="str">
        <f>IFERROR(AVERAGEIFS('Orders - December 2020'!$I$2:$I$2047,'Orders - December 2020'!$H$2:$H$2047,Worksheet!CK$3,'Orders - December 2020'!$C$2:$C$2047,Worksheet!$F64),"-")</f>
        <v>-</v>
      </c>
      <c r="CL64" s="51" t="str">
        <f>IFERROR(AVERAGEIFS('Orders - December 2020'!$I$2:$I$2047,'Orders - December 2020'!$H$2:$H$2047,Worksheet!CL$3,'Orders - December 2020'!$C$2:$C$2047,Worksheet!$F64),"-")</f>
        <v>-</v>
      </c>
      <c r="CM64" s="51" t="str">
        <f>IFERROR(AVERAGEIFS('Orders - December 2020'!$I$2:$I$2047,'Orders - December 2020'!$H$2:$H$2047,Worksheet!CM$3,'Orders - December 2020'!$C$2:$C$2047,Worksheet!$F64),"-")</f>
        <v>-</v>
      </c>
      <c r="CN64" s="51" t="str">
        <f>IFERROR(AVERAGEIFS('Orders - December 2020'!$I$2:$I$2047,'Orders - December 2020'!$H$2:$H$2047,Worksheet!CN$3,'Orders - December 2020'!$C$2:$C$2047,Worksheet!$F64),"-")</f>
        <v>-</v>
      </c>
      <c r="CO64" s="51" t="str">
        <f>IFERROR(AVERAGEIFS('Orders - December 2020'!$I$2:$I$2047,'Orders - December 2020'!$H$2:$H$2047,Worksheet!CO$3,'Orders - December 2020'!$C$2:$C$2047,Worksheet!$F64),"-")</f>
        <v>-</v>
      </c>
      <c r="CP64" s="51" t="str">
        <f>IFERROR(AVERAGEIFS('Orders - December 2020'!$I$2:$I$2047,'Orders - December 2020'!$H$2:$H$2047,Worksheet!CP$3,'Orders - December 2020'!$C$2:$C$2047,Worksheet!$F64),"-")</f>
        <v>-</v>
      </c>
      <c r="CQ64" s="51" t="str">
        <f>IFERROR(AVERAGEIFS('Orders - December 2020'!$I$2:$I$2047,'Orders - December 2020'!$H$2:$H$2047,Worksheet!CQ$3,'Orders - December 2020'!$C$2:$C$2047,Worksheet!$F64),"-")</f>
        <v>-</v>
      </c>
      <c r="CR64" s="51" t="str">
        <f>IFERROR(AVERAGEIFS('Orders - December 2020'!$I$2:$I$2047,'Orders - December 2020'!$H$2:$H$2047,Worksheet!CR$3,'Orders - December 2020'!$C$2:$C$2047,Worksheet!$F64),"-")</f>
        <v>-</v>
      </c>
      <c r="CS64" s="51" t="str">
        <f>IFERROR(AVERAGEIFS('Orders - December 2020'!$I$2:$I$2047,'Orders - December 2020'!$H$2:$H$2047,Worksheet!CS$3,'Orders - December 2020'!$C$2:$C$2047,Worksheet!$F64),"-")</f>
        <v>-</v>
      </c>
      <c r="CT64" s="51" t="str">
        <f>IFERROR(AVERAGEIFS('Orders - December 2020'!$I$2:$I$2047,'Orders - December 2020'!$H$2:$H$2047,Worksheet!CT$3,'Orders - December 2020'!$C$2:$C$2047,Worksheet!$F64),"-")</f>
        <v>-</v>
      </c>
      <c r="CU64" s="51" t="str">
        <f>IFERROR(AVERAGEIFS('Orders - December 2020'!$I$2:$I$2047,'Orders - December 2020'!$H$2:$H$2047,Worksheet!CU$3,'Orders - December 2020'!$C$2:$C$2047,Worksheet!$F64),"-")</f>
        <v>-</v>
      </c>
      <c r="CV64" s="51">
        <f>IFERROR(AVERAGEIFS('Orders - December 2020'!$I$2:$I$2047,'Orders - December 2020'!$H$2:$H$2047,Worksheet!CV$3,'Orders - December 2020'!$C$2:$C$2047,Worksheet!$F64),"-")</f>
        <v>1</v>
      </c>
      <c r="CW64" s="51" t="str">
        <f>IFERROR(AVERAGEIFS('Orders - December 2020'!$I$2:$I$2047,'Orders - December 2020'!$H$2:$H$2047,Worksheet!CW$3,'Orders - December 2020'!$C$2:$C$2047,Worksheet!$F64),"-")</f>
        <v>-</v>
      </c>
      <c r="CX64" s="51" t="str">
        <f>IFERROR(AVERAGEIFS('Orders - December 2020'!$I$2:$I$2047,'Orders - December 2020'!$H$2:$H$2047,Worksheet!CX$3,'Orders - December 2020'!$C$2:$C$2047,Worksheet!$F64),"-")</f>
        <v>-</v>
      </c>
      <c r="CY64" s="51" t="str">
        <f>IFERROR(AVERAGEIFS('Orders - December 2020'!$I$2:$I$2047,'Orders - December 2020'!$H$2:$H$2047,Worksheet!CY$3,'Orders - December 2020'!$C$2:$C$2047,Worksheet!$F64),"-")</f>
        <v>-</v>
      </c>
      <c r="CZ64" s="51" t="str">
        <f>IFERROR(AVERAGEIFS('Orders - December 2020'!$I$2:$I$2047,'Orders - December 2020'!$H$2:$H$2047,Worksheet!CZ$3,'Orders - December 2020'!$C$2:$C$2047,Worksheet!$F64),"-")</f>
        <v>-</v>
      </c>
      <c r="DA64" s="51" t="str">
        <f>IFERROR(AVERAGEIFS('Orders - December 2020'!$I$2:$I$2047,'Orders - December 2020'!$H$2:$H$2047,Worksheet!DA$3,'Orders - December 2020'!$C$2:$C$2047,Worksheet!$F64),"-")</f>
        <v>-</v>
      </c>
      <c r="DB64" s="51" t="str">
        <f>IFERROR(AVERAGEIFS('Orders - December 2020'!$I$2:$I$2047,'Orders - December 2020'!$H$2:$H$2047,Worksheet!DB$3,'Orders - December 2020'!$C$2:$C$2047,Worksheet!$F64),"-")</f>
        <v>-</v>
      </c>
      <c r="DC64" s="51" t="str">
        <f>IFERROR(AVERAGEIFS('Orders - December 2020'!$I$2:$I$2047,'Orders - December 2020'!$H$2:$H$2047,Worksheet!DC$3,'Orders - December 2020'!$C$2:$C$2047,Worksheet!$F64),"-")</f>
        <v>-</v>
      </c>
      <c r="DD64" s="51" t="str">
        <f>IFERROR(AVERAGEIFS('Orders - December 2020'!$I$2:$I$2047,'Orders - December 2020'!$H$2:$H$2047,Worksheet!DD$3,'Orders - December 2020'!$C$2:$C$2047,Worksheet!$F64),"-")</f>
        <v>-</v>
      </c>
      <c r="DE64" s="51" t="str">
        <f>IFERROR(AVERAGEIFS('Orders - December 2020'!$I$2:$I$2047,'Orders - December 2020'!$H$2:$H$2047,Worksheet!DE$3,'Orders - December 2020'!$C$2:$C$2047,Worksheet!$F64),"-")</f>
        <v>-</v>
      </c>
      <c r="DF64" s="51" t="str">
        <f>IFERROR(AVERAGEIFS('Orders - December 2020'!$I$2:$I$2047,'Orders - December 2020'!$H$2:$H$2047,Worksheet!DF$3,'Orders - December 2020'!$C$2:$C$2047,Worksheet!$F64),"-")</f>
        <v>-</v>
      </c>
      <c r="DG64" s="51" t="str">
        <f>IFERROR(AVERAGEIFS('Orders - December 2020'!$I$2:$I$2047,'Orders - December 2020'!$H$2:$H$2047,Worksheet!DG$3,'Orders - December 2020'!$C$2:$C$2047,Worksheet!$F64),"-")</f>
        <v>-</v>
      </c>
      <c r="DH64" s="51" t="str">
        <f>IFERROR(AVERAGEIFS('Orders - December 2020'!$I$2:$I$2047,'Orders - December 2020'!$H$2:$H$2047,Worksheet!DH$3,'Orders - December 2020'!$C$2:$C$2047,Worksheet!$F64),"-")</f>
        <v>-</v>
      </c>
      <c r="DI64" s="51" t="str">
        <f>IFERROR(AVERAGEIFS('Orders - December 2020'!$I$2:$I$2047,'Orders - December 2020'!$H$2:$H$2047,Worksheet!DI$3,'Orders - December 2020'!$C$2:$C$2047,Worksheet!$F64),"-")</f>
        <v>-</v>
      </c>
      <c r="DJ64" s="51" t="str">
        <f>IFERROR(AVERAGEIFS('Orders - December 2020'!$I$2:$I$2047,'Orders - December 2020'!$H$2:$H$2047,Worksheet!DJ$3,'Orders - December 2020'!$C$2:$C$2047,Worksheet!$F64),"-")</f>
        <v>-</v>
      </c>
      <c r="DK64" s="51" t="str">
        <f>IFERROR(AVERAGEIFS('Orders - December 2020'!$I$2:$I$2047,'Orders - December 2020'!$H$2:$H$2047,Worksheet!DK$3,'Orders - December 2020'!$C$2:$C$2047,Worksheet!$F64),"-")</f>
        <v>-</v>
      </c>
      <c r="DL64" s="51" t="str">
        <f>IFERROR(AVERAGEIFS('Orders - December 2020'!$I$2:$I$2047,'Orders - December 2020'!$H$2:$H$2047,Worksheet!DL$3,'Orders - December 2020'!$C$2:$C$2047,Worksheet!$F64),"-")</f>
        <v>-</v>
      </c>
      <c r="DM64" s="51" t="str">
        <f>IFERROR(AVERAGEIFS('Orders - December 2020'!$I$2:$I$2047,'Orders - December 2020'!$H$2:$H$2047,Worksheet!DM$3,'Orders - December 2020'!$C$2:$C$2047,Worksheet!$F64),"-")</f>
        <v>-</v>
      </c>
      <c r="DN64" s="51" t="str">
        <f>IFERROR(AVERAGEIFS('Orders - December 2020'!$I$2:$I$2047,'Orders - December 2020'!$H$2:$H$2047,Worksheet!DN$3,'Orders - December 2020'!$C$2:$C$2047,Worksheet!$F64),"-")</f>
        <v>-</v>
      </c>
      <c r="DO64" s="51" t="str">
        <f>IFERROR(AVERAGEIFS('Orders - December 2020'!$I$2:$I$2047,'Orders - December 2020'!$H$2:$H$2047,Worksheet!DO$3,'Orders - December 2020'!$C$2:$C$2047,Worksheet!$F64),"-")</f>
        <v>-</v>
      </c>
      <c r="DP64" s="51" t="str">
        <f>IFERROR(AVERAGEIFS('Orders - December 2020'!$I$2:$I$2047,'Orders - December 2020'!$H$2:$H$2047,Worksheet!DP$3,'Orders - December 2020'!$C$2:$C$2047,Worksheet!$F64),"-")</f>
        <v>-</v>
      </c>
      <c r="DQ64" s="51" t="str">
        <f>IFERROR(AVERAGEIFS('Orders - December 2020'!$I$2:$I$2047,'Orders - December 2020'!$H$2:$H$2047,Worksheet!DQ$3,'Orders - December 2020'!$C$2:$C$2047,Worksheet!$F64),"-")</f>
        <v>-</v>
      </c>
      <c r="DR64" s="51" t="str">
        <f>IFERROR(AVERAGEIFS('Orders - December 2020'!$I$2:$I$2047,'Orders - December 2020'!$H$2:$H$2047,Worksheet!DR$3,'Orders - December 2020'!$C$2:$C$2047,Worksheet!$F64),"-")</f>
        <v>-</v>
      </c>
      <c r="DS64" s="51" t="str">
        <f>IFERROR(AVERAGEIFS('Orders - December 2020'!$I$2:$I$2047,'Orders - December 2020'!$H$2:$H$2047,Worksheet!DS$3,'Orders - December 2020'!$C$2:$C$2047,Worksheet!$F64),"-")</f>
        <v>-</v>
      </c>
      <c r="DT64" s="51" t="str">
        <f>IFERROR(AVERAGEIFS('Orders - December 2020'!$I$2:$I$2047,'Orders - December 2020'!$H$2:$H$2047,Worksheet!DT$3,'Orders - December 2020'!$C$2:$C$2047,Worksheet!$F64),"-")</f>
        <v>-</v>
      </c>
      <c r="DU64" s="51" t="str">
        <f>IFERROR(AVERAGEIFS('Orders - December 2020'!$I$2:$I$2047,'Orders - December 2020'!$H$2:$H$2047,Worksheet!DU$3,'Orders - December 2020'!$C$2:$C$2047,Worksheet!$F64),"-")</f>
        <v>-</v>
      </c>
      <c r="DV64" s="51">
        <f>IFERROR(AVERAGEIFS('Orders - December 2020'!$I$2:$I$2047,'Orders - December 2020'!$H$2:$H$2047,Worksheet!DV$3,'Orders - December 2020'!$C$2:$C$2047,Worksheet!$F64),"-")</f>
        <v>2</v>
      </c>
      <c r="DW64" s="51" t="str">
        <f>IFERROR(AVERAGEIFS('Orders - December 2020'!$I$2:$I$2047,'Orders - December 2020'!$H$2:$H$2047,Worksheet!DW$3,'Orders - December 2020'!$C$2:$C$2047,Worksheet!$F64),"-")</f>
        <v>-</v>
      </c>
      <c r="DX64" s="51">
        <f>IFERROR(AVERAGEIFS('Orders - December 2020'!$I$2:$I$2047,'Orders - December 2020'!$H$2:$H$2047,Worksheet!DX$3,'Orders - December 2020'!$C$2:$C$2047,Worksheet!$F64),"-")</f>
        <v>1</v>
      </c>
      <c r="DY64" s="51" t="str">
        <f>IFERROR(AVERAGEIFS('Orders - December 2020'!$I$2:$I$2047,'Orders - December 2020'!$H$2:$H$2047,Worksheet!DY$3,'Orders - December 2020'!$C$2:$C$2047,Worksheet!$F64),"-")</f>
        <v>-</v>
      </c>
      <c r="DZ64" s="51">
        <f>IFERROR(AVERAGEIFS('Orders - December 2020'!$I$2:$I$2047,'Orders - December 2020'!$H$2:$H$2047,Worksheet!DZ$3,'Orders - December 2020'!$C$2:$C$2047,Worksheet!$F64),"-")</f>
        <v>1</v>
      </c>
      <c r="EA64" s="51">
        <f>IFERROR(AVERAGEIFS('Orders - December 2020'!$I$2:$I$2047,'Orders - December 2020'!$H$2:$H$2047,Worksheet!EA$3,'Orders - December 2020'!$C$2:$C$2047,Worksheet!$F64),"-")</f>
        <v>1</v>
      </c>
      <c r="EB64" s="51">
        <f>IFERROR(AVERAGEIFS('Orders - December 2020'!$I$2:$I$2047,'Orders - December 2020'!$H$2:$H$2047,Worksheet!EB$3,'Orders - December 2020'!$C$2:$C$2047,Worksheet!$F64),"-")</f>
        <v>1</v>
      </c>
      <c r="EC64" s="51" t="str">
        <f>IFERROR(AVERAGEIFS('Orders - December 2020'!$I$2:$I$2047,'Orders - December 2020'!$H$2:$H$2047,Worksheet!EC$3,'Orders - December 2020'!$C$2:$C$2047,Worksheet!$F64),"-")</f>
        <v>-</v>
      </c>
      <c r="ED64" s="51" t="str">
        <f>IFERROR(AVERAGEIFS('Orders - December 2020'!$I$2:$I$2047,'Orders - December 2020'!$H$2:$H$2047,Worksheet!ED$3,'Orders - December 2020'!$C$2:$C$2047,Worksheet!$F64),"-")</f>
        <v>-</v>
      </c>
      <c r="EE64" s="51" t="str">
        <f>IFERROR(AVERAGEIFS('Orders - December 2020'!$I$2:$I$2047,'Orders - December 2020'!$H$2:$H$2047,Worksheet!EE$3,'Orders - December 2020'!$C$2:$C$2047,Worksheet!$F64),"-")</f>
        <v>-</v>
      </c>
      <c r="EF64" s="51" t="str">
        <f>IFERROR(AVERAGEIFS('Orders - December 2020'!$I$2:$I$2047,'Orders - December 2020'!$H$2:$H$2047,Worksheet!EF$3,'Orders - December 2020'!$C$2:$C$2047,Worksheet!$F64),"-")</f>
        <v>-</v>
      </c>
      <c r="EG64" s="51" t="str">
        <f>IFERROR(AVERAGEIFS('Orders - December 2020'!$I$2:$I$2047,'Orders - December 2020'!$H$2:$H$2047,Worksheet!EG$3,'Orders - December 2020'!$C$2:$C$2047,Worksheet!$F64),"-")</f>
        <v>-</v>
      </c>
      <c r="EH64" s="51" t="str">
        <f>IFERROR(AVERAGEIFS('Orders - December 2020'!$I$2:$I$2047,'Orders - December 2020'!$H$2:$H$2047,Worksheet!EH$3,'Orders - December 2020'!$C$2:$C$2047,Worksheet!$F64),"-")</f>
        <v>-</v>
      </c>
      <c r="EI64" s="51" t="str">
        <f>IFERROR(AVERAGEIFS('Orders - December 2020'!$I$2:$I$2047,'Orders - December 2020'!$H$2:$H$2047,Worksheet!EI$3,'Orders - December 2020'!$C$2:$C$2047,Worksheet!$F64),"-")</f>
        <v>-</v>
      </c>
      <c r="EJ64" s="51" t="str">
        <f>IFERROR(AVERAGEIFS('Orders - December 2020'!$I$2:$I$2047,'Orders - December 2020'!$H$2:$H$2047,Worksheet!EJ$3,'Orders - December 2020'!$C$2:$C$2047,Worksheet!$F64),"-")</f>
        <v>-</v>
      </c>
      <c r="EK64" s="51" t="str">
        <f>IFERROR(AVERAGEIFS('Orders - December 2020'!$I$2:$I$2047,'Orders - December 2020'!$H$2:$H$2047,Worksheet!EK$3,'Orders - December 2020'!$C$2:$C$2047,Worksheet!$F64),"-")</f>
        <v>-</v>
      </c>
      <c r="EL64" s="51" t="str">
        <f>IFERROR(AVERAGEIFS('Orders - December 2020'!$I$2:$I$2047,'Orders - December 2020'!$H$2:$H$2047,Worksheet!EL$3,'Orders - December 2020'!$C$2:$C$2047,Worksheet!$F64),"-")</f>
        <v>-</v>
      </c>
      <c r="EM64" s="51" t="str">
        <f>IFERROR(AVERAGEIFS('Orders - December 2020'!$I$2:$I$2047,'Orders - December 2020'!$H$2:$H$2047,Worksheet!EM$3,'Orders - December 2020'!$C$2:$C$2047,Worksheet!$F64),"-")</f>
        <v>-</v>
      </c>
      <c r="EN64" s="51" t="str">
        <f>IFERROR(AVERAGEIFS('Orders - December 2020'!$I$2:$I$2047,'Orders - December 2020'!$H$2:$H$2047,Worksheet!EN$3,'Orders - December 2020'!$C$2:$C$2047,Worksheet!$F64),"-")</f>
        <v>-</v>
      </c>
      <c r="EO64" s="51" t="str">
        <f>IFERROR(AVERAGEIFS('Orders - December 2020'!$I$2:$I$2047,'Orders - December 2020'!$H$2:$H$2047,Worksheet!EO$3,'Orders - December 2020'!$C$2:$C$2047,Worksheet!$F64),"-")</f>
        <v>-</v>
      </c>
      <c r="EP64" s="51" t="str">
        <f>IFERROR(AVERAGEIFS('Orders - December 2020'!$I$2:$I$2047,'Orders - December 2020'!$H$2:$H$2047,Worksheet!EP$3,'Orders - December 2020'!$C$2:$C$2047,Worksheet!$F64),"-")</f>
        <v>-</v>
      </c>
      <c r="EQ64" s="51" t="str">
        <f>IFERROR(AVERAGEIFS('Orders - December 2020'!$I$2:$I$2047,'Orders - December 2020'!$H$2:$H$2047,Worksheet!EQ$3,'Orders - December 2020'!$C$2:$C$2047,Worksheet!$F64),"-")</f>
        <v>-</v>
      </c>
      <c r="ER64" s="51" t="str">
        <f>IFERROR(AVERAGEIFS('Orders - December 2020'!$I$2:$I$2047,'Orders - December 2020'!$H$2:$H$2047,Worksheet!ER$3,'Orders - December 2020'!$C$2:$C$2047,Worksheet!$F64),"-")</f>
        <v>-</v>
      </c>
      <c r="ES64" s="51" t="str">
        <f>IFERROR(AVERAGEIFS('Orders - December 2020'!$I$2:$I$2047,'Orders - December 2020'!$H$2:$H$2047,Worksheet!ES$3,'Orders - December 2020'!$C$2:$C$2047,Worksheet!$F64),"-")</f>
        <v>-</v>
      </c>
      <c r="ET64" s="51" t="str">
        <f>IFERROR(AVERAGEIFS('Orders - December 2020'!$I$2:$I$2047,'Orders - December 2020'!$H$2:$H$2047,Worksheet!ET$3,'Orders - December 2020'!$C$2:$C$2047,Worksheet!$F64),"-")</f>
        <v>-</v>
      </c>
      <c r="EU64" s="51" t="str">
        <f>IFERROR(AVERAGEIFS('Orders - December 2020'!$I$2:$I$2047,'Orders - December 2020'!$H$2:$H$2047,Worksheet!EU$3,'Orders - December 2020'!$C$2:$C$2047,Worksheet!$F64),"-")</f>
        <v>-</v>
      </c>
      <c r="EV64" s="51" t="str">
        <f>IFERROR(AVERAGEIFS('Orders - December 2020'!$I$2:$I$2047,'Orders - December 2020'!$H$2:$H$2047,Worksheet!EV$3,'Orders - December 2020'!$C$2:$C$2047,Worksheet!$F64),"-")</f>
        <v>-</v>
      </c>
      <c r="EW64" s="51" t="str">
        <f>IFERROR(AVERAGEIFS('Orders - December 2020'!$I$2:$I$2047,'Orders - December 2020'!$H$2:$H$2047,Worksheet!EW$3,'Orders - December 2020'!$C$2:$C$2047,Worksheet!$F64),"-")</f>
        <v>-</v>
      </c>
      <c r="EX64" s="51" t="str">
        <f>IFERROR(AVERAGEIFS('Orders - December 2020'!$I$2:$I$2047,'Orders - December 2020'!$H$2:$H$2047,Worksheet!EX$3,'Orders - December 2020'!$C$2:$C$2047,Worksheet!$F64),"-")</f>
        <v>-</v>
      </c>
      <c r="EY64" s="51">
        <f>IFERROR(AVERAGEIFS('Orders - December 2020'!$I$2:$I$2047,'Orders - December 2020'!$H$2:$H$2047,Worksheet!EY$3,'Orders - December 2020'!$C$2:$C$2047,Worksheet!$F64),"-")</f>
        <v>1</v>
      </c>
      <c r="EZ64" s="51" t="str">
        <f>IFERROR(AVERAGEIFS('Orders - December 2020'!$I$2:$I$2047,'Orders - December 2020'!$H$2:$H$2047,Worksheet!EZ$3,'Orders - December 2020'!$C$2:$C$2047,Worksheet!$F64),"-")</f>
        <v>-</v>
      </c>
      <c r="FA64" s="51" t="str">
        <f>IFERROR(AVERAGEIFS('Orders - December 2020'!$I$2:$I$2047,'Orders - December 2020'!$H$2:$H$2047,Worksheet!FA$3,'Orders - December 2020'!$C$2:$C$2047,Worksheet!$F64),"-")</f>
        <v>-</v>
      </c>
      <c r="FB64" s="51" t="str">
        <f>IFERROR(AVERAGEIFS('Orders - December 2020'!$I$2:$I$2047,'Orders - December 2020'!$H$2:$H$2047,Worksheet!FB$3,'Orders - December 2020'!$C$2:$C$2047,Worksheet!$F64),"-")</f>
        <v>-</v>
      </c>
      <c r="FC64" s="51" t="str">
        <f>IFERROR(AVERAGEIFS('Orders - December 2020'!$I$2:$I$2047,'Orders - December 2020'!$H$2:$H$2047,Worksheet!FC$3,'Orders - December 2020'!$C$2:$C$2047,Worksheet!$F64),"-")</f>
        <v>-</v>
      </c>
      <c r="FD64" s="51" t="str">
        <f>IFERROR(AVERAGEIFS('Orders - December 2020'!$I$2:$I$2047,'Orders - December 2020'!$H$2:$H$2047,Worksheet!FD$3,'Orders - December 2020'!$C$2:$C$2047,Worksheet!$F64),"-")</f>
        <v>-</v>
      </c>
      <c r="FE64" s="51" t="str">
        <f>IFERROR(AVERAGEIFS('Orders - December 2020'!$I$2:$I$2047,'Orders - December 2020'!$H$2:$H$2047,Worksheet!FE$3,'Orders - December 2020'!$C$2:$C$2047,Worksheet!$F64),"-")</f>
        <v>-</v>
      </c>
      <c r="FF64" s="51" t="str">
        <f>IFERROR(AVERAGEIFS('Orders - December 2020'!$I$2:$I$2047,'Orders - December 2020'!$H$2:$H$2047,Worksheet!FF$3,'Orders - December 2020'!$C$2:$C$2047,Worksheet!$F64),"-")</f>
        <v>-</v>
      </c>
      <c r="FG64" s="52" t="str">
        <f>IFERROR(AVERAGEIFS('Orders - December 2020'!$I$2:$I$2047,'Orders - December 2020'!$H$2:$H$2047,Worksheet!FG$3,'Orders - December 2020'!$C$2:$C$2047,Worksheet!$F64),"-")</f>
        <v>-</v>
      </c>
    </row>
    <row r="65" spans="6:163">
      <c r="F65" s="45" t="str">
        <v>K.c Minimart</v>
      </c>
      <c r="G65" s="50" t="str">
        <f>IFERROR(AVERAGEIFS('Orders - December 2020'!$I$2:$I$2047,'Orders - December 2020'!$H$2:$H$2047,Worksheet!G$3,'Orders - December 2020'!$C$2:$C$2047,Worksheet!$F65),"-")</f>
        <v>-</v>
      </c>
      <c r="H65" s="51" t="str">
        <f>IFERROR(AVERAGEIFS('Orders - December 2020'!$I$2:$I$2047,'Orders - December 2020'!$H$2:$H$2047,Worksheet!H$3,'Orders - December 2020'!$C$2:$C$2047,Worksheet!$F65),"-")</f>
        <v>-</v>
      </c>
      <c r="I65" s="51" t="str">
        <f>IFERROR(AVERAGEIFS('Orders - December 2020'!$I$2:$I$2047,'Orders - December 2020'!$H$2:$H$2047,Worksheet!I$3,'Orders - December 2020'!$C$2:$C$2047,Worksheet!$F65),"-")</f>
        <v>-</v>
      </c>
      <c r="J65" s="51" t="str">
        <f>IFERROR(AVERAGEIFS('Orders - December 2020'!$I$2:$I$2047,'Orders - December 2020'!$H$2:$H$2047,Worksheet!J$3,'Orders - December 2020'!$C$2:$C$2047,Worksheet!$F65),"-")</f>
        <v>-</v>
      </c>
      <c r="K65" s="51" t="str">
        <f>IFERROR(AVERAGEIFS('Orders - December 2020'!$I$2:$I$2047,'Orders - December 2020'!$H$2:$H$2047,Worksheet!K$3,'Orders - December 2020'!$C$2:$C$2047,Worksheet!$F65),"-")</f>
        <v>-</v>
      </c>
      <c r="L65" s="51" t="str">
        <f>IFERROR(AVERAGEIFS('Orders - December 2020'!$I$2:$I$2047,'Orders - December 2020'!$H$2:$H$2047,Worksheet!L$3,'Orders - December 2020'!$C$2:$C$2047,Worksheet!$F65),"-")</f>
        <v>-</v>
      </c>
      <c r="M65" s="51" t="str">
        <f>IFERROR(AVERAGEIFS('Orders - December 2020'!$I$2:$I$2047,'Orders - December 2020'!$H$2:$H$2047,Worksheet!M$3,'Orders - December 2020'!$C$2:$C$2047,Worksheet!$F65),"-")</f>
        <v>-</v>
      </c>
      <c r="N65" s="51" t="str">
        <f>IFERROR(AVERAGEIFS('Orders - December 2020'!$I$2:$I$2047,'Orders - December 2020'!$H$2:$H$2047,Worksheet!N$3,'Orders - December 2020'!$C$2:$C$2047,Worksheet!$F65),"-")</f>
        <v>-</v>
      </c>
      <c r="O65" s="51" t="str">
        <f>IFERROR(AVERAGEIFS('Orders - December 2020'!$I$2:$I$2047,'Orders - December 2020'!$H$2:$H$2047,Worksheet!O$3,'Orders - December 2020'!$C$2:$C$2047,Worksheet!$F65),"-")</f>
        <v>-</v>
      </c>
      <c r="P65" s="51" t="str">
        <f>IFERROR(AVERAGEIFS('Orders - December 2020'!$I$2:$I$2047,'Orders - December 2020'!$H$2:$H$2047,Worksheet!P$3,'Orders - December 2020'!$C$2:$C$2047,Worksheet!$F65),"-")</f>
        <v>-</v>
      </c>
      <c r="Q65" s="51" t="str">
        <f>IFERROR(AVERAGEIFS('Orders - December 2020'!$I$2:$I$2047,'Orders - December 2020'!$H$2:$H$2047,Worksheet!Q$3,'Orders - December 2020'!$C$2:$C$2047,Worksheet!$F65),"-")</f>
        <v>-</v>
      </c>
      <c r="R65" s="51" t="str">
        <f>IFERROR(AVERAGEIFS('Orders - December 2020'!$I$2:$I$2047,'Orders - December 2020'!$H$2:$H$2047,Worksheet!R$3,'Orders - December 2020'!$C$2:$C$2047,Worksheet!$F65),"-")</f>
        <v>-</v>
      </c>
      <c r="S65" s="51" t="str">
        <f>IFERROR(AVERAGEIFS('Orders - December 2020'!$I$2:$I$2047,'Orders - December 2020'!$H$2:$H$2047,Worksheet!S$3,'Orders - December 2020'!$C$2:$C$2047,Worksheet!$F65),"-")</f>
        <v>-</v>
      </c>
      <c r="T65" s="51" t="str">
        <f>IFERROR(AVERAGEIFS('Orders - December 2020'!$I$2:$I$2047,'Orders - December 2020'!$H$2:$H$2047,Worksheet!T$3,'Orders - December 2020'!$C$2:$C$2047,Worksheet!$F65),"-")</f>
        <v>-</v>
      </c>
      <c r="U65" s="51">
        <f>IFERROR(AVERAGEIFS('Orders - December 2020'!$I$2:$I$2047,'Orders - December 2020'!$H$2:$H$2047,Worksheet!U$3,'Orders - December 2020'!$C$2:$C$2047,Worksheet!$F65),"-")</f>
        <v>1</v>
      </c>
      <c r="V65" s="51">
        <f>IFERROR(AVERAGEIFS('Orders - December 2020'!$I$2:$I$2047,'Orders - December 2020'!$H$2:$H$2047,Worksheet!V$3,'Orders - December 2020'!$C$2:$C$2047,Worksheet!$F65),"-")</f>
        <v>1</v>
      </c>
      <c r="W65" s="51">
        <f>IFERROR(AVERAGEIFS('Orders - December 2020'!$I$2:$I$2047,'Orders - December 2020'!$H$2:$H$2047,Worksheet!W$3,'Orders - December 2020'!$C$2:$C$2047,Worksheet!$F65),"-")</f>
        <v>1</v>
      </c>
      <c r="X65" s="51" t="str">
        <f>IFERROR(AVERAGEIFS('Orders - December 2020'!$I$2:$I$2047,'Orders - December 2020'!$H$2:$H$2047,Worksheet!X$3,'Orders - December 2020'!$C$2:$C$2047,Worksheet!$F65),"-")</f>
        <v>-</v>
      </c>
      <c r="Y65" s="51" t="str">
        <f>IFERROR(AVERAGEIFS('Orders - December 2020'!$I$2:$I$2047,'Orders - December 2020'!$H$2:$H$2047,Worksheet!Y$3,'Orders - December 2020'!$C$2:$C$2047,Worksheet!$F65),"-")</f>
        <v>-</v>
      </c>
      <c r="Z65" s="51" t="str">
        <f>IFERROR(AVERAGEIFS('Orders - December 2020'!$I$2:$I$2047,'Orders - December 2020'!$H$2:$H$2047,Worksheet!Z$3,'Orders - December 2020'!$C$2:$C$2047,Worksheet!$F65),"-")</f>
        <v>-</v>
      </c>
      <c r="AA65" s="51">
        <f>IFERROR(AVERAGEIFS('Orders - December 2020'!$I$2:$I$2047,'Orders - December 2020'!$H$2:$H$2047,Worksheet!AA$3,'Orders - December 2020'!$C$2:$C$2047,Worksheet!$F65),"-")</f>
        <v>1</v>
      </c>
      <c r="AB65" s="51" t="str">
        <f>IFERROR(AVERAGEIFS('Orders - December 2020'!$I$2:$I$2047,'Orders - December 2020'!$H$2:$H$2047,Worksheet!AB$3,'Orders - December 2020'!$C$2:$C$2047,Worksheet!$F65),"-")</f>
        <v>-</v>
      </c>
      <c r="AC65" s="51" t="str">
        <f>IFERROR(AVERAGEIFS('Orders - December 2020'!$I$2:$I$2047,'Orders - December 2020'!$H$2:$H$2047,Worksheet!AC$3,'Orders - December 2020'!$C$2:$C$2047,Worksheet!$F65),"-")</f>
        <v>-</v>
      </c>
      <c r="AD65" s="51" t="str">
        <f>IFERROR(AVERAGEIFS('Orders - December 2020'!$I$2:$I$2047,'Orders - December 2020'!$H$2:$H$2047,Worksheet!AD$3,'Orders - December 2020'!$C$2:$C$2047,Worksheet!$F65),"-")</f>
        <v>-</v>
      </c>
      <c r="AE65" s="51" t="str">
        <f>IFERROR(AVERAGEIFS('Orders - December 2020'!$I$2:$I$2047,'Orders - December 2020'!$H$2:$H$2047,Worksheet!AE$3,'Orders - December 2020'!$C$2:$C$2047,Worksheet!$F65),"-")</f>
        <v>-</v>
      </c>
      <c r="AF65" s="51" t="str">
        <f>IFERROR(AVERAGEIFS('Orders - December 2020'!$I$2:$I$2047,'Orders - December 2020'!$H$2:$H$2047,Worksheet!AF$3,'Orders - December 2020'!$C$2:$C$2047,Worksheet!$F65),"-")</f>
        <v>-</v>
      </c>
      <c r="AG65" s="51" t="str">
        <f>IFERROR(AVERAGEIFS('Orders - December 2020'!$I$2:$I$2047,'Orders - December 2020'!$H$2:$H$2047,Worksheet!AG$3,'Orders - December 2020'!$C$2:$C$2047,Worksheet!$F65),"-")</f>
        <v>-</v>
      </c>
      <c r="AH65" s="51" t="str">
        <f>IFERROR(AVERAGEIFS('Orders - December 2020'!$I$2:$I$2047,'Orders - December 2020'!$H$2:$H$2047,Worksheet!AH$3,'Orders - December 2020'!$C$2:$C$2047,Worksheet!$F65),"-")</f>
        <v>-</v>
      </c>
      <c r="AI65" s="51" t="str">
        <f>IFERROR(AVERAGEIFS('Orders - December 2020'!$I$2:$I$2047,'Orders - December 2020'!$H$2:$H$2047,Worksheet!AI$3,'Orders - December 2020'!$C$2:$C$2047,Worksheet!$F65),"-")</f>
        <v>-</v>
      </c>
      <c r="AJ65" s="51" t="str">
        <f>IFERROR(AVERAGEIFS('Orders - December 2020'!$I$2:$I$2047,'Orders - December 2020'!$H$2:$H$2047,Worksheet!AJ$3,'Orders - December 2020'!$C$2:$C$2047,Worksheet!$F65),"-")</f>
        <v>-</v>
      </c>
      <c r="AK65" s="51">
        <f>IFERROR(AVERAGEIFS('Orders - December 2020'!$I$2:$I$2047,'Orders - December 2020'!$H$2:$H$2047,Worksheet!AK$3,'Orders - December 2020'!$C$2:$C$2047,Worksheet!$F65),"-")</f>
        <v>1</v>
      </c>
      <c r="AL65" s="51" t="str">
        <f>IFERROR(AVERAGEIFS('Orders - December 2020'!$I$2:$I$2047,'Orders - December 2020'!$H$2:$H$2047,Worksheet!AL$3,'Orders - December 2020'!$C$2:$C$2047,Worksheet!$F65),"-")</f>
        <v>-</v>
      </c>
      <c r="AM65" s="51" t="str">
        <f>IFERROR(AVERAGEIFS('Orders - December 2020'!$I$2:$I$2047,'Orders - December 2020'!$H$2:$H$2047,Worksheet!AM$3,'Orders - December 2020'!$C$2:$C$2047,Worksheet!$F65),"-")</f>
        <v>-</v>
      </c>
      <c r="AN65" s="51" t="str">
        <f>IFERROR(AVERAGEIFS('Orders - December 2020'!$I$2:$I$2047,'Orders - December 2020'!$H$2:$H$2047,Worksheet!AN$3,'Orders - December 2020'!$C$2:$C$2047,Worksheet!$F65),"-")</f>
        <v>-</v>
      </c>
      <c r="AO65" s="51" t="str">
        <f>IFERROR(AVERAGEIFS('Orders - December 2020'!$I$2:$I$2047,'Orders - December 2020'!$H$2:$H$2047,Worksheet!AO$3,'Orders - December 2020'!$C$2:$C$2047,Worksheet!$F65),"-")</f>
        <v>-</v>
      </c>
      <c r="AP65" s="51">
        <f>IFERROR(AVERAGEIFS('Orders - December 2020'!$I$2:$I$2047,'Orders - December 2020'!$H$2:$H$2047,Worksheet!AP$3,'Orders - December 2020'!$C$2:$C$2047,Worksheet!$F65),"-")</f>
        <v>3</v>
      </c>
      <c r="AQ65" s="51" t="str">
        <f>IFERROR(AVERAGEIFS('Orders - December 2020'!$I$2:$I$2047,'Orders - December 2020'!$H$2:$H$2047,Worksheet!AQ$3,'Orders - December 2020'!$C$2:$C$2047,Worksheet!$F65),"-")</f>
        <v>-</v>
      </c>
      <c r="AR65" s="51" t="str">
        <f>IFERROR(AVERAGEIFS('Orders - December 2020'!$I$2:$I$2047,'Orders - December 2020'!$H$2:$H$2047,Worksheet!AR$3,'Orders - December 2020'!$C$2:$C$2047,Worksheet!$F65),"-")</f>
        <v>-</v>
      </c>
      <c r="AS65" s="51" t="str">
        <f>IFERROR(AVERAGEIFS('Orders - December 2020'!$I$2:$I$2047,'Orders - December 2020'!$H$2:$H$2047,Worksheet!AS$3,'Orders - December 2020'!$C$2:$C$2047,Worksheet!$F65),"-")</f>
        <v>-</v>
      </c>
      <c r="AT65" s="51" t="str">
        <f>IFERROR(AVERAGEIFS('Orders - December 2020'!$I$2:$I$2047,'Orders - December 2020'!$H$2:$H$2047,Worksheet!AT$3,'Orders - December 2020'!$C$2:$C$2047,Worksheet!$F65),"-")</f>
        <v>-</v>
      </c>
      <c r="AU65" s="51">
        <f>IFERROR(AVERAGEIFS('Orders - December 2020'!$I$2:$I$2047,'Orders - December 2020'!$H$2:$H$2047,Worksheet!AU$3,'Orders - December 2020'!$C$2:$C$2047,Worksheet!$F65),"-")</f>
        <v>1</v>
      </c>
      <c r="AV65" s="51" t="str">
        <f>IFERROR(AVERAGEIFS('Orders - December 2020'!$I$2:$I$2047,'Orders - December 2020'!$H$2:$H$2047,Worksheet!AV$3,'Orders - December 2020'!$C$2:$C$2047,Worksheet!$F65),"-")</f>
        <v>-</v>
      </c>
      <c r="AW65" s="51" t="str">
        <f>IFERROR(AVERAGEIFS('Orders - December 2020'!$I$2:$I$2047,'Orders - December 2020'!$H$2:$H$2047,Worksheet!AW$3,'Orders - December 2020'!$C$2:$C$2047,Worksheet!$F65),"-")</f>
        <v>-</v>
      </c>
      <c r="AX65" s="51" t="str">
        <f>IFERROR(AVERAGEIFS('Orders - December 2020'!$I$2:$I$2047,'Orders - December 2020'!$H$2:$H$2047,Worksheet!AX$3,'Orders - December 2020'!$C$2:$C$2047,Worksheet!$F65),"-")</f>
        <v>-</v>
      </c>
      <c r="AY65" s="51">
        <f>IFERROR(AVERAGEIFS('Orders - December 2020'!$I$2:$I$2047,'Orders - December 2020'!$H$2:$H$2047,Worksheet!AY$3,'Orders - December 2020'!$C$2:$C$2047,Worksheet!$F65),"-")</f>
        <v>1</v>
      </c>
      <c r="AZ65" s="51" t="str">
        <f>IFERROR(AVERAGEIFS('Orders - December 2020'!$I$2:$I$2047,'Orders - December 2020'!$H$2:$H$2047,Worksheet!AZ$3,'Orders - December 2020'!$C$2:$C$2047,Worksheet!$F65),"-")</f>
        <v>-</v>
      </c>
      <c r="BA65" s="51" t="str">
        <f>IFERROR(AVERAGEIFS('Orders - December 2020'!$I$2:$I$2047,'Orders - December 2020'!$H$2:$H$2047,Worksheet!BA$3,'Orders - December 2020'!$C$2:$C$2047,Worksheet!$F65),"-")</f>
        <v>-</v>
      </c>
      <c r="BB65" s="51" t="str">
        <f>IFERROR(AVERAGEIFS('Orders - December 2020'!$I$2:$I$2047,'Orders - December 2020'!$H$2:$H$2047,Worksheet!BB$3,'Orders - December 2020'!$C$2:$C$2047,Worksheet!$F65),"-")</f>
        <v>-</v>
      </c>
      <c r="BC65" s="51" t="str">
        <f>IFERROR(AVERAGEIFS('Orders - December 2020'!$I$2:$I$2047,'Orders - December 2020'!$H$2:$H$2047,Worksheet!BC$3,'Orders - December 2020'!$C$2:$C$2047,Worksheet!$F65),"-")</f>
        <v>-</v>
      </c>
      <c r="BD65" s="51" t="str">
        <f>IFERROR(AVERAGEIFS('Orders - December 2020'!$I$2:$I$2047,'Orders - December 2020'!$H$2:$H$2047,Worksheet!BD$3,'Orders - December 2020'!$C$2:$C$2047,Worksheet!$F65),"-")</f>
        <v>-</v>
      </c>
      <c r="BE65" s="51" t="str">
        <f>IFERROR(AVERAGEIFS('Orders - December 2020'!$I$2:$I$2047,'Orders - December 2020'!$H$2:$H$2047,Worksheet!BE$3,'Orders - December 2020'!$C$2:$C$2047,Worksheet!$F65),"-")</f>
        <v>-</v>
      </c>
      <c r="BF65" s="51" t="str">
        <f>IFERROR(AVERAGEIFS('Orders - December 2020'!$I$2:$I$2047,'Orders - December 2020'!$H$2:$H$2047,Worksheet!BF$3,'Orders - December 2020'!$C$2:$C$2047,Worksheet!$F65),"-")</f>
        <v>-</v>
      </c>
      <c r="BG65" s="51" t="str">
        <f>IFERROR(AVERAGEIFS('Orders - December 2020'!$I$2:$I$2047,'Orders - December 2020'!$H$2:$H$2047,Worksheet!BG$3,'Orders - December 2020'!$C$2:$C$2047,Worksheet!$F65),"-")</f>
        <v>-</v>
      </c>
      <c r="BH65" s="51" t="str">
        <f>IFERROR(AVERAGEIFS('Orders - December 2020'!$I$2:$I$2047,'Orders - December 2020'!$H$2:$H$2047,Worksheet!BH$3,'Orders - December 2020'!$C$2:$C$2047,Worksheet!$F65),"-")</f>
        <v>-</v>
      </c>
      <c r="BI65" s="51" t="str">
        <f>IFERROR(AVERAGEIFS('Orders - December 2020'!$I$2:$I$2047,'Orders - December 2020'!$H$2:$H$2047,Worksheet!BI$3,'Orders - December 2020'!$C$2:$C$2047,Worksheet!$F65),"-")</f>
        <v>-</v>
      </c>
      <c r="BJ65" s="51" t="str">
        <f>IFERROR(AVERAGEIFS('Orders - December 2020'!$I$2:$I$2047,'Orders - December 2020'!$H$2:$H$2047,Worksheet!BJ$3,'Orders - December 2020'!$C$2:$C$2047,Worksheet!$F65),"-")</f>
        <v>-</v>
      </c>
      <c r="BK65" s="51" t="str">
        <f>IFERROR(AVERAGEIFS('Orders - December 2020'!$I$2:$I$2047,'Orders - December 2020'!$H$2:$H$2047,Worksheet!BK$3,'Orders - December 2020'!$C$2:$C$2047,Worksheet!$F65),"-")</f>
        <v>-</v>
      </c>
      <c r="BL65" s="51" t="str">
        <f>IFERROR(AVERAGEIFS('Orders - December 2020'!$I$2:$I$2047,'Orders - December 2020'!$H$2:$H$2047,Worksheet!BL$3,'Orders - December 2020'!$C$2:$C$2047,Worksheet!$F65),"-")</f>
        <v>-</v>
      </c>
      <c r="BM65" s="51" t="str">
        <f>IFERROR(AVERAGEIFS('Orders - December 2020'!$I$2:$I$2047,'Orders - December 2020'!$H$2:$H$2047,Worksheet!BM$3,'Orders - December 2020'!$C$2:$C$2047,Worksheet!$F65),"-")</f>
        <v>-</v>
      </c>
      <c r="BN65" s="51" t="str">
        <f>IFERROR(AVERAGEIFS('Orders - December 2020'!$I$2:$I$2047,'Orders - December 2020'!$H$2:$H$2047,Worksheet!BN$3,'Orders - December 2020'!$C$2:$C$2047,Worksheet!$F65),"-")</f>
        <v>-</v>
      </c>
      <c r="BO65" s="51" t="str">
        <f>IFERROR(AVERAGEIFS('Orders - December 2020'!$I$2:$I$2047,'Orders - December 2020'!$H$2:$H$2047,Worksheet!BO$3,'Orders - December 2020'!$C$2:$C$2047,Worksheet!$F65),"-")</f>
        <v>-</v>
      </c>
      <c r="BP65" s="51" t="str">
        <f>IFERROR(AVERAGEIFS('Orders - December 2020'!$I$2:$I$2047,'Orders - December 2020'!$H$2:$H$2047,Worksheet!BP$3,'Orders - December 2020'!$C$2:$C$2047,Worksheet!$F65),"-")</f>
        <v>-</v>
      </c>
      <c r="BQ65" s="51" t="str">
        <f>IFERROR(AVERAGEIFS('Orders - December 2020'!$I$2:$I$2047,'Orders - December 2020'!$H$2:$H$2047,Worksheet!BQ$3,'Orders - December 2020'!$C$2:$C$2047,Worksheet!$F65),"-")</f>
        <v>-</v>
      </c>
      <c r="BR65" s="51" t="str">
        <f>IFERROR(AVERAGEIFS('Orders - December 2020'!$I$2:$I$2047,'Orders - December 2020'!$H$2:$H$2047,Worksheet!BR$3,'Orders - December 2020'!$C$2:$C$2047,Worksheet!$F65),"-")</f>
        <v>-</v>
      </c>
      <c r="BS65" s="51" t="str">
        <f>IFERROR(AVERAGEIFS('Orders - December 2020'!$I$2:$I$2047,'Orders - December 2020'!$H$2:$H$2047,Worksheet!BS$3,'Orders - December 2020'!$C$2:$C$2047,Worksheet!$F65),"-")</f>
        <v>-</v>
      </c>
      <c r="BT65" s="51" t="str">
        <f>IFERROR(AVERAGEIFS('Orders - December 2020'!$I$2:$I$2047,'Orders - December 2020'!$H$2:$H$2047,Worksheet!BT$3,'Orders - December 2020'!$C$2:$C$2047,Worksheet!$F65),"-")</f>
        <v>-</v>
      </c>
      <c r="BU65" s="51" t="str">
        <f>IFERROR(AVERAGEIFS('Orders - December 2020'!$I$2:$I$2047,'Orders - December 2020'!$H$2:$H$2047,Worksheet!BU$3,'Orders - December 2020'!$C$2:$C$2047,Worksheet!$F65),"-")</f>
        <v>-</v>
      </c>
      <c r="BV65" s="51" t="str">
        <f>IFERROR(AVERAGEIFS('Orders - December 2020'!$I$2:$I$2047,'Orders - December 2020'!$H$2:$H$2047,Worksheet!BV$3,'Orders - December 2020'!$C$2:$C$2047,Worksheet!$F65),"-")</f>
        <v>-</v>
      </c>
      <c r="BW65" s="51" t="str">
        <f>IFERROR(AVERAGEIFS('Orders - December 2020'!$I$2:$I$2047,'Orders - December 2020'!$H$2:$H$2047,Worksheet!BW$3,'Orders - December 2020'!$C$2:$C$2047,Worksheet!$F65),"-")</f>
        <v>-</v>
      </c>
      <c r="BX65" s="51" t="str">
        <f>IFERROR(AVERAGEIFS('Orders - December 2020'!$I$2:$I$2047,'Orders - December 2020'!$H$2:$H$2047,Worksheet!BX$3,'Orders - December 2020'!$C$2:$C$2047,Worksheet!$F65),"-")</f>
        <v>-</v>
      </c>
      <c r="BY65" s="51" t="str">
        <f>IFERROR(AVERAGEIFS('Orders - December 2020'!$I$2:$I$2047,'Orders - December 2020'!$H$2:$H$2047,Worksheet!BY$3,'Orders - December 2020'!$C$2:$C$2047,Worksheet!$F65),"-")</f>
        <v>-</v>
      </c>
      <c r="BZ65" s="51" t="str">
        <f>IFERROR(AVERAGEIFS('Orders - December 2020'!$I$2:$I$2047,'Orders - December 2020'!$H$2:$H$2047,Worksheet!BZ$3,'Orders - December 2020'!$C$2:$C$2047,Worksheet!$F65),"-")</f>
        <v>-</v>
      </c>
      <c r="CA65" s="51" t="str">
        <f>IFERROR(AVERAGEIFS('Orders - December 2020'!$I$2:$I$2047,'Orders - December 2020'!$H$2:$H$2047,Worksheet!CA$3,'Orders - December 2020'!$C$2:$C$2047,Worksheet!$F65),"-")</f>
        <v>-</v>
      </c>
      <c r="CB65" s="51" t="str">
        <f>IFERROR(AVERAGEIFS('Orders - December 2020'!$I$2:$I$2047,'Orders - December 2020'!$H$2:$H$2047,Worksheet!CB$3,'Orders - December 2020'!$C$2:$C$2047,Worksheet!$F65),"-")</f>
        <v>-</v>
      </c>
      <c r="CC65" s="51" t="str">
        <f>IFERROR(AVERAGEIFS('Orders - December 2020'!$I$2:$I$2047,'Orders - December 2020'!$H$2:$H$2047,Worksheet!CC$3,'Orders - December 2020'!$C$2:$C$2047,Worksheet!$F65),"-")</f>
        <v>-</v>
      </c>
      <c r="CD65" s="51" t="str">
        <f>IFERROR(AVERAGEIFS('Orders - December 2020'!$I$2:$I$2047,'Orders - December 2020'!$H$2:$H$2047,Worksheet!CD$3,'Orders - December 2020'!$C$2:$C$2047,Worksheet!$F65),"-")</f>
        <v>-</v>
      </c>
      <c r="CE65" s="51" t="str">
        <f>IFERROR(AVERAGEIFS('Orders - December 2020'!$I$2:$I$2047,'Orders - December 2020'!$H$2:$H$2047,Worksheet!CE$3,'Orders - December 2020'!$C$2:$C$2047,Worksheet!$F65),"-")</f>
        <v>-</v>
      </c>
      <c r="CF65" s="51" t="str">
        <f>IFERROR(AVERAGEIFS('Orders - December 2020'!$I$2:$I$2047,'Orders - December 2020'!$H$2:$H$2047,Worksheet!CF$3,'Orders - December 2020'!$C$2:$C$2047,Worksheet!$F65),"-")</f>
        <v>-</v>
      </c>
      <c r="CG65" s="51" t="str">
        <f>IFERROR(AVERAGEIFS('Orders - December 2020'!$I$2:$I$2047,'Orders - December 2020'!$H$2:$H$2047,Worksheet!CG$3,'Orders - December 2020'!$C$2:$C$2047,Worksheet!$F65),"-")</f>
        <v>-</v>
      </c>
      <c r="CH65" s="51">
        <f>IFERROR(AVERAGEIFS('Orders - December 2020'!$I$2:$I$2047,'Orders - December 2020'!$H$2:$H$2047,Worksheet!CH$3,'Orders - December 2020'!$C$2:$C$2047,Worksheet!$F65),"-")</f>
        <v>1</v>
      </c>
      <c r="CI65" s="51" t="str">
        <f>IFERROR(AVERAGEIFS('Orders - December 2020'!$I$2:$I$2047,'Orders - December 2020'!$H$2:$H$2047,Worksheet!CI$3,'Orders - December 2020'!$C$2:$C$2047,Worksheet!$F65),"-")</f>
        <v>-</v>
      </c>
      <c r="CJ65" s="51" t="str">
        <f>IFERROR(AVERAGEIFS('Orders - December 2020'!$I$2:$I$2047,'Orders - December 2020'!$H$2:$H$2047,Worksheet!CJ$3,'Orders - December 2020'!$C$2:$C$2047,Worksheet!$F65),"-")</f>
        <v>-</v>
      </c>
      <c r="CK65" s="51" t="str">
        <f>IFERROR(AVERAGEIFS('Orders - December 2020'!$I$2:$I$2047,'Orders - December 2020'!$H$2:$H$2047,Worksheet!CK$3,'Orders - December 2020'!$C$2:$C$2047,Worksheet!$F65),"-")</f>
        <v>-</v>
      </c>
      <c r="CL65" s="51" t="str">
        <f>IFERROR(AVERAGEIFS('Orders - December 2020'!$I$2:$I$2047,'Orders - December 2020'!$H$2:$H$2047,Worksheet!CL$3,'Orders - December 2020'!$C$2:$C$2047,Worksheet!$F65),"-")</f>
        <v>-</v>
      </c>
      <c r="CM65" s="51" t="str">
        <f>IFERROR(AVERAGEIFS('Orders - December 2020'!$I$2:$I$2047,'Orders - December 2020'!$H$2:$H$2047,Worksheet!CM$3,'Orders - December 2020'!$C$2:$C$2047,Worksheet!$F65),"-")</f>
        <v>-</v>
      </c>
      <c r="CN65" s="51" t="str">
        <f>IFERROR(AVERAGEIFS('Orders - December 2020'!$I$2:$I$2047,'Orders - December 2020'!$H$2:$H$2047,Worksheet!CN$3,'Orders - December 2020'!$C$2:$C$2047,Worksheet!$F65),"-")</f>
        <v>-</v>
      </c>
      <c r="CO65" s="51" t="str">
        <f>IFERROR(AVERAGEIFS('Orders - December 2020'!$I$2:$I$2047,'Orders - December 2020'!$H$2:$H$2047,Worksheet!CO$3,'Orders - December 2020'!$C$2:$C$2047,Worksheet!$F65),"-")</f>
        <v>-</v>
      </c>
      <c r="CP65" s="51" t="str">
        <f>IFERROR(AVERAGEIFS('Orders - December 2020'!$I$2:$I$2047,'Orders - December 2020'!$H$2:$H$2047,Worksheet!CP$3,'Orders - December 2020'!$C$2:$C$2047,Worksheet!$F65),"-")</f>
        <v>-</v>
      </c>
      <c r="CQ65" s="51" t="str">
        <f>IFERROR(AVERAGEIFS('Orders - December 2020'!$I$2:$I$2047,'Orders - December 2020'!$H$2:$H$2047,Worksheet!CQ$3,'Orders - December 2020'!$C$2:$C$2047,Worksheet!$F65),"-")</f>
        <v>-</v>
      </c>
      <c r="CR65" s="51" t="str">
        <f>IFERROR(AVERAGEIFS('Orders - December 2020'!$I$2:$I$2047,'Orders - December 2020'!$H$2:$H$2047,Worksheet!CR$3,'Orders - December 2020'!$C$2:$C$2047,Worksheet!$F65),"-")</f>
        <v>-</v>
      </c>
      <c r="CS65" s="51" t="str">
        <f>IFERROR(AVERAGEIFS('Orders - December 2020'!$I$2:$I$2047,'Orders - December 2020'!$H$2:$H$2047,Worksheet!CS$3,'Orders - December 2020'!$C$2:$C$2047,Worksheet!$F65),"-")</f>
        <v>-</v>
      </c>
      <c r="CT65" s="51" t="str">
        <f>IFERROR(AVERAGEIFS('Orders - December 2020'!$I$2:$I$2047,'Orders - December 2020'!$H$2:$H$2047,Worksheet!CT$3,'Orders - December 2020'!$C$2:$C$2047,Worksheet!$F65),"-")</f>
        <v>-</v>
      </c>
      <c r="CU65" s="51" t="str">
        <f>IFERROR(AVERAGEIFS('Orders - December 2020'!$I$2:$I$2047,'Orders - December 2020'!$H$2:$H$2047,Worksheet!CU$3,'Orders - December 2020'!$C$2:$C$2047,Worksheet!$F65),"-")</f>
        <v>-</v>
      </c>
      <c r="CV65" s="51" t="str">
        <f>IFERROR(AVERAGEIFS('Orders - December 2020'!$I$2:$I$2047,'Orders - December 2020'!$H$2:$H$2047,Worksheet!CV$3,'Orders - December 2020'!$C$2:$C$2047,Worksheet!$F65),"-")</f>
        <v>-</v>
      </c>
      <c r="CW65" s="51" t="str">
        <f>IFERROR(AVERAGEIFS('Orders - December 2020'!$I$2:$I$2047,'Orders - December 2020'!$H$2:$H$2047,Worksheet!CW$3,'Orders - December 2020'!$C$2:$C$2047,Worksheet!$F65),"-")</f>
        <v>-</v>
      </c>
      <c r="CX65" s="51" t="str">
        <f>IFERROR(AVERAGEIFS('Orders - December 2020'!$I$2:$I$2047,'Orders - December 2020'!$H$2:$H$2047,Worksheet!CX$3,'Orders - December 2020'!$C$2:$C$2047,Worksheet!$F65),"-")</f>
        <v>-</v>
      </c>
      <c r="CY65" s="51" t="str">
        <f>IFERROR(AVERAGEIFS('Orders - December 2020'!$I$2:$I$2047,'Orders - December 2020'!$H$2:$H$2047,Worksheet!CY$3,'Orders - December 2020'!$C$2:$C$2047,Worksheet!$F65),"-")</f>
        <v>-</v>
      </c>
      <c r="CZ65" s="51" t="str">
        <f>IFERROR(AVERAGEIFS('Orders - December 2020'!$I$2:$I$2047,'Orders - December 2020'!$H$2:$H$2047,Worksheet!CZ$3,'Orders - December 2020'!$C$2:$C$2047,Worksheet!$F65),"-")</f>
        <v>-</v>
      </c>
      <c r="DA65" s="51" t="str">
        <f>IFERROR(AVERAGEIFS('Orders - December 2020'!$I$2:$I$2047,'Orders - December 2020'!$H$2:$H$2047,Worksheet!DA$3,'Orders - December 2020'!$C$2:$C$2047,Worksheet!$F65),"-")</f>
        <v>-</v>
      </c>
      <c r="DB65" s="51" t="str">
        <f>IFERROR(AVERAGEIFS('Orders - December 2020'!$I$2:$I$2047,'Orders - December 2020'!$H$2:$H$2047,Worksheet!DB$3,'Orders - December 2020'!$C$2:$C$2047,Worksheet!$F65),"-")</f>
        <v>-</v>
      </c>
      <c r="DC65" s="51" t="str">
        <f>IFERROR(AVERAGEIFS('Orders - December 2020'!$I$2:$I$2047,'Orders - December 2020'!$H$2:$H$2047,Worksheet!DC$3,'Orders - December 2020'!$C$2:$C$2047,Worksheet!$F65),"-")</f>
        <v>-</v>
      </c>
      <c r="DD65" s="51" t="str">
        <f>IFERROR(AVERAGEIFS('Orders - December 2020'!$I$2:$I$2047,'Orders - December 2020'!$H$2:$H$2047,Worksheet!DD$3,'Orders - December 2020'!$C$2:$C$2047,Worksheet!$F65),"-")</f>
        <v>-</v>
      </c>
      <c r="DE65" s="51" t="str">
        <f>IFERROR(AVERAGEIFS('Orders - December 2020'!$I$2:$I$2047,'Orders - December 2020'!$H$2:$H$2047,Worksheet!DE$3,'Orders - December 2020'!$C$2:$C$2047,Worksheet!$F65),"-")</f>
        <v>-</v>
      </c>
      <c r="DF65" s="51" t="str">
        <f>IFERROR(AVERAGEIFS('Orders - December 2020'!$I$2:$I$2047,'Orders - December 2020'!$H$2:$H$2047,Worksheet!DF$3,'Orders - December 2020'!$C$2:$C$2047,Worksheet!$F65),"-")</f>
        <v>-</v>
      </c>
      <c r="DG65" s="51" t="str">
        <f>IFERROR(AVERAGEIFS('Orders - December 2020'!$I$2:$I$2047,'Orders - December 2020'!$H$2:$H$2047,Worksheet!DG$3,'Orders - December 2020'!$C$2:$C$2047,Worksheet!$F65),"-")</f>
        <v>-</v>
      </c>
      <c r="DH65" s="51" t="str">
        <f>IFERROR(AVERAGEIFS('Orders - December 2020'!$I$2:$I$2047,'Orders - December 2020'!$H$2:$H$2047,Worksheet!DH$3,'Orders - December 2020'!$C$2:$C$2047,Worksheet!$F65),"-")</f>
        <v>-</v>
      </c>
      <c r="DI65" s="51" t="str">
        <f>IFERROR(AVERAGEIFS('Orders - December 2020'!$I$2:$I$2047,'Orders - December 2020'!$H$2:$H$2047,Worksheet!DI$3,'Orders - December 2020'!$C$2:$C$2047,Worksheet!$F65),"-")</f>
        <v>-</v>
      </c>
      <c r="DJ65" s="51" t="str">
        <f>IFERROR(AVERAGEIFS('Orders - December 2020'!$I$2:$I$2047,'Orders - December 2020'!$H$2:$H$2047,Worksheet!DJ$3,'Orders - December 2020'!$C$2:$C$2047,Worksheet!$F65),"-")</f>
        <v>-</v>
      </c>
      <c r="DK65" s="51" t="str">
        <f>IFERROR(AVERAGEIFS('Orders - December 2020'!$I$2:$I$2047,'Orders - December 2020'!$H$2:$H$2047,Worksheet!DK$3,'Orders - December 2020'!$C$2:$C$2047,Worksheet!$F65),"-")</f>
        <v>-</v>
      </c>
      <c r="DL65" s="51" t="str">
        <f>IFERROR(AVERAGEIFS('Orders - December 2020'!$I$2:$I$2047,'Orders - December 2020'!$H$2:$H$2047,Worksheet!DL$3,'Orders - December 2020'!$C$2:$C$2047,Worksheet!$F65),"-")</f>
        <v>-</v>
      </c>
      <c r="DM65" s="51" t="str">
        <f>IFERROR(AVERAGEIFS('Orders - December 2020'!$I$2:$I$2047,'Orders - December 2020'!$H$2:$H$2047,Worksheet!DM$3,'Orders - December 2020'!$C$2:$C$2047,Worksheet!$F65),"-")</f>
        <v>-</v>
      </c>
      <c r="DN65" s="51" t="str">
        <f>IFERROR(AVERAGEIFS('Orders - December 2020'!$I$2:$I$2047,'Orders - December 2020'!$H$2:$H$2047,Worksheet!DN$3,'Orders - December 2020'!$C$2:$C$2047,Worksheet!$F65),"-")</f>
        <v>-</v>
      </c>
      <c r="DO65" s="51" t="str">
        <f>IFERROR(AVERAGEIFS('Orders - December 2020'!$I$2:$I$2047,'Orders - December 2020'!$H$2:$H$2047,Worksheet!DO$3,'Orders - December 2020'!$C$2:$C$2047,Worksheet!$F65),"-")</f>
        <v>-</v>
      </c>
      <c r="DP65" s="51" t="str">
        <f>IFERROR(AVERAGEIFS('Orders - December 2020'!$I$2:$I$2047,'Orders - December 2020'!$H$2:$H$2047,Worksheet!DP$3,'Orders - December 2020'!$C$2:$C$2047,Worksheet!$F65),"-")</f>
        <v>-</v>
      </c>
      <c r="DQ65" s="51" t="str">
        <f>IFERROR(AVERAGEIFS('Orders - December 2020'!$I$2:$I$2047,'Orders - December 2020'!$H$2:$H$2047,Worksheet!DQ$3,'Orders - December 2020'!$C$2:$C$2047,Worksheet!$F65),"-")</f>
        <v>-</v>
      </c>
      <c r="DR65" s="51" t="str">
        <f>IFERROR(AVERAGEIFS('Orders - December 2020'!$I$2:$I$2047,'Orders - December 2020'!$H$2:$H$2047,Worksheet!DR$3,'Orders - December 2020'!$C$2:$C$2047,Worksheet!$F65),"-")</f>
        <v>-</v>
      </c>
      <c r="DS65" s="51" t="str">
        <f>IFERROR(AVERAGEIFS('Orders - December 2020'!$I$2:$I$2047,'Orders - December 2020'!$H$2:$H$2047,Worksheet!DS$3,'Orders - December 2020'!$C$2:$C$2047,Worksheet!$F65),"-")</f>
        <v>-</v>
      </c>
      <c r="DT65" s="51" t="str">
        <f>IFERROR(AVERAGEIFS('Orders - December 2020'!$I$2:$I$2047,'Orders - December 2020'!$H$2:$H$2047,Worksheet!DT$3,'Orders - December 2020'!$C$2:$C$2047,Worksheet!$F65),"-")</f>
        <v>-</v>
      </c>
      <c r="DU65" s="51" t="str">
        <f>IFERROR(AVERAGEIFS('Orders - December 2020'!$I$2:$I$2047,'Orders - December 2020'!$H$2:$H$2047,Worksheet!DU$3,'Orders - December 2020'!$C$2:$C$2047,Worksheet!$F65),"-")</f>
        <v>-</v>
      </c>
      <c r="DV65" s="51" t="str">
        <f>IFERROR(AVERAGEIFS('Orders - December 2020'!$I$2:$I$2047,'Orders - December 2020'!$H$2:$H$2047,Worksheet!DV$3,'Orders - December 2020'!$C$2:$C$2047,Worksheet!$F65),"-")</f>
        <v>-</v>
      </c>
      <c r="DW65" s="51" t="str">
        <f>IFERROR(AVERAGEIFS('Orders - December 2020'!$I$2:$I$2047,'Orders - December 2020'!$H$2:$H$2047,Worksheet!DW$3,'Orders - December 2020'!$C$2:$C$2047,Worksheet!$F65),"-")</f>
        <v>-</v>
      </c>
      <c r="DX65" s="51" t="str">
        <f>IFERROR(AVERAGEIFS('Orders - December 2020'!$I$2:$I$2047,'Orders - December 2020'!$H$2:$H$2047,Worksheet!DX$3,'Orders - December 2020'!$C$2:$C$2047,Worksheet!$F65),"-")</f>
        <v>-</v>
      </c>
      <c r="DY65" s="51" t="str">
        <f>IFERROR(AVERAGEIFS('Orders - December 2020'!$I$2:$I$2047,'Orders - December 2020'!$H$2:$H$2047,Worksheet!DY$3,'Orders - December 2020'!$C$2:$C$2047,Worksheet!$F65),"-")</f>
        <v>-</v>
      </c>
      <c r="DZ65" s="51" t="str">
        <f>IFERROR(AVERAGEIFS('Orders - December 2020'!$I$2:$I$2047,'Orders - December 2020'!$H$2:$H$2047,Worksheet!DZ$3,'Orders - December 2020'!$C$2:$C$2047,Worksheet!$F65),"-")</f>
        <v>-</v>
      </c>
      <c r="EA65" s="51" t="str">
        <f>IFERROR(AVERAGEIFS('Orders - December 2020'!$I$2:$I$2047,'Orders - December 2020'!$H$2:$H$2047,Worksheet!EA$3,'Orders - December 2020'!$C$2:$C$2047,Worksheet!$F65),"-")</f>
        <v>-</v>
      </c>
      <c r="EB65" s="51" t="str">
        <f>IFERROR(AVERAGEIFS('Orders - December 2020'!$I$2:$I$2047,'Orders - December 2020'!$H$2:$H$2047,Worksheet!EB$3,'Orders - December 2020'!$C$2:$C$2047,Worksheet!$F65),"-")</f>
        <v>-</v>
      </c>
      <c r="EC65" s="51" t="str">
        <f>IFERROR(AVERAGEIFS('Orders - December 2020'!$I$2:$I$2047,'Orders - December 2020'!$H$2:$H$2047,Worksheet!EC$3,'Orders - December 2020'!$C$2:$C$2047,Worksheet!$F65),"-")</f>
        <v>-</v>
      </c>
      <c r="ED65" s="51" t="str">
        <f>IFERROR(AVERAGEIFS('Orders - December 2020'!$I$2:$I$2047,'Orders - December 2020'!$H$2:$H$2047,Worksheet!ED$3,'Orders - December 2020'!$C$2:$C$2047,Worksheet!$F65),"-")</f>
        <v>-</v>
      </c>
      <c r="EE65" s="51" t="str">
        <f>IFERROR(AVERAGEIFS('Orders - December 2020'!$I$2:$I$2047,'Orders - December 2020'!$H$2:$H$2047,Worksheet!EE$3,'Orders - December 2020'!$C$2:$C$2047,Worksheet!$F65),"-")</f>
        <v>-</v>
      </c>
      <c r="EF65" s="51" t="str">
        <f>IFERROR(AVERAGEIFS('Orders - December 2020'!$I$2:$I$2047,'Orders - December 2020'!$H$2:$H$2047,Worksheet!EF$3,'Orders - December 2020'!$C$2:$C$2047,Worksheet!$F65),"-")</f>
        <v>-</v>
      </c>
      <c r="EG65" s="51" t="str">
        <f>IFERROR(AVERAGEIFS('Orders - December 2020'!$I$2:$I$2047,'Orders - December 2020'!$H$2:$H$2047,Worksheet!EG$3,'Orders - December 2020'!$C$2:$C$2047,Worksheet!$F65),"-")</f>
        <v>-</v>
      </c>
      <c r="EH65" s="51" t="str">
        <f>IFERROR(AVERAGEIFS('Orders - December 2020'!$I$2:$I$2047,'Orders - December 2020'!$H$2:$H$2047,Worksheet!EH$3,'Orders - December 2020'!$C$2:$C$2047,Worksheet!$F65),"-")</f>
        <v>-</v>
      </c>
      <c r="EI65" s="51" t="str">
        <f>IFERROR(AVERAGEIFS('Orders - December 2020'!$I$2:$I$2047,'Orders - December 2020'!$H$2:$H$2047,Worksheet!EI$3,'Orders - December 2020'!$C$2:$C$2047,Worksheet!$F65),"-")</f>
        <v>-</v>
      </c>
      <c r="EJ65" s="51" t="str">
        <f>IFERROR(AVERAGEIFS('Orders - December 2020'!$I$2:$I$2047,'Orders - December 2020'!$H$2:$H$2047,Worksheet!EJ$3,'Orders - December 2020'!$C$2:$C$2047,Worksheet!$F65),"-")</f>
        <v>-</v>
      </c>
      <c r="EK65" s="51" t="str">
        <f>IFERROR(AVERAGEIFS('Orders - December 2020'!$I$2:$I$2047,'Orders - December 2020'!$H$2:$H$2047,Worksheet!EK$3,'Orders - December 2020'!$C$2:$C$2047,Worksheet!$F65),"-")</f>
        <v>-</v>
      </c>
      <c r="EL65" s="51" t="str">
        <f>IFERROR(AVERAGEIFS('Orders - December 2020'!$I$2:$I$2047,'Orders - December 2020'!$H$2:$H$2047,Worksheet!EL$3,'Orders - December 2020'!$C$2:$C$2047,Worksheet!$F65),"-")</f>
        <v>-</v>
      </c>
      <c r="EM65" s="51" t="str">
        <f>IFERROR(AVERAGEIFS('Orders - December 2020'!$I$2:$I$2047,'Orders - December 2020'!$H$2:$H$2047,Worksheet!EM$3,'Orders - December 2020'!$C$2:$C$2047,Worksheet!$F65),"-")</f>
        <v>-</v>
      </c>
      <c r="EN65" s="51" t="str">
        <f>IFERROR(AVERAGEIFS('Orders - December 2020'!$I$2:$I$2047,'Orders - December 2020'!$H$2:$H$2047,Worksheet!EN$3,'Orders - December 2020'!$C$2:$C$2047,Worksheet!$F65),"-")</f>
        <v>-</v>
      </c>
      <c r="EO65" s="51" t="str">
        <f>IFERROR(AVERAGEIFS('Orders - December 2020'!$I$2:$I$2047,'Orders - December 2020'!$H$2:$H$2047,Worksheet!EO$3,'Orders - December 2020'!$C$2:$C$2047,Worksheet!$F65),"-")</f>
        <v>-</v>
      </c>
      <c r="EP65" s="51" t="str">
        <f>IFERROR(AVERAGEIFS('Orders - December 2020'!$I$2:$I$2047,'Orders - December 2020'!$H$2:$H$2047,Worksheet!EP$3,'Orders - December 2020'!$C$2:$C$2047,Worksheet!$F65),"-")</f>
        <v>-</v>
      </c>
      <c r="EQ65" s="51" t="str">
        <f>IFERROR(AVERAGEIFS('Orders - December 2020'!$I$2:$I$2047,'Orders - December 2020'!$H$2:$H$2047,Worksheet!EQ$3,'Orders - December 2020'!$C$2:$C$2047,Worksheet!$F65),"-")</f>
        <v>-</v>
      </c>
      <c r="ER65" s="51" t="str">
        <f>IFERROR(AVERAGEIFS('Orders - December 2020'!$I$2:$I$2047,'Orders - December 2020'!$H$2:$H$2047,Worksheet!ER$3,'Orders - December 2020'!$C$2:$C$2047,Worksheet!$F65),"-")</f>
        <v>-</v>
      </c>
      <c r="ES65" s="51" t="str">
        <f>IFERROR(AVERAGEIFS('Orders - December 2020'!$I$2:$I$2047,'Orders - December 2020'!$H$2:$H$2047,Worksheet!ES$3,'Orders - December 2020'!$C$2:$C$2047,Worksheet!$F65),"-")</f>
        <v>-</v>
      </c>
      <c r="ET65" s="51" t="str">
        <f>IFERROR(AVERAGEIFS('Orders - December 2020'!$I$2:$I$2047,'Orders - December 2020'!$H$2:$H$2047,Worksheet!ET$3,'Orders - December 2020'!$C$2:$C$2047,Worksheet!$F65),"-")</f>
        <v>-</v>
      </c>
      <c r="EU65" s="51" t="str">
        <f>IFERROR(AVERAGEIFS('Orders - December 2020'!$I$2:$I$2047,'Orders - December 2020'!$H$2:$H$2047,Worksheet!EU$3,'Orders - December 2020'!$C$2:$C$2047,Worksheet!$F65),"-")</f>
        <v>-</v>
      </c>
      <c r="EV65" s="51" t="str">
        <f>IFERROR(AVERAGEIFS('Orders - December 2020'!$I$2:$I$2047,'Orders - December 2020'!$H$2:$H$2047,Worksheet!EV$3,'Orders - December 2020'!$C$2:$C$2047,Worksheet!$F65),"-")</f>
        <v>-</v>
      </c>
      <c r="EW65" s="51" t="str">
        <f>IFERROR(AVERAGEIFS('Orders - December 2020'!$I$2:$I$2047,'Orders - December 2020'!$H$2:$H$2047,Worksheet!EW$3,'Orders - December 2020'!$C$2:$C$2047,Worksheet!$F65),"-")</f>
        <v>-</v>
      </c>
      <c r="EX65" s="51" t="str">
        <f>IFERROR(AVERAGEIFS('Orders - December 2020'!$I$2:$I$2047,'Orders - December 2020'!$H$2:$H$2047,Worksheet!EX$3,'Orders - December 2020'!$C$2:$C$2047,Worksheet!$F65),"-")</f>
        <v>-</v>
      </c>
      <c r="EY65" s="51">
        <f>IFERROR(AVERAGEIFS('Orders - December 2020'!$I$2:$I$2047,'Orders - December 2020'!$H$2:$H$2047,Worksheet!EY$3,'Orders - December 2020'!$C$2:$C$2047,Worksheet!$F65),"-")</f>
        <v>1</v>
      </c>
      <c r="EZ65" s="51" t="str">
        <f>IFERROR(AVERAGEIFS('Orders - December 2020'!$I$2:$I$2047,'Orders - December 2020'!$H$2:$H$2047,Worksheet!EZ$3,'Orders - December 2020'!$C$2:$C$2047,Worksheet!$F65),"-")</f>
        <v>-</v>
      </c>
      <c r="FA65" s="51" t="str">
        <f>IFERROR(AVERAGEIFS('Orders - December 2020'!$I$2:$I$2047,'Orders - December 2020'!$H$2:$H$2047,Worksheet!FA$3,'Orders - December 2020'!$C$2:$C$2047,Worksheet!$F65),"-")</f>
        <v>-</v>
      </c>
      <c r="FB65" s="51" t="str">
        <f>IFERROR(AVERAGEIFS('Orders - December 2020'!$I$2:$I$2047,'Orders - December 2020'!$H$2:$H$2047,Worksheet!FB$3,'Orders - December 2020'!$C$2:$C$2047,Worksheet!$F65),"-")</f>
        <v>-</v>
      </c>
      <c r="FC65" s="51" t="str">
        <f>IFERROR(AVERAGEIFS('Orders - December 2020'!$I$2:$I$2047,'Orders - December 2020'!$H$2:$H$2047,Worksheet!FC$3,'Orders - December 2020'!$C$2:$C$2047,Worksheet!$F65),"-")</f>
        <v>-</v>
      </c>
      <c r="FD65" s="51" t="str">
        <f>IFERROR(AVERAGEIFS('Orders - December 2020'!$I$2:$I$2047,'Orders - December 2020'!$H$2:$H$2047,Worksheet!FD$3,'Orders - December 2020'!$C$2:$C$2047,Worksheet!$F65),"-")</f>
        <v>-</v>
      </c>
      <c r="FE65" s="51" t="str">
        <f>IFERROR(AVERAGEIFS('Orders - December 2020'!$I$2:$I$2047,'Orders - December 2020'!$H$2:$H$2047,Worksheet!FE$3,'Orders - December 2020'!$C$2:$C$2047,Worksheet!$F65),"-")</f>
        <v>-</v>
      </c>
      <c r="FF65" s="51" t="str">
        <f>IFERROR(AVERAGEIFS('Orders - December 2020'!$I$2:$I$2047,'Orders - December 2020'!$H$2:$H$2047,Worksheet!FF$3,'Orders - December 2020'!$C$2:$C$2047,Worksheet!$F65),"-")</f>
        <v>-</v>
      </c>
      <c r="FG65" s="52" t="str">
        <f>IFERROR(AVERAGEIFS('Orders - December 2020'!$I$2:$I$2047,'Orders - December 2020'!$H$2:$H$2047,Worksheet!FG$3,'Orders - December 2020'!$C$2:$C$2047,Worksheet!$F65),"-")</f>
        <v>-</v>
      </c>
    </row>
    <row r="66" spans="6:163">
      <c r="F66" s="45" t="str">
        <v>Afam Nkechi</v>
      </c>
      <c r="G66" s="50" t="str">
        <f>IFERROR(AVERAGEIFS('Orders - December 2020'!$I$2:$I$2047,'Orders - December 2020'!$H$2:$H$2047,Worksheet!G$3,'Orders - December 2020'!$C$2:$C$2047,Worksheet!$F66),"-")</f>
        <v>-</v>
      </c>
      <c r="H66" s="51" t="str">
        <f>IFERROR(AVERAGEIFS('Orders - December 2020'!$I$2:$I$2047,'Orders - December 2020'!$H$2:$H$2047,Worksheet!H$3,'Orders - December 2020'!$C$2:$C$2047,Worksheet!$F66),"-")</f>
        <v>-</v>
      </c>
      <c r="I66" s="51" t="str">
        <f>IFERROR(AVERAGEIFS('Orders - December 2020'!$I$2:$I$2047,'Orders - December 2020'!$H$2:$H$2047,Worksheet!I$3,'Orders - December 2020'!$C$2:$C$2047,Worksheet!$F66),"-")</f>
        <v>-</v>
      </c>
      <c r="J66" s="51" t="str">
        <f>IFERROR(AVERAGEIFS('Orders - December 2020'!$I$2:$I$2047,'Orders - December 2020'!$H$2:$H$2047,Worksheet!J$3,'Orders - December 2020'!$C$2:$C$2047,Worksheet!$F66),"-")</f>
        <v>-</v>
      </c>
      <c r="K66" s="51" t="str">
        <f>IFERROR(AVERAGEIFS('Orders - December 2020'!$I$2:$I$2047,'Orders - December 2020'!$H$2:$H$2047,Worksheet!K$3,'Orders - December 2020'!$C$2:$C$2047,Worksheet!$F66),"-")</f>
        <v>-</v>
      </c>
      <c r="L66" s="51" t="str">
        <f>IFERROR(AVERAGEIFS('Orders - December 2020'!$I$2:$I$2047,'Orders - December 2020'!$H$2:$H$2047,Worksheet!L$3,'Orders - December 2020'!$C$2:$C$2047,Worksheet!$F66),"-")</f>
        <v>-</v>
      </c>
      <c r="M66" s="51" t="str">
        <f>IFERROR(AVERAGEIFS('Orders - December 2020'!$I$2:$I$2047,'Orders - December 2020'!$H$2:$H$2047,Worksheet!M$3,'Orders - December 2020'!$C$2:$C$2047,Worksheet!$F66),"-")</f>
        <v>-</v>
      </c>
      <c r="N66" s="51" t="str">
        <f>IFERROR(AVERAGEIFS('Orders - December 2020'!$I$2:$I$2047,'Orders - December 2020'!$H$2:$H$2047,Worksheet!N$3,'Orders - December 2020'!$C$2:$C$2047,Worksheet!$F66),"-")</f>
        <v>-</v>
      </c>
      <c r="O66" s="51" t="str">
        <f>IFERROR(AVERAGEIFS('Orders - December 2020'!$I$2:$I$2047,'Orders - December 2020'!$H$2:$H$2047,Worksheet!O$3,'Orders - December 2020'!$C$2:$C$2047,Worksheet!$F66),"-")</f>
        <v>-</v>
      </c>
      <c r="P66" s="51" t="str">
        <f>IFERROR(AVERAGEIFS('Orders - December 2020'!$I$2:$I$2047,'Orders - December 2020'!$H$2:$H$2047,Worksheet!P$3,'Orders - December 2020'!$C$2:$C$2047,Worksheet!$F66),"-")</f>
        <v>-</v>
      </c>
      <c r="Q66" s="51" t="str">
        <f>IFERROR(AVERAGEIFS('Orders - December 2020'!$I$2:$I$2047,'Orders - December 2020'!$H$2:$H$2047,Worksheet!Q$3,'Orders - December 2020'!$C$2:$C$2047,Worksheet!$F66),"-")</f>
        <v>-</v>
      </c>
      <c r="R66" s="51" t="str">
        <f>IFERROR(AVERAGEIFS('Orders - December 2020'!$I$2:$I$2047,'Orders - December 2020'!$H$2:$H$2047,Worksheet!R$3,'Orders - December 2020'!$C$2:$C$2047,Worksheet!$F66),"-")</f>
        <v>-</v>
      </c>
      <c r="S66" s="51" t="str">
        <f>IFERROR(AVERAGEIFS('Orders - December 2020'!$I$2:$I$2047,'Orders - December 2020'!$H$2:$H$2047,Worksheet!S$3,'Orders - December 2020'!$C$2:$C$2047,Worksheet!$F66),"-")</f>
        <v>-</v>
      </c>
      <c r="T66" s="51" t="str">
        <f>IFERROR(AVERAGEIFS('Orders - December 2020'!$I$2:$I$2047,'Orders - December 2020'!$H$2:$H$2047,Worksheet!T$3,'Orders - December 2020'!$C$2:$C$2047,Worksheet!$F66),"-")</f>
        <v>-</v>
      </c>
      <c r="U66" s="51">
        <f>IFERROR(AVERAGEIFS('Orders - December 2020'!$I$2:$I$2047,'Orders - December 2020'!$H$2:$H$2047,Worksheet!U$3,'Orders - December 2020'!$C$2:$C$2047,Worksheet!$F66),"-")</f>
        <v>1</v>
      </c>
      <c r="V66" s="51" t="str">
        <f>IFERROR(AVERAGEIFS('Orders - December 2020'!$I$2:$I$2047,'Orders - December 2020'!$H$2:$H$2047,Worksheet!V$3,'Orders - December 2020'!$C$2:$C$2047,Worksheet!$F66),"-")</f>
        <v>-</v>
      </c>
      <c r="W66" s="51" t="str">
        <f>IFERROR(AVERAGEIFS('Orders - December 2020'!$I$2:$I$2047,'Orders - December 2020'!$H$2:$H$2047,Worksheet!W$3,'Orders - December 2020'!$C$2:$C$2047,Worksheet!$F66),"-")</f>
        <v>-</v>
      </c>
      <c r="X66" s="51">
        <f>IFERROR(AVERAGEIFS('Orders - December 2020'!$I$2:$I$2047,'Orders - December 2020'!$H$2:$H$2047,Worksheet!X$3,'Orders - December 2020'!$C$2:$C$2047,Worksheet!$F66),"-")</f>
        <v>1</v>
      </c>
      <c r="Y66" s="51" t="str">
        <f>IFERROR(AVERAGEIFS('Orders - December 2020'!$I$2:$I$2047,'Orders - December 2020'!$H$2:$H$2047,Worksheet!Y$3,'Orders - December 2020'!$C$2:$C$2047,Worksheet!$F66),"-")</f>
        <v>-</v>
      </c>
      <c r="Z66" s="51" t="str">
        <f>IFERROR(AVERAGEIFS('Orders - December 2020'!$I$2:$I$2047,'Orders - December 2020'!$H$2:$H$2047,Worksheet!Z$3,'Orders - December 2020'!$C$2:$C$2047,Worksheet!$F66),"-")</f>
        <v>-</v>
      </c>
      <c r="AA66" s="51" t="str">
        <f>IFERROR(AVERAGEIFS('Orders - December 2020'!$I$2:$I$2047,'Orders - December 2020'!$H$2:$H$2047,Worksheet!AA$3,'Orders - December 2020'!$C$2:$C$2047,Worksheet!$F66),"-")</f>
        <v>-</v>
      </c>
      <c r="AB66" s="51" t="str">
        <f>IFERROR(AVERAGEIFS('Orders - December 2020'!$I$2:$I$2047,'Orders - December 2020'!$H$2:$H$2047,Worksheet!AB$3,'Orders - December 2020'!$C$2:$C$2047,Worksheet!$F66),"-")</f>
        <v>-</v>
      </c>
      <c r="AC66" s="51" t="str">
        <f>IFERROR(AVERAGEIFS('Orders - December 2020'!$I$2:$I$2047,'Orders - December 2020'!$H$2:$H$2047,Worksheet!AC$3,'Orders - December 2020'!$C$2:$C$2047,Worksheet!$F66),"-")</f>
        <v>-</v>
      </c>
      <c r="AD66" s="51" t="str">
        <f>IFERROR(AVERAGEIFS('Orders - December 2020'!$I$2:$I$2047,'Orders - December 2020'!$H$2:$H$2047,Worksheet!AD$3,'Orders - December 2020'!$C$2:$C$2047,Worksheet!$F66),"-")</f>
        <v>-</v>
      </c>
      <c r="AE66" s="51" t="str">
        <f>IFERROR(AVERAGEIFS('Orders - December 2020'!$I$2:$I$2047,'Orders - December 2020'!$H$2:$H$2047,Worksheet!AE$3,'Orders - December 2020'!$C$2:$C$2047,Worksheet!$F66),"-")</f>
        <v>-</v>
      </c>
      <c r="AF66" s="51" t="str">
        <f>IFERROR(AVERAGEIFS('Orders - December 2020'!$I$2:$I$2047,'Orders - December 2020'!$H$2:$H$2047,Worksheet!AF$3,'Orders - December 2020'!$C$2:$C$2047,Worksheet!$F66),"-")</f>
        <v>-</v>
      </c>
      <c r="AG66" s="51" t="str">
        <f>IFERROR(AVERAGEIFS('Orders - December 2020'!$I$2:$I$2047,'Orders - December 2020'!$H$2:$H$2047,Worksheet!AG$3,'Orders - December 2020'!$C$2:$C$2047,Worksheet!$F66),"-")</f>
        <v>-</v>
      </c>
      <c r="AH66" s="51" t="str">
        <f>IFERROR(AVERAGEIFS('Orders - December 2020'!$I$2:$I$2047,'Orders - December 2020'!$H$2:$H$2047,Worksheet!AH$3,'Orders - December 2020'!$C$2:$C$2047,Worksheet!$F66),"-")</f>
        <v>-</v>
      </c>
      <c r="AI66" s="51" t="str">
        <f>IFERROR(AVERAGEIFS('Orders - December 2020'!$I$2:$I$2047,'Orders - December 2020'!$H$2:$H$2047,Worksheet!AI$3,'Orders - December 2020'!$C$2:$C$2047,Worksheet!$F66),"-")</f>
        <v>-</v>
      </c>
      <c r="AJ66" s="51" t="str">
        <f>IFERROR(AVERAGEIFS('Orders - December 2020'!$I$2:$I$2047,'Orders - December 2020'!$H$2:$H$2047,Worksheet!AJ$3,'Orders - December 2020'!$C$2:$C$2047,Worksheet!$F66),"-")</f>
        <v>-</v>
      </c>
      <c r="AK66" s="51" t="str">
        <f>IFERROR(AVERAGEIFS('Orders - December 2020'!$I$2:$I$2047,'Orders - December 2020'!$H$2:$H$2047,Worksheet!AK$3,'Orders - December 2020'!$C$2:$C$2047,Worksheet!$F66),"-")</f>
        <v>-</v>
      </c>
      <c r="AL66" s="51" t="str">
        <f>IFERROR(AVERAGEIFS('Orders - December 2020'!$I$2:$I$2047,'Orders - December 2020'!$H$2:$H$2047,Worksheet!AL$3,'Orders - December 2020'!$C$2:$C$2047,Worksheet!$F66),"-")</f>
        <v>-</v>
      </c>
      <c r="AM66" s="51" t="str">
        <f>IFERROR(AVERAGEIFS('Orders - December 2020'!$I$2:$I$2047,'Orders - December 2020'!$H$2:$H$2047,Worksheet!AM$3,'Orders - December 2020'!$C$2:$C$2047,Worksheet!$F66),"-")</f>
        <v>-</v>
      </c>
      <c r="AN66" s="51" t="str">
        <f>IFERROR(AVERAGEIFS('Orders - December 2020'!$I$2:$I$2047,'Orders - December 2020'!$H$2:$H$2047,Worksheet!AN$3,'Orders - December 2020'!$C$2:$C$2047,Worksheet!$F66),"-")</f>
        <v>-</v>
      </c>
      <c r="AO66" s="51" t="str">
        <f>IFERROR(AVERAGEIFS('Orders - December 2020'!$I$2:$I$2047,'Orders - December 2020'!$H$2:$H$2047,Worksheet!AO$3,'Orders - December 2020'!$C$2:$C$2047,Worksheet!$F66),"-")</f>
        <v>-</v>
      </c>
      <c r="AP66" s="51" t="str">
        <f>IFERROR(AVERAGEIFS('Orders - December 2020'!$I$2:$I$2047,'Orders - December 2020'!$H$2:$H$2047,Worksheet!AP$3,'Orders - December 2020'!$C$2:$C$2047,Worksheet!$F66),"-")</f>
        <v>-</v>
      </c>
      <c r="AQ66" s="51" t="str">
        <f>IFERROR(AVERAGEIFS('Orders - December 2020'!$I$2:$I$2047,'Orders - December 2020'!$H$2:$H$2047,Worksheet!AQ$3,'Orders - December 2020'!$C$2:$C$2047,Worksheet!$F66),"-")</f>
        <v>-</v>
      </c>
      <c r="AR66" s="51" t="str">
        <f>IFERROR(AVERAGEIFS('Orders - December 2020'!$I$2:$I$2047,'Orders - December 2020'!$H$2:$H$2047,Worksheet!AR$3,'Orders - December 2020'!$C$2:$C$2047,Worksheet!$F66),"-")</f>
        <v>-</v>
      </c>
      <c r="AS66" s="51" t="str">
        <f>IFERROR(AVERAGEIFS('Orders - December 2020'!$I$2:$I$2047,'Orders - December 2020'!$H$2:$H$2047,Worksheet!AS$3,'Orders - December 2020'!$C$2:$C$2047,Worksheet!$F66),"-")</f>
        <v>-</v>
      </c>
      <c r="AT66" s="51" t="str">
        <f>IFERROR(AVERAGEIFS('Orders - December 2020'!$I$2:$I$2047,'Orders - December 2020'!$H$2:$H$2047,Worksheet!AT$3,'Orders - December 2020'!$C$2:$C$2047,Worksheet!$F66),"-")</f>
        <v>-</v>
      </c>
      <c r="AU66" s="51" t="str">
        <f>IFERROR(AVERAGEIFS('Orders - December 2020'!$I$2:$I$2047,'Orders - December 2020'!$H$2:$H$2047,Worksheet!AU$3,'Orders - December 2020'!$C$2:$C$2047,Worksheet!$F66),"-")</f>
        <v>-</v>
      </c>
      <c r="AV66" s="51" t="str">
        <f>IFERROR(AVERAGEIFS('Orders - December 2020'!$I$2:$I$2047,'Orders - December 2020'!$H$2:$H$2047,Worksheet!AV$3,'Orders - December 2020'!$C$2:$C$2047,Worksheet!$F66),"-")</f>
        <v>-</v>
      </c>
      <c r="AW66" s="51" t="str">
        <f>IFERROR(AVERAGEIFS('Orders - December 2020'!$I$2:$I$2047,'Orders - December 2020'!$H$2:$H$2047,Worksheet!AW$3,'Orders - December 2020'!$C$2:$C$2047,Worksheet!$F66),"-")</f>
        <v>-</v>
      </c>
      <c r="AX66" s="51" t="str">
        <f>IFERROR(AVERAGEIFS('Orders - December 2020'!$I$2:$I$2047,'Orders - December 2020'!$H$2:$H$2047,Worksheet!AX$3,'Orders - December 2020'!$C$2:$C$2047,Worksheet!$F66),"-")</f>
        <v>-</v>
      </c>
      <c r="AY66" s="51" t="str">
        <f>IFERROR(AVERAGEIFS('Orders - December 2020'!$I$2:$I$2047,'Orders - December 2020'!$H$2:$H$2047,Worksheet!AY$3,'Orders - December 2020'!$C$2:$C$2047,Worksheet!$F66),"-")</f>
        <v>-</v>
      </c>
      <c r="AZ66" s="51" t="str">
        <f>IFERROR(AVERAGEIFS('Orders - December 2020'!$I$2:$I$2047,'Orders - December 2020'!$H$2:$H$2047,Worksheet!AZ$3,'Orders - December 2020'!$C$2:$C$2047,Worksheet!$F66),"-")</f>
        <v>-</v>
      </c>
      <c r="BA66" s="51" t="str">
        <f>IFERROR(AVERAGEIFS('Orders - December 2020'!$I$2:$I$2047,'Orders - December 2020'!$H$2:$H$2047,Worksheet!BA$3,'Orders - December 2020'!$C$2:$C$2047,Worksheet!$F66),"-")</f>
        <v>-</v>
      </c>
      <c r="BB66" s="51" t="str">
        <f>IFERROR(AVERAGEIFS('Orders - December 2020'!$I$2:$I$2047,'Orders - December 2020'!$H$2:$H$2047,Worksheet!BB$3,'Orders - December 2020'!$C$2:$C$2047,Worksheet!$F66),"-")</f>
        <v>-</v>
      </c>
      <c r="BC66" s="51" t="str">
        <f>IFERROR(AVERAGEIFS('Orders - December 2020'!$I$2:$I$2047,'Orders - December 2020'!$H$2:$H$2047,Worksheet!BC$3,'Orders - December 2020'!$C$2:$C$2047,Worksheet!$F66),"-")</f>
        <v>-</v>
      </c>
      <c r="BD66" s="51" t="str">
        <f>IFERROR(AVERAGEIFS('Orders - December 2020'!$I$2:$I$2047,'Orders - December 2020'!$H$2:$H$2047,Worksheet!BD$3,'Orders - December 2020'!$C$2:$C$2047,Worksheet!$F66),"-")</f>
        <v>-</v>
      </c>
      <c r="BE66" s="51" t="str">
        <f>IFERROR(AVERAGEIFS('Orders - December 2020'!$I$2:$I$2047,'Orders - December 2020'!$H$2:$H$2047,Worksheet!BE$3,'Orders - December 2020'!$C$2:$C$2047,Worksheet!$F66),"-")</f>
        <v>-</v>
      </c>
      <c r="BF66" s="51" t="str">
        <f>IFERROR(AVERAGEIFS('Orders - December 2020'!$I$2:$I$2047,'Orders - December 2020'!$H$2:$H$2047,Worksheet!BF$3,'Orders - December 2020'!$C$2:$C$2047,Worksheet!$F66),"-")</f>
        <v>-</v>
      </c>
      <c r="BG66" s="51" t="str">
        <f>IFERROR(AVERAGEIFS('Orders - December 2020'!$I$2:$I$2047,'Orders - December 2020'!$H$2:$H$2047,Worksheet!BG$3,'Orders - December 2020'!$C$2:$C$2047,Worksheet!$F66),"-")</f>
        <v>-</v>
      </c>
      <c r="BH66" s="51" t="str">
        <f>IFERROR(AVERAGEIFS('Orders - December 2020'!$I$2:$I$2047,'Orders - December 2020'!$H$2:$H$2047,Worksheet!BH$3,'Orders - December 2020'!$C$2:$C$2047,Worksheet!$F66),"-")</f>
        <v>-</v>
      </c>
      <c r="BI66" s="51" t="str">
        <f>IFERROR(AVERAGEIFS('Orders - December 2020'!$I$2:$I$2047,'Orders - December 2020'!$H$2:$H$2047,Worksheet!BI$3,'Orders - December 2020'!$C$2:$C$2047,Worksheet!$F66),"-")</f>
        <v>-</v>
      </c>
      <c r="BJ66" s="51" t="str">
        <f>IFERROR(AVERAGEIFS('Orders - December 2020'!$I$2:$I$2047,'Orders - December 2020'!$H$2:$H$2047,Worksheet!BJ$3,'Orders - December 2020'!$C$2:$C$2047,Worksheet!$F66),"-")</f>
        <v>-</v>
      </c>
      <c r="BK66" s="51" t="str">
        <f>IFERROR(AVERAGEIFS('Orders - December 2020'!$I$2:$I$2047,'Orders - December 2020'!$H$2:$H$2047,Worksheet!BK$3,'Orders - December 2020'!$C$2:$C$2047,Worksheet!$F66),"-")</f>
        <v>-</v>
      </c>
      <c r="BL66" s="51" t="str">
        <f>IFERROR(AVERAGEIFS('Orders - December 2020'!$I$2:$I$2047,'Orders - December 2020'!$H$2:$H$2047,Worksheet!BL$3,'Orders - December 2020'!$C$2:$C$2047,Worksheet!$F66),"-")</f>
        <v>-</v>
      </c>
      <c r="BM66" s="51" t="str">
        <f>IFERROR(AVERAGEIFS('Orders - December 2020'!$I$2:$I$2047,'Orders - December 2020'!$H$2:$H$2047,Worksheet!BM$3,'Orders - December 2020'!$C$2:$C$2047,Worksheet!$F66),"-")</f>
        <v>-</v>
      </c>
      <c r="BN66" s="51" t="str">
        <f>IFERROR(AVERAGEIFS('Orders - December 2020'!$I$2:$I$2047,'Orders - December 2020'!$H$2:$H$2047,Worksheet!BN$3,'Orders - December 2020'!$C$2:$C$2047,Worksheet!$F66),"-")</f>
        <v>-</v>
      </c>
      <c r="BO66" s="51" t="str">
        <f>IFERROR(AVERAGEIFS('Orders - December 2020'!$I$2:$I$2047,'Orders - December 2020'!$H$2:$H$2047,Worksheet!BO$3,'Orders - December 2020'!$C$2:$C$2047,Worksheet!$F66),"-")</f>
        <v>-</v>
      </c>
      <c r="BP66" s="51" t="str">
        <f>IFERROR(AVERAGEIFS('Orders - December 2020'!$I$2:$I$2047,'Orders - December 2020'!$H$2:$H$2047,Worksheet!BP$3,'Orders - December 2020'!$C$2:$C$2047,Worksheet!$F66),"-")</f>
        <v>-</v>
      </c>
      <c r="BQ66" s="51" t="str">
        <f>IFERROR(AVERAGEIFS('Orders - December 2020'!$I$2:$I$2047,'Orders - December 2020'!$H$2:$H$2047,Worksheet!BQ$3,'Orders - December 2020'!$C$2:$C$2047,Worksheet!$F66),"-")</f>
        <v>-</v>
      </c>
      <c r="BR66" s="51" t="str">
        <f>IFERROR(AVERAGEIFS('Orders - December 2020'!$I$2:$I$2047,'Orders - December 2020'!$H$2:$H$2047,Worksheet!BR$3,'Orders - December 2020'!$C$2:$C$2047,Worksheet!$F66),"-")</f>
        <v>-</v>
      </c>
      <c r="BS66" s="51" t="str">
        <f>IFERROR(AVERAGEIFS('Orders - December 2020'!$I$2:$I$2047,'Orders - December 2020'!$H$2:$H$2047,Worksheet!BS$3,'Orders - December 2020'!$C$2:$C$2047,Worksheet!$F66),"-")</f>
        <v>-</v>
      </c>
      <c r="BT66" s="51" t="str">
        <f>IFERROR(AVERAGEIFS('Orders - December 2020'!$I$2:$I$2047,'Orders - December 2020'!$H$2:$H$2047,Worksheet!BT$3,'Orders - December 2020'!$C$2:$C$2047,Worksheet!$F66),"-")</f>
        <v>-</v>
      </c>
      <c r="BU66" s="51" t="str">
        <f>IFERROR(AVERAGEIFS('Orders - December 2020'!$I$2:$I$2047,'Orders - December 2020'!$H$2:$H$2047,Worksheet!BU$3,'Orders - December 2020'!$C$2:$C$2047,Worksheet!$F66),"-")</f>
        <v>-</v>
      </c>
      <c r="BV66" s="51" t="str">
        <f>IFERROR(AVERAGEIFS('Orders - December 2020'!$I$2:$I$2047,'Orders - December 2020'!$H$2:$H$2047,Worksheet!BV$3,'Orders - December 2020'!$C$2:$C$2047,Worksheet!$F66),"-")</f>
        <v>-</v>
      </c>
      <c r="BW66" s="51" t="str">
        <f>IFERROR(AVERAGEIFS('Orders - December 2020'!$I$2:$I$2047,'Orders - December 2020'!$H$2:$H$2047,Worksheet!BW$3,'Orders - December 2020'!$C$2:$C$2047,Worksheet!$F66),"-")</f>
        <v>-</v>
      </c>
      <c r="BX66" s="51" t="str">
        <f>IFERROR(AVERAGEIFS('Orders - December 2020'!$I$2:$I$2047,'Orders - December 2020'!$H$2:$H$2047,Worksheet!BX$3,'Orders - December 2020'!$C$2:$C$2047,Worksheet!$F66),"-")</f>
        <v>-</v>
      </c>
      <c r="BY66" s="51" t="str">
        <f>IFERROR(AVERAGEIFS('Orders - December 2020'!$I$2:$I$2047,'Orders - December 2020'!$H$2:$H$2047,Worksheet!BY$3,'Orders - December 2020'!$C$2:$C$2047,Worksheet!$F66),"-")</f>
        <v>-</v>
      </c>
      <c r="BZ66" s="51" t="str">
        <f>IFERROR(AVERAGEIFS('Orders - December 2020'!$I$2:$I$2047,'Orders - December 2020'!$H$2:$H$2047,Worksheet!BZ$3,'Orders - December 2020'!$C$2:$C$2047,Worksheet!$F66),"-")</f>
        <v>-</v>
      </c>
      <c r="CA66" s="51" t="str">
        <f>IFERROR(AVERAGEIFS('Orders - December 2020'!$I$2:$I$2047,'Orders - December 2020'!$H$2:$H$2047,Worksheet!CA$3,'Orders - December 2020'!$C$2:$C$2047,Worksheet!$F66),"-")</f>
        <v>-</v>
      </c>
      <c r="CB66" s="51" t="str">
        <f>IFERROR(AVERAGEIFS('Orders - December 2020'!$I$2:$I$2047,'Orders - December 2020'!$H$2:$H$2047,Worksheet!CB$3,'Orders - December 2020'!$C$2:$C$2047,Worksheet!$F66),"-")</f>
        <v>-</v>
      </c>
      <c r="CC66" s="51" t="str">
        <f>IFERROR(AVERAGEIFS('Orders - December 2020'!$I$2:$I$2047,'Orders - December 2020'!$H$2:$H$2047,Worksheet!CC$3,'Orders - December 2020'!$C$2:$C$2047,Worksheet!$F66),"-")</f>
        <v>-</v>
      </c>
      <c r="CD66" s="51" t="str">
        <f>IFERROR(AVERAGEIFS('Orders - December 2020'!$I$2:$I$2047,'Orders - December 2020'!$H$2:$H$2047,Worksheet!CD$3,'Orders - December 2020'!$C$2:$C$2047,Worksheet!$F66),"-")</f>
        <v>-</v>
      </c>
      <c r="CE66" s="51" t="str">
        <f>IFERROR(AVERAGEIFS('Orders - December 2020'!$I$2:$I$2047,'Orders - December 2020'!$H$2:$H$2047,Worksheet!CE$3,'Orders - December 2020'!$C$2:$C$2047,Worksheet!$F66),"-")</f>
        <v>-</v>
      </c>
      <c r="CF66" s="51" t="str">
        <f>IFERROR(AVERAGEIFS('Orders - December 2020'!$I$2:$I$2047,'Orders - December 2020'!$H$2:$H$2047,Worksheet!CF$3,'Orders - December 2020'!$C$2:$C$2047,Worksheet!$F66),"-")</f>
        <v>-</v>
      </c>
      <c r="CG66" s="51" t="str">
        <f>IFERROR(AVERAGEIFS('Orders - December 2020'!$I$2:$I$2047,'Orders - December 2020'!$H$2:$H$2047,Worksheet!CG$3,'Orders - December 2020'!$C$2:$C$2047,Worksheet!$F66),"-")</f>
        <v>-</v>
      </c>
      <c r="CH66" s="51" t="str">
        <f>IFERROR(AVERAGEIFS('Orders - December 2020'!$I$2:$I$2047,'Orders - December 2020'!$H$2:$H$2047,Worksheet!CH$3,'Orders - December 2020'!$C$2:$C$2047,Worksheet!$F66),"-")</f>
        <v>-</v>
      </c>
      <c r="CI66" s="51" t="str">
        <f>IFERROR(AVERAGEIFS('Orders - December 2020'!$I$2:$I$2047,'Orders - December 2020'!$H$2:$H$2047,Worksheet!CI$3,'Orders - December 2020'!$C$2:$C$2047,Worksheet!$F66),"-")</f>
        <v>-</v>
      </c>
      <c r="CJ66" s="51" t="str">
        <f>IFERROR(AVERAGEIFS('Orders - December 2020'!$I$2:$I$2047,'Orders - December 2020'!$H$2:$H$2047,Worksheet!CJ$3,'Orders - December 2020'!$C$2:$C$2047,Worksheet!$F66),"-")</f>
        <v>-</v>
      </c>
      <c r="CK66" s="51" t="str">
        <f>IFERROR(AVERAGEIFS('Orders - December 2020'!$I$2:$I$2047,'Orders - December 2020'!$H$2:$H$2047,Worksheet!CK$3,'Orders - December 2020'!$C$2:$C$2047,Worksheet!$F66),"-")</f>
        <v>-</v>
      </c>
      <c r="CL66" s="51" t="str">
        <f>IFERROR(AVERAGEIFS('Orders - December 2020'!$I$2:$I$2047,'Orders - December 2020'!$H$2:$H$2047,Worksheet!CL$3,'Orders - December 2020'!$C$2:$C$2047,Worksheet!$F66),"-")</f>
        <v>-</v>
      </c>
      <c r="CM66" s="51">
        <f>IFERROR(AVERAGEIFS('Orders - December 2020'!$I$2:$I$2047,'Orders - December 2020'!$H$2:$H$2047,Worksheet!CM$3,'Orders - December 2020'!$C$2:$C$2047,Worksheet!$F66),"-")</f>
        <v>1</v>
      </c>
      <c r="CN66" s="51" t="str">
        <f>IFERROR(AVERAGEIFS('Orders - December 2020'!$I$2:$I$2047,'Orders - December 2020'!$H$2:$H$2047,Worksheet!CN$3,'Orders - December 2020'!$C$2:$C$2047,Worksheet!$F66),"-")</f>
        <v>-</v>
      </c>
      <c r="CO66" s="51">
        <f>IFERROR(AVERAGEIFS('Orders - December 2020'!$I$2:$I$2047,'Orders - December 2020'!$H$2:$H$2047,Worksheet!CO$3,'Orders - December 2020'!$C$2:$C$2047,Worksheet!$F66),"-")</f>
        <v>3</v>
      </c>
      <c r="CP66" s="51" t="str">
        <f>IFERROR(AVERAGEIFS('Orders - December 2020'!$I$2:$I$2047,'Orders - December 2020'!$H$2:$H$2047,Worksheet!CP$3,'Orders - December 2020'!$C$2:$C$2047,Worksheet!$F66),"-")</f>
        <v>-</v>
      </c>
      <c r="CQ66" s="51" t="str">
        <f>IFERROR(AVERAGEIFS('Orders - December 2020'!$I$2:$I$2047,'Orders - December 2020'!$H$2:$H$2047,Worksheet!CQ$3,'Orders - December 2020'!$C$2:$C$2047,Worksheet!$F66),"-")</f>
        <v>-</v>
      </c>
      <c r="CR66" s="51" t="str">
        <f>IFERROR(AVERAGEIFS('Orders - December 2020'!$I$2:$I$2047,'Orders - December 2020'!$H$2:$H$2047,Worksheet!CR$3,'Orders - December 2020'!$C$2:$C$2047,Worksheet!$F66),"-")</f>
        <v>-</v>
      </c>
      <c r="CS66" s="51" t="str">
        <f>IFERROR(AVERAGEIFS('Orders - December 2020'!$I$2:$I$2047,'Orders - December 2020'!$H$2:$H$2047,Worksheet!CS$3,'Orders - December 2020'!$C$2:$C$2047,Worksheet!$F66),"-")</f>
        <v>-</v>
      </c>
      <c r="CT66" s="51" t="str">
        <f>IFERROR(AVERAGEIFS('Orders - December 2020'!$I$2:$I$2047,'Orders - December 2020'!$H$2:$H$2047,Worksheet!CT$3,'Orders - December 2020'!$C$2:$C$2047,Worksheet!$F66),"-")</f>
        <v>-</v>
      </c>
      <c r="CU66" s="51" t="str">
        <f>IFERROR(AVERAGEIFS('Orders - December 2020'!$I$2:$I$2047,'Orders - December 2020'!$H$2:$H$2047,Worksheet!CU$3,'Orders - December 2020'!$C$2:$C$2047,Worksheet!$F66),"-")</f>
        <v>-</v>
      </c>
      <c r="CV66" s="51" t="str">
        <f>IFERROR(AVERAGEIFS('Orders - December 2020'!$I$2:$I$2047,'Orders - December 2020'!$H$2:$H$2047,Worksheet!CV$3,'Orders - December 2020'!$C$2:$C$2047,Worksheet!$F66),"-")</f>
        <v>-</v>
      </c>
      <c r="CW66" s="51" t="str">
        <f>IFERROR(AVERAGEIFS('Orders - December 2020'!$I$2:$I$2047,'Orders - December 2020'!$H$2:$H$2047,Worksheet!CW$3,'Orders - December 2020'!$C$2:$C$2047,Worksheet!$F66),"-")</f>
        <v>-</v>
      </c>
      <c r="CX66" s="51" t="str">
        <f>IFERROR(AVERAGEIFS('Orders - December 2020'!$I$2:$I$2047,'Orders - December 2020'!$H$2:$H$2047,Worksheet!CX$3,'Orders - December 2020'!$C$2:$C$2047,Worksheet!$F66),"-")</f>
        <v>-</v>
      </c>
      <c r="CY66" s="51" t="str">
        <f>IFERROR(AVERAGEIFS('Orders - December 2020'!$I$2:$I$2047,'Orders - December 2020'!$H$2:$H$2047,Worksheet!CY$3,'Orders - December 2020'!$C$2:$C$2047,Worksheet!$F66),"-")</f>
        <v>-</v>
      </c>
      <c r="CZ66" s="51" t="str">
        <f>IFERROR(AVERAGEIFS('Orders - December 2020'!$I$2:$I$2047,'Orders - December 2020'!$H$2:$H$2047,Worksheet!CZ$3,'Orders - December 2020'!$C$2:$C$2047,Worksheet!$F66),"-")</f>
        <v>-</v>
      </c>
      <c r="DA66" s="51" t="str">
        <f>IFERROR(AVERAGEIFS('Orders - December 2020'!$I$2:$I$2047,'Orders - December 2020'!$H$2:$H$2047,Worksheet!DA$3,'Orders - December 2020'!$C$2:$C$2047,Worksheet!$F66),"-")</f>
        <v>-</v>
      </c>
      <c r="DB66" s="51" t="str">
        <f>IFERROR(AVERAGEIFS('Orders - December 2020'!$I$2:$I$2047,'Orders - December 2020'!$H$2:$H$2047,Worksheet!DB$3,'Orders - December 2020'!$C$2:$C$2047,Worksheet!$F66),"-")</f>
        <v>-</v>
      </c>
      <c r="DC66" s="51" t="str">
        <f>IFERROR(AVERAGEIFS('Orders - December 2020'!$I$2:$I$2047,'Orders - December 2020'!$H$2:$H$2047,Worksheet!DC$3,'Orders - December 2020'!$C$2:$C$2047,Worksheet!$F66),"-")</f>
        <v>-</v>
      </c>
      <c r="DD66" s="51" t="str">
        <f>IFERROR(AVERAGEIFS('Orders - December 2020'!$I$2:$I$2047,'Orders - December 2020'!$H$2:$H$2047,Worksheet!DD$3,'Orders - December 2020'!$C$2:$C$2047,Worksheet!$F66),"-")</f>
        <v>-</v>
      </c>
      <c r="DE66" s="51" t="str">
        <f>IFERROR(AVERAGEIFS('Orders - December 2020'!$I$2:$I$2047,'Orders - December 2020'!$H$2:$H$2047,Worksheet!DE$3,'Orders - December 2020'!$C$2:$C$2047,Worksheet!$F66),"-")</f>
        <v>-</v>
      </c>
      <c r="DF66" s="51" t="str">
        <f>IFERROR(AVERAGEIFS('Orders - December 2020'!$I$2:$I$2047,'Orders - December 2020'!$H$2:$H$2047,Worksheet!DF$3,'Orders - December 2020'!$C$2:$C$2047,Worksheet!$F66),"-")</f>
        <v>-</v>
      </c>
      <c r="DG66" s="51" t="str">
        <f>IFERROR(AVERAGEIFS('Orders - December 2020'!$I$2:$I$2047,'Orders - December 2020'!$H$2:$H$2047,Worksheet!DG$3,'Orders - December 2020'!$C$2:$C$2047,Worksheet!$F66),"-")</f>
        <v>-</v>
      </c>
      <c r="DH66" s="51" t="str">
        <f>IFERROR(AVERAGEIFS('Orders - December 2020'!$I$2:$I$2047,'Orders - December 2020'!$H$2:$H$2047,Worksheet!DH$3,'Orders - December 2020'!$C$2:$C$2047,Worksheet!$F66),"-")</f>
        <v>-</v>
      </c>
      <c r="DI66" s="51" t="str">
        <f>IFERROR(AVERAGEIFS('Orders - December 2020'!$I$2:$I$2047,'Orders - December 2020'!$H$2:$H$2047,Worksheet!DI$3,'Orders - December 2020'!$C$2:$C$2047,Worksheet!$F66),"-")</f>
        <v>-</v>
      </c>
      <c r="DJ66" s="51" t="str">
        <f>IFERROR(AVERAGEIFS('Orders - December 2020'!$I$2:$I$2047,'Orders - December 2020'!$H$2:$H$2047,Worksheet!DJ$3,'Orders - December 2020'!$C$2:$C$2047,Worksheet!$F66),"-")</f>
        <v>-</v>
      </c>
      <c r="DK66" s="51" t="str">
        <f>IFERROR(AVERAGEIFS('Orders - December 2020'!$I$2:$I$2047,'Orders - December 2020'!$H$2:$H$2047,Worksheet!DK$3,'Orders - December 2020'!$C$2:$C$2047,Worksheet!$F66),"-")</f>
        <v>-</v>
      </c>
      <c r="DL66" s="51" t="str">
        <f>IFERROR(AVERAGEIFS('Orders - December 2020'!$I$2:$I$2047,'Orders - December 2020'!$H$2:$H$2047,Worksheet!DL$3,'Orders - December 2020'!$C$2:$C$2047,Worksheet!$F66),"-")</f>
        <v>-</v>
      </c>
      <c r="DM66" s="51" t="str">
        <f>IFERROR(AVERAGEIFS('Orders - December 2020'!$I$2:$I$2047,'Orders - December 2020'!$H$2:$H$2047,Worksheet!DM$3,'Orders - December 2020'!$C$2:$C$2047,Worksheet!$F66),"-")</f>
        <v>-</v>
      </c>
      <c r="DN66" s="51" t="str">
        <f>IFERROR(AVERAGEIFS('Orders - December 2020'!$I$2:$I$2047,'Orders - December 2020'!$H$2:$H$2047,Worksheet!DN$3,'Orders - December 2020'!$C$2:$C$2047,Worksheet!$F66),"-")</f>
        <v>-</v>
      </c>
      <c r="DO66" s="51" t="str">
        <f>IFERROR(AVERAGEIFS('Orders - December 2020'!$I$2:$I$2047,'Orders - December 2020'!$H$2:$H$2047,Worksheet!DO$3,'Orders - December 2020'!$C$2:$C$2047,Worksheet!$F66),"-")</f>
        <v>-</v>
      </c>
      <c r="DP66" s="51" t="str">
        <f>IFERROR(AVERAGEIFS('Orders - December 2020'!$I$2:$I$2047,'Orders - December 2020'!$H$2:$H$2047,Worksheet!DP$3,'Orders - December 2020'!$C$2:$C$2047,Worksheet!$F66),"-")</f>
        <v>-</v>
      </c>
      <c r="DQ66" s="51" t="str">
        <f>IFERROR(AVERAGEIFS('Orders - December 2020'!$I$2:$I$2047,'Orders - December 2020'!$H$2:$H$2047,Worksheet!DQ$3,'Orders - December 2020'!$C$2:$C$2047,Worksheet!$F66),"-")</f>
        <v>-</v>
      </c>
      <c r="DR66" s="51" t="str">
        <f>IFERROR(AVERAGEIFS('Orders - December 2020'!$I$2:$I$2047,'Orders - December 2020'!$H$2:$H$2047,Worksheet!DR$3,'Orders - December 2020'!$C$2:$C$2047,Worksheet!$F66),"-")</f>
        <v>-</v>
      </c>
      <c r="DS66" s="51" t="str">
        <f>IFERROR(AVERAGEIFS('Orders - December 2020'!$I$2:$I$2047,'Orders - December 2020'!$H$2:$H$2047,Worksheet!DS$3,'Orders - December 2020'!$C$2:$C$2047,Worksheet!$F66),"-")</f>
        <v>-</v>
      </c>
      <c r="DT66" s="51" t="str">
        <f>IFERROR(AVERAGEIFS('Orders - December 2020'!$I$2:$I$2047,'Orders - December 2020'!$H$2:$H$2047,Worksheet!DT$3,'Orders - December 2020'!$C$2:$C$2047,Worksheet!$F66),"-")</f>
        <v>-</v>
      </c>
      <c r="DU66" s="51" t="str">
        <f>IFERROR(AVERAGEIFS('Orders - December 2020'!$I$2:$I$2047,'Orders - December 2020'!$H$2:$H$2047,Worksheet!DU$3,'Orders - December 2020'!$C$2:$C$2047,Worksheet!$F66),"-")</f>
        <v>-</v>
      </c>
      <c r="DV66" s="51" t="str">
        <f>IFERROR(AVERAGEIFS('Orders - December 2020'!$I$2:$I$2047,'Orders - December 2020'!$H$2:$H$2047,Worksheet!DV$3,'Orders - December 2020'!$C$2:$C$2047,Worksheet!$F66),"-")</f>
        <v>-</v>
      </c>
      <c r="DW66" s="51">
        <f>IFERROR(AVERAGEIFS('Orders - December 2020'!$I$2:$I$2047,'Orders - December 2020'!$H$2:$H$2047,Worksheet!DW$3,'Orders - December 2020'!$C$2:$C$2047,Worksheet!$F66),"-")</f>
        <v>1</v>
      </c>
      <c r="DX66" s="51" t="str">
        <f>IFERROR(AVERAGEIFS('Orders - December 2020'!$I$2:$I$2047,'Orders - December 2020'!$H$2:$H$2047,Worksheet!DX$3,'Orders - December 2020'!$C$2:$C$2047,Worksheet!$F66),"-")</f>
        <v>-</v>
      </c>
      <c r="DY66" s="51">
        <f>IFERROR(AVERAGEIFS('Orders - December 2020'!$I$2:$I$2047,'Orders - December 2020'!$H$2:$H$2047,Worksheet!DY$3,'Orders - December 2020'!$C$2:$C$2047,Worksheet!$F66),"-")</f>
        <v>1</v>
      </c>
      <c r="DZ66" s="51">
        <f>IFERROR(AVERAGEIFS('Orders - December 2020'!$I$2:$I$2047,'Orders - December 2020'!$H$2:$H$2047,Worksheet!DZ$3,'Orders - December 2020'!$C$2:$C$2047,Worksheet!$F66),"-")</f>
        <v>1</v>
      </c>
      <c r="EA66" s="51" t="str">
        <f>IFERROR(AVERAGEIFS('Orders - December 2020'!$I$2:$I$2047,'Orders - December 2020'!$H$2:$H$2047,Worksheet!EA$3,'Orders - December 2020'!$C$2:$C$2047,Worksheet!$F66),"-")</f>
        <v>-</v>
      </c>
      <c r="EB66" s="51" t="str">
        <f>IFERROR(AVERAGEIFS('Orders - December 2020'!$I$2:$I$2047,'Orders - December 2020'!$H$2:$H$2047,Worksheet!EB$3,'Orders - December 2020'!$C$2:$C$2047,Worksheet!$F66),"-")</f>
        <v>-</v>
      </c>
      <c r="EC66" s="51" t="str">
        <f>IFERROR(AVERAGEIFS('Orders - December 2020'!$I$2:$I$2047,'Orders - December 2020'!$H$2:$H$2047,Worksheet!EC$3,'Orders - December 2020'!$C$2:$C$2047,Worksheet!$F66),"-")</f>
        <v>-</v>
      </c>
      <c r="ED66" s="51" t="str">
        <f>IFERROR(AVERAGEIFS('Orders - December 2020'!$I$2:$I$2047,'Orders - December 2020'!$H$2:$H$2047,Worksheet!ED$3,'Orders - December 2020'!$C$2:$C$2047,Worksheet!$F66),"-")</f>
        <v>-</v>
      </c>
      <c r="EE66" s="51">
        <f>IFERROR(AVERAGEIFS('Orders - December 2020'!$I$2:$I$2047,'Orders - December 2020'!$H$2:$H$2047,Worksheet!EE$3,'Orders - December 2020'!$C$2:$C$2047,Worksheet!$F66),"-")</f>
        <v>1</v>
      </c>
      <c r="EF66" s="51" t="str">
        <f>IFERROR(AVERAGEIFS('Orders - December 2020'!$I$2:$I$2047,'Orders - December 2020'!$H$2:$H$2047,Worksheet!EF$3,'Orders - December 2020'!$C$2:$C$2047,Worksheet!$F66),"-")</f>
        <v>-</v>
      </c>
      <c r="EG66" s="51" t="str">
        <f>IFERROR(AVERAGEIFS('Orders - December 2020'!$I$2:$I$2047,'Orders - December 2020'!$H$2:$H$2047,Worksheet!EG$3,'Orders - December 2020'!$C$2:$C$2047,Worksheet!$F66),"-")</f>
        <v>-</v>
      </c>
      <c r="EH66" s="51" t="str">
        <f>IFERROR(AVERAGEIFS('Orders - December 2020'!$I$2:$I$2047,'Orders - December 2020'!$H$2:$H$2047,Worksheet!EH$3,'Orders - December 2020'!$C$2:$C$2047,Worksheet!$F66),"-")</f>
        <v>-</v>
      </c>
      <c r="EI66" s="51" t="str">
        <f>IFERROR(AVERAGEIFS('Orders - December 2020'!$I$2:$I$2047,'Orders - December 2020'!$H$2:$H$2047,Worksheet!EI$3,'Orders - December 2020'!$C$2:$C$2047,Worksheet!$F66),"-")</f>
        <v>-</v>
      </c>
      <c r="EJ66" s="51" t="str">
        <f>IFERROR(AVERAGEIFS('Orders - December 2020'!$I$2:$I$2047,'Orders - December 2020'!$H$2:$H$2047,Worksheet!EJ$3,'Orders - December 2020'!$C$2:$C$2047,Worksheet!$F66),"-")</f>
        <v>-</v>
      </c>
      <c r="EK66" s="51" t="str">
        <f>IFERROR(AVERAGEIFS('Orders - December 2020'!$I$2:$I$2047,'Orders - December 2020'!$H$2:$H$2047,Worksheet!EK$3,'Orders - December 2020'!$C$2:$C$2047,Worksheet!$F66),"-")</f>
        <v>-</v>
      </c>
      <c r="EL66" s="51" t="str">
        <f>IFERROR(AVERAGEIFS('Orders - December 2020'!$I$2:$I$2047,'Orders - December 2020'!$H$2:$H$2047,Worksheet!EL$3,'Orders - December 2020'!$C$2:$C$2047,Worksheet!$F66),"-")</f>
        <v>-</v>
      </c>
      <c r="EM66" s="51" t="str">
        <f>IFERROR(AVERAGEIFS('Orders - December 2020'!$I$2:$I$2047,'Orders - December 2020'!$H$2:$H$2047,Worksheet!EM$3,'Orders - December 2020'!$C$2:$C$2047,Worksheet!$F66),"-")</f>
        <v>-</v>
      </c>
      <c r="EN66" s="51" t="str">
        <f>IFERROR(AVERAGEIFS('Orders - December 2020'!$I$2:$I$2047,'Orders - December 2020'!$H$2:$H$2047,Worksheet!EN$3,'Orders - December 2020'!$C$2:$C$2047,Worksheet!$F66),"-")</f>
        <v>-</v>
      </c>
      <c r="EO66" s="51" t="str">
        <f>IFERROR(AVERAGEIFS('Orders - December 2020'!$I$2:$I$2047,'Orders - December 2020'!$H$2:$H$2047,Worksheet!EO$3,'Orders - December 2020'!$C$2:$C$2047,Worksheet!$F66),"-")</f>
        <v>-</v>
      </c>
      <c r="EP66" s="51" t="str">
        <f>IFERROR(AVERAGEIFS('Orders - December 2020'!$I$2:$I$2047,'Orders - December 2020'!$H$2:$H$2047,Worksheet!EP$3,'Orders - December 2020'!$C$2:$C$2047,Worksheet!$F66),"-")</f>
        <v>-</v>
      </c>
      <c r="EQ66" s="51" t="str">
        <f>IFERROR(AVERAGEIFS('Orders - December 2020'!$I$2:$I$2047,'Orders - December 2020'!$H$2:$H$2047,Worksheet!EQ$3,'Orders - December 2020'!$C$2:$C$2047,Worksheet!$F66),"-")</f>
        <v>-</v>
      </c>
      <c r="ER66" s="51" t="str">
        <f>IFERROR(AVERAGEIFS('Orders - December 2020'!$I$2:$I$2047,'Orders - December 2020'!$H$2:$H$2047,Worksheet!ER$3,'Orders - December 2020'!$C$2:$C$2047,Worksheet!$F66),"-")</f>
        <v>-</v>
      </c>
      <c r="ES66" s="51" t="str">
        <f>IFERROR(AVERAGEIFS('Orders - December 2020'!$I$2:$I$2047,'Orders - December 2020'!$H$2:$H$2047,Worksheet!ES$3,'Orders - December 2020'!$C$2:$C$2047,Worksheet!$F66),"-")</f>
        <v>-</v>
      </c>
      <c r="ET66" s="51" t="str">
        <f>IFERROR(AVERAGEIFS('Orders - December 2020'!$I$2:$I$2047,'Orders - December 2020'!$H$2:$H$2047,Worksheet!ET$3,'Orders - December 2020'!$C$2:$C$2047,Worksheet!$F66),"-")</f>
        <v>-</v>
      </c>
      <c r="EU66" s="51" t="str">
        <f>IFERROR(AVERAGEIFS('Orders - December 2020'!$I$2:$I$2047,'Orders - December 2020'!$H$2:$H$2047,Worksheet!EU$3,'Orders - December 2020'!$C$2:$C$2047,Worksheet!$F66),"-")</f>
        <v>-</v>
      </c>
      <c r="EV66" s="51" t="str">
        <f>IFERROR(AVERAGEIFS('Orders - December 2020'!$I$2:$I$2047,'Orders - December 2020'!$H$2:$H$2047,Worksheet!EV$3,'Orders - December 2020'!$C$2:$C$2047,Worksheet!$F66),"-")</f>
        <v>-</v>
      </c>
      <c r="EW66" s="51" t="str">
        <f>IFERROR(AVERAGEIFS('Orders - December 2020'!$I$2:$I$2047,'Orders - December 2020'!$H$2:$H$2047,Worksheet!EW$3,'Orders - December 2020'!$C$2:$C$2047,Worksheet!$F66),"-")</f>
        <v>-</v>
      </c>
      <c r="EX66" s="51" t="str">
        <f>IFERROR(AVERAGEIFS('Orders - December 2020'!$I$2:$I$2047,'Orders - December 2020'!$H$2:$H$2047,Worksheet!EX$3,'Orders - December 2020'!$C$2:$C$2047,Worksheet!$F66),"-")</f>
        <v>-</v>
      </c>
      <c r="EY66" s="51" t="str">
        <f>IFERROR(AVERAGEIFS('Orders - December 2020'!$I$2:$I$2047,'Orders - December 2020'!$H$2:$H$2047,Worksheet!EY$3,'Orders - December 2020'!$C$2:$C$2047,Worksheet!$F66),"-")</f>
        <v>-</v>
      </c>
      <c r="EZ66" s="51" t="str">
        <f>IFERROR(AVERAGEIFS('Orders - December 2020'!$I$2:$I$2047,'Orders - December 2020'!$H$2:$H$2047,Worksheet!EZ$3,'Orders - December 2020'!$C$2:$C$2047,Worksheet!$F66),"-")</f>
        <v>-</v>
      </c>
      <c r="FA66" s="51" t="str">
        <f>IFERROR(AVERAGEIFS('Orders - December 2020'!$I$2:$I$2047,'Orders - December 2020'!$H$2:$H$2047,Worksheet!FA$3,'Orders - December 2020'!$C$2:$C$2047,Worksheet!$F66),"-")</f>
        <v>-</v>
      </c>
      <c r="FB66" s="51" t="str">
        <f>IFERROR(AVERAGEIFS('Orders - December 2020'!$I$2:$I$2047,'Orders - December 2020'!$H$2:$H$2047,Worksheet!FB$3,'Orders - December 2020'!$C$2:$C$2047,Worksheet!$F66),"-")</f>
        <v>-</v>
      </c>
      <c r="FC66" s="51" t="str">
        <f>IFERROR(AVERAGEIFS('Orders - December 2020'!$I$2:$I$2047,'Orders - December 2020'!$H$2:$H$2047,Worksheet!FC$3,'Orders - December 2020'!$C$2:$C$2047,Worksheet!$F66),"-")</f>
        <v>-</v>
      </c>
      <c r="FD66" s="51" t="str">
        <f>IFERROR(AVERAGEIFS('Orders - December 2020'!$I$2:$I$2047,'Orders - December 2020'!$H$2:$H$2047,Worksheet!FD$3,'Orders - December 2020'!$C$2:$C$2047,Worksheet!$F66),"-")</f>
        <v>-</v>
      </c>
      <c r="FE66" s="51" t="str">
        <f>IFERROR(AVERAGEIFS('Orders - December 2020'!$I$2:$I$2047,'Orders - December 2020'!$H$2:$H$2047,Worksheet!FE$3,'Orders - December 2020'!$C$2:$C$2047,Worksheet!$F66),"-")</f>
        <v>-</v>
      </c>
      <c r="FF66" s="51" t="str">
        <f>IFERROR(AVERAGEIFS('Orders - December 2020'!$I$2:$I$2047,'Orders - December 2020'!$H$2:$H$2047,Worksheet!FF$3,'Orders - December 2020'!$C$2:$C$2047,Worksheet!$F66),"-")</f>
        <v>-</v>
      </c>
      <c r="FG66" s="52" t="str">
        <f>IFERROR(AVERAGEIFS('Orders - December 2020'!$I$2:$I$2047,'Orders - December 2020'!$H$2:$H$2047,Worksheet!FG$3,'Orders - December 2020'!$C$2:$C$2047,Worksheet!$F66),"-")</f>
        <v>-</v>
      </c>
    </row>
    <row r="67" spans="6:163">
      <c r="F67" s="45" t="str">
        <v>Suncomm Minimarts</v>
      </c>
      <c r="G67" s="50" t="str">
        <f>IFERROR(AVERAGEIFS('Orders - December 2020'!$I$2:$I$2047,'Orders - December 2020'!$H$2:$H$2047,Worksheet!G$3,'Orders - December 2020'!$C$2:$C$2047,Worksheet!$F67),"-")</f>
        <v>-</v>
      </c>
      <c r="H67" s="51" t="str">
        <f>IFERROR(AVERAGEIFS('Orders - December 2020'!$I$2:$I$2047,'Orders - December 2020'!$H$2:$H$2047,Worksheet!H$3,'Orders - December 2020'!$C$2:$C$2047,Worksheet!$F67),"-")</f>
        <v>-</v>
      </c>
      <c r="I67" s="51" t="str">
        <f>IFERROR(AVERAGEIFS('Orders - December 2020'!$I$2:$I$2047,'Orders - December 2020'!$H$2:$H$2047,Worksheet!I$3,'Orders - December 2020'!$C$2:$C$2047,Worksheet!$F67),"-")</f>
        <v>-</v>
      </c>
      <c r="J67" s="51" t="str">
        <f>IFERROR(AVERAGEIFS('Orders - December 2020'!$I$2:$I$2047,'Orders - December 2020'!$H$2:$H$2047,Worksheet!J$3,'Orders - December 2020'!$C$2:$C$2047,Worksheet!$F67),"-")</f>
        <v>-</v>
      </c>
      <c r="K67" s="51" t="str">
        <f>IFERROR(AVERAGEIFS('Orders - December 2020'!$I$2:$I$2047,'Orders - December 2020'!$H$2:$H$2047,Worksheet!K$3,'Orders - December 2020'!$C$2:$C$2047,Worksheet!$F67),"-")</f>
        <v>-</v>
      </c>
      <c r="L67" s="51" t="str">
        <f>IFERROR(AVERAGEIFS('Orders - December 2020'!$I$2:$I$2047,'Orders - December 2020'!$H$2:$H$2047,Worksheet!L$3,'Orders - December 2020'!$C$2:$C$2047,Worksheet!$F67),"-")</f>
        <v>-</v>
      </c>
      <c r="M67" s="51" t="str">
        <f>IFERROR(AVERAGEIFS('Orders - December 2020'!$I$2:$I$2047,'Orders - December 2020'!$H$2:$H$2047,Worksheet!M$3,'Orders - December 2020'!$C$2:$C$2047,Worksheet!$F67),"-")</f>
        <v>-</v>
      </c>
      <c r="N67" s="51" t="str">
        <f>IFERROR(AVERAGEIFS('Orders - December 2020'!$I$2:$I$2047,'Orders - December 2020'!$H$2:$H$2047,Worksheet!N$3,'Orders - December 2020'!$C$2:$C$2047,Worksheet!$F67),"-")</f>
        <v>-</v>
      </c>
      <c r="O67" s="51" t="str">
        <f>IFERROR(AVERAGEIFS('Orders - December 2020'!$I$2:$I$2047,'Orders - December 2020'!$H$2:$H$2047,Worksheet!O$3,'Orders - December 2020'!$C$2:$C$2047,Worksheet!$F67),"-")</f>
        <v>-</v>
      </c>
      <c r="P67" s="51" t="str">
        <f>IFERROR(AVERAGEIFS('Orders - December 2020'!$I$2:$I$2047,'Orders - December 2020'!$H$2:$H$2047,Worksheet!P$3,'Orders - December 2020'!$C$2:$C$2047,Worksheet!$F67),"-")</f>
        <v>-</v>
      </c>
      <c r="Q67" s="51" t="str">
        <f>IFERROR(AVERAGEIFS('Orders - December 2020'!$I$2:$I$2047,'Orders - December 2020'!$H$2:$H$2047,Worksheet!Q$3,'Orders - December 2020'!$C$2:$C$2047,Worksheet!$F67),"-")</f>
        <v>-</v>
      </c>
      <c r="R67" s="51" t="str">
        <f>IFERROR(AVERAGEIFS('Orders - December 2020'!$I$2:$I$2047,'Orders - December 2020'!$H$2:$H$2047,Worksheet!R$3,'Orders - December 2020'!$C$2:$C$2047,Worksheet!$F67),"-")</f>
        <v>-</v>
      </c>
      <c r="S67" s="51" t="str">
        <f>IFERROR(AVERAGEIFS('Orders - December 2020'!$I$2:$I$2047,'Orders - December 2020'!$H$2:$H$2047,Worksheet!S$3,'Orders - December 2020'!$C$2:$C$2047,Worksheet!$F67),"-")</f>
        <v>-</v>
      </c>
      <c r="T67" s="51" t="str">
        <f>IFERROR(AVERAGEIFS('Orders - December 2020'!$I$2:$I$2047,'Orders - December 2020'!$H$2:$H$2047,Worksheet!T$3,'Orders - December 2020'!$C$2:$C$2047,Worksheet!$F67),"-")</f>
        <v>-</v>
      </c>
      <c r="U67" s="51">
        <f>IFERROR(AVERAGEIFS('Orders - December 2020'!$I$2:$I$2047,'Orders - December 2020'!$H$2:$H$2047,Worksheet!U$3,'Orders - December 2020'!$C$2:$C$2047,Worksheet!$F67),"-")</f>
        <v>1</v>
      </c>
      <c r="V67" s="51" t="str">
        <f>IFERROR(AVERAGEIFS('Orders - December 2020'!$I$2:$I$2047,'Orders - December 2020'!$H$2:$H$2047,Worksheet!V$3,'Orders - December 2020'!$C$2:$C$2047,Worksheet!$F67),"-")</f>
        <v>-</v>
      </c>
      <c r="W67" s="51" t="str">
        <f>IFERROR(AVERAGEIFS('Orders - December 2020'!$I$2:$I$2047,'Orders - December 2020'!$H$2:$H$2047,Worksheet!W$3,'Orders - December 2020'!$C$2:$C$2047,Worksheet!$F67),"-")</f>
        <v>-</v>
      </c>
      <c r="X67" s="51" t="str">
        <f>IFERROR(AVERAGEIFS('Orders - December 2020'!$I$2:$I$2047,'Orders - December 2020'!$H$2:$H$2047,Worksheet!X$3,'Orders - December 2020'!$C$2:$C$2047,Worksheet!$F67),"-")</f>
        <v>-</v>
      </c>
      <c r="Y67" s="51" t="str">
        <f>IFERROR(AVERAGEIFS('Orders - December 2020'!$I$2:$I$2047,'Orders - December 2020'!$H$2:$H$2047,Worksheet!Y$3,'Orders - December 2020'!$C$2:$C$2047,Worksheet!$F67),"-")</f>
        <v>-</v>
      </c>
      <c r="Z67" s="51" t="str">
        <f>IFERROR(AVERAGEIFS('Orders - December 2020'!$I$2:$I$2047,'Orders - December 2020'!$H$2:$H$2047,Worksheet!Z$3,'Orders - December 2020'!$C$2:$C$2047,Worksheet!$F67),"-")</f>
        <v>-</v>
      </c>
      <c r="AA67" s="51">
        <f>IFERROR(AVERAGEIFS('Orders - December 2020'!$I$2:$I$2047,'Orders - December 2020'!$H$2:$H$2047,Worksheet!AA$3,'Orders - December 2020'!$C$2:$C$2047,Worksheet!$F67),"-")</f>
        <v>1</v>
      </c>
      <c r="AB67" s="51" t="str">
        <f>IFERROR(AVERAGEIFS('Orders - December 2020'!$I$2:$I$2047,'Orders - December 2020'!$H$2:$H$2047,Worksheet!AB$3,'Orders - December 2020'!$C$2:$C$2047,Worksheet!$F67),"-")</f>
        <v>-</v>
      </c>
      <c r="AC67" s="51" t="str">
        <f>IFERROR(AVERAGEIFS('Orders - December 2020'!$I$2:$I$2047,'Orders - December 2020'!$H$2:$H$2047,Worksheet!AC$3,'Orders - December 2020'!$C$2:$C$2047,Worksheet!$F67),"-")</f>
        <v>-</v>
      </c>
      <c r="AD67" s="51" t="str">
        <f>IFERROR(AVERAGEIFS('Orders - December 2020'!$I$2:$I$2047,'Orders - December 2020'!$H$2:$H$2047,Worksheet!AD$3,'Orders - December 2020'!$C$2:$C$2047,Worksheet!$F67),"-")</f>
        <v>-</v>
      </c>
      <c r="AE67" s="51" t="str">
        <f>IFERROR(AVERAGEIFS('Orders - December 2020'!$I$2:$I$2047,'Orders - December 2020'!$H$2:$H$2047,Worksheet!AE$3,'Orders - December 2020'!$C$2:$C$2047,Worksheet!$F67),"-")</f>
        <v>-</v>
      </c>
      <c r="AF67" s="51" t="str">
        <f>IFERROR(AVERAGEIFS('Orders - December 2020'!$I$2:$I$2047,'Orders - December 2020'!$H$2:$H$2047,Worksheet!AF$3,'Orders - December 2020'!$C$2:$C$2047,Worksheet!$F67),"-")</f>
        <v>-</v>
      </c>
      <c r="AG67" s="51" t="str">
        <f>IFERROR(AVERAGEIFS('Orders - December 2020'!$I$2:$I$2047,'Orders - December 2020'!$H$2:$H$2047,Worksheet!AG$3,'Orders - December 2020'!$C$2:$C$2047,Worksheet!$F67),"-")</f>
        <v>-</v>
      </c>
      <c r="AH67" s="51" t="str">
        <f>IFERROR(AVERAGEIFS('Orders - December 2020'!$I$2:$I$2047,'Orders - December 2020'!$H$2:$H$2047,Worksheet!AH$3,'Orders - December 2020'!$C$2:$C$2047,Worksheet!$F67),"-")</f>
        <v>-</v>
      </c>
      <c r="AI67" s="51" t="str">
        <f>IFERROR(AVERAGEIFS('Orders - December 2020'!$I$2:$I$2047,'Orders - December 2020'!$H$2:$H$2047,Worksheet!AI$3,'Orders - December 2020'!$C$2:$C$2047,Worksheet!$F67),"-")</f>
        <v>-</v>
      </c>
      <c r="AJ67" s="51" t="str">
        <f>IFERROR(AVERAGEIFS('Orders - December 2020'!$I$2:$I$2047,'Orders - December 2020'!$H$2:$H$2047,Worksheet!AJ$3,'Orders - December 2020'!$C$2:$C$2047,Worksheet!$F67),"-")</f>
        <v>-</v>
      </c>
      <c r="AK67" s="51" t="str">
        <f>IFERROR(AVERAGEIFS('Orders - December 2020'!$I$2:$I$2047,'Orders - December 2020'!$H$2:$H$2047,Worksheet!AK$3,'Orders - December 2020'!$C$2:$C$2047,Worksheet!$F67),"-")</f>
        <v>-</v>
      </c>
      <c r="AL67" s="51" t="str">
        <f>IFERROR(AVERAGEIFS('Orders - December 2020'!$I$2:$I$2047,'Orders - December 2020'!$H$2:$H$2047,Worksheet!AL$3,'Orders - December 2020'!$C$2:$C$2047,Worksheet!$F67),"-")</f>
        <v>-</v>
      </c>
      <c r="AM67" s="51">
        <f>IFERROR(AVERAGEIFS('Orders - December 2020'!$I$2:$I$2047,'Orders - December 2020'!$H$2:$H$2047,Worksheet!AM$3,'Orders - December 2020'!$C$2:$C$2047,Worksheet!$F67),"-")</f>
        <v>0.5</v>
      </c>
      <c r="AN67" s="51">
        <f>IFERROR(AVERAGEIFS('Orders - December 2020'!$I$2:$I$2047,'Orders - December 2020'!$H$2:$H$2047,Worksheet!AN$3,'Orders - December 2020'!$C$2:$C$2047,Worksheet!$F67),"-")</f>
        <v>1</v>
      </c>
      <c r="AO67" s="51" t="str">
        <f>IFERROR(AVERAGEIFS('Orders - December 2020'!$I$2:$I$2047,'Orders - December 2020'!$H$2:$H$2047,Worksheet!AO$3,'Orders - December 2020'!$C$2:$C$2047,Worksheet!$F67),"-")</f>
        <v>-</v>
      </c>
      <c r="AP67" s="51" t="str">
        <f>IFERROR(AVERAGEIFS('Orders - December 2020'!$I$2:$I$2047,'Orders - December 2020'!$H$2:$H$2047,Worksheet!AP$3,'Orders - December 2020'!$C$2:$C$2047,Worksheet!$F67),"-")</f>
        <v>-</v>
      </c>
      <c r="AQ67" s="51">
        <f>IFERROR(AVERAGEIFS('Orders - December 2020'!$I$2:$I$2047,'Orders - December 2020'!$H$2:$H$2047,Worksheet!AQ$3,'Orders - December 2020'!$C$2:$C$2047,Worksheet!$F67),"-")</f>
        <v>1</v>
      </c>
      <c r="AR67" s="51" t="str">
        <f>IFERROR(AVERAGEIFS('Orders - December 2020'!$I$2:$I$2047,'Orders - December 2020'!$H$2:$H$2047,Worksheet!AR$3,'Orders - December 2020'!$C$2:$C$2047,Worksheet!$F67),"-")</f>
        <v>-</v>
      </c>
      <c r="AS67" s="51" t="str">
        <f>IFERROR(AVERAGEIFS('Orders - December 2020'!$I$2:$I$2047,'Orders - December 2020'!$H$2:$H$2047,Worksheet!AS$3,'Orders - December 2020'!$C$2:$C$2047,Worksheet!$F67),"-")</f>
        <v>-</v>
      </c>
      <c r="AT67" s="51" t="str">
        <f>IFERROR(AVERAGEIFS('Orders - December 2020'!$I$2:$I$2047,'Orders - December 2020'!$H$2:$H$2047,Worksheet!AT$3,'Orders - December 2020'!$C$2:$C$2047,Worksheet!$F67),"-")</f>
        <v>-</v>
      </c>
      <c r="AU67" s="51" t="str">
        <f>IFERROR(AVERAGEIFS('Orders - December 2020'!$I$2:$I$2047,'Orders - December 2020'!$H$2:$H$2047,Worksheet!AU$3,'Orders - December 2020'!$C$2:$C$2047,Worksheet!$F67),"-")</f>
        <v>-</v>
      </c>
      <c r="AV67" s="51" t="str">
        <f>IFERROR(AVERAGEIFS('Orders - December 2020'!$I$2:$I$2047,'Orders - December 2020'!$H$2:$H$2047,Worksheet!AV$3,'Orders - December 2020'!$C$2:$C$2047,Worksheet!$F67),"-")</f>
        <v>-</v>
      </c>
      <c r="AW67" s="51" t="str">
        <f>IFERROR(AVERAGEIFS('Orders - December 2020'!$I$2:$I$2047,'Orders - December 2020'!$H$2:$H$2047,Worksheet!AW$3,'Orders - December 2020'!$C$2:$C$2047,Worksheet!$F67),"-")</f>
        <v>-</v>
      </c>
      <c r="AX67" s="51" t="str">
        <f>IFERROR(AVERAGEIFS('Orders - December 2020'!$I$2:$I$2047,'Orders - December 2020'!$H$2:$H$2047,Worksheet!AX$3,'Orders - December 2020'!$C$2:$C$2047,Worksheet!$F67),"-")</f>
        <v>-</v>
      </c>
      <c r="AY67" s="51">
        <f>IFERROR(AVERAGEIFS('Orders - December 2020'!$I$2:$I$2047,'Orders - December 2020'!$H$2:$H$2047,Worksheet!AY$3,'Orders - December 2020'!$C$2:$C$2047,Worksheet!$F67),"-")</f>
        <v>1</v>
      </c>
      <c r="AZ67" s="51">
        <f>IFERROR(AVERAGEIFS('Orders - December 2020'!$I$2:$I$2047,'Orders - December 2020'!$H$2:$H$2047,Worksheet!AZ$3,'Orders - December 2020'!$C$2:$C$2047,Worksheet!$F67),"-")</f>
        <v>0.5</v>
      </c>
      <c r="BA67" s="51" t="str">
        <f>IFERROR(AVERAGEIFS('Orders - December 2020'!$I$2:$I$2047,'Orders - December 2020'!$H$2:$H$2047,Worksheet!BA$3,'Orders - December 2020'!$C$2:$C$2047,Worksheet!$F67),"-")</f>
        <v>-</v>
      </c>
      <c r="BB67" s="51" t="str">
        <f>IFERROR(AVERAGEIFS('Orders - December 2020'!$I$2:$I$2047,'Orders - December 2020'!$H$2:$H$2047,Worksheet!BB$3,'Orders - December 2020'!$C$2:$C$2047,Worksheet!$F67),"-")</f>
        <v>-</v>
      </c>
      <c r="BC67" s="51" t="str">
        <f>IFERROR(AVERAGEIFS('Orders - December 2020'!$I$2:$I$2047,'Orders - December 2020'!$H$2:$H$2047,Worksheet!BC$3,'Orders - December 2020'!$C$2:$C$2047,Worksheet!$F67),"-")</f>
        <v>-</v>
      </c>
      <c r="BD67" s="51" t="str">
        <f>IFERROR(AVERAGEIFS('Orders - December 2020'!$I$2:$I$2047,'Orders - December 2020'!$H$2:$H$2047,Worksheet!BD$3,'Orders - December 2020'!$C$2:$C$2047,Worksheet!$F67),"-")</f>
        <v>-</v>
      </c>
      <c r="BE67" s="51" t="str">
        <f>IFERROR(AVERAGEIFS('Orders - December 2020'!$I$2:$I$2047,'Orders - December 2020'!$H$2:$H$2047,Worksheet!BE$3,'Orders - December 2020'!$C$2:$C$2047,Worksheet!$F67),"-")</f>
        <v>-</v>
      </c>
      <c r="BF67" s="51" t="str">
        <f>IFERROR(AVERAGEIFS('Orders - December 2020'!$I$2:$I$2047,'Orders - December 2020'!$H$2:$H$2047,Worksheet!BF$3,'Orders - December 2020'!$C$2:$C$2047,Worksheet!$F67),"-")</f>
        <v>-</v>
      </c>
      <c r="BG67" s="51" t="str">
        <f>IFERROR(AVERAGEIFS('Orders - December 2020'!$I$2:$I$2047,'Orders - December 2020'!$H$2:$H$2047,Worksheet!BG$3,'Orders - December 2020'!$C$2:$C$2047,Worksheet!$F67),"-")</f>
        <v>-</v>
      </c>
      <c r="BH67" s="51" t="str">
        <f>IFERROR(AVERAGEIFS('Orders - December 2020'!$I$2:$I$2047,'Orders - December 2020'!$H$2:$H$2047,Worksheet!BH$3,'Orders - December 2020'!$C$2:$C$2047,Worksheet!$F67),"-")</f>
        <v>-</v>
      </c>
      <c r="BI67" s="51" t="str">
        <f>IFERROR(AVERAGEIFS('Orders - December 2020'!$I$2:$I$2047,'Orders - December 2020'!$H$2:$H$2047,Worksheet!BI$3,'Orders - December 2020'!$C$2:$C$2047,Worksheet!$F67),"-")</f>
        <v>-</v>
      </c>
      <c r="BJ67" s="51" t="str">
        <f>IFERROR(AVERAGEIFS('Orders - December 2020'!$I$2:$I$2047,'Orders - December 2020'!$H$2:$H$2047,Worksheet!BJ$3,'Orders - December 2020'!$C$2:$C$2047,Worksheet!$F67),"-")</f>
        <v>-</v>
      </c>
      <c r="BK67" s="51" t="str">
        <f>IFERROR(AVERAGEIFS('Orders - December 2020'!$I$2:$I$2047,'Orders - December 2020'!$H$2:$H$2047,Worksheet!BK$3,'Orders - December 2020'!$C$2:$C$2047,Worksheet!$F67),"-")</f>
        <v>-</v>
      </c>
      <c r="BL67" s="51" t="str">
        <f>IFERROR(AVERAGEIFS('Orders - December 2020'!$I$2:$I$2047,'Orders - December 2020'!$H$2:$H$2047,Worksheet!BL$3,'Orders - December 2020'!$C$2:$C$2047,Worksheet!$F67),"-")</f>
        <v>-</v>
      </c>
      <c r="BM67" s="51" t="str">
        <f>IFERROR(AVERAGEIFS('Orders - December 2020'!$I$2:$I$2047,'Orders - December 2020'!$H$2:$H$2047,Worksheet!BM$3,'Orders - December 2020'!$C$2:$C$2047,Worksheet!$F67),"-")</f>
        <v>-</v>
      </c>
      <c r="BN67" s="51" t="str">
        <f>IFERROR(AVERAGEIFS('Orders - December 2020'!$I$2:$I$2047,'Orders - December 2020'!$H$2:$H$2047,Worksheet!BN$3,'Orders - December 2020'!$C$2:$C$2047,Worksheet!$F67),"-")</f>
        <v>-</v>
      </c>
      <c r="BO67" s="51" t="str">
        <f>IFERROR(AVERAGEIFS('Orders - December 2020'!$I$2:$I$2047,'Orders - December 2020'!$H$2:$H$2047,Worksheet!BO$3,'Orders - December 2020'!$C$2:$C$2047,Worksheet!$F67),"-")</f>
        <v>-</v>
      </c>
      <c r="BP67" s="51" t="str">
        <f>IFERROR(AVERAGEIFS('Orders - December 2020'!$I$2:$I$2047,'Orders - December 2020'!$H$2:$H$2047,Worksheet!BP$3,'Orders - December 2020'!$C$2:$C$2047,Worksheet!$F67),"-")</f>
        <v>-</v>
      </c>
      <c r="BQ67" s="51" t="str">
        <f>IFERROR(AVERAGEIFS('Orders - December 2020'!$I$2:$I$2047,'Orders - December 2020'!$H$2:$H$2047,Worksheet!BQ$3,'Orders - December 2020'!$C$2:$C$2047,Worksheet!$F67),"-")</f>
        <v>-</v>
      </c>
      <c r="BR67" s="51" t="str">
        <f>IFERROR(AVERAGEIFS('Orders - December 2020'!$I$2:$I$2047,'Orders - December 2020'!$H$2:$H$2047,Worksheet!BR$3,'Orders - December 2020'!$C$2:$C$2047,Worksheet!$F67),"-")</f>
        <v>-</v>
      </c>
      <c r="BS67" s="51" t="str">
        <f>IFERROR(AVERAGEIFS('Orders - December 2020'!$I$2:$I$2047,'Orders - December 2020'!$H$2:$H$2047,Worksheet!BS$3,'Orders - December 2020'!$C$2:$C$2047,Worksheet!$F67),"-")</f>
        <v>-</v>
      </c>
      <c r="BT67" s="51" t="str">
        <f>IFERROR(AVERAGEIFS('Orders - December 2020'!$I$2:$I$2047,'Orders - December 2020'!$H$2:$H$2047,Worksheet!BT$3,'Orders - December 2020'!$C$2:$C$2047,Worksheet!$F67),"-")</f>
        <v>-</v>
      </c>
      <c r="BU67" s="51" t="str">
        <f>IFERROR(AVERAGEIFS('Orders - December 2020'!$I$2:$I$2047,'Orders - December 2020'!$H$2:$H$2047,Worksheet!BU$3,'Orders - December 2020'!$C$2:$C$2047,Worksheet!$F67),"-")</f>
        <v>-</v>
      </c>
      <c r="BV67" s="51" t="str">
        <f>IFERROR(AVERAGEIFS('Orders - December 2020'!$I$2:$I$2047,'Orders - December 2020'!$H$2:$H$2047,Worksheet!BV$3,'Orders - December 2020'!$C$2:$C$2047,Worksheet!$F67),"-")</f>
        <v>-</v>
      </c>
      <c r="BW67" s="51">
        <f>IFERROR(AVERAGEIFS('Orders - December 2020'!$I$2:$I$2047,'Orders - December 2020'!$H$2:$H$2047,Worksheet!BW$3,'Orders - December 2020'!$C$2:$C$2047,Worksheet!$F67),"-")</f>
        <v>5</v>
      </c>
      <c r="BX67" s="51" t="str">
        <f>IFERROR(AVERAGEIFS('Orders - December 2020'!$I$2:$I$2047,'Orders - December 2020'!$H$2:$H$2047,Worksheet!BX$3,'Orders - December 2020'!$C$2:$C$2047,Worksheet!$F67),"-")</f>
        <v>-</v>
      </c>
      <c r="BY67" s="51" t="str">
        <f>IFERROR(AVERAGEIFS('Orders - December 2020'!$I$2:$I$2047,'Orders - December 2020'!$H$2:$H$2047,Worksheet!BY$3,'Orders - December 2020'!$C$2:$C$2047,Worksheet!$F67),"-")</f>
        <v>-</v>
      </c>
      <c r="BZ67" s="51" t="str">
        <f>IFERROR(AVERAGEIFS('Orders - December 2020'!$I$2:$I$2047,'Orders - December 2020'!$H$2:$H$2047,Worksheet!BZ$3,'Orders - December 2020'!$C$2:$C$2047,Worksheet!$F67),"-")</f>
        <v>-</v>
      </c>
      <c r="CA67" s="51" t="str">
        <f>IFERROR(AVERAGEIFS('Orders - December 2020'!$I$2:$I$2047,'Orders - December 2020'!$H$2:$H$2047,Worksheet!CA$3,'Orders - December 2020'!$C$2:$C$2047,Worksheet!$F67),"-")</f>
        <v>-</v>
      </c>
      <c r="CB67" s="51" t="str">
        <f>IFERROR(AVERAGEIFS('Orders - December 2020'!$I$2:$I$2047,'Orders - December 2020'!$H$2:$H$2047,Worksheet!CB$3,'Orders - December 2020'!$C$2:$C$2047,Worksheet!$F67),"-")</f>
        <v>-</v>
      </c>
      <c r="CC67" s="51" t="str">
        <f>IFERROR(AVERAGEIFS('Orders - December 2020'!$I$2:$I$2047,'Orders - December 2020'!$H$2:$H$2047,Worksheet!CC$3,'Orders - December 2020'!$C$2:$C$2047,Worksheet!$F67),"-")</f>
        <v>-</v>
      </c>
      <c r="CD67" s="51" t="str">
        <f>IFERROR(AVERAGEIFS('Orders - December 2020'!$I$2:$I$2047,'Orders - December 2020'!$H$2:$H$2047,Worksheet!CD$3,'Orders - December 2020'!$C$2:$C$2047,Worksheet!$F67),"-")</f>
        <v>-</v>
      </c>
      <c r="CE67" s="51" t="str">
        <f>IFERROR(AVERAGEIFS('Orders - December 2020'!$I$2:$I$2047,'Orders - December 2020'!$H$2:$H$2047,Worksheet!CE$3,'Orders - December 2020'!$C$2:$C$2047,Worksheet!$F67),"-")</f>
        <v>-</v>
      </c>
      <c r="CF67" s="51" t="str">
        <f>IFERROR(AVERAGEIFS('Orders - December 2020'!$I$2:$I$2047,'Orders - December 2020'!$H$2:$H$2047,Worksheet!CF$3,'Orders - December 2020'!$C$2:$C$2047,Worksheet!$F67),"-")</f>
        <v>-</v>
      </c>
      <c r="CG67" s="51" t="str">
        <f>IFERROR(AVERAGEIFS('Orders - December 2020'!$I$2:$I$2047,'Orders - December 2020'!$H$2:$H$2047,Worksheet!CG$3,'Orders - December 2020'!$C$2:$C$2047,Worksheet!$F67),"-")</f>
        <v>-</v>
      </c>
      <c r="CH67" s="51" t="str">
        <f>IFERROR(AVERAGEIFS('Orders - December 2020'!$I$2:$I$2047,'Orders - December 2020'!$H$2:$H$2047,Worksheet!CH$3,'Orders - December 2020'!$C$2:$C$2047,Worksheet!$F67),"-")</f>
        <v>-</v>
      </c>
      <c r="CI67" s="51" t="str">
        <f>IFERROR(AVERAGEIFS('Orders - December 2020'!$I$2:$I$2047,'Orders - December 2020'!$H$2:$H$2047,Worksheet!CI$3,'Orders - December 2020'!$C$2:$C$2047,Worksheet!$F67),"-")</f>
        <v>-</v>
      </c>
      <c r="CJ67" s="51" t="str">
        <f>IFERROR(AVERAGEIFS('Orders - December 2020'!$I$2:$I$2047,'Orders - December 2020'!$H$2:$H$2047,Worksheet!CJ$3,'Orders - December 2020'!$C$2:$C$2047,Worksheet!$F67),"-")</f>
        <v>-</v>
      </c>
      <c r="CK67" s="51" t="str">
        <f>IFERROR(AVERAGEIFS('Orders - December 2020'!$I$2:$I$2047,'Orders - December 2020'!$H$2:$H$2047,Worksheet!CK$3,'Orders - December 2020'!$C$2:$C$2047,Worksheet!$F67),"-")</f>
        <v>-</v>
      </c>
      <c r="CL67" s="51" t="str">
        <f>IFERROR(AVERAGEIFS('Orders - December 2020'!$I$2:$I$2047,'Orders - December 2020'!$H$2:$H$2047,Worksheet!CL$3,'Orders - December 2020'!$C$2:$C$2047,Worksheet!$F67),"-")</f>
        <v>-</v>
      </c>
      <c r="CM67" s="51" t="str">
        <f>IFERROR(AVERAGEIFS('Orders - December 2020'!$I$2:$I$2047,'Orders - December 2020'!$H$2:$H$2047,Worksheet!CM$3,'Orders - December 2020'!$C$2:$C$2047,Worksheet!$F67),"-")</f>
        <v>-</v>
      </c>
      <c r="CN67" s="51" t="str">
        <f>IFERROR(AVERAGEIFS('Orders - December 2020'!$I$2:$I$2047,'Orders - December 2020'!$H$2:$H$2047,Worksheet!CN$3,'Orders - December 2020'!$C$2:$C$2047,Worksheet!$F67),"-")</f>
        <v>-</v>
      </c>
      <c r="CO67" s="51" t="str">
        <f>IFERROR(AVERAGEIFS('Orders - December 2020'!$I$2:$I$2047,'Orders - December 2020'!$H$2:$H$2047,Worksheet!CO$3,'Orders - December 2020'!$C$2:$C$2047,Worksheet!$F67),"-")</f>
        <v>-</v>
      </c>
      <c r="CP67" s="51" t="str">
        <f>IFERROR(AVERAGEIFS('Orders - December 2020'!$I$2:$I$2047,'Orders - December 2020'!$H$2:$H$2047,Worksheet!CP$3,'Orders - December 2020'!$C$2:$C$2047,Worksheet!$F67),"-")</f>
        <v>-</v>
      </c>
      <c r="CQ67" s="51" t="str">
        <f>IFERROR(AVERAGEIFS('Orders - December 2020'!$I$2:$I$2047,'Orders - December 2020'!$H$2:$H$2047,Worksheet!CQ$3,'Orders - December 2020'!$C$2:$C$2047,Worksheet!$F67),"-")</f>
        <v>-</v>
      </c>
      <c r="CR67" s="51" t="str">
        <f>IFERROR(AVERAGEIFS('Orders - December 2020'!$I$2:$I$2047,'Orders - December 2020'!$H$2:$H$2047,Worksheet!CR$3,'Orders - December 2020'!$C$2:$C$2047,Worksheet!$F67),"-")</f>
        <v>-</v>
      </c>
      <c r="CS67" s="51" t="str">
        <f>IFERROR(AVERAGEIFS('Orders - December 2020'!$I$2:$I$2047,'Orders - December 2020'!$H$2:$H$2047,Worksheet!CS$3,'Orders - December 2020'!$C$2:$C$2047,Worksheet!$F67),"-")</f>
        <v>-</v>
      </c>
      <c r="CT67" s="51" t="str">
        <f>IFERROR(AVERAGEIFS('Orders - December 2020'!$I$2:$I$2047,'Orders - December 2020'!$H$2:$H$2047,Worksheet!CT$3,'Orders - December 2020'!$C$2:$C$2047,Worksheet!$F67),"-")</f>
        <v>-</v>
      </c>
      <c r="CU67" s="51">
        <f>IFERROR(AVERAGEIFS('Orders - December 2020'!$I$2:$I$2047,'Orders - December 2020'!$H$2:$H$2047,Worksheet!CU$3,'Orders - December 2020'!$C$2:$C$2047,Worksheet!$F67),"-")</f>
        <v>1</v>
      </c>
      <c r="CV67" s="51" t="str">
        <f>IFERROR(AVERAGEIFS('Orders - December 2020'!$I$2:$I$2047,'Orders - December 2020'!$H$2:$H$2047,Worksheet!CV$3,'Orders - December 2020'!$C$2:$C$2047,Worksheet!$F67),"-")</f>
        <v>-</v>
      </c>
      <c r="CW67" s="51" t="str">
        <f>IFERROR(AVERAGEIFS('Orders - December 2020'!$I$2:$I$2047,'Orders - December 2020'!$H$2:$H$2047,Worksheet!CW$3,'Orders - December 2020'!$C$2:$C$2047,Worksheet!$F67),"-")</f>
        <v>-</v>
      </c>
      <c r="CX67" s="51" t="str">
        <f>IFERROR(AVERAGEIFS('Orders - December 2020'!$I$2:$I$2047,'Orders - December 2020'!$H$2:$H$2047,Worksheet!CX$3,'Orders - December 2020'!$C$2:$C$2047,Worksheet!$F67),"-")</f>
        <v>-</v>
      </c>
      <c r="CY67" s="51" t="str">
        <f>IFERROR(AVERAGEIFS('Orders - December 2020'!$I$2:$I$2047,'Orders - December 2020'!$H$2:$H$2047,Worksheet!CY$3,'Orders - December 2020'!$C$2:$C$2047,Worksheet!$F67),"-")</f>
        <v>-</v>
      </c>
      <c r="CZ67" s="51" t="str">
        <f>IFERROR(AVERAGEIFS('Orders - December 2020'!$I$2:$I$2047,'Orders - December 2020'!$H$2:$H$2047,Worksheet!CZ$3,'Orders - December 2020'!$C$2:$C$2047,Worksheet!$F67),"-")</f>
        <v>-</v>
      </c>
      <c r="DA67" s="51" t="str">
        <f>IFERROR(AVERAGEIFS('Orders - December 2020'!$I$2:$I$2047,'Orders - December 2020'!$H$2:$H$2047,Worksheet!DA$3,'Orders - December 2020'!$C$2:$C$2047,Worksheet!$F67),"-")</f>
        <v>-</v>
      </c>
      <c r="DB67" s="51" t="str">
        <f>IFERROR(AVERAGEIFS('Orders - December 2020'!$I$2:$I$2047,'Orders - December 2020'!$H$2:$H$2047,Worksheet!DB$3,'Orders - December 2020'!$C$2:$C$2047,Worksheet!$F67),"-")</f>
        <v>-</v>
      </c>
      <c r="DC67" s="51" t="str">
        <f>IFERROR(AVERAGEIFS('Orders - December 2020'!$I$2:$I$2047,'Orders - December 2020'!$H$2:$H$2047,Worksheet!DC$3,'Orders - December 2020'!$C$2:$C$2047,Worksheet!$F67),"-")</f>
        <v>-</v>
      </c>
      <c r="DD67" s="51" t="str">
        <f>IFERROR(AVERAGEIFS('Orders - December 2020'!$I$2:$I$2047,'Orders - December 2020'!$H$2:$H$2047,Worksheet!DD$3,'Orders - December 2020'!$C$2:$C$2047,Worksheet!$F67),"-")</f>
        <v>-</v>
      </c>
      <c r="DE67" s="51" t="str">
        <f>IFERROR(AVERAGEIFS('Orders - December 2020'!$I$2:$I$2047,'Orders - December 2020'!$H$2:$H$2047,Worksheet!DE$3,'Orders - December 2020'!$C$2:$C$2047,Worksheet!$F67),"-")</f>
        <v>-</v>
      </c>
      <c r="DF67" s="51" t="str">
        <f>IFERROR(AVERAGEIFS('Orders - December 2020'!$I$2:$I$2047,'Orders - December 2020'!$H$2:$H$2047,Worksheet!DF$3,'Orders - December 2020'!$C$2:$C$2047,Worksheet!$F67),"-")</f>
        <v>-</v>
      </c>
      <c r="DG67" s="51" t="str">
        <f>IFERROR(AVERAGEIFS('Orders - December 2020'!$I$2:$I$2047,'Orders - December 2020'!$H$2:$H$2047,Worksheet!DG$3,'Orders - December 2020'!$C$2:$C$2047,Worksheet!$F67),"-")</f>
        <v>-</v>
      </c>
      <c r="DH67" s="51" t="str">
        <f>IFERROR(AVERAGEIFS('Orders - December 2020'!$I$2:$I$2047,'Orders - December 2020'!$H$2:$H$2047,Worksheet!DH$3,'Orders - December 2020'!$C$2:$C$2047,Worksheet!$F67),"-")</f>
        <v>-</v>
      </c>
      <c r="DI67" s="51" t="str">
        <f>IFERROR(AVERAGEIFS('Orders - December 2020'!$I$2:$I$2047,'Orders - December 2020'!$H$2:$H$2047,Worksheet!DI$3,'Orders - December 2020'!$C$2:$C$2047,Worksheet!$F67),"-")</f>
        <v>-</v>
      </c>
      <c r="DJ67" s="51" t="str">
        <f>IFERROR(AVERAGEIFS('Orders - December 2020'!$I$2:$I$2047,'Orders - December 2020'!$H$2:$H$2047,Worksheet!DJ$3,'Orders - December 2020'!$C$2:$C$2047,Worksheet!$F67),"-")</f>
        <v>-</v>
      </c>
      <c r="DK67" s="51" t="str">
        <f>IFERROR(AVERAGEIFS('Orders - December 2020'!$I$2:$I$2047,'Orders - December 2020'!$H$2:$H$2047,Worksheet!DK$3,'Orders - December 2020'!$C$2:$C$2047,Worksheet!$F67),"-")</f>
        <v>-</v>
      </c>
      <c r="DL67" s="51" t="str">
        <f>IFERROR(AVERAGEIFS('Orders - December 2020'!$I$2:$I$2047,'Orders - December 2020'!$H$2:$H$2047,Worksheet!DL$3,'Orders - December 2020'!$C$2:$C$2047,Worksheet!$F67),"-")</f>
        <v>-</v>
      </c>
      <c r="DM67" s="51" t="str">
        <f>IFERROR(AVERAGEIFS('Orders - December 2020'!$I$2:$I$2047,'Orders - December 2020'!$H$2:$H$2047,Worksheet!DM$3,'Orders - December 2020'!$C$2:$C$2047,Worksheet!$F67),"-")</f>
        <v>-</v>
      </c>
      <c r="DN67" s="51" t="str">
        <f>IFERROR(AVERAGEIFS('Orders - December 2020'!$I$2:$I$2047,'Orders - December 2020'!$H$2:$H$2047,Worksheet!DN$3,'Orders - December 2020'!$C$2:$C$2047,Worksheet!$F67),"-")</f>
        <v>-</v>
      </c>
      <c r="DO67" s="51" t="str">
        <f>IFERROR(AVERAGEIFS('Orders - December 2020'!$I$2:$I$2047,'Orders - December 2020'!$H$2:$H$2047,Worksheet!DO$3,'Orders - December 2020'!$C$2:$C$2047,Worksheet!$F67),"-")</f>
        <v>-</v>
      </c>
      <c r="DP67" s="51" t="str">
        <f>IFERROR(AVERAGEIFS('Orders - December 2020'!$I$2:$I$2047,'Orders - December 2020'!$H$2:$H$2047,Worksheet!DP$3,'Orders - December 2020'!$C$2:$C$2047,Worksheet!$F67),"-")</f>
        <v>-</v>
      </c>
      <c r="DQ67" s="51" t="str">
        <f>IFERROR(AVERAGEIFS('Orders - December 2020'!$I$2:$I$2047,'Orders - December 2020'!$H$2:$H$2047,Worksheet!DQ$3,'Orders - December 2020'!$C$2:$C$2047,Worksheet!$F67),"-")</f>
        <v>-</v>
      </c>
      <c r="DR67" s="51" t="str">
        <f>IFERROR(AVERAGEIFS('Orders - December 2020'!$I$2:$I$2047,'Orders - December 2020'!$H$2:$H$2047,Worksheet!DR$3,'Orders - December 2020'!$C$2:$C$2047,Worksheet!$F67),"-")</f>
        <v>-</v>
      </c>
      <c r="DS67" s="51" t="str">
        <f>IFERROR(AVERAGEIFS('Orders - December 2020'!$I$2:$I$2047,'Orders - December 2020'!$H$2:$H$2047,Worksheet!DS$3,'Orders - December 2020'!$C$2:$C$2047,Worksheet!$F67),"-")</f>
        <v>-</v>
      </c>
      <c r="DT67" s="51" t="str">
        <f>IFERROR(AVERAGEIFS('Orders - December 2020'!$I$2:$I$2047,'Orders - December 2020'!$H$2:$H$2047,Worksheet!DT$3,'Orders - December 2020'!$C$2:$C$2047,Worksheet!$F67),"-")</f>
        <v>-</v>
      </c>
      <c r="DU67" s="51" t="str">
        <f>IFERROR(AVERAGEIFS('Orders - December 2020'!$I$2:$I$2047,'Orders - December 2020'!$H$2:$H$2047,Worksheet!DU$3,'Orders - December 2020'!$C$2:$C$2047,Worksheet!$F67),"-")</f>
        <v>-</v>
      </c>
      <c r="DV67" s="51">
        <f>IFERROR(AVERAGEIFS('Orders - December 2020'!$I$2:$I$2047,'Orders - December 2020'!$H$2:$H$2047,Worksheet!DV$3,'Orders - December 2020'!$C$2:$C$2047,Worksheet!$F67),"-")</f>
        <v>2</v>
      </c>
      <c r="DW67" s="51" t="str">
        <f>IFERROR(AVERAGEIFS('Orders - December 2020'!$I$2:$I$2047,'Orders - December 2020'!$H$2:$H$2047,Worksheet!DW$3,'Orders - December 2020'!$C$2:$C$2047,Worksheet!$F67),"-")</f>
        <v>-</v>
      </c>
      <c r="DX67" s="51" t="str">
        <f>IFERROR(AVERAGEIFS('Orders - December 2020'!$I$2:$I$2047,'Orders - December 2020'!$H$2:$H$2047,Worksheet!DX$3,'Orders - December 2020'!$C$2:$C$2047,Worksheet!$F67),"-")</f>
        <v>-</v>
      </c>
      <c r="DY67" s="51">
        <f>IFERROR(AVERAGEIFS('Orders - December 2020'!$I$2:$I$2047,'Orders - December 2020'!$H$2:$H$2047,Worksheet!DY$3,'Orders - December 2020'!$C$2:$C$2047,Worksheet!$F67),"-")</f>
        <v>1</v>
      </c>
      <c r="DZ67" s="51" t="str">
        <f>IFERROR(AVERAGEIFS('Orders - December 2020'!$I$2:$I$2047,'Orders - December 2020'!$H$2:$H$2047,Worksheet!DZ$3,'Orders - December 2020'!$C$2:$C$2047,Worksheet!$F67),"-")</f>
        <v>-</v>
      </c>
      <c r="EA67" s="51" t="str">
        <f>IFERROR(AVERAGEIFS('Orders - December 2020'!$I$2:$I$2047,'Orders - December 2020'!$H$2:$H$2047,Worksheet!EA$3,'Orders - December 2020'!$C$2:$C$2047,Worksheet!$F67),"-")</f>
        <v>-</v>
      </c>
      <c r="EB67" s="51">
        <f>IFERROR(AVERAGEIFS('Orders - December 2020'!$I$2:$I$2047,'Orders - December 2020'!$H$2:$H$2047,Worksheet!EB$3,'Orders - December 2020'!$C$2:$C$2047,Worksheet!$F67),"-")</f>
        <v>1</v>
      </c>
      <c r="EC67" s="51" t="str">
        <f>IFERROR(AVERAGEIFS('Orders - December 2020'!$I$2:$I$2047,'Orders - December 2020'!$H$2:$H$2047,Worksheet!EC$3,'Orders - December 2020'!$C$2:$C$2047,Worksheet!$F67),"-")</f>
        <v>-</v>
      </c>
      <c r="ED67" s="51" t="str">
        <f>IFERROR(AVERAGEIFS('Orders - December 2020'!$I$2:$I$2047,'Orders - December 2020'!$H$2:$H$2047,Worksheet!ED$3,'Orders - December 2020'!$C$2:$C$2047,Worksheet!$F67),"-")</f>
        <v>-</v>
      </c>
      <c r="EE67" s="51" t="str">
        <f>IFERROR(AVERAGEIFS('Orders - December 2020'!$I$2:$I$2047,'Orders - December 2020'!$H$2:$H$2047,Worksheet!EE$3,'Orders - December 2020'!$C$2:$C$2047,Worksheet!$F67),"-")</f>
        <v>-</v>
      </c>
      <c r="EF67" s="51">
        <f>IFERROR(AVERAGEIFS('Orders - December 2020'!$I$2:$I$2047,'Orders - December 2020'!$H$2:$H$2047,Worksheet!EF$3,'Orders - December 2020'!$C$2:$C$2047,Worksheet!$F67),"-")</f>
        <v>2</v>
      </c>
      <c r="EG67" s="51">
        <f>IFERROR(AVERAGEIFS('Orders - December 2020'!$I$2:$I$2047,'Orders - December 2020'!$H$2:$H$2047,Worksheet!EG$3,'Orders - December 2020'!$C$2:$C$2047,Worksheet!$F67),"-")</f>
        <v>1</v>
      </c>
      <c r="EH67" s="51" t="str">
        <f>IFERROR(AVERAGEIFS('Orders - December 2020'!$I$2:$I$2047,'Orders - December 2020'!$H$2:$H$2047,Worksheet!EH$3,'Orders - December 2020'!$C$2:$C$2047,Worksheet!$F67),"-")</f>
        <v>-</v>
      </c>
      <c r="EI67" s="51" t="str">
        <f>IFERROR(AVERAGEIFS('Orders - December 2020'!$I$2:$I$2047,'Orders - December 2020'!$H$2:$H$2047,Worksheet!EI$3,'Orders - December 2020'!$C$2:$C$2047,Worksheet!$F67),"-")</f>
        <v>-</v>
      </c>
      <c r="EJ67" s="51" t="str">
        <f>IFERROR(AVERAGEIFS('Orders - December 2020'!$I$2:$I$2047,'Orders - December 2020'!$H$2:$H$2047,Worksheet!EJ$3,'Orders - December 2020'!$C$2:$C$2047,Worksheet!$F67),"-")</f>
        <v>-</v>
      </c>
      <c r="EK67" s="51" t="str">
        <f>IFERROR(AVERAGEIFS('Orders - December 2020'!$I$2:$I$2047,'Orders - December 2020'!$H$2:$H$2047,Worksheet!EK$3,'Orders - December 2020'!$C$2:$C$2047,Worksheet!$F67),"-")</f>
        <v>-</v>
      </c>
      <c r="EL67" s="51" t="str">
        <f>IFERROR(AVERAGEIFS('Orders - December 2020'!$I$2:$I$2047,'Orders - December 2020'!$H$2:$H$2047,Worksheet!EL$3,'Orders - December 2020'!$C$2:$C$2047,Worksheet!$F67),"-")</f>
        <v>-</v>
      </c>
      <c r="EM67" s="51" t="str">
        <f>IFERROR(AVERAGEIFS('Orders - December 2020'!$I$2:$I$2047,'Orders - December 2020'!$H$2:$H$2047,Worksheet!EM$3,'Orders - December 2020'!$C$2:$C$2047,Worksheet!$F67),"-")</f>
        <v>-</v>
      </c>
      <c r="EN67" s="51" t="str">
        <f>IFERROR(AVERAGEIFS('Orders - December 2020'!$I$2:$I$2047,'Orders - December 2020'!$H$2:$H$2047,Worksheet!EN$3,'Orders - December 2020'!$C$2:$C$2047,Worksheet!$F67),"-")</f>
        <v>-</v>
      </c>
      <c r="EO67" s="51" t="str">
        <f>IFERROR(AVERAGEIFS('Orders - December 2020'!$I$2:$I$2047,'Orders - December 2020'!$H$2:$H$2047,Worksheet!EO$3,'Orders - December 2020'!$C$2:$C$2047,Worksheet!$F67),"-")</f>
        <v>-</v>
      </c>
      <c r="EP67" s="51" t="str">
        <f>IFERROR(AVERAGEIFS('Orders - December 2020'!$I$2:$I$2047,'Orders - December 2020'!$H$2:$H$2047,Worksheet!EP$3,'Orders - December 2020'!$C$2:$C$2047,Worksheet!$F67),"-")</f>
        <v>-</v>
      </c>
      <c r="EQ67" s="51" t="str">
        <f>IFERROR(AVERAGEIFS('Orders - December 2020'!$I$2:$I$2047,'Orders - December 2020'!$H$2:$H$2047,Worksheet!EQ$3,'Orders - December 2020'!$C$2:$C$2047,Worksheet!$F67),"-")</f>
        <v>-</v>
      </c>
      <c r="ER67" s="51" t="str">
        <f>IFERROR(AVERAGEIFS('Orders - December 2020'!$I$2:$I$2047,'Orders - December 2020'!$H$2:$H$2047,Worksheet!ER$3,'Orders - December 2020'!$C$2:$C$2047,Worksheet!$F67),"-")</f>
        <v>-</v>
      </c>
      <c r="ES67" s="51" t="str">
        <f>IFERROR(AVERAGEIFS('Orders - December 2020'!$I$2:$I$2047,'Orders - December 2020'!$H$2:$H$2047,Worksheet!ES$3,'Orders - December 2020'!$C$2:$C$2047,Worksheet!$F67),"-")</f>
        <v>-</v>
      </c>
      <c r="ET67" s="51" t="str">
        <f>IFERROR(AVERAGEIFS('Orders - December 2020'!$I$2:$I$2047,'Orders - December 2020'!$H$2:$H$2047,Worksheet!ET$3,'Orders - December 2020'!$C$2:$C$2047,Worksheet!$F67),"-")</f>
        <v>-</v>
      </c>
      <c r="EU67" s="51" t="str">
        <f>IFERROR(AVERAGEIFS('Orders - December 2020'!$I$2:$I$2047,'Orders - December 2020'!$H$2:$H$2047,Worksheet!EU$3,'Orders - December 2020'!$C$2:$C$2047,Worksheet!$F67),"-")</f>
        <v>-</v>
      </c>
      <c r="EV67" s="51" t="str">
        <f>IFERROR(AVERAGEIFS('Orders - December 2020'!$I$2:$I$2047,'Orders - December 2020'!$H$2:$H$2047,Worksheet!EV$3,'Orders - December 2020'!$C$2:$C$2047,Worksheet!$F67),"-")</f>
        <v>-</v>
      </c>
      <c r="EW67" s="51" t="str">
        <f>IFERROR(AVERAGEIFS('Orders - December 2020'!$I$2:$I$2047,'Orders - December 2020'!$H$2:$H$2047,Worksheet!EW$3,'Orders - December 2020'!$C$2:$C$2047,Worksheet!$F67),"-")</f>
        <v>-</v>
      </c>
      <c r="EX67" s="51" t="str">
        <f>IFERROR(AVERAGEIFS('Orders - December 2020'!$I$2:$I$2047,'Orders - December 2020'!$H$2:$H$2047,Worksheet!EX$3,'Orders - December 2020'!$C$2:$C$2047,Worksheet!$F67),"-")</f>
        <v>-</v>
      </c>
      <c r="EY67" s="51" t="str">
        <f>IFERROR(AVERAGEIFS('Orders - December 2020'!$I$2:$I$2047,'Orders - December 2020'!$H$2:$H$2047,Worksheet!EY$3,'Orders - December 2020'!$C$2:$C$2047,Worksheet!$F67),"-")</f>
        <v>-</v>
      </c>
      <c r="EZ67" s="51" t="str">
        <f>IFERROR(AVERAGEIFS('Orders - December 2020'!$I$2:$I$2047,'Orders - December 2020'!$H$2:$H$2047,Worksheet!EZ$3,'Orders - December 2020'!$C$2:$C$2047,Worksheet!$F67),"-")</f>
        <v>-</v>
      </c>
      <c r="FA67" s="51" t="str">
        <f>IFERROR(AVERAGEIFS('Orders - December 2020'!$I$2:$I$2047,'Orders - December 2020'!$H$2:$H$2047,Worksheet!FA$3,'Orders - December 2020'!$C$2:$C$2047,Worksheet!$F67),"-")</f>
        <v>-</v>
      </c>
      <c r="FB67" s="51" t="str">
        <f>IFERROR(AVERAGEIFS('Orders - December 2020'!$I$2:$I$2047,'Orders - December 2020'!$H$2:$H$2047,Worksheet!FB$3,'Orders - December 2020'!$C$2:$C$2047,Worksheet!$F67),"-")</f>
        <v>-</v>
      </c>
      <c r="FC67" s="51" t="str">
        <f>IFERROR(AVERAGEIFS('Orders - December 2020'!$I$2:$I$2047,'Orders - December 2020'!$H$2:$H$2047,Worksheet!FC$3,'Orders - December 2020'!$C$2:$C$2047,Worksheet!$F67),"-")</f>
        <v>-</v>
      </c>
      <c r="FD67" s="51" t="str">
        <f>IFERROR(AVERAGEIFS('Orders - December 2020'!$I$2:$I$2047,'Orders - December 2020'!$H$2:$H$2047,Worksheet!FD$3,'Orders - December 2020'!$C$2:$C$2047,Worksheet!$F67),"-")</f>
        <v>-</v>
      </c>
      <c r="FE67" s="51" t="str">
        <f>IFERROR(AVERAGEIFS('Orders - December 2020'!$I$2:$I$2047,'Orders - December 2020'!$H$2:$H$2047,Worksheet!FE$3,'Orders - December 2020'!$C$2:$C$2047,Worksheet!$F67),"-")</f>
        <v>-</v>
      </c>
      <c r="FF67" s="51" t="str">
        <f>IFERROR(AVERAGEIFS('Orders - December 2020'!$I$2:$I$2047,'Orders - December 2020'!$H$2:$H$2047,Worksheet!FF$3,'Orders - December 2020'!$C$2:$C$2047,Worksheet!$F67),"-")</f>
        <v>-</v>
      </c>
      <c r="FG67" s="52" t="str">
        <f>IFERROR(AVERAGEIFS('Orders - December 2020'!$I$2:$I$2047,'Orders - December 2020'!$H$2:$H$2047,Worksheet!FG$3,'Orders - December 2020'!$C$2:$C$2047,Worksheet!$F67),"-")</f>
        <v>-</v>
      </c>
    </row>
    <row r="68" spans="6:163">
      <c r="F68" s="45" t="str">
        <v>TASUDON MinimartS</v>
      </c>
      <c r="G68" s="50" t="str">
        <f>IFERROR(AVERAGEIFS('Orders - December 2020'!$I$2:$I$2047,'Orders - December 2020'!$H$2:$H$2047,Worksheet!G$3,'Orders - December 2020'!$C$2:$C$2047,Worksheet!$F68),"-")</f>
        <v>-</v>
      </c>
      <c r="H68" s="51" t="str">
        <f>IFERROR(AVERAGEIFS('Orders - December 2020'!$I$2:$I$2047,'Orders - December 2020'!$H$2:$H$2047,Worksheet!H$3,'Orders - December 2020'!$C$2:$C$2047,Worksheet!$F68),"-")</f>
        <v>-</v>
      </c>
      <c r="I68" s="51" t="str">
        <f>IFERROR(AVERAGEIFS('Orders - December 2020'!$I$2:$I$2047,'Orders - December 2020'!$H$2:$H$2047,Worksheet!I$3,'Orders - December 2020'!$C$2:$C$2047,Worksheet!$F68),"-")</f>
        <v>-</v>
      </c>
      <c r="J68" s="51" t="str">
        <f>IFERROR(AVERAGEIFS('Orders - December 2020'!$I$2:$I$2047,'Orders - December 2020'!$H$2:$H$2047,Worksheet!J$3,'Orders - December 2020'!$C$2:$C$2047,Worksheet!$F68),"-")</f>
        <v>-</v>
      </c>
      <c r="K68" s="51" t="str">
        <f>IFERROR(AVERAGEIFS('Orders - December 2020'!$I$2:$I$2047,'Orders - December 2020'!$H$2:$H$2047,Worksheet!K$3,'Orders - December 2020'!$C$2:$C$2047,Worksheet!$F68),"-")</f>
        <v>-</v>
      </c>
      <c r="L68" s="51" t="str">
        <f>IFERROR(AVERAGEIFS('Orders - December 2020'!$I$2:$I$2047,'Orders - December 2020'!$H$2:$H$2047,Worksheet!L$3,'Orders - December 2020'!$C$2:$C$2047,Worksheet!$F68),"-")</f>
        <v>-</v>
      </c>
      <c r="M68" s="51" t="str">
        <f>IFERROR(AVERAGEIFS('Orders - December 2020'!$I$2:$I$2047,'Orders - December 2020'!$H$2:$H$2047,Worksheet!M$3,'Orders - December 2020'!$C$2:$C$2047,Worksheet!$F68),"-")</f>
        <v>-</v>
      </c>
      <c r="N68" s="51" t="str">
        <f>IFERROR(AVERAGEIFS('Orders - December 2020'!$I$2:$I$2047,'Orders - December 2020'!$H$2:$H$2047,Worksheet!N$3,'Orders - December 2020'!$C$2:$C$2047,Worksheet!$F68),"-")</f>
        <v>-</v>
      </c>
      <c r="O68" s="51" t="str">
        <f>IFERROR(AVERAGEIFS('Orders - December 2020'!$I$2:$I$2047,'Orders - December 2020'!$H$2:$H$2047,Worksheet!O$3,'Orders - December 2020'!$C$2:$C$2047,Worksheet!$F68),"-")</f>
        <v>-</v>
      </c>
      <c r="P68" s="51" t="str">
        <f>IFERROR(AVERAGEIFS('Orders - December 2020'!$I$2:$I$2047,'Orders - December 2020'!$H$2:$H$2047,Worksheet!P$3,'Orders - December 2020'!$C$2:$C$2047,Worksheet!$F68),"-")</f>
        <v>-</v>
      </c>
      <c r="Q68" s="51" t="str">
        <f>IFERROR(AVERAGEIFS('Orders - December 2020'!$I$2:$I$2047,'Orders - December 2020'!$H$2:$H$2047,Worksheet!Q$3,'Orders - December 2020'!$C$2:$C$2047,Worksheet!$F68),"-")</f>
        <v>-</v>
      </c>
      <c r="R68" s="51" t="str">
        <f>IFERROR(AVERAGEIFS('Orders - December 2020'!$I$2:$I$2047,'Orders - December 2020'!$H$2:$H$2047,Worksheet!R$3,'Orders - December 2020'!$C$2:$C$2047,Worksheet!$F68),"-")</f>
        <v>-</v>
      </c>
      <c r="S68" s="51" t="str">
        <f>IFERROR(AVERAGEIFS('Orders - December 2020'!$I$2:$I$2047,'Orders - December 2020'!$H$2:$H$2047,Worksheet!S$3,'Orders - December 2020'!$C$2:$C$2047,Worksheet!$F68),"-")</f>
        <v>-</v>
      </c>
      <c r="T68" s="51" t="str">
        <f>IFERROR(AVERAGEIFS('Orders - December 2020'!$I$2:$I$2047,'Orders - December 2020'!$H$2:$H$2047,Worksheet!T$3,'Orders - December 2020'!$C$2:$C$2047,Worksheet!$F68),"-")</f>
        <v>-</v>
      </c>
      <c r="U68" s="51">
        <f>IFERROR(AVERAGEIFS('Orders - December 2020'!$I$2:$I$2047,'Orders - December 2020'!$H$2:$H$2047,Worksheet!U$3,'Orders - December 2020'!$C$2:$C$2047,Worksheet!$F68),"-")</f>
        <v>2</v>
      </c>
      <c r="V68" s="51" t="str">
        <f>IFERROR(AVERAGEIFS('Orders - December 2020'!$I$2:$I$2047,'Orders - December 2020'!$H$2:$H$2047,Worksheet!V$3,'Orders - December 2020'!$C$2:$C$2047,Worksheet!$F68),"-")</f>
        <v>-</v>
      </c>
      <c r="W68" s="51" t="str">
        <f>IFERROR(AVERAGEIFS('Orders - December 2020'!$I$2:$I$2047,'Orders - December 2020'!$H$2:$H$2047,Worksheet!W$3,'Orders - December 2020'!$C$2:$C$2047,Worksheet!$F68),"-")</f>
        <v>-</v>
      </c>
      <c r="X68" s="51" t="str">
        <f>IFERROR(AVERAGEIFS('Orders - December 2020'!$I$2:$I$2047,'Orders - December 2020'!$H$2:$H$2047,Worksheet!X$3,'Orders - December 2020'!$C$2:$C$2047,Worksheet!$F68),"-")</f>
        <v>-</v>
      </c>
      <c r="Y68" s="51" t="str">
        <f>IFERROR(AVERAGEIFS('Orders - December 2020'!$I$2:$I$2047,'Orders - December 2020'!$H$2:$H$2047,Worksheet!Y$3,'Orders - December 2020'!$C$2:$C$2047,Worksheet!$F68),"-")</f>
        <v>-</v>
      </c>
      <c r="Z68" s="51" t="str">
        <f>IFERROR(AVERAGEIFS('Orders - December 2020'!$I$2:$I$2047,'Orders - December 2020'!$H$2:$H$2047,Worksheet!Z$3,'Orders - December 2020'!$C$2:$C$2047,Worksheet!$F68),"-")</f>
        <v>-</v>
      </c>
      <c r="AA68" s="51" t="str">
        <f>IFERROR(AVERAGEIFS('Orders - December 2020'!$I$2:$I$2047,'Orders - December 2020'!$H$2:$H$2047,Worksheet!AA$3,'Orders - December 2020'!$C$2:$C$2047,Worksheet!$F68),"-")</f>
        <v>-</v>
      </c>
      <c r="AB68" s="51" t="str">
        <f>IFERROR(AVERAGEIFS('Orders - December 2020'!$I$2:$I$2047,'Orders - December 2020'!$H$2:$H$2047,Worksheet!AB$3,'Orders - December 2020'!$C$2:$C$2047,Worksheet!$F68),"-")</f>
        <v>-</v>
      </c>
      <c r="AC68" s="51" t="str">
        <f>IFERROR(AVERAGEIFS('Orders - December 2020'!$I$2:$I$2047,'Orders - December 2020'!$H$2:$H$2047,Worksheet!AC$3,'Orders - December 2020'!$C$2:$C$2047,Worksheet!$F68),"-")</f>
        <v>-</v>
      </c>
      <c r="AD68" s="51" t="str">
        <f>IFERROR(AVERAGEIFS('Orders - December 2020'!$I$2:$I$2047,'Orders - December 2020'!$H$2:$H$2047,Worksheet!AD$3,'Orders - December 2020'!$C$2:$C$2047,Worksheet!$F68),"-")</f>
        <v>-</v>
      </c>
      <c r="AE68" s="51" t="str">
        <f>IFERROR(AVERAGEIFS('Orders - December 2020'!$I$2:$I$2047,'Orders - December 2020'!$H$2:$H$2047,Worksheet!AE$3,'Orders - December 2020'!$C$2:$C$2047,Worksheet!$F68),"-")</f>
        <v>-</v>
      </c>
      <c r="AF68" s="51" t="str">
        <f>IFERROR(AVERAGEIFS('Orders - December 2020'!$I$2:$I$2047,'Orders - December 2020'!$H$2:$H$2047,Worksheet!AF$3,'Orders - December 2020'!$C$2:$C$2047,Worksheet!$F68),"-")</f>
        <v>-</v>
      </c>
      <c r="AG68" s="51" t="str">
        <f>IFERROR(AVERAGEIFS('Orders - December 2020'!$I$2:$I$2047,'Orders - December 2020'!$H$2:$H$2047,Worksheet!AG$3,'Orders - December 2020'!$C$2:$C$2047,Worksheet!$F68),"-")</f>
        <v>-</v>
      </c>
      <c r="AH68" s="51" t="str">
        <f>IFERROR(AVERAGEIFS('Orders - December 2020'!$I$2:$I$2047,'Orders - December 2020'!$H$2:$H$2047,Worksheet!AH$3,'Orders - December 2020'!$C$2:$C$2047,Worksheet!$F68),"-")</f>
        <v>-</v>
      </c>
      <c r="AI68" s="51" t="str">
        <f>IFERROR(AVERAGEIFS('Orders - December 2020'!$I$2:$I$2047,'Orders - December 2020'!$H$2:$H$2047,Worksheet!AI$3,'Orders - December 2020'!$C$2:$C$2047,Worksheet!$F68),"-")</f>
        <v>-</v>
      </c>
      <c r="AJ68" s="51" t="str">
        <f>IFERROR(AVERAGEIFS('Orders - December 2020'!$I$2:$I$2047,'Orders - December 2020'!$H$2:$H$2047,Worksheet!AJ$3,'Orders - December 2020'!$C$2:$C$2047,Worksheet!$F68),"-")</f>
        <v>-</v>
      </c>
      <c r="AK68" s="51">
        <f>IFERROR(AVERAGEIFS('Orders - December 2020'!$I$2:$I$2047,'Orders - December 2020'!$H$2:$H$2047,Worksheet!AK$3,'Orders - December 2020'!$C$2:$C$2047,Worksheet!$F68),"-")</f>
        <v>3</v>
      </c>
      <c r="AL68" s="51" t="str">
        <f>IFERROR(AVERAGEIFS('Orders - December 2020'!$I$2:$I$2047,'Orders - December 2020'!$H$2:$H$2047,Worksheet!AL$3,'Orders - December 2020'!$C$2:$C$2047,Worksheet!$F68),"-")</f>
        <v>-</v>
      </c>
      <c r="AM68" s="51" t="str">
        <f>IFERROR(AVERAGEIFS('Orders - December 2020'!$I$2:$I$2047,'Orders - December 2020'!$H$2:$H$2047,Worksheet!AM$3,'Orders - December 2020'!$C$2:$C$2047,Worksheet!$F68),"-")</f>
        <v>-</v>
      </c>
      <c r="AN68" s="51" t="str">
        <f>IFERROR(AVERAGEIFS('Orders - December 2020'!$I$2:$I$2047,'Orders - December 2020'!$H$2:$H$2047,Worksheet!AN$3,'Orders - December 2020'!$C$2:$C$2047,Worksheet!$F68),"-")</f>
        <v>-</v>
      </c>
      <c r="AO68" s="51" t="str">
        <f>IFERROR(AVERAGEIFS('Orders - December 2020'!$I$2:$I$2047,'Orders - December 2020'!$H$2:$H$2047,Worksheet!AO$3,'Orders - December 2020'!$C$2:$C$2047,Worksheet!$F68),"-")</f>
        <v>-</v>
      </c>
      <c r="AP68" s="51" t="str">
        <f>IFERROR(AVERAGEIFS('Orders - December 2020'!$I$2:$I$2047,'Orders - December 2020'!$H$2:$H$2047,Worksheet!AP$3,'Orders - December 2020'!$C$2:$C$2047,Worksheet!$F68),"-")</f>
        <v>-</v>
      </c>
      <c r="AQ68" s="51" t="str">
        <f>IFERROR(AVERAGEIFS('Orders - December 2020'!$I$2:$I$2047,'Orders - December 2020'!$H$2:$H$2047,Worksheet!AQ$3,'Orders - December 2020'!$C$2:$C$2047,Worksheet!$F68),"-")</f>
        <v>-</v>
      </c>
      <c r="AR68" s="51" t="str">
        <f>IFERROR(AVERAGEIFS('Orders - December 2020'!$I$2:$I$2047,'Orders - December 2020'!$H$2:$H$2047,Worksheet!AR$3,'Orders - December 2020'!$C$2:$C$2047,Worksheet!$F68),"-")</f>
        <v>-</v>
      </c>
      <c r="AS68" s="51" t="str">
        <f>IFERROR(AVERAGEIFS('Orders - December 2020'!$I$2:$I$2047,'Orders - December 2020'!$H$2:$H$2047,Worksheet!AS$3,'Orders - December 2020'!$C$2:$C$2047,Worksheet!$F68),"-")</f>
        <v>-</v>
      </c>
      <c r="AT68" s="51" t="str">
        <f>IFERROR(AVERAGEIFS('Orders - December 2020'!$I$2:$I$2047,'Orders - December 2020'!$H$2:$H$2047,Worksheet!AT$3,'Orders - December 2020'!$C$2:$C$2047,Worksheet!$F68),"-")</f>
        <v>-</v>
      </c>
      <c r="AU68" s="51" t="str">
        <f>IFERROR(AVERAGEIFS('Orders - December 2020'!$I$2:$I$2047,'Orders - December 2020'!$H$2:$H$2047,Worksheet!AU$3,'Orders - December 2020'!$C$2:$C$2047,Worksheet!$F68),"-")</f>
        <v>-</v>
      </c>
      <c r="AV68" s="51" t="str">
        <f>IFERROR(AVERAGEIFS('Orders - December 2020'!$I$2:$I$2047,'Orders - December 2020'!$H$2:$H$2047,Worksheet!AV$3,'Orders - December 2020'!$C$2:$C$2047,Worksheet!$F68),"-")</f>
        <v>-</v>
      </c>
      <c r="AW68" s="51" t="str">
        <f>IFERROR(AVERAGEIFS('Orders - December 2020'!$I$2:$I$2047,'Orders - December 2020'!$H$2:$H$2047,Worksheet!AW$3,'Orders - December 2020'!$C$2:$C$2047,Worksheet!$F68),"-")</f>
        <v>-</v>
      </c>
      <c r="AX68" s="51" t="str">
        <f>IFERROR(AVERAGEIFS('Orders - December 2020'!$I$2:$I$2047,'Orders - December 2020'!$H$2:$H$2047,Worksheet!AX$3,'Orders - December 2020'!$C$2:$C$2047,Worksheet!$F68),"-")</f>
        <v>-</v>
      </c>
      <c r="AY68" s="51" t="str">
        <f>IFERROR(AVERAGEIFS('Orders - December 2020'!$I$2:$I$2047,'Orders - December 2020'!$H$2:$H$2047,Worksheet!AY$3,'Orders - December 2020'!$C$2:$C$2047,Worksheet!$F68),"-")</f>
        <v>-</v>
      </c>
      <c r="AZ68" s="51" t="str">
        <f>IFERROR(AVERAGEIFS('Orders - December 2020'!$I$2:$I$2047,'Orders - December 2020'!$H$2:$H$2047,Worksheet!AZ$3,'Orders - December 2020'!$C$2:$C$2047,Worksheet!$F68),"-")</f>
        <v>-</v>
      </c>
      <c r="BA68" s="51" t="str">
        <f>IFERROR(AVERAGEIFS('Orders - December 2020'!$I$2:$I$2047,'Orders - December 2020'!$H$2:$H$2047,Worksheet!BA$3,'Orders - December 2020'!$C$2:$C$2047,Worksheet!$F68),"-")</f>
        <v>-</v>
      </c>
      <c r="BB68" s="51" t="str">
        <f>IFERROR(AVERAGEIFS('Orders - December 2020'!$I$2:$I$2047,'Orders - December 2020'!$H$2:$H$2047,Worksheet!BB$3,'Orders - December 2020'!$C$2:$C$2047,Worksheet!$F68),"-")</f>
        <v>-</v>
      </c>
      <c r="BC68" s="51" t="str">
        <f>IFERROR(AVERAGEIFS('Orders - December 2020'!$I$2:$I$2047,'Orders - December 2020'!$H$2:$H$2047,Worksheet!BC$3,'Orders - December 2020'!$C$2:$C$2047,Worksheet!$F68),"-")</f>
        <v>-</v>
      </c>
      <c r="BD68" s="51" t="str">
        <f>IFERROR(AVERAGEIFS('Orders - December 2020'!$I$2:$I$2047,'Orders - December 2020'!$H$2:$H$2047,Worksheet!BD$3,'Orders - December 2020'!$C$2:$C$2047,Worksheet!$F68),"-")</f>
        <v>-</v>
      </c>
      <c r="BE68" s="51" t="str">
        <f>IFERROR(AVERAGEIFS('Orders - December 2020'!$I$2:$I$2047,'Orders - December 2020'!$H$2:$H$2047,Worksheet!BE$3,'Orders - December 2020'!$C$2:$C$2047,Worksheet!$F68),"-")</f>
        <v>-</v>
      </c>
      <c r="BF68" s="51" t="str">
        <f>IFERROR(AVERAGEIFS('Orders - December 2020'!$I$2:$I$2047,'Orders - December 2020'!$H$2:$H$2047,Worksheet!BF$3,'Orders - December 2020'!$C$2:$C$2047,Worksheet!$F68),"-")</f>
        <v>-</v>
      </c>
      <c r="BG68" s="51" t="str">
        <f>IFERROR(AVERAGEIFS('Orders - December 2020'!$I$2:$I$2047,'Orders - December 2020'!$H$2:$H$2047,Worksheet!BG$3,'Orders - December 2020'!$C$2:$C$2047,Worksheet!$F68),"-")</f>
        <v>-</v>
      </c>
      <c r="BH68" s="51" t="str">
        <f>IFERROR(AVERAGEIFS('Orders - December 2020'!$I$2:$I$2047,'Orders - December 2020'!$H$2:$H$2047,Worksheet!BH$3,'Orders - December 2020'!$C$2:$C$2047,Worksheet!$F68),"-")</f>
        <v>-</v>
      </c>
      <c r="BI68" s="51" t="str">
        <f>IFERROR(AVERAGEIFS('Orders - December 2020'!$I$2:$I$2047,'Orders - December 2020'!$H$2:$H$2047,Worksheet!BI$3,'Orders - December 2020'!$C$2:$C$2047,Worksheet!$F68),"-")</f>
        <v>-</v>
      </c>
      <c r="BJ68" s="51">
        <f>IFERROR(AVERAGEIFS('Orders - December 2020'!$I$2:$I$2047,'Orders - December 2020'!$H$2:$H$2047,Worksheet!BJ$3,'Orders - December 2020'!$C$2:$C$2047,Worksheet!$F68),"-")</f>
        <v>3</v>
      </c>
      <c r="BK68" s="51" t="str">
        <f>IFERROR(AVERAGEIFS('Orders - December 2020'!$I$2:$I$2047,'Orders - December 2020'!$H$2:$H$2047,Worksheet!BK$3,'Orders - December 2020'!$C$2:$C$2047,Worksheet!$F68),"-")</f>
        <v>-</v>
      </c>
      <c r="BL68" s="51" t="str">
        <f>IFERROR(AVERAGEIFS('Orders - December 2020'!$I$2:$I$2047,'Orders - December 2020'!$H$2:$H$2047,Worksheet!BL$3,'Orders - December 2020'!$C$2:$C$2047,Worksheet!$F68),"-")</f>
        <v>-</v>
      </c>
      <c r="BM68" s="51" t="str">
        <f>IFERROR(AVERAGEIFS('Orders - December 2020'!$I$2:$I$2047,'Orders - December 2020'!$H$2:$H$2047,Worksheet!BM$3,'Orders - December 2020'!$C$2:$C$2047,Worksheet!$F68),"-")</f>
        <v>-</v>
      </c>
      <c r="BN68" s="51" t="str">
        <f>IFERROR(AVERAGEIFS('Orders - December 2020'!$I$2:$I$2047,'Orders - December 2020'!$H$2:$H$2047,Worksheet!BN$3,'Orders - December 2020'!$C$2:$C$2047,Worksheet!$F68),"-")</f>
        <v>-</v>
      </c>
      <c r="BO68" s="51" t="str">
        <f>IFERROR(AVERAGEIFS('Orders - December 2020'!$I$2:$I$2047,'Orders - December 2020'!$H$2:$H$2047,Worksheet!BO$3,'Orders - December 2020'!$C$2:$C$2047,Worksheet!$F68),"-")</f>
        <v>-</v>
      </c>
      <c r="BP68" s="51" t="str">
        <f>IFERROR(AVERAGEIFS('Orders - December 2020'!$I$2:$I$2047,'Orders - December 2020'!$H$2:$H$2047,Worksheet!BP$3,'Orders - December 2020'!$C$2:$C$2047,Worksheet!$F68),"-")</f>
        <v>-</v>
      </c>
      <c r="BQ68" s="51" t="str">
        <f>IFERROR(AVERAGEIFS('Orders - December 2020'!$I$2:$I$2047,'Orders - December 2020'!$H$2:$H$2047,Worksheet!BQ$3,'Orders - December 2020'!$C$2:$C$2047,Worksheet!$F68),"-")</f>
        <v>-</v>
      </c>
      <c r="BR68" s="51" t="str">
        <f>IFERROR(AVERAGEIFS('Orders - December 2020'!$I$2:$I$2047,'Orders - December 2020'!$H$2:$H$2047,Worksheet!BR$3,'Orders - December 2020'!$C$2:$C$2047,Worksheet!$F68),"-")</f>
        <v>-</v>
      </c>
      <c r="BS68" s="51" t="str">
        <f>IFERROR(AVERAGEIFS('Orders - December 2020'!$I$2:$I$2047,'Orders - December 2020'!$H$2:$H$2047,Worksheet!BS$3,'Orders - December 2020'!$C$2:$C$2047,Worksheet!$F68),"-")</f>
        <v>-</v>
      </c>
      <c r="BT68" s="51" t="str">
        <f>IFERROR(AVERAGEIFS('Orders - December 2020'!$I$2:$I$2047,'Orders - December 2020'!$H$2:$H$2047,Worksheet!BT$3,'Orders - December 2020'!$C$2:$C$2047,Worksheet!$F68),"-")</f>
        <v>-</v>
      </c>
      <c r="BU68" s="51" t="str">
        <f>IFERROR(AVERAGEIFS('Orders - December 2020'!$I$2:$I$2047,'Orders - December 2020'!$H$2:$H$2047,Worksheet!BU$3,'Orders - December 2020'!$C$2:$C$2047,Worksheet!$F68),"-")</f>
        <v>-</v>
      </c>
      <c r="BV68" s="51" t="str">
        <f>IFERROR(AVERAGEIFS('Orders - December 2020'!$I$2:$I$2047,'Orders - December 2020'!$H$2:$H$2047,Worksheet!BV$3,'Orders - December 2020'!$C$2:$C$2047,Worksheet!$F68),"-")</f>
        <v>-</v>
      </c>
      <c r="BW68" s="51" t="str">
        <f>IFERROR(AVERAGEIFS('Orders - December 2020'!$I$2:$I$2047,'Orders - December 2020'!$H$2:$H$2047,Worksheet!BW$3,'Orders - December 2020'!$C$2:$C$2047,Worksheet!$F68),"-")</f>
        <v>-</v>
      </c>
      <c r="BX68" s="51" t="str">
        <f>IFERROR(AVERAGEIFS('Orders - December 2020'!$I$2:$I$2047,'Orders - December 2020'!$H$2:$H$2047,Worksheet!BX$3,'Orders - December 2020'!$C$2:$C$2047,Worksheet!$F68),"-")</f>
        <v>-</v>
      </c>
      <c r="BY68" s="51" t="str">
        <f>IFERROR(AVERAGEIFS('Orders - December 2020'!$I$2:$I$2047,'Orders - December 2020'!$H$2:$H$2047,Worksheet!BY$3,'Orders - December 2020'!$C$2:$C$2047,Worksheet!$F68),"-")</f>
        <v>-</v>
      </c>
      <c r="BZ68" s="51" t="str">
        <f>IFERROR(AVERAGEIFS('Orders - December 2020'!$I$2:$I$2047,'Orders - December 2020'!$H$2:$H$2047,Worksheet!BZ$3,'Orders - December 2020'!$C$2:$C$2047,Worksheet!$F68),"-")</f>
        <v>-</v>
      </c>
      <c r="CA68" s="51" t="str">
        <f>IFERROR(AVERAGEIFS('Orders - December 2020'!$I$2:$I$2047,'Orders - December 2020'!$H$2:$H$2047,Worksheet!CA$3,'Orders - December 2020'!$C$2:$C$2047,Worksheet!$F68),"-")</f>
        <v>-</v>
      </c>
      <c r="CB68" s="51" t="str">
        <f>IFERROR(AVERAGEIFS('Orders - December 2020'!$I$2:$I$2047,'Orders - December 2020'!$H$2:$H$2047,Worksheet!CB$3,'Orders - December 2020'!$C$2:$C$2047,Worksheet!$F68),"-")</f>
        <v>-</v>
      </c>
      <c r="CC68" s="51" t="str">
        <f>IFERROR(AVERAGEIFS('Orders - December 2020'!$I$2:$I$2047,'Orders - December 2020'!$H$2:$H$2047,Worksheet!CC$3,'Orders - December 2020'!$C$2:$C$2047,Worksheet!$F68),"-")</f>
        <v>-</v>
      </c>
      <c r="CD68" s="51" t="str">
        <f>IFERROR(AVERAGEIFS('Orders - December 2020'!$I$2:$I$2047,'Orders - December 2020'!$H$2:$H$2047,Worksheet!CD$3,'Orders - December 2020'!$C$2:$C$2047,Worksheet!$F68),"-")</f>
        <v>-</v>
      </c>
      <c r="CE68" s="51" t="str">
        <f>IFERROR(AVERAGEIFS('Orders - December 2020'!$I$2:$I$2047,'Orders - December 2020'!$H$2:$H$2047,Worksheet!CE$3,'Orders - December 2020'!$C$2:$C$2047,Worksheet!$F68),"-")</f>
        <v>-</v>
      </c>
      <c r="CF68" s="51" t="str">
        <f>IFERROR(AVERAGEIFS('Orders - December 2020'!$I$2:$I$2047,'Orders - December 2020'!$H$2:$H$2047,Worksheet!CF$3,'Orders - December 2020'!$C$2:$C$2047,Worksheet!$F68),"-")</f>
        <v>-</v>
      </c>
      <c r="CG68" s="51" t="str">
        <f>IFERROR(AVERAGEIFS('Orders - December 2020'!$I$2:$I$2047,'Orders - December 2020'!$H$2:$H$2047,Worksheet!CG$3,'Orders - December 2020'!$C$2:$C$2047,Worksheet!$F68),"-")</f>
        <v>-</v>
      </c>
      <c r="CH68" s="51" t="str">
        <f>IFERROR(AVERAGEIFS('Orders - December 2020'!$I$2:$I$2047,'Orders - December 2020'!$H$2:$H$2047,Worksheet!CH$3,'Orders - December 2020'!$C$2:$C$2047,Worksheet!$F68),"-")</f>
        <v>-</v>
      </c>
      <c r="CI68" s="51" t="str">
        <f>IFERROR(AVERAGEIFS('Orders - December 2020'!$I$2:$I$2047,'Orders - December 2020'!$H$2:$H$2047,Worksheet!CI$3,'Orders - December 2020'!$C$2:$C$2047,Worksheet!$F68),"-")</f>
        <v>-</v>
      </c>
      <c r="CJ68" s="51" t="str">
        <f>IFERROR(AVERAGEIFS('Orders - December 2020'!$I$2:$I$2047,'Orders - December 2020'!$H$2:$H$2047,Worksheet!CJ$3,'Orders - December 2020'!$C$2:$C$2047,Worksheet!$F68),"-")</f>
        <v>-</v>
      </c>
      <c r="CK68" s="51" t="str">
        <f>IFERROR(AVERAGEIFS('Orders - December 2020'!$I$2:$I$2047,'Orders - December 2020'!$H$2:$H$2047,Worksheet!CK$3,'Orders - December 2020'!$C$2:$C$2047,Worksheet!$F68),"-")</f>
        <v>-</v>
      </c>
      <c r="CL68" s="51" t="str">
        <f>IFERROR(AVERAGEIFS('Orders - December 2020'!$I$2:$I$2047,'Orders - December 2020'!$H$2:$H$2047,Worksheet!CL$3,'Orders - December 2020'!$C$2:$C$2047,Worksheet!$F68),"-")</f>
        <v>-</v>
      </c>
      <c r="CM68" s="51" t="str">
        <f>IFERROR(AVERAGEIFS('Orders - December 2020'!$I$2:$I$2047,'Orders - December 2020'!$H$2:$H$2047,Worksheet!CM$3,'Orders - December 2020'!$C$2:$C$2047,Worksheet!$F68),"-")</f>
        <v>-</v>
      </c>
      <c r="CN68" s="51" t="str">
        <f>IFERROR(AVERAGEIFS('Orders - December 2020'!$I$2:$I$2047,'Orders - December 2020'!$H$2:$H$2047,Worksheet!CN$3,'Orders - December 2020'!$C$2:$C$2047,Worksheet!$F68),"-")</f>
        <v>-</v>
      </c>
      <c r="CO68" s="51" t="str">
        <f>IFERROR(AVERAGEIFS('Orders - December 2020'!$I$2:$I$2047,'Orders - December 2020'!$H$2:$H$2047,Worksheet!CO$3,'Orders - December 2020'!$C$2:$C$2047,Worksheet!$F68),"-")</f>
        <v>-</v>
      </c>
      <c r="CP68" s="51" t="str">
        <f>IFERROR(AVERAGEIFS('Orders - December 2020'!$I$2:$I$2047,'Orders - December 2020'!$H$2:$H$2047,Worksheet!CP$3,'Orders - December 2020'!$C$2:$C$2047,Worksheet!$F68),"-")</f>
        <v>-</v>
      </c>
      <c r="CQ68" s="51" t="str">
        <f>IFERROR(AVERAGEIFS('Orders - December 2020'!$I$2:$I$2047,'Orders - December 2020'!$H$2:$H$2047,Worksheet!CQ$3,'Orders - December 2020'!$C$2:$C$2047,Worksheet!$F68),"-")</f>
        <v>-</v>
      </c>
      <c r="CR68" s="51" t="str">
        <f>IFERROR(AVERAGEIFS('Orders - December 2020'!$I$2:$I$2047,'Orders - December 2020'!$H$2:$H$2047,Worksheet!CR$3,'Orders - December 2020'!$C$2:$C$2047,Worksheet!$F68),"-")</f>
        <v>-</v>
      </c>
      <c r="CS68" s="51" t="str">
        <f>IFERROR(AVERAGEIFS('Orders - December 2020'!$I$2:$I$2047,'Orders - December 2020'!$H$2:$H$2047,Worksheet!CS$3,'Orders - December 2020'!$C$2:$C$2047,Worksheet!$F68),"-")</f>
        <v>-</v>
      </c>
      <c r="CT68" s="51" t="str">
        <f>IFERROR(AVERAGEIFS('Orders - December 2020'!$I$2:$I$2047,'Orders - December 2020'!$H$2:$H$2047,Worksheet!CT$3,'Orders - December 2020'!$C$2:$C$2047,Worksheet!$F68),"-")</f>
        <v>-</v>
      </c>
      <c r="CU68" s="51" t="str">
        <f>IFERROR(AVERAGEIFS('Orders - December 2020'!$I$2:$I$2047,'Orders - December 2020'!$H$2:$H$2047,Worksheet!CU$3,'Orders - December 2020'!$C$2:$C$2047,Worksheet!$F68),"-")</f>
        <v>-</v>
      </c>
      <c r="CV68" s="51" t="str">
        <f>IFERROR(AVERAGEIFS('Orders - December 2020'!$I$2:$I$2047,'Orders - December 2020'!$H$2:$H$2047,Worksheet!CV$3,'Orders - December 2020'!$C$2:$C$2047,Worksheet!$F68),"-")</f>
        <v>-</v>
      </c>
      <c r="CW68" s="51" t="str">
        <f>IFERROR(AVERAGEIFS('Orders - December 2020'!$I$2:$I$2047,'Orders - December 2020'!$H$2:$H$2047,Worksheet!CW$3,'Orders - December 2020'!$C$2:$C$2047,Worksheet!$F68),"-")</f>
        <v>-</v>
      </c>
      <c r="CX68" s="51" t="str">
        <f>IFERROR(AVERAGEIFS('Orders - December 2020'!$I$2:$I$2047,'Orders - December 2020'!$H$2:$H$2047,Worksheet!CX$3,'Orders - December 2020'!$C$2:$C$2047,Worksheet!$F68),"-")</f>
        <v>-</v>
      </c>
      <c r="CY68" s="51" t="str">
        <f>IFERROR(AVERAGEIFS('Orders - December 2020'!$I$2:$I$2047,'Orders - December 2020'!$H$2:$H$2047,Worksheet!CY$3,'Orders - December 2020'!$C$2:$C$2047,Worksheet!$F68),"-")</f>
        <v>-</v>
      </c>
      <c r="CZ68" s="51" t="str">
        <f>IFERROR(AVERAGEIFS('Orders - December 2020'!$I$2:$I$2047,'Orders - December 2020'!$H$2:$H$2047,Worksheet!CZ$3,'Orders - December 2020'!$C$2:$C$2047,Worksheet!$F68),"-")</f>
        <v>-</v>
      </c>
      <c r="DA68" s="51" t="str">
        <f>IFERROR(AVERAGEIFS('Orders - December 2020'!$I$2:$I$2047,'Orders - December 2020'!$H$2:$H$2047,Worksheet!DA$3,'Orders - December 2020'!$C$2:$C$2047,Worksheet!$F68),"-")</f>
        <v>-</v>
      </c>
      <c r="DB68" s="51" t="str">
        <f>IFERROR(AVERAGEIFS('Orders - December 2020'!$I$2:$I$2047,'Orders - December 2020'!$H$2:$H$2047,Worksheet!DB$3,'Orders - December 2020'!$C$2:$C$2047,Worksheet!$F68),"-")</f>
        <v>-</v>
      </c>
      <c r="DC68" s="51" t="str">
        <f>IFERROR(AVERAGEIFS('Orders - December 2020'!$I$2:$I$2047,'Orders - December 2020'!$H$2:$H$2047,Worksheet!DC$3,'Orders - December 2020'!$C$2:$C$2047,Worksheet!$F68),"-")</f>
        <v>-</v>
      </c>
      <c r="DD68" s="51" t="str">
        <f>IFERROR(AVERAGEIFS('Orders - December 2020'!$I$2:$I$2047,'Orders - December 2020'!$H$2:$H$2047,Worksheet!DD$3,'Orders - December 2020'!$C$2:$C$2047,Worksheet!$F68),"-")</f>
        <v>-</v>
      </c>
      <c r="DE68" s="51" t="str">
        <f>IFERROR(AVERAGEIFS('Orders - December 2020'!$I$2:$I$2047,'Orders - December 2020'!$H$2:$H$2047,Worksheet!DE$3,'Orders - December 2020'!$C$2:$C$2047,Worksheet!$F68),"-")</f>
        <v>-</v>
      </c>
      <c r="DF68" s="51" t="str">
        <f>IFERROR(AVERAGEIFS('Orders - December 2020'!$I$2:$I$2047,'Orders - December 2020'!$H$2:$H$2047,Worksheet!DF$3,'Orders - December 2020'!$C$2:$C$2047,Worksheet!$F68),"-")</f>
        <v>-</v>
      </c>
      <c r="DG68" s="51" t="str">
        <f>IFERROR(AVERAGEIFS('Orders - December 2020'!$I$2:$I$2047,'Orders - December 2020'!$H$2:$H$2047,Worksheet!DG$3,'Orders - December 2020'!$C$2:$C$2047,Worksheet!$F68),"-")</f>
        <v>-</v>
      </c>
      <c r="DH68" s="51" t="str">
        <f>IFERROR(AVERAGEIFS('Orders - December 2020'!$I$2:$I$2047,'Orders - December 2020'!$H$2:$H$2047,Worksheet!DH$3,'Orders - December 2020'!$C$2:$C$2047,Worksheet!$F68),"-")</f>
        <v>-</v>
      </c>
      <c r="DI68" s="51" t="str">
        <f>IFERROR(AVERAGEIFS('Orders - December 2020'!$I$2:$I$2047,'Orders - December 2020'!$H$2:$H$2047,Worksheet!DI$3,'Orders - December 2020'!$C$2:$C$2047,Worksheet!$F68),"-")</f>
        <v>-</v>
      </c>
      <c r="DJ68" s="51" t="str">
        <f>IFERROR(AVERAGEIFS('Orders - December 2020'!$I$2:$I$2047,'Orders - December 2020'!$H$2:$H$2047,Worksheet!DJ$3,'Orders - December 2020'!$C$2:$C$2047,Worksheet!$F68),"-")</f>
        <v>-</v>
      </c>
      <c r="DK68" s="51" t="str">
        <f>IFERROR(AVERAGEIFS('Orders - December 2020'!$I$2:$I$2047,'Orders - December 2020'!$H$2:$H$2047,Worksheet!DK$3,'Orders - December 2020'!$C$2:$C$2047,Worksheet!$F68),"-")</f>
        <v>-</v>
      </c>
      <c r="DL68" s="51" t="str">
        <f>IFERROR(AVERAGEIFS('Orders - December 2020'!$I$2:$I$2047,'Orders - December 2020'!$H$2:$H$2047,Worksheet!DL$3,'Orders - December 2020'!$C$2:$C$2047,Worksheet!$F68),"-")</f>
        <v>-</v>
      </c>
      <c r="DM68" s="51" t="str">
        <f>IFERROR(AVERAGEIFS('Orders - December 2020'!$I$2:$I$2047,'Orders - December 2020'!$H$2:$H$2047,Worksheet!DM$3,'Orders - December 2020'!$C$2:$C$2047,Worksheet!$F68),"-")</f>
        <v>-</v>
      </c>
      <c r="DN68" s="51" t="str">
        <f>IFERROR(AVERAGEIFS('Orders - December 2020'!$I$2:$I$2047,'Orders - December 2020'!$H$2:$H$2047,Worksheet!DN$3,'Orders - December 2020'!$C$2:$C$2047,Worksheet!$F68),"-")</f>
        <v>-</v>
      </c>
      <c r="DO68" s="51" t="str">
        <f>IFERROR(AVERAGEIFS('Orders - December 2020'!$I$2:$I$2047,'Orders - December 2020'!$H$2:$H$2047,Worksheet!DO$3,'Orders - December 2020'!$C$2:$C$2047,Worksheet!$F68),"-")</f>
        <v>-</v>
      </c>
      <c r="DP68" s="51" t="str">
        <f>IFERROR(AVERAGEIFS('Orders - December 2020'!$I$2:$I$2047,'Orders - December 2020'!$H$2:$H$2047,Worksheet!DP$3,'Orders - December 2020'!$C$2:$C$2047,Worksheet!$F68),"-")</f>
        <v>-</v>
      </c>
      <c r="DQ68" s="51" t="str">
        <f>IFERROR(AVERAGEIFS('Orders - December 2020'!$I$2:$I$2047,'Orders - December 2020'!$H$2:$H$2047,Worksheet!DQ$3,'Orders - December 2020'!$C$2:$C$2047,Worksheet!$F68),"-")</f>
        <v>-</v>
      </c>
      <c r="DR68" s="51" t="str">
        <f>IFERROR(AVERAGEIFS('Orders - December 2020'!$I$2:$I$2047,'Orders - December 2020'!$H$2:$H$2047,Worksheet!DR$3,'Orders - December 2020'!$C$2:$C$2047,Worksheet!$F68),"-")</f>
        <v>-</v>
      </c>
      <c r="DS68" s="51" t="str">
        <f>IFERROR(AVERAGEIFS('Orders - December 2020'!$I$2:$I$2047,'Orders - December 2020'!$H$2:$H$2047,Worksheet!DS$3,'Orders - December 2020'!$C$2:$C$2047,Worksheet!$F68),"-")</f>
        <v>-</v>
      </c>
      <c r="DT68" s="51" t="str">
        <f>IFERROR(AVERAGEIFS('Orders - December 2020'!$I$2:$I$2047,'Orders - December 2020'!$H$2:$H$2047,Worksheet!DT$3,'Orders - December 2020'!$C$2:$C$2047,Worksheet!$F68),"-")</f>
        <v>-</v>
      </c>
      <c r="DU68" s="51" t="str">
        <f>IFERROR(AVERAGEIFS('Orders - December 2020'!$I$2:$I$2047,'Orders - December 2020'!$H$2:$H$2047,Worksheet!DU$3,'Orders - December 2020'!$C$2:$C$2047,Worksheet!$F68),"-")</f>
        <v>-</v>
      </c>
      <c r="DV68" s="51" t="str">
        <f>IFERROR(AVERAGEIFS('Orders - December 2020'!$I$2:$I$2047,'Orders - December 2020'!$H$2:$H$2047,Worksheet!DV$3,'Orders - December 2020'!$C$2:$C$2047,Worksheet!$F68),"-")</f>
        <v>-</v>
      </c>
      <c r="DW68" s="51" t="str">
        <f>IFERROR(AVERAGEIFS('Orders - December 2020'!$I$2:$I$2047,'Orders - December 2020'!$H$2:$H$2047,Worksheet!DW$3,'Orders - December 2020'!$C$2:$C$2047,Worksheet!$F68),"-")</f>
        <v>-</v>
      </c>
      <c r="DX68" s="51" t="str">
        <f>IFERROR(AVERAGEIFS('Orders - December 2020'!$I$2:$I$2047,'Orders - December 2020'!$H$2:$H$2047,Worksheet!DX$3,'Orders - December 2020'!$C$2:$C$2047,Worksheet!$F68),"-")</f>
        <v>-</v>
      </c>
      <c r="DY68" s="51" t="str">
        <f>IFERROR(AVERAGEIFS('Orders - December 2020'!$I$2:$I$2047,'Orders - December 2020'!$H$2:$H$2047,Worksheet!DY$3,'Orders - December 2020'!$C$2:$C$2047,Worksheet!$F68),"-")</f>
        <v>-</v>
      </c>
      <c r="DZ68" s="51" t="str">
        <f>IFERROR(AVERAGEIFS('Orders - December 2020'!$I$2:$I$2047,'Orders - December 2020'!$H$2:$H$2047,Worksheet!DZ$3,'Orders - December 2020'!$C$2:$C$2047,Worksheet!$F68),"-")</f>
        <v>-</v>
      </c>
      <c r="EA68" s="51" t="str">
        <f>IFERROR(AVERAGEIFS('Orders - December 2020'!$I$2:$I$2047,'Orders - December 2020'!$H$2:$H$2047,Worksheet!EA$3,'Orders - December 2020'!$C$2:$C$2047,Worksheet!$F68),"-")</f>
        <v>-</v>
      </c>
      <c r="EB68" s="51" t="str">
        <f>IFERROR(AVERAGEIFS('Orders - December 2020'!$I$2:$I$2047,'Orders - December 2020'!$H$2:$H$2047,Worksheet!EB$3,'Orders - December 2020'!$C$2:$C$2047,Worksheet!$F68),"-")</f>
        <v>-</v>
      </c>
      <c r="EC68" s="51" t="str">
        <f>IFERROR(AVERAGEIFS('Orders - December 2020'!$I$2:$I$2047,'Orders - December 2020'!$H$2:$H$2047,Worksheet!EC$3,'Orders - December 2020'!$C$2:$C$2047,Worksheet!$F68),"-")</f>
        <v>-</v>
      </c>
      <c r="ED68" s="51" t="str">
        <f>IFERROR(AVERAGEIFS('Orders - December 2020'!$I$2:$I$2047,'Orders - December 2020'!$H$2:$H$2047,Worksheet!ED$3,'Orders - December 2020'!$C$2:$C$2047,Worksheet!$F68),"-")</f>
        <v>-</v>
      </c>
      <c r="EE68" s="51" t="str">
        <f>IFERROR(AVERAGEIFS('Orders - December 2020'!$I$2:$I$2047,'Orders - December 2020'!$H$2:$H$2047,Worksheet!EE$3,'Orders - December 2020'!$C$2:$C$2047,Worksheet!$F68),"-")</f>
        <v>-</v>
      </c>
      <c r="EF68" s="51" t="str">
        <f>IFERROR(AVERAGEIFS('Orders - December 2020'!$I$2:$I$2047,'Orders - December 2020'!$H$2:$H$2047,Worksheet!EF$3,'Orders - December 2020'!$C$2:$C$2047,Worksheet!$F68),"-")</f>
        <v>-</v>
      </c>
      <c r="EG68" s="51" t="str">
        <f>IFERROR(AVERAGEIFS('Orders - December 2020'!$I$2:$I$2047,'Orders - December 2020'!$H$2:$H$2047,Worksheet!EG$3,'Orders - December 2020'!$C$2:$C$2047,Worksheet!$F68),"-")</f>
        <v>-</v>
      </c>
      <c r="EH68" s="51" t="str">
        <f>IFERROR(AVERAGEIFS('Orders - December 2020'!$I$2:$I$2047,'Orders - December 2020'!$H$2:$H$2047,Worksheet!EH$3,'Orders - December 2020'!$C$2:$C$2047,Worksheet!$F68),"-")</f>
        <v>-</v>
      </c>
      <c r="EI68" s="51" t="str">
        <f>IFERROR(AVERAGEIFS('Orders - December 2020'!$I$2:$I$2047,'Orders - December 2020'!$H$2:$H$2047,Worksheet!EI$3,'Orders - December 2020'!$C$2:$C$2047,Worksheet!$F68),"-")</f>
        <v>-</v>
      </c>
      <c r="EJ68" s="51" t="str">
        <f>IFERROR(AVERAGEIFS('Orders - December 2020'!$I$2:$I$2047,'Orders - December 2020'!$H$2:$H$2047,Worksheet!EJ$3,'Orders - December 2020'!$C$2:$C$2047,Worksheet!$F68),"-")</f>
        <v>-</v>
      </c>
      <c r="EK68" s="51" t="str">
        <f>IFERROR(AVERAGEIFS('Orders - December 2020'!$I$2:$I$2047,'Orders - December 2020'!$H$2:$H$2047,Worksheet!EK$3,'Orders - December 2020'!$C$2:$C$2047,Worksheet!$F68),"-")</f>
        <v>-</v>
      </c>
      <c r="EL68" s="51" t="str">
        <f>IFERROR(AVERAGEIFS('Orders - December 2020'!$I$2:$I$2047,'Orders - December 2020'!$H$2:$H$2047,Worksheet!EL$3,'Orders - December 2020'!$C$2:$C$2047,Worksheet!$F68),"-")</f>
        <v>-</v>
      </c>
      <c r="EM68" s="51" t="str">
        <f>IFERROR(AVERAGEIFS('Orders - December 2020'!$I$2:$I$2047,'Orders - December 2020'!$H$2:$H$2047,Worksheet!EM$3,'Orders - December 2020'!$C$2:$C$2047,Worksheet!$F68),"-")</f>
        <v>-</v>
      </c>
      <c r="EN68" s="51" t="str">
        <f>IFERROR(AVERAGEIFS('Orders - December 2020'!$I$2:$I$2047,'Orders - December 2020'!$H$2:$H$2047,Worksheet!EN$3,'Orders - December 2020'!$C$2:$C$2047,Worksheet!$F68),"-")</f>
        <v>-</v>
      </c>
      <c r="EO68" s="51" t="str">
        <f>IFERROR(AVERAGEIFS('Orders - December 2020'!$I$2:$I$2047,'Orders - December 2020'!$H$2:$H$2047,Worksheet!EO$3,'Orders - December 2020'!$C$2:$C$2047,Worksheet!$F68),"-")</f>
        <v>-</v>
      </c>
      <c r="EP68" s="51" t="str">
        <f>IFERROR(AVERAGEIFS('Orders - December 2020'!$I$2:$I$2047,'Orders - December 2020'!$H$2:$H$2047,Worksheet!EP$3,'Orders - December 2020'!$C$2:$C$2047,Worksheet!$F68),"-")</f>
        <v>-</v>
      </c>
      <c r="EQ68" s="51" t="str">
        <f>IFERROR(AVERAGEIFS('Orders - December 2020'!$I$2:$I$2047,'Orders - December 2020'!$H$2:$H$2047,Worksheet!EQ$3,'Orders - December 2020'!$C$2:$C$2047,Worksheet!$F68),"-")</f>
        <v>-</v>
      </c>
      <c r="ER68" s="51" t="str">
        <f>IFERROR(AVERAGEIFS('Orders - December 2020'!$I$2:$I$2047,'Orders - December 2020'!$H$2:$H$2047,Worksheet!ER$3,'Orders - December 2020'!$C$2:$C$2047,Worksheet!$F68),"-")</f>
        <v>-</v>
      </c>
      <c r="ES68" s="51" t="str">
        <f>IFERROR(AVERAGEIFS('Orders - December 2020'!$I$2:$I$2047,'Orders - December 2020'!$H$2:$H$2047,Worksheet!ES$3,'Orders - December 2020'!$C$2:$C$2047,Worksheet!$F68),"-")</f>
        <v>-</v>
      </c>
      <c r="ET68" s="51" t="str">
        <f>IFERROR(AVERAGEIFS('Orders - December 2020'!$I$2:$I$2047,'Orders - December 2020'!$H$2:$H$2047,Worksheet!ET$3,'Orders - December 2020'!$C$2:$C$2047,Worksheet!$F68),"-")</f>
        <v>-</v>
      </c>
      <c r="EU68" s="51" t="str">
        <f>IFERROR(AVERAGEIFS('Orders - December 2020'!$I$2:$I$2047,'Orders - December 2020'!$H$2:$H$2047,Worksheet!EU$3,'Orders - December 2020'!$C$2:$C$2047,Worksheet!$F68),"-")</f>
        <v>-</v>
      </c>
      <c r="EV68" s="51" t="str">
        <f>IFERROR(AVERAGEIFS('Orders - December 2020'!$I$2:$I$2047,'Orders - December 2020'!$H$2:$H$2047,Worksheet!EV$3,'Orders - December 2020'!$C$2:$C$2047,Worksheet!$F68),"-")</f>
        <v>-</v>
      </c>
      <c r="EW68" s="51" t="str">
        <f>IFERROR(AVERAGEIFS('Orders - December 2020'!$I$2:$I$2047,'Orders - December 2020'!$H$2:$H$2047,Worksheet!EW$3,'Orders - December 2020'!$C$2:$C$2047,Worksheet!$F68),"-")</f>
        <v>-</v>
      </c>
      <c r="EX68" s="51" t="str">
        <f>IFERROR(AVERAGEIFS('Orders - December 2020'!$I$2:$I$2047,'Orders - December 2020'!$H$2:$H$2047,Worksheet!EX$3,'Orders - December 2020'!$C$2:$C$2047,Worksheet!$F68),"-")</f>
        <v>-</v>
      </c>
      <c r="EY68" s="51" t="str">
        <f>IFERROR(AVERAGEIFS('Orders - December 2020'!$I$2:$I$2047,'Orders - December 2020'!$H$2:$H$2047,Worksheet!EY$3,'Orders - December 2020'!$C$2:$C$2047,Worksheet!$F68),"-")</f>
        <v>-</v>
      </c>
      <c r="EZ68" s="51" t="str">
        <f>IFERROR(AVERAGEIFS('Orders - December 2020'!$I$2:$I$2047,'Orders - December 2020'!$H$2:$H$2047,Worksheet!EZ$3,'Orders - December 2020'!$C$2:$C$2047,Worksheet!$F68),"-")</f>
        <v>-</v>
      </c>
      <c r="FA68" s="51" t="str">
        <f>IFERROR(AVERAGEIFS('Orders - December 2020'!$I$2:$I$2047,'Orders - December 2020'!$H$2:$H$2047,Worksheet!FA$3,'Orders - December 2020'!$C$2:$C$2047,Worksheet!$F68),"-")</f>
        <v>-</v>
      </c>
      <c r="FB68" s="51" t="str">
        <f>IFERROR(AVERAGEIFS('Orders - December 2020'!$I$2:$I$2047,'Orders - December 2020'!$H$2:$H$2047,Worksheet!FB$3,'Orders - December 2020'!$C$2:$C$2047,Worksheet!$F68),"-")</f>
        <v>-</v>
      </c>
      <c r="FC68" s="51" t="str">
        <f>IFERROR(AVERAGEIFS('Orders - December 2020'!$I$2:$I$2047,'Orders - December 2020'!$H$2:$H$2047,Worksheet!FC$3,'Orders - December 2020'!$C$2:$C$2047,Worksheet!$F68),"-")</f>
        <v>-</v>
      </c>
      <c r="FD68" s="51" t="str">
        <f>IFERROR(AVERAGEIFS('Orders - December 2020'!$I$2:$I$2047,'Orders - December 2020'!$H$2:$H$2047,Worksheet!FD$3,'Orders - December 2020'!$C$2:$C$2047,Worksheet!$F68),"-")</f>
        <v>-</v>
      </c>
      <c r="FE68" s="51" t="str">
        <f>IFERROR(AVERAGEIFS('Orders - December 2020'!$I$2:$I$2047,'Orders - December 2020'!$H$2:$H$2047,Worksheet!FE$3,'Orders - December 2020'!$C$2:$C$2047,Worksheet!$F68),"-")</f>
        <v>-</v>
      </c>
      <c r="FF68" s="51" t="str">
        <f>IFERROR(AVERAGEIFS('Orders - December 2020'!$I$2:$I$2047,'Orders - December 2020'!$H$2:$H$2047,Worksheet!FF$3,'Orders - December 2020'!$C$2:$C$2047,Worksheet!$F68),"-")</f>
        <v>-</v>
      </c>
      <c r="FG68" s="52" t="str">
        <f>IFERROR(AVERAGEIFS('Orders - December 2020'!$I$2:$I$2047,'Orders - December 2020'!$H$2:$H$2047,Worksheet!FG$3,'Orders - December 2020'!$C$2:$C$2047,Worksheet!$F68),"-")</f>
        <v>-</v>
      </c>
    </row>
    <row r="69" spans="6:163">
      <c r="F69" s="45" t="str">
        <v>Ecoben Minimart</v>
      </c>
      <c r="G69" s="50" t="str">
        <f>IFERROR(AVERAGEIFS('Orders - December 2020'!$I$2:$I$2047,'Orders - December 2020'!$H$2:$H$2047,Worksheet!G$3,'Orders - December 2020'!$C$2:$C$2047,Worksheet!$F69),"-")</f>
        <v>-</v>
      </c>
      <c r="H69" s="51" t="str">
        <f>IFERROR(AVERAGEIFS('Orders - December 2020'!$I$2:$I$2047,'Orders - December 2020'!$H$2:$H$2047,Worksheet!H$3,'Orders - December 2020'!$C$2:$C$2047,Worksheet!$F69),"-")</f>
        <v>-</v>
      </c>
      <c r="I69" s="51" t="str">
        <f>IFERROR(AVERAGEIFS('Orders - December 2020'!$I$2:$I$2047,'Orders - December 2020'!$H$2:$H$2047,Worksheet!I$3,'Orders - December 2020'!$C$2:$C$2047,Worksheet!$F69),"-")</f>
        <v>-</v>
      </c>
      <c r="J69" s="51" t="str">
        <f>IFERROR(AVERAGEIFS('Orders - December 2020'!$I$2:$I$2047,'Orders - December 2020'!$H$2:$H$2047,Worksheet!J$3,'Orders - December 2020'!$C$2:$C$2047,Worksheet!$F69),"-")</f>
        <v>-</v>
      </c>
      <c r="K69" s="51" t="str">
        <f>IFERROR(AVERAGEIFS('Orders - December 2020'!$I$2:$I$2047,'Orders - December 2020'!$H$2:$H$2047,Worksheet!K$3,'Orders - December 2020'!$C$2:$C$2047,Worksheet!$F69),"-")</f>
        <v>-</v>
      </c>
      <c r="L69" s="51" t="str">
        <f>IFERROR(AVERAGEIFS('Orders - December 2020'!$I$2:$I$2047,'Orders - December 2020'!$H$2:$H$2047,Worksheet!L$3,'Orders - December 2020'!$C$2:$C$2047,Worksheet!$F69),"-")</f>
        <v>-</v>
      </c>
      <c r="M69" s="51" t="str">
        <f>IFERROR(AVERAGEIFS('Orders - December 2020'!$I$2:$I$2047,'Orders - December 2020'!$H$2:$H$2047,Worksheet!M$3,'Orders - December 2020'!$C$2:$C$2047,Worksheet!$F69),"-")</f>
        <v>-</v>
      </c>
      <c r="N69" s="51" t="str">
        <f>IFERROR(AVERAGEIFS('Orders - December 2020'!$I$2:$I$2047,'Orders - December 2020'!$H$2:$H$2047,Worksheet!N$3,'Orders - December 2020'!$C$2:$C$2047,Worksheet!$F69),"-")</f>
        <v>-</v>
      </c>
      <c r="O69" s="51" t="str">
        <f>IFERROR(AVERAGEIFS('Orders - December 2020'!$I$2:$I$2047,'Orders - December 2020'!$H$2:$H$2047,Worksheet!O$3,'Orders - December 2020'!$C$2:$C$2047,Worksheet!$F69),"-")</f>
        <v>-</v>
      </c>
      <c r="P69" s="51" t="str">
        <f>IFERROR(AVERAGEIFS('Orders - December 2020'!$I$2:$I$2047,'Orders - December 2020'!$H$2:$H$2047,Worksheet!P$3,'Orders - December 2020'!$C$2:$C$2047,Worksheet!$F69),"-")</f>
        <v>-</v>
      </c>
      <c r="Q69" s="51" t="str">
        <f>IFERROR(AVERAGEIFS('Orders - December 2020'!$I$2:$I$2047,'Orders - December 2020'!$H$2:$H$2047,Worksheet!Q$3,'Orders - December 2020'!$C$2:$C$2047,Worksheet!$F69),"-")</f>
        <v>-</v>
      </c>
      <c r="R69" s="51" t="str">
        <f>IFERROR(AVERAGEIFS('Orders - December 2020'!$I$2:$I$2047,'Orders - December 2020'!$H$2:$H$2047,Worksheet!R$3,'Orders - December 2020'!$C$2:$C$2047,Worksheet!$F69),"-")</f>
        <v>-</v>
      </c>
      <c r="S69" s="51" t="str">
        <f>IFERROR(AVERAGEIFS('Orders - December 2020'!$I$2:$I$2047,'Orders - December 2020'!$H$2:$H$2047,Worksheet!S$3,'Orders - December 2020'!$C$2:$C$2047,Worksheet!$F69),"-")</f>
        <v>-</v>
      </c>
      <c r="T69" s="51" t="str">
        <f>IFERROR(AVERAGEIFS('Orders - December 2020'!$I$2:$I$2047,'Orders - December 2020'!$H$2:$H$2047,Worksheet!T$3,'Orders - December 2020'!$C$2:$C$2047,Worksheet!$F69),"-")</f>
        <v>-</v>
      </c>
      <c r="U69" s="51">
        <f>IFERROR(AVERAGEIFS('Orders - December 2020'!$I$2:$I$2047,'Orders - December 2020'!$H$2:$H$2047,Worksheet!U$3,'Orders - December 2020'!$C$2:$C$2047,Worksheet!$F69),"-")</f>
        <v>1</v>
      </c>
      <c r="V69" s="51" t="str">
        <f>IFERROR(AVERAGEIFS('Orders - December 2020'!$I$2:$I$2047,'Orders - December 2020'!$H$2:$H$2047,Worksheet!V$3,'Orders - December 2020'!$C$2:$C$2047,Worksheet!$F69),"-")</f>
        <v>-</v>
      </c>
      <c r="W69" s="51" t="str">
        <f>IFERROR(AVERAGEIFS('Orders - December 2020'!$I$2:$I$2047,'Orders - December 2020'!$H$2:$H$2047,Worksheet!W$3,'Orders - December 2020'!$C$2:$C$2047,Worksheet!$F69),"-")</f>
        <v>-</v>
      </c>
      <c r="X69" s="51" t="str">
        <f>IFERROR(AVERAGEIFS('Orders - December 2020'!$I$2:$I$2047,'Orders - December 2020'!$H$2:$H$2047,Worksheet!X$3,'Orders - December 2020'!$C$2:$C$2047,Worksheet!$F69),"-")</f>
        <v>-</v>
      </c>
      <c r="Y69" s="51" t="str">
        <f>IFERROR(AVERAGEIFS('Orders - December 2020'!$I$2:$I$2047,'Orders - December 2020'!$H$2:$H$2047,Worksheet!Y$3,'Orders - December 2020'!$C$2:$C$2047,Worksheet!$F69),"-")</f>
        <v>-</v>
      </c>
      <c r="Z69" s="51" t="str">
        <f>IFERROR(AVERAGEIFS('Orders - December 2020'!$I$2:$I$2047,'Orders - December 2020'!$H$2:$H$2047,Worksheet!Z$3,'Orders - December 2020'!$C$2:$C$2047,Worksheet!$F69),"-")</f>
        <v>-</v>
      </c>
      <c r="AA69" s="51" t="str">
        <f>IFERROR(AVERAGEIFS('Orders - December 2020'!$I$2:$I$2047,'Orders - December 2020'!$H$2:$H$2047,Worksheet!AA$3,'Orders - December 2020'!$C$2:$C$2047,Worksheet!$F69),"-")</f>
        <v>-</v>
      </c>
      <c r="AB69" s="51" t="str">
        <f>IFERROR(AVERAGEIFS('Orders - December 2020'!$I$2:$I$2047,'Orders - December 2020'!$H$2:$H$2047,Worksheet!AB$3,'Orders - December 2020'!$C$2:$C$2047,Worksheet!$F69),"-")</f>
        <v>-</v>
      </c>
      <c r="AC69" s="51" t="str">
        <f>IFERROR(AVERAGEIFS('Orders - December 2020'!$I$2:$I$2047,'Orders - December 2020'!$H$2:$H$2047,Worksheet!AC$3,'Orders - December 2020'!$C$2:$C$2047,Worksheet!$F69),"-")</f>
        <v>-</v>
      </c>
      <c r="AD69" s="51" t="str">
        <f>IFERROR(AVERAGEIFS('Orders - December 2020'!$I$2:$I$2047,'Orders - December 2020'!$H$2:$H$2047,Worksheet!AD$3,'Orders - December 2020'!$C$2:$C$2047,Worksheet!$F69),"-")</f>
        <v>-</v>
      </c>
      <c r="AE69" s="51" t="str">
        <f>IFERROR(AVERAGEIFS('Orders - December 2020'!$I$2:$I$2047,'Orders - December 2020'!$H$2:$H$2047,Worksheet!AE$3,'Orders - December 2020'!$C$2:$C$2047,Worksheet!$F69),"-")</f>
        <v>-</v>
      </c>
      <c r="AF69" s="51" t="str">
        <f>IFERROR(AVERAGEIFS('Orders - December 2020'!$I$2:$I$2047,'Orders - December 2020'!$H$2:$H$2047,Worksheet!AF$3,'Orders - December 2020'!$C$2:$C$2047,Worksheet!$F69),"-")</f>
        <v>-</v>
      </c>
      <c r="AG69" s="51" t="str">
        <f>IFERROR(AVERAGEIFS('Orders - December 2020'!$I$2:$I$2047,'Orders - December 2020'!$H$2:$H$2047,Worksheet!AG$3,'Orders - December 2020'!$C$2:$C$2047,Worksheet!$F69),"-")</f>
        <v>-</v>
      </c>
      <c r="AH69" s="51" t="str">
        <f>IFERROR(AVERAGEIFS('Orders - December 2020'!$I$2:$I$2047,'Orders - December 2020'!$H$2:$H$2047,Worksheet!AH$3,'Orders - December 2020'!$C$2:$C$2047,Worksheet!$F69),"-")</f>
        <v>-</v>
      </c>
      <c r="AI69" s="51" t="str">
        <f>IFERROR(AVERAGEIFS('Orders - December 2020'!$I$2:$I$2047,'Orders - December 2020'!$H$2:$H$2047,Worksheet!AI$3,'Orders - December 2020'!$C$2:$C$2047,Worksheet!$F69),"-")</f>
        <v>-</v>
      </c>
      <c r="AJ69" s="51">
        <f>IFERROR(AVERAGEIFS('Orders - December 2020'!$I$2:$I$2047,'Orders - December 2020'!$H$2:$H$2047,Worksheet!AJ$3,'Orders - December 2020'!$C$2:$C$2047,Worksheet!$F69),"-")</f>
        <v>1</v>
      </c>
      <c r="AK69" s="51" t="str">
        <f>IFERROR(AVERAGEIFS('Orders - December 2020'!$I$2:$I$2047,'Orders - December 2020'!$H$2:$H$2047,Worksheet!AK$3,'Orders - December 2020'!$C$2:$C$2047,Worksheet!$F69),"-")</f>
        <v>-</v>
      </c>
      <c r="AL69" s="51" t="str">
        <f>IFERROR(AVERAGEIFS('Orders - December 2020'!$I$2:$I$2047,'Orders - December 2020'!$H$2:$H$2047,Worksheet!AL$3,'Orders - December 2020'!$C$2:$C$2047,Worksheet!$F69),"-")</f>
        <v>-</v>
      </c>
      <c r="AM69" s="51" t="str">
        <f>IFERROR(AVERAGEIFS('Orders - December 2020'!$I$2:$I$2047,'Orders - December 2020'!$H$2:$H$2047,Worksheet!AM$3,'Orders - December 2020'!$C$2:$C$2047,Worksheet!$F69),"-")</f>
        <v>-</v>
      </c>
      <c r="AN69" s="51" t="str">
        <f>IFERROR(AVERAGEIFS('Orders - December 2020'!$I$2:$I$2047,'Orders - December 2020'!$H$2:$H$2047,Worksheet!AN$3,'Orders - December 2020'!$C$2:$C$2047,Worksheet!$F69),"-")</f>
        <v>-</v>
      </c>
      <c r="AO69" s="51" t="str">
        <f>IFERROR(AVERAGEIFS('Orders - December 2020'!$I$2:$I$2047,'Orders - December 2020'!$H$2:$H$2047,Worksheet!AO$3,'Orders - December 2020'!$C$2:$C$2047,Worksheet!$F69),"-")</f>
        <v>-</v>
      </c>
      <c r="AP69" s="51" t="str">
        <f>IFERROR(AVERAGEIFS('Orders - December 2020'!$I$2:$I$2047,'Orders - December 2020'!$H$2:$H$2047,Worksheet!AP$3,'Orders - December 2020'!$C$2:$C$2047,Worksheet!$F69),"-")</f>
        <v>-</v>
      </c>
      <c r="AQ69" s="51" t="str">
        <f>IFERROR(AVERAGEIFS('Orders - December 2020'!$I$2:$I$2047,'Orders - December 2020'!$H$2:$H$2047,Worksheet!AQ$3,'Orders - December 2020'!$C$2:$C$2047,Worksheet!$F69),"-")</f>
        <v>-</v>
      </c>
      <c r="AR69" s="51" t="str">
        <f>IFERROR(AVERAGEIFS('Orders - December 2020'!$I$2:$I$2047,'Orders - December 2020'!$H$2:$H$2047,Worksheet!AR$3,'Orders - December 2020'!$C$2:$C$2047,Worksheet!$F69),"-")</f>
        <v>-</v>
      </c>
      <c r="AS69" s="51" t="str">
        <f>IFERROR(AVERAGEIFS('Orders - December 2020'!$I$2:$I$2047,'Orders - December 2020'!$H$2:$H$2047,Worksheet!AS$3,'Orders - December 2020'!$C$2:$C$2047,Worksheet!$F69),"-")</f>
        <v>-</v>
      </c>
      <c r="AT69" s="51" t="str">
        <f>IFERROR(AVERAGEIFS('Orders - December 2020'!$I$2:$I$2047,'Orders - December 2020'!$H$2:$H$2047,Worksheet!AT$3,'Orders - December 2020'!$C$2:$C$2047,Worksheet!$F69),"-")</f>
        <v>-</v>
      </c>
      <c r="AU69" s="51" t="str">
        <f>IFERROR(AVERAGEIFS('Orders - December 2020'!$I$2:$I$2047,'Orders - December 2020'!$H$2:$H$2047,Worksheet!AU$3,'Orders - December 2020'!$C$2:$C$2047,Worksheet!$F69),"-")</f>
        <v>-</v>
      </c>
      <c r="AV69" s="51" t="str">
        <f>IFERROR(AVERAGEIFS('Orders - December 2020'!$I$2:$I$2047,'Orders - December 2020'!$H$2:$H$2047,Worksheet!AV$3,'Orders - December 2020'!$C$2:$C$2047,Worksheet!$F69),"-")</f>
        <v>-</v>
      </c>
      <c r="AW69" s="51" t="str">
        <f>IFERROR(AVERAGEIFS('Orders - December 2020'!$I$2:$I$2047,'Orders - December 2020'!$H$2:$H$2047,Worksheet!AW$3,'Orders - December 2020'!$C$2:$C$2047,Worksheet!$F69),"-")</f>
        <v>-</v>
      </c>
      <c r="AX69" s="51">
        <f>IFERROR(AVERAGEIFS('Orders - December 2020'!$I$2:$I$2047,'Orders - December 2020'!$H$2:$H$2047,Worksheet!AX$3,'Orders - December 2020'!$C$2:$C$2047,Worksheet!$F69),"-")</f>
        <v>1</v>
      </c>
      <c r="AY69" s="51" t="str">
        <f>IFERROR(AVERAGEIFS('Orders - December 2020'!$I$2:$I$2047,'Orders - December 2020'!$H$2:$H$2047,Worksheet!AY$3,'Orders - December 2020'!$C$2:$C$2047,Worksheet!$F69),"-")</f>
        <v>-</v>
      </c>
      <c r="AZ69" s="51" t="str">
        <f>IFERROR(AVERAGEIFS('Orders - December 2020'!$I$2:$I$2047,'Orders - December 2020'!$H$2:$H$2047,Worksheet!AZ$3,'Orders - December 2020'!$C$2:$C$2047,Worksheet!$F69),"-")</f>
        <v>-</v>
      </c>
      <c r="BA69" s="51" t="str">
        <f>IFERROR(AVERAGEIFS('Orders - December 2020'!$I$2:$I$2047,'Orders - December 2020'!$H$2:$H$2047,Worksheet!BA$3,'Orders - December 2020'!$C$2:$C$2047,Worksheet!$F69),"-")</f>
        <v>-</v>
      </c>
      <c r="BB69" s="51" t="str">
        <f>IFERROR(AVERAGEIFS('Orders - December 2020'!$I$2:$I$2047,'Orders - December 2020'!$H$2:$H$2047,Worksheet!BB$3,'Orders - December 2020'!$C$2:$C$2047,Worksheet!$F69),"-")</f>
        <v>-</v>
      </c>
      <c r="BC69" s="51" t="str">
        <f>IFERROR(AVERAGEIFS('Orders - December 2020'!$I$2:$I$2047,'Orders - December 2020'!$H$2:$H$2047,Worksheet!BC$3,'Orders - December 2020'!$C$2:$C$2047,Worksheet!$F69),"-")</f>
        <v>-</v>
      </c>
      <c r="BD69" s="51" t="str">
        <f>IFERROR(AVERAGEIFS('Orders - December 2020'!$I$2:$I$2047,'Orders - December 2020'!$H$2:$H$2047,Worksheet!BD$3,'Orders - December 2020'!$C$2:$C$2047,Worksheet!$F69),"-")</f>
        <v>-</v>
      </c>
      <c r="BE69" s="51" t="str">
        <f>IFERROR(AVERAGEIFS('Orders - December 2020'!$I$2:$I$2047,'Orders - December 2020'!$H$2:$H$2047,Worksheet!BE$3,'Orders - December 2020'!$C$2:$C$2047,Worksheet!$F69),"-")</f>
        <v>-</v>
      </c>
      <c r="BF69" s="51" t="str">
        <f>IFERROR(AVERAGEIFS('Orders - December 2020'!$I$2:$I$2047,'Orders - December 2020'!$H$2:$H$2047,Worksheet!BF$3,'Orders - December 2020'!$C$2:$C$2047,Worksheet!$F69),"-")</f>
        <v>-</v>
      </c>
      <c r="BG69" s="51" t="str">
        <f>IFERROR(AVERAGEIFS('Orders - December 2020'!$I$2:$I$2047,'Orders - December 2020'!$H$2:$H$2047,Worksheet!BG$3,'Orders - December 2020'!$C$2:$C$2047,Worksheet!$F69),"-")</f>
        <v>-</v>
      </c>
      <c r="BH69" s="51" t="str">
        <f>IFERROR(AVERAGEIFS('Orders - December 2020'!$I$2:$I$2047,'Orders - December 2020'!$H$2:$H$2047,Worksheet!BH$3,'Orders - December 2020'!$C$2:$C$2047,Worksheet!$F69),"-")</f>
        <v>-</v>
      </c>
      <c r="BI69" s="51" t="str">
        <f>IFERROR(AVERAGEIFS('Orders - December 2020'!$I$2:$I$2047,'Orders - December 2020'!$H$2:$H$2047,Worksheet!BI$3,'Orders - December 2020'!$C$2:$C$2047,Worksheet!$F69),"-")</f>
        <v>-</v>
      </c>
      <c r="BJ69" s="51" t="str">
        <f>IFERROR(AVERAGEIFS('Orders - December 2020'!$I$2:$I$2047,'Orders - December 2020'!$H$2:$H$2047,Worksheet!BJ$3,'Orders - December 2020'!$C$2:$C$2047,Worksheet!$F69),"-")</f>
        <v>-</v>
      </c>
      <c r="BK69" s="51">
        <f>IFERROR(AVERAGEIFS('Orders - December 2020'!$I$2:$I$2047,'Orders - December 2020'!$H$2:$H$2047,Worksheet!BK$3,'Orders - December 2020'!$C$2:$C$2047,Worksheet!$F69),"-")</f>
        <v>1</v>
      </c>
      <c r="BL69" s="51" t="str">
        <f>IFERROR(AVERAGEIFS('Orders - December 2020'!$I$2:$I$2047,'Orders - December 2020'!$H$2:$H$2047,Worksheet!BL$3,'Orders - December 2020'!$C$2:$C$2047,Worksheet!$F69),"-")</f>
        <v>-</v>
      </c>
      <c r="BM69" s="51" t="str">
        <f>IFERROR(AVERAGEIFS('Orders - December 2020'!$I$2:$I$2047,'Orders - December 2020'!$H$2:$H$2047,Worksheet!BM$3,'Orders - December 2020'!$C$2:$C$2047,Worksheet!$F69),"-")</f>
        <v>-</v>
      </c>
      <c r="BN69" s="51" t="str">
        <f>IFERROR(AVERAGEIFS('Orders - December 2020'!$I$2:$I$2047,'Orders - December 2020'!$H$2:$H$2047,Worksheet!BN$3,'Orders - December 2020'!$C$2:$C$2047,Worksheet!$F69),"-")</f>
        <v>-</v>
      </c>
      <c r="BO69" s="51" t="str">
        <f>IFERROR(AVERAGEIFS('Orders - December 2020'!$I$2:$I$2047,'Orders - December 2020'!$H$2:$H$2047,Worksheet!BO$3,'Orders - December 2020'!$C$2:$C$2047,Worksheet!$F69),"-")</f>
        <v>-</v>
      </c>
      <c r="BP69" s="51" t="str">
        <f>IFERROR(AVERAGEIFS('Orders - December 2020'!$I$2:$I$2047,'Orders - December 2020'!$H$2:$H$2047,Worksheet!BP$3,'Orders - December 2020'!$C$2:$C$2047,Worksheet!$F69),"-")</f>
        <v>-</v>
      </c>
      <c r="BQ69" s="51" t="str">
        <f>IFERROR(AVERAGEIFS('Orders - December 2020'!$I$2:$I$2047,'Orders - December 2020'!$H$2:$H$2047,Worksheet!BQ$3,'Orders - December 2020'!$C$2:$C$2047,Worksheet!$F69),"-")</f>
        <v>-</v>
      </c>
      <c r="BR69" s="51" t="str">
        <f>IFERROR(AVERAGEIFS('Orders - December 2020'!$I$2:$I$2047,'Orders - December 2020'!$H$2:$H$2047,Worksheet!BR$3,'Orders - December 2020'!$C$2:$C$2047,Worksheet!$F69),"-")</f>
        <v>-</v>
      </c>
      <c r="BS69" s="51" t="str">
        <f>IFERROR(AVERAGEIFS('Orders - December 2020'!$I$2:$I$2047,'Orders - December 2020'!$H$2:$H$2047,Worksheet!BS$3,'Orders - December 2020'!$C$2:$C$2047,Worksheet!$F69),"-")</f>
        <v>-</v>
      </c>
      <c r="BT69" s="51" t="str">
        <f>IFERROR(AVERAGEIFS('Orders - December 2020'!$I$2:$I$2047,'Orders - December 2020'!$H$2:$H$2047,Worksheet!BT$3,'Orders - December 2020'!$C$2:$C$2047,Worksheet!$F69),"-")</f>
        <v>-</v>
      </c>
      <c r="BU69" s="51" t="str">
        <f>IFERROR(AVERAGEIFS('Orders - December 2020'!$I$2:$I$2047,'Orders - December 2020'!$H$2:$H$2047,Worksheet!BU$3,'Orders - December 2020'!$C$2:$C$2047,Worksheet!$F69),"-")</f>
        <v>-</v>
      </c>
      <c r="BV69" s="51" t="str">
        <f>IFERROR(AVERAGEIFS('Orders - December 2020'!$I$2:$I$2047,'Orders - December 2020'!$H$2:$H$2047,Worksheet!BV$3,'Orders - December 2020'!$C$2:$C$2047,Worksheet!$F69),"-")</f>
        <v>-</v>
      </c>
      <c r="BW69" s="51" t="str">
        <f>IFERROR(AVERAGEIFS('Orders - December 2020'!$I$2:$I$2047,'Orders - December 2020'!$H$2:$H$2047,Worksheet!BW$3,'Orders - December 2020'!$C$2:$C$2047,Worksheet!$F69),"-")</f>
        <v>-</v>
      </c>
      <c r="BX69" s="51" t="str">
        <f>IFERROR(AVERAGEIFS('Orders - December 2020'!$I$2:$I$2047,'Orders - December 2020'!$H$2:$H$2047,Worksheet!BX$3,'Orders - December 2020'!$C$2:$C$2047,Worksheet!$F69),"-")</f>
        <v>-</v>
      </c>
      <c r="BY69" s="51" t="str">
        <f>IFERROR(AVERAGEIFS('Orders - December 2020'!$I$2:$I$2047,'Orders - December 2020'!$H$2:$H$2047,Worksheet!BY$3,'Orders - December 2020'!$C$2:$C$2047,Worksheet!$F69),"-")</f>
        <v>-</v>
      </c>
      <c r="BZ69" s="51" t="str">
        <f>IFERROR(AVERAGEIFS('Orders - December 2020'!$I$2:$I$2047,'Orders - December 2020'!$H$2:$H$2047,Worksheet!BZ$3,'Orders - December 2020'!$C$2:$C$2047,Worksheet!$F69),"-")</f>
        <v>-</v>
      </c>
      <c r="CA69" s="51" t="str">
        <f>IFERROR(AVERAGEIFS('Orders - December 2020'!$I$2:$I$2047,'Orders - December 2020'!$H$2:$H$2047,Worksheet!CA$3,'Orders - December 2020'!$C$2:$C$2047,Worksheet!$F69),"-")</f>
        <v>-</v>
      </c>
      <c r="CB69" s="51" t="str">
        <f>IFERROR(AVERAGEIFS('Orders - December 2020'!$I$2:$I$2047,'Orders - December 2020'!$H$2:$H$2047,Worksheet!CB$3,'Orders - December 2020'!$C$2:$C$2047,Worksheet!$F69),"-")</f>
        <v>-</v>
      </c>
      <c r="CC69" s="51" t="str">
        <f>IFERROR(AVERAGEIFS('Orders - December 2020'!$I$2:$I$2047,'Orders - December 2020'!$H$2:$H$2047,Worksheet!CC$3,'Orders - December 2020'!$C$2:$C$2047,Worksheet!$F69),"-")</f>
        <v>-</v>
      </c>
      <c r="CD69" s="51" t="str">
        <f>IFERROR(AVERAGEIFS('Orders - December 2020'!$I$2:$I$2047,'Orders - December 2020'!$H$2:$H$2047,Worksheet!CD$3,'Orders - December 2020'!$C$2:$C$2047,Worksheet!$F69),"-")</f>
        <v>-</v>
      </c>
      <c r="CE69" s="51" t="str">
        <f>IFERROR(AVERAGEIFS('Orders - December 2020'!$I$2:$I$2047,'Orders - December 2020'!$H$2:$H$2047,Worksheet!CE$3,'Orders - December 2020'!$C$2:$C$2047,Worksheet!$F69),"-")</f>
        <v>-</v>
      </c>
      <c r="CF69" s="51" t="str">
        <f>IFERROR(AVERAGEIFS('Orders - December 2020'!$I$2:$I$2047,'Orders - December 2020'!$H$2:$H$2047,Worksheet!CF$3,'Orders - December 2020'!$C$2:$C$2047,Worksheet!$F69),"-")</f>
        <v>-</v>
      </c>
      <c r="CG69" s="51" t="str">
        <f>IFERROR(AVERAGEIFS('Orders - December 2020'!$I$2:$I$2047,'Orders - December 2020'!$H$2:$H$2047,Worksheet!CG$3,'Orders - December 2020'!$C$2:$C$2047,Worksheet!$F69),"-")</f>
        <v>-</v>
      </c>
      <c r="CH69" s="51" t="str">
        <f>IFERROR(AVERAGEIFS('Orders - December 2020'!$I$2:$I$2047,'Orders - December 2020'!$H$2:$H$2047,Worksheet!CH$3,'Orders - December 2020'!$C$2:$C$2047,Worksheet!$F69),"-")</f>
        <v>-</v>
      </c>
      <c r="CI69" s="51" t="str">
        <f>IFERROR(AVERAGEIFS('Orders - December 2020'!$I$2:$I$2047,'Orders - December 2020'!$H$2:$H$2047,Worksheet!CI$3,'Orders - December 2020'!$C$2:$C$2047,Worksheet!$F69),"-")</f>
        <v>-</v>
      </c>
      <c r="CJ69" s="51" t="str">
        <f>IFERROR(AVERAGEIFS('Orders - December 2020'!$I$2:$I$2047,'Orders - December 2020'!$H$2:$H$2047,Worksheet!CJ$3,'Orders - December 2020'!$C$2:$C$2047,Worksheet!$F69),"-")</f>
        <v>-</v>
      </c>
      <c r="CK69" s="51" t="str">
        <f>IFERROR(AVERAGEIFS('Orders - December 2020'!$I$2:$I$2047,'Orders - December 2020'!$H$2:$H$2047,Worksheet!CK$3,'Orders - December 2020'!$C$2:$C$2047,Worksheet!$F69),"-")</f>
        <v>-</v>
      </c>
      <c r="CL69" s="51" t="str">
        <f>IFERROR(AVERAGEIFS('Orders - December 2020'!$I$2:$I$2047,'Orders - December 2020'!$H$2:$H$2047,Worksheet!CL$3,'Orders - December 2020'!$C$2:$C$2047,Worksheet!$F69),"-")</f>
        <v>-</v>
      </c>
      <c r="CM69" s="51" t="str">
        <f>IFERROR(AVERAGEIFS('Orders - December 2020'!$I$2:$I$2047,'Orders - December 2020'!$H$2:$H$2047,Worksheet!CM$3,'Orders - December 2020'!$C$2:$C$2047,Worksheet!$F69),"-")</f>
        <v>-</v>
      </c>
      <c r="CN69" s="51" t="str">
        <f>IFERROR(AVERAGEIFS('Orders - December 2020'!$I$2:$I$2047,'Orders - December 2020'!$H$2:$H$2047,Worksheet!CN$3,'Orders - December 2020'!$C$2:$C$2047,Worksheet!$F69),"-")</f>
        <v>-</v>
      </c>
      <c r="CO69" s="51" t="str">
        <f>IFERROR(AVERAGEIFS('Orders - December 2020'!$I$2:$I$2047,'Orders - December 2020'!$H$2:$H$2047,Worksheet!CO$3,'Orders - December 2020'!$C$2:$C$2047,Worksheet!$F69),"-")</f>
        <v>-</v>
      </c>
      <c r="CP69" s="51" t="str">
        <f>IFERROR(AVERAGEIFS('Orders - December 2020'!$I$2:$I$2047,'Orders - December 2020'!$H$2:$H$2047,Worksheet!CP$3,'Orders - December 2020'!$C$2:$C$2047,Worksheet!$F69),"-")</f>
        <v>-</v>
      </c>
      <c r="CQ69" s="51" t="str">
        <f>IFERROR(AVERAGEIFS('Orders - December 2020'!$I$2:$I$2047,'Orders - December 2020'!$H$2:$H$2047,Worksheet!CQ$3,'Orders - December 2020'!$C$2:$C$2047,Worksheet!$F69),"-")</f>
        <v>-</v>
      </c>
      <c r="CR69" s="51" t="str">
        <f>IFERROR(AVERAGEIFS('Orders - December 2020'!$I$2:$I$2047,'Orders - December 2020'!$H$2:$H$2047,Worksheet!CR$3,'Orders - December 2020'!$C$2:$C$2047,Worksheet!$F69),"-")</f>
        <v>-</v>
      </c>
      <c r="CS69" s="51" t="str">
        <f>IFERROR(AVERAGEIFS('Orders - December 2020'!$I$2:$I$2047,'Orders - December 2020'!$H$2:$H$2047,Worksheet!CS$3,'Orders - December 2020'!$C$2:$C$2047,Worksheet!$F69),"-")</f>
        <v>-</v>
      </c>
      <c r="CT69" s="51" t="str">
        <f>IFERROR(AVERAGEIFS('Orders - December 2020'!$I$2:$I$2047,'Orders - December 2020'!$H$2:$H$2047,Worksheet!CT$3,'Orders - December 2020'!$C$2:$C$2047,Worksheet!$F69),"-")</f>
        <v>-</v>
      </c>
      <c r="CU69" s="51" t="str">
        <f>IFERROR(AVERAGEIFS('Orders - December 2020'!$I$2:$I$2047,'Orders - December 2020'!$H$2:$H$2047,Worksheet!CU$3,'Orders - December 2020'!$C$2:$C$2047,Worksheet!$F69),"-")</f>
        <v>-</v>
      </c>
      <c r="CV69" s="51" t="str">
        <f>IFERROR(AVERAGEIFS('Orders - December 2020'!$I$2:$I$2047,'Orders - December 2020'!$H$2:$H$2047,Worksheet!CV$3,'Orders - December 2020'!$C$2:$C$2047,Worksheet!$F69),"-")</f>
        <v>-</v>
      </c>
      <c r="CW69" s="51" t="str">
        <f>IFERROR(AVERAGEIFS('Orders - December 2020'!$I$2:$I$2047,'Orders - December 2020'!$H$2:$H$2047,Worksheet!CW$3,'Orders - December 2020'!$C$2:$C$2047,Worksheet!$F69),"-")</f>
        <v>-</v>
      </c>
      <c r="CX69" s="51" t="str">
        <f>IFERROR(AVERAGEIFS('Orders - December 2020'!$I$2:$I$2047,'Orders - December 2020'!$H$2:$H$2047,Worksheet!CX$3,'Orders - December 2020'!$C$2:$C$2047,Worksheet!$F69),"-")</f>
        <v>-</v>
      </c>
      <c r="CY69" s="51" t="str">
        <f>IFERROR(AVERAGEIFS('Orders - December 2020'!$I$2:$I$2047,'Orders - December 2020'!$H$2:$H$2047,Worksheet!CY$3,'Orders - December 2020'!$C$2:$C$2047,Worksheet!$F69),"-")</f>
        <v>-</v>
      </c>
      <c r="CZ69" s="51" t="str">
        <f>IFERROR(AVERAGEIFS('Orders - December 2020'!$I$2:$I$2047,'Orders - December 2020'!$H$2:$H$2047,Worksheet!CZ$3,'Orders - December 2020'!$C$2:$C$2047,Worksheet!$F69),"-")</f>
        <v>-</v>
      </c>
      <c r="DA69" s="51" t="str">
        <f>IFERROR(AVERAGEIFS('Orders - December 2020'!$I$2:$I$2047,'Orders - December 2020'!$H$2:$H$2047,Worksheet!DA$3,'Orders - December 2020'!$C$2:$C$2047,Worksheet!$F69),"-")</f>
        <v>-</v>
      </c>
      <c r="DB69" s="51" t="str">
        <f>IFERROR(AVERAGEIFS('Orders - December 2020'!$I$2:$I$2047,'Orders - December 2020'!$H$2:$H$2047,Worksheet!DB$3,'Orders - December 2020'!$C$2:$C$2047,Worksheet!$F69),"-")</f>
        <v>-</v>
      </c>
      <c r="DC69" s="51" t="str">
        <f>IFERROR(AVERAGEIFS('Orders - December 2020'!$I$2:$I$2047,'Orders - December 2020'!$H$2:$H$2047,Worksheet!DC$3,'Orders - December 2020'!$C$2:$C$2047,Worksheet!$F69),"-")</f>
        <v>-</v>
      </c>
      <c r="DD69" s="51" t="str">
        <f>IFERROR(AVERAGEIFS('Orders - December 2020'!$I$2:$I$2047,'Orders - December 2020'!$H$2:$H$2047,Worksheet!DD$3,'Orders - December 2020'!$C$2:$C$2047,Worksheet!$F69),"-")</f>
        <v>-</v>
      </c>
      <c r="DE69" s="51" t="str">
        <f>IFERROR(AVERAGEIFS('Orders - December 2020'!$I$2:$I$2047,'Orders - December 2020'!$H$2:$H$2047,Worksheet!DE$3,'Orders - December 2020'!$C$2:$C$2047,Worksheet!$F69),"-")</f>
        <v>-</v>
      </c>
      <c r="DF69" s="51" t="str">
        <f>IFERROR(AVERAGEIFS('Orders - December 2020'!$I$2:$I$2047,'Orders - December 2020'!$H$2:$H$2047,Worksheet!DF$3,'Orders - December 2020'!$C$2:$C$2047,Worksheet!$F69),"-")</f>
        <v>-</v>
      </c>
      <c r="DG69" s="51" t="str">
        <f>IFERROR(AVERAGEIFS('Orders - December 2020'!$I$2:$I$2047,'Orders - December 2020'!$H$2:$H$2047,Worksheet!DG$3,'Orders - December 2020'!$C$2:$C$2047,Worksheet!$F69),"-")</f>
        <v>-</v>
      </c>
      <c r="DH69" s="51" t="str">
        <f>IFERROR(AVERAGEIFS('Orders - December 2020'!$I$2:$I$2047,'Orders - December 2020'!$H$2:$H$2047,Worksheet!DH$3,'Orders - December 2020'!$C$2:$C$2047,Worksheet!$F69),"-")</f>
        <v>-</v>
      </c>
      <c r="DI69" s="51" t="str">
        <f>IFERROR(AVERAGEIFS('Orders - December 2020'!$I$2:$I$2047,'Orders - December 2020'!$H$2:$H$2047,Worksheet!DI$3,'Orders - December 2020'!$C$2:$C$2047,Worksheet!$F69),"-")</f>
        <v>-</v>
      </c>
      <c r="DJ69" s="51" t="str">
        <f>IFERROR(AVERAGEIFS('Orders - December 2020'!$I$2:$I$2047,'Orders - December 2020'!$H$2:$H$2047,Worksheet!DJ$3,'Orders - December 2020'!$C$2:$C$2047,Worksheet!$F69),"-")</f>
        <v>-</v>
      </c>
      <c r="DK69" s="51" t="str">
        <f>IFERROR(AVERAGEIFS('Orders - December 2020'!$I$2:$I$2047,'Orders - December 2020'!$H$2:$H$2047,Worksheet!DK$3,'Orders - December 2020'!$C$2:$C$2047,Worksheet!$F69),"-")</f>
        <v>-</v>
      </c>
      <c r="DL69" s="51" t="str">
        <f>IFERROR(AVERAGEIFS('Orders - December 2020'!$I$2:$I$2047,'Orders - December 2020'!$H$2:$H$2047,Worksheet!DL$3,'Orders - December 2020'!$C$2:$C$2047,Worksheet!$F69),"-")</f>
        <v>-</v>
      </c>
      <c r="DM69" s="51" t="str">
        <f>IFERROR(AVERAGEIFS('Orders - December 2020'!$I$2:$I$2047,'Orders - December 2020'!$H$2:$H$2047,Worksheet!DM$3,'Orders - December 2020'!$C$2:$C$2047,Worksheet!$F69),"-")</f>
        <v>-</v>
      </c>
      <c r="DN69" s="51" t="str">
        <f>IFERROR(AVERAGEIFS('Orders - December 2020'!$I$2:$I$2047,'Orders - December 2020'!$H$2:$H$2047,Worksheet!DN$3,'Orders - December 2020'!$C$2:$C$2047,Worksheet!$F69),"-")</f>
        <v>-</v>
      </c>
      <c r="DO69" s="51" t="str">
        <f>IFERROR(AVERAGEIFS('Orders - December 2020'!$I$2:$I$2047,'Orders - December 2020'!$H$2:$H$2047,Worksheet!DO$3,'Orders - December 2020'!$C$2:$C$2047,Worksheet!$F69),"-")</f>
        <v>-</v>
      </c>
      <c r="DP69" s="51" t="str">
        <f>IFERROR(AVERAGEIFS('Orders - December 2020'!$I$2:$I$2047,'Orders - December 2020'!$H$2:$H$2047,Worksheet!DP$3,'Orders - December 2020'!$C$2:$C$2047,Worksheet!$F69),"-")</f>
        <v>-</v>
      </c>
      <c r="DQ69" s="51" t="str">
        <f>IFERROR(AVERAGEIFS('Orders - December 2020'!$I$2:$I$2047,'Orders - December 2020'!$H$2:$H$2047,Worksheet!DQ$3,'Orders - December 2020'!$C$2:$C$2047,Worksheet!$F69),"-")</f>
        <v>-</v>
      </c>
      <c r="DR69" s="51" t="str">
        <f>IFERROR(AVERAGEIFS('Orders - December 2020'!$I$2:$I$2047,'Orders - December 2020'!$H$2:$H$2047,Worksheet!DR$3,'Orders - December 2020'!$C$2:$C$2047,Worksheet!$F69),"-")</f>
        <v>-</v>
      </c>
      <c r="DS69" s="51" t="str">
        <f>IFERROR(AVERAGEIFS('Orders - December 2020'!$I$2:$I$2047,'Orders - December 2020'!$H$2:$H$2047,Worksheet!DS$3,'Orders - December 2020'!$C$2:$C$2047,Worksheet!$F69),"-")</f>
        <v>-</v>
      </c>
      <c r="DT69" s="51" t="str">
        <f>IFERROR(AVERAGEIFS('Orders - December 2020'!$I$2:$I$2047,'Orders - December 2020'!$H$2:$H$2047,Worksheet!DT$3,'Orders - December 2020'!$C$2:$C$2047,Worksheet!$F69),"-")</f>
        <v>-</v>
      </c>
      <c r="DU69" s="51" t="str">
        <f>IFERROR(AVERAGEIFS('Orders - December 2020'!$I$2:$I$2047,'Orders - December 2020'!$H$2:$H$2047,Worksheet!DU$3,'Orders - December 2020'!$C$2:$C$2047,Worksheet!$F69),"-")</f>
        <v>-</v>
      </c>
      <c r="DV69" s="51" t="str">
        <f>IFERROR(AVERAGEIFS('Orders - December 2020'!$I$2:$I$2047,'Orders - December 2020'!$H$2:$H$2047,Worksheet!DV$3,'Orders - December 2020'!$C$2:$C$2047,Worksheet!$F69),"-")</f>
        <v>-</v>
      </c>
      <c r="DW69" s="51" t="str">
        <f>IFERROR(AVERAGEIFS('Orders - December 2020'!$I$2:$I$2047,'Orders - December 2020'!$H$2:$H$2047,Worksheet!DW$3,'Orders - December 2020'!$C$2:$C$2047,Worksheet!$F69),"-")</f>
        <v>-</v>
      </c>
      <c r="DX69" s="51" t="str">
        <f>IFERROR(AVERAGEIFS('Orders - December 2020'!$I$2:$I$2047,'Orders - December 2020'!$H$2:$H$2047,Worksheet!DX$3,'Orders - December 2020'!$C$2:$C$2047,Worksheet!$F69),"-")</f>
        <v>-</v>
      </c>
      <c r="DY69" s="51" t="str">
        <f>IFERROR(AVERAGEIFS('Orders - December 2020'!$I$2:$I$2047,'Orders - December 2020'!$H$2:$H$2047,Worksheet!DY$3,'Orders - December 2020'!$C$2:$C$2047,Worksheet!$F69),"-")</f>
        <v>-</v>
      </c>
      <c r="DZ69" s="51" t="str">
        <f>IFERROR(AVERAGEIFS('Orders - December 2020'!$I$2:$I$2047,'Orders - December 2020'!$H$2:$H$2047,Worksheet!DZ$3,'Orders - December 2020'!$C$2:$C$2047,Worksheet!$F69),"-")</f>
        <v>-</v>
      </c>
      <c r="EA69" s="51" t="str">
        <f>IFERROR(AVERAGEIFS('Orders - December 2020'!$I$2:$I$2047,'Orders - December 2020'!$H$2:$H$2047,Worksheet!EA$3,'Orders - December 2020'!$C$2:$C$2047,Worksheet!$F69),"-")</f>
        <v>-</v>
      </c>
      <c r="EB69" s="51" t="str">
        <f>IFERROR(AVERAGEIFS('Orders - December 2020'!$I$2:$I$2047,'Orders - December 2020'!$H$2:$H$2047,Worksheet!EB$3,'Orders - December 2020'!$C$2:$C$2047,Worksheet!$F69),"-")</f>
        <v>-</v>
      </c>
      <c r="EC69" s="51" t="str">
        <f>IFERROR(AVERAGEIFS('Orders - December 2020'!$I$2:$I$2047,'Orders - December 2020'!$H$2:$H$2047,Worksheet!EC$3,'Orders - December 2020'!$C$2:$C$2047,Worksheet!$F69),"-")</f>
        <v>-</v>
      </c>
      <c r="ED69" s="51" t="str">
        <f>IFERROR(AVERAGEIFS('Orders - December 2020'!$I$2:$I$2047,'Orders - December 2020'!$H$2:$H$2047,Worksheet!ED$3,'Orders - December 2020'!$C$2:$C$2047,Worksheet!$F69),"-")</f>
        <v>-</v>
      </c>
      <c r="EE69" s="51" t="str">
        <f>IFERROR(AVERAGEIFS('Orders - December 2020'!$I$2:$I$2047,'Orders - December 2020'!$H$2:$H$2047,Worksheet!EE$3,'Orders - December 2020'!$C$2:$C$2047,Worksheet!$F69),"-")</f>
        <v>-</v>
      </c>
      <c r="EF69" s="51" t="str">
        <f>IFERROR(AVERAGEIFS('Orders - December 2020'!$I$2:$I$2047,'Orders - December 2020'!$H$2:$H$2047,Worksheet!EF$3,'Orders - December 2020'!$C$2:$C$2047,Worksheet!$F69),"-")</f>
        <v>-</v>
      </c>
      <c r="EG69" s="51" t="str">
        <f>IFERROR(AVERAGEIFS('Orders - December 2020'!$I$2:$I$2047,'Orders - December 2020'!$H$2:$H$2047,Worksheet!EG$3,'Orders - December 2020'!$C$2:$C$2047,Worksheet!$F69),"-")</f>
        <v>-</v>
      </c>
      <c r="EH69" s="51" t="str">
        <f>IFERROR(AVERAGEIFS('Orders - December 2020'!$I$2:$I$2047,'Orders - December 2020'!$H$2:$H$2047,Worksheet!EH$3,'Orders - December 2020'!$C$2:$C$2047,Worksheet!$F69),"-")</f>
        <v>-</v>
      </c>
      <c r="EI69" s="51" t="str">
        <f>IFERROR(AVERAGEIFS('Orders - December 2020'!$I$2:$I$2047,'Orders - December 2020'!$H$2:$H$2047,Worksheet!EI$3,'Orders - December 2020'!$C$2:$C$2047,Worksheet!$F69),"-")</f>
        <v>-</v>
      </c>
      <c r="EJ69" s="51" t="str">
        <f>IFERROR(AVERAGEIFS('Orders - December 2020'!$I$2:$I$2047,'Orders - December 2020'!$H$2:$H$2047,Worksheet!EJ$3,'Orders - December 2020'!$C$2:$C$2047,Worksheet!$F69),"-")</f>
        <v>-</v>
      </c>
      <c r="EK69" s="51" t="str">
        <f>IFERROR(AVERAGEIFS('Orders - December 2020'!$I$2:$I$2047,'Orders - December 2020'!$H$2:$H$2047,Worksheet!EK$3,'Orders - December 2020'!$C$2:$C$2047,Worksheet!$F69),"-")</f>
        <v>-</v>
      </c>
      <c r="EL69" s="51" t="str">
        <f>IFERROR(AVERAGEIFS('Orders - December 2020'!$I$2:$I$2047,'Orders - December 2020'!$H$2:$H$2047,Worksheet!EL$3,'Orders - December 2020'!$C$2:$C$2047,Worksheet!$F69),"-")</f>
        <v>-</v>
      </c>
      <c r="EM69" s="51" t="str">
        <f>IFERROR(AVERAGEIFS('Orders - December 2020'!$I$2:$I$2047,'Orders - December 2020'!$H$2:$H$2047,Worksheet!EM$3,'Orders - December 2020'!$C$2:$C$2047,Worksheet!$F69),"-")</f>
        <v>-</v>
      </c>
      <c r="EN69" s="51">
        <f>IFERROR(AVERAGEIFS('Orders - December 2020'!$I$2:$I$2047,'Orders - December 2020'!$H$2:$H$2047,Worksheet!EN$3,'Orders - December 2020'!$C$2:$C$2047,Worksheet!$F69),"-")</f>
        <v>1</v>
      </c>
      <c r="EO69" s="51" t="str">
        <f>IFERROR(AVERAGEIFS('Orders - December 2020'!$I$2:$I$2047,'Orders - December 2020'!$H$2:$H$2047,Worksheet!EO$3,'Orders - December 2020'!$C$2:$C$2047,Worksheet!$F69),"-")</f>
        <v>-</v>
      </c>
      <c r="EP69" s="51">
        <f>IFERROR(AVERAGEIFS('Orders - December 2020'!$I$2:$I$2047,'Orders - December 2020'!$H$2:$H$2047,Worksheet!EP$3,'Orders - December 2020'!$C$2:$C$2047,Worksheet!$F69),"-")</f>
        <v>1</v>
      </c>
      <c r="EQ69" s="51">
        <f>IFERROR(AVERAGEIFS('Orders - December 2020'!$I$2:$I$2047,'Orders - December 2020'!$H$2:$H$2047,Worksheet!EQ$3,'Orders - December 2020'!$C$2:$C$2047,Worksheet!$F69),"-")</f>
        <v>1</v>
      </c>
      <c r="ER69" s="51" t="str">
        <f>IFERROR(AVERAGEIFS('Orders - December 2020'!$I$2:$I$2047,'Orders - December 2020'!$H$2:$H$2047,Worksheet!ER$3,'Orders - December 2020'!$C$2:$C$2047,Worksheet!$F69),"-")</f>
        <v>-</v>
      </c>
      <c r="ES69" s="51" t="str">
        <f>IFERROR(AVERAGEIFS('Orders - December 2020'!$I$2:$I$2047,'Orders - December 2020'!$H$2:$H$2047,Worksheet!ES$3,'Orders - December 2020'!$C$2:$C$2047,Worksheet!$F69),"-")</f>
        <v>-</v>
      </c>
      <c r="ET69" s="51" t="str">
        <f>IFERROR(AVERAGEIFS('Orders - December 2020'!$I$2:$I$2047,'Orders - December 2020'!$H$2:$H$2047,Worksheet!ET$3,'Orders - December 2020'!$C$2:$C$2047,Worksheet!$F69),"-")</f>
        <v>-</v>
      </c>
      <c r="EU69" s="51" t="str">
        <f>IFERROR(AVERAGEIFS('Orders - December 2020'!$I$2:$I$2047,'Orders - December 2020'!$H$2:$H$2047,Worksheet!EU$3,'Orders - December 2020'!$C$2:$C$2047,Worksheet!$F69),"-")</f>
        <v>-</v>
      </c>
      <c r="EV69" s="51" t="str">
        <f>IFERROR(AVERAGEIFS('Orders - December 2020'!$I$2:$I$2047,'Orders - December 2020'!$H$2:$H$2047,Worksheet!EV$3,'Orders - December 2020'!$C$2:$C$2047,Worksheet!$F69),"-")</f>
        <v>-</v>
      </c>
      <c r="EW69" s="51" t="str">
        <f>IFERROR(AVERAGEIFS('Orders - December 2020'!$I$2:$I$2047,'Orders - December 2020'!$H$2:$H$2047,Worksheet!EW$3,'Orders - December 2020'!$C$2:$C$2047,Worksheet!$F69),"-")</f>
        <v>-</v>
      </c>
      <c r="EX69" s="51" t="str">
        <f>IFERROR(AVERAGEIFS('Orders - December 2020'!$I$2:$I$2047,'Orders - December 2020'!$H$2:$H$2047,Worksheet!EX$3,'Orders - December 2020'!$C$2:$C$2047,Worksheet!$F69),"-")</f>
        <v>-</v>
      </c>
      <c r="EY69" s="51" t="str">
        <f>IFERROR(AVERAGEIFS('Orders - December 2020'!$I$2:$I$2047,'Orders - December 2020'!$H$2:$H$2047,Worksheet!EY$3,'Orders - December 2020'!$C$2:$C$2047,Worksheet!$F69),"-")</f>
        <v>-</v>
      </c>
      <c r="EZ69" s="51" t="str">
        <f>IFERROR(AVERAGEIFS('Orders - December 2020'!$I$2:$I$2047,'Orders - December 2020'!$H$2:$H$2047,Worksheet!EZ$3,'Orders - December 2020'!$C$2:$C$2047,Worksheet!$F69),"-")</f>
        <v>-</v>
      </c>
      <c r="FA69" s="51" t="str">
        <f>IFERROR(AVERAGEIFS('Orders - December 2020'!$I$2:$I$2047,'Orders - December 2020'!$H$2:$H$2047,Worksheet!FA$3,'Orders - December 2020'!$C$2:$C$2047,Worksheet!$F69),"-")</f>
        <v>-</v>
      </c>
      <c r="FB69" s="51" t="str">
        <f>IFERROR(AVERAGEIFS('Orders - December 2020'!$I$2:$I$2047,'Orders - December 2020'!$H$2:$H$2047,Worksheet!FB$3,'Orders - December 2020'!$C$2:$C$2047,Worksheet!$F69),"-")</f>
        <v>-</v>
      </c>
      <c r="FC69" s="51" t="str">
        <f>IFERROR(AVERAGEIFS('Orders - December 2020'!$I$2:$I$2047,'Orders - December 2020'!$H$2:$H$2047,Worksheet!FC$3,'Orders - December 2020'!$C$2:$C$2047,Worksheet!$F69),"-")</f>
        <v>-</v>
      </c>
      <c r="FD69" s="51" t="str">
        <f>IFERROR(AVERAGEIFS('Orders - December 2020'!$I$2:$I$2047,'Orders - December 2020'!$H$2:$H$2047,Worksheet!FD$3,'Orders - December 2020'!$C$2:$C$2047,Worksheet!$F69),"-")</f>
        <v>-</v>
      </c>
      <c r="FE69" s="51" t="str">
        <f>IFERROR(AVERAGEIFS('Orders - December 2020'!$I$2:$I$2047,'Orders - December 2020'!$H$2:$H$2047,Worksheet!FE$3,'Orders - December 2020'!$C$2:$C$2047,Worksheet!$F69),"-")</f>
        <v>-</v>
      </c>
      <c r="FF69" s="51" t="str">
        <f>IFERROR(AVERAGEIFS('Orders - December 2020'!$I$2:$I$2047,'Orders - December 2020'!$H$2:$H$2047,Worksheet!FF$3,'Orders - December 2020'!$C$2:$C$2047,Worksheet!$F69),"-")</f>
        <v>-</v>
      </c>
      <c r="FG69" s="52" t="str">
        <f>IFERROR(AVERAGEIFS('Orders - December 2020'!$I$2:$I$2047,'Orders - December 2020'!$H$2:$H$2047,Worksheet!FG$3,'Orders - December 2020'!$C$2:$C$2047,Worksheet!$F69),"-")</f>
        <v>-</v>
      </c>
    </row>
    <row r="70" spans="6:163">
      <c r="F70" s="45" t="str">
        <v>Mutay Super Store</v>
      </c>
      <c r="G70" s="50" t="str">
        <f>IFERROR(AVERAGEIFS('Orders - December 2020'!$I$2:$I$2047,'Orders - December 2020'!$H$2:$H$2047,Worksheet!G$3,'Orders - December 2020'!$C$2:$C$2047,Worksheet!$F70),"-")</f>
        <v>-</v>
      </c>
      <c r="H70" s="51" t="str">
        <f>IFERROR(AVERAGEIFS('Orders - December 2020'!$I$2:$I$2047,'Orders - December 2020'!$H$2:$H$2047,Worksheet!H$3,'Orders - December 2020'!$C$2:$C$2047,Worksheet!$F70),"-")</f>
        <v>-</v>
      </c>
      <c r="I70" s="51" t="str">
        <f>IFERROR(AVERAGEIFS('Orders - December 2020'!$I$2:$I$2047,'Orders - December 2020'!$H$2:$H$2047,Worksheet!I$3,'Orders - December 2020'!$C$2:$C$2047,Worksheet!$F70),"-")</f>
        <v>-</v>
      </c>
      <c r="J70" s="51" t="str">
        <f>IFERROR(AVERAGEIFS('Orders - December 2020'!$I$2:$I$2047,'Orders - December 2020'!$H$2:$H$2047,Worksheet!J$3,'Orders - December 2020'!$C$2:$C$2047,Worksheet!$F70),"-")</f>
        <v>-</v>
      </c>
      <c r="K70" s="51" t="str">
        <f>IFERROR(AVERAGEIFS('Orders - December 2020'!$I$2:$I$2047,'Orders - December 2020'!$H$2:$H$2047,Worksheet!K$3,'Orders - December 2020'!$C$2:$C$2047,Worksheet!$F70),"-")</f>
        <v>-</v>
      </c>
      <c r="L70" s="51" t="str">
        <f>IFERROR(AVERAGEIFS('Orders - December 2020'!$I$2:$I$2047,'Orders - December 2020'!$H$2:$H$2047,Worksheet!L$3,'Orders - December 2020'!$C$2:$C$2047,Worksheet!$F70),"-")</f>
        <v>-</v>
      </c>
      <c r="M70" s="51" t="str">
        <f>IFERROR(AVERAGEIFS('Orders - December 2020'!$I$2:$I$2047,'Orders - December 2020'!$H$2:$H$2047,Worksheet!M$3,'Orders - December 2020'!$C$2:$C$2047,Worksheet!$F70),"-")</f>
        <v>-</v>
      </c>
      <c r="N70" s="51" t="str">
        <f>IFERROR(AVERAGEIFS('Orders - December 2020'!$I$2:$I$2047,'Orders - December 2020'!$H$2:$H$2047,Worksheet!N$3,'Orders - December 2020'!$C$2:$C$2047,Worksheet!$F70),"-")</f>
        <v>-</v>
      </c>
      <c r="O70" s="51" t="str">
        <f>IFERROR(AVERAGEIFS('Orders - December 2020'!$I$2:$I$2047,'Orders - December 2020'!$H$2:$H$2047,Worksheet!O$3,'Orders - December 2020'!$C$2:$C$2047,Worksheet!$F70),"-")</f>
        <v>-</v>
      </c>
      <c r="P70" s="51" t="str">
        <f>IFERROR(AVERAGEIFS('Orders - December 2020'!$I$2:$I$2047,'Orders - December 2020'!$H$2:$H$2047,Worksheet!P$3,'Orders - December 2020'!$C$2:$C$2047,Worksheet!$F70),"-")</f>
        <v>-</v>
      </c>
      <c r="Q70" s="51" t="str">
        <f>IFERROR(AVERAGEIFS('Orders - December 2020'!$I$2:$I$2047,'Orders - December 2020'!$H$2:$H$2047,Worksheet!Q$3,'Orders - December 2020'!$C$2:$C$2047,Worksheet!$F70),"-")</f>
        <v>-</v>
      </c>
      <c r="R70" s="51" t="str">
        <f>IFERROR(AVERAGEIFS('Orders - December 2020'!$I$2:$I$2047,'Orders - December 2020'!$H$2:$H$2047,Worksheet!R$3,'Orders - December 2020'!$C$2:$C$2047,Worksheet!$F70),"-")</f>
        <v>-</v>
      </c>
      <c r="S70" s="51" t="str">
        <f>IFERROR(AVERAGEIFS('Orders - December 2020'!$I$2:$I$2047,'Orders - December 2020'!$H$2:$H$2047,Worksheet!S$3,'Orders - December 2020'!$C$2:$C$2047,Worksheet!$F70),"-")</f>
        <v>-</v>
      </c>
      <c r="T70" s="51" t="str">
        <f>IFERROR(AVERAGEIFS('Orders - December 2020'!$I$2:$I$2047,'Orders - December 2020'!$H$2:$H$2047,Worksheet!T$3,'Orders - December 2020'!$C$2:$C$2047,Worksheet!$F70),"-")</f>
        <v>-</v>
      </c>
      <c r="U70" s="51" t="str">
        <f>IFERROR(AVERAGEIFS('Orders - December 2020'!$I$2:$I$2047,'Orders - December 2020'!$H$2:$H$2047,Worksheet!U$3,'Orders - December 2020'!$C$2:$C$2047,Worksheet!$F70),"-")</f>
        <v>-</v>
      </c>
      <c r="V70" s="51" t="str">
        <f>IFERROR(AVERAGEIFS('Orders - December 2020'!$I$2:$I$2047,'Orders - December 2020'!$H$2:$H$2047,Worksheet!V$3,'Orders - December 2020'!$C$2:$C$2047,Worksheet!$F70),"-")</f>
        <v>-</v>
      </c>
      <c r="W70" s="51" t="str">
        <f>IFERROR(AVERAGEIFS('Orders - December 2020'!$I$2:$I$2047,'Orders - December 2020'!$H$2:$H$2047,Worksheet!W$3,'Orders - December 2020'!$C$2:$C$2047,Worksheet!$F70),"-")</f>
        <v>-</v>
      </c>
      <c r="X70" s="51" t="str">
        <f>IFERROR(AVERAGEIFS('Orders - December 2020'!$I$2:$I$2047,'Orders - December 2020'!$H$2:$H$2047,Worksheet!X$3,'Orders - December 2020'!$C$2:$C$2047,Worksheet!$F70),"-")</f>
        <v>-</v>
      </c>
      <c r="Y70" s="51">
        <f>IFERROR(AVERAGEIFS('Orders - December 2020'!$I$2:$I$2047,'Orders - December 2020'!$H$2:$H$2047,Worksheet!Y$3,'Orders - December 2020'!$C$2:$C$2047,Worksheet!$F70),"-")</f>
        <v>1</v>
      </c>
      <c r="Z70" s="51" t="str">
        <f>IFERROR(AVERAGEIFS('Orders - December 2020'!$I$2:$I$2047,'Orders - December 2020'!$H$2:$H$2047,Worksheet!Z$3,'Orders - December 2020'!$C$2:$C$2047,Worksheet!$F70),"-")</f>
        <v>-</v>
      </c>
      <c r="AA70" s="51" t="str">
        <f>IFERROR(AVERAGEIFS('Orders - December 2020'!$I$2:$I$2047,'Orders - December 2020'!$H$2:$H$2047,Worksheet!AA$3,'Orders - December 2020'!$C$2:$C$2047,Worksheet!$F70),"-")</f>
        <v>-</v>
      </c>
      <c r="AB70" s="51" t="str">
        <f>IFERROR(AVERAGEIFS('Orders - December 2020'!$I$2:$I$2047,'Orders - December 2020'!$H$2:$H$2047,Worksheet!AB$3,'Orders - December 2020'!$C$2:$C$2047,Worksheet!$F70),"-")</f>
        <v>-</v>
      </c>
      <c r="AC70" s="51" t="str">
        <f>IFERROR(AVERAGEIFS('Orders - December 2020'!$I$2:$I$2047,'Orders - December 2020'!$H$2:$H$2047,Worksheet!AC$3,'Orders - December 2020'!$C$2:$C$2047,Worksheet!$F70),"-")</f>
        <v>-</v>
      </c>
      <c r="AD70" s="51" t="str">
        <f>IFERROR(AVERAGEIFS('Orders - December 2020'!$I$2:$I$2047,'Orders - December 2020'!$H$2:$H$2047,Worksheet!AD$3,'Orders - December 2020'!$C$2:$C$2047,Worksheet!$F70),"-")</f>
        <v>-</v>
      </c>
      <c r="AE70" s="51" t="str">
        <f>IFERROR(AVERAGEIFS('Orders - December 2020'!$I$2:$I$2047,'Orders - December 2020'!$H$2:$H$2047,Worksheet!AE$3,'Orders - December 2020'!$C$2:$C$2047,Worksheet!$F70),"-")</f>
        <v>-</v>
      </c>
      <c r="AF70" s="51" t="str">
        <f>IFERROR(AVERAGEIFS('Orders - December 2020'!$I$2:$I$2047,'Orders - December 2020'!$H$2:$H$2047,Worksheet!AF$3,'Orders - December 2020'!$C$2:$C$2047,Worksheet!$F70),"-")</f>
        <v>-</v>
      </c>
      <c r="AG70" s="51" t="str">
        <f>IFERROR(AVERAGEIFS('Orders - December 2020'!$I$2:$I$2047,'Orders - December 2020'!$H$2:$H$2047,Worksheet!AG$3,'Orders - December 2020'!$C$2:$C$2047,Worksheet!$F70),"-")</f>
        <v>-</v>
      </c>
      <c r="AH70" s="51" t="str">
        <f>IFERROR(AVERAGEIFS('Orders - December 2020'!$I$2:$I$2047,'Orders - December 2020'!$H$2:$H$2047,Worksheet!AH$3,'Orders - December 2020'!$C$2:$C$2047,Worksheet!$F70),"-")</f>
        <v>-</v>
      </c>
      <c r="AI70" s="51" t="str">
        <f>IFERROR(AVERAGEIFS('Orders - December 2020'!$I$2:$I$2047,'Orders - December 2020'!$H$2:$H$2047,Worksheet!AI$3,'Orders - December 2020'!$C$2:$C$2047,Worksheet!$F70),"-")</f>
        <v>-</v>
      </c>
      <c r="AJ70" s="51" t="str">
        <f>IFERROR(AVERAGEIFS('Orders - December 2020'!$I$2:$I$2047,'Orders - December 2020'!$H$2:$H$2047,Worksheet!AJ$3,'Orders - December 2020'!$C$2:$C$2047,Worksheet!$F70),"-")</f>
        <v>-</v>
      </c>
      <c r="AK70" s="51">
        <f>IFERROR(AVERAGEIFS('Orders - December 2020'!$I$2:$I$2047,'Orders - December 2020'!$H$2:$H$2047,Worksheet!AK$3,'Orders - December 2020'!$C$2:$C$2047,Worksheet!$F70),"-")</f>
        <v>2</v>
      </c>
      <c r="AL70" s="51" t="str">
        <f>IFERROR(AVERAGEIFS('Orders - December 2020'!$I$2:$I$2047,'Orders - December 2020'!$H$2:$H$2047,Worksheet!AL$3,'Orders - December 2020'!$C$2:$C$2047,Worksheet!$F70),"-")</f>
        <v>-</v>
      </c>
      <c r="AM70" s="51" t="str">
        <f>IFERROR(AVERAGEIFS('Orders - December 2020'!$I$2:$I$2047,'Orders - December 2020'!$H$2:$H$2047,Worksheet!AM$3,'Orders - December 2020'!$C$2:$C$2047,Worksheet!$F70),"-")</f>
        <v>-</v>
      </c>
      <c r="AN70" s="51" t="str">
        <f>IFERROR(AVERAGEIFS('Orders - December 2020'!$I$2:$I$2047,'Orders - December 2020'!$H$2:$H$2047,Worksheet!AN$3,'Orders - December 2020'!$C$2:$C$2047,Worksheet!$F70),"-")</f>
        <v>-</v>
      </c>
      <c r="AO70" s="51" t="str">
        <f>IFERROR(AVERAGEIFS('Orders - December 2020'!$I$2:$I$2047,'Orders - December 2020'!$H$2:$H$2047,Worksheet!AO$3,'Orders - December 2020'!$C$2:$C$2047,Worksheet!$F70),"-")</f>
        <v>-</v>
      </c>
      <c r="AP70" s="51" t="str">
        <f>IFERROR(AVERAGEIFS('Orders - December 2020'!$I$2:$I$2047,'Orders - December 2020'!$H$2:$H$2047,Worksheet!AP$3,'Orders - December 2020'!$C$2:$C$2047,Worksheet!$F70),"-")</f>
        <v>-</v>
      </c>
      <c r="AQ70" s="51" t="str">
        <f>IFERROR(AVERAGEIFS('Orders - December 2020'!$I$2:$I$2047,'Orders - December 2020'!$H$2:$H$2047,Worksheet!AQ$3,'Orders - December 2020'!$C$2:$C$2047,Worksheet!$F70),"-")</f>
        <v>-</v>
      </c>
      <c r="AR70" s="51" t="str">
        <f>IFERROR(AVERAGEIFS('Orders - December 2020'!$I$2:$I$2047,'Orders - December 2020'!$H$2:$H$2047,Worksheet!AR$3,'Orders - December 2020'!$C$2:$C$2047,Worksheet!$F70),"-")</f>
        <v>-</v>
      </c>
      <c r="AS70" s="51" t="str">
        <f>IFERROR(AVERAGEIFS('Orders - December 2020'!$I$2:$I$2047,'Orders - December 2020'!$H$2:$H$2047,Worksheet!AS$3,'Orders - December 2020'!$C$2:$C$2047,Worksheet!$F70),"-")</f>
        <v>-</v>
      </c>
      <c r="AT70" s="51" t="str">
        <f>IFERROR(AVERAGEIFS('Orders - December 2020'!$I$2:$I$2047,'Orders - December 2020'!$H$2:$H$2047,Worksheet!AT$3,'Orders - December 2020'!$C$2:$C$2047,Worksheet!$F70),"-")</f>
        <v>-</v>
      </c>
      <c r="AU70" s="51" t="str">
        <f>IFERROR(AVERAGEIFS('Orders - December 2020'!$I$2:$I$2047,'Orders - December 2020'!$H$2:$H$2047,Worksheet!AU$3,'Orders - December 2020'!$C$2:$C$2047,Worksheet!$F70),"-")</f>
        <v>-</v>
      </c>
      <c r="AV70" s="51" t="str">
        <f>IFERROR(AVERAGEIFS('Orders - December 2020'!$I$2:$I$2047,'Orders - December 2020'!$H$2:$H$2047,Worksheet!AV$3,'Orders - December 2020'!$C$2:$C$2047,Worksheet!$F70),"-")</f>
        <v>-</v>
      </c>
      <c r="AW70" s="51" t="str">
        <f>IFERROR(AVERAGEIFS('Orders - December 2020'!$I$2:$I$2047,'Orders - December 2020'!$H$2:$H$2047,Worksheet!AW$3,'Orders - December 2020'!$C$2:$C$2047,Worksheet!$F70),"-")</f>
        <v>-</v>
      </c>
      <c r="AX70" s="51" t="str">
        <f>IFERROR(AVERAGEIFS('Orders - December 2020'!$I$2:$I$2047,'Orders - December 2020'!$H$2:$H$2047,Worksheet!AX$3,'Orders - December 2020'!$C$2:$C$2047,Worksheet!$F70),"-")</f>
        <v>-</v>
      </c>
      <c r="AY70" s="51">
        <f>IFERROR(AVERAGEIFS('Orders - December 2020'!$I$2:$I$2047,'Orders - December 2020'!$H$2:$H$2047,Worksheet!AY$3,'Orders - December 2020'!$C$2:$C$2047,Worksheet!$F70),"-")</f>
        <v>5</v>
      </c>
      <c r="AZ70" s="51" t="str">
        <f>IFERROR(AVERAGEIFS('Orders - December 2020'!$I$2:$I$2047,'Orders - December 2020'!$H$2:$H$2047,Worksheet!AZ$3,'Orders - December 2020'!$C$2:$C$2047,Worksheet!$F70),"-")</f>
        <v>-</v>
      </c>
      <c r="BA70" s="51" t="str">
        <f>IFERROR(AVERAGEIFS('Orders - December 2020'!$I$2:$I$2047,'Orders - December 2020'!$H$2:$H$2047,Worksheet!BA$3,'Orders - December 2020'!$C$2:$C$2047,Worksheet!$F70),"-")</f>
        <v>-</v>
      </c>
      <c r="BB70" s="51" t="str">
        <f>IFERROR(AVERAGEIFS('Orders - December 2020'!$I$2:$I$2047,'Orders - December 2020'!$H$2:$H$2047,Worksheet!BB$3,'Orders - December 2020'!$C$2:$C$2047,Worksheet!$F70),"-")</f>
        <v>-</v>
      </c>
      <c r="BC70" s="51" t="str">
        <f>IFERROR(AVERAGEIFS('Orders - December 2020'!$I$2:$I$2047,'Orders - December 2020'!$H$2:$H$2047,Worksheet!BC$3,'Orders - December 2020'!$C$2:$C$2047,Worksheet!$F70),"-")</f>
        <v>-</v>
      </c>
      <c r="BD70" s="51" t="str">
        <f>IFERROR(AVERAGEIFS('Orders - December 2020'!$I$2:$I$2047,'Orders - December 2020'!$H$2:$H$2047,Worksheet!BD$3,'Orders - December 2020'!$C$2:$C$2047,Worksheet!$F70),"-")</f>
        <v>-</v>
      </c>
      <c r="BE70" s="51" t="str">
        <f>IFERROR(AVERAGEIFS('Orders - December 2020'!$I$2:$I$2047,'Orders - December 2020'!$H$2:$H$2047,Worksheet!BE$3,'Orders - December 2020'!$C$2:$C$2047,Worksheet!$F70),"-")</f>
        <v>-</v>
      </c>
      <c r="BF70" s="51" t="str">
        <f>IFERROR(AVERAGEIFS('Orders - December 2020'!$I$2:$I$2047,'Orders - December 2020'!$H$2:$H$2047,Worksheet!BF$3,'Orders - December 2020'!$C$2:$C$2047,Worksheet!$F70),"-")</f>
        <v>-</v>
      </c>
      <c r="BG70" s="51" t="str">
        <f>IFERROR(AVERAGEIFS('Orders - December 2020'!$I$2:$I$2047,'Orders - December 2020'!$H$2:$H$2047,Worksheet!BG$3,'Orders - December 2020'!$C$2:$C$2047,Worksheet!$F70),"-")</f>
        <v>-</v>
      </c>
      <c r="BH70" s="51">
        <f>IFERROR(AVERAGEIFS('Orders - December 2020'!$I$2:$I$2047,'Orders - December 2020'!$H$2:$H$2047,Worksheet!BH$3,'Orders - December 2020'!$C$2:$C$2047,Worksheet!$F70),"-")</f>
        <v>1</v>
      </c>
      <c r="BI70" s="51">
        <f>IFERROR(AVERAGEIFS('Orders - December 2020'!$I$2:$I$2047,'Orders - December 2020'!$H$2:$H$2047,Worksheet!BI$3,'Orders - December 2020'!$C$2:$C$2047,Worksheet!$F70),"-")</f>
        <v>1</v>
      </c>
      <c r="BJ70" s="51" t="str">
        <f>IFERROR(AVERAGEIFS('Orders - December 2020'!$I$2:$I$2047,'Orders - December 2020'!$H$2:$H$2047,Worksheet!BJ$3,'Orders - December 2020'!$C$2:$C$2047,Worksheet!$F70),"-")</f>
        <v>-</v>
      </c>
      <c r="BK70" s="51" t="str">
        <f>IFERROR(AVERAGEIFS('Orders - December 2020'!$I$2:$I$2047,'Orders - December 2020'!$H$2:$H$2047,Worksheet!BK$3,'Orders - December 2020'!$C$2:$C$2047,Worksheet!$F70),"-")</f>
        <v>-</v>
      </c>
      <c r="BL70" s="51" t="str">
        <f>IFERROR(AVERAGEIFS('Orders - December 2020'!$I$2:$I$2047,'Orders - December 2020'!$H$2:$H$2047,Worksheet!BL$3,'Orders - December 2020'!$C$2:$C$2047,Worksheet!$F70),"-")</f>
        <v>-</v>
      </c>
      <c r="BM70" s="51" t="str">
        <f>IFERROR(AVERAGEIFS('Orders - December 2020'!$I$2:$I$2047,'Orders - December 2020'!$H$2:$H$2047,Worksheet!BM$3,'Orders - December 2020'!$C$2:$C$2047,Worksheet!$F70),"-")</f>
        <v>-</v>
      </c>
      <c r="BN70" s="51" t="str">
        <f>IFERROR(AVERAGEIFS('Orders - December 2020'!$I$2:$I$2047,'Orders - December 2020'!$H$2:$H$2047,Worksheet!BN$3,'Orders - December 2020'!$C$2:$C$2047,Worksheet!$F70),"-")</f>
        <v>-</v>
      </c>
      <c r="BO70" s="51" t="str">
        <f>IFERROR(AVERAGEIFS('Orders - December 2020'!$I$2:$I$2047,'Orders - December 2020'!$H$2:$H$2047,Worksheet!BO$3,'Orders - December 2020'!$C$2:$C$2047,Worksheet!$F70),"-")</f>
        <v>-</v>
      </c>
      <c r="BP70" s="51" t="str">
        <f>IFERROR(AVERAGEIFS('Orders - December 2020'!$I$2:$I$2047,'Orders - December 2020'!$H$2:$H$2047,Worksheet!BP$3,'Orders - December 2020'!$C$2:$C$2047,Worksheet!$F70),"-")</f>
        <v>-</v>
      </c>
      <c r="BQ70" s="51">
        <f>IFERROR(AVERAGEIFS('Orders - December 2020'!$I$2:$I$2047,'Orders - December 2020'!$H$2:$H$2047,Worksheet!BQ$3,'Orders - December 2020'!$C$2:$C$2047,Worksheet!$F70),"-")</f>
        <v>1</v>
      </c>
      <c r="BR70" s="51" t="str">
        <f>IFERROR(AVERAGEIFS('Orders - December 2020'!$I$2:$I$2047,'Orders - December 2020'!$H$2:$H$2047,Worksheet!BR$3,'Orders - December 2020'!$C$2:$C$2047,Worksheet!$F70),"-")</f>
        <v>-</v>
      </c>
      <c r="BS70" s="51" t="str">
        <f>IFERROR(AVERAGEIFS('Orders - December 2020'!$I$2:$I$2047,'Orders - December 2020'!$H$2:$H$2047,Worksheet!BS$3,'Orders - December 2020'!$C$2:$C$2047,Worksheet!$F70),"-")</f>
        <v>-</v>
      </c>
      <c r="BT70" s="51" t="str">
        <f>IFERROR(AVERAGEIFS('Orders - December 2020'!$I$2:$I$2047,'Orders - December 2020'!$H$2:$H$2047,Worksheet!BT$3,'Orders - December 2020'!$C$2:$C$2047,Worksheet!$F70),"-")</f>
        <v>-</v>
      </c>
      <c r="BU70" s="51" t="str">
        <f>IFERROR(AVERAGEIFS('Orders - December 2020'!$I$2:$I$2047,'Orders - December 2020'!$H$2:$H$2047,Worksheet!BU$3,'Orders - December 2020'!$C$2:$C$2047,Worksheet!$F70),"-")</f>
        <v>-</v>
      </c>
      <c r="BV70" s="51" t="str">
        <f>IFERROR(AVERAGEIFS('Orders - December 2020'!$I$2:$I$2047,'Orders - December 2020'!$H$2:$H$2047,Worksheet!BV$3,'Orders - December 2020'!$C$2:$C$2047,Worksheet!$F70),"-")</f>
        <v>-</v>
      </c>
      <c r="BW70" s="51" t="str">
        <f>IFERROR(AVERAGEIFS('Orders - December 2020'!$I$2:$I$2047,'Orders - December 2020'!$H$2:$H$2047,Worksheet!BW$3,'Orders - December 2020'!$C$2:$C$2047,Worksheet!$F70),"-")</f>
        <v>-</v>
      </c>
      <c r="BX70" s="51" t="str">
        <f>IFERROR(AVERAGEIFS('Orders - December 2020'!$I$2:$I$2047,'Orders - December 2020'!$H$2:$H$2047,Worksheet!BX$3,'Orders - December 2020'!$C$2:$C$2047,Worksheet!$F70),"-")</f>
        <v>-</v>
      </c>
      <c r="BY70" s="51" t="str">
        <f>IFERROR(AVERAGEIFS('Orders - December 2020'!$I$2:$I$2047,'Orders - December 2020'!$H$2:$H$2047,Worksheet!BY$3,'Orders - December 2020'!$C$2:$C$2047,Worksheet!$F70),"-")</f>
        <v>-</v>
      </c>
      <c r="BZ70" s="51" t="str">
        <f>IFERROR(AVERAGEIFS('Orders - December 2020'!$I$2:$I$2047,'Orders - December 2020'!$H$2:$H$2047,Worksheet!BZ$3,'Orders - December 2020'!$C$2:$C$2047,Worksheet!$F70),"-")</f>
        <v>-</v>
      </c>
      <c r="CA70" s="51" t="str">
        <f>IFERROR(AVERAGEIFS('Orders - December 2020'!$I$2:$I$2047,'Orders - December 2020'!$H$2:$H$2047,Worksheet!CA$3,'Orders - December 2020'!$C$2:$C$2047,Worksheet!$F70),"-")</f>
        <v>-</v>
      </c>
      <c r="CB70" s="51" t="str">
        <f>IFERROR(AVERAGEIFS('Orders - December 2020'!$I$2:$I$2047,'Orders - December 2020'!$H$2:$H$2047,Worksheet!CB$3,'Orders - December 2020'!$C$2:$C$2047,Worksheet!$F70),"-")</f>
        <v>-</v>
      </c>
      <c r="CC70" s="51" t="str">
        <f>IFERROR(AVERAGEIFS('Orders - December 2020'!$I$2:$I$2047,'Orders - December 2020'!$H$2:$H$2047,Worksheet!CC$3,'Orders - December 2020'!$C$2:$C$2047,Worksheet!$F70),"-")</f>
        <v>-</v>
      </c>
      <c r="CD70" s="51" t="str">
        <f>IFERROR(AVERAGEIFS('Orders - December 2020'!$I$2:$I$2047,'Orders - December 2020'!$H$2:$H$2047,Worksheet!CD$3,'Orders - December 2020'!$C$2:$C$2047,Worksheet!$F70),"-")</f>
        <v>-</v>
      </c>
      <c r="CE70" s="51" t="str">
        <f>IFERROR(AVERAGEIFS('Orders - December 2020'!$I$2:$I$2047,'Orders - December 2020'!$H$2:$H$2047,Worksheet!CE$3,'Orders - December 2020'!$C$2:$C$2047,Worksheet!$F70),"-")</f>
        <v>-</v>
      </c>
      <c r="CF70" s="51" t="str">
        <f>IFERROR(AVERAGEIFS('Orders - December 2020'!$I$2:$I$2047,'Orders - December 2020'!$H$2:$H$2047,Worksheet!CF$3,'Orders - December 2020'!$C$2:$C$2047,Worksheet!$F70),"-")</f>
        <v>-</v>
      </c>
      <c r="CG70" s="51" t="str">
        <f>IFERROR(AVERAGEIFS('Orders - December 2020'!$I$2:$I$2047,'Orders - December 2020'!$H$2:$H$2047,Worksheet!CG$3,'Orders - December 2020'!$C$2:$C$2047,Worksheet!$F70),"-")</f>
        <v>-</v>
      </c>
      <c r="CH70" s="51" t="str">
        <f>IFERROR(AVERAGEIFS('Orders - December 2020'!$I$2:$I$2047,'Orders - December 2020'!$H$2:$H$2047,Worksheet!CH$3,'Orders - December 2020'!$C$2:$C$2047,Worksheet!$F70),"-")</f>
        <v>-</v>
      </c>
      <c r="CI70" s="51" t="str">
        <f>IFERROR(AVERAGEIFS('Orders - December 2020'!$I$2:$I$2047,'Orders - December 2020'!$H$2:$H$2047,Worksheet!CI$3,'Orders - December 2020'!$C$2:$C$2047,Worksheet!$F70),"-")</f>
        <v>-</v>
      </c>
      <c r="CJ70" s="51" t="str">
        <f>IFERROR(AVERAGEIFS('Orders - December 2020'!$I$2:$I$2047,'Orders - December 2020'!$H$2:$H$2047,Worksheet!CJ$3,'Orders - December 2020'!$C$2:$C$2047,Worksheet!$F70),"-")</f>
        <v>-</v>
      </c>
      <c r="CK70" s="51" t="str">
        <f>IFERROR(AVERAGEIFS('Orders - December 2020'!$I$2:$I$2047,'Orders - December 2020'!$H$2:$H$2047,Worksheet!CK$3,'Orders - December 2020'!$C$2:$C$2047,Worksheet!$F70),"-")</f>
        <v>-</v>
      </c>
      <c r="CL70" s="51" t="str">
        <f>IFERROR(AVERAGEIFS('Orders - December 2020'!$I$2:$I$2047,'Orders - December 2020'!$H$2:$H$2047,Worksheet!CL$3,'Orders - December 2020'!$C$2:$C$2047,Worksheet!$F70),"-")</f>
        <v>-</v>
      </c>
      <c r="CM70" s="51" t="str">
        <f>IFERROR(AVERAGEIFS('Orders - December 2020'!$I$2:$I$2047,'Orders - December 2020'!$H$2:$H$2047,Worksheet!CM$3,'Orders - December 2020'!$C$2:$C$2047,Worksheet!$F70),"-")</f>
        <v>-</v>
      </c>
      <c r="CN70" s="51" t="str">
        <f>IFERROR(AVERAGEIFS('Orders - December 2020'!$I$2:$I$2047,'Orders - December 2020'!$H$2:$H$2047,Worksheet!CN$3,'Orders - December 2020'!$C$2:$C$2047,Worksheet!$F70),"-")</f>
        <v>-</v>
      </c>
      <c r="CO70" s="51" t="str">
        <f>IFERROR(AVERAGEIFS('Orders - December 2020'!$I$2:$I$2047,'Orders - December 2020'!$H$2:$H$2047,Worksheet!CO$3,'Orders - December 2020'!$C$2:$C$2047,Worksheet!$F70),"-")</f>
        <v>-</v>
      </c>
      <c r="CP70" s="51" t="str">
        <f>IFERROR(AVERAGEIFS('Orders - December 2020'!$I$2:$I$2047,'Orders - December 2020'!$H$2:$H$2047,Worksheet!CP$3,'Orders - December 2020'!$C$2:$C$2047,Worksheet!$F70),"-")</f>
        <v>-</v>
      </c>
      <c r="CQ70" s="51" t="str">
        <f>IFERROR(AVERAGEIFS('Orders - December 2020'!$I$2:$I$2047,'Orders - December 2020'!$H$2:$H$2047,Worksheet!CQ$3,'Orders - December 2020'!$C$2:$C$2047,Worksheet!$F70),"-")</f>
        <v>-</v>
      </c>
      <c r="CR70" s="51" t="str">
        <f>IFERROR(AVERAGEIFS('Orders - December 2020'!$I$2:$I$2047,'Orders - December 2020'!$H$2:$H$2047,Worksheet!CR$3,'Orders - December 2020'!$C$2:$C$2047,Worksheet!$F70),"-")</f>
        <v>-</v>
      </c>
      <c r="CS70" s="51" t="str">
        <f>IFERROR(AVERAGEIFS('Orders - December 2020'!$I$2:$I$2047,'Orders - December 2020'!$H$2:$H$2047,Worksheet!CS$3,'Orders - December 2020'!$C$2:$C$2047,Worksheet!$F70),"-")</f>
        <v>-</v>
      </c>
      <c r="CT70" s="51" t="str">
        <f>IFERROR(AVERAGEIFS('Orders - December 2020'!$I$2:$I$2047,'Orders - December 2020'!$H$2:$H$2047,Worksheet!CT$3,'Orders - December 2020'!$C$2:$C$2047,Worksheet!$F70),"-")</f>
        <v>-</v>
      </c>
      <c r="CU70" s="51" t="str">
        <f>IFERROR(AVERAGEIFS('Orders - December 2020'!$I$2:$I$2047,'Orders - December 2020'!$H$2:$H$2047,Worksheet!CU$3,'Orders - December 2020'!$C$2:$C$2047,Worksheet!$F70),"-")</f>
        <v>-</v>
      </c>
      <c r="CV70" s="51" t="str">
        <f>IFERROR(AVERAGEIFS('Orders - December 2020'!$I$2:$I$2047,'Orders - December 2020'!$H$2:$H$2047,Worksheet!CV$3,'Orders - December 2020'!$C$2:$C$2047,Worksheet!$F70),"-")</f>
        <v>-</v>
      </c>
      <c r="CW70" s="51" t="str">
        <f>IFERROR(AVERAGEIFS('Orders - December 2020'!$I$2:$I$2047,'Orders - December 2020'!$H$2:$H$2047,Worksheet!CW$3,'Orders - December 2020'!$C$2:$C$2047,Worksheet!$F70),"-")</f>
        <v>-</v>
      </c>
      <c r="CX70" s="51" t="str">
        <f>IFERROR(AVERAGEIFS('Orders - December 2020'!$I$2:$I$2047,'Orders - December 2020'!$H$2:$H$2047,Worksheet!CX$3,'Orders - December 2020'!$C$2:$C$2047,Worksheet!$F70),"-")</f>
        <v>-</v>
      </c>
      <c r="CY70" s="51" t="str">
        <f>IFERROR(AVERAGEIFS('Orders - December 2020'!$I$2:$I$2047,'Orders - December 2020'!$H$2:$H$2047,Worksheet!CY$3,'Orders - December 2020'!$C$2:$C$2047,Worksheet!$F70),"-")</f>
        <v>-</v>
      </c>
      <c r="CZ70" s="51" t="str">
        <f>IFERROR(AVERAGEIFS('Orders - December 2020'!$I$2:$I$2047,'Orders - December 2020'!$H$2:$H$2047,Worksheet!CZ$3,'Orders - December 2020'!$C$2:$C$2047,Worksheet!$F70),"-")</f>
        <v>-</v>
      </c>
      <c r="DA70" s="51" t="str">
        <f>IFERROR(AVERAGEIFS('Orders - December 2020'!$I$2:$I$2047,'Orders - December 2020'!$H$2:$H$2047,Worksheet!DA$3,'Orders - December 2020'!$C$2:$C$2047,Worksheet!$F70),"-")</f>
        <v>-</v>
      </c>
      <c r="DB70" s="51" t="str">
        <f>IFERROR(AVERAGEIFS('Orders - December 2020'!$I$2:$I$2047,'Orders - December 2020'!$H$2:$H$2047,Worksheet!DB$3,'Orders - December 2020'!$C$2:$C$2047,Worksheet!$F70),"-")</f>
        <v>-</v>
      </c>
      <c r="DC70" s="51" t="str">
        <f>IFERROR(AVERAGEIFS('Orders - December 2020'!$I$2:$I$2047,'Orders - December 2020'!$H$2:$H$2047,Worksheet!DC$3,'Orders - December 2020'!$C$2:$C$2047,Worksheet!$F70),"-")</f>
        <v>-</v>
      </c>
      <c r="DD70" s="51" t="str">
        <f>IFERROR(AVERAGEIFS('Orders - December 2020'!$I$2:$I$2047,'Orders - December 2020'!$H$2:$H$2047,Worksheet!DD$3,'Orders - December 2020'!$C$2:$C$2047,Worksheet!$F70),"-")</f>
        <v>-</v>
      </c>
      <c r="DE70" s="51" t="str">
        <f>IFERROR(AVERAGEIFS('Orders - December 2020'!$I$2:$I$2047,'Orders - December 2020'!$H$2:$H$2047,Worksheet!DE$3,'Orders - December 2020'!$C$2:$C$2047,Worksheet!$F70),"-")</f>
        <v>-</v>
      </c>
      <c r="DF70" s="51" t="str">
        <f>IFERROR(AVERAGEIFS('Orders - December 2020'!$I$2:$I$2047,'Orders - December 2020'!$H$2:$H$2047,Worksheet!DF$3,'Orders - December 2020'!$C$2:$C$2047,Worksheet!$F70),"-")</f>
        <v>-</v>
      </c>
      <c r="DG70" s="51" t="str">
        <f>IFERROR(AVERAGEIFS('Orders - December 2020'!$I$2:$I$2047,'Orders - December 2020'!$H$2:$H$2047,Worksheet!DG$3,'Orders - December 2020'!$C$2:$C$2047,Worksheet!$F70),"-")</f>
        <v>-</v>
      </c>
      <c r="DH70" s="51" t="str">
        <f>IFERROR(AVERAGEIFS('Orders - December 2020'!$I$2:$I$2047,'Orders - December 2020'!$H$2:$H$2047,Worksheet!DH$3,'Orders - December 2020'!$C$2:$C$2047,Worksheet!$F70),"-")</f>
        <v>-</v>
      </c>
      <c r="DI70" s="51" t="str">
        <f>IFERROR(AVERAGEIFS('Orders - December 2020'!$I$2:$I$2047,'Orders - December 2020'!$H$2:$H$2047,Worksheet!DI$3,'Orders - December 2020'!$C$2:$C$2047,Worksheet!$F70),"-")</f>
        <v>-</v>
      </c>
      <c r="DJ70" s="51" t="str">
        <f>IFERROR(AVERAGEIFS('Orders - December 2020'!$I$2:$I$2047,'Orders - December 2020'!$H$2:$H$2047,Worksheet!DJ$3,'Orders - December 2020'!$C$2:$C$2047,Worksheet!$F70),"-")</f>
        <v>-</v>
      </c>
      <c r="DK70" s="51" t="str">
        <f>IFERROR(AVERAGEIFS('Orders - December 2020'!$I$2:$I$2047,'Orders - December 2020'!$H$2:$H$2047,Worksheet!DK$3,'Orders - December 2020'!$C$2:$C$2047,Worksheet!$F70),"-")</f>
        <v>-</v>
      </c>
      <c r="DL70" s="51" t="str">
        <f>IFERROR(AVERAGEIFS('Orders - December 2020'!$I$2:$I$2047,'Orders - December 2020'!$H$2:$H$2047,Worksheet!DL$3,'Orders - December 2020'!$C$2:$C$2047,Worksheet!$F70),"-")</f>
        <v>-</v>
      </c>
      <c r="DM70" s="51" t="str">
        <f>IFERROR(AVERAGEIFS('Orders - December 2020'!$I$2:$I$2047,'Orders - December 2020'!$H$2:$H$2047,Worksheet!DM$3,'Orders - December 2020'!$C$2:$C$2047,Worksheet!$F70),"-")</f>
        <v>-</v>
      </c>
      <c r="DN70" s="51" t="str">
        <f>IFERROR(AVERAGEIFS('Orders - December 2020'!$I$2:$I$2047,'Orders - December 2020'!$H$2:$H$2047,Worksheet!DN$3,'Orders - December 2020'!$C$2:$C$2047,Worksheet!$F70),"-")</f>
        <v>-</v>
      </c>
      <c r="DO70" s="51" t="str">
        <f>IFERROR(AVERAGEIFS('Orders - December 2020'!$I$2:$I$2047,'Orders - December 2020'!$H$2:$H$2047,Worksheet!DO$3,'Orders - December 2020'!$C$2:$C$2047,Worksheet!$F70),"-")</f>
        <v>-</v>
      </c>
      <c r="DP70" s="51" t="str">
        <f>IFERROR(AVERAGEIFS('Orders - December 2020'!$I$2:$I$2047,'Orders - December 2020'!$H$2:$H$2047,Worksheet!DP$3,'Orders - December 2020'!$C$2:$C$2047,Worksheet!$F70),"-")</f>
        <v>-</v>
      </c>
      <c r="DQ70" s="51" t="str">
        <f>IFERROR(AVERAGEIFS('Orders - December 2020'!$I$2:$I$2047,'Orders - December 2020'!$H$2:$H$2047,Worksheet!DQ$3,'Orders - December 2020'!$C$2:$C$2047,Worksheet!$F70),"-")</f>
        <v>-</v>
      </c>
      <c r="DR70" s="51" t="str">
        <f>IFERROR(AVERAGEIFS('Orders - December 2020'!$I$2:$I$2047,'Orders - December 2020'!$H$2:$H$2047,Worksheet!DR$3,'Orders - December 2020'!$C$2:$C$2047,Worksheet!$F70),"-")</f>
        <v>-</v>
      </c>
      <c r="DS70" s="51" t="str">
        <f>IFERROR(AVERAGEIFS('Orders - December 2020'!$I$2:$I$2047,'Orders - December 2020'!$H$2:$H$2047,Worksheet!DS$3,'Orders - December 2020'!$C$2:$C$2047,Worksheet!$F70),"-")</f>
        <v>-</v>
      </c>
      <c r="DT70" s="51">
        <f>IFERROR(AVERAGEIFS('Orders - December 2020'!$I$2:$I$2047,'Orders - December 2020'!$H$2:$H$2047,Worksheet!DT$3,'Orders - December 2020'!$C$2:$C$2047,Worksheet!$F70),"-")</f>
        <v>3</v>
      </c>
      <c r="DU70" s="51" t="str">
        <f>IFERROR(AVERAGEIFS('Orders - December 2020'!$I$2:$I$2047,'Orders - December 2020'!$H$2:$H$2047,Worksheet!DU$3,'Orders - December 2020'!$C$2:$C$2047,Worksheet!$F70),"-")</f>
        <v>-</v>
      </c>
      <c r="DV70" s="51" t="str">
        <f>IFERROR(AVERAGEIFS('Orders - December 2020'!$I$2:$I$2047,'Orders - December 2020'!$H$2:$H$2047,Worksheet!DV$3,'Orders - December 2020'!$C$2:$C$2047,Worksheet!$F70),"-")</f>
        <v>-</v>
      </c>
      <c r="DW70" s="51" t="str">
        <f>IFERROR(AVERAGEIFS('Orders - December 2020'!$I$2:$I$2047,'Orders - December 2020'!$H$2:$H$2047,Worksheet!DW$3,'Orders - December 2020'!$C$2:$C$2047,Worksheet!$F70),"-")</f>
        <v>-</v>
      </c>
      <c r="DX70" s="51" t="str">
        <f>IFERROR(AVERAGEIFS('Orders - December 2020'!$I$2:$I$2047,'Orders - December 2020'!$H$2:$H$2047,Worksheet!DX$3,'Orders - December 2020'!$C$2:$C$2047,Worksheet!$F70),"-")</f>
        <v>-</v>
      </c>
      <c r="DY70" s="51" t="str">
        <f>IFERROR(AVERAGEIFS('Orders - December 2020'!$I$2:$I$2047,'Orders - December 2020'!$H$2:$H$2047,Worksheet!DY$3,'Orders - December 2020'!$C$2:$C$2047,Worksheet!$F70),"-")</f>
        <v>-</v>
      </c>
      <c r="DZ70" s="51" t="str">
        <f>IFERROR(AVERAGEIFS('Orders - December 2020'!$I$2:$I$2047,'Orders - December 2020'!$H$2:$H$2047,Worksheet!DZ$3,'Orders - December 2020'!$C$2:$C$2047,Worksheet!$F70),"-")</f>
        <v>-</v>
      </c>
      <c r="EA70" s="51" t="str">
        <f>IFERROR(AVERAGEIFS('Orders - December 2020'!$I$2:$I$2047,'Orders - December 2020'!$H$2:$H$2047,Worksheet!EA$3,'Orders - December 2020'!$C$2:$C$2047,Worksheet!$F70),"-")</f>
        <v>-</v>
      </c>
      <c r="EB70" s="51" t="str">
        <f>IFERROR(AVERAGEIFS('Orders - December 2020'!$I$2:$I$2047,'Orders - December 2020'!$H$2:$H$2047,Worksheet!EB$3,'Orders - December 2020'!$C$2:$C$2047,Worksheet!$F70),"-")</f>
        <v>-</v>
      </c>
      <c r="EC70" s="51" t="str">
        <f>IFERROR(AVERAGEIFS('Orders - December 2020'!$I$2:$I$2047,'Orders - December 2020'!$H$2:$H$2047,Worksheet!EC$3,'Orders - December 2020'!$C$2:$C$2047,Worksheet!$F70),"-")</f>
        <v>-</v>
      </c>
      <c r="ED70" s="51" t="str">
        <f>IFERROR(AVERAGEIFS('Orders - December 2020'!$I$2:$I$2047,'Orders - December 2020'!$H$2:$H$2047,Worksheet!ED$3,'Orders - December 2020'!$C$2:$C$2047,Worksheet!$F70),"-")</f>
        <v>-</v>
      </c>
      <c r="EE70" s="51" t="str">
        <f>IFERROR(AVERAGEIFS('Orders - December 2020'!$I$2:$I$2047,'Orders - December 2020'!$H$2:$H$2047,Worksheet!EE$3,'Orders - December 2020'!$C$2:$C$2047,Worksheet!$F70),"-")</f>
        <v>-</v>
      </c>
      <c r="EF70" s="51" t="str">
        <f>IFERROR(AVERAGEIFS('Orders - December 2020'!$I$2:$I$2047,'Orders - December 2020'!$H$2:$H$2047,Worksheet!EF$3,'Orders - December 2020'!$C$2:$C$2047,Worksheet!$F70),"-")</f>
        <v>-</v>
      </c>
      <c r="EG70" s="51" t="str">
        <f>IFERROR(AVERAGEIFS('Orders - December 2020'!$I$2:$I$2047,'Orders - December 2020'!$H$2:$H$2047,Worksheet!EG$3,'Orders - December 2020'!$C$2:$C$2047,Worksheet!$F70),"-")</f>
        <v>-</v>
      </c>
      <c r="EH70" s="51" t="str">
        <f>IFERROR(AVERAGEIFS('Orders - December 2020'!$I$2:$I$2047,'Orders - December 2020'!$H$2:$H$2047,Worksheet!EH$3,'Orders - December 2020'!$C$2:$C$2047,Worksheet!$F70),"-")</f>
        <v>-</v>
      </c>
      <c r="EI70" s="51" t="str">
        <f>IFERROR(AVERAGEIFS('Orders - December 2020'!$I$2:$I$2047,'Orders - December 2020'!$H$2:$H$2047,Worksheet!EI$3,'Orders - December 2020'!$C$2:$C$2047,Worksheet!$F70),"-")</f>
        <v>-</v>
      </c>
      <c r="EJ70" s="51" t="str">
        <f>IFERROR(AVERAGEIFS('Orders - December 2020'!$I$2:$I$2047,'Orders - December 2020'!$H$2:$H$2047,Worksheet!EJ$3,'Orders - December 2020'!$C$2:$C$2047,Worksheet!$F70),"-")</f>
        <v>-</v>
      </c>
      <c r="EK70" s="51">
        <f>IFERROR(AVERAGEIFS('Orders - December 2020'!$I$2:$I$2047,'Orders - December 2020'!$H$2:$H$2047,Worksheet!EK$3,'Orders - December 2020'!$C$2:$C$2047,Worksheet!$F70),"-")</f>
        <v>2</v>
      </c>
      <c r="EL70" s="51" t="str">
        <f>IFERROR(AVERAGEIFS('Orders - December 2020'!$I$2:$I$2047,'Orders - December 2020'!$H$2:$H$2047,Worksheet!EL$3,'Orders - December 2020'!$C$2:$C$2047,Worksheet!$F70),"-")</f>
        <v>-</v>
      </c>
      <c r="EM70" s="51" t="str">
        <f>IFERROR(AVERAGEIFS('Orders - December 2020'!$I$2:$I$2047,'Orders - December 2020'!$H$2:$H$2047,Worksheet!EM$3,'Orders - December 2020'!$C$2:$C$2047,Worksheet!$F70),"-")</f>
        <v>-</v>
      </c>
      <c r="EN70" s="51" t="str">
        <f>IFERROR(AVERAGEIFS('Orders - December 2020'!$I$2:$I$2047,'Orders - December 2020'!$H$2:$H$2047,Worksheet!EN$3,'Orders - December 2020'!$C$2:$C$2047,Worksheet!$F70),"-")</f>
        <v>-</v>
      </c>
      <c r="EO70" s="51" t="str">
        <f>IFERROR(AVERAGEIFS('Orders - December 2020'!$I$2:$I$2047,'Orders - December 2020'!$H$2:$H$2047,Worksheet!EO$3,'Orders - December 2020'!$C$2:$C$2047,Worksheet!$F70),"-")</f>
        <v>-</v>
      </c>
      <c r="EP70" s="51" t="str">
        <f>IFERROR(AVERAGEIFS('Orders - December 2020'!$I$2:$I$2047,'Orders - December 2020'!$H$2:$H$2047,Worksheet!EP$3,'Orders - December 2020'!$C$2:$C$2047,Worksheet!$F70),"-")</f>
        <v>-</v>
      </c>
      <c r="EQ70" s="51" t="str">
        <f>IFERROR(AVERAGEIFS('Orders - December 2020'!$I$2:$I$2047,'Orders - December 2020'!$H$2:$H$2047,Worksheet!EQ$3,'Orders - December 2020'!$C$2:$C$2047,Worksheet!$F70),"-")</f>
        <v>-</v>
      </c>
      <c r="ER70" s="51" t="str">
        <f>IFERROR(AVERAGEIFS('Orders - December 2020'!$I$2:$I$2047,'Orders - December 2020'!$H$2:$H$2047,Worksheet!ER$3,'Orders - December 2020'!$C$2:$C$2047,Worksheet!$F70),"-")</f>
        <v>-</v>
      </c>
      <c r="ES70" s="51" t="str">
        <f>IFERROR(AVERAGEIFS('Orders - December 2020'!$I$2:$I$2047,'Orders - December 2020'!$H$2:$H$2047,Worksheet!ES$3,'Orders - December 2020'!$C$2:$C$2047,Worksheet!$F70),"-")</f>
        <v>-</v>
      </c>
      <c r="ET70" s="51" t="str">
        <f>IFERROR(AVERAGEIFS('Orders - December 2020'!$I$2:$I$2047,'Orders - December 2020'!$H$2:$H$2047,Worksheet!ET$3,'Orders - December 2020'!$C$2:$C$2047,Worksheet!$F70),"-")</f>
        <v>-</v>
      </c>
      <c r="EU70" s="51" t="str">
        <f>IFERROR(AVERAGEIFS('Orders - December 2020'!$I$2:$I$2047,'Orders - December 2020'!$H$2:$H$2047,Worksheet!EU$3,'Orders - December 2020'!$C$2:$C$2047,Worksheet!$F70),"-")</f>
        <v>-</v>
      </c>
      <c r="EV70" s="51" t="str">
        <f>IFERROR(AVERAGEIFS('Orders - December 2020'!$I$2:$I$2047,'Orders - December 2020'!$H$2:$H$2047,Worksheet!EV$3,'Orders - December 2020'!$C$2:$C$2047,Worksheet!$F70),"-")</f>
        <v>-</v>
      </c>
      <c r="EW70" s="51" t="str">
        <f>IFERROR(AVERAGEIFS('Orders - December 2020'!$I$2:$I$2047,'Orders - December 2020'!$H$2:$H$2047,Worksheet!EW$3,'Orders - December 2020'!$C$2:$C$2047,Worksheet!$F70),"-")</f>
        <v>-</v>
      </c>
      <c r="EX70" s="51" t="str">
        <f>IFERROR(AVERAGEIFS('Orders - December 2020'!$I$2:$I$2047,'Orders - December 2020'!$H$2:$H$2047,Worksheet!EX$3,'Orders - December 2020'!$C$2:$C$2047,Worksheet!$F70),"-")</f>
        <v>-</v>
      </c>
      <c r="EY70" s="51" t="str">
        <f>IFERROR(AVERAGEIFS('Orders - December 2020'!$I$2:$I$2047,'Orders - December 2020'!$H$2:$H$2047,Worksheet!EY$3,'Orders - December 2020'!$C$2:$C$2047,Worksheet!$F70),"-")</f>
        <v>-</v>
      </c>
      <c r="EZ70" s="51" t="str">
        <f>IFERROR(AVERAGEIFS('Orders - December 2020'!$I$2:$I$2047,'Orders - December 2020'!$H$2:$H$2047,Worksheet!EZ$3,'Orders - December 2020'!$C$2:$C$2047,Worksheet!$F70),"-")</f>
        <v>-</v>
      </c>
      <c r="FA70" s="51" t="str">
        <f>IFERROR(AVERAGEIFS('Orders - December 2020'!$I$2:$I$2047,'Orders - December 2020'!$H$2:$H$2047,Worksheet!FA$3,'Orders - December 2020'!$C$2:$C$2047,Worksheet!$F70),"-")</f>
        <v>-</v>
      </c>
      <c r="FB70" s="51" t="str">
        <f>IFERROR(AVERAGEIFS('Orders - December 2020'!$I$2:$I$2047,'Orders - December 2020'!$H$2:$H$2047,Worksheet!FB$3,'Orders - December 2020'!$C$2:$C$2047,Worksheet!$F70),"-")</f>
        <v>-</v>
      </c>
      <c r="FC70" s="51" t="str">
        <f>IFERROR(AVERAGEIFS('Orders - December 2020'!$I$2:$I$2047,'Orders - December 2020'!$H$2:$H$2047,Worksheet!FC$3,'Orders - December 2020'!$C$2:$C$2047,Worksheet!$F70),"-")</f>
        <v>-</v>
      </c>
      <c r="FD70" s="51" t="str">
        <f>IFERROR(AVERAGEIFS('Orders - December 2020'!$I$2:$I$2047,'Orders - December 2020'!$H$2:$H$2047,Worksheet!FD$3,'Orders - December 2020'!$C$2:$C$2047,Worksheet!$F70),"-")</f>
        <v>-</v>
      </c>
      <c r="FE70" s="51" t="str">
        <f>IFERROR(AVERAGEIFS('Orders - December 2020'!$I$2:$I$2047,'Orders - December 2020'!$H$2:$H$2047,Worksheet!FE$3,'Orders - December 2020'!$C$2:$C$2047,Worksheet!$F70),"-")</f>
        <v>-</v>
      </c>
      <c r="FF70" s="51" t="str">
        <f>IFERROR(AVERAGEIFS('Orders - December 2020'!$I$2:$I$2047,'Orders - December 2020'!$H$2:$H$2047,Worksheet!FF$3,'Orders - December 2020'!$C$2:$C$2047,Worksheet!$F70),"-")</f>
        <v>-</v>
      </c>
      <c r="FG70" s="52" t="str">
        <f>IFERROR(AVERAGEIFS('Orders - December 2020'!$I$2:$I$2047,'Orders - December 2020'!$H$2:$H$2047,Worksheet!FG$3,'Orders - December 2020'!$C$2:$C$2047,Worksheet!$F70),"-")</f>
        <v>-</v>
      </c>
    </row>
    <row r="71" spans="6:163">
      <c r="F71" s="45" t="str">
        <v>P D Super Store</v>
      </c>
      <c r="G71" s="50" t="str">
        <f>IFERROR(AVERAGEIFS('Orders - December 2020'!$I$2:$I$2047,'Orders - December 2020'!$H$2:$H$2047,Worksheet!G$3,'Orders - December 2020'!$C$2:$C$2047,Worksheet!$F71),"-")</f>
        <v>-</v>
      </c>
      <c r="H71" s="51" t="str">
        <f>IFERROR(AVERAGEIFS('Orders - December 2020'!$I$2:$I$2047,'Orders - December 2020'!$H$2:$H$2047,Worksheet!H$3,'Orders - December 2020'!$C$2:$C$2047,Worksheet!$F71),"-")</f>
        <v>-</v>
      </c>
      <c r="I71" s="51" t="str">
        <f>IFERROR(AVERAGEIFS('Orders - December 2020'!$I$2:$I$2047,'Orders - December 2020'!$H$2:$H$2047,Worksheet!I$3,'Orders - December 2020'!$C$2:$C$2047,Worksheet!$F71),"-")</f>
        <v>-</v>
      </c>
      <c r="J71" s="51" t="str">
        <f>IFERROR(AVERAGEIFS('Orders - December 2020'!$I$2:$I$2047,'Orders - December 2020'!$H$2:$H$2047,Worksheet!J$3,'Orders - December 2020'!$C$2:$C$2047,Worksheet!$F71),"-")</f>
        <v>-</v>
      </c>
      <c r="K71" s="51" t="str">
        <f>IFERROR(AVERAGEIFS('Orders - December 2020'!$I$2:$I$2047,'Orders - December 2020'!$H$2:$H$2047,Worksheet!K$3,'Orders - December 2020'!$C$2:$C$2047,Worksheet!$F71),"-")</f>
        <v>-</v>
      </c>
      <c r="L71" s="51" t="str">
        <f>IFERROR(AVERAGEIFS('Orders - December 2020'!$I$2:$I$2047,'Orders - December 2020'!$H$2:$H$2047,Worksheet!L$3,'Orders - December 2020'!$C$2:$C$2047,Worksheet!$F71),"-")</f>
        <v>-</v>
      </c>
      <c r="M71" s="51" t="str">
        <f>IFERROR(AVERAGEIFS('Orders - December 2020'!$I$2:$I$2047,'Orders - December 2020'!$H$2:$H$2047,Worksheet!M$3,'Orders - December 2020'!$C$2:$C$2047,Worksheet!$F71),"-")</f>
        <v>-</v>
      </c>
      <c r="N71" s="51" t="str">
        <f>IFERROR(AVERAGEIFS('Orders - December 2020'!$I$2:$I$2047,'Orders - December 2020'!$H$2:$H$2047,Worksheet!N$3,'Orders - December 2020'!$C$2:$C$2047,Worksheet!$F71),"-")</f>
        <v>-</v>
      </c>
      <c r="O71" s="51" t="str">
        <f>IFERROR(AVERAGEIFS('Orders - December 2020'!$I$2:$I$2047,'Orders - December 2020'!$H$2:$H$2047,Worksheet!O$3,'Orders - December 2020'!$C$2:$C$2047,Worksheet!$F71),"-")</f>
        <v>-</v>
      </c>
      <c r="P71" s="51" t="str">
        <f>IFERROR(AVERAGEIFS('Orders - December 2020'!$I$2:$I$2047,'Orders - December 2020'!$H$2:$H$2047,Worksheet!P$3,'Orders - December 2020'!$C$2:$C$2047,Worksheet!$F71),"-")</f>
        <v>-</v>
      </c>
      <c r="Q71" s="51" t="str">
        <f>IFERROR(AVERAGEIFS('Orders - December 2020'!$I$2:$I$2047,'Orders - December 2020'!$H$2:$H$2047,Worksheet!Q$3,'Orders - December 2020'!$C$2:$C$2047,Worksheet!$F71),"-")</f>
        <v>-</v>
      </c>
      <c r="R71" s="51" t="str">
        <f>IFERROR(AVERAGEIFS('Orders - December 2020'!$I$2:$I$2047,'Orders - December 2020'!$H$2:$H$2047,Worksheet!R$3,'Orders - December 2020'!$C$2:$C$2047,Worksheet!$F71),"-")</f>
        <v>-</v>
      </c>
      <c r="S71" s="51" t="str">
        <f>IFERROR(AVERAGEIFS('Orders - December 2020'!$I$2:$I$2047,'Orders - December 2020'!$H$2:$H$2047,Worksheet!S$3,'Orders - December 2020'!$C$2:$C$2047,Worksheet!$F71),"-")</f>
        <v>-</v>
      </c>
      <c r="T71" s="51" t="str">
        <f>IFERROR(AVERAGEIFS('Orders - December 2020'!$I$2:$I$2047,'Orders - December 2020'!$H$2:$H$2047,Worksheet!T$3,'Orders - December 2020'!$C$2:$C$2047,Worksheet!$F71),"-")</f>
        <v>-</v>
      </c>
      <c r="U71" s="51">
        <f>IFERROR(AVERAGEIFS('Orders - December 2020'!$I$2:$I$2047,'Orders - December 2020'!$H$2:$H$2047,Worksheet!U$3,'Orders - December 2020'!$C$2:$C$2047,Worksheet!$F71),"-")</f>
        <v>1</v>
      </c>
      <c r="V71" s="51" t="str">
        <f>IFERROR(AVERAGEIFS('Orders - December 2020'!$I$2:$I$2047,'Orders - December 2020'!$H$2:$H$2047,Worksheet!V$3,'Orders - December 2020'!$C$2:$C$2047,Worksheet!$F71),"-")</f>
        <v>-</v>
      </c>
      <c r="W71" s="51" t="str">
        <f>IFERROR(AVERAGEIFS('Orders - December 2020'!$I$2:$I$2047,'Orders - December 2020'!$H$2:$H$2047,Worksheet!W$3,'Orders - December 2020'!$C$2:$C$2047,Worksheet!$F71),"-")</f>
        <v>-</v>
      </c>
      <c r="X71" s="51" t="str">
        <f>IFERROR(AVERAGEIFS('Orders - December 2020'!$I$2:$I$2047,'Orders - December 2020'!$H$2:$H$2047,Worksheet!X$3,'Orders - December 2020'!$C$2:$C$2047,Worksheet!$F71),"-")</f>
        <v>-</v>
      </c>
      <c r="Y71" s="51" t="str">
        <f>IFERROR(AVERAGEIFS('Orders - December 2020'!$I$2:$I$2047,'Orders - December 2020'!$H$2:$H$2047,Worksheet!Y$3,'Orders - December 2020'!$C$2:$C$2047,Worksheet!$F71),"-")</f>
        <v>-</v>
      </c>
      <c r="Z71" s="51" t="str">
        <f>IFERROR(AVERAGEIFS('Orders - December 2020'!$I$2:$I$2047,'Orders - December 2020'!$H$2:$H$2047,Worksheet!Z$3,'Orders - December 2020'!$C$2:$C$2047,Worksheet!$F71),"-")</f>
        <v>-</v>
      </c>
      <c r="AA71" s="51" t="str">
        <f>IFERROR(AVERAGEIFS('Orders - December 2020'!$I$2:$I$2047,'Orders - December 2020'!$H$2:$H$2047,Worksheet!AA$3,'Orders - December 2020'!$C$2:$C$2047,Worksheet!$F71),"-")</f>
        <v>-</v>
      </c>
      <c r="AB71" s="51" t="str">
        <f>IFERROR(AVERAGEIFS('Orders - December 2020'!$I$2:$I$2047,'Orders - December 2020'!$H$2:$H$2047,Worksheet!AB$3,'Orders - December 2020'!$C$2:$C$2047,Worksheet!$F71),"-")</f>
        <v>-</v>
      </c>
      <c r="AC71" s="51" t="str">
        <f>IFERROR(AVERAGEIFS('Orders - December 2020'!$I$2:$I$2047,'Orders - December 2020'!$H$2:$H$2047,Worksheet!AC$3,'Orders - December 2020'!$C$2:$C$2047,Worksheet!$F71),"-")</f>
        <v>-</v>
      </c>
      <c r="AD71" s="51" t="str">
        <f>IFERROR(AVERAGEIFS('Orders - December 2020'!$I$2:$I$2047,'Orders - December 2020'!$H$2:$H$2047,Worksheet!AD$3,'Orders - December 2020'!$C$2:$C$2047,Worksheet!$F71),"-")</f>
        <v>-</v>
      </c>
      <c r="AE71" s="51" t="str">
        <f>IFERROR(AVERAGEIFS('Orders - December 2020'!$I$2:$I$2047,'Orders - December 2020'!$H$2:$H$2047,Worksheet!AE$3,'Orders - December 2020'!$C$2:$C$2047,Worksheet!$F71),"-")</f>
        <v>-</v>
      </c>
      <c r="AF71" s="51" t="str">
        <f>IFERROR(AVERAGEIFS('Orders - December 2020'!$I$2:$I$2047,'Orders - December 2020'!$H$2:$H$2047,Worksheet!AF$3,'Orders - December 2020'!$C$2:$C$2047,Worksheet!$F71),"-")</f>
        <v>-</v>
      </c>
      <c r="AG71" s="51" t="str">
        <f>IFERROR(AVERAGEIFS('Orders - December 2020'!$I$2:$I$2047,'Orders - December 2020'!$H$2:$H$2047,Worksheet!AG$3,'Orders - December 2020'!$C$2:$C$2047,Worksheet!$F71),"-")</f>
        <v>-</v>
      </c>
      <c r="AH71" s="51" t="str">
        <f>IFERROR(AVERAGEIFS('Orders - December 2020'!$I$2:$I$2047,'Orders - December 2020'!$H$2:$H$2047,Worksheet!AH$3,'Orders - December 2020'!$C$2:$C$2047,Worksheet!$F71),"-")</f>
        <v>-</v>
      </c>
      <c r="AI71" s="51" t="str">
        <f>IFERROR(AVERAGEIFS('Orders - December 2020'!$I$2:$I$2047,'Orders - December 2020'!$H$2:$H$2047,Worksheet!AI$3,'Orders - December 2020'!$C$2:$C$2047,Worksheet!$F71),"-")</f>
        <v>-</v>
      </c>
      <c r="AJ71" s="51" t="str">
        <f>IFERROR(AVERAGEIFS('Orders - December 2020'!$I$2:$I$2047,'Orders - December 2020'!$H$2:$H$2047,Worksheet!AJ$3,'Orders - December 2020'!$C$2:$C$2047,Worksheet!$F71),"-")</f>
        <v>-</v>
      </c>
      <c r="AK71" s="51">
        <f>IFERROR(AVERAGEIFS('Orders - December 2020'!$I$2:$I$2047,'Orders - December 2020'!$H$2:$H$2047,Worksheet!AK$3,'Orders - December 2020'!$C$2:$C$2047,Worksheet!$F71),"-")</f>
        <v>1</v>
      </c>
      <c r="AL71" s="51" t="str">
        <f>IFERROR(AVERAGEIFS('Orders - December 2020'!$I$2:$I$2047,'Orders - December 2020'!$H$2:$H$2047,Worksheet!AL$3,'Orders - December 2020'!$C$2:$C$2047,Worksheet!$F71),"-")</f>
        <v>-</v>
      </c>
      <c r="AM71" s="51">
        <f>IFERROR(AVERAGEIFS('Orders - December 2020'!$I$2:$I$2047,'Orders - December 2020'!$H$2:$H$2047,Worksheet!AM$3,'Orders - December 2020'!$C$2:$C$2047,Worksheet!$F71),"-")</f>
        <v>1</v>
      </c>
      <c r="AN71" s="51" t="str">
        <f>IFERROR(AVERAGEIFS('Orders - December 2020'!$I$2:$I$2047,'Orders - December 2020'!$H$2:$H$2047,Worksheet!AN$3,'Orders - December 2020'!$C$2:$C$2047,Worksheet!$F71),"-")</f>
        <v>-</v>
      </c>
      <c r="AO71" s="51" t="str">
        <f>IFERROR(AVERAGEIFS('Orders - December 2020'!$I$2:$I$2047,'Orders - December 2020'!$H$2:$H$2047,Worksheet!AO$3,'Orders - December 2020'!$C$2:$C$2047,Worksheet!$F71),"-")</f>
        <v>-</v>
      </c>
      <c r="AP71" s="51" t="str">
        <f>IFERROR(AVERAGEIFS('Orders - December 2020'!$I$2:$I$2047,'Orders - December 2020'!$H$2:$H$2047,Worksheet!AP$3,'Orders - December 2020'!$C$2:$C$2047,Worksheet!$F71),"-")</f>
        <v>-</v>
      </c>
      <c r="AQ71" s="51" t="str">
        <f>IFERROR(AVERAGEIFS('Orders - December 2020'!$I$2:$I$2047,'Orders - December 2020'!$H$2:$H$2047,Worksheet!AQ$3,'Orders - December 2020'!$C$2:$C$2047,Worksheet!$F71),"-")</f>
        <v>-</v>
      </c>
      <c r="AR71" s="51" t="str">
        <f>IFERROR(AVERAGEIFS('Orders - December 2020'!$I$2:$I$2047,'Orders - December 2020'!$H$2:$H$2047,Worksheet!AR$3,'Orders - December 2020'!$C$2:$C$2047,Worksheet!$F71),"-")</f>
        <v>-</v>
      </c>
      <c r="AS71" s="51" t="str">
        <f>IFERROR(AVERAGEIFS('Orders - December 2020'!$I$2:$I$2047,'Orders - December 2020'!$H$2:$H$2047,Worksheet!AS$3,'Orders - December 2020'!$C$2:$C$2047,Worksheet!$F71),"-")</f>
        <v>-</v>
      </c>
      <c r="AT71" s="51" t="str">
        <f>IFERROR(AVERAGEIFS('Orders - December 2020'!$I$2:$I$2047,'Orders - December 2020'!$H$2:$H$2047,Worksheet!AT$3,'Orders - December 2020'!$C$2:$C$2047,Worksheet!$F71),"-")</f>
        <v>-</v>
      </c>
      <c r="AU71" s="51" t="str">
        <f>IFERROR(AVERAGEIFS('Orders - December 2020'!$I$2:$I$2047,'Orders - December 2020'!$H$2:$H$2047,Worksheet!AU$3,'Orders - December 2020'!$C$2:$C$2047,Worksheet!$F71),"-")</f>
        <v>-</v>
      </c>
      <c r="AV71" s="51" t="str">
        <f>IFERROR(AVERAGEIFS('Orders - December 2020'!$I$2:$I$2047,'Orders - December 2020'!$H$2:$H$2047,Worksheet!AV$3,'Orders - December 2020'!$C$2:$C$2047,Worksheet!$F71),"-")</f>
        <v>-</v>
      </c>
      <c r="AW71" s="51" t="str">
        <f>IFERROR(AVERAGEIFS('Orders - December 2020'!$I$2:$I$2047,'Orders - December 2020'!$H$2:$H$2047,Worksheet!AW$3,'Orders - December 2020'!$C$2:$C$2047,Worksheet!$F71),"-")</f>
        <v>-</v>
      </c>
      <c r="AX71" s="51" t="str">
        <f>IFERROR(AVERAGEIFS('Orders - December 2020'!$I$2:$I$2047,'Orders - December 2020'!$H$2:$H$2047,Worksheet!AX$3,'Orders - December 2020'!$C$2:$C$2047,Worksheet!$F71),"-")</f>
        <v>-</v>
      </c>
      <c r="AY71" s="51" t="str">
        <f>IFERROR(AVERAGEIFS('Orders - December 2020'!$I$2:$I$2047,'Orders - December 2020'!$H$2:$H$2047,Worksheet!AY$3,'Orders - December 2020'!$C$2:$C$2047,Worksheet!$F71),"-")</f>
        <v>-</v>
      </c>
      <c r="AZ71" s="51">
        <f>IFERROR(AVERAGEIFS('Orders - December 2020'!$I$2:$I$2047,'Orders - December 2020'!$H$2:$H$2047,Worksheet!AZ$3,'Orders - December 2020'!$C$2:$C$2047,Worksheet!$F71),"-")</f>
        <v>1</v>
      </c>
      <c r="BA71" s="51" t="str">
        <f>IFERROR(AVERAGEIFS('Orders - December 2020'!$I$2:$I$2047,'Orders - December 2020'!$H$2:$H$2047,Worksheet!BA$3,'Orders - December 2020'!$C$2:$C$2047,Worksheet!$F71),"-")</f>
        <v>-</v>
      </c>
      <c r="BB71" s="51" t="str">
        <f>IFERROR(AVERAGEIFS('Orders - December 2020'!$I$2:$I$2047,'Orders - December 2020'!$H$2:$H$2047,Worksheet!BB$3,'Orders - December 2020'!$C$2:$C$2047,Worksheet!$F71),"-")</f>
        <v>-</v>
      </c>
      <c r="BC71" s="51" t="str">
        <f>IFERROR(AVERAGEIFS('Orders - December 2020'!$I$2:$I$2047,'Orders - December 2020'!$H$2:$H$2047,Worksheet!BC$3,'Orders - December 2020'!$C$2:$C$2047,Worksheet!$F71),"-")</f>
        <v>-</v>
      </c>
      <c r="BD71" s="51" t="str">
        <f>IFERROR(AVERAGEIFS('Orders - December 2020'!$I$2:$I$2047,'Orders - December 2020'!$H$2:$H$2047,Worksheet!BD$3,'Orders - December 2020'!$C$2:$C$2047,Worksheet!$F71),"-")</f>
        <v>-</v>
      </c>
      <c r="BE71" s="51">
        <f>IFERROR(AVERAGEIFS('Orders - December 2020'!$I$2:$I$2047,'Orders - December 2020'!$H$2:$H$2047,Worksheet!BE$3,'Orders - December 2020'!$C$2:$C$2047,Worksheet!$F71),"-")</f>
        <v>2</v>
      </c>
      <c r="BF71" s="51" t="str">
        <f>IFERROR(AVERAGEIFS('Orders - December 2020'!$I$2:$I$2047,'Orders - December 2020'!$H$2:$H$2047,Worksheet!BF$3,'Orders - December 2020'!$C$2:$C$2047,Worksheet!$F71),"-")</f>
        <v>-</v>
      </c>
      <c r="BG71" s="51" t="str">
        <f>IFERROR(AVERAGEIFS('Orders - December 2020'!$I$2:$I$2047,'Orders - December 2020'!$H$2:$H$2047,Worksheet!BG$3,'Orders - December 2020'!$C$2:$C$2047,Worksheet!$F71),"-")</f>
        <v>-</v>
      </c>
      <c r="BH71" s="51" t="str">
        <f>IFERROR(AVERAGEIFS('Orders - December 2020'!$I$2:$I$2047,'Orders - December 2020'!$H$2:$H$2047,Worksheet!BH$3,'Orders - December 2020'!$C$2:$C$2047,Worksheet!$F71),"-")</f>
        <v>-</v>
      </c>
      <c r="BI71" s="51" t="str">
        <f>IFERROR(AVERAGEIFS('Orders - December 2020'!$I$2:$I$2047,'Orders - December 2020'!$H$2:$H$2047,Worksheet!BI$3,'Orders - December 2020'!$C$2:$C$2047,Worksheet!$F71),"-")</f>
        <v>-</v>
      </c>
      <c r="BJ71" s="51" t="str">
        <f>IFERROR(AVERAGEIFS('Orders - December 2020'!$I$2:$I$2047,'Orders - December 2020'!$H$2:$H$2047,Worksheet!BJ$3,'Orders - December 2020'!$C$2:$C$2047,Worksheet!$F71),"-")</f>
        <v>-</v>
      </c>
      <c r="BK71" s="51" t="str">
        <f>IFERROR(AVERAGEIFS('Orders - December 2020'!$I$2:$I$2047,'Orders - December 2020'!$H$2:$H$2047,Worksheet!BK$3,'Orders - December 2020'!$C$2:$C$2047,Worksheet!$F71),"-")</f>
        <v>-</v>
      </c>
      <c r="BL71" s="51" t="str">
        <f>IFERROR(AVERAGEIFS('Orders - December 2020'!$I$2:$I$2047,'Orders - December 2020'!$H$2:$H$2047,Worksheet!BL$3,'Orders - December 2020'!$C$2:$C$2047,Worksheet!$F71),"-")</f>
        <v>-</v>
      </c>
      <c r="BM71" s="51" t="str">
        <f>IFERROR(AVERAGEIFS('Orders - December 2020'!$I$2:$I$2047,'Orders - December 2020'!$H$2:$H$2047,Worksheet!BM$3,'Orders - December 2020'!$C$2:$C$2047,Worksheet!$F71),"-")</f>
        <v>-</v>
      </c>
      <c r="BN71" s="51" t="str">
        <f>IFERROR(AVERAGEIFS('Orders - December 2020'!$I$2:$I$2047,'Orders - December 2020'!$H$2:$H$2047,Worksheet!BN$3,'Orders - December 2020'!$C$2:$C$2047,Worksheet!$F71),"-")</f>
        <v>-</v>
      </c>
      <c r="BO71" s="51" t="str">
        <f>IFERROR(AVERAGEIFS('Orders - December 2020'!$I$2:$I$2047,'Orders - December 2020'!$H$2:$H$2047,Worksheet!BO$3,'Orders - December 2020'!$C$2:$C$2047,Worksheet!$F71),"-")</f>
        <v>-</v>
      </c>
      <c r="BP71" s="51" t="str">
        <f>IFERROR(AVERAGEIFS('Orders - December 2020'!$I$2:$I$2047,'Orders - December 2020'!$H$2:$H$2047,Worksheet!BP$3,'Orders - December 2020'!$C$2:$C$2047,Worksheet!$F71),"-")</f>
        <v>-</v>
      </c>
      <c r="BQ71" s="51" t="str">
        <f>IFERROR(AVERAGEIFS('Orders - December 2020'!$I$2:$I$2047,'Orders - December 2020'!$H$2:$H$2047,Worksheet!BQ$3,'Orders - December 2020'!$C$2:$C$2047,Worksheet!$F71),"-")</f>
        <v>-</v>
      </c>
      <c r="BR71" s="51" t="str">
        <f>IFERROR(AVERAGEIFS('Orders - December 2020'!$I$2:$I$2047,'Orders - December 2020'!$H$2:$H$2047,Worksheet!BR$3,'Orders - December 2020'!$C$2:$C$2047,Worksheet!$F71),"-")</f>
        <v>-</v>
      </c>
      <c r="BS71" s="51" t="str">
        <f>IFERROR(AVERAGEIFS('Orders - December 2020'!$I$2:$I$2047,'Orders - December 2020'!$H$2:$H$2047,Worksheet!BS$3,'Orders - December 2020'!$C$2:$C$2047,Worksheet!$F71),"-")</f>
        <v>-</v>
      </c>
      <c r="BT71" s="51" t="str">
        <f>IFERROR(AVERAGEIFS('Orders - December 2020'!$I$2:$I$2047,'Orders - December 2020'!$H$2:$H$2047,Worksheet!BT$3,'Orders - December 2020'!$C$2:$C$2047,Worksheet!$F71),"-")</f>
        <v>-</v>
      </c>
      <c r="BU71" s="51" t="str">
        <f>IFERROR(AVERAGEIFS('Orders - December 2020'!$I$2:$I$2047,'Orders - December 2020'!$H$2:$H$2047,Worksheet!BU$3,'Orders - December 2020'!$C$2:$C$2047,Worksheet!$F71),"-")</f>
        <v>-</v>
      </c>
      <c r="BV71" s="51" t="str">
        <f>IFERROR(AVERAGEIFS('Orders - December 2020'!$I$2:$I$2047,'Orders - December 2020'!$H$2:$H$2047,Worksheet!BV$3,'Orders - December 2020'!$C$2:$C$2047,Worksheet!$F71),"-")</f>
        <v>-</v>
      </c>
      <c r="BW71" s="51" t="str">
        <f>IFERROR(AVERAGEIFS('Orders - December 2020'!$I$2:$I$2047,'Orders - December 2020'!$H$2:$H$2047,Worksheet!BW$3,'Orders - December 2020'!$C$2:$C$2047,Worksheet!$F71),"-")</f>
        <v>-</v>
      </c>
      <c r="BX71" s="51" t="str">
        <f>IFERROR(AVERAGEIFS('Orders - December 2020'!$I$2:$I$2047,'Orders - December 2020'!$H$2:$H$2047,Worksheet!BX$3,'Orders - December 2020'!$C$2:$C$2047,Worksheet!$F71),"-")</f>
        <v>-</v>
      </c>
      <c r="BY71" s="51" t="str">
        <f>IFERROR(AVERAGEIFS('Orders - December 2020'!$I$2:$I$2047,'Orders - December 2020'!$H$2:$H$2047,Worksheet!BY$3,'Orders - December 2020'!$C$2:$C$2047,Worksheet!$F71),"-")</f>
        <v>-</v>
      </c>
      <c r="BZ71" s="51" t="str">
        <f>IFERROR(AVERAGEIFS('Orders - December 2020'!$I$2:$I$2047,'Orders - December 2020'!$H$2:$H$2047,Worksheet!BZ$3,'Orders - December 2020'!$C$2:$C$2047,Worksheet!$F71),"-")</f>
        <v>-</v>
      </c>
      <c r="CA71" s="51" t="str">
        <f>IFERROR(AVERAGEIFS('Orders - December 2020'!$I$2:$I$2047,'Orders - December 2020'!$H$2:$H$2047,Worksheet!CA$3,'Orders - December 2020'!$C$2:$C$2047,Worksheet!$F71),"-")</f>
        <v>-</v>
      </c>
      <c r="CB71" s="51" t="str">
        <f>IFERROR(AVERAGEIFS('Orders - December 2020'!$I$2:$I$2047,'Orders - December 2020'!$H$2:$H$2047,Worksheet!CB$3,'Orders - December 2020'!$C$2:$C$2047,Worksheet!$F71),"-")</f>
        <v>-</v>
      </c>
      <c r="CC71" s="51" t="str">
        <f>IFERROR(AVERAGEIFS('Orders - December 2020'!$I$2:$I$2047,'Orders - December 2020'!$H$2:$H$2047,Worksheet!CC$3,'Orders - December 2020'!$C$2:$C$2047,Worksheet!$F71),"-")</f>
        <v>-</v>
      </c>
      <c r="CD71" s="51" t="str">
        <f>IFERROR(AVERAGEIFS('Orders - December 2020'!$I$2:$I$2047,'Orders - December 2020'!$H$2:$H$2047,Worksheet!CD$3,'Orders - December 2020'!$C$2:$C$2047,Worksheet!$F71),"-")</f>
        <v>-</v>
      </c>
      <c r="CE71" s="51" t="str">
        <f>IFERROR(AVERAGEIFS('Orders - December 2020'!$I$2:$I$2047,'Orders - December 2020'!$H$2:$H$2047,Worksheet!CE$3,'Orders - December 2020'!$C$2:$C$2047,Worksheet!$F71),"-")</f>
        <v>-</v>
      </c>
      <c r="CF71" s="51" t="str">
        <f>IFERROR(AVERAGEIFS('Orders - December 2020'!$I$2:$I$2047,'Orders - December 2020'!$H$2:$H$2047,Worksheet!CF$3,'Orders - December 2020'!$C$2:$C$2047,Worksheet!$F71),"-")</f>
        <v>-</v>
      </c>
      <c r="CG71" s="51" t="str">
        <f>IFERROR(AVERAGEIFS('Orders - December 2020'!$I$2:$I$2047,'Orders - December 2020'!$H$2:$H$2047,Worksheet!CG$3,'Orders - December 2020'!$C$2:$C$2047,Worksheet!$F71),"-")</f>
        <v>-</v>
      </c>
      <c r="CH71" s="51" t="str">
        <f>IFERROR(AVERAGEIFS('Orders - December 2020'!$I$2:$I$2047,'Orders - December 2020'!$H$2:$H$2047,Worksheet!CH$3,'Orders - December 2020'!$C$2:$C$2047,Worksheet!$F71),"-")</f>
        <v>-</v>
      </c>
      <c r="CI71" s="51" t="str">
        <f>IFERROR(AVERAGEIFS('Orders - December 2020'!$I$2:$I$2047,'Orders - December 2020'!$H$2:$H$2047,Worksheet!CI$3,'Orders - December 2020'!$C$2:$C$2047,Worksheet!$F71),"-")</f>
        <v>-</v>
      </c>
      <c r="CJ71" s="51" t="str">
        <f>IFERROR(AVERAGEIFS('Orders - December 2020'!$I$2:$I$2047,'Orders - December 2020'!$H$2:$H$2047,Worksheet!CJ$3,'Orders - December 2020'!$C$2:$C$2047,Worksheet!$F71),"-")</f>
        <v>-</v>
      </c>
      <c r="CK71" s="51" t="str">
        <f>IFERROR(AVERAGEIFS('Orders - December 2020'!$I$2:$I$2047,'Orders - December 2020'!$H$2:$H$2047,Worksheet!CK$3,'Orders - December 2020'!$C$2:$C$2047,Worksheet!$F71),"-")</f>
        <v>-</v>
      </c>
      <c r="CL71" s="51" t="str">
        <f>IFERROR(AVERAGEIFS('Orders - December 2020'!$I$2:$I$2047,'Orders - December 2020'!$H$2:$H$2047,Worksheet!CL$3,'Orders - December 2020'!$C$2:$C$2047,Worksheet!$F71),"-")</f>
        <v>-</v>
      </c>
      <c r="CM71" s="51" t="str">
        <f>IFERROR(AVERAGEIFS('Orders - December 2020'!$I$2:$I$2047,'Orders - December 2020'!$H$2:$H$2047,Worksheet!CM$3,'Orders - December 2020'!$C$2:$C$2047,Worksheet!$F71),"-")</f>
        <v>-</v>
      </c>
      <c r="CN71" s="51" t="str">
        <f>IFERROR(AVERAGEIFS('Orders - December 2020'!$I$2:$I$2047,'Orders - December 2020'!$H$2:$H$2047,Worksheet!CN$3,'Orders - December 2020'!$C$2:$C$2047,Worksheet!$F71),"-")</f>
        <v>-</v>
      </c>
      <c r="CO71" s="51" t="str">
        <f>IFERROR(AVERAGEIFS('Orders - December 2020'!$I$2:$I$2047,'Orders - December 2020'!$H$2:$H$2047,Worksheet!CO$3,'Orders - December 2020'!$C$2:$C$2047,Worksheet!$F71),"-")</f>
        <v>-</v>
      </c>
      <c r="CP71" s="51" t="str">
        <f>IFERROR(AVERAGEIFS('Orders - December 2020'!$I$2:$I$2047,'Orders - December 2020'!$H$2:$H$2047,Worksheet!CP$3,'Orders - December 2020'!$C$2:$C$2047,Worksheet!$F71),"-")</f>
        <v>-</v>
      </c>
      <c r="CQ71" s="51" t="str">
        <f>IFERROR(AVERAGEIFS('Orders - December 2020'!$I$2:$I$2047,'Orders - December 2020'!$H$2:$H$2047,Worksheet!CQ$3,'Orders - December 2020'!$C$2:$C$2047,Worksheet!$F71),"-")</f>
        <v>-</v>
      </c>
      <c r="CR71" s="51" t="str">
        <f>IFERROR(AVERAGEIFS('Orders - December 2020'!$I$2:$I$2047,'Orders - December 2020'!$H$2:$H$2047,Worksheet!CR$3,'Orders - December 2020'!$C$2:$C$2047,Worksheet!$F71),"-")</f>
        <v>-</v>
      </c>
      <c r="CS71" s="51" t="str">
        <f>IFERROR(AVERAGEIFS('Orders - December 2020'!$I$2:$I$2047,'Orders - December 2020'!$H$2:$H$2047,Worksheet!CS$3,'Orders - December 2020'!$C$2:$C$2047,Worksheet!$F71),"-")</f>
        <v>-</v>
      </c>
      <c r="CT71" s="51" t="str">
        <f>IFERROR(AVERAGEIFS('Orders - December 2020'!$I$2:$I$2047,'Orders - December 2020'!$H$2:$H$2047,Worksheet!CT$3,'Orders - December 2020'!$C$2:$C$2047,Worksheet!$F71),"-")</f>
        <v>-</v>
      </c>
      <c r="CU71" s="51" t="str">
        <f>IFERROR(AVERAGEIFS('Orders - December 2020'!$I$2:$I$2047,'Orders - December 2020'!$H$2:$H$2047,Worksheet!CU$3,'Orders - December 2020'!$C$2:$C$2047,Worksheet!$F71),"-")</f>
        <v>-</v>
      </c>
      <c r="CV71" s="51" t="str">
        <f>IFERROR(AVERAGEIFS('Orders - December 2020'!$I$2:$I$2047,'Orders - December 2020'!$H$2:$H$2047,Worksheet!CV$3,'Orders - December 2020'!$C$2:$C$2047,Worksheet!$F71),"-")</f>
        <v>-</v>
      </c>
      <c r="CW71" s="51" t="str">
        <f>IFERROR(AVERAGEIFS('Orders - December 2020'!$I$2:$I$2047,'Orders - December 2020'!$H$2:$H$2047,Worksheet!CW$3,'Orders - December 2020'!$C$2:$C$2047,Worksheet!$F71),"-")</f>
        <v>-</v>
      </c>
      <c r="CX71" s="51" t="str">
        <f>IFERROR(AVERAGEIFS('Orders - December 2020'!$I$2:$I$2047,'Orders - December 2020'!$H$2:$H$2047,Worksheet!CX$3,'Orders - December 2020'!$C$2:$C$2047,Worksheet!$F71),"-")</f>
        <v>-</v>
      </c>
      <c r="CY71" s="51" t="str">
        <f>IFERROR(AVERAGEIFS('Orders - December 2020'!$I$2:$I$2047,'Orders - December 2020'!$H$2:$H$2047,Worksheet!CY$3,'Orders - December 2020'!$C$2:$C$2047,Worksheet!$F71),"-")</f>
        <v>-</v>
      </c>
      <c r="CZ71" s="51" t="str">
        <f>IFERROR(AVERAGEIFS('Orders - December 2020'!$I$2:$I$2047,'Orders - December 2020'!$H$2:$H$2047,Worksheet!CZ$3,'Orders - December 2020'!$C$2:$C$2047,Worksheet!$F71),"-")</f>
        <v>-</v>
      </c>
      <c r="DA71" s="51" t="str">
        <f>IFERROR(AVERAGEIFS('Orders - December 2020'!$I$2:$I$2047,'Orders - December 2020'!$H$2:$H$2047,Worksheet!DA$3,'Orders - December 2020'!$C$2:$C$2047,Worksheet!$F71),"-")</f>
        <v>-</v>
      </c>
      <c r="DB71" s="51" t="str">
        <f>IFERROR(AVERAGEIFS('Orders - December 2020'!$I$2:$I$2047,'Orders - December 2020'!$H$2:$H$2047,Worksheet!DB$3,'Orders - December 2020'!$C$2:$C$2047,Worksheet!$F71),"-")</f>
        <v>-</v>
      </c>
      <c r="DC71" s="51" t="str">
        <f>IFERROR(AVERAGEIFS('Orders - December 2020'!$I$2:$I$2047,'Orders - December 2020'!$H$2:$H$2047,Worksheet!DC$3,'Orders - December 2020'!$C$2:$C$2047,Worksheet!$F71),"-")</f>
        <v>-</v>
      </c>
      <c r="DD71" s="51" t="str">
        <f>IFERROR(AVERAGEIFS('Orders - December 2020'!$I$2:$I$2047,'Orders - December 2020'!$H$2:$H$2047,Worksheet!DD$3,'Orders - December 2020'!$C$2:$C$2047,Worksheet!$F71),"-")</f>
        <v>-</v>
      </c>
      <c r="DE71" s="51" t="str">
        <f>IFERROR(AVERAGEIFS('Orders - December 2020'!$I$2:$I$2047,'Orders - December 2020'!$H$2:$H$2047,Worksheet!DE$3,'Orders - December 2020'!$C$2:$C$2047,Worksheet!$F71),"-")</f>
        <v>-</v>
      </c>
      <c r="DF71" s="51" t="str">
        <f>IFERROR(AVERAGEIFS('Orders - December 2020'!$I$2:$I$2047,'Orders - December 2020'!$H$2:$H$2047,Worksheet!DF$3,'Orders - December 2020'!$C$2:$C$2047,Worksheet!$F71),"-")</f>
        <v>-</v>
      </c>
      <c r="DG71" s="51" t="str">
        <f>IFERROR(AVERAGEIFS('Orders - December 2020'!$I$2:$I$2047,'Orders - December 2020'!$H$2:$H$2047,Worksheet!DG$3,'Orders - December 2020'!$C$2:$C$2047,Worksheet!$F71),"-")</f>
        <v>-</v>
      </c>
      <c r="DH71" s="51" t="str">
        <f>IFERROR(AVERAGEIFS('Orders - December 2020'!$I$2:$I$2047,'Orders - December 2020'!$H$2:$H$2047,Worksheet!DH$3,'Orders - December 2020'!$C$2:$C$2047,Worksheet!$F71),"-")</f>
        <v>-</v>
      </c>
      <c r="DI71" s="51" t="str">
        <f>IFERROR(AVERAGEIFS('Orders - December 2020'!$I$2:$I$2047,'Orders - December 2020'!$H$2:$H$2047,Worksheet!DI$3,'Orders - December 2020'!$C$2:$C$2047,Worksheet!$F71),"-")</f>
        <v>-</v>
      </c>
      <c r="DJ71" s="51" t="str">
        <f>IFERROR(AVERAGEIFS('Orders - December 2020'!$I$2:$I$2047,'Orders - December 2020'!$H$2:$H$2047,Worksheet!DJ$3,'Orders - December 2020'!$C$2:$C$2047,Worksheet!$F71),"-")</f>
        <v>-</v>
      </c>
      <c r="DK71" s="51" t="str">
        <f>IFERROR(AVERAGEIFS('Orders - December 2020'!$I$2:$I$2047,'Orders - December 2020'!$H$2:$H$2047,Worksheet!DK$3,'Orders - December 2020'!$C$2:$C$2047,Worksheet!$F71),"-")</f>
        <v>-</v>
      </c>
      <c r="DL71" s="51" t="str">
        <f>IFERROR(AVERAGEIFS('Orders - December 2020'!$I$2:$I$2047,'Orders - December 2020'!$H$2:$H$2047,Worksheet!DL$3,'Orders - December 2020'!$C$2:$C$2047,Worksheet!$F71),"-")</f>
        <v>-</v>
      </c>
      <c r="DM71" s="51" t="str">
        <f>IFERROR(AVERAGEIFS('Orders - December 2020'!$I$2:$I$2047,'Orders - December 2020'!$H$2:$H$2047,Worksheet!DM$3,'Orders - December 2020'!$C$2:$C$2047,Worksheet!$F71),"-")</f>
        <v>-</v>
      </c>
      <c r="DN71" s="51" t="str">
        <f>IFERROR(AVERAGEIFS('Orders - December 2020'!$I$2:$I$2047,'Orders - December 2020'!$H$2:$H$2047,Worksheet!DN$3,'Orders - December 2020'!$C$2:$C$2047,Worksheet!$F71),"-")</f>
        <v>-</v>
      </c>
      <c r="DO71" s="51" t="str">
        <f>IFERROR(AVERAGEIFS('Orders - December 2020'!$I$2:$I$2047,'Orders - December 2020'!$H$2:$H$2047,Worksheet!DO$3,'Orders - December 2020'!$C$2:$C$2047,Worksheet!$F71),"-")</f>
        <v>-</v>
      </c>
      <c r="DP71" s="51" t="str">
        <f>IFERROR(AVERAGEIFS('Orders - December 2020'!$I$2:$I$2047,'Orders - December 2020'!$H$2:$H$2047,Worksheet!DP$3,'Orders - December 2020'!$C$2:$C$2047,Worksheet!$F71),"-")</f>
        <v>-</v>
      </c>
      <c r="DQ71" s="51" t="str">
        <f>IFERROR(AVERAGEIFS('Orders - December 2020'!$I$2:$I$2047,'Orders - December 2020'!$H$2:$H$2047,Worksheet!DQ$3,'Orders - December 2020'!$C$2:$C$2047,Worksheet!$F71),"-")</f>
        <v>-</v>
      </c>
      <c r="DR71" s="51" t="str">
        <f>IFERROR(AVERAGEIFS('Orders - December 2020'!$I$2:$I$2047,'Orders - December 2020'!$H$2:$H$2047,Worksheet!DR$3,'Orders - December 2020'!$C$2:$C$2047,Worksheet!$F71),"-")</f>
        <v>-</v>
      </c>
      <c r="DS71" s="51" t="str">
        <f>IFERROR(AVERAGEIFS('Orders - December 2020'!$I$2:$I$2047,'Orders - December 2020'!$H$2:$H$2047,Worksheet!DS$3,'Orders - December 2020'!$C$2:$C$2047,Worksheet!$F71),"-")</f>
        <v>-</v>
      </c>
      <c r="DT71" s="51" t="str">
        <f>IFERROR(AVERAGEIFS('Orders - December 2020'!$I$2:$I$2047,'Orders - December 2020'!$H$2:$H$2047,Worksheet!DT$3,'Orders - December 2020'!$C$2:$C$2047,Worksheet!$F71),"-")</f>
        <v>-</v>
      </c>
      <c r="DU71" s="51" t="str">
        <f>IFERROR(AVERAGEIFS('Orders - December 2020'!$I$2:$I$2047,'Orders - December 2020'!$H$2:$H$2047,Worksheet!DU$3,'Orders - December 2020'!$C$2:$C$2047,Worksheet!$F71),"-")</f>
        <v>-</v>
      </c>
      <c r="DV71" s="51">
        <f>IFERROR(AVERAGEIFS('Orders - December 2020'!$I$2:$I$2047,'Orders - December 2020'!$H$2:$H$2047,Worksheet!DV$3,'Orders - December 2020'!$C$2:$C$2047,Worksheet!$F71),"-")</f>
        <v>2</v>
      </c>
      <c r="DW71" s="51">
        <f>IFERROR(AVERAGEIFS('Orders - December 2020'!$I$2:$I$2047,'Orders - December 2020'!$H$2:$H$2047,Worksheet!DW$3,'Orders - December 2020'!$C$2:$C$2047,Worksheet!$F71),"-")</f>
        <v>2</v>
      </c>
      <c r="DX71" s="51" t="str">
        <f>IFERROR(AVERAGEIFS('Orders - December 2020'!$I$2:$I$2047,'Orders - December 2020'!$H$2:$H$2047,Worksheet!DX$3,'Orders - December 2020'!$C$2:$C$2047,Worksheet!$F71),"-")</f>
        <v>-</v>
      </c>
      <c r="DY71" s="51">
        <f>IFERROR(AVERAGEIFS('Orders - December 2020'!$I$2:$I$2047,'Orders - December 2020'!$H$2:$H$2047,Worksheet!DY$3,'Orders - December 2020'!$C$2:$C$2047,Worksheet!$F71),"-")</f>
        <v>1</v>
      </c>
      <c r="DZ71" s="51" t="str">
        <f>IFERROR(AVERAGEIFS('Orders - December 2020'!$I$2:$I$2047,'Orders - December 2020'!$H$2:$H$2047,Worksheet!DZ$3,'Orders - December 2020'!$C$2:$C$2047,Worksheet!$F71),"-")</f>
        <v>-</v>
      </c>
      <c r="EA71" s="51" t="str">
        <f>IFERROR(AVERAGEIFS('Orders - December 2020'!$I$2:$I$2047,'Orders - December 2020'!$H$2:$H$2047,Worksheet!EA$3,'Orders - December 2020'!$C$2:$C$2047,Worksheet!$F71),"-")</f>
        <v>-</v>
      </c>
      <c r="EB71" s="51" t="str">
        <f>IFERROR(AVERAGEIFS('Orders - December 2020'!$I$2:$I$2047,'Orders - December 2020'!$H$2:$H$2047,Worksheet!EB$3,'Orders - December 2020'!$C$2:$C$2047,Worksheet!$F71),"-")</f>
        <v>-</v>
      </c>
      <c r="EC71" s="51" t="str">
        <f>IFERROR(AVERAGEIFS('Orders - December 2020'!$I$2:$I$2047,'Orders - December 2020'!$H$2:$H$2047,Worksheet!EC$3,'Orders - December 2020'!$C$2:$C$2047,Worksheet!$F71),"-")</f>
        <v>-</v>
      </c>
      <c r="ED71" s="51" t="str">
        <f>IFERROR(AVERAGEIFS('Orders - December 2020'!$I$2:$I$2047,'Orders - December 2020'!$H$2:$H$2047,Worksheet!ED$3,'Orders - December 2020'!$C$2:$C$2047,Worksheet!$F71),"-")</f>
        <v>-</v>
      </c>
      <c r="EE71" s="51" t="str">
        <f>IFERROR(AVERAGEIFS('Orders - December 2020'!$I$2:$I$2047,'Orders - December 2020'!$H$2:$H$2047,Worksheet!EE$3,'Orders - December 2020'!$C$2:$C$2047,Worksheet!$F71),"-")</f>
        <v>-</v>
      </c>
      <c r="EF71" s="51" t="str">
        <f>IFERROR(AVERAGEIFS('Orders - December 2020'!$I$2:$I$2047,'Orders - December 2020'!$H$2:$H$2047,Worksheet!EF$3,'Orders - December 2020'!$C$2:$C$2047,Worksheet!$F71),"-")</f>
        <v>-</v>
      </c>
      <c r="EG71" s="51" t="str">
        <f>IFERROR(AVERAGEIFS('Orders - December 2020'!$I$2:$I$2047,'Orders - December 2020'!$H$2:$H$2047,Worksheet!EG$3,'Orders - December 2020'!$C$2:$C$2047,Worksheet!$F71),"-")</f>
        <v>-</v>
      </c>
      <c r="EH71" s="51" t="str">
        <f>IFERROR(AVERAGEIFS('Orders - December 2020'!$I$2:$I$2047,'Orders - December 2020'!$H$2:$H$2047,Worksheet!EH$3,'Orders - December 2020'!$C$2:$C$2047,Worksheet!$F71),"-")</f>
        <v>-</v>
      </c>
      <c r="EI71" s="51" t="str">
        <f>IFERROR(AVERAGEIFS('Orders - December 2020'!$I$2:$I$2047,'Orders - December 2020'!$H$2:$H$2047,Worksheet!EI$3,'Orders - December 2020'!$C$2:$C$2047,Worksheet!$F71),"-")</f>
        <v>-</v>
      </c>
      <c r="EJ71" s="51" t="str">
        <f>IFERROR(AVERAGEIFS('Orders - December 2020'!$I$2:$I$2047,'Orders - December 2020'!$H$2:$H$2047,Worksheet!EJ$3,'Orders - December 2020'!$C$2:$C$2047,Worksheet!$F71),"-")</f>
        <v>-</v>
      </c>
      <c r="EK71" s="51" t="str">
        <f>IFERROR(AVERAGEIFS('Orders - December 2020'!$I$2:$I$2047,'Orders - December 2020'!$H$2:$H$2047,Worksheet!EK$3,'Orders - December 2020'!$C$2:$C$2047,Worksheet!$F71),"-")</f>
        <v>-</v>
      </c>
      <c r="EL71" s="51" t="str">
        <f>IFERROR(AVERAGEIFS('Orders - December 2020'!$I$2:$I$2047,'Orders - December 2020'!$H$2:$H$2047,Worksheet!EL$3,'Orders - December 2020'!$C$2:$C$2047,Worksheet!$F71),"-")</f>
        <v>-</v>
      </c>
      <c r="EM71" s="51" t="str">
        <f>IFERROR(AVERAGEIFS('Orders - December 2020'!$I$2:$I$2047,'Orders - December 2020'!$H$2:$H$2047,Worksheet!EM$3,'Orders - December 2020'!$C$2:$C$2047,Worksheet!$F71),"-")</f>
        <v>-</v>
      </c>
      <c r="EN71" s="51" t="str">
        <f>IFERROR(AVERAGEIFS('Orders - December 2020'!$I$2:$I$2047,'Orders - December 2020'!$H$2:$H$2047,Worksheet!EN$3,'Orders - December 2020'!$C$2:$C$2047,Worksheet!$F71),"-")</f>
        <v>-</v>
      </c>
      <c r="EO71" s="51" t="str">
        <f>IFERROR(AVERAGEIFS('Orders - December 2020'!$I$2:$I$2047,'Orders - December 2020'!$H$2:$H$2047,Worksheet!EO$3,'Orders - December 2020'!$C$2:$C$2047,Worksheet!$F71),"-")</f>
        <v>-</v>
      </c>
      <c r="EP71" s="51" t="str">
        <f>IFERROR(AVERAGEIFS('Orders - December 2020'!$I$2:$I$2047,'Orders - December 2020'!$H$2:$H$2047,Worksheet!EP$3,'Orders - December 2020'!$C$2:$C$2047,Worksheet!$F71),"-")</f>
        <v>-</v>
      </c>
      <c r="EQ71" s="51" t="str">
        <f>IFERROR(AVERAGEIFS('Orders - December 2020'!$I$2:$I$2047,'Orders - December 2020'!$H$2:$H$2047,Worksheet!EQ$3,'Orders - December 2020'!$C$2:$C$2047,Worksheet!$F71),"-")</f>
        <v>-</v>
      </c>
      <c r="ER71" s="51" t="str">
        <f>IFERROR(AVERAGEIFS('Orders - December 2020'!$I$2:$I$2047,'Orders - December 2020'!$H$2:$H$2047,Worksheet!ER$3,'Orders - December 2020'!$C$2:$C$2047,Worksheet!$F71),"-")</f>
        <v>-</v>
      </c>
      <c r="ES71" s="51" t="str">
        <f>IFERROR(AVERAGEIFS('Orders - December 2020'!$I$2:$I$2047,'Orders - December 2020'!$H$2:$H$2047,Worksheet!ES$3,'Orders - December 2020'!$C$2:$C$2047,Worksheet!$F71),"-")</f>
        <v>-</v>
      </c>
      <c r="ET71" s="51" t="str">
        <f>IFERROR(AVERAGEIFS('Orders - December 2020'!$I$2:$I$2047,'Orders - December 2020'!$H$2:$H$2047,Worksheet!ET$3,'Orders - December 2020'!$C$2:$C$2047,Worksheet!$F71),"-")</f>
        <v>-</v>
      </c>
      <c r="EU71" s="51" t="str">
        <f>IFERROR(AVERAGEIFS('Orders - December 2020'!$I$2:$I$2047,'Orders - December 2020'!$H$2:$H$2047,Worksheet!EU$3,'Orders - December 2020'!$C$2:$C$2047,Worksheet!$F71),"-")</f>
        <v>-</v>
      </c>
      <c r="EV71" s="51" t="str">
        <f>IFERROR(AVERAGEIFS('Orders - December 2020'!$I$2:$I$2047,'Orders - December 2020'!$H$2:$H$2047,Worksheet!EV$3,'Orders - December 2020'!$C$2:$C$2047,Worksheet!$F71),"-")</f>
        <v>-</v>
      </c>
      <c r="EW71" s="51" t="str">
        <f>IFERROR(AVERAGEIFS('Orders - December 2020'!$I$2:$I$2047,'Orders - December 2020'!$H$2:$H$2047,Worksheet!EW$3,'Orders - December 2020'!$C$2:$C$2047,Worksheet!$F71),"-")</f>
        <v>-</v>
      </c>
      <c r="EX71" s="51" t="str">
        <f>IFERROR(AVERAGEIFS('Orders - December 2020'!$I$2:$I$2047,'Orders - December 2020'!$H$2:$H$2047,Worksheet!EX$3,'Orders - December 2020'!$C$2:$C$2047,Worksheet!$F71),"-")</f>
        <v>-</v>
      </c>
      <c r="EY71" s="51">
        <f>IFERROR(AVERAGEIFS('Orders - December 2020'!$I$2:$I$2047,'Orders - December 2020'!$H$2:$H$2047,Worksheet!EY$3,'Orders - December 2020'!$C$2:$C$2047,Worksheet!$F71),"-")</f>
        <v>2</v>
      </c>
      <c r="EZ71" s="51" t="str">
        <f>IFERROR(AVERAGEIFS('Orders - December 2020'!$I$2:$I$2047,'Orders - December 2020'!$H$2:$H$2047,Worksheet!EZ$3,'Orders - December 2020'!$C$2:$C$2047,Worksheet!$F71),"-")</f>
        <v>-</v>
      </c>
      <c r="FA71" s="51" t="str">
        <f>IFERROR(AVERAGEIFS('Orders - December 2020'!$I$2:$I$2047,'Orders - December 2020'!$H$2:$H$2047,Worksheet!FA$3,'Orders - December 2020'!$C$2:$C$2047,Worksheet!$F71),"-")</f>
        <v>-</v>
      </c>
      <c r="FB71" s="51" t="str">
        <f>IFERROR(AVERAGEIFS('Orders - December 2020'!$I$2:$I$2047,'Orders - December 2020'!$H$2:$H$2047,Worksheet!FB$3,'Orders - December 2020'!$C$2:$C$2047,Worksheet!$F71),"-")</f>
        <v>-</v>
      </c>
      <c r="FC71" s="51" t="str">
        <f>IFERROR(AVERAGEIFS('Orders - December 2020'!$I$2:$I$2047,'Orders - December 2020'!$H$2:$H$2047,Worksheet!FC$3,'Orders - December 2020'!$C$2:$C$2047,Worksheet!$F71),"-")</f>
        <v>-</v>
      </c>
      <c r="FD71" s="51" t="str">
        <f>IFERROR(AVERAGEIFS('Orders - December 2020'!$I$2:$I$2047,'Orders - December 2020'!$H$2:$H$2047,Worksheet!FD$3,'Orders - December 2020'!$C$2:$C$2047,Worksheet!$F71),"-")</f>
        <v>-</v>
      </c>
      <c r="FE71" s="51" t="str">
        <f>IFERROR(AVERAGEIFS('Orders - December 2020'!$I$2:$I$2047,'Orders - December 2020'!$H$2:$H$2047,Worksheet!FE$3,'Orders - December 2020'!$C$2:$C$2047,Worksheet!$F71),"-")</f>
        <v>-</v>
      </c>
      <c r="FF71" s="51" t="str">
        <f>IFERROR(AVERAGEIFS('Orders - December 2020'!$I$2:$I$2047,'Orders - December 2020'!$H$2:$H$2047,Worksheet!FF$3,'Orders - December 2020'!$C$2:$C$2047,Worksheet!$F71),"-")</f>
        <v>-</v>
      </c>
      <c r="FG71" s="52" t="str">
        <f>IFERROR(AVERAGEIFS('Orders - December 2020'!$I$2:$I$2047,'Orders - December 2020'!$H$2:$H$2047,Worksheet!FG$3,'Orders - December 2020'!$C$2:$C$2047,Worksheet!$F71),"-")</f>
        <v>-</v>
      </c>
    </row>
    <row r="72" spans="6:163">
      <c r="F72" s="45" t="str">
        <v>Ona_ara Minimart</v>
      </c>
      <c r="G72" s="50" t="str">
        <f>IFERROR(AVERAGEIFS('Orders - December 2020'!$I$2:$I$2047,'Orders - December 2020'!$H$2:$H$2047,Worksheet!G$3,'Orders - December 2020'!$C$2:$C$2047,Worksheet!$F72),"-")</f>
        <v>-</v>
      </c>
      <c r="H72" s="51" t="str">
        <f>IFERROR(AVERAGEIFS('Orders - December 2020'!$I$2:$I$2047,'Orders - December 2020'!$H$2:$H$2047,Worksheet!H$3,'Orders - December 2020'!$C$2:$C$2047,Worksheet!$F72),"-")</f>
        <v>-</v>
      </c>
      <c r="I72" s="51" t="str">
        <f>IFERROR(AVERAGEIFS('Orders - December 2020'!$I$2:$I$2047,'Orders - December 2020'!$H$2:$H$2047,Worksheet!I$3,'Orders - December 2020'!$C$2:$C$2047,Worksheet!$F72),"-")</f>
        <v>-</v>
      </c>
      <c r="J72" s="51" t="str">
        <f>IFERROR(AVERAGEIFS('Orders - December 2020'!$I$2:$I$2047,'Orders - December 2020'!$H$2:$H$2047,Worksheet!J$3,'Orders - December 2020'!$C$2:$C$2047,Worksheet!$F72),"-")</f>
        <v>-</v>
      </c>
      <c r="K72" s="51" t="str">
        <f>IFERROR(AVERAGEIFS('Orders - December 2020'!$I$2:$I$2047,'Orders - December 2020'!$H$2:$H$2047,Worksheet!K$3,'Orders - December 2020'!$C$2:$C$2047,Worksheet!$F72),"-")</f>
        <v>-</v>
      </c>
      <c r="L72" s="51" t="str">
        <f>IFERROR(AVERAGEIFS('Orders - December 2020'!$I$2:$I$2047,'Orders - December 2020'!$H$2:$H$2047,Worksheet!L$3,'Orders - December 2020'!$C$2:$C$2047,Worksheet!$F72),"-")</f>
        <v>-</v>
      </c>
      <c r="M72" s="51" t="str">
        <f>IFERROR(AVERAGEIFS('Orders - December 2020'!$I$2:$I$2047,'Orders - December 2020'!$H$2:$H$2047,Worksheet!M$3,'Orders - December 2020'!$C$2:$C$2047,Worksheet!$F72),"-")</f>
        <v>-</v>
      </c>
      <c r="N72" s="51" t="str">
        <f>IFERROR(AVERAGEIFS('Orders - December 2020'!$I$2:$I$2047,'Orders - December 2020'!$H$2:$H$2047,Worksheet!N$3,'Orders - December 2020'!$C$2:$C$2047,Worksheet!$F72),"-")</f>
        <v>-</v>
      </c>
      <c r="O72" s="51" t="str">
        <f>IFERROR(AVERAGEIFS('Orders - December 2020'!$I$2:$I$2047,'Orders - December 2020'!$H$2:$H$2047,Worksheet!O$3,'Orders - December 2020'!$C$2:$C$2047,Worksheet!$F72),"-")</f>
        <v>-</v>
      </c>
      <c r="P72" s="51" t="str">
        <f>IFERROR(AVERAGEIFS('Orders - December 2020'!$I$2:$I$2047,'Orders - December 2020'!$H$2:$H$2047,Worksheet!P$3,'Orders - December 2020'!$C$2:$C$2047,Worksheet!$F72),"-")</f>
        <v>-</v>
      </c>
      <c r="Q72" s="51" t="str">
        <f>IFERROR(AVERAGEIFS('Orders - December 2020'!$I$2:$I$2047,'Orders - December 2020'!$H$2:$H$2047,Worksheet!Q$3,'Orders - December 2020'!$C$2:$C$2047,Worksheet!$F72),"-")</f>
        <v>-</v>
      </c>
      <c r="R72" s="51" t="str">
        <f>IFERROR(AVERAGEIFS('Orders - December 2020'!$I$2:$I$2047,'Orders - December 2020'!$H$2:$H$2047,Worksheet!R$3,'Orders - December 2020'!$C$2:$C$2047,Worksheet!$F72),"-")</f>
        <v>-</v>
      </c>
      <c r="S72" s="51" t="str">
        <f>IFERROR(AVERAGEIFS('Orders - December 2020'!$I$2:$I$2047,'Orders - December 2020'!$H$2:$H$2047,Worksheet!S$3,'Orders - December 2020'!$C$2:$C$2047,Worksheet!$F72),"-")</f>
        <v>-</v>
      </c>
      <c r="T72" s="51" t="str">
        <f>IFERROR(AVERAGEIFS('Orders - December 2020'!$I$2:$I$2047,'Orders - December 2020'!$H$2:$H$2047,Worksheet!T$3,'Orders - December 2020'!$C$2:$C$2047,Worksheet!$F72),"-")</f>
        <v>-</v>
      </c>
      <c r="U72" s="51">
        <f>IFERROR(AVERAGEIFS('Orders - December 2020'!$I$2:$I$2047,'Orders - December 2020'!$H$2:$H$2047,Worksheet!U$3,'Orders - December 2020'!$C$2:$C$2047,Worksheet!$F72),"-")</f>
        <v>1</v>
      </c>
      <c r="V72" s="51" t="str">
        <f>IFERROR(AVERAGEIFS('Orders - December 2020'!$I$2:$I$2047,'Orders - December 2020'!$H$2:$H$2047,Worksheet!V$3,'Orders - December 2020'!$C$2:$C$2047,Worksheet!$F72),"-")</f>
        <v>-</v>
      </c>
      <c r="W72" s="51" t="str">
        <f>IFERROR(AVERAGEIFS('Orders - December 2020'!$I$2:$I$2047,'Orders - December 2020'!$H$2:$H$2047,Worksheet!W$3,'Orders - December 2020'!$C$2:$C$2047,Worksheet!$F72),"-")</f>
        <v>-</v>
      </c>
      <c r="X72" s="51" t="str">
        <f>IFERROR(AVERAGEIFS('Orders - December 2020'!$I$2:$I$2047,'Orders - December 2020'!$H$2:$H$2047,Worksheet!X$3,'Orders - December 2020'!$C$2:$C$2047,Worksheet!$F72),"-")</f>
        <v>-</v>
      </c>
      <c r="Y72" s="51" t="str">
        <f>IFERROR(AVERAGEIFS('Orders - December 2020'!$I$2:$I$2047,'Orders - December 2020'!$H$2:$H$2047,Worksheet!Y$3,'Orders - December 2020'!$C$2:$C$2047,Worksheet!$F72),"-")</f>
        <v>-</v>
      </c>
      <c r="Z72" s="51" t="str">
        <f>IFERROR(AVERAGEIFS('Orders - December 2020'!$I$2:$I$2047,'Orders - December 2020'!$H$2:$H$2047,Worksheet!Z$3,'Orders - December 2020'!$C$2:$C$2047,Worksheet!$F72),"-")</f>
        <v>-</v>
      </c>
      <c r="AA72" s="51">
        <f>IFERROR(AVERAGEIFS('Orders - December 2020'!$I$2:$I$2047,'Orders - December 2020'!$H$2:$H$2047,Worksheet!AA$3,'Orders - December 2020'!$C$2:$C$2047,Worksheet!$F72),"-")</f>
        <v>1</v>
      </c>
      <c r="AB72" s="51" t="str">
        <f>IFERROR(AVERAGEIFS('Orders - December 2020'!$I$2:$I$2047,'Orders - December 2020'!$H$2:$H$2047,Worksheet!AB$3,'Orders - December 2020'!$C$2:$C$2047,Worksheet!$F72),"-")</f>
        <v>-</v>
      </c>
      <c r="AC72" s="51" t="str">
        <f>IFERROR(AVERAGEIFS('Orders - December 2020'!$I$2:$I$2047,'Orders - December 2020'!$H$2:$H$2047,Worksheet!AC$3,'Orders - December 2020'!$C$2:$C$2047,Worksheet!$F72),"-")</f>
        <v>-</v>
      </c>
      <c r="AD72" s="51" t="str">
        <f>IFERROR(AVERAGEIFS('Orders - December 2020'!$I$2:$I$2047,'Orders - December 2020'!$H$2:$H$2047,Worksheet!AD$3,'Orders - December 2020'!$C$2:$C$2047,Worksheet!$F72),"-")</f>
        <v>-</v>
      </c>
      <c r="AE72" s="51" t="str">
        <f>IFERROR(AVERAGEIFS('Orders - December 2020'!$I$2:$I$2047,'Orders - December 2020'!$H$2:$H$2047,Worksheet!AE$3,'Orders - December 2020'!$C$2:$C$2047,Worksheet!$F72),"-")</f>
        <v>-</v>
      </c>
      <c r="AF72" s="51" t="str">
        <f>IFERROR(AVERAGEIFS('Orders - December 2020'!$I$2:$I$2047,'Orders - December 2020'!$H$2:$H$2047,Worksheet!AF$3,'Orders - December 2020'!$C$2:$C$2047,Worksheet!$F72),"-")</f>
        <v>-</v>
      </c>
      <c r="AG72" s="51" t="str">
        <f>IFERROR(AVERAGEIFS('Orders - December 2020'!$I$2:$I$2047,'Orders - December 2020'!$H$2:$H$2047,Worksheet!AG$3,'Orders - December 2020'!$C$2:$C$2047,Worksheet!$F72),"-")</f>
        <v>-</v>
      </c>
      <c r="AH72" s="51" t="str">
        <f>IFERROR(AVERAGEIFS('Orders - December 2020'!$I$2:$I$2047,'Orders - December 2020'!$H$2:$H$2047,Worksheet!AH$3,'Orders - December 2020'!$C$2:$C$2047,Worksheet!$F72),"-")</f>
        <v>-</v>
      </c>
      <c r="AI72" s="51" t="str">
        <f>IFERROR(AVERAGEIFS('Orders - December 2020'!$I$2:$I$2047,'Orders - December 2020'!$H$2:$H$2047,Worksheet!AI$3,'Orders - December 2020'!$C$2:$C$2047,Worksheet!$F72),"-")</f>
        <v>-</v>
      </c>
      <c r="AJ72" s="51" t="str">
        <f>IFERROR(AVERAGEIFS('Orders - December 2020'!$I$2:$I$2047,'Orders - December 2020'!$H$2:$H$2047,Worksheet!AJ$3,'Orders - December 2020'!$C$2:$C$2047,Worksheet!$F72),"-")</f>
        <v>-</v>
      </c>
      <c r="AK72" s="51" t="str">
        <f>IFERROR(AVERAGEIFS('Orders - December 2020'!$I$2:$I$2047,'Orders - December 2020'!$H$2:$H$2047,Worksheet!AK$3,'Orders - December 2020'!$C$2:$C$2047,Worksheet!$F72),"-")</f>
        <v>-</v>
      </c>
      <c r="AL72" s="51" t="str">
        <f>IFERROR(AVERAGEIFS('Orders - December 2020'!$I$2:$I$2047,'Orders - December 2020'!$H$2:$H$2047,Worksheet!AL$3,'Orders - December 2020'!$C$2:$C$2047,Worksheet!$F72),"-")</f>
        <v>-</v>
      </c>
      <c r="AM72" s="51" t="str">
        <f>IFERROR(AVERAGEIFS('Orders - December 2020'!$I$2:$I$2047,'Orders - December 2020'!$H$2:$H$2047,Worksheet!AM$3,'Orders - December 2020'!$C$2:$C$2047,Worksheet!$F72),"-")</f>
        <v>-</v>
      </c>
      <c r="AN72" s="51" t="str">
        <f>IFERROR(AVERAGEIFS('Orders - December 2020'!$I$2:$I$2047,'Orders - December 2020'!$H$2:$H$2047,Worksheet!AN$3,'Orders - December 2020'!$C$2:$C$2047,Worksheet!$F72),"-")</f>
        <v>-</v>
      </c>
      <c r="AO72" s="51" t="str">
        <f>IFERROR(AVERAGEIFS('Orders - December 2020'!$I$2:$I$2047,'Orders - December 2020'!$H$2:$H$2047,Worksheet!AO$3,'Orders - December 2020'!$C$2:$C$2047,Worksheet!$F72),"-")</f>
        <v>-</v>
      </c>
      <c r="AP72" s="51" t="str">
        <f>IFERROR(AVERAGEIFS('Orders - December 2020'!$I$2:$I$2047,'Orders - December 2020'!$H$2:$H$2047,Worksheet!AP$3,'Orders - December 2020'!$C$2:$C$2047,Worksheet!$F72),"-")</f>
        <v>-</v>
      </c>
      <c r="AQ72" s="51">
        <f>IFERROR(AVERAGEIFS('Orders - December 2020'!$I$2:$I$2047,'Orders - December 2020'!$H$2:$H$2047,Worksheet!AQ$3,'Orders - December 2020'!$C$2:$C$2047,Worksheet!$F72),"-")</f>
        <v>1</v>
      </c>
      <c r="AR72" s="51" t="str">
        <f>IFERROR(AVERAGEIFS('Orders - December 2020'!$I$2:$I$2047,'Orders - December 2020'!$H$2:$H$2047,Worksheet!AR$3,'Orders - December 2020'!$C$2:$C$2047,Worksheet!$F72),"-")</f>
        <v>-</v>
      </c>
      <c r="AS72" s="51" t="str">
        <f>IFERROR(AVERAGEIFS('Orders - December 2020'!$I$2:$I$2047,'Orders - December 2020'!$H$2:$H$2047,Worksheet!AS$3,'Orders - December 2020'!$C$2:$C$2047,Worksheet!$F72),"-")</f>
        <v>-</v>
      </c>
      <c r="AT72" s="51" t="str">
        <f>IFERROR(AVERAGEIFS('Orders - December 2020'!$I$2:$I$2047,'Orders - December 2020'!$H$2:$H$2047,Worksheet!AT$3,'Orders - December 2020'!$C$2:$C$2047,Worksheet!$F72),"-")</f>
        <v>-</v>
      </c>
      <c r="AU72" s="51" t="str">
        <f>IFERROR(AVERAGEIFS('Orders - December 2020'!$I$2:$I$2047,'Orders - December 2020'!$H$2:$H$2047,Worksheet!AU$3,'Orders - December 2020'!$C$2:$C$2047,Worksheet!$F72),"-")</f>
        <v>-</v>
      </c>
      <c r="AV72" s="51" t="str">
        <f>IFERROR(AVERAGEIFS('Orders - December 2020'!$I$2:$I$2047,'Orders - December 2020'!$H$2:$H$2047,Worksheet!AV$3,'Orders - December 2020'!$C$2:$C$2047,Worksheet!$F72),"-")</f>
        <v>-</v>
      </c>
      <c r="AW72" s="51" t="str">
        <f>IFERROR(AVERAGEIFS('Orders - December 2020'!$I$2:$I$2047,'Orders - December 2020'!$H$2:$H$2047,Worksheet!AW$3,'Orders - December 2020'!$C$2:$C$2047,Worksheet!$F72),"-")</f>
        <v>-</v>
      </c>
      <c r="AX72" s="51" t="str">
        <f>IFERROR(AVERAGEIFS('Orders - December 2020'!$I$2:$I$2047,'Orders - December 2020'!$H$2:$H$2047,Worksheet!AX$3,'Orders - December 2020'!$C$2:$C$2047,Worksheet!$F72),"-")</f>
        <v>-</v>
      </c>
      <c r="AY72" s="51" t="str">
        <f>IFERROR(AVERAGEIFS('Orders - December 2020'!$I$2:$I$2047,'Orders - December 2020'!$H$2:$H$2047,Worksheet!AY$3,'Orders - December 2020'!$C$2:$C$2047,Worksheet!$F72),"-")</f>
        <v>-</v>
      </c>
      <c r="AZ72" s="51" t="str">
        <f>IFERROR(AVERAGEIFS('Orders - December 2020'!$I$2:$I$2047,'Orders - December 2020'!$H$2:$H$2047,Worksheet!AZ$3,'Orders - December 2020'!$C$2:$C$2047,Worksheet!$F72),"-")</f>
        <v>-</v>
      </c>
      <c r="BA72" s="51" t="str">
        <f>IFERROR(AVERAGEIFS('Orders - December 2020'!$I$2:$I$2047,'Orders - December 2020'!$H$2:$H$2047,Worksheet!BA$3,'Orders - December 2020'!$C$2:$C$2047,Worksheet!$F72),"-")</f>
        <v>-</v>
      </c>
      <c r="BB72" s="51" t="str">
        <f>IFERROR(AVERAGEIFS('Orders - December 2020'!$I$2:$I$2047,'Orders - December 2020'!$H$2:$H$2047,Worksheet!BB$3,'Orders - December 2020'!$C$2:$C$2047,Worksheet!$F72),"-")</f>
        <v>-</v>
      </c>
      <c r="BC72" s="51" t="str">
        <f>IFERROR(AVERAGEIFS('Orders - December 2020'!$I$2:$I$2047,'Orders - December 2020'!$H$2:$H$2047,Worksheet!BC$3,'Orders - December 2020'!$C$2:$C$2047,Worksheet!$F72),"-")</f>
        <v>-</v>
      </c>
      <c r="BD72" s="51" t="str">
        <f>IFERROR(AVERAGEIFS('Orders - December 2020'!$I$2:$I$2047,'Orders - December 2020'!$H$2:$H$2047,Worksheet!BD$3,'Orders - December 2020'!$C$2:$C$2047,Worksheet!$F72),"-")</f>
        <v>-</v>
      </c>
      <c r="BE72" s="51" t="str">
        <f>IFERROR(AVERAGEIFS('Orders - December 2020'!$I$2:$I$2047,'Orders - December 2020'!$H$2:$H$2047,Worksheet!BE$3,'Orders - December 2020'!$C$2:$C$2047,Worksheet!$F72),"-")</f>
        <v>-</v>
      </c>
      <c r="BF72" s="51" t="str">
        <f>IFERROR(AVERAGEIFS('Orders - December 2020'!$I$2:$I$2047,'Orders - December 2020'!$H$2:$H$2047,Worksheet!BF$3,'Orders - December 2020'!$C$2:$C$2047,Worksheet!$F72),"-")</f>
        <v>-</v>
      </c>
      <c r="BG72" s="51" t="str">
        <f>IFERROR(AVERAGEIFS('Orders - December 2020'!$I$2:$I$2047,'Orders - December 2020'!$H$2:$H$2047,Worksheet!BG$3,'Orders - December 2020'!$C$2:$C$2047,Worksheet!$F72),"-")</f>
        <v>-</v>
      </c>
      <c r="BH72" s="51" t="str">
        <f>IFERROR(AVERAGEIFS('Orders - December 2020'!$I$2:$I$2047,'Orders - December 2020'!$H$2:$H$2047,Worksheet!BH$3,'Orders - December 2020'!$C$2:$C$2047,Worksheet!$F72),"-")</f>
        <v>-</v>
      </c>
      <c r="BI72" s="51" t="str">
        <f>IFERROR(AVERAGEIFS('Orders - December 2020'!$I$2:$I$2047,'Orders - December 2020'!$H$2:$H$2047,Worksheet!BI$3,'Orders - December 2020'!$C$2:$C$2047,Worksheet!$F72),"-")</f>
        <v>-</v>
      </c>
      <c r="BJ72" s="51" t="str">
        <f>IFERROR(AVERAGEIFS('Orders - December 2020'!$I$2:$I$2047,'Orders - December 2020'!$H$2:$H$2047,Worksheet!BJ$3,'Orders - December 2020'!$C$2:$C$2047,Worksheet!$F72),"-")</f>
        <v>-</v>
      </c>
      <c r="BK72" s="51" t="str">
        <f>IFERROR(AVERAGEIFS('Orders - December 2020'!$I$2:$I$2047,'Orders - December 2020'!$H$2:$H$2047,Worksheet!BK$3,'Orders - December 2020'!$C$2:$C$2047,Worksheet!$F72),"-")</f>
        <v>-</v>
      </c>
      <c r="BL72" s="51" t="str">
        <f>IFERROR(AVERAGEIFS('Orders - December 2020'!$I$2:$I$2047,'Orders - December 2020'!$H$2:$H$2047,Worksheet!BL$3,'Orders - December 2020'!$C$2:$C$2047,Worksheet!$F72),"-")</f>
        <v>-</v>
      </c>
      <c r="BM72" s="51" t="str">
        <f>IFERROR(AVERAGEIFS('Orders - December 2020'!$I$2:$I$2047,'Orders - December 2020'!$H$2:$H$2047,Worksheet!BM$3,'Orders - December 2020'!$C$2:$C$2047,Worksheet!$F72),"-")</f>
        <v>-</v>
      </c>
      <c r="BN72" s="51" t="str">
        <f>IFERROR(AVERAGEIFS('Orders - December 2020'!$I$2:$I$2047,'Orders - December 2020'!$H$2:$H$2047,Worksheet!BN$3,'Orders - December 2020'!$C$2:$C$2047,Worksheet!$F72),"-")</f>
        <v>-</v>
      </c>
      <c r="BO72" s="51" t="str">
        <f>IFERROR(AVERAGEIFS('Orders - December 2020'!$I$2:$I$2047,'Orders - December 2020'!$H$2:$H$2047,Worksheet!BO$3,'Orders - December 2020'!$C$2:$C$2047,Worksheet!$F72),"-")</f>
        <v>-</v>
      </c>
      <c r="BP72" s="51" t="str">
        <f>IFERROR(AVERAGEIFS('Orders - December 2020'!$I$2:$I$2047,'Orders - December 2020'!$H$2:$H$2047,Worksheet!BP$3,'Orders - December 2020'!$C$2:$C$2047,Worksheet!$F72),"-")</f>
        <v>-</v>
      </c>
      <c r="BQ72" s="51">
        <f>IFERROR(AVERAGEIFS('Orders - December 2020'!$I$2:$I$2047,'Orders - December 2020'!$H$2:$H$2047,Worksheet!BQ$3,'Orders - December 2020'!$C$2:$C$2047,Worksheet!$F72),"-")</f>
        <v>1</v>
      </c>
      <c r="BR72" s="51" t="str">
        <f>IFERROR(AVERAGEIFS('Orders - December 2020'!$I$2:$I$2047,'Orders - December 2020'!$H$2:$H$2047,Worksheet!BR$3,'Orders - December 2020'!$C$2:$C$2047,Worksheet!$F72),"-")</f>
        <v>-</v>
      </c>
      <c r="BS72" s="51" t="str">
        <f>IFERROR(AVERAGEIFS('Orders - December 2020'!$I$2:$I$2047,'Orders - December 2020'!$H$2:$H$2047,Worksheet!BS$3,'Orders - December 2020'!$C$2:$C$2047,Worksheet!$F72),"-")</f>
        <v>-</v>
      </c>
      <c r="BT72" s="51" t="str">
        <f>IFERROR(AVERAGEIFS('Orders - December 2020'!$I$2:$I$2047,'Orders - December 2020'!$H$2:$H$2047,Worksheet!BT$3,'Orders - December 2020'!$C$2:$C$2047,Worksheet!$F72),"-")</f>
        <v>-</v>
      </c>
      <c r="BU72" s="51" t="str">
        <f>IFERROR(AVERAGEIFS('Orders - December 2020'!$I$2:$I$2047,'Orders - December 2020'!$H$2:$H$2047,Worksheet!BU$3,'Orders - December 2020'!$C$2:$C$2047,Worksheet!$F72),"-")</f>
        <v>-</v>
      </c>
      <c r="BV72" s="51" t="str">
        <f>IFERROR(AVERAGEIFS('Orders - December 2020'!$I$2:$I$2047,'Orders - December 2020'!$H$2:$H$2047,Worksheet!BV$3,'Orders - December 2020'!$C$2:$C$2047,Worksheet!$F72),"-")</f>
        <v>-</v>
      </c>
      <c r="BW72" s="51" t="str">
        <f>IFERROR(AVERAGEIFS('Orders - December 2020'!$I$2:$I$2047,'Orders - December 2020'!$H$2:$H$2047,Worksheet!BW$3,'Orders - December 2020'!$C$2:$C$2047,Worksheet!$F72),"-")</f>
        <v>-</v>
      </c>
      <c r="BX72" s="51" t="str">
        <f>IFERROR(AVERAGEIFS('Orders - December 2020'!$I$2:$I$2047,'Orders - December 2020'!$H$2:$H$2047,Worksheet!BX$3,'Orders - December 2020'!$C$2:$C$2047,Worksheet!$F72),"-")</f>
        <v>-</v>
      </c>
      <c r="BY72" s="51" t="str">
        <f>IFERROR(AVERAGEIFS('Orders - December 2020'!$I$2:$I$2047,'Orders - December 2020'!$H$2:$H$2047,Worksheet!BY$3,'Orders - December 2020'!$C$2:$C$2047,Worksheet!$F72),"-")</f>
        <v>-</v>
      </c>
      <c r="BZ72" s="51" t="str">
        <f>IFERROR(AVERAGEIFS('Orders - December 2020'!$I$2:$I$2047,'Orders - December 2020'!$H$2:$H$2047,Worksheet!BZ$3,'Orders - December 2020'!$C$2:$C$2047,Worksheet!$F72),"-")</f>
        <v>-</v>
      </c>
      <c r="CA72" s="51" t="str">
        <f>IFERROR(AVERAGEIFS('Orders - December 2020'!$I$2:$I$2047,'Orders - December 2020'!$H$2:$H$2047,Worksheet!CA$3,'Orders - December 2020'!$C$2:$C$2047,Worksheet!$F72),"-")</f>
        <v>-</v>
      </c>
      <c r="CB72" s="51" t="str">
        <f>IFERROR(AVERAGEIFS('Orders - December 2020'!$I$2:$I$2047,'Orders - December 2020'!$H$2:$H$2047,Worksheet!CB$3,'Orders - December 2020'!$C$2:$C$2047,Worksheet!$F72),"-")</f>
        <v>-</v>
      </c>
      <c r="CC72" s="51" t="str">
        <f>IFERROR(AVERAGEIFS('Orders - December 2020'!$I$2:$I$2047,'Orders - December 2020'!$H$2:$H$2047,Worksheet!CC$3,'Orders - December 2020'!$C$2:$C$2047,Worksheet!$F72),"-")</f>
        <v>-</v>
      </c>
      <c r="CD72" s="51" t="str">
        <f>IFERROR(AVERAGEIFS('Orders - December 2020'!$I$2:$I$2047,'Orders - December 2020'!$H$2:$H$2047,Worksheet!CD$3,'Orders - December 2020'!$C$2:$C$2047,Worksheet!$F72),"-")</f>
        <v>-</v>
      </c>
      <c r="CE72" s="51" t="str">
        <f>IFERROR(AVERAGEIFS('Orders - December 2020'!$I$2:$I$2047,'Orders - December 2020'!$H$2:$H$2047,Worksheet!CE$3,'Orders - December 2020'!$C$2:$C$2047,Worksheet!$F72),"-")</f>
        <v>-</v>
      </c>
      <c r="CF72" s="51" t="str">
        <f>IFERROR(AVERAGEIFS('Orders - December 2020'!$I$2:$I$2047,'Orders - December 2020'!$H$2:$H$2047,Worksheet!CF$3,'Orders - December 2020'!$C$2:$C$2047,Worksheet!$F72),"-")</f>
        <v>-</v>
      </c>
      <c r="CG72" s="51" t="str">
        <f>IFERROR(AVERAGEIFS('Orders - December 2020'!$I$2:$I$2047,'Orders - December 2020'!$H$2:$H$2047,Worksheet!CG$3,'Orders - December 2020'!$C$2:$C$2047,Worksheet!$F72),"-")</f>
        <v>-</v>
      </c>
      <c r="CH72" s="51" t="str">
        <f>IFERROR(AVERAGEIFS('Orders - December 2020'!$I$2:$I$2047,'Orders - December 2020'!$H$2:$H$2047,Worksheet!CH$3,'Orders - December 2020'!$C$2:$C$2047,Worksheet!$F72),"-")</f>
        <v>-</v>
      </c>
      <c r="CI72" s="51" t="str">
        <f>IFERROR(AVERAGEIFS('Orders - December 2020'!$I$2:$I$2047,'Orders - December 2020'!$H$2:$H$2047,Worksheet!CI$3,'Orders - December 2020'!$C$2:$C$2047,Worksheet!$F72),"-")</f>
        <v>-</v>
      </c>
      <c r="CJ72" s="51" t="str">
        <f>IFERROR(AVERAGEIFS('Orders - December 2020'!$I$2:$I$2047,'Orders - December 2020'!$H$2:$H$2047,Worksheet!CJ$3,'Orders - December 2020'!$C$2:$C$2047,Worksheet!$F72),"-")</f>
        <v>-</v>
      </c>
      <c r="CK72" s="51" t="str">
        <f>IFERROR(AVERAGEIFS('Orders - December 2020'!$I$2:$I$2047,'Orders - December 2020'!$H$2:$H$2047,Worksheet!CK$3,'Orders - December 2020'!$C$2:$C$2047,Worksheet!$F72),"-")</f>
        <v>-</v>
      </c>
      <c r="CL72" s="51" t="str">
        <f>IFERROR(AVERAGEIFS('Orders - December 2020'!$I$2:$I$2047,'Orders - December 2020'!$H$2:$H$2047,Worksheet!CL$3,'Orders - December 2020'!$C$2:$C$2047,Worksheet!$F72),"-")</f>
        <v>-</v>
      </c>
      <c r="CM72" s="51">
        <f>IFERROR(AVERAGEIFS('Orders - December 2020'!$I$2:$I$2047,'Orders - December 2020'!$H$2:$H$2047,Worksheet!CM$3,'Orders - December 2020'!$C$2:$C$2047,Worksheet!$F72),"-")</f>
        <v>1</v>
      </c>
      <c r="CN72" s="51" t="str">
        <f>IFERROR(AVERAGEIFS('Orders - December 2020'!$I$2:$I$2047,'Orders - December 2020'!$H$2:$H$2047,Worksheet!CN$3,'Orders - December 2020'!$C$2:$C$2047,Worksheet!$F72),"-")</f>
        <v>-</v>
      </c>
      <c r="CO72" s="51">
        <f>IFERROR(AVERAGEIFS('Orders - December 2020'!$I$2:$I$2047,'Orders - December 2020'!$H$2:$H$2047,Worksheet!CO$3,'Orders - December 2020'!$C$2:$C$2047,Worksheet!$F72),"-")</f>
        <v>1</v>
      </c>
      <c r="CP72" s="51" t="str">
        <f>IFERROR(AVERAGEIFS('Orders - December 2020'!$I$2:$I$2047,'Orders - December 2020'!$H$2:$H$2047,Worksheet!CP$3,'Orders - December 2020'!$C$2:$C$2047,Worksheet!$F72),"-")</f>
        <v>-</v>
      </c>
      <c r="CQ72" s="51">
        <f>IFERROR(AVERAGEIFS('Orders - December 2020'!$I$2:$I$2047,'Orders - December 2020'!$H$2:$H$2047,Worksheet!CQ$3,'Orders - December 2020'!$C$2:$C$2047,Worksheet!$F72),"-")</f>
        <v>1</v>
      </c>
      <c r="CR72" s="51">
        <f>IFERROR(AVERAGEIFS('Orders - December 2020'!$I$2:$I$2047,'Orders - December 2020'!$H$2:$H$2047,Worksheet!CR$3,'Orders - December 2020'!$C$2:$C$2047,Worksheet!$F72),"-")</f>
        <v>1</v>
      </c>
      <c r="CS72" s="51" t="str">
        <f>IFERROR(AVERAGEIFS('Orders - December 2020'!$I$2:$I$2047,'Orders - December 2020'!$H$2:$H$2047,Worksheet!CS$3,'Orders - December 2020'!$C$2:$C$2047,Worksheet!$F72),"-")</f>
        <v>-</v>
      </c>
      <c r="CT72" s="51" t="str">
        <f>IFERROR(AVERAGEIFS('Orders - December 2020'!$I$2:$I$2047,'Orders - December 2020'!$H$2:$H$2047,Worksheet!CT$3,'Orders - December 2020'!$C$2:$C$2047,Worksheet!$F72),"-")</f>
        <v>-</v>
      </c>
      <c r="CU72" s="51" t="str">
        <f>IFERROR(AVERAGEIFS('Orders - December 2020'!$I$2:$I$2047,'Orders - December 2020'!$H$2:$H$2047,Worksheet!CU$3,'Orders - December 2020'!$C$2:$C$2047,Worksheet!$F72),"-")</f>
        <v>-</v>
      </c>
      <c r="CV72" s="51" t="str">
        <f>IFERROR(AVERAGEIFS('Orders - December 2020'!$I$2:$I$2047,'Orders - December 2020'!$H$2:$H$2047,Worksheet!CV$3,'Orders - December 2020'!$C$2:$C$2047,Worksheet!$F72),"-")</f>
        <v>-</v>
      </c>
      <c r="CW72" s="51" t="str">
        <f>IFERROR(AVERAGEIFS('Orders - December 2020'!$I$2:$I$2047,'Orders - December 2020'!$H$2:$H$2047,Worksheet!CW$3,'Orders - December 2020'!$C$2:$C$2047,Worksheet!$F72),"-")</f>
        <v>-</v>
      </c>
      <c r="CX72" s="51" t="str">
        <f>IFERROR(AVERAGEIFS('Orders - December 2020'!$I$2:$I$2047,'Orders - December 2020'!$H$2:$H$2047,Worksheet!CX$3,'Orders - December 2020'!$C$2:$C$2047,Worksheet!$F72),"-")</f>
        <v>-</v>
      </c>
      <c r="CY72" s="51" t="str">
        <f>IFERROR(AVERAGEIFS('Orders - December 2020'!$I$2:$I$2047,'Orders - December 2020'!$H$2:$H$2047,Worksheet!CY$3,'Orders - December 2020'!$C$2:$C$2047,Worksheet!$F72),"-")</f>
        <v>-</v>
      </c>
      <c r="CZ72" s="51" t="str">
        <f>IFERROR(AVERAGEIFS('Orders - December 2020'!$I$2:$I$2047,'Orders - December 2020'!$H$2:$H$2047,Worksheet!CZ$3,'Orders - December 2020'!$C$2:$C$2047,Worksheet!$F72),"-")</f>
        <v>-</v>
      </c>
      <c r="DA72" s="51" t="str">
        <f>IFERROR(AVERAGEIFS('Orders - December 2020'!$I$2:$I$2047,'Orders - December 2020'!$H$2:$H$2047,Worksheet!DA$3,'Orders - December 2020'!$C$2:$C$2047,Worksheet!$F72),"-")</f>
        <v>-</v>
      </c>
      <c r="DB72" s="51" t="str">
        <f>IFERROR(AVERAGEIFS('Orders - December 2020'!$I$2:$I$2047,'Orders - December 2020'!$H$2:$H$2047,Worksheet!DB$3,'Orders - December 2020'!$C$2:$C$2047,Worksheet!$F72),"-")</f>
        <v>-</v>
      </c>
      <c r="DC72" s="51" t="str">
        <f>IFERROR(AVERAGEIFS('Orders - December 2020'!$I$2:$I$2047,'Orders - December 2020'!$H$2:$H$2047,Worksheet!DC$3,'Orders - December 2020'!$C$2:$C$2047,Worksheet!$F72),"-")</f>
        <v>-</v>
      </c>
      <c r="DD72" s="51" t="str">
        <f>IFERROR(AVERAGEIFS('Orders - December 2020'!$I$2:$I$2047,'Orders - December 2020'!$H$2:$H$2047,Worksheet!DD$3,'Orders - December 2020'!$C$2:$C$2047,Worksheet!$F72),"-")</f>
        <v>-</v>
      </c>
      <c r="DE72" s="51" t="str">
        <f>IFERROR(AVERAGEIFS('Orders - December 2020'!$I$2:$I$2047,'Orders - December 2020'!$H$2:$H$2047,Worksheet!DE$3,'Orders - December 2020'!$C$2:$C$2047,Worksheet!$F72),"-")</f>
        <v>-</v>
      </c>
      <c r="DF72" s="51" t="str">
        <f>IFERROR(AVERAGEIFS('Orders - December 2020'!$I$2:$I$2047,'Orders - December 2020'!$H$2:$H$2047,Worksheet!DF$3,'Orders - December 2020'!$C$2:$C$2047,Worksheet!$F72),"-")</f>
        <v>-</v>
      </c>
      <c r="DG72" s="51" t="str">
        <f>IFERROR(AVERAGEIFS('Orders - December 2020'!$I$2:$I$2047,'Orders - December 2020'!$H$2:$H$2047,Worksheet!DG$3,'Orders - December 2020'!$C$2:$C$2047,Worksheet!$F72),"-")</f>
        <v>-</v>
      </c>
      <c r="DH72" s="51">
        <f>IFERROR(AVERAGEIFS('Orders - December 2020'!$I$2:$I$2047,'Orders - December 2020'!$H$2:$H$2047,Worksheet!DH$3,'Orders - December 2020'!$C$2:$C$2047,Worksheet!$F72),"-")</f>
        <v>1</v>
      </c>
      <c r="DI72" s="51" t="str">
        <f>IFERROR(AVERAGEIFS('Orders - December 2020'!$I$2:$I$2047,'Orders - December 2020'!$H$2:$H$2047,Worksheet!DI$3,'Orders - December 2020'!$C$2:$C$2047,Worksheet!$F72),"-")</f>
        <v>-</v>
      </c>
      <c r="DJ72" s="51" t="str">
        <f>IFERROR(AVERAGEIFS('Orders - December 2020'!$I$2:$I$2047,'Orders - December 2020'!$H$2:$H$2047,Worksheet!DJ$3,'Orders - December 2020'!$C$2:$C$2047,Worksheet!$F72),"-")</f>
        <v>-</v>
      </c>
      <c r="DK72" s="51" t="str">
        <f>IFERROR(AVERAGEIFS('Orders - December 2020'!$I$2:$I$2047,'Orders - December 2020'!$H$2:$H$2047,Worksheet!DK$3,'Orders - December 2020'!$C$2:$C$2047,Worksheet!$F72),"-")</f>
        <v>-</v>
      </c>
      <c r="DL72" s="51" t="str">
        <f>IFERROR(AVERAGEIFS('Orders - December 2020'!$I$2:$I$2047,'Orders - December 2020'!$H$2:$H$2047,Worksheet!DL$3,'Orders - December 2020'!$C$2:$C$2047,Worksheet!$F72),"-")</f>
        <v>-</v>
      </c>
      <c r="DM72" s="51" t="str">
        <f>IFERROR(AVERAGEIFS('Orders - December 2020'!$I$2:$I$2047,'Orders - December 2020'!$H$2:$H$2047,Worksheet!DM$3,'Orders - December 2020'!$C$2:$C$2047,Worksheet!$F72),"-")</f>
        <v>-</v>
      </c>
      <c r="DN72" s="51" t="str">
        <f>IFERROR(AVERAGEIFS('Orders - December 2020'!$I$2:$I$2047,'Orders - December 2020'!$H$2:$H$2047,Worksheet!DN$3,'Orders - December 2020'!$C$2:$C$2047,Worksheet!$F72),"-")</f>
        <v>-</v>
      </c>
      <c r="DO72" s="51" t="str">
        <f>IFERROR(AVERAGEIFS('Orders - December 2020'!$I$2:$I$2047,'Orders - December 2020'!$H$2:$H$2047,Worksheet!DO$3,'Orders - December 2020'!$C$2:$C$2047,Worksheet!$F72),"-")</f>
        <v>-</v>
      </c>
      <c r="DP72" s="51" t="str">
        <f>IFERROR(AVERAGEIFS('Orders - December 2020'!$I$2:$I$2047,'Orders - December 2020'!$H$2:$H$2047,Worksheet!DP$3,'Orders - December 2020'!$C$2:$C$2047,Worksheet!$F72),"-")</f>
        <v>-</v>
      </c>
      <c r="DQ72" s="51" t="str">
        <f>IFERROR(AVERAGEIFS('Orders - December 2020'!$I$2:$I$2047,'Orders - December 2020'!$H$2:$H$2047,Worksheet!DQ$3,'Orders - December 2020'!$C$2:$C$2047,Worksheet!$F72),"-")</f>
        <v>-</v>
      </c>
      <c r="DR72" s="51" t="str">
        <f>IFERROR(AVERAGEIFS('Orders - December 2020'!$I$2:$I$2047,'Orders - December 2020'!$H$2:$H$2047,Worksheet!DR$3,'Orders - December 2020'!$C$2:$C$2047,Worksheet!$F72),"-")</f>
        <v>-</v>
      </c>
      <c r="DS72" s="51" t="str">
        <f>IFERROR(AVERAGEIFS('Orders - December 2020'!$I$2:$I$2047,'Orders - December 2020'!$H$2:$H$2047,Worksheet!DS$3,'Orders - December 2020'!$C$2:$C$2047,Worksheet!$F72),"-")</f>
        <v>-</v>
      </c>
      <c r="DT72" s="51" t="str">
        <f>IFERROR(AVERAGEIFS('Orders - December 2020'!$I$2:$I$2047,'Orders - December 2020'!$H$2:$H$2047,Worksheet!DT$3,'Orders - December 2020'!$C$2:$C$2047,Worksheet!$F72),"-")</f>
        <v>-</v>
      </c>
      <c r="DU72" s="51" t="str">
        <f>IFERROR(AVERAGEIFS('Orders - December 2020'!$I$2:$I$2047,'Orders - December 2020'!$H$2:$H$2047,Worksheet!DU$3,'Orders - December 2020'!$C$2:$C$2047,Worksheet!$F72),"-")</f>
        <v>-</v>
      </c>
      <c r="DV72" s="51" t="str">
        <f>IFERROR(AVERAGEIFS('Orders - December 2020'!$I$2:$I$2047,'Orders - December 2020'!$H$2:$H$2047,Worksheet!DV$3,'Orders - December 2020'!$C$2:$C$2047,Worksheet!$F72),"-")</f>
        <v>-</v>
      </c>
      <c r="DW72" s="51" t="str">
        <f>IFERROR(AVERAGEIFS('Orders - December 2020'!$I$2:$I$2047,'Orders - December 2020'!$H$2:$H$2047,Worksheet!DW$3,'Orders - December 2020'!$C$2:$C$2047,Worksheet!$F72),"-")</f>
        <v>-</v>
      </c>
      <c r="DX72" s="51" t="str">
        <f>IFERROR(AVERAGEIFS('Orders - December 2020'!$I$2:$I$2047,'Orders - December 2020'!$H$2:$H$2047,Worksheet!DX$3,'Orders - December 2020'!$C$2:$C$2047,Worksheet!$F72),"-")</f>
        <v>-</v>
      </c>
      <c r="DY72" s="51">
        <f>IFERROR(AVERAGEIFS('Orders - December 2020'!$I$2:$I$2047,'Orders - December 2020'!$H$2:$H$2047,Worksheet!DY$3,'Orders - December 2020'!$C$2:$C$2047,Worksheet!$F72),"-")</f>
        <v>1</v>
      </c>
      <c r="DZ72" s="51" t="str">
        <f>IFERROR(AVERAGEIFS('Orders - December 2020'!$I$2:$I$2047,'Orders - December 2020'!$H$2:$H$2047,Worksheet!DZ$3,'Orders - December 2020'!$C$2:$C$2047,Worksheet!$F72),"-")</f>
        <v>-</v>
      </c>
      <c r="EA72" s="51" t="str">
        <f>IFERROR(AVERAGEIFS('Orders - December 2020'!$I$2:$I$2047,'Orders - December 2020'!$H$2:$H$2047,Worksheet!EA$3,'Orders - December 2020'!$C$2:$C$2047,Worksheet!$F72),"-")</f>
        <v>-</v>
      </c>
      <c r="EB72" s="51" t="str">
        <f>IFERROR(AVERAGEIFS('Orders - December 2020'!$I$2:$I$2047,'Orders - December 2020'!$H$2:$H$2047,Worksheet!EB$3,'Orders - December 2020'!$C$2:$C$2047,Worksheet!$F72),"-")</f>
        <v>-</v>
      </c>
      <c r="EC72" s="51" t="str">
        <f>IFERROR(AVERAGEIFS('Orders - December 2020'!$I$2:$I$2047,'Orders - December 2020'!$H$2:$H$2047,Worksheet!EC$3,'Orders - December 2020'!$C$2:$C$2047,Worksheet!$F72),"-")</f>
        <v>-</v>
      </c>
      <c r="ED72" s="51" t="str">
        <f>IFERROR(AVERAGEIFS('Orders - December 2020'!$I$2:$I$2047,'Orders - December 2020'!$H$2:$H$2047,Worksheet!ED$3,'Orders - December 2020'!$C$2:$C$2047,Worksheet!$F72),"-")</f>
        <v>-</v>
      </c>
      <c r="EE72" s="51" t="str">
        <f>IFERROR(AVERAGEIFS('Orders - December 2020'!$I$2:$I$2047,'Orders - December 2020'!$H$2:$H$2047,Worksheet!EE$3,'Orders - December 2020'!$C$2:$C$2047,Worksheet!$F72),"-")</f>
        <v>-</v>
      </c>
      <c r="EF72" s="51" t="str">
        <f>IFERROR(AVERAGEIFS('Orders - December 2020'!$I$2:$I$2047,'Orders - December 2020'!$H$2:$H$2047,Worksheet!EF$3,'Orders - December 2020'!$C$2:$C$2047,Worksheet!$F72),"-")</f>
        <v>-</v>
      </c>
      <c r="EG72" s="51" t="str">
        <f>IFERROR(AVERAGEIFS('Orders - December 2020'!$I$2:$I$2047,'Orders - December 2020'!$H$2:$H$2047,Worksheet!EG$3,'Orders - December 2020'!$C$2:$C$2047,Worksheet!$F72),"-")</f>
        <v>-</v>
      </c>
      <c r="EH72" s="51">
        <f>IFERROR(AVERAGEIFS('Orders - December 2020'!$I$2:$I$2047,'Orders - December 2020'!$H$2:$H$2047,Worksheet!EH$3,'Orders - December 2020'!$C$2:$C$2047,Worksheet!$F72),"-")</f>
        <v>1</v>
      </c>
      <c r="EI72" s="51" t="str">
        <f>IFERROR(AVERAGEIFS('Orders - December 2020'!$I$2:$I$2047,'Orders - December 2020'!$H$2:$H$2047,Worksheet!EI$3,'Orders - December 2020'!$C$2:$C$2047,Worksheet!$F72),"-")</f>
        <v>-</v>
      </c>
      <c r="EJ72" s="51" t="str">
        <f>IFERROR(AVERAGEIFS('Orders - December 2020'!$I$2:$I$2047,'Orders - December 2020'!$H$2:$H$2047,Worksheet!EJ$3,'Orders - December 2020'!$C$2:$C$2047,Worksheet!$F72),"-")</f>
        <v>-</v>
      </c>
      <c r="EK72" s="51" t="str">
        <f>IFERROR(AVERAGEIFS('Orders - December 2020'!$I$2:$I$2047,'Orders - December 2020'!$H$2:$H$2047,Worksheet!EK$3,'Orders - December 2020'!$C$2:$C$2047,Worksheet!$F72),"-")</f>
        <v>-</v>
      </c>
      <c r="EL72" s="51" t="str">
        <f>IFERROR(AVERAGEIFS('Orders - December 2020'!$I$2:$I$2047,'Orders - December 2020'!$H$2:$H$2047,Worksheet!EL$3,'Orders - December 2020'!$C$2:$C$2047,Worksheet!$F72),"-")</f>
        <v>-</v>
      </c>
      <c r="EM72" s="51" t="str">
        <f>IFERROR(AVERAGEIFS('Orders - December 2020'!$I$2:$I$2047,'Orders - December 2020'!$H$2:$H$2047,Worksheet!EM$3,'Orders - December 2020'!$C$2:$C$2047,Worksheet!$F72),"-")</f>
        <v>-</v>
      </c>
      <c r="EN72" s="51" t="str">
        <f>IFERROR(AVERAGEIFS('Orders - December 2020'!$I$2:$I$2047,'Orders - December 2020'!$H$2:$H$2047,Worksheet!EN$3,'Orders - December 2020'!$C$2:$C$2047,Worksheet!$F72),"-")</f>
        <v>-</v>
      </c>
      <c r="EO72" s="51" t="str">
        <f>IFERROR(AVERAGEIFS('Orders - December 2020'!$I$2:$I$2047,'Orders - December 2020'!$H$2:$H$2047,Worksheet!EO$3,'Orders - December 2020'!$C$2:$C$2047,Worksheet!$F72),"-")</f>
        <v>-</v>
      </c>
      <c r="EP72" s="51" t="str">
        <f>IFERROR(AVERAGEIFS('Orders - December 2020'!$I$2:$I$2047,'Orders - December 2020'!$H$2:$H$2047,Worksheet!EP$3,'Orders - December 2020'!$C$2:$C$2047,Worksheet!$F72),"-")</f>
        <v>-</v>
      </c>
      <c r="EQ72" s="51" t="str">
        <f>IFERROR(AVERAGEIFS('Orders - December 2020'!$I$2:$I$2047,'Orders - December 2020'!$H$2:$H$2047,Worksheet!EQ$3,'Orders - December 2020'!$C$2:$C$2047,Worksheet!$F72),"-")</f>
        <v>-</v>
      </c>
      <c r="ER72" s="51" t="str">
        <f>IFERROR(AVERAGEIFS('Orders - December 2020'!$I$2:$I$2047,'Orders - December 2020'!$H$2:$H$2047,Worksheet!ER$3,'Orders - December 2020'!$C$2:$C$2047,Worksheet!$F72),"-")</f>
        <v>-</v>
      </c>
      <c r="ES72" s="51" t="str">
        <f>IFERROR(AVERAGEIFS('Orders - December 2020'!$I$2:$I$2047,'Orders - December 2020'!$H$2:$H$2047,Worksheet!ES$3,'Orders - December 2020'!$C$2:$C$2047,Worksheet!$F72),"-")</f>
        <v>-</v>
      </c>
      <c r="ET72" s="51" t="str">
        <f>IFERROR(AVERAGEIFS('Orders - December 2020'!$I$2:$I$2047,'Orders - December 2020'!$H$2:$H$2047,Worksheet!ET$3,'Orders - December 2020'!$C$2:$C$2047,Worksheet!$F72),"-")</f>
        <v>-</v>
      </c>
      <c r="EU72" s="51" t="str">
        <f>IFERROR(AVERAGEIFS('Orders - December 2020'!$I$2:$I$2047,'Orders - December 2020'!$H$2:$H$2047,Worksheet!EU$3,'Orders - December 2020'!$C$2:$C$2047,Worksheet!$F72),"-")</f>
        <v>-</v>
      </c>
      <c r="EV72" s="51" t="str">
        <f>IFERROR(AVERAGEIFS('Orders - December 2020'!$I$2:$I$2047,'Orders - December 2020'!$H$2:$H$2047,Worksheet!EV$3,'Orders - December 2020'!$C$2:$C$2047,Worksheet!$F72),"-")</f>
        <v>-</v>
      </c>
      <c r="EW72" s="51" t="str">
        <f>IFERROR(AVERAGEIFS('Orders - December 2020'!$I$2:$I$2047,'Orders - December 2020'!$H$2:$H$2047,Worksheet!EW$3,'Orders - December 2020'!$C$2:$C$2047,Worksheet!$F72),"-")</f>
        <v>-</v>
      </c>
      <c r="EX72" s="51" t="str">
        <f>IFERROR(AVERAGEIFS('Orders - December 2020'!$I$2:$I$2047,'Orders - December 2020'!$H$2:$H$2047,Worksheet!EX$3,'Orders - December 2020'!$C$2:$C$2047,Worksheet!$F72),"-")</f>
        <v>-</v>
      </c>
      <c r="EY72" s="51" t="str">
        <f>IFERROR(AVERAGEIFS('Orders - December 2020'!$I$2:$I$2047,'Orders - December 2020'!$H$2:$H$2047,Worksheet!EY$3,'Orders - December 2020'!$C$2:$C$2047,Worksheet!$F72),"-")</f>
        <v>-</v>
      </c>
      <c r="EZ72" s="51" t="str">
        <f>IFERROR(AVERAGEIFS('Orders - December 2020'!$I$2:$I$2047,'Orders - December 2020'!$H$2:$H$2047,Worksheet!EZ$3,'Orders - December 2020'!$C$2:$C$2047,Worksheet!$F72),"-")</f>
        <v>-</v>
      </c>
      <c r="FA72" s="51" t="str">
        <f>IFERROR(AVERAGEIFS('Orders - December 2020'!$I$2:$I$2047,'Orders - December 2020'!$H$2:$H$2047,Worksheet!FA$3,'Orders - December 2020'!$C$2:$C$2047,Worksheet!$F72),"-")</f>
        <v>-</v>
      </c>
      <c r="FB72" s="51" t="str">
        <f>IFERROR(AVERAGEIFS('Orders - December 2020'!$I$2:$I$2047,'Orders - December 2020'!$H$2:$H$2047,Worksheet!FB$3,'Orders - December 2020'!$C$2:$C$2047,Worksheet!$F72),"-")</f>
        <v>-</v>
      </c>
      <c r="FC72" s="51" t="str">
        <f>IFERROR(AVERAGEIFS('Orders - December 2020'!$I$2:$I$2047,'Orders - December 2020'!$H$2:$H$2047,Worksheet!FC$3,'Orders - December 2020'!$C$2:$C$2047,Worksheet!$F72),"-")</f>
        <v>-</v>
      </c>
      <c r="FD72" s="51" t="str">
        <f>IFERROR(AVERAGEIFS('Orders - December 2020'!$I$2:$I$2047,'Orders - December 2020'!$H$2:$H$2047,Worksheet!FD$3,'Orders - December 2020'!$C$2:$C$2047,Worksheet!$F72),"-")</f>
        <v>-</v>
      </c>
      <c r="FE72" s="51" t="str">
        <f>IFERROR(AVERAGEIFS('Orders - December 2020'!$I$2:$I$2047,'Orders - December 2020'!$H$2:$H$2047,Worksheet!FE$3,'Orders - December 2020'!$C$2:$C$2047,Worksheet!$F72),"-")</f>
        <v>-</v>
      </c>
      <c r="FF72" s="51" t="str">
        <f>IFERROR(AVERAGEIFS('Orders - December 2020'!$I$2:$I$2047,'Orders - December 2020'!$H$2:$H$2047,Worksheet!FF$3,'Orders - December 2020'!$C$2:$C$2047,Worksheet!$F72),"-")</f>
        <v>-</v>
      </c>
      <c r="FG72" s="52" t="str">
        <f>IFERROR(AVERAGEIFS('Orders - December 2020'!$I$2:$I$2047,'Orders - December 2020'!$H$2:$H$2047,Worksheet!FG$3,'Orders - December 2020'!$C$2:$C$2047,Worksheet!$F72),"-")</f>
        <v>-</v>
      </c>
    </row>
    <row r="73" spans="6:163">
      <c r="F73" s="45" t="str">
        <v>Sariki Minimart</v>
      </c>
      <c r="G73" s="50" t="str">
        <f>IFERROR(AVERAGEIFS('Orders - December 2020'!$I$2:$I$2047,'Orders - December 2020'!$H$2:$H$2047,Worksheet!G$3,'Orders - December 2020'!$C$2:$C$2047,Worksheet!$F73),"-")</f>
        <v>-</v>
      </c>
      <c r="H73" s="51" t="str">
        <f>IFERROR(AVERAGEIFS('Orders - December 2020'!$I$2:$I$2047,'Orders - December 2020'!$H$2:$H$2047,Worksheet!H$3,'Orders - December 2020'!$C$2:$C$2047,Worksheet!$F73),"-")</f>
        <v>-</v>
      </c>
      <c r="I73" s="51" t="str">
        <f>IFERROR(AVERAGEIFS('Orders - December 2020'!$I$2:$I$2047,'Orders - December 2020'!$H$2:$H$2047,Worksheet!I$3,'Orders - December 2020'!$C$2:$C$2047,Worksheet!$F73),"-")</f>
        <v>-</v>
      </c>
      <c r="J73" s="51" t="str">
        <f>IFERROR(AVERAGEIFS('Orders - December 2020'!$I$2:$I$2047,'Orders - December 2020'!$H$2:$H$2047,Worksheet!J$3,'Orders - December 2020'!$C$2:$C$2047,Worksheet!$F73),"-")</f>
        <v>-</v>
      </c>
      <c r="K73" s="51" t="str">
        <f>IFERROR(AVERAGEIFS('Orders - December 2020'!$I$2:$I$2047,'Orders - December 2020'!$H$2:$H$2047,Worksheet!K$3,'Orders - December 2020'!$C$2:$C$2047,Worksheet!$F73),"-")</f>
        <v>-</v>
      </c>
      <c r="L73" s="51" t="str">
        <f>IFERROR(AVERAGEIFS('Orders - December 2020'!$I$2:$I$2047,'Orders - December 2020'!$H$2:$H$2047,Worksheet!L$3,'Orders - December 2020'!$C$2:$C$2047,Worksheet!$F73),"-")</f>
        <v>-</v>
      </c>
      <c r="M73" s="51" t="str">
        <f>IFERROR(AVERAGEIFS('Orders - December 2020'!$I$2:$I$2047,'Orders - December 2020'!$H$2:$H$2047,Worksheet!M$3,'Orders - December 2020'!$C$2:$C$2047,Worksheet!$F73),"-")</f>
        <v>-</v>
      </c>
      <c r="N73" s="51" t="str">
        <f>IFERROR(AVERAGEIFS('Orders - December 2020'!$I$2:$I$2047,'Orders - December 2020'!$H$2:$H$2047,Worksheet!N$3,'Orders - December 2020'!$C$2:$C$2047,Worksheet!$F73),"-")</f>
        <v>-</v>
      </c>
      <c r="O73" s="51" t="str">
        <f>IFERROR(AVERAGEIFS('Orders - December 2020'!$I$2:$I$2047,'Orders - December 2020'!$H$2:$H$2047,Worksheet!O$3,'Orders - December 2020'!$C$2:$C$2047,Worksheet!$F73),"-")</f>
        <v>-</v>
      </c>
      <c r="P73" s="51" t="str">
        <f>IFERROR(AVERAGEIFS('Orders - December 2020'!$I$2:$I$2047,'Orders - December 2020'!$H$2:$H$2047,Worksheet!P$3,'Orders - December 2020'!$C$2:$C$2047,Worksheet!$F73),"-")</f>
        <v>-</v>
      </c>
      <c r="Q73" s="51" t="str">
        <f>IFERROR(AVERAGEIFS('Orders - December 2020'!$I$2:$I$2047,'Orders - December 2020'!$H$2:$H$2047,Worksheet!Q$3,'Orders - December 2020'!$C$2:$C$2047,Worksheet!$F73),"-")</f>
        <v>-</v>
      </c>
      <c r="R73" s="51" t="str">
        <f>IFERROR(AVERAGEIFS('Orders - December 2020'!$I$2:$I$2047,'Orders - December 2020'!$H$2:$H$2047,Worksheet!R$3,'Orders - December 2020'!$C$2:$C$2047,Worksheet!$F73),"-")</f>
        <v>-</v>
      </c>
      <c r="S73" s="51" t="str">
        <f>IFERROR(AVERAGEIFS('Orders - December 2020'!$I$2:$I$2047,'Orders - December 2020'!$H$2:$H$2047,Worksheet!S$3,'Orders - December 2020'!$C$2:$C$2047,Worksheet!$F73),"-")</f>
        <v>-</v>
      </c>
      <c r="T73" s="51" t="str">
        <f>IFERROR(AVERAGEIFS('Orders - December 2020'!$I$2:$I$2047,'Orders - December 2020'!$H$2:$H$2047,Worksheet!T$3,'Orders - December 2020'!$C$2:$C$2047,Worksheet!$F73),"-")</f>
        <v>-</v>
      </c>
      <c r="U73" s="51">
        <f>IFERROR(AVERAGEIFS('Orders - December 2020'!$I$2:$I$2047,'Orders - December 2020'!$H$2:$H$2047,Worksheet!U$3,'Orders - December 2020'!$C$2:$C$2047,Worksheet!$F73),"-")</f>
        <v>2</v>
      </c>
      <c r="V73" s="51" t="str">
        <f>IFERROR(AVERAGEIFS('Orders - December 2020'!$I$2:$I$2047,'Orders - December 2020'!$H$2:$H$2047,Worksheet!V$3,'Orders - December 2020'!$C$2:$C$2047,Worksheet!$F73),"-")</f>
        <v>-</v>
      </c>
      <c r="W73" s="51" t="str">
        <f>IFERROR(AVERAGEIFS('Orders - December 2020'!$I$2:$I$2047,'Orders - December 2020'!$H$2:$H$2047,Worksheet!W$3,'Orders - December 2020'!$C$2:$C$2047,Worksheet!$F73),"-")</f>
        <v>-</v>
      </c>
      <c r="X73" s="51" t="str">
        <f>IFERROR(AVERAGEIFS('Orders - December 2020'!$I$2:$I$2047,'Orders - December 2020'!$H$2:$H$2047,Worksheet!X$3,'Orders - December 2020'!$C$2:$C$2047,Worksheet!$F73),"-")</f>
        <v>-</v>
      </c>
      <c r="Y73" s="51" t="str">
        <f>IFERROR(AVERAGEIFS('Orders - December 2020'!$I$2:$I$2047,'Orders - December 2020'!$H$2:$H$2047,Worksheet!Y$3,'Orders - December 2020'!$C$2:$C$2047,Worksheet!$F73),"-")</f>
        <v>-</v>
      </c>
      <c r="Z73" s="51" t="str">
        <f>IFERROR(AVERAGEIFS('Orders - December 2020'!$I$2:$I$2047,'Orders - December 2020'!$H$2:$H$2047,Worksheet!Z$3,'Orders - December 2020'!$C$2:$C$2047,Worksheet!$F73),"-")</f>
        <v>-</v>
      </c>
      <c r="AA73" s="51" t="str">
        <f>IFERROR(AVERAGEIFS('Orders - December 2020'!$I$2:$I$2047,'Orders - December 2020'!$H$2:$H$2047,Worksheet!AA$3,'Orders - December 2020'!$C$2:$C$2047,Worksheet!$F73),"-")</f>
        <v>-</v>
      </c>
      <c r="AB73" s="51" t="str">
        <f>IFERROR(AVERAGEIFS('Orders - December 2020'!$I$2:$I$2047,'Orders - December 2020'!$H$2:$H$2047,Worksheet!AB$3,'Orders - December 2020'!$C$2:$C$2047,Worksheet!$F73),"-")</f>
        <v>-</v>
      </c>
      <c r="AC73" s="51" t="str">
        <f>IFERROR(AVERAGEIFS('Orders - December 2020'!$I$2:$I$2047,'Orders - December 2020'!$H$2:$H$2047,Worksheet!AC$3,'Orders - December 2020'!$C$2:$C$2047,Worksheet!$F73),"-")</f>
        <v>-</v>
      </c>
      <c r="AD73" s="51" t="str">
        <f>IFERROR(AVERAGEIFS('Orders - December 2020'!$I$2:$I$2047,'Orders - December 2020'!$H$2:$H$2047,Worksheet!AD$3,'Orders - December 2020'!$C$2:$C$2047,Worksheet!$F73),"-")</f>
        <v>-</v>
      </c>
      <c r="AE73" s="51" t="str">
        <f>IFERROR(AVERAGEIFS('Orders - December 2020'!$I$2:$I$2047,'Orders - December 2020'!$H$2:$H$2047,Worksheet!AE$3,'Orders - December 2020'!$C$2:$C$2047,Worksheet!$F73),"-")</f>
        <v>-</v>
      </c>
      <c r="AF73" s="51" t="str">
        <f>IFERROR(AVERAGEIFS('Orders - December 2020'!$I$2:$I$2047,'Orders - December 2020'!$H$2:$H$2047,Worksheet!AF$3,'Orders - December 2020'!$C$2:$C$2047,Worksheet!$F73),"-")</f>
        <v>-</v>
      </c>
      <c r="AG73" s="51" t="str">
        <f>IFERROR(AVERAGEIFS('Orders - December 2020'!$I$2:$I$2047,'Orders - December 2020'!$H$2:$H$2047,Worksheet!AG$3,'Orders - December 2020'!$C$2:$C$2047,Worksheet!$F73),"-")</f>
        <v>-</v>
      </c>
      <c r="AH73" s="51" t="str">
        <f>IFERROR(AVERAGEIFS('Orders - December 2020'!$I$2:$I$2047,'Orders - December 2020'!$H$2:$H$2047,Worksheet!AH$3,'Orders - December 2020'!$C$2:$C$2047,Worksheet!$F73),"-")</f>
        <v>-</v>
      </c>
      <c r="AI73" s="51" t="str">
        <f>IFERROR(AVERAGEIFS('Orders - December 2020'!$I$2:$I$2047,'Orders - December 2020'!$H$2:$H$2047,Worksheet!AI$3,'Orders - December 2020'!$C$2:$C$2047,Worksheet!$F73),"-")</f>
        <v>-</v>
      </c>
      <c r="AJ73" s="51">
        <f>IFERROR(AVERAGEIFS('Orders - December 2020'!$I$2:$I$2047,'Orders - December 2020'!$H$2:$H$2047,Worksheet!AJ$3,'Orders - December 2020'!$C$2:$C$2047,Worksheet!$F73),"-")</f>
        <v>1</v>
      </c>
      <c r="AK73" s="51" t="str">
        <f>IFERROR(AVERAGEIFS('Orders - December 2020'!$I$2:$I$2047,'Orders - December 2020'!$H$2:$H$2047,Worksheet!AK$3,'Orders - December 2020'!$C$2:$C$2047,Worksheet!$F73),"-")</f>
        <v>-</v>
      </c>
      <c r="AL73" s="51" t="str">
        <f>IFERROR(AVERAGEIFS('Orders - December 2020'!$I$2:$I$2047,'Orders - December 2020'!$H$2:$H$2047,Worksheet!AL$3,'Orders - December 2020'!$C$2:$C$2047,Worksheet!$F73),"-")</f>
        <v>-</v>
      </c>
      <c r="AM73" s="51">
        <f>IFERROR(AVERAGEIFS('Orders - December 2020'!$I$2:$I$2047,'Orders - December 2020'!$H$2:$H$2047,Worksheet!AM$3,'Orders - December 2020'!$C$2:$C$2047,Worksheet!$F73),"-")</f>
        <v>1</v>
      </c>
      <c r="AN73" s="51" t="str">
        <f>IFERROR(AVERAGEIFS('Orders - December 2020'!$I$2:$I$2047,'Orders - December 2020'!$H$2:$H$2047,Worksheet!AN$3,'Orders - December 2020'!$C$2:$C$2047,Worksheet!$F73),"-")</f>
        <v>-</v>
      </c>
      <c r="AO73" s="51" t="str">
        <f>IFERROR(AVERAGEIFS('Orders - December 2020'!$I$2:$I$2047,'Orders - December 2020'!$H$2:$H$2047,Worksheet!AO$3,'Orders - December 2020'!$C$2:$C$2047,Worksheet!$F73),"-")</f>
        <v>-</v>
      </c>
      <c r="AP73" s="51">
        <f>IFERROR(AVERAGEIFS('Orders - December 2020'!$I$2:$I$2047,'Orders - December 2020'!$H$2:$H$2047,Worksheet!AP$3,'Orders - December 2020'!$C$2:$C$2047,Worksheet!$F73),"-")</f>
        <v>5</v>
      </c>
      <c r="AQ73" s="51" t="str">
        <f>IFERROR(AVERAGEIFS('Orders - December 2020'!$I$2:$I$2047,'Orders - December 2020'!$H$2:$H$2047,Worksheet!AQ$3,'Orders - December 2020'!$C$2:$C$2047,Worksheet!$F73),"-")</f>
        <v>-</v>
      </c>
      <c r="AR73" s="51">
        <f>IFERROR(AVERAGEIFS('Orders - December 2020'!$I$2:$I$2047,'Orders - December 2020'!$H$2:$H$2047,Worksheet!AR$3,'Orders - December 2020'!$C$2:$C$2047,Worksheet!$F73),"-")</f>
        <v>2</v>
      </c>
      <c r="AS73" s="51">
        <f>IFERROR(AVERAGEIFS('Orders - December 2020'!$I$2:$I$2047,'Orders - December 2020'!$H$2:$H$2047,Worksheet!AS$3,'Orders - December 2020'!$C$2:$C$2047,Worksheet!$F73),"-")</f>
        <v>1</v>
      </c>
      <c r="AT73" s="51" t="str">
        <f>IFERROR(AVERAGEIFS('Orders - December 2020'!$I$2:$I$2047,'Orders - December 2020'!$H$2:$H$2047,Worksheet!AT$3,'Orders - December 2020'!$C$2:$C$2047,Worksheet!$F73),"-")</f>
        <v>-</v>
      </c>
      <c r="AU73" s="51" t="str">
        <f>IFERROR(AVERAGEIFS('Orders - December 2020'!$I$2:$I$2047,'Orders - December 2020'!$H$2:$H$2047,Worksheet!AU$3,'Orders - December 2020'!$C$2:$C$2047,Worksheet!$F73),"-")</f>
        <v>-</v>
      </c>
      <c r="AV73" s="51" t="str">
        <f>IFERROR(AVERAGEIFS('Orders - December 2020'!$I$2:$I$2047,'Orders - December 2020'!$H$2:$H$2047,Worksheet!AV$3,'Orders - December 2020'!$C$2:$C$2047,Worksheet!$F73),"-")</f>
        <v>-</v>
      </c>
      <c r="AW73" s="51" t="str">
        <f>IFERROR(AVERAGEIFS('Orders - December 2020'!$I$2:$I$2047,'Orders - December 2020'!$H$2:$H$2047,Worksheet!AW$3,'Orders - December 2020'!$C$2:$C$2047,Worksheet!$F73),"-")</f>
        <v>-</v>
      </c>
      <c r="AX73" s="51">
        <f>IFERROR(AVERAGEIFS('Orders - December 2020'!$I$2:$I$2047,'Orders - December 2020'!$H$2:$H$2047,Worksheet!AX$3,'Orders - December 2020'!$C$2:$C$2047,Worksheet!$F73),"-")</f>
        <v>3</v>
      </c>
      <c r="AY73" s="51">
        <f>IFERROR(AVERAGEIFS('Orders - December 2020'!$I$2:$I$2047,'Orders - December 2020'!$H$2:$H$2047,Worksheet!AY$3,'Orders - December 2020'!$C$2:$C$2047,Worksheet!$F73),"-")</f>
        <v>2</v>
      </c>
      <c r="AZ73" s="51">
        <f>IFERROR(AVERAGEIFS('Orders - December 2020'!$I$2:$I$2047,'Orders - December 2020'!$H$2:$H$2047,Worksheet!AZ$3,'Orders - December 2020'!$C$2:$C$2047,Worksheet!$F73),"-")</f>
        <v>1</v>
      </c>
      <c r="BA73" s="51">
        <f>IFERROR(AVERAGEIFS('Orders - December 2020'!$I$2:$I$2047,'Orders - December 2020'!$H$2:$H$2047,Worksheet!BA$3,'Orders - December 2020'!$C$2:$C$2047,Worksheet!$F73),"-")</f>
        <v>2</v>
      </c>
      <c r="BB73" s="51">
        <f>IFERROR(AVERAGEIFS('Orders - December 2020'!$I$2:$I$2047,'Orders - December 2020'!$H$2:$H$2047,Worksheet!BB$3,'Orders - December 2020'!$C$2:$C$2047,Worksheet!$F73),"-")</f>
        <v>1</v>
      </c>
      <c r="BC73" s="51" t="str">
        <f>IFERROR(AVERAGEIFS('Orders - December 2020'!$I$2:$I$2047,'Orders - December 2020'!$H$2:$H$2047,Worksheet!BC$3,'Orders - December 2020'!$C$2:$C$2047,Worksheet!$F73),"-")</f>
        <v>-</v>
      </c>
      <c r="BD73" s="51" t="str">
        <f>IFERROR(AVERAGEIFS('Orders - December 2020'!$I$2:$I$2047,'Orders - December 2020'!$H$2:$H$2047,Worksheet!BD$3,'Orders - December 2020'!$C$2:$C$2047,Worksheet!$F73),"-")</f>
        <v>-</v>
      </c>
      <c r="BE73" s="51" t="str">
        <f>IFERROR(AVERAGEIFS('Orders - December 2020'!$I$2:$I$2047,'Orders - December 2020'!$H$2:$H$2047,Worksheet!BE$3,'Orders - December 2020'!$C$2:$C$2047,Worksheet!$F73),"-")</f>
        <v>-</v>
      </c>
      <c r="BF73" s="51" t="str">
        <f>IFERROR(AVERAGEIFS('Orders - December 2020'!$I$2:$I$2047,'Orders - December 2020'!$H$2:$H$2047,Worksheet!BF$3,'Orders - December 2020'!$C$2:$C$2047,Worksheet!$F73),"-")</f>
        <v>-</v>
      </c>
      <c r="BG73" s="51" t="str">
        <f>IFERROR(AVERAGEIFS('Orders - December 2020'!$I$2:$I$2047,'Orders - December 2020'!$H$2:$H$2047,Worksheet!BG$3,'Orders - December 2020'!$C$2:$C$2047,Worksheet!$F73),"-")</f>
        <v>-</v>
      </c>
      <c r="BH73" s="51" t="str">
        <f>IFERROR(AVERAGEIFS('Orders - December 2020'!$I$2:$I$2047,'Orders - December 2020'!$H$2:$H$2047,Worksheet!BH$3,'Orders - December 2020'!$C$2:$C$2047,Worksheet!$F73),"-")</f>
        <v>-</v>
      </c>
      <c r="BI73" s="51" t="str">
        <f>IFERROR(AVERAGEIFS('Orders - December 2020'!$I$2:$I$2047,'Orders - December 2020'!$H$2:$H$2047,Worksheet!BI$3,'Orders - December 2020'!$C$2:$C$2047,Worksheet!$F73),"-")</f>
        <v>-</v>
      </c>
      <c r="BJ73" s="51" t="str">
        <f>IFERROR(AVERAGEIFS('Orders - December 2020'!$I$2:$I$2047,'Orders - December 2020'!$H$2:$H$2047,Worksheet!BJ$3,'Orders - December 2020'!$C$2:$C$2047,Worksheet!$F73),"-")</f>
        <v>-</v>
      </c>
      <c r="BK73" s="51" t="str">
        <f>IFERROR(AVERAGEIFS('Orders - December 2020'!$I$2:$I$2047,'Orders - December 2020'!$H$2:$H$2047,Worksheet!BK$3,'Orders - December 2020'!$C$2:$C$2047,Worksheet!$F73),"-")</f>
        <v>-</v>
      </c>
      <c r="BL73" s="51" t="str">
        <f>IFERROR(AVERAGEIFS('Orders - December 2020'!$I$2:$I$2047,'Orders - December 2020'!$H$2:$H$2047,Worksheet!BL$3,'Orders - December 2020'!$C$2:$C$2047,Worksheet!$F73),"-")</f>
        <v>-</v>
      </c>
      <c r="BM73" s="51" t="str">
        <f>IFERROR(AVERAGEIFS('Orders - December 2020'!$I$2:$I$2047,'Orders - December 2020'!$H$2:$H$2047,Worksheet!BM$3,'Orders - December 2020'!$C$2:$C$2047,Worksheet!$F73),"-")</f>
        <v>-</v>
      </c>
      <c r="BN73" s="51" t="str">
        <f>IFERROR(AVERAGEIFS('Orders - December 2020'!$I$2:$I$2047,'Orders - December 2020'!$H$2:$H$2047,Worksheet!BN$3,'Orders - December 2020'!$C$2:$C$2047,Worksheet!$F73),"-")</f>
        <v>-</v>
      </c>
      <c r="BO73" s="51" t="str">
        <f>IFERROR(AVERAGEIFS('Orders - December 2020'!$I$2:$I$2047,'Orders - December 2020'!$H$2:$H$2047,Worksheet!BO$3,'Orders - December 2020'!$C$2:$C$2047,Worksheet!$F73),"-")</f>
        <v>-</v>
      </c>
      <c r="BP73" s="51" t="str">
        <f>IFERROR(AVERAGEIFS('Orders - December 2020'!$I$2:$I$2047,'Orders - December 2020'!$H$2:$H$2047,Worksheet!BP$3,'Orders - December 2020'!$C$2:$C$2047,Worksheet!$F73),"-")</f>
        <v>-</v>
      </c>
      <c r="BQ73" s="51" t="str">
        <f>IFERROR(AVERAGEIFS('Orders - December 2020'!$I$2:$I$2047,'Orders - December 2020'!$H$2:$H$2047,Worksheet!BQ$3,'Orders - December 2020'!$C$2:$C$2047,Worksheet!$F73),"-")</f>
        <v>-</v>
      </c>
      <c r="BR73" s="51" t="str">
        <f>IFERROR(AVERAGEIFS('Orders - December 2020'!$I$2:$I$2047,'Orders - December 2020'!$H$2:$H$2047,Worksheet!BR$3,'Orders - December 2020'!$C$2:$C$2047,Worksheet!$F73),"-")</f>
        <v>-</v>
      </c>
      <c r="BS73" s="51" t="str">
        <f>IFERROR(AVERAGEIFS('Orders - December 2020'!$I$2:$I$2047,'Orders - December 2020'!$H$2:$H$2047,Worksheet!BS$3,'Orders - December 2020'!$C$2:$C$2047,Worksheet!$F73),"-")</f>
        <v>-</v>
      </c>
      <c r="BT73" s="51" t="str">
        <f>IFERROR(AVERAGEIFS('Orders - December 2020'!$I$2:$I$2047,'Orders - December 2020'!$H$2:$H$2047,Worksheet!BT$3,'Orders - December 2020'!$C$2:$C$2047,Worksheet!$F73),"-")</f>
        <v>-</v>
      </c>
      <c r="BU73" s="51" t="str">
        <f>IFERROR(AVERAGEIFS('Orders - December 2020'!$I$2:$I$2047,'Orders - December 2020'!$H$2:$H$2047,Worksheet!BU$3,'Orders - December 2020'!$C$2:$C$2047,Worksheet!$F73),"-")</f>
        <v>-</v>
      </c>
      <c r="BV73" s="51" t="str">
        <f>IFERROR(AVERAGEIFS('Orders - December 2020'!$I$2:$I$2047,'Orders - December 2020'!$H$2:$H$2047,Worksheet!BV$3,'Orders - December 2020'!$C$2:$C$2047,Worksheet!$F73),"-")</f>
        <v>-</v>
      </c>
      <c r="BW73" s="51" t="str">
        <f>IFERROR(AVERAGEIFS('Orders - December 2020'!$I$2:$I$2047,'Orders - December 2020'!$H$2:$H$2047,Worksheet!BW$3,'Orders - December 2020'!$C$2:$C$2047,Worksheet!$F73),"-")</f>
        <v>-</v>
      </c>
      <c r="BX73" s="51" t="str">
        <f>IFERROR(AVERAGEIFS('Orders - December 2020'!$I$2:$I$2047,'Orders - December 2020'!$H$2:$H$2047,Worksheet!BX$3,'Orders - December 2020'!$C$2:$C$2047,Worksheet!$F73),"-")</f>
        <v>-</v>
      </c>
      <c r="BY73" s="51" t="str">
        <f>IFERROR(AVERAGEIFS('Orders - December 2020'!$I$2:$I$2047,'Orders - December 2020'!$H$2:$H$2047,Worksheet!BY$3,'Orders - December 2020'!$C$2:$C$2047,Worksheet!$F73),"-")</f>
        <v>-</v>
      </c>
      <c r="BZ73" s="51" t="str">
        <f>IFERROR(AVERAGEIFS('Orders - December 2020'!$I$2:$I$2047,'Orders - December 2020'!$H$2:$H$2047,Worksheet!BZ$3,'Orders - December 2020'!$C$2:$C$2047,Worksheet!$F73),"-")</f>
        <v>-</v>
      </c>
      <c r="CA73" s="51">
        <f>IFERROR(AVERAGEIFS('Orders - December 2020'!$I$2:$I$2047,'Orders - December 2020'!$H$2:$H$2047,Worksheet!CA$3,'Orders - December 2020'!$C$2:$C$2047,Worksheet!$F73),"-")</f>
        <v>2</v>
      </c>
      <c r="CB73" s="51">
        <f>IFERROR(AVERAGEIFS('Orders - December 2020'!$I$2:$I$2047,'Orders - December 2020'!$H$2:$H$2047,Worksheet!CB$3,'Orders - December 2020'!$C$2:$C$2047,Worksheet!$F73),"-")</f>
        <v>1</v>
      </c>
      <c r="CC73" s="51" t="str">
        <f>IFERROR(AVERAGEIFS('Orders - December 2020'!$I$2:$I$2047,'Orders - December 2020'!$H$2:$H$2047,Worksheet!CC$3,'Orders - December 2020'!$C$2:$C$2047,Worksheet!$F73),"-")</f>
        <v>-</v>
      </c>
      <c r="CD73" s="51" t="str">
        <f>IFERROR(AVERAGEIFS('Orders - December 2020'!$I$2:$I$2047,'Orders - December 2020'!$H$2:$H$2047,Worksheet!CD$3,'Orders - December 2020'!$C$2:$C$2047,Worksheet!$F73),"-")</f>
        <v>-</v>
      </c>
      <c r="CE73" s="51" t="str">
        <f>IFERROR(AVERAGEIFS('Orders - December 2020'!$I$2:$I$2047,'Orders - December 2020'!$H$2:$H$2047,Worksheet!CE$3,'Orders - December 2020'!$C$2:$C$2047,Worksheet!$F73),"-")</f>
        <v>-</v>
      </c>
      <c r="CF73" s="51" t="str">
        <f>IFERROR(AVERAGEIFS('Orders - December 2020'!$I$2:$I$2047,'Orders - December 2020'!$H$2:$H$2047,Worksheet!CF$3,'Orders - December 2020'!$C$2:$C$2047,Worksheet!$F73),"-")</f>
        <v>-</v>
      </c>
      <c r="CG73" s="51" t="str">
        <f>IFERROR(AVERAGEIFS('Orders - December 2020'!$I$2:$I$2047,'Orders - December 2020'!$H$2:$H$2047,Worksheet!CG$3,'Orders - December 2020'!$C$2:$C$2047,Worksheet!$F73),"-")</f>
        <v>-</v>
      </c>
      <c r="CH73" s="51">
        <f>IFERROR(AVERAGEIFS('Orders - December 2020'!$I$2:$I$2047,'Orders - December 2020'!$H$2:$H$2047,Worksheet!CH$3,'Orders - December 2020'!$C$2:$C$2047,Worksheet!$F73),"-")</f>
        <v>3</v>
      </c>
      <c r="CI73" s="51" t="str">
        <f>IFERROR(AVERAGEIFS('Orders - December 2020'!$I$2:$I$2047,'Orders - December 2020'!$H$2:$H$2047,Worksheet!CI$3,'Orders - December 2020'!$C$2:$C$2047,Worksheet!$F73),"-")</f>
        <v>-</v>
      </c>
      <c r="CJ73" s="51" t="str">
        <f>IFERROR(AVERAGEIFS('Orders - December 2020'!$I$2:$I$2047,'Orders - December 2020'!$H$2:$H$2047,Worksheet!CJ$3,'Orders - December 2020'!$C$2:$C$2047,Worksheet!$F73),"-")</f>
        <v>-</v>
      </c>
      <c r="CK73" s="51" t="str">
        <f>IFERROR(AVERAGEIFS('Orders - December 2020'!$I$2:$I$2047,'Orders - December 2020'!$H$2:$H$2047,Worksheet!CK$3,'Orders - December 2020'!$C$2:$C$2047,Worksheet!$F73),"-")</f>
        <v>-</v>
      </c>
      <c r="CL73" s="51" t="str">
        <f>IFERROR(AVERAGEIFS('Orders - December 2020'!$I$2:$I$2047,'Orders - December 2020'!$H$2:$H$2047,Worksheet!CL$3,'Orders - December 2020'!$C$2:$C$2047,Worksheet!$F73),"-")</f>
        <v>-</v>
      </c>
      <c r="CM73" s="51">
        <f>IFERROR(AVERAGEIFS('Orders - December 2020'!$I$2:$I$2047,'Orders - December 2020'!$H$2:$H$2047,Worksheet!CM$3,'Orders - December 2020'!$C$2:$C$2047,Worksheet!$F73),"-")</f>
        <v>1</v>
      </c>
      <c r="CN73" s="51" t="str">
        <f>IFERROR(AVERAGEIFS('Orders - December 2020'!$I$2:$I$2047,'Orders - December 2020'!$H$2:$H$2047,Worksheet!CN$3,'Orders - December 2020'!$C$2:$C$2047,Worksheet!$F73),"-")</f>
        <v>-</v>
      </c>
      <c r="CO73" s="51">
        <f>IFERROR(AVERAGEIFS('Orders - December 2020'!$I$2:$I$2047,'Orders - December 2020'!$H$2:$H$2047,Worksheet!CO$3,'Orders - December 2020'!$C$2:$C$2047,Worksheet!$F73),"-")</f>
        <v>2</v>
      </c>
      <c r="CP73" s="51" t="str">
        <f>IFERROR(AVERAGEIFS('Orders - December 2020'!$I$2:$I$2047,'Orders - December 2020'!$H$2:$H$2047,Worksheet!CP$3,'Orders - December 2020'!$C$2:$C$2047,Worksheet!$F73),"-")</f>
        <v>-</v>
      </c>
      <c r="CQ73" s="51" t="str">
        <f>IFERROR(AVERAGEIFS('Orders - December 2020'!$I$2:$I$2047,'Orders - December 2020'!$H$2:$H$2047,Worksheet!CQ$3,'Orders - December 2020'!$C$2:$C$2047,Worksheet!$F73),"-")</f>
        <v>-</v>
      </c>
      <c r="CR73" s="51" t="str">
        <f>IFERROR(AVERAGEIFS('Orders - December 2020'!$I$2:$I$2047,'Orders - December 2020'!$H$2:$H$2047,Worksheet!CR$3,'Orders - December 2020'!$C$2:$C$2047,Worksheet!$F73),"-")</f>
        <v>-</v>
      </c>
      <c r="CS73" s="51" t="str">
        <f>IFERROR(AVERAGEIFS('Orders - December 2020'!$I$2:$I$2047,'Orders - December 2020'!$H$2:$H$2047,Worksheet!CS$3,'Orders - December 2020'!$C$2:$C$2047,Worksheet!$F73),"-")</f>
        <v>-</v>
      </c>
      <c r="CT73" s="51" t="str">
        <f>IFERROR(AVERAGEIFS('Orders - December 2020'!$I$2:$I$2047,'Orders - December 2020'!$H$2:$H$2047,Worksheet!CT$3,'Orders - December 2020'!$C$2:$C$2047,Worksheet!$F73),"-")</f>
        <v>-</v>
      </c>
      <c r="CU73" s="51" t="str">
        <f>IFERROR(AVERAGEIFS('Orders - December 2020'!$I$2:$I$2047,'Orders - December 2020'!$H$2:$H$2047,Worksheet!CU$3,'Orders - December 2020'!$C$2:$C$2047,Worksheet!$F73),"-")</f>
        <v>-</v>
      </c>
      <c r="CV73" s="51" t="str">
        <f>IFERROR(AVERAGEIFS('Orders - December 2020'!$I$2:$I$2047,'Orders - December 2020'!$H$2:$H$2047,Worksheet!CV$3,'Orders - December 2020'!$C$2:$C$2047,Worksheet!$F73),"-")</f>
        <v>-</v>
      </c>
      <c r="CW73" s="51" t="str">
        <f>IFERROR(AVERAGEIFS('Orders - December 2020'!$I$2:$I$2047,'Orders - December 2020'!$H$2:$H$2047,Worksheet!CW$3,'Orders - December 2020'!$C$2:$C$2047,Worksheet!$F73),"-")</f>
        <v>-</v>
      </c>
      <c r="CX73" s="51" t="str">
        <f>IFERROR(AVERAGEIFS('Orders - December 2020'!$I$2:$I$2047,'Orders - December 2020'!$H$2:$H$2047,Worksheet!CX$3,'Orders - December 2020'!$C$2:$C$2047,Worksheet!$F73),"-")</f>
        <v>-</v>
      </c>
      <c r="CY73" s="51" t="str">
        <f>IFERROR(AVERAGEIFS('Orders - December 2020'!$I$2:$I$2047,'Orders - December 2020'!$H$2:$H$2047,Worksheet!CY$3,'Orders - December 2020'!$C$2:$C$2047,Worksheet!$F73),"-")</f>
        <v>-</v>
      </c>
      <c r="CZ73" s="51" t="str">
        <f>IFERROR(AVERAGEIFS('Orders - December 2020'!$I$2:$I$2047,'Orders - December 2020'!$H$2:$H$2047,Worksheet!CZ$3,'Orders - December 2020'!$C$2:$C$2047,Worksheet!$F73),"-")</f>
        <v>-</v>
      </c>
      <c r="DA73" s="51" t="str">
        <f>IFERROR(AVERAGEIFS('Orders - December 2020'!$I$2:$I$2047,'Orders - December 2020'!$H$2:$H$2047,Worksheet!DA$3,'Orders - December 2020'!$C$2:$C$2047,Worksheet!$F73),"-")</f>
        <v>-</v>
      </c>
      <c r="DB73" s="51" t="str">
        <f>IFERROR(AVERAGEIFS('Orders - December 2020'!$I$2:$I$2047,'Orders - December 2020'!$H$2:$H$2047,Worksheet!DB$3,'Orders - December 2020'!$C$2:$C$2047,Worksheet!$F73),"-")</f>
        <v>-</v>
      </c>
      <c r="DC73" s="51" t="str">
        <f>IFERROR(AVERAGEIFS('Orders - December 2020'!$I$2:$I$2047,'Orders - December 2020'!$H$2:$H$2047,Worksheet!DC$3,'Orders - December 2020'!$C$2:$C$2047,Worksheet!$F73),"-")</f>
        <v>-</v>
      </c>
      <c r="DD73" s="51" t="str">
        <f>IFERROR(AVERAGEIFS('Orders - December 2020'!$I$2:$I$2047,'Orders - December 2020'!$H$2:$H$2047,Worksheet!DD$3,'Orders - December 2020'!$C$2:$C$2047,Worksheet!$F73),"-")</f>
        <v>-</v>
      </c>
      <c r="DE73" s="51" t="str">
        <f>IFERROR(AVERAGEIFS('Orders - December 2020'!$I$2:$I$2047,'Orders - December 2020'!$H$2:$H$2047,Worksheet!DE$3,'Orders - December 2020'!$C$2:$C$2047,Worksheet!$F73),"-")</f>
        <v>-</v>
      </c>
      <c r="DF73" s="51" t="str">
        <f>IFERROR(AVERAGEIFS('Orders - December 2020'!$I$2:$I$2047,'Orders - December 2020'!$H$2:$H$2047,Worksheet!DF$3,'Orders - December 2020'!$C$2:$C$2047,Worksheet!$F73),"-")</f>
        <v>-</v>
      </c>
      <c r="DG73" s="51" t="str">
        <f>IFERROR(AVERAGEIFS('Orders - December 2020'!$I$2:$I$2047,'Orders - December 2020'!$H$2:$H$2047,Worksheet!DG$3,'Orders - December 2020'!$C$2:$C$2047,Worksheet!$F73),"-")</f>
        <v>-</v>
      </c>
      <c r="DH73" s="51" t="str">
        <f>IFERROR(AVERAGEIFS('Orders - December 2020'!$I$2:$I$2047,'Orders - December 2020'!$H$2:$H$2047,Worksheet!DH$3,'Orders - December 2020'!$C$2:$C$2047,Worksheet!$F73),"-")</f>
        <v>-</v>
      </c>
      <c r="DI73" s="51" t="str">
        <f>IFERROR(AVERAGEIFS('Orders - December 2020'!$I$2:$I$2047,'Orders - December 2020'!$H$2:$H$2047,Worksheet!DI$3,'Orders - December 2020'!$C$2:$C$2047,Worksheet!$F73),"-")</f>
        <v>-</v>
      </c>
      <c r="DJ73" s="51" t="str">
        <f>IFERROR(AVERAGEIFS('Orders - December 2020'!$I$2:$I$2047,'Orders - December 2020'!$H$2:$H$2047,Worksheet!DJ$3,'Orders - December 2020'!$C$2:$C$2047,Worksheet!$F73),"-")</f>
        <v>-</v>
      </c>
      <c r="DK73" s="51" t="str">
        <f>IFERROR(AVERAGEIFS('Orders - December 2020'!$I$2:$I$2047,'Orders - December 2020'!$H$2:$H$2047,Worksheet!DK$3,'Orders - December 2020'!$C$2:$C$2047,Worksheet!$F73),"-")</f>
        <v>-</v>
      </c>
      <c r="DL73" s="51" t="str">
        <f>IFERROR(AVERAGEIFS('Orders - December 2020'!$I$2:$I$2047,'Orders - December 2020'!$H$2:$H$2047,Worksheet!DL$3,'Orders - December 2020'!$C$2:$C$2047,Worksheet!$F73),"-")</f>
        <v>-</v>
      </c>
      <c r="DM73" s="51" t="str">
        <f>IFERROR(AVERAGEIFS('Orders - December 2020'!$I$2:$I$2047,'Orders - December 2020'!$H$2:$H$2047,Worksheet!DM$3,'Orders - December 2020'!$C$2:$C$2047,Worksheet!$F73),"-")</f>
        <v>-</v>
      </c>
      <c r="DN73" s="51" t="str">
        <f>IFERROR(AVERAGEIFS('Orders - December 2020'!$I$2:$I$2047,'Orders - December 2020'!$H$2:$H$2047,Worksheet!DN$3,'Orders - December 2020'!$C$2:$C$2047,Worksheet!$F73),"-")</f>
        <v>-</v>
      </c>
      <c r="DO73" s="51" t="str">
        <f>IFERROR(AVERAGEIFS('Orders - December 2020'!$I$2:$I$2047,'Orders - December 2020'!$H$2:$H$2047,Worksheet!DO$3,'Orders - December 2020'!$C$2:$C$2047,Worksheet!$F73),"-")</f>
        <v>-</v>
      </c>
      <c r="DP73" s="51" t="str">
        <f>IFERROR(AVERAGEIFS('Orders - December 2020'!$I$2:$I$2047,'Orders - December 2020'!$H$2:$H$2047,Worksheet!DP$3,'Orders - December 2020'!$C$2:$C$2047,Worksheet!$F73),"-")</f>
        <v>-</v>
      </c>
      <c r="DQ73" s="51" t="str">
        <f>IFERROR(AVERAGEIFS('Orders - December 2020'!$I$2:$I$2047,'Orders - December 2020'!$H$2:$H$2047,Worksheet!DQ$3,'Orders - December 2020'!$C$2:$C$2047,Worksheet!$F73),"-")</f>
        <v>-</v>
      </c>
      <c r="DR73" s="51" t="str">
        <f>IFERROR(AVERAGEIFS('Orders - December 2020'!$I$2:$I$2047,'Orders - December 2020'!$H$2:$H$2047,Worksheet!DR$3,'Orders - December 2020'!$C$2:$C$2047,Worksheet!$F73),"-")</f>
        <v>-</v>
      </c>
      <c r="DS73" s="51" t="str">
        <f>IFERROR(AVERAGEIFS('Orders - December 2020'!$I$2:$I$2047,'Orders - December 2020'!$H$2:$H$2047,Worksheet!DS$3,'Orders - December 2020'!$C$2:$C$2047,Worksheet!$F73),"-")</f>
        <v>-</v>
      </c>
      <c r="DT73" s="51" t="str">
        <f>IFERROR(AVERAGEIFS('Orders - December 2020'!$I$2:$I$2047,'Orders - December 2020'!$H$2:$H$2047,Worksheet!DT$3,'Orders - December 2020'!$C$2:$C$2047,Worksheet!$F73),"-")</f>
        <v>-</v>
      </c>
      <c r="DU73" s="51" t="str">
        <f>IFERROR(AVERAGEIFS('Orders - December 2020'!$I$2:$I$2047,'Orders - December 2020'!$H$2:$H$2047,Worksheet!DU$3,'Orders - December 2020'!$C$2:$C$2047,Worksheet!$F73),"-")</f>
        <v>-</v>
      </c>
      <c r="DV73" s="51">
        <f>IFERROR(AVERAGEIFS('Orders - December 2020'!$I$2:$I$2047,'Orders - December 2020'!$H$2:$H$2047,Worksheet!DV$3,'Orders - December 2020'!$C$2:$C$2047,Worksheet!$F73),"-")</f>
        <v>5</v>
      </c>
      <c r="DW73" s="51">
        <f>IFERROR(AVERAGEIFS('Orders - December 2020'!$I$2:$I$2047,'Orders - December 2020'!$H$2:$H$2047,Worksheet!DW$3,'Orders - December 2020'!$C$2:$C$2047,Worksheet!$F73),"-")</f>
        <v>5</v>
      </c>
      <c r="DX73" s="51" t="str">
        <f>IFERROR(AVERAGEIFS('Orders - December 2020'!$I$2:$I$2047,'Orders - December 2020'!$H$2:$H$2047,Worksheet!DX$3,'Orders - December 2020'!$C$2:$C$2047,Worksheet!$F73),"-")</f>
        <v>-</v>
      </c>
      <c r="DY73" s="51" t="str">
        <f>IFERROR(AVERAGEIFS('Orders - December 2020'!$I$2:$I$2047,'Orders - December 2020'!$H$2:$H$2047,Worksheet!DY$3,'Orders - December 2020'!$C$2:$C$2047,Worksheet!$F73),"-")</f>
        <v>-</v>
      </c>
      <c r="DZ73" s="51" t="str">
        <f>IFERROR(AVERAGEIFS('Orders - December 2020'!$I$2:$I$2047,'Orders - December 2020'!$H$2:$H$2047,Worksheet!DZ$3,'Orders - December 2020'!$C$2:$C$2047,Worksheet!$F73),"-")</f>
        <v>-</v>
      </c>
      <c r="EA73" s="51" t="str">
        <f>IFERROR(AVERAGEIFS('Orders - December 2020'!$I$2:$I$2047,'Orders - December 2020'!$H$2:$H$2047,Worksheet!EA$3,'Orders - December 2020'!$C$2:$C$2047,Worksheet!$F73),"-")</f>
        <v>-</v>
      </c>
      <c r="EB73" s="51" t="str">
        <f>IFERROR(AVERAGEIFS('Orders - December 2020'!$I$2:$I$2047,'Orders - December 2020'!$H$2:$H$2047,Worksheet!EB$3,'Orders - December 2020'!$C$2:$C$2047,Worksheet!$F73),"-")</f>
        <v>-</v>
      </c>
      <c r="EC73" s="51">
        <f>IFERROR(AVERAGEIFS('Orders - December 2020'!$I$2:$I$2047,'Orders - December 2020'!$H$2:$H$2047,Worksheet!EC$3,'Orders - December 2020'!$C$2:$C$2047,Worksheet!$F73),"-")</f>
        <v>1</v>
      </c>
      <c r="ED73" s="51" t="str">
        <f>IFERROR(AVERAGEIFS('Orders - December 2020'!$I$2:$I$2047,'Orders - December 2020'!$H$2:$H$2047,Worksheet!ED$3,'Orders - December 2020'!$C$2:$C$2047,Worksheet!$F73),"-")</f>
        <v>-</v>
      </c>
      <c r="EE73" s="51">
        <f>IFERROR(AVERAGEIFS('Orders - December 2020'!$I$2:$I$2047,'Orders - December 2020'!$H$2:$H$2047,Worksheet!EE$3,'Orders - December 2020'!$C$2:$C$2047,Worksheet!$F73),"-")</f>
        <v>5</v>
      </c>
      <c r="EF73" s="51" t="str">
        <f>IFERROR(AVERAGEIFS('Orders - December 2020'!$I$2:$I$2047,'Orders - December 2020'!$H$2:$H$2047,Worksheet!EF$3,'Orders - December 2020'!$C$2:$C$2047,Worksheet!$F73),"-")</f>
        <v>-</v>
      </c>
      <c r="EG73" s="51" t="str">
        <f>IFERROR(AVERAGEIFS('Orders - December 2020'!$I$2:$I$2047,'Orders - December 2020'!$H$2:$H$2047,Worksheet!EG$3,'Orders - December 2020'!$C$2:$C$2047,Worksheet!$F73),"-")</f>
        <v>-</v>
      </c>
      <c r="EH73" s="51" t="str">
        <f>IFERROR(AVERAGEIFS('Orders - December 2020'!$I$2:$I$2047,'Orders - December 2020'!$H$2:$H$2047,Worksheet!EH$3,'Orders - December 2020'!$C$2:$C$2047,Worksheet!$F73),"-")</f>
        <v>-</v>
      </c>
      <c r="EI73" s="51" t="str">
        <f>IFERROR(AVERAGEIFS('Orders - December 2020'!$I$2:$I$2047,'Orders - December 2020'!$H$2:$H$2047,Worksheet!EI$3,'Orders - December 2020'!$C$2:$C$2047,Worksheet!$F73),"-")</f>
        <v>-</v>
      </c>
      <c r="EJ73" s="51" t="str">
        <f>IFERROR(AVERAGEIFS('Orders - December 2020'!$I$2:$I$2047,'Orders - December 2020'!$H$2:$H$2047,Worksheet!EJ$3,'Orders - December 2020'!$C$2:$C$2047,Worksheet!$F73),"-")</f>
        <v>-</v>
      </c>
      <c r="EK73" s="51" t="str">
        <f>IFERROR(AVERAGEIFS('Orders - December 2020'!$I$2:$I$2047,'Orders - December 2020'!$H$2:$H$2047,Worksheet!EK$3,'Orders - December 2020'!$C$2:$C$2047,Worksheet!$F73),"-")</f>
        <v>-</v>
      </c>
      <c r="EL73" s="51">
        <f>IFERROR(AVERAGEIFS('Orders - December 2020'!$I$2:$I$2047,'Orders - December 2020'!$H$2:$H$2047,Worksheet!EL$3,'Orders - December 2020'!$C$2:$C$2047,Worksheet!$F73),"-")</f>
        <v>2</v>
      </c>
      <c r="EM73" s="51" t="str">
        <f>IFERROR(AVERAGEIFS('Orders - December 2020'!$I$2:$I$2047,'Orders - December 2020'!$H$2:$H$2047,Worksheet!EM$3,'Orders - December 2020'!$C$2:$C$2047,Worksheet!$F73),"-")</f>
        <v>-</v>
      </c>
      <c r="EN73" s="51" t="str">
        <f>IFERROR(AVERAGEIFS('Orders - December 2020'!$I$2:$I$2047,'Orders - December 2020'!$H$2:$H$2047,Worksheet!EN$3,'Orders - December 2020'!$C$2:$C$2047,Worksheet!$F73),"-")</f>
        <v>-</v>
      </c>
      <c r="EO73" s="51" t="str">
        <f>IFERROR(AVERAGEIFS('Orders - December 2020'!$I$2:$I$2047,'Orders - December 2020'!$H$2:$H$2047,Worksheet!EO$3,'Orders - December 2020'!$C$2:$C$2047,Worksheet!$F73),"-")</f>
        <v>-</v>
      </c>
      <c r="EP73" s="51" t="str">
        <f>IFERROR(AVERAGEIFS('Orders - December 2020'!$I$2:$I$2047,'Orders - December 2020'!$H$2:$H$2047,Worksheet!EP$3,'Orders - December 2020'!$C$2:$C$2047,Worksheet!$F73),"-")</f>
        <v>-</v>
      </c>
      <c r="EQ73" s="51" t="str">
        <f>IFERROR(AVERAGEIFS('Orders - December 2020'!$I$2:$I$2047,'Orders - December 2020'!$H$2:$H$2047,Worksheet!EQ$3,'Orders - December 2020'!$C$2:$C$2047,Worksheet!$F73),"-")</f>
        <v>-</v>
      </c>
      <c r="ER73" s="51">
        <f>IFERROR(AVERAGEIFS('Orders - December 2020'!$I$2:$I$2047,'Orders - December 2020'!$H$2:$H$2047,Worksheet!ER$3,'Orders - December 2020'!$C$2:$C$2047,Worksheet!$F73),"-")</f>
        <v>5</v>
      </c>
      <c r="ES73" s="51" t="str">
        <f>IFERROR(AVERAGEIFS('Orders - December 2020'!$I$2:$I$2047,'Orders - December 2020'!$H$2:$H$2047,Worksheet!ES$3,'Orders - December 2020'!$C$2:$C$2047,Worksheet!$F73),"-")</f>
        <v>-</v>
      </c>
      <c r="ET73" s="51" t="str">
        <f>IFERROR(AVERAGEIFS('Orders - December 2020'!$I$2:$I$2047,'Orders - December 2020'!$H$2:$H$2047,Worksheet!ET$3,'Orders - December 2020'!$C$2:$C$2047,Worksheet!$F73),"-")</f>
        <v>-</v>
      </c>
      <c r="EU73" s="51" t="str">
        <f>IFERROR(AVERAGEIFS('Orders - December 2020'!$I$2:$I$2047,'Orders - December 2020'!$H$2:$H$2047,Worksheet!EU$3,'Orders - December 2020'!$C$2:$C$2047,Worksheet!$F73),"-")</f>
        <v>-</v>
      </c>
      <c r="EV73" s="51" t="str">
        <f>IFERROR(AVERAGEIFS('Orders - December 2020'!$I$2:$I$2047,'Orders - December 2020'!$H$2:$H$2047,Worksheet!EV$3,'Orders - December 2020'!$C$2:$C$2047,Worksheet!$F73),"-")</f>
        <v>-</v>
      </c>
      <c r="EW73" s="51" t="str">
        <f>IFERROR(AVERAGEIFS('Orders - December 2020'!$I$2:$I$2047,'Orders - December 2020'!$H$2:$H$2047,Worksheet!EW$3,'Orders - December 2020'!$C$2:$C$2047,Worksheet!$F73),"-")</f>
        <v>-</v>
      </c>
      <c r="EX73" s="51" t="str">
        <f>IFERROR(AVERAGEIFS('Orders - December 2020'!$I$2:$I$2047,'Orders - December 2020'!$H$2:$H$2047,Worksheet!EX$3,'Orders - December 2020'!$C$2:$C$2047,Worksheet!$F73),"-")</f>
        <v>-</v>
      </c>
      <c r="EY73" s="51" t="str">
        <f>IFERROR(AVERAGEIFS('Orders - December 2020'!$I$2:$I$2047,'Orders - December 2020'!$H$2:$H$2047,Worksheet!EY$3,'Orders - December 2020'!$C$2:$C$2047,Worksheet!$F73),"-")</f>
        <v>-</v>
      </c>
      <c r="EZ73" s="51" t="str">
        <f>IFERROR(AVERAGEIFS('Orders - December 2020'!$I$2:$I$2047,'Orders - December 2020'!$H$2:$H$2047,Worksheet!EZ$3,'Orders - December 2020'!$C$2:$C$2047,Worksheet!$F73),"-")</f>
        <v>-</v>
      </c>
      <c r="FA73" s="51" t="str">
        <f>IFERROR(AVERAGEIFS('Orders - December 2020'!$I$2:$I$2047,'Orders - December 2020'!$H$2:$H$2047,Worksheet!FA$3,'Orders - December 2020'!$C$2:$C$2047,Worksheet!$F73),"-")</f>
        <v>-</v>
      </c>
      <c r="FB73" s="51" t="str">
        <f>IFERROR(AVERAGEIFS('Orders - December 2020'!$I$2:$I$2047,'Orders - December 2020'!$H$2:$H$2047,Worksheet!FB$3,'Orders - December 2020'!$C$2:$C$2047,Worksheet!$F73),"-")</f>
        <v>-</v>
      </c>
      <c r="FC73" s="51" t="str">
        <f>IFERROR(AVERAGEIFS('Orders - December 2020'!$I$2:$I$2047,'Orders - December 2020'!$H$2:$H$2047,Worksheet!FC$3,'Orders - December 2020'!$C$2:$C$2047,Worksheet!$F73),"-")</f>
        <v>-</v>
      </c>
      <c r="FD73" s="51" t="str">
        <f>IFERROR(AVERAGEIFS('Orders - December 2020'!$I$2:$I$2047,'Orders - December 2020'!$H$2:$H$2047,Worksheet!FD$3,'Orders - December 2020'!$C$2:$C$2047,Worksheet!$F73),"-")</f>
        <v>-</v>
      </c>
      <c r="FE73" s="51" t="str">
        <f>IFERROR(AVERAGEIFS('Orders - December 2020'!$I$2:$I$2047,'Orders - December 2020'!$H$2:$H$2047,Worksheet!FE$3,'Orders - December 2020'!$C$2:$C$2047,Worksheet!$F73),"-")</f>
        <v>-</v>
      </c>
      <c r="FF73" s="51" t="str">
        <f>IFERROR(AVERAGEIFS('Orders - December 2020'!$I$2:$I$2047,'Orders - December 2020'!$H$2:$H$2047,Worksheet!FF$3,'Orders - December 2020'!$C$2:$C$2047,Worksheet!$F73),"-")</f>
        <v>-</v>
      </c>
      <c r="FG73" s="52" t="str">
        <f>IFERROR(AVERAGEIFS('Orders - December 2020'!$I$2:$I$2047,'Orders - December 2020'!$H$2:$H$2047,Worksheet!FG$3,'Orders - December 2020'!$C$2:$C$2047,Worksheet!$F73),"-")</f>
        <v>-</v>
      </c>
    </row>
    <row r="74" spans="6:163">
      <c r="F74" s="45" t="str">
        <v>Oge Mini Mart</v>
      </c>
      <c r="G74" s="50" t="str">
        <f>IFERROR(AVERAGEIFS('Orders - December 2020'!$I$2:$I$2047,'Orders - December 2020'!$H$2:$H$2047,Worksheet!G$3,'Orders - December 2020'!$C$2:$C$2047,Worksheet!$F74),"-")</f>
        <v>-</v>
      </c>
      <c r="H74" s="51" t="str">
        <f>IFERROR(AVERAGEIFS('Orders - December 2020'!$I$2:$I$2047,'Orders - December 2020'!$H$2:$H$2047,Worksheet!H$3,'Orders - December 2020'!$C$2:$C$2047,Worksheet!$F74),"-")</f>
        <v>-</v>
      </c>
      <c r="I74" s="51" t="str">
        <f>IFERROR(AVERAGEIFS('Orders - December 2020'!$I$2:$I$2047,'Orders - December 2020'!$H$2:$H$2047,Worksheet!I$3,'Orders - December 2020'!$C$2:$C$2047,Worksheet!$F74),"-")</f>
        <v>-</v>
      </c>
      <c r="J74" s="51" t="str">
        <f>IFERROR(AVERAGEIFS('Orders - December 2020'!$I$2:$I$2047,'Orders - December 2020'!$H$2:$H$2047,Worksheet!J$3,'Orders - December 2020'!$C$2:$C$2047,Worksheet!$F74),"-")</f>
        <v>-</v>
      </c>
      <c r="K74" s="51" t="str">
        <f>IFERROR(AVERAGEIFS('Orders - December 2020'!$I$2:$I$2047,'Orders - December 2020'!$H$2:$H$2047,Worksheet!K$3,'Orders - December 2020'!$C$2:$C$2047,Worksheet!$F74),"-")</f>
        <v>-</v>
      </c>
      <c r="L74" s="51" t="str">
        <f>IFERROR(AVERAGEIFS('Orders - December 2020'!$I$2:$I$2047,'Orders - December 2020'!$H$2:$H$2047,Worksheet!L$3,'Orders - December 2020'!$C$2:$C$2047,Worksheet!$F74),"-")</f>
        <v>-</v>
      </c>
      <c r="M74" s="51" t="str">
        <f>IFERROR(AVERAGEIFS('Orders - December 2020'!$I$2:$I$2047,'Orders - December 2020'!$H$2:$H$2047,Worksheet!M$3,'Orders - December 2020'!$C$2:$C$2047,Worksheet!$F74),"-")</f>
        <v>-</v>
      </c>
      <c r="N74" s="51" t="str">
        <f>IFERROR(AVERAGEIFS('Orders - December 2020'!$I$2:$I$2047,'Orders - December 2020'!$H$2:$H$2047,Worksheet!N$3,'Orders - December 2020'!$C$2:$C$2047,Worksheet!$F74),"-")</f>
        <v>-</v>
      </c>
      <c r="O74" s="51" t="str">
        <f>IFERROR(AVERAGEIFS('Orders - December 2020'!$I$2:$I$2047,'Orders - December 2020'!$H$2:$H$2047,Worksheet!O$3,'Orders - December 2020'!$C$2:$C$2047,Worksheet!$F74),"-")</f>
        <v>-</v>
      </c>
      <c r="P74" s="51" t="str">
        <f>IFERROR(AVERAGEIFS('Orders - December 2020'!$I$2:$I$2047,'Orders - December 2020'!$H$2:$H$2047,Worksheet!P$3,'Orders - December 2020'!$C$2:$C$2047,Worksheet!$F74),"-")</f>
        <v>-</v>
      </c>
      <c r="Q74" s="51" t="str">
        <f>IFERROR(AVERAGEIFS('Orders - December 2020'!$I$2:$I$2047,'Orders - December 2020'!$H$2:$H$2047,Worksheet!Q$3,'Orders - December 2020'!$C$2:$C$2047,Worksheet!$F74),"-")</f>
        <v>-</v>
      </c>
      <c r="R74" s="51" t="str">
        <f>IFERROR(AVERAGEIFS('Orders - December 2020'!$I$2:$I$2047,'Orders - December 2020'!$H$2:$H$2047,Worksheet!R$3,'Orders - December 2020'!$C$2:$C$2047,Worksheet!$F74),"-")</f>
        <v>-</v>
      </c>
      <c r="S74" s="51" t="str">
        <f>IFERROR(AVERAGEIFS('Orders - December 2020'!$I$2:$I$2047,'Orders - December 2020'!$H$2:$H$2047,Worksheet!S$3,'Orders - December 2020'!$C$2:$C$2047,Worksheet!$F74),"-")</f>
        <v>-</v>
      </c>
      <c r="T74" s="51" t="str">
        <f>IFERROR(AVERAGEIFS('Orders - December 2020'!$I$2:$I$2047,'Orders - December 2020'!$H$2:$H$2047,Worksheet!T$3,'Orders - December 2020'!$C$2:$C$2047,Worksheet!$F74),"-")</f>
        <v>-</v>
      </c>
      <c r="U74" s="51">
        <f>IFERROR(AVERAGEIFS('Orders - December 2020'!$I$2:$I$2047,'Orders - December 2020'!$H$2:$H$2047,Worksheet!U$3,'Orders - December 2020'!$C$2:$C$2047,Worksheet!$F74),"-")</f>
        <v>1</v>
      </c>
      <c r="V74" s="51" t="str">
        <f>IFERROR(AVERAGEIFS('Orders - December 2020'!$I$2:$I$2047,'Orders - December 2020'!$H$2:$H$2047,Worksheet!V$3,'Orders - December 2020'!$C$2:$C$2047,Worksheet!$F74),"-")</f>
        <v>-</v>
      </c>
      <c r="W74" s="51" t="str">
        <f>IFERROR(AVERAGEIFS('Orders - December 2020'!$I$2:$I$2047,'Orders - December 2020'!$H$2:$H$2047,Worksheet!W$3,'Orders - December 2020'!$C$2:$C$2047,Worksheet!$F74),"-")</f>
        <v>-</v>
      </c>
      <c r="X74" s="51" t="str">
        <f>IFERROR(AVERAGEIFS('Orders - December 2020'!$I$2:$I$2047,'Orders - December 2020'!$H$2:$H$2047,Worksheet!X$3,'Orders - December 2020'!$C$2:$C$2047,Worksheet!$F74),"-")</f>
        <v>-</v>
      </c>
      <c r="Y74" s="51" t="str">
        <f>IFERROR(AVERAGEIFS('Orders - December 2020'!$I$2:$I$2047,'Orders - December 2020'!$H$2:$H$2047,Worksheet!Y$3,'Orders - December 2020'!$C$2:$C$2047,Worksheet!$F74),"-")</f>
        <v>-</v>
      </c>
      <c r="Z74" s="51" t="str">
        <f>IFERROR(AVERAGEIFS('Orders - December 2020'!$I$2:$I$2047,'Orders - December 2020'!$H$2:$H$2047,Worksheet!Z$3,'Orders - December 2020'!$C$2:$C$2047,Worksheet!$F74),"-")</f>
        <v>-</v>
      </c>
      <c r="AA74" s="51" t="str">
        <f>IFERROR(AVERAGEIFS('Orders - December 2020'!$I$2:$I$2047,'Orders - December 2020'!$H$2:$H$2047,Worksheet!AA$3,'Orders - December 2020'!$C$2:$C$2047,Worksheet!$F74),"-")</f>
        <v>-</v>
      </c>
      <c r="AB74" s="51" t="str">
        <f>IFERROR(AVERAGEIFS('Orders - December 2020'!$I$2:$I$2047,'Orders - December 2020'!$H$2:$H$2047,Worksheet!AB$3,'Orders - December 2020'!$C$2:$C$2047,Worksheet!$F74),"-")</f>
        <v>-</v>
      </c>
      <c r="AC74" s="51" t="str">
        <f>IFERROR(AVERAGEIFS('Orders - December 2020'!$I$2:$I$2047,'Orders - December 2020'!$H$2:$H$2047,Worksheet!AC$3,'Orders - December 2020'!$C$2:$C$2047,Worksheet!$F74),"-")</f>
        <v>-</v>
      </c>
      <c r="AD74" s="51" t="str">
        <f>IFERROR(AVERAGEIFS('Orders - December 2020'!$I$2:$I$2047,'Orders - December 2020'!$H$2:$H$2047,Worksheet!AD$3,'Orders - December 2020'!$C$2:$C$2047,Worksheet!$F74),"-")</f>
        <v>-</v>
      </c>
      <c r="AE74" s="51" t="str">
        <f>IFERROR(AVERAGEIFS('Orders - December 2020'!$I$2:$I$2047,'Orders - December 2020'!$H$2:$H$2047,Worksheet!AE$3,'Orders - December 2020'!$C$2:$C$2047,Worksheet!$F74),"-")</f>
        <v>-</v>
      </c>
      <c r="AF74" s="51" t="str">
        <f>IFERROR(AVERAGEIFS('Orders - December 2020'!$I$2:$I$2047,'Orders - December 2020'!$H$2:$H$2047,Worksheet!AF$3,'Orders - December 2020'!$C$2:$C$2047,Worksheet!$F74),"-")</f>
        <v>-</v>
      </c>
      <c r="AG74" s="51" t="str">
        <f>IFERROR(AVERAGEIFS('Orders - December 2020'!$I$2:$I$2047,'Orders - December 2020'!$H$2:$H$2047,Worksheet!AG$3,'Orders - December 2020'!$C$2:$C$2047,Worksheet!$F74),"-")</f>
        <v>-</v>
      </c>
      <c r="AH74" s="51" t="str">
        <f>IFERROR(AVERAGEIFS('Orders - December 2020'!$I$2:$I$2047,'Orders - December 2020'!$H$2:$H$2047,Worksheet!AH$3,'Orders - December 2020'!$C$2:$C$2047,Worksheet!$F74),"-")</f>
        <v>-</v>
      </c>
      <c r="AI74" s="51" t="str">
        <f>IFERROR(AVERAGEIFS('Orders - December 2020'!$I$2:$I$2047,'Orders - December 2020'!$H$2:$H$2047,Worksheet!AI$3,'Orders - December 2020'!$C$2:$C$2047,Worksheet!$F74),"-")</f>
        <v>-</v>
      </c>
      <c r="AJ74" s="51" t="str">
        <f>IFERROR(AVERAGEIFS('Orders - December 2020'!$I$2:$I$2047,'Orders - December 2020'!$H$2:$H$2047,Worksheet!AJ$3,'Orders - December 2020'!$C$2:$C$2047,Worksheet!$F74),"-")</f>
        <v>-</v>
      </c>
      <c r="AK74" s="51">
        <f>IFERROR(AVERAGEIFS('Orders - December 2020'!$I$2:$I$2047,'Orders - December 2020'!$H$2:$H$2047,Worksheet!AK$3,'Orders - December 2020'!$C$2:$C$2047,Worksheet!$F74),"-")</f>
        <v>1</v>
      </c>
      <c r="AL74" s="51" t="str">
        <f>IFERROR(AVERAGEIFS('Orders - December 2020'!$I$2:$I$2047,'Orders - December 2020'!$H$2:$H$2047,Worksheet!AL$3,'Orders - December 2020'!$C$2:$C$2047,Worksheet!$F74),"-")</f>
        <v>-</v>
      </c>
      <c r="AM74" s="51" t="str">
        <f>IFERROR(AVERAGEIFS('Orders - December 2020'!$I$2:$I$2047,'Orders - December 2020'!$H$2:$H$2047,Worksheet!AM$3,'Orders - December 2020'!$C$2:$C$2047,Worksheet!$F74),"-")</f>
        <v>-</v>
      </c>
      <c r="AN74" s="51" t="str">
        <f>IFERROR(AVERAGEIFS('Orders - December 2020'!$I$2:$I$2047,'Orders - December 2020'!$H$2:$H$2047,Worksheet!AN$3,'Orders - December 2020'!$C$2:$C$2047,Worksheet!$F74),"-")</f>
        <v>-</v>
      </c>
      <c r="AO74" s="51">
        <f>IFERROR(AVERAGEIFS('Orders - December 2020'!$I$2:$I$2047,'Orders - December 2020'!$H$2:$H$2047,Worksheet!AO$3,'Orders - December 2020'!$C$2:$C$2047,Worksheet!$F74),"-")</f>
        <v>1</v>
      </c>
      <c r="AP74" s="51" t="str">
        <f>IFERROR(AVERAGEIFS('Orders - December 2020'!$I$2:$I$2047,'Orders - December 2020'!$H$2:$H$2047,Worksheet!AP$3,'Orders - December 2020'!$C$2:$C$2047,Worksheet!$F74),"-")</f>
        <v>-</v>
      </c>
      <c r="AQ74" s="51" t="str">
        <f>IFERROR(AVERAGEIFS('Orders - December 2020'!$I$2:$I$2047,'Orders - December 2020'!$H$2:$H$2047,Worksheet!AQ$3,'Orders - December 2020'!$C$2:$C$2047,Worksheet!$F74),"-")</f>
        <v>-</v>
      </c>
      <c r="AR74" s="51" t="str">
        <f>IFERROR(AVERAGEIFS('Orders - December 2020'!$I$2:$I$2047,'Orders - December 2020'!$H$2:$H$2047,Worksheet!AR$3,'Orders - December 2020'!$C$2:$C$2047,Worksheet!$F74),"-")</f>
        <v>-</v>
      </c>
      <c r="AS74" s="51" t="str">
        <f>IFERROR(AVERAGEIFS('Orders - December 2020'!$I$2:$I$2047,'Orders - December 2020'!$H$2:$H$2047,Worksheet!AS$3,'Orders - December 2020'!$C$2:$C$2047,Worksheet!$F74),"-")</f>
        <v>-</v>
      </c>
      <c r="AT74" s="51" t="str">
        <f>IFERROR(AVERAGEIFS('Orders - December 2020'!$I$2:$I$2047,'Orders - December 2020'!$H$2:$H$2047,Worksheet!AT$3,'Orders - December 2020'!$C$2:$C$2047,Worksheet!$F74),"-")</f>
        <v>-</v>
      </c>
      <c r="AU74" s="51" t="str">
        <f>IFERROR(AVERAGEIFS('Orders - December 2020'!$I$2:$I$2047,'Orders - December 2020'!$H$2:$H$2047,Worksheet!AU$3,'Orders - December 2020'!$C$2:$C$2047,Worksheet!$F74),"-")</f>
        <v>-</v>
      </c>
      <c r="AV74" s="51" t="str">
        <f>IFERROR(AVERAGEIFS('Orders - December 2020'!$I$2:$I$2047,'Orders - December 2020'!$H$2:$H$2047,Worksheet!AV$3,'Orders - December 2020'!$C$2:$C$2047,Worksheet!$F74),"-")</f>
        <v>-</v>
      </c>
      <c r="AW74" s="51" t="str">
        <f>IFERROR(AVERAGEIFS('Orders - December 2020'!$I$2:$I$2047,'Orders - December 2020'!$H$2:$H$2047,Worksheet!AW$3,'Orders - December 2020'!$C$2:$C$2047,Worksheet!$F74),"-")</f>
        <v>-</v>
      </c>
      <c r="AX74" s="51" t="str">
        <f>IFERROR(AVERAGEIFS('Orders - December 2020'!$I$2:$I$2047,'Orders - December 2020'!$H$2:$H$2047,Worksheet!AX$3,'Orders - December 2020'!$C$2:$C$2047,Worksheet!$F74),"-")</f>
        <v>-</v>
      </c>
      <c r="AY74" s="51">
        <f>IFERROR(AVERAGEIFS('Orders - December 2020'!$I$2:$I$2047,'Orders - December 2020'!$H$2:$H$2047,Worksheet!AY$3,'Orders - December 2020'!$C$2:$C$2047,Worksheet!$F74),"-")</f>
        <v>1</v>
      </c>
      <c r="AZ74" s="51" t="str">
        <f>IFERROR(AVERAGEIFS('Orders - December 2020'!$I$2:$I$2047,'Orders - December 2020'!$H$2:$H$2047,Worksheet!AZ$3,'Orders - December 2020'!$C$2:$C$2047,Worksheet!$F74),"-")</f>
        <v>-</v>
      </c>
      <c r="BA74" s="51" t="str">
        <f>IFERROR(AVERAGEIFS('Orders - December 2020'!$I$2:$I$2047,'Orders - December 2020'!$H$2:$H$2047,Worksheet!BA$3,'Orders - December 2020'!$C$2:$C$2047,Worksheet!$F74),"-")</f>
        <v>-</v>
      </c>
      <c r="BB74" s="51" t="str">
        <f>IFERROR(AVERAGEIFS('Orders - December 2020'!$I$2:$I$2047,'Orders - December 2020'!$H$2:$H$2047,Worksheet!BB$3,'Orders - December 2020'!$C$2:$C$2047,Worksheet!$F74),"-")</f>
        <v>-</v>
      </c>
      <c r="BC74" s="51" t="str">
        <f>IFERROR(AVERAGEIFS('Orders - December 2020'!$I$2:$I$2047,'Orders - December 2020'!$H$2:$H$2047,Worksheet!BC$3,'Orders - December 2020'!$C$2:$C$2047,Worksheet!$F74),"-")</f>
        <v>-</v>
      </c>
      <c r="BD74" s="51" t="str">
        <f>IFERROR(AVERAGEIFS('Orders - December 2020'!$I$2:$I$2047,'Orders - December 2020'!$H$2:$H$2047,Worksheet!BD$3,'Orders - December 2020'!$C$2:$C$2047,Worksheet!$F74),"-")</f>
        <v>-</v>
      </c>
      <c r="BE74" s="51" t="str">
        <f>IFERROR(AVERAGEIFS('Orders - December 2020'!$I$2:$I$2047,'Orders - December 2020'!$H$2:$H$2047,Worksheet!BE$3,'Orders - December 2020'!$C$2:$C$2047,Worksheet!$F74),"-")</f>
        <v>-</v>
      </c>
      <c r="BF74" s="51">
        <f>IFERROR(AVERAGEIFS('Orders - December 2020'!$I$2:$I$2047,'Orders - December 2020'!$H$2:$H$2047,Worksheet!BF$3,'Orders - December 2020'!$C$2:$C$2047,Worksheet!$F74),"-")</f>
        <v>1</v>
      </c>
      <c r="BG74" s="51" t="str">
        <f>IFERROR(AVERAGEIFS('Orders - December 2020'!$I$2:$I$2047,'Orders - December 2020'!$H$2:$H$2047,Worksheet!BG$3,'Orders - December 2020'!$C$2:$C$2047,Worksheet!$F74),"-")</f>
        <v>-</v>
      </c>
      <c r="BH74" s="51" t="str">
        <f>IFERROR(AVERAGEIFS('Orders - December 2020'!$I$2:$I$2047,'Orders - December 2020'!$H$2:$H$2047,Worksheet!BH$3,'Orders - December 2020'!$C$2:$C$2047,Worksheet!$F74),"-")</f>
        <v>-</v>
      </c>
      <c r="BI74" s="51" t="str">
        <f>IFERROR(AVERAGEIFS('Orders - December 2020'!$I$2:$I$2047,'Orders - December 2020'!$H$2:$H$2047,Worksheet!BI$3,'Orders - December 2020'!$C$2:$C$2047,Worksheet!$F74),"-")</f>
        <v>-</v>
      </c>
      <c r="BJ74" s="51" t="str">
        <f>IFERROR(AVERAGEIFS('Orders - December 2020'!$I$2:$I$2047,'Orders - December 2020'!$H$2:$H$2047,Worksheet!BJ$3,'Orders - December 2020'!$C$2:$C$2047,Worksheet!$F74),"-")</f>
        <v>-</v>
      </c>
      <c r="BK74" s="51">
        <f>IFERROR(AVERAGEIFS('Orders - December 2020'!$I$2:$I$2047,'Orders - December 2020'!$H$2:$H$2047,Worksheet!BK$3,'Orders - December 2020'!$C$2:$C$2047,Worksheet!$F74),"-")</f>
        <v>2</v>
      </c>
      <c r="BL74" s="51" t="str">
        <f>IFERROR(AVERAGEIFS('Orders - December 2020'!$I$2:$I$2047,'Orders - December 2020'!$H$2:$H$2047,Worksheet!BL$3,'Orders - December 2020'!$C$2:$C$2047,Worksheet!$F74),"-")</f>
        <v>-</v>
      </c>
      <c r="BM74" s="51" t="str">
        <f>IFERROR(AVERAGEIFS('Orders - December 2020'!$I$2:$I$2047,'Orders - December 2020'!$H$2:$H$2047,Worksheet!BM$3,'Orders - December 2020'!$C$2:$C$2047,Worksheet!$F74),"-")</f>
        <v>-</v>
      </c>
      <c r="BN74" s="51" t="str">
        <f>IFERROR(AVERAGEIFS('Orders - December 2020'!$I$2:$I$2047,'Orders - December 2020'!$H$2:$H$2047,Worksheet!BN$3,'Orders - December 2020'!$C$2:$C$2047,Worksheet!$F74),"-")</f>
        <v>-</v>
      </c>
      <c r="BO74" s="51" t="str">
        <f>IFERROR(AVERAGEIFS('Orders - December 2020'!$I$2:$I$2047,'Orders - December 2020'!$H$2:$H$2047,Worksheet!BO$3,'Orders - December 2020'!$C$2:$C$2047,Worksheet!$F74),"-")</f>
        <v>-</v>
      </c>
      <c r="BP74" s="51" t="str">
        <f>IFERROR(AVERAGEIFS('Orders - December 2020'!$I$2:$I$2047,'Orders - December 2020'!$H$2:$H$2047,Worksheet!BP$3,'Orders - December 2020'!$C$2:$C$2047,Worksheet!$F74),"-")</f>
        <v>-</v>
      </c>
      <c r="BQ74" s="51" t="str">
        <f>IFERROR(AVERAGEIFS('Orders - December 2020'!$I$2:$I$2047,'Orders - December 2020'!$H$2:$H$2047,Worksheet!BQ$3,'Orders - December 2020'!$C$2:$C$2047,Worksheet!$F74),"-")</f>
        <v>-</v>
      </c>
      <c r="BR74" s="51" t="str">
        <f>IFERROR(AVERAGEIFS('Orders - December 2020'!$I$2:$I$2047,'Orders - December 2020'!$H$2:$H$2047,Worksheet!BR$3,'Orders - December 2020'!$C$2:$C$2047,Worksheet!$F74),"-")</f>
        <v>-</v>
      </c>
      <c r="BS74" s="51" t="str">
        <f>IFERROR(AVERAGEIFS('Orders - December 2020'!$I$2:$I$2047,'Orders - December 2020'!$H$2:$H$2047,Worksheet!BS$3,'Orders - December 2020'!$C$2:$C$2047,Worksheet!$F74),"-")</f>
        <v>-</v>
      </c>
      <c r="BT74" s="51" t="str">
        <f>IFERROR(AVERAGEIFS('Orders - December 2020'!$I$2:$I$2047,'Orders - December 2020'!$H$2:$H$2047,Worksheet!BT$3,'Orders - December 2020'!$C$2:$C$2047,Worksheet!$F74),"-")</f>
        <v>-</v>
      </c>
      <c r="BU74" s="51" t="str">
        <f>IFERROR(AVERAGEIFS('Orders - December 2020'!$I$2:$I$2047,'Orders - December 2020'!$H$2:$H$2047,Worksheet!BU$3,'Orders - December 2020'!$C$2:$C$2047,Worksheet!$F74),"-")</f>
        <v>-</v>
      </c>
      <c r="BV74" s="51" t="str">
        <f>IFERROR(AVERAGEIFS('Orders - December 2020'!$I$2:$I$2047,'Orders - December 2020'!$H$2:$H$2047,Worksheet!BV$3,'Orders - December 2020'!$C$2:$C$2047,Worksheet!$F74),"-")</f>
        <v>-</v>
      </c>
      <c r="BW74" s="51" t="str">
        <f>IFERROR(AVERAGEIFS('Orders - December 2020'!$I$2:$I$2047,'Orders - December 2020'!$H$2:$H$2047,Worksheet!BW$3,'Orders - December 2020'!$C$2:$C$2047,Worksheet!$F74),"-")</f>
        <v>-</v>
      </c>
      <c r="BX74" s="51" t="str">
        <f>IFERROR(AVERAGEIFS('Orders - December 2020'!$I$2:$I$2047,'Orders - December 2020'!$H$2:$H$2047,Worksheet!BX$3,'Orders - December 2020'!$C$2:$C$2047,Worksheet!$F74),"-")</f>
        <v>-</v>
      </c>
      <c r="BY74" s="51">
        <f>IFERROR(AVERAGEIFS('Orders - December 2020'!$I$2:$I$2047,'Orders - December 2020'!$H$2:$H$2047,Worksheet!BY$3,'Orders - December 2020'!$C$2:$C$2047,Worksheet!$F74),"-")</f>
        <v>1</v>
      </c>
      <c r="BZ74" s="51">
        <f>IFERROR(AVERAGEIFS('Orders - December 2020'!$I$2:$I$2047,'Orders - December 2020'!$H$2:$H$2047,Worksheet!BZ$3,'Orders - December 2020'!$C$2:$C$2047,Worksheet!$F74),"-")</f>
        <v>1</v>
      </c>
      <c r="CA74" s="51" t="str">
        <f>IFERROR(AVERAGEIFS('Orders - December 2020'!$I$2:$I$2047,'Orders - December 2020'!$H$2:$H$2047,Worksheet!CA$3,'Orders - December 2020'!$C$2:$C$2047,Worksheet!$F74),"-")</f>
        <v>-</v>
      </c>
      <c r="CB74" s="51" t="str">
        <f>IFERROR(AVERAGEIFS('Orders - December 2020'!$I$2:$I$2047,'Orders - December 2020'!$H$2:$H$2047,Worksheet!CB$3,'Orders - December 2020'!$C$2:$C$2047,Worksheet!$F74),"-")</f>
        <v>-</v>
      </c>
      <c r="CC74" s="51" t="str">
        <f>IFERROR(AVERAGEIFS('Orders - December 2020'!$I$2:$I$2047,'Orders - December 2020'!$H$2:$H$2047,Worksheet!CC$3,'Orders - December 2020'!$C$2:$C$2047,Worksheet!$F74),"-")</f>
        <v>-</v>
      </c>
      <c r="CD74" s="51" t="str">
        <f>IFERROR(AVERAGEIFS('Orders - December 2020'!$I$2:$I$2047,'Orders - December 2020'!$H$2:$H$2047,Worksheet!CD$3,'Orders - December 2020'!$C$2:$C$2047,Worksheet!$F74),"-")</f>
        <v>-</v>
      </c>
      <c r="CE74" s="51" t="str">
        <f>IFERROR(AVERAGEIFS('Orders - December 2020'!$I$2:$I$2047,'Orders - December 2020'!$H$2:$H$2047,Worksheet!CE$3,'Orders - December 2020'!$C$2:$C$2047,Worksheet!$F74),"-")</f>
        <v>-</v>
      </c>
      <c r="CF74" s="51" t="str">
        <f>IFERROR(AVERAGEIFS('Orders - December 2020'!$I$2:$I$2047,'Orders - December 2020'!$H$2:$H$2047,Worksheet!CF$3,'Orders - December 2020'!$C$2:$C$2047,Worksheet!$F74),"-")</f>
        <v>-</v>
      </c>
      <c r="CG74" s="51" t="str">
        <f>IFERROR(AVERAGEIFS('Orders - December 2020'!$I$2:$I$2047,'Orders - December 2020'!$H$2:$H$2047,Worksheet!CG$3,'Orders - December 2020'!$C$2:$C$2047,Worksheet!$F74),"-")</f>
        <v>-</v>
      </c>
      <c r="CH74" s="51">
        <f>IFERROR(AVERAGEIFS('Orders - December 2020'!$I$2:$I$2047,'Orders - December 2020'!$H$2:$H$2047,Worksheet!CH$3,'Orders - December 2020'!$C$2:$C$2047,Worksheet!$F74),"-")</f>
        <v>2</v>
      </c>
      <c r="CI74" s="51" t="str">
        <f>IFERROR(AVERAGEIFS('Orders - December 2020'!$I$2:$I$2047,'Orders - December 2020'!$H$2:$H$2047,Worksheet!CI$3,'Orders - December 2020'!$C$2:$C$2047,Worksheet!$F74),"-")</f>
        <v>-</v>
      </c>
      <c r="CJ74" s="51" t="str">
        <f>IFERROR(AVERAGEIFS('Orders - December 2020'!$I$2:$I$2047,'Orders - December 2020'!$H$2:$H$2047,Worksheet!CJ$3,'Orders - December 2020'!$C$2:$C$2047,Worksheet!$F74),"-")</f>
        <v>-</v>
      </c>
      <c r="CK74" s="51" t="str">
        <f>IFERROR(AVERAGEIFS('Orders - December 2020'!$I$2:$I$2047,'Orders - December 2020'!$H$2:$H$2047,Worksheet!CK$3,'Orders - December 2020'!$C$2:$C$2047,Worksheet!$F74),"-")</f>
        <v>-</v>
      </c>
      <c r="CL74" s="51" t="str">
        <f>IFERROR(AVERAGEIFS('Orders - December 2020'!$I$2:$I$2047,'Orders - December 2020'!$H$2:$H$2047,Worksheet!CL$3,'Orders - December 2020'!$C$2:$C$2047,Worksheet!$F74),"-")</f>
        <v>-</v>
      </c>
      <c r="CM74" s="51" t="str">
        <f>IFERROR(AVERAGEIFS('Orders - December 2020'!$I$2:$I$2047,'Orders - December 2020'!$H$2:$H$2047,Worksheet!CM$3,'Orders - December 2020'!$C$2:$C$2047,Worksheet!$F74),"-")</f>
        <v>-</v>
      </c>
      <c r="CN74" s="51" t="str">
        <f>IFERROR(AVERAGEIFS('Orders - December 2020'!$I$2:$I$2047,'Orders - December 2020'!$H$2:$H$2047,Worksheet!CN$3,'Orders - December 2020'!$C$2:$C$2047,Worksheet!$F74),"-")</f>
        <v>-</v>
      </c>
      <c r="CO74" s="51" t="str">
        <f>IFERROR(AVERAGEIFS('Orders - December 2020'!$I$2:$I$2047,'Orders - December 2020'!$H$2:$H$2047,Worksheet!CO$3,'Orders - December 2020'!$C$2:$C$2047,Worksheet!$F74),"-")</f>
        <v>-</v>
      </c>
      <c r="CP74" s="51" t="str">
        <f>IFERROR(AVERAGEIFS('Orders - December 2020'!$I$2:$I$2047,'Orders - December 2020'!$H$2:$H$2047,Worksheet!CP$3,'Orders - December 2020'!$C$2:$C$2047,Worksheet!$F74),"-")</f>
        <v>-</v>
      </c>
      <c r="CQ74" s="51" t="str">
        <f>IFERROR(AVERAGEIFS('Orders - December 2020'!$I$2:$I$2047,'Orders - December 2020'!$H$2:$H$2047,Worksheet!CQ$3,'Orders - December 2020'!$C$2:$C$2047,Worksheet!$F74),"-")</f>
        <v>-</v>
      </c>
      <c r="CR74" s="51" t="str">
        <f>IFERROR(AVERAGEIFS('Orders - December 2020'!$I$2:$I$2047,'Orders - December 2020'!$H$2:$H$2047,Worksheet!CR$3,'Orders - December 2020'!$C$2:$C$2047,Worksheet!$F74),"-")</f>
        <v>-</v>
      </c>
      <c r="CS74" s="51" t="str">
        <f>IFERROR(AVERAGEIFS('Orders - December 2020'!$I$2:$I$2047,'Orders - December 2020'!$H$2:$H$2047,Worksheet!CS$3,'Orders - December 2020'!$C$2:$C$2047,Worksheet!$F74),"-")</f>
        <v>-</v>
      </c>
      <c r="CT74" s="51" t="str">
        <f>IFERROR(AVERAGEIFS('Orders - December 2020'!$I$2:$I$2047,'Orders - December 2020'!$H$2:$H$2047,Worksheet!CT$3,'Orders - December 2020'!$C$2:$C$2047,Worksheet!$F74),"-")</f>
        <v>-</v>
      </c>
      <c r="CU74" s="51">
        <f>IFERROR(AVERAGEIFS('Orders - December 2020'!$I$2:$I$2047,'Orders - December 2020'!$H$2:$H$2047,Worksheet!CU$3,'Orders - December 2020'!$C$2:$C$2047,Worksheet!$F74),"-")</f>
        <v>1</v>
      </c>
      <c r="CV74" s="51" t="str">
        <f>IFERROR(AVERAGEIFS('Orders - December 2020'!$I$2:$I$2047,'Orders - December 2020'!$H$2:$H$2047,Worksheet!CV$3,'Orders - December 2020'!$C$2:$C$2047,Worksheet!$F74),"-")</f>
        <v>-</v>
      </c>
      <c r="CW74" s="51" t="str">
        <f>IFERROR(AVERAGEIFS('Orders - December 2020'!$I$2:$I$2047,'Orders - December 2020'!$H$2:$H$2047,Worksheet!CW$3,'Orders - December 2020'!$C$2:$C$2047,Worksheet!$F74),"-")</f>
        <v>-</v>
      </c>
      <c r="CX74" s="51" t="str">
        <f>IFERROR(AVERAGEIFS('Orders - December 2020'!$I$2:$I$2047,'Orders - December 2020'!$H$2:$H$2047,Worksheet!CX$3,'Orders - December 2020'!$C$2:$C$2047,Worksheet!$F74),"-")</f>
        <v>-</v>
      </c>
      <c r="CY74" s="51" t="str">
        <f>IFERROR(AVERAGEIFS('Orders - December 2020'!$I$2:$I$2047,'Orders - December 2020'!$H$2:$H$2047,Worksheet!CY$3,'Orders - December 2020'!$C$2:$C$2047,Worksheet!$F74),"-")</f>
        <v>-</v>
      </c>
      <c r="CZ74" s="51" t="str">
        <f>IFERROR(AVERAGEIFS('Orders - December 2020'!$I$2:$I$2047,'Orders - December 2020'!$H$2:$H$2047,Worksheet!CZ$3,'Orders - December 2020'!$C$2:$C$2047,Worksheet!$F74),"-")</f>
        <v>-</v>
      </c>
      <c r="DA74" s="51" t="str">
        <f>IFERROR(AVERAGEIFS('Orders - December 2020'!$I$2:$I$2047,'Orders - December 2020'!$H$2:$H$2047,Worksheet!DA$3,'Orders - December 2020'!$C$2:$C$2047,Worksheet!$F74),"-")</f>
        <v>-</v>
      </c>
      <c r="DB74" s="51" t="str">
        <f>IFERROR(AVERAGEIFS('Orders - December 2020'!$I$2:$I$2047,'Orders - December 2020'!$H$2:$H$2047,Worksheet!DB$3,'Orders - December 2020'!$C$2:$C$2047,Worksheet!$F74),"-")</f>
        <v>-</v>
      </c>
      <c r="DC74" s="51" t="str">
        <f>IFERROR(AVERAGEIFS('Orders - December 2020'!$I$2:$I$2047,'Orders - December 2020'!$H$2:$H$2047,Worksheet!DC$3,'Orders - December 2020'!$C$2:$C$2047,Worksheet!$F74),"-")</f>
        <v>-</v>
      </c>
      <c r="DD74" s="51" t="str">
        <f>IFERROR(AVERAGEIFS('Orders - December 2020'!$I$2:$I$2047,'Orders - December 2020'!$H$2:$H$2047,Worksheet!DD$3,'Orders - December 2020'!$C$2:$C$2047,Worksheet!$F74),"-")</f>
        <v>-</v>
      </c>
      <c r="DE74" s="51" t="str">
        <f>IFERROR(AVERAGEIFS('Orders - December 2020'!$I$2:$I$2047,'Orders - December 2020'!$H$2:$H$2047,Worksheet!DE$3,'Orders - December 2020'!$C$2:$C$2047,Worksheet!$F74),"-")</f>
        <v>-</v>
      </c>
      <c r="DF74" s="51" t="str">
        <f>IFERROR(AVERAGEIFS('Orders - December 2020'!$I$2:$I$2047,'Orders - December 2020'!$H$2:$H$2047,Worksheet!DF$3,'Orders - December 2020'!$C$2:$C$2047,Worksheet!$F74),"-")</f>
        <v>-</v>
      </c>
      <c r="DG74" s="51" t="str">
        <f>IFERROR(AVERAGEIFS('Orders - December 2020'!$I$2:$I$2047,'Orders - December 2020'!$H$2:$H$2047,Worksheet!DG$3,'Orders - December 2020'!$C$2:$C$2047,Worksheet!$F74),"-")</f>
        <v>-</v>
      </c>
      <c r="DH74" s="51" t="str">
        <f>IFERROR(AVERAGEIFS('Orders - December 2020'!$I$2:$I$2047,'Orders - December 2020'!$H$2:$H$2047,Worksheet!DH$3,'Orders - December 2020'!$C$2:$C$2047,Worksheet!$F74),"-")</f>
        <v>-</v>
      </c>
      <c r="DI74" s="51" t="str">
        <f>IFERROR(AVERAGEIFS('Orders - December 2020'!$I$2:$I$2047,'Orders - December 2020'!$H$2:$H$2047,Worksheet!DI$3,'Orders - December 2020'!$C$2:$C$2047,Worksheet!$F74),"-")</f>
        <v>-</v>
      </c>
      <c r="DJ74" s="51" t="str">
        <f>IFERROR(AVERAGEIFS('Orders - December 2020'!$I$2:$I$2047,'Orders - December 2020'!$H$2:$H$2047,Worksheet!DJ$3,'Orders - December 2020'!$C$2:$C$2047,Worksheet!$F74),"-")</f>
        <v>-</v>
      </c>
      <c r="DK74" s="51" t="str">
        <f>IFERROR(AVERAGEIFS('Orders - December 2020'!$I$2:$I$2047,'Orders - December 2020'!$H$2:$H$2047,Worksheet!DK$3,'Orders - December 2020'!$C$2:$C$2047,Worksheet!$F74),"-")</f>
        <v>-</v>
      </c>
      <c r="DL74" s="51" t="str">
        <f>IFERROR(AVERAGEIFS('Orders - December 2020'!$I$2:$I$2047,'Orders - December 2020'!$H$2:$H$2047,Worksheet!DL$3,'Orders - December 2020'!$C$2:$C$2047,Worksheet!$F74),"-")</f>
        <v>-</v>
      </c>
      <c r="DM74" s="51">
        <f>IFERROR(AVERAGEIFS('Orders - December 2020'!$I$2:$I$2047,'Orders - December 2020'!$H$2:$H$2047,Worksheet!DM$3,'Orders - December 2020'!$C$2:$C$2047,Worksheet!$F74),"-")</f>
        <v>3</v>
      </c>
      <c r="DN74" s="51" t="str">
        <f>IFERROR(AVERAGEIFS('Orders - December 2020'!$I$2:$I$2047,'Orders - December 2020'!$H$2:$H$2047,Worksheet!DN$3,'Orders - December 2020'!$C$2:$C$2047,Worksheet!$F74),"-")</f>
        <v>-</v>
      </c>
      <c r="DO74" s="51" t="str">
        <f>IFERROR(AVERAGEIFS('Orders - December 2020'!$I$2:$I$2047,'Orders - December 2020'!$H$2:$H$2047,Worksheet!DO$3,'Orders - December 2020'!$C$2:$C$2047,Worksheet!$F74),"-")</f>
        <v>-</v>
      </c>
      <c r="DP74" s="51" t="str">
        <f>IFERROR(AVERAGEIFS('Orders - December 2020'!$I$2:$I$2047,'Orders - December 2020'!$H$2:$H$2047,Worksheet!DP$3,'Orders - December 2020'!$C$2:$C$2047,Worksheet!$F74),"-")</f>
        <v>-</v>
      </c>
      <c r="DQ74" s="51" t="str">
        <f>IFERROR(AVERAGEIFS('Orders - December 2020'!$I$2:$I$2047,'Orders - December 2020'!$H$2:$H$2047,Worksheet!DQ$3,'Orders - December 2020'!$C$2:$C$2047,Worksheet!$F74),"-")</f>
        <v>-</v>
      </c>
      <c r="DR74" s="51" t="str">
        <f>IFERROR(AVERAGEIFS('Orders - December 2020'!$I$2:$I$2047,'Orders - December 2020'!$H$2:$H$2047,Worksheet!DR$3,'Orders - December 2020'!$C$2:$C$2047,Worksheet!$F74),"-")</f>
        <v>-</v>
      </c>
      <c r="DS74" s="51" t="str">
        <f>IFERROR(AVERAGEIFS('Orders - December 2020'!$I$2:$I$2047,'Orders - December 2020'!$H$2:$H$2047,Worksheet!DS$3,'Orders - December 2020'!$C$2:$C$2047,Worksheet!$F74),"-")</f>
        <v>-</v>
      </c>
      <c r="DT74" s="51" t="str">
        <f>IFERROR(AVERAGEIFS('Orders - December 2020'!$I$2:$I$2047,'Orders - December 2020'!$H$2:$H$2047,Worksheet!DT$3,'Orders - December 2020'!$C$2:$C$2047,Worksheet!$F74),"-")</f>
        <v>-</v>
      </c>
      <c r="DU74" s="51" t="str">
        <f>IFERROR(AVERAGEIFS('Orders - December 2020'!$I$2:$I$2047,'Orders - December 2020'!$H$2:$H$2047,Worksheet!DU$3,'Orders - December 2020'!$C$2:$C$2047,Worksheet!$F74),"-")</f>
        <v>-</v>
      </c>
      <c r="DV74" s="51" t="str">
        <f>IFERROR(AVERAGEIFS('Orders - December 2020'!$I$2:$I$2047,'Orders - December 2020'!$H$2:$H$2047,Worksheet!DV$3,'Orders - December 2020'!$C$2:$C$2047,Worksheet!$F74),"-")</f>
        <v>-</v>
      </c>
      <c r="DW74" s="51" t="str">
        <f>IFERROR(AVERAGEIFS('Orders - December 2020'!$I$2:$I$2047,'Orders - December 2020'!$H$2:$H$2047,Worksheet!DW$3,'Orders - December 2020'!$C$2:$C$2047,Worksheet!$F74),"-")</f>
        <v>-</v>
      </c>
      <c r="DX74" s="51">
        <f>IFERROR(AVERAGEIFS('Orders - December 2020'!$I$2:$I$2047,'Orders - December 2020'!$H$2:$H$2047,Worksheet!DX$3,'Orders - December 2020'!$C$2:$C$2047,Worksheet!$F74),"-")</f>
        <v>2</v>
      </c>
      <c r="DY74" s="51">
        <f>IFERROR(AVERAGEIFS('Orders - December 2020'!$I$2:$I$2047,'Orders - December 2020'!$H$2:$H$2047,Worksheet!DY$3,'Orders - December 2020'!$C$2:$C$2047,Worksheet!$F74),"-")</f>
        <v>2</v>
      </c>
      <c r="DZ74" s="51">
        <f>IFERROR(AVERAGEIFS('Orders - December 2020'!$I$2:$I$2047,'Orders - December 2020'!$H$2:$H$2047,Worksheet!DZ$3,'Orders - December 2020'!$C$2:$C$2047,Worksheet!$F74),"-")</f>
        <v>2</v>
      </c>
      <c r="EA74" s="51" t="str">
        <f>IFERROR(AVERAGEIFS('Orders - December 2020'!$I$2:$I$2047,'Orders - December 2020'!$H$2:$H$2047,Worksheet!EA$3,'Orders - December 2020'!$C$2:$C$2047,Worksheet!$F74),"-")</f>
        <v>-</v>
      </c>
      <c r="EB74" s="51" t="str">
        <f>IFERROR(AVERAGEIFS('Orders - December 2020'!$I$2:$I$2047,'Orders - December 2020'!$H$2:$H$2047,Worksheet!EB$3,'Orders - December 2020'!$C$2:$C$2047,Worksheet!$F74),"-")</f>
        <v>-</v>
      </c>
      <c r="EC74" s="51" t="str">
        <f>IFERROR(AVERAGEIFS('Orders - December 2020'!$I$2:$I$2047,'Orders - December 2020'!$H$2:$H$2047,Worksheet!EC$3,'Orders - December 2020'!$C$2:$C$2047,Worksheet!$F74),"-")</f>
        <v>-</v>
      </c>
      <c r="ED74" s="51" t="str">
        <f>IFERROR(AVERAGEIFS('Orders - December 2020'!$I$2:$I$2047,'Orders - December 2020'!$H$2:$H$2047,Worksheet!ED$3,'Orders - December 2020'!$C$2:$C$2047,Worksheet!$F74),"-")</f>
        <v>-</v>
      </c>
      <c r="EE74" s="51" t="str">
        <f>IFERROR(AVERAGEIFS('Orders - December 2020'!$I$2:$I$2047,'Orders - December 2020'!$H$2:$H$2047,Worksheet!EE$3,'Orders - December 2020'!$C$2:$C$2047,Worksheet!$F74),"-")</f>
        <v>-</v>
      </c>
      <c r="EF74" s="51" t="str">
        <f>IFERROR(AVERAGEIFS('Orders - December 2020'!$I$2:$I$2047,'Orders - December 2020'!$H$2:$H$2047,Worksheet!EF$3,'Orders - December 2020'!$C$2:$C$2047,Worksheet!$F74),"-")</f>
        <v>-</v>
      </c>
      <c r="EG74" s="51" t="str">
        <f>IFERROR(AVERAGEIFS('Orders - December 2020'!$I$2:$I$2047,'Orders - December 2020'!$H$2:$H$2047,Worksheet!EG$3,'Orders - December 2020'!$C$2:$C$2047,Worksheet!$F74),"-")</f>
        <v>-</v>
      </c>
      <c r="EH74" s="51" t="str">
        <f>IFERROR(AVERAGEIFS('Orders - December 2020'!$I$2:$I$2047,'Orders - December 2020'!$H$2:$H$2047,Worksheet!EH$3,'Orders - December 2020'!$C$2:$C$2047,Worksheet!$F74),"-")</f>
        <v>-</v>
      </c>
      <c r="EI74" s="51" t="str">
        <f>IFERROR(AVERAGEIFS('Orders - December 2020'!$I$2:$I$2047,'Orders - December 2020'!$H$2:$H$2047,Worksheet!EI$3,'Orders - December 2020'!$C$2:$C$2047,Worksheet!$F74),"-")</f>
        <v>-</v>
      </c>
      <c r="EJ74" s="51" t="str">
        <f>IFERROR(AVERAGEIFS('Orders - December 2020'!$I$2:$I$2047,'Orders - December 2020'!$H$2:$H$2047,Worksheet!EJ$3,'Orders - December 2020'!$C$2:$C$2047,Worksheet!$F74),"-")</f>
        <v>-</v>
      </c>
      <c r="EK74" s="51" t="str">
        <f>IFERROR(AVERAGEIFS('Orders - December 2020'!$I$2:$I$2047,'Orders - December 2020'!$H$2:$H$2047,Worksheet!EK$3,'Orders - December 2020'!$C$2:$C$2047,Worksheet!$F74),"-")</f>
        <v>-</v>
      </c>
      <c r="EL74" s="51">
        <f>IFERROR(AVERAGEIFS('Orders - December 2020'!$I$2:$I$2047,'Orders - December 2020'!$H$2:$H$2047,Worksheet!EL$3,'Orders - December 2020'!$C$2:$C$2047,Worksheet!$F74),"-")</f>
        <v>1</v>
      </c>
      <c r="EM74" s="51" t="str">
        <f>IFERROR(AVERAGEIFS('Orders - December 2020'!$I$2:$I$2047,'Orders - December 2020'!$H$2:$H$2047,Worksheet!EM$3,'Orders - December 2020'!$C$2:$C$2047,Worksheet!$F74),"-")</f>
        <v>-</v>
      </c>
      <c r="EN74" s="51" t="str">
        <f>IFERROR(AVERAGEIFS('Orders - December 2020'!$I$2:$I$2047,'Orders - December 2020'!$H$2:$H$2047,Worksheet!EN$3,'Orders - December 2020'!$C$2:$C$2047,Worksheet!$F74),"-")</f>
        <v>-</v>
      </c>
      <c r="EO74" s="51" t="str">
        <f>IFERROR(AVERAGEIFS('Orders - December 2020'!$I$2:$I$2047,'Orders - December 2020'!$H$2:$H$2047,Worksheet!EO$3,'Orders - December 2020'!$C$2:$C$2047,Worksheet!$F74),"-")</f>
        <v>-</v>
      </c>
      <c r="EP74" s="51" t="str">
        <f>IFERROR(AVERAGEIFS('Orders - December 2020'!$I$2:$I$2047,'Orders - December 2020'!$H$2:$H$2047,Worksheet!EP$3,'Orders - December 2020'!$C$2:$C$2047,Worksheet!$F74),"-")</f>
        <v>-</v>
      </c>
      <c r="EQ74" s="51" t="str">
        <f>IFERROR(AVERAGEIFS('Orders - December 2020'!$I$2:$I$2047,'Orders - December 2020'!$H$2:$H$2047,Worksheet!EQ$3,'Orders - December 2020'!$C$2:$C$2047,Worksheet!$F74),"-")</f>
        <v>-</v>
      </c>
      <c r="ER74" s="51">
        <f>IFERROR(AVERAGEIFS('Orders - December 2020'!$I$2:$I$2047,'Orders - December 2020'!$H$2:$H$2047,Worksheet!ER$3,'Orders - December 2020'!$C$2:$C$2047,Worksheet!$F74),"-")</f>
        <v>3</v>
      </c>
      <c r="ES74" s="51" t="str">
        <f>IFERROR(AVERAGEIFS('Orders - December 2020'!$I$2:$I$2047,'Orders - December 2020'!$H$2:$H$2047,Worksheet!ES$3,'Orders - December 2020'!$C$2:$C$2047,Worksheet!$F74),"-")</f>
        <v>-</v>
      </c>
      <c r="ET74" s="51" t="str">
        <f>IFERROR(AVERAGEIFS('Orders - December 2020'!$I$2:$I$2047,'Orders - December 2020'!$H$2:$H$2047,Worksheet!ET$3,'Orders - December 2020'!$C$2:$C$2047,Worksheet!$F74),"-")</f>
        <v>-</v>
      </c>
      <c r="EU74" s="51" t="str">
        <f>IFERROR(AVERAGEIFS('Orders - December 2020'!$I$2:$I$2047,'Orders - December 2020'!$H$2:$H$2047,Worksheet!EU$3,'Orders - December 2020'!$C$2:$C$2047,Worksheet!$F74),"-")</f>
        <v>-</v>
      </c>
      <c r="EV74" s="51" t="str">
        <f>IFERROR(AVERAGEIFS('Orders - December 2020'!$I$2:$I$2047,'Orders - December 2020'!$H$2:$H$2047,Worksheet!EV$3,'Orders - December 2020'!$C$2:$C$2047,Worksheet!$F74),"-")</f>
        <v>-</v>
      </c>
      <c r="EW74" s="51" t="str">
        <f>IFERROR(AVERAGEIFS('Orders - December 2020'!$I$2:$I$2047,'Orders - December 2020'!$H$2:$H$2047,Worksheet!EW$3,'Orders - December 2020'!$C$2:$C$2047,Worksheet!$F74),"-")</f>
        <v>-</v>
      </c>
      <c r="EX74" s="51" t="str">
        <f>IFERROR(AVERAGEIFS('Orders - December 2020'!$I$2:$I$2047,'Orders - December 2020'!$H$2:$H$2047,Worksheet!EX$3,'Orders - December 2020'!$C$2:$C$2047,Worksheet!$F74),"-")</f>
        <v>-</v>
      </c>
      <c r="EY74" s="51" t="str">
        <f>IFERROR(AVERAGEIFS('Orders - December 2020'!$I$2:$I$2047,'Orders - December 2020'!$H$2:$H$2047,Worksheet!EY$3,'Orders - December 2020'!$C$2:$C$2047,Worksheet!$F74),"-")</f>
        <v>-</v>
      </c>
      <c r="EZ74" s="51" t="str">
        <f>IFERROR(AVERAGEIFS('Orders - December 2020'!$I$2:$I$2047,'Orders - December 2020'!$H$2:$H$2047,Worksheet!EZ$3,'Orders - December 2020'!$C$2:$C$2047,Worksheet!$F74),"-")</f>
        <v>-</v>
      </c>
      <c r="FA74" s="51" t="str">
        <f>IFERROR(AVERAGEIFS('Orders - December 2020'!$I$2:$I$2047,'Orders - December 2020'!$H$2:$H$2047,Worksheet!FA$3,'Orders - December 2020'!$C$2:$C$2047,Worksheet!$F74),"-")</f>
        <v>-</v>
      </c>
      <c r="FB74" s="51" t="str">
        <f>IFERROR(AVERAGEIFS('Orders - December 2020'!$I$2:$I$2047,'Orders - December 2020'!$H$2:$H$2047,Worksheet!FB$3,'Orders - December 2020'!$C$2:$C$2047,Worksheet!$F74),"-")</f>
        <v>-</v>
      </c>
      <c r="FC74" s="51" t="str">
        <f>IFERROR(AVERAGEIFS('Orders - December 2020'!$I$2:$I$2047,'Orders - December 2020'!$H$2:$H$2047,Worksheet!FC$3,'Orders - December 2020'!$C$2:$C$2047,Worksheet!$F74),"-")</f>
        <v>-</v>
      </c>
      <c r="FD74" s="51" t="str">
        <f>IFERROR(AVERAGEIFS('Orders - December 2020'!$I$2:$I$2047,'Orders - December 2020'!$H$2:$H$2047,Worksheet!FD$3,'Orders - December 2020'!$C$2:$C$2047,Worksheet!$F74),"-")</f>
        <v>-</v>
      </c>
      <c r="FE74" s="51" t="str">
        <f>IFERROR(AVERAGEIFS('Orders - December 2020'!$I$2:$I$2047,'Orders - December 2020'!$H$2:$H$2047,Worksheet!FE$3,'Orders - December 2020'!$C$2:$C$2047,Worksheet!$F74),"-")</f>
        <v>-</v>
      </c>
      <c r="FF74" s="51" t="str">
        <f>IFERROR(AVERAGEIFS('Orders - December 2020'!$I$2:$I$2047,'Orders - December 2020'!$H$2:$H$2047,Worksheet!FF$3,'Orders - December 2020'!$C$2:$C$2047,Worksheet!$F74),"-")</f>
        <v>-</v>
      </c>
      <c r="FG74" s="52" t="str">
        <f>IFERROR(AVERAGEIFS('Orders - December 2020'!$I$2:$I$2047,'Orders - December 2020'!$H$2:$H$2047,Worksheet!FG$3,'Orders - December 2020'!$C$2:$C$2047,Worksheet!$F74),"-")</f>
        <v>-</v>
      </c>
    </row>
    <row r="75" spans="6:163">
      <c r="F75" s="45" t="str">
        <v>Olaboy Minimart</v>
      </c>
      <c r="G75" s="50" t="str">
        <f>IFERROR(AVERAGEIFS('Orders - December 2020'!$I$2:$I$2047,'Orders - December 2020'!$H$2:$H$2047,Worksheet!G$3,'Orders - December 2020'!$C$2:$C$2047,Worksheet!$F75),"-")</f>
        <v>-</v>
      </c>
      <c r="H75" s="51" t="str">
        <f>IFERROR(AVERAGEIFS('Orders - December 2020'!$I$2:$I$2047,'Orders - December 2020'!$H$2:$H$2047,Worksheet!H$3,'Orders - December 2020'!$C$2:$C$2047,Worksheet!$F75),"-")</f>
        <v>-</v>
      </c>
      <c r="I75" s="51" t="str">
        <f>IFERROR(AVERAGEIFS('Orders - December 2020'!$I$2:$I$2047,'Orders - December 2020'!$H$2:$H$2047,Worksheet!I$3,'Orders - December 2020'!$C$2:$C$2047,Worksheet!$F75),"-")</f>
        <v>-</v>
      </c>
      <c r="J75" s="51" t="str">
        <f>IFERROR(AVERAGEIFS('Orders - December 2020'!$I$2:$I$2047,'Orders - December 2020'!$H$2:$H$2047,Worksheet!J$3,'Orders - December 2020'!$C$2:$C$2047,Worksheet!$F75),"-")</f>
        <v>-</v>
      </c>
      <c r="K75" s="51" t="str">
        <f>IFERROR(AVERAGEIFS('Orders - December 2020'!$I$2:$I$2047,'Orders - December 2020'!$H$2:$H$2047,Worksheet!K$3,'Orders - December 2020'!$C$2:$C$2047,Worksheet!$F75),"-")</f>
        <v>-</v>
      </c>
      <c r="L75" s="51" t="str">
        <f>IFERROR(AVERAGEIFS('Orders - December 2020'!$I$2:$I$2047,'Orders - December 2020'!$H$2:$H$2047,Worksheet!L$3,'Orders - December 2020'!$C$2:$C$2047,Worksheet!$F75),"-")</f>
        <v>-</v>
      </c>
      <c r="M75" s="51" t="str">
        <f>IFERROR(AVERAGEIFS('Orders - December 2020'!$I$2:$I$2047,'Orders - December 2020'!$H$2:$H$2047,Worksheet!M$3,'Orders - December 2020'!$C$2:$C$2047,Worksheet!$F75),"-")</f>
        <v>-</v>
      </c>
      <c r="N75" s="51" t="str">
        <f>IFERROR(AVERAGEIFS('Orders - December 2020'!$I$2:$I$2047,'Orders - December 2020'!$H$2:$H$2047,Worksheet!N$3,'Orders - December 2020'!$C$2:$C$2047,Worksheet!$F75),"-")</f>
        <v>-</v>
      </c>
      <c r="O75" s="51" t="str">
        <f>IFERROR(AVERAGEIFS('Orders - December 2020'!$I$2:$I$2047,'Orders - December 2020'!$H$2:$H$2047,Worksheet!O$3,'Orders - December 2020'!$C$2:$C$2047,Worksheet!$F75),"-")</f>
        <v>-</v>
      </c>
      <c r="P75" s="51" t="str">
        <f>IFERROR(AVERAGEIFS('Orders - December 2020'!$I$2:$I$2047,'Orders - December 2020'!$H$2:$H$2047,Worksheet!P$3,'Orders - December 2020'!$C$2:$C$2047,Worksheet!$F75),"-")</f>
        <v>-</v>
      </c>
      <c r="Q75" s="51" t="str">
        <f>IFERROR(AVERAGEIFS('Orders - December 2020'!$I$2:$I$2047,'Orders - December 2020'!$H$2:$H$2047,Worksheet!Q$3,'Orders - December 2020'!$C$2:$C$2047,Worksheet!$F75),"-")</f>
        <v>-</v>
      </c>
      <c r="R75" s="51" t="str">
        <f>IFERROR(AVERAGEIFS('Orders - December 2020'!$I$2:$I$2047,'Orders - December 2020'!$H$2:$H$2047,Worksheet!R$3,'Orders - December 2020'!$C$2:$C$2047,Worksheet!$F75),"-")</f>
        <v>-</v>
      </c>
      <c r="S75" s="51" t="str">
        <f>IFERROR(AVERAGEIFS('Orders - December 2020'!$I$2:$I$2047,'Orders - December 2020'!$H$2:$H$2047,Worksheet!S$3,'Orders - December 2020'!$C$2:$C$2047,Worksheet!$F75),"-")</f>
        <v>-</v>
      </c>
      <c r="T75" s="51" t="str">
        <f>IFERROR(AVERAGEIFS('Orders - December 2020'!$I$2:$I$2047,'Orders - December 2020'!$H$2:$H$2047,Worksheet!T$3,'Orders - December 2020'!$C$2:$C$2047,Worksheet!$F75),"-")</f>
        <v>-</v>
      </c>
      <c r="U75" s="51" t="str">
        <f>IFERROR(AVERAGEIFS('Orders - December 2020'!$I$2:$I$2047,'Orders - December 2020'!$H$2:$H$2047,Worksheet!U$3,'Orders - December 2020'!$C$2:$C$2047,Worksheet!$F75),"-")</f>
        <v>-</v>
      </c>
      <c r="V75" s="51" t="str">
        <f>IFERROR(AVERAGEIFS('Orders - December 2020'!$I$2:$I$2047,'Orders - December 2020'!$H$2:$H$2047,Worksheet!V$3,'Orders - December 2020'!$C$2:$C$2047,Worksheet!$F75),"-")</f>
        <v>-</v>
      </c>
      <c r="W75" s="51" t="str">
        <f>IFERROR(AVERAGEIFS('Orders - December 2020'!$I$2:$I$2047,'Orders - December 2020'!$H$2:$H$2047,Worksheet!W$3,'Orders - December 2020'!$C$2:$C$2047,Worksheet!$F75),"-")</f>
        <v>-</v>
      </c>
      <c r="X75" s="51" t="str">
        <f>IFERROR(AVERAGEIFS('Orders - December 2020'!$I$2:$I$2047,'Orders - December 2020'!$H$2:$H$2047,Worksheet!X$3,'Orders - December 2020'!$C$2:$C$2047,Worksheet!$F75),"-")</f>
        <v>-</v>
      </c>
      <c r="Y75" s="51" t="str">
        <f>IFERROR(AVERAGEIFS('Orders - December 2020'!$I$2:$I$2047,'Orders - December 2020'!$H$2:$H$2047,Worksheet!Y$3,'Orders - December 2020'!$C$2:$C$2047,Worksheet!$F75),"-")</f>
        <v>-</v>
      </c>
      <c r="Z75" s="51" t="str">
        <f>IFERROR(AVERAGEIFS('Orders - December 2020'!$I$2:$I$2047,'Orders - December 2020'!$H$2:$H$2047,Worksheet!Z$3,'Orders - December 2020'!$C$2:$C$2047,Worksheet!$F75),"-")</f>
        <v>-</v>
      </c>
      <c r="AA75" s="51" t="str">
        <f>IFERROR(AVERAGEIFS('Orders - December 2020'!$I$2:$I$2047,'Orders - December 2020'!$H$2:$H$2047,Worksheet!AA$3,'Orders - December 2020'!$C$2:$C$2047,Worksheet!$F75),"-")</f>
        <v>-</v>
      </c>
      <c r="AB75" s="51" t="str">
        <f>IFERROR(AVERAGEIFS('Orders - December 2020'!$I$2:$I$2047,'Orders - December 2020'!$H$2:$H$2047,Worksheet!AB$3,'Orders - December 2020'!$C$2:$C$2047,Worksheet!$F75),"-")</f>
        <v>-</v>
      </c>
      <c r="AC75" s="51">
        <f>IFERROR(AVERAGEIFS('Orders - December 2020'!$I$2:$I$2047,'Orders - December 2020'!$H$2:$H$2047,Worksheet!AC$3,'Orders - December 2020'!$C$2:$C$2047,Worksheet!$F75),"-")</f>
        <v>5</v>
      </c>
      <c r="AD75" s="51" t="str">
        <f>IFERROR(AVERAGEIFS('Orders - December 2020'!$I$2:$I$2047,'Orders - December 2020'!$H$2:$H$2047,Worksheet!AD$3,'Orders - December 2020'!$C$2:$C$2047,Worksheet!$F75),"-")</f>
        <v>-</v>
      </c>
      <c r="AE75" s="51" t="str">
        <f>IFERROR(AVERAGEIFS('Orders - December 2020'!$I$2:$I$2047,'Orders - December 2020'!$H$2:$H$2047,Worksheet!AE$3,'Orders - December 2020'!$C$2:$C$2047,Worksheet!$F75),"-")</f>
        <v>-</v>
      </c>
      <c r="AF75" s="51" t="str">
        <f>IFERROR(AVERAGEIFS('Orders - December 2020'!$I$2:$I$2047,'Orders - December 2020'!$H$2:$H$2047,Worksheet!AF$3,'Orders - December 2020'!$C$2:$C$2047,Worksheet!$F75),"-")</f>
        <v>-</v>
      </c>
      <c r="AG75" s="51" t="str">
        <f>IFERROR(AVERAGEIFS('Orders - December 2020'!$I$2:$I$2047,'Orders - December 2020'!$H$2:$H$2047,Worksheet!AG$3,'Orders - December 2020'!$C$2:$C$2047,Worksheet!$F75),"-")</f>
        <v>-</v>
      </c>
      <c r="AH75" s="51" t="str">
        <f>IFERROR(AVERAGEIFS('Orders - December 2020'!$I$2:$I$2047,'Orders - December 2020'!$H$2:$H$2047,Worksheet!AH$3,'Orders - December 2020'!$C$2:$C$2047,Worksheet!$F75),"-")</f>
        <v>-</v>
      </c>
      <c r="AI75" s="51" t="str">
        <f>IFERROR(AVERAGEIFS('Orders - December 2020'!$I$2:$I$2047,'Orders - December 2020'!$H$2:$H$2047,Worksheet!AI$3,'Orders - December 2020'!$C$2:$C$2047,Worksheet!$F75),"-")</f>
        <v>-</v>
      </c>
      <c r="AJ75" s="51" t="str">
        <f>IFERROR(AVERAGEIFS('Orders - December 2020'!$I$2:$I$2047,'Orders - December 2020'!$H$2:$H$2047,Worksheet!AJ$3,'Orders - December 2020'!$C$2:$C$2047,Worksheet!$F75),"-")</f>
        <v>-</v>
      </c>
      <c r="AK75" s="51" t="str">
        <f>IFERROR(AVERAGEIFS('Orders - December 2020'!$I$2:$I$2047,'Orders - December 2020'!$H$2:$H$2047,Worksheet!AK$3,'Orders - December 2020'!$C$2:$C$2047,Worksheet!$F75),"-")</f>
        <v>-</v>
      </c>
      <c r="AL75" s="51" t="str">
        <f>IFERROR(AVERAGEIFS('Orders - December 2020'!$I$2:$I$2047,'Orders - December 2020'!$H$2:$H$2047,Worksheet!AL$3,'Orders - December 2020'!$C$2:$C$2047,Worksheet!$F75),"-")</f>
        <v>-</v>
      </c>
      <c r="AM75" s="51" t="str">
        <f>IFERROR(AVERAGEIFS('Orders - December 2020'!$I$2:$I$2047,'Orders - December 2020'!$H$2:$H$2047,Worksheet!AM$3,'Orders - December 2020'!$C$2:$C$2047,Worksheet!$F75),"-")</f>
        <v>-</v>
      </c>
      <c r="AN75" s="51" t="str">
        <f>IFERROR(AVERAGEIFS('Orders - December 2020'!$I$2:$I$2047,'Orders - December 2020'!$H$2:$H$2047,Worksheet!AN$3,'Orders - December 2020'!$C$2:$C$2047,Worksheet!$F75),"-")</f>
        <v>-</v>
      </c>
      <c r="AO75" s="51" t="str">
        <f>IFERROR(AVERAGEIFS('Orders - December 2020'!$I$2:$I$2047,'Orders - December 2020'!$H$2:$H$2047,Worksheet!AO$3,'Orders - December 2020'!$C$2:$C$2047,Worksheet!$F75),"-")</f>
        <v>-</v>
      </c>
      <c r="AP75" s="51" t="str">
        <f>IFERROR(AVERAGEIFS('Orders - December 2020'!$I$2:$I$2047,'Orders - December 2020'!$H$2:$H$2047,Worksheet!AP$3,'Orders - December 2020'!$C$2:$C$2047,Worksheet!$F75),"-")</f>
        <v>-</v>
      </c>
      <c r="AQ75" s="51" t="str">
        <f>IFERROR(AVERAGEIFS('Orders - December 2020'!$I$2:$I$2047,'Orders - December 2020'!$H$2:$H$2047,Worksheet!AQ$3,'Orders - December 2020'!$C$2:$C$2047,Worksheet!$F75),"-")</f>
        <v>-</v>
      </c>
      <c r="AR75" s="51" t="str">
        <f>IFERROR(AVERAGEIFS('Orders - December 2020'!$I$2:$I$2047,'Orders - December 2020'!$H$2:$H$2047,Worksheet!AR$3,'Orders - December 2020'!$C$2:$C$2047,Worksheet!$F75),"-")</f>
        <v>-</v>
      </c>
      <c r="AS75" s="51" t="str">
        <f>IFERROR(AVERAGEIFS('Orders - December 2020'!$I$2:$I$2047,'Orders - December 2020'!$H$2:$H$2047,Worksheet!AS$3,'Orders - December 2020'!$C$2:$C$2047,Worksheet!$F75),"-")</f>
        <v>-</v>
      </c>
      <c r="AT75" s="51" t="str">
        <f>IFERROR(AVERAGEIFS('Orders - December 2020'!$I$2:$I$2047,'Orders - December 2020'!$H$2:$H$2047,Worksheet!AT$3,'Orders - December 2020'!$C$2:$C$2047,Worksheet!$F75),"-")</f>
        <v>-</v>
      </c>
      <c r="AU75" s="51" t="str">
        <f>IFERROR(AVERAGEIFS('Orders - December 2020'!$I$2:$I$2047,'Orders - December 2020'!$H$2:$H$2047,Worksheet!AU$3,'Orders - December 2020'!$C$2:$C$2047,Worksheet!$F75),"-")</f>
        <v>-</v>
      </c>
      <c r="AV75" s="51" t="str">
        <f>IFERROR(AVERAGEIFS('Orders - December 2020'!$I$2:$I$2047,'Orders - December 2020'!$H$2:$H$2047,Worksheet!AV$3,'Orders - December 2020'!$C$2:$C$2047,Worksheet!$F75),"-")</f>
        <v>-</v>
      </c>
      <c r="AW75" s="51" t="str">
        <f>IFERROR(AVERAGEIFS('Orders - December 2020'!$I$2:$I$2047,'Orders - December 2020'!$H$2:$H$2047,Worksheet!AW$3,'Orders - December 2020'!$C$2:$C$2047,Worksheet!$F75),"-")</f>
        <v>-</v>
      </c>
      <c r="AX75" s="51" t="str">
        <f>IFERROR(AVERAGEIFS('Orders - December 2020'!$I$2:$I$2047,'Orders - December 2020'!$H$2:$H$2047,Worksheet!AX$3,'Orders - December 2020'!$C$2:$C$2047,Worksheet!$F75),"-")</f>
        <v>-</v>
      </c>
      <c r="AY75" s="51" t="str">
        <f>IFERROR(AVERAGEIFS('Orders - December 2020'!$I$2:$I$2047,'Orders - December 2020'!$H$2:$H$2047,Worksheet!AY$3,'Orders - December 2020'!$C$2:$C$2047,Worksheet!$F75),"-")</f>
        <v>-</v>
      </c>
      <c r="AZ75" s="51" t="str">
        <f>IFERROR(AVERAGEIFS('Orders - December 2020'!$I$2:$I$2047,'Orders - December 2020'!$H$2:$H$2047,Worksheet!AZ$3,'Orders - December 2020'!$C$2:$C$2047,Worksheet!$F75),"-")</f>
        <v>-</v>
      </c>
      <c r="BA75" s="51" t="str">
        <f>IFERROR(AVERAGEIFS('Orders - December 2020'!$I$2:$I$2047,'Orders - December 2020'!$H$2:$H$2047,Worksheet!BA$3,'Orders - December 2020'!$C$2:$C$2047,Worksheet!$F75),"-")</f>
        <v>-</v>
      </c>
      <c r="BB75" s="51">
        <f>IFERROR(AVERAGEIFS('Orders - December 2020'!$I$2:$I$2047,'Orders - December 2020'!$H$2:$H$2047,Worksheet!BB$3,'Orders - December 2020'!$C$2:$C$2047,Worksheet!$F75),"-")</f>
        <v>8</v>
      </c>
      <c r="BC75" s="51" t="str">
        <f>IFERROR(AVERAGEIFS('Orders - December 2020'!$I$2:$I$2047,'Orders - December 2020'!$H$2:$H$2047,Worksheet!BC$3,'Orders - December 2020'!$C$2:$C$2047,Worksheet!$F75),"-")</f>
        <v>-</v>
      </c>
      <c r="BD75" s="51" t="str">
        <f>IFERROR(AVERAGEIFS('Orders - December 2020'!$I$2:$I$2047,'Orders - December 2020'!$H$2:$H$2047,Worksheet!BD$3,'Orders - December 2020'!$C$2:$C$2047,Worksheet!$F75),"-")</f>
        <v>-</v>
      </c>
      <c r="BE75" s="51">
        <f>IFERROR(AVERAGEIFS('Orders - December 2020'!$I$2:$I$2047,'Orders - December 2020'!$H$2:$H$2047,Worksheet!BE$3,'Orders - December 2020'!$C$2:$C$2047,Worksheet!$F75),"-")</f>
        <v>5</v>
      </c>
      <c r="BF75" s="51" t="str">
        <f>IFERROR(AVERAGEIFS('Orders - December 2020'!$I$2:$I$2047,'Orders - December 2020'!$H$2:$H$2047,Worksheet!BF$3,'Orders - December 2020'!$C$2:$C$2047,Worksheet!$F75),"-")</f>
        <v>-</v>
      </c>
      <c r="BG75" s="51" t="str">
        <f>IFERROR(AVERAGEIFS('Orders - December 2020'!$I$2:$I$2047,'Orders - December 2020'!$H$2:$H$2047,Worksheet!BG$3,'Orders - December 2020'!$C$2:$C$2047,Worksheet!$F75),"-")</f>
        <v>-</v>
      </c>
      <c r="BH75" s="51" t="str">
        <f>IFERROR(AVERAGEIFS('Orders - December 2020'!$I$2:$I$2047,'Orders - December 2020'!$H$2:$H$2047,Worksheet!BH$3,'Orders - December 2020'!$C$2:$C$2047,Worksheet!$F75),"-")</f>
        <v>-</v>
      </c>
      <c r="BI75" s="51" t="str">
        <f>IFERROR(AVERAGEIFS('Orders - December 2020'!$I$2:$I$2047,'Orders - December 2020'!$H$2:$H$2047,Worksheet!BI$3,'Orders - December 2020'!$C$2:$C$2047,Worksheet!$F75),"-")</f>
        <v>-</v>
      </c>
      <c r="BJ75" s="51" t="str">
        <f>IFERROR(AVERAGEIFS('Orders - December 2020'!$I$2:$I$2047,'Orders - December 2020'!$H$2:$H$2047,Worksheet!BJ$3,'Orders - December 2020'!$C$2:$C$2047,Worksheet!$F75),"-")</f>
        <v>-</v>
      </c>
      <c r="BK75" s="51" t="str">
        <f>IFERROR(AVERAGEIFS('Orders - December 2020'!$I$2:$I$2047,'Orders - December 2020'!$H$2:$H$2047,Worksheet!BK$3,'Orders - December 2020'!$C$2:$C$2047,Worksheet!$F75),"-")</f>
        <v>-</v>
      </c>
      <c r="BL75" s="51" t="str">
        <f>IFERROR(AVERAGEIFS('Orders - December 2020'!$I$2:$I$2047,'Orders - December 2020'!$H$2:$H$2047,Worksheet!BL$3,'Orders - December 2020'!$C$2:$C$2047,Worksheet!$F75),"-")</f>
        <v>-</v>
      </c>
      <c r="BM75" s="51" t="str">
        <f>IFERROR(AVERAGEIFS('Orders - December 2020'!$I$2:$I$2047,'Orders - December 2020'!$H$2:$H$2047,Worksheet!BM$3,'Orders - December 2020'!$C$2:$C$2047,Worksheet!$F75),"-")</f>
        <v>-</v>
      </c>
      <c r="BN75" s="51" t="str">
        <f>IFERROR(AVERAGEIFS('Orders - December 2020'!$I$2:$I$2047,'Orders - December 2020'!$H$2:$H$2047,Worksheet!BN$3,'Orders - December 2020'!$C$2:$C$2047,Worksheet!$F75),"-")</f>
        <v>-</v>
      </c>
      <c r="BO75" s="51" t="str">
        <f>IFERROR(AVERAGEIFS('Orders - December 2020'!$I$2:$I$2047,'Orders - December 2020'!$H$2:$H$2047,Worksheet!BO$3,'Orders - December 2020'!$C$2:$C$2047,Worksheet!$F75),"-")</f>
        <v>-</v>
      </c>
      <c r="BP75" s="51" t="str">
        <f>IFERROR(AVERAGEIFS('Orders - December 2020'!$I$2:$I$2047,'Orders - December 2020'!$H$2:$H$2047,Worksheet!BP$3,'Orders - December 2020'!$C$2:$C$2047,Worksheet!$F75),"-")</f>
        <v>-</v>
      </c>
      <c r="BQ75" s="51" t="str">
        <f>IFERROR(AVERAGEIFS('Orders - December 2020'!$I$2:$I$2047,'Orders - December 2020'!$H$2:$H$2047,Worksheet!BQ$3,'Orders - December 2020'!$C$2:$C$2047,Worksheet!$F75),"-")</f>
        <v>-</v>
      </c>
      <c r="BR75" s="51" t="str">
        <f>IFERROR(AVERAGEIFS('Orders - December 2020'!$I$2:$I$2047,'Orders - December 2020'!$H$2:$H$2047,Worksheet!BR$3,'Orders - December 2020'!$C$2:$C$2047,Worksheet!$F75),"-")</f>
        <v>-</v>
      </c>
      <c r="BS75" s="51" t="str">
        <f>IFERROR(AVERAGEIFS('Orders - December 2020'!$I$2:$I$2047,'Orders - December 2020'!$H$2:$H$2047,Worksheet!BS$3,'Orders - December 2020'!$C$2:$C$2047,Worksheet!$F75),"-")</f>
        <v>-</v>
      </c>
      <c r="BT75" s="51" t="str">
        <f>IFERROR(AVERAGEIFS('Orders - December 2020'!$I$2:$I$2047,'Orders - December 2020'!$H$2:$H$2047,Worksheet!BT$3,'Orders - December 2020'!$C$2:$C$2047,Worksheet!$F75),"-")</f>
        <v>-</v>
      </c>
      <c r="BU75" s="51" t="str">
        <f>IFERROR(AVERAGEIFS('Orders - December 2020'!$I$2:$I$2047,'Orders - December 2020'!$H$2:$H$2047,Worksheet!BU$3,'Orders - December 2020'!$C$2:$C$2047,Worksheet!$F75),"-")</f>
        <v>-</v>
      </c>
      <c r="BV75" s="51" t="str">
        <f>IFERROR(AVERAGEIFS('Orders - December 2020'!$I$2:$I$2047,'Orders - December 2020'!$H$2:$H$2047,Worksheet!BV$3,'Orders - December 2020'!$C$2:$C$2047,Worksheet!$F75),"-")</f>
        <v>-</v>
      </c>
      <c r="BW75" s="51">
        <f>IFERROR(AVERAGEIFS('Orders - December 2020'!$I$2:$I$2047,'Orders - December 2020'!$H$2:$H$2047,Worksheet!BW$3,'Orders - December 2020'!$C$2:$C$2047,Worksheet!$F75),"-")</f>
        <v>15</v>
      </c>
      <c r="BX75" s="51" t="str">
        <f>IFERROR(AVERAGEIFS('Orders - December 2020'!$I$2:$I$2047,'Orders - December 2020'!$H$2:$H$2047,Worksheet!BX$3,'Orders - December 2020'!$C$2:$C$2047,Worksheet!$F75),"-")</f>
        <v>-</v>
      </c>
      <c r="BY75" s="51" t="str">
        <f>IFERROR(AVERAGEIFS('Orders - December 2020'!$I$2:$I$2047,'Orders - December 2020'!$H$2:$H$2047,Worksheet!BY$3,'Orders - December 2020'!$C$2:$C$2047,Worksheet!$F75),"-")</f>
        <v>-</v>
      </c>
      <c r="BZ75" s="51" t="str">
        <f>IFERROR(AVERAGEIFS('Orders - December 2020'!$I$2:$I$2047,'Orders - December 2020'!$H$2:$H$2047,Worksheet!BZ$3,'Orders - December 2020'!$C$2:$C$2047,Worksheet!$F75),"-")</f>
        <v>-</v>
      </c>
      <c r="CA75" s="51" t="str">
        <f>IFERROR(AVERAGEIFS('Orders - December 2020'!$I$2:$I$2047,'Orders - December 2020'!$H$2:$H$2047,Worksheet!CA$3,'Orders - December 2020'!$C$2:$C$2047,Worksheet!$F75),"-")</f>
        <v>-</v>
      </c>
      <c r="CB75" s="51" t="str">
        <f>IFERROR(AVERAGEIFS('Orders - December 2020'!$I$2:$I$2047,'Orders - December 2020'!$H$2:$H$2047,Worksheet!CB$3,'Orders - December 2020'!$C$2:$C$2047,Worksheet!$F75),"-")</f>
        <v>-</v>
      </c>
      <c r="CC75" s="51" t="str">
        <f>IFERROR(AVERAGEIFS('Orders - December 2020'!$I$2:$I$2047,'Orders - December 2020'!$H$2:$H$2047,Worksheet!CC$3,'Orders - December 2020'!$C$2:$C$2047,Worksheet!$F75),"-")</f>
        <v>-</v>
      </c>
      <c r="CD75" s="51" t="str">
        <f>IFERROR(AVERAGEIFS('Orders - December 2020'!$I$2:$I$2047,'Orders - December 2020'!$H$2:$H$2047,Worksheet!CD$3,'Orders - December 2020'!$C$2:$C$2047,Worksheet!$F75),"-")</f>
        <v>-</v>
      </c>
      <c r="CE75" s="51" t="str">
        <f>IFERROR(AVERAGEIFS('Orders - December 2020'!$I$2:$I$2047,'Orders - December 2020'!$H$2:$H$2047,Worksheet!CE$3,'Orders - December 2020'!$C$2:$C$2047,Worksheet!$F75),"-")</f>
        <v>-</v>
      </c>
      <c r="CF75" s="51" t="str">
        <f>IFERROR(AVERAGEIFS('Orders - December 2020'!$I$2:$I$2047,'Orders - December 2020'!$H$2:$H$2047,Worksheet!CF$3,'Orders - December 2020'!$C$2:$C$2047,Worksheet!$F75),"-")</f>
        <v>-</v>
      </c>
      <c r="CG75" s="51" t="str">
        <f>IFERROR(AVERAGEIFS('Orders - December 2020'!$I$2:$I$2047,'Orders - December 2020'!$H$2:$H$2047,Worksheet!CG$3,'Orders - December 2020'!$C$2:$C$2047,Worksheet!$F75),"-")</f>
        <v>-</v>
      </c>
      <c r="CH75" s="51">
        <f>IFERROR(AVERAGEIFS('Orders - December 2020'!$I$2:$I$2047,'Orders - December 2020'!$H$2:$H$2047,Worksheet!CH$3,'Orders - December 2020'!$C$2:$C$2047,Worksheet!$F75),"-")</f>
        <v>10</v>
      </c>
      <c r="CI75" s="51" t="str">
        <f>IFERROR(AVERAGEIFS('Orders - December 2020'!$I$2:$I$2047,'Orders - December 2020'!$H$2:$H$2047,Worksheet!CI$3,'Orders - December 2020'!$C$2:$C$2047,Worksheet!$F75),"-")</f>
        <v>-</v>
      </c>
      <c r="CJ75" s="51">
        <f>IFERROR(AVERAGEIFS('Orders - December 2020'!$I$2:$I$2047,'Orders - December 2020'!$H$2:$H$2047,Worksheet!CJ$3,'Orders - December 2020'!$C$2:$C$2047,Worksheet!$F75),"-")</f>
        <v>4.5</v>
      </c>
      <c r="CK75" s="51" t="str">
        <f>IFERROR(AVERAGEIFS('Orders - December 2020'!$I$2:$I$2047,'Orders - December 2020'!$H$2:$H$2047,Worksheet!CK$3,'Orders - December 2020'!$C$2:$C$2047,Worksheet!$F75),"-")</f>
        <v>-</v>
      </c>
      <c r="CL75" s="51" t="str">
        <f>IFERROR(AVERAGEIFS('Orders - December 2020'!$I$2:$I$2047,'Orders - December 2020'!$H$2:$H$2047,Worksheet!CL$3,'Orders - December 2020'!$C$2:$C$2047,Worksheet!$F75),"-")</f>
        <v>-</v>
      </c>
      <c r="CM75" s="51" t="str">
        <f>IFERROR(AVERAGEIFS('Orders - December 2020'!$I$2:$I$2047,'Orders - December 2020'!$H$2:$H$2047,Worksheet!CM$3,'Orders - December 2020'!$C$2:$C$2047,Worksheet!$F75),"-")</f>
        <v>-</v>
      </c>
      <c r="CN75" s="51" t="str">
        <f>IFERROR(AVERAGEIFS('Orders - December 2020'!$I$2:$I$2047,'Orders - December 2020'!$H$2:$H$2047,Worksheet!CN$3,'Orders - December 2020'!$C$2:$C$2047,Worksheet!$F75),"-")</f>
        <v>-</v>
      </c>
      <c r="CO75" s="51" t="str">
        <f>IFERROR(AVERAGEIFS('Orders - December 2020'!$I$2:$I$2047,'Orders - December 2020'!$H$2:$H$2047,Worksheet!CO$3,'Orders - December 2020'!$C$2:$C$2047,Worksheet!$F75),"-")</f>
        <v>-</v>
      </c>
      <c r="CP75" s="51" t="str">
        <f>IFERROR(AVERAGEIFS('Orders - December 2020'!$I$2:$I$2047,'Orders - December 2020'!$H$2:$H$2047,Worksheet!CP$3,'Orders - December 2020'!$C$2:$C$2047,Worksheet!$F75),"-")</f>
        <v>-</v>
      </c>
      <c r="CQ75" s="51" t="str">
        <f>IFERROR(AVERAGEIFS('Orders - December 2020'!$I$2:$I$2047,'Orders - December 2020'!$H$2:$H$2047,Worksheet!CQ$3,'Orders - December 2020'!$C$2:$C$2047,Worksheet!$F75),"-")</f>
        <v>-</v>
      </c>
      <c r="CR75" s="51" t="str">
        <f>IFERROR(AVERAGEIFS('Orders - December 2020'!$I$2:$I$2047,'Orders - December 2020'!$H$2:$H$2047,Worksheet!CR$3,'Orders - December 2020'!$C$2:$C$2047,Worksheet!$F75),"-")</f>
        <v>-</v>
      </c>
      <c r="CS75" s="51" t="str">
        <f>IFERROR(AVERAGEIFS('Orders - December 2020'!$I$2:$I$2047,'Orders - December 2020'!$H$2:$H$2047,Worksheet!CS$3,'Orders - December 2020'!$C$2:$C$2047,Worksheet!$F75),"-")</f>
        <v>-</v>
      </c>
      <c r="CT75" s="51" t="str">
        <f>IFERROR(AVERAGEIFS('Orders - December 2020'!$I$2:$I$2047,'Orders - December 2020'!$H$2:$H$2047,Worksheet!CT$3,'Orders - December 2020'!$C$2:$C$2047,Worksheet!$F75),"-")</f>
        <v>-</v>
      </c>
      <c r="CU75" s="51" t="str">
        <f>IFERROR(AVERAGEIFS('Orders - December 2020'!$I$2:$I$2047,'Orders - December 2020'!$H$2:$H$2047,Worksheet!CU$3,'Orders - December 2020'!$C$2:$C$2047,Worksheet!$F75),"-")</f>
        <v>-</v>
      </c>
      <c r="CV75" s="51" t="str">
        <f>IFERROR(AVERAGEIFS('Orders - December 2020'!$I$2:$I$2047,'Orders - December 2020'!$H$2:$H$2047,Worksheet!CV$3,'Orders - December 2020'!$C$2:$C$2047,Worksheet!$F75),"-")</f>
        <v>-</v>
      </c>
      <c r="CW75" s="51" t="str">
        <f>IFERROR(AVERAGEIFS('Orders - December 2020'!$I$2:$I$2047,'Orders - December 2020'!$H$2:$H$2047,Worksheet!CW$3,'Orders - December 2020'!$C$2:$C$2047,Worksheet!$F75),"-")</f>
        <v>-</v>
      </c>
      <c r="CX75" s="51" t="str">
        <f>IFERROR(AVERAGEIFS('Orders - December 2020'!$I$2:$I$2047,'Orders - December 2020'!$H$2:$H$2047,Worksheet!CX$3,'Orders - December 2020'!$C$2:$C$2047,Worksheet!$F75),"-")</f>
        <v>-</v>
      </c>
      <c r="CY75" s="51" t="str">
        <f>IFERROR(AVERAGEIFS('Orders - December 2020'!$I$2:$I$2047,'Orders - December 2020'!$H$2:$H$2047,Worksheet!CY$3,'Orders - December 2020'!$C$2:$C$2047,Worksheet!$F75),"-")</f>
        <v>-</v>
      </c>
      <c r="CZ75" s="51" t="str">
        <f>IFERROR(AVERAGEIFS('Orders - December 2020'!$I$2:$I$2047,'Orders - December 2020'!$H$2:$H$2047,Worksheet!CZ$3,'Orders - December 2020'!$C$2:$C$2047,Worksheet!$F75),"-")</f>
        <v>-</v>
      </c>
      <c r="DA75" s="51" t="str">
        <f>IFERROR(AVERAGEIFS('Orders - December 2020'!$I$2:$I$2047,'Orders - December 2020'!$H$2:$H$2047,Worksheet!DA$3,'Orders - December 2020'!$C$2:$C$2047,Worksheet!$F75),"-")</f>
        <v>-</v>
      </c>
      <c r="DB75" s="51" t="str">
        <f>IFERROR(AVERAGEIFS('Orders - December 2020'!$I$2:$I$2047,'Orders - December 2020'!$H$2:$H$2047,Worksheet!DB$3,'Orders - December 2020'!$C$2:$C$2047,Worksheet!$F75),"-")</f>
        <v>-</v>
      </c>
      <c r="DC75" s="51" t="str">
        <f>IFERROR(AVERAGEIFS('Orders - December 2020'!$I$2:$I$2047,'Orders - December 2020'!$H$2:$H$2047,Worksheet!DC$3,'Orders - December 2020'!$C$2:$C$2047,Worksheet!$F75),"-")</f>
        <v>-</v>
      </c>
      <c r="DD75" s="51" t="str">
        <f>IFERROR(AVERAGEIFS('Orders - December 2020'!$I$2:$I$2047,'Orders - December 2020'!$H$2:$H$2047,Worksheet!DD$3,'Orders - December 2020'!$C$2:$C$2047,Worksheet!$F75),"-")</f>
        <v>-</v>
      </c>
      <c r="DE75" s="51" t="str">
        <f>IFERROR(AVERAGEIFS('Orders - December 2020'!$I$2:$I$2047,'Orders - December 2020'!$H$2:$H$2047,Worksheet!DE$3,'Orders - December 2020'!$C$2:$C$2047,Worksheet!$F75),"-")</f>
        <v>-</v>
      </c>
      <c r="DF75" s="51" t="str">
        <f>IFERROR(AVERAGEIFS('Orders - December 2020'!$I$2:$I$2047,'Orders - December 2020'!$H$2:$H$2047,Worksheet!DF$3,'Orders - December 2020'!$C$2:$C$2047,Worksheet!$F75),"-")</f>
        <v>-</v>
      </c>
      <c r="DG75" s="51" t="str">
        <f>IFERROR(AVERAGEIFS('Orders - December 2020'!$I$2:$I$2047,'Orders - December 2020'!$H$2:$H$2047,Worksheet!DG$3,'Orders - December 2020'!$C$2:$C$2047,Worksheet!$F75),"-")</f>
        <v>-</v>
      </c>
      <c r="DH75" s="51" t="str">
        <f>IFERROR(AVERAGEIFS('Orders - December 2020'!$I$2:$I$2047,'Orders - December 2020'!$H$2:$H$2047,Worksheet!DH$3,'Orders - December 2020'!$C$2:$C$2047,Worksheet!$F75),"-")</f>
        <v>-</v>
      </c>
      <c r="DI75" s="51" t="str">
        <f>IFERROR(AVERAGEIFS('Orders - December 2020'!$I$2:$I$2047,'Orders - December 2020'!$H$2:$H$2047,Worksheet!DI$3,'Orders - December 2020'!$C$2:$C$2047,Worksheet!$F75),"-")</f>
        <v>-</v>
      </c>
      <c r="DJ75" s="51" t="str">
        <f>IFERROR(AVERAGEIFS('Orders - December 2020'!$I$2:$I$2047,'Orders - December 2020'!$H$2:$H$2047,Worksheet!DJ$3,'Orders - December 2020'!$C$2:$C$2047,Worksheet!$F75),"-")</f>
        <v>-</v>
      </c>
      <c r="DK75" s="51" t="str">
        <f>IFERROR(AVERAGEIFS('Orders - December 2020'!$I$2:$I$2047,'Orders - December 2020'!$H$2:$H$2047,Worksheet!DK$3,'Orders - December 2020'!$C$2:$C$2047,Worksheet!$F75),"-")</f>
        <v>-</v>
      </c>
      <c r="DL75" s="51" t="str">
        <f>IFERROR(AVERAGEIFS('Orders - December 2020'!$I$2:$I$2047,'Orders - December 2020'!$H$2:$H$2047,Worksheet!DL$3,'Orders - December 2020'!$C$2:$C$2047,Worksheet!$F75),"-")</f>
        <v>-</v>
      </c>
      <c r="DM75" s="51" t="str">
        <f>IFERROR(AVERAGEIFS('Orders - December 2020'!$I$2:$I$2047,'Orders - December 2020'!$H$2:$H$2047,Worksheet!DM$3,'Orders - December 2020'!$C$2:$C$2047,Worksheet!$F75),"-")</f>
        <v>-</v>
      </c>
      <c r="DN75" s="51" t="str">
        <f>IFERROR(AVERAGEIFS('Orders - December 2020'!$I$2:$I$2047,'Orders - December 2020'!$H$2:$H$2047,Worksheet!DN$3,'Orders - December 2020'!$C$2:$C$2047,Worksheet!$F75),"-")</f>
        <v>-</v>
      </c>
      <c r="DO75" s="51" t="str">
        <f>IFERROR(AVERAGEIFS('Orders - December 2020'!$I$2:$I$2047,'Orders - December 2020'!$H$2:$H$2047,Worksheet!DO$3,'Orders - December 2020'!$C$2:$C$2047,Worksheet!$F75),"-")</f>
        <v>-</v>
      </c>
      <c r="DP75" s="51" t="str">
        <f>IFERROR(AVERAGEIFS('Orders - December 2020'!$I$2:$I$2047,'Orders - December 2020'!$H$2:$H$2047,Worksheet!DP$3,'Orders - December 2020'!$C$2:$C$2047,Worksheet!$F75),"-")</f>
        <v>-</v>
      </c>
      <c r="DQ75" s="51" t="str">
        <f>IFERROR(AVERAGEIFS('Orders - December 2020'!$I$2:$I$2047,'Orders - December 2020'!$H$2:$H$2047,Worksheet!DQ$3,'Orders - December 2020'!$C$2:$C$2047,Worksheet!$F75),"-")</f>
        <v>-</v>
      </c>
      <c r="DR75" s="51" t="str">
        <f>IFERROR(AVERAGEIFS('Orders - December 2020'!$I$2:$I$2047,'Orders - December 2020'!$H$2:$H$2047,Worksheet!DR$3,'Orders - December 2020'!$C$2:$C$2047,Worksheet!$F75),"-")</f>
        <v>-</v>
      </c>
      <c r="DS75" s="51" t="str">
        <f>IFERROR(AVERAGEIFS('Orders - December 2020'!$I$2:$I$2047,'Orders - December 2020'!$H$2:$H$2047,Worksheet!DS$3,'Orders - December 2020'!$C$2:$C$2047,Worksheet!$F75),"-")</f>
        <v>-</v>
      </c>
      <c r="DT75" s="51" t="str">
        <f>IFERROR(AVERAGEIFS('Orders - December 2020'!$I$2:$I$2047,'Orders - December 2020'!$H$2:$H$2047,Worksheet!DT$3,'Orders - December 2020'!$C$2:$C$2047,Worksheet!$F75),"-")</f>
        <v>-</v>
      </c>
      <c r="DU75" s="51" t="str">
        <f>IFERROR(AVERAGEIFS('Orders - December 2020'!$I$2:$I$2047,'Orders - December 2020'!$H$2:$H$2047,Worksheet!DU$3,'Orders - December 2020'!$C$2:$C$2047,Worksheet!$F75),"-")</f>
        <v>-</v>
      </c>
      <c r="DV75" s="51" t="str">
        <f>IFERROR(AVERAGEIFS('Orders - December 2020'!$I$2:$I$2047,'Orders - December 2020'!$H$2:$H$2047,Worksheet!DV$3,'Orders - December 2020'!$C$2:$C$2047,Worksheet!$F75),"-")</f>
        <v>-</v>
      </c>
      <c r="DW75" s="51" t="str">
        <f>IFERROR(AVERAGEIFS('Orders - December 2020'!$I$2:$I$2047,'Orders - December 2020'!$H$2:$H$2047,Worksheet!DW$3,'Orders - December 2020'!$C$2:$C$2047,Worksheet!$F75),"-")</f>
        <v>-</v>
      </c>
      <c r="DX75" s="51" t="str">
        <f>IFERROR(AVERAGEIFS('Orders - December 2020'!$I$2:$I$2047,'Orders - December 2020'!$H$2:$H$2047,Worksheet!DX$3,'Orders - December 2020'!$C$2:$C$2047,Worksheet!$F75),"-")</f>
        <v>-</v>
      </c>
      <c r="DY75" s="51" t="str">
        <f>IFERROR(AVERAGEIFS('Orders - December 2020'!$I$2:$I$2047,'Orders - December 2020'!$H$2:$H$2047,Worksheet!DY$3,'Orders - December 2020'!$C$2:$C$2047,Worksheet!$F75),"-")</f>
        <v>-</v>
      </c>
      <c r="DZ75" s="51" t="str">
        <f>IFERROR(AVERAGEIFS('Orders - December 2020'!$I$2:$I$2047,'Orders - December 2020'!$H$2:$H$2047,Worksheet!DZ$3,'Orders - December 2020'!$C$2:$C$2047,Worksheet!$F75),"-")</f>
        <v>-</v>
      </c>
      <c r="EA75" s="51" t="str">
        <f>IFERROR(AVERAGEIFS('Orders - December 2020'!$I$2:$I$2047,'Orders - December 2020'!$H$2:$H$2047,Worksheet!EA$3,'Orders - December 2020'!$C$2:$C$2047,Worksheet!$F75),"-")</f>
        <v>-</v>
      </c>
      <c r="EB75" s="51" t="str">
        <f>IFERROR(AVERAGEIFS('Orders - December 2020'!$I$2:$I$2047,'Orders - December 2020'!$H$2:$H$2047,Worksheet!EB$3,'Orders - December 2020'!$C$2:$C$2047,Worksheet!$F75),"-")</f>
        <v>-</v>
      </c>
      <c r="EC75" s="51" t="str">
        <f>IFERROR(AVERAGEIFS('Orders - December 2020'!$I$2:$I$2047,'Orders - December 2020'!$H$2:$H$2047,Worksheet!EC$3,'Orders - December 2020'!$C$2:$C$2047,Worksheet!$F75),"-")</f>
        <v>-</v>
      </c>
      <c r="ED75" s="51" t="str">
        <f>IFERROR(AVERAGEIFS('Orders - December 2020'!$I$2:$I$2047,'Orders - December 2020'!$H$2:$H$2047,Worksheet!ED$3,'Orders - December 2020'!$C$2:$C$2047,Worksheet!$F75),"-")</f>
        <v>-</v>
      </c>
      <c r="EE75" s="51" t="str">
        <f>IFERROR(AVERAGEIFS('Orders - December 2020'!$I$2:$I$2047,'Orders - December 2020'!$H$2:$H$2047,Worksheet!EE$3,'Orders - December 2020'!$C$2:$C$2047,Worksheet!$F75),"-")</f>
        <v>-</v>
      </c>
      <c r="EF75" s="51" t="str">
        <f>IFERROR(AVERAGEIFS('Orders - December 2020'!$I$2:$I$2047,'Orders - December 2020'!$H$2:$H$2047,Worksheet!EF$3,'Orders - December 2020'!$C$2:$C$2047,Worksheet!$F75),"-")</f>
        <v>-</v>
      </c>
      <c r="EG75" s="51" t="str">
        <f>IFERROR(AVERAGEIFS('Orders - December 2020'!$I$2:$I$2047,'Orders - December 2020'!$H$2:$H$2047,Worksheet!EG$3,'Orders - December 2020'!$C$2:$C$2047,Worksheet!$F75),"-")</f>
        <v>-</v>
      </c>
      <c r="EH75" s="51" t="str">
        <f>IFERROR(AVERAGEIFS('Orders - December 2020'!$I$2:$I$2047,'Orders - December 2020'!$H$2:$H$2047,Worksheet!EH$3,'Orders - December 2020'!$C$2:$C$2047,Worksheet!$F75),"-")</f>
        <v>-</v>
      </c>
      <c r="EI75" s="51" t="str">
        <f>IFERROR(AVERAGEIFS('Orders - December 2020'!$I$2:$I$2047,'Orders - December 2020'!$H$2:$H$2047,Worksheet!EI$3,'Orders - December 2020'!$C$2:$C$2047,Worksheet!$F75),"-")</f>
        <v>-</v>
      </c>
      <c r="EJ75" s="51" t="str">
        <f>IFERROR(AVERAGEIFS('Orders - December 2020'!$I$2:$I$2047,'Orders - December 2020'!$H$2:$H$2047,Worksheet!EJ$3,'Orders - December 2020'!$C$2:$C$2047,Worksheet!$F75),"-")</f>
        <v>-</v>
      </c>
      <c r="EK75" s="51" t="str">
        <f>IFERROR(AVERAGEIFS('Orders - December 2020'!$I$2:$I$2047,'Orders - December 2020'!$H$2:$H$2047,Worksheet!EK$3,'Orders - December 2020'!$C$2:$C$2047,Worksheet!$F75),"-")</f>
        <v>-</v>
      </c>
      <c r="EL75" s="51" t="str">
        <f>IFERROR(AVERAGEIFS('Orders - December 2020'!$I$2:$I$2047,'Orders - December 2020'!$H$2:$H$2047,Worksheet!EL$3,'Orders - December 2020'!$C$2:$C$2047,Worksheet!$F75),"-")</f>
        <v>-</v>
      </c>
      <c r="EM75" s="51" t="str">
        <f>IFERROR(AVERAGEIFS('Orders - December 2020'!$I$2:$I$2047,'Orders - December 2020'!$H$2:$H$2047,Worksheet!EM$3,'Orders - December 2020'!$C$2:$C$2047,Worksheet!$F75),"-")</f>
        <v>-</v>
      </c>
      <c r="EN75" s="51" t="str">
        <f>IFERROR(AVERAGEIFS('Orders - December 2020'!$I$2:$I$2047,'Orders - December 2020'!$H$2:$H$2047,Worksheet!EN$3,'Orders - December 2020'!$C$2:$C$2047,Worksheet!$F75),"-")</f>
        <v>-</v>
      </c>
      <c r="EO75" s="51" t="str">
        <f>IFERROR(AVERAGEIFS('Orders - December 2020'!$I$2:$I$2047,'Orders - December 2020'!$H$2:$H$2047,Worksheet!EO$3,'Orders - December 2020'!$C$2:$C$2047,Worksheet!$F75),"-")</f>
        <v>-</v>
      </c>
      <c r="EP75" s="51" t="str">
        <f>IFERROR(AVERAGEIFS('Orders - December 2020'!$I$2:$I$2047,'Orders - December 2020'!$H$2:$H$2047,Worksheet!EP$3,'Orders - December 2020'!$C$2:$C$2047,Worksheet!$F75),"-")</f>
        <v>-</v>
      </c>
      <c r="EQ75" s="51" t="str">
        <f>IFERROR(AVERAGEIFS('Orders - December 2020'!$I$2:$I$2047,'Orders - December 2020'!$H$2:$H$2047,Worksheet!EQ$3,'Orders - December 2020'!$C$2:$C$2047,Worksheet!$F75),"-")</f>
        <v>-</v>
      </c>
      <c r="ER75" s="51" t="str">
        <f>IFERROR(AVERAGEIFS('Orders - December 2020'!$I$2:$I$2047,'Orders - December 2020'!$H$2:$H$2047,Worksheet!ER$3,'Orders - December 2020'!$C$2:$C$2047,Worksheet!$F75),"-")</f>
        <v>-</v>
      </c>
      <c r="ES75" s="51" t="str">
        <f>IFERROR(AVERAGEIFS('Orders - December 2020'!$I$2:$I$2047,'Orders - December 2020'!$H$2:$H$2047,Worksheet!ES$3,'Orders - December 2020'!$C$2:$C$2047,Worksheet!$F75),"-")</f>
        <v>-</v>
      </c>
      <c r="ET75" s="51" t="str">
        <f>IFERROR(AVERAGEIFS('Orders - December 2020'!$I$2:$I$2047,'Orders - December 2020'!$H$2:$H$2047,Worksheet!ET$3,'Orders - December 2020'!$C$2:$C$2047,Worksheet!$F75),"-")</f>
        <v>-</v>
      </c>
      <c r="EU75" s="51" t="str">
        <f>IFERROR(AVERAGEIFS('Orders - December 2020'!$I$2:$I$2047,'Orders - December 2020'!$H$2:$H$2047,Worksheet!EU$3,'Orders - December 2020'!$C$2:$C$2047,Worksheet!$F75),"-")</f>
        <v>-</v>
      </c>
      <c r="EV75" s="51" t="str">
        <f>IFERROR(AVERAGEIFS('Orders - December 2020'!$I$2:$I$2047,'Orders - December 2020'!$H$2:$H$2047,Worksheet!EV$3,'Orders - December 2020'!$C$2:$C$2047,Worksheet!$F75),"-")</f>
        <v>-</v>
      </c>
      <c r="EW75" s="51" t="str">
        <f>IFERROR(AVERAGEIFS('Orders - December 2020'!$I$2:$I$2047,'Orders - December 2020'!$H$2:$H$2047,Worksheet!EW$3,'Orders - December 2020'!$C$2:$C$2047,Worksheet!$F75),"-")</f>
        <v>-</v>
      </c>
      <c r="EX75" s="51" t="str">
        <f>IFERROR(AVERAGEIFS('Orders - December 2020'!$I$2:$I$2047,'Orders - December 2020'!$H$2:$H$2047,Worksheet!EX$3,'Orders - December 2020'!$C$2:$C$2047,Worksheet!$F75),"-")</f>
        <v>-</v>
      </c>
      <c r="EY75" s="51" t="str">
        <f>IFERROR(AVERAGEIFS('Orders - December 2020'!$I$2:$I$2047,'Orders - December 2020'!$H$2:$H$2047,Worksheet!EY$3,'Orders - December 2020'!$C$2:$C$2047,Worksheet!$F75),"-")</f>
        <v>-</v>
      </c>
      <c r="EZ75" s="51" t="str">
        <f>IFERROR(AVERAGEIFS('Orders - December 2020'!$I$2:$I$2047,'Orders - December 2020'!$H$2:$H$2047,Worksheet!EZ$3,'Orders - December 2020'!$C$2:$C$2047,Worksheet!$F75),"-")</f>
        <v>-</v>
      </c>
      <c r="FA75" s="51" t="str">
        <f>IFERROR(AVERAGEIFS('Orders - December 2020'!$I$2:$I$2047,'Orders - December 2020'!$H$2:$H$2047,Worksheet!FA$3,'Orders - December 2020'!$C$2:$C$2047,Worksheet!$F75),"-")</f>
        <v>-</v>
      </c>
      <c r="FB75" s="51" t="str">
        <f>IFERROR(AVERAGEIFS('Orders - December 2020'!$I$2:$I$2047,'Orders - December 2020'!$H$2:$H$2047,Worksheet!FB$3,'Orders - December 2020'!$C$2:$C$2047,Worksheet!$F75),"-")</f>
        <v>-</v>
      </c>
      <c r="FC75" s="51">
        <f>IFERROR(AVERAGEIFS('Orders - December 2020'!$I$2:$I$2047,'Orders - December 2020'!$H$2:$H$2047,Worksheet!FC$3,'Orders - December 2020'!$C$2:$C$2047,Worksheet!$F75),"-")</f>
        <v>15</v>
      </c>
      <c r="FD75" s="51" t="str">
        <f>IFERROR(AVERAGEIFS('Orders - December 2020'!$I$2:$I$2047,'Orders - December 2020'!$H$2:$H$2047,Worksheet!FD$3,'Orders - December 2020'!$C$2:$C$2047,Worksheet!$F75),"-")</f>
        <v>-</v>
      </c>
      <c r="FE75" s="51" t="str">
        <f>IFERROR(AVERAGEIFS('Orders - December 2020'!$I$2:$I$2047,'Orders - December 2020'!$H$2:$H$2047,Worksheet!FE$3,'Orders - December 2020'!$C$2:$C$2047,Worksheet!$F75),"-")</f>
        <v>-</v>
      </c>
      <c r="FF75" s="51" t="str">
        <f>IFERROR(AVERAGEIFS('Orders - December 2020'!$I$2:$I$2047,'Orders - December 2020'!$H$2:$H$2047,Worksheet!FF$3,'Orders - December 2020'!$C$2:$C$2047,Worksheet!$F75),"-")</f>
        <v>-</v>
      </c>
      <c r="FG75" s="52" t="str">
        <f>IFERROR(AVERAGEIFS('Orders - December 2020'!$I$2:$I$2047,'Orders - December 2020'!$H$2:$H$2047,Worksheet!FG$3,'Orders - December 2020'!$C$2:$C$2047,Worksheet!$F75),"-")</f>
        <v>-</v>
      </c>
    </row>
    <row r="76" spans="6:163">
      <c r="F76" s="45" t="str">
        <v>A- SUPERMART</v>
      </c>
      <c r="G76" s="50" t="str">
        <f>IFERROR(AVERAGEIFS('Orders - December 2020'!$I$2:$I$2047,'Orders - December 2020'!$H$2:$H$2047,Worksheet!G$3,'Orders - December 2020'!$C$2:$C$2047,Worksheet!$F76),"-")</f>
        <v>-</v>
      </c>
      <c r="H76" s="51" t="str">
        <f>IFERROR(AVERAGEIFS('Orders - December 2020'!$I$2:$I$2047,'Orders - December 2020'!$H$2:$H$2047,Worksheet!H$3,'Orders - December 2020'!$C$2:$C$2047,Worksheet!$F76),"-")</f>
        <v>-</v>
      </c>
      <c r="I76" s="51" t="str">
        <f>IFERROR(AVERAGEIFS('Orders - December 2020'!$I$2:$I$2047,'Orders - December 2020'!$H$2:$H$2047,Worksheet!I$3,'Orders - December 2020'!$C$2:$C$2047,Worksheet!$F76),"-")</f>
        <v>-</v>
      </c>
      <c r="J76" s="51" t="str">
        <f>IFERROR(AVERAGEIFS('Orders - December 2020'!$I$2:$I$2047,'Orders - December 2020'!$H$2:$H$2047,Worksheet!J$3,'Orders - December 2020'!$C$2:$C$2047,Worksheet!$F76),"-")</f>
        <v>-</v>
      </c>
      <c r="K76" s="51" t="str">
        <f>IFERROR(AVERAGEIFS('Orders - December 2020'!$I$2:$I$2047,'Orders - December 2020'!$H$2:$H$2047,Worksheet!K$3,'Orders - December 2020'!$C$2:$C$2047,Worksheet!$F76),"-")</f>
        <v>-</v>
      </c>
      <c r="L76" s="51" t="str">
        <f>IFERROR(AVERAGEIFS('Orders - December 2020'!$I$2:$I$2047,'Orders - December 2020'!$H$2:$H$2047,Worksheet!L$3,'Orders - December 2020'!$C$2:$C$2047,Worksheet!$F76),"-")</f>
        <v>-</v>
      </c>
      <c r="M76" s="51" t="str">
        <f>IFERROR(AVERAGEIFS('Orders - December 2020'!$I$2:$I$2047,'Orders - December 2020'!$H$2:$H$2047,Worksheet!M$3,'Orders - December 2020'!$C$2:$C$2047,Worksheet!$F76),"-")</f>
        <v>-</v>
      </c>
      <c r="N76" s="51" t="str">
        <f>IFERROR(AVERAGEIFS('Orders - December 2020'!$I$2:$I$2047,'Orders - December 2020'!$H$2:$H$2047,Worksheet!N$3,'Orders - December 2020'!$C$2:$C$2047,Worksheet!$F76),"-")</f>
        <v>-</v>
      </c>
      <c r="O76" s="51" t="str">
        <f>IFERROR(AVERAGEIFS('Orders - December 2020'!$I$2:$I$2047,'Orders - December 2020'!$H$2:$H$2047,Worksheet!O$3,'Orders - December 2020'!$C$2:$C$2047,Worksheet!$F76),"-")</f>
        <v>-</v>
      </c>
      <c r="P76" s="51" t="str">
        <f>IFERROR(AVERAGEIFS('Orders - December 2020'!$I$2:$I$2047,'Orders - December 2020'!$H$2:$H$2047,Worksheet!P$3,'Orders - December 2020'!$C$2:$C$2047,Worksheet!$F76),"-")</f>
        <v>-</v>
      </c>
      <c r="Q76" s="51" t="str">
        <f>IFERROR(AVERAGEIFS('Orders - December 2020'!$I$2:$I$2047,'Orders - December 2020'!$H$2:$H$2047,Worksheet!Q$3,'Orders - December 2020'!$C$2:$C$2047,Worksheet!$F76),"-")</f>
        <v>-</v>
      </c>
      <c r="R76" s="51" t="str">
        <f>IFERROR(AVERAGEIFS('Orders - December 2020'!$I$2:$I$2047,'Orders - December 2020'!$H$2:$H$2047,Worksheet!R$3,'Orders - December 2020'!$C$2:$C$2047,Worksheet!$F76),"-")</f>
        <v>-</v>
      </c>
      <c r="S76" s="51" t="str">
        <f>IFERROR(AVERAGEIFS('Orders - December 2020'!$I$2:$I$2047,'Orders - December 2020'!$H$2:$H$2047,Worksheet!S$3,'Orders - December 2020'!$C$2:$C$2047,Worksheet!$F76),"-")</f>
        <v>-</v>
      </c>
      <c r="T76" s="51" t="str">
        <f>IFERROR(AVERAGEIFS('Orders - December 2020'!$I$2:$I$2047,'Orders - December 2020'!$H$2:$H$2047,Worksheet!T$3,'Orders - December 2020'!$C$2:$C$2047,Worksheet!$F76),"-")</f>
        <v>-</v>
      </c>
      <c r="U76" s="51" t="str">
        <f>IFERROR(AVERAGEIFS('Orders - December 2020'!$I$2:$I$2047,'Orders - December 2020'!$H$2:$H$2047,Worksheet!U$3,'Orders - December 2020'!$C$2:$C$2047,Worksheet!$F76),"-")</f>
        <v>-</v>
      </c>
      <c r="V76" s="51">
        <f>IFERROR(AVERAGEIFS('Orders - December 2020'!$I$2:$I$2047,'Orders - December 2020'!$H$2:$H$2047,Worksheet!V$3,'Orders - December 2020'!$C$2:$C$2047,Worksheet!$F76),"-")</f>
        <v>1</v>
      </c>
      <c r="W76" s="51" t="str">
        <f>IFERROR(AVERAGEIFS('Orders - December 2020'!$I$2:$I$2047,'Orders - December 2020'!$H$2:$H$2047,Worksheet!W$3,'Orders - December 2020'!$C$2:$C$2047,Worksheet!$F76),"-")</f>
        <v>-</v>
      </c>
      <c r="X76" s="51" t="str">
        <f>IFERROR(AVERAGEIFS('Orders - December 2020'!$I$2:$I$2047,'Orders - December 2020'!$H$2:$H$2047,Worksheet!X$3,'Orders - December 2020'!$C$2:$C$2047,Worksheet!$F76),"-")</f>
        <v>-</v>
      </c>
      <c r="Y76" s="51" t="str">
        <f>IFERROR(AVERAGEIFS('Orders - December 2020'!$I$2:$I$2047,'Orders - December 2020'!$H$2:$H$2047,Worksheet!Y$3,'Orders - December 2020'!$C$2:$C$2047,Worksheet!$F76),"-")</f>
        <v>-</v>
      </c>
      <c r="Z76" s="51" t="str">
        <f>IFERROR(AVERAGEIFS('Orders - December 2020'!$I$2:$I$2047,'Orders - December 2020'!$H$2:$H$2047,Worksheet!Z$3,'Orders - December 2020'!$C$2:$C$2047,Worksheet!$F76),"-")</f>
        <v>-</v>
      </c>
      <c r="AA76" s="51" t="str">
        <f>IFERROR(AVERAGEIFS('Orders - December 2020'!$I$2:$I$2047,'Orders - December 2020'!$H$2:$H$2047,Worksheet!AA$3,'Orders - December 2020'!$C$2:$C$2047,Worksheet!$F76),"-")</f>
        <v>-</v>
      </c>
      <c r="AB76" s="51" t="str">
        <f>IFERROR(AVERAGEIFS('Orders - December 2020'!$I$2:$I$2047,'Orders - December 2020'!$H$2:$H$2047,Worksheet!AB$3,'Orders - December 2020'!$C$2:$C$2047,Worksheet!$F76),"-")</f>
        <v>-</v>
      </c>
      <c r="AC76" s="51" t="str">
        <f>IFERROR(AVERAGEIFS('Orders - December 2020'!$I$2:$I$2047,'Orders - December 2020'!$H$2:$H$2047,Worksheet!AC$3,'Orders - December 2020'!$C$2:$C$2047,Worksheet!$F76),"-")</f>
        <v>-</v>
      </c>
      <c r="AD76" s="51" t="str">
        <f>IFERROR(AVERAGEIFS('Orders - December 2020'!$I$2:$I$2047,'Orders - December 2020'!$H$2:$H$2047,Worksheet!AD$3,'Orders - December 2020'!$C$2:$C$2047,Worksheet!$F76),"-")</f>
        <v>-</v>
      </c>
      <c r="AE76" s="51" t="str">
        <f>IFERROR(AVERAGEIFS('Orders - December 2020'!$I$2:$I$2047,'Orders - December 2020'!$H$2:$H$2047,Worksheet!AE$3,'Orders - December 2020'!$C$2:$C$2047,Worksheet!$F76),"-")</f>
        <v>-</v>
      </c>
      <c r="AF76" s="51" t="str">
        <f>IFERROR(AVERAGEIFS('Orders - December 2020'!$I$2:$I$2047,'Orders - December 2020'!$H$2:$H$2047,Worksheet!AF$3,'Orders - December 2020'!$C$2:$C$2047,Worksheet!$F76),"-")</f>
        <v>-</v>
      </c>
      <c r="AG76" s="51" t="str">
        <f>IFERROR(AVERAGEIFS('Orders - December 2020'!$I$2:$I$2047,'Orders - December 2020'!$H$2:$H$2047,Worksheet!AG$3,'Orders - December 2020'!$C$2:$C$2047,Worksheet!$F76),"-")</f>
        <v>-</v>
      </c>
      <c r="AH76" s="51" t="str">
        <f>IFERROR(AVERAGEIFS('Orders - December 2020'!$I$2:$I$2047,'Orders - December 2020'!$H$2:$H$2047,Worksheet!AH$3,'Orders - December 2020'!$C$2:$C$2047,Worksheet!$F76),"-")</f>
        <v>-</v>
      </c>
      <c r="AI76" s="51" t="str">
        <f>IFERROR(AVERAGEIFS('Orders - December 2020'!$I$2:$I$2047,'Orders - December 2020'!$H$2:$H$2047,Worksheet!AI$3,'Orders - December 2020'!$C$2:$C$2047,Worksheet!$F76),"-")</f>
        <v>-</v>
      </c>
      <c r="AJ76" s="51" t="str">
        <f>IFERROR(AVERAGEIFS('Orders - December 2020'!$I$2:$I$2047,'Orders - December 2020'!$H$2:$H$2047,Worksheet!AJ$3,'Orders - December 2020'!$C$2:$C$2047,Worksheet!$F76),"-")</f>
        <v>-</v>
      </c>
      <c r="AK76" s="51" t="str">
        <f>IFERROR(AVERAGEIFS('Orders - December 2020'!$I$2:$I$2047,'Orders - December 2020'!$H$2:$H$2047,Worksheet!AK$3,'Orders - December 2020'!$C$2:$C$2047,Worksheet!$F76),"-")</f>
        <v>-</v>
      </c>
      <c r="AL76" s="51">
        <f>IFERROR(AVERAGEIFS('Orders - December 2020'!$I$2:$I$2047,'Orders - December 2020'!$H$2:$H$2047,Worksheet!AL$3,'Orders - December 2020'!$C$2:$C$2047,Worksheet!$F76),"-")</f>
        <v>1</v>
      </c>
      <c r="AM76" s="51" t="str">
        <f>IFERROR(AVERAGEIFS('Orders - December 2020'!$I$2:$I$2047,'Orders - December 2020'!$H$2:$H$2047,Worksheet!AM$3,'Orders - December 2020'!$C$2:$C$2047,Worksheet!$F76),"-")</f>
        <v>-</v>
      </c>
      <c r="AN76" s="51" t="str">
        <f>IFERROR(AVERAGEIFS('Orders - December 2020'!$I$2:$I$2047,'Orders - December 2020'!$H$2:$H$2047,Worksheet!AN$3,'Orders - December 2020'!$C$2:$C$2047,Worksheet!$F76),"-")</f>
        <v>-</v>
      </c>
      <c r="AO76" s="51" t="str">
        <f>IFERROR(AVERAGEIFS('Orders - December 2020'!$I$2:$I$2047,'Orders - December 2020'!$H$2:$H$2047,Worksheet!AO$3,'Orders - December 2020'!$C$2:$C$2047,Worksheet!$F76),"-")</f>
        <v>-</v>
      </c>
      <c r="AP76" s="51" t="str">
        <f>IFERROR(AVERAGEIFS('Orders - December 2020'!$I$2:$I$2047,'Orders - December 2020'!$H$2:$H$2047,Worksheet!AP$3,'Orders - December 2020'!$C$2:$C$2047,Worksheet!$F76),"-")</f>
        <v>-</v>
      </c>
      <c r="AQ76" s="51" t="str">
        <f>IFERROR(AVERAGEIFS('Orders - December 2020'!$I$2:$I$2047,'Orders - December 2020'!$H$2:$H$2047,Worksheet!AQ$3,'Orders - December 2020'!$C$2:$C$2047,Worksheet!$F76),"-")</f>
        <v>-</v>
      </c>
      <c r="AR76" s="51" t="str">
        <f>IFERROR(AVERAGEIFS('Orders - December 2020'!$I$2:$I$2047,'Orders - December 2020'!$H$2:$H$2047,Worksheet!AR$3,'Orders - December 2020'!$C$2:$C$2047,Worksheet!$F76),"-")</f>
        <v>-</v>
      </c>
      <c r="AS76" s="51" t="str">
        <f>IFERROR(AVERAGEIFS('Orders - December 2020'!$I$2:$I$2047,'Orders - December 2020'!$H$2:$H$2047,Worksheet!AS$3,'Orders - December 2020'!$C$2:$C$2047,Worksheet!$F76),"-")</f>
        <v>-</v>
      </c>
      <c r="AT76" s="51" t="str">
        <f>IFERROR(AVERAGEIFS('Orders - December 2020'!$I$2:$I$2047,'Orders - December 2020'!$H$2:$H$2047,Worksheet!AT$3,'Orders - December 2020'!$C$2:$C$2047,Worksheet!$F76),"-")</f>
        <v>-</v>
      </c>
      <c r="AU76" s="51" t="str">
        <f>IFERROR(AVERAGEIFS('Orders - December 2020'!$I$2:$I$2047,'Orders - December 2020'!$H$2:$H$2047,Worksheet!AU$3,'Orders - December 2020'!$C$2:$C$2047,Worksheet!$F76),"-")</f>
        <v>-</v>
      </c>
      <c r="AV76" s="51" t="str">
        <f>IFERROR(AVERAGEIFS('Orders - December 2020'!$I$2:$I$2047,'Orders - December 2020'!$H$2:$H$2047,Worksheet!AV$3,'Orders - December 2020'!$C$2:$C$2047,Worksheet!$F76),"-")</f>
        <v>-</v>
      </c>
      <c r="AW76" s="51" t="str">
        <f>IFERROR(AVERAGEIFS('Orders - December 2020'!$I$2:$I$2047,'Orders - December 2020'!$H$2:$H$2047,Worksheet!AW$3,'Orders - December 2020'!$C$2:$C$2047,Worksheet!$F76),"-")</f>
        <v>-</v>
      </c>
      <c r="AX76" s="51" t="str">
        <f>IFERROR(AVERAGEIFS('Orders - December 2020'!$I$2:$I$2047,'Orders - December 2020'!$H$2:$H$2047,Worksheet!AX$3,'Orders - December 2020'!$C$2:$C$2047,Worksheet!$F76),"-")</f>
        <v>-</v>
      </c>
      <c r="AY76" s="51" t="str">
        <f>IFERROR(AVERAGEIFS('Orders - December 2020'!$I$2:$I$2047,'Orders - December 2020'!$H$2:$H$2047,Worksheet!AY$3,'Orders - December 2020'!$C$2:$C$2047,Worksheet!$F76),"-")</f>
        <v>-</v>
      </c>
      <c r="AZ76" s="51" t="str">
        <f>IFERROR(AVERAGEIFS('Orders - December 2020'!$I$2:$I$2047,'Orders - December 2020'!$H$2:$H$2047,Worksheet!AZ$3,'Orders - December 2020'!$C$2:$C$2047,Worksheet!$F76),"-")</f>
        <v>-</v>
      </c>
      <c r="BA76" s="51" t="str">
        <f>IFERROR(AVERAGEIFS('Orders - December 2020'!$I$2:$I$2047,'Orders - December 2020'!$H$2:$H$2047,Worksheet!BA$3,'Orders - December 2020'!$C$2:$C$2047,Worksheet!$F76),"-")</f>
        <v>-</v>
      </c>
      <c r="BB76" s="51" t="str">
        <f>IFERROR(AVERAGEIFS('Orders - December 2020'!$I$2:$I$2047,'Orders - December 2020'!$H$2:$H$2047,Worksheet!BB$3,'Orders - December 2020'!$C$2:$C$2047,Worksheet!$F76),"-")</f>
        <v>-</v>
      </c>
      <c r="BC76" s="51" t="str">
        <f>IFERROR(AVERAGEIFS('Orders - December 2020'!$I$2:$I$2047,'Orders - December 2020'!$H$2:$H$2047,Worksheet!BC$3,'Orders - December 2020'!$C$2:$C$2047,Worksheet!$F76),"-")</f>
        <v>-</v>
      </c>
      <c r="BD76" s="51">
        <f>IFERROR(AVERAGEIFS('Orders - December 2020'!$I$2:$I$2047,'Orders - December 2020'!$H$2:$H$2047,Worksheet!BD$3,'Orders - December 2020'!$C$2:$C$2047,Worksheet!$F76),"-")</f>
        <v>1</v>
      </c>
      <c r="BE76" s="51" t="str">
        <f>IFERROR(AVERAGEIFS('Orders - December 2020'!$I$2:$I$2047,'Orders - December 2020'!$H$2:$H$2047,Worksheet!BE$3,'Orders - December 2020'!$C$2:$C$2047,Worksheet!$F76),"-")</f>
        <v>-</v>
      </c>
      <c r="BF76" s="51" t="str">
        <f>IFERROR(AVERAGEIFS('Orders - December 2020'!$I$2:$I$2047,'Orders - December 2020'!$H$2:$H$2047,Worksheet!BF$3,'Orders - December 2020'!$C$2:$C$2047,Worksheet!$F76),"-")</f>
        <v>-</v>
      </c>
      <c r="BG76" s="51" t="str">
        <f>IFERROR(AVERAGEIFS('Orders - December 2020'!$I$2:$I$2047,'Orders - December 2020'!$H$2:$H$2047,Worksheet!BG$3,'Orders - December 2020'!$C$2:$C$2047,Worksheet!$F76),"-")</f>
        <v>-</v>
      </c>
      <c r="BH76" s="51" t="str">
        <f>IFERROR(AVERAGEIFS('Orders - December 2020'!$I$2:$I$2047,'Orders - December 2020'!$H$2:$H$2047,Worksheet!BH$3,'Orders - December 2020'!$C$2:$C$2047,Worksheet!$F76),"-")</f>
        <v>-</v>
      </c>
      <c r="BI76" s="51" t="str">
        <f>IFERROR(AVERAGEIFS('Orders - December 2020'!$I$2:$I$2047,'Orders - December 2020'!$H$2:$H$2047,Worksheet!BI$3,'Orders - December 2020'!$C$2:$C$2047,Worksheet!$F76),"-")</f>
        <v>-</v>
      </c>
      <c r="BJ76" s="51" t="str">
        <f>IFERROR(AVERAGEIFS('Orders - December 2020'!$I$2:$I$2047,'Orders - December 2020'!$H$2:$H$2047,Worksheet!BJ$3,'Orders - December 2020'!$C$2:$C$2047,Worksheet!$F76),"-")</f>
        <v>-</v>
      </c>
      <c r="BK76" s="51" t="str">
        <f>IFERROR(AVERAGEIFS('Orders - December 2020'!$I$2:$I$2047,'Orders - December 2020'!$H$2:$H$2047,Worksheet!BK$3,'Orders - December 2020'!$C$2:$C$2047,Worksheet!$F76),"-")</f>
        <v>-</v>
      </c>
      <c r="BL76" s="51" t="str">
        <f>IFERROR(AVERAGEIFS('Orders - December 2020'!$I$2:$I$2047,'Orders - December 2020'!$H$2:$H$2047,Worksheet!BL$3,'Orders - December 2020'!$C$2:$C$2047,Worksheet!$F76),"-")</f>
        <v>-</v>
      </c>
      <c r="BM76" s="51" t="str">
        <f>IFERROR(AVERAGEIFS('Orders - December 2020'!$I$2:$I$2047,'Orders - December 2020'!$H$2:$H$2047,Worksheet!BM$3,'Orders - December 2020'!$C$2:$C$2047,Worksheet!$F76),"-")</f>
        <v>-</v>
      </c>
      <c r="BN76" s="51" t="str">
        <f>IFERROR(AVERAGEIFS('Orders - December 2020'!$I$2:$I$2047,'Orders - December 2020'!$H$2:$H$2047,Worksheet!BN$3,'Orders - December 2020'!$C$2:$C$2047,Worksheet!$F76),"-")</f>
        <v>-</v>
      </c>
      <c r="BO76" s="51" t="str">
        <f>IFERROR(AVERAGEIFS('Orders - December 2020'!$I$2:$I$2047,'Orders - December 2020'!$H$2:$H$2047,Worksheet!BO$3,'Orders - December 2020'!$C$2:$C$2047,Worksheet!$F76),"-")</f>
        <v>-</v>
      </c>
      <c r="BP76" s="51" t="str">
        <f>IFERROR(AVERAGEIFS('Orders - December 2020'!$I$2:$I$2047,'Orders - December 2020'!$H$2:$H$2047,Worksheet!BP$3,'Orders - December 2020'!$C$2:$C$2047,Worksheet!$F76),"-")</f>
        <v>-</v>
      </c>
      <c r="BQ76" s="51" t="str">
        <f>IFERROR(AVERAGEIFS('Orders - December 2020'!$I$2:$I$2047,'Orders - December 2020'!$H$2:$H$2047,Worksheet!BQ$3,'Orders - December 2020'!$C$2:$C$2047,Worksheet!$F76),"-")</f>
        <v>-</v>
      </c>
      <c r="BR76" s="51" t="str">
        <f>IFERROR(AVERAGEIFS('Orders - December 2020'!$I$2:$I$2047,'Orders - December 2020'!$H$2:$H$2047,Worksheet!BR$3,'Orders - December 2020'!$C$2:$C$2047,Worksheet!$F76),"-")</f>
        <v>-</v>
      </c>
      <c r="BS76" s="51" t="str">
        <f>IFERROR(AVERAGEIFS('Orders - December 2020'!$I$2:$I$2047,'Orders - December 2020'!$H$2:$H$2047,Worksheet!BS$3,'Orders - December 2020'!$C$2:$C$2047,Worksheet!$F76),"-")</f>
        <v>-</v>
      </c>
      <c r="BT76" s="51" t="str">
        <f>IFERROR(AVERAGEIFS('Orders - December 2020'!$I$2:$I$2047,'Orders - December 2020'!$H$2:$H$2047,Worksheet!BT$3,'Orders - December 2020'!$C$2:$C$2047,Worksheet!$F76),"-")</f>
        <v>-</v>
      </c>
      <c r="BU76" s="51" t="str">
        <f>IFERROR(AVERAGEIFS('Orders - December 2020'!$I$2:$I$2047,'Orders - December 2020'!$H$2:$H$2047,Worksheet!BU$3,'Orders - December 2020'!$C$2:$C$2047,Worksheet!$F76),"-")</f>
        <v>-</v>
      </c>
      <c r="BV76" s="51" t="str">
        <f>IFERROR(AVERAGEIFS('Orders - December 2020'!$I$2:$I$2047,'Orders - December 2020'!$H$2:$H$2047,Worksheet!BV$3,'Orders - December 2020'!$C$2:$C$2047,Worksheet!$F76),"-")</f>
        <v>-</v>
      </c>
      <c r="BW76" s="51" t="str">
        <f>IFERROR(AVERAGEIFS('Orders - December 2020'!$I$2:$I$2047,'Orders - December 2020'!$H$2:$H$2047,Worksheet!BW$3,'Orders - December 2020'!$C$2:$C$2047,Worksheet!$F76),"-")</f>
        <v>-</v>
      </c>
      <c r="BX76" s="51" t="str">
        <f>IFERROR(AVERAGEIFS('Orders - December 2020'!$I$2:$I$2047,'Orders - December 2020'!$H$2:$H$2047,Worksheet!BX$3,'Orders - December 2020'!$C$2:$C$2047,Worksheet!$F76),"-")</f>
        <v>-</v>
      </c>
      <c r="BY76" s="51" t="str">
        <f>IFERROR(AVERAGEIFS('Orders - December 2020'!$I$2:$I$2047,'Orders - December 2020'!$H$2:$H$2047,Worksheet!BY$3,'Orders - December 2020'!$C$2:$C$2047,Worksheet!$F76),"-")</f>
        <v>-</v>
      </c>
      <c r="BZ76" s="51" t="str">
        <f>IFERROR(AVERAGEIFS('Orders - December 2020'!$I$2:$I$2047,'Orders - December 2020'!$H$2:$H$2047,Worksheet!BZ$3,'Orders - December 2020'!$C$2:$C$2047,Worksheet!$F76),"-")</f>
        <v>-</v>
      </c>
      <c r="CA76" s="51">
        <f>IFERROR(AVERAGEIFS('Orders - December 2020'!$I$2:$I$2047,'Orders - December 2020'!$H$2:$H$2047,Worksheet!CA$3,'Orders - December 2020'!$C$2:$C$2047,Worksheet!$F76),"-")</f>
        <v>1</v>
      </c>
      <c r="CB76" s="51">
        <f>IFERROR(AVERAGEIFS('Orders - December 2020'!$I$2:$I$2047,'Orders - December 2020'!$H$2:$H$2047,Worksheet!CB$3,'Orders - December 2020'!$C$2:$C$2047,Worksheet!$F76),"-")</f>
        <v>1</v>
      </c>
      <c r="CC76" s="51" t="str">
        <f>IFERROR(AVERAGEIFS('Orders - December 2020'!$I$2:$I$2047,'Orders - December 2020'!$H$2:$H$2047,Worksheet!CC$3,'Orders - December 2020'!$C$2:$C$2047,Worksheet!$F76),"-")</f>
        <v>-</v>
      </c>
      <c r="CD76" s="51" t="str">
        <f>IFERROR(AVERAGEIFS('Orders - December 2020'!$I$2:$I$2047,'Orders - December 2020'!$H$2:$H$2047,Worksheet!CD$3,'Orders - December 2020'!$C$2:$C$2047,Worksheet!$F76),"-")</f>
        <v>-</v>
      </c>
      <c r="CE76" s="51" t="str">
        <f>IFERROR(AVERAGEIFS('Orders - December 2020'!$I$2:$I$2047,'Orders - December 2020'!$H$2:$H$2047,Worksheet!CE$3,'Orders - December 2020'!$C$2:$C$2047,Worksheet!$F76),"-")</f>
        <v>-</v>
      </c>
      <c r="CF76" s="51" t="str">
        <f>IFERROR(AVERAGEIFS('Orders - December 2020'!$I$2:$I$2047,'Orders - December 2020'!$H$2:$H$2047,Worksheet!CF$3,'Orders - December 2020'!$C$2:$C$2047,Worksheet!$F76),"-")</f>
        <v>-</v>
      </c>
      <c r="CG76" s="51" t="str">
        <f>IFERROR(AVERAGEIFS('Orders - December 2020'!$I$2:$I$2047,'Orders - December 2020'!$H$2:$H$2047,Worksheet!CG$3,'Orders - December 2020'!$C$2:$C$2047,Worksheet!$F76),"-")</f>
        <v>-</v>
      </c>
      <c r="CH76" s="51" t="str">
        <f>IFERROR(AVERAGEIFS('Orders - December 2020'!$I$2:$I$2047,'Orders - December 2020'!$H$2:$H$2047,Worksheet!CH$3,'Orders - December 2020'!$C$2:$C$2047,Worksheet!$F76),"-")</f>
        <v>-</v>
      </c>
      <c r="CI76" s="51" t="str">
        <f>IFERROR(AVERAGEIFS('Orders - December 2020'!$I$2:$I$2047,'Orders - December 2020'!$H$2:$H$2047,Worksheet!CI$3,'Orders - December 2020'!$C$2:$C$2047,Worksheet!$F76),"-")</f>
        <v>-</v>
      </c>
      <c r="CJ76" s="51" t="str">
        <f>IFERROR(AVERAGEIFS('Orders - December 2020'!$I$2:$I$2047,'Orders - December 2020'!$H$2:$H$2047,Worksheet!CJ$3,'Orders - December 2020'!$C$2:$C$2047,Worksheet!$F76),"-")</f>
        <v>-</v>
      </c>
      <c r="CK76" s="51" t="str">
        <f>IFERROR(AVERAGEIFS('Orders - December 2020'!$I$2:$I$2047,'Orders - December 2020'!$H$2:$H$2047,Worksheet!CK$3,'Orders - December 2020'!$C$2:$C$2047,Worksheet!$F76),"-")</f>
        <v>-</v>
      </c>
      <c r="CL76" s="51" t="str">
        <f>IFERROR(AVERAGEIFS('Orders - December 2020'!$I$2:$I$2047,'Orders - December 2020'!$H$2:$H$2047,Worksheet!CL$3,'Orders - December 2020'!$C$2:$C$2047,Worksheet!$F76),"-")</f>
        <v>-</v>
      </c>
      <c r="CM76" s="51" t="str">
        <f>IFERROR(AVERAGEIFS('Orders - December 2020'!$I$2:$I$2047,'Orders - December 2020'!$H$2:$H$2047,Worksheet!CM$3,'Orders - December 2020'!$C$2:$C$2047,Worksheet!$F76),"-")</f>
        <v>-</v>
      </c>
      <c r="CN76" s="51" t="str">
        <f>IFERROR(AVERAGEIFS('Orders - December 2020'!$I$2:$I$2047,'Orders - December 2020'!$H$2:$H$2047,Worksheet!CN$3,'Orders - December 2020'!$C$2:$C$2047,Worksheet!$F76),"-")</f>
        <v>-</v>
      </c>
      <c r="CO76" s="51" t="str">
        <f>IFERROR(AVERAGEIFS('Orders - December 2020'!$I$2:$I$2047,'Orders - December 2020'!$H$2:$H$2047,Worksheet!CO$3,'Orders - December 2020'!$C$2:$C$2047,Worksheet!$F76),"-")</f>
        <v>-</v>
      </c>
      <c r="CP76" s="51" t="str">
        <f>IFERROR(AVERAGEIFS('Orders - December 2020'!$I$2:$I$2047,'Orders - December 2020'!$H$2:$H$2047,Worksheet!CP$3,'Orders - December 2020'!$C$2:$C$2047,Worksheet!$F76),"-")</f>
        <v>-</v>
      </c>
      <c r="CQ76" s="51" t="str">
        <f>IFERROR(AVERAGEIFS('Orders - December 2020'!$I$2:$I$2047,'Orders - December 2020'!$H$2:$H$2047,Worksheet!CQ$3,'Orders - December 2020'!$C$2:$C$2047,Worksheet!$F76),"-")</f>
        <v>-</v>
      </c>
      <c r="CR76" s="51" t="str">
        <f>IFERROR(AVERAGEIFS('Orders - December 2020'!$I$2:$I$2047,'Orders - December 2020'!$H$2:$H$2047,Worksheet!CR$3,'Orders - December 2020'!$C$2:$C$2047,Worksheet!$F76),"-")</f>
        <v>-</v>
      </c>
      <c r="CS76" s="51" t="str">
        <f>IFERROR(AVERAGEIFS('Orders - December 2020'!$I$2:$I$2047,'Orders - December 2020'!$H$2:$H$2047,Worksheet!CS$3,'Orders - December 2020'!$C$2:$C$2047,Worksheet!$F76),"-")</f>
        <v>-</v>
      </c>
      <c r="CT76" s="51" t="str">
        <f>IFERROR(AVERAGEIFS('Orders - December 2020'!$I$2:$I$2047,'Orders - December 2020'!$H$2:$H$2047,Worksheet!CT$3,'Orders - December 2020'!$C$2:$C$2047,Worksheet!$F76),"-")</f>
        <v>-</v>
      </c>
      <c r="CU76" s="51" t="str">
        <f>IFERROR(AVERAGEIFS('Orders - December 2020'!$I$2:$I$2047,'Orders - December 2020'!$H$2:$H$2047,Worksheet!CU$3,'Orders - December 2020'!$C$2:$C$2047,Worksheet!$F76),"-")</f>
        <v>-</v>
      </c>
      <c r="CV76" s="51" t="str">
        <f>IFERROR(AVERAGEIFS('Orders - December 2020'!$I$2:$I$2047,'Orders - December 2020'!$H$2:$H$2047,Worksheet!CV$3,'Orders - December 2020'!$C$2:$C$2047,Worksheet!$F76),"-")</f>
        <v>-</v>
      </c>
      <c r="CW76" s="51" t="str">
        <f>IFERROR(AVERAGEIFS('Orders - December 2020'!$I$2:$I$2047,'Orders - December 2020'!$H$2:$H$2047,Worksheet!CW$3,'Orders - December 2020'!$C$2:$C$2047,Worksheet!$F76),"-")</f>
        <v>-</v>
      </c>
      <c r="CX76" s="51" t="str">
        <f>IFERROR(AVERAGEIFS('Orders - December 2020'!$I$2:$I$2047,'Orders - December 2020'!$H$2:$H$2047,Worksheet!CX$3,'Orders - December 2020'!$C$2:$C$2047,Worksheet!$F76),"-")</f>
        <v>-</v>
      </c>
      <c r="CY76" s="51" t="str">
        <f>IFERROR(AVERAGEIFS('Orders - December 2020'!$I$2:$I$2047,'Orders - December 2020'!$H$2:$H$2047,Worksheet!CY$3,'Orders - December 2020'!$C$2:$C$2047,Worksheet!$F76),"-")</f>
        <v>-</v>
      </c>
      <c r="CZ76" s="51" t="str">
        <f>IFERROR(AVERAGEIFS('Orders - December 2020'!$I$2:$I$2047,'Orders - December 2020'!$H$2:$H$2047,Worksheet!CZ$3,'Orders - December 2020'!$C$2:$C$2047,Worksheet!$F76),"-")</f>
        <v>-</v>
      </c>
      <c r="DA76" s="51" t="str">
        <f>IFERROR(AVERAGEIFS('Orders - December 2020'!$I$2:$I$2047,'Orders - December 2020'!$H$2:$H$2047,Worksheet!DA$3,'Orders - December 2020'!$C$2:$C$2047,Worksheet!$F76),"-")</f>
        <v>-</v>
      </c>
      <c r="DB76" s="51" t="str">
        <f>IFERROR(AVERAGEIFS('Orders - December 2020'!$I$2:$I$2047,'Orders - December 2020'!$H$2:$H$2047,Worksheet!DB$3,'Orders - December 2020'!$C$2:$C$2047,Worksheet!$F76),"-")</f>
        <v>-</v>
      </c>
      <c r="DC76" s="51" t="str">
        <f>IFERROR(AVERAGEIFS('Orders - December 2020'!$I$2:$I$2047,'Orders - December 2020'!$H$2:$H$2047,Worksheet!DC$3,'Orders - December 2020'!$C$2:$C$2047,Worksheet!$F76),"-")</f>
        <v>-</v>
      </c>
      <c r="DD76" s="51" t="str">
        <f>IFERROR(AVERAGEIFS('Orders - December 2020'!$I$2:$I$2047,'Orders - December 2020'!$H$2:$H$2047,Worksheet!DD$3,'Orders - December 2020'!$C$2:$C$2047,Worksheet!$F76),"-")</f>
        <v>-</v>
      </c>
      <c r="DE76" s="51" t="str">
        <f>IFERROR(AVERAGEIFS('Orders - December 2020'!$I$2:$I$2047,'Orders - December 2020'!$H$2:$H$2047,Worksheet!DE$3,'Orders - December 2020'!$C$2:$C$2047,Worksheet!$F76),"-")</f>
        <v>-</v>
      </c>
      <c r="DF76" s="51" t="str">
        <f>IFERROR(AVERAGEIFS('Orders - December 2020'!$I$2:$I$2047,'Orders - December 2020'!$H$2:$H$2047,Worksheet!DF$3,'Orders - December 2020'!$C$2:$C$2047,Worksheet!$F76),"-")</f>
        <v>-</v>
      </c>
      <c r="DG76" s="51" t="str">
        <f>IFERROR(AVERAGEIFS('Orders - December 2020'!$I$2:$I$2047,'Orders - December 2020'!$H$2:$H$2047,Worksheet!DG$3,'Orders - December 2020'!$C$2:$C$2047,Worksheet!$F76),"-")</f>
        <v>-</v>
      </c>
      <c r="DH76" s="51" t="str">
        <f>IFERROR(AVERAGEIFS('Orders - December 2020'!$I$2:$I$2047,'Orders - December 2020'!$H$2:$H$2047,Worksheet!DH$3,'Orders - December 2020'!$C$2:$C$2047,Worksheet!$F76),"-")</f>
        <v>-</v>
      </c>
      <c r="DI76" s="51" t="str">
        <f>IFERROR(AVERAGEIFS('Orders - December 2020'!$I$2:$I$2047,'Orders - December 2020'!$H$2:$H$2047,Worksheet!DI$3,'Orders - December 2020'!$C$2:$C$2047,Worksheet!$F76),"-")</f>
        <v>-</v>
      </c>
      <c r="DJ76" s="51" t="str">
        <f>IFERROR(AVERAGEIFS('Orders - December 2020'!$I$2:$I$2047,'Orders - December 2020'!$H$2:$H$2047,Worksheet!DJ$3,'Orders - December 2020'!$C$2:$C$2047,Worksheet!$F76),"-")</f>
        <v>-</v>
      </c>
      <c r="DK76" s="51" t="str">
        <f>IFERROR(AVERAGEIFS('Orders - December 2020'!$I$2:$I$2047,'Orders - December 2020'!$H$2:$H$2047,Worksheet!DK$3,'Orders - December 2020'!$C$2:$C$2047,Worksheet!$F76),"-")</f>
        <v>-</v>
      </c>
      <c r="DL76" s="51" t="str">
        <f>IFERROR(AVERAGEIFS('Orders - December 2020'!$I$2:$I$2047,'Orders - December 2020'!$H$2:$H$2047,Worksheet!DL$3,'Orders - December 2020'!$C$2:$C$2047,Worksheet!$F76),"-")</f>
        <v>-</v>
      </c>
      <c r="DM76" s="51" t="str">
        <f>IFERROR(AVERAGEIFS('Orders - December 2020'!$I$2:$I$2047,'Orders - December 2020'!$H$2:$H$2047,Worksheet!DM$3,'Orders - December 2020'!$C$2:$C$2047,Worksheet!$F76),"-")</f>
        <v>-</v>
      </c>
      <c r="DN76" s="51" t="str">
        <f>IFERROR(AVERAGEIFS('Orders - December 2020'!$I$2:$I$2047,'Orders - December 2020'!$H$2:$H$2047,Worksheet!DN$3,'Orders - December 2020'!$C$2:$C$2047,Worksheet!$F76),"-")</f>
        <v>-</v>
      </c>
      <c r="DO76" s="51" t="str">
        <f>IFERROR(AVERAGEIFS('Orders - December 2020'!$I$2:$I$2047,'Orders - December 2020'!$H$2:$H$2047,Worksheet!DO$3,'Orders - December 2020'!$C$2:$C$2047,Worksheet!$F76),"-")</f>
        <v>-</v>
      </c>
      <c r="DP76" s="51" t="str">
        <f>IFERROR(AVERAGEIFS('Orders - December 2020'!$I$2:$I$2047,'Orders - December 2020'!$H$2:$H$2047,Worksheet!DP$3,'Orders - December 2020'!$C$2:$C$2047,Worksheet!$F76),"-")</f>
        <v>-</v>
      </c>
      <c r="DQ76" s="51" t="str">
        <f>IFERROR(AVERAGEIFS('Orders - December 2020'!$I$2:$I$2047,'Orders - December 2020'!$H$2:$H$2047,Worksheet!DQ$3,'Orders - December 2020'!$C$2:$C$2047,Worksheet!$F76),"-")</f>
        <v>-</v>
      </c>
      <c r="DR76" s="51" t="str">
        <f>IFERROR(AVERAGEIFS('Orders - December 2020'!$I$2:$I$2047,'Orders - December 2020'!$H$2:$H$2047,Worksheet!DR$3,'Orders - December 2020'!$C$2:$C$2047,Worksheet!$F76),"-")</f>
        <v>-</v>
      </c>
      <c r="DS76" s="51" t="str">
        <f>IFERROR(AVERAGEIFS('Orders - December 2020'!$I$2:$I$2047,'Orders - December 2020'!$H$2:$H$2047,Worksheet!DS$3,'Orders - December 2020'!$C$2:$C$2047,Worksheet!$F76),"-")</f>
        <v>-</v>
      </c>
      <c r="DT76" s="51" t="str">
        <f>IFERROR(AVERAGEIFS('Orders - December 2020'!$I$2:$I$2047,'Orders - December 2020'!$H$2:$H$2047,Worksheet!DT$3,'Orders - December 2020'!$C$2:$C$2047,Worksheet!$F76),"-")</f>
        <v>-</v>
      </c>
      <c r="DU76" s="51" t="str">
        <f>IFERROR(AVERAGEIFS('Orders - December 2020'!$I$2:$I$2047,'Orders - December 2020'!$H$2:$H$2047,Worksheet!DU$3,'Orders - December 2020'!$C$2:$C$2047,Worksheet!$F76),"-")</f>
        <v>-</v>
      </c>
      <c r="DV76" s="51" t="str">
        <f>IFERROR(AVERAGEIFS('Orders - December 2020'!$I$2:$I$2047,'Orders - December 2020'!$H$2:$H$2047,Worksheet!DV$3,'Orders - December 2020'!$C$2:$C$2047,Worksheet!$F76),"-")</f>
        <v>-</v>
      </c>
      <c r="DW76" s="51" t="str">
        <f>IFERROR(AVERAGEIFS('Orders - December 2020'!$I$2:$I$2047,'Orders - December 2020'!$H$2:$H$2047,Worksheet!DW$3,'Orders - December 2020'!$C$2:$C$2047,Worksheet!$F76),"-")</f>
        <v>-</v>
      </c>
      <c r="DX76" s="51" t="str">
        <f>IFERROR(AVERAGEIFS('Orders - December 2020'!$I$2:$I$2047,'Orders - December 2020'!$H$2:$H$2047,Worksheet!DX$3,'Orders - December 2020'!$C$2:$C$2047,Worksheet!$F76),"-")</f>
        <v>-</v>
      </c>
      <c r="DY76" s="51" t="str">
        <f>IFERROR(AVERAGEIFS('Orders - December 2020'!$I$2:$I$2047,'Orders - December 2020'!$H$2:$H$2047,Worksheet!DY$3,'Orders - December 2020'!$C$2:$C$2047,Worksheet!$F76),"-")</f>
        <v>-</v>
      </c>
      <c r="DZ76" s="51" t="str">
        <f>IFERROR(AVERAGEIFS('Orders - December 2020'!$I$2:$I$2047,'Orders - December 2020'!$H$2:$H$2047,Worksheet!DZ$3,'Orders - December 2020'!$C$2:$C$2047,Worksheet!$F76),"-")</f>
        <v>-</v>
      </c>
      <c r="EA76" s="51" t="str">
        <f>IFERROR(AVERAGEIFS('Orders - December 2020'!$I$2:$I$2047,'Orders - December 2020'!$H$2:$H$2047,Worksheet!EA$3,'Orders - December 2020'!$C$2:$C$2047,Worksheet!$F76),"-")</f>
        <v>-</v>
      </c>
      <c r="EB76" s="51" t="str">
        <f>IFERROR(AVERAGEIFS('Orders - December 2020'!$I$2:$I$2047,'Orders - December 2020'!$H$2:$H$2047,Worksheet!EB$3,'Orders - December 2020'!$C$2:$C$2047,Worksheet!$F76),"-")</f>
        <v>-</v>
      </c>
      <c r="EC76" s="51" t="str">
        <f>IFERROR(AVERAGEIFS('Orders - December 2020'!$I$2:$I$2047,'Orders - December 2020'!$H$2:$H$2047,Worksheet!EC$3,'Orders - December 2020'!$C$2:$C$2047,Worksheet!$F76),"-")</f>
        <v>-</v>
      </c>
      <c r="ED76" s="51" t="str">
        <f>IFERROR(AVERAGEIFS('Orders - December 2020'!$I$2:$I$2047,'Orders - December 2020'!$H$2:$H$2047,Worksheet!ED$3,'Orders - December 2020'!$C$2:$C$2047,Worksheet!$F76),"-")</f>
        <v>-</v>
      </c>
      <c r="EE76" s="51" t="str">
        <f>IFERROR(AVERAGEIFS('Orders - December 2020'!$I$2:$I$2047,'Orders - December 2020'!$H$2:$H$2047,Worksheet!EE$3,'Orders - December 2020'!$C$2:$C$2047,Worksheet!$F76),"-")</f>
        <v>-</v>
      </c>
      <c r="EF76" s="51" t="str">
        <f>IFERROR(AVERAGEIFS('Orders - December 2020'!$I$2:$I$2047,'Orders - December 2020'!$H$2:$H$2047,Worksheet!EF$3,'Orders - December 2020'!$C$2:$C$2047,Worksheet!$F76),"-")</f>
        <v>-</v>
      </c>
      <c r="EG76" s="51" t="str">
        <f>IFERROR(AVERAGEIFS('Orders - December 2020'!$I$2:$I$2047,'Orders - December 2020'!$H$2:$H$2047,Worksheet!EG$3,'Orders - December 2020'!$C$2:$C$2047,Worksheet!$F76),"-")</f>
        <v>-</v>
      </c>
      <c r="EH76" s="51" t="str">
        <f>IFERROR(AVERAGEIFS('Orders - December 2020'!$I$2:$I$2047,'Orders - December 2020'!$H$2:$H$2047,Worksheet!EH$3,'Orders - December 2020'!$C$2:$C$2047,Worksheet!$F76),"-")</f>
        <v>-</v>
      </c>
      <c r="EI76" s="51" t="str">
        <f>IFERROR(AVERAGEIFS('Orders - December 2020'!$I$2:$I$2047,'Orders - December 2020'!$H$2:$H$2047,Worksheet!EI$3,'Orders - December 2020'!$C$2:$C$2047,Worksheet!$F76),"-")</f>
        <v>-</v>
      </c>
      <c r="EJ76" s="51" t="str">
        <f>IFERROR(AVERAGEIFS('Orders - December 2020'!$I$2:$I$2047,'Orders - December 2020'!$H$2:$H$2047,Worksheet!EJ$3,'Orders - December 2020'!$C$2:$C$2047,Worksheet!$F76),"-")</f>
        <v>-</v>
      </c>
      <c r="EK76" s="51" t="str">
        <f>IFERROR(AVERAGEIFS('Orders - December 2020'!$I$2:$I$2047,'Orders - December 2020'!$H$2:$H$2047,Worksheet!EK$3,'Orders - December 2020'!$C$2:$C$2047,Worksheet!$F76),"-")</f>
        <v>-</v>
      </c>
      <c r="EL76" s="51" t="str">
        <f>IFERROR(AVERAGEIFS('Orders - December 2020'!$I$2:$I$2047,'Orders - December 2020'!$H$2:$H$2047,Worksheet!EL$3,'Orders - December 2020'!$C$2:$C$2047,Worksheet!$F76),"-")</f>
        <v>-</v>
      </c>
      <c r="EM76" s="51" t="str">
        <f>IFERROR(AVERAGEIFS('Orders - December 2020'!$I$2:$I$2047,'Orders - December 2020'!$H$2:$H$2047,Worksheet!EM$3,'Orders - December 2020'!$C$2:$C$2047,Worksheet!$F76),"-")</f>
        <v>-</v>
      </c>
      <c r="EN76" s="51" t="str">
        <f>IFERROR(AVERAGEIFS('Orders - December 2020'!$I$2:$I$2047,'Orders - December 2020'!$H$2:$H$2047,Worksheet!EN$3,'Orders - December 2020'!$C$2:$C$2047,Worksheet!$F76),"-")</f>
        <v>-</v>
      </c>
      <c r="EO76" s="51">
        <f>IFERROR(AVERAGEIFS('Orders - December 2020'!$I$2:$I$2047,'Orders - December 2020'!$H$2:$H$2047,Worksheet!EO$3,'Orders - December 2020'!$C$2:$C$2047,Worksheet!$F76),"-")</f>
        <v>1</v>
      </c>
      <c r="EP76" s="51" t="str">
        <f>IFERROR(AVERAGEIFS('Orders - December 2020'!$I$2:$I$2047,'Orders - December 2020'!$H$2:$H$2047,Worksheet!EP$3,'Orders - December 2020'!$C$2:$C$2047,Worksheet!$F76),"-")</f>
        <v>-</v>
      </c>
      <c r="EQ76" s="51" t="str">
        <f>IFERROR(AVERAGEIFS('Orders - December 2020'!$I$2:$I$2047,'Orders - December 2020'!$H$2:$H$2047,Worksheet!EQ$3,'Orders - December 2020'!$C$2:$C$2047,Worksheet!$F76),"-")</f>
        <v>-</v>
      </c>
      <c r="ER76" s="51" t="str">
        <f>IFERROR(AVERAGEIFS('Orders - December 2020'!$I$2:$I$2047,'Orders - December 2020'!$H$2:$H$2047,Worksheet!ER$3,'Orders - December 2020'!$C$2:$C$2047,Worksheet!$F76),"-")</f>
        <v>-</v>
      </c>
      <c r="ES76" s="51" t="str">
        <f>IFERROR(AVERAGEIFS('Orders - December 2020'!$I$2:$I$2047,'Orders - December 2020'!$H$2:$H$2047,Worksheet!ES$3,'Orders - December 2020'!$C$2:$C$2047,Worksheet!$F76),"-")</f>
        <v>-</v>
      </c>
      <c r="ET76" s="51">
        <f>IFERROR(AVERAGEIFS('Orders - December 2020'!$I$2:$I$2047,'Orders - December 2020'!$H$2:$H$2047,Worksheet!ET$3,'Orders - December 2020'!$C$2:$C$2047,Worksheet!$F76),"-")</f>
        <v>1</v>
      </c>
      <c r="EU76" s="51" t="str">
        <f>IFERROR(AVERAGEIFS('Orders - December 2020'!$I$2:$I$2047,'Orders - December 2020'!$H$2:$H$2047,Worksheet!EU$3,'Orders - December 2020'!$C$2:$C$2047,Worksheet!$F76),"-")</f>
        <v>-</v>
      </c>
      <c r="EV76" s="51" t="str">
        <f>IFERROR(AVERAGEIFS('Orders - December 2020'!$I$2:$I$2047,'Orders - December 2020'!$H$2:$H$2047,Worksheet!EV$3,'Orders - December 2020'!$C$2:$C$2047,Worksheet!$F76),"-")</f>
        <v>-</v>
      </c>
      <c r="EW76" s="51" t="str">
        <f>IFERROR(AVERAGEIFS('Orders - December 2020'!$I$2:$I$2047,'Orders - December 2020'!$H$2:$H$2047,Worksheet!EW$3,'Orders - December 2020'!$C$2:$C$2047,Worksheet!$F76),"-")</f>
        <v>-</v>
      </c>
      <c r="EX76" s="51" t="str">
        <f>IFERROR(AVERAGEIFS('Orders - December 2020'!$I$2:$I$2047,'Orders - December 2020'!$H$2:$H$2047,Worksheet!EX$3,'Orders - December 2020'!$C$2:$C$2047,Worksheet!$F76),"-")</f>
        <v>-</v>
      </c>
      <c r="EY76" s="51" t="str">
        <f>IFERROR(AVERAGEIFS('Orders - December 2020'!$I$2:$I$2047,'Orders - December 2020'!$H$2:$H$2047,Worksheet!EY$3,'Orders - December 2020'!$C$2:$C$2047,Worksheet!$F76),"-")</f>
        <v>-</v>
      </c>
      <c r="EZ76" s="51" t="str">
        <f>IFERROR(AVERAGEIFS('Orders - December 2020'!$I$2:$I$2047,'Orders - December 2020'!$H$2:$H$2047,Worksheet!EZ$3,'Orders - December 2020'!$C$2:$C$2047,Worksheet!$F76),"-")</f>
        <v>-</v>
      </c>
      <c r="FA76" s="51" t="str">
        <f>IFERROR(AVERAGEIFS('Orders - December 2020'!$I$2:$I$2047,'Orders - December 2020'!$H$2:$H$2047,Worksheet!FA$3,'Orders - December 2020'!$C$2:$C$2047,Worksheet!$F76),"-")</f>
        <v>-</v>
      </c>
      <c r="FB76" s="51" t="str">
        <f>IFERROR(AVERAGEIFS('Orders - December 2020'!$I$2:$I$2047,'Orders - December 2020'!$H$2:$H$2047,Worksheet!FB$3,'Orders - December 2020'!$C$2:$C$2047,Worksheet!$F76),"-")</f>
        <v>-</v>
      </c>
      <c r="FC76" s="51" t="str">
        <f>IFERROR(AVERAGEIFS('Orders - December 2020'!$I$2:$I$2047,'Orders - December 2020'!$H$2:$H$2047,Worksheet!FC$3,'Orders - December 2020'!$C$2:$C$2047,Worksheet!$F76),"-")</f>
        <v>-</v>
      </c>
      <c r="FD76" s="51" t="str">
        <f>IFERROR(AVERAGEIFS('Orders - December 2020'!$I$2:$I$2047,'Orders - December 2020'!$H$2:$H$2047,Worksheet!FD$3,'Orders - December 2020'!$C$2:$C$2047,Worksheet!$F76),"-")</f>
        <v>-</v>
      </c>
      <c r="FE76" s="51" t="str">
        <f>IFERROR(AVERAGEIFS('Orders - December 2020'!$I$2:$I$2047,'Orders - December 2020'!$H$2:$H$2047,Worksheet!FE$3,'Orders - December 2020'!$C$2:$C$2047,Worksheet!$F76),"-")</f>
        <v>-</v>
      </c>
      <c r="FF76" s="51" t="str">
        <f>IFERROR(AVERAGEIFS('Orders - December 2020'!$I$2:$I$2047,'Orders - December 2020'!$H$2:$H$2047,Worksheet!FF$3,'Orders - December 2020'!$C$2:$C$2047,Worksheet!$F76),"-")</f>
        <v>-</v>
      </c>
      <c r="FG76" s="52" t="str">
        <f>IFERROR(AVERAGEIFS('Orders - December 2020'!$I$2:$I$2047,'Orders - December 2020'!$H$2:$H$2047,Worksheet!FG$3,'Orders - December 2020'!$C$2:$C$2047,Worksheet!$F76),"-")</f>
        <v>-</v>
      </c>
    </row>
    <row r="77" spans="6:163">
      <c r="F77" s="45" t="str">
        <v>gbemisola Minimart</v>
      </c>
      <c r="G77" s="50" t="str">
        <f>IFERROR(AVERAGEIFS('Orders - December 2020'!$I$2:$I$2047,'Orders - December 2020'!$H$2:$H$2047,Worksheet!G$3,'Orders - December 2020'!$C$2:$C$2047,Worksheet!$F77),"-")</f>
        <v>-</v>
      </c>
      <c r="H77" s="51" t="str">
        <f>IFERROR(AVERAGEIFS('Orders - December 2020'!$I$2:$I$2047,'Orders - December 2020'!$H$2:$H$2047,Worksheet!H$3,'Orders - December 2020'!$C$2:$C$2047,Worksheet!$F77),"-")</f>
        <v>-</v>
      </c>
      <c r="I77" s="51" t="str">
        <f>IFERROR(AVERAGEIFS('Orders - December 2020'!$I$2:$I$2047,'Orders - December 2020'!$H$2:$H$2047,Worksheet!I$3,'Orders - December 2020'!$C$2:$C$2047,Worksheet!$F77),"-")</f>
        <v>-</v>
      </c>
      <c r="J77" s="51" t="str">
        <f>IFERROR(AVERAGEIFS('Orders - December 2020'!$I$2:$I$2047,'Orders - December 2020'!$H$2:$H$2047,Worksheet!J$3,'Orders - December 2020'!$C$2:$C$2047,Worksheet!$F77),"-")</f>
        <v>-</v>
      </c>
      <c r="K77" s="51" t="str">
        <f>IFERROR(AVERAGEIFS('Orders - December 2020'!$I$2:$I$2047,'Orders - December 2020'!$H$2:$H$2047,Worksheet!K$3,'Orders - December 2020'!$C$2:$C$2047,Worksheet!$F77),"-")</f>
        <v>-</v>
      </c>
      <c r="L77" s="51" t="str">
        <f>IFERROR(AVERAGEIFS('Orders - December 2020'!$I$2:$I$2047,'Orders - December 2020'!$H$2:$H$2047,Worksheet!L$3,'Orders - December 2020'!$C$2:$C$2047,Worksheet!$F77),"-")</f>
        <v>-</v>
      </c>
      <c r="M77" s="51" t="str">
        <f>IFERROR(AVERAGEIFS('Orders - December 2020'!$I$2:$I$2047,'Orders - December 2020'!$H$2:$H$2047,Worksheet!M$3,'Orders - December 2020'!$C$2:$C$2047,Worksheet!$F77),"-")</f>
        <v>-</v>
      </c>
      <c r="N77" s="51" t="str">
        <f>IFERROR(AVERAGEIFS('Orders - December 2020'!$I$2:$I$2047,'Orders - December 2020'!$H$2:$H$2047,Worksheet!N$3,'Orders - December 2020'!$C$2:$C$2047,Worksheet!$F77),"-")</f>
        <v>-</v>
      </c>
      <c r="O77" s="51" t="str">
        <f>IFERROR(AVERAGEIFS('Orders - December 2020'!$I$2:$I$2047,'Orders - December 2020'!$H$2:$H$2047,Worksheet!O$3,'Orders - December 2020'!$C$2:$C$2047,Worksheet!$F77),"-")</f>
        <v>-</v>
      </c>
      <c r="P77" s="51" t="str">
        <f>IFERROR(AVERAGEIFS('Orders - December 2020'!$I$2:$I$2047,'Orders - December 2020'!$H$2:$H$2047,Worksheet!P$3,'Orders - December 2020'!$C$2:$C$2047,Worksheet!$F77),"-")</f>
        <v>-</v>
      </c>
      <c r="Q77" s="51" t="str">
        <f>IFERROR(AVERAGEIFS('Orders - December 2020'!$I$2:$I$2047,'Orders - December 2020'!$H$2:$H$2047,Worksheet!Q$3,'Orders - December 2020'!$C$2:$C$2047,Worksheet!$F77),"-")</f>
        <v>-</v>
      </c>
      <c r="R77" s="51" t="str">
        <f>IFERROR(AVERAGEIFS('Orders - December 2020'!$I$2:$I$2047,'Orders - December 2020'!$H$2:$H$2047,Worksheet!R$3,'Orders - December 2020'!$C$2:$C$2047,Worksheet!$F77),"-")</f>
        <v>-</v>
      </c>
      <c r="S77" s="51" t="str">
        <f>IFERROR(AVERAGEIFS('Orders - December 2020'!$I$2:$I$2047,'Orders - December 2020'!$H$2:$H$2047,Worksheet!S$3,'Orders - December 2020'!$C$2:$C$2047,Worksheet!$F77),"-")</f>
        <v>-</v>
      </c>
      <c r="T77" s="51" t="str">
        <f>IFERROR(AVERAGEIFS('Orders - December 2020'!$I$2:$I$2047,'Orders - December 2020'!$H$2:$H$2047,Worksheet!T$3,'Orders - December 2020'!$C$2:$C$2047,Worksheet!$F77),"-")</f>
        <v>-</v>
      </c>
      <c r="U77" s="51" t="str">
        <f>IFERROR(AVERAGEIFS('Orders - December 2020'!$I$2:$I$2047,'Orders - December 2020'!$H$2:$H$2047,Worksheet!U$3,'Orders - December 2020'!$C$2:$C$2047,Worksheet!$F77),"-")</f>
        <v>-</v>
      </c>
      <c r="V77" s="51" t="str">
        <f>IFERROR(AVERAGEIFS('Orders - December 2020'!$I$2:$I$2047,'Orders - December 2020'!$H$2:$H$2047,Worksheet!V$3,'Orders - December 2020'!$C$2:$C$2047,Worksheet!$F77),"-")</f>
        <v>-</v>
      </c>
      <c r="W77" s="51" t="str">
        <f>IFERROR(AVERAGEIFS('Orders - December 2020'!$I$2:$I$2047,'Orders - December 2020'!$H$2:$H$2047,Worksheet!W$3,'Orders - December 2020'!$C$2:$C$2047,Worksheet!$F77),"-")</f>
        <v>-</v>
      </c>
      <c r="X77" s="51" t="str">
        <f>IFERROR(AVERAGEIFS('Orders - December 2020'!$I$2:$I$2047,'Orders - December 2020'!$H$2:$H$2047,Worksheet!X$3,'Orders - December 2020'!$C$2:$C$2047,Worksheet!$F77),"-")</f>
        <v>-</v>
      </c>
      <c r="Y77" s="51" t="str">
        <f>IFERROR(AVERAGEIFS('Orders - December 2020'!$I$2:$I$2047,'Orders - December 2020'!$H$2:$H$2047,Worksheet!Y$3,'Orders - December 2020'!$C$2:$C$2047,Worksheet!$F77),"-")</f>
        <v>-</v>
      </c>
      <c r="Z77" s="51" t="str">
        <f>IFERROR(AVERAGEIFS('Orders - December 2020'!$I$2:$I$2047,'Orders - December 2020'!$H$2:$H$2047,Worksheet!Z$3,'Orders - December 2020'!$C$2:$C$2047,Worksheet!$F77),"-")</f>
        <v>-</v>
      </c>
      <c r="AA77" s="51">
        <f>IFERROR(AVERAGEIFS('Orders - December 2020'!$I$2:$I$2047,'Orders - December 2020'!$H$2:$H$2047,Worksheet!AA$3,'Orders - December 2020'!$C$2:$C$2047,Worksheet!$F77),"-")</f>
        <v>1</v>
      </c>
      <c r="AB77" s="51" t="str">
        <f>IFERROR(AVERAGEIFS('Orders - December 2020'!$I$2:$I$2047,'Orders - December 2020'!$H$2:$H$2047,Worksheet!AB$3,'Orders - December 2020'!$C$2:$C$2047,Worksheet!$F77),"-")</f>
        <v>-</v>
      </c>
      <c r="AC77" s="51" t="str">
        <f>IFERROR(AVERAGEIFS('Orders - December 2020'!$I$2:$I$2047,'Orders - December 2020'!$H$2:$H$2047,Worksheet!AC$3,'Orders - December 2020'!$C$2:$C$2047,Worksheet!$F77),"-")</f>
        <v>-</v>
      </c>
      <c r="AD77" s="51" t="str">
        <f>IFERROR(AVERAGEIFS('Orders - December 2020'!$I$2:$I$2047,'Orders - December 2020'!$H$2:$H$2047,Worksheet!AD$3,'Orders - December 2020'!$C$2:$C$2047,Worksheet!$F77),"-")</f>
        <v>-</v>
      </c>
      <c r="AE77" s="51" t="str">
        <f>IFERROR(AVERAGEIFS('Orders - December 2020'!$I$2:$I$2047,'Orders - December 2020'!$H$2:$H$2047,Worksheet!AE$3,'Orders - December 2020'!$C$2:$C$2047,Worksheet!$F77),"-")</f>
        <v>-</v>
      </c>
      <c r="AF77" s="51" t="str">
        <f>IFERROR(AVERAGEIFS('Orders - December 2020'!$I$2:$I$2047,'Orders - December 2020'!$H$2:$H$2047,Worksheet!AF$3,'Orders - December 2020'!$C$2:$C$2047,Worksheet!$F77),"-")</f>
        <v>-</v>
      </c>
      <c r="AG77" s="51" t="str">
        <f>IFERROR(AVERAGEIFS('Orders - December 2020'!$I$2:$I$2047,'Orders - December 2020'!$H$2:$H$2047,Worksheet!AG$3,'Orders - December 2020'!$C$2:$C$2047,Worksheet!$F77),"-")</f>
        <v>-</v>
      </c>
      <c r="AH77" s="51" t="str">
        <f>IFERROR(AVERAGEIFS('Orders - December 2020'!$I$2:$I$2047,'Orders - December 2020'!$H$2:$H$2047,Worksheet!AH$3,'Orders - December 2020'!$C$2:$C$2047,Worksheet!$F77),"-")</f>
        <v>-</v>
      </c>
      <c r="AI77" s="51" t="str">
        <f>IFERROR(AVERAGEIFS('Orders - December 2020'!$I$2:$I$2047,'Orders - December 2020'!$H$2:$H$2047,Worksheet!AI$3,'Orders - December 2020'!$C$2:$C$2047,Worksheet!$F77),"-")</f>
        <v>-</v>
      </c>
      <c r="AJ77" s="51" t="str">
        <f>IFERROR(AVERAGEIFS('Orders - December 2020'!$I$2:$I$2047,'Orders - December 2020'!$H$2:$H$2047,Worksheet!AJ$3,'Orders - December 2020'!$C$2:$C$2047,Worksheet!$F77),"-")</f>
        <v>-</v>
      </c>
      <c r="AK77" s="51" t="str">
        <f>IFERROR(AVERAGEIFS('Orders - December 2020'!$I$2:$I$2047,'Orders - December 2020'!$H$2:$H$2047,Worksheet!AK$3,'Orders - December 2020'!$C$2:$C$2047,Worksheet!$F77),"-")</f>
        <v>-</v>
      </c>
      <c r="AL77" s="51" t="str">
        <f>IFERROR(AVERAGEIFS('Orders - December 2020'!$I$2:$I$2047,'Orders - December 2020'!$H$2:$H$2047,Worksheet!AL$3,'Orders - December 2020'!$C$2:$C$2047,Worksheet!$F77),"-")</f>
        <v>-</v>
      </c>
      <c r="AM77" s="51" t="str">
        <f>IFERROR(AVERAGEIFS('Orders - December 2020'!$I$2:$I$2047,'Orders - December 2020'!$H$2:$H$2047,Worksheet!AM$3,'Orders - December 2020'!$C$2:$C$2047,Worksheet!$F77),"-")</f>
        <v>-</v>
      </c>
      <c r="AN77" s="51" t="str">
        <f>IFERROR(AVERAGEIFS('Orders - December 2020'!$I$2:$I$2047,'Orders - December 2020'!$H$2:$H$2047,Worksheet!AN$3,'Orders - December 2020'!$C$2:$C$2047,Worksheet!$F77),"-")</f>
        <v>-</v>
      </c>
      <c r="AO77" s="51" t="str">
        <f>IFERROR(AVERAGEIFS('Orders - December 2020'!$I$2:$I$2047,'Orders - December 2020'!$H$2:$H$2047,Worksheet!AO$3,'Orders - December 2020'!$C$2:$C$2047,Worksheet!$F77),"-")</f>
        <v>-</v>
      </c>
      <c r="AP77" s="51">
        <f>IFERROR(AVERAGEIFS('Orders - December 2020'!$I$2:$I$2047,'Orders - December 2020'!$H$2:$H$2047,Worksheet!AP$3,'Orders - December 2020'!$C$2:$C$2047,Worksheet!$F77),"-")</f>
        <v>1</v>
      </c>
      <c r="AQ77" s="51" t="str">
        <f>IFERROR(AVERAGEIFS('Orders - December 2020'!$I$2:$I$2047,'Orders - December 2020'!$H$2:$H$2047,Worksheet!AQ$3,'Orders - December 2020'!$C$2:$C$2047,Worksheet!$F77),"-")</f>
        <v>-</v>
      </c>
      <c r="AR77" s="51" t="str">
        <f>IFERROR(AVERAGEIFS('Orders - December 2020'!$I$2:$I$2047,'Orders - December 2020'!$H$2:$H$2047,Worksheet!AR$3,'Orders - December 2020'!$C$2:$C$2047,Worksheet!$F77),"-")</f>
        <v>-</v>
      </c>
      <c r="AS77" s="51" t="str">
        <f>IFERROR(AVERAGEIFS('Orders - December 2020'!$I$2:$I$2047,'Orders - December 2020'!$H$2:$H$2047,Worksheet!AS$3,'Orders - December 2020'!$C$2:$C$2047,Worksheet!$F77),"-")</f>
        <v>-</v>
      </c>
      <c r="AT77" s="51" t="str">
        <f>IFERROR(AVERAGEIFS('Orders - December 2020'!$I$2:$I$2047,'Orders - December 2020'!$H$2:$H$2047,Worksheet!AT$3,'Orders - December 2020'!$C$2:$C$2047,Worksheet!$F77),"-")</f>
        <v>-</v>
      </c>
      <c r="AU77" s="51" t="str">
        <f>IFERROR(AVERAGEIFS('Orders - December 2020'!$I$2:$I$2047,'Orders - December 2020'!$H$2:$H$2047,Worksheet!AU$3,'Orders - December 2020'!$C$2:$C$2047,Worksheet!$F77),"-")</f>
        <v>-</v>
      </c>
      <c r="AV77" s="51" t="str">
        <f>IFERROR(AVERAGEIFS('Orders - December 2020'!$I$2:$I$2047,'Orders - December 2020'!$H$2:$H$2047,Worksheet!AV$3,'Orders - December 2020'!$C$2:$C$2047,Worksheet!$F77),"-")</f>
        <v>-</v>
      </c>
      <c r="AW77" s="51" t="str">
        <f>IFERROR(AVERAGEIFS('Orders - December 2020'!$I$2:$I$2047,'Orders - December 2020'!$H$2:$H$2047,Worksheet!AW$3,'Orders - December 2020'!$C$2:$C$2047,Worksheet!$F77),"-")</f>
        <v>-</v>
      </c>
      <c r="AX77" s="51" t="str">
        <f>IFERROR(AVERAGEIFS('Orders - December 2020'!$I$2:$I$2047,'Orders - December 2020'!$H$2:$H$2047,Worksheet!AX$3,'Orders - December 2020'!$C$2:$C$2047,Worksheet!$F77),"-")</f>
        <v>-</v>
      </c>
      <c r="AY77" s="51">
        <f>IFERROR(AVERAGEIFS('Orders - December 2020'!$I$2:$I$2047,'Orders - December 2020'!$H$2:$H$2047,Worksheet!AY$3,'Orders - December 2020'!$C$2:$C$2047,Worksheet!$F77),"-")</f>
        <v>1</v>
      </c>
      <c r="AZ77" s="51" t="str">
        <f>IFERROR(AVERAGEIFS('Orders - December 2020'!$I$2:$I$2047,'Orders - December 2020'!$H$2:$H$2047,Worksheet!AZ$3,'Orders - December 2020'!$C$2:$C$2047,Worksheet!$F77),"-")</f>
        <v>-</v>
      </c>
      <c r="BA77" s="51" t="str">
        <f>IFERROR(AVERAGEIFS('Orders - December 2020'!$I$2:$I$2047,'Orders - December 2020'!$H$2:$H$2047,Worksheet!BA$3,'Orders - December 2020'!$C$2:$C$2047,Worksheet!$F77),"-")</f>
        <v>-</v>
      </c>
      <c r="BB77" s="51" t="str">
        <f>IFERROR(AVERAGEIFS('Orders - December 2020'!$I$2:$I$2047,'Orders - December 2020'!$H$2:$H$2047,Worksheet!BB$3,'Orders - December 2020'!$C$2:$C$2047,Worksheet!$F77),"-")</f>
        <v>-</v>
      </c>
      <c r="BC77" s="51" t="str">
        <f>IFERROR(AVERAGEIFS('Orders - December 2020'!$I$2:$I$2047,'Orders - December 2020'!$H$2:$H$2047,Worksheet!BC$3,'Orders - December 2020'!$C$2:$C$2047,Worksheet!$F77),"-")</f>
        <v>-</v>
      </c>
      <c r="BD77" s="51" t="str">
        <f>IFERROR(AVERAGEIFS('Orders - December 2020'!$I$2:$I$2047,'Orders - December 2020'!$H$2:$H$2047,Worksheet!BD$3,'Orders - December 2020'!$C$2:$C$2047,Worksheet!$F77),"-")</f>
        <v>-</v>
      </c>
      <c r="BE77" s="51" t="str">
        <f>IFERROR(AVERAGEIFS('Orders - December 2020'!$I$2:$I$2047,'Orders - December 2020'!$H$2:$H$2047,Worksheet!BE$3,'Orders - December 2020'!$C$2:$C$2047,Worksheet!$F77),"-")</f>
        <v>-</v>
      </c>
      <c r="BF77" s="51" t="str">
        <f>IFERROR(AVERAGEIFS('Orders - December 2020'!$I$2:$I$2047,'Orders - December 2020'!$H$2:$H$2047,Worksheet!BF$3,'Orders - December 2020'!$C$2:$C$2047,Worksheet!$F77),"-")</f>
        <v>-</v>
      </c>
      <c r="BG77" s="51" t="str">
        <f>IFERROR(AVERAGEIFS('Orders - December 2020'!$I$2:$I$2047,'Orders - December 2020'!$H$2:$H$2047,Worksheet!BG$3,'Orders - December 2020'!$C$2:$C$2047,Worksheet!$F77),"-")</f>
        <v>-</v>
      </c>
      <c r="BH77" s="51" t="str">
        <f>IFERROR(AVERAGEIFS('Orders - December 2020'!$I$2:$I$2047,'Orders - December 2020'!$H$2:$H$2047,Worksheet!BH$3,'Orders - December 2020'!$C$2:$C$2047,Worksheet!$F77),"-")</f>
        <v>-</v>
      </c>
      <c r="BI77" s="51" t="str">
        <f>IFERROR(AVERAGEIFS('Orders - December 2020'!$I$2:$I$2047,'Orders - December 2020'!$H$2:$H$2047,Worksheet!BI$3,'Orders - December 2020'!$C$2:$C$2047,Worksheet!$F77),"-")</f>
        <v>-</v>
      </c>
      <c r="BJ77" s="51" t="str">
        <f>IFERROR(AVERAGEIFS('Orders - December 2020'!$I$2:$I$2047,'Orders - December 2020'!$H$2:$H$2047,Worksheet!BJ$3,'Orders - December 2020'!$C$2:$C$2047,Worksheet!$F77),"-")</f>
        <v>-</v>
      </c>
      <c r="BK77" s="51" t="str">
        <f>IFERROR(AVERAGEIFS('Orders - December 2020'!$I$2:$I$2047,'Orders - December 2020'!$H$2:$H$2047,Worksheet!BK$3,'Orders - December 2020'!$C$2:$C$2047,Worksheet!$F77),"-")</f>
        <v>-</v>
      </c>
      <c r="BL77" s="51" t="str">
        <f>IFERROR(AVERAGEIFS('Orders - December 2020'!$I$2:$I$2047,'Orders - December 2020'!$H$2:$H$2047,Worksheet!BL$3,'Orders - December 2020'!$C$2:$C$2047,Worksheet!$F77),"-")</f>
        <v>-</v>
      </c>
      <c r="BM77" s="51" t="str">
        <f>IFERROR(AVERAGEIFS('Orders - December 2020'!$I$2:$I$2047,'Orders - December 2020'!$H$2:$H$2047,Worksheet!BM$3,'Orders - December 2020'!$C$2:$C$2047,Worksheet!$F77),"-")</f>
        <v>-</v>
      </c>
      <c r="BN77" s="51" t="str">
        <f>IFERROR(AVERAGEIFS('Orders - December 2020'!$I$2:$I$2047,'Orders - December 2020'!$H$2:$H$2047,Worksheet!BN$3,'Orders - December 2020'!$C$2:$C$2047,Worksheet!$F77),"-")</f>
        <v>-</v>
      </c>
      <c r="BO77" s="51" t="str">
        <f>IFERROR(AVERAGEIFS('Orders - December 2020'!$I$2:$I$2047,'Orders - December 2020'!$H$2:$H$2047,Worksheet!BO$3,'Orders - December 2020'!$C$2:$C$2047,Worksheet!$F77),"-")</f>
        <v>-</v>
      </c>
      <c r="BP77" s="51" t="str">
        <f>IFERROR(AVERAGEIFS('Orders - December 2020'!$I$2:$I$2047,'Orders - December 2020'!$H$2:$H$2047,Worksheet!BP$3,'Orders - December 2020'!$C$2:$C$2047,Worksheet!$F77),"-")</f>
        <v>-</v>
      </c>
      <c r="BQ77" s="51" t="str">
        <f>IFERROR(AVERAGEIFS('Orders - December 2020'!$I$2:$I$2047,'Orders - December 2020'!$H$2:$H$2047,Worksheet!BQ$3,'Orders - December 2020'!$C$2:$C$2047,Worksheet!$F77),"-")</f>
        <v>-</v>
      </c>
      <c r="BR77" s="51" t="str">
        <f>IFERROR(AVERAGEIFS('Orders - December 2020'!$I$2:$I$2047,'Orders - December 2020'!$H$2:$H$2047,Worksheet!BR$3,'Orders - December 2020'!$C$2:$C$2047,Worksheet!$F77),"-")</f>
        <v>-</v>
      </c>
      <c r="BS77" s="51" t="str">
        <f>IFERROR(AVERAGEIFS('Orders - December 2020'!$I$2:$I$2047,'Orders - December 2020'!$H$2:$H$2047,Worksheet!BS$3,'Orders - December 2020'!$C$2:$C$2047,Worksheet!$F77),"-")</f>
        <v>-</v>
      </c>
      <c r="BT77" s="51" t="str">
        <f>IFERROR(AVERAGEIFS('Orders - December 2020'!$I$2:$I$2047,'Orders - December 2020'!$H$2:$H$2047,Worksheet!BT$3,'Orders - December 2020'!$C$2:$C$2047,Worksheet!$F77),"-")</f>
        <v>-</v>
      </c>
      <c r="BU77" s="51" t="str">
        <f>IFERROR(AVERAGEIFS('Orders - December 2020'!$I$2:$I$2047,'Orders - December 2020'!$H$2:$H$2047,Worksheet!BU$3,'Orders - December 2020'!$C$2:$C$2047,Worksheet!$F77),"-")</f>
        <v>-</v>
      </c>
      <c r="BV77" s="51" t="str">
        <f>IFERROR(AVERAGEIFS('Orders - December 2020'!$I$2:$I$2047,'Orders - December 2020'!$H$2:$H$2047,Worksheet!BV$3,'Orders - December 2020'!$C$2:$C$2047,Worksheet!$F77),"-")</f>
        <v>-</v>
      </c>
      <c r="BW77" s="51" t="str">
        <f>IFERROR(AVERAGEIFS('Orders - December 2020'!$I$2:$I$2047,'Orders - December 2020'!$H$2:$H$2047,Worksheet!BW$3,'Orders - December 2020'!$C$2:$C$2047,Worksheet!$F77),"-")</f>
        <v>-</v>
      </c>
      <c r="BX77" s="51" t="str">
        <f>IFERROR(AVERAGEIFS('Orders - December 2020'!$I$2:$I$2047,'Orders - December 2020'!$H$2:$H$2047,Worksheet!BX$3,'Orders - December 2020'!$C$2:$C$2047,Worksheet!$F77),"-")</f>
        <v>-</v>
      </c>
      <c r="BY77" s="51" t="str">
        <f>IFERROR(AVERAGEIFS('Orders - December 2020'!$I$2:$I$2047,'Orders - December 2020'!$H$2:$H$2047,Worksheet!BY$3,'Orders - December 2020'!$C$2:$C$2047,Worksheet!$F77),"-")</f>
        <v>-</v>
      </c>
      <c r="BZ77" s="51" t="str">
        <f>IFERROR(AVERAGEIFS('Orders - December 2020'!$I$2:$I$2047,'Orders - December 2020'!$H$2:$H$2047,Worksheet!BZ$3,'Orders - December 2020'!$C$2:$C$2047,Worksheet!$F77),"-")</f>
        <v>-</v>
      </c>
      <c r="CA77" s="51" t="str">
        <f>IFERROR(AVERAGEIFS('Orders - December 2020'!$I$2:$I$2047,'Orders - December 2020'!$H$2:$H$2047,Worksheet!CA$3,'Orders - December 2020'!$C$2:$C$2047,Worksheet!$F77),"-")</f>
        <v>-</v>
      </c>
      <c r="CB77" s="51" t="str">
        <f>IFERROR(AVERAGEIFS('Orders - December 2020'!$I$2:$I$2047,'Orders - December 2020'!$H$2:$H$2047,Worksheet!CB$3,'Orders - December 2020'!$C$2:$C$2047,Worksheet!$F77),"-")</f>
        <v>-</v>
      </c>
      <c r="CC77" s="51" t="str">
        <f>IFERROR(AVERAGEIFS('Orders - December 2020'!$I$2:$I$2047,'Orders - December 2020'!$H$2:$H$2047,Worksheet!CC$3,'Orders - December 2020'!$C$2:$C$2047,Worksheet!$F77),"-")</f>
        <v>-</v>
      </c>
      <c r="CD77" s="51" t="str">
        <f>IFERROR(AVERAGEIFS('Orders - December 2020'!$I$2:$I$2047,'Orders - December 2020'!$H$2:$H$2047,Worksheet!CD$3,'Orders - December 2020'!$C$2:$C$2047,Worksheet!$F77),"-")</f>
        <v>-</v>
      </c>
      <c r="CE77" s="51" t="str">
        <f>IFERROR(AVERAGEIFS('Orders - December 2020'!$I$2:$I$2047,'Orders - December 2020'!$H$2:$H$2047,Worksheet!CE$3,'Orders - December 2020'!$C$2:$C$2047,Worksheet!$F77),"-")</f>
        <v>-</v>
      </c>
      <c r="CF77" s="51" t="str">
        <f>IFERROR(AVERAGEIFS('Orders - December 2020'!$I$2:$I$2047,'Orders - December 2020'!$H$2:$H$2047,Worksheet!CF$3,'Orders - December 2020'!$C$2:$C$2047,Worksheet!$F77),"-")</f>
        <v>-</v>
      </c>
      <c r="CG77" s="51" t="str">
        <f>IFERROR(AVERAGEIFS('Orders - December 2020'!$I$2:$I$2047,'Orders - December 2020'!$H$2:$H$2047,Worksheet!CG$3,'Orders - December 2020'!$C$2:$C$2047,Worksheet!$F77),"-")</f>
        <v>-</v>
      </c>
      <c r="CH77" s="51" t="str">
        <f>IFERROR(AVERAGEIFS('Orders - December 2020'!$I$2:$I$2047,'Orders - December 2020'!$H$2:$H$2047,Worksheet!CH$3,'Orders - December 2020'!$C$2:$C$2047,Worksheet!$F77),"-")</f>
        <v>-</v>
      </c>
      <c r="CI77" s="51" t="str">
        <f>IFERROR(AVERAGEIFS('Orders - December 2020'!$I$2:$I$2047,'Orders - December 2020'!$H$2:$H$2047,Worksheet!CI$3,'Orders - December 2020'!$C$2:$C$2047,Worksheet!$F77),"-")</f>
        <v>-</v>
      </c>
      <c r="CJ77" s="51" t="str">
        <f>IFERROR(AVERAGEIFS('Orders - December 2020'!$I$2:$I$2047,'Orders - December 2020'!$H$2:$H$2047,Worksheet!CJ$3,'Orders - December 2020'!$C$2:$C$2047,Worksheet!$F77),"-")</f>
        <v>-</v>
      </c>
      <c r="CK77" s="51">
        <f>IFERROR(AVERAGEIFS('Orders - December 2020'!$I$2:$I$2047,'Orders - December 2020'!$H$2:$H$2047,Worksheet!CK$3,'Orders - December 2020'!$C$2:$C$2047,Worksheet!$F77),"-")</f>
        <v>1</v>
      </c>
      <c r="CL77" s="51" t="str">
        <f>IFERROR(AVERAGEIFS('Orders - December 2020'!$I$2:$I$2047,'Orders - December 2020'!$H$2:$H$2047,Worksheet!CL$3,'Orders - December 2020'!$C$2:$C$2047,Worksheet!$F77),"-")</f>
        <v>-</v>
      </c>
      <c r="CM77" s="51" t="str">
        <f>IFERROR(AVERAGEIFS('Orders - December 2020'!$I$2:$I$2047,'Orders - December 2020'!$H$2:$H$2047,Worksheet!CM$3,'Orders - December 2020'!$C$2:$C$2047,Worksheet!$F77),"-")</f>
        <v>-</v>
      </c>
      <c r="CN77" s="51" t="str">
        <f>IFERROR(AVERAGEIFS('Orders - December 2020'!$I$2:$I$2047,'Orders - December 2020'!$H$2:$H$2047,Worksheet!CN$3,'Orders - December 2020'!$C$2:$C$2047,Worksheet!$F77),"-")</f>
        <v>-</v>
      </c>
      <c r="CO77" s="51">
        <f>IFERROR(AVERAGEIFS('Orders - December 2020'!$I$2:$I$2047,'Orders - December 2020'!$H$2:$H$2047,Worksheet!CO$3,'Orders - December 2020'!$C$2:$C$2047,Worksheet!$F77),"-")</f>
        <v>2</v>
      </c>
      <c r="CP77" s="51" t="str">
        <f>IFERROR(AVERAGEIFS('Orders - December 2020'!$I$2:$I$2047,'Orders - December 2020'!$H$2:$H$2047,Worksheet!CP$3,'Orders - December 2020'!$C$2:$C$2047,Worksheet!$F77),"-")</f>
        <v>-</v>
      </c>
      <c r="CQ77" s="51" t="str">
        <f>IFERROR(AVERAGEIFS('Orders - December 2020'!$I$2:$I$2047,'Orders - December 2020'!$H$2:$H$2047,Worksheet!CQ$3,'Orders - December 2020'!$C$2:$C$2047,Worksheet!$F77),"-")</f>
        <v>-</v>
      </c>
      <c r="CR77" s="51">
        <f>IFERROR(AVERAGEIFS('Orders - December 2020'!$I$2:$I$2047,'Orders - December 2020'!$H$2:$H$2047,Worksheet!CR$3,'Orders - December 2020'!$C$2:$C$2047,Worksheet!$F77),"-")</f>
        <v>1</v>
      </c>
      <c r="CS77" s="51" t="str">
        <f>IFERROR(AVERAGEIFS('Orders - December 2020'!$I$2:$I$2047,'Orders - December 2020'!$H$2:$H$2047,Worksheet!CS$3,'Orders - December 2020'!$C$2:$C$2047,Worksheet!$F77),"-")</f>
        <v>-</v>
      </c>
      <c r="CT77" s="51" t="str">
        <f>IFERROR(AVERAGEIFS('Orders - December 2020'!$I$2:$I$2047,'Orders - December 2020'!$H$2:$H$2047,Worksheet!CT$3,'Orders - December 2020'!$C$2:$C$2047,Worksheet!$F77),"-")</f>
        <v>-</v>
      </c>
      <c r="CU77" s="51">
        <f>IFERROR(AVERAGEIFS('Orders - December 2020'!$I$2:$I$2047,'Orders - December 2020'!$H$2:$H$2047,Worksheet!CU$3,'Orders - December 2020'!$C$2:$C$2047,Worksheet!$F77),"-")</f>
        <v>1</v>
      </c>
      <c r="CV77" s="51" t="str">
        <f>IFERROR(AVERAGEIFS('Orders - December 2020'!$I$2:$I$2047,'Orders - December 2020'!$H$2:$H$2047,Worksheet!CV$3,'Orders - December 2020'!$C$2:$C$2047,Worksheet!$F77),"-")</f>
        <v>-</v>
      </c>
      <c r="CW77" s="51" t="str">
        <f>IFERROR(AVERAGEIFS('Orders - December 2020'!$I$2:$I$2047,'Orders - December 2020'!$H$2:$H$2047,Worksheet!CW$3,'Orders - December 2020'!$C$2:$C$2047,Worksheet!$F77),"-")</f>
        <v>-</v>
      </c>
      <c r="CX77" s="51" t="str">
        <f>IFERROR(AVERAGEIFS('Orders - December 2020'!$I$2:$I$2047,'Orders - December 2020'!$H$2:$H$2047,Worksheet!CX$3,'Orders - December 2020'!$C$2:$C$2047,Worksheet!$F77),"-")</f>
        <v>-</v>
      </c>
      <c r="CY77" s="51" t="str">
        <f>IFERROR(AVERAGEIFS('Orders - December 2020'!$I$2:$I$2047,'Orders - December 2020'!$H$2:$H$2047,Worksheet!CY$3,'Orders - December 2020'!$C$2:$C$2047,Worksheet!$F77),"-")</f>
        <v>-</v>
      </c>
      <c r="CZ77" s="51" t="str">
        <f>IFERROR(AVERAGEIFS('Orders - December 2020'!$I$2:$I$2047,'Orders - December 2020'!$H$2:$H$2047,Worksheet!CZ$3,'Orders - December 2020'!$C$2:$C$2047,Worksheet!$F77),"-")</f>
        <v>-</v>
      </c>
      <c r="DA77" s="51" t="str">
        <f>IFERROR(AVERAGEIFS('Orders - December 2020'!$I$2:$I$2047,'Orders - December 2020'!$H$2:$H$2047,Worksheet!DA$3,'Orders - December 2020'!$C$2:$C$2047,Worksheet!$F77),"-")</f>
        <v>-</v>
      </c>
      <c r="DB77" s="51" t="str">
        <f>IFERROR(AVERAGEIFS('Orders - December 2020'!$I$2:$I$2047,'Orders - December 2020'!$H$2:$H$2047,Worksheet!DB$3,'Orders - December 2020'!$C$2:$C$2047,Worksheet!$F77),"-")</f>
        <v>-</v>
      </c>
      <c r="DC77" s="51" t="str">
        <f>IFERROR(AVERAGEIFS('Orders - December 2020'!$I$2:$I$2047,'Orders - December 2020'!$H$2:$H$2047,Worksheet!DC$3,'Orders - December 2020'!$C$2:$C$2047,Worksheet!$F77),"-")</f>
        <v>-</v>
      </c>
      <c r="DD77" s="51" t="str">
        <f>IFERROR(AVERAGEIFS('Orders - December 2020'!$I$2:$I$2047,'Orders - December 2020'!$H$2:$H$2047,Worksheet!DD$3,'Orders - December 2020'!$C$2:$C$2047,Worksheet!$F77),"-")</f>
        <v>-</v>
      </c>
      <c r="DE77" s="51" t="str">
        <f>IFERROR(AVERAGEIFS('Orders - December 2020'!$I$2:$I$2047,'Orders - December 2020'!$H$2:$H$2047,Worksheet!DE$3,'Orders - December 2020'!$C$2:$C$2047,Worksheet!$F77),"-")</f>
        <v>-</v>
      </c>
      <c r="DF77" s="51" t="str">
        <f>IFERROR(AVERAGEIFS('Orders - December 2020'!$I$2:$I$2047,'Orders - December 2020'!$H$2:$H$2047,Worksheet!DF$3,'Orders - December 2020'!$C$2:$C$2047,Worksheet!$F77),"-")</f>
        <v>-</v>
      </c>
      <c r="DG77" s="51" t="str">
        <f>IFERROR(AVERAGEIFS('Orders - December 2020'!$I$2:$I$2047,'Orders - December 2020'!$H$2:$H$2047,Worksheet!DG$3,'Orders - December 2020'!$C$2:$C$2047,Worksheet!$F77),"-")</f>
        <v>-</v>
      </c>
      <c r="DH77" s="51" t="str">
        <f>IFERROR(AVERAGEIFS('Orders - December 2020'!$I$2:$I$2047,'Orders - December 2020'!$H$2:$H$2047,Worksheet!DH$3,'Orders - December 2020'!$C$2:$C$2047,Worksheet!$F77),"-")</f>
        <v>-</v>
      </c>
      <c r="DI77" s="51">
        <f>IFERROR(AVERAGEIFS('Orders - December 2020'!$I$2:$I$2047,'Orders - December 2020'!$H$2:$H$2047,Worksheet!DI$3,'Orders - December 2020'!$C$2:$C$2047,Worksheet!$F77),"-")</f>
        <v>1</v>
      </c>
      <c r="DJ77" s="51" t="str">
        <f>IFERROR(AVERAGEIFS('Orders - December 2020'!$I$2:$I$2047,'Orders - December 2020'!$H$2:$H$2047,Worksheet!DJ$3,'Orders - December 2020'!$C$2:$C$2047,Worksheet!$F77),"-")</f>
        <v>-</v>
      </c>
      <c r="DK77" s="51" t="str">
        <f>IFERROR(AVERAGEIFS('Orders - December 2020'!$I$2:$I$2047,'Orders - December 2020'!$H$2:$H$2047,Worksheet!DK$3,'Orders - December 2020'!$C$2:$C$2047,Worksheet!$F77),"-")</f>
        <v>-</v>
      </c>
      <c r="DL77" s="51" t="str">
        <f>IFERROR(AVERAGEIFS('Orders - December 2020'!$I$2:$I$2047,'Orders - December 2020'!$H$2:$H$2047,Worksheet!DL$3,'Orders - December 2020'!$C$2:$C$2047,Worksheet!$F77),"-")</f>
        <v>-</v>
      </c>
      <c r="DM77" s="51" t="str">
        <f>IFERROR(AVERAGEIFS('Orders - December 2020'!$I$2:$I$2047,'Orders - December 2020'!$H$2:$H$2047,Worksheet!DM$3,'Orders - December 2020'!$C$2:$C$2047,Worksheet!$F77),"-")</f>
        <v>-</v>
      </c>
      <c r="DN77" s="51" t="str">
        <f>IFERROR(AVERAGEIFS('Orders - December 2020'!$I$2:$I$2047,'Orders - December 2020'!$H$2:$H$2047,Worksheet!DN$3,'Orders - December 2020'!$C$2:$C$2047,Worksheet!$F77),"-")</f>
        <v>-</v>
      </c>
      <c r="DO77" s="51" t="str">
        <f>IFERROR(AVERAGEIFS('Orders - December 2020'!$I$2:$I$2047,'Orders - December 2020'!$H$2:$H$2047,Worksheet!DO$3,'Orders - December 2020'!$C$2:$C$2047,Worksheet!$F77),"-")</f>
        <v>-</v>
      </c>
      <c r="DP77" s="51" t="str">
        <f>IFERROR(AVERAGEIFS('Orders - December 2020'!$I$2:$I$2047,'Orders - December 2020'!$H$2:$H$2047,Worksheet!DP$3,'Orders - December 2020'!$C$2:$C$2047,Worksheet!$F77),"-")</f>
        <v>-</v>
      </c>
      <c r="DQ77" s="51" t="str">
        <f>IFERROR(AVERAGEIFS('Orders - December 2020'!$I$2:$I$2047,'Orders - December 2020'!$H$2:$H$2047,Worksheet!DQ$3,'Orders - December 2020'!$C$2:$C$2047,Worksheet!$F77),"-")</f>
        <v>-</v>
      </c>
      <c r="DR77" s="51" t="str">
        <f>IFERROR(AVERAGEIFS('Orders - December 2020'!$I$2:$I$2047,'Orders - December 2020'!$H$2:$H$2047,Worksheet!DR$3,'Orders - December 2020'!$C$2:$C$2047,Worksheet!$F77),"-")</f>
        <v>-</v>
      </c>
      <c r="DS77" s="51" t="str">
        <f>IFERROR(AVERAGEIFS('Orders - December 2020'!$I$2:$I$2047,'Orders - December 2020'!$H$2:$H$2047,Worksheet!DS$3,'Orders - December 2020'!$C$2:$C$2047,Worksheet!$F77),"-")</f>
        <v>-</v>
      </c>
      <c r="DT77" s="51">
        <f>IFERROR(AVERAGEIFS('Orders - December 2020'!$I$2:$I$2047,'Orders - December 2020'!$H$2:$H$2047,Worksheet!DT$3,'Orders - December 2020'!$C$2:$C$2047,Worksheet!$F77),"-")</f>
        <v>2</v>
      </c>
      <c r="DU77" s="51" t="str">
        <f>IFERROR(AVERAGEIFS('Orders - December 2020'!$I$2:$I$2047,'Orders - December 2020'!$H$2:$H$2047,Worksheet!DU$3,'Orders - December 2020'!$C$2:$C$2047,Worksheet!$F77),"-")</f>
        <v>-</v>
      </c>
      <c r="DV77" s="51" t="str">
        <f>IFERROR(AVERAGEIFS('Orders - December 2020'!$I$2:$I$2047,'Orders - December 2020'!$H$2:$H$2047,Worksheet!DV$3,'Orders - December 2020'!$C$2:$C$2047,Worksheet!$F77),"-")</f>
        <v>-</v>
      </c>
      <c r="DW77" s="51">
        <f>IFERROR(AVERAGEIFS('Orders - December 2020'!$I$2:$I$2047,'Orders - December 2020'!$H$2:$H$2047,Worksheet!DW$3,'Orders - December 2020'!$C$2:$C$2047,Worksheet!$F77),"-")</f>
        <v>1</v>
      </c>
      <c r="DX77" s="51">
        <f>IFERROR(AVERAGEIFS('Orders - December 2020'!$I$2:$I$2047,'Orders - December 2020'!$H$2:$H$2047,Worksheet!DX$3,'Orders - December 2020'!$C$2:$C$2047,Worksheet!$F77),"-")</f>
        <v>1</v>
      </c>
      <c r="DY77" s="51">
        <f>IFERROR(AVERAGEIFS('Orders - December 2020'!$I$2:$I$2047,'Orders - December 2020'!$H$2:$H$2047,Worksheet!DY$3,'Orders - December 2020'!$C$2:$C$2047,Worksheet!$F77),"-")</f>
        <v>1</v>
      </c>
      <c r="DZ77" s="51">
        <f>IFERROR(AVERAGEIFS('Orders - December 2020'!$I$2:$I$2047,'Orders - December 2020'!$H$2:$H$2047,Worksheet!DZ$3,'Orders - December 2020'!$C$2:$C$2047,Worksheet!$F77),"-")</f>
        <v>1</v>
      </c>
      <c r="EA77" s="51" t="str">
        <f>IFERROR(AVERAGEIFS('Orders - December 2020'!$I$2:$I$2047,'Orders - December 2020'!$H$2:$H$2047,Worksheet!EA$3,'Orders - December 2020'!$C$2:$C$2047,Worksheet!$F77),"-")</f>
        <v>-</v>
      </c>
      <c r="EB77" s="51" t="str">
        <f>IFERROR(AVERAGEIFS('Orders - December 2020'!$I$2:$I$2047,'Orders - December 2020'!$H$2:$H$2047,Worksheet!EB$3,'Orders - December 2020'!$C$2:$C$2047,Worksheet!$F77),"-")</f>
        <v>-</v>
      </c>
      <c r="EC77" s="51">
        <f>IFERROR(AVERAGEIFS('Orders - December 2020'!$I$2:$I$2047,'Orders - December 2020'!$H$2:$H$2047,Worksheet!EC$3,'Orders - December 2020'!$C$2:$C$2047,Worksheet!$F77),"-")</f>
        <v>2</v>
      </c>
      <c r="ED77" s="51" t="str">
        <f>IFERROR(AVERAGEIFS('Orders - December 2020'!$I$2:$I$2047,'Orders - December 2020'!$H$2:$H$2047,Worksheet!ED$3,'Orders - December 2020'!$C$2:$C$2047,Worksheet!$F77),"-")</f>
        <v>-</v>
      </c>
      <c r="EE77" s="51" t="str">
        <f>IFERROR(AVERAGEIFS('Orders - December 2020'!$I$2:$I$2047,'Orders - December 2020'!$H$2:$H$2047,Worksheet!EE$3,'Orders - December 2020'!$C$2:$C$2047,Worksheet!$F77),"-")</f>
        <v>-</v>
      </c>
      <c r="EF77" s="51">
        <f>IFERROR(AVERAGEIFS('Orders - December 2020'!$I$2:$I$2047,'Orders - December 2020'!$H$2:$H$2047,Worksheet!EF$3,'Orders - December 2020'!$C$2:$C$2047,Worksheet!$F77),"-")</f>
        <v>1</v>
      </c>
      <c r="EG77" s="51" t="str">
        <f>IFERROR(AVERAGEIFS('Orders - December 2020'!$I$2:$I$2047,'Orders - December 2020'!$H$2:$H$2047,Worksheet!EG$3,'Orders - December 2020'!$C$2:$C$2047,Worksheet!$F77),"-")</f>
        <v>-</v>
      </c>
      <c r="EH77" s="51" t="str">
        <f>IFERROR(AVERAGEIFS('Orders - December 2020'!$I$2:$I$2047,'Orders - December 2020'!$H$2:$H$2047,Worksheet!EH$3,'Orders - December 2020'!$C$2:$C$2047,Worksheet!$F77),"-")</f>
        <v>-</v>
      </c>
      <c r="EI77" s="51" t="str">
        <f>IFERROR(AVERAGEIFS('Orders - December 2020'!$I$2:$I$2047,'Orders - December 2020'!$H$2:$H$2047,Worksheet!EI$3,'Orders - December 2020'!$C$2:$C$2047,Worksheet!$F77),"-")</f>
        <v>-</v>
      </c>
      <c r="EJ77" s="51">
        <f>IFERROR(AVERAGEIFS('Orders - December 2020'!$I$2:$I$2047,'Orders - December 2020'!$H$2:$H$2047,Worksheet!EJ$3,'Orders - December 2020'!$C$2:$C$2047,Worksheet!$F77),"-")</f>
        <v>1</v>
      </c>
      <c r="EK77" s="51">
        <f>IFERROR(AVERAGEIFS('Orders - December 2020'!$I$2:$I$2047,'Orders - December 2020'!$H$2:$H$2047,Worksheet!EK$3,'Orders - December 2020'!$C$2:$C$2047,Worksheet!$F77),"-")</f>
        <v>1</v>
      </c>
      <c r="EL77" s="51" t="str">
        <f>IFERROR(AVERAGEIFS('Orders - December 2020'!$I$2:$I$2047,'Orders - December 2020'!$H$2:$H$2047,Worksheet!EL$3,'Orders - December 2020'!$C$2:$C$2047,Worksheet!$F77),"-")</f>
        <v>-</v>
      </c>
      <c r="EM77" s="51">
        <f>IFERROR(AVERAGEIFS('Orders - December 2020'!$I$2:$I$2047,'Orders - December 2020'!$H$2:$H$2047,Worksheet!EM$3,'Orders - December 2020'!$C$2:$C$2047,Worksheet!$F77),"-")</f>
        <v>1</v>
      </c>
      <c r="EN77" s="51" t="str">
        <f>IFERROR(AVERAGEIFS('Orders - December 2020'!$I$2:$I$2047,'Orders - December 2020'!$H$2:$H$2047,Worksheet!EN$3,'Orders - December 2020'!$C$2:$C$2047,Worksheet!$F77),"-")</f>
        <v>-</v>
      </c>
      <c r="EO77" s="51" t="str">
        <f>IFERROR(AVERAGEIFS('Orders - December 2020'!$I$2:$I$2047,'Orders - December 2020'!$H$2:$H$2047,Worksheet!EO$3,'Orders - December 2020'!$C$2:$C$2047,Worksheet!$F77),"-")</f>
        <v>-</v>
      </c>
      <c r="EP77" s="51" t="str">
        <f>IFERROR(AVERAGEIFS('Orders - December 2020'!$I$2:$I$2047,'Orders - December 2020'!$H$2:$H$2047,Worksheet!EP$3,'Orders - December 2020'!$C$2:$C$2047,Worksheet!$F77),"-")</f>
        <v>-</v>
      </c>
      <c r="EQ77" s="51" t="str">
        <f>IFERROR(AVERAGEIFS('Orders - December 2020'!$I$2:$I$2047,'Orders - December 2020'!$H$2:$H$2047,Worksheet!EQ$3,'Orders - December 2020'!$C$2:$C$2047,Worksheet!$F77),"-")</f>
        <v>-</v>
      </c>
      <c r="ER77" s="51" t="str">
        <f>IFERROR(AVERAGEIFS('Orders - December 2020'!$I$2:$I$2047,'Orders - December 2020'!$H$2:$H$2047,Worksheet!ER$3,'Orders - December 2020'!$C$2:$C$2047,Worksheet!$F77),"-")</f>
        <v>-</v>
      </c>
      <c r="ES77" s="51" t="str">
        <f>IFERROR(AVERAGEIFS('Orders - December 2020'!$I$2:$I$2047,'Orders - December 2020'!$H$2:$H$2047,Worksheet!ES$3,'Orders - December 2020'!$C$2:$C$2047,Worksheet!$F77),"-")</f>
        <v>-</v>
      </c>
      <c r="ET77" s="51" t="str">
        <f>IFERROR(AVERAGEIFS('Orders - December 2020'!$I$2:$I$2047,'Orders - December 2020'!$H$2:$H$2047,Worksheet!ET$3,'Orders - December 2020'!$C$2:$C$2047,Worksheet!$F77),"-")</f>
        <v>-</v>
      </c>
      <c r="EU77" s="51" t="str">
        <f>IFERROR(AVERAGEIFS('Orders - December 2020'!$I$2:$I$2047,'Orders - December 2020'!$H$2:$H$2047,Worksheet!EU$3,'Orders - December 2020'!$C$2:$C$2047,Worksheet!$F77),"-")</f>
        <v>-</v>
      </c>
      <c r="EV77" s="51" t="str">
        <f>IFERROR(AVERAGEIFS('Orders - December 2020'!$I$2:$I$2047,'Orders - December 2020'!$H$2:$H$2047,Worksheet!EV$3,'Orders - December 2020'!$C$2:$C$2047,Worksheet!$F77),"-")</f>
        <v>-</v>
      </c>
      <c r="EW77" s="51" t="str">
        <f>IFERROR(AVERAGEIFS('Orders - December 2020'!$I$2:$I$2047,'Orders - December 2020'!$H$2:$H$2047,Worksheet!EW$3,'Orders - December 2020'!$C$2:$C$2047,Worksheet!$F77),"-")</f>
        <v>-</v>
      </c>
      <c r="EX77" s="51">
        <f>IFERROR(AVERAGEIFS('Orders - December 2020'!$I$2:$I$2047,'Orders - December 2020'!$H$2:$H$2047,Worksheet!EX$3,'Orders - December 2020'!$C$2:$C$2047,Worksheet!$F77),"-")</f>
        <v>1</v>
      </c>
      <c r="EY77" s="51" t="str">
        <f>IFERROR(AVERAGEIFS('Orders - December 2020'!$I$2:$I$2047,'Orders - December 2020'!$H$2:$H$2047,Worksheet!EY$3,'Orders - December 2020'!$C$2:$C$2047,Worksheet!$F77),"-")</f>
        <v>-</v>
      </c>
      <c r="EZ77" s="51" t="str">
        <f>IFERROR(AVERAGEIFS('Orders - December 2020'!$I$2:$I$2047,'Orders - December 2020'!$H$2:$H$2047,Worksheet!EZ$3,'Orders - December 2020'!$C$2:$C$2047,Worksheet!$F77),"-")</f>
        <v>-</v>
      </c>
      <c r="FA77" s="51" t="str">
        <f>IFERROR(AVERAGEIFS('Orders - December 2020'!$I$2:$I$2047,'Orders - December 2020'!$H$2:$H$2047,Worksheet!FA$3,'Orders - December 2020'!$C$2:$C$2047,Worksheet!$F77),"-")</f>
        <v>-</v>
      </c>
      <c r="FB77" s="51" t="str">
        <f>IFERROR(AVERAGEIFS('Orders - December 2020'!$I$2:$I$2047,'Orders - December 2020'!$H$2:$H$2047,Worksheet!FB$3,'Orders - December 2020'!$C$2:$C$2047,Worksheet!$F77),"-")</f>
        <v>-</v>
      </c>
      <c r="FC77" s="51" t="str">
        <f>IFERROR(AVERAGEIFS('Orders - December 2020'!$I$2:$I$2047,'Orders - December 2020'!$H$2:$H$2047,Worksheet!FC$3,'Orders - December 2020'!$C$2:$C$2047,Worksheet!$F77),"-")</f>
        <v>-</v>
      </c>
      <c r="FD77" s="51" t="str">
        <f>IFERROR(AVERAGEIFS('Orders - December 2020'!$I$2:$I$2047,'Orders - December 2020'!$H$2:$H$2047,Worksheet!FD$3,'Orders - December 2020'!$C$2:$C$2047,Worksheet!$F77),"-")</f>
        <v>-</v>
      </c>
      <c r="FE77" s="51" t="str">
        <f>IFERROR(AVERAGEIFS('Orders - December 2020'!$I$2:$I$2047,'Orders - December 2020'!$H$2:$H$2047,Worksheet!FE$3,'Orders - December 2020'!$C$2:$C$2047,Worksheet!$F77),"-")</f>
        <v>-</v>
      </c>
      <c r="FF77" s="51" t="str">
        <f>IFERROR(AVERAGEIFS('Orders - December 2020'!$I$2:$I$2047,'Orders - December 2020'!$H$2:$H$2047,Worksheet!FF$3,'Orders - December 2020'!$C$2:$C$2047,Worksheet!$F77),"-")</f>
        <v>-</v>
      </c>
      <c r="FG77" s="52" t="str">
        <f>IFERROR(AVERAGEIFS('Orders - December 2020'!$I$2:$I$2047,'Orders - December 2020'!$H$2:$H$2047,Worksheet!FG$3,'Orders - December 2020'!$C$2:$C$2047,Worksheet!$F77),"-")</f>
        <v>-</v>
      </c>
    </row>
    <row r="78" spans="6:163">
      <c r="F78" s="45" t="str">
        <v>Glory Minimarts</v>
      </c>
      <c r="G78" s="50" t="str">
        <f>IFERROR(AVERAGEIFS('Orders - December 2020'!$I$2:$I$2047,'Orders - December 2020'!$H$2:$H$2047,Worksheet!G$3,'Orders - December 2020'!$C$2:$C$2047,Worksheet!$F78),"-")</f>
        <v>-</v>
      </c>
      <c r="H78" s="51" t="str">
        <f>IFERROR(AVERAGEIFS('Orders - December 2020'!$I$2:$I$2047,'Orders - December 2020'!$H$2:$H$2047,Worksheet!H$3,'Orders - December 2020'!$C$2:$C$2047,Worksheet!$F78),"-")</f>
        <v>-</v>
      </c>
      <c r="I78" s="51" t="str">
        <f>IFERROR(AVERAGEIFS('Orders - December 2020'!$I$2:$I$2047,'Orders - December 2020'!$H$2:$H$2047,Worksheet!I$3,'Orders - December 2020'!$C$2:$C$2047,Worksheet!$F78),"-")</f>
        <v>-</v>
      </c>
      <c r="J78" s="51" t="str">
        <f>IFERROR(AVERAGEIFS('Orders - December 2020'!$I$2:$I$2047,'Orders - December 2020'!$H$2:$H$2047,Worksheet!J$3,'Orders - December 2020'!$C$2:$C$2047,Worksheet!$F78),"-")</f>
        <v>-</v>
      </c>
      <c r="K78" s="51" t="str">
        <f>IFERROR(AVERAGEIFS('Orders - December 2020'!$I$2:$I$2047,'Orders - December 2020'!$H$2:$H$2047,Worksheet!K$3,'Orders - December 2020'!$C$2:$C$2047,Worksheet!$F78),"-")</f>
        <v>-</v>
      </c>
      <c r="L78" s="51" t="str">
        <f>IFERROR(AVERAGEIFS('Orders - December 2020'!$I$2:$I$2047,'Orders - December 2020'!$H$2:$H$2047,Worksheet!L$3,'Orders - December 2020'!$C$2:$C$2047,Worksheet!$F78),"-")</f>
        <v>-</v>
      </c>
      <c r="M78" s="51" t="str">
        <f>IFERROR(AVERAGEIFS('Orders - December 2020'!$I$2:$I$2047,'Orders - December 2020'!$H$2:$H$2047,Worksheet!M$3,'Orders - December 2020'!$C$2:$C$2047,Worksheet!$F78),"-")</f>
        <v>-</v>
      </c>
      <c r="N78" s="51" t="str">
        <f>IFERROR(AVERAGEIFS('Orders - December 2020'!$I$2:$I$2047,'Orders - December 2020'!$H$2:$H$2047,Worksheet!N$3,'Orders - December 2020'!$C$2:$C$2047,Worksheet!$F78),"-")</f>
        <v>-</v>
      </c>
      <c r="O78" s="51" t="str">
        <f>IFERROR(AVERAGEIFS('Orders - December 2020'!$I$2:$I$2047,'Orders - December 2020'!$H$2:$H$2047,Worksheet!O$3,'Orders - December 2020'!$C$2:$C$2047,Worksheet!$F78),"-")</f>
        <v>-</v>
      </c>
      <c r="P78" s="51" t="str">
        <f>IFERROR(AVERAGEIFS('Orders - December 2020'!$I$2:$I$2047,'Orders - December 2020'!$H$2:$H$2047,Worksheet!P$3,'Orders - December 2020'!$C$2:$C$2047,Worksheet!$F78),"-")</f>
        <v>-</v>
      </c>
      <c r="Q78" s="51" t="str">
        <f>IFERROR(AVERAGEIFS('Orders - December 2020'!$I$2:$I$2047,'Orders - December 2020'!$H$2:$H$2047,Worksheet!Q$3,'Orders - December 2020'!$C$2:$C$2047,Worksheet!$F78),"-")</f>
        <v>-</v>
      </c>
      <c r="R78" s="51" t="str">
        <f>IFERROR(AVERAGEIFS('Orders - December 2020'!$I$2:$I$2047,'Orders - December 2020'!$H$2:$H$2047,Worksheet!R$3,'Orders - December 2020'!$C$2:$C$2047,Worksheet!$F78),"-")</f>
        <v>-</v>
      </c>
      <c r="S78" s="51" t="str">
        <f>IFERROR(AVERAGEIFS('Orders - December 2020'!$I$2:$I$2047,'Orders - December 2020'!$H$2:$H$2047,Worksheet!S$3,'Orders - December 2020'!$C$2:$C$2047,Worksheet!$F78),"-")</f>
        <v>-</v>
      </c>
      <c r="T78" s="51" t="str">
        <f>IFERROR(AVERAGEIFS('Orders - December 2020'!$I$2:$I$2047,'Orders - December 2020'!$H$2:$H$2047,Worksheet!T$3,'Orders - December 2020'!$C$2:$C$2047,Worksheet!$F78),"-")</f>
        <v>-</v>
      </c>
      <c r="U78" s="51" t="str">
        <f>IFERROR(AVERAGEIFS('Orders - December 2020'!$I$2:$I$2047,'Orders - December 2020'!$H$2:$H$2047,Worksheet!U$3,'Orders - December 2020'!$C$2:$C$2047,Worksheet!$F78),"-")</f>
        <v>-</v>
      </c>
      <c r="V78" s="51" t="str">
        <f>IFERROR(AVERAGEIFS('Orders - December 2020'!$I$2:$I$2047,'Orders - December 2020'!$H$2:$H$2047,Worksheet!V$3,'Orders - December 2020'!$C$2:$C$2047,Worksheet!$F78),"-")</f>
        <v>-</v>
      </c>
      <c r="W78" s="51" t="str">
        <f>IFERROR(AVERAGEIFS('Orders - December 2020'!$I$2:$I$2047,'Orders - December 2020'!$H$2:$H$2047,Worksheet!W$3,'Orders - December 2020'!$C$2:$C$2047,Worksheet!$F78),"-")</f>
        <v>-</v>
      </c>
      <c r="X78" s="51">
        <f>IFERROR(AVERAGEIFS('Orders - December 2020'!$I$2:$I$2047,'Orders - December 2020'!$H$2:$H$2047,Worksheet!X$3,'Orders - December 2020'!$C$2:$C$2047,Worksheet!$F78),"-")</f>
        <v>1</v>
      </c>
      <c r="Y78" s="51" t="str">
        <f>IFERROR(AVERAGEIFS('Orders - December 2020'!$I$2:$I$2047,'Orders - December 2020'!$H$2:$H$2047,Worksheet!Y$3,'Orders - December 2020'!$C$2:$C$2047,Worksheet!$F78),"-")</f>
        <v>-</v>
      </c>
      <c r="Z78" s="51" t="str">
        <f>IFERROR(AVERAGEIFS('Orders - December 2020'!$I$2:$I$2047,'Orders - December 2020'!$H$2:$H$2047,Worksheet!Z$3,'Orders - December 2020'!$C$2:$C$2047,Worksheet!$F78),"-")</f>
        <v>-</v>
      </c>
      <c r="AA78" s="51" t="str">
        <f>IFERROR(AVERAGEIFS('Orders - December 2020'!$I$2:$I$2047,'Orders - December 2020'!$H$2:$H$2047,Worksheet!AA$3,'Orders - December 2020'!$C$2:$C$2047,Worksheet!$F78),"-")</f>
        <v>-</v>
      </c>
      <c r="AB78" s="51" t="str">
        <f>IFERROR(AVERAGEIFS('Orders - December 2020'!$I$2:$I$2047,'Orders - December 2020'!$H$2:$H$2047,Worksheet!AB$3,'Orders - December 2020'!$C$2:$C$2047,Worksheet!$F78),"-")</f>
        <v>-</v>
      </c>
      <c r="AC78" s="51" t="str">
        <f>IFERROR(AVERAGEIFS('Orders - December 2020'!$I$2:$I$2047,'Orders - December 2020'!$H$2:$H$2047,Worksheet!AC$3,'Orders - December 2020'!$C$2:$C$2047,Worksheet!$F78),"-")</f>
        <v>-</v>
      </c>
      <c r="AD78" s="51" t="str">
        <f>IFERROR(AVERAGEIFS('Orders - December 2020'!$I$2:$I$2047,'Orders - December 2020'!$H$2:$H$2047,Worksheet!AD$3,'Orders - December 2020'!$C$2:$C$2047,Worksheet!$F78),"-")</f>
        <v>-</v>
      </c>
      <c r="AE78" s="51" t="str">
        <f>IFERROR(AVERAGEIFS('Orders - December 2020'!$I$2:$I$2047,'Orders - December 2020'!$H$2:$H$2047,Worksheet!AE$3,'Orders - December 2020'!$C$2:$C$2047,Worksheet!$F78),"-")</f>
        <v>-</v>
      </c>
      <c r="AF78" s="51" t="str">
        <f>IFERROR(AVERAGEIFS('Orders - December 2020'!$I$2:$I$2047,'Orders - December 2020'!$H$2:$H$2047,Worksheet!AF$3,'Orders - December 2020'!$C$2:$C$2047,Worksheet!$F78),"-")</f>
        <v>-</v>
      </c>
      <c r="AG78" s="51" t="str">
        <f>IFERROR(AVERAGEIFS('Orders - December 2020'!$I$2:$I$2047,'Orders - December 2020'!$H$2:$H$2047,Worksheet!AG$3,'Orders - December 2020'!$C$2:$C$2047,Worksheet!$F78),"-")</f>
        <v>-</v>
      </c>
      <c r="AH78" s="51" t="str">
        <f>IFERROR(AVERAGEIFS('Orders - December 2020'!$I$2:$I$2047,'Orders - December 2020'!$H$2:$H$2047,Worksheet!AH$3,'Orders - December 2020'!$C$2:$C$2047,Worksheet!$F78),"-")</f>
        <v>-</v>
      </c>
      <c r="AI78" s="51" t="str">
        <f>IFERROR(AVERAGEIFS('Orders - December 2020'!$I$2:$I$2047,'Orders - December 2020'!$H$2:$H$2047,Worksheet!AI$3,'Orders - December 2020'!$C$2:$C$2047,Worksheet!$F78),"-")</f>
        <v>-</v>
      </c>
      <c r="AJ78" s="51">
        <f>IFERROR(AVERAGEIFS('Orders - December 2020'!$I$2:$I$2047,'Orders - December 2020'!$H$2:$H$2047,Worksheet!AJ$3,'Orders - December 2020'!$C$2:$C$2047,Worksheet!$F78),"-")</f>
        <v>1</v>
      </c>
      <c r="AK78" s="51" t="str">
        <f>IFERROR(AVERAGEIFS('Orders - December 2020'!$I$2:$I$2047,'Orders - December 2020'!$H$2:$H$2047,Worksheet!AK$3,'Orders - December 2020'!$C$2:$C$2047,Worksheet!$F78),"-")</f>
        <v>-</v>
      </c>
      <c r="AL78" s="51">
        <f>IFERROR(AVERAGEIFS('Orders - December 2020'!$I$2:$I$2047,'Orders - December 2020'!$H$2:$H$2047,Worksheet!AL$3,'Orders - December 2020'!$C$2:$C$2047,Worksheet!$F78),"-")</f>
        <v>1</v>
      </c>
      <c r="AM78" s="51" t="str">
        <f>IFERROR(AVERAGEIFS('Orders - December 2020'!$I$2:$I$2047,'Orders - December 2020'!$H$2:$H$2047,Worksheet!AM$3,'Orders - December 2020'!$C$2:$C$2047,Worksheet!$F78),"-")</f>
        <v>-</v>
      </c>
      <c r="AN78" s="51" t="str">
        <f>IFERROR(AVERAGEIFS('Orders - December 2020'!$I$2:$I$2047,'Orders - December 2020'!$H$2:$H$2047,Worksheet!AN$3,'Orders - December 2020'!$C$2:$C$2047,Worksheet!$F78),"-")</f>
        <v>-</v>
      </c>
      <c r="AO78" s="51" t="str">
        <f>IFERROR(AVERAGEIFS('Orders - December 2020'!$I$2:$I$2047,'Orders - December 2020'!$H$2:$H$2047,Worksheet!AO$3,'Orders - December 2020'!$C$2:$C$2047,Worksheet!$F78),"-")</f>
        <v>-</v>
      </c>
      <c r="AP78" s="51">
        <f>IFERROR(AVERAGEIFS('Orders - December 2020'!$I$2:$I$2047,'Orders - December 2020'!$H$2:$H$2047,Worksheet!AP$3,'Orders - December 2020'!$C$2:$C$2047,Worksheet!$F78),"-")</f>
        <v>1</v>
      </c>
      <c r="AQ78" s="51" t="str">
        <f>IFERROR(AVERAGEIFS('Orders - December 2020'!$I$2:$I$2047,'Orders - December 2020'!$H$2:$H$2047,Worksheet!AQ$3,'Orders - December 2020'!$C$2:$C$2047,Worksheet!$F78),"-")</f>
        <v>-</v>
      </c>
      <c r="AR78" s="51">
        <f>IFERROR(AVERAGEIFS('Orders - December 2020'!$I$2:$I$2047,'Orders - December 2020'!$H$2:$H$2047,Worksheet!AR$3,'Orders - December 2020'!$C$2:$C$2047,Worksheet!$F78),"-")</f>
        <v>1</v>
      </c>
      <c r="AS78" s="51" t="str">
        <f>IFERROR(AVERAGEIFS('Orders - December 2020'!$I$2:$I$2047,'Orders - December 2020'!$H$2:$H$2047,Worksheet!AS$3,'Orders - December 2020'!$C$2:$C$2047,Worksheet!$F78),"-")</f>
        <v>-</v>
      </c>
      <c r="AT78" s="51" t="str">
        <f>IFERROR(AVERAGEIFS('Orders - December 2020'!$I$2:$I$2047,'Orders - December 2020'!$H$2:$H$2047,Worksheet!AT$3,'Orders - December 2020'!$C$2:$C$2047,Worksheet!$F78),"-")</f>
        <v>-</v>
      </c>
      <c r="AU78" s="51" t="str">
        <f>IFERROR(AVERAGEIFS('Orders - December 2020'!$I$2:$I$2047,'Orders - December 2020'!$H$2:$H$2047,Worksheet!AU$3,'Orders - December 2020'!$C$2:$C$2047,Worksheet!$F78),"-")</f>
        <v>-</v>
      </c>
      <c r="AV78" s="51" t="str">
        <f>IFERROR(AVERAGEIFS('Orders - December 2020'!$I$2:$I$2047,'Orders - December 2020'!$H$2:$H$2047,Worksheet!AV$3,'Orders - December 2020'!$C$2:$C$2047,Worksheet!$F78),"-")</f>
        <v>-</v>
      </c>
      <c r="AW78" s="51" t="str">
        <f>IFERROR(AVERAGEIFS('Orders - December 2020'!$I$2:$I$2047,'Orders - December 2020'!$H$2:$H$2047,Worksheet!AW$3,'Orders - December 2020'!$C$2:$C$2047,Worksheet!$F78),"-")</f>
        <v>-</v>
      </c>
      <c r="AX78" s="51" t="str">
        <f>IFERROR(AVERAGEIFS('Orders - December 2020'!$I$2:$I$2047,'Orders - December 2020'!$H$2:$H$2047,Worksheet!AX$3,'Orders - December 2020'!$C$2:$C$2047,Worksheet!$F78),"-")</f>
        <v>-</v>
      </c>
      <c r="AY78" s="51">
        <f>IFERROR(AVERAGEIFS('Orders - December 2020'!$I$2:$I$2047,'Orders - December 2020'!$H$2:$H$2047,Worksheet!AY$3,'Orders - December 2020'!$C$2:$C$2047,Worksheet!$F78),"-")</f>
        <v>2</v>
      </c>
      <c r="AZ78" s="51" t="str">
        <f>IFERROR(AVERAGEIFS('Orders - December 2020'!$I$2:$I$2047,'Orders - December 2020'!$H$2:$H$2047,Worksheet!AZ$3,'Orders - December 2020'!$C$2:$C$2047,Worksheet!$F78),"-")</f>
        <v>-</v>
      </c>
      <c r="BA78" s="51" t="str">
        <f>IFERROR(AVERAGEIFS('Orders - December 2020'!$I$2:$I$2047,'Orders - December 2020'!$H$2:$H$2047,Worksheet!BA$3,'Orders - December 2020'!$C$2:$C$2047,Worksheet!$F78),"-")</f>
        <v>-</v>
      </c>
      <c r="BB78" s="51" t="str">
        <f>IFERROR(AVERAGEIFS('Orders - December 2020'!$I$2:$I$2047,'Orders - December 2020'!$H$2:$H$2047,Worksheet!BB$3,'Orders - December 2020'!$C$2:$C$2047,Worksheet!$F78),"-")</f>
        <v>-</v>
      </c>
      <c r="BC78" s="51" t="str">
        <f>IFERROR(AVERAGEIFS('Orders - December 2020'!$I$2:$I$2047,'Orders - December 2020'!$H$2:$H$2047,Worksheet!BC$3,'Orders - December 2020'!$C$2:$C$2047,Worksheet!$F78),"-")</f>
        <v>-</v>
      </c>
      <c r="BD78" s="51" t="str">
        <f>IFERROR(AVERAGEIFS('Orders - December 2020'!$I$2:$I$2047,'Orders - December 2020'!$H$2:$H$2047,Worksheet!BD$3,'Orders - December 2020'!$C$2:$C$2047,Worksheet!$F78),"-")</f>
        <v>-</v>
      </c>
      <c r="BE78" s="51">
        <f>IFERROR(AVERAGEIFS('Orders - December 2020'!$I$2:$I$2047,'Orders - December 2020'!$H$2:$H$2047,Worksheet!BE$3,'Orders - December 2020'!$C$2:$C$2047,Worksheet!$F78),"-")</f>
        <v>1</v>
      </c>
      <c r="BF78" s="51" t="str">
        <f>IFERROR(AVERAGEIFS('Orders - December 2020'!$I$2:$I$2047,'Orders - December 2020'!$H$2:$H$2047,Worksheet!BF$3,'Orders - December 2020'!$C$2:$C$2047,Worksheet!$F78),"-")</f>
        <v>-</v>
      </c>
      <c r="BG78" s="51" t="str">
        <f>IFERROR(AVERAGEIFS('Orders - December 2020'!$I$2:$I$2047,'Orders - December 2020'!$H$2:$H$2047,Worksheet!BG$3,'Orders - December 2020'!$C$2:$C$2047,Worksheet!$F78),"-")</f>
        <v>-</v>
      </c>
      <c r="BH78" s="51" t="str">
        <f>IFERROR(AVERAGEIFS('Orders - December 2020'!$I$2:$I$2047,'Orders - December 2020'!$H$2:$H$2047,Worksheet!BH$3,'Orders - December 2020'!$C$2:$C$2047,Worksheet!$F78),"-")</f>
        <v>-</v>
      </c>
      <c r="BI78" s="51" t="str">
        <f>IFERROR(AVERAGEIFS('Orders - December 2020'!$I$2:$I$2047,'Orders - December 2020'!$H$2:$H$2047,Worksheet!BI$3,'Orders - December 2020'!$C$2:$C$2047,Worksheet!$F78),"-")</f>
        <v>-</v>
      </c>
      <c r="BJ78" s="51" t="str">
        <f>IFERROR(AVERAGEIFS('Orders - December 2020'!$I$2:$I$2047,'Orders - December 2020'!$H$2:$H$2047,Worksheet!BJ$3,'Orders - December 2020'!$C$2:$C$2047,Worksheet!$F78),"-")</f>
        <v>-</v>
      </c>
      <c r="BK78" s="51" t="str">
        <f>IFERROR(AVERAGEIFS('Orders - December 2020'!$I$2:$I$2047,'Orders - December 2020'!$H$2:$H$2047,Worksheet!BK$3,'Orders - December 2020'!$C$2:$C$2047,Worksheet!$F78),"-")</f>
        <v>-</v>
      </c>
      <c r="BL78" s="51" t="str">
        <f>IFERROR(AVERAGEIFS('Orders - December 2020'!$I$2:$I$2047,'Orders - December 2020'!$H$2:$H$2047,Worksheet!BL$3,'Orders - December 2020'!$C$2:$C$2047,Worksheet!$F78),"-")</f>
        <v>-</v>
      </c>
      <c r="BM78" s="51" t="str">
        <f>IFERROR(AVERAGEIFS('Orders - December 2020'!$I$2:$I$2047,'Orders - December 2020'!$H$2:$H$2047,Worksheet!BM$3,'Orders - December 2020'!$C$2:$C$2047,Worksheet!$F78),"-")</f>
        <v>-</v>
      </c>
      <c r="BN78" s="51" t="str">
        <f>IFERROR(AVERAGEIFS('Orders - December 2020'!$I$2:$I$2047,'Orders - December 2020'!$H$2:$H$2047,Worksheet!BN$3,'Orders - December 2020'!$C$2:$C$2047,Worksheet!$F78),"-")</f>
        <v>-</v>
      </c>
      <c r="BO78" s="51" t="str">
        <f>IFERROR(AVERAGEIFS('Orders - December 2020'!$I$2:$I$2047,'Orders - December 2020'!$H$2:$H$2047,Worksheet!BO$3,'Orders - December 2020'!$C$2:$C$2047,Worksheet!$F78),"-")</f>
        <v>-</v>
      </c>
      <c r="BP78" s="51">
        <f>IFERROR(AVERAGEIFS('Orders - December 2020'!$I$2:$I$2047,'Orders - December 2020'!$H$2:$H$2047,Worksheet!BP$3,'Orders - December 2020'!$C$2:$C$2047,Worksheet!$F78),"-")</f>
        <v>1</v>
      </c>
      <c r="BQ78" s="51" t="str">
        <f>IFERROR(AVERAGEIFS('Orders - December 2020'!$I$2:$I$2047,'Orders - December 2020'!$H$2:$H$2047,Worksheet!BQ$3,'Orders - December 2020'!$C$2:$C$2047,Worksheet!$F78),"-")</f>
        <v>-</v>
      </c>
      <c r="BR78" s="51" t="str">
        <f>IFERROR(AVERAGEIFS('Orders - December 2020'!$I$2:$I$2047,'Orders - December 2020'!$H$2:$H$2047,Worksheet!BR$3,'Orders - December 2020'!$C$2:$C$2047,Worksheet!$F78),"-")</f>
        <v>-</v>
      </c>
      <c r="BS78" s="51" t="str">
        <f>IFERROR(AVERAGEIFS('Orders - December 2020'!$I$2:$I$2047,'Orders - December 2020'!$H$2:$H$2047,Worksheet!BS$3,'Orders - December 2020'!$C$2:$C$2047,Worksheet!$F78),"-")</f>
        <v>-</v>
      </c>
      <c r="BT78" s="51" t="str">
        <f>IFERROR(AVERAGEIFS('Orders - December 2020'!$I$2:$I$2047,'Orders - December 2020'!$H$2:$H$2047,Worksheet!BT$3,'Orders - December 2020'!$C$2:$C$2047,Worksheet!$F78),"-")</f>
        <v>-</v>
      </c>
      <c r="BU78" s="51" t="str">
        <f>IFERROR(AVERAGEIFS('Orders - December 2020'!$I$2:$I$2047,'Orders - December 2020'!$H$2:$H$2047,Worksheet!BU$3,'Orders - December 2020'!$C$2:$C$2047,Worksheet!$F78),"-")</f>
        <v>-</v>
      </c>
      <c r="BV78" s="51" t="str">
        <f>IFERROR(AVERAGEIFS('Orders - December 2020'!$I$2:$I$2047,'Orders - December 2020'!$H$2:$H$2047,Worksheet!BV$3,'Orders - December 2020'!$C$2:$C$2047,Worksheet!$F78),"-")</f>
        <v>-</v>
      </c>
      <c r="BW78" s="51" t="str">
        <f>IFERROR(AVERAGEIFS('Orders - December 2020'!$I$2:$I$2047,'Orders - December 2020'!$H$2:$H$2047,Worksheet!BW$3,'Orders - December 2020'!$C$2:$C$2047,Worksheet!$F78),"-")</f>
        <v>-</v>
      </c>
      <c r="BX78" s="51" t="str">
        <f>IFERROR(AVERAGEIFS('Orders - December 2020'!$I$2:$I$2047,'Orders - December 2020'!$H$2:$H$2047,Worksheet!BX$3,'Orders - December 2020'!$C$2:$C$2047,Worksheet!$F78),"-")</f>
        <v>-</v>
      </c>
      <c r="BY78" s="51" t="str">
        <f>IFERROR(AVERAGEIFS('Orders - December 2020'!$I$2:$I$2047,'Orders - December 2020'!$H$2:$H$2047,Worksheet!BY$3,'Orders - December 2020'!$C$2:$C$2047,Worksheet!$F78),"-")</f>
        <v>-</v>
      </c>
      <c r="BZ78" s="51">
        <f>IFERROR(AVERAGEIFS('Orders - December 2020'!$I$2:$I$2047,'Orders - December 2020'!$H$2:$H$2047,Worksheet!BZ$3,'Orders - December 2020'!$C$2:$C$2047,Worksheet!$F78),"-")</f>
        <v>1</v>
      </c>
      <c r="CA78" s="51" t="str">
        <f>IFERROR(AVERAGEIFS('Orders - December 2020'!$I$2:$I$2047,'Orders - December 2020'!$H$2:$H$2047,Worksheet!CA$3,'Orders - December 2020'!$C$2:$C$2047,Worksheet!$F78),"-")</f>
        <v>-</v>
      </c>
      <c r="CB78" s="51" t="str">
        <f>IFERROR(AVERAGEIFS('Orders - December 2020'!$I$2:$I$2047,'Orders - December 2020'!$H$2:$H$2047,Worksheet!CB$3,'Orders - December 2020'!$C$2:$C$2047,Worksheet!$F78),"-")</f>
        <v>-</v>
      </c>
      <c r="CC78" s="51" t="str">
        <f>IFERROR(AVERAGEIFS('Orders - December 2020'!$I$2:$I$2047,'Orders - December 2020'!$H$2:$H$2047,Worksheet!CC$3,'Orders - December 2020'!$C$2:$C$2047,Worksheet!$F78),"-")</f>
        <v>-</v>
      </c>
      <c r="CD78" s="51" t="str">
        <f>IFERROR(AVERAGEIFS('Orders - December 2020'!$I$2:$I$2047,'Orders - December 2020'!$H$2:$H$2047,Worksheet!CD$3,'Orders - December 2020'!$C$2:$C$2047,Worksheet!$F78),"-")</f>
        <v>-</v>
      </c>
      <c r="CE78" s="51" t="str">
        <f>IFERROR(AVERAGEIFS('Orders - December 2020'!$I$2:$I$2047,'Orders - December 2020'!$H$2:$H$2047,Worksheet!CE$3,'Orders - December 2020'!$C$2:$C$2047,Worksheet!$F78),"-")</f>
        <v>-</v>
      </c>
      <c r="CF78" s="51" t="str">
        <f>IFERROR(AVERAGEIFS('Orders - December 2020'!$I$2:$I$2047,'Orders - December 2020'!$H$2:$H$2047,Worksheet!CF$3,'Orders - December 2020'!$C$2:$C$2047,Worksheet!$F78),"-")</f>
        <v>-</v>
      </c>
      <c r="CG78" s="51" t="str">
        <f>IFERROR(AVERAGEIFS('Orders - December 2020'!$I$2:$I$2047,'Orders - December 2020'!$H$2:$H$2047,Worksheet!CG$3,'Orders - December 2020'!$C$2:$C$2047,Worksheet!$F78),"-")</f>
        <v>-</v>
      </c>
      <c r="CH78" s="51" t="str">
        <f>IFERROR(AVERAGEIFS('Orders - December 2020'!$I$2:$I$2047,'Orders - December 2020'!$H$2:$H$2047,Worksheet!CH$3,'Orders - December 2020'!$C$2:$C$2047,Worksheet!$F78),"-")</f>
        <v>-</v>
      </c>
      <c r="CI78" s="51" t="str">
        <f>IFERROR(AVERAGEIFS('Orders - December 2020'!$I$2:$I$2047,'Orders - December 2020'!$H$2:$H$2047,Worksheet!CI$3,'Orders - December 2020'!$C$2:$C$2047,Worksheet!$F78),"-")</f>
        <v>-</v>
      </c>
      <c r="CJ78" s="51" t="str">
        <f>IFERROR(AVERAGEIFS('Orders - December 2020'!$I$2:$I$2047,'Orders - December 2020'!$H$2:$H$2047,Worksheet!CJ$3,'Orders - December 2020'!$C$2:$C$2047,Worksheet!$F78),"-")</f>
        <v>-</v>
      </c>
      <c r="CK78" s="51" t="str">
        <f>IFERROR(AVERAGEIFS('Orders - December 2020'!$I$2:$I$2047,'Orders - December 2020'!$H$2:$H$2047,Worksheet!CK$3,'Orders - December 2020'!$C$2:$C$2047,Worksheet!$F78),"-")</f>
        <v>-</v>
      </c>
      <c r="CL78" s="51" t="str">
        <f>IFERROR(AVERAGEIFS('Orders - December 2020'!$I$2:$I$2047,'Orders - December 2020'!$H$2:$H$2047,Worksheet!CL$3,'Orders - December 2020'!$C$2:$C$2047,Worksheet!$F78),"-")</f>
        <v>-</v>
      </c>
      <c r="CM78" s="51" t="str">
        <f>IFERROR(AVERAGEIFS('Orders - December 2020'!$I$2:$I$2047,'Orders - December 2020'!$H$2:$H$2047,Worksheet!CM$3,'Orders - December 2020'!$C$2:$C$2047,Worksheet!$F78),"-")</f>
        <v>-</v>
      </c>
      <c r="CN78" s="51" t="str">
        <f>IFERROR(AVERAGEIFS('Orders - December 2020'!$I$2:$I$2047,'Orders - December 2020'!$H$2:$H$2047,Worksheet!CN$3,'Orders - December 2020'!$C$2:$C$2047,Worksheet!$F78),"-")</f>
        <v>-</v>
      </c>
      <c r="CO78" s="51">
        <f>IFERROR(AVERAGEIFS('Orders - December 2020'!$I$2:$I$2047,'Orders - December 2020'!$H$2:$H$2047,Worksheet!CO$3,'Orders - December 2020'!$C$2:$C$2047,Worksheet!$F78),"-")</f>
        <v>2</v>
      </c>
      <c r="CP78" s="51" t="str">
        <f>IFERROR(AVERAGEIFS('Orders - December 2020'!$I$2:$I$2047,'Orders - December 2020'!$H$2:$H$2047,Worksheet!CP$3,'Orders - December 2020'!$C$2:$C$2047,Worksheet!$F78),"-")</f>
        <v>-</v>
      </c>
      <c r="CQ78" s="51">
        <f>IFERROR(AVERAGEIFS('Orders - December 2020'!$I$2:$I$2047,'Orders - December 2020'!$H$2:$H$2047,Worksheet!CQ$3,'Orders - December 2020'!$C$2:$C$2047,Worksheet!$F78),"-")</f>
        <v>2</v>
      </c>
      <c r="CR78" s="51" t="str">
        <f>IFERROR(AVERAGEIFS('Orders - December 2020'!$I$2:$I$2047,'Orders - December 2020'!$H$2:$H$2047,Worksheet!CR$3,'Orders - December 2020'!$C$2:$C$2047,Worksheet!$F78),"-")</f>
        <v>-</v>
      </c>
      <c r="CS78" s="51" t="str">
        <f>IFERROR(AVERAGEIFS('Orders - December 2020'!$I$2:$I$2047,'Orders - December 2020'!$H$2:$H$2047,Worksheet!CS$3,'Orders - December 2020'!$C$2:$C$2047,Worksheet!$F78),"-")</f>
        <v>-</v>
      </c>
      <c r="CT78" s="51" t="str">
        <f>IFERROR(AVERAGEIFS('Orders - December 2020'!$I$2:$I$2047,'Orders - December 2020'!$H$2:$H$2047,Worksheet!CT$3,'Orders - December 2020'!$C$2:$C$2047,Worksheet!$F78),"-")</f>
        <v>-</v>
      </c>
      <c r="CU78" s="51" t="str">
        <f>IFERROR(AVERAGEIFS('Orders - December 2020'!$I$2:$I$2047,'Orders - December 2020'!$H$2:$H$2047,Worksheet!CU$3,'Orders - December 2020'!$C$2:$C$2047,Worksheet!$F78),"-")</f>
        <v>-</v>
      </c>
      <c r="CV78" s="51" t="str">
        <f>IFERROR(AVERAGEIFS('Orders - December 2020'!$I$2:$I$2047,'Orders - December 2020'!$H$2:$H$2047,Worksheet!CV$3,'Orders - December 2020'!$C$2:$C$2047,Worksheet!$F78),"-")</f>
        <v>-</v>
      </c>
      <c r="CW78" s="51" t="str">
        <f>IFERROR(AVERAGEIFS('Orders - December 2020'!$I$2:$I$2047,'Orders - December 2020'!$H$2:$H$2047,Worksheet!CW$3,'Orders - December 2020'!$C$2:$C$2047,Worksheet!$F78),"-")</f>
        <v>-</v>
      </c>
      <c r="CX78" s="51" t="str">
        <f>IFERROR(AVERAGEIFS('Orders - December 2020'!$I$2:$I$2047,'Orders - December 2020'!$H$2:$H$2047,Worksheet!CX$3,'Orders - December 2020'!$C$2:$C$2047,Worksheet!$F78),"-")</f>
        <v>-</v>
      </c>
      <c r="CY78" s="51" t="str">
        <f>IFERROR(AVERAGEIFS('Orders - December 2020'!$I$2:$I$2047,'Orders - December 2020'!$H$2:$H$2047,Worksheet!CY$3,'Orders - December 2020'!$C$2:$C$2047,Worksheet!$F78),"-")</f>
        <v>-</v>
      </c>
      <c r="CZ78" s="51" t="str">
        <f>IFERROR(AVERAGEIFS('Orders - December 2020'!$I$2:$I$2047,'Orders - December 2020'!$H$2:$H$2047,Worksheet!CZ$3,'Orders - December 2020'!$C$2:$C$2047,Worksheet!$F78),"-")</f>
        <v>-</v>
      </c>
      <c r="DA78" s="51" t="str">
        <f>IFERROR(AVERAGEIFS('Orders - December 2020'!$I$2:$I$2047,'Orders - December 2020'!$H$2:$H$2047,Worksheet!DA$3,'Orders - December 2020'!$C$2:$C$2047,Worksheet!$F78),"-")</f>
        <v>-</v>
      </c>
      <c r="DB78" s="51" t="str">
        <f>IFERROR(AVERAGEIFS('Orders - December 2020'!$I$2:$I$2047,'Orders - December 2020'!$H$2:$H$2047,Worksheet!DB$3,'Orders - December 2020'!$C$2:$C$2047,Worksheet!$F78),"-")</f>
        <v>-</v>
      </c>
      <c r="DC78" s="51" t="str">
        <f>IFERROR(AVERAGEIFS('Orders - December 2020'!$I$2:$I$2047,'Orders - December 2020'!$H$2:$H$2047,Worksheet!DC$3,'Orders - December 2020'!$C$2:$C$2047,Worksheet!$F78),"-")</f>
        <v>-</v>
      </c>
      <c r="DD78" s="51" t="str">
        <f>IFERROR(AVERAGEIFS('Orders - December 2020'!$I$2:$I$2047,'Orders - December 2020'!$H$2:$H$2047,Worksheet!DD$3,'Orders - December 2020'!$C$2:$C$2047,Worksheet!$F78),"-")</f>
        <v>-</v>
      </c>
      <c r="DE78" s="51" t="str">
        <f>IFERROR(AVERAGEIFS('Orders - December 2020'!$I$2:$I$2047,'Orders - December 2020'!$H$2:$H$2047,Worksheet!DE$3,'Orders - December 2020'!$C$2:$C$2047,Worksheet!$F78),"-")</f>
        <v>-</v>
      </c>
      <c r="DF78" s="51" t="str">
        <f>IFERROR(AVERAGEIFS('Orders - December 2020'!$I$2:$I$2047,'Orders - December 2020'!$H$2:$H$2047,Worksheet!DF$3,'Orders - December 2020'!$C$2:$C$2047,Worksheet!$F78),"-")</f>
        <v>-</v>
      </c>
      <c r="DG78" s="51" t="str">
        <f>IFERROR(AVERAGEIFS('Orders - December 2020'!$I$2:$I$2047,'Orders - December 2020'!$H$2:$H$2047,Worksheet!DG$3,'Orders - December 2020'!$C$2:$C$2047,Worksheet!$F78),"-")</f>
        <v>-</v>
      </c>
      <c r="DH78" s="51" t="str">
        <f>IFERROR(AVERAGEIFS('Orders - December 2020'!$I$2:$I$2047,'Orders - December 2020'!$H$2:$H$2047,Worksheet!DH$3,'Orders - December 2020'!$C$2:$C$2047,Worksheet!$F78),"-")</f>
        <v>-</v>
      </c>
      <c r="DI78" s="51" t="str">
        <f>IFERROR(AVERAGEIFS('Orders - December 2020'!$I$2:$I$2047,'Orders - December 2020'!$H$2:$H$2047,Worksheet!DI$3,'Orders - December 2020'!$C$2:$C$2047,Worksheet!$F78),"-")</f>
        <v>-</v>
      </c>
      <c r="DJ78" s="51" t="str">
        <f>IFERROR(AVERAGEIFS('Orders - December 2020'!$I$2:$I$2047,'Orders - December 2020'!$H$2:$H$2047,Worksheet!DJ$3,'Orders - December 2020'!$C$2:$C$2047,Worksheet!$F78),"-")</f>
        <v>-</v>
      </c>
      <c r="DK78" s="51" t="str">
        <f>IFERROR(AVERAGEIFS('Orders - December 2020'!$I$2:$I$2047,'Orders - December 2020'!$H$2:$H$2047,Worksheet!DK$3,'Orders - December 2020'!$C$2:$C$2047,Worksheet!$F78),"-")</f>
        <v>-</v>
      </c>
      <c r="DL78" s="51" t="str">
        <f>IFERROR(AVERAGEIFS('Orders - December 2020'!$I$2:$I$2047,'Orders - December 2020'!$H$2:$H$2047,Worksheet!DL$3,'Orders - December 2020'!$C$2:$C$2047,Worksheet!$F78),"-")</f>
        <v>-</v>
      </c>
      <c r="DM78" s="51" t="str">
        <f>IFERROR(AVERAGEIFS('Orders - December 2020'!$I$2:$I$2047,'Orders - December 2020'!$H$2:$H$2047,Worksheet!DM$3,'Orders - December 2020'!$C$2:$C$2047,Worksheet!$F78),"-")</f>
        <v>-</v>
      </c>
      <c r="DN78" s="51" t="str">
        <f>IFERROR(AVERAGEIFS('Orders - December 2020'!$I$2:$I$2047,'Orders - December 2020'!$H$2:$H$2047,Worksheet!DN$3,'Orders - December 2020'!$C$2:$C$2047,Worksheet!$F78),"-")</f>
        <v>-</v>
      </c>
      <c r="DO78" s="51" t="str">
        <f>IFERROR(AVERAGEIFS('Orders - December 2020'!$I$2:$I$2047,'Orders - December 2020'!$H$2:$H$2047,Worksheet!DO$3,'Orders - December 2020'!$C$2:$C$2047,Worksheet!$F78),"-")</f>
        <v>-</v>
      </c>
      <c r="DP78" s="51" t="str">
        <f>IFERROR(AVERAGEIFS('Orders - December 2020'!$I$2:$I$2047,'Orders - December 2020'!$H$2:$H$2047,Worksheet!DP$3,'Orders - December 2020'!$C$2:$C$2047,Worksheet!$F78),"-")</f>
        <v>-</v>
      </c>
      <c r="DQ78" s="51" t="str">
        <f>IFERROR(AVERAGEIFS('Orders - December 2020'!$I$2:$I$2047,'Orders - December 2020'!$H$2:$H$2047,Worksheet!DQ$3,'Orders - December 2020'!$C$2:$C$2047,Worksheet!$F78),"-")</f>
        <v>-</v>
      </c>
      <c r="DR78" s="51" t="str">
        <f>IFERROR(AVERAGEIFS('Orders - December 2020'!$I$2:$I$2047,'Orders - December 2020'!$H$2:$H$2047,Worksheet!DR$3,'Orders - December 2020'!$C$2:$C$2047,Worksheet!$F78),"-")</f>
        <v>-</v>
      </c>
      <c r="DS78" s="51" t="str">
        <f>IFERROR(AVERAGEIFS('Orders - December 2020'!$I$2:$I$2047,'Orders - December 2020'!$H$2:$H$2047,Worksheet!DS$3,'Orders - December 2020'!$C$2:$C$2047,Worksheet!$F78),"-")</f>
        <v>-</v>
      </c>
      <c r="DT78" s="51" t="str">
        <f>IFERROR(AVERAGEIFS('Orders - December 2020'!$I$2:$I$2047,'Orders - December 2020'!$H$2:$H$2047,Worksheet!DT$3,'Orders - December 2020'!$C$2:$C$2047,Worksheet!$F78),"-")</f>
        <v>-</v>
      </c>
      <c r="DU78" s="51" t="str">
        <f>IFERROR(AVERAGEIFS('Orders - December 2020'!$I$2:$I$2047,'Orders - December 2020'!$H$2:$H$2047,Worksheet!DU$3,'Orders - December 2020'!$C$2:$C$2047,Worksheet!$F78),"-")</f>
        <v>-</v>
      </c>
      <c r="DV78" s="51" t="str">
        <f>IFERROR(AVERAGEIFS('Orders - December 2020'!$I$2:$I$2047,'Orders - December 2020'!$H$2:$H$2047,Worksheet!DV$3,'Orders - December 2020'!$C$2:$C$2047,Worksheet!$F78),"-")</f>
        <v>-</v>
      </c>
      <c r="DW78" s="51" t="str">
        <f>IFERROR(AVERAGEIFS('Orders - December 2020'!$I$2:$I$2047,'Orders - December 2020'!$H$2:$H$2047,Worksheet!DW$3,'Orders - December 2020'!$C$2:$C$2047,Worksheet!$F78),"-")</f>
        <v>-</v>
      </c>
      <c r="DX78" s="51" t="str">
        <f>IFERROR(AVERAGEIFS('Orders - December 2020'!$I$2:$I$2047,'Orders - December 2020'!$H$2:$H$2047,Worksheet!DX$3,'Orders - December 2020'!$C$2:$C$2047,Worksheet!$F78),"-")</f>
        <v>-</v>
      </c>
      <c r="DY78" s="51" t="str">
        <f>IFERROR(AVERAGEIFS('Orders - December 2020'!$I$2:$I$2047,'Orders - December 2020'!$H$2:$H$2047,Worksheet!DY$3,'Orders - December 2020'!$C$2:$C$2047,Worksheet!$F78),"-")</f>
        <v>-</v>
      </c>
      <c r="DZ78" s="51" t="str">
        <f>IFERROR(AVERAGEIFS('Orders - December 2020'!$I$2:$I$2047,'Orders - December 2020'!$H$2:$H$2047,Worksheet!DZ$3,'Orders - December 2020'!$C$2:$C$2047,Worksheet!$F78),"-")</f>
        <v>-</v>
      </c>
      <c r="EA78" s="51" t="str">
        <f>IFERROR(AVERAGEIFS('Orders - December 2020'!$I$2:$I$2047,'Orders - December 2020'!$H$2:$H$2047,Worksheet!EA$3,'Orders - December 2020'!$C$2:$C$2047,Worksheet!$F78),"-")</f>
        <v>-</v>
      </c>
      <c r="EB78" s="51" t="str">
        <f>IFERROR(AVERAGEIFS('Orders - December 2020'!$I$2:$I$2047,'Orders - December 2020'!$H$2:$H$2047,Worksheet!EB$3,'Orders - December 2020'!$C$2:$C$2047,Worksheet!$F78),"-")</f>
        <v>-</v>
      </c>
      <c r="EC78" s="51" t="str">
        <f>IFERROR(AVERAGEIFS('Orders - December 2020'!$I$2:$I$2047,'Orders - December 2020'!$H$2:$H$2047,Worksheet!EC$3,'Orders - December 2020'!$C$2:$C$2047,Worksheet!$F78),"-")</f>
        <v>-</v>
      </c>
      <c r="ED78" s="51" t="str">
        <f>IFERROR(AVERAGEIFS('Orders - December 2020'!$I$2:$I$2047,'Orders - December 2020'!$H$2:$H$2047,Worksheet!ED$3,'Orders - December 2020'!$C$2:$C$2047,Worksheet!$F78),"-")</f>
        <v>-</v>
      </c>
      <c r="EE78" s="51" t="str">
        <f>IFERROR(AVERAGEIFS('Orders - December 2020'!$I$2:$I$2047,'Orders - December 2020'!$H$2:$H$2047,Worksheet!EE$3,'Orders - December 2020'!$C$2:$C$2047,Worksheet!$F78),"-")</f>
        <v>-</v>
      </c>
      <c r="EF78" s="51" t="str">
        <f>IFERROR(AVERAGEIFS('Orders - December 2020'!$I$2:$I$2047,'Orders - December 2020'!$H$2:$H$2047,Worksheet!EF$3,'Orders - December 2020'!$C$2:$C$2047,Worksheet!$F78),"-")</f>
        <v>-</v>
      </c>
      <c r="EG78" s="51" t="str">
        <f>IFERROR(AVERAGEIFS('Orders - December 2020'!$I$2:$I$2047,'Orders - December 2020'!$H$2:$H$2047,Worksheet!EG$3,'Orders - December 2020'!$C$2:$C$2047,Worksheet!$F78),"-")</f>
        <v>-</v>
      </c>
      <c r="EH78" s="51" t="str">
        <f>IFERROR(AVERAGEIFS('Orders - December 2020'!$I$2:$I$2047,'Orders - December 2020'!$H$2:$H$2047,Worksheet!EH$3,'Orders - December 2020'!$C$2:$C$2047,Worksheet!$F78),"-")</f>
        <v>-</v>
      </c>
      <c r="EI78" s="51" t="str">
        <f>IFERROR(AVERAGEIFS('Orders - December 2020'!$I$2:$I$2047,'Orders - December 2020'!$H$2:$H$2047,Worksheet!EI$3,'Orders - December 2020'!$C$2:$C$2047,Worksheet!$F78),"-")</f>
        <v>-</v>
      </c>
      <c r="EJ78" s="51" t="str">
        <f>IFERROR(AVERAGEIFS('Orders - December 2020'!$I$2:$I$2047,'Orders - December 2020'!$H$2:$H$2047,Worksheet!EJ$3,'Orders - December 2020'!$C$2:$C$2047,Worksheet!$F78),"-")</f>
        <v>-</v>
      </c>
      <c r="EK78" s="51" t="str">
        <f>IFERROR(AVERAGEIFS('Orders - December 2020'!$I$2:$I$2047,'Orders - December 2020'!$H$2:$H$2047,Worksheet!EK$3,'Orders - December 2020'!$C$2:$C$2047,Worksheet!$F78),"-")</f>
        <v>-</v>
      </c>
      <c r="EL78" s="51" t="str">
        <f>IFERROR(AVERAGEIFS('Orders - December 2020'!$I$2:$I$2047,'Orders - December 2020'!$H$2:$H$2047,Worksheet!EL$3,'Orders - December 2020'!$C$2:$C$2047,Worksheet!$F78),"-")</f>
        <v>-</v>
      </c>
      <c r="EM78" s="51" t="str">
        <f>IFERROR(AVERAGEIFS('Orders - December 2020'!$I$2:$I$2047,'Orders - December 2020'!$H$2:$H$2047,Worksheet!EM$3,'Orders - December 2020'!$C$2:$C$2047,Worksheet!$F78),"-")</f>
        <v>-</v>
      </c>
      <c r="EN78" s="51" t="str">
        <f>IFERROR(AVERAGEIFS('Orders - December 2020'!$I$2:$I$2047,'Orders - December 2020'!$H$2:$H$2047,Worksheet!EN$3,'Orders - December 2020'!$C$2:$C$2047,Worksheet!$F78),"-")</f>
        <v>-</v>
      </c>
      <c r="EO78" s="51" t="str">
        <f>IFERROR(AVERAGEIFS('Orders - December 2020'!$I$2:$I$2047,'Orders - December 2020'!$H$2:$H$2047,Worksheet!EO$3,'Orders - December 2020'!$C$2:$C$2047,Worksheet!$F78),"-")</f>
        <v>-</v>
      </c>
      <c r="EP78" s="51" t="str">
        <f>IFERROR(AVERAGEIFS('Orders - December 2020'!$I$2:$I$2047,'Orders - December 2020'!$H$2:$H$2047,Worksheet!EP$3,'Orders - December 2020'!$C$2:$C$2047,Worksheet!$F78),"-")</f>
        <v>-</v>
      </c>
      <c r="EQ78" s="51" t="str">
        <f>IFERROR(AVERAGEIFS('Orders - December 2020'!$I$2:$I$2047,'Orders - December 2020'!$H$2:$H$2047,Worksheet!EQ$3,'Orders - December 2020'!$C$2:$C$2047,Worksheet!$F78),"-")</f>
        <v>-</v>
      </c>
      <c r="ER78" s="51" t="str">
        <f>IFERROR(AVERAGEIFS('Orders - December 2020'!$I$2:$I$2047,'Orders - December 2020'!$H$2:$H$2047,Worksheet!ER$3,'Orders - December 2020'!$C$2:$C$2047,Worksheet!$F78),"-")</f>
        <v>-</v>
      </c>
      <c r="ES78" s="51" t="str">
        <f>IFERROR(AVERAGEIFS('Orders - December 2020'!$I$2:$I$2047,'Orders - December 2020'!$H$2:$H$2047,Worksheet!ES$3,'Orders - December 2020'!$C$2:$C$2047,Worksheet!$F78),"-")</f>
        <v>-</v>
      </c>
      <c r="ET78" s="51" t="str">
        <f>IFERROR(AVERAGEIFS('Orders - December 2020'!$I$2:$I$2047,'Orders - December 2020'!$H$2:$H$2047,Worksheet!ET$3,'Orders - December 2020'!$C$2:$C$2047,Worksheet!$F78),"-")</f>
        <v>-</v>
      </c>
      <c r="EU78" s="51" t="str">
        <f>IFERROR(AVERAGEIFS('Orders - December 2020'!$I$2:$I$2047,'Orders - December 2020'!$H$2:$H$2047,Worksheet!EU$3,'Orders - December 2020'!$C$2:$C$2047,Worksheet!$F78),"-")</f>
        <v>-</v>
      </c>
      <c r="EV78" s="51" t="str">
        <f>IFERROR(AVERAGEIFS('Orders - December 2020'!$I$2:$I$2047,'Orders - December 2020'!$H$2:$H$2047,Worksheet!EV$3,'Orders - December 2020'!$C$2:$C$2047,Worksheet!$F78),"-")</f>
        <v>-</v>
      </c>
      <c r="EW78" s="51" t="str">
        <f>IFERROR(AVERAGEIFS('Orders - December 2020'!$I$2:$I$2047,'Orders - December 2020'!$H$2:$H$2047,Worksheet!EW$3,'Orders - December 2020'!$C$2:$C$2047,Worksheet!$F78),"-")</f>
        <v>-</v>
      </c>
      <c r="EX78" s="51" t="str">
        <f>IFERROR(AVERAGEIFS('Orders - December 2020'!$I$2:$I$2047,'Orders - December 2020'!$H$2:$H$2047,Worksheet!EX$3,'Orders - December 2020'!$C$2:$C$2047,Worksheet!$F78),"-")</f>
        <v>-</v>
      </c>
      <c r="EY78" s="51" t="str">
        <f>IFERROR(AVERAGEIFS('Orders - December 2020'!$I$2:$I$2047,'Orders - December 2020'!$H$2:$H$2047,Worksheet!EY$3,'Orders - December 2020'!$C$2:$C$2047,Worksheet!$F78),"-")</f>
        <v>-</v>
      </c>
      <c r="EZ78" s="51" t="str">
        <f>IFERROR(AVERAGEIFS('Orders - December 2020'!$I$2:$I$2047,'Orders - December 2020'!$H$2:$H$2047,Worksheet!EZ$3,'Orders - December 2020'!$C$2:$C$2047,Worksheet!$F78),"-")</f>
        <v>-</v>
      </c>
      <c r="FA78" s="51" t="str">
        <f>IFERROR(AVERAGEIFS('Orders - December 2020'!$I$2:$I$2047,'Orders - December 2020'!$H$2:$H$2047,Worksheet!FA$3,'Orders - December 2020'!$C$2:$C$2047,Worksheet!$F78),"-")</f>
        <v>-</v>
      </c>
      <c r="FB78" s="51" t="str">
        <f>IFERROR(AVERAGEIFS('Orders - December 2020'!$I$2:$I$2047,'Orders - December 2020'!$H$2:$H$2047,Worksheet!FB$3,'Orders - December 2020'!$C$2:$C$2047,Worksheet!$F78),"-")</f>
        <v>-</v>
      </c>
      <c r="FC78" s="51" t="str">
        <f>IFERROR(AVERAGEIFS('Orders - December 2020'!$I$2:$I$2047,'Orders - December 2020'!$H$2:$H$2047,Worksheet!FC$3,'Orders - December 2020'!$C$2:$C$2047,Worksheet!$F78),"-")</f>
        <v>-</v>
      </c>
      <c r="FD78" s="51" t="str">
        <f>IFERROR(AVERAGEIFS('Orders - December 2020'!$I$2:$I$2047,'Orders - December 2020'!$H$2:$H$2047,Worksheet!FD$3,'Orders - December 2020'!$C$2:$C$2047,Worksheet!$F78),"-")</f>
        <v>-</v>
      </c>
      <c r="FE78" s="51" t="str">
        <f>IFERROR(AVERAGEIFS('Orders - December 2020'!$I$2:$I$2047,'Orders - December 2020'!$H$2:$H$2047,Worksheet!FE$3,'Orders - December 2020'!$C$2:$C$2047,Worksheet!$F78),"-")</f>
        <v>-</v>
      </c>
      <c r="FF78" s="51" t="str">
        <f>IFERROR(AVERAGEIFS('Orders - December 2020'!$I$2:$I$2047,'Orders - December 2020'!$H$2:$H$2047,Worksheet!FF$3,'Orders - December 2020'!$C$2:$C$2047,Worksheet!$F78),"-")</f>
        <v>-</v>
      </c>
      <c r="FG78" s="52" t="str">
        <f>IFERROR(AVERAGEIFS('Orders - December 2020'!$I$2:$I$2047,'Orders - December 2020'!$H$2:$H$2047,Worksheet!FG$3,'Orders - December 2020'!$C$2:$C$2047,Worksheet!$F78),"-")</f>
        <v>-</v>
      </c>
    </row>
    <row r="79" spans="6:163">
      <c r="F79" s="45" t="str">
        <v>Gods Minimart</v>
      </c>
      <c r="G79" s="50" t="str">
        <f>IFERROR(AVERAGEIFS('Orders - December 2020'!$I$2:$I$2047,'Orders - December 2020'!$H$2:$H$2047,Worksheet!G$3,'Orders - December 2020'!$C$2:$C$2047,Worksheet!$F79),"-")</f>
        <v>-</v>
      </c>
      <c r="H79" s="51" t="str">
        <f>IFERROR(AVERAGEIFS('Orders - December 2020'!$I$2:$I$2047,'Orders - December 2020'!$H$2:$H$2047,Worksheet!H$3,'Orders - December 2020'!$C$2:$C$2047,Worksheet!$F79),"-")</f>
        <v>-</v>
      </c>
      <c r="I79" s="51" t="str">
        <f>IFERROR(AVERAGEIFS('Orders - December 2020'!$I$2:$I$2047,'Orders - December 2020'!$H$2:$H$2047,Worksheet!I$3,'Orders - December 2020'!$C$2:$C$2047,Worksheet!$F79),"-")</f>
        <v>-</v>
      </c>
      <c r="J79" s="51" t="str">
        <f>IFERROR(AVERAGEIFS('Orders - December 2020'!$I$2:$I$2047,'Orders - December 2020'!$H$2:$H$2047,Worksheet!J$3,'Orders - December 2020'!$C$2:$C$2047,Worksheet!$F79),"-")</f>
        <v>-</v>
      </c>
      <c r="K79" s="51" t="str">
        <f>IFERROR(AVERAGEIFS('Orders - December 2020'!$I$2:$I$2047,'Orders - December 2020'!$H$2:$H$2047,Worksheet!K$3,'Orders - December 2020'!$C$2:$C$2047,Worksheet!$F79),"-")</f>
        <v>-</v>
      </c>
      <c r="L79" s="51" t="str">
        <f>IFERROR(AVERAGEIFS('Orders - December 2020'!$I$2:$I$2047,'Orders - December 2020'!$H$2:$H$2047,Worksheet!L$3,'Orders - December 2020'!$C$2:$C$2047,Worksheet!$F79),"-")</f>
        <v>-</v>
      </c>
      <c r="M79" s="51" t="str">
        <f>IFERROR(AVERAGEIFS('Orders - December 2020'!$I$2:$I$2047,'Orders - December 2020'!$H$2:$H$2047,Worksheet!M$3,'Orders - December 2020'!$C$2:$C$2047,Worksheet!$F79),"-")</f>
        <v>-</v>
      </c>
      <c r="N79" s="51" t="str">
        <f>IFERROR(AVERAGEIFS('Orders - December 2020'!$I$2:$I$2047,'Orders - December 2020'!$H$2:$H$2047,Worksheet!N$3,'Orders - December 2020'!$C$2:$C$2047,Worksheet!$F79),"-")</f>
        <v>-</v>
      </c>
      <c r="O79" s="51" t="str">
        <f>IFERROR(AVERAGEIFS('Orders - December 2020'!$I$2:$I$2047,'Orders - December 2020'!$H$2:$H$2047,Worksheet!O$3,'Orders - December 2020'!$C$2:$C$2047,Worksheet!$F79),"-")</f>
        <v>-</v>
      </c>
      <c r="P79" s="51" t="str">
        <f>IFERROR(AVERAGEIFS('Orders - December 2020'!$I$2:$I$2047,'Orders - December 2020'!$H$2:$H$2047,Worksheet!P$3,'Orders - December 2020'!$C$2:$C$2047,Worksheet!$F79),"-")</f>
        <v>-</v>
      </c>
      <c r="Q79" s="51" t="str">
        <f>IFERROR(AVERAGEIFS('Orders - December 2020'!$I$2:$I$2047,'Orders - December 2020'!$H$2:$H$2047,Worksheet!Q$3,'Orders - December 2020'!$C$2:$C$2047,Worksheet!$F79),"-")</f>
        <v>-</v>
      </c>
      <c r="R79" s="51" t="str">
        <f>IFERROR(AVERAGEIFS('Orders - December 2020'!$I$2:$I$2047,'Orders - December 2020'!$H$2:$H$2047,Worksheet!R$3,'Orders - December 2020'!$C$2:$C$2047,Worksheet!$F79),"-")</f>
        <v>-</v>
      </c>
      <c r="S79" s="51" t="str">
        <f>IFERROR(AVERAGEIFS('Orders - December 2020'!$I$2:$I$2047,'Orders - December 2020'!$H$2:$H$2047,Worksheet!S$3,'Orders - December 2020'!$C$2:$C$2047,Worksheet!$F79),"-")</f>
        <v>-</v>
      </c>
      <c r="T79" s="51" t="str">
        <f>IFERROR(AVERAGEIFS('Orders - December 2020'!$I$2:$I$2047,'Orders - December 2020'!$H$2:$H$2047,Worksheet!T$3,'Orders - December 2020'!$C$2:$C$2047,Worksheet!$F79),"-")</f>
        <v>-</v>
      </c>
      <c r="U79" s="51" t="str">
        <f>IFERROR(AVERAGEIFS('Orders - December 2020'!$I$2:$I$2047,'Orders - December 2020'!$H$2:$H$2047,Worksheet!U$3,'Orders - December 2020'!$C$2:$C$2047,Worksheet!$F79),"-")</f>
        <v>-</v>
      </c>
      <c r="V79" s="51" t="str">
        <f>IFERROR(AVERAGEIFS('Orders - December 2020'!$I$2:$I$2047,'Orders - December 2020'!$H$2:$H$2047,Worksheet!V$3,'Orders - December 2020'!$C$2:$C$2047,Worksheet!$F79),"-")</f>
        <v>-</v>
      </c>
      <c r="W79" s="51" t="str">
        <f>IFERROR(AVERAGEIFS('Orders - December 2020'!$I$2:$I$2047,'Orders - December 2020'!$H$2:$H$2047,Worksheet!W$3,'Orders - December 2020'!$C$2:$C$2047,Worksheet!$F79),"-")</f>
        <v>-</v>
      </c>
      <c r="X79" s="51" t="str">
        <f>IFERROR(AVERAGEIFS('Orders - December 2020'!$I$2:$I$2047,'Orders - December 2020'!$H$2:$H$2047,Worksheet!X$3,'Orders - December 2020'!$C$2:$C$2047,Worksheet!$F79),"-")</f>
        <v>-</v>
      </c>
      <c r="Y79" s="51" t="str">
        <f>IFERROR(AVERAGEIFS('Orders - December 2020'!$I$2:$I$2047,'Orders - December 2020'!$H$2:$H$2047,Worksheet!Y$3,'Orders - December 2020'!$C$2:$C$2047,Worksheet!$F79),"-")</f>
        <v>-</v>
      </c>
      <c r="Z79" s="51" t="str">
        <f>IFERROR(AVERAGEIFS('Orders - December 2020'!$I$2:$I$2047,'Orders - December 2020'!$H$2:$H$2047,Worksheet!Z$3,'Orders - December 2020'!$C$2:$C$2047,Worksheet!$F79),"-")</f>
        <v>-</v>
      </c>
      <c r="AA79" s="51">
        <f>IFERROR(AVERAGEIFS('Orders - December 2020'!$I$2:$I$2047,'Orders - December 2020'!$H$2:$H$2047,Worksheet!AA$3,'Orders - December 2020'!$C$2:$C$2047,Worksheet!$F79),"-")</f>
        <v>6</v>
      </c>
      <c r="AB79" s="51" t="str">
        <f>IFERROR(AVERAGEIFS('Orders - December 2020'!$I$2:$I$2047,'Orders - December 2020'!$H$2:$H$2047,Worksheet!AB$3,'Orders - December 2020'!$C$2:$C$2047,Worksheet!$F79),"-")</f>
        <v>-</v>
      </c>
      <c r="AC79" s="51" t="str">
        <f>IFERROR(AVERAGEIFS('Orders - December 2020'!$I$2:$I$2047,'Orders - December 2020'!$H$2:$H$2047,Worksheet!AC$3,'Orders - December 2020'!$C$2:$C$2047,Worksheet!$F79),"-")</f>
        <v>-</v>
      </c>
      <c r="AD79" s="51" t="str">
        <f>IFERROR(AVERAGEIFS('Orders - December 2020'!$I$2:$I$2047,'Orders - December 2020'!$H$2:$H$2047,Worksheet!AD$3,'Orders - December 2020'!$C$2:$C$2047,Worksheet!$F79),"-")</f>
        <v>-</v>
      </c>
      <c r="AE79" s="51" t="str">
        <f>IFERROR(AVERAGEIFS('Orders - December 2020'!$I$2:$I$2047,'Orders - December 2020'!$H$2:$H$2047,Worksheet!AE$3,'Orders - December 2020'!$C$2:$C$2047,Worksheet!$F79),"-")</f>
        <v>-</v>
      </c>
      <c r="AF79" s="51" t="str">
        <f>IFERROR(AVERAGEIFS('Orders - December 2020'!$I$2:$I$2047,'Orders - December 2020'!$H$2:$H$2047,Worksheet!AF$3,'Orders - December 2020'!$C$2:$C$2047,Worksheet!$F79),"-")</f>
        <v>-</v>
      </c>
      <c r="AG79" s="51" t="str">
        <f>IFERROR(AVERAGEIFS('Orders - December 2020'!$I$2:$I$2047,'Orders - December 2020'!$H$2:$H$2047,Worksheet!AG$3,'Orders - December 2020'!$C$2:$C$2047,Worksheet!$F79),"-")</f>
        <v>-</v>
      </c>
      <c r="AH79" s="51" t="str">
        <f>IFERROR(AVERAGEIFS('Orders - December 2020'!$I$2:$I$2047,'Orders - December 2020'!$H$2:$H$2047,Worksheet!AH$3,'Orders - December 2020'!$C$2:$C$2047,Worksheet!$F79),"-")</f>
        <v>-</v>
      </c>
      <c r="AI79" s="51" t="str">
        <f>IFERROR(AVERAGEIFS('Orders - December 2020'!$I$2:$I$2047,'Orders - December 2020'!$H$2:$H$2047,Worksheet!AI$3,'Orders - December 2020'!$C$2:$C$2047,Worksheet!$F79),"-")</f>
        <v>-</v>
      </c>
      <c r="AJ79" s="51">
        <f>IFERROR(AVERAGEIFS('Orders - December 2020'!$I$2:$I$2047,'Orders - December 2020'!$H$2:$H$2047,Worksheet!AJ$3,'Orders - December 2020'!$C$2:$C$2047,Worksheet!$F79),"-")</f>
        <v>3</v>
      </c>
      <c r="AK79" s="51" t="str">
        <f>IFERROR(AVERAGEIFS('Orders - December 2020'!$I$2:$I$2047,'Orders - December 2020'!$H$2:$H$2047,Worksheet!AK$3,'Orders - December 2020'!$C$2:$C$2047,Worksheet!$F79),"-")</f>
        <v>-</v>
      </c>
      <c r="AL79" s="51" t="str">
        <f>IFERROR(AVERAGEIFS('Orders - December 2020'!$I$2:$I$2047,'Orders - December 2020'!$H$2:$H$2047,Worksheet!AL$3,'Orders - December 2020'!$C$2:$C$2047,Worksheet!$F79),"-")</f>
        <v>-</v>
      </c>
      <c r="AM79" s="51" t="str">
        <f>IFERROR(AVERAGEIFS('Orders - December 2020'!$I$2:$I$2047,'Orders - December 2020'!$H$2:$H$2047,Worksheet!AM$3,'Orders - December 2020'!$C$2:$C$2047,Worksheet!$F79),"-")</f>
        <v>-</v>
      </c>
      <c r="AN79" s="51" t="str">
        <f>IFERROR(AVERAGEIFS('Orders - December 2020'!$I$2:$I$2047,'Orders - December 2020'!$H$2:$H$2047,Worksheet!AN$3,'Orders - December 2020'!$C$2:$C$2047,Worksheet!$F79),"-")</f>
        <v>-</v>
      </c>
      <c r="AO79" s="51" t="str">
        <f>IFERROR(AVERAGEIFS('Orders - December 2020'!$I$2:$I$2047,'Orders - December 2020'!$H$2:$H$2047,Worksheet!AO$3,'Orders - December 2020'!$C$2:$C$2047,Worksheet!$F79),"-")</f>
        <v>-</v>
      </c>
      <c r="AP79" s="51" t="str">
        <f>IFERROR(AVERAGEIFS('Orders - December 2020'!$I$2:$I$2047,'Orders - December 2020'!$H$2:$H$2047,Worksheet!AP$3,'Orders - December 2020'!$C$2:$C$2047,Worksheet!$F79),"-")</f>
        <v>-</v>
      </c>
      <c r="AQ79" s="51" t="str">
        <f>IFERROR(AVERAGEIFS('Orders - December 2020'!$I$2:$I$2047,'Orders - December 2020'!$H$2:$H$2047,Worksheet!AQ$3,'Orders - December 2020'!$C$2:$C$2047,Worksheet!$F79),"-")</f>
        <v>-</v>
      </c>
      <c r="AR79" s="51" t="str">
        <f>IFERROR(AVERAGEIFS('Orders - December 2020'!$I$2:$I$2047,'Orders - December 2020'!$H$2:$H$2047,Worksheet!AR$3,'Orders - December 2020'!$C$2:$C$2047,Worksheet!$F79),"-")</f>
        <v>-</v>
      </c>
      <c r="AS79" s="51" t="str">
        <f>IFERROR(AVERAGEIFS('Orders - December 2020'!$I$2:$I$2047,'Orders - December 2020'!$H$2:$H$2047,Worksheet!AS$3,'Orders - December 2020'!$C$2:$C$2047,Worksheet!$F79),"-")</f>
        <v>-</v>
      </c>
      <c r="AT79" s="51" t="str">
        <f>IFERROR(AVERAGEIFS('Orders - December 2020'!$I$2:$I$2047,'Orders - December 2020'!$H$2:$H$2047,Worksheet!AT$3,'Orders - December 2020'!$C$2:$C$2047,Worksheet!$F79),"-")</f>
        <v>-</v>
      </c>
      <c r="AU79" s="51" t="str">
        <f>IFERROR(AVERAGEIFS('Orders - December 2020'!$I$2:$I$2047,'Orders - December 2020'!$H$2:$H$2047,Worksheet!AU$3,'Orders - December 2020'!$C$2:$C$2047,Worksheet!$F79),"-")</f>
        <v>-</v>
      </c>
      <c r="AV79" s="51" t="str">
        <f>IFERROR(AVERAGEIFS('Orders - December 2020'!$I$2:$I$2047,'Orders - December 2020'!$H$2:$H$2047,Worksheet!AV$3,'Orders - December 2020'!$C$2:$C$2047,Worksheet!$F79),"-")</f>
        <v>-</v>
      </c>
      <c r="AW79" s="51" t="str">
        <f>IFERROR(AVERAGEIFS('Orders - December 2020'!$I$2:$I$2047,'Orders - December 2020'!$H$2:$H$2047,Worksheet!AW$3,'Orders - December 2020'!$C$2:$C$2047,Worksheet!$F79),"-")</f>
        <v>-</v>
      </c>
      <c r="AX79" s="51" t="str">
        <f>IFERROR(AVERAGEIFS('Orders - December 2020'!$I$2:$I$2047,'Orders - December 2020'!$H$2:$H$2047,Worksheet!AX$3,'Orders - December 2020'!$C$2:$C$2047,Worksheet!$F79),"-")</f>
        <v>-</v>
      </c>
      <c r="AY79" s="51">
        <f>IFERROR(AVERAGEIFS('Orders - December 2020'!$I$2:$I$2047,'Orders - December 2020'!$H$2:$H$2047,Worksheet!AY$3,'Orders - December 2020'!$C$2:$C$2047,Worksheet!$F79),"-")</f>
        <v>10</v>
      </c>
      <c r="AZ79" s="51" t="str">
        <f>IFERROR(AVERAGEIFS('Orders - December 2020'!$I$2:$I$2047,'Orders - December 2020'!$H$2:$H$2047,Worksheet!AZ$3,'Orders - December 2020'!$C$2:$C$2047,Worksheet!$F79),"-")</f>
        <v>-</v>
      </c>
      <c r="BA79" s="51" t="str">
        <f>IFERROR(AVERAGEIFS('Orders - December 2020'!$I$2:$I$2047,'Orders - December 2020'!$H$2:$H$2047,Worksheet!BA$3,'Orders - December 2020'!$C$2:$C$2047,Worksheet!$F79),"-")</f>
        <v>-</v>
      </c>
      <c r="BB79" s="51" t="str">
        <f>IFERROR(AVERAGEIFS('Orders - December 2020'!$I$2:$I$2047,'Orders - December 2020'!$H$2:$H$2047,Worksheet!BB$3,'Orders - December 2020'!$C$2:$C$2047,Worksheet!$F79),"-")</f>
        <v>-</v>
      </c>
      <c r="BC79" s="51" t="str">
        <f>IFERROR(AVERAGEIFS('Orders - December 2020'!$I$2:$I$2047,'Orders - December 2020'!$H$2:$H$2047,Worksheet!BC$3,'Orders - December 2020'!$C$2:$C$2047,Worksheet!$F79),"-")</f>
        <v>-</v>
      </c>
      <c r="BD79" s="51" t="str">
        <f>IFERROR(AVERAGEIFS('Orders - December 2020'!$I$2:$I$2047,'Orders - December 2020'!$H$2:$H$2047,Worksheet!BD$3,'Orders - December 2020'!$C$2:$C$2047,Worksheet!$F79),"-")</f>
        <v>-</v>
      </c>
      <c r="BE79" s="51">
        <f>IFERROR(AVERAGEIFS('Orders - December 2020'!$I$2:$I$2047,'Orders - December 2020'!$H$2:$H$2047,Worksheet!BE$3,'Orders - December 2020'!$C$2:$C$2047,Worksheet!$F79),"-")</f>
        <v>5</v>
      </c>
      <c r="BF79" s="51" t="str">
        <f>IFERROR(AVERAGEIFS('Orders - December 2020'!$I$2:$I$2047,'Orders - December 2020'!$H$2:$H$2047,Worksheet!BF$3,'Orders - December 2020'!$C$2:$C$2047,Worksheet!$F79),"-")</f>
        <v>-</v>
      </c>
      <c r="BG79" s="51" t="str">
        <f>IFERROR(AVERAGEIFS('Orders - December 2020'!$I$2:$I$2047,'Orders - December 2020'!$H$2:$H$2047,Worksheet!BG$3,'Orders - December 2020'!$C$2:$C$2047,Worksheet!$F79),"-")</f>
        <v>-</v>
      </c>
      <c r="BH79" s="51" t="str">
        <f>IFERROR(AVERAGEIFS('Orders - December 2020'!$I$2:$I$2047,'Orders - December 2020'!$H$2:$H$2047,Worksheet!BH$3,'Orders - December 2020'!$C$2:$C$2047,Worksheet!$F79),"-")</f>
        <v>-</v>
      </c>
      <c r="BI79" s="51" t="str">
        <f>IFERROR(AVERAGEIFS('Orders - December 2020'!$I$2:$I$2047,'Orders - December 2020'!$H$2:$H$2047,Worksheet!BI$3,'Orders - December 2020'!$C$2:$C$2047,Worksheet!$F79),"-")</f>
        <v>-</v>
      </c>
      <c r="BJ79" s="51" t="str">
        <f>IFERROR(AVERAGEIFS('Orders - December 2020'!$I$2:$I$2047,'Orders - December 2020'!$H$2:$H$2047,Worksheet!BJ$3,'Orders - December 2020'!$C$2:$C$2047,Worksheet!$F79),"-")</f>
        <v>-</v>
      </c>
      <c r="BK79" s="51" t="str">
        <f>IFERROR(AVERAGEIFS('Orders - December 2020'!$I$2:$I$2047,'Orders - December 2020'!$H$2:$H$2047,Worksheet!BK$3,'Orders - December 2020'!$C$2:$C$2047,Worksheet!$F79),"-")</f>
        <v>-</v>
      </c>
      <c r="BL79" s="51" t="str">
        <f>IFERROR(AVERAGEIFS('Orders - December 2020'!$I$2:$I$2047,'Orders - December 2020'!$H$2:$H$2047,Worksheet!BL$3,'Orders - December 2020'!$C$2:$C$2047,Worksheet!$F79),"-")</f>
        <v>-</v>
      </c>
      <c r="BM79" s="51" t="str">
        <f>IFERROR(AVERAGEIFS('Orders - December 2020'!$I$2:$I$2047,'Orders - December 2020'!$H$2:$H$2047,Worksheet!BM$3,'Orders - December 2020'!$C$2:$C$2047,Worksheet!$F79),"-")</f>
        <v>-</v>
      </c>
      <c r="BN79" s="51" t="str">
        <f>IFERROR(AVERAGEIFS('Orders - December 2020'!$I$2:$I$2047,'Orders - December 2020'!$H$2:$H$2047,Worksheet!BN$3,'Orders - December 2020'!$C$2:$C$2047,Worksheet!$F79),"-")</f>
        <v>-</v>
      </c>
      <c r="BO79" s="51" t="str">
        <f>IFERROR(AVERAGEIFS('Orders - December 2020'!$I$2:$I$2047,'Orders - December 2020'!$H$2:$H$2047,Worksheet!BO$3,'Orders - December 2020'!$C$2:$C$2047,Worksheet!$F79),"-")</f>
        <v>-</v>
      </c>
      <c r="BP79" s="51" t="str">
        <f>IFERROR(AVERAGEIFS('Orders - December 2020'!$I$2:$I$2047,'Orders - December 2020'!$H$2:$H$2047,Worksheet!BP$3,'Orders - December 2020'!$C$2:$C$2047,Worksheet!$F79),"-")</f>
        <v>-</v>
      </c>
      <c r="BQ79" s="51" t="str">
        <f>IFERROR(AVERAGEIFS('Orders - December 2020'!$I$2:$I$2047,'Orders - December 2020'!$H$2:$H$2047,Worksheet!BQ$3,'Orders - December 2020'!$C$2:$C$2047,Worksheet!$F79),"-")</f>
        <v>-</v>
      </c>
      <c r="BR79" s="51" t="str">
        <f>IFERROR(AVERAGEIFS('Orders - December 2020'!$I$2:$I$2047,'Orders - December 2020'!$H$2:$H$2047,Worksheet!BR$3,'Orders - December 2020'!$C$2:$C$2047,Worksheet!$F79),"-")</f>
        <v>-</v>
      </c>
      <c r="BS79" s="51" t="str">
        <f>IFERROR(AVERAGEIFS('Orders - December 2020'!$I$2:$I$2047,'Orders - December 2020'!$H$2:$H$2047,Worksheet!BS$3,'Orders - December 2020'!$C$2:$C$2047,Worksheet!$F79),"-")</f>
        <v>-</v>
      </c>
      <c r="BT79" s="51" t="str">
        <f>IFERROR(AVERAGEIFS('Orders - December 2020'!$I$2:$I$2047,'Orders - December 2020'!$H$2:$H$2047,Worksheet!BT$3,'Orders - December 2020'!$C$2:$C$2047,Worksheet!$F79),"-")</f>
        <v>-</v>
      </c>
      <c r="BU79" s="51" t="str">
        <f>IFERROR(AVERAGEIFS('Orders - December 2020'!$I$2:$I$2047,'Orders - December 2020'!$H$2:$H$2047,Worksheet!BU$3,'Orders - December 2020'!$C$2:$C$2047,Worksheet!$F79),"-")</f>
        <v>-</v>
      </c>
      <c r="BV79" s="51" t="str">
        <f>IFERROR(AVERAGEIFS('Orders - December 2020'!$I$2:$I$2047,'Orders - December 2020'!$H$2:$H$2047,Worksheet!BV$3,'Orders - December 2020'!$C$2:$C$2047,Worksheet!$F79),"-")</f>
        <v>-</v>
      </c>
      <c r="BW79" s="51">
        <f>IFERROR(AVERAGEIFS('Orders - December 2020'!$I$2:$I$2047,'Orders - December 2020'!$H$2:$H$2047,Worksheet!BW$3,'Orders - December 2020'!$C$2:$C$2047,Worksheet!$F79),"-")</f>
        <v>15</v>
      </c>
      <c r="BX79" s="51" t="str">
        <f>IFERROR(AVERAGEIFS('Orders - December 2020'!$I$2:$I$2047,'Orders - December 2020'!$H$2:$H$2047,Worksheet!BX$3,'Orders - December 2020'!$C$2:$C$2047,Worksheet!$F79),"-")</f>
        <v>-</v>
      </c>
      <c r="BY79" s="51" t="str">
        <f>IFERROR(AVERAGEIFS('Orders - December 2020'!$I$2:$I$2047,'Orders - December 2020'!$H$2:$H$2047,Worksheet!BY$3,'Orders - December 2020'!$C$2:$C$2047,Worksheet!$F79),"-")</f>
        <v>-</v>
      </c>
      <c r="BZ79" s="51" t="str">
        <f>IFERROR(AVERAGEIFS('Orders - December 2020'!$I$2:$I$2047,'Orders - December 2020'!$H$2:$H$2047,Worksheet!BZ$3,'Orders - December 2020'!$C$2:$C$2047,Worksheet!$F79),"-")</f>
        <v>-</v>
      </c>
      <c r="CA79" s="51" t="str">
        <f>IFERROR(AVERAGEIFS('Orders - December 2020'!$I$2:$I$2047,'Orders - December 2020'!$H$2:$H$2047,Worksheet!CA$3,'Orders - December 2020'!$C$2:$C$2047,Worksheet!$F79),"-")</f>
        <v>-</v>
      </c>
      <c r="CB79" s="51" t="str">
        <f>IFERROR(AVERAGEIFS('Orders - December 2020'!$I$2:$I$2047,'Orders - December 2020'!$H$2:$H$2047,Worksheet!CB$3,'Orders - December 2020'!$C$2:$C$2047,Worksheet!$F79),"-")</f>
        <v>-</v>
      </c>
      <c r="CC79" s="51" t="str">
        <f>IFERROR(AVERAGEIFS('Orders - December 2020'!$I$2:$I$2047,'Orders - December 2020'!$H$2:$H$2047,Worksheet!CC$3,'Orders - December 2020'!$C$2:$C$2047,Worksheet!$F79),"-")</f>
        <v>-</v>
      </c>
      <c r="CD79" s="51" t="str">
        <f>IFERROR(AVERAGEIFS('Orders - December 2020'!$I$2:$I$2047,'Orders - December 2020'!$H$2:$H$2047,Worksheet!CD$3,'Orders - December 2020'!$C$2:$C$2047,Worksheet!$F79),"-")</f>
        <v>-</v>
      </c>
      <c r="CE79" s="51" t="str">
        <f>IFERROR(AVERAGEIFS('Orders - December 2020'!$I$2:$I$2047,'Orders - December 2020'!$H$2:$H$2047,Worksheet!CE$3,'Orders - December 2020'!$C$2:$C$2047,Worksheet!$F79),"-")</f>
        <v>-</v>
      </c>
      <c r="CF79" s="51" t="str">
        <f>IFERROR(AVERAGEIFS('Orders - December 2020'!$I$2:$I$2047,'Orders - December 2020'!$H$2:$H$2047,Worksheet!CF$3,'Orders - December 2020'!$C$2:$C$2047,Worksheet!$F79),"-")</f>
        <v>-</v>
      </c>
      <c r="CG79" s="51" t="str">
        <f>IFERROR(AVERAGEIFS('Orders - December 2020'!$I$2:$I$2047,'Orders - December 2020'!$H$2:$H$2047,Worksheet!CG$3,'Orders - December 2020'!$C$2:$C$2047,Worksheet!$F79),"-")</f>
        <v>-</v>
      </c>
      <c r="CH79" s="51" t="str">
        <f>IFERROR(AVERAGEIFS('Orders - December 2020'!$I$2:$I$2047,'Orders - December 2020'!$H$2:$H$2047,Worksheet!CH$3,'Orders - December 2020'!$C$2:$C$2047,Worksheet!$F79),"-")</f>
        <v>-</v>
      </c>
      <c r="CI79" s="51" t="str">
        <f>IFERROR(AVERAGEIFS('Orders - December 2020'!$I$2:$I$2047,'Orders - December 2020'!$H$2:$H$2047,Worksheet!CI$3,'Orders - December 2020'!$C$2:$C$2047,Worksheet!$F79),"-")</f>
        <v>-</v>
      </c>
      <c r="CJ79" s="51" t="str">
        <f>IFERROR(AVERAGEIFS('Orders - December 2020'!$I$2:$I$2047,'Orders - December 2020'!$H$2:$H$2047,Worksheet!CJ$3,'Orders - December 2020'!$C$2:$C$2047,Worksheet!$F79),"-")</f>
        <v>-</v>
      </c>
      <c r="CK79" s="51" t="str">
        <f>IFERROR(AVERAGEIFS('Orders - December 2020'!$I$2:$I$2047,'Orders - December 2020'!$H$2:$H$2047,Worksheet!CK$3,'Orders - December 2020'!$C$2:$C$2047,Worksheet!$F79),"-")</f>
        <v>-</v>
      </c>
      <c r="CL79" s="51" t="str">
        <f>IFERROR(AVERAGEIFS('Orders - December 2020'!$I$2:$I$2047,'Orders - December 2020'!$H$2:$H$2047,Worksheet!CL$3,'Orders - December 2020'!$C$2:$C$2047,Worksheet!$F79),"-")</f>
        <v>-</v>
      </c>
      <c r="CM79" s="51" t="str">
        <f>IFERROR(AVERAGEIFS('Orders - December 2020'!$I$2:$I$2047,'Orders - December 2020'!$H$2:$H$2047,Worksheet!CM$3,'Orders - December 2020'!$C$2:$C$2047,Worksheet!$F79),"-")</f>
        <v>-</v>
      </c>
      <c r="CN79" s="51" t="str">
        <f>IFERROR(AVERAGEIFS('Orders - December 2020'!$I$2:$I$2047,'Orders - December 2020'!$H$2:$H$2047,Worksheet!CN$3,'Orders - December 2020'!$C$2:$C$2047,Worksheet!$F79),"-")</f>
        <v>-</v>
      </c>
      <c r="CO79" s="51" t="str">
        <f>IFERROR(AVERAGEIFS('Orders - December 2020'!$I$2:$I$2047,'Orders - December 2020'!$H$2:$H$2047,Worksheet!CO$3,'Orders - December 2020'!$C$2:$C$2047,Worksheet!$F79),"-")</f>
        <v>-</v>
      </c>
      <c r="CP79" s="51" t="str">
        <f>IFERROR(AVERAGEIFS('Orders - December 2020'!$I$2:$I$2047,'Orders - December 2020'!$H$2:$H$2047,Worksheet!CP$3,'Orders - December 2020'!$C$2:$C$2047,Worksheet!$F79),"-")</f>
        <v>-</v>
      </c>
      <c r="CQ79" s="51" t="str">
        <f>IFERROR(AVERAGEIFS('Orders - December 2020'!$I$2:$I$2047,'Orders - December 2020'!$H$2:$H$2047,Worksheet!CQ$3,'Orders - December 2020'!$C$2:$C$2047,Worksheet!$F79),"-")</f>
        <v>-</v>
      </c>
      <c r="CR79" s="51" t="str">
        <f>IFERROR(AVERAGEIFS('Orders - December 2020'!$I$2:$I$2047,'Orders - December 2020'!$H$2:$H$2047,Worksheet!CR$3,'Orders - December 2020'!$C$2:$C$2047,Worksheet!$F79),"-")</f>
        <v>-</v>
      </c>
      <c r="CS79" s="51" t="str">
        <f>IFERROR(AVERAGEIFS('Orders - December 2020'!$I$2:$I$2047,'Orders - December 2020'!$H$2:$H$2047,Worksheet!CS$3,'Orders - December 2020'!$C$2:$C$2047,Worksheet!$F79),"-")</f>
        <v>-</v>
      </c>
      <c r="CT79" s="51" t="str">
        <f>IFERROR(AVERAGEIFS('Orders - December 2020'!$I$2:$I$2047,'Orders - December 2020'!$H$2:$H$2047,Worksheet!CT$3,'Orders - December 2020'!$C$2:$C$2047,Worksheet!$F79),"-")</f>
        <v>-</v>
      </c>
      <c r="CU79" s="51" t="str">
        <f>IFERROR(AVERAGEIFS('Orders - December 2020'!$I$2:$I$2047,'Orders - December 2020'!$H$2:$H$2047,Worksheet!CU$3,'Orders - December 2020'!$C$2:$C$2047,Worksheet!$F79),"-")</f>
        <v>-</v>
      </c>
      <c r="CV79" s="51" t="str">
        <f>IFERROR(AVERAGEIFS('Orders - December 2020'!$I$2:$I$2047,'Orders - December 2020'!$H$2:$H$2047,Worksheet!CV$3,'Orders - December 2020'!$C$2:$C$2047,Worksheet!$F79),"-")</f>
        <v>-</v>
      </c>
      <c r="CW79" s="51" t="str">
        <f>IFERROR(AVERAGEIFS('Orders - December 2020'!$I$2:$I$2047,'Orders - December 2020'!$H$2:$H$2047,Worksheet!CW$3,'Orders - December 2020'!$C$2:$C$2047,Worksheet!$F79),"-")</f>
        <v>-</v>
      </c>
      <c r="CX79" s="51" t="str">
        <f>IFERROR(AVERAGEIFS('Orders - December 2020'!$I$2:$I$2047,'Orders - December 2020'!$H$2:$H$2047,Worksheet!CX$3,'Orders - December 2020'!$C$2:$C$2047,Worksheet!$F79),"-")</f>
        <v>-</v>
      </c>
      <c r="CY79" s="51" t="str">
        <f>IFERROR(AVERAGEIFS('Orders - December 2020'!$I$2:$I$2047,'Orders - December 2020'!$H$2:$H$2047,Worksheet!CY$3,'Orders - December 2020'!$C$2:$C$2047,Worksheet!$F79),"-")</f>
        <v>-</v>
      </c>
      <c r="CZ79" s="51" t="str">
        <f>IFERROR(AVERAGEIFS('Orders - December 2020'!$I$2:$I$2047,'Orders - December 2020'!$H$2:$H$2047,Worksheet!CZ$3,'Orders - December 2020'!$C$2:$C$2047,Worksheet!$F79),"-")</f>
        <v>-</v>
      </c>
      <c r="DA79" s="51" t="str">
        <f>IFERROR(AVERAGEIFS('Orders - December 2020'!$I$2:$I$2047,'Orders - December 2020'!$H$2:$H$2047,Worksheet!DA$3,'Orders - December 2020'!$C$2:$C$2047,Worksheet!$F79),"-")</f>
        <v>-</v>
      </c>
      <c r="DB79" s="51" t="str">
        <f>IFERROR(AVERAGEIFS('Orders - December 2020'!$I$2:$I$2047,'Orders - December 2020'!$H$2:$H$2047,Worksheet!DB$3,'Orders - December 2020'!$C$2:$C$2047,Worksheet!$F79),"-")</f>
        <v>-</v>
      </c>
      <c r="DC79" s="51" t="str">
        <f>IFERROR(AVERAGEIFS('Orders - December 2020'!$I$2:$I$2047,'Orders - December 2020'!$H$2:$H$2047,Worksheet!DC$3,'Orders - December 2020'!$C$2:$C$2047,Worksheet!$F79),"-")</f>
        <v>-</v>
      </c>
      <c r="DD79" s="51" t="str">
        <f>IFERROR(AVERAGEIFS('Orders - December 2020'!$I$2:$I$2047,'Orders - December 2020'!$H$2:$H$2047,Worksheet!DD$3,'Orders - December 2020'!$C$2:$C$2047,Worksheet!$F79),"-")</f>
        <v>-</v>
      </c>
      <c r="DE79" s="51" t="str">
        <f>IFERROR(AVERAGEIFS('Orders - December 2020'!$I$2:$I$2047,'Orders - December 2020'!$H$2:$H$2047,Worksheet!DE$3,'Orders - December 2020'!$C$2:$C$2047,Worksheet!$F79),"-")</f>
        <v>-</v>
      </c>
      <c r="DF79" s="51" t="str">
        <f>IFERROR(AVERAGEIFS('Orders - December 2020'!$I$2:$I$2047,'Orders - December 2020'!$H$2:$H$2047,Worksheet!DF$3,'Orders - December 2020'!$C$2:$C$2047,Worksheet!$F79),"-")</f>
        <v>-</v>
      </c>
      <c r="DG79" s="51" t="str">
        <f>IFERROR(AVERAGEIFS('Orders - December 2020'!$I$2:$I$2047,'Orders - December 2020'!$H$2:$H$2047,Worksheet!DG$3,'Orders - December 2020'!$C$2:$C$2047,Worksheet!$F79),"-")</f>
        <v>-</v>
      </c>
      <c r="DH79" s="51" t="str">
        <f>IFERROR(AVERAGEIFS('Orders - December 2020'!$I$2:$I$2047,'Orders - December 2020'!$H$2:$H$2047,Worksheet!DH$3,'Orders - December 2020'!$C$2:$C$2047,Worksheet!$F79),"-")</f>
        <v>-</v>
      </c>
      <c r="DI79" s="51" t="str">
        <f>IFERROR(AVERAGEIFS('Orders - December 2020'!$I$2:$I$2047,'Orders - December 2020'!$H$2:$H$2047,Worksheet!DI$3,'Orders - December 2020'!$C$2:$C$2047,Worksheet!$F79),"-")</f>
        <v>-</v>
      </c>
      <c r="DJ79" s="51" t="str">
        <f>IFERROR(AVERAGEIFS('Orders - December 2020'!$I$2:$I$2047,'Orders - December 2020'!$H$2:$H$2047,Worksheet!DJ$3,'Orders - December 2020'!$C$2:$C$2047,Worksheet!$F79),"-")</f>
        <v>-</v>
      </c>
      <c r="DK79" s="51" t="str">
        <f>IFERROR(AVERAGEIFS('Orders - December 2020'!$I$2:$I$2047,'Orders - December 2020'!$H$2:$H$2047,Worksheet!DK$3,'Orders - December 2020'!$C$2:$C$2047,Worksheet!$F79),"-")</f>
        <v>-</v>
      </c>
      <c r="DL79" s="51" t="str">
        <f>IFERROR(AVERAGEIFS('Orders - December 2020'!$I$2:$I$2047,'Orders - December 2020'!$H$2:$H$2047,Worksheet!DL$3,'Orders - December 2020'!$C$2:$C$2047,Worksheet!$F79),"-")</f>
        <v>-</v>
      </c>
      <c r="DM79" s="51" t="str">
        <f>IFERROR(AVERAGEIFS('Orders - December 2020'!$I$2:$I$2047,'Orders - December 2020'!$H$2:$H$2047,Worksheet!DM$3,'Orders - December 2020'!$C$2:$C$2047,Worksheet!$F79),"-")</f>
        <v>-</v>
      </c>
      <c r="DN79" s="51" t="str">
        <f>IFERROR(AVERAGEIFS('Orders - December 2020'!$I$2:$I$2047,'Orders - December 2020'!$H$2:$H$2047,Worksheet!DN$3,'Orders - December 2020'!$C$2:$C$2047,Worksheet!$F79),"-")</f>
        <v>-</v>
      </c>
      <c r="DO79" s="51" t="str">
        <f>IFERROR(AVERAGEIFS('Orders - December 2020'!$I$2:$I$2047,'Orders - December 2020'!$H$2:$H$2047,Worksheet!DO$3,'Orders - December 2020'!$C$2:$C$2047,Worksheet!$F79),"-")</f>
        <v>-</v>
      </c>
      <c r="DP79" s="51" t="str">
        <f>IFERROR(AVERAGEIFS('Orders - December 2020'!$I$2:$I$2047,'Orders - December 2020'!$H$2:$H$2047,Worksheet!DP$3,'Orders - December 2020'!$C$2:$C$2047,Worksheet!$F79),"-")</f>
        <v>-</v>
      </c>
      <c r="DQ79" s="51" t="str">
        <f>IFERROR(AVERAGEIFS('Orders - December 2020'!$I$2:$I$2047,'Orders - December 2020'!$H$2:$H$2047,Worksheet!DQ$3,'Orders - December 2020'!$C$2:$C$2047,Worksheet!$F79),"-")</f>
        <v>-</v>
      </c>
      <c r="DR79" s="51" t="str">
        <f>IFERROR(AVERAGEIFS('Orders - December 2020'!$I$2:$I$2047,'Orders - December 2020'!$H$2:$H$2047,Worksheet!DR$3,'Orders - December 2020'!$C$2:$C$2047,Worksheet!$F79),"-")</f>
        <v>-</v>
      </c>
      <c r="DS79" s="51" t="str">
        <f>IFERROR(AVERAGEIFS('Orders - December 2020'!$I$2:$I$2047,'Orders - December 2020'!$H$2:$H$2047,Worksheet!DS$3,'Orders - December 2020'!$C$2:$C$2047,Worksheet!$F79),"-")</f>
        <v>-</v>
      </c>
      <c r="DT79" s="51" t="str">
        <f>IFERROR(AVERAGEIFS('Orders - December 2020'!$I$2:$I$2047,'Orders - December 2020'!$H$2:$H$2047,Worksheet!DT$3,'Orders - December 2020'!$C$2:$C$2047,Worksheet!$F79),"-")</f>
        <v>-</v>
      </c>
      <c r="DU79" s="51" t="str">
        <f>IFERROR(AVERAGEIFS('Orders - December 2020'!$I$2:$I$2047,'Orders - December 2020'!$H$2:$H$2047,Worksheet!DU$3,'Orders - December 2020'!$C$2:$C$2047,Worksheet!$F79),"-")</f>
        <v>-</v>
      </c>
      <c r="DV79" s="51">
        <f>IFERROR(AVERAGEIFS('Orders - December 2020'!$I$2:$I$2047,'Orders - December 2020'!$H$2:$H$2047,Worksheet!DV$3,'Orders - December 2020'!$C$2:$C$2047,Worksheet!$F79),"-")</f>
        <v>35</v>
      </c>
      <c r="DW79" s="51">
        <f>IFERROR(AVERAGEIFS('Orders - December 2020'!$I$2:$I$2047,'Orders - December 2020'!$H$2:$H$2047,Worksheet!DW$3,'Orders - December 2020'!$C$2:$C$2047,Worksheet!$F79),"-")</f>
        <v>50</v>
      </c>
      <c r="DX79" s="51" t="str">
        <f>IFERROR(AVERAGEIFS('Orders - December 2020'!$I$2:$I$2047,'Orders - December 2020'!$H$2:$H$2047,Worksheet!DX$3,'Orders - December 2020'!$C$2:$C$2047,Worksheet!$F79),"-")</f>
        <v>-</v>
      </c>
      <c r="DY79" s="51" t="str">
        <f>IFERROR(AVERAGEIFS('Orders - December 2020'!$I$2:$I$2047,'Orders - December 2020'!$H$2:$H$2047,Worksheet!DY$3,'Orders - December 2020'!$C$2:$C$2047,Worksheet!$F79),"-")</f>
        <v>-</v>
      </c>
      <c r="DZ79" s="51" t="str">
        <f>IFERROR(AVERAGEIFS('Orders - December 2020'!$I$2:$I$2047,'Orders - December 2020'!$H$2:$H$2047,Worksheet!DZ$3,'Orders - December 2020'!$C$2:$C$2047,Worksheet!$F79),"-")</f>
        <v>-</v>
      </c>
      <c r="EA79" s="51" t="str">
        <f>IFERROR(AVERAGEIFS('Orders - December 2020'!$I$2:$I$2047,'Orders - December 2020'!$H$2:$H$2047,Worksheet!EA$3,'Orders - December 2020'!$C$2:$C$2047,Worksheet!$F79),"-")</f>
        <v>-</v>
      </c>
      <c r="EB79" s="51" t="str">
        <f>IFERROR(AVERAGEIFS('Orders - December 2020'!$I$2:$I$2047,'Orders - December 2020'!$H$2:$H$2047,Worksheet!EB$3,'Orders - December 2020'!$C$2:$C$2047,Worksheet!$F79),"-")</f>
        <v>-</v>
      </c>
      <c r="EC79" s="51" t="str">
        <f>IFERROR(AVERAGEIFS('Orders - December 2020'!$I$2:$I$2047,'Orders - December 2020'!$H$2:$H$2047,Worksheet!EC$3,'Orders - December 2020'!$C$2:$C$2047,Worksheet!$F79),"-")</f>
        <v>-</v>
      </c>
      <c r="ED79" s="51" t="str">
        <f>IFERROR(AVERAGEIFS('Orders - December 2020'!$I$2:$I$2047,'Orders - December 2020'!$H$2:$H$2047,Worksheet!ED$3,'Orders - December 2020'!$C$2:$C$2047,Worksheet!$F79),"-")</f>
        <v>-</v>
      </c>
      <c r="EE79" s="51">
        <f>IFERROR(AVERAGEIFS('Orders - December 2020'!$I$2:$I$2047,'Orders - December 2020'!$H$2:$H$2047,Worksheet!EE$3,'Orders - December 2020'!$C$2:$C$2047,Worksheet!$F79),"-")</f>
        <v>22.5</v>
      </c>
      <c r="EF79" s="51" t="str">
        <f>IFERROR(AVERAGEIFS('Orders - December 2020'!$I$2:$I$2047,'Orders - December 2020'!$H$2:$H$2047,Worksheet!EF$3,'Orders - December 2020'!$C$2:$C$2047,Worksheet!$F79),"-")</f>
        <v>-</v>
      </c>
      <c r="EG79" s="51" t="str">
        <f>IFERROR(AVERAGEIFS('Orders - December 2020'!$I$2:$I$2047,'Orders - December 2020'!$H$2:$H$2047,Worksheet!EG$3,'Orders - December 2020'!$C$2:$C$2047,Worksheet!$F79),"-")</f>
        <v>-</v>
      </c>
      <c r="EH79" s="51" t="str">
        <f>IFERROR(AVERAGEIFS('Orders - December 2020'!$I$2:$I$2047,'Orders - December 2020'!$H$2:$H$2047,Worksheet!EH$3,'Orders - December 2020'!$C$2:$C$2047,Worksheet!$F79),"-")</f>
        <v>-</v>
      </c>
      <c r="EI79" s="51" t="str">
        <f>IFERROR(AVERAGEIFS('Orders - December 2020'!$I$2:$I$2047,'Orders - December 2020'!$H$2:$H$2047,Worksheet!EI$3,'Orders - December 2020'!$C$2:$C$2047,Worksheet!$F79),"-")</f>
        <v>-</v>
      </c>
      <c r="EJ79" s="51" t="str">
        <f>IFERROR(AVERAGEIFS('Orders - December 2020'!$I$2:$I$2047,'Orders - December 2020'!$H$2:$H$2047,Worksheet!EJ$3,'Orders - December 2020'!$C$2:$C$2047,Worksheet!$F79),"-")</f>
        <v>-</v>
      </c>
      <c r="EK79" s="51" t="str">
        <f>IFERROR(AVERAGEIFS('Orders - December 2020'!$I$2:$I$2047,'Orders - December 2020'!$H$2:$H$2047,Worksheet!EK$3,'Orders - December 2020'!$C$2:$C$2047,Worksheet!$F79),"-")</f>
        <v>-</v>
      </c>
      <c r="EL79" s="51" t="str">
        <f>IFERROR(AVERAGEIFS('Orders - December 2020'!$I$2:$I$2047,'Orders - December 2020'!$H$2:$H$2047,Worksheet!EL$3,'Orders - December 2020'!$C$2:$C$2047,Worksheet!$F79),"-")</f>
        <v>-</v>
      </c>
      <c r="EM79" s="51" t="str">
        <f>IFERROR(AVERAGEIFS('Orders - December 2020'!$I$2:$I$2047,'Orders - December 2020'!$H$2:$H$2047,Worksheet!EM$3,'Orders - December 2020'!$C$2:$C$2047,Worksheet!$F79),"-")</f>
        <v>-</v>
      </c>
      <c r="EN79" s="51">
        <f>IFERROR(AVERAGEIFS('Orders - December 2020'!$I$2:$I$2047,'Orders - December 2020'!$H$2:$H$2047,Worksheet!EN$3,'Orders - December 2020'!$C$2:$C$2047,Worksheet!$F79),"-")</f>
        <v>5</v>
      </c>
      <c r="EO79" s="51" t="str">
        <f>IFERROR(AVERAGEIFS('Orders - December 2020'!$I$2:$I$2047,'Orders - December 2020'!$H$2:$H$2047,Worksheet!EO$3,'Orders - December 2020'!$C$2:$C$2047,Worksheet!$F79),"-")</f>
        <v>-</v>
      </c>
      <c r="EP79" s="51" t="str">
        <f>IFERROR(AVERAGEIFS('Orders - December 2020'!$I$2:$I$2047,'Orders - December 2020'!$H$2:$H$2047,Worksheet!EP$3,'Orders - December 2020'!$C$2:$C$2047,Worksheet!$F79),"-")</f>
        <v>-</v>
      </c>
      <c r="EQ79" s="51" t="str">
        <f>IFERROR(AVERAGEIFS('Orders - December 2020'!$I$2:$I$2047,'Orders - December 2020'!$H$2:$H$2047,Worksheet!EQ$3,'Orders - December 2020'!$C$2:$C$2047,Worksheet!$F79),"-")</f>
        <v>-</v>
      </c>
      <c r="ER79" s="51" t="str">
        <f>IFERROR(AVERAGEIFS('Orders - December 2020'!$I$2:$I$2047,'Orders - December 2020'!$H$2:$H$2047,Worksheet!ER$3,'Orders - December 2020'!$C$2:$C$2047,Worksheet!$F79),"-")</f>
        <v>-</v>
      </c>
      <c r="ES79" s="51" t="str">
        <f>IFERROR(AVERAGEIFS('Orders - December 2020'!$I$2:$I$2047,'Orders - December 2020'!$H$2:$H$2047,Worksheet!ES$3,'Orders - December 2020'!$C$2:$C$2047,Worksheet!$F79),"-")</f>
        <v>-</v>
      </c>
      <c r="ET79" s="51" t="str">
        <f>IFERROR(AVERAGEIFS('Orders - December 2020'!$I$2:$I$2047,'Orders - December 2020'!$H$2:$H$2047,Worksheet!ET$3,'Orders - December 2020'!$C$2:$C$2047,Worksheet!$F79),"-")</f>
        <v>-</v>
      </c>
      <c r="EU79" s="51" t="str">
        <f>IFERROR(AVERAGEIFS('Orders - December 2020'!$I$2:$I$2047,'Orders - December 2020'!$H$2:$H$2047,Worksheet!EU$3,'Orders - December 2020'!$C$2:$C$2047,Worksheet!$F79),"-")</f>
        <v>-</v>
      </c>
      <c r="EV79" s="51" t="str">
        <f>IFERROR(AVERAGEIFS('Orders - December 2020'!$I$2:$I$2047,'Orders - December 2020'!$H$2:$H$2047,Worksheet!EV$3,'Orders - December 2020'!$C$2:$C$2047,Worksheet!$F79),"-")</f>
        <v>-</v>
      </c>
      <c r="EW79" s="51" t="str">
        <f>IFERROR(AVERAGEIFS('Orders - December 2020'!$I$2:$I$2047,'Orders - December 2020'!$H$2:$H$2047,Worksheet!EW$3,'Orders - December 2020'!$C$2:$C$2047,Worksheet!$F79),"-")</f>
        <v>-</v>
      </c>
      <c r="EX79" s="51" t="str">
        <f>IFERROR(AVERAGEIFS('Orders - December 2020'!$I$2:$I$2047,'Orders - December 2020'!$H$2:$H$2047,Worksheet!EX$3,'Orders - December 2020'!$C$2:$C$2047,Worksheet!$F79),"-")</f>
        <v>-</v>
      </c>
      <c r="EY79" s="51">
        <f>IFERROR(AVERAGEIFS('Orders - December 2020'!$I$2:$I$2047,'Orders - December 2020'!$H$2:$H$2047,Worksheet!EY$3,'Orders - December 2020'!$C$2:$C$2047,Worksheet!$F79),"-")</f>
        <v>5</v>
      </c>
      <c r="EZ79" s="51" t="str">
        <f>IFERROR(AVERAGEIFS('Orders - December 2020'!$I$2:$I$2047,'Orders - December 2020'!$H$2:$H$2047,Worksheet!EZ$3,'Orders - December 2020'!$C$2:$C$2047,Worksheet!$F79),"-")</f>
        <v>-</v>
      </c>
      <c r="FA79" s="51" t="str">
        <f>IFERROR(AVERAGEIFS('Orders - December 2020'!$I$2:$I$2047,'Orders - December 2020'!$H$2:$H$2047,Worksheet!FA$3,'Orders - December 2020'!$C$2:$C$2047,Worksheet!$F79),"-")</f>
        <v>-</v>
      </c>
      <c r="FB79" s="51" t="str">
        <f>IFERROR(AVERAGEIFS('Orders - December 2020'!$I$2:$I$2047,'Orders - December 2020'!$H$2:$H$2047,Worksheet!FB$3,'Orders - December 2020'!$C$2:$C$2047,Worksheet!$F79),"-")</f>
        <v>-</v>
      </c>
      <c r="FC79" s="51" t="str">
        <f>IFERROR(AVERAGEIFS('Orders - December 2020'!$I$2:$I$2047,'Orders - December 2020'!$H$2:$H$2047,Worksheet!FC$3,'Orders - December 2020'!$C$2:$C$2047,Worksheet!$F79),"-")</f>
        <v>-</v>
      </c>
      <c r="FD79" s="51" t="str">
        <f>IFERROR(AVERAGEIFS('Orders - December 2020'!$I$2:$I$2047,'Orders - December 2020'!$H$2:$H$2047,Worksheet!FD$3,'Orders - December 2020'!$C$2:$C$2047,Worksheet!$F79),"-")</f>
        <v>-</v>
      </c>
      <c r="FE79" s="51" t="str">
        <f>IFERROR(AVERAGEIFS('Orders - December 2020'!$I$2:$I$2047,'Orders - December 2020'!$H$2:$H$2047,Worksheet!FE$3,'Orders - December 2020'!$C$2:$C$2047,Worksheet!$F79),"-")</f>
        <v>-</v>
      </c>
      <c r="FF79" s="51" t="str">
        <f>IFERROR(AVERAGEIFS('Orders - December 2020'!$I$2:$I$2047,'Orders - December 2020'!$H$2:$H$2047,Worksheet!FF$3,'Orders - December 2020'!$C$2:$C$2047,Worksheet!$F79),"-")</f>
        <v>-</v>
      </c>
      <c r="FG79" s="52" t="str">
        <f>IFERROR(AVERAGEIFS('Orders - December 2020'!$I$2:$I$2047,'Orders - December 2020'!$H$2:$H$2047,Worksheet!FG$3,'Orders - December 2020'!$C$2:$C$2047,Worksheet!$F79),"-")</f>
        <v>-</v>
      </c>
    </row>
    <row r="80" spans="6:163">
      <c r="F80" s="45" t="str">
        <v>Bukted Minimarts</v>
      </c>
      <c r="G80" s="50" t="str">
        <f>IFERROR(AVERAGEIFS('Orders - December 2020'!$I$2:$I$2047,'Orders - December 2020'!$H$2:$H$2047,Worksheet!G$3,'Orders - December 2020'!$C$2:$C$2047,Worksheet!$F80),"-")</f>
        <v>-</v>
      </c>
      <c r="H80" s="51" t="str">
        <f>IFERROR(AVERAGEIFS('Orders - December 2020'!$I$2:$I$2047,'Orders - December 2020'!$H$2:$H$2047,Worksheet!H$3,'Orders - December 2020'!$C$2:$C$2047,Worksheet!$F80),"-")</f>
        <v>-</v>
      </c>
      <c r="I80" s="51" t="str">
        <f>IFERROR(AVERAGEIFS('Orders - December 2020'!$I$2:$I$2047,'Orders - December 2020'!$H$2:$H$2047,Worksheet!I$3,'Orders - December 2020'!$C$2:$C$2047,Worksheet!$F80),"-")</f>
        <v>-</v>
      </c>
      <c r="J80" s="51" t="str">
        <f>IFERROR(AVERAGEIFS('Orders - December 2020'!$I$2:$I$2047,'Orders - December 2020'!$H$2:$H$2047,Worksheet!J$3,'Orders - December 2020'!$C$2:$C$2047,Worksheet!$F80),"-")</f>
        <v>-</v>
      </c>
      <c r="K80" s="51" t="str">
        <f>IFERROR(AVERAGEIFS('Orders - December 2020'!$I$2:$I$2047,'Orders - December 2020'!$H$2:$H$2047,Worksheet!K$3,'Orders - December 2020'!$C$2:$C$2047,Worksheet!$F80),"-")</f>
        <v>-</v>
      </c>
      <c r="L80" s="51" t="str">
        <f>IFERROR(AVERAGEIFS('Orders - December 2020'!$I$2:$I$2047,'Orders - December 2020'!$H$2:$H$2047,Worksheet!L$3,'Orders - December 2020'!$C$2:$C$2047,Worksheet!$F80),"-")</f>
        <v>-</v>
      </c>
      <c r="M80" s="51" t="str">
        <f>IFERROR(AVERAGEIFS('Orders - December 2020'!$I$2:$I$2047,'Orders - December 2020'!$H$2:$H$2047,Worksheet!M$3,'Orders - December 2020'!$C$2:$C$2047,Worksheet!$F80),"-")</f>
        <v>-</v>
      </c>
      <c r="N80" s="51" t="str">
        <f>IFERROR(AVERAGEIFS('Orders - December 2020'!$I$2:$I$2047,'Orders - December 2020'!$H$2:$H$2047,Worksheet!N$3,'Orders - December 2020'!$C$2:$C$2047,Worksheet!$F80),"-")</f>
        <v>-</v>
      </c>
      <c r="O80" s="51" t="str">
        <f>IFERROR(AVERAGEIFS('Orders - December 2020'!$I$2:$I$2047,'Orders - December 2020'!$H$2:$H$2047,Worksheet!O$3,'Orders - December 2020'!$C$2:$C$2047,Worksheet!$F80),"-")</f>
        <v>-</v>
      </c>
      <c r="P80" s="51" t="str">
        <f>IFERROR(AVERAGEIFS('Orders - December 2020'!$I$2:$I$2047,'Orders - December 2020'!$H$2:$H$2047,Worksheet!P$3,'Orders - December 2020'!$C$2:$C$2047,Worksheet!$F80),"-")</f>
        <v>-</v>
      </c>
      <c r="Q80" s="51" t="str">
        <f>IFERROR(AVERAGEIFS('Orders - December 2020'!$I$2:$I$2047,'Orders - December 2020'!$H$2:$H$2047,Worksheet!Q$3,'Orders - December 2020'!$C$2:$C$2047,Worksheet!$F80),"-")</f>
        <v>-</v>
      </c>
      <c r="R80" s="51" t="str">
        <f>IFERROR(AVERAGEIFS('Orders - December 2020'!$I$2:$I$2047,'Orders - December 2020'!$H$2:$H$2047,Worksheet!R$3,'Orders - December 2020'!$C$2:$C$2047,Worksheet!$F80),"-")</f>
        <v>-</v>
      </c>
      <c r="S80" s="51" t="str">
        <f>IFERROR(AVERAGEIFS('Orders - December 2020'!$I$2:$I$2047,'Orders - December 2020'!$H$2:$H$2047,Worksheet!S$3,'Orders - December 2020'!$C$2:$C$2047,Worksheet!$F80),"-")</f>
        <v>-</v>
      </c>
      <c r="T80" s="51" t="str">
        <f>IFERROR(AVERAGEIFS('Orders - December 2020'!$I$2:$I$2047,'Orders - December 2020'!$H$2:$H$2047,Worksheet!T$3,'Orders - December 2020'!$C$2:$C$2047,Worksheet!$F80),"-")</f>
        <v>-</v>
      </c>
      <c r="U80" s="51" t="str">
        <f>IFERROR(AVERAGEIFS('Orders - December 2020'!$I$2:$I$2047,'Orders - December 2020'!$H$2:$H$2047,Worksheet!U$3,'Orders - December 2020'!$C$2:$C$2047,Worksheet!$F80),"-")</f>
        <v>-</v>
      </c>
      <c r="V80" s="51" t="str">
        <f>IFERROR(AVERAGEIFS('Orders - December 2020'!$I$2:$I$2047,'Orders - December 2020'!$H$2:$H$2047,Worksheet!V$3,'Orders - December 2020'!$C$2:$C$2047,Worksheet!$F80),"-")</f>
        <v>-</v>
      </c>
      <c r="W80" s="51" t="str">
        <f>IFERROR(AVERAGEIFS('Orders - December 2020'!$I$2:$I$2047,'Orders - December 2020'!$H$2:$H$2047,Worksheet!W$3,'Orders - December 2020'!$C$2:$C$2047,Worksheet!$F80),"-")</f>
        <v>-</v>
      </c>
      <c r="X80" s="51" t="str">
        <f>IFERROR(AVERAGEIFS('Orders - December 2020'!$I$2:$I$2047,'Orders - December 2020'!$H$2:$H$2047,Worksheet!X$3,'Orders - December 2020'!$C$2:$C$2047,Worksheet!$F80),"-")</f>
        <v>-</v>
      </c>
      <c r="Y80" s="51" t="str">
        <f>IFERROR(AVERAGEIFS('Orders - December 2020'!$I$2:$I$2047,'Orders - December 2020'!$H$2:$H$2047,Worksheet!Y$3,'Orders - December 2020'!$C$2:$C$2047,Worksheet!$F80),"-")</f>
        <v>-</v>
      </c>
      <c r="Z80" s="51" t="str">
        <f>IFERROR(AVERAGEIFS('Orders - December 2020'!$I$2:$I$2047,'Orders - December 2020'!$H$2:$H$2047,Worksheet!Z$3,'Orders - December 2020'!$C$2:$C$2047,Worksheet!$F80),"-")</f>
        <v>-</v>
      </c>
      <c r="AA80" s="51">
        <f>IFERROR(AVERAGEIFS('Orders - December 2020'!$I$2:$I$2047,'Orders - December 2020'!$H$2:$H$2047,Worksheet!AA$3,'Orders - December 2020'!$C$2:$C$2047,Worksheet!$F80),"-")</f>
        <v>5</v>
      </c>
      <c r="AB80" s="51" t="str">
        <f>IFERROR(AVERAGEIFS('Orders - December 2020'!$I$2:$I$2047,'Orders - December 2020'!$H$2:$H$2047,Worksheet!AB$3,'Orders - December 2020'!$C$2:$C$2047,Worksheet!$F80),"-")</f>
        <v>-</v>
      </c>
      <c r="AC80" s="51" t="str">
        <f>IFERROR(AVERAGEIFS('Orders - December 2020'!$I$2:$I$2047,'Orders - December 2020'!$H$2:$H$2047,Worksheet!AC$3,'Orders - December 2020'!$C$2:$C$2047,Worksheet!$F80),"-")</f>
        <v>-</v>
      </c>
      <c r="AD80" s="51" t="str">
        <f>IFERROR(AVERAGEIFS('Orders - December 2020'!$I$2:$I$2047,'Orders - December 2020'!$H$2:$H$2047,Worksheet!AD$3,'Orders - December 2020'!$C$2:$C$2047,Worksheet!$F80),"-")</f>
        <v>-</v>
      </c>
      <c r="AE80" s="51" t="str">
        <f>IFERROR(AVERAGEIFS('Orders - December 2020'!$I$2:$I$2047,'Orders - December 2020'!$H$2:$H$2047,Worksheet!AE$3,'Orders - December 2020'!$C$2:$C$2047,Worksheet!$F80),"-")</f>
        <v>-</v>
      </c>
      <c r="AF80" s="51" t="str">
        <f>IFERROR(AVERAGEIFS('Orders - December 2020'!$I$2:$I$2047,'Orders - December 2020'!$H$2:$H$2047,Worksheet!AF$3,'Orders - December 2020'!$C$2:$C$2047,Worksheet!$F80),"-")</f>
        <v>-</v>
      </c>
      <c r="AG80" s="51" t="str">
        <f>IFERROR(AVERAGEIFS('Orders - December 2020'!$I$2:$I$2047,'Orders - December 2020'!$H$2:$H$2047,Worksheet!AG$3,'Orders - December 2020'!$C$2:$C$2047,Worksheet!$F80),"-")</f>
        <v>-</v>
      </c>
      <c r="AH80" s="51" t="str">
        <f>IFERROR(AVERAGEIFS('Orders - December 2020'!$I$2:$I$2047,'Orders - December 2020'!$H$2:$H$2047,Worksheet!AH$3,'Orders - December 2020'!$C$2:$C$2047,Worksheet!$F80),"-")</f>
        <v>-</v>
      </c>
      <c r="AI80" s="51" t="str">
        <f>IFERROR(AVERAGEIFS('Orders - December 2020'!$I$2:$I$2047,'Orders - December 2020'!$H$2:$H$2047,Worksheet!AI$3,'Orders - December 2020'!$C$2:$C$2047,Worksheet!$F80),"-")</f>
        <v>-</v>
      </c>
      <c r="AJ80" s="51" t="str">
        <f>IFERROR(AVERAGEIFS('Orders - December 2020'!$I$2:$I$2047,'Orders - December 2020'!$H$2:$H$2047,Worksheet!AJ$3,'Orders - December 2020'!$C$2:$C$2047,Worksheet!$F80),"-")</f>
        <v>-</v>
      </c>
      <c r="AK80" s="51" t="str">
        <f>IFERROR(AVERAGEIFS('Orders - December 2020'!$I$2:$I$2047,'Orders - December 2020'!$H$2:$H$2047,Worksheet!AK$3,'Orders - December 2020'!$C$2:$C$2047,Worksheet!$F80),"-")</f>
        <v>-</v>
      </c>
      <c r="AL80" s="51" t="str">
        <f>IFERROR(AVERAGEIFS('Orders - December 2020'!$I$2:$I$2047,'Orders - December 2020'!$H$2:$H$2047,Worksheet!AL$3,'Orders - December 2020'!$C$2:$C$2047,Worksheet!$F80),"-")</f>
        <v>-</v>
      </c>
      <c r="AM80" s="51" t="str">
        <f>IFERROR(AVERAGEIFS('Orders - December 2020'!$I$2:$I$2047,'Orders - December 2020'!$H$2:$H$2047,Worksheet!AM$3,'Orders - December 2020'!$C$2:$C$2047,Worksheet!$F80),"-")</f>
        <v>-</v>
      </c>
      <c r="AN80" s="51" t="str">
        <f>IFERROR(AVERAGEIFS('Orders - December 2020'!$I$2:$I$2047,'Orders - December 2020'!$H$2:$H$2047,Worksheet!AN$3,'Orders - December 2020'!$C$2:$C$2047,Worksheet!$F80),"-")</f>
        <v>-</v>
      </c>
      <c r="AO80" s="51" t="str">
        <f>IFERROR(AVERAGEIFS('Orders - December 2020'!$I$2:$I$2047,'Orders - December 2020'!$H$2:$H$2047,Worksheet!AO$3,'Orders - December 2020'!$C$2:$C$2047,Worksheet!$F80),"-")</f>
        <v>-</v>
      </c>
      <c r="AP80" s="51" t="str">
        <f>IFERROR(AVERAGEIFS('Orders - December 2020'!$I$2:$I$2047,'Orders - December 2020'!$H$2:$H$2047,Worksheet!AP$3,'Orders - December 2020'!$C$2:$C$2047,Worksheet!$F80),"-")</f>
        <v>-</v>
      </c>
      <c r="AQ80" s="51" t="str">
        <f>IFERROR(AVERAGEIFS('Orders - December 2020'!$I$2:$I$2047,'Orders - December 2020'!$H$2:$H$2047,Worksheet!AQ$3,'Orders - December 2020'!$C$2:$C$2047,Worksheet!$F80),"-")</f>
        <v>-</v>
      </c>
      <c r="AR80" s="51" t="str">
        <f>IFERROR(AVERAGEIFS('Orders - December 2020'!$I$2:$I$2047,'Orders - December 2020'!$H$2:$H$2047,Worksheet!AR$3,'Orders - December 2020'!$C$2:$C$2047,Worksheet!$F80),"-")</f>
        <v>-</v>
      </c>
      <c r="AS80" s="51" t="str">
        <f>IFERROR(AVERAGEIFS('Orders - December 2020'!$I$2:$I$2047,'Orders - December 2020'!$H$2:$H$2047,Worksheet!AS$3,'Orders - December 2020'!$C$2:$C$2047,Worksheet!$F80),"-")</f>
        <v>-</v>
      </c>
      <c r="AT80" s="51" t="str">
        <f>IFERROR(AVERAGEIFS('Orders - December 2020'!$I$2:$I$2047,'Orders - December 2020'!$H$2:$H$2047,Worksheet!AT$3,'Orders - December 2020'!$C$2:$C$2047,Worksheet!$F80),"-")</f>
        <v>-</v>
      </c>
      <c r="AU80" s="51" t="str">
        <f>IFERROR(AVERAGEIFS('Orders - December 2020'!$I$2:$I$2047,'Orders - December 2020'!$H$2:$H$2047,Worksheet!AU$3,'Orders - December 2020'!$C$2:$C$2047,Worksheet!$F80),"-")</f>
        <v>-</v>
      </c>
      <c r="AV80" s="51" t="str">
        <f>IFERROR(AVERAGEIFS('Orders - December 2020'!$I$2:$I$2047,'Orders - December 2020'!$H$2:$H$2047,Worksheet!AV$3,'Orders - December 2020'!$C$2:$C$2047,Worksheet!$F80),"-")</f>
        <v>-</v>
      </c>
      <c r="AW80" s="51" t="str">
        <f>IFERROR(AVERAGEIFS('Orders - December 2020'!$I$2:$I$2047,'Orders - December 2020'!$H$2:$H$2047,Worksheet!AW$3,'Orders - December 2020'!$C$2:$C$2047,Worksheet!$F80),"-")</f>
        <v>-</v>
      </c>
      <c r="AX80" s="51" t="str">
        <f>IFERROR(AVERAGEIFS('Orders - December 2020'!$I$2:$I$2047,'Orders - December 2020'!$H$2:$H$2047,Worksheet!AX$3,'Orders - December 2020'!$C$2:$C$2047,Worksheet!$F80),"-")</f>
        <v>-</v>
      </c>
      <c r="AY80" s="51" t="str">
        <f>IFERROR(AVERAGEIFS('Orders - December 2020'!$I$2:$I$2047,'Orders - December 2020'!$H$2:$H$2047,Worksheet!AY$3,'Orders - December 2020'!$C$2:$C$2047,Worksheet!$F80),"-")</f>
        <v>-</v>
      </c>
      <c r="AZ80" s="51" t="str">
        <f>IFERROR(AVERAGEIFS('Orders - December 2020'!$I$2:$I$2047,'Orders - December 2020'!$H$2:$H$2047,Worksheet!AZ$3,'Orders - December 2020'!$C$2:$C$2047,Worksheet!$F80),"-")</f>
        <v>-</v>
      </c>
      <c r="BA80" s="51" t="str">
        <f>IFERROR(AVERAGEIFS('Orders - December 2020'!$I$2:$I$2047,'Orders - December 2020'!$H$2:$H$2047,Worksheet!BA$3,'Orders - December 2020'!$C$2:$C$2047,Worksheet!$F80),"-")</f>
        <v>-</v>
      </c>
      <c r="BB80" s="51" t="str">
        <f>IFERROR(AVERAGEIFS('Orders - December 2020'!$I$2:$I$2047,'Orders - December 2020'!$H$2:$H$2047,Worksheet!BB$3,'Orders - December 2020'!$C$2:$C$2047,Worksheet!$F80),"-")</f>
        <v>-</v>
      </c>
      <c r="BC80" s="51" t="str">
        <f>IFERROR(AVERAGEIFS('Orders - December 2020'!$I$2:$I$2047,'Orders - December 2020'!$H$2:$H$2047,Worksheet!BC$3,'Orders - December 2020'!$C$2:$C$2047,Worksheet!$F80),"-")</f>
        <v>-</v>
      </c>
      <c r="BD80" s="51" t="str">
        <f>IFERROR(AVERAGEIFS('Orders - December 2020'!$I$2:$I$2047,'Orders - December 2020'!$H$2:$H$2047,Worksheet!BD$3,'Orders - December 2020'!$C$2:$C$2047,Worksheet!$F80),"-")</f>
        <v>-</v>
      </c>
      <c r="BE80" s="51" t="str">
        <f>IFERROR(AVERAGEIFS('Orders - December 2020'!$I$2:$I$2047,'Orders - December 2020'!$H$2:$H$2047,Worksheet!BE$3,'Orders - December 2020'!$C$2:$C$2047,Worksheet!$F80),"-")</f>
        <v>-</v>
      </c>
      <c r="BF80" s="51" t="str">
        <f>IFERROR(AVERAGEIFS('Orders - December 2020'!$I$2:$I$2047,'Orders - December 2020'!$H$2:$H$2047,Worksheet!BF$3,'Orders - December 2020'!$C$2:$C$2047,Worksheet!$F80),"-")</f>
        <v>-</v>
      </c>
      <c r="BG80" s="51" t="str">
        <f>IFERROR(AVERAGEIFS('Orders - December 2020'!$I$2:$I$2047,'Orders - December 2020'!$H$2:$H$2047,Worksheet!BG$3,'Orders - December 2020'!$C$2:$C$2047,Worksheet!$F80),"-")</f>
        <v>-</v>
      </c>
      <c r="BH80" s="51" t="str">
        <f>IFERROR(AVERAGEIFS('Orders - December 2020'!$I$2:$I$2047,'Orders - December 2020'!$H$2:$H$2047,Worksheet!BH$3,'Orders - December 2020'!$C$2:$C$2047,Worksheet!$F80),"-")</f>
        <v>-</v>
      </c>
      <c r="BI80" s="51" t="str">
        <f>IFERROR(AVERAGEIFS('Orders - December 2020'!$I$2:$I$2047,'Orders - December 2020'!$H$2:$H$2047,Worksheet!BI$3,'Orders - December 2020'!$C$2:$C$2047,Worksheet!$F80),"-")</f>
        <v>-</v>
      </c>
      <c r="BJ80" s="51" t="str">
        <f>IFERROR(AVERAGEIFS('Orders - December 2020'!$I$2:$I$2047,'Orders - December 2020'!$H$2:$H$2047,Worksheet!BJ$3,'Orders - December 2020'!$C$2:$C$2047,Worksheet!$F80),"-")</f>
        <v>-</v>
      </c>
      <c r="BK80" s="51" t="str">
        <f>IFERROR(AVERAGEIFS('Orders - December 2020'!$I$2:$I$2047,'Orders - December 2020'!$H$2:$H$2047,Worksheet!BK$3,'Orders - December 2020'!$C$2:$C$2047,Worksheet!$F80),"-")</f>
        <v>-</v>
      </c>
      <c r="BL80" s="51" t="str">
        <f>IFERROR(AVERAGEIFS('Orders - December 2020'!$I$2:$I$2047,'Orders - December 2020'!$H$2:$H$2047,Worksheet!BL$3,'Orders - December 2020'!$C$2:$C$2047,Worksheet!$F80),"-")</f>
        <v>-</v>
      </c>
      <c r="BM80" s="51" t="str">
        <f>IFERROR(AVERAGEIFS('Orders - December 2020'!$I$2:$I$2047,'Orders - December 2020'!$H$2:$H$2047,Worksheet!BM$3,'Orders - December 2020'!$C$2:$C$2047,Worksheet!$F80),"-")</f>
        <v>-</v>
      </c>
      <c r="BN80" s="51" t="str">
        <f>IFERROR(AVERAGEIFS('Orders - December 2020'!$I$2:$I$2047,'Orders - December 2020'!$H$2:$H$2047,Worksheet!BN$3,'Orders - December 2020'!$C$2:$C$2047,Worksheet!$F80),"-")</f>
        <v>-</v>
      </c>
      <c r="BO80" s="51" t="str">
        <f>IFERROR(AVERAGEIFS('Orders - December 2020'!$I$2:$I$2047,'Orders - December 2020'!$H$2:$H$2047,Worksheet!BO$3,'Orders - December 2020'!$C$2:$C$2047,Worksheet!$F80),"-")</f>
        <v>-</v>
      </c>
      <c r="BP80" s="51" t="str">
        <f>IFERROR(AVERAGEIFS('Orders - December 2020'!$I$2:$I$2047,'Orders - December 2020'!$H$2:$H$2047,Worksheet!BP$3,'Orders - December 2020'!$C$2:$C$2047,Worksheet!$F80),"-")</f>
        <v>-</v>
      </c>
      <c r="BQ80" s="51" t="str">
        <f>IFERROR(AVERAGEIFS('Orders - December 2020'!$I$2:$I$2047,'Orders - December 2020'!$H$2:$H$2047,Worksheet!BQ$3,'Orders - December 2020'!$C$2:$C$2047,Worksheet!$F80),"-")</f>
        <v>-</v>
      </c>
      <c r="BR80" s="51" t="str">
        <f>IFERROR(AVERAGEIFS('Orders - December 2020'!$I$2:$I$2047,'Orders - December 2020'!$H$2:$H$2047,Worksheet!BR$3,'Orders - December 2020'!$C$2:$C$2047,Worksheet!$F80),"-")</f>
        <v>-</v>
      </c>
      <c r="BS80" s="51" t="str">
        <f>IFERROR(AVERAGEIFS('Orders - December 2020'!$I$2:$I$2047,'Orders - December 2020'!$H$2:$H$2047,Worksheet!BS$3,'Orders - December 2020'!$C$2:$C$2047,Worksheet!$F80),"-")</f>
        <v>-</v>
      </c>
      <c r="BT80" s="51" t="str">
        <f>IFERROR(AVERAGEIFS('Orders - December 2020'!$I$2:$I$2047,'Orders - December 2020'!$H$2:$H$2047,Worksheet!BT$3,'Orders - December 2020'!$C$2:$C$2047,Worksheet!$F80),"-")</f>
        <v>-</v>
      </c>
      <c r="BU80" s="51" t="str">
        <f>IFERROR(AVERAGEIFS('Orders - December 2020'!$I$2:$I$2047,'Orders - December 2020'!$H$2:$H$2047,Worksheet!BU$3,'Orders - December 2020'!$C$2:$C$2047,Worksheet!$F80),"-")</f>
        <v>-</v>
      </c>
      <c r="BV80" s="51" t="str">
        <f>IFERROR(AVERAGEIFS('Orders - December 2020'!$I$2:$I$2047,'Orders - December 2020'!$H$2:$H$2047,Worksheet!BV$3,'Orders - December 2020'!$C$2:$C$2047,Worksheet!$F80),"-")</f>
        <v>-</v>
      </c>
      <c r="BW80" s="51" t="str">
        <f>IFERROR(AVERAGEIFS('Orders - December 2020'!$I$2:$I$2047,'Orders - December 2020'!$H$2:$H$2047,Worksheet!BW$3,'Orders - December 2020'!$C$2:$C$2047,Worksheet!$F80),"-")</f>
        <v>-</v>
      </c>
      <c r="BX80" s="51" t="str">
        <f>IFERROR(AVERAGEIFS('Orders - December 2020'!$I$2:$I$2047,'Orders - December 2020'!$H$2:$H$2047,Worksheet!BX$3,'Orders - December 2020'!$C$2:$C$2047,Worksheet!$F80),"-")</f>
        <v>-</v>
      </c>
      <c r="BY80" s="51" t="str">
        <f>IFERROR(AVERAGEIFS('Orders - December 2020'!$I$2:$I$2047,'Orders - December 2020'!$H$2:$H$2047,Worksheet!BY$3,'Orders - December 2020'!$C$2:$C$2047,Worksheet!$F80),"-")</f>
        <v>-</v>
      </c>
      <c r="BZ80" s="51" t="str">
        <f>IFERROR(AVERAGEIFS('Orders - December 2020'!$I$2:$I$2047,'Orders - December 2020'!$H$2:$H$2047,Worksheet!BZ$3,'Orders - December 2020'!$C$2:$C$2047,Worksheet!$F80),"-")</f>
        <v>-</v>
      </c>
      <c r="CA80" s="51" t="str">
        <f>IFERROR(AVERAGEIFS('Orders - December 2020'!$I$2:$I$2047,'Orders - December 2020'!$H$2:$H$2047,Worksheet!CA$3,'Orders - December 2020'!$C$2:$C$2047,Worksheet!$F80),"-")</f>
        <v>-</v>
      </c>
      <c r="CB80" s="51" t="str">
        <f>IFERROR(AVERAGEIFS('Orders - December 2020'!$I$2:$I$2047,'Orders - December 2020'!$H$2:$H$2047,Worksheet!CB$3,'Orders - December 2020'!$C$2:$C$2047,Worksheet!$F80),"-")</f>
        <v>-</v>
      </c>
      <c r="CC80" s="51" t="str">
        <f>IFERROR(AVERAGEIFS('Orders - December 2020'!$I$2:$I$2047,'Orders - December 2020'!$H$2:$H$2047,Worksheet!CC$3,'Orders - December 2020'!$C$2:$C$2047,Worksheet!$F80),"-")</f>
        <v>-</v>
      </c>
      <c r="CD80" s="51" t="str">
        <f>IFERROR(AVERAGEIFS('Orders - December 2020'!$I$2:$I$2047,'Orders - December 2020'!$H$2:$H$2047,Worksheet!CD$3,'Orders - December 2020'!$C$2:$C$2047,Worksheet!$F80),"-")</f>
        <v>-</v>
      </c>
      <c r="CE80" s="51" t="str">
        <f>IFERROR(AVERAGEIFS('Orders - December 2020'!$I$2:$I$2047,'Orders - December 2020'!$H$2:$H$2047,Worksheet!CE$3,'Orders - December 2020'!$C$2:$C$2047,Worksheet!$F80),"-")</f>
        <v>-</v>
      </c>
      <c r="CF80" s="51" t="str">
        <f>IFERROR(AVERAGEIFS('Orders - December 2020'!$I$2:$I$2047,'Orders - December 2020'!$H$2:$H$2047,Worksheet!CF$3,'Orders - December 2020'!$C$2:$C$2047,Worksheet!$F80),"-")</f>
        <v>-</v>
      </c>
      <c r="CG80" s="51" t="str">
        <f>IFERROR(AVERAGEIFS('Orders - December 2020'!$I$2:$I$2047,'Orders - December 2020'!$H$2:$H$2047,Worksheet!CG$3,'Orders - December 2020'!$C$2:$C$2047,Worksheet!$F80),"-")</f>
        <v>-</v>
      </c>
      <c r="CH80" s="51" t="str">
        <f>IFERROR(AVERAGEIFS('Orders - December 2020'!$I$2:$I$2047,'Orders - December 2020'!$H$2:$H$2047,Worksheet!CH$3,'Orders - December 2020'!$C$2:$C$2047,Worksheet!$F80),"-")</f>
        <v>-</v>
      </c>
      <c r="CI80" s="51" t="str">
        <f>IFERROR(AVERAGEIFS('Orders - December 2020'!$I$2:$I$2047,'Orders - December 2020'!$H$2:$H$2047,Worksheet!CI$3,'Orders - December 2020'!$C$2:$C$2047,Worksheet!$F80),"-")</f>
        <v>-</v>
      </c>
      <c r="CJ80" s="51" t="str">
        <f>IFERROR(AVERAGEIFS('Orders - December 2020'!$I$2:$I$2047,'Orders - December 2020'!$H$2:$H$2047,Worksheet!CJ$3,'Orders - December 2020'!$C$2:$C$2047,Worksheet!$F80),"-")</f>
        <v>-</v>
      </c>
      <c r="CK80" s="51" t="str">
        <f>IFERROR(AVERAGEIFS('Orders - December 2020'!$I$2:$I$2047,'Orders - December 2020'!$H$2:$H$2047,Worksheet!CK$3,'Orders - December 2020'!$C$2:$C$2047,Worksheet!$F80),"-")</f>
        <v>-</v>
      </c>
      <c r="CL80" s="51" t="str">
        <f>IFERROR(AVERAGEIFS('Orders - December 2020'!$I$2:$I$2047,'Orders - December 2020'!$H$2:$H$2047,Worksheet!CL$3,'Orders - December 2020'!$C$2:$C$2047,Worksheet!$F80),"-")</f>
        <v>-</v>
      </c>
      <c r="CM80" s="51" t="str">
        <f>IFERROR(AVERAGEIFS('Orders - December 2020'!$I$2:$I$2047,'Orders - December 2020'!$H$2:$H$2047,Worksheet!CM$3,'Orders - December 2020'!$C$2:$C$2047,Worksheet!$F80),"-")</f>
        <v>-</v>
      </c>
      <c r="CN80" s="51" t="str">
        <f>IFERROR(AVERAGEIFS('Orders - December 2020'!$I$2:$I$2047,'Orders - December 2020'!$H$2:$H$2047,Worksheet!CN$3,'Orders - December 2020'!$C$2:$C$2047,Worksheet!$F80),"-")</f>
        <v>-</v>
      </c>
      <c r="CO80" s="51" t="str">
        <f>IFERROR(AVERAGEIFS('Orders - December 2020'!$I$2:$I$2047,'Orders - December 2020'!$H$2:$H$2047,Worksheet!CO$3,'Orders - December 2020'!$C$2:$C$2047,Worksheet!$F80),"-")</f>
        <v>-</v>
      </c>
      <c r="CP80" s="51" t="str">
        <f>IFERROR(AVERAGEIFS('Orders - December 2020'!$I$2:$I$2047,'Orders - December 2020'!$H$2:$H$2047,Worksheet!CP$3,'Orders - December 2020'!$C$2:$C$2047,Worksheet!$F80),"-")</f>
        <v>-</v>
      </c>
      <c r="CQ80" s="51" t="str">
        <f>IFERROR(AVERAGEIFS('Orders - December 2020'!$I$2:$I$2047,'Orders - December 2020'!$H$2:$H$2047,Worksheet!CQ$3,'Orders - December 2020'!$C$2:$C$2047,Worksheet!$F80),"-")</f>
        <v>-</v>
      </c>
      <c r="CR80" s="51" t="str">
        <f>IFERROR(AVERAGEIFS('Orders - December 2020'!$I$2:$I$2047,'Orders - December 2020'!$H$2:$H$2047,Worksheet!CR$3,'Orders - December 2020'!$C$2:$C$2047,Worksheet!$F80),"-")</f>
        <v>-</v>
      </c>
      <c r="CS80" s="51" t="str">
        <f>IFERROR(AVERAGEIFS('Orders - December 2020'!$I$2:$I$2047,'Orders - December 2020'!$H$2:$H$2047,Worksheet!CS$3,'Orders - December 2020'!$C$2:$C$2047,Worksheet!$F80),"-")</f>
        <v>-</v>
      </c>
      <c r="CT80" s="51" t="str">
        <f>IFERROR(AVERAGEIFS('Orders - December 2020'!$I$2:$I$2047,'Orders - December 2020'!$H$2:$H$2047,Worksheet!CT$3,'Orders - December 2020'!$C$2:$C$2047,Worksheet!$F80),"-")</f>
        <v>-</v>
      </c>
      <c r="CU80" s="51" t="str">
        <f>IFERROR(AVERAGEIFS('Orders - December 2020'!$I$2:$I$2047,'Orders - December 2020'!$H$2:$H$2047,Worksheet!CU$3,'Orders - December 2020'!$C$2:$C$2047,Worksheet!$F80),"-")</f>
        <v>-</v>
      </c>
      <c r="CV80" s="51" t="str">
        <f>IFERROR(AVERAGEIFS('Orders - December 2020'!$I$2:$I$2047,'Orders - December 2020'!$H$2:$H$2047,Worksheet!CV$3,'Orders - December 2020'!$C$2:$C$2047,Worksheet!$F80),"-")</f>
        <v>-</v>
      </c>
      <c r="CW80" s="51" t="str">
        <f>IFERROR(AVERAGEIFS('Orders - December 2020'!$I$2:$I$2047,'Orders - December 2020'!$H$2:$H$2047,Worksheet!CW$3,'Orders - December 2020'!$C$2:$C$2047,Worksheet!$F80),"-")</f>
        <v>-</v>
      </c>
      <c r="CX80" s="51" t="str">
        <f>IFERROR(AVERAGEIFS('Orders - December 2020'!$I$2:$I$2047,'Orders - December 2020'!$H$2:$H$2047,Worksheet!CX$3,'Orders - December 2020'!$C$2:$C$2047,Worksheet!$F80),"-")</f>
        <v>-</v>
      </c>
      <c r="CY80" s="51" t="str">
        <f>IFERROR(AVERAGEIFS('Orders - December 2020'!$I$2:$I$2047,'Orders - December 2020'!$H$2:$H$2047,Worksheet!CY$3,'Orders - December 2020'!$C$2:$C$2047,Worksheet!$F80),"-")</f>
        <v>-</v>
      </c>
      <c r="CZ80" s="51" t="str">
        <f>IFERROR(AVERAGEIFS('Orders - December 2020'!$I$2:$I$2047,'Orders - December 2020'!$H$2:$H$2047,Worksheet!CZ$3,'Orders - December 2020'!$C$2:$C$2047,Worksheet!$F80),"-")</f>
        <v>-</v>
      </c>
      <c r="DA80" s="51" t="str">
        <f>IFERROR(AVERAGEIFS('Orders - December 2020'!$I$2:$I$2047,'Orders - December 2020'!$H$2:$H$2047,Worksheet!DA$3,'Orders - December 2020'!$C$2:$C$2047,Worksheet!$F80),"-")</f>
        <v>-</v>
      </c>
      <c r="DB80" s="51" t="str">
        <f>IFERROR(AVERAGEIFS('Orders - December 2020'!$I$2:$I$2047,'Orders - December 2020'!$H$2:$H$2047,Worksheet!DB$3,'Orders - December 2020'!$C$2:$C$2047,Worksheet!$F80),"-")</f>
        <v>-</v>
      </c>
      <c r="DC80" s="51" t="str">
        <f>IFERROR(AVERAGEIFS('Orders - December 2020'!$I$2:$I$2047,'Orders - December 2020'!$H$2:$H$2047,Worksheet!DC$3,'Orders - December 2020'!$C$2:$C$2047,Worksheet!$F80),"-")</f>
        <v>-</v>
      </c>
      <c r="DD80" s="51" t="str">
        <f>IFERROR(AVERAGEIFS('Orders - December 2020'!$I$2:$I$2047,'Orders - December 2020'!$H$2:$H$2047,Worksheet!DD$3,'Orders - December 2020'!$C$2:$C$2047,Worksheet!$F80),"-")</f>
        <v>-</v>
      </c>
      <c r="DE80" s="51" t="str">
        <f>IFERROR(AVERAGEIFS('Orders - December 2020'!$I$2:$I$2047,'Orders - December 2020'!$H$2:$H$2047,Worksheet!DE$3,'Orders - December 2020'!$C$2:$C$2047,Worksheet!$F80),"-")</f>
        <v>-</v>
      </c>
      <c r="DF80" s="51" t="str">
        <f>IFERROR(AVERAGEIFS('Orders - December 2020'!$I$2:$I$2047,'Orders - December 2020'!$H$2:$H$2047,Worksheet!DF$3,'Orders - December 2020'!$C$2:$C$2047,Worksheet!$F80),"-")</f>
        <v>-</v>
      </c>
      <c r="DG80" s="51" t="str">
        <f>IFERROR(AVERAGEIFS('Orders - December 2020'!$I$2:$I$2047,'Orders - December 2020'!$H$2:$H$2047,Worksheet!DG$3,'Orders - December 2020'!$C$2:$C$2047,Worksheet!$F80),"-")</f>
        <v>-</v>
      </c>
      <c r="DH80" s="51" t="str">
        <f>IFERROR(AVERAGEIFS('Orders - December 2020'!$I$2:$I$2047,'Orders - December 2020'!$H$2:$H$2047,Worksheet!DH$3,'Orders - December 2020'!$C$2:$C$2047,Worksheet!$F80),"-")</f>
        <v>-</v>
      </c>
      <c r="DI80" s="51" t="str">
        <f>IFERROR(AVERAGEIFS('Orders - December 2020'!$I$2:$I$2047,'Orders - December 2020'!$H$2:$H$2047,Worksheet!DI$3,'Orders - December 2020'!$C$2:$C$2047,Worksheet!$F80),"-")</f>
        <v>-</v>
      </c>
      <c r="DJ80" s="51" t="str">
        <f>IFERROR(AVERAGEIFS('Orders - December 2020'!$I$2:$I$2047,'Orders - December 2020'!$H$2:$H$2047,Worksheet!DJ$3,'Orders - December 2020'!$C$2:$C$2047,Worksheet!$F80),"-")</f>
        <v>-</v>
      </c>
      <c r="DK80" s="51" t="str">
        <f>IFERROR(AVERAGEIFS('Orders - December 2020'!$I$2:$I$2047,'Orders - December 2020'!$H$2:$H$2047,Worksheet!DK$3,'Orders - December 2020'!$C$2:$C$2047,Worksheet!$F80),"-")</f>
        <v>-</v>
      </c>
      <c r="DL80" s="51" t="str">
        <f>IFERROR(AVERAGEIFS('Orders - December 2020'!$I$2:$I$2047,'Orders - December 2020'!$H$2:$H$2047,Worksheet!DL$3,'Orders - December 2020'!$C$2:$C$2047,Worksheet!$F80),"-")</f>
        <v>-</v>
      </c>
      <c r="DM80" s="51" t="str">
        <f>IFERROR(AVERAGEIFS('Orders - December 2020'!$I$2:$I$2047,'Orders - December 2020'!$H$2:$H$2047,Worksheet!DM$3,'Orders - December 2020'!$C$2:$C$2047,Worksheet!$F80),"-")</f>
        <v>-</v>
      </c>
      <c r="DN80" s="51" t="str">
        <f>IFERROR(AVERAGEIFS('Orders - December 2020'!$I$2:$I$2047,'Orders - December 2020'!$H$2:$H$2047,Worksheet!DN$3,'Orders - December 2020'!$C$2:$C$2047,Worksheet!$F80),"-")</f>
        <v>-</v>
      </c>
      <c r="DO80" s="51" t="str">
        <f>IFERROR(AVERAGEIFS('Orders - December 2020'!$I$2:$I$2047,'Orders - December 2020'!$H$2:$H$2047,Worksheet!DO$3,'Orders - December 2020'!$C$2:$C$2047,Worksheet!$F80),"-")</f>
        <v>-</v>
      </c>
      <c r="DP80" s="51" t="str">
        <f>IFERROR(AVERAGEIFS('Orders - December 2020'!$I$2:$I$2047,'Orders - December 2020'!$H$2:$H$2047,Worksheet!DP$3,'Orders - December 2020'!$C$2:$C$2047,Worksheet!$F80),"-")</f>
        <v>-</v>
      </c>
      <c r="DQ80" s="51" t="str">
        <f>IFERROR(AVERAGEIFS('Orders - December 2020'!$I$2:$I$2047,'Orders - December 2020'!$H$2:$H$2047,Worksheet!DQ$3,'Orders - December 2020'!$C$2:$C$2047,Worksheet!$F80),"-")</f>
        <v>-</v>
      </c>
      <c r="DR80" s="51" t="str">
        <f>IFERROR(AVERAGEIFS('Orders - December 2020'!$I$2:$I$2047,'Orders - December 2020'!$H$2:$H$2047,Worksheet!DR$3,'Orders - December 2020'!$C$2:$C$2047,Worksheet!$F80),"-")</f>
        <v>-</v>
      </c>
      <c r="DS80" s="51" t="str">
        <f>IFERROR(AVERAGEIFS('Orders - December 2020'!$I$2:$I$2047,'Orders - December 2020'!$H$2:$H$2047,Worksheet!DS$3,'Orders - December 2020'!$C$2:$C$2047,Worksheet!$F80),"-")</f>
        <v>-</v>
      </c>
      <c r="DT80" s="51" t="str">
        <f>IFERROR(AVERAGEIFS('Orders - December 2020'!$I$2:$I$2047,'Orders - December 2020'!$H$2:$H$2047,Worksheet!DT$3,'Orders - December 2020'!$C$2:$C$2047,Worksheet!$F80),"-")</f>
        <v>-</v>
      </c>
      <c r="DU80" s="51" t="str">
        <f>IFERROR(AVERAGEIFS('Orders - December 2020'!$I$2:$I$2047,'Orders - December 2020'!$H$2:$H$2047,Worksheet!DU$3,'Orders - December 2020'!$C$2:$C$2047,Worksheet!$F80),"-")</f>
        <v>-</v>
      </c>
      <c r="DV80" s="51" t="str">
        <f>IFERROR(AVERAGEIFS('Orders - December 2020'!$I$2:$I$2047,'Orders - December 2020'!$H$2:$H$2047,Worksheet!DV$3,'Orders - December 2020'!$C$2:$C$2047,Worksheet!$F80),"-")</f>
        <v>-</v>
      </c>
      <c r="DW80" s="51" t="str">
        <f>IFERROR(AVERAGEIFS('Orders - December 2020'!$I$2:$I$2047,'Orders - December 2020'!$H$2:$H$2047,Worksheet!DW$3,'Orders - December 2020'!$C$2:$C$2047,Worksheet!$F80),"-")</f>
        <v>-</v>
      </c>
      <c r="DX80" s="51" t="str">
        <f>IFERROR(AVERAGEIFS('Orders - December 2020'!$I$2:$I$2047,'Orders - December 2020'!$H$2:$H$2047,Worksheet!DX$3,'Orders - December 2020'!$C$2:$C$2047,Worksheet!$F80),"-")</f>
        <v>-</v>
      </c>
      <c r="DY80" s="51" t="str">
        <f>IFERROR(AVERAGEIFS('Orders - December 2020'!$I$2:$I$2047,'Orders - December 2020'!$H$2:$H$2047,Worksheet!DY$3,'Orders - December 2020'!$C$2:$C$2047,Worksheet!$F80),"-")</f>
        <v>-</v>
      </c>
      <c r="DZ80" s="51" t="str">
        <f>IFERROR(AVERAGEIFS('Orders - December 2020'!$I$2:$I$2047,'Orders - December 2020'!$H$2:$H$2047,Worksheet!DZ$3,'Orders - December 2020'!$C$2:$C$2047,Worksheet!$F80),"-")</f>
        <v>-</v>
      </c>
      <c r="EA80" s="51" t="str">
        <f>IFERROR(AVERAGEIFS('Orders - December 2020'!$I$2:$I$2047,'Orders - December 2020'!$H$2:$H$2047,Worksheet!EA$3,'Orders - December 2020'!$C$2:$C$2047,Worksheet!$F80),"-")</f>
        <v>-</v>
      </c>
      <c r="EB80" s="51" t="str">
        <f>IFERROR(AVERAGEIFS('Orders - December 2020'!$I$2:$I$2047,'Orders - December 2020'!$H$2:$H$2047,Worksheet!EB$3,'Orders - December 2020'!$C$2:$C$2047,Worksheet!$F80),"-")</f>
        <v>-</v>
      </c>
      <c r="EC80" s="51" t="str">
        <f>IFERROR(AVERAGEIFS('Orders - December 2020'!$I$2:$I$2047,'Orders - December 2020'!$H$2:$H$2047,Worksheet!EC$3,'Orders - December 2020'!$C$2:$C$2047,Worksheet!$F80),"-")</f>
        <v>-</v>
      </c>
      <c r="ED80" s="51" t="str">
        <f>IFERROR(AVERAGEIFS('Orders - December 2020'!$I$2:$I$2047,'Orders - December 2020'!$H$2:$H$2047,Worksheet!ED$3,'Orders - December 2020'!$C$2:$C$2047,Worksheet!$F80),"-")</f>
        <v>-</v>
      </c>
      <c r="EE80" s="51" t="str">
        <f>IFERROR(AVERAGEIFS('Orders - December 2020'!$I$2:$I$2047,'Orders - December 2020'!$H$2:$H$2047,Worksheet!EE$3,'Orders - December 2020'!$C$2:$C$2047,Worksheet!$F80),"-")</f>
        <v>-</v>
      </c>
      <c r="EF80" s="51" t="str">
        <f>IFERROR(AVERAGEIFS('Orders - December 2020'!$I$2:$I$2047,'Orders - December 2020'!$H$2:$H$2047,Worksheet!EF$3,'Orders - December 2020'!$C$2:$C$2047,Worksheet!$F80),"-")</f>
        <v>-</v>
      </c>
      <c r="EG80" s="51" t="str">
        <f>IFERROR(AVERAGEIFS('Orders - December 2020'!$I$2:$I$2047,'Orders - December 2020'!$H$2:$H$2047,Worksheet!EG$3,'Orders - December 2020'!$C$2:$C$2047,Worksheet!$F80),"-")</f>
        <v>-</v>
      </c>
      <c r="EH80" s="51" t="str">
        <f>IFERROR(AVERAGEIFS('Orders - December 2020'!$I$2:$I$2047,'Orders - December 2020'!$H$2:$H$2047,Worksheet!EH$3,'Orders - December 2020'!$C$2:$C$2047,Worksheet!$F80),"-")</f>
        <v>-</v>
      </c>
      <c r="EI80" s="51" t="str">
        <f>IFERROR(AVERAGEIFS('Orders - December 2020'!$I$2:$I$2047,'Orders - December 2020'!$H$2:$H$2047,Worksheet!EI$3,'Orders - December 2020'!$C$2:$C$2047,Worksheet!$F80),"-")</f>
        <v>-</v>
      </c>
      <c r="EJ80" s="51" t="str">
        <f>IFERROR(AVERAGEIFS('Orders - December 2020'!$I$2:$I$2047,'Orders - December 2020'!$H$2:$H$2047,Worksheet!EJ$3,'Orders - December 2020'!$C$2:$C$2047,Worksheet!$F80),"-")</f>
        <v>-</v>
      </c>
      <c r="EK80" s="51" t="str">
        <f>IFERROR(AVERAGEIFS('Orders - December 2020'!$I$2:$I$2047,'Orders - December 2020'!$H$2:$H$2047,Worksheet!EK$3,'Orders - December 2020'!$C$2:$C$2047,Worksheet!$F80),"-")</f>
        <v>-</v>
      </c>
      <c r="EL80" s="51" t="str">
        <f>IFERROR(AVERAGEIFS('Orders - December 2020'!$I$2:$I$2047,'Orders - December 2020'!$H$2:$H$2047,Worksheet!EL$3,'Orders - December 2020'!$C$2:$C$2047,Worksheet!$F80),"-")</f>
        <v>-</v>
      </c>
      <c r="EM80" s="51" t="str">
        <f>IFERROR(AVERAGEIFS('Orders - December 2020'!$I$2:$I$2047,'Orders - December 2020'!$H$2:$H$2047,Worksheet!EM$3,'Orders - December 2020'!$C$2:$C$2047,Worksheet!$F80),"-")</f>
        <v>-</v>
      </c>
      <c r="EN80" s="51" t="str">
        <f>IFERROR(AVERAGEIFS('Orders - December 2020'!$I$2:$I$2047,'Orders - December 2020'!$H$2:$H$2047,Worksheet!EN$3,'Orders - December 2020'!$C$2:$C$2047,Worksheet!$F80),"-")</f>
        <v>-</v>
      </c>
      <c r="EO80" s="51" t="str">
        <f>IFERROR(AVERAGEIFS('Orders - December 2020'!$I$2:$I$2047,'Orders - December 2020'!$H$2:$H$2047,Worksheet!EO$3,'Orders - December 2020'!$C$2:$C$2047,Worksheet!$F80),"-")</f>
        <v>-</v>
      </c>
      <c r="EP80" s="51" t="str">
        <f>IFERROR(AVERAGEIFS('Orders - December 2020'!$I$2:$I$2047,'Orders - December 2020'!$H$2:$H$2047,Worksheet!EP$3,'Orders - December 2020'!$C$2:$C$2047,Worksheet!$F80),"-")</f>
        <v>-</v>
      </c>
      <c r="EQ80" s="51" t="str">
        <f>IFERROR(AVERAGEIFS('Orders - December 2020'!$I$2:$I$2047,'Orders - December 2020'!$H$2:$H$2047,Worksheet!EQ$3,'Orders - December 2020'!$C$2:$C$2047,Worksheet!$F80),"-")</f>
        <v>-</v>
      </c>
      <c r="ER80" s="51" t="str">
        <f>IFERROR(AVERAGEIFS('Orders - December 2020'!$I$2:$I$2047,'Orders - December 2020'!$H$2:$H$2047,Worksheet!ER$3,'Orders - December 2020'!$C$2:$C$2047,Worksheet!$F80),"-")</f>
        <v>-</v>
      </c>
      <c r="ES80" s="51" t="str">
        <f>IFERROR(AVERAGEIFS('Orders - December 2020'!$I$2:$I$2047,'Orders - December 2020'!$H$2:$H$2047,Worksheet!ES$3,'Orders - December 2020'!$C$2:$C$2047,Worksheet!$F80),"-")</f>
        <v>-</v>
      </c>
      <c r="ET80" s="51" t="str">
        <f>IFERROR(AVERAGEIFS('Orders - December 2020'!$I$2:$I$2047,'Orders - December 2020'!$H$2:$H$2047,Worksheet!ET$3,'Orders - December 2020'!$C$2:$C$2047,Worksheet!$F80),"-")</f>
        <v>-</v>
      </c>
      <c r="EU80" s="51" t="str">
        <f>IFERROR(AVERAGEIFS('Orders - December 2020'!$I$2:$I$2047,'Orders - December 2020'!$H$2:$H$2047,Worksheet!EU$3,'Orders - December 2020'!$C$2:$C$2047,Worksheet!$F80),"-")</f>
        <v>-</v>
      </c>
      <c r="EV80" s="51" t="str">
        <f>IFERROR(AVERAGEIFS('Orders - December 2020'!$I$2:$I$2047,'Orders - December 2020'!$H$2:$H$2047,Worksheet!EV$3,'Orders - December 2020'!$C$2:$C$2047,Worksheet!$F80),"-")</f>
        <v>-</v>
      </c>
      <c r="EW80" s="51" t="str">
        <f>IFERROR(AVERAGEIFS('Orders - December 2020'!$I$2:$I$2047,'Orders - December 2020'!$H$2:$H$2047,Worksheet!EW$3,'Orders - December 2020'!$C$2:$C$2047,Worksheet!$F80),"-")</f>
        <v>-</v>
      </c>
      <c r="EX80" s="51" t="str">
        <f>IFERROR(AVERAGEIFS('Orders - December 2020'!$I$2:$I$2047,'Orders - December 2020'!$H$2:$H$2047,Worksheet!EX$3,'Orders - December 2020'!$C$2:$C$2047,Worksheet!$F80),"-")</f>
        <v>-</v>
      </c>
      <c r="EY80" s="51">
        <f>IFERROR(AVERAGEIFS('Orders - December 2020'!$I$2:$I$2047,'Orders - December 2020'!$H$2:$H$2047,Worksheet!EY$3,'Orders - December 2020'!$C$2:$C$2047,Worksheet!$F80),"-")</f>
        <v>10</v>
      </c>
      <c r="EZ80" s="51" t="str">
        <f>IFERROR(AVERAGEIFS('Orders - December 2020'!$I$2:$I$2047,'Orders - December 2020'!$H$2:$H$2047,Worksheet!EZ$3,'Orders - December 2020'!$C$2:$C$2047,Worksheet!$F80),"-")</f>
        <v>-</v>
      </c>
      <c r="FA80" s="51" t="str">
        <f>IFERROR(AVERAGEIFS('Orders - December 2020'!$I$2:$I$2047,'Orders - December 2020'!$H$2:$H$2047,Worksheet!FA$3,'Orders - December 2020'!$C$2:$C$2047,Worksheet!$F80),"-")</f>
        <v>-</v>
      </c>
      <c r="FB80" s="51" t="str">
        <f>IFERROR(AVERAGEIFS('Orders - December 2020'!$I$2:$I$2047,'Orders - December 2020'!$H$2:$H$2047,Worksheet!FB$3,'Orders - December 2020'!$C$2:$C$2047,Worksheet!$F80),"-")</f>
        <v>-</v>
      </c>
      <c r="FC80" s="51" t="str">
        <f>IFERROR(AVERAGEIFS('Orders - December 2020'!$I$2:$I$2047,'Orders - December 2020'!$H$2:$H$2047,Worksheet!FC$3,'Orders - December 2020'!$C$2:$C$2047,Worksheet!$F80),"-")</f>
        <v>-</v>
      </c>
      <c r="FD80" s="51" t="str">
        <f>IFERROR(AVERAGEIFS('Orders - December 2020'!$I$2:$I$2047,'Orders - December 2020'!$H$2:$H$2047,Worksheet!FD$3,'Orders - December 2020'!$C$2:$C$2047,Worksheet!$F80),"-")</f>
        <v>-</v>
      </c>
      <c r="FE80" s="51" t="str">
        <f>IFERROR(AVERAGEIFS('Orders - December 2020'!$I$2:$I$2047,'Orders - December 2020'!$H$2:$H$2047,Worksheet!FE$3,'Orders - December 2020'!$C$2:$C$2047,Worksheet!$F80),"-")</f>
        <v>-</v>
      </c>
      <c r="FF80" s="51" t="str">
        <f>IFERROR(AVERAGEIFS('Orders - December 2020'!$I$2:$I$2047,'Orders - December 2020'!$H$2:$H$2047,Worksheet!FF$3,'Orders - December 2020'!$C$2:$C$2047,Worksheet!$F80),"-")</f>
        <v>-</v>
      </c>
      <c r="FG80" s="52" t="str">
        <f>IFERROR(AVERAGEIFS('Orders - December 2020'!$I$2:$I$2047,'Orders - December 2020'!$H$2:$H$2047,Worksheet!FG$3,'Orders - December 2020'!$C$2:$C$2047,Worksheet!$F80),"-")</f>
        <v>-</v>
      </c>
    </row>
    <row r="81" spans="6:163">
      <c r="F81" s="45" t="str">
        <v>C Way</v>
      </c>
      <c r="G81" s="50" t="str">
        <f>IFERROR(AVERAGEIFS('Orders - December 2020'!$I$2:$I$2047,'Orders - December 2020'!$H$2:$H$2047,Worksheet!G$3,'Orders - December 2020'!$C$2:$C$2047,Worksheet!$F81),"-")</f>
        <v>-</v>
      </c>
      <c r="H81" s="51" t="str">
        <f>IFERROR(AVERAGEIFS('Orders - December 2020'!$I$2:$I$2047,'Orders - December 2020'!$H$2:$H$2047,Worksheet!H$3,'Orders - December 2020'!$C$2:$C$2047,Worksheet!$F81),"-")</f>
        <v>-</v>
      </c>
      <c r="I81" s="51" t="str">
        <f>IFERROR(AVERAGEIFS('Orders - December 2020'!$I$2:$I$2047,'Orders - December 2020'!$H$2:$H$2047,Worksheet!I$3,'Orders - December 2020'!$C$2:$C$2047,Worksheet!$F81),"-")</f>
        <v>-</v>
      </c>
      <c r="J81" s="51" t="str">
        <f>IFERROR(AVERAGEIFS('Orders - December 2020'!$I$2:$I$2047,'Orders - December 2020'!$H$2:$H$2047,Worksheet!J$3,'Orders - December 2020'!$C$2:$C$2047,Worksheet!$F81),"-")</f>
        <v>-</v>
      </c>
      <c r="K81" s="51" t="str">
        <f>IFERROR(AVERAGEIFS('Orders - December 2020'!$I$2:$I$2047,'Orders - December 2020'!$H$2:$H$2047,Worksheet!K$3,'Orders - December 2020'!$C$2:$C$2047,Worksheet!$F81),"-")</f>
        <v>-</v>
      </c>
      <c r="L81" s="51" t="str">
        <f>IFERROR(AVERAGEIFS('Orders - December 2020'!$I$2:$I$2047,'Orders - December 2020'!$H$2:$H$2047,Worksheet!L$3,'Orders - December 2020'!$C$2:$C$2047,Worksheet!$F81),"-")</f>
        <v>-</v>
      </c>
      <c r="M81" s="51" t="str">
        <f>IFERROR(AVERAGEIFS('Orders - December 2020'!$I$2:$I$2047,'Orders - December 2020'!$H$2:$H$2047,Worksheet!M$3,'Orders - December 2020'!$C$2:$C$2047,Worksheet!$F81),"-")</f>
        <v>-</v>
      </c>
      <c r="N81" s="51" t="str">
        <f>IFERROR(AVERAGEIFS('Orders - December 2020'!$I$2:$I$2047,'Orders - December 2020'!$H$2:$H$2047,Worksheet!N$3,'Orders - December 2020'!$C$2:$C$2047,Worksheet!$F81),"-")</f>
        <v>-</v>
      </c>
      <c r="O81" s="51" t="str">
        <f>IFERROR(AVERAGEIFS('Orders - December 2020'!$I$2:$I$2047,'Orders - December 2020'!$H$2:$H$2047,Worksheet!O$3,'Orders - December 2020'!$C$2:$C$2047,Worksheet!$F81),"-")</f>
        <v>-</v>
      </c>
      <c r="P81" s="51" t="str">
        <f>IFERROR(AVERAGEIFS('Orders - December 2020'!$I$2:$I$2047,'Orders - December 2020'!$H$2:$H$2047,Worksheet!P$3,'Orders - December 2020'!$C$2:$C$2047,Worksheet!$F81),"-")</f>
        <v>-</v>
      </c>
      <c r="Q81" s="51" t="str">
        <f>IFERROR(AVERAGEIFS('Orders - December 2020'!$I$2:$I$2047,'Orders - December 2020'!$H$2:$H$2047,Worksheet!Q$3,'Orders - December 2020'!$C$2:$C$2047,Worksheet!$F81),"-")</f>
        <v>-</v>
      </c>
      <c r="R81" s="51" t="str">
        <f>IFERROR(AVERAGEIFS('Orders - December 2020'!$I$2:$I$2047,'Orders - December 2020'!$H$2:$H$2047,Worksheet!R$3,'Orders - December 2020'!$C$2:$C$2047,Worksheet!$F81),"-")</f>
        <v>-</v>
      </c>
      <c r="S81" s="51" t="str">
        <f>IFERROR(AVERAGEIFS('Orders - December 2020'!$I$2:$I$2047,'Orders - December 2020'!$H$2:$H$2047,Worksheet!S$3,'Orders - December 2020'!$C$2:$C$2047,Worksheet!$F81),"-")</f>
        <v>-</v>
      </c>
      <c r="T81" s="51" t="str">
        <f>IFERROR(AVERAGEIFS('Orders - December 2020'!$I$2:$I$2047,'Orders - December 2020'!$H$2:$H$2047,Worksheet!T$3,'Orders - December 2020'!$C$2:$C$2047,Worksheet!$F81),"-")</f>
        <v>-</v>
      </c>
      <c r="U81" s="51" t="str">
        <f>IFERROR(AVERAGEIFS('Orders - December 2020'!$I$2:$I$2047,'Orders - December 2020'!$H$2:$H$2047,Worksheet!U$3,'Orders - December 2020'!$C$2:$C$2047,Worksheet!$F81),"-")</f>
        <v>-</v>
      </c>
      <c r="V81" s="51" t="str">
        <f>IFERROR(AVERAGEIFS('Orders - December 2020'!$I$2:$I$2047,'Orders - December 2020'!$H$2:$H$2047,Worksheet!V$3,'Orders - December 2020'!$C$2:$C$2047,Worksheet!$F81),"-")</f>
        <v>-</v>
      </c>
      <c r="W81" s="51" t="str">
        <f>IFERROR(AVERAGEIFS('Orders - December 2020'!$I$2:$I$2047,'Orders - December 2020'!$H$2:$H$2047,Worksheet!W$3,'Orders - December 2020'!$C$2:$C$2047,Worksheet!$F81),"-")</f>
        <v>-</v>
      </c>
      <c r="X81" s="51" t="str">
        <f>IFERROR(AVERAGEIFS('Orders - December 2020'!$I$2:$I$2047,'Orders - December 2020'!$H$2:$H$2047,Worksheet!X$3,'Orders - December 2020'!$C$2:$C$2047,Worksheet!$F81),"-")</f>
        <v>-</v>
      </c>
      <c r="Y81" s="51" t="str">
        <f>IFERROR(AVERAGEIFS('Orders - December 2020'!$I$2:$I$2047,'Orders - December 2020'!$H$2:$H$2047,Worksheet!Y$3,'Orders - December 2020'!$C$2:$C$2047,Worksheet!$F81),"-")</f>
        <v>-</v>
      </c>
      <c r="Z81" s="51" t="str">
        <f>IFERROR(AVERAGEIFS('Orders - December 2020'!$I$2:$I$2047,'Orders - December 2020'!$H$2:$H$2047,Worksheet!Z$3,'Orders - December 2020'!$C$2:$C$2047,Worksheet!$F81),"-")</f>
        <v>-</v>
      </c>
      <c r="AA81" s="51">
        <f>IFERROR(AVERAGEIFS('Orders - December 2020'!$I$2:$I$2047,'Orders - December 2020'!$H$2:$H$2047,Worksheet!AA$3,'Orders - December 2020'!$C$2:$C$2047,Worksheet!$F81),"-")</f>
        <v>1</v>
      </c>
      <c r="AB81" s="51" t="str">
        <f>IFERROR(AVERAGEIFS('Orders - December 2020'!$I$2:$I$2047,'Orders - December 2020'!$H$2:$H$2047,Worksheet!AB$3,'Orders - December 2020'!$C$2:$C$2047,Worksheet!$F81),"-")</f>
        <v>-</v>
      </c>
      <c r="AC81" s="51" t="str">
        <f>IFERROR(AVERAGEIFS('Orders - December 2020'!$I$2:$I$2047,'Orders - December 2020'!$H$2:$H$2047,Worksheet!AC$3,'Orders - December 2020'!$C$2:$C$2047,Worksheet!$F81),"-")</f>
        <v>-</v>
      </c>
      <c r="AD81" s="51" t="str">
        <f>IFERROR(AVERAGEIFS('Orders - December 2020'!$I$2:$I$2047,'Orders - December 2020'!$H$2:$H$2047,Worksheet!AD$3,'Orders - December 2020'!$C$2:$C$2047,Worksheet!$F81),"-")</f>
        <v>-</v>
      </c>
      <c r="AE81" s="51" t="str">
        <f>IFERROR(AVERAGEIFS('Orders - December 2020'!$I$2:$I$2047,'Orders - December 2020'!$H$2:$H$2047,Worksheet!AE$3,'Orders - December 2020'!$C$2:$C$2047,Worksheet!$F81),"-")</f>
        <v>-</v>
      </c>
      <c r="AF81" s="51" t="str">
        <f>IFERROR(AVERAGEIFS('Orders - December 2020'!$I$2:$I$2047,'Orders - December 2020'!$H$2:$H$2047,Worksheet!AF$3,'Orders - December 2020'!$C$2:$C$2047,Worksheet!$F81),"-")</f>
        <v>-</v>
      </c>
      <c r="AG81" s="51" t="str">
        <f>IFERROR(AVERAGEIFS('Orders - December 2020'!$I$2:$I$2047,'Orders - December 2020'!$H$2:$H$2047,Worksheet!AG$3,'Orders - December 2020'!$C$2:$C$2047,Worksheet!$F81),"-")</f>
        <v>-</v>
      </c>
      <c r="AH81" s="51" t="str">
        <f>IFERROR(AVERAGEIFS('Orders - December 2020'!$I$2:$I$2047,'Orders - December 2020'!$H$2:$H$2047,Worksheet!AH$3,'Orders - December 2020'!$C$2:$C$2047,Worksheet!$F81),"-")</f>
        <v>-</v>
      </c>
      <c r="AI81" s="51" t="str">
        <f>IFERROR(AVERAGEIFS('Orders - December 2020'!$I$2:$I$2047,'Orders - December 2020'!$H$2:$H$2047,Worksheet!AI$3,'Orders - December 2020'!$C$2:$C$2047,Worksheet!$F81),"-")</f>
        <v>-</v>
      </c>
      <c r="AJ81" s="51">
        <f>IFERROR(AVERAGEIFS('Orders - December 2020'!$I$2:$I$2047,'Orders - December 2020'!$H$2:$H$2047,Worksheet!AJ$3,'Orders - December 2020'!$C$2:$C$2047,Worksheet!$F81),"-")</f>
        <v>1</v>
      </c>
      <c r="AK81" s="51" t="str">
        <f>IFERROR(AVERAGEIFS('Orders - December 2020'!$I$2:$I$2047,'Orders - December 2020'!$H$2:$H$2047,Worksheet!AK$3,'Orders - December 2020'!$C$2:$C$2047,Worksheet!$F81),"-")</f>
        <v>-</v>
      </c>
      <c r="AL81" s="51" t="str">
        <f>IFERROR(AVERAGEIFS('Orders - December 2020'!$I$2:$I$2047,'Orders - December 2020'!$H$2:$H$2047,Worksheet!AL$3,'Orders - December 2020'!$C$2:$C$2047,Worksheet!$F81),"-")</f>
        <v>-</v>
      </c>
      <c r="AM81" s="51" t="str">
        <f>IFERROR(AVERAGEIFS('Orders - December 2020'!$I$2:$I$2047,'Orders - December 2020'!$H$2:$H$2047,Worksheet!AM$3,'Orders - December 2020'!$C$2:$C$2047,Worksheet!$F81),"-")</f>
        <v>-</v>
      </c>
      <c r="AN81" s="51" t="str">
        <f>IFERROR(AVERAGEIFS('Orders - December 2020'!$I$2:$I$2047,'Orders - December 2020'!$H$2:$H$2047,Worksheet!AN$3,'Orders - December 2020'!$C$2:$C$2047,Worksheet!$F81),"-")</f>
        <v>-</v>
      </c>
      <c r="AO81" s="51" t="str">
        <f>IFERROR(AVERAGEIFS('Orders - December 2020'!$I$2:$I$2047,'Orders - December 2020'!$H$2:$H$2047,Worksheet!AO$3,'Orders - December 2020'!$C$2:$C$2047,Worksheet!$F81),"-")</f>
        <v>-</v>
      </c>
      <c r="AP81" s="51" t="str">
        <f>IFERROR(AVERAGEIFS('Orders - December 2020'!$I$2:$I$2047,'Orders - December 2020'!$H$2:$H$2047,Worksheet!AP$3,'Orders - December 2020'!$C$2:$C$2047,Worksheet!$F81),"-")</f>
        <v>-</v>
      </c>
      <c r="AQ81" s="51" t="str">
        <f>IFERROR(AVERAGEIFS('Orders - December 2020'!$I$2:$I$2047,'Orders - December 2020'!$H$2:$H$2047,Worksheet!AQ$3,'Orders - December 2020'!$C$2:$C$2047,Worksheet!$F81),"-")</f>
        <v>-</v>
      </c>
      <c r="AR81" s="51" t="str">
        <f>IFERROR(AVERAGEIFS('Orders - December 2020'!$I$2:$I$2047,'Orders - December 2020'!$H$2:$H$2047,Worksheet!AR$3,'Orders - December 2020'!$C$2:$C$2047,Worksheet!$F81),"-")</f>
        <v>-</v>
      </c>
      <c r="AS81" s="51" t="str">
        <f>IFERROR(AVERAGEIFS('Orders - December 2020'!$I$2:$I$2047,'Orders - December 2020'!$H$2:$H$2047,Worksheet!AS$3,'Orders - December 2020'!$C$2:$C$2047,Worksheet!$F81),"-")</f>
        <v>-</v>
      </c>
      <c r="AT81" s="51" t="str">
        <f>IFERROR(AVERAGEIFS('Orders - December 2020'!$I$2:$I$2047,'Orders - December 2020'!$H$2:$H$2047,Worksheet!AT$3,'Orders - December 2020'!$C$2:$C$2047,Worksheet!$F81),"-")</f>
        <v>-</v>
      </c>
      <c r="AU81" s="51" t="str">
        <f>IFERROR(AVERAGEIFS('Orders - December 2020'!$I$2:$I$2047,'Orders - December 2020'!$H$2:$H$2047,Worksheet!AU$3,'Orders - December 2020'!$C$2:$C$2047,Worksheet!$F81),"-")</f>
        <v>-</v>
      </c>
      <c r="AV81" s="51" t="str">
        <f>IFERROR(AVERAGEIFS('Orders - December 2020'!$I$2:$I$2047,'Orders - December 2020'!$H$2:$H$2047,Worksheet!AV$3,'Orders - December 2020'!$C$2:$C$2047,Worksheet!$F81),"-")</f>
        <v>-</v>
      </c>
      <c r="AW81" s="51" t="str">
        <f>IFERROR(AVERAGEIFS('Orders - December 2020'!$I$2:$I$2047,'Orders - December 2020'!$H$2:$H$2047,Worksheet!AW$3,'Orders - December 2020'!$C$2:$C$2047,Worksheet!$F81),"-")</f>
        <v>-</v>
      </c>
      <c r="AX81" s="51" t="str">
        <f>IFERROR(AVERAGEIFS('Orders - December 2020'!$I$2:$I$2047,'Orders - December 2020'!$H$2:$H$2047,Worksheet!AX$3,'Orders - December 2020'!$C$2:$C$2047,Worksheet!$F81),"-")</f>
        <v>-</v>
      </c>
      <c r="AY81" s="51">
        <f>IFERROR(AVERAGEIFS('Orders - December 2020'!$I$2:$I$2047,'Orders - December 2020'!$H$2:$H$2047,Worksheet!AY$3,'Orders - December 2020'!$C$2:$C$2047,Worksheet!$F81),"-")</f>
        <v>2</v>
      </c>
      <c r="AZ81" s="51" t="str">
        <f>IFERROR(AVERAGEIFS('Orders - December 2020'!$I$2:$I$2047,'Orders - December 2020'!$H$2:$H$2047,Worksheet!AZ$3,'Orders - December 2020'!$C$2:$C$2047,Worksheet!$F81),"-")</f>
        <v>-</v>
      </c>
      <c r="BA81" s="51" t="str">
        <f>IFERROR(AVERAGEIFS('Orders - December 2020'!$I$2:$I$2047,'Orders - December 2020'!$H$2:$H$2047,Worksheet!BA$3,'Orders - December 2020'!$C$2:$C$2047,Worksheet!$F81),"-")</f>
        <v>-</v>
      </c>
      <c r="BB81" s="51">
        <f>IFERROR(AVERAGEIFS('Orders - December 2020'!$I$2:$I$2047,'Orders - December 2020'!$H$2:$H$2047,Worksheet!BB$3,'Orders - December 2020'!$C$2:$C$2047,Worksheet!$F81),"-")</f>
        <v>1</v>
      </c>
      <c r="BC81" s="51" t="str">
        <f>IFERROR(AVERAGEIFS('Orders - December 2020'!$I$2:$I$2047,'Orders - December 2020'!$H$2:$H$2047,Worksheet!BC$3,'Orders - December 2020'!$C$2:$C$2047,Worksheet!$F81),"-")</f>
        <v>-</v>
      </c>
      <c r="BD81" s="51" t="str">
        <f>IFERROR(AVERAGEIFS('Orders - December 2020'!$I$2:$I$2047,'Orders - December 2020'!$H$2:$H$2047,Worksheet!BD$3,'Orders - December 2020'!$C$2:$C$2047,Worksheet!$F81),"-")</f>
        <v>-</v>
      </c>
      <c r="BE81" s="51" t="str">
        <f>IFERROR(AVERAGEIFS('Orders - December 2020'!$I$2:$I$2047,'Orders - December 2020'!$H$2:$H$2047,Worksheet!BE$3,'Orders - December 2020'!$C$2:$C$2047,Worksheet!$F81),"-")</f>
        <v>-</v>
      </c>
      <c r="BF81" s="51" t="str">
        <f>IFERROR(AVERAGEIFS('Orders - December 2020'!$I$2:$I$2047,'Orders - December 2020'!$H$2:$H$2047,Worksheet!BF$3,'Orders - December 2020'!$C$2:$C$2047,Worksheet!$F81),"-")</f>
        <v>-</v>
      </c>
      <c r="BG81" s="51" t="str">
        <f>IFERROR(AVERAGEIFS('Orders - December 2020'!$I$2:$I$2047,'Orders - December 2020'!$H$2:$H$2047,Worksheet!BG$3,'Orders - December 2020'!$C$2:$C$2047,Worksheet!$F81),"-")</f>
        <v>-</v>
      </c>
      <c r="BH81" s="51" t="str">
        <f>IFERROR(AVERAGEIFS('Orders - December 2020'!$I$2:$I$2047,'Orders - December 2020'!$H$2:$H$2047,Worksheet!BH$3,'Orders - December 2020'!$C$2:$C$2047,Worksheet!$F81),"-")</f>
        <v>-</v>
      </c>
      <c r="BI81" s="51" t="str">
        <f>IFERROR(AVERAGEIFS('Orders - December 2020'!$I$2:$I$2047,'Orders - December 2020'!$H$2:$H$2047,Worksheet!BI$3,'Orders - December 2020'!$C$2:$C$2047,Worksheet!$F81),"-")</f>
        <v>-</v>
      </c>
      <c r="BJ81" s="51" t="str">
        <f>IFERROR(AVERAGEIFS('Orders - December 2020'!$I$2:$I$2047,'Orders - December 2020'!$H$2:$H$2047,Worksheet!BJ$3,'Orders - December 2020'!$C$2:$C$2047,Worksheet!$F81),"-")</f>
        <v>-</v>
      </c>
      <c r="BK81" s="51" t="str">
        <f>IFERROR(AVERAGEIFS('Orders - December 2020'!$I$2:$I$2047,'Orders - December 2020'!$H$2:$H$2047,Worksheet!BK$3,'Orders - December 2020'!$C$2:$C$2047,Worksheet!$F81),"-")</f>
        <v>-</v>
      </c>
      <c r="BL81" s="51" t="str">
        <f>IFERROR(AVERAGEIFS('Orders - December 2020'!$I$2:$I$2047,'Orders - December 2020'!$H$2:$H$2047,Worksheet!BL$3,'Orders - December 2020'!$C$2:$C$2047,Worksheet!$F81),"-")</f>
        <v>-</v>
      </c>
      <c r="BM81" s="51" t="str">
        <f>IFERROR(AVERAGEIFS('Orders - December 2020'!$I$2:$I$2047,'Orders - December 2020'!$H$2:$H$2047,Worksheet!BM$3,'Orders - December 2020'!$C$2:$C$2047,Worksheet!$F81),"-")</f>
        <v>-</v>
      </c>
      <c r="BN81" s="51" t="str">
        <f>IFERROR(AVERAGEIFS('Orders - December 2020'!$I$2:$I$2047,'Orders - December 2020'!$H$2:$H$2047,Worksheet!BN$3,'Orders - December 2020'!$C$2:$C$2047,Worksheet!$F81),"-")</f>
        <v>-</v>
      </c>
      <c r="BO81" s="51" t="str">
        <f>IFERROR(AVERAGEIFS('Orders - December 2020'!$I$2:$I$2047,'Orders - December 2020'!$H$2:$H$2047,Worksheet!BO$3,'Orders - December 2020'!$C$2:$C$2047,Worksheet!$F81),"-")</f>
        <v>-</v>
      </c>
      <c r="BP81" s="51" t="str">
        <f>IFERROR(AVERAGEIFS('Orders - December 2020'!$I$2:$I$2047,'Orders - December 2020'!$H$2:$H$2047,Worksheet!BP$3,'Orders - December 2020'!$C$2:$C$2047,Worksheet!$F81),"-")</f>
        <v>-</v>
      </c>
      <c r="BQ81" s="51" t="str">
        <f>IFERROR(AVERAGEIFS('Orders - December 2020'!$I$2:$I$2047,'Orders - December 2020'!$H$2:$H$2047,Worksheet!BQ$3,'Orders - December 2020'!$C$2:$C$2047,Worksheet!$F81),"-")</f>
        <v>-</v>
      </c>
      <c r="BR81" s="51" t="str">
        <f>IFERROR(AVERAGEIFS('Orders - December 2020'!$I$2:$I$2047,'Orders - December 2020'!$H$2:$H$2047,Worksheet!BR$3,'Orders - December 2020'!$C$2:$C$2047,Worksheet!$F81),"-")</f>
        <v>-</v>
      </c>
      <c r="BS81" s="51" t="str">
        <f>IFERROR(AVERAGEIFS('Orders - December 2020'!$I$2:$I$2047,'Orders - December 2020'!$H$2:$H$2047,Worksheet!BS$3,'Orders - December 2020'!$C$2:$C$2047,Worksheet!$F81),"-")</f>
        <v>-</v>
      </c>
      <c r="BT81" s="51" t="str">
        <f>IFERROR(AVERAGEIFS('Orders - December 2020'!$I$2:$I$2047,'Orders - December 2020'!$H$2:$H$2047,Worksheet!BT$3,'Orders - December 2020'!$C$2:$C$2047,Worksheet!$F81),"-")</f>
        <v>-</v>
      </c>
      <c r="BU81" s="51" t="str">
        <f>IFERROR(AVERAGEIFS('Orders - December 2020'!$I$2:$I$2047,'Orders - December 2020'!$H$2:$H$2047,Worksheet!BU$3,'Orders - December 2020'!$C$2:$C$2047,Worksheet!$F81),"-")</f>
        <v>-</v>
      </c>
      <c r="BV81" s="51" t="str">
        <f>IFERROR(AVERAGEIFS('Orders - December 2020'!$I$2:$I$2047,'Orders - December 2020'!$H$2:$H$2047,Worksheet!BV$3,'Orders - December 2020'!$C$2:$C$2047,Worksheet!$F81),"-")</f>
        <v>-</v>
      </c>
      <c r="BW81" s="51" t="str">
        <f>IFERROR(AVERAGEIFS('Orders - December 2020'!$I$2:$I$2047,'Orders - December 2020'!$H$2:$H$2047,Worksheet!BW$3,'Orders - December 2020'!$C$2:$C$2047,Worksheet!$F81),"-")</f>
        <v>-</v>
      </c>
      <c r="BX81" s="51" t="str">
        <f>IFERROR(AVERAGEIFS('Orders - December 2020'!$I$2:$I$2047,'Orders - December 2020'!$H$2:$H$2047,Worksheet!BX$3,'Orders - December 2020'!$C$2:$C$2047,Worksheet!$F81),"-")</f>
        <v>-</v>
      </c>
      <c r="BY81" s="51" t="str">
        <f>IFERROR(AVERAGEIFS('Orders - December 2020'!$I$2:$I$2047,'Orders - December 2020'!$H$2:$H$2047,Worksheet!BY$3,'Orders - December 2020'!$C$2:$C$2047,Worksheet!$F81),"-")</f>
        <v>-</v>
      </c>
      <c r="BZ81" s="51" t="str">
        <f>IFERROR(AVERAGEIFS('Orders - December 2020'!$I$2:$I$2047,'Orders - December 2020'!$H$2:$H$2047,Worksheet!BZ$3,'Orders - December 2020'!$C$2:$C$2047,Worksheet!$F81),"-")</f>
        <v>-</v>
      </c>
      <c r="CA81" s="51" t="str">
        <f>IFERROR(AVERAGEIFS('Orders - December 2020'!$I$2:$I$2047,'Orders - December 2020'!$H$2:$H$2047,Worksheet!CA$3,'Orders - December 2020'!$C$2:$C$2047,Worksheet!$F81),"-")</f>
        <v>-</v>
      </c>
      <c r="CB81" s="51" t="str">
        <f>IFERROR(AVERAGEIFS('Orders - December 2020'!$I$2:$I$2047,'Orders - December 2020'!$H$2:$H$2047,Worksheet!CB$3,'Orders - December 2020'!$C$2:$C$2047,Worksheet!$F81),"-")</f>
        <v>-</v>
      </c>
      <c r="CC81" s="51" t="str">
        <f>IFERROR(AVERAGEIFS('Orders - December 2020'!$I$2:$I$2047,'Orders - December 2020'!$H$2:$H$2047,Worksheet!CC$3,'Orders - December 2020'!$C$2:$C$2047,Worksheet!$F81),"-")</f>
        <v>-</v>
      </c>
      <c r="CD81" s="51" t="str">
        <f>IFERROR(AVERAGEIFS('Orders - December 2020'!$I$2:$I$2047,'Orders - December 2020'!$H$2:$H$2047,Worksheet!CD$3,'Orders - December 2020'!$C$2:$C$2047,Worksheet!$F81),"-")</f>
        <v>-</v>
      </c>
      <c r="CE81" s="51" t="str">
        <f>IFERROR(AVERAGEIFS('Orders - December 2020'!$I$2:$I$2047,'Orders - December 2020'!$H$2:$H$2047,Worksheet!CE$3,'Orders - December 2020'!$C$2:$C$2047,Worksheet!$F81),"-")</f>
        <v>-</v>
      </c>
      <c r="CF81" s="51">
        <f>IFERROR(AVERAGEIFS('Orders - December 2020'!$I$2:$I$2047,'Orders - December 2020'!$H$2:$H$2047,Worksheet!CF$3,'Orders - December 2020'!$C$2:$C$2047,Worksheet!$F81),"-")</f>
        <v>1</v>
      </c>
      <c r="CG81" s="51" t="str">
        <f>IFERROR(AVERAGEIFS('Orders - December 2020'!$I$2:$I$2047,'Orders - December 2020'!$H$2:$H$2047,Worksheet!CG$3,'Orders - December 2020'!$C$2:$C$2047,Worksheet!$F81),"-")</f>
        <v>-</v>
      </c>
      <c r="CH81" s="51" t="str">
        <f>IFERROR(AVERAGEIFS('Orders - December 2020'!$I$2:$I$2047,'Orders - December 2020'!$H$2:$H$2047,Worksheet!CH$3,'Orders - December 2020'!$C$2:$C$2047,Worksheet!$F81),"-")</f>
        <v>-</v>
      </c>
      <c r="CI81" s="51" t="str">
        <f>IFERROR(AVERAGEIFS('Orders - December 2020'!$I$2:$I$2047,'Orders - December 2020'!$H$2:$H$2047,Worksheet!CI$3,'Orders - December 2020'!$C$2:$C$2047,Worksheet!$F81),"-")</f>
        <v>-</v>
      </c>
      <c r="CJ81" s="51" t="str">
        <f>IFERROR(AVERAGEIFS('Orders - December 2020'!$I$2:$I$2047,'Orders - December 2020'!$H$2:$H$2047,Worksheet!CJ$3,'Orders - December 2020'!$C$2:$C$2047,Worksheet!$F81),"-")</f>
        <v>-</v>
      </c>
      <c r="CK81" s="51" t="str">
        <f>IFERROR(AVERAGEIFS('Orders - December 2020'!$I$2:$I$2047,'Orders - December 2020'!$H$2:$H$2047,Worksheet!CK$3,'Orders - December 2020'!$C$2:$C$2047,Worksheet!$F81),"-")</f>
        <v>-</v>
      </c>
      <c r="CL81" s="51" t="str">
        <f>IFERROR(AVERAGEIFS('Orders - December 2020'!$I$2:$I$2047,'Orders - December 2020'!$H$2:$H$2047,Worksheet!CL$3,'Orders - December 2020'!$C$2:$C$2047,Worksheet!$F81),"-")</f>
        <v>-</v>
      </c>
      <c r="CM81" s="51" t="str">
        <f>IFERROR(AVERAGEIFS('Orders - December 2020'!$I$2:$I$2047,'Orders - December 2020'!$H$2:$H$2047,Worksheet!CM$3,'Orders - December 2020'!$C$2:$C$2047,Worksheet!$F81),"-")</f>
        <v>-</v>
      </c>
      <c r="CN81" s="51" t="str">
        <f>IFERROR(AVERAGEIFS('Orders - December 2020'!$I$2:$I$2047,'Orders - December 2020'!$H$2:$H$2047,Worksheet!CN$3,'Orders - December 2020'!$C$2:$C$2047,Worksheet!$F81),"-")</f>
        <v>-</v>
      </c>
      <c r="CO81" s="51">
        <f>IFERROR(AVERAGEIFS('Orders - December 2020'!$I$2:$I$2047,'Orders - December 2020'!$H$2:$H$2047,Worksheet!CO$3,'Orders - December 2020'!$C$2:$C$2047,Worksheet!$F81),"-")</f>
        <v>2</v>
      </c>
      <c r="CP81" s="51" t="str">
        <f>IFERROR(AVERAGEIFS('Orders - December 2020'!$I$2:$I$2047,'Orders - December 2020'!$H$2:$H$2047,Worksheet!CP$3,'Orders - December 2020'!$C$2:$C$2047,Worksheet!$F81),"-")</f>
        <v>-</v>
      </c>
      <c r="CQ81" s="51" t="str">
        <f>IFERROR(AVERAGEIFS('Orders - December 2020'!$I$2:$I$2047,'Orders - December 2020'!$H$2:$H$2047,Worksheet!CQ$3,'Orders - December 2020'!$C$2:$C$2047,Worksheet!$F81),"-")</f>
        <v>-</v>
      </c>
      <c r="CR81" s="51" t="str">
        <f>IFERROR(AVERAGEIFS('Orders - December 2020'!$I$2:$I$2047,'Orders - December 2020'!$H$2:$H$2047,Worksheet!CR$3,'Orders - December 2020'!$C$2:$C$2047,Worksheet!$F81),"-")</f>
        <v>-</v>
      </c>
      <c r="CS81" s="51" t="str">
        <f>IFERROR(AVERAGEIFS('Orders - December 2020'!$I$2:$I$2047,'Orders - December 2020'!$H$2:$H$2047,Worksheet!CS$3,'Orders - December 2020'!$C$2:$C$2047,Worksheet!$F81),"-")</f>
        <v>-</v>
      </c>
      <c r="CT81" s="51" t="str">
        <f>IFERROR(AVERAGEIFS('Orders - December 2020'!$I$2:$I$2047,'Orders - December 2020'!$H$2:$H$2047,Worksheet!CT$3,'Orders - December 2020'!$C$2:$C$2047,Worksheet!$F81),"-")</f>
        <v>-</v>
      </c>
      <c r="CU81" s="51" t="str">
        <f>IFERROR(AVERAGEIFS('Orders - December 2020'!$I$2:$I$2047,'Orders - December 2020'!$H$2:$H$2047,Worksheet!CU$3,'Orders - December 2020'!$C$2:$C$2047,Worksheet!$F81),"-")</f>
        <v>-</v>
      </c>
      <c r="CV81" s="51" t="str">
        <f>IFERROR(AVERAGEIFS('Orders - December 2020'!$I$2:$I$2047,'Orders - December 2020'!$H$2:$H$2047,Worksheet!CV$3,'Orders - December 2020'!$C$2:$C$2047,Worksheet!$F81),"-")</f>
        <v>-</v>
      </c>
      <c r="CW81" s="51" t="str">
        <f>IFERROR(AVERAGEIFS('Orders - December 2020'!$I$2:$I$2047,'Orders - December 2020'!$H$2:$H$2047,Worksheet!CW$3,'Orders - December 2020'!$C$2:$C$2047,Worksheet!$F81),"-")</f>
        <v>-</v>
      </c>
      <c r="CX81" s="51" t="str">
        <f>IFERROR(AVERAGEIFS('Orders - December 2020'!$I$2:$I$2047,'Orders - December 2020'!$H$2:$H$2047,Worksheet!CX$3,'Orders - December 2020'!$C$2:$C$2047,Worksheet!$F81),"-")</f>
        <v>-</v>
      </c>
      <c r="CY81" s="51" t="str">
        <f>IFERROR(AVERAGEIFS('Orders - December 2020'!$I$2:$I$2047,'Orders - December 2020'!$H$2:$H$2047,Worksheet!CY$3,'Orders - December 2020'!$C$2:$C$2047,Worksheet!$F81),"-")</f>
        <v>-</v>
      </c>
      <c r="CZ81" s="51" t="str">
        <f>IFERROR(AVERAGEIFS('Orders - December 2020'!$I$2:$I$2047,'Orders - December 2020'!$H$2:$H$2047,Worksheet!CZ$3,'Orders - December 2020'!$C$2:$C$2047,Worksheet!$F81),"-")</f>
        <v>-</v>
      </c>
      <c r="DA81" s="51" t="str">
        <f>IFERROR(AVERAGEIFS('Orders - December 2020'!$I$2:$I$2047,'Orders - December 2020'!$H$2:$H$2047,Worksheet!DA$3,'Orders - December 2020'!$C$2:$C$2047,Worksheet!$F81),"-")</f>
        <v>-</v>
      </c>
      <c r="DB81" s="51" t="str">
        <f>IFERROR(AVERAGEIFS('Orders - December 2020'!$I$2:$I$2047,'Orders - December 2020'!$H$2:$H$2047,Worksheet!DB$3,'Orders - December 2020'!$C$2:$C$2047,Worksheet!$F81),"-")</f>
        <v>-</v>
      </c>
      <c r="DC81" s="51" t="str">
        <f>IFERROR(AVERAGEIFS('Orders - December 2020'!$I$2:$I$2047,'Orders - December 2020'!$H$2:$H$2047,Worksheet!DC$3,'Orders - December 2020'!$C$2:$C$2047,Worksheet!$F81),"-")</f>
        <v>-</v>
      </c>
      <c r="DD81" s="51" t="str">
        <f>IFERROR(AVERAGEIFS('Orders - December 2020'!$I$2:$I$2047,'Orders - December 2020'!$H$2:$H$2047,Worksheet!DD$3,'Orders - December 2020'!$C$2:$C$2047,Worksheet!$F81),"-")</f>
        <v>-</v>
      </c>
      <c r="DE81" s="51" t="str">
        <f>IFERROR(AVERAGEIFS('Orders - December 2020'!$I$2:$I$2047,'Orders - December 2020'!$H$2:$H$2047,Worksheet!DE$3,'Orders - December 2020'!$C$2:$C$2047,Worksheet!$F81),"-")</f>
        <v>-</v>
      </c>
      <c r="DF81" s="51" t="str">
        <f>IFERROR(AVERAGEIFS('Orders - December 2020'!$I$2:$I$2047,'Orders - December 2020'!$H$2:$H$2047,Worksheet!DF$3,'Orders - December 2020'!$C$2:$C$2047,Worksheet!$F81),"-")</f>
        <v>-</v>
      </c>
      <c r="DG81" s="51" t="str">
        <f>IFERROR(AVERAGEIFS('Orders - December 2020'!$I$2:$I$2047,'Orders - December 2020'!$H$2:$H$2047,Worksheet!DG$3,'Orders - December 2020'!$C$2:$C$2047,Worksheet!$F81),"-")</f>
        <v>-</v>
      </c>
      <c r="DH81" s="51" t="str">
        <f>IFERROR(AVERAGEIFS('Orders - December 2020'!$I$2:$I$2047,'Orders - December 2020'!$H$2:$H$2047,Worksheet!DH$3,'Orders - December 2020'!$C$2:$C$2047,Worksheet!$F81),"-")</f>
        <v>-</v>
      </c>
      <c r="DI81" s="51" t="str">
        <f>IFERROR(AVERAGEIFS('Orders - December 2020'!$I$2:$I$2047,'Orders - December 2020'!$H$2:$H$2047,Worksheet!DI$3,'Orders - December 2020'!$C$2:$C$2047,Worksheet!$F81),"-")</f>
        <v>-</v>
      </c>
      <c r="DJ81" s="51" t="str">
        <f>IFERROR(AVERAGEIFS('Orders - December 2020'!$I$2:$I$2047,'Orders - December 2020'!$H$2:$H$2047,Worksheet!DJ$3,'Orders - December 2020'!$C$2:$C$2047,Worksheet!$F81),"-")</f>
        <v>-</v>
      </c>
      <c r="DK81" s="51" t="str">
        <f>IFERROR(AVERAGEIFS('Orders - December 2020'!$I$2:$I$2047,'Orders - December 2020'!$H$2:$H$2047,Worksheet!DK$3,'Orders - December 2020'!$C$2:$C$2047,Worksheet!$F81),"-")</f>
        <v>-</v>
      </c>
      <c r="DL81" s="51" t="str">
        <f>IFERROR(AVERAGEIFS('Orders - December 2020'!$I$2:$I$2047,'Orders - December 2020'!$H$2:$H$2047,Worksheet!DL$3,'Orders - December 2020'!$C$2:$C$2047,Worksheet!$F81),"-")</f>
        <v>-</v>
      </c>
      <c r="DM81" s="51" t="str">
        <f>IFERROR(AVERAGEIFS('Orders - December 2020'!$I$2:$I$2047,'Orders - December 2020'!$H$2:$H$2047,Worksheet!DM$3,'Orders - December 2020'!$C$2:$C$2047,Worksheet!$F81),"-")</f>
        <v>-</v>
      </c>
      <c r="DN81" s="51" t="str">
        <f>IFERROR(AVERAGEIFS('Orders - December 2020'!$I$2:$I$2047,'Orders - December 2020'!$H$2:$H$2047,Worksheet!DN$3,'Orders - December 2020'!$C$2:$C$2047,Worksheet!$F81),"-")</f>
        <v>-</v>
      </c>
      <c r="DO81" s="51" t="str">
        <f>IFERROR(AVERAGEIFS('Orders - December 2020'!$I$2:$I$2047,'Orders - December 2020'!$H$2:$H$2047,Worksheet!DO$3,'Orders - December 2020'!$C$2:$C$2047,Worksheet!$F81),"-")</f>
        <v>-</v>
      </c>
      <c r="DP81" s="51" t="str">
        <f>IFERROR(AVERAGEIFS('Orders - December 2020'!$I$2:$I$2047,'Orders - December 2020'!$H$2:$H$2047,Worksheet!DP$3,'Orders - December 2020'!$C$2:$C$2047,Worksheet!$F81),"-")</f>
        <v>-</v>
      </c>
      <c r="DQ81" s="51" t="str">
        <f>IFERROR(AVERAGEIFS('Orders - December 2020'!$I$2:$I$2047,'Orders - December 2020'!$H$2:$H$2047,Worksheet!DQ$3,'Orders - December 2020'!$C$2:$C$2047,Worksheet!$F81),"-")</f>
        <v>-</v>
      </c>
      <c r="DR81" s="51" t="str">
        <f>IFERROR(AVERAGEIFS('Orders - December 2020'!$I$2:$I$2047,'Orders - December 2020'!$H$2:$H$2047,Worksheet!DR$3,'Orders - December 2020'!$C$2:$C$2047,Worksheet!$F81),"-")</f>
        <v>-</v>
      </c>
      <c r="DS81" s="51" t="str">
        <f>IFERROR(AVERAGEIFS('Orders - December 2020'!$I$2:$I$2047,'Orders - December 2020'!$H$2:$H$2047,Worksheet!DS$3,'Orders - December 2020'!$C$2:$C$2047,Worksheet!$F81),"-")</f>
        <v>-</v>
      </c>
      <c r="DT81" s="51" t="str">
        <f>IFERROR(AVERAGEIFS('Orders - December 2020'!$I$2:$I$2047,'Orders - December 2020'!$H$2:$H$2047,Worksheet!DT$3,'Orders - December 2020'!$C$2:$C$2047,Worksheet!$F81),"-")</f>
        <v>-</v>
      </c>
      <c r="DU81" s="51" t="str">
        <f>IFERROR(AVERAGEIFS('Orders - December 2020'!$I$2:$I$2047,'Orders - December 2020'!$H$2:$H$2047,Worksheet!DU$3,'Orders - December 2020'!$C$2:$C$2047,Worksheet!$F81),"-")</f>
        <v>-</v>
      </c>
      <c r="DV81" s="51" t="str">
        <f>IFERROR(AVERAGEIFS('Orders - December 2020'!$I$2:$I$2047,'Orders - December 2020'!$H$2:$H$2047,Worksheet!DV$3,'Orders - December 2020'!$C$2:$C$2047,Worksheet!$F81),"-")</f>
        <v>-</v>
      </c>
      <c r="DW81" s="51" t="str">
        <f>IFERROR(AVERAGEIFS('Orders - December 2020'!$I$2:$I$2047,'Orders - December 2020'!$H$2:$H$2047,Worksheet!DW$3,'Orders - December 2020'!$C$2:$C$2047,Worksheet!$F81),"-")</f>
        <v>-</v>
      </c>
      <c r="DX81" s="51" t="str">
        <f>IFERROR(AVERAGEIFS('Orders - December 2020'!$I$2:$I$2047,'Orders - December 2020'!$H$2:$H$2047,Worksheet!DX$3,'Orders - December 2020'!$C$2:$C$2047,Worksheet!$F81),"-")</f>
        <v>-</v>
      </c>
      <c r="DY81" s="51" t="str">
        <f>IFERROR(AVERAGEIFS('Orders - December 2020'!$I$2:$I$2047,'Orders - December 2020'!$H$2:$H$2047,Worksheet!DY$3,'Orders - December 2020'!$C$2:$C$2047,Worksheet!$F81),"-")</f>
        <v>-</v>
      </c>
      <c r="DZ81" s="51" t="str">
        <f>IFERROR(AVERAGEIFS('Orders - December 2020'!$I$2:$I$2047,'Orders - December 2020'!$H$2:$H$2047,Worksheet!DZ$3,'Orders - December 2020'!$C$2:$C$2047,Worksheet!$F81),"-")</f>
        <v>-</v>
      </c>
      <c r="EA81" s="51" t="str">
        <f>IFERROR(AVERAGEIFS('Orders - December 2020'!$I$2:$I$2047,'Orders - December 2020'!$H$2:$H$2047,Worksheet!EA$3,'Orders - December 2020'!$C$2:$C$2047,Worksheet!$F81),"-")</f>
        <v>-</v>
      </c>
      <c r="EB81" s="51" t="str">
        <f>IFERROR(AVERAGEIFS('Orders - December 2020'!$I$2:$I$2047,'Orders - December 2020'!$H$2:$H$2047,Worksheet!EB$3,'Orders - December 2020'!$C$2:$C$2047,Worksheet!$F81),"-")</f>
        <v>-</v>
      </c>
      <c r="EC81" s="51" t="str">
        <f>IFERROR(AVERAGEIFS('Orders - December 2020'!$I$2:$I$2047,'Orders - December 2020'!$H$2:$H$2047,Worksheet!EC$3,'Orders - December 2020'!$C$2:$C$2047,Worksheet!$F81),"-")</f>
        <v>-</v>
      </c>
      <c r="ED81" s="51" t="str">
        <f>IFERROR(AVERAGEIFS('Orders - December 2020'!$I$2:$I$2047,'Orders - December 2020'!$H$2:$H$2047,Worksheet!ED$3,'Orders - December 2020'!$C$2:$C$2047,Worksheet!$F81),"-")</f>
        <v>-</v>
      </c>
      <c r="EE81" s="51" t="str">
        <f>IFERROR(AVERAGEIFS('Orders - December 2020'!$I$2:$I$2047,'Orders - December 2020'!$H$2:$H$2047,Worksheet!EE$3,'Orders - December 2020'!$C$2:$C$2047,Worksheet!$F81),"-")</f>
        <v>-</v>
      </c>
      <c r="EF81" s="51">
        <f>IFERROR(AVERAGEIFS('Orders - December 2020'!$I$2:$I$2047,'Orders - December 2020'!$H$2:$H$2047,Worksheet!EF$3,'Orders - December 2020'!$C$2:$C$2047,Worksheet!$F81),"-")</f>
        <v>6</v>
      </c>
      <c r="EG81" s="51" t="str">
        <f>IFERROR(AVERAGEIFS('Orders - December 2020'!$I$2:$I$2047,'Orders - December 2020'!$H$2:$H$2047,Worksheet!EG$3,'Orders - December 2020'!$C$2:$C$2047,Worksheet!$F81),"-")</f>
        <v>-</v>
      </c>
      <c r="EH81" s="51" t="str">
        <f>IFERROR(AVERAGEIFS('Orders - December 2020'!$I$2:$I$2047,'Orders - December 2020'!$H$2:$H$2047,Worksheet!EH$3,'Orders - December 2020'!$C$2:$C$2047,Worksheet!$F81),"-")</f>
        <v>-</v>
      </c>
      <c r="EI81" s="51" t="str">
        <f>IFERROR(AVERAGEIFS('Orders - December 2020'!$I$2:$I$2047,'Orders - December 2020'!$H$2:$H$2047,Worksheet!EI$3,'Orders - December 2020'!$C$2:$C$2047,Worksheet!$F81),"-")</f>
        <v>-</v>
      </c>
      <c r="EJ81" s="51" t="str">
        <f>IFERROR(AVERAGEIFS('Orders - December 2020'!$I$2:$I$2047,'Orders - December 2020'!$H$2:$H$2047,Worksheet!EJ$3,'Orders - December 2020'!$C$2:$C$2047,Worksheet!$F81),"-")</f>
        <v>-</v>
      </c>
      <c r="EK81" s="51" t="str">
        <f>IFERROR(AVERAGEIFS('Orders - December 2020'!$I$2:$I$2047,'Orders - December 2020'!$H$2:$H$2047,Worksheet!EK$3,'Orders - December 2020'!$C$2:$C$2047,Worksheet!$F81),"-")</f>
        <v>-</v>
      </c>
      <c r="EL81" s="51" t="str">
        <f>IFERROR(AVERAGEIFS('Orders - December 2020'!$I$2:$I$2047,'Orders - December 2020'!$H$2:$H$2047,Worksheet!EL$3,'Orders - December 2020'!$C$2:$C$2047,Worksheet!$F81),"-")</f>
        <v>-</v>
      </c>
      <c r="EM81" s="51" t="str">
        <f>IFERROR(AVERAGEIFS('Orders - December 2020'!$I$2:$I$2047,'Orders - December 2020'!$H$2:$H$2047,Worksheet!EM$3,'Orders - December 2020'!$C$2:$C$2047,Worksheet!$F81),"-")</f>
        <v>-</v>
      </c>
      <c r="EN81" s="51" t="str">
        <f>IFERROR(AVERAGEIFS('Orders - December 2020'!$I$2:$I$2047,'Orders - December 2020'!$H$2:$H$2047,Worksheet!EN$3,'Orders - December 2020'!$C$2:$C$2047,Worksheet!$F81),"-")</f>
        <v>-</v>
      </c>
      <c r="EO81" s="51" t="str">
        <f>IFERROR(AVERAGEIFS('Orders - December 2020'!$I$2:$I$2047,'Orders - December 2020'!$H$2:$H$2047,Worksheet!EO$3,'Orders - December 2020'!$C$2:$C$2047,Worksheet!$F81),"-")</f>
        <v>-</v>
      </c>
      <c r="EP81" s="51" t="str">
        <f>IFERROR(AVERAGEIFS('Orders - December 2020'!$I$2:$I$2047,'Orders - December 2020'!$H$2:$H$2047,Worksheet!EP$3,'Orders - December 2020'!$C$2:$C$2047,Worksheet!$F81),"-")</f>
        <v>-</v>
      </c>
      <c r="EQ81" s="51" t="str">
        <f>IFERROR(AVERAGEIFS('Orders - December 2020'!$I$2:$I$2047,'Orders - December 2020'!$H$2:$H$2047,Worksheet!EQ$3,'Orders - December 2020'!$C$2:$C$2047,Worksheet!$F81),"-")</f>
        <v>-</v>
      </c>
      <c r="ER81" s="51" t="str">
        <f>IFERROR(AVERAGEIFS('Orders - December 2020'!$I$2:$I$2047,'Orders - December 2020'!$H$2:$H$2047,Worksheet!ER$3,'Orders - December 2020'!$C$2:$C$2047,Worksheet!$F81),"-")</f>
        <v>-</v>
      </c>
      <c r="ES81" s="51" t="str">
        <f>IFERROR(AVERAGEIFS('Orders - December 2020'!$I$2:$I$2047,'Orders - December 2020'!$H$2:$H$2047,Worksheet!ES$3,'Orders - December 2020'!$C$2:$C$2047,Worksheet!$F81),"-")</f>
        <v>-</v>
      </c>
      <c r="ET81" s="51" t="str">
        <f>IFERROR(AVERAGEIFS('Orders - December 2020'!$I$2:$I$2047,'Orders - December 2020'!$H$2:$H$2047,Worksheet!ET$3,'Orders - December 2020'!$C$2:$C$2047,Worksheet!$F81),"-")</f>
        <v>-</v>
      </c>
      <c r="EU81" s="51" t="str">
        <f>IFERROR(AVERAGEIFS('Orders - December 2020'!$I$2:$I$2047,'Orders - December 2020'!$H$2:$H$2047,Worksheet!EU$3,'Orders - December 2020'!$C$2:$C$2047,Worksheet!$F81),"-")</f>
        <v>-</v>
      </c>
      <c r="EV81" s="51" t="str">
        <f>IFERROR(AVERAGEIFS('Orders - December 2020'!$I$2:$I$2047,'Orders - December 2020'!$H$2:$H$2047,Worksheet!EV$3,'Orders - December 2020'!$C$2:$C$2047,Worksheet!$F81),"-")</f>
        <v>-</v>
      </c>
      <c r="EW81" s="51" t="str">
        <f>IFERROR(AVERAGEIFS('Orders - December 2020'!$I$2:$I$2047,'Orders - December 2020'!$H$2:$H$2047,Worksheet!EW$3,'Orders - December 2020'!$C$2:$C$2047,Worksheet!$F81),"-")</f>
        <v>-</v>
      </c>
      <c r="EX81" s="51" t="str">
        <f>IFERROR(AVERAGEIFS('Orders - December 2020'!$I$2:$I$2047,'Orders - December 2020'!$H$2:$H$2047,Worksheet!EX$3,'Orders - December 2020'!$C$2:$C$2047,Worksheet!$F81),"-")</f>
        <v>-</v>
      </c>
      <c r="EY81" s="51" t="str">
        <f>IFERROR(AVERAGEIFS('Orders - December 2020'!$I$2:$I$2047,'Orders - December 2020'!$H$2:$H$2047,Worksheet!EY$3,'Orders - December 2020'!$C$2:$C$2047,Worksheet!$F81),"-")</f>
        <v>-</v>
      </c>
      <c r="EZ81" s="51" t="str">
        <f>IFERROR(AVERAGEIFS('Orders - December 2020'!$I$2:$I$2047,'Orders - December 2020'!$H$2:$H$2047,Worksheet!EZ$3,'Orders - December 2020'!$C$2:$C$2047,Worksheet!$F81),"-")</f>
        <v>-</v>
      </c>
      <c r="FA81" s="51" t="str">
        <f>IFERROR(AVERAGEIFS('Orders - December 2020'!$I$2:$I$2047,'Orders - December 2020'!$H$2:$H$2047,Worksheet!FA$3,'Orders - December 2020'!$C$2:$C$2047,Worksheet!$F81),"-")</f>
        <v>-</v>
      </c>
      <c r="FB81" s="51" t="str">
        <f>IFERROR(AVERAGEIFS('Orders - December 2020'!$I$2:$I$2047,'Orders - December 2020'!$H$2:$H$2047,Worksheet!FB$3,'Orders - December 2020'!$C$2:$C$2047,Worksheet!$F81),"-")</f>
        <v>-</v>
      </c>
      <c r="FC81" s="51" t="str">
        <f>IFERROR(AVERAGEIFS('Orders - December 2020'!$I$2:$I$2047,'Orders - December 2020'!$H$2:$H$2047,Worksheet!FC$3,'Orders - December 2020'!$C$2:$C$2047,Worksheet!$F81),"-")</f>
        <v>-</v>
      </c>
      <c r="FD81" s="51" t="str">
        <f>IFERROR(AVERAGEIFS('Orders - December 2020'!$I$2:$I$2047,'Orders - December 2020'!$H$2:$H$2047,Worksheet!FD$3,'Orders - December 2020'!$C$2:$C$2047,Worksheet!$F81),"-")</f>
        <v>-</v>
      </c>
      <c r="FE81" s="51" t="str">
        <f>IFERROR(AVERAGEIFS('Orders - December 2020'!$I$2:$I$2047,'Orders - December 2020'!$H$2:$H$2047,Worksheet!FE$3,'Orders - December 2020'!$C$2:$C$2047,Worksheet!$F81),"-")</f>
        <v>-</v>
      </c>
      <c r="FF81" s="51" t="str">
        <f>IFERROR(AVERAGEIFS('Orders - December 2020'!$I$2:$I$2047,'Orders - December 2020'!$H$2:$H$2047,Worksheet!FF$3,'Orders - December 2020'!$C$2:$C$2047,Worksheet!$F81),"-")</f>
        <v>-</v>
      </c>
      <c r="FG81" s="52" t="str">
        <f>IFERROR(AVERAGEIFS('Orders - December 2020'!$I$2:$I$2047,'Orders - December 2020'!$H$2:$H$2047,Worksheet!FG$3,'Orders - December 2020'!$C$2:$C$2047,Worksheet!$F81),"-")</f>
        <v>-</v>
      </c>
    </row>
    <row r="82" spans="6:163">
      <c r="F82" s="45" t="str">
        <v>Ty Minimart</v>
      </c>
      <c r="G82" s="50" t="str">
        <f>IFERROR(AVERAGEIFS('Orders - December 2020'!$I$2:$I$2047,'Orders - December 2020'!$H$2:$H$2047,Worksheet!G$3,'Orders - December 2020'!$C$2:$C$2047,Worksheet!$F82),"-")</f>
        <v>-</v>
      </c>
      <c r="H82" s="51" t="str">
        <f>IFERROR(AVERAGEIFS('Orders - December 2020'!$I$2:$I$2047,'Orders - December 2020'!$H$2:$H$2047,Worksheet!H$3,'Orders - December 2020'!$C$2:$C$2047,Worksheet!$F82),"-")</f>
        <v>-</v>
      </c>
      <c r="I82" s="51" t="str">
        <f>IFERROR(AVERAGEIFS('Orders - December 2020'!$I$2:$I$2047,'Orders - December 2020'!$H$2:$H$2047,Worksheet!I$3,'Orders - December 2020'!$C$2:$C$2047,Worksheet!$F82),"-")</f>
        <v>-</v>
      </c>
      <c r="J82" s="51" t="str">
        <f>IFERROR(AVERAGEIFS('Orders - December 2020'!$I$2:$I$2047,'Orders - December 2020'!$H$2:$H$2047,Worksheet!J$3,'Orders - December 2020'!$C$2:$C$2047,Worksheet!$F82),"-")</f>
        <v>-</v>
      </c>
      <c r="K82" s="51" t="str">
        <f>IFERROR(AVERAGEIFS('Orders - December 2020'!$I$2:$I$2047,'Orders - December 2020'!$H$2:$H$2047,Worksheet!K$3,'Orders - December 2020'!$C$2:$C$2047,Worksheet!$F82),"-")</f>
        <v>-</v>
      </c>
      <c r="L82" s="51" t="str">
        <f>IFERROR(AVERAGEIFS('Orders - December 2020'!$I$2:$I$2047,'Orders - December 2020'!$H$2:$H$2047,Worksheet!L$3,'Orders - December 2020'!$C$2:$C$2047,Worksheet!$F82),"-")</f>
        <v>-</v>
      </c>
      <c r="M82" s="51" t="str">
        <f>IFERROR(AVERAGEIFS('Orders - December 2020'!$I$2:$I$2047,'Orders - December 2020'!$H$2:$H$2047,Worksheet!M$3,'Orders - December 2020'!$C$2:$C$2047,Worksheet!$F82),"-")</f>
        <v>-</v>
      </c>
      <c r="N82" s="51" t="str">
        <f>IFERROR(AVERAGEIFS('Orders - December 2020'!$I$2:$I$2047,'Orders - December 2020'!$H$2:$H$2047,Worksheet!N$3,'Orders - December 2020'!$C$2:$C$2047,Worksheet!$F82),"-")</f>
        <v>-</v>
      </c>
      <c r="O82" s="51" t="str">
        <f>IFERROR(AVERAGEIFS('Orders - December 2020'!$I$2:$I$2047,'Orders - December 2020'!$H$2:$H$2047,Worksheet!O$3,'Orders - December 2020'!$C$2:$C$2047,Worksheet!$F82),"-")</f>
        <v>-</v>
      </c>
      <c r="P82" s="51" t="str">
        <f>IFERROR(AVERAGEIFS('Orders - December 2020'!$I$2:$I$2047,'Orders - December 2020'!$H$2:$H$2047,Worksheet!P$3,'Orders - December 2020'!$C$2:$C$2047,Worksheet!$F82),"-")</f>
        <v>-</v>
      </c>
      <c r="Q82" s="51" t="str">
        <f>IFERROR(AVERAGEIFS('Orders - December 2020'!$I$2:$I$2047,'Orders - December 2020'!$H$2:$H$2047,Worksheet!Q$3,'Orders - December 2020'!$C$2:$C$2047,Worksheet!$F82),"-")</f>
        <v>-</v>
      </c>
      <c r="R82" s="51" t="str">
        <f>IFERROR(AVERAGEIFS('Orders - December 2020'!$I$2:$I$2047,'Orders - December 2020'!$H$2:$H$2047,Worksheet!R$3,'Orders - December 2020'!$C$2:$C$2047,Worksheet!$F82),"-")</f>
        <v>-</v>
      </c>
      <c r="S82" s="51" t="str">
        <f>IFERROR(AVERAGEIFS('Orders - December 2020'!$I$2:$I$2047,'Orders - December 2020'!$H$2:$H$2047,Worksheet!S$3,'Orders - December 2020'!$C$2:$C$2047,Worksheet!$F82),"-")</f>
        <v>-</v>
      </c>
      <c r="T82" s="51" t="str">
        <f>IFERROR(AVERAGEIFS('Orders - December 2020'!$I$2:$I$2047,'Orders - December 2020'!$H$2:$H$2047,Worksheet!T$3,'Orders - December 2020'!$C$2:$C$2047,Worksheet!$F82),"-")</f>
        <v>-</v>
      </c>
      <c r="U82" s="51" t="str">
        <f>IFERROR(AVERAGEIFS('Orders - December 2020'!$I$2:$I$2047,'Orders - December 2020'!$H$2:$H$2047,Worksheet!U$3,'Orders - December 2020'!$C$2:$C$2047,Worksheet!$F82),"-")</f>
        <v>-</v>
      </c>
      <c r="V82" s="51" t="str">
        <f>IFERROR(AVERAGEIFS('Orders - December 2020'!$I$2:$I$2047,'Orders - December 2020'!$H$2:$H$2047,Worksheet!V$3,'Orders - December 2020'!$C$2:$C$2047,Worksheet!$F82),"-")</f>
        <v>-</v>
      </c>
      <c r="W82" s="51" t="str">
        <f>IFERROR(AVERAGEIFS('Orders - December 2020'!$I$2:$I$2047,'Orders - December 2020'!$H$2:$H$2047,Worksheet!W$3,'Orders - December 2020'!$C$2:$C$2047,Worksheet!$F82),"-")</f>
        <v>-</v>
      </c>
      <c r="X82" s="51" t="str">
        <f>IFERROR(AVERAGEIFS('Orders - December 2020'!$I$2:$I$2047,'Orders - December 2020'!$H$2:$H$2047,Worksheet!X$3,'Orders - December 2020'!$C$2:$C$2047,Worksheet!$F82),"-")</f>
        <v>-</v>
      </c>
      <c r="Y82" s="51" t="str">
        <f>IFERROR(AVERAGEIFS('Orders - December 2020'!$I$2:$I$2047,'Orders - December 2020'!$H$2:$H$2047,Worksheet!Y$3,'Orders - December 2020'!$C$2:$C$2047,Worksheet!$F82),"-")</f>
        <v>-</v>
      </c>
      <c r="Z82" s="51" t="str">
        <f>IFERROR(AVERAGEIFS('Orders - December 2020'!$I$2:$I$2047,'Orders - December 2020'!$H$2:$H$2047,Worksheet!Z$3,'Orders - December 2020'!$C$2:$C$2047,Worksheet!$F82),"-")</f>
        <v>-</v>
      </c>
      <c r="AA82" s="51">
        <f>IFERROR(AVERAGEIFS('Orders - December 2020'!$I$2:$I$2047,'Orders - December 2020'!$H$2:$H$2047,Worksheet!AA$3,'Orders - December 2020'!$C$2:$C$2047,Worksheet!$F82),"-")</f>
        <v>1</v>
      </c>
      <c r="AB82" s="51" t="str">
        <f>IFERROR(AVERAGEIFS('Orders - December 2020'!$I$2:$I$2047,'Orders - December 2020'!$H$2:$H$2047,Worksheet!AB$3,'Orders - December 2020'!$C$2:$C$2047,Worksheet!$F82),"-")</f>
        <v>-</v>
      </c>
      <c r="AC82" s="51" t="str">
        <f>IFERROR(AVERAGEIFS('Orders - December 2020'!$I$2:$I$2047,'Orders - December 2020'!$H$2:$H$2047,Worksheet!AC$3,'Orders - December 2020'!$C$2:$C$2047,Worksheet!$F82),"-")</f>
        <v>-</v>
      </c>
      <c r="AD82" s="51" t="str">
        <f>IFERROR(AVERAGEIFS('Orders - December 2020'!$I$2:$I$2047,'Orders - December 2020'!$H$2:$H$2047,Worksheet!AD$3,'Orders - December 2020'!$C$2:$C$2047,Worksheet!$F82),"-")</f>
        <v>-</v>
      </c>
      <c r="AE82" s="51" t="str">
        <f>IFERROR(AVERAGEIFS('Orders - December 2020'!$I$2:$I$2047,'Orders - December 2020'!$H$2:$H$2047,Worksheet!AE$3,'Orders - December 2020'!$C$2:$C$2047,Worksheet!$F82),"-")</f>
        <v>-</v>
      </c>
      <c r="AF82" s="51" t="str">
        <f>IFERROR(AVERAGEIFS('Orders - December 2020'!$I$2:$I$2047,'Orders - December 2020'!$H$2:$H$2047,Worksheet!AF$3,'Orders - December 2020'!$C$2:$C$2047,Worksheet!$F82),"-")</f>
        <v>-</v>
      </c>
      <c r="AG82" s="51" t="str">
        <f>IFERROR(AVERAGEIFS('Orders - December 2020'!$I$2:$I$2047,'Orders - December 2020'!$H$2:$H$2047,Worksheet!AG$3,'Orders - December 2020'!$C$2:$C$2047,Worksheet!$F82),"-")</f>
        <v>-</v>
      </c>
      <c r="AH82" s="51" t="str">
        <f>IFERROR(AVERAGEIFS('Orders - December 2020'!$I$2:$I$2047,'Orders - December 2020'!$H$2:$H$2047,Worksheet!AH$3,'Orders - December 2020'!$C$2:$C$2047,Worksheet!$F82),"-")</f>
        <v>-</v>
      </c>
      <c r="AI82" s="51">
        <f>IFERROR(AVERAGEIFS('Orders - December 2020'!$I$2:$I$2047,'Orders - December 2020'!$H$2:$H$2047,Worksheet!AI$3,'Orders - December 2020'!$C$2:$C$2047,Worksheet!$F82),"-")</f>
        <v>1</v>
      </c>
      <c r="AJ82" s="51">
        <f>IFERROR(AVERAGEIFS('Orders - December 2020'!$I$2:$I$2047,'Orders - December 2020'!$H$2:$H$2047,Worksheet!AJ$3,'Orders - December 2020'!$C$2:$C$2047,Worksheet!$F82),"-")</f>
        <v>1</v>
      </c>
      <c r="AK82" s="51">
        <f>IFERROR(AVERAGEIFS('Orders - December 2020'!$I$2:$I$2047,'Orders - December 2020'!$H$2:$H$2047,Worksheet!AK$3,'Orders - December 2020'!$C$2:$C$2047,Worksheet!$F82),"-")</f>
        <v>5.5</v>
      </c>
      <c r="AL82" s="51">
        <f>IFERROR(AVERAGEIFS('Orders - December 2020'!$I$2:$I$2047,'Orders - December 2020'!$H$2:$H$2047,Worksheet!AL$3,'Orders - December 2020'!$C$2:$C$2047,Worksheet!$F82),"-")</f>
        <v>1</v>
      </c>
      <c r="AM82" s="51" t="str">
        <f>IFERROR(AVERAGEIFS('Orders - December 2020'!$I$2:$I$2047,'Orders - December 2020'!$H$2:$H$2047,Worksheet!AM$3,'Orders - December 2020'!$C$2:$C$2047,Worksheet!$F82),"-")</f>
        <v>-</v>
      </c>
      <c r="AN82" s="51" t="str">
        <f>IFERROR(AVERAGEIFS('Orders - December 2020'!$I$2:$I$2047,'Orders - December 2020'!$H$2:$H$2047,Worksheet!AN$3,'Orders - December 2020'!$C$2:$C$2047,Worksheet!$F82),"-")</f>
        <v>-</v>
      </c>
      <c r="AO82" s="51" t="str">
        <f>IFERROR(AVERAGEIFS('Orders - December 2020'!$I$2:$I$2047,'Orders - December 2020'!$H$2:$H$2047,Worksheet!AO$3,'Orders - December 2020'!$C$2:$C$2047,Worksheet!$F82),"-")</f>
        <v>-</v>
      </c>
      <c r="AP82" s="51">
        <f>IFERROR(AVERAGEIFS('Orders - December 2020'!$I$2:$I$2047,'Orders - December 2020'!$H$2:$H$2047,Worksheet!AP$3,'Orders - December 2020'!$C$2:$C$2047,Worksheet!$F82),"-")</f>
        <v>5</v>
      </c>
      <c r="AQ82" s="51" t="str">
        <f>IFERROR(AVERAGEIFS('Orders - December 2020'!$I$2:$I$2047,'Orders - December 2020'!$H$2:$H$2047,Worksheet!AQ$3,'Orders - December 2020'!$C$2:$C$2047,Worksheet!$F82),"-")</f>
        <v>-</v>
      </c>
      <c r="AR82" s="51" t="str">
        <f>IFERROR(AVERAGEIFS('Orders - December 2020'!$I$2:$I$2047,'Orders - December 2020'!$H$2:$H$2047,Worksheet!AR$3,'Orders - December 2020'!$C$2:$C$2047,Worksheet!$F82),"-")</f>
        <v>-</v>
      </c>
      <c r="AS82" s="51" t="str">
        <f>IFERROR(AVERAGEIFS('Orders - December 2020'!$I$2:$I$2047,'Orders - December 2020'!$H$2:$H$2047,Worksheet!AS$3,'Orders - December 2020'!$C$2:$C$2047,Worksheet!$F82),"-")</f>
        <v>-</v>
      </c>
      <c r="AT82" s="51" t="str">
        <f>IFERROR(AVERAGEIFS('Orders - December 2020'!$I$2:$I$2047,'Orders - December 2020'!$H$2:$H$2047,Worksheet!AT$3,'Orders - December 2020'!$C$2:$C$2047,Worksheet!$F82),"-")</f>
        <v>-</v>
      </c>
      <c r="AU82" s="51" t="str">
        <f>IFERROR(AVERAGEIFS('Orders - December 2020'!$I$2:$I$2047,'Orders - December 2020'!$H$2:$H$2047,Worksheet!AU$3,'Orders - December 2020'!$C$2:$C$2047,Worksheet!$F82),"-")</f>
        <v>-</v>
      </c>
      <c r="AV82" s="51" t="str">
        <f>IFERROR(AVERAGEIFS('Orders - December 2020'!$I$2:$I$2047,'Orders - December 2020'!$H$2:$H$2047,Worksheet!AV$3,'Orders - December 2020'!$C$2:$C$2047,Worksheet!$F82),"-")</f>
        <v>-</v>
      </c>
      <c r="AW82" s="51" t="str">
        <f>IFERROR(AVERAGEIFS('Orders - December 2020'!$I$2:$I$2047,'Orders - December 2020'!$H$2:$H$2047,Worksheet!AW$3,'Orders - December 2020'!$C$2:$C$2047,Worksheet!$F82),"-")</f>
        <v>-</v>
      </c>
      <c r="AX82" s="51" t="str">
        <f>IFERROR(AVERAGEIFS('Orders - December 2020'!$I$2:$I$2047,'Orders - December 2020'!$H$2:$H$2047,Worksheet!AX$3,'Orders - December 2020'!$C$2:$C$2047,Worksheet!$F82),"-")</f>
        <v>-</v>
      </c>
      <c r="AY82" s="51">
        <f>IFERROR(AVERAGEIFS('Orders - December 2020'!$I$2:$I$2047,'Orders - December 2020'!$H$2:$H$2047,Worksheet!AY$3,'Orders - December 2020'!$C$2:$C$2047,Worksheet!$F82),"-")</f>
        <v>5</v>
      </c>
      <c r="AZ82" s="51" t="str">
        <f>IFERROR(AVERAGEIFS('Orders - December 2020'!$I$2:$I$2047,'Orders - December 2020'!$H$2:$H$2047,Worksheet!AZ$3,'Orders - December 2020'!$C$2:$C$2047,Worksheet!$F82),"-")</f>
        <v>-</v>
      </c>
      <c r="BA82" s="51">
        <f>IFERROR(AVERAGEIFS('Orders - December 2020'!$I$2:$I$2047,'Orders - December 2020'!$H$2:$H$2047,Worksheet!BA$3,'Orders - December 2020'!$C$2:$C$2047,Worksheet!$F82),"-")</f>
        <v>1</v>
      </c>
      <c r="BB82" s="51" t="str">
        <f>IFERROR(AVERAGEIFS('Orders - December 2020'!$I$2:$I$2047,'Orders - December 2020'!$H$2:$H$2047,Worksheet!BB$3,'Orders - December 2020'!$C$2:$C$2047,Worksheet!$F82),"-")</f>
        <v>-</v>
      </c>
      <c r="BC82" s="51" t="str">
        <f>IFERROR(AVERAGEIFS('Orders - December 2020'!$I$2:$I$2047,'Orders - December 2020'!$H$2:$H$2047,Worksheet!BC$3,'Orders - December 2020'!$C$2:$C$2047,Worksheet!$F82),"-")</f>
        <v>-</v>
      </c>
      <c r="BD82" s="51" t="str">
        <f>IFERROR(AVERAGEIFS('Orders - December 2020'!$I$2:$I$2047,'Orders - December 2020'!$H$2:$H$2047,Worksheet!BD$3,'Orders - December 2020'!$C$2:$C$2047,Worksheet!$F82),"-")</f>
        <v>-</v>
      </c>
      <c r="BE82" s="51" t="str">
        <f>IFERROR(AVERAGEIFS('Orders - December 2020'!$I$2:$I$2047,'Orders - December 2020'!$H$2:$H$2047,Worksheet!BE$3,'Orders - December 2020'!$C$2:$C$2047,Worksheet!$F82),"-")</f>
        <v>-</v>
      </c>
      <c r="BF82" s="51" t="str">
        <f>IFERROR(AVERAGEIFS('Orders - December 2020'!$I$2:$I$2047,'Orders - December 2020'!$H$2:$H$2047,Worksheet!BF$3,'Orders - December 2020'!$C$2:$C$2047,Worksheet!$F82),"-")</f>
        <v>-</v>
      </c>
      <c r="BG82" s="51" t="str">
        <f>IFERROR(AVERAGEIFS('Orders - December 2020'!$I$2:$I$2047,'Orders - December 2020'!$H$2:$H$2047,Worksheet!BG$3,'Orders - December 2020'!$C$2:$C$2047,Worksheet!$F82),"-")</f>
        <v>-</v>
      </c>
      <c r="BH82" s="51" t="str">
        <f>IFERROR(AVERAGEIFS('Orders - December 2020'!$I$2:$I$2047,'Orders - December 2020'!$H$2:$H$2047,Worksheet!BH$3,'Orders - December 2020'!$C$2:$C$2047,Worksheet!$F82),"-")</f>
        <v>-</v>
      </c>
      <c r="BI82" s="51" t="str">
        <f>IFERROR(AVERAGEIFS('Orders - December 2020'!$I$2:$I$2047,'Orders - December 2020'!$H$2:$H$2047,Worksheet!BI$3,'Orders - December 2020'!$C$2:$C$2047,Worksheet!$F82),"-")</f>
        <v>-</v>
      </c>
      <c r="BJ82" s="51" t="str">
        <f>IFERROR(AVERAGEIFS('Orders - December 2020'!$I$2:$I$2047,'Orders - December 2020'!$H$2:$H$2047,Worksheet!BJ$3,'Orders - December 2020'!$C$2:$C$2047,Worksheet!$F82),"-")</f>
        <v>-</v>
      </c>
      <c r="BK82" s="51" t="str">
        <f>IFERROR(AVERAGEIFS('Orders - December 2020'!$I$2:$I$2047,'Orders - December 2020'!$H$2:$H$2047,Worksheet!BK$3,'Orders - December 2020'!$C$2:$C$2047,Worksheet!$F82),"-")</f>
        <v>-</v>
      </c>
      <c r="BL82" s="51" t="str">
        <f>IFERROR(AVERAGEIFS('Orders - December 2020'!$I$2:$I$2047,'Orders - December 2020'!$H$2:$H$2047,Worksheet!BL$3,'Orders - December 2020'!$C$2:$C$2047,Worksheet!$F82),"-")</f>
        <v>-</v>
      </c>
      <c r="BM82" s="51" t="str">
        <f>IFERROR(AVERAGEIFS('Orders - December 2020'!$I$2:$I$2047,'Orders - December 2020'!$H$2:$H$2047,Worksheet!BM$3,'Orders - December 2020'!$C$2:$C$2047,Worksheet!$F82),"-")</f>
        <v>-</v>
      </c>
      <c r="BN82" s="51" t="str">
        <f>IFERROR(AVERAGEIFS('Orders - December 2020'!$I$2:$I$2047,'Orders - December 2020'!$H$2:$H$2047,Worksheet!BN$3,'Orders - December 2020'!$C$2:$C$2047,Worksheet!$F82),"-")</f>
        <v>-</v>
      </c>
      <c r="BO82" s="51" t="str">
        <f>IFERROR(AVERAGEIFS('Orders - December 2020'!$I$2:$I$2047,'Orders - December 2020'!$H$2:$H$2047,Worksheet!BO$3,'Orders - December 2020'!$C$2:$C$2047,Worksheet!$F82),"-")</f>
        <v>-</v>
      </c>
      <c r="BP82" s="51" t="str">
        <f>IFERROR(AVERAGEIFS('Orders - December 2020'!$I$2:$I$2047,'Orders - December 2020'!$H$2:$H$2047,Worksheet!BP$3,'Orders - December 2020'!$C$2:$C$2047,Worksheet!$F82),"-")</f>
        <v>-</v>
      </c>
      <c r="BQ82" s="51" t="str">
        <f>IFERROR(AVERAGEIFS('Orders - December 2020'!$I$2:$I$2047,'Orders - December 2020'!$H$2:$H$2047,Worksheet!BQ$3,'Orders - December 2020'!$C$2:$C$2047,Worksheet!$F82),"-")</f>
        <v>-</v>
      </c>
      <c r="BR82" s="51" t="str">
        <f>IFERROR(AVERAGEIFS('Orders - December 2020'!$I$2:$I$2047,'Orders - December 2020'!$H$2:$H$2047,Worksheet!BR$3,'Orders - December 2020'!$C$2:$C$2047,Worksheet!$F82),"-")</f>
        <v>-</v>
      </c>
      <c r="BS82" s="51">
        <f>IFERROR(AVERAGEIFS('Orders - December 2020'!$I$2:$I$2047,'Orders - December 2020'!$H$2:$H$2047,Worksheet!BS$3,'Orders - December 2020'!$C$2:$C$2047,Worksheet!$F82),"-")</f>
        <v>1</v>
      </c>
      <c r="BT82" s="51" t="str">
        <f>IFERROR(AVERAGEIFS('Orders - December 2020'!$I$2:$I$2047,'Orders - December 2020'!$H$2:$H$2047,Worksheet!BT$3,'Orders - December 2020'!$C$2:$C$2047,Worksheet!$F82),"-")</f>
        <v>-</v>
      </c>
      <c r="BU82" s="51" t="str">
        <f>IFERROR(AVERAGEIFS('Orders - December 2020'!$I$2:$I$2047,'Orders - December 2020'!$H$2:$H$2047,Worksheet!BU$3,'Orders - December 2020'!$C$2:$C$2047,Worksheet!$F82),"-")</f>
        <v>-</v>
      </c>
      <c r="BV82" s="51" t="str">
        <f>IFERROR(AVERAGEIFS('Orders - December 2020'!$I$2:$I$2047,'Orders - December 2020'!$H$2:$H$2047,Worksheet!BV$3,'Orders - December 2020'!$C$2:$C$2047,Worksheet!$F82),"-")</f>
        <v>-</v>
      </c>
      <c r="BW82" s="51">
        <f>IFERROR(AVERAGEIFS('Orders - December 2020'!$I$2:$I$2047,'Orders - December 2020'!$H$2:$H$2047,Worksheet!BW$3,'Orders - December 2020'!$C$2:$C$2047,Worksheet!$F82),"-")</f>
        <v>7.5</v>
      </c>
      <c r="BX82" s="51" t="str">
        <f>IFERROR(AVERAGEIFS('Orders - December 2020'!$I$2:$I$2047,'Orders - December 2020'!$H$2:$H$2047,Worksheet!BX$3,'Orders - December 2020'!$C$2:$C$2047,Worksheet!$F82),"-")</f>
        <v>-</v>
      </c>
      <c r="BY82" s="51">
        <f>IFERROR(AVERAGEIFS('Orders - December 2020'!$I$2:$I$2047,'Orders - December 2020'!$H$2:$H$2047,Worksheet!BY$3,'Orders - December 2020'!$C$2:$C$2047,Worksheet!$F82),"-")</f>
        <v>3</v>
      </c>
      <c r="BZ82" s="51" t="str">
        <f>IFERROR(AVERAGEIFS('Orders - December 2020'!$I$2:$I$2047,'Orders - December 2020'!$H$2:$H$2047,Worksheet!BZ$3,'Orders - December 2020'!$C$2:$C$2047,Worksheet!$F82),"-")</f>
        <v>-</v>
      </c>
      <c r="CA82" s="51" t="str">
        <f>IFERROR(AVERAGEIFS('Orders - December 2020'!$I$2:$I$2047,'Orders - December 2020'!$H$2:$H$2047,Worksheet!CA$3,'Orders - December 2020'!$C$2:$C$2047,Worksheet!$F82),"-")</f>
        <v>-</v>
      </c>
      <c r="CB82" s="51" t="str">
        <f>IFERROR(AVERAGEIFS('Orders - December 2020'!$I$2:$I$2047,'Orders - December 2020'!$H$2:$H$2047,Worksheet!CB$3,'Orders - December 2020'!$C$2:$C$2047,Worksheet!$F82),"-")</f>
        <v>-</v>
      </c>
      <c r="CC82" s="51" t="str">
        <f>IFERROR(AVERAGEIFS('Orders - December 2020'!$I$2:$I$2047,'Orders - December 2020'!$H$2:$H$2047,Worksheet!CC$3,'Orders - December 2020'!$C$2:$C$2047,Worksheet!$F82),"-")</f>
        <v>-</v>
      </c>
      <c r="CD82" s="51" t="str">
        <f>IFERROR(AVERAGEIFS('Orders - December 2020'!$I$2:$I$2047,'Orders - December 2020'!$H$2:$H$2047,Worksheet!CD$3,'Orders - December 2020'!$C$2:$C$2047,Worksheet!$F82),"-")</f>
        <v>-</v>
      </c>
      <c r="CE82" s="51" t="str">
        <f>IFERROR(AVERAGEIFS('Orders - December 2020'!$I$2:$I$2047,'Orders - December 2020'!$H$2:$H$2047,Worksheet!CE$3,'Orders - December 2020'!$C$2:$C$2047,Worksheet!$F82),"-")</f>
        <v>-</v>
      </c>
      <c r="CF82" s="51" t="str">
        <f>IFERROR(AVERAGEIFS('Orders - December 2020'!$I$2:$I$2047,'Orders - December 2020'!$H$2:$H$2047,Worksheet!CF$3,'Orders - December 2020'!$C$2:$C$2047,Worksheet!$F82),"-")</f>
        <v>-</v>
      </c>
      <c r="CG82" s="51" t="str">
        <f>IFERROR(AVERAGEIFS('Orders - December 2020'!$I$2:$I$2047,'Orders - December 2020'!$H$2:$H$2047,Worksheet!CG$3,'Orders - December 2020'!$C$2:$C$2047,Worksheet!$F82),"-")</f>
        <v>-</v>
      </c>
      <c r="CH82" s="51" t="str">
        <f>IFERROR(AVERAGEIFS('Orders - December 2020'!$I$2:$I$2047,'Orders - December 2020'!$H$2:$H$2047,Worksheet!CH$3,'Orders - December 2020'!$C$2:$C$2047,Worksheet!$F82),"-")</f>
        <v>-</v>
      </c>
      <c r="CI82" s="51" t="str">
        <f>IFERROR(AVERAGEIFS('Orders - December 2020'!$I$2:$I$2047,'Orders - December 2020'!$H$2:$H$2047,Worksheet!CI$3,'Orders - December 2020'!$C$2:$C$2047,Worksheet!$F82),"-")</f>
        <v>-</v>
      </c>
      <c r="CJ82" s="51" t="str">
        <f>IFERROR(AVERAGEIFS('Orders - December 2020'!$I$2:$I$2047,'Orders - December 2020'!$H$2:$H$2047,Worksheet!CJ$3,'Orders - December 2020'!$C$2:$C$2047,Worksheet!$F82),"-")</f>
        <v>-</v>
      </c>
      <c r="CK82" s="51" t="str">
        <f>IFERROR(AVERAGEIFS('Orders - December 2020'!$I$2:$I$2047,'Orders - December 2020'!$H$2:$H$2047,Worksheet!CK$3,'Orders - December 2020'!$C$2:$C$2047,Worksheet!$F82),"-")</f>
        <v>-</v>
      </c>
      <c r="CL82" s="51" t="str">
        <f>IFERROR(AVERAGEIFS('Orders - December 2020'!$I$2:$I$2047,'Orders - December 2020'!$H$2:$H$2047,Worksheet!CL$3,'Orders - December 2020'!$C$2:$C$2047,Worksheet!$F82),"-")</f>
        <v>-</v>
      </c>
      <c r="CM82" s="51" t="str">
        <f>IFERROR(AVERAGEIFS('Orders - December 2020'!$I$2:$I$2047,'Orders - December 2020'!$H$2:$H$2047,Worksheet!CM$3,'Orders - December 2020'!$C$2:$C$2047,Worksheet!$F82),"-")</f>
        <v>-</v>
      </c>
      <c r="CN82" s="51" t="str">
        <f>IFERROR(AVERAGEIFS('Orders - December 2020'!$I$2:$I$2047,'Orders - December 2020'!$H$2:$H$2047,Worksheet!CN$3,'Orders - December 2020'!$C$2:$C$2047,Worksheet!$F82),"-")</f>
        <v>-</v>
      </c>
      <c r="CO82" s="51" t="str">
        <f>IFERROR(AVERAGEIFS('Orders - December 2020'!$I$2:$I$2047,'Orders - December 2020'!$H$2:$H$2047,Worksheet!CO$3,'Orders - December 2020'!$C$2:$C$2047,Worksheet!$F82),"-")</f>
        <v>-</v>
      </c>
      <c r="CP82" s="51" t="str">
        <f>IFERROR(AVERAGEIFS('Orders - December 2020'!$I$2:$I$2047,'Orders - December 2020'!$H$2:$H$2047,Worksheet!CP$3,'Orders - December 2020'!$C$2:$C$2047,Worksheet!$F82),"-")</f>
        <v>-</v>
      </c>
      <c r="CQ82" s="51" t="str">
        <f>IFERROR(AVERAGEIFS('Orders - December 2020'!$I$2:$I$2047,'Orders - December 2020'!$H$2:$H$2047,Worksheet!CQ$3,'Orders - December 2020'!$C$2:$C$2047,Worksheet!$F82),"-")</f>
        <v>-</v>
      </c>
      <c r="CR82" s="51" t="str">
        <f>IFERROR(AVERAGEIFS('Orders - December 2020'!$I$2:$I$2047,'Orders - December 2020'!$H$2:$H$2047,Worksheet!CR$3,'Orders - December 2020'!$C$2:$C$2047,Worksheet!$F82),"-")</f>
        <v>-</v>
      </c>
      <c r="CS82" s="51" t="str">
        <f>IFERROR(AVERAGEIFS('Orders - December 2020'!$I$2:$I$2047,'Orders - December 2020'!$H$2:$H$2047,Worksheet!CS$3,'Orders - December 2020'!$C$2:$C$2047,Worksheet!$F82),"-")</f>
        <v>-</v>
      </c>
      <c r="CT82" s="51" t="str">
        <f>IFERROR(AVERAGEIFS('Orders - December 2020'!$I$2:$I$2047,'Orders - December 2020'!$H$2:$H$2047,Worksheet!CT$3,'Orders - December 2020'!$C$2:$C$2047,Worksheet!$F82),"-")</f>
        <v>-</v>
      </c>
      <c r="CU82" s="51" t="str">
        <f>IFERROR(AVERAGEIFS('Orders - December 2020'!$I$2:$I$2047,'Orders - December 2020'!$H$2:$H$2047,Worksheet!CU$3,'Orders - December 2020'!$C$2:$C$2047,Worksheet!$F82),"-")</f>
        <v>-</v>
      </c>
      <c r="CV82" s="51" t="str">
        <f>IFERROR(AVERAGEIFS('Orders - December 2020'!$I$2:$I$2047,'Orders - December 2020'!$H$2:$H$2047,Worksheet!CV$3,'Orders - December 2020'!$C$2:$C$2047,Worksheet!$F82),"-")</f>
        <v>-</v>
      </c>
      <c r="CW82" s="51" t="str">
        <f>IFERROR(AVERAGEIFS('Orders - December 2020'!$I$2:$I$2047,'Orders - December 2020'!$H$2:$H$2047,Worksheet!CW$3,'Orders - December 2020'!$C$2:$C$2047,Worksheet!$F82),"-")</f>
        <v>-</v>
      </c>
      <c r="CX82" s="51" t="str">
        <f>IFERROR(AVERAGEIFS('Orders - December 2020'!$I$2:$I$2047,'Orders - December 2020'!$H$2:$H$2047,Worksheet!CX$3,'Orders - December 2020'!$C$2:$C$2047,Worksheet!$F82),"-")</f>
        <v>-</v>
      </c>
      <c r="CY82" s="51" t="str">
        <f>IFERROR(AVERAGEIFS('Orders - December 2020'!$I$2:$I$2047,'Orders - December 2020'!$H$2:$H$2047,Worksheet!CY$3,'Orders - December 2020'!$C$2:$C$2047,Worksheet!$F82),"-")</f>
        <v>-</v>
      </c>
      <c r="CZ82" s="51" t="str">
        <f>IFERROR(AVERAGEIFS('Orders - December 2020'!$I$2:$I$2047,'Orders - December 2020'!$H$2:$H$2047,Worksheet!CZ$3,'Orders - December 2020'!$C$2:$C$2047,Worksheet!$F82),"-")</f>
        <v>-</v>
      </c>
      <c r="DA82" s="51" t="str">
        <f>IFERROR(AVERAGEIFS('Orders - December 2020'!$I$2:$I$2047,'Orders - December 2020'!$H$2:$H$2047,Worksheet!DA$3,'Orders - December 2020'!$C$2:$C$2047,Worksheet!$F82),"-")</f>
        <v>-</v>
      </c>
      <c r="DB82" s="51" t="str">
        <f>IFERROR(AVERAGEIFS('Orders - December 2020'!$I$2:$I$2047,'Orders - December 2020'!$H$2:$H$2047,Worksheet!DB$3,'Orders - December 2020'!$C$2:$C$2047,Worksheet!$F82),"-")</f>
        <v>-</v>
      </c>
      <c r="DC82" s="51" t="str">
        <f>IFERROR(AVERAGEIFS('Orders - December 2020'!$I$2:$I$2047,'Orders - December 2020'!$H$2:$H$2047,Worksheet!DC$3,'Orders - December 2020'!$C$2:$C$2047,Worksheet!$F82),"-")</f>
        <v>-</v>
      </c>
      <c r="DD82" s="51" t="str">
        <f>IFERROR(AVERAGEIFS('Orders - December 2020'!$I$2:$I$2047,'Orders - December 2020'!$H$2:$H$2047,Worksheet!DD$3,'Orders - December 2020'!$C$2:$C$2047,Worksheet!$F82),"-")</f>
        <v>-</v>
      </c>
      <c r="DE82" s="51" t="str">
        <f>IFERROR(AVERAGEIFS('Orders - December 2020'!$I$2:$I$2047,'Orders - December 2020'!$H$2:$H$2047,Worksheet!DE$3,'Orders - December 2020'!$C$2:$C$2047,Worksheet!$F82),"-")</f>
        <v>-</v>
      </c>
      <c r="DF82" s="51" t="str">
        <f>IFERROR(AVERAGEIFS('Orders - December 2020'!$I$2:$I$2047,'Orders - December 2020'!$H$2:$H$2047,Worksheet!DF$3,'Orders - December 2020'!$C$2:$C$2047,Worksheet!$F82),"-")</f>
        <v>-</v>
      </c>
      <c r="DG82" s="51" t="str">
        <f>IFERROR(AVERAGEIFS('Orders - December 2020'!$I$2:$I$2047,'Orders - December 2020'!$H$2:$H$2047,Worksheet!DG$3,'Orders - December 2020'!$C$2:$C$2047,Worksheet!$F82),"-")</f>
        <v>-</v>
      </c>
      <c r="DH82" s="51" t="str">
        <f>IFERROR(AVERAGEIFS('Orders - December 2020'!$I$2:$I$2047,'Orders - December 2020'!$H$2:$H$2047,Worksheet!DH$3,'Orders - December 2020'!$C$2:$C$2047,Worksheet!$F82),"-")</f>
        <v>-</v>
      </c>
      <c r="DI82" s="51" t="str">
        <f>IFERROR(AVERAGEIFS('Orders - December 2020'!$I$2:$I$2047,'Orders - December 2020'!$H$2:$H$2047,Worksheet!DI$3,'Orders - December 2020'!$C$2:$C$2047,Worksheet!$F82),"-")</f>
        <v>-</v>
      </c>
      <c r="DJ82" s="51" t="str">
        <f>IFERROR(AVERAGEIFS('Orders - December 2020'!$I$2:$I$2047,'Orders - December 2020'!$H$2:$H$2047,Worksheet!DJ$3,'Orders - December 2020'!$C$2:$C$2047,Worksheet!$F82),"-")</f>
        <v>-</v>
      </c>
      <c r="DK82" s="51" t="str">
        <f>IFERROR(AVERAGEIFS('Orders - December 2020'!$I$2:$I$2047,'Orders - December 2020'!$H$2:$H$2047,Worksheet!DK$3,'Orders - December 2020'!$C$2:$C$2047,Worksheet!$F82),"-")</f>
        <v>-</v>
      </c>
      <c r="DL82" s="51" t="str">
        <f>IFERROR(AVERAGEIFS('Orders - December 2020'!$I$2:$I$2047,'Orders - December 2020'!$H$2:$H$2047,Worksheet!DL$3,'Orders - December 2020'!$C$2:$C$2047,Worksheet!$F82),"-")</f>
        <v>-</v>
      </c>
      <c r="DM82" s="51" t="str">
        <f>IFERROR(AVERAGEIFS('Orders - December 2020'!$I$2:$I$2047,'Orders - December 2020'!$H$2:$H$2047,Worksheet!DM$3,'Orders - December 2020'!$C$2:$C$2047,Worksheet!$F82),"-")</f>
        <v>-</v>
      </c>
      <c r="DN82" s="51" t="str">
        <f>IFERROR(AVERAGEIFS('Orders - December 2020'!$I$2:$I$2047,'Orders - December 2020'!$H$2:$H$2047,Worksheet!DN$3,'Orders - December 2020'!$C$2:$C$2047,Worksheet!$F82),"-")</f>
        <v>-</v>
      </c>
      <c r="DO82" s="51" t="str">
        <f>IFERROR(AVERAGEIFS('Orders - December 2020'!$I$2:$I$2047,'Orders - December 2020'!$H$2:$H$2047,Worksheet!DO$3,'Orders - December 2020'!$C$2:$C$2047,Worksheet!$F82),"-")</f>
        <v>-</v>
      </c>
      <c r="DP82" s="51">
        <f>IFERROR(AVERAGEIFS('Orders - December 2020'!$I$2:$I$2047,'Orders - December 2020'!$H$2:$H$2047,Worksheet!DP$3,'Orders - December 2020'!$C$2:$C$2047,Worksheet!$F82),"-")</f>
        <v>5</v>
      </c>
      <c r="DQ82" s="51" t="str">
        <f>IFERROR(AVERAGEIFS('Orders - December 2020'!$I$2:$I$2047,'Orders - December 2020'!$H$2:$H$2047,Worksheet!DQ$3,'Orders - December 2020'!$C$2:$C$2047,Worksheet!$F82),"-")</f>
        <v>-</v>
      </c>
      <c r="DR82" s="51" t="str">
        <f>IFERROR(AVERAGEIFS('Orders - December 2020'!$I$2:$I$2047,'Orders - December 2020'!$H$2:$H$2047,Worksheet!DR$3,'Orders - December 2020'!$C$2:$C$2047,Worksheet!$F82),"-")</f>
        <v>-</v>
      </c>
      <c r="DS82" s="51" t="str">
        <f>IFERROR(AVERAGEIFS('Orders - December 2020'!$I$2:$I$2047,'Orders - December 2020'!$H$2:$H$2047,Worksheet!DS$3,'Orders - December 2020'!$C$2:$C$2047,Worksheet!$F82),"-")</f>
        <v>-</v>
      </c>
      <c r="DT82" s="51" t="str">
        <f>IFERROR(AVERAGEIFS('Orders - December 2020'!$I$2:$I$2047,'Orders - December 2020'!$H$2:$H$2047,Worksheet!DT$3,'Orders - December 2020'!$C$2:$C$2047,Worksheet!$F82),"-")</f>
        <v>-</v>
      </c>
      <c r="DU82" s="51" t="str">
        <f>IFERROR(AVERAGEIFS('Orders - December 2020'!$I$2:$I$2047,'Orders - December 2020'!$H$2:$H$2047,Worksheet!DU$3,'Orders - December 2020'!$C$2:$C$2047,Worksheet!$F82),"-")</f>
        <v>-</v>
      </c>
      <c r="DV82" s="51">
        <f>IFERROR(AVERAGEIFS('Orders - December 2020'!$I$2:$I$2047,'Orders - December 2020'!$H$2:$H$2047,Worksheet!DV$3,'Orders - December 2020'!$C$2:$C$2047,Worksheet!$F82),"-")</f>
        <v>5</v>
      </c>
      <c r="DW82" s="51" t="str">
        <f>IFERROR(AVERAGEIFS('Orders - December 2020'!$I$2:$I$2047,'Orders - December 2020'!$H$2:$H$2047,Worksheet!DW$3,'Orders - December 2020'!$C$2:$C$2047,Worksheet!$F82),"-")</f>
        <v>-</v>
      </c>
      <c r="DX82" s="51" t="str">
        <f>IFERROR(AVERAGEIFS('Orders - December 2020'!$I$2:$I$2047,'Orders - December 2020'!$H$2:$H$2047,Worksheet!DX$3,'Orders - December 2020'!$C$2:$C$2047,Worksheet!$F82),"-")</f>
        <v>-</v>
      </c>
      <c r="DY82" s="51" t="str">
        <f>IFERROR(AVERAGEIFS('Orders - December 2020'!$I$2:$I$2047,'Orders - December 2020'!$H$2:$H$2047,Worksheet!DY$3,'Orders - December 2020'!$C$2:$C$2047,Worksheet!$F82),"-")</f>
        <v>-</v>
      </c>
      <c r="DZ82" s="51" t="str">
        <f>IFERROR(AVERAGEIFS('Orders - December 2020'!$I$2:$I$2047,'Orders - December 2020'!$H$2:$H$2047,Worksheet!DZ$3,'Orders - December 2020'!$C$2:$C$2047,Worksheet!$F82),"-")</f>
        <v>-</v>
      </c>
      <c r="EA82" s="51" t="str">
        <f>IFERROR(AVERAGEIFS('Orders - December 2020'!$I$2:$I$2047,'Orders - December 2020'!$H$2:$H$2047,Worksheet!EA$3,'Orders - December 2020'!$C$2:$C$2047,Worksheet!$F82),"-")</f>
        <v>-</v>
      </c>
      <c r="EB82" s="51" t="str">
        <f>IFERROR(AVERAGEIFS('Orders - December 2020'!$I$2:$I$2047,'Orders - December 2020'!$H$2:$H$2047,Worksheet!EB$3,'Orders - December 2020'!$C$2:$C$2047,Worksheet!$F82),"-")</f>
        <v>-</v>
      </c>
      <c r="EC82" s="51" t="str">
        <f>IFERROR(AVERAGEIFS('Orders - December 2020'!$I$2:$I$2047,'Orders - December 2020'!$H$2:$H$2047,Worksheet!EC$3,'Orders - December 2020'!$C$2:$C$2047,Worksheet!$F82),"-")</f>
        <v>-</v>
      </c>
      <c r="ED82" s="51" t="str">
        <f>IFERROR(AVERAGEIFS('Orders - December 2020'!$I$2:$I$2047,'Orders - December 2020'!$H$2:$H$2047,Worksheet!ED$3,'Orders - December 2020'!$C$2:$C$2047,Worksheet!$F82),"-")</f>
        <v>-</v>
      </c>
      <c r="EE82" s="51" t="str">
        <f>IFERROR(AVERAGEIFS('Orders - December 2020'!$I$2:$I$2047,'Orders - December 2020'!$H$2:$H$2047,Worksheet!EE$3,'Orders - December 2020'!$C$2:$C$2047,Worksheet!$F82),"-")</f>
        <v>-</v>
      </c>
      <c r="EF82" s="51" t="str">
        <f>IFERROR(AVERAGEIFS('Orders - December 2020'!$I$2:$I$2047,'Orders - December 2020'!$H$2:$H$2047,Worksheet!EF$3,'Orders - December 2020'!$C$2:$C$2047,Worksheet!$F82),"-")</f>
        <v>-</v>
      </c>
      <c r="EG82" s="51" t="str">
        <f>IFERROR(AVERAGEIFS('Orders - December 2020'!$I$2:$I$2047,'Orders - December 2020'!$H$2:$H$2047,Worksheet!EG$3,'Orders - December 2020'!$C$2:$C$2047,Worksheet!$F82),"-")</f>
        <v>-</v>
      </c>
      <c r="EH82" s="51" t="str">
        <f>IFERROR(AVERAGEIFS('Orders - December 2020'!$I$2:$I$2047,'Orders - December 2020'!$H$2:$H$2047,Worksheet!EH$3,'Orders - December 2020'!$C$2:$C$2047,Worksheet!$F82),"-")</f>
        <v>-</v>
      </c>
      <c r="EI82" s="51" t="str">
        <f>IFERROR(AVERAGEIFS('Orders - December 2020'!$I$2:$I$2047,'Orders - December 2020'!$H$2:$H$2047,Worksheet!EI$3,'Orders - December 2020'!$C$2:$C$2047,Worksheet!$F82),"-")</f>
        <v>-</v>
      </c>
      <c r="EJ82" s="51" t="str">
        <f>IFERROR(AVERAGEIFS('Orders - December 2020'!$I$2:$I$2047,'Orders - December 2020'!$H$2:$H$2047,Worksheet!EJ$3,'Orders - December 2020'!$C$2:$C$2047,Worksheet!$F82),"-")</f>
        <v>-</v>
      </c>
      <c r="EK82" s="51" t="str">
        <f>IFERROR(AVERAGEIFS('Orders - December 2020'!$I$2:$I$2047,'Orders - December 2020'!$H$2:$H$2047,Worksheet!EK$3,'Orders - December 2020'!$C$2:$C$2047,Worksheet!$F82),"-")</f>
        <v>-</v>
      </c>
      <c r="EL82" s="51" t="str">
        <f>IFERROR(AVERAGEIFS('Orders - December 2020'!$I$2:$I$2047,'Orders - December 2020'!$H$2:$H$2047,Worksheet!EL$3,'Orders - December 2020'!$C$2:$C$2047,Worksheet!$F82),"-")</f>
        <v>-</v>
      </c>
      <c r="EM82" s="51" t="str">
        <f>IFERROR(AVERAGEIFS('Orders - December 2020'!$I$2:$I$2047,'Orders - December 2020'!$H$2:$H$2047,Worksheet!EM$3,'Orders - December 2020'!$C$2:$C$2047,Worksheet!$F82),"-")</f>
        <v>-</v>
      </c>
      <c r="EN82" s="51" t="str">
        <f>IFERROR(AVERAGEIFS('Orders - December 2020'!$I$2:$I$2047,'Orders - December 2020'!$H$2:$H$2047,Worksheet!EN$3,'Orders - December 2020'!$C$2:$C$2047,Worksheet!$F82),"-")</f>
        <v>-</v>
      </c>
      <c r="EO82" s="51" t="str">
        <f>IFERROR(AVERAGEIFS('Orders - December 2020'!$I$2:$I$2047,'Orders - December 2020'!$H$2:$H$2047,Worksheet!EO$3,'Orders - December 2020'!$C$2:$C$2047,Worksheet!$F82),"-")</f>
        <v>-</v>
      </c>
      <c r="EP82" s="51" t="str">
        <f>IFERROR(AVERAGEIFS('Orders - December 2020'!$I$2:$I$2047,'Orders - December 2020'!$H$2:$H$2047,Worksheet!EP$3,'Orders - December 2020'!$C$2:$C$2047,Worksheet!$F82),"-")</f>
        <v>-</v>
      </c>
      <c r="EQ82" s="51" t="str">
        <f>IFERROR(AVERAGEIFS('Orders - December 2020'!$I$2:$I$2047,'Orders - December 2020'!$H$2:$H$2047,Worksheet!EQ$3,'Orders - December 2020'!$C$2:$C$2047,Worksheet!$F82),"-")</f>
        <v>-</v>
      </c>
      <c r="ER82" s="51" t="str">
        <f>IFERROR(AVERAGEIFS('Orders - December 2020'!$I$2:$I$2047,'Orders - December 2020'!$H$2:$H$2047,Worksheet!ER$3,'Orders - December 2020'!$C$2:$C$2047,Worksheet!$F82),"-")</f>
        <v>-</v>
      </c>
      <c r="ES82" s="51" t="str">
        <f>IFERROR(AVERAGEIFS('Orders - December 2020'!$I$2:$I$2047,'Orders - December 2020'!$H$2:$H$2047,Worksheet!ES$3,'Orders - December 2020'!$C$2:$C$2047,Worksheet!$F82),"-")</f>
        <v>-</v>
      </c>
      <c r="ET82" s="51" t="str">
        <f>IFERROR(AVERAGEIFS('Orders - December 2020'!$I$2:$I$2047,'Orders - December 2020'!$H$2:$H$2047,Worksheet!ET$3,'Orders - December 2020'!$C$2:$C$2047,Worksheet!$F82),"-")</f>
        <v>-</v>
      </c>
      <c r="EU82" s="51" t="str">
        <f>IFERROR(AVERAGEIFS('Orders - December 2020'!$I$2:$I$2047,'Orders - December 2020'!$H$2:$H$2047,Worksheet!EU$3,'Orders - December 2020'!$C$2:$C$2047,Worksheet!$F82),"-")</f>
        <v>-</v>
      </c>
      <c r="EV82" s="51" t="str">
        <f>IFERROR(AVERAGEIFS('Orders - December 2020'!$I$2:$I$2047,'Orders - December 2020'!$H$2:$H$2047,Worksheet!EV$3,'Orders - December 2020'!$C$2:$C$2047,Worksheet!$F82),"-")</f>
        <v>-</v>
      </c>
      <c r="EW82" s="51" t="str">
        <f>IFERROR(AVERAGEIFS('Orders - December 2020'!$I$2:$I$2047,'Orders - December 2020'!$H$2:$H$2047,Worksheet!EW$3,'Orders - December 2020'!$C$2:$C$2047,Worksheet!$F82),"-")</f>
        <v>-</v>
      </c>
      <c r="EX82" s="51" t="str">
        <f>IFERROR(AVERAGEIFS('Orders - December 2020'!$I$2:$I$2047,'Orders - December 2020'!$H$2:$H$2047,Worksheet!EX$3,'Orders - December 2020'!$C$2:$C$2047,Worksheet!$F82),"-")</f>
        <v>-</v>
      </c>
      <c r="EY82" s="51">
        <f>IFERROR(AVERAGEIFS('Orders - December 2020'!$I$2:$I$2047,'Orders - December 2020'!$H$2:$H$2047,Worksheet!EY$3,'Orders - December 2020'!$C$2:$C$2047,Worksheet!$F82),"-")</f>
        <v>3</v>
      </c>
      <c r="EZ82" s="51" t="str">
        <f>IFERROR(AVERAGEIFS('Orders - December 2020'!$I$2:$I$2047,'Orders - December 2020'!$H$2:$H$2047,Worksheet!EZ$3,'Orders - December 2020'!$C$2:$C$2047,Worksheet!$F82),"-")</f>
        <v>-</v>
      </c>
      <c r="FA82" s="51" t="str">
        <f>IFERROR(AVERAGEIFS('Orders - December 2020'!$I$2:$I$2047,'Orders - December 2020'!$H$2:$H$2047,Worksheet!FA$3,'Orders - December 2020'!$C$2:$C$2047,Worksheet!$F82),"-")</f>
        <v>-</v>
      </c>
      <c r="FB82" s="51" t="str">
        <f>IFERROR(AVERAGEIFS('Orders - December 2020'!$I$2:$I$2047,'Orders - December 2020'!$H$2:$H$2047,Worksheet!FB$3,'Orders - December 2020'!$C$2:$C$2047,Worksheet!$F82),"-")</f>
        <v>-</v>
      </c>
      <c r="FC82" s="51" t="str">
        <f>IFERROR(AVERAGEIFS('Orders - December 2020'!$I$2:$I$2047,'Orders - December 2020'!$H$2:$H$2047,Worksheet!FC$3,'Orders - December 2020'!$C$2:$C$2047,Worksheet!$F82),"-")</f>
        <v>-</v>
      </c>
      <c r="FD82" s="51" t="str">
        <f>IFERROR(AVERAGEIFS('Orders - December 2020'!$I$2:$I$2047,'Orders - December 2020'!$H$2:$H$2047,Worksheet!FD$3,'Orders - December 2020'!$C$2:$C$2047,Worksheet!$F82),"-")</f>
        <v>-</v>
      </c>
      <c r="FE82" s="51" t="str">
        <f>IFERROR(AVERAGEIFS('Orders - December 2020'!$I$2:$I$2047,'Orders - December 2020'!$H$2:$H$2047,Worksheet!FE$3,'Orders - December 2020'!$C$2:$C$2047,Worksheet!$F82),"-")</f>
        <v>-</v>
      </c>
      <c r="FF82" s="51" t="str">
        <f>IFERROR(AVERAGEIFS('Orders - December 2020'!$I$2:$I$2047,'Orders - December 2020'!$H$2:$H$2047,Worksheet!FF$3,'Orders - December 2020'!$C$2:$C$2047,Worksheet!$F82),"-")</f>
        <v>-</v>
      </c>
      <c r="FG82" s="52" t="str">
        <f>IFERROR(AVERAGEIFS('Orders - December 2020'!$I$2:$I$2047,'Orders - December 2020'!$H$2:$H$2047,Worksheet!FG$3,'Orders - December 2020'!$C$2:$C$2047,Worksheet!$F82),"-")</f>
        <v>-</v>
      </c>
    </row>
    <row r="83" spans="6:163">
      <c r="F83" s="45" t="str">
        <v>Twins Minimart</v>
      </c>
      <c r="G83" s="50" t="str">
        <f>IFERROR(AVERAGEIFS('Orders - December 2020'!$I$2:$I$2047,'Orders - December 2020'!$H$2:$H$2047,Worksheet!G$3,'Orders - December 2020'!$C$2:$C$2047,Worksheet!$F83),"-")</f>
        <v>-</v>
      </c>
      <c r="H83" s="51" t="str">
        <f>IFERROR(AVERAGEIFS('Orders - December 2020'!$I$2:$I$2047,'Orders - December 2020'!$H$2:$H$2047,Worksheet!H$3,'Orders - December 2020'!$C$2:$C$2047,Worksheet!$F83),"-")</f>
        <v>-</v>
      </c>
      <c r="I83" s="51" t="str">
        <f>IFERROR(AVERAGEIFS('Orders - December 2020'!$I$2:$I$2047,'Orders - December 2020'!$H$2:$H$2047,Worksheet!I$3,'Orders - December 2020'!$C$2:$C$2047,Worksheet!$F83),"-")</f>
        <v>-</v>
      </c>
      <c r="J83" s="51" t="str">
        <f>IFERROR(AVERAGEIFS('Orders - December 2020'!$I$2:$I$2047,'Orders - December 2020'!$H$2:$H$2047,Worksheet!J$3,'Orders - December 2020'!$C$2:$C$2047,Worksheet!$F83),"-")</f>
        <v>-</v>
      </c>
      <c r="K83" s="51" t="str">
        <f>IFERROR(AVERAGEIFS('Orders - December 2020'!$I$2:$I$2047,'Orders - December 2020'!$H$2:$H$2047,Worksheet!K$3,'Orders - December 2020'!$C$2:$C$2047,Worksheet!$F83),"-")</f>
        <v>-</v>
      </c>
      <c r="L83" s="51" t="str">
        <f>IFERROR(AVERAGEIFS('Orders - December 2020'!$I$2:$I$2047,'Orders - December 2020'!$H$2:$H$2047,Worksheet!L$3,'Orders - December 2020'!$C$2:$C$2047,Worksheet!$F83),"-")</f>
        <v>-</v>
      </c>
      <c r="M83" s="51" t="str">
        <f>IFERROR(AVERAGEIFS('Orders - December 2020'!$I$2:$I$2047,'Orders - December 2020'!$H$2:$H$2047,Worksheet!M$3,'Orders - December 2020'!$C$2:$C$2047,Worksheet!$F83),"-")</f>
        <v>-</v>
      </c>
      <c r="N83" s="51" t="str">
        <f>IFERROR(AVERAGEIFS('Orders - December 2020'!$I$2:$I$2047,'Orders - December 2020'!$H$2:$H$2047,Worksheet!N$3,'Orders - December 2020'!$C$2:$C$2047,Worksheet!$F83),"-")</f>
        <v>-</v>
      </c>
      <c r="O83" s="51" t="str">
        <f>IFERROR(AVERAGEIFS('Orders - December 2020'!$I$2:$I$2047,'Orders - December 2020'!$H$2:$H$2047,Worksheet!O$3,'Orders - December 2020'!$C$2:$C$2047,Worksheet!$F83),"-")</f>
        <v>-</v>
      </c>
      <c r="P83" s="51" t="str">
        <f>IFERROR(AVERAGEIFS('Orders - December 2020'!$I$2:$I$2047,'Orders - December 2020'!$H$2:$H$2047,Worksheet!P$3,'Orders - December 2020'!$C$2:$C$2047,Worksheet!$F83),"-")</f>
        <v>-</v>
      </c>
      <c r="Q83" s="51" t="str">
        <f>IFERROR(AVERAGEIFS('Orders - December 2020'!$I$2:$I$2047,'Orders - December 2020'!$H$2:$H$2047,Worksheet!Q$3,'Orders - December 2020'!$C$2:$C$2047,Worksheet!$F83),"-")</f>
        <v>-</v>
      </c>
      <c r="R83" s="51" t="str">
        <f>IFERROR(AVERAGEIFS('Orders - December 2020'!$I$2:$I$2047,'Orders - December 2020'!$H$2:$H$2047,Worksheet!R$3,'Orders - December 2020'!$C$2:$C$2047,Worksheet!$F83),"-")</f>
        <v>-</v>
      </c>
      <c r="S83" s="51" t="str">
        <f>IFERROR(AVERAGEIFS('Orders - December 2020'!$I$2:$I$2047,'Orders - December 2020'!$H$2:$H$2047,Worksheet!S$3,'Orders - December 2020'!$C$2:$C$2047,Worksheet!$F83),"-")</f>
        <v>-</v>
      </c>
      <c r="T83" s="51" t="str">
        <f>IFERROR(AVERAGEIFS('Orders - December 2020'!$I$2:$I$2047,'Orders - December 2020'!$H$2:$H$2047,Worksheet!T$3,'Orders - December 2020'!$C$2:$C$2047,Worksheet!$F83),"-")</f>
        <v>-</v>
      </c>
      <c r="U83" s="51" t="str">
        <f>IFERROR(AVERAGEIFS('Orders - December 2020'!$I$2:$I$2047,'Orders - December 2020'!$H$2:$H$2047,Worksheet!U$3,'Orders - December 2020'!$C$2:$C$2047,Worksheet!$F83),"-")</f>
        <v>-</v>
      </c>
      <c r="V83" s="51">
        <f>IFERROR(AVERAGEIFS('Orders - December 2020'!$I$2:$I$2047,'Orders - December 2020'!$H$2:$H$2047,Worksheet!V$3,'Orders - December 2020'!$C$2:$C$2047,Worksheet!$F83),"-")</f>
        <v>1</v>
      </c>
      <c r="W83" s="51" t="str">
        <f>IFERROR(AVERAGEIFS('Orders - December 2020'!$I$2:$I$2047,'Orders - December 2020'!$H$2:$H$2047,Worksheet!W$3,'Orders - December 2020'!$C$2:$C$2047,Worksheet!$F83),"-")</f>
        <v>-</v>
      </c>
      <c r="X83" s="51" t="str">
        <f>IFERROR(AVERAGEIFS('Orders - December 2020'!$I$2:$I$2047,'Orders - December 2020'!$H$2:$H$2047,Worksheet!X$3,'Orders - December 2020'!$C$2:$C$2047,Worksheet!$F83),"-")</f>
        <v>-</v>
      </c>
      <c r="Y83" s="51" t="str">
        <f>IFERROR(AVERAGEIFS('Orders - December 2020'!$I$2:$I$2047,'Orders - December 2020'!$H$2:$H$2047,Worksheet!Y$3,'Orders - December 2020'!$C$2:$C$2047,Worksheet!$F83),"-")</f>
        <v>-</v>
      </c>
      <c r="Z83" s="51" t="str">
        <f>IFERROR(AVERAGEIFS('Orders - December 2020'!$I$2:$I$2047,'Orders - December 2020'!$H$2:$H$2047,Worksheet!Z$3,'Orders - December 2020'!$C$2:$C$2047,Worksheet!$F83),"-")</f>
        <v>-</v>
      </c>
      <c r="AA83" s="51">
        <f>IFERROR(AVERAGEIFS('Orders - December 2020'!$I$2:$I$2047,'Orders - December 2020'!$H$2:$H$2047,Worksheet!AA$3,'Orders - December 2020'!$C$2:$C$2047,Worksheet!$F83),"-")</f>
        <v>1</v>
      </c>
      <c r="AB83" s="51" t="str">
        <f>IFERROR(AVERAGEIFS('Orders - December 2020'!$I$2:$I$2047,'Orders - December 2020'!$H$2:$H$2047,Worksheet!AB$3,'Orders - December 2020'!$C$2:$C$2047,Worksheet!$F83),"-")</f>
        <v>-</v>
      </c>
      <c r="AC83" s="51" t="str">
        <f>IFERROR(AVERAGEIFS('Orders - December 2020'!$I$2:$I$2047,'Orders - December 2020'!$H$2:$H$2047,Worksheet!AC$3,'Orders - December 2020'!$C$2:$C$2047,Worksheet!$F83),"-")</f>
        <v>-</v>
      </c>
      <c r="AD83" s="51">
        <f>IFERROR(AVERAGEIFS('Orders - December 2020'!$I$2:$I$2047,'Orders - December 2020'!$H$2:$H$2047,Worksheet!AD$3,'Orders - December 2020'!$C$2:$C$2047,Worksheet!$F83),"-")</f>
        <v>1</v>
      </c>
      <c r="AE83" s="51">
        <f>IFERROR(AVERAGEIFS('Orders - December 2020'!$I$2:$I$2047,'Orders - December 2020'!$H$2:$H$2047,Worksheet!AE$3,'Orders - December 2020'!$C$2:$C$2047,Worksheet!$F83),"-")</f>
        <v>1</v>
      </c>
      <c r="AF83" s="51" t="str">
        <f>IFERROR(AVERAGEIFS('Orders - December 2020'!$I$2:$I$2047,'Orders - December 2020'!$H$2:$H$2047,Worksheet!AF$3,'Orders - December 2020'!$C$2:$C$2047,Worksheet!$F83),"-")</f>
        <v>-</v>
      </c>
      <c r="AG83" s="51" t="str">
        <f>IFERROR(AVERAGEIFS('Orders - December 2020'!$I$2:$I$2047,'Orders - December 2020'!$H$2:$H$2047,Worksheet!AG$3,'Orders - December 2020'!$C$2:$C$2047,Worksheet!$F83),"-")</f>
        <v>-</v>
      </c>
      <c r="AH83" s="51" t="str">
        <f>IFERROR(AVERAGEIFS('Orders - December 2020'!$I$2:$I$2047,'Orders - December 2020'!$H$2:$H$2047,Worksheet!AH$3,'Orders - December 2020'!$C$2:$C$2047,Worksheet!$F83),"-")</f>
        <v>-</v>
      </c>
      <c r="AI83" s="51" t="str">
        <f>IFERROR(AVERAGEIFS('Orders - December 2020'!$I$2:$I$2047,'Orders - December 2020'!$H$2:$H$2047,Worksheet!AI$3,'Orders - December 2020'!$C$2:$C$2047,Worksheet!$F83),"-")</f>
        <v>-</v>
      </c>
      <c r="AJ83" s="51" t="str">
        <f>IFERROR(AVERAGEIFS('Orders - December 2020'!$I$2:$I$2047,'Orders - December 2020'!$H$2:$H$2047,Worksheet!AJ$3,'Orders - December 2020'!$C$2:$C$2047,Worksheet!$F83),"-")</f>
        <v>-</v>
      </c>
      <c r="AK83" s="51" t="str">
        <f>IFERROR(AVERAGEIFS('Orders - December 2020'!$I$2:$I$2047,'Orders - December 2020'!$H$2:$H$2047,Worksheet!AK$3,'Orders - December 2020'!$C$2:$C$2047,Worksheet!$F83),"-")</f>
        <v>-</v>
      </c>
      <c r="AL83" s="51">
        <f>IFERROR(AVERAGEIFS('Orders - December 2020'!$I$2:$I$2047,'Orders - December 2020'!$H$2:$H$2047,Worksheet!AL$3,'Orders - December 2020'!$C$2:$C$2047,Worksheet!$F83),"-")</f>
        <v>1</v>
      </c>
      <c r="AM83" s="51" t="str">
        <f>IFERROR(AVERAGEIFS('Orders - December 2020'!$I$2:$I$2047,'Orders - December 2020'!$H$2:$H$2047,Worksheet!AM$3,'Orders - December 2020'!$C$2:$C$2047,Worksheet!$F83),"-")</f>
        <v>-</v>
      </c>
      <c r="AN83" s="51" t="str">
        <f>IFERROR(AVERAGEIFS('Orders - December 2020'!$I$2:$I$2047,'Orders - December 2020'!$H$2:$H$2047,Worksheet!AN$3,'Orders - December 2020'!$C$2:$C$2047,Worksheet!$F83),"-")</f>
        <v>-</v>
      </c>
      <c r="AO83" s="51" t="str">
        <f>IFERROR(AVERAGEIFS('Orders - December 2020'!$I$2:$I$2047,'Orders - December 2020'!$H$2:$H$2047,Worksheet!AO$3,'Orders - December 2020'!$C$2:$C$2047,Worksheet!$F83),"-")</f>
        <v>-</v>
      </c>
      <c r="AP83" s="51" t="str">
        <f>IFERROR(AVERAGEIFS('Orders - December 2020'!$I$2:$I$2047,'Orders - December 2020'!$H$2:$H$2047,Worksheet!AP$3,'Orders - December 2020'!$C$2:$C$2047,Worksheet!$F83),"-")</f>
        <v>-</v>
      </c>
      <c r="AQ83" s="51" t="str">
        <f>IFERROR(AVERAGEIFS('Orders - December 2020'!$I$2:$I$2047,'Orders - December 2020'!$H$2:$H$2047,Worksheet!AQ$3,'Orders - December 2020'!$C$2:$C$2047,Worksheet!$F83),"-")</f>
        <v>-</v>
      </c>
      <c r="AR83" s="51" t="str">
        <f>IFERROR(AVERAGEIFS('Orders - December 2020'!$I$2:$I$2047,'Orders - December 2020'!$H$2:$H$2047,Worksheet!AR$3,'Orders - December 2020'!$C$2:$C$2047,Worksheet!$F83),"-")</f>
        <v>-</v>
      </c>
      <c r="AS83" s="51" t="str">
        <f>IFERROR(AVERAGEIFS('Orders - December 2020'!$I$2:$I$2047,'Orders - December 2020'!$H$2:$H$2047,Worksheet!AS$3,'Orders - December 2020'!$C$2:$C$2047,Worksheet!$F83),"-")</f>
        <v>-</v>
      </c>
      <c r="AT83" s="51" t="str">
        <f>IFERROR(AVERAGEIFS('Orders - December 2020'!$I$2:$I$2047,'Orders - December 2020'!$H$2:$H$2047,Worksheet!AT$3,'Orders - December 2020'!$C$2:$C$2047,Worksheet!$F83),"-")</f>
        <v>-</v>
      </c>
      <c r="AU83" s="51" t="str">
        <f>IFERROR(AVERAGEIFS('Orders - December 2020'!$I$2:$I$2047,'Orders - December 2020'!$H$2:$H$2047,Worksheet!AU$3,'Orders - December 2020'!$C$2:$C$2047,Worksheet!$F83),"-")</f>
        <v>-</v>
      </c>
      <c r="AV83" s="51" t="str">
        <f>IFERROR(AVERAGEIFS('Orders - December 2020'!$I$2:$I$2047,'Orders - December 2020'!$H$2:$H$2047,Worksheet!AV$3,'Orders - December 2020'!$C$2:$C$2047,Worksheet!$F83),"-")</f>
        <v>-</v>
      </c>
      <c r="AW83" s="51" t="str">
        <f>IFERROR(AVERAGEIFS('Orders - December 2020'!$I$2:$I$2047,'Orders - December 2020'!$H$2:$H$2047,Worksheet!AW$3,'Orders - December 2020'!$C$2:$C$2047,Worksheet!$F83),"-")</f>
        <v>-</v>
      </c>
      <c r="AX83" s="51" t="str">
        <f>IFERROR(AVERAGEIFS('Orders - December 2020'!$I$2:$I$2047,'Orders - December 2020'!$H$2:$H$2047,Worksheet!AX$3,'Orders - December 2020'!$C$2:$C$2047,Worksheet!$F83),"-")</f>
        <v>-</v>
      </c>
      <c r="AY83" s="51" t="str">
        <f>IFERROR(AVERAGEIFS('Orders - December 2020'!$I$2:$I$2047,'Orders - December 2020'!$H$2:$H$2047,Worksheet!AY$3,'Orders - December 2020'!$C$2:$C$2047,Worksheet!$F83),"-")</f>
        <v>-</v>
      </c>
      <c r="AZ83" s="51" t="str">
        <f>IFERROR(AVERAGEIFS('Orders - December 2020'!$I$2:$I$2047,'Orders - December 2020'!$H$2:$H$2047,Worksheet!AZ$3,'Orders - December 2020'!$C$2:$C$2047,Worksheet!$F83),"-")</f>
        <v>-</v>
      </c>
      <c r="BA83" s="51" t="str">
        <f>IFERROR(AVERAGEIFS('Orders - December 2020'!$I$2:$I$2047,'Orders - December 2020'!$H$2:$H$2047,Worksheet!BA$3,'Orders - December 2020'!$C$2:$C$2047,Worksheet!$F83),"-")</f>
        <v>-</v>
      </c>
      <c r="BB83" s="51" t="str">
        <f>IFERROR(AVERAGEIFS('Orders - December 2020'!$I$2:$I$2047,'Orders - December 2020'!$H$2:$H$2047,Worksheet!BB$3,'Orders - December 2020'!$C$2:$C$2047,Worksheet!$F83),"-")</f>
        <v>-</v>
      </c>
      <c r="BC83" s="51" t="str">
        <f>IFERROR(AVERAGEIFS('Orders - December 2020'!$I$2:$I$2047,'Orders - December 2020'!$H$2:$H$2047,Worksheet!BC$3,'Orders - December 2020'!$C$2:$C$2047,Worksheet!$F83),"-")</f>
        <v>-</v>
      </c>
      <c r="BD83" s="51" t="str">
        <f>IFERROR(AVERAGEIFS('Orders - December 2020'!$I$2:$I$2047,'Orders - December 2020'!$H$2:$H$2047,Worksheet!BD$3,'Orders - December 2020'!$C$2:$C$2047,Worksheet!$F83),"-")</f>
        <v>-</v>
      </c>
      <c r="BE83" s="51" t="str">
        <f>IFERROR(AVERAGEIFS('Orders - December 2020'!$I$2:$I$2047,'Orders - December 2020'!$H$2:$H$2047,Worksheet!BE$3,'Orders - December 2020'!$C$2:$C$2047,Worksheet!$F83),"-")</f>
        <v>-</v>
      </c>
      <c r="BF83" s="51" t="str">
        <f>IFERROR(AVERAGEIFS('Orders - December 2020'!$I$2:$I$2047,'Orders - December 2020'!$H$2:$H$2047,Worksheet!BF$3,'Orders - December 2020'!$C$2:$C$2047,Worksheet!$F83),"-")</f>
        <v>-</v>
      </c>
      <c r="BG83" s="51" t="str">
        <f>IFERROR(AVERAGEIFS('Orders - December 2020'!$I$2:$I$2047,'Orders - December 2020'!$H$2:$H$2047,Worksheet!BG$3,'Orders - December 2020'!$C$2:$C$2047,Worksheet!$F83),"-")</f>
        <v>-</v>
      </c>
      <c r="BH83" s="51" t="str">
        <f>IFERROR(AVERAGEIFS('Orders - December 2020'!$I$2:$I$2047,'Orders - December 2020'!$H$2:$H$2047,Worksheet!BH$3,'Orders - December 2020'!$C$2:$C$2047,Worksheet!$F83),"-")</f>
        <v>-</v>
      </c>
      <c r="BI83" s="51" t="str">
        <f>IFERROR(AVERAGEIFS('Orders - December 2020'!$I$2:$I$2047,'Orders - December 2020'!$H$2:$H$2047,Worksheet!BI$3,'Orders - December 2020'!$C$2:$C$2047,Worksheet!$F83),"-")</f>
        <v>-</v>
      </c>
      <c r="BJ83" s="51" t="str">
        <f>IFERROR(AVERAGEIFS('Orders - December 2020'!$I$2:$I$2047,'Orders - December 2020'!$H$2:$H$2047,Worksheet!BJ$3,'Orders - December 2020'!$C$2:$C$2047,Worksheet!$F83),"-")</f>
        <v>-</v>
      </c>
      <c r="BK83" s="51" t="str">
        <f>IFERROR(AVERAGEIFS('Orders - December 2020'!$I$2:$I$2047,'Orders - December 2020'!$H$2:$H$2047,Worksheet!BK$3,'Orders - December 2020'!$C$2:$C$2047,Worksheet!$F83),"-")</f>
        <v>-</v>
      </c>
      <c r="BL83" s="51" t="str">
        <f>IFERROR(AVERAGEIFS('Orders - December 2020'!$I$2:$I$2047,'Orders - December 2020'!$H$2:$H$2047,Worksheet!BL$3,'Orders - December 2020'!$C$2:$C$2047,Worksheet!$F83),"-")</f>
        <v>-</v>
      </c>
      <c r="BM83" s="51" t="str">
        <f>IFERROR(AVERAGEIFS('Orders - December 2020'!$I$2:$I$2047,'Orders - December 2020'!$H$2:$H$2047,Worksheet!BM$3,'Orders - December 2020'!$C$2:$C$2047,Worksheet!$F83),"-")</f>
        <v>-</v>
      </c>
      <c r="BN83" s="51" t="str">
        <f>IFERROR(AVERAGEIFS('Orders - December 2020'!$I$2:$I$2047,'Orders - December 2020'!$H$2:$H$2047,Worksheet!BN$3,'Orders - December 2020'!$C$2:$C$2047,Worksheet!$F83),"-")</f>
        <v>-</v>
      </c>
      <c r="BO83" s="51" t="str">
        <f>IFERROR(AVERAGEIFS('Orders - December 2020'!$I$2:$I$2047,'Orders - December 2020'!$H$2:$H$2047,Worksheet!BO$3,'Orders - December 2020'!$C$2:$C$2047,Worksheet!$F83),"-")</f>
        <v>-</v>
      </c>
      <c r="BP83" s="51" t="str">
        <f>IFERROR(AVERAGEIFS('Orders - December 2020'!$I$2:$I$2047,'Orders - December 2020'!$H$2:$H$2047,Worksheet!BP$3,'Orders - December 2020'!$C$2:$C$2047,Worksheet!$F83),"-")</f>
        <v>-</v>
      </c>
      <c r="BQ83" s="51" t="str">
        <f>IFERROR(AVERAGEIFS('Orders - December 2020'!$I$2:$I$2047,'Orders - December 2020'!$H$2:$H$2047,Worksheet!BQ$3,'Orders - December 2020'!$C$2:$C$2047,Worksheet!$F83),"-")</f>
        <v>-</v>
      </c>
      <c r="BR83" s="51" t="str">
        <f>IFERROR(AVERAGEIFS('Orders - December 2020'!$I$2:$I$2047,'Orders - December 2020'!$H$2:$H$2047,Worksheet!BR$3,'Orders - December 2020'!$C$2:$C$2047,Worksheet!$F83),"-")</f>
        <v>-</v>
      </c>
      <c r="BS83" s="51" t="str">
        <f>IFERROR(AVERAGEIFS('Orders - December 2020'!$I$2:$I$2047,'Orders - December 2020'!$H$2:$H$2047,Worksheet!BS$3,'Orders - December 2020'!$C$2:$C$2047,Worksheet!$F83),"-")</f>
        <v>-</v>
      </c>
      <c r="BT83" s="51" t="str">
        <f>IFERROR(AVERAGEIFS('Orders - December 2020'!$I$2:$I$2047,'Orders - December 2020'!$H$2:$H$2047,Worksheet!BT$3,'Orders - December 2020'!$C$2:$C$2047,Worksheet!$F83),"-")</f>
        <v>-</v>
      </c>
      <c r="BU83" s="51" t="str">
        <f>IFERROR(AVERAGEIFS('Orders - December 2020'!$I$2:$I$2047,'Orders - December 2020'!$H$2:$H$2047,Worksheet!BU$3,'Orders - December 2020'!$C$2:$C$2047,Worksheet!$F83),"-")</f>
        <v>-</v>
      </c>
      <c r="BV83" s="51" t="str">
        <f>IFERROR(AVERAGEIFS('Orders - December 2020'!$I$2:$I$2047,'Orders - December 2020'!$H$2:$H$2047,Worksheet!BV$3,'Orders - December 2020'!$C$2:$C$2047,Worksheet!$F83),"-")</f>
        <v>-</v>
      </c>
      <c r="BW83" s="51" t="str">
        <f>IFERROR(AVERAGEIFS('Orders - December 2020'!$I$2:$I$2047,'Orders - December 2020'!$H$2:$H$2047,Worksheet!BW$3,'Orders - December 2020'!$C$2:$C$2047,Worksheet!$F83),"-")</f>
        <v>-</v>
      </c>
      <c r="BX83" s="51" t="str">
        <f>IFERROR(AVERAGEIFS('Orders - December 2020'!$I$2:$I$2047,'Orders - December 2020'!$H$2:$H$2047,Worksheet!BX$3,'Orders - December 2020'!$C$2:$C$2047,Worksheet!$F83),"-")</f>
        <v>-</v>
      </c>
      <c r="BY83" s="51" t="str">
        <f>IFERROR(AVERAGEIFS('Orders - December 2020'!$I$2:$I$2047,'Orders - December 2020'!$H$2:$H$2047,Worksheet!BY$3,'Orders - December 2020'!$C$2:$C$2047,Worksheet!$F83),"-")</f>
        <v>-</v>
      </c>
      <c r="BZ83" s="51">
        <f>IFERROR(AVERAGEIFS('Orders - December 2020'!$I$2:$I$2047,'Orders - December 2020'!$H$2:$H$2047,Worksheet!BZ$3,'Orders - December 2020'!$C$2:$C$2047,Worksheet!$F83),"-")</f>
        <v>1</v>
      </c>
      <c r="CA83" s="51" t="str">
        <f>IFERROR(AVERAGEIFS('Orders - December 2020'!$I$2:$I$2047,'Orders - December 2020'!$H$2:$H$2047,Worksheet!CA$3,'Orders - December 2020'!$C$2:$C$2047,Worksheet!$F83),"-")</f>
        <v>-</v>
      </c>
      <c r="CB83" s="51" t="str">
        <f>IFERROR(AVERAGEIFS('Orders - December 2020'!$I$2:$I$2047,'Orders - December 2020'!$H$2:$H$2047,Worksheet!CB$3,'Orders - December 2020'!$C$2:$C$2047,Worksheet!$F83),"-")</f>
        <v>-</v>
      </c>
      <c r="CC83" s="51" t="str">
        <f>IFERROR(AVERAGEIFS('Orders - December 2020'!$I$2:$I$2047,'Orders - December 2020'!$H$2:$H$2047,Worksheet!CC$3,'Orders - December 2020'!$C$2:$C$2047,Worksheet!$F83),"-")</f>
        <v>-</v>
      </c>
      <c r="CD83" s="51" t="str">
        <f>IFERROR(AVERAGEIFS('Orders - December 2020'!$I$2:$I$2047,'Orders - December 2020'!$H$2:$H$2047,Worksheet!CD$3,'Orders - December 2020'!$C$2:$C$2047,Worksheet!$F83),"-")</f>
        <v>-</v>
      </c>
      <c r="CE83" s="51" t="str">
        <f>IFERROR(AVERAGEIFS('Orders - December 2020'!$I$2:$I$2047,'Orders - December 2020'!$H$2:$H$2047,Worksheet!CE$3,'Orders - December 2020'!$C$2:$C$2047,Worksheet!$F83),"-")</f>
        <v>-</v>
      </c>
      <c r="CF83" s="51" t="str">
        <f>IFERROR(AVERAGEIFS('Orders - December 2020'!$I$2:$I$2047,'Orders - December 2020'!$H$2:$H$2047,Worksheet!CF$3,'Orders - December 2020'!$C$2:$C$2047,Worksheet!$F83),"-")</f>
        <v>-</v>
      </c>
      <c r="CG83" s="51" t="str">
        <f>IFERROR(AVERAGEIFS('Orders - December 2020'!$I$2:$I$2047,'Orders - December 2020'!$H$2:$H$2047,Worksheet!CG$3,'Orders - December 2020'!$C$2:$C$2047,Worksheet!$F83),"-")</f>
        <v>-</v>
      </c>
      <c r="CH83" s="51" t="str">
        <f>IFERROR(AVERAGEIFS('Orders - December 2020'!$I$2:$I$2047,'Orders - December 2020'!$H$2:$H$2047,Worksheet!CH$3,'Orders - December 2020'!$C$2:$C$2047,Worksheet!$F83),"-")</f>
        <v>-</v>
      </c>
      <c r="CI83" s="51" t="str">
        <f>IFERROR(AVERAGEIFS('Orders - December 2020'!$I$2:$I$2047,'Orders - December 2020'!$H$2:$H$2047,Worksheet!CI$3,'Orders - December 2020'!$C$2:$C$2047,Worksheet!$F83),"-")</f>
        <v>-</v>
      </c>
      <c r="CJ83" s="51" t="str">
        <f>IFERROR(AVERAGEIFS('Orders - December 2020'!$I$2:$I$2047,'Orders - December 2020'!$H$2:$H$2047,Worksheet!CJ$3,'Orders - December 2020'!$C$2:$C$2047,Worksheet!$F83),"-")</f>
        <v>-</v>
      </c>
      <c r="CK83" s="51" t="str">
        <f>IFERROR(AVERAGEIFS('Orders - December 2020'!$I$2:$I$2047,'Orders - December 2020'!$H$2:$H$2047,Worksheet!CK$3,'Orders - December 2020'!$C$2:$C$2047,Worksheet!$F83),"-")</f>
        <v>-</v>
      </c>
      <c r="CL83" s="51" t="str">
        <f>IFERROR(AVERAGEIFS('Orders - December 2020'!$I$2:$I$2047,'Orders - December 2020'!$H$2:$H$2047,Worksheet!CL$3,'Orders - December 2020'!$C$2:$C$2047,Worksheet!$F83),"-")</f>
        <v>-</v>
      </c>
      <c r="CM83" s="51">
        <f>IFERROR(AVERAGEIFS('Orders - December 2020'!$I$2:$I$2047,'Orders - December 2020'!$H$2:$H$2047,Worksheet!CM$3,'Orders - December 2020'!$C$2:$C$2047,Worksheet!$F83),"-")</f>
        <v>4</v>
      </c>
      <c r="CN83" s="51" t="str">
        <f>IFERROR(AVERAGEIFS('Orders - December 2020'!$I$2:$I$2047,'Orders - December 2020'!$H$2:$H$2047,Worksheet!CN$3,'Orders - December 2020'!$C$2:$C$2047,Worksheet!$F83),"-")</f>
        <v>-</v>
      </c>
      <c r="CO83" s="51">
        <f>IFERROR(AVERAGEIFS('Orders - December 2020'!$I$2:$I$2047,'Orders - December 2020'!$H$2:$H$2047,Worksheet!CO$3,'Orders - December 2020'!$C$2:$C$2047,Worksheet!$F83),"-")</f>
        <v>2</v>
      </c>
      <c r="CP83" s="51" t="str">
        <f>IFERROR(AVERAGEIFS('Orders - December 2020'!$I$2:$I$2047,'Orders - December 2020'!$H$2:$H$2047,Worksheet!CP$3,'Orders - December 2020'!$C$2:$C$2047,Worksheet!$F83),"-")</f>
        <v>-</v>
      </c>
      <c r="CQ83" s="51">
        <f>IFERROR(AVERAGEIFS('Orders - December 2020'!$I$2:$I$2047,'Orders - December 2020'!$H$2:$H$2047,Worksheet!CQ$3,'Orders - December 2020'!$C$2:$C$2047,Worksheet!$F83),"-")</f>
        <v>2</v>
      </c>
      <c r="CR83" s="51" t="str">
        <f>IFERROR(AVERAGEIFS('Orders - December 2020'!$I$2:$I$2047,'Orders - December 2020'!$H$2:$H$2047,Worksheet!CR$3,'Orders - December 2020'!$C$2:$C$2047,Worksheet!$F83),"-")</f>
        <v>-</v>
      </c>
      <c r="CS83" s="51" t="str">
        <f>IFERROR(AVERAGEIFS('Orders - December 2020'!$I$2:$I$2047,'Orders - December 2020'!$H$2:$H$2047,Worksheet!CS$3,'Orders - December 2020'!$C$2:$C$2047,Worksheet!$F83),"-")</f>
        <v>-</v>
      </c>
      <c r="CT83" s="51" t="str">
        <f>IFERROR(AVERAGEIFS('Orders - December 2020'!$I$2:$I$2047,'Orders - December 2020'!$H$2:$H$2047,Worksheet!CT$3,'Orders - December 2020'!$C$2:$C$2047,Worksheet!$F83),"-")</f>
        <v>-</v>
      </c>
      <c r="CU83" s="51" t="str">
        <f>IFERROR(AVERAGEIFS('Orders - December 2020'!$I$2:$I$2047,'Orders - December 2020'!$H$2:$H$2047,Worksheet!CU$3,'Orders - December 2020'!$C$2:$C$2047,Worksheet!$F83),"-")</f>
        <v>-</v>
      </c>
      <c r="CV83" s="51" t="str">
        <f>IFERROR(AVERAGEIFS('Orders - December 2020'!$I$2:$I$2047,'Orders - December 2020'!$H$2:$H$2047,Worksheet!CV$3,'Orders - December 2020'!$C$2:$C$2047,Worksheet!$F83),"-")</f>
        <v>-</v>
      </c>
      <c r="CW83" s="51" t="str">
        <f>IFERROR(AVERAGEIFS('Orders - December 2020'!$I$2:$I$2047,'Orders - December 2020'!$H$2:$H$2047,Worksheet!CW$3,'Orders - December 2020'!$C$2:$C$2047,Worksheet!$F83),"-")</f>
        <v>-</v>
      </c>
      <c r="CX83" s="51" t="str">
        <f>IFERROR(AVERAGEIFS('Orders - December 2020'!$I$2:$I$2047,'Orders - December 2020'!$H$2:$H$2047,Worksheet!CX$3,'Orders - December 2020'!$C$2:$C$2047,Worksheet!$F83),"-")</f>
        <v>-</v>
      </c>
      <c r="CY83" s="51" t="str">
        <f>IFERROR(AVERAGEIFS('Orders - December 2020'!$I$2:$I$2047,'Orders - December 2020'!$H$2:$H$2047,Worksheet!CY$3,'Orders - December 2020'!$C$2:$C$2047,Worksheet!$F83),"-")</f>
        <v>-</v>
      </c>
      <c r="CZ83" s="51" t="str">
        <f>IFERROR(AVERAGEIFS('Orders - December 2020'!$I$2:$I$2047,'Orders - December 2020'!$H$2:$H$2047,Worksheet!CZ$3,'Orders - December 2020'!$C$2:$C$2047,Worksheet!$F83),"-")</f>
        <v>-</v>
      </c>
      <c r="DA83" s="51" t="str">
        <f>IFERROR(AVERAGEIFS('Orders - December 2020'!$I$2:$I$2047,'Orders - December 2020'!$H$2:$H$2047,Worksheet!DA$3,'Orders - December 2020'!$C$2:$C$2047,Worksheet!$F83),"-")</f>
        <v>-</v>
      </c>
      <c r="DB83" s="51" t="str">
        <f>IFERROR(AVERAGEIFS('Orders - December 2020'!$I$2:$I$2047,'Orders - December 2020'!$H$2:$H$2047,Worksheet!DB$3,'Orders - December 2020'!$C$2:$C$2047,Worksheet!$F83),"-")</f>
        <v>-</v>
      </c>
      <c r="DC83" s="51" t="str">
        <f>IFERROR(AVERAGEIFS('Orders - December 2020'!$I$2:$I$2047,'Orders - December 2020'!$H$2:$H$2047,Worksheet!DC$3,'Orders - December 2020'!$C$2:$C$2047,Worksheet!$F83),"-")</f>
        <v>-</v>
      </c>
      <c r="DD83" s="51" t="str">
        <f>IFERROR(AVERAGEIFS('Orders - December 2020'!$I$2:$I$2047,'Orders - December 2020'!$H$2:$H$2047,Worksheet!DD$3,'Orders - December 2020'!$C$2:$C$2047,Worksheet!$F83),"-")</f>
        <v>-</v>
      </c>
      <c r="DE83" s="51" t="str">
        <f>IFERROR(AVERAGEIFS('Orders - December 2020'!$I$2:$I$2047,'Orders - December 2020'!$H$2:$H$2047,Worksheet!DE$3,'Orders - December 2020'!$C$2:$C$2047,Worksheet!$F83),"-")</f>
        <v>-</v>
      </c>
      <c r="DF83" s="51" t="str">
        <f>IFERROR(AVERAGEIFS('Orders - December 2020'!$I$2:$I$2047,'Orders - December 2020'!$H$2:$H$2047,Worksheet!DF$3,'Orders - December 2020'!$C$2:$C$2047,Worksheet!$F83),"-")</f>
        <v>-</v>
      </c>
      <c r="DG83" s="51" t="str">
        <f>IFERROR(AVERAGEIFS('Orders - December 2020'!$I$2:$I$2047,'Orders - December 2020'!$H$2:$H$2047,Worksheet!DG$3,'Orders - December 2020'!$C$2:$C$2047,Worksheet!$F83),"-")</f>
        <v>-</v>
      </c>
      <c r="DH83" s="51" t="str">
        <f>IFERROR(AVERAGEIFS('Orders - December 2020'!$I$2:$I$2047,'Orders - December 2020'!$H$2:$H$2047,Worksheet!DH$3,'Orders - December 2020'!$C$2:$C$2047,Worksheet!$F83),"-")</f>
        <v>-</v>
      </c>
      <c r="DI83" s="51" t="str">
        <f>IFERROR(AVERAGEIFS('Orders - December 2020'!$I$2:$I$2047,'Orders - December 2020'!$H$2:$H$2047,Worksheet!DI$3,'Orders - December 2020'!$C$2:$C$2047,Worksheet!$F83),"-")</f>
        <v>-</v>
      </c>
      <c r="DJ83" s="51" t="str">
        <f>IFERROR(AVERAGEIFS('Orders - December 2020'!$I$2:$I$2047,'Orders - December 2020'!$H$2:$H$2047,Worksheet!DJ$3,'Orders - December 2020'!$C$2:$C$2047,Worksheet!$F83),"-")</f>
        <v>-</v>
      </c>
      <c r="DK83" s="51" t="str">
        <f>IFERROR(AVERAGEIFS('Orders - December 2020'!$I$2:$I$2047,'Orders - December 2020'!$H$2:$H$2047,Worksheet!DK$3,'Orders - December 2020'!$C$2:$C$2047,Worksheet!$F83),"-")</f>
        <v>-</v>
      </c>
      <c r="DL83" s="51" t="str">
        <f>IFERROR(AVERAGEIFS('Orders - December 2020'!$I$2:$I$2047,'Orders - December 2020'!$H$2:$H$2047,Worksheet!DL$3,'Orders - December 2020'!$C$2:$C$2047,Worksheet!$F83),"-")</f>
        <v>-</v>
      </c>
      <c r="DM83" s="51" t="str">
        <f>IFERROR(AVERAGEIFS('Orders - December 2020'!$I$2:$I$2047,'Orders - December 2020'!$H$2:$H$2047,Worksheet!DM$3,'Orders - December 2020'!$C$2:$C$2047,Worksheet!$F83),"-")</f>
        <v>-</v>
      </c>
      <c r="DN83" s="51" t="str">
        <f>IFERROR(AVERAGEIFS('Orders - December 2020'!$I$2:$I$2047,'Orders - December 2020'!$H$2:$H$2047,Worksheet!DN$3,'Orders - December 2020'!$C$2:$C$2047,Worksheet!$F83),"-")</f>
        <v>-</v>
      </c>
      <c r="DO83" s="51" t="str">
        <f>IFERROR(AVERAGEIFS('Orders - December 2020'!$I$2:$I$2047,'Orders - December 2020'!$H$2:$H$2047,Worksheet!DO$3,'Orders - December 2020'!$C$2:$C$2047,Worksheet!$F83),"-")</f>
        <v>-</v>
      </c>
      <c r="DP83" s="51" t="str">
        <f>IFERROR(AVERAGEIFS('Orders - December 2020'!$I$2:$I$2047,'Orders - December 2020'!$H$2:$H$2047,Worksheet!DP$3,'Orders - December 2020'!$C$2:$C$2047,Worksheet!$F83),"-")</f>
        <v>-</v>
      </c>
      <c r="DQ83" s="51" t="str">
        <f>IFERROR(AVERAGEIFS('Orders - December 2020'!$I$2:$I$2047,'Orders - December 2020'!$H$2:$H$2047,Worksheet!DQ$3,'Orders - December 2020'!$C$2:$C$2047,Worksheet!$F83),"-")</f>
        <v>-</v>
      </c>
      <c r="DR83" s="51" t="str">
        <f>IFERROR(AVERAGEIFS('Orders - December 2020'!$I$2:$I$2047,'Orders - December 2020'!$H$2:$H$2047,Worksheet!DR$3,'Orders - December 2020'!$C$2:$C$2047,Worksheet!$F83),"-")</f>
        <v>-</v>
      </c>
      <c r="DS83" s="51" t="str">
        <f>IFERROR(AVERAGEIFS('Orders - December 2020'!$I$2:$I$2047,'Orders - December 2020'!$H$2:$H$2047,Worksheet!DS$3,'Orders - December 2020'!$C$2:$C$2047,Worksheet!$F83),"-")</f>
        <v>-</v>
      </c>
      <c r="DT83" s="51" t="str">
        <f>IFERROR(AVERAGEIFS('Orders - December 2020'!$I$2:$I$2047,'Orders - December 2020'!$H$2:$H$2047,Worksheet!DT$3,'Orders - December 2020'!$C$2:$C$2047,Worksheet!$F83),"-")</f>
        <v>-</v>
      </c>
      <c r="DU83" s="51" t="str">
        <f>IFERROR(AVERAGEIFS('Orders - December 2020'!$I$2:$I$2047,'Orders - December 2020'!$H$2:$H$2047,Worksheet!DU$3,'Orders - December 2020'!$C$2:$C$2047,Worksheet!$F83),"-")</f>
        <v>-</v>
      </c>
      <c r="DV83" s="51" t="str">
        <f>IFERROR(AVERAGEIFS('Orders - December 2020'!$I$2:$I$2047,'Orders - December 2020'!$H$2:$H$2047,Worksheet!DV$3,'Orders - December 2020'!$C$2:$C$2047,Worksheet!$F83),"-")</f>
        <v>-</v>
      </c>
      <c r="DW83" s="51" t="str">
        <f>IFERROR(AVERAGEIFS('Orders - December 2020'!$I$2:$I$2047,'Orders - December 2020'!$H$2:$H$2047,Worksheet!DW$3,'Orders - December 2020'!$C$2:$C$2047,Worksheet!$F83),"-")</f>
        <v>-</v>
      </c>
      <c r="DX83" s="51" t="str">
        <f>IFERROR(AVERAGEIFS('Orders - December 2020'!$I$2:$I$2047,'Orders - December 2020'!$H$2:$H$2047,Worksheet!DX$3,'Orders - December 2020'!$C$2:$C$2047,Worksheet!$F83),"-")</f>
        <v>-</v>
      </c>
      <c r="DY83" s="51" t="str">
        <f>IFERROR(AVERAGEIFS('Orders - December 2020'!$I$2:$I$2047,'Orders - December 2020'!$H$2:$H$2047,Worksheet!DY$3,'Orders - December 2020'!$C$2:$C$2047,Worksheet!$F83),"-")</f>
        <v>-</v>
      </c>
      <c r="DZ83" s="51" t="str">
        <f>IFERROR(AVERAGEIFS('Orders - December 2020'!$I$2:$I$2047,'Orders - December 2020'!$H$2:$H$2047,Worksheet!DZ$3,'Orders - December 2020'!$C$2:$C$2047,Worksheet!$F83),"-")</f>
        <v>-</v>
      </c>
      <c r="EA83" s="51" t="str">
        <f>IFERROR(AVERAGEIFS('Orders - December 2020'!$I$2:$I$2047,'Orders - December 2020'!$H$2:$H$2047,Worksheet!EA$3,'Orders - December 2020'!$C$2:$C$2047,Worksheet!$F83),"-")</f>
        <v>-</v>
      </c>
      <c r="EB83" s="51" t="str">
        <f>IFERROR(AVERAGEIFS('Orders - December 2020'!$I$2:$I$2047,'Orders - December 2020'!$H$2:$H$2047,Worksheet!EB$3,'Orders - December 2020'!$C$2:$C$2047,Worksheet!$F83),"-")</f>
        <v>-</v>
      </c>
      <c r="EC83" s="51" t="str">
        <f>IFERROR(AVERAGEIFS('Orders - December 2020'!$I$2:$I$2047,'Orders - December 2020'!$H$2:$H$2047,Worksheet!EC$3,'Orders - December 2020'!$C$2:$C$2047,Worksheet!$F83),"-")</f>
        <v>-</v>
      </c>
      <c r="ED83" s="51" t="str">
        <f>IFERROR(AVERAGEIFS('Orders - December 2020'!$I$2:$I$2047,'Orders - December 2020'!$H$2:$H$2047,Worksheet!ED$3,'Orders - December 2020'!$C$2:$C$2047,Worksheet!$F83),"-")</f>
        <v>-</v>
      </c>
      <c r="EE83" s="51" t="str">
        <f>IFERROR(AVERAGEIFS('Orders - December 2020'!$I$2:$I$2047,'Orders - December 2020'!$H$2:$H$2047,Worksheet!EE$3,'Orders - December 2020'!$C$2:$C$2047,Worksheet!$F83),"-")</f>
        <v>-</v>
      </c>
      <c r="EF83" s="51" t="str">
        <f>IFERROR(AVERAGEIFS('Orders - December 2020'!$I$2:$I$2047,'Orders - December 2020'!$H$2:$H$2047,Worksheet!EF$3,'Orders - December 2020'!$C$2:$C$2047,Worksheet!$F83),"-")</f>
        <v>-</v>
      </c>
      <c r="EG83" s="51" t="str">
        <f>IFERROR(AVERAGEIFS('Orders - December 2020'!$I$2:$I$2047,'Orders - December 2020'!$H$2:$H$2047,Worksheet!EG$3,'Orders - December 2020'!$C$2:$C$2047,Worksheet!$F83),"-")</f>
        <v>-</v>
      </c>
      <c r="EH83" s="51" t="str">
        <f>IFERROR(AVERAGEIFS('Orders - December 2020'!$I$2:$I$2047,'Orders - December 2020'!$H$2:$H$2047,Worksheet!EH$3,'Orders - December 2020'!$C$2:$C$2047,Worksheet!$F83),"-")</f>
        <v>-</v>
      </c>
      <c r="EI83" s="51" t="str">
        <f>IFERROR(AVERAGEIFS('Orders - December 2020'!$I$2:$I$2047,'Orders - December 2020'!$H$2:$H$2047,Worksheet!EI$3,'Orders - December 2020'!$C$2:$C$2047,Worksheet!$F83),"-")</f>
        <v>-</v>
      </c>
      <c r="EJ83" s="51" t="str">
        <f>IFERROR(AVERAGEIFS('Orders - December 2020'!$I$2:$I$2047,'Orders - December 2020'!$H$2:$H$2047,Worksheet!EJ$3,'Orders - December 2020'!$C$2:$C$2047,Worksheet!$F83),"-")</f>
        <v>-</v>
      </c>
      <c r="EK83" s="51" t="str">
        <f>IFERROR(AVERAGEIFS('Orders - December 2020'!$I$2:$I$2047,'Orders - December 2020'!$H$2:$H$2047,Worksheet!EK$3,'Orders - December 2020'!$C$2:$C$2047,Worksheet!$F83),"-")</f>
        <v>-</v>
      </c>
      <c r="EL83" s="51" t="str">
        <f>IFERROR(AVERAGEIFS('Orders - December 2020'!$I$2:$I$2047,'Orders - December 2020'!$H$2:$H$2047,Worksheet!EL$3,'Orders - December 2020'!$C$2:$C$2047,Worksheet!$F83),"-")</f>
        <v>-</v>
      </c>
      <c r="EM83" s="51" t="str">
        <f>IFERROR(AVERAGEIFS('Orders - December 2020'!$I$2:$I$2047,'Orders - December 2020'!$H$2:$H$2047,Worksheet!EM$3,'Orders - December 2020'!$C$2:$C$2047,Worksheet!$F83),"-")</f>
        <v>-</v>
      </c>
      <c r="EN83" s="51">
        <f>IFERROR(AVERAGEIFS('Orders - December 2020'!$I$2:$I$2047,'Orders - December 2020'!$H$2:$H$2047,Worksheet!EN$3,'Orders - December 2020'!$C$2:$C$2047,Worksheet!$F83),"-")</f>
        <v>1.5</v>
      </c>
      <c r="EO83" s="51" t="str">
        <f>IFERROR(AVERAGEIFS('Orders - December 2020'!$I$2:$I$2047,'Orders - December 2020'!$H$2:$H$2047,Worksheet!EO$3,'Orders - December 2020'!$C$2:$C$2047,Worksheet!$F83),"-")</f>
        <v>-</v>
      </c>
      <c r="EP83" s="51" t="str">
        <f>IFERROR(AVERAGEIFS('Orders - December 2020'!$I$2:$I$2047,'Orders - December 2020'!$H$2:$H$2047,Worksheet!EP$3,'Orders - December 2020'!$C$2:$C$2047,Worksheet!$F83),"-")</f>
        <v>-</v>
      </c>
      <c r="EQ83" s="51" t="str">
        <f>IFERROR(AVERAGEIFS('Orders - December 2020'!$I$2:$I$2047,'Orders - December 2020'!$H$2:$H$2047,Worksheet!EQ$3,'Orders - December 2020'!$C$2:$C$2047,Worksheet!$F83),"-")</f>
        <v>-</v>
      </c>
      <c r="ER83" s="51" t="str">
        <f>IFERROR(AVERAGEIFS('Orders - December 2020'!$I$2:$I$2047,'Orders - December 2020'!$H$2:$H$2047,Worksheet!ER$3,'Orders - December 2020'!$C$2:$C$2047,Worksheet!$F83),"-")</f>
        <v>-</v>
      </c>
      <c r="ES83" s="51" t="str">
        <f>IFERROR(AVERAGEIFS('Orders - December 2020'!$I$2:$I$2047,'Orders - December 2020'!$H$2:$H$2047,Worksheet!ES$3,'Orders - December 2020'!$C$2:$C$2047,Worksheet!$F83),"-")</f>
        <v>-</v>
      </c>
      <c r="ET83" s="51" t="str">
        <f>IFERROR(AVERAGEIFS('Orders - December 2020'!$I$2:$I$2047,'Orders - December 2020'!$H$2:$H$2047,Worksheet!ET$3,'Orders - December 2020'!$C$2:$C$2047,Worksheet!$F83),"-")</f>
        <v>-</v>
      </c>
      <c r="EU83" s="51" t="str">
        <f>IFERROR(AVERAGEIFS('Orders - December 2020'!$I$2:$I$2047,'Orders - December 2020'!$H$2:$H$2047,Worksheet!EU$3,'Orders - December 2020'!$C$2:$C$2047,Worksheet!$F83),"-")</f>
        <v>-</v>
      </c>
      <c r="EV83" s="51" t="str">
        <f>IFERROR(AVERAGEIFS('Orders - December 2020'!$I$2:$I$2047,'Orders - December 2020'!$H$2:$H$2047,Worksheet!EV$3,'Orders - December 2020'!$C$2:$C$2047,Worksheet!$F83),"-")</f>
        <v>-</v>
      </c>
      <c r="EW83" s="51" t="str">
        <f>IFERROR(AVERAGEIFS('Orders - December 2020'!$I$2:$I$2047,'Orders - December 2020'!$H$2:$H$2047,Worksheet!EW$3,'Orders - December 2020'!$C$2:$C$2047,Worksheet!$F83),"-")</f>
        <v>-</v>
      </c>
      <c r="EX83" s="51" t="str">
        <f>IFERROR(AVERAGEIFS('Orders - December 2020'!$I$2:$I$2047,'Orders - December 2020'!$H$2:$H$2047,Worksheet!EX$3,'Orders - December 2020'!$C$2:$C$2047,Worksheet!$F83),"-")</f>
        <v>-</v>
      </c>
      <c r="EY83" s="51">
        <f>IFERROR(AVERAGEIFS('Orders - December 2020'!$I$2:$I$2047,'Orders - December 2020'!$H$2:$H$2047,Worksheet!EY$3,'Orders - December 2020'!$C$2:$C$2047,Worksheet!$F83),"-")</f>
        <v>2</v>
      </c>
      <c r="EZ83" s="51" t="str">
        <f>IFERROR(AVERAGEIFS('Orders - December 2020'!$I$2:$I$2047,'Orders - December 2020'!$H$2:$H$2047,Worksheet!EZ$3,'Orders - December 2020'!$C$2:$C$2047,Worksheet!$F83),"-")</f>
        <v>-</v>
      </c>
      <c r="FA83" s="51" t="str">
        <f>IFERROR(AVERAGEIFS('Orders - December 2020'!$I$2:$I$2047,'Orders - December 2020'!$H$2:$H$2047,Worksheet!FA$3,'Orders - December 2020'!$C$2:$C$2047,Worksheet!$F83),"-")</f>
        <v>-</v>
      </c>
      <c r="FB83" s="51" t="str">
        <f>IFERROR(AVERAGEIFS('Orders - December 2020'!$I$2:$I$2047,'Orders - December 2020'!$H$2:$H$2047,Worksheet!FB$3,'Orders - December 2020'!$C$2:$C$2047,Worksheet!$F83),"-")</f>
        <v>-</v>
      </c>
      <c r="FC83" s="51" t="str">
        <f>IFERROR(AVERAGEIFS('Orders - December 2020'!$I$2:$I$2047,'Orders - December 2020'!$H$2:$H$2047,Worksheet!FC$3,'Orders - December 2020'!$C$2:$C$2047,Worksheet!$F83),"-")</f>
        <v>-</v>
      </c>
      <c r="FD83" s="51" t="str">
        <f>IFERROR(AVERAGEIFS('Orders - December 2020'!$I$2:$I$2047,'Orders - December 2020'!$H$2:$H$2047,Worksheet!FD$3,'Orders - December 2020'!$C$2:$C$2047,Worksheet!$F83),"-")</f>
        <v>-</v>
      </c>
      <c r="FE83" s="51" t="str">
        <f>IFERROR(AVERAGEIFS('Orders - December 2020'!$I$2:$I$2047,'Orders - December 2020'!$H$2:$H$2047,Worksheet!FE$3,'Orders - December 2020'!$C$2:$C$2047,Worksheet!$F83),"-")</f>
        <v>-</v>
      </c>
      <c r="FF83" s="51" t="str">
        <f>IFERROR(AVERAGEIFS('Orders - December 2020'!$I$2:$I$2047,'Orders - December 2020'!$H$2:$H$2047,Worksheet!FF$3,'Orders - December 2020'!$C$2:$C$2047,Worksheet!$F83),"-")</f>
        <v>-</v>
      </c>
      <c r="FG83" s="52" t="str">
        <f>IFERROR(AVERAGEIFS('Orders - December 2020'!$I$2:$I$2047,'Orders - December 2020'!$H$2:$H$2047,Worksheet!FG$3,'Orders - December 2020'!$C$2:$C$2047,Worksheet!$F83),"-")</f>
        <v>-</v>
      </c>
    </row>
    <row r="84" spans="6:163">
      <c r="F84" s="45" t="str">
        <v>Morfas Minimart</v>
      </c>
      <c r="G84" s="50" t="str">
        <f>IFERROR(AVERAGEIFS('Orders - December 2020'!$I$2:$I$2047,'Orders - December 2020'!$H$2:$H$2047,Worksheet!G$3,'Orders - December 2020'!$C$2:$C$2047,Worksheet!$F84),"-")</f>
        <v>-</v>
      </c>
      <c r="H84" s="51" t="str">
        <f>IFERROR(AVERAGEIFS('Orders - December 2020'!$I$2:$I$2047,'Orders - December 2020'!$H$2:$H$2047,Worksheet!H$3,'Orders - December 2020'!$C$2:$C$2047,Worksheet!$F84),"-")</f>
        <v>-</v>
      </c>
      <c r="I84" s="51" t="str">
        <f>IFERROR(AVERAGEIFS('Orders - December 2020'!$I$2:$I$2047,'Orders - December 2020'!$H$2:$H$2047,Worksheet!I$3,'Orders - December 2020'!$C$2:$C$2047,Worksheet!$F84),"-")</f>
        <v>-</v>
      </c>
      <c r="J84" s="51" t="str">
        <f>IFERROR(AVERAGEIFS('Orders - December 2020'!$I$2:$I$2047,'Orders - December 2020'!$H$2:$H$2047,Worksheet!J$3,'Orders - December 2020'!$C$2:$C$2047,Worksheet!$F84),"-")</f>
        <v>-</v>
      </c>
      <c r="K84" s="51" t="str">
        <f>IFERROR(AVERAGEIFS('Orders - December 2020'!$I$2:$I$2047,'Orders - December 2020'!$H$2:$H$2047,Worksheet!K$3,'Orders - December 2020'!$C$2:$C$2047,Worksheet!$F84),"-")</f>
        <v>-</v>
      </c>
      <c r="L84" s="51" t="str">
        <f>IFERROR(AVERAGEIFS('Orders - December 2020'!$I$2:$I$2047,'Orders - December 2020'!$H$2:$H$2047,Worksheet!L$3,'Orders - December 2020'!$C$2:$C$2047,Worksheet!$F84),"-")</f>
        <v>-</v>
      </c>
      <c r="M84" s="51" t="str">
        <f>IFERROR(AVERAGEIFS('Orders - December 2020'!$I$2:$I$2047,'Orders - December 2020'!$H$2:$H$2047,Worksheet!M$3,'Orders - December 2020'!$C$2:$C$2047,Worksheet!$F84),"-")</f>
        <v>-</v>
      </c>
      <c r="N84" s="51" t="str">
        <f>IFERROR(AVERAGEIFS('Orders - December 2020'!$I$2:$I$2047,'Orders - December 2020'!$H$2:$H$2047,Worksheet!N$3,'Orders - December 2020'!$C$2:$C$2047,Worksheet!$F84),"-")</f>
        <v>-</v>
      </c>
      <c r="O84" s="51" t="str">
        <f>IFERROR(AVERAGEIFS('Orders - December 2020'!$I$2:$I$2047,'Orders - December 2020'!$H$2:$H$2047,Worksheet!O$3,'Orders - December 2020'!$C$2:$C$2047,Worksheet!$F84),"-")</f>
        <v>-</v>
      </c>
      <c r="P84" s="51" t="str">
        <f>IFERROR(AVERAGEIFS('Orders - December 2020'!$I$2:$I$2047,'Orders - December 2020'!$H$2:$H$2047,Worksheet!P$3,'Orders - December 2020'!$C$2:$C$2047,Worksheet!$F84),"-")</f>
        <v>-</v>
      </c>
      <c r="Q84" s="51" t="str">
        <f>IFERROR(AVERAGEIFS('Orders - December 2020'!$I$2:$I$2047,'Orders - December 2020'!$H$2:$H$2047,Worksheet!Q$3,'Orders - December 2020'!$C$2:$C$2047,Worksheet!$F84),"-")</f>
        <v>-</v>
      </c>
      <c r="R84" s="51" t="str">
        <f>IFERROR(AVERAGEIFS('Orders - December 2020'!$I$2:$I$2047,'Orders - December 2020'!$H$2:$H$2047,Worksheet!R$3,'Orders - December 2020'!$C$2:$C$2047,Worksheet!$F84),"-")</f>
        <v>-</v>
      </c>
      <c r="S84" s="51" t="str">
        <f>IFERROR(AVERAGEIFS('Orders - December 2020'!$I$2:$I$2047,'Orders - December 2020'!$H$2:$H$2047,Worksheet!S$3,'Orders - December 2020'!$C$2:$C$2047,Worksheet!$F84),"-")</f>
        <v>-</v>
      </c>
      <c r="T84" s="51" t="str">
        <f>IFERROR(AVERAGEIFS('Orders - December 2020'!$I$2:$I$2047,'Orders - December 2020'!$H$2:$H$2047,Worksheet!T$3,'Orders - December 2020'!$C$2:$C$2047,Worksheet!$F84),"-")</f>
        <v>-</v>
      </c>
      <c r="U84" s="51" t="str">
        <f>IFERROR(AVERAGEIFS('Orders - December 2020'!$I$2:$I$2047,'Orders - December 2020'!$H$2:$H$2047,Worksheet!U$3,'Orders - December 2020'!$C$2:$C$2047,Worksheet!$F84),"-")</f>
        <v>-</v>
      </c>
      <c r="V84" s="51" t="str">
        <f>IFERROR(AVERAGEIFS('Orders - December 2020'!$I$2:$I$2047,'Orders - December 2020'!$H$2:$H$2047,Worksheet!V$3,'Orders - December 2020'!$C$2:$C$2047,Worksheet!$F84),"-")</f>
        <v>-</v>
      </c>
      <c r="W84" s="51" t="str">
        <f>IFERROR(AVERAGEIFS('Orders - December 2020'!$I$2:$I$2047,'Orders - December 2020'!$H$2:$H$2047,Worksheet!W$3,'Orders - December 2020'!$C$2:$C$2047,Worksheet!$F84),"-")</f>
        <v>-</v>
      </c>
      <c r="X84" s="51" t="str">
        <f>IFERROR(AVERAGEIFS('Orders - December 2020'!$I$2:$I$2047,'Orders - December 2020'!$H$2:$H$2047,Worksheet!X$3,'Orders - December 2020'!$C$2:$C$2047,Worksheet!$F84),"-")</f>
        <v>-</v>
      </c>
      <c r="Y84" s="51" t="str">
        <f>IFERROR(AVERAGEIFS('Orders - December 2020'!$I$2:$I$2047,'Orders - December 2020'!$H$2:$H$2047,Worksheet!Y$3,'Orders - December 2020'!$C$2:$C$2047,Worksheet!$F84),"-")</f>
        <v>-</v>
      </c>
      <c r="Z84" s="51" t="str">
        <f>IFERROR(AVERAGEIFS('Orders - December 2020'!$I$2:$I$2047,'Orders - December 2020'!$H$2:$H$2047,Worksheet!Z$3,'Orders - December 2020'!$C$2:$C$2047,Worksheet!$F84),"-")</f>
        <v>-</v>
      </c>
      <c r="AA84" s="51">
        <f>IFERROR(AVERAGEIFS('Orders - December 2020'!$I$2:$I$2047,'Orders - December 2020'!$H$2:$H$2047,Worksheet!AA$3,'Orders - December 2020'!$C$2:$C$2047,Worksheet!$F84),"-")</f>
        <v>5</v>
      </c>
      <c r="AB84" s="51" t="str">
        <f>IFERROR(AVERAGEIFS('Orders - December 2020'!$I$2:$I$2047,'Orders - December 2020'!$H$2:$H$2047,Worksheet!AB$3,'Orders - December 2020'!$C$2:$C$2047,Worksheet!$F84),"-")</f>
        <v>-</v>
      </c>
      <c r="AC84" s="51" t="str">
        <f>IFERROR(AVERAGEIFS('Orders - December 2020'!$I$2:$I$2047,'Orders - December 2020'!$H$2:$H$2047,Worksheet!AC$3,'Orders - December 2020'!$C$2:$C$2047,Worksheet!$F84),"-")</f>
        <v>-</v>
      </c>
      <c r="AD84" s="51" t="str">
        <f>IFERROR(AVERAGEIFS('Orders - December 2020'!$I$2:$I$2047,'Orders - December 2020'!$H$2:$H$2047,Worksheet!AD$3,'Orders - December 2020'!$C$2:$C$2047,Worksheet!$F84),"-")</f>
        <v>-</v>
      </c>
      <c r="AE84" s="51" t="str">
        <f>IFERROR(AVERAGEIFS('Orders - December 2020'!$I$2:$I$2047,'Orders - December 2020'!$H$2:$H$2047,Worksheet!AE$3,'Orders - December 2020'!$C$2:$C$2047,Worksheet!$F84),"-")</f>
        <v>-</v>
      </c>
      <c r="AF84" s="51" t="str">
        <f>IFERROR(AVERAGEIFS('Orders - December 2020'!$I$2:$I$2047,'Orders - December 2020'!$H$2:$H$2047,Worksheet!AF$3,'Orders - December 2020'!$C$2:$C$2047,Worksheet!$F84),"-")</f>
        <v>-</v>
      </c>
      <c r="AG84" s="51" t="str">
        <f>IFERROR(AVERAGEIFS('Orders - December 2020'!$I$2:$I$2047,'Orders - December 2020'!$H$2:$H$2047,Worksheet!AG$3,'Orders - December 2020'!$C$2:$C$2047,Worksheet!$F84),"-")</f>
        <v>-</v>
      </c>
      <c r="AH84" s="51" t="str">
        <f>IFERROR(AVERAGEIFS('Orders - December 2020'!$I$2:$I$2047,'Orders - December 2020'!$H$2:$H$2047,Worksheet!AH$3,'Orders - December 2020'!$C$2:$C$2047,Worksheet!$F84),"-")</f>
        <v>-</v>
      </c>
      <c r="AI84" s="51" t="str">
        <f>IFERROR(AVERAGEIFS('Orders - December 2020'!$I$2:$I$2047,'Orders - December 2020'!$H$2:$H$2047,Worksheet!AI$3,'Orders - December 2020'!$C$2:$C$2047,Worksheet!$F84),"-")</f>
        <v>-</v>
      </c>
      <c r="AJ84" s="51">
        <f>IFERROR(AVERAGEIFS('Orders - December 2020'!$I$2:$I$2047,'Orders - December 2020'!$H$2:$H$2047,Worksheet!AJ$3,'Orders - December 2020'!$C$2:$C$2047,Worksheet!$F84),"-")</f>
        <v>2.5</v>
      </c>
      <c r="AK84" s="51">
        <f>IFERROR(AVERAGEIFS('Orders - December 2020'!$I$2:$I$2047,'Orders - December 2020'!$H$2:$H$2047,Worksheet!AK$3,'Orders - December 2020'!$C$2:$C$2047,Worksheet!$F84),"-")</f>
        <v>10</v>
      </c>
      <c r="AL84" s="51">
        <f>IFERROR(AVERAGEIFS('Orders - December 2020'!$I$2:$I$2047,'Orders - December 2020'!$H$2:$H$2047,Worksheet!AL$3,'Orders - December 2020'!$C$2:$C$2047,Worksheet!$F84),"-")</f>
        <v>5</v>
      </c>
      <c r="AM84" s="51" t="str">
        <f>IFERROR(AVERAGEIFS('Orders - December 2020'!$I$2:$I$2047,'Orders - December 2020'!$H$2:$H$2047,Worksheet!AM$3,'Orders - December 2020'!$C$2:$C$2047,Worksheet!$F84),"-")</f>
        <v>-</v>
      </c>
      <c r="AN84" s="51" t="str">
        <f>IFERROR(AVERAGEIFS('Orders - December 2020'!$I$2:$I$2047,'Orders - December 2020'!$H$2:$H$2047,Worksheet!AN$3,'Orders - December 2020'!$C$2:$C$2047,Worksheet!$F84),"-")</f>
        <v>-</v>
      </c>
      <c r="AO84" s="51" t="str">
        <f>IFERROR(AVERAGEIFS('Orders - December 2020'!$I$2:$I$2047,'Orders - December 2020'!$H$2:$H$2047,Worksheet!AO$3,'Orders - December 2020'!$C$2:$C$2047,Worksheet!$F84),"-")</f>
        <v>-</v>
      </c>
      <c r="AP84" s="51">
        <f>IFERROR(AVERAGEIFS('Orders - December 2020'!$I$2:$I$2047,'Orders - December 2020'!$H$2:$H$2047,Worksheet!AP$3,'Orders - December 2020'!$C$2:$C$2047,Worksheet!$F84),"-")</f>
        <v>20</v>
      </c>
      <c r="AQ84" s="51" t="str">
        <f>IFERROR(AVERAGEIFS('Orders - December 2020'!$I$2:$I$2047,'Orders - December 2020'!$H$2:$H$2047,Worksheet!AQ$3,'Orders - December 2020'!$C$2:$C$2047,Worksheet!$F84),"-")</f>
        <v>-</v>
      </c>
      <c r="AR84" s="51" t="str">
        <f>IFERROR(AVERAGEIFS('Orders - December 2020'!$I$2:$I$2047,'Orders - December 2020'!$H$2:$H$2047,Worksheet!AR$3,'Orders - December 2020'!$C$2:$C$2047,Worksheet!$F84),"-")</f>
        <v>-</v>
      </c>
      <c r="AS84" s="51" t="str">
        <f>IFERROR(AVERAGEIFS('Orders - December 2020'!$I$2:$I$2047,'Orders - December 2020'!$H$2:$H$2047,Worksheet!AS$3,'Orders - December 2020'!$C$2:$C$2047,Worksheet!$F84),"-")</f>
        <v>-</v>
      </c>
      <c r="AT84" s="51" t="str">
        <f>IFERROR(AVERAGEIFS('Orders - December 2020'!$I$2:$I$2047,'Orders - December 2020'!$H$2:$H$2047,Worksheet!AT$3,'Orders - December 2020'!$C$2:$C$2047,Worksheet!$F84),"-")</f>
        <v>-</v>
      </c>
      <c r="AU84" s="51">
        <f>IFERROR(AVERAGEIFS('Orders - December 2020'!$I$2:$I$2047,'Orders - December 2020'!$H$2:$H$2047,Worksheet!AU$3,'Orders - December 2020'!$C$2:$C$2047,Worksheet!$F84),"-")</f>
        <v>5</v>
      </c>
      <c r="AV84" s="51" t="str">
        <f>IFERROR(AVERAGEIFS('Orders - December 2020'!$I$2:$I$2047,'Orders - December 2020'!$H$2:$H$2047,Worksheet!AV$3,'Orders - December 2020'!$C$2:$C$2047,Worksheet!$F84),"-")</f>
        <v>-</v>
      </c>
      <c r="AW84" s="51" t="str">
        <f>IFERROR(AVERAGEIFS('Orders - December 2020'!$I$2:$I$2047,'Orders - December 2020'!$H$2:$H$2047,Worksheet!AW$3,'Orders - December 2020'!$C$2:$C$2047,Worksheet!$F84),"-")</f>
        <v>-</v>
      </c>
      <c r="AX84" s="51">
        <f>IFERROR(AVERAGEIFS('Orders - December 2020'!$I$2:$I$2047,'Orders - December 2020'!$H$2:$H$2047,Worksheet!AX$3,'Orders - December 2020'!$C$2:$C$2047,Worksheet!$F84),"-")</f>
        <v>5</v>
      </c>
      <c r="AY84" s="51" t="str">
        <f>IFERROR(AVERAGEIFS('Orders - December 2020'!$I$2:$I$2047,'Orders - December 2020'!$H$2:$H$2047,Worksheet!AY$3,'Orders - December 2020'!$C$2:$C$2047,Worksheet!$F84),"-")</f>
        <v>-</v>
      </c>
      <c r="AZ84" s="51" t="str">
        <f>IFERROR(AVERAGEIFS('Orders - December 2020'!$I$2:$I$2047,'Orders - December 2020'!$H$2:$H$2047,Worksheet!AZ$3,'Orders - December 2020'!$C$2:$C$2047,Worksheet!$F84),"-")</f>
        <v>-</v>
      </c>
      <c r="BA84" s="51">
        <f>IFERROR(AVERAGEIFS('Orders - December 2020'!$I$2:$I$2047,'Orders - December 2020'!$H$2:$H$2047,Worksheet!BA$3,'Orders - December 2020'!$C$2:$C$2047,Worksheet!$F84),"-")</f>
        <v>2</v>
      </c>
      <c r="BB84" s="51" t="str">
        <f>IFERROR(AVERAGEIFS('Orders - December 2020'!$I$2:$I$2047,'Orders - December 2020'!$H$2:$H$2047,Worksheet!BB$3,'Orders - December 2020'!$C$2:$C$2047,Worksheet!$F84),"-")</f>
        <v>-</v>
      </c>
      <c r="BC84" s="51" t="str">
        <f>IFERROR(AVERAGEIFS('Orders - December 2020'!$I$2:$I$2047,'Orders - December 2020'!$H$2:$H$2047,Worksheet!BC$3,'Orders - December 2020'!$C$2:$C$2047,Worksheet!$F84),"-")</f>
        <v>-</v>
      </c>
      <c r="BD84" s="51" t="str">
        <f>IFERROR(AVERAGEIFS('Orders - December 2020'!$I$2:$I$2047,'Orders - December 2020'!$H$2:$H$2047,Worksheet!BD$3,'Orders - December 2020'!$C$2:$C$2047,Worksheet!$F84),"-")</f>
        <v>-</v>
      </c>
      <c r="BE84" s="51">
        <f>IFERROR(AVERAGEIFS('Orders - December 2020'!$I$2:$I$2047,'Orders - December 2020'!$H$2:$H$2047,Worksheet!BE$3,'Orders - December 2020'!$C$2:$C$2047,Worksheet!$F84),"-")</f>
        <v>5</v>
      </c>
      <c r="BF84" s="51" t="str">
        <f>IFERROR(AVERAGEIFS('Orders - December 2020'!$I$2:$I$2047,'Orders - December 2020'!$H$2:$H$2047,Worksheet!BF$3,'Orders - December 2020'!$C$2:$C$2047,Worksheet!$F84),"-")</f>
        <v>-</v>
      </c>
      <c r="BG84" s="51" t="str">
        <f>IFERROR(AVERAGEIFS('Orders - December 2020'!$I$2:$I$2047,'Orders - December 2020'!$H$2:$H$2047,Worksheet!BG$3,'Orders - December 2020'!$C$2:$C$2047,Worksheet!$F84),"-")</f>
        <v>-</v>
      </c>
      <c r="BH84" s="51" t="str">
        <f>IFERROR(AVERAGEIFS('Orders - December 2020'!$I$2:$I$2047,'Orders - December 2020'!$H$2:$H$2047,Worksheet!BH$3,'Orders - December 2020'!$C$2:$C$2047,Worksheet!$F84),"-")</f>
        <v>-</v>
      </c>
      <c r="BI84" s="51" t="str">
        <f>IFERROR(AVERAGEIFS('Orders - December 2020'!$I$2:$I$2047,'Orders - December 2020'!$H$2:$H$2047,Worksheet!BI$3,'Orders - December 2020'!$C$2:$C$2047,Worksheet!$F84),"-")</f>
        <v>-</v>
      </c>
      <c r="BJ84" s="51" t="str">
        <f>IFERROR(AVERAGEIFS('Orders - December 2020'!$I$2:$I$2047,'Orders - December 2020'!$H$2:$H$2047,Worksheet!BJ$3,'Orders - December 2020'!$C$2:$C$2047,Worksheet!$F84),"-")</f>
        <v>-</v>
      </c>
      <c r="BK84" s="51" t="str">
        <f>IFERROR(AVERAGEIFS('Orders - December 2020'!$I$2:$I$2047,'Orders - December 2020'!$H$2:$H$2047,Worksheet!BK$3,'Orders - December 2020'!$C$2:$C$2047,Worksheet!$F84),"-")</f>
        <v>-</v>
      </c>
      <c r="BL84" s="51" t="str">
        <f>IFERROR(AVERAGEIFS('Orders - December 2020'!$I$2:$I$2047,'Orders - December 2020'!$H$2:$H$2047,Worksheet!BL$3,'Orders - December 2020'!$C$2:$C$2047,Worksheet!$F84),"-")</f>
        <v>-</v>
      </c>
      <c r="BM84" s="51" t="str">
        <f>IFERROR(AVERAGEIFS('Orders - December 2020'!$I$2:$I$2047,'Orders - December 2020'!$H$2:$H$2047,Worksheet!BM$3,'Orders - December 2020'!$C$2:$C$2047,Worksheet!$F84),"-")</f>
        <v>-</v>
      </c>
      <c r="BN84" s="51" t="str">
        <f>IFERROR(AVERAGEIFS('Orders - December 2020'!$I$2:$I$2047,'Orders - December 2020'!$H$2:$H$2047,Worksheet!BN$3,'Orders - December 2020'!$C$2:$C$2047,Worksheet!$F84),"-")</f>
        <v>-</v>
      </c>
      <c r="BO84" s="51" t="str">
        <f>IFERROR(AVERAGEIFS('Orders - December 2020'!$I$2:$I$2047,'Orders - December 2020'!$H$2:$H$2047,Worksheet!BO$3,'Orders - December 2020'!$C$2:$C$2047,Worksheet!$F84),"-")</f>
        <v>-</v>
      </c>
      <c r="BP84" s="51">
        <f>IFERROR(AVERAGEIFS('Orders - December 2020'!$I$2:$I$2047,'Orders - December 2020'!$H$2:$H$2047,Worksheet!BP$3,'Orders - December 2020'!$C$2:$C$2047,Worksheet!$F84),"-")</f>
        <v>3</v>
      </c>
      <c r="BQ84" s="51" t="str">
        <f>IFERROR(AVERAGEIFS('Orders - December 2020'!$I$2:$I$2047,'Orders - December 2020'!$H$2:$H$2047,Worksheet!BQ$3,'Orders - December 2020'!$C$2:$C$2047,Worksheet!$F84),"-")</f>
        <v>-</v>
      </c>
      <c r="BR84" s="51" t="str">
        <f>IFERROR(AVERAGEIFS('Orders - December 2020'!$I$2:$I$2047,'Orders - December 2020'!$H$2:$H$2047,Worksheet!BR$3,'Orders - December 2020'!$C$2:$C$2047,Worksheet!$F84),"-")</f>
        <v>-</v>
      </c>
      <c r="BS84" s="51" t="str">
        <f>IFERROR(AVERAGEIFS('Orders - December 2020'!$I$2:$I$2047,'Orders - December 2020'!$H$2:$H$2047,Worksheet!BS$3,'Orders - December 2020'!$C$2:$C$2047,Worksheet!$F84),"-")</f>
        <v>-</v>
      </c>
      <c r="BT84" s="51" t="str">
        <f>IFERROR(AVERAGEIFS('Orders - December 2020'!$I$2:$I$2047,'Orders - December 2020'!$H$2:$H$2047,Worksheet!BT$3,'Orders - December 2020'!$C$2:$C$2047,Worksheet!$F84),"-")</f>
        <v>-</v>
      </c>
      <c r="BU84" s="51" t="str">
        <f>IFERROR(AVERAGEIFS('Orders - December 2020'!$I$2:$I$2047,'Orders - December 2020'!$H$2:$H$2047,Worksheet!BU$3,'Orders - December 2020'!$C$2:$C$2047,Worksheet!$F84),"-")</f>
        <v>-</v>
      </c>
      <c r="BV84" s="51" t="str">
        <f>IFERROR(AVERAGEIFS('Orders - December 2020'!$I$2:$I$2047,'Orders - December 2020'!$H$2:$H$2047,Worksheet!BV$3,'Orders - December 2020'!$C$2:$C$2047,Worksheet!$F84),"-")</f>
        <v>-</v>
      </c>
      <c r="BW84" s="51">
        <f>IFERROR(AVERAGEIFS('Orders - December 2020'!$I$2:$I$2047,'Orders - December 2020'!$H$2:$H$2047,Worksheet!BW$3,'Orders - December 2020'!$C$2:$C$2047,Worksheet!$F84),"-")</f>
        <v>10</v>
      </c>
      <c r="BX84" s="51">
        <f>IFERROR(AVERAGEIFS('Orders - December 2020'!$I$2:$I$2047,'Orders - December 2020'!$H$2:$H$2047,Worksheet!BX$3,'Orders - December 2020'!$C$2:$C$2047,Worksheet!$F84),"-")</f>
        <v>2</v>
      </c>
      <c r="BY84" s="51">
        <f>IFERROR(AVERAGEIFS('Orders - December 2020'!$I$2:$I$2047,'Orders - December 2020'!$H$2:$H$2047,Worksheet!BY$3,'Orders - December 2020'!$C$2:$C$2047,Worksheet!$F84),"-")</f>
        <v>10</v>
      </c>
      <c r="BZ84" s="51" t="str">
        <f>IFERROR(AVERAGEIFS('Orders - December 2020'!$I$2:$I$2047,'Orders - December 2020'!$H$2:$H$2047,Worksheet!BZ$3,'Orders - December 2020'!$C$2:$C$2047,Worksheet!$F84),"-")</f>
        <v>-</v>
      </c>
      <c r="CA84" s="51" t="str">
        <f>IFERROR(AVERAGEIFS('Orders - December 2020'!$I$2:$I$2047,'Orders - December 2020'!$H$2:$H$2047,Worksheet!CA$3,'Orders - December 2020'!$C$2:$C$2047,Worksheet!$F84),"-")</f>
        <v>-</v>
      </c>
      <c r="CB84" s="51" t="str">
        <f>IFERROR(AVERAGEIFS('Orders - December 2020'!$I$2:$I$2047,'Orders - December 2020'!$H$2:$H$2047,Worksheet!CB$3,'Orders - December 2020'!$C$2:$C$2047,Worksheet!$F84),"-")</f>
        <v>-</v>
      </c>
      <c r="CC84" s="51" t="str">
        <f>IFERROR(AVERAGEIFS('Orders - December 2020'!$I$2:$I$2047,'Orders - December 2020'!$H$2:$H$2047,Worksheet!CC$3,'Orders - December 2020'!$C$2:$C$2047,Worksheet!$F84),"-")</f>
        <v>-</v>
      </c>
      <c r="CD84" s="51" t="str">
        <f>IFERROR(AVERAGEIFS('Orders - December 2020'!$I$2:$I$2047,'Orders - December 2020'!$H$2:$H$2047,Worksheet!CD$3,'Orders - December 2020'!$C$2:$C$2047,Worksheet!$F84),"-")</f>
        <v>-</v>
      </c>
      <c r="CE84" s="51" t="str">
        <f>IFERROR(AVERAGEIFS('Orders - December 2020'!$I$2:$I$2047,'Orders - December 2020'!$H$2:$H$2047,Worksheet!CE$3,'Orders - December 2020'!$C$2:$C$2047,Worksheet!$F84),"-")</f>
        <v>-</v>
      </c>
      <c r="CF84" s="51" t="str">
        <f>IFERROR(AVERAGEIFS('Orders - December 2020'!$I$2:$I$2047,'Orders - December 2020'!$H$2:$H$2047,Worksheet!CF$3,'Orders - December 2020'!$C$2:$C$2047,Worksheet!$F84),"-")</f>
        <v>-</v>
      </c>
      <c r="CG84" s="51" t="str">
        <f>IFERROR(AVERAGEIFS('Orders - December 2020'!$I$2:$I$2047,'Orders - December 2020'!$H$2:$H$2047,Worksheet!CG$3,'Orders - December 2020'!$C$2:$C$2047,Worksheet!$F84),"-")</f>
        <v>-</v>
      </c>
      <c r="CH84" s="51" t="str">
        <f>IFERROR(AVERAGEIFS('Orders - December 2020'!$I$2:$I$2047,'Orders - December 2020'!$H$2:$H$2047,Worksheet!CH$3,'Orders - December 2020'!$C$2:$C$2047,Worksheet!$F84),"-")</f>
        <v>-</v>
      </c>
      <c r="CI84" s="51" t="str">
        <f>IFERROR(AVERAGEIFS('Orders - December 2020'!$I$2:$I$2047,'Orders - December 2020'!$H$2:$H$2047,Worksheet!CI$3,'Orders - December 2020'!$C$2:$C$2047,Worksheet!$F84),"-")</f>
        <v>-</v>
      </c>
      <c r="CJ84" s="51" t="str">
        <f>IFERROR(AVERAGEIFS('Orders - December 2020'!$I$2:$I$2047,'Orders - December 2020'!$H$2:$H$2047,Worksheet!CJ$3,'Orders - December 2020'!$C$2:$C$2047,Worksheet!$F84),"-")</f>
        <v>-</v>
      </c>
      <c r="CK84" s="51" t="str">
        <f>IFERROR(AVERAGEIFS('Orders - December 2020'!$I$2:$I$2047,'Orders - December 2020'!$H$2:$H$2047,Worksheet!CK$3,'Orders - December 2020'!$C$2:$C$2047,Worksheet!$F84),"-")</f>
        <v>-</v>
      </c>
      <c r="CL84" s="51" t="str">
        <f>IFERROR(AVERAGEIFS('Orders - December 2020'!$I$2:$I$2047,'Orders - December 2020'!$H$2:$H$2047,Worksheet!CL$3,'Orders - December 2020'!$C$2:$C$2047,Worksheet!$F84),"-")</f>
        <v>-</v>
      </c>
      <c r="CM84" s="51" t="str">
        <f>IFERROR(AVERAGEIFS('Orders - December 2020'!$I$2:$I$2047,'Orders - December 2020'!$H$2:$H$2047,Worksheet!CM$3,'Orders - December 2020'!$C$2:$C$2047,Worksheet!$F84),"-")</f>
        <v>-</v>
      </c>
      <c r="CN84" s="51" t="str">
        <f>IFERROR(AVERAGEIFS('Orders - December 2020'!$I$2:$I$2047,'Orders - December 2020'!$H$2:$H$2047,Worksheet!CN$3,'Orders - December 2020'!$C$2:$C$2047,Worksheet!$F84),"-")</f>
        <v>-</v>
      </c>
      <c r="CO84" s="51" t="str">
        <f>IFERROR(AVERAGEIFS('Orders - December 2020'!$I$2:$I$2047,'Orders - December 2020'!$H$2:$H$2047,Worksheet!CO$3,'Orders - December 2020'!$C$2:$C$2047,Worksheet!$F84),"-")</f>
        <v>-</v>
      </c>
      <c r="CP84" s="51" t="str">
        <f>IFERROR(AVERAGEIFS('Orders - December 2020'!$I$2:$I$2047,'Orders - December 2020'!$H$2:$H$2047,Worksheet!CP$3,'Orders - December 2020'!$C$2:$C$2047,Worksheet!$F84),"-")</f>
        <v>-</v>
      </c>
      <c r="CQ84" s="51" t="str">
        <f>IFERROR(AVERAGEIFS('Orders - December 2020'!$I$2:$I$2047,'Orders - December 2020'!$H$2:$H$2047,Worksheet!CQ$3,'Orders - December 2020'!$C$2:$C$2047,Worksheet!$F84),"-")</f>
        <v>-</v>
      </c>
      <c r="CR84" s="51" t="str">
        <f>IFERROR(AVERAGEIFS('Orders - December 2020'!$I$2:$I$2047,'Orders - December 2020'!$H$2:$H$2047,Worksheet!CR$3,'Orders - December 2020'!$C$2:$C$2047,Worksheet!$F84),"-")</f>
        <v>-</v>
      </c>
      <c r="CS84" s="51" t="str">
        <f>IFERROR(AVERAGEIFS('Orders - December 2020'!$I$2:$I$2047,'Orders - December 2020'!$H$2:$H$2047,Worksheet!CS$3,'Orders - December 2020'!$C$2:$C$2047,Worksheet!$F84),"-")</f>
        <v>-</v>
      </c>
      <c r="CT84" s="51" t="str">
        <f>IFERROR(AVERAGEIFS('Orders - December 2020'!$I$2:$I$2047,'Orders - December 2020'!$H$2:$H$2047,Worksheet!CT$3,'Orders - December 2020'!$C$2:$C$2047,Worksheet!$F84),"-")</f>
        <v>-</v>
      </c>
      <c r="CU84" s="51" t="str">
        <f>IFERROR(AVERAGEIFS('Orders - December 2020'!$I$2:$I$2047,'Orders - December 2020'!$H$2:$H$2047,Worksheet!CU$3,'Orders - December 2020'!$C$2:$C$2047,Worksheet!$F84),"-")</f>
        <v>-</v>
      </c>
      <c r="CV84" s="51" t="str">
        <f>IFERROR(AVERAGEIFS('Orders - December 2020'!$I$2:$I$2047,'Orders - December 2020'!$H$2:$H$2047,Worksheet!CV$3,'Orders - December 2020'!$C$2:$C$2047,Worksheet!$F84),"-")</f>
        <v>-</v>
      </c>
      <c r="CW84" s="51" t="str">
        <f>IFERROR(AVERAGEIFS('Orders - December 2020'!$I$2:$I$2047,'Orders - December 2020'!$H$2:$H$2047,Worksheet!CW$3,'Orders - December 2020'!$C$2:$C$2047,Worksheet!$F84),"-")</f>
        <v>-</v>
      </c>
      <c r="CX84" s="51" t="str">
        <f>IFERROR(AVERAGEIFS('Orders - December 2020'!$I$2:$I$2047,'Orders - December 2020'!$H$2:$H$2047,Worksheet!CX$3,'Orders - December 2020'!$C$2:$C$2047,Worksheet!$F84),"-")</f>
        <v>-</v>
      </c>
      <c r="CY84" s="51" t="str">
        <f>IFERROR(AVERAGEIFS('Orders - December 2020'!$I$2:$I$2047,'Orders - December 2020'!$H$2:$H$2047,Worksheet!CY$3,'Orders - December 2020'!$C$2:$C$2047,Worksheet!$F84),"-")</f>
        <v>-</v>
      </c>
      <c r="CZ84" s="51" t="str">
        <f>IFERROR(AVERAGEIFS('Orders - December 2020'!$I$2:$I$2047,'Orders - December 2020'!$H$2:$H$2047,Worksheet!CZ$3,'Orders - December 2020'!$C$2:$C$2047,Worksheet!$F84),"-")</f>
        <v>-</v>
      </c>
      <c r="DA84" s="51" t="str">
        <f>IFERROR(AVERAGEIFS('Orders - December 2020'!$I$2:$I$2047,'Orders - December 2020'!$H$2:$H$2047,Worksheet!DA$3,'Orders - December 2020'!$C$2:$C$2047,Worksheet!$F84),"-")</f>
        <v>-</v>
      </c>
      <c r="DB84" s="51" t="str">
        <f>IFERROR(AVERAGEIFS('Orders - December 2020'!$I$2:$I$2047,'Orders - December 2020'!$H$2:$H$2047,Worksheet!DB$3,'Orders - December 2020'!$C$2:$C$2047,Worksheet!$F84),"-")</f>
        <v>-</v>
      </c>
      <c r="DC84" s="51" t="str">
        <f>IFERROR(AVERAGEIFS('Orders - December 2020'!$I$2:$I$2047,'Orders - December 2020'!$H$2:$H$2047,Worksheet!DC$3,'Orders - December 2020'!$C$2:$C$2047,Worksheet!$F84),"-")</f>
        <v>-</v>
      </c>
      <c r="DD84" s="51" t="str">
        <f>IFERROR(AVERAGEIFS('Orders - December 2020'!$I$2:$I$2047,'Orders - December 2020'!$H$2:$H$2047,Worksheet!DD$3,'Orders - December 2020'!$C$2:$C$2047,Worksheet!$F84),"-")</f>
        <v>-</v>
      </c>
      <c r="DE84" s="51" t="str">
        <f>IFERROR(AVERAGEIFS('Orders - December 2020'!$I$2:$I$2047,'Orders - December 2020'!$H$2:$H$2047,Worksheet!DE$3,'Orders - December 2020'!$C$2:$C$2047,Worksheet!$F84),"-")</f>
        <v>-</v>
      </c>
      <c r="DF84" s="51" t="str">
        <f>IFERROR(AVERAGEIFS('Orders - December 2020'!$I$2:$I$2047,'Orders - December 2020'!$H$2:$H$2047,Worksheet!DF$3,'Orders - December 2020'!$C$2:$C$2047,Worksheet!$F84),"-")</f>
        <v>-</v>
      </c>
      <c r="DG84" s="51" t="str">
        <f>IFERROR(AVERAGEIFS('Orders - December 2020'!$I$2:$I$2047,'Orders - December 2020'!$H$2:$H$2047,Worksheet!DG$3,'Orders - December 2020'!$C$2:$C$2047,Worksheet!$F84),"-")</f>
        <v>-</v>
      </c>
      <c r="DH84" s="51" t="str">
        <f>IFERROR(AVERAGEIFS('Orders - December 2020'!$I$2:$I$2047,'Orders - December 2020'!$H$2:$H$2047,Worksheet!DH$3,'Orders - December 2020'!$C$2:$C$2047,Worksheet!$F84),"-")</f>
        <v>-</v>
      </c>
      <c r="DI84" s="51" t="str">
        <f>IFERROR(AVERAGEIFS('Orders - December 2020'!$I$2:$I$2047,'Orders - December 2020'!$H$2:$H$2047,Worksheet!DI$3,'Orders - December 2020'!$C$2:$C$2047,Worksheet!$F84),"-")</f>
        <v>-</v>
      </c>
      <c r="DJ84" s="51" t="str">
        <f>IFERROR(AVERAGEIFS('Orders - December 2020'!$I$2:$I$2047,'Orders - December 2020'!$H$2:$H$2047,Worksheet!DJ$3,'Orders - December 2020'!$C$2:$C$2047,Worksheet!$F84),"-")</f>
        <v>-</v>
      </c>
      <c r="DK84" s="51" t="str">
        <f>IFERROR(AVERAGEIFS('Orders - December 2020'!$I$2:$I$2047,'Orders - December 2020'!$H$2:$H$2047,Worksheet!DK$3,'Orders - December 2020'!$C$2:$C$2047,Worksheet!$F84),"-")</f>
        <v>-</v>
      </c>
      <c r="DL84" s="51" t="str">
        <f>IFERROR(AVERAGEIFS('Orders - December 2020'!$I$2:$I$2047,'Orders - December 2020'!$H$2:$H$2047,Worksheet!DL$3,'Orders - December 2020'!$C$2:$C$2047,Worksheet!$F84),"-")</f>
        <v>-</v>
      </c>
      <c r="DM84" s="51" t="str">
        <f>IFERROR(AVERAGEIFS('Orders - December 2020'!$I$2:$I$2047,'Orders - December 2020'!$H$2:$H$2047,Worksheet!DM$3,'Orders - December 2020'!$C$2:$C$2047,Worksheet!$F84),"-")</f>
        <v>-</v>
      </c>
      <c r="DN84" s="51" t="str">
        <f>IFERROR(AVERAGEIFS('Orders - December 2020'!$I$2:$I$2047,'Orders - December 2020'!$H$2:$H$2047,Worksheet!DN$3,'Orders - December 2020'!$C$2:$C$2047,Worksheet!$F84),"-")</f>
        <v>-</v>
      </c>
      <c r="DO84" s="51">
        <f>IFERROR(AVERAGEIFS('Orders - December 2020'!$I$2:$I$2047,'Orders - December 2020'!$H$2:$H$2047,Worksheet!DO$3,'Orders - December 2020'!$C$2:$C$2047,Worksheet!$F84),"-")</f>
        <v>10</v>
      </c>
      <c r="DP84" s="51" t="str">
        <f>IFERROR(AVERAGEIFS('Orders - December 2020'!$I$2:$I$2047,'Orders - December 2020'!$H$2:$H$2047,Worksheet!DP$3,'Orders - December 2020'!$C$2:$C$2047,Worksheet!$F84),"-")</f>
        <v>-</v>
      </c>
      <c r="DQ84" s="51" t="str">
        <f>IFERROR(AVERAGEIFS('Orders - December 2020'!$I$2:$I$2047,'Orders - December 2020'!$H$2:$H$2047,Worksheet!DQ$3,'Orders - December 2020'!$C$2:$C$2047,Worksheet!$F84),"-")</f>
        <v>-</v>
      </c>
      <c r="DR84" s="51" t="str">
        <f>IFERROR(AVERAGEIFS('Orders - December 2020'!$I$2:$I$2047,'Orders - December 2020'!$H$2:$H$2047,Worksheet!DR$3,'Orders - December 2020'!$C$2:$C$2047,Worksheet!$F84),"-")</f>
        <v>-</v>
      </c>
      <c r="DS84" s="51" t="str">
        <f>IFERROR(AVERAGEIFS('Orders - December 2020'!$I$2:$I$2047,'Orders - December 2020'!$H$2:$H$2047,Worksheet!DS$3,'Orders - December 2020'!$C$2:$C$2047,Worksheet!$F84),"-")</f>
        <v>-</v>
      </c>
      <c r="DT84" s="51" t="str">
        <f>IFERROR(AVERAGEIFS('Orders - December 2020'!$I$2:$I$2047,'Orders - December 2020'!$H$2:$H$2047,Worksheet!DT$3,'Orders - December 2020'!$C$2:$C$2047,Worksheet!$F84),"-")</f>
        <v>-</v>
      </c>
      <c r="DU84" s="51" t="str">
        <f>IFERROR(AVERAGEIFS('Orders - December 2020'!$I$2:$I$2047,'Orders - December 2020'!$H$2:$H$2047,Worksheet!DU$3,'Orders - December 2020'!$C$2:$C$2047,Worksheet!$F84),"-")</f>
        <v>-</v>
      </c>
      <c r="DV84" s="51">
        <f>IFERROR(AVERAGEIFS('Orders - December 2020'!$I$2:$I$2047,'Orders - December 2020'!$H$2:$H$2047,Worksheet!DV$3,'Orders - December 2020'!$C$2:$C$2047,Worksheet!$F84),"-")</f>
        <v>24</v>
      </c>
      <c r="DW84" s="51">
        <f>IFERROR(AVERAGEIFS('Orders - December 2020'!$I$2:$I$2047,'Orders - December 2020'!$H$2:$H$2047,Worksheet!DW$3,'Orders - December 2020'!$C$2:$C$2047,Worksheet!$F84),"-")</f>
        <v>17.5</v>
      </c>
      <c r="DX84" s="51" t="str">
        <f>IFERROR(AVERAGEIFS('Orders - December 2020'!$I$2:$I$2047,'Orders - December 2020'!$H$2:$H$2047,Worksheet!DX$3,'Orders - December 2020'!$C$2:$C$2047,Worksheet!$F84),"-")</f>
        <v>-</v>
      </c>
      <c r="DY84" s="51">
        <f>IFERROR(AVERAGEIFS('Orders - December 2020'!$I$2:$I$2047,'Orders - December 2020'!$H$2:$H$2047,Worksheet!DY$3,'Orders - December 2020'!$C$2:$C$2047,Worksheet!$F84),"-")</f>
        <v>30</v>
      </c>
      <c r="DZ84" s="51" t="str">
        <f>IFERROR(AVERAGEIFS('Orders - December 2020'!$I$2:$I$2047,'Orders - December 2020'!$H$2:$H$2047,Worksheet!DZ$3,'Orders - December 2020'!$C$2:$C$2047,Worksheet!$F84),"-")</f>
        <v>-</v>
      </c>
      <c r="EA84" s="51" t="str">
        <f>IFERROR(AVERAGEIFS('Orders - December 2020'!$I$2:$I$2047,'Orders - December 2020'!$H$2:$H$2047,Worksheet!EA$3,'Orders - December 2020'!$C$2:$C$2047,Worksheet!$F84),"-")</f>
        <v>-</v>
      </c>
      <c r="EB84" s="51" t="str">
        <f>IFERROR(AVERAGEIFS('Orders - December 2020'!$I$2:$I$2047,'Orders - December 2020'!$H$2:$H$2047,Worksheet!EB$3,'Orders - December 2020'!$C$2:$C$2047,Worksheet!$F84),"-")</f>
        <v>-</v>
      </c>
      <c r="EC84" s="51" t="str">
        <f>IFERROR(AVERAGEIFS('Orders - December 2020'!$I$2:$I$2047,'Orders - December 2020'!$H$2:$H$2047,Worksheet!EC$3,'Orders - December 2020'!$C$2:$C$2047,Worksheet!$F84),"-")</f>
        <v>-</v>
      </c>
      <c r="ED84" s="51" t="str">
        <f>IFERROR(AVERAGEIFS('Orders - December 2020'!$I$2:$I$2047,'Orders - December 2020'!$H$2:$H$2047,Worksheet!ED$3,'Orders - December 2020'!$C$2:$C$2047,Worksheet!$F84),"-")</f>
        <v>-</v>
      </c>
      <c r="EE84" s="51" t="str">
        <f>IFERROR(AVERAGEIFS('Orders - December 2020'!$I$2:$I$2047,'Orders - December 2020'!$H$2:$H$2047,Worksheet!EE$3,'Orders - December 2020'!$C$2:$C$2047,Worksheet!$F84),"-")</f>
        <v>-</v>
      </c>
      <c r="EF84" s="51" t="str">
        <f>IFERROR(AVERAGEIFS('Orders - December 2020'!$I$2:$I$2047,'Orders - December 2020'!$H$2:$H$2047,Worksheet!EF$3,'Orders - December 2020'!$C$2:$C$2047,Worksheet!$F84),"-")</f>
        <v>-</v>
      </c>
      <c r="EG84" s="51" t="str">
        <f>IFERROR(AVERAGEIFS('Orders - December 2020'!$I$2:$I$2047,'Orders - December 2020'!$H$2:$H$2047,Worksheet!EG$3,'Orders - December 2020'!$C$2:$C$2047,Worksheet!$F84),"-")</f>
        <v>-</v>
      </c>
      <c r="EH84" s="51" t="str">
        <f>IFERROR(AVERAGEIFS('Orders - December 2020'!$I$2:$I$2047,'Orders - December 2020'!$H$2:$H$2047,Worksheet!EH$3,'Orders - December 2020'!$C$2:$C$2047,Worksheet!$F84),"-")</f>
        <v>-</v>
      </c>
      <c r="EI84" s="51" t="str">
        <f>IFERROR(AVERAGEIFS('Orders - December 2020'!$I$2:$I$2047,'Orders - December 2020'!$H$2:$H$2047,Worksheet!EI$3,'Orders - December 2020'!$C$2:$C$2047,Worksheet!$F84),"-")</f>
        <v>-</v>
      </c>
      <c r="EJ84" s="51" t="str">
        <f>IFERROR(AVERAGEIFS('Orders - December 2020'!$I$2:$I$2047,'Orders - December 2020'!$H$2:$H$2047,Worksheet!EJ$3,'Orders - December 2020'!$C$2:$C$2047,Worksheet!$F84),"-")</f>
        <v>-</v>
      </c>
      <c r="EK84" s="51" t="str">
        <f>IFERROR(AVERAGEIFS('Orders - December 2020'!$I$2:$I$2047,'Orders - December 2020'!$H$2:$H$2047,Worksheet!EK$3,'Orders - December 2020'!$C$2:$C$2047,Worksheet!$F84),"-")</f>
        <v>-</v>
      </c>
      <c r="EL84" s="51" t="str">
        <f>IFERROR(AVERAGEIFS('Orders - December 2020'!$I$2:$I$2047,'Orders - December 2020'!$H$2:$H$2047,Worksheet!EL$3,'Orders - December 2020'!$C$2:$C$2047,Worksheet!$F84),"-")</f>
        <v>-</v>
      </c>
      <c r="EM84" s="51" t="str">
        <f>IFERROR(AVERAGEIFS('Orders - December 2020'!$I$2:$I$2047,'Orders - December 2020'!$H$2:$H$2047,Worksheet!EM$3,'Orders - December 2020'!$C$2:$C$2047,Worksheet!$F84),"-")</f>
        <v>-</v>
      </c>
      <c r="EN84" s="51" t="str">
        <f>IFERROR(AVERAGEIFS('Orders - December 2020'!$I$2:$I$2047,'Orders - December 2020'!$H$2:$H$2047,Worksheet!EN$3,'Orders - December 2020'!$C$2:$C$2047,Worksheet!$F84),"-")</f>
        <v>-</v>
      </c>
      <c r="EO84" s="51" t="str">
        <f>IFERROR(AVERAGEIFS('Orders - December 2020'!$I$2:$I$2047,'Orders - December 2020'!$H$2:$H$2047,Worksheet!EO$3,'Orders - December 2020'!$C$2:$C$2047,Worksheet!$F84),"-")</f>
        <v>-</v>
      </c>
      <c r="EP84" s="51" t="str">
        <f>IFERROR(AVERAGEIFS('Orders - December 2020'!$I$2:$I$2047,'Orders - December 2020'!$H$2:$H$2047,Worksheet!EP$3,'Orders - December 2020'!$C$2:$C$2047,Worksheet!$F84),"-")</f>
        <v>-</v>
      </c>
      <c r="EQ84" s="51" t="str">
        <f>IFERROR(AVERAGEIFS('Orders - December 2020'!$I$2:$I$2047,'Orders - December 2020'!$H$2:$H$2047,Worksheet!EQ$3,'Orders - December 2020'!$C$2:$C$2047,Worksheet!$F84),"-")</f>
        <v>-</v>
      </c>
      <c r="ER84" s="51" t="str">
        <f>IFERROR(AVERAGEIFS('Orders - December 2020'!$I$2:$I$2047,'Orders - December 2020'!$H$2:$H$2047,Worksheet!ER$3,'Orders - December 2020'!$C$2:$C$2047,Worksheet!$F84),"-")</f>
        <v>-</v>
      </c>
      <c r="ES84" s="51" t="str">
        <f>IFERROR(AVERAGEIFS('Orders - December 2020'!$I$2:$I$2047,'Orders - December 2020'!$H$2:$H$2047,Worksheet!ES$3,'Orders - December 2020'!$C$2:$C$2047,Worksheet!$F84),"-")</f>
        <v>-</v>
      </c>
      <c r="ET84" s="51" t="str">
        <f>IFERROR(AVERAGEIFS('Orders - December 2020'!$I$2:$I$2047,'Orders - December 2020'!$H$2:$H$2047,Worksheet!ET$3,'Orders - December 2020'!$C$2:$C$2047,Worksheet!$F84),"-")</f>
        <v>-</v>
      </c>
      <c r="EU84" s="51" t="str">
        <f>IFERROR(AVERAGEIFS('Orders - December 2020'!$I$2:$I$2047,'Orders - December 2020'!$H$2:$H$2047,Worksheet!EU$3,'Orders - December 2020'!$C$2:$C$2047,Worksheet!$F84),"-")</f>
        <v>-</v>
      </c>
      <c r="EV84" s="51" t="str">
        <f>IFERROR(AVERAGEIFS('Orders - December 2020'!$I$2:$I$2047,'Orders - December 2020'!$H$2:$H$2047,Worksheet!EV$3,'Orders - December 2020'!$C$2:$C$2047,Worksheet!$F84),"-")</f>
        <v>-</v>
      </c>
      <c r="EW84" s="51" t="str">
        <f>IFERROR(AVERAGEIFS('Orders - December 2020'!$I$2:$I$2047,'Orders - December 2020'!$H$2:$H$2047,Worksheet!EW$3,'Orders - December 2020'!$C$2:$C$2047,Worksheet!$F84),"-")</f>
        <v>-</v>
      </c>
      <c r="EX84" s="51" t="str">
        <f>IFERROR(AVERAGEIFS('Orders - December 2020'!$I$2:$I$2047,'Orders - December 2020'!$H$2:$H$2047,Worksheet!EX$3,'Orders - December 2020'!$C$2:$C$2047,Worksheet!$F84),"-")</f>
        <v>-</v>
      </c>
      <c r="EY84" s="51">
        <f>IFERROR(AVERAGEIFS('Orders - December 2020'!$I$2:$I$2047,'Orders - December 2020'!$H$2:$H$2047,Worksheet!EY$3,'Orders - December 2020'!$C$2:$C$2047,Worksheet!$F84),"-")</f>
        <v>5.666666666666667</v>
      </c>
      <c r="EZ84" s="51" t="str">
        <f>IFERROR(AVERAGEIFS('Orders - December 2020'!$I$2:$I$2047,'Orders - December 2020'!$H$2:$H$2047,Worksheet!EZ$3,'Orders - December 2020'!$C$2:$C$2047,Worksheet!$F84),"-")</f>
        <v>-</v>
      </c>
      <c r="FA84" s="51" t="str">
        <f>IFERROR(AVERAGEIFS('Orders - December 2020'!$I$2:$I$2047,'Orders - December 2020'!$H$2:$H$2047,Worksheet!FA$3,'Orders - December 2020'!$C$2:$C$2047,Worksheet!$F84),"-")</f>
        <v>-</v>
      </c>
      <c r="FB84" s="51" t="str">
        <f>IFERROR(AVERAGEIFS('Orders - December 2020'!$I$2:$I$2047,'Orders - December 2020'!$H$2:$H$2047,Worksheet!FB$3,'Orders - December 2020'!$C$2:$C$2047,Worksheet!$F84),"-")</f>
        <v>-</v>
      </c>
      <c r="FC84" s="51" t="str">
        <f>IFERROR(AVERAGEIFS('Orders - December 2020'!$I$2:$I$2047,'Orders - December 2020'!$H$2:$H$2047,Worksheet!FC$3,'Orders - December 2020'!$C$2:$C$2047,Worksheet!$F84),"-")</f>
        <v>-</v>
      </c>
      <c r="FD84" s="51" t="str">
        <f>IFERROR(AVERAGEIFS('Orders - December 2020'!$I$2:$I$2047,'Orders - December 2020'!$H$2:$H$2047,Worksheet!FD$3,'Orders - December 2020'!$C$2:$C$2047,Worksheet!$F84),"-")</f>
        <v>-</v>
      </c>
      <c r="FE84" s="51" t="str">
        <f>IFERROR(AVERAGEIFS('Orders - December 2020'!$I$2:$I$2047,'Orders - December 2020'!$H$2:$H$2047,Worksheet!FE$3,'Orders - December 2020'!$C$2:$C$2047,Worksheet!$F84),"-")</f>
        <v>-</v>
      </c>
      <c r="FF84" s="51" t="str">
        <f>IFERROR(AVERAGEIFS('Orders - December 2020'!$I$2:$I$2047,'Orders - December 2020'!$H$2:$H$2047,Worksheet!FF$3,'Orders - December 2020'!$C$2:$C$2047,Worksheet!$F84),"-")</f>
        <v>-</v>
      </c>
      <c r="FG84" s="52" t="str">
        <f>IFERROR(AVERAGEIFS('Orders - December 2020'!$I$2:$I$2047,'Orders - December 2020'!$H$2:$H$2047,Worksheet!FG$3,'Orders - December 2020'!$C$2:$C$2047,Worksheet!$F84),"-")</f>
        <v>-</v>
      </c>
    </row>
    <row r="85" spans="6:163">
      <c r="F85" s="45" t="str">
        <v>Abass Minimart</v>
      </c>
      <c r="G85" s="50" t="str">
        <f>IFERROR(AVERAGEIFS('Orders - December 2020'!$I$2:$I$2047,'Orders - December 2020'!$H$2:$H$2047,Worksheet!G$3,'Orders - December 2020'!$C$2:$C$2047,Worksheet!$F85),"-")</f>
        <v>-</v>
      </c>
      <c r="H85" s="51" t="str">
        <f>IFERROR(AVERAGEIFS('Orders - December 2020'!$I$2:$I$2047,'Orders - December 2020'!$H$2:$H$2047,Worksheet!H$3,'Orders - December 2020'!$C$2:$C$2047,Worksheet!$F85),"-")</f>
        <v>-</v>
      </c>
      <c r="I85" s="51" t="str">
        <f>IFERROR(AVERAGEIFS('Orders - December 2020'!$I$2:$I$2047,'Orders - December 2020'!$H$2:$H$2047,Worksheet!I$3,'Orders - December 2020'!$C$2:$C$2047,Worksheet!$F85),"-")</f>
        <v>-</v>
      </c>
      <c r="J85" s="51" t="str">
        <f>IFERROR(AVERAGEIFS('Orders - December 2020'!$I$2:$I$2047,'Orders - December 2020'!$H$2:$H$2047,Worksheet!J$3,'Orders - December 2020'!$C$2:$C$2047,Worksheet!$F85),"-")</f>
        <v>-</v>
      </c>
      <c r="K85" s="51" t="str">
        <f>IFERROR(AVERAGEIFS('Orders - December 2020'!$I$2:$I$2047,'Orders - December 2020'!$H$2:$H$2047,Worksheet!K$3,'Orders - December 2020'!$C$2:$C$2047,Worksheet!$F85),"-")</f>
        <v>-</v>
      </c>
      <c r="L85" s="51" t="str">
        <f>IFERROR(AVERAGEIFS('Orders - December 2020'!$I$2:$I$2047,'Orders - December 2020'!$H$2:$H$2047,Worksheet!L$3,'Orders - December 2020'!$C$2:$C$2047,Worksheet!$F85),"-")</f>
        <v>-</v>
      </c>
      <c r="M85" s="51" t="str">
        <f>IFERROR(AVERAGEIFS('Orders - December 2020'!$I$2:$I$2047,'Orders - December 2020'!$H$2:$H$2047,Worksheet!M$3,'Orders - December 2020'!$C$2:$C$2047,Worksheet!$F85),"-")</f>
        <v>-</v>
      </c>
      <c r="N85" s="51" t="str">
        <f>IFERROR(AVERAGEIFS('Orders - December 2020'!$I$2:$I$2047,'Orders - December 2020'!$H$2:$H$2047,Worksheet!N$3,'Orders - December 2020'!$C$2:$C$2047,Worksheet!$F85),"-")</f>
        <v>-</v>
      </c>
      <c r="O85" s="51" t="str">
        <f>IFERROR(AVERAGEIFS('Orders - December 2020'!$I$2:$I$2047,'Orders - December 2020'!$H$2:$H$2047,Worksheet!O$3,'Orders - December 2020'!$C$2:$C$2047,Worksheet!$F85),"-")</f>
        <v>-</v>
      </c>
      <c r="P85" s="51" t="str">
        <f>IFERROR(AVERAGEIFS('Orders - December 2020'!$I$2:$I$2047,'Orders - December 2020'!$H$2:$H$2047,Worksheet!P$3,'Orders - December 2020'!$C$2:$C$2047,Worksheet!$F85),"-")</f>
        <v>-</v>
      </c>
      <c r="Q85" s="51" t="str">
        <f>IFERROR(AVERAGEIFS('Orders - December 2020'!$I$2:$I$2047,'Orders - December 2020'!$H$2:$H$2047,Worksheet!Q$3,'Orders - December 2020'!$C$2:$C$2047,Worksheet!$F85),"-")</f>
        <v>-</v>
      </c>
      <c r="R85" s="51" t="str">
        <f>IFERROR(AVERAGEIFS('Orders - December 2020'!$I$2:$I$2047,'Orders - December 2020'!$H$2:$H$2047,Worksheet!R$3,'Orders - December 2020'!$C$2:$C$2047,Worksheet!$F85),"-")</f>
        <v>-</v>
      </c>
      <c r="S85" s="51" t="str">
        <f>IFERROR(AVERAGEIFS('Orders - December 2020'!$I$2:$I$2047,'Orders - December 2020'!$H$2:$H$2047,Worksheet!S$3,'Orders - December 2020'!$C$2:$C$2047,Worksheet!$F85),"-")</f>
        <v>-</v>
      </c>
      <c r="T85" s="51" t="str">
        <f>IFERROR(AVERAGEIFS('Orders - December 2020'!$I$2:$I$2047,'Orders - December 2020'!$H$2:$H$2047,Worksheet!T$3,'Orders - December 2020'!$C$2:$C$2047,Worksheet!$F85),"-")</f>
        <v>-</v>
      </c>
      <c r="U85" s="51">
        <f>IFERROR(AVERAGEIFS('Orders - December 2020'!$I$2:$I$2047,'Orders - December 2020'!$H$2:$H$2047,Worksheet!U$3,'Orders - December 2020'!$C$2:$C$2047,Worksheet!$F85),"-")</f>
        <v>3</v>
      </c>
      <c r="V85" s="51" t="str">
        <f>IFERROR(AVERAGEIFS('Orders - December 2020'!$I$2:$I$2047,'Orders - December 2020'!$H$2:$H$2047,Worksheet!V$3,'Orders - December 2020'!$C$2:$C$2047,Worksheet!$F85),"-")</f>
        <v>-</v>
      </c>
      <c r="W85" s="51" t="str">
        <f>IFERROR(AVERAGEIFS('Orders - December 2020'!$I$2:$I$2047,'Orders - December 2020'!$H$2:$H$2047,Worksheet!W$3,'Orders - December 2020'!$C$2:$C$2047,Worksheet!$F85),"-")</f>
        <v>-</v>
      </c>
      <c r="X85" s="51" t="str">
        <f>IFERROR(AVERAGEIFS('Orders - December 2020'!$I$2:$I$2047,'Orders - December 2020'!$H$2:$H$2047,Worksheet!X$3,'Orders - December 2020'!$C$2:$C$2047,Worksheet!$F85),"-")</f>
        <v>-</v>
      </c>
      <c r="Y85" s="51" t="str">
        <f>IFERROR(AVERAGEIFS('Orders - December 2020'!$I$2:$I$2047,'Orders - December 2020'!$H$2:$H$2047,Worksheet!Y$3,'Orders - December 2020'!$C$2:$C$2047,Worksheet!$F85),"-")</f>
        <v>-</v>
      </c>
      <c r="Z85" s="51" t="str">
        <f>IFERROR(AVERAGEIFS('Orders - December 2020'!$I$2:$I$2047,'Orders - December 2020'!$H$2:$H$2047,Worksheet!Z$3,'Orders - December 2020'!$C$2:$C$2047,Worksheet!$F85),"-")</f>
        <v>-</v>
      </c>
      <c r="AA85" s="51" t="str">
        <f>IFERROR(AVERAGEIFS('Orders - December 2020'!$I$2:$I$2047,'Orders - December 2020'!$H$2:$H$2047,Worksheet!AA$3,'Orders - December 2020'!$C$2:$C$2047,Worksheet!$F85),"-")</f>
        <v>-</v>
      </c>
      <c r="AB85" s="51" t="str">
        <f>IFERROR(AVERAGEIFS('Orders - December 2020'!$I$2:$I$2047,'Orders - December 2020'!$H$2:$H$2047,Worksheet!AB$3,'Orders - December 2020'!$C$2:$C$2047,Worksheet!$F85),"-")</f>
        <v>-</v>
      </c>
      <c r="AC85" s="51" t="str">
        <f>IFERROR(AVERAGEIFS('Orders - December 2020'!$I$2:$I$2047,'Orders - December 2020'!$H$2:$H$2047,Worksheet!AC$3,'Orders - December 2020'!$C$2:$C$2047,Worksheet!$F85),"-")</f>
        <v>-</v>
      </c>
      <c r="AD85" s="51" t="str">
        <f>IFERROR(AVERAGEIFS('Orders - December 2020'!$I$2:$I$2047,'Orders - December 2020'!$H$2:$H$2047,Worksheet!AD$3,'Orders - December 2020'!$C$2:$C$2047,Worksheet!$F85),"-")</f>
        <v>-</v>
      </c>
      <c r="AE85" s="51" t="str">
        <f>IFERROR(AVERAGEIFS('Orders - December 2020'!$I$2:$I$2047,'Orders - December 2020'!$H$2:$H$2047,Worksheet!AE$3,'Orders - December 2020'!$C$2:$C$2047,Worksheet!$F85),"-")</f>
        <v>-</v>
      </c>
      <c r="AF85" s="51" t="str">
        <f>IFERROR(AVERAGEIFS('Orders - December 2020'!$I$2:$I$2047,'Orders - December 2020'!$H$2:$H$2047,Worksheet!AF$3,'Orders - December 2020'!$C$2:$C$2047,Worksheet!$F85),"-")</f>
        <v>-</v>
      </c>
      <c r="AG85" s="51" t="str">
        <f>IFERROR(AVERAGEIFS('Orders - December 2020'!$I$2:$I$2047,'Orders - December 2020'!$H$2:$H$2047,Worksheet!AG$3,'Orders - December 2020'!$C$2:$C$2047,Worksheet!$F85),"-")</f>
        <v>-</v>
      </c>
      <c r="AH85" s="51" t="str">
        <f>IFERROR(AVERAGEIFS('Orders - December 2020'!$I$2:$I$2047,'Orders - December 2020'!$H$2:$H$2047,Worksheet!AH$3,'Orders - December 2020'!$C$2:$C$2047,Worksheet!$F85),"-")</f>
        <v>-</v>
      </c>
      <c r="AI85" s="51" t="str">
        <f>IFERROR(AVERAGEIFS('Orders - December 2020'!$I$2:$I$2047,'Orders - December 2020'!$H$2:$H$2047,Worksheet!AI$3,'Orders - December 2020'!$C$2:$C$2047,Worksheet!$F85),"-")</f>
        <v>-</v>
      </c>
      <c r="AJ85" s="51">
        <f>IFERROR(AVERAGEIFS('Orders - December 2020'!$I$2:$I$2047,'Orders - December 2020'!$H$2:$H$2047,Worksheet!AJ$3,'Orders - December 2020'!$C$2:$C$2047,Worksheet!$F85),"-")</f>
        <v>2</v>
      </c>
      <c r="AK85" s="51" t="str">
        <f>IFERROR(AVERAGEIFS('Orders - December 2020'!$I$2:$I$2047,'Orders - December 2020'!$H$2:$H$2047,Worksheet!AK$3,'Orders - December 2020'!$C$2:$C$2047,Worksheet!$F85),"-")</f>
        <v>-</v>
      </c>
      <c r="AL85" s="51" t="str">
        <f>IFERROR(AVERAGEIFS('Orders - December 2020'!$I$2:$I$2047,'Orders - December 2020'!$H$2:$H$2047,Worksheet!AL$3,'Orders - December 2020'!$C$2:$C$2047,Worksheet!$F85),"-")</f>
        <v>-</v>
      </c>
      <c r="AM85" s="51" t="str">
        <f>IFERROR(AVERAGEIFS('Orders - December 2020'!$I$2:$I$2047,'Orders - December 2020'!$H$2:$H$2047,Worksheet!AM$3,'Orders - December 2020'!$C$2:$C$2047,Worksheet!$F85),"-")</f>
        <v>-</v>
      </c>
      <c r="AN85" s="51" t="str">
        <f>IFERROR(AVERAGEIFS('Orders - December 2020'!$I$2:$I$2047,'Orders - December 2020'!$H$2:$H$2047,Worksheet!AN$3,'Orders - December 2020'!$C$2:$C$2047,Worksheet!$F85),"-")</f>
        <v>-</v>
      </c>
      <c r="AO85" s="51" t="str">
        <f>IFERROR(AVERAGEIFS('Orders - December 2020'!$I$2:$I$2047,'Orders - December 2020'!$H$2:$H$2047,Worksheet!AO$3,'Orders - December 2020'!$C$2:$C$2047,Worksheet!$F85),"-")</f>
        <v>-</v>
      </c>
      <c r="AP85" s="51" t="str">
        <f>IFERROR(AVERAGEIFS('Orders - December 2020'!$I$2:$I$2047,'Orders - December 2020'!$H$2:$H$2047,Worksheet!AP$3,'Orders - December 2020'!$C$2:$C$2047,Worksheet!$F85),"-")</f>
        <v>-</v>
      </c>
      <c r="AQ85" s="51" t="str">
        <f>IFERROR(AVERAGEIFS('Orders - December 2020'!$I$2:$I$2047,'Orders - December 2020'!$H$2:$H$2047,Worksheet!AQ$3,'Orders - December 2020'!$C$2:$C$2047,Worksheet!$F85),"-")</f>
        <v>-</v>
      </c>
      <c r="AR85" s="51" t="str">
        <f>IFERROR(AVERAGEIFS('Orders - December 2020'!$I$2:$I$2047,'Orders - December 2020'!$H$2:$H$2047,Worksheet!AR$3,'Orders - December 2020'!$C$2:$C$2047,Worksheet!$F85),"-")</f>
        <v>-</v>
      </c>
      <c r="AS85" s="51" t="str">
        <f>IFERROR(AVERAGEIFS('Orders - December 2020'!$I$2:$I$2047,'Orders - December 2020'!$H$2:$H$2047,Worksheet!AS$3,'Orders - December 2020'!$C$2:$C$2047,Worksheet!$F85),"-")</f>
        <v>-</v>
      </c>
      <c r="AT85" s="51">
        <f>IFERROR(AVERAGEIFS('Orders - December 2020'!$I$2:$I$2047,'Orders - December 2020'!$H$2:$H$2047,Worksheet!AT$3,'Orders - December 2020'!$C$2:$C$2047,Worksheet!$F85),"-")</f>
        <v>1</v>
      </c>
      <c r="AU85" s="51" t="str">
        <f>IFERROR(AVERAGEIFS('Orders - December 2020'!$I$2:$I$2047,'Orders - December 2020'!$H$2:$H$2047,Worksheet!AU$3,'Orders - December 2020'!$C$2:$C$2047,Worksheet!$F85),"-")</f>
        <v>-</v>
      </c>
      <c r="AV85" s="51" t="str">
        <f>IFERROR(AVERAGEIFS('Orders - December 2020'!$I$2:$I$2047,'Orders - December 2020'!$H$2:$H$2047,Worksheet!AV$3,'Orders - December 2020'!$C$2:$C$2047,Worksheet!$F85),"-")</f>
        <v>-</v>
      </c>
      <c r="AW85" s="51" t="str">
        <f>IFERROR(AVERAGEIFS('Orders - December 2020'!$I$2:$I$2047,'Orders - December 2020'!$H$2:$H$2047,Worksheet!AW$3,'Orders - December 2020'!$C$2:$C$2047,Worksheet!$F85),"-")</f>
        <v>-</v>
      </c>
      <c r="AX85" s="51" t="str">
        <f>IFERROR(AVERAGEIFS('Orders - December 2020'!$I$2:$I$2047,'Orders - December 2020'!$H$2:$H$2047,Worksheet!AX$3,'Orders - December 2020'!$C$2:$C$2047,Worksheet!$F85),"-")</f>
        <v>-</v>
      </c>
      <c r="AY85" s="51" t="str">
        <f>IFERROR(AVERAGEIFS('Orders - December 2020'!$I$2:$I$2047,'Orders - December 2020'!$H$2:$H$2047,Worksheet!AY$3,'Orders - December 2020'!$C$2:$C$2047,Worksheet!$F85),"-")</f>
        <v>-</v>
      </c>
      <c r="AZ85" s="51" t="str">
        <f>IFERROR(AVERAGEIFS('Orders - December 2020'!$I$2:$I$2047,'Orders - December 2020'!$H$2:$H$2047,Worksheet!AZ$3,'Orders - December 2020'!$C$2:$C$2047,Worksheet!$F85),"-")</f>
        <v>-</v>
      </c>
      <c r="BA85" s="51" t="str">
        <f>IFERROR(AVERAGEIFS('Orders - December 2020'!$I$2:$I$2047,'Orders - December 2020'!$H$2:$H$2047,Worksheet!BA$3,'Orders - December 2020'!$C$2:$C$2047,Worksheet!$F85),"-")</f>
        <v>-</v>
      </c>
      <c r="BB85" s="51" t="str">
        <f>IFERROR(AVERAGEIFS('Orders - December 2020'!$I$2:$I$2047,'Orders - December 2020'!$H$2:$H$2047,Worksheet!BB$3,'Orders - December 2020'!$C$2:$C$2047,Worksheet!$F85),"-")</f>
        <v>-</v>
      </c>
      <c r="BC85" s="51" t="str">
        <f>IFERROR(AVERAGEIFS('Orders - December 2020'!$I$2:$I$2047,'Orders - December 2020'!$H$2:$H$2047,Worksheet!BC$3,'Orders - December 2020'!$C$2:$C$2047,Worksheet!$F85),"-")</f>
        <v>-</v>
      </c>
      <c r="BD85" s="51" t="str">
        <f>IFERROR(AVERAGEIFS('Orders - December 2020'!$I$2:$I$2047,'Orders - December 2020'!$H$2:$H$2047,Worksheet!BD$3,'Orders - December 2020'!$C$2:$C$2047,Worksheet!$F85),"-")</f>
        <v>-</v>
      </c>
      <c r="BE85" s="51" t="str">
        <f>IFERROR(AVERAGEIFS('Orders - December 2020'!$I$2:$I$2047,'Orders - December 2020'!$H$2:$H$2047,Worksheet!BE$3,'Orders - December 2020'!$C$2:$C$2047,Worksheet!$F85),"-")</f>
        <v>-</v>
      </c>
      <c r="BF85" s="51" t="str">
        <f>IFERROR(AVERAGEIFS('Orders - December 2020'!$I$2:$I$2047,'Orders - December 2020'!$H$2:$H$2047,Worksheet!BF$3,'Orders - December 2020'!$C$2:$C$2047,Worksheet!$F85),"-")</f>
        <v>-</v>
      </c>
      <c r="BG85" s="51" t="str">
        <f>IFERROR(AVERAGEIFS('Orders - December 2020'!$I$2:$I$2047,'Orders - December 2020'!$H$2:$H$2047,Worksheet!BG$3,'Orders - December 2020'!$C$2:$C$2047,Worksheet!$F85),"-")</f>
        <v>-</v>
      </c>
      <c r="BH85" s="51" t="str">
        <f>IFERROR(AVERAGEIFS('Orders - December 2020'!$I$2:$I$2047,'Orders - December 2020'!$H$2:$H$2047,Worksheet!BH$3,'Orders - December 2020'!$C$2:$C$2047,Worksheet!$F85),"-")</f>
        <v>-</v>
      </c>
      <c r="BI85" s="51" t="str">
        <f>IFERROR(AVERAGEIFS('Orders - December 2020'!$I$2:$I$2047,'Orders - December 2020'!$H$2:$H$2047,Worksheet!BI$3,'Orders - December 2020'!$C$2:$C$2047,Worksheet!$F85),"-")</f>
        <v>-</v>
      </c>
      <c r="BJ85" s="51" t="str">
        <f>IFERROR(AVERAGEIFS('Orders - December 2020'!$I$2:$I$2047,'Orders - December 2020'!$H$2:$H$2047,Worksheet!BJ$3,'Orders - December 2020'!$C$2:$C$2047,Worksheet!$F85),"-")</f>
        <v>-</v>
      </c>
      <c r="BK85" s="51" t="str">
        <f>IFERROR(AVERAGEIFS('Orders - December 2020'!$I$2:$I$2047,'Orders - December 2020'!$H$2:$H$2047,Worksheet!BK$3,'Orders - December 2020'!$C$2:$C$2047,Worksheet!$F85),"-")</f>
        <v>-</v>
      </c>
      <c r="BL85" s="51" t="str">
        <f>IFERROR(AVERAGEIFS('Orders - December 2020'!$I$2:$I$2047,'Orders - December 2020'!$H$2:$H$2047,Worksheet!BL$3,'Orders - December 2020'!$C$2:$C$2047,Worksheet!$F85),"-")</f>
        <v>-</v>
      </c>
      <c r="BM85" s="51" t="str">
        <f>IFERROR(AVERAGEIFS('Orders - December 2020'!$I$2:$I$2047,'Orders - December 2020'!$H$2:$H$2047,Worksheet!BM$3,'Orders - December 2020'!$C$2:$C$2047,Worksheet!$F85),"-")</f>
        <v>-</v>
      </c>
      <c r="BN85" s="51" t="str">
        <f>IFERROR(AVERAGEIFS('Orders - December 2020'!$I$2:$I$2047,'Orders - December 2020'!$H$2:$H$2047,Worksheet!BN$3,'Orders - December 2020'!$C$2:$C$2047,Worksheet!$F85),"-")</f>
        <v>-</v>
      </c>
      <c r="BO85" s="51" t="str">
        <f>IFERROR(AVERAGEIFS('Orders - December 2020'!$I$2:$I$2047,'Orders - December 2020'!$H$2:$H$2047,Worksheet!BO$3,'Orders - December 2020'!$C$2:$C$2047,Worksheet!$F85),"-")</f>
        <v>-</v>
      </c>
      <c r="BP85" s="51" t="str">
        <f>IFERROR(AVERAGEIFS('Orders - December 2020'!$I$2:$I$2047,'Orders - December 2020'!$H$2:$H$2047,Worksheet!BP$3,'Orders - December 2020'!$C$2:$C$2047,Worksheet!$F85),"-")</f>
        <v>-</v>
      </c>
      <c r="BQ85" s="51" t="str">
        <f>IFERROR(AVERAGEIFS('Orders - December 2020'!$I$2:$I$2047,'Orders - December 2020'!$H$2:$H$2047,Worksheet!BQ$3,'Orders - December 2020'!$C$2:$C$2047,Worksheet!$F85),"-")</f>
        <v>-</v>
      </c>
      <c r="BR85" s="51" t="str">
        <f>IFERROR(AVERAGEIFS('Orders - December 2020'!$I$2:$I$2047,'Orders - December 2020'!$H$2:$H$2047,Worksheet!BR$3,'Orders - December 2020'!$C$2:$C$2047,Worksheet!$F85),"-")</f>
        <v>-</v>
      </c>
      <c r="BS85" s="51" t="str">
        <f>IFERROR(AVERAGEIFS('Orders - December 2020'!$I$2:$I$2047,'Orders - December 2020'!$H$2:$H$2047,Worksheet!BS$3,'Orders - December 2020'!$C$2:$C$2047,Worksheet!$F85),"-")</f>
        <v>-</v>
      </c>
      <c r="BT85" s="51" t="str">
        <f>IFERROR(AVERAGEIFS('Orders - December 2020'!$I$2:$I$2047,'Orders - December 2020'!$H$2:$H$2047,Worksheet!BT$3,'Orders - December 2020'!$C$2:$C$2047,Worksheet!$F85),"-")</f>
        <v>-</v>
      </c>
      <c r="BU85" s="51" t="str">
        <f>IFERROR(AVERAGEIFS('Orders - December 2020'!$I$2:$I$2047,'Orders - December 2020'!$H$2:$H$2047,Worksheet!BU$3,'Orders - December 2020'!$C$2:$C$2047,Worksheet!$F85),"-")</f>
        <v>-</v>
      </c>
      <c r="BV85" s="51" t="str">
        <f>IFERROR(AVERAGEIFS('Orders - December 2020'!$I$2:$I$2047,'Orders - December 2020'!$H$2:$H$2047,Worksheet!BV$3,'Orders - December 2020'!$C$2:$C$2047,Worksheet!$F85),"-")</f>
        <v>-</v>
      </c>
      <c r="BW85" s="51" t="str">
        <f>IFERROR(AVERAGEIFS('Orders - December 2020'!$I$2:$I$2047,'Orders - December 2020'!$H$2:$H$2047,Worksheet!BW$3,'Orders - December 2020'!$C$2:$C$2047,Worksheet!$F85),"-")</f>
        <v>-</v>
      </c>
      <c r="BX85" s="51" t="str">
        <f>IFERROR(AVERAGEIFS('Orders - December 2020'!$I$2:$I$2047,'Orders - December 2020'!$H$2:$H$2047,Worksheet!BX$3,'Orders - December 2020'!$C$2:$C$2047,Worksheet!$F85),"-")</f>
        <v>-</v>
      </c>
      <c r="BY85" s="51" t="str">
        <f>IFERROR(AVERAGEIFS('Orders - December 2020'!$I$2:$I$2047,'Orders - December 2020'!$H$2:$H$2047,Worksheet!BY$3,'Orders - December 2020'!$C$2:$C$2047,Worksheet!$F85),"-")</f>
        <v>-</v>
      </c>
      <c r="BZ85" s="51" t="str">
        <f>IFERROR(AVERAGEIFS('Orders - December 2020'!$I$2:$I$2047,'Orders - December 2020'!$H$2:$H$2047,Worksheet!BZ$3,'Orders - December 2020'!$C$2:$C$2047,Worksheet!$F85),"-")</f>
        <v>-</v>
      </c>
      <c r="CA85" s="51" t="str">
        <f>IFERROR(AVERAGEIFS('Orders - December 2020'!$I$2:$I$2047,'Orders - December 2020'!$H$2:$H$2047,Worksheet!CA$3,'Orders - December 2020'!$C$2:$C$2047,Worksheet!$F85),"-")</f>
        <v>-</v>
      </c>
      <c r="CB85" s="51" t="str">
        <f>IFERROR(AVERAGEIFS('Orders - December 2020'!$I$2:$I$2047,'Orders - December 2020'!$H$2:$H$2047,Worksheet!CB$3,'Orders - December 2020'!$C$2:$C$2047,Worksheet!$F85),"-")</f>
        <v>-</v>
      </c>
      <c r="CC85" s="51" t="str">
        <f>IFERROR(AVERAGEIFS('Orders - December 2020'!$I$2:$I$2047,'Orders - December 2020'!$H$2:$H$2047,Worksheet!CC$3,'Orders - December 2020'!$C$2:$C$2047,Worksheet!$F85),"-")</f>
        <v>-</v>
      </c>
      <c r="CD85" s="51" t="str">
        <f>IFERROR(AVERAGEIFS('Orders - December 2020'!$I$2:$I$2047,'Orders - December 2020'!$H$2:$H$2047,Worksheet!CD$3,'Orders - December 2020'!$C$2:$C$2047,Worksheet!$F85),"-")</f>
        <v>-</v>
      </c>
      <c r="CE85" s="51" t="str">
        <f>IFERROR(AVERAGEIFS('Orders - December 2020'!$I$2:$I$2047,'Orders - December 2020'!$H$2:$H$2047,Worksheet!CE$3,'Orders - December 2020'!$C$2:$C$2047,Worksheet!$F85),"-")</f>
        <v>-</v>
      </c>
      <c r="CF85" s="51" t="str">
        <f>IFERROR(AVERAGEIFS('Orders - December 2020'!$I$2:$I$2047,'Orders - December 2020'!$H$2:$H$2047,Worksheet!CF$3,'Orders - December 2020'!$C$2:$C$2047,Worksheet!$F85),"-")</f>
        <v>-</v>
      </c>
      <c r="CG85" s="51" t="str">
        <f>IFERROR(AVERAGEIFS('Orders - December 2020'!$I$2:$I$2047,'Orders - December 2020'!$H$2:$H$2047,Worksheet!CG$3,'Orders - December 2020'!$C$2:$C$2047,Worksheet!$F85),"-")</f>
        <v>-</v>
      </c>
      <c r="CH85" s="51" t="str">
        <f>IFERROR(AVERAGEIFS('Orders - December 2020'!$I$2:$I$2047,'Orders - December 2020'!$H$2:$H$2047,Worksheet!CH$3,'Orders - December 2020'!$C$2:$C$2047,Worksheet!$F85),"-")</f>
        <v>-</v>
      </c>
      <c r="CI85" s="51" t="str">
        <f>IFERROR(AVERAGEIFS('Orders - December 2020'!$I$2:$I$2047,'Orders - December 2020'!$H$2:$H$2047,Worksheet!CI$3,'Orders - December 2020'!$C$2:$C$2047,Worksheet!$F85),"-")</f>
        <v>-</v>
      </c>
      <c r="CJ85" s="51" t="str">
        <f>IFERROR(AVERAGEIFS('Orders - December 2020'!$I$2:$I$2047,'Orders - December 2020'!$H$2:$H$2047,Worksheet!CJ$3,'Orders - December 2020'!$C$2:$C$2047,Worksheet!$F85),"-")</f>
        <v>-</v>
      </c>
      <c r="CK85" s="51" t="str">
        <f>IFERROR(AVERAGEIFS('Orders - December 2020'!$I$2:$I$2047,'Orders - December 2020'!$H$2:$H$2047,Worksheet!CK$3,'Orders - December 2020'!$C$2:$C$2047,Worksheet!$F85),"-")</f>
        <v>-</v>
      </c>
      <c r="CL85" s="51" t="str">
        <f>IFERROR(AVERAGEIFS('Orders - December 2020'!$I$2:$I$2047,'Orders - December 2020'!$H$2:$H$2047,Worksheet!CL$3,'Orders - December 2020'!$C$2:$C$2047,Worksheet!$F85),"-")</f>
        <v>-</v>
      </c>
      <c r="CM85" s="51" t="str">
        <f>IFERROR(AVERAGEIFS('Orders - December 2020'!$I$2:$I$2047,'Orders - December 2020'!$H$2:$H$2047,Worksheet!CM$3,'Orders - December 2020'!$C$2:$C$2047,Worksheet!$F85),"-")</f>
        <v>-</v>
      </c>
      <c r="CN85" s="51" t="str">
        <f>IFERROR(AVERAGEIFS('Orders - December 2020'!$I$2:$I$2047,'Orders - December 2020'!$H$2:$H$2047,Worksheet!CN$3,'Orders - December 2020'!$C$2:$C$2047,Worksheet!$F85),"-")</f>
        <v>-</v>
      </c>
      <c r="CO85" s="51" t="str">
        <f>IFERROR(AVERAGEIFS('Orders - December 2020'!$I$2:$I$2047,'Orders - December 2020'!$H$2:$H$2047,Worksheet!CO$3,'Orders - December 2020'!$C$2:$C$2047,Worksheet!$F85),"-")</f>
        <v>-</v>
      </c>
      <c r="CP85" s="51" t="str">
        <f>IFERROR(AVERAGEIFS('Orders - December 2020'!$I$2:$I$2047,'Orders - December 2020'!$H$2:$H$2047,Worksheet!CP$3,'Orders - December 2020'!$C$2:$C$2047,Worksheet!$F85),"-")</f>
        <v>-</v>
      </c>
      <c r="CQ85" s="51" t="str">
        <f>IFERROR(AVERAGEIFS('Orders - December 2020'!$I$2:$I$2047,'Orders - December 2020'!$H$2:$H$2047,Worksheet!CQ$3,'Orders - December 2020'!$C$2:$C$2047,Worksheet!$F85),"-")</f>
        <v>-</v>
      </c>
      <c r="CR85" s="51" t="str">
        <f>IFERROR(AVERAGEIFS('Orders - December 2020'!$I$2:$I$2047,'Orders - December 2020'!$H$2:$H$2047,Worksheet!CR$3,'Orders - December 2020'!$C$2:$C$2047,Worksheet!$F85),"-")</f>
        <v>-</v>
      </c>
      <c r="CS85" s="51" t="str">
        <f>IFERROR(AVERAGEIFS('Orders - December 2020'!$I$2:$I$2047,'Orders - December 2020'!$H$2:$H$2047,Worksheet!CS$3,'Orders - December 2020'!$C$2:$C$2047,Worksheet!$F85),"-")</f>
        <v>-</v>
      </c>
      <c r="CT85" s="51" t="str">
        <f>IFERROR(AVERAGEIFS('Orders - December 2020'!$I$2:$I$2047,'Orders - December 2020'!$H$2:$H$2047,Worksheet!CT$3,'Orders - December 2020'!$C$2:$C$2047,Worksheet!$F85),"-")</f>
        <v>-</v>
      </c>
      <c r="CU85" s="51" t="str">
        <f>IFERROR(AVERAGEIFS('Orders - December 2020'!$I$2:$I$2047,'Orders - December 2020'!$H$2:$H$2047,Worksheet!CU$3,'Orders - December 2020'!$C$2:$C$2047,Worksheet!$F85),"-")</f>
        <v>-</v>
      </c>
      <c r="CV85" s="51" t="str">
        <f>IFERROR(AVERAGEIFS('Orders - December 2020'!$I$2:$I$2047,'Orders - December 2020'!$H$2:$H$2047,Worksheet!CV$3,'Orders - December 2020'!$C$2:$C$2047,Worksheet!$F85),"-")</f>
        <v>-</v>
      </c>
      <c r="CW85" s="51" t="str">
        <f>IFERROR(AVERAGEIFS('Orders - December 2020'!$I$2:$I$2047,'Orders - December 2020'!$H$2:$H$2047,Worksheet!CW$3,'Orders - December 2020'!$C$2:$C$2047,Worksheet!$F85),"-")</f>
        <v>-</v>
      </c>
      <c r="CX85" s="51" t="str">
        <f>IFERROR(AVERAGEIFS('Orders - December 2020'!$I$2:$I$2047,'Orders - December 2020'!$H$2:$H$2047,Worksheet!CX$3,'Orders - December 2020'!$C$2:$C$2047,Worksheet!$F85),"-")</f>
        <v>-</v>
      </c>
      <c r="CY85" s="51" t="str">
        <f>IFERROR(AVERAGEIFS('Orders - December 2020'!$I$2:$I$2047,'Orders - December 2020'!$H$2:$H$2047,Worksheet!CY$3,'Orders - December 2020'!$C$2:$C$2047,Worksheet!$F85),"-")</f>
        <v>-</v>
      </c>
      <c r="CZ85" s="51" t="str">
        <f>IFERROR(AVERAGEIFS('Orders - December 2020'!$I$2:$I$2047,'Orders - December 2020'!$H$2:$H$2047,Worksheet!CZ$3,'Orders - December 2020'!$C$2:$C$2047,Worksheet!$F85),"-")</f>
        <v>-</v>
      </c>
      <c r="DA85" s="51" t="str">
        <f>IFERROR(AVERAGEIFS('Orders - December 2020'!$I$2:$I$2047,'Orders - December 2020'!$H$2:$H$2047,Worksheet!DA$3,'Orders - December 2020'!$C$2:$C$2047,Worksheet!$F85),"-")</f>
        <v>-</v>
      </c>
      <c r="DB85" s="51" t="str">
        <f>IFERROR(AVERAGEIFS('Orders - December 2020'!$I$2:$I$2047,'Orders - December 2020'!$H$2:$H$2047,Worksheet!DB$3,'Orders - December 2020'!$C$2:$C$2047,Worksheet!$F85),"-")</f>
        <v>-</v>
      </c>
      <c r="DC85" s="51" t="str">
        <f>IFERROR(AVERAGEIFS('Orders - December 2020'!$I$2:$I$2047,'Orders - December 2020'!$H$2:$H$2047,Worksheet!DC$3,'Orders - December 2020'!$C$2:$C$2047,Worksheet!$F85),"-")</f>
        <v>-</v>
      </c>
      <c r="DD85" s="51" t="str">
        <f>IFERROR(AVERAGEIFS('Orders - December 2020'!$I$2:$I$2047,'Orders - December 2020'!$H$2:$H$2047,Worksheet!DD$3,'Orders - December 2020'!$C$2:$C$2047,Worksheet!$F85),"-")</f>
        <v>-</v>
      </c>
      <c r="DE85" s="51" t="str">
        <f>IFERROR(AVERAGEIFS('Orders - December 2020'!$I$2:$I$2047,'Orders - December 2020'!$H$2:$H$2047,Worksheet!DE$3,'Orders - December 2020'!$C$2:$C$2047,Worksheet!$F85),"-")</f>
        <v>-</v>
      </c>
      <c r="DF85" s="51" t="str">
        <f>IFERROR(AVERAGEIFS('Orders - December 2020'!$I$2:$I$2047,'Orders - December 2020'!$H$2:$H$2047,Worksheet!DF$3,'Orders - December 2020'!$C$2:$C$2047,Worksheet!$F85),"-")</f>
        <v>-</v>
      </c>
      <c r="DG85" s="51" t="str">
        <f>IFERROR(AVERAGEIFS('Orders - December 2020'!$I$2:$I$2047,'Orders - December 2020'!$H$2:$H$2047,Worksheet!DG$3,'Orders - December 2020'!$C$2:$C$2047,Worksheet!$F85),"-")</f>
        <v>-</v>
      </c>
      <c r="DH85" s="51" t="str">
        <f>IFERROR(AVERAGEIFS('Orders - December 2020'!$I$2:$I$2047,'Orders - December 2020'!$H$2:$H$2047,Worksheet!DH$3,'Orders - December 2020'!$C$2:$C$2047,Worksheet!$F85),"-")</f>
        <v>-</v>
      </c>
      <c r="DI85" s="51" t="str">
        <f>IFERROR(AVERAGEIFS('Orders - December 2020'!$I$2:$I$2047,'Orders - December 2020'!$H$2:$H$2047,Worksheet!DI$3,'Orders - December 2020'!$C$2:$C$2047,Worksheet!$F85),"-")</f>
        <v>-</v>
      </c>
      <c r="DJ85" s="51" t="str">
        <f>IFERROR(AVERAGEIFS('Orders - December 2020'!$I$2:$I$2047,'Orders - December 2020'!$H$2:$H$2047,Worksheet!DJ$3,'Orders - December 2020'!$C$2:$C$2047,Worksheet!$F85),"-")</f>
        <v>-</v>
      </c>
      <c r="DK85" s="51" t="str">
        <f>IFERROR(AVERAGEIFS('Orders - December 2020'!$I$2:$I$2047,'Orders - December 2020'!$H$2:$H$2047,Worksheet!DK$3,'Orders - December 2020'!$C$2:$C$2047,Worksheet!$F85),"-")</f>
        <v>-</v>
      </c>
      <c r="DL85" s="51" t="str">
        <f>IFERROR(AVERAGEIFS('Orders - December 2020'!$I$2:$I$2047,'Orders - December 2020'!$H$2:$H$2047,Worksheet!DL$3,'Orders - December 2020'!$C$2:$C$2047,Worksheet!$F85),"-")</f>
        <v>-</v>
      </c>
      <c r="DM85" s="51" t="str">
        <f>IFERROR(AVERAGEIFS('Orders - December 2020'!$I$2:$I$2047,'Orders - December 2020'!$H$2:$H$2047,Worksheet!DM$3,'Orders - December 2020'!$C$2:$C$2047,Worksheet!$F85),"-")</f>
        <v>-</v>
      </c>
      <c r="DN85" s="51" t="str">
        <f>IFERROR(AVERAGEIFS('Orders - December 2020'!$I$2:$I$2047,'Orders - December 2020'!$H$2:$H$2047,Worksheet!DN$3,'Orders - December 2020'!$C$2:$C$2047,Worksheet!$F85),"-")</f>
        <v>-</v>
      </c>
      <c r="DO85" s="51" t="str">
        <f>IFERROR(AVERAGEIFS('Orders - December 2020'!$I$2:$I$2047,'Orders - December 2020'!$H$2:$H$2047,Worksheet!DO$3,'Orders - December 2020'!$C$2:$C$2047,Worksheet!$F85),"-")</f>
        <v>-</v>
      </c>
      <c r="DP85" s="51" t="str">
        <f>IFERROR(AVERAGEIFS('Orders - December 2020'!$I$2:$I$2047,'Orders - December 2020'!$H$2:$H$2047,Worksheet!DP$3,'Orders - December 2020'!$C$2:$C$2047,Worksheet!$F85),"-")</f>
        <v>-</v>
      </c>
      <c r="DQ85" s="51" t="str">
        <f>IFERROR(AVERAGEIFS('Orders - December 2020'!$I$2:$I$2047,'Orders - December 2020'!$H$2:$H$2047,Worksheet!DQ$3,'Orders - December 2020'!$C$2:$C$2047,Worksheet!$F85),"-")</f>
        <v>-</v>
      </c>
      <c r="DR85" s="51" t="str">
        <f>IFERROR(AVERAGEIFS('Orders - December 2020'!$I$2:$I$2047,'Orders - December 2020'!$H$2:$H$2047,Worksheet!DR$3,'Orders - December 2020'!$C$2:$C$2047,Worksheet!$F85),"-")</f>
        <v>-</v>
      </c>
      <c r="DS85" s="51" t="str">
        <f>IFERROR(AVERAGEIFS('Orders - December 2020'!$I$2:$I$2047,'Orders - December 2020'!$H$2:$H$2047,Worksheet!DS$3,'Orders - December 2020'!$C$2:$C$2047,Worksheet!$F85),"-")</f>
        <v>-</v>
      </c>
      <c r="DT85" s="51" t="str">
        <f>IFERROR(AVERAGEIFS('Orders - December 2020'!$I$2:$I$2047,'Orders - December 2020'!$H$2:$H$2047,Worksheet!DT$3,'Orders - December 2020'!$C$2:$C$2047,Worksheet!$F85),"-")</f>
        <v>-</v>
      </c>
      <c r="DU85" s="51" t="str">
        <f>IFERROR(AVERAGEIFS('Orders - December 2020'!$I$2:$I$2047,'Orders - December 2020'!$H$2:$H$2047,Worksheet!DU$3,'Orders - December 2020'!$C$2:$C$2047,Worksheet!$F85),"-")</f>
        <v>-</v>
      </c>
      <c r="DV85" s="51" t="str">
        <f>IFERROR(AVERAGEIFS('Orders - December 2020'!$I$2:$I$2047,'Orders - December 2020'!$H$2:$H$2047,Worksheet!DV$3,'Orders - December 2020'!$C$2:$C$2047,Worksheet!$F85),"-")</f>
        <v>-</v>
      </c>
      <c r="DW85" s="51" t="str">
        <f>IFERROR(AVERAGEIFS('Orders - December 2020'!$I$2:$I$2047,'Orders - December 2020'!$H$2:$H$2047,Worksheet!DW$3,'Orders - December 2020'!$C$2:$C$2047,Worksheet!$F85),"-")</f>
        <v>-</v>
      </c>
      <c r="DX85" s="51" t="str">
        <f>IFERROR(AVERAGEIFS('Orders - December 2020'!$I$2:$I$2047,'Orders - December 2020'!$H$2:$H$2047,Worksheet!DX$3,'Orders - December 2020'!$C$2:$C$2047,Worksheet!$F85),"-")</f>
        <v>-</v>
      </c>
      <c r="DY85" s="51" t="str">
        <f>IFERROR(AVERAGEIFS('Orders - December 2020'!$I$2:$I$2047,'Orders - December 2020'!$H$2:$H$2047,Worksheet!DY$3,'Orders - December 2020'!$C$2:$C$2047,Worksheet!$F85),"-")</f>
        <v>-</v>
      </c>
      <c r="DZ85" s="51" t="str">
        <f>IFERROR(AVERAGEIFS('Orders - December 2020'!$I$2:$I$2047,'Orders - December 2020'!$H$2:$H$2047,Worksheet!DZ$3,'Orders - December 2020'!$C$2:$C$2047,Worksheet!$F85),"-")</f>
        <v>-</v>
      </c>
      <c r="EA85" s="51" t="str">
        <f>IFERROR(AVERAGEIFS('Orders - December 2020'!$I$2:$I$2047,'Orders - December 2020'!$H$2:$H$2047,Worksheet!EA$3,'Orders - December 2020'!$C$2:$C$2047,Worksheet!$F85),"-")</f>
        <v>-</v>
      </c>
      <c r="EB85" s="51" t="str">
        <f>IFERROR(AVERAGEIFS('Orders - December 2020'!$I$2:$I$2047,'Orders - December 2020'!$H$2:$H$2047,Worksheet!EB$3,'Orders - December 2020'!$C$2:$C$2047,Worksheet!$F85),"-")</f>
        <v>-</v>
      </c>
      <c r="EC85" s="51">
        <f>IFERROR(AVERAGEIFS('Orders - December 2020'!$I$2:$I$2047,'Orders - December 2020'!$H$2:$H$2047,Worksheet!EC$3,'Orders - December 2020'!$C$2:$C$2047,Worksheet!$F85),"-")</f>
        <v>2</v>
      </c>
      <c r="ED85" s="51" t="str">
        <f>IFERROR(AVERAGEIFS('Orders - December 2020'!$I$2:$I$2047,'Orders - December 2020'!$H$2:$H$2047,Worksheet!ED$3,'Orders - December 2020'!$C$2:$C$2047,Worksheet!$F85),"-")</f>
        <v>-</v>
      </c>
      <c r="EE85" s="51" t="str">
        <f>IFERROR(AVERAGEIFS('Orders - December 2020'!$I$2:$I$2047,'Orders - December 2020'!$H$2:$H$2047,Worksheet!EE$3,'Orders - December 2020'!$C$2:$C$2047,Worksheet!$F85),"-")</f>
        <v>-</v>
      </c>
      <c r="EF85" s="51" t="str">
        <f>IFERROR(AVERAGEIFS('Orders - December 2020'!$I$2:$I$2047,'Orders - December 2020'!$H$2:$H$2047,Worksheet!EF$3,'Orders - December 2020'!$C$2:$C$2047,Worksheet!$F85),"-")</f>
        <v>-</v>
      </c>
      <c r="EG85" s="51" t="str">
        <f>IFERROR(AVERAGEIFS('Orders - December 2020'!$I$2:$I$2047,'Orders - December 2020'!$H$2:$H$2047,Worksheet!EG$3,'Orders - December 2020'!$C$2:$C$2047,Worksheet!$F85),"-")</f>
        <v>-</v>
      </c>
      <c r="EH85" s="51" t="str">
        <f>IFERROR(AVERAGEIFS('Orders - December 2020'!$I$2:$I$2047,'Orders - December 2020'!$H$2:$H$2047,Worksheet!EH$3,'Orders - December 2020'!$C$2:$C$2047,Worksheet!$F85),"-")</f>
        <v>-</v>
      </c>
      <c r="EI85" s="51" t="str">
        <f>IFERROR(AVERAGEIFS('Orders - December 2020'!$I$2:$I$2047,'Orders - December 2020'!$H$2:$H$2047,Worksheet!EI$3,'Orders - December 2020'!$C$2:$C$2047,Worksheet!$F85),"-")</f>
        <v>-</v>
      </c>
      <c r="EJ85" s="51" t="str">
        <f>IFERROR(AVERAGEIFS('Orders - December 2020'!$I$2:$I$2047,'Orders - December 2020'!$H$2:$H$2047,Worksheet!EJ$3,'Orders - December 2020'!$C$2:$C$2047,Worksheet!$F85),"-")</f>
        <v>-</v>
      </c>
      <c r="EK85" s="51" t="str">
        <f>IFERROR(AVERAGEIFS('Orders - December 2020'!$I$2:$I$2047,'Orders - December 2020'!$H$2:$H$2047,Worksheet!EK$3,'Orders - December 2020'!$C$2:$C$2047,Worksheet!$F85),"-")</f>
        <v>-</v>
      </c>
      <c r="EL85" s="51" t="str">
        <f>IFERROR(AVERAGEIFS('Orders - December 2020'!$I$2:$I$2047,'Orders - December 2020'!$H$2:$H$2047,Worksheet!EL$3,'Orders - December 2020'!$C$2:$C$2047,Worksheet!$F85),"-")</f>
        <v>-</v>
      </c>
      <c r="EM85" s="51" t="str">
        <f>IFERROR(AVERAGEIFS('Orders - December 2020'!$I$2:$I$2047,'Orders - December 2020'!$H$2:$H$2047,Worksheet!EM$3,'Orders - December 2020'!$C$2:$C$2047,Worksheet!$F85),"-")</f>
        <v>-</v>
      </c>
      <c r="EN85" s="51" t="str">
        <f>IFERROR(AVERAGEIFS('Orders - December 2020'!$I$2:$I$2047,'Orders - December 2020'!$H$2:$H$2047,Worksheet!EN$3,'Orders - December 2020'!$C$2:$C$2047,Worksheet!$F85),"-")</f>
        <v>-</v>
      </c>
      <c r="EO85" s="51" t="str">
        <f>IFERROR(AVERAGEIFS('Orders - December 2020'!$I$2:$I$2047,'Orders - December 2020'!$H$2:$H$2047,Worksheet!EO$3,'Orders - December 2020'!$C$2:$C$2047,Worksheet!$F85),"-")</f>
        <v>-</v>
      </c>
      <c r="EP85" s="51" t="str">
        <f>IFERROR(AVERAGEIFS('Orders - December 2020'!$I$2:$I$2047,'Orders - December 2020'!$H$2:$H$2047,Worksheet!EP$3,'Orders - December 2020'!$C$2:$C$2047,Worksheet!$F85),"-")</f>
        <v>-</v>
      </c>
      <c r="EQ85" s="51" t="str">
        <f>IFERROR(AVERAGEIFS('Orders - December 2020'!$I$2:$I$2047,'Orders - December 2020'!$H$2:$H$2047,Worksheet!EQ$3,'Orders - December 2020'!$C$2:$C$2047,Worksheet!$F85),"-")</f>
        <v>-</v>
      </c>
      <c r="ER85" s="51" t="str">
        <f>IFERROR(AVERAGEIFS('Orders - December 2020'!$I$2:$I$2047,'Orders - December 2020'!$H$2:$H$2047,Worksheet!ER$3,'Orders - December 2020'!$C$2:$C$2047,Worksheet!$F85),"-")</f>
        <v>-</v>
      </c>
      <c r="ES85" s="51" t="str">
        <f>IFERROR(AVERAGEIFS('Orders - December 2020'!$I$2:$I$2047,'Orders - December 2020'!$H$2:$H$2047,Worksheet!ES$3,'Orders - December 2020'!$C$2:$C$2047,Worksheet!$F85),"-")</f>
        <v>-</v>
      </c>
      <c r="ET85" s="51" t="str">
        <f>IFERROR(AVERAGEIFS('Orders - December 2020'!$I$2:$I$2047,'Orders - December 2020'!$H$2:$H$2047,Worksheet!ET$3,'Orders - December 2020'!$C$2:$C$2047,Worksheet!$F85),"-")</f>
        <v>-</v>
      </c>
      <c r="EU85" s="51" t="str">
        <f>IFERROR(AVERAGEIFS('Orders - December 2020'!$I$2:$I$2047,'Orders - December 2020'!$H$2:$H$2047,Worksheet!EU$3,'Orders - December 2020'!$C$2:$C$2047,Worksheet!$F85),"-")</f>
        <v>-</v>
      </c>
      <c r="EV85" s="51" t="str">
        <f>IFERROR(AVERAGEIFS('Orders - December 2020'!$I$2:$I$2047,'Orders - December 2020'!$H$2:$H$2047,Worksheet!EV$3,'Orders - December 2020'!$C$2:$C$2047,Worksheet!$F85),"-")</f>
        <v>-</v>
      </c>
      <c r="EW85" s="51" t="str">
        <f>IFERROR(AVERAGEIFS('Orders - December 2020'!$I$2:$I$2047,'Orders - December 2020'!$H$2:$H$2047,Worksheet!EW$3,'Orders - December 2020'!$C$2:$C$2047,Worksheet!$F85),"-")</f>
        <v>-</v>
      </c>
      <c r="EX85" s="51" t="str">
        <f>IFERROR(AVERAGEIFS('Orders - December 2020'!$I$2:$I$2047,'Orders - December 2020'!$H$2:$H$2047,Worksheet!EX$3,'Orders - December 2020'!$C$2:$C$2047,Worksheet!$F85),"-")</f>
        <v>-</v>
      </c>
      <c r="EY85" s="51">
        <f>IFERROR(AVERAGEIFS('Orders - December 2020'!$I$2:$I$2047,'Orders - December 2020'!$H$2:$H$2047,Worksheet!EY$3,'Orders - December 2020'!$C$2:$C$2047,Worksheet!$F85),"-")</f>
        <v>2</v>
      </c>
      <c r="EZ85" s="51" t="str">
        <f>IFERROR(AVERAGEIFS('Orders - December 2020'!$I$2:$I$2047,'Orders - December 2020'!$H$2:$H$2047,Worksheet!EZ$3,'Orders - December 2020'!$C$2:$C$2047,Worksheet!$F85),"-")</f>
        <v>-</v>
      </c>
      <c r="FA85" s="51" t="str">
        <f>IFERROR(AVERAGEIFS('Orders - December 2020'!$I$2:$I$2047,'Orders - December 2020'!$H$2:$H$2047,Worksheet!FA$3,'Orders - December 2020'!$C$2:$C$2047,Worksheet!$F85),"-")</f>
        <v>-</v>
      </c>
      <c r="FB85" s="51" t="str">
        <f>IFERROR(AVERAGEIFS('Orders - December 2020'!$I$2:$I$2047,'Orders - December 2020'!$H$2:$H$2047,Worksheet!FB$3,'Orders - December 2020'!$C$2:$C$2047,Worksheet!$F85),"-")</f>
        <v>-</v>
      </c>
      <c r="FC85" s="51" t="str">
        <f>IFERROR(AVERAGEIFS('Orders - December 2020'!$I$2:$I$2047,'Orders - December 2020'!$H$2:$H$2047,Worksheet!FC$3,'Orders - December 2020'!$C$2:$C$2047,Worksheet!$F85),"-")</f>
        <v>-</v>
      </c>
      <c r="FD85" s="51" t="str">
        <f>IFERROR(AVERAGEIFS('Orders - December 2020'!$I$2:$I$2047,'Orders - December 2020'!$H$2:$H$2047,Worksheet!FD$3,'Orders - December 2020'!$C$2:$C$2047,Worksheet!$F85),"-")</f>
        <v>-</v>
      </c>
      <c r="FE85" s="51" t="str">
        <f>IFERROR(AVERAGEIFS('Orders - December 2020'!$I$2:$I$2047,'Orders - December 2020'!$H$2:$H$2047,Worksheet!FE$3,'Orders - December 2020'!$C$2:$C$2047,Worksheet!$F85),"-")</f>
        <v>-</v>
      </c>
      <c r="FF85" s="51" t="str">
        <f>IFERROR(AVERAGEIFS('Orders - December 2020'!$I$2:$I$2047,'Orders - December 2020'!$H$2:$H$2047,Worksheet!FF$3,'Orders - December 2020'!$C$2:$C$2047,Worksheet!$F85),"-")</f>
        <v>-</v>
      </c>
      <c r="FG85" s="52" t="str">
        <f>IFERROR(AVERAGEIFS('Orders - December 2020'!$I$2:$I$2047,'Orders - December 2020'!$H$2:$H$2047,Worksheet!FG$3,'Orders - December 2020'!$C$2:$C$2047,Worksheet!$F85),"-")</f>
        <v>-</v>
      </c>
    </row>
    <row r="86" spans="6:163">
      <c r="F86" s="45" t="str">
        <v>Dedora Minimart</v>
      </c>
      <c r="G86" s="50" t="str">
        <f>IFERROR(AVERAGEIFS('Orders - December 2020'!$I$2:$I$2047,'Orders - December 2020'!$H$2:$H$2047,Worksheet!G$3,'Orders - December 2020'!$C$2:$C$2047,Worksheet!$F86),"-")</f>
        <v>-</v>
      </c>
      <c r="H86" s="51" t="str">
        <f>IFERROR(AVERAGEIFS('Orders - December 2020'!$I$2:$I$2047,'Orders - December 2020'!$H$2:$H$2047,Worksheet!H$3,'Orders - December 2020'!$C$2:$C$2047,Worksheet!$F86),"-")</f>
        <v>-</v>
      </c>
      <c r="I86" s="51" t="str">
        <f>IFERROR(AVERAGEIFS('Orders - December 2020'!$I$2:$I$2047,'Orders - December 2020'!$H$2:$H$2047,Worksheet!I$3,'Orders - December 2020'!$C$2:$C$2047,Worksheet!$F86),"-")</f>
        <v>-</v>
      </c>
      <c r="J86" s="51" t="str">
        <f>IFERROR(AVERAGEIFS('Orders - December 2020'!$I$2:$I$2047,'Orders - December 2020'!$H$2:$H$2047,Worksheet!J$3,'Orders - December 2020'!$C$2:$C$2047,Worksheet!$F86),"-")</f>
        <v>-</v>
      </c>
      <c r="K86" s="51" t="str">
        <f>IFERROR(AVERAGEIFS('Orders - December 2020'!$I$2:$I$2047,'Orders - December 2020'!$H$2:$H$2047,Worksheet!K$3,'Orders - December 2020'!$C$2:$C$2047,Worksheet!$F86),"-")</f>
        <v>-</v>
      </c>
      <c r="L86" s="51" t="str">
        <f>IFERROR(AVERAGEIFS('Orders - December 2020'!$I$2:$I$2047,'Orders - December 2020'!$H$2:$H$2047,Worksheet!L$3,'Orders - December 2020'!$C$2:$C$2047,Worksheet!$F86),"-")</f>
        <v>-</v>
      </c>
      <c r="M86" s="51" t="str">
        <f>IFERROR(AVERAGEIFS('Orders - December 2020'!$I$2:$I$2047,'Orders - December 2020'!$H$2:$H$2047,Worksheet!M$3,'Orders - December 2020'!$C$2:$C$2047,Worksheet!$F86),"-")</f>
        <v>-</v>
      </c>
      <c r="N86" s="51" t="str">
        <f>IFERROR(AVERAGEIFS('Orders - December 2020'!$I$2:$I$2047,'Orders - December 2020'!$H$2:$H$2047,Worksheet!N$3,'Orders - December 2020'!$C$2:$C$2047,Worksheet!$F86),"-")</f>
        <v>-</v>
      </c>
      <c r="O86" s="51" t="str">
        <f>IFERROR(AVERAGEIFS('Orders - December 2020'!$I$2:$I$2047,'Orders - December 2020'!$H$2:$H$2047,Worksheet!O$3,'Orders - December 2020'!$C$2:$C$2047,Worksheet!$F86),"-")</f>
        <v>-</v>
      </c>
      <c r="P86" s="51" t="str">
        <f>IFERROR(AVERAGEIFS('Orders - December 2020'!$I$2:$I$2047,'Orders - December 2020'!$H$2:$H$2047,Worksheet!P$3,'Orders - December 2020'!$C$2:$C$2047,Worksheet!$F86),"-")</f>
        <v>-</v>
      </c>
      <c r="Q86" s="51" t="str">
        <f>IFERROR(AVERAGEIFS('Orders - December 2020'!$I$2:$I$2047,'Orders - December 2020'!$H$2:$H$2047,Worksheet!Q$3,'Orders - December 2020'!$C$2:$C$2047,Worksheet!$F86),"-")</f>
        <v>-</v>
      </c>
      <c r="R86" s="51" t="str">
        <f>IFERROR(AVERAGEIFS('Orders - December 2020'!$I$2:$I$2047,'Orders - December 2020'!$H$2:$H$2047,Worksheet!R$3,'Orders - December 2020'!$C$2:$C$2047,Worksheet!$F86),"-")</f>
        <v>-</v>
      </c>
      <c r="S86" s="51" t="str">
        <f>IFERROR(AVERAGEIFS('Orders - December 2020'!$I$2:$I$2047,'Orders - December 2020'!$H$2:$H$2047,Worksheet!S$3,'Orders - December 2020'!$C$2:$C$2047,Worksheet!$F86),"-")</f>
        <v>-</v>
      </c>
      <c r="T86" s="51" t="str">
        <f>IFERROR(AVERAGEIFS('Orders - December 2020'!$I$2:$I$2047,'Orders - December 2020'!$H$2:$H$2047,Worksheet!T$3,'Orders - December 2020'!$C$2:$C$2047,Worksheet!$F86),"-")</f>
        <v>-</v>
      </c>
      <c r="U86" s="51">
        <f>IFERROR(AVERAGEIFS('Orders - December 2020'!$I$2:$I$2047,'Orders - December 2020'!$H$2:$H$2047,Worksheet!U$3,'Orders - December 2020'!$C$2:$C$2047,Worksheet!$F86),"-")</f>
        <v>5</v>
      </c>
      <c r="V86" s="51" t="str">
        <f>IFERROR(AVERAGEIFS('Orders - December 2020'!$I$2:$I$2047,'Orders - December 2020'!$H$2:$H$2047,Worksheet!V$3,'Orders - December 2020'!$C$2:$C$2047,Worksheet!$F86),"-")</f>
        <v>-</v>
      </c>
      <c r="W86" s="51" t="str">
        <f>IFERROR(AVERAGEIFS('Orders - December 2020'!$I$2:$I$2047,'Orders - December 2020'!$H$2:$H$2047,Worksheet!W$3,'Orders - December 2020'!$C$2:$C$2047,Worksheet!$F86),"-")</f>
        <v>-</v>
      </c>
      <c r="X86" s="51" t="str">
        <f>IFERROR(AVERAGEIFS('Orders - December 2020'!$I$2:$I$2047,'Orders - December 2020'!$H$2:$H$2047,Worksheet!X$3,'Orders - December 2020'!$C$2:$C$2047,Worksheet!$F86),"-")</f>
        <v>-</v>
      </c>
      <c r="Y86" s="51" t="str">
        <f>IFERROR(AVERAGEIFS('Orders - December 2020'!$I$2:$I$2047,'Orders - December 2020'!$H$2:$H$2047,Worksheet!Y$3,'Orders - December 2020'!$C$2:$C$2047,Worksheet!$F86),"-")</f>
        <v>-</v>
      </c>
      <c r="Z86" s="51" t="str">
        <f>IFERROR(AVERAGEIFS('Orders - December 2020'!$I$2:$I$2047,'Orders - December 2020'!$H$2:$H$2047,Worksheet!Z$3,'Orders - December 2020'!$C$2:$C$2047,Worksheet!$F86),"-")</f>
        <v>-</v>
      </c>
      <c r="AA86" s="51" t="str">
        <f>IFERROR(AVERAGEIFS('Orders - December 2020'!$I$2:$I$2047,'Orders - December 2020'!$H$2:$H$2047,Worksheet!AA$3,'Orders - December 2020'!$C$2:$C$2047,Worksheet!$F86),"-")</f>
        <v>-</v>
      </c>
      <c r="AB86" s="51" t="str">
        <f>IFERROR(AVERAGEIFS('Orders - December 2020'!$I$2:$I$2047,'Orders - December 2020'!$H$2:$H$2047,Worksheet!AB$3,'Orders - December 2020'!$C$2:$C$2047,Worksheet!$F86),"-")</f>
        <v>-</v>
      </c>
      <c r="AC86" s="51" t="str">
        <f>IFERROR(AVERAGEIFS('Orders - December 2020'!$I$2:$I$2047,'Orders - December 2020'!$H$2:$H$2047,Worksheet!AC$3,'Orders - December 2020'!$C$2:$C$2047,Worksheet!$F86),"-")</f>
        <v>-</v>
      </c>
      <c r="AD86" s="51" t="str">
        <f>IFERROR(AVERAGEIFS('Orders - December 2020'!$I$2:$I$2047,'Orders - December 2020'!$H$2:$H$2047,Worksheet!AD$3,'Orders - December 2020'!$C$2:$C$2047,Worksheet!$F86),"-")</f>
        <v>-</v>
      </c>
      <c r="AE86" s="51" t="str">
        <f>IFERROR(AVERAGEIFS('Orders - December 2020'!$I$2:$I$2047,'Orders - December 2020'!$H$2:$H$2047,Worksheet!AE$3,'Orders - December 2020'!$C$2:$C$2047,Worksheet!$F86),"-")</f>
        <v>-</v>
      </c>
      <c r="AF86" s="51" t="str">
        <f>IFERROR(AVERAGEIFS('Orders - December 2020'!$I$2:$I$2047,'Orders - December 2020'!$H$2:$H$2047,Worksheet!AF$3,'Orders - December 2020'!$C$2:$C$2047,Worksheet!$F86),"-")</f>
        <v>-</v>
      </c>
      <c r="AG86" s="51" t="str">
        <f>IFERROR(AVERAGEIFS('Orders - December 2020'!$I$2:$I$2047,'Orders - December 2020'!$H$2:$H$2047,Worksheet!AG$3,'Orders - December 2020'!$C$2:$C$2047,Worksheet!$F86),"-")</f>
        <v>-</v>
      </c>
      <c r="AH86" s="51" t="str">
        <f>IFERROR(AVERAGEIFS('Orders - December 2020'!$I$2:$I$2047,'Orders - December 2020'!$H$2:$H$2047,Worksheet!AH$3,'Orders - December 2020'!$C$2:$C$2047,Worksheet!$F86),"-")</f>
        <v>-</v>
      </c>
      <c r="AI86" s="51" t="str">
        <f>IFERROR(AVERAGEIFS('Orders - December 2020'!$I$2:$I$2047,'Orders - December 2020'!$H$2:$H$2047,Worksheet!AI$3,'Orders - December 2020'!$C$2:$C$2047,Worksheet!$F86),"-")</f>
        <v>-</v>
      </c>
      <c r="AJ86" s="51" t="str">
        <f>IFERROR(AVERAGEIFS('Orders - December 2020'!$I$2:$I$2047,'Orders - December 2020'!$H$2:$H$2047,Worksheet!AJ$3,'Orders - December 2020'!$C$2:$C$2047,Worksheet!$F86),"-")</f>
        <v>-</v>
      </c>
      <c r="AK86" s="51" t="str">
        <f>IFERROR(AVERAGEIFS('Orders - December 2020'!$I$2:$I$2047,'Orders - December 2020'!$H$2:$H$2047,Worksheet!AK$3,'Orders - December 2020'!$C$2:$C$2047,Worksheet!$F86),"-")</f>
        <v>-</v>
      </c>
      <c r="AL86" s="51" t="str">
        <f>IFERROR(AVERAGEIFS('Orders - December 2020'!$I$2:$I$2047,'Orders - December 2020'!$H$2:$H$2047,Worksheet!AL$3,'Orders - December 2020'!$C$2:$C$2047,Worksheet!$F86),"-")</f>
        <v>-</v>
      </c>
      <c r="AM86" s="51" t="str">
        <f>IFERROR(AVERAGEIFS('Orders - December 2020'!$I$2:$I$2047,'Orders - December 2020'!$H$2:$H$2047,Worksheet!AM$3,'Orders - December 2020'!$C$2:$C$2047,Worksheet!$F86),"-")</f>
        <v>-</v>
      </c>
      <c r="AN86" s="51" t="str">
        <f>IFERROR(AVERAGEIFS('Orders - December 2020'!$I$2:$I$2047,'Orders - December 2020'!$H$2:$H$2047,Worksheet!AN$3,'Orders - December 2020'!$C$2:$C$2047,Worksheet!$F86),"-")</f>
        <v>-</v>
      </c>
      <c r="AO86" s="51" t="str">
        <f>IFERROR(AVERAGEIFS('Orders - December 2020'!$I$2:$I$2047,'Orders - December 2020'!$H$2:$H$2047,Worksheet!AO$3,'Orders - December 2020'!$C$2:$C$2047,Worksheet!$F86),"-")</f>
        <v>-</v>
      </c>
      <c r="AP86" s="51" t="str">
        <f>IFERROR(AVERAGEIFS('Orders - December 2020'!$I$2:$I$2047,'Orders - December 2020'!$H$2:$H$2047,Worksheet!AP$3,'Orders - December 2020'!$C$2:$C$2047,Worksheet!$F86),"-")</f>
        <v>-</v>
      </c>
      <c r="AQ86" s="51" t="str">
        <f>IFERROR(AVERAGEIFS('Orders - December 2020'!$I$2:$I$2047,'Orders - December 2020'!$H$2:$H$2047,Worksheet!AQ$3,'Orders - December 2020'!$C$2:$C$2047,Worksheet!$F86),"-")</f>
        <v>-</v>
      </c>
      <c r="AR86" s="51">
        <f>IFERROR(AVERAGEIFS('Orders - December 2020'!$I$2:$I$2047,'Orders - December 2020'!$H$2:$H$2047,Worksheet!AR$3,'Orders - December 2020'!$C$2:$C$2047,Worksheet!$F86),"-")</f>
        <v>5</v>
      </c>
      <c r="AS86" s="51" t="str">
        <f>IFERROR(AVERAGEIFS('Orders - December 2020'!$I$2:$I$2047,'Orders - December 2020'!$H$2:$H$2047,Worksheet!AS$3,'Orders - December 2020'!$C$2:$C$2047,Worksheet!$F86),"-")</f>
        <v>-</v>
      </c>
      <c r="AT86" s="51" t="str">
        <f>IFERROR(AVERAGEIFS('Orders - December 2020'!$I$2:$I$2047,'Orders - December 2020'!$H$2:$H$2047,Worksheet!AT$3,'Orders - December 2020'!$C$2:$C$2047,Worksheet!$F86),"-")</f>
        <v>-</v>
      </c>
      <c r="AU86" s="51">
        <f>IFERROR(AVERAGEIFS('Orders - December 2020'!$I$2:$I$2047,'Orders - December 2020'!$H$2:$H$2047,Worksheet!AU$3,'Orders - December 2020'!$C$2:$C$2047,Worksheet!$F86),"-")</f>
        <v>1</v>
      </c>
      <c r="AV86" s="51" t="str">
        <f>IFERROR(AVERAGEIFS('Orders - December 2020'!$I$2:$I$2047,'Orders - December 2020'!$H$2:$H$2047,Worksheet!AV$3,'Orders - December 2020'!$C$2:$C$2047,Worksheet!$F86),"-")</f>
        <v>-</v>
      </c>
      <c r="AW86" s="51" t="str">
        <f>IFERROR(AVERAGEIFS('Orders - December 2020'!$I$2:$I$2047,'Orders - December 2020'!$H$2:$H$2047,Worksheet!AW$3,'Orders - December 2020'!$C$2:$C$2047,Worksheet!$F86),"-")</f>
        <v>-</v>
      </c>
      <c r="AX86" s="51" t="str">
        <f>IFERROR(AVERAGEIFS('Orders - December 2020'!$I$2:$I$2047,'Orders - December 2020'!$H$2:$H$2047,Worksheet!AX$3,'Orders - December 2020'!$C$2:$C$2047,Worksheet!$F86),"-")</f>
        <v>-</v>
      </c>
      <c r="AY86" s="51" t="str">
        <f>IFERROR(AVERAGEIFS('Orders - December 2020'!$I$2:$I$2047,'Orders - December 2020'!$H$2:$H$2047,Worksheet!AY$3,'Orders - December 2020'!$C$2:$C$2047,Worksheet!$F86),"-")</f>
        <v>-</v>
      </c>
      <c r="AZ86" s="51" t="str">
        <f>IFERROR(AVERAGEIFS('Orders - December 2020'!$I$2:$I$2047,'Orders - December 2020'!$H$2:$H$2047,Worksheet!AZ$3,'Orders - December 2020'!$C$2:$C$2047,Worksheet!$F86),"-")</f>
        <v>-</v>
      </c>
      <c r="BA86" s="51" t="str">
        <f>IFERROR(AVERAGEIFS('Orders - December 2020'!$I$2:$I$2047,'Orders - December 2020'!$H$2:$H$2047,Worksheet!BA$3,'Orders - December 2020'!$C$2:$C$2047,Worksheet!$F86),"-")</f>
        <v>-</v>
      </c>
      <c r="BB86" s="51" t="str">
        <f>IFERROR(AVERAGEIFS('Orders - December 2020'!$I$2:$I$2047,'Orders - December 2020'!$H$2:$H$2047,Worksheet!BB$3,'Orders - December 2020'!$C$2:$C$2047,Worksheet!$F86),"-")</f>
        <v>-</v>
      </c>
      <c r="BC86" s="51" t="str">
        <f>IFERROR(AVERAGEIFS('Orders - December 2020'!$I$2:$I$2047,'Orders - December 2020'!$H$2:$H$2047,Worksheet!BC$3,'Orders - December 2020'!$C$2:$C$2047,Worksheet!$F86),"-")</f>
        <v>-</v>
      </c>
      <c r="BD86" s="51" t="str">
        <f>IFERROR(AVERAGEIFS('Orders - December 2020'!$I$2:$I$2047,'Orders - December 2020'!$H$2:$H$2047,Worksheet!BD$3,'Orders - December 2020'!$C$2:$C$2047,Worksheet!$F86),"-")</f>
        <v>-</v>
      </c>
      <c r="BE86" s="51" t="str">
        <f>IFERROR(AVERAGEIFS('Orders - December 2020'!$I$2:$I$2047,'Orders - December 2020'!$H$2:$H$2047,Worksheet!BE$3,'Orders - December 2020'!$C$2:$C$2047,Worksheet!$F86),"-")</f>
        <v>-</v>
      </c>
      <c r="BF86" s="51" t="str">
        <f>IFERROR(AVERAGEIFS('Orders - December 2020'!$I$2:$I$2047,'Orders - December 2020'!$H$2:$H$2047,Worksheet!BF$3,'Orders - December 2020'!$C$2:$C$2047,Worksheet!$F86),"-")</f>
        <v>-</v>
      </c>
      <c r="BG86" s="51" t="str">
        <f>IFERROR(AVERAGEIFS('Orders - December 2020'!$I$2:$I$2047,'Orders - December 2020'!$H$2:$H$2047,Worksheet!BG$3,'Orders - December 2020'!$C$2:$C$2047,Worksheet!$F86),"-")</f>
        <v>-</v>
      </c>
      <c r="BH86" s="51" t="str">
        <f>IFERROR(AVERAGEIFS('Orders - December 2020'!$I$2:$I$2047,'Orders - December 2020'!$H$2:$H$2047,Worksheet!BH$3,'Orders - December 2020'!$C$2:$C$2047,Worksheet!$F86),"-")</f>
        <v>-</v>
      </c>
      <c r="BI86" s="51" t="str">
        <f>IFERROR(AVERAGEIFS('Orders - December 2020'!$I$2:$I$2047,'Orders - December 2020'!$H$2:$H$2047,Worksheet!BI$3,'Orders - December 2020'!$C$2:$C$2047,Worksheet!$F86),"-")</f>
        <v>-</v>
      </c>
      <c r="BJ86" s="51" t="str">
        <f>IFERROR(AVERAGEIFS('Orders - December 2020'!$I$2:$I$2047,'Orders - December 2020'!$H$2:$H$2047,Worksheet!BJ$3,'Orders - December 2020'!$C$2:$C$2047,Worksheet!$F86),"-")</f>
        <v>-</v>
      </c>
      <c r="BK86" s="51" t="str">
        <f>IFERROR(AVERAGEIFS('Orders - December 2020'!$I$2:$I$2047,'Orders - December 2020'!$H$2:$H$2047,Worksheet!BK$3,'Orders - December 2020'!$C$2:$C$2047,Worksheet!$F86),"-")</f>
        <v>-</v>
      </c>
      <c r="BL86" s="51" t="str">
        <f>IFERROR(AVERAGEIFS('Orders - December 2020'!$I$2:$I$2047,'Orders - December 2020'!$H$2:$H$2047,Worksheet!BL$3,'Orders - December 2020'!$C$2:$C$2047,Worksheet!$F86),"-")</f>
        <v>-</v>
      </c>
      <c r="BM86" s="51" t="str">
        <f>IFERROR(AVERAGEIFS('Orders - December 2020'!$I$2:$I$2047,'Orders - December 2020'!$H$2:$H$2047,Worksheet!BM$3,'Orders - December 2020'!$C$2:$C$2047,Worksheet!$F86),"-")</f>
        <v>-</v>
      </c>
      <c r="BN86" s="51" t="str">
        <f>IFERROR(AVERAGEIFS('Orders - December 2020'!$I$2:$I$2047,'Orders - December 2020'!$H$2:$H$2047,Worksheet!BN$3,'Orders - December 2020'!$C$2:$C$2047,Worksheet!$F86),"-")</f>
        <v>-</v>
      </c>
      <c r="BO86" s="51" t="str">
        <f>IFERROR(AVERAGEIFS('Orders - December 2020'!$I$2:$I$2047,'Orders - December 2020'!$H$2:$H$2047,Worksheet!BO$3,'Orders - December 2020'!$C$2:$C$2047,Worksheet!$F86),"-")</f>
        <v>-</v>
      </c>
      <c r="BP86" s="51" t="str">
        <f>IFERROR(AVERAGEIFS('Orders - December 2020'!$I$2:$I$2047,'Orders - December 2020'!$H$2:$H$2047,Worksheet!BP$3,'Orders - December 2020'!$C$2:$C$2047,Worksheet!$F86),"-")</f>
        <v>-</v>
      </c>
      <c r="BQ86" s="51" t="str">
        <f>IFERROR(AVERAGEIFS('Orders - December 2020'!$I$2:$I$2047,'Orders - December 2020'!$H$2:$H$2047,Worksheet!BQ$3,'Orders - December 2020'!$C$2:$C$2047,Worksheet!$F86),"-")</f>
        <v>-</v>
      </c>
      <c r="BR86" s="51" t="str">
        <f>IFERROR(AVERAGEIFS('Orders - December 2020'!$I$2:$I$2047,'Orders - December 2020'!$H$2:$H$2047,Worksheet!BR$3,'Orders - December 2020'!$C$2:$C$2047,Worksheet!$F86),"-")</f>
        <v>-</v>
      </c>
      <c r="BS86" s="51" t="str">
        <f>IFERROR(AVERAGEIFS('Orders - December 2020'!$I$2:$I$2047,'Orders - December 2020'!$H$2:$H$2047,Worksheet!BS$3,'Orders - December 2020'!$C$2:$C$2047,Worksheet!$F86),"-")</f>
        <v>-</v>
      </c>
      <c r="BT86" s="51" t="str">
        <f>IFERROR(AVERAGEIFS('Orders - December 2020'!$I$2:$I$2047,'Orders - December 2020'!$H$2:$H$2047,Worksheet!BT$3,'Orders - December 2020'!$C$2:$C$2047,Worksheet!$F86),"-")</f>
        <v>-</v>
      </c>
      <c r="BU86" s="51" t="str">
        <f>IFERROR(AVERAGEIFS('Orders - December 2020'!$I$2:$I$2047,'Orders - December 2020'!$H$2:$H$2047,Worksheet!BU$3,'Orders - December 2020'!$C$2:$C$2047,Worksheet!$F86),"-")</f>
        <v>-</v>
      </c>
      <c r="BV86" s="51" t="str">
        <f>IFERROR(AVERAGEIFS('Orders - December 2020'!$I$2:$I$2047,'Orders - December 2020'!$H$2:$H$2047,Worksheet!BV$3,'Orders - December 2020'!$C$2:$C$2047,Worksheet!$F86),"-")</f>
        <v>-</v>
      </c>
      <c r="BW86" s="51" t="str">
        <f>IFERROR(AVERAGEIFS('Orders - December 2020'!$I$2:$I$2047,'Orders - December 2020'!$H$2:$H$2047,Worksheet!BW$3,'Orders - December 2020'!$C$2:$C$2047,Worksheet!$F86),"-")</f>
        <v>-</v>
      </c>
      <c r="BX86" s="51" t="str">
        <f>IFERROR(AVERAGEIFS('Orders - December 2020'!$I$2:$I$2047,'Orders - December 2020'!$H$2:$H$2047,Worksheet!BX$3,'Orders - December 2020'!$C$2:$C$2047,Worksheet!$F86),"-")</f>
        <v>-</v>
      </c>
      <c r="BY86" s="51" t="str">
        <f>IFERROR(AVERAGEIFS('Orders - December 2020'!$I$2:$I$2047,'Orders - December 2020'!$H$2:$H$2047,Worksheet!BY$3,'Orders - December 2020'!$C$2:$C$2047,Worksheet!$F86),"-")</f>
        <v>-</v>
      </c>
      <c r="BZ86" s="51" t="str">
        <f>IFERROR(AVERAGEIFS('Orders - December 2020'!$I$2:$I$2047,'Orders - December 2020'!$H$2:$H$2047,Worksheet!BZ$3,'Orders - December 2020'!$C$2:$C$2047,Worksheet!$F86),"-")</f>
        <v>-</v>
      </c>
      <c r="CA86" s="51" t="str">
        <f>IFERROR(AVERAGEIFS('Orders - December 2020'!$I$2:$I$2047,'Orders - December 2020'!$H$2:$H$2047,Worksheet!CA$3,'Orders - December 2020'!$C$2:$C$2047,Worksheet!$F86),"-")</f>
        <v>-</v>
      </c>
      <c r="CB86" s="51" t="str">
        <f>IFERROR(AVERAGEIFS('Orders - December 2020'!$I$2:$I$2047,'Orders - December 2020'!$H$2:$H$2047,Worksheet!CB$3,'Orders - December 2020'!$C$2:$C$2047,Worksheet!$F86),"-")</f>
        <v>-</v>
      </c>
      <c r="CC86" s="51" t="str">
        <f>IFERROR(AVERAGEIFS('Orders - December 2020'!$I$2:$I$2047,'Orders - December 2020'!$H$2:$H$2047,Worksheet!CC$3,'Orders - December 2020'!$C$2:$C$2047,Worksheet!$F86),"-")</f>
        <v>-</v>
      </c>
      <c r="CD86" s="51" t="str">
        <f>IFERROR(AVERAGEIFS('Orders - December 2020'!$I$2:$I$2047,'Orders - December 2020'!$H$2:$H$2047,Worksheet!CD$3,'Orders - December 2020'!$C$2:$C$2047,Worksheet!$F86),"-")</f>
        <v>-</v>
      </c>
      <c r="CE86" s="51" t="str">
        <f>IFERROR(AVERAGEIFS('Orders - December 2020'!$I$2:$I$2047,'Orders - December 2020'!$H$2:$H$2047,Worksheet!CE$3,'Orders - December 2020'!$C$2:$C$2047,Worksheet!$F86),"-")</f>
        <v>-</v>
      </c>
      <c r="CF86" s="51" t="str">
        <f>IFERROR(AVERAGEIFS('Orders - December 2020'!$I$2:$I$2047,'Orders - December 2020'!$H$2:$H$2047,Worksheet!CF$3,'Orders - December 2020'!$C$2:$C$2047,Worksheet!$F86),"-")</f>
        <v>-</v>
      </c>
      <c r="CG86" s="51" t="str">
        <f>IFERROR(AVERAGEIFS('Orders - December 2020'!$I$2:$I$2047,'Orders - December 2020'!$H$2:$H$2047,Worksheet!CG$3,'Orders - December 2020'!$C$2:$C$2047,Worksheet!$F86),"-")</f>
        <v>-</v>
      </c>
      <c r="CH86" s="51">
        <f>IFERROR(AVERAGEIFS('Orders - December 2020'!$I$2:$I$2047,'Orders - December 2020'!$H$2:$H$2047,Worksheet!CH$3,'Orders - December 2020'!$C$2:$C$2047,Worksheet!$F86),"-")</f>
        <v>5</v>
      </c>
      <c r="CI86" s="51" t="str">
        <f>IFERROR(AVERAGEIFS('Orders - December 2020'!$I$2:$I$2047,'Orders - December 2020'!$H$2:$H$2047,Worksheet!CI$3,'Orders - December 2020'!$C$2:$C$2047,Worksheet!$F86),"-")</f>
        <v>-</v>
      </c>
      <c r="CJ86" s="51" t="str">
        <f>IFERROR(AVERAGEIFS('Orders - December 2020'!$I$2:$I$2047,'Orders - December 2020'!$H$2:$H$2047,Worksheet!CJ$3,'Orders - December 2020'!$C$2:$C$2047,Worksheet!$F86),"-")</f>
        <v>-</v>
      </c>
      <c r="CK86" s="51" t="str">
        <f>IFERROR(AVERAGEIFS('Orders - December 2020'!$I$2:$I$2047,'Orders - December 2020'!$H$2:$H$2047,Worksheet!CK$3,'Orders - December 2020'!$C$2:$C$2047,Worksheet!$F86),"-")</f>
        <v>-</v>
      </c>
      <c r="CL86" s="51" t="str">
        <f>IFERROR(AVERAGEIFS('Orders - December 2020'!$I$2:$I$2047,'Orders - December 2020'!$H$2:$H$2047,Worksheet!CL$3,'Orders - December 2020'!$C$2:$C$2047,Worksheet!$F86),"-")</f>
        <v>-</v>
      </c>
      <c r="CM86" s="51" t="str">
        <f>IFERROR(AVERAGEIFS('Orders - December 2020'!$I$2:$I$2047,'Orders - December 2020'!$H$2:$H$2047,Worksheet!CM$3,'Orders - December 2020'!$C$2:$C$2047,Worksheet!$F86),"-")</f>
        <v>-</v>
      </c>
      <c r="CN86" s="51" t="str">
        <f>IFERROR(AVERAGEIFS('Orders - December 2020'!$I$2:$I$2047,'Orders - December 2020'!$H$2:$H$2047,Worksheet!CN$3,'Orders - December 2020'!$C$2:$C$2047,Worksheet!$F86),"-")</f>
        <v>-</v>
      </c>
      <c r="CO86" s="51" t="str">
        <f>IFERROR(AVERAGEIFS('Orders - December 2020'!$I$2:$I$2047,'Orders - December 2020'!$H$2:$H$2047,Worksheet!CO$3,'Orders - December 2020'!$C$2:$C$2047,Worksheet!$F86),"-")</f>
        <v>-</v>
      </c>
      <c r="CP86" s="51" t="str">
        <f>IFERROR(AVERAGEIFS('Orders - December 2020'!$I$2:$I$2047,'Orders - December 2020'!$H$2:$H$2047,Worksheet!CP$3,'Orders - December 2020'!$C$2:$C$2047,Worksheet!$F86),"-")</f>
        <v>-</v>
      </c>
      <c r="CQ86" s="51" t="str">
        <f>IFERROR(AVERAGEIFS('Orders - December 2020'!$I$2:$I$2047,'Orders - December 2020'!$H$2:$H$2047,Worksheet!CQ$3,'Orders - December 2020'!$C$2:$C$2047,Worksheet!$F86),"-")</f>
        <v>-</v>
      </c>
      <c r="CR86" s="51" t="str">
        <f>IFERROR(AVERAGEIFS('Orders - December 2020'!$I$2:$I$2047,'Orders - December 2020'!$H$2:$H$2047,Worksheet!CR$3,'Orders - December 2020'!$C$2:$C$2047,Worksheet!$F86),"-")</f>
        <v>-</v>
      </c>
      <c r="CS86" s="51" t="str">
        <f>IFERROR(AVERAGEIFS('Orders - December 2020'!$I$2:$I$2047,'Orders - December 2020'!$H$2:$H$2047,Worksheet!CS$3,'Orders - December 2020'!$C$2:$C$2047,Worksheet!$F86),"-")</f>
        <v>-</v>
      </c>
      <c r="CT86" s="51" t="str">
        <f>IFERROR(AVERAGEIFS('Orders - December 2020'!$I$2:$I$2047,'Orders - December 2020'!$H$2:$H$2047,Worksheet!CT$3,'Orders - December 2020'!$C$2:$C$2047,Worksheet!$F86),"-")</f>
        <v>-</v>
      </c>
      <c r="CU86" s="51" t="str">
        <f>IFERROR(AVERAGEIFS('Orders - December 2020'!$I$2:$I$2047,'Orders - December 2020'!$H$2:$H$2047,Worksheet!CU$3,'Orders - December 2020'!$C$2:$C$2047,Worksheet!$F86),"-")</f>
        <v>-</v>
      </c>
      <c r="CV86" s="51" t="str">
        <f>IFERROR(AVERAGEIFS('Orders - December 2020'!$I$2:$I$2047,'Orders - December 2020'!$H$2:$H$2047,Worksheet!CV$3,'Orders - December 2020'!$C$2:$C$2047,Worksheet!$F86),"-")</f>
        <v>-</v>
      </c>
      <c r="CW86" s="51" t="str">
        <f>IFERROR(AVERAGEIFS('Orders - December 2020'!$I$2:$I$2047,'Orders - December 2020'!$H$2:$H$2047,Worksheet!CW$3,'Orders - December 2020'!$C$2:$C$2047,Worksheet!$F86),"-")</f>
        <v>-</v>
      </c>
      <c r="CX86" s="51" t="str">
        <f>IFERROR(AVERAGEIFS('Orders - December 2020'!$I$2:$I$2047,'Orders - December 2020'!$H$2:$H$2047,Worksheet!CX$3,'Orders - December 2020'!$C$2:$C$2047,Worksheet!$F86),"-")</f>
        <v>-</v>
      </c>
      <c r="CY86" s="51" t="str">
        <f>IFERROR(AVERAGEIFS('Orders - December 2020'!$I$2:$I$2047,'Orders - December 2020'!$H$2:$H$2047,Worksheet!CY$3,'Orders - December 2020'!$C$2:$C$2047,Worksheet!$F86),"-")</f>
        <v>-</v>
      </c>
      <c r="CZ86" s="51" t="str">
        <f>IFERROR(AVERAGEIFS('Orders - December 2020'!$I$2:$I$2047,'Orders - December 2020'!$H$2:$H$2047,Worksheet!CZ$3,'Orders - December 2020'!$C$2:$C$2047,Worksheet!$F86),"-")</f>
        <v>-</v>
      </c>
      <c r="DA86" s="51" t="str">
        <f>IFERROR(AVERAGEIFS('Orders - December 2020'!$I$2:$I$2047,'Orders - December 2020'!$H$2:$H$2047,Worksheet!DA$3,'Orders - December 2020'!$C$2:$C$2047,Worksheet!$F86),"-")</f>
        <v>-</v>
      </c>
      <c r="DB86" s="51" t="str">
        <f>IFERROR(AVERAGEIFS('Orders - December 2020'!$I$2:$I$2047,'Orders - December 2020'!$H$2:$H$2047,Worksheet!DB$3,'Orders - December 2020'!$C$2:$C$2047,Worksheet!$F86),"-")</f>
        <v>-</v>
      </c>
      <c r="DC86" s="51" t="str">
        <f>IFERROR(AVERAGEIFS('Orders - December 2020'!$I$2:$I$2047,'Orders - December 2020'!$H$2:$H$2047,Worksheet!DC$3,'Orders - December 2020'!$C$2:$C$2047,Worksheet!$F86),"-")</f>
        <v>-</v>
      </c>
      <c r="DD86" s="51" t="str">
        <f>IFERROR(AVERAGEIFS('Orders - December 2020'!$I$2:$I$2047,'Orders - December 2020'!$H$2:$H$2047,Worksheet!DD$3,'Orders - December 2020'!$C$2:$C$2047,Worksheet!$F86),"-")</f>
        <v>-</v>
      </c>
      <c r="DE86" s="51" t="str">
        <f>IFERROR(AVERAGEIFS('Orders - December 2020'!$I$2:$I$2047,'Orders - December 2020'!$H$2:$H$2047,Worksheet!DE$3,'Orders - December 2020'!$C$2:$C$2047,Worksheet!$F86),"-")</f>
        <v>-</v>
      </c>
      <c r="DF86" s="51" t="str">
        <f>IFERROR(AVERAGEIFS('Orders - December 2020'!$I$2:$I$2047,'Orders - December 2020'!$H$2:$H$2047,Worksheet!DF$3,'Orders - December 2020'!$C$2:$C$2047,Worksheet!$F86),"-")</f>
        <v>-</v>
      </c>
      <c r="DG86" s="51" t="str">
        <f>IFERROR(AVERAGEIFS('Orders - December 2020'!$I$2:$I$2047,'Orders - December 2020'!$H$2:$H$2047,Worksheet!DG$3,'Orders - December 2020'!$C$2:$C$2047,Worksheet!$F86),"-")</f>
        <v>-</v>
      </c>
      <c r="DH86" s="51" t="str">
        <f>IFERROR(AVERAGEIFS('Orders - December 2020'!$I$2:$I$2047,'Orders - December 2020'!$H$2:$H$2047,Worksheet!DH$3,'Orders - December 2020'!$C$2:$C$2047,Worksheet!$F86),"-")</f>
        <v>-</v>
      </c>
      <c r="DI86" s="51" t="str">
        <f>IFERROR(AVERAGEIFS('Orders - December 2020'!$I$2:$I$2047,'Orders - December 2020'!$H$2:$H$2047,Worksheet!DI$3,'Orders - December 2020'!$C$2:$C$2047,Worksheet!$F86),"-")</f>
        <v>-</v>
      </c>
      <c r="DJ86" s="51" t="str">
        <f>IFERROR(AVERAGEIFS('Orders - December 2020'!$I$2:$I$2047,'Orders - December 2020'!$H$2:$H$2047,Worksheet!DJ$3,'Orders - December 2020'!$C$2:$C$2047,Worksheet!$F86),"-")</f>
        <v>-</v>
      </c>
      <c r="DK86" s="51" t="str">
        <f>IFERROR(AVERAGEIFS('Orders - December 2020'!$I$2:$I$2047,'Orders - December 2020'!$H$2:$H$2047,Worksheet!DK$3,'Orders - December 2020'!$C$2:$C$2047,Worksheet!$F86),"-")</f>
        <v>-</v>
      </c>
      <c r="DL86" s="51" t="str">
        <f>IFERROR(AVERAGEIFS('Orders - December 2020'!$I$2:$I$2047,'Orders - December 2020'!$H$2:$H$2047,Worksheet!DL$3,'Orders - December 2020'!$C$2:$C$2047,Worksheet!$F86),"-")</f>
        <v>-</v>
      </c>
      <c r="DM86" s="51" t="str">
        <f>IFERROR(AVERAGEIFS('Orders - December 2020'!$I$2:$I$2047,'Orders - December 2020'!$H$2:$H$2047,Worksheet!DM$3,'Orders - December 2020'!$C$2:$C$2047,Worksheet!$F86),"-")</f>
        <v>-</v>
      </c>
      <c r="DN86" s="51" t="str">
        <f>IFERROR(AVERAGEIFS('Orders - December 2020'!$I$2:$I$2047,'Orders - December 2020'!$H$2:$H$2047,Worksheet!DN$3,'Orders - December 2020'!$C$2:$C$2047,Worksheet!$F86),"-")</f>
        <v>-</v>
      </c>
      <c r="DO86" s="51" t="str">
        <f>IFERROR(AVERAGEIFS('Orders - December 2020'!$I$2:$I$2047,'Orders - December 2020'!$H$2:$H$2047,Worksheet!DO$3,'Orders - December 2020'!$C$2:$C$2047,Worksheet!$F86),"-")</f>
        <v>-</v>
      </c>
      <c r="DP86" s="51" t="str">
        <f>IFERROR(AVERAGEIFS('Orders - December 2020'!$I$2:$I$2047,'Orders - December 2020'!$H$2:$H$2047,Worksheet!DP$3,'Orders - December 2020'!$C$2:$C$2047,Worksheet!$F86),"-")</f>
        <v>-</v>
      </c>
      <c r="DQ86" s="51" t="str">
        <f>IFERROR(AVERAGEIFS('Orders - December 2020'!$I$2:$I$2047,'Orders - December 2020'!$H$2:$H$2047,Worksheet!DQ$3,'Orders - December 2020'!$C$2:$C$2047,Worksheet!$F86),"-")</f>
        <v>-</v>
      </c>
      <c r="DR86" s="51" t="str">
        <f>IFERROR(AVERAGEIFS('Orders - December 2020'!$I$2:$I$2047,'Orders - December 2020'!$H$2:$H$2047,Worksheet!DR$3,'Orders - December 2020'!$C$2:$C$2047,Worksheet!$F86),"-")</f>
        <v>-</v>
      </c>
      <c r="DS86" s="51" t="str">
        <f>IFERROR(AVERAGEIFS('Orders - December 2020'!$I$2:$I$2047,'Orders - December 2020'!$H$2:$H$2047,Worksheet!DS$3,'Orders - December 2020'!$C$2:$C$2047,Worksheet!$F86),"-")</f>
        <v>-</v>
      </c>
      <c r="DT86" s="51" t="str">
        <f>IFERROR(AVERAGEIFS('Orders - December 2020'!$I$2:$I$2047,'Orders - December 2020'!$H$2:$H$2047,Worksheet!DT$3,'Orders - December 2020'!$C$2:$C$2047,Worksheet!$F86),"-")</f>
        <v>-</v>
      </c>
      <c r="DU86" s="51" t="str">
        <f>IFERROR(AVERAGEIFS('Orders - December 2020'!$I$2:$I$2047,'Orders - December 2020'!$H$2:$H$2047,Worksheet!DU$3,'Orders - December 2020'!$C$2:$C$2047,Worksheet!$F86),"-")</f>
        <v>-</v>
      </c>
      <c r="DV86" s="51">
        <f>IFERROR(AVERAGEIFS('Orders - December 2020'!$I$2:$I$2047,'Orders - December 2020'!$H$2:$H$2047,Worksheet!DV$3,'Orders - December 2020'!$C$2:$C$2047,Worksheet!$F86),"-")</f>
        <v>15</v>
      </c>
      <c r="DW86" s="51" t="str">
        <f>IFERROR(AVERAGEIFS('Orders - December 2020'!$I$2:$I$2047,'Orders - December 2020'!$H$2:$H$2047,Worksheet!DW$3,'Orders - December 2020'!$C$2:$C$2047,Worksheet!$F86),"-")</f>
        <v>-</v>
      </c>
      <c r="DX86" s="51" t="str">
        <f>IFERROR(AVERAGEIFS('Orders - December 2020'!$I$2:$I$2047,'Orders - December 2020'!$H$2:$H$2047,Worksheet!DX$3,'Orders - December 2020'!$C$2:$C$2047,Worksheet!$F86),"-")</f>
        <v>-</v>
      </c>
      <c r="DY86" s="51">
        <f>IFERROR(AVERAGEIFS('Orders - December 2020'!$I$2:$I$2047,'Orders - December 2020'!$H$2:$H$2047,Worksheet!DY$3,'Orders - December 2020'!$C$2:$C$2047,Worksheet!$F86),"-")</f>
        <v>7</v>
      </c>
      <c r="DZ86" s="51" t="str">
        <f>IFERROR(AVERAGEIFS('Orders - December 2020'!$I$2:$I$2047,'Orders - December 2020'!$H$2:$H$2047,Worksheet!DZ$3,'Orders - December 2020'!$C$2:$C$2047,Worksheet!$F86),"-")</f>
        <v>-</v>
      </c>
      <c r="EA86" s="51" t="str">
        <f>IFERROR(AVERAGEIFS('Orders - December 2020'!$I$2:$I$2047,'Orders - December 2020'!$H$2:$H$2047,Worksheet!EA$3,'Orders - December 2020'!$C$2:$C$2047,Worksheet!$F86),"-")</f>
        <v>-</v>
      </c>
      <c r="EB86" s="51" t="str">
        <f>IFERROR(AVERAGEIFS('Orders - December 2020'!$I$2:$I$2047,'Orders - December 2020'!$H$2:$H$2047,Worksheet!EB$3,'Orders - December 2020'!$C$2:$C$2047,Worksheet!$F86),"-")</f>
        <v>-</v>
      </c>
      <c r="EC86" s="51" t="str">
        <f>IFERROR(AVERAGEIFS('Orders - December 2020'!$I$2:$I$2047,'Orders - December 2020'!$H$2:$H$2047,Worksheet!EC$3,'Orders - December 2020'!$C$2:$C$2047,Worksheet!$F86),"-")</f>
        <v>-</v>
      </c>
      <c r="ED86" s="51" t="str">
        <f>IFERROR(AVERAGEIFS('Orders - December 2020'!$I$2:$I$2047,'Orders - December 2020'!$H$2:$H$2047,Worksheet!ED$3,'Orders - December 2020'!$C$2:$C$2047,Worksheet!$F86),"-")</f>
        <v>-</v>
      </c>
      <c r="EE86" s="51" t="str">
        <f>IFERROR(AVERAGEIFS('Orders - December 2020'!$I$2:$I$2047,'Orders - December 2020'!$H$2:$H$2047,Worksheet!EE$3,'Orders - December 2020'!$C$2:$C$2047,Worksheet!$F86),"-")</f>
        <v>-</v>
      </c>
      <c r="EF86" s="51" t="str">
        <f>IFERROR(AVERAGEIFS('Orders - December 2020'!$I$2:$I$2047,'Orders - December 2020'!$H$2:$H$2047,Worksheet!EF$3,'Orders - December 2020'!$C$2:$C$2047,Worksheet!$F86),"-")</f>
        <v>-</v>
      </c>
      <c r="EG86" s="51" t="str">
        <f>IFERROR(AVERAGEIFS('Orders - December 2020'!$I$2:$I$2047,'Orders - December 2020'!$H$2:$H$2047,Worksheet!EG$3,'Orders - December 2020'!$C$2:$C$2047,Worksheet!$F86),"-")</f>
        <v>-</v>
      </c>
      <c r="EH86" s="51" t="str">
        <f>IFERROR(AVERAGEIFS('Orders - December 2020'!$I$2:$I$2047,'Orders - December 2020'!$H$2:$H$2047,Worksheet!EH$3,'Orders - December 2020'!$C$2:$C$2047,Worksheet!$F86),"-")</f>
        <v>-</v>
      </c>
      <c r="EI86" s="51" t="str">
        <f>IFERROR(AVERAGEIFS('Orders - December 2020'!$I$2:$I$2047,'Orders - December 2020'!$H$2:$H$2047,Worksheet!EI$3,'Orders - December 2020'!$C$2:$C$2047,Worksheet!$F86),"-")</f>
        <v>-</v>
      </c>
      <c r="EJ86" s="51" t="str">
        <f>IFERROR(AVERAGEIFS('Orders - December 2020'!$I$2:$I$2047,'Orders - December 2020'!$H$2:$H$2047,Worksheet!EJ$3,'Orders - December 2020'!$C$2:$C$2047,Worksheet!$F86),"-")</f>
        <v>-</v>
      </c>
      <c r="EK86" s="51" t="str">
        <f>IFERROR(AVERAGEIFS('Orders - December 2020'!$I$2:$I$2047,'Orders - December 2020'!$H$2:$H$2047,Worksheet!EK$3,'Orders - December 2020'!$C$2:$C$2047,Worksheet!$F86),"-")</f>
        <v>-</v>
      </c>
      <c r="EL86" s="51" t="str">
        <f>IFERROR(AVERAGEIFS('Orders - December 2020'!$I$2:$I$2047,'Orders - December 2020'!$H$2:$H$2047,Worksheet!EL$3,'Orders - December 2020'!$C$2:$C$2047,Worksheet!$F86),"-")</f>
        <v>-</v>
      </c>
      <c r="EM86" s="51" t="str">
        <f>IFERROR(AVERAGEIFS('Orders - December 2020'!$I$2:$I$2047,'Orders - December 2020'!$H$2:$H$2047,Worksheet!EM$3,'Orders - December 2020'!$C$2:$C$2047,Worksheet!$F86),"-")</f>
        <v>-</v>
      </c>
      <c r="EN86" s="51" t="str">
        <f>IFERROR(AVERAGEIFS('Orders - December 2020'!$I$2:$I$2047,'Orders - December 2020'!$H$2:$H$2047,Worksheet!EN$3,'Orders - December 2020'!$C$2:$C$2047,Worksheet!$F86),"-")</f>
        <v>-</v>
      </c>
      <c r="EO86" s="51" t="str">
        <f>IFERROR(AVERAGEIFS('Orders - December 2020'!$I$2:$I$2047,'Orders - December 2020'!$H$2:$H$2047,Worksheet!EO$3,'Orders - December 2020'!$C$2:$C$2047,Worksheet!$F86),"-")</f>
        <v>-</v>
      </c>
      <c r="EP86" s="51" t="str">
        <f>IFERROR(AVERAGEIFS('Orders - December 2020'!$I$2:$I$2047,'Orders - December 2020'!$H$2:$H$2047,Worksheet!EP$3,'Orders - December 2020'!$C$2:$C$2047,Worksheet!$F86),"-")</f>
        <v>-</v>
      </c>
      <c r="EQ86" s="51" t="str">
        <f>IFERROR(AVERAGEIFS('Orders - December 2020'!$I$2:$I$2047,'Orders - December 2020'!$H$2:$H$2047,Worksheet!EQ$3,'Orders - December 2020'!$C$2:$C$2047,Worksheet!$F86),"-")</f>
        <v>-</v>
      </c>
      <c r="ER86" s="51" t="str">
        <f>IFERROR(AVERAGEIFS('Orders - December 2020'!$I$2:$I$2047,'Orders - December 2020'!$H$2:$H$2047,Worksheet!ER$3,'Orders - December 2020'!$C$2:$C$2047,Worksheet!$F86),"-")</f>
        <v>-</v>
      </c>
      <c r="ES86" s="51" t="str">
        <f>IFERROR(AVERAGEIFS('Orders - December 2020'!$I$2:$I$2047,'Orders - December 2020'!$H$2:$H$2047,Worksheet!ES$3,'Orders - December 2020'!$C$2:$C$2047,Worksheet!$F86),"-")</f>
        <v>-</v>
      </c>
      <c r="ET86" s="51" t="str">
        <f>IFERROR(AVERAGEIFS('Orders - December 2020'!$I$2:$I$2047,'Orders - December 2020'!$H$2:$H$2047,Worksheet!ET$3,'Orders - December 2020'!$C$2:$C$2047,Worksheet!$F86),"-")</f>
        <v>-</v>
      </c>
      <c r="EU86" s="51" t="str">
        <f>IFERROR(AVERAGEIFS('Orders - December 2020'!$I$2:$I$2047,'Orders - December 2020'!$H$2:$H$2047,Worksheet!EU$3,'Orders - December 2020'!$C$2:$C$2047,Worksheet!$F86),"-")</f>
        <v>-</v>
      </c>
      <c r="EV86" s="51" t="str">
        <f>IFERROR(AVERAGEIFS('Orders - December 2020'!$I$2:$I$2047,'Orders - December 2020'!$H$2:$H$2047,Worksheet!EV$3,'Orders - December 2020'!$C$2:$C$2047,Worksheet!$F86),"-")</f>
        <v>-</v>
      </c>
      <c r="EW86" s="51" t="str">
        <f>IFERROR(AVERAGEIFS('Orders - December 2020'!$I$2:$I$2047,'Orders - December 2020'!$H$2:$H$2047,Worksheet!EW$3,'Orders - December 2020'!$C$2:$C$2047,Worksheet!$F86),"-")</f>
        <v>-</v>
      </c>
      <c r="EX86" s="51" t="str">
        <f>IFERROR(AVERAGEIFS('Orders - December 2020'!$I$2:$I$2047,'Orders - December 2020'!$H$2:$H$2047,Worksheet!EX$3,'Orders - December 2020'!$C$2:$C$2047,Worksheet!$F86),"-")</f>
        <v>-</v>
      </c>
      <c r="EY86" s="51" t="str">
        <f>IFERROR(AVERAGEIFS('Orders - December 2020'!$I$2:$I$2047,'Orders - December 2020'!$H$2:$H$2047,Worksheet!EY$3,'Orders - December 2020'!$C$2:$C$2047,Worksheet!$F86),"-")</f>
        <v>-</v>
      </c>
      <c r="EZ86" s="51" t="str">
        <f>IFERROR(AVERAGEIFS('Orders - December 2020'!$I$2:$I$2047,'Orders - December 2020'!$H$2:$H$2047,Worksheet!EZ$3,'Orders - December 2020'!$C$2:$C$2047,Worksheet!$F86),"-")</f>
        <v>-</v>
      </c>
      <c r="FA86" s="51" t="str">
        <f>IFERROR(AVERAGEIFS('Orders - December 2020'!$I$2:$I$2047,'Orders - December 2020'!$H$2:$H$2047,Worksheet!FA$3,'Orders - December 2020'!$C$2:$C$2047,Worksheet!$F86),"-")</f>
        <v>-</v>
      </c>
      <c r="FB86" s="51" t="str">
        <f>IFERROR(AVERAGEIFS('Orders - December 2020'!$I$2:$I$2047,'Orders - December 2020'!$H$2:$H$2047,Worksheet!FB$3,'Orders - December 2020'!$C$2:$C$2047,Worksheet!$F86),"-")</f>
        <v>-</v>
      </c>
      <c r="FC86" s="51" t="str">
        <f>IFERROR(AVERAGEIFS('Orders - December 2020'!$I$2:$I$2047,'Orders - December 2020'!$H$2:$H$2047,Worksheet!FC$3,'Orders - December 2020'!$C$2:$C$2047,Worksheet!$F86),"-")</f>
        <v>-</v>
      </c>
      <c r="FD86" s="51" t="str">
        <f>IFERROR(AVERAGEIFS('Orders - December 2020'!$I$2:$I$2047,'Orders - December 2020'!$H$2:$H$2047,Worksheet!FD$3,'Orders - December 2020'!$C$2:$C$2047,Worksheet!$F86),"-")</f>
        <v>-</v>
      </c>
      <c r="FE86" s="51" t="str">
        <f>IFERROR(AVERAGEIFS('Orders - December 2020'!$I$2:$I$2047,'Orders - December 2020'!$H$2:$H$2047,Worksheet!FE$3,'Orders - December 2020'!$C$2:$C$2047,Worksheet!$F86),"-")</f>
        <v>-</v>
      </c>
      <c r="FF86" s="51" t="str">
        <f>IFERROR(AVERAGEIFS('Orders - December 2020'!$I$2:$I$2047,'Orders - December 2020'!$H$2:$H$2047,Worksheet!FF$3,'Orders - December 2020'!$C$2:$C$2047,Worksheet!$F86),"-")</f>
        <v>-</v>
      </c>
      <c r="FG86" s="52" t="str">
        <f>IFERROR(AVERAGEIFS('Orders - December 2020'!$I$2:$I$2047,'Orders - December 2020'!$H$2:$H$2047,Worksheet!FG$3,'Orders - December 2020'!$C$2:$C$2047,Worksheet!$F86),"-")</f>
        <v>-</v>
      </c>
    </row>
    <row r="87" spans="6:163">
      <c r="F87" s="45" t="str">
        <v>Udapaul Nig</v>
      </c>
      <c r="G87" s="50" t="str">
        <f>IFERROR(AVERAGEIFS('Orders - December 2020'!$I$2:$I$2047,'Orders - December 2020'!$H$2:$H$2047,Worksheet!G$3,'Orders - December 2020'!$C$2:$C$2047,Worksheet!$F87),"-")</f>
        <v>-</v>
      </c>
      <c r="H87" s="51" t="str">
        <f>IFERROR(AVERAGEIFS('Orders - December 2020'!$I$2:$I$2047,'Orders - December 2020'!$H$2:$H$2047,Worksheet!H$3,'Orders - December 2020'!$C$2:$C$2047,Worksheet!$F87),"-")</f>
        <v>-</v>
      </c>
      <c r="I87" s="51" t="str">
        <f>IFERROR(AVERAGEIFS('Orders - December 2020'!$I$2:$I$2047,'Orders - December 2020'!$H$2:$H$2047,Worksheet!I$3,'Orders - December 2020'!$C$2:$C$2047,Worksheet!$F87),"-")</f>
        <v>-</v>
      </c>
      <c r="J87" s="51" t="str">
        <f>IFERROR(AVERAGEIFS('Orders - December 2020'!$I$2:$I$2047,'Orders - December 2020'!$H$2:$H$2047,Worksheet!J$3,'Orders - December 2020'!$C$2:$C$2047,Worksheet!$F87),"-")</f>
        <v>-</v>
      </c>
      <c r="K87" s="51" t="str">
        <f>IFERROR(AVERAGEIFS('Orders - December 2020'!$I$2:$I$2047,'Orders - December 2020'!$H$2:$H$2047,Worksheet!K$3,'Orders - December 2020'!$C$2:$C$2047,Worksheet!$F87),"-")</f>
        <v>-</v>
      </c>
      <c r="L87" s="51" t="str">
        <f>IFERROR(AVERAGEIFS('Orders - December 2020'!$I$2:$I$2047,'Orders - December 2020'!$H$2:$H$2047,Worksheet!L$3,'Orders - December 2020'!$C$2:$C$2047,Worksheet!$F87),"-")</f>
        <v>-</v>
      </c>
      <c r="M87" s="51" t="str">
        <f>IFERROR(AVERAGEIFS('Orders - December 2020'!$I$2:$I$2047,'Orders - December 2020'!$H$2:$H$2047,Worksheet!M$3,'Orders - December 2020'!$C$2:$C$2047,Worksheet!$F87),"-")</f>
        <v>-</v>
      </c>
      <c r="N87" s="51" t="str">
        <f>IFERROR(AVERAGEIFS('Orders - December 2020'!$I$2:$I$2047,'Orders - December 2020'!$H$2:$H$2047,Worksheet!N$3,'Orders - December 2020'!$C$2:$C$2047,Worksheet!$F87),"-")</f>
        <v>-</v>
      </c>
      <c r="O87" s="51" t="str">
        <f>IFERROR(AVERAGEIFS('Orders - December 2020'!$I$2:$I$2047,'Orders - December 2020'!$H$2:$H$2047,Worksheet!O$3,'Orders - December 2020'!$C$2:$C$2047,Worksheet!$F87),"-")</f>
        <v>-</v>
      </c>
      <c r="P87" s="51" t="str">
        <f>IFERROR(AVERAGEIFS('Orders - December 2020'!$I$2:$I$2047,'Orders - December 2020'!$H$2:$H$2047,Worksheet!P$3,'Orders - December 2020'!$C$2:$C$2047,Worksheet!$F87),"-")</f>
        <v>-</v>
      </c>
      <c r="Q87" s="51" t="str">
        <f>IFERROR(AVERAGEIFS('Orders - December 2020'!$I$2:$I$2047,'Orders - December 2020'!$H$2:$H$2047,Worksheet!Q$3,'Orders - December 2020'!$C$2:$C$2047,Worksheet!$F87),"-")</f>
        <v>-</v>
      </c>
      <c r="R87" s="51" t="str">
        <f>IFERROR(AVERAGEIFS('Orders - December 2020'!$I$2:$I$2047,'Orders - December 2020'!$H$2:$H$2047,Worksheet!R$3,'Orders - December 2020'!$C$2:$C$2047,Worksheet!$F87),"-")</f>
        <v>-</v>
      </c>
      <c r="S87" s="51" t="str">
        <f>IFERROR(AVERAGEIFS('Orders - December 2020'!$I$2:$I$2047,'Orders - December 2020'!$H$2:$H$2047,Worksheet!S$3,'Orders - December 2020'!$C$2:$C$2047,Worksheet!$F87),"-")</f>
        <v>-</v>
      </c>
      <c r="T87" s="51" t="str">
        <f>IFERROR(AVERAGEIFS('Orders - December 2020'!$I$2:$I$2047,'Orders - December 2020'!$H$2:$H$2047,Worksheet!T$3,'Orders - December 2020'!$C$2:$C$2047,Worksheet!$F87),"-")</f>
        <v>-</v>
      </c>
      <c r="U87" s="51" t="str">
        <f>IFERROR(AVERAGEIFS('Orders - December 2020'!$I$2:$I$2047,'Orders - December 2020'!$H$2:$H$2047,Worksheet!U$3,'Orders - December 2020'!$C$2:$C$2047,Worksheet!$F87),"-")</f>
        <v>-</v>
      </c>
      <c r="V87" s="51" t="str">
        <f>IFERROR(AVERAGEIFS('Orders - December 2020'!$I$2:$I$2047,'Orders - December 2020'!$H$2:$H$2047,Worksheet!V$3,'Orders - December 2020'!$C$2:$C$2047,Worksheet!$F87),"-")</f>
        <v>-</v>
      </c>
      <c r="W87" s="51" t="str">
        <f>IFERROR(AVERAGEIFS('Orders - December 2020'!$I$2:$I$2047,'Orders - December 2020'!$H$2:$H$2047,Worksheet!W$3,'Orders - December 2020'!$C$2:$C$2047,Worksheet!$F87),"-")</f>
        <v>-</v>
      </c>
      <c r="X87" s="51" t="str">
        <f>IFERROR(AVERAGEIFS('Orders - December 2020'!$I$2:$I$2047,'Orders - December 2020'!$H$2:$H$2047,Worksheet!X$3,'Orders - December 2020'!$C$2:$C$2047,Worksheet!$F87),"-")</f>
        <v>-</v>
      </c>
      <c r="Y87" s="51" t="str">
        <f>IFERROR(AVERAGEIFS('Orders - December 2020'!$I$2:$I$2047,'Orders - December 2020'!$H$2:$H$2047,Worksheet!Y$3,'Orders - December 2020'!$C$2:$C$2047,Worksheet!$F87),"-")</f>
        <v>-</v>
      </c>
      <c r="Z87" s="51" t="str">
        <f>IFERROR(AVERAGEIFS('Orders - December 2020'!$I$2:$I$2047,'Orders - December 2020'!$H$2:$H$2047,Worksheet!Z$3,'Orders - December 2020'!$C$2:$C$2047,Worksheet!$F87),"-")</f>
        <v>-</v>
      </c>
      <c r="AA87" s="51" t="str">
        <f>IFERROR(AVERAGEIFS('Orders - December 2020'!$I$2:$I$2047,'Orders - December 2020'!$H$2:$H$2047,Worksheet!AA$3,'Orders - December 2020'!$C$2:$C$2047,Worksheet!$F87),"-")</f>
        <v>-</v>
      </c>
      <c r="AB87" s="51" t="str">
        <f>IFERROR(AVERAGEIFS('Orders - December 2020'!$I$2:$I$2047,'Orders - December 2020'!$H$2:$H$2047,Worksheet!AB$3,'Orders - December 2020'!$C$2:$C$2047,Worksheet!$F87),"-")</f>
        <v>-</v>
      </c>
      <c r="AC87" s="51" t="str">
        <f>IFERROR(AVERAGEIFS('Orders - December 2020'!$I$2:$I$2047,'Orders - December 2020'!$H$2:$H$2047,Worksheet!AC$3,'Orders - December 2020'!$C$2:$C$2047,Worksheet!$F87),"-")</f>
        <v>-</v>
      </c>
      <c r="AD87" s="51" t="str">
        <f>IFERROR(AVERAGEIFS('Orders - December 2020'!$I$2:$I$2047,'Orders - December 2020'!$H$2:$H$2047,Worksheet!AD$3,'Orders - December 2020'!$C$2:$C$2047,Worksheet!$F87),"-")</f>
        <v>-</v>
      </c>
      <c r="AE87" s="51" t="str">
        <f>IFERROR(AVERAGEIFS('Orders - December 2020'!$I$2:$I$2047,'Orders - December 2020'!$H$2:$H$2047,Worksheet!AE$3,'Orders - December 2020'!$C$2:$C$2047,Worksheet!$F87),"-")</f>
        <v>-</v>
      </c>
      <c r="AF87" s="51" t="str">
        <f>IFERROR(AVERAGEIFS('Orders - December 2020'!$I$2:$I$2047,'Orders - December 2020'!$H$2:$H$2047,Worksheet!AF$3,'Orders - December 2020'!$C$2:$C$2047,Worksheet!$F87),"-")</f>
        <v>-</v>
      </c>
      <c r="AG87" s="51" t="str">
        <f>IFERROR(AVERAGEIFS('Orders - December 2020'!$I$2:$I$2047,'Orders - December 2020'!$H$2:$H$2047,Worksheet!AG$3,'Orders - December 2020'!$C$2:$C$2047,Worksheet!$F87),"-")</f>
        <v>-</v>
      </c>
      <c r="AH87" s="51">
        <f>IFERROR(AVERAGEIFS('Orders - December 2020'!$I$2:$I$2047,'Orders - December 2020'!$H$2:$H$2047,Worksheet!AH$3,'Orders - December 2020'!$C$2:$C$2047,Worksheet!$F87),"-")</f>
        <v>0.5</v>
      </c>
      <c r="AI87" s="51" t="str">
        <f>IFERROR(AVERAGEIFS('Orders - December 2020'!$I$2:$I$2047,'Orders - December 2020'!$H$2:$H$2047,Worksheet!AI$3,'Orders - December 2020'!$C$2:$C$2047,Worksheet!$F87),"-")</f>
        <v>-</v>
      </c>
      <c r="AJ87" s="51">
        <f>IFERROR(AVERAGEIFS('Orders - December 2020'!$I$2:$I$2047,'Orders - December 2020'!$H$2:$H$2047,Worksheet!AJ$3,'Orders - December 2020'!$C$2:$C$2047,Worksheet!$F87),"-")</f>
        <v>2</v>
      </c>
      <c r="AK87" s="51" t="str">
        <f>IFERROR(AVERAGEIFS('Orders - December 2020'!$I$2:$I$2047,'Orders - December 2020'!$H$2:$H$2047,Worksheet!AK$3,'Orders - December 2020'!$C$2:$C$2047,Worksheet!$F87),"-")</f>
        <v>-</v>
      </c>
      <c r="AL87" s="51" t="str">
        <f>IFERROR(AVERAGEIFS('Orders - December 2020'!$I$2:$I$2047,'Orders - December 2020'!$H$2:$H$2047,Worksheet!AL$3,'Orders - December 2020'!$C$2:$C$2047,Worksheet!$F87),"-")</f>
        <v>-</v>
      </c>
      <c r="AM87" s="51" t="str">
        <f>IFERROR(AVERAGEIFS('Orders - December 2020'!$I$2:$I$2047,'Orders - December 2020'!$H$2:$H$2047,Worksheet!AM$3,'Orders - December 2020'!$C$2:$C$2047,Worksheet!$F87),"-")</f>
        <v>-</v>
      </c>
      <c r="AN87" s="51" t="str">
        <f>IFERROR(AVERAGEIFS('Orders - December 2020'!$I$2:$I$2047,'Orders - December 2020'!$H$2:$H$2047,Worksheet!AN$3,'Orders - December 2020'!$C$2:$C$2047,Worksheet!$F87),"-")</f>
        <v>-</v>
      </c>
      <c r="AO87" s="51" t="str">
        <f>IFERROR(AVERAGEIFS('Orders - December 2020'!$I$2:$I$2047,'Orders - December 2020'!$H$2:$H$2047,Worksheet!AO$3,'Orders - December 2020'!$C$2:$C$2047,Worksheet!$F87),"-")</f>
        <v>-</v>
      </c>
      <c r="AP87" s="51" t="str">
        <f>IFERROR(AVERAGEIFS('Orders - December 2020'!$I$2:$I$2047,'Orders - December 2020'!$H$2:$H$2047,Worksheet!AP$3,'Orders - December 2020'!$C$2:$C$2047,Worksheet!$F87),"-")</f>
        <v>-</v>
      </c>
      <c r="AQ87" s="51" t="str">
        <f>IFERROR(AVERAGEIFS('Orders - December 2020'!$I$2:$I$2047,'Orders - December 2020'!$H$2:$H$2047,Worksheet!AQ$3,'Orders - December 2020'!$C$2:$C$2047,Worksheet!$F87),"-")</f>
        <v>-</v>
      </c>
      <c r="AR87" s="51" t="str">
        <f>IFERROR(AVERAGEIFS('Orders - December 2020'!$I$2:$I$2047,'Orders - December 2020'!$H$2:$H$2047,Worksheet!AR$3,'Orders - December 2020'!$C$2:$C$2047,Worksheet!$F87),"-")</f>
        <v>-</v>
      </c>
      <c r="AS87" s="51" t="str">
        <f>IFERROR(AVERAGEIFS('Orders - December 2020'!$I$2:$I$2047,'Orders - December 2020'!$H$2:$H$2047,Worksheet!AS$3,'Orders - December 2020'!$C$2:$C$2047,Worksheet!$F87),"-")</f>
        <v>-</v>
      </c>
      <c r="AT87" s="51" t="str">
        <f>IFERROR(AVERAGEIFS('Orders - December 2020'!$I$2:$I$2047,'Orders - December 2020'!$H$2:$H$2047,Worksheet!AT$3,'Orders - December 2020'!$C$2:$C$2047,Worksheet!$F87),"-")</f>
        <v>-</v>
      </c>
      <c r="AU87" s="51">
        <f>IFERROR(AVERAGEIFS('Orders - December 2020'!$I$2:$I$2047,'Orders - December 2020'!$H$2:$H$2047,Worksheet!AU$3,'Orders - December 2020'!$C$2:$C$2047,Worksheet!$F87),"-")</f>
        <v>2</v>
      </c>
      <c r="AV87" s="51" t="str">
        <f>IFERROR(AVERAGEIFS('Orders - December 2020'!$I$2:$I$2047,'Orders - December 2020'!$H$2:$H$2047,Worksheet!AV$3,'Orders - December 2020'!$C$2:$C$2047,Worksheet!$F87),"-")</f>
        <v>-</v>
      </c>
      <c r="AW87" s="51" t="str">
        <f>IFERROR(AVERAGEIFS('Orders - December 2020'!$I$2:$I$2047,'Orders - December 2020'!$H$2:$H$2047,Worksheet!AW$3,'Orders - December 2020'!$C$2:$C$2047,Worksheet!$F87),"-")</f>
        <v>-</v>
      </c>
      <c r="AX87" s="51" t="str">
        <f>IFERROR(AVERAGEIFS('Orders - December 2020'!$I$2:$I$2047,'Orders - December 2020'!$H$2:$H$2047,Worksheet!AX$3,'Orders - December 2020'!$C$2:$C$2047,Worksheet!$F87),"-")</f>
        <v>-</v>
      </c>
      <c r="AY87" s="51" t="str">
        <f>IFERROR(AVERAGEIFS('Orders - December 2020'!$I$2:$I$2047,'Orders - December 2020'!$H$2:$H$2047,Worksheet!AY$3,'Orders - December 2020'!$C$2:$C$2047,Worksheet!$F87),"-")</f>
        <v>-</v>
      </c>
      <c r="AZ87" s="51">
        <f>IFERROR(AVERAGEIFS('Orders - December 2020'!$I$2:$I$2047,'Orders - December 2020'!$H$2:$H$2047,Worksheet!AZ$3,'Orders - December 2020'!$C$2:$C$2047,Worksheet!$F87),"-")</f>
        <v>0.5</v>
      </c>
      <c r="BA87" s="51" t="str">
        <f>IFERROR(AVERAGEIFS('Orders - December 2020'!$I$2:$I$2047,'Orders - December 2020'!$H$2:$H$2047,Worksheet!BA$3,'Orders - December 2020'!$C$2:$C$2047,Worksheet!$F87),"-")</f>
        <v>-</v>
      </c>
      <c r="BB87" s="51">
        <f>IFERROR(AVERAGEIFS('Orders - December 2020'!$I$2:$I$2047,'Orders - December 2020'!$H$2:$H$2047,Worksheet!BB$3,'Orders - December 2020'!$C$2:$C$2047,Worksheet!$F87),"-")</f>
        <v>8</v>
      </c>
      <c r="BC87" s="51" t="str">
        <f>IFERROR(AVERAGEIFS('Orders - December 2020'!$I$2:$I$2047,'Orders - December 2020'!$H$2:$H$2047,Worksheet!BC$3,'Orders - December 2020'!$C$2:$C$2047,Worksheet!$F87),"-")</f>
        <v>-</v>
      </c>
      <c r="BD87" s="51" t="str">
        <f>IFERROR(AVERAGEIFS('Orders - December 2020'!$I$2:$I$2047,'Orders - December 2020'!$H$2:$H$2047,Worksheet!BD$3,'Orders - December 2020'!$C$2:$C$2047,Worksheet!$F87),"-")</f>
        <v>-</v>
      </c>
      <c r="BE87" s="51">
        <f>IFERROR(AVERAGEIFS('Orders - December 2020'!$I$2:$I$2047,'Orders - December 2020'!$H$2:$H$2047,Worksheet!BE$3,'Orders - December 2020'!$C$2:$C$2047,Worksheet!$F87),"-")</f>
        <v>4</v>
      </c>
      <c r="BF87" s="51" t="str">
        <f>IFERROR(AVERAGEIFS('Orders - December 2020'!$I$2:$I$2047,'Orders - December 2020'!$H$2:$H$2047,Worksheet!BF$3,'Orders - December 2020'!$C$2:$C$2047,Worksheet!$F87),"-")</f>
        <v>-</v>
      </c>
      <c r="BG87" s="51" t="str">
        <f>IFERROR(AVERAGEIFS('Orders - December 2020'!$I$2:$I$2047,'Orders - December 2020'!$H$2:$H$2047,Worksheet!BG$3,'Orders - December 2020'!$C$2:$C$2047,Worksheet!$F87),"-")</f>
        <v>-</v>
      </c>
      <c r="BH87" s="51" t="str">
        <f>IFERROR(AVERAGEIFS('Orders - December 2020'!$I$2:$I$2047,'Orders - December 2020'!$H$2:$H$2047,Worksheet!BH$3,'Orders - December 2020'!$C$2:$C$2047,Worksheet!$F87),"-")</f>
        <v>-</v>
      </c>
      <c r="BI87" s="51" t="str">
        <f>IFERROR(AVERAGEIFS('Orders - December 2020'!$I$2:$I$2047,'Orders - December 2020'!$H$2:$H$2047,Worksheet!BI$3,'Orders - December 2020'!$C$2:$C$2047,Worksheet!$F87),"-")</f>
        <v>-</v>
      </c>
      <c r="BJ87" s="51" t="str">
        <f>IFERROR(AVERAGEIFS('Orders - December 2020'!$I$2:$I$2047,'Orders - December 2020'!$H$2:$H$2047,Worksheet!BJ$3,'Orders - December 2020'!$C$2:$C$2047,Worksheet!$F87),"-")</f>
        <v>-</v>
      </c>
      <c r="BK87" s="51">
        <f>IFERROR(AVERAGEIFS('Orders - December 2020'!$I$2:$I$2047,'Orders - December 2020'!$H$2:$H$2047,Worksheet!BK$3,'Orders - December 2020'!$C$2:$C$2047,Worksheet!$F87),"-")</f>
        <v>9</v>
      </c>
      <c r="BL87" s="51" t="str">
        <f>IFERROR(AVERAGEIFS('Orders - December 2020'!$I$2:$I$2047,'Orders - December 2020'!$H$2:$H$2047,Worksheet!BL$3,'Orders - December 2020'!$C$2:$C$2047,Worksheet!$F87),"-")</f>
        <v>-</v>
      </c>
      <c r="BM87" s="51" t="str">
        <f>IFERROR(AVERAGEIFS('Orders - December 2020'!$I$2:$I$2047,'Orders - December 2020'!$H$2:$H$2047,Worksheet!BM$3,'Orders - December 2020'!$C$2:$C$2047,Worksheet!$F87),"-")</f>
        <v>-</v>
      </c>
      <c r="BN87" s="51" t="str">
        <f>IFERROR(AVERAGEIFS('Orders - December 2020'!$I$2:$I$2047,'Orders - December 2020'!$H$2:$H$2047,Worksheet!BN$3,'Orders - December 2020'!$C$2:$C$2047,Worksheet!$F87),"-")</f>
        <v>-</v>
      </c>
      <c r="BO87" s="51" t="str">
        <f>IFERROR(AVERAGEIFS('Orders - December 2020'!$I$2:$I$2047,'Orders - December 2020'!$H$2:$H$2047,Worksheet!BO$3,'Orders - December 2020'!$C$2:$C$2047,Worksheet!$F87),"-")</f>
        <v>-</v>
      </c>
      <c r="BP87" s="51" t="str">
        <f>IFERROR(AVERAGEIFS('Orders - December 2020'!$I$2:$I$2047,'Orders - December 2020'!$H$2:$H$2047,Worksheet!BP$3,'Orders - December 2020'!$C$2:$C$2047,Worksheet!$F87),"-")</f>
        <v>-</v>
      </c>
      <c r="BQ87" s="51" t="str">
        <f>IFERROR(AVERAGEIFS('Orders - December 2020'!$I$2:$I$2047,'Orders - December 2020'!$H$2:$H$2047,Worksheet!BQ$3,'Orders - December 2020'!$C$2:$C$2047,Worksheet!$F87),"-")</f>
        <v>-</v>
      </c>
      <c r="BR87" s="51" t="str">
        <f>IFERROR(AVERAGEIFS('Orders - December 2020'!$I$2:$I$2047,'Orders - December 2020'!$H$2:$H$2047,Worksheet!BR$3,'Orders - December 2020'!$C$2:$C$2047,Worksheet!$F87),"-")</f>
        <v>-</v>
      </c>
      <c r="BS87" s="51" t="str">
        <f>IFERROR(AVERAGEIFS('Orders - December 2020'!$I$2:$I$2047,'Orders - December 2020'!$H$2:$H$2047,Worksheet!BS$3,'Orders - December 2020'!$C$2:$C$2047,Worksheet!$F87),"-")</f>
        <v>-</v>
      </c>
      <c r="BT87" s="51" t="str">
        <f>IFERROR(AVERAGEIFS('Orders - December 2020'!$I$2:$I$2047,'Orders - December 2020'!$H$2:$H$2047,Worksheet!BT$3,'Orders - December 2020'!$C$2:$C$2047,Worksheet!$F87),"-")</f>
        <v>-</v>
      </c>
      <c r="BU87" s="51" t="str">
        <f>IFERROR(AVERAGEIFS('Orders - December 2020'!$I$2:$I$2047,'Orders - December 2020'!$H$2:$H$2047,Worksheet!BU$3,'Orders - December 2020'!$C$2:$C$2047,Worksheet!$F87),"-")</f>
        <v>-</v>
      </c>
      <c r="BV87" s="51" t="str">
        <f>IFERROR(AVERAGEIFS('Orders - December 2020'!$I$2:$I$2047,'Orders - December 2020'!$H$2:$H$2047,Worksheet!BV$3,'Orders - December 2020'!$C$2:$C$2047,Worksheet!$F87),"-")</f>
        <v>-</v>
      </c>
      <c r="BW87" s="51" t="str">
        <f>IFERROR(AVERAGEIFS('Orders - December 2020'!$I$2:$I$2047,'Orders - December 2020'!$H$2:$H$2047,Worksheet!BW$3,'Orders - December 2020'!$C$2:$C$2047,Worksheet!$F87),"-")</f>
        <v>-</v>
      </c>
      <c r="BX87" s="51" t="str">
        <f>IFERROR(AVERAGEIFS('Orders - December 2020'!$I$2:$I$2047,'Orders - December 2020'!$H$2:$H$2047,Worksheet!BX$3,'Orders - December 2020'!$C$2:$C$2047,Worksheet!$F87),"-")</f>
        <v>-</v>
      </c>
      <c r="BY87" s="51" t="str">
        <f>IFERROR(AVERAGEIFS('Orders - December 2020'!$I$2:$I$2047,'Orders - December 2020'!$H$2:$H$2047,Worksheet!BY$3,'Orders - December 2020'!$C$2:$C$2047,Worksheet!$F87),"-")</f>
        <v>-</v>
      </c>
      <c r="BZ87" s="51" t="str">
        <f>IFERROR(AVERAGEIFS('Orders - December 2020'!$I$2:$I$2047,'Orders - December 2020'!$H$2:$H$2047,Worksheet!BZ$3,'Orders - December 2020'!$C$2:$C$2047,Worksheet!$F87),"-")</f>
        <v>-</v>
      </c>
      <c r="CA87" s="51" t="str">
        <f>IFERROR(AVERAGEIFS('Orders - December 2020'!$I$2:$I$2047,'Orders - December 2020'!$H$2:$H$2047,Worksheet!CA$3,'Orders - December 2020'!$C$2:$C$2047,Worksheet!$F87),"-")</f>
        <v>-</v>
      </c>
      <c r="CB87" s="51" t="str">
        <f>IFERROR(AVERAGEIFS('Orders - December 2020'!$I$2:$I$2047,'Orders - December 2020'!$H$2:$H$2047,Worksheet!CB$3,'Orders - December 2020'!$C$2:$C$2047,Worksheet!$F87),"-")</f>
        <v>-</v>
      </c>
      <c r="CC87" s="51" t="str">
        <f>IFERROR(AVERAGEIFS('Orders - December 2020'!$I$2:$I$2047,'Orders - December 2020'!$H$2:$H$2047,Worksheet!CC$3,'Orders - December 2020'!$C$2:$C$2047,Worksheet!$F87),"-")</f>
        <v>-</v>
      </c>
      <c r="CD87" s="51" t="str">
        <f>IFERROR(AVERAGEIFS('Orders - December 2020'!$I$2:$I$2047,'Orders - December 2020'!$H$2:$H$2047,Worksheet!CD$3,'Orders - December 2020'!$C$2:$C$2047,Worksheet!$F87),"-")</f>
        <v>-</v>
      </c>
      <c r="CE87" s="51" t="str">
        <f>IFERROR(AVERAGEIFS('Orders - December 2020'!$I$2:$I$2047,'Orders - December 2020'!$H$2:$H$2047,Worksheet!CE$3,'Orders - December 2020'!$C$2:$C$2047,Worksheet!$F87),"-")</f>
        <v>-</v>
      </c>
      <c r="CF87" s="51" t="str">
        <f>IFERROR(AVERAGEIFS('Orders - December 2020'!$I$2:$I$2047,'Orders - December 2020'!$H$2:$H$2047,Worksheet!CF$3,'Orders - December 2020'!$C$2:$C$2047,Worksheet!$F87),"-")</f>
        <v>-</v>
      </c>
      <c r="CG87" s="51" t="str">
        <f>IFERROR(AVERAGEIFS('Orders - December 2020'!$I$2:$I$2047,'Orders - December 2020'!$H$2:$H$2047,Worksheet!CG$3,'Orders - December 2020'!$C$2:$C$2047,Worksheet!$F87),"-")</f>
        <v>-</v>
      </c>
      <c r="CH87" s="51">
        <f>IFERROR(AVERAGEIFS('Orders - December 2020'!$I$2:$I$2047,'Orders - December 2020'!$H$2:$H$2047,Worksheet!CH$3,'Orders - December 2020'!$C$2:$C$2047,Worksheet!$F87),"-")</f>
        <v>2</v>
      </c>
      <c r="CI87" s="51" t="str">
        <f>IFERROR(AVERAGEIFS('Orders - December 2020'!$I$2:$I$2047,'Orders - December 2020'!$H$2:$H$2047,Worksheet!CI$3,'Orders - December 2020'!$C$2:$C$2047,Worksheet!$F87),"-")</f>
        <v>-</v>
      </c>
      <c r="CJ87" s="51" t="str">
        <f>IFERROR(AVERAGEIFS('Orders - December 2020'!$I$2:$I$2047,'Orders - December 2020'!$H$2:$H$2047,Worksheet!CJ$3,'Orders - December 2020'!$C$2:$C$2047,Worksheet!$F87),"-")</f>
        <v>-</v>
      </c>
      <c r="CK87" s="51" t="str">
        <f>IFERROR(AVERAGEIFS('Orders - December 2020'!$I$2:$I$2047,'Orders - December 2020'!$H$2:$H$2047,Worksheet!CK$3,'Orders - December 2020'!$C$2:$C$2047,Worksheet!$F87),"-")</f>
        <v>-</v>
      </c>
      <c r="CL87" s="51" t="str">
        <f>IFERROR(AVERAGEIFS('Orders - December 2020'!$I$2:$I$2047,'Orders - December 2020'!$H$2:$H$2047,Worksheet!CL$3,'Orders - December 2020'!$C$2:$C$2047,Worksheet!$F87),"-")</f>
        <v>-</v>
      </c>
      <c r="CM87" s="51" t="str">
        <f>IFERROR(AVERAGEIFS('Orders - December 2020'!$I$2:$I$2047,'Orders - December 2020'!$H$2:$H$2047,Worksheet!CM$3,'Orders - December 2020'!$C$2:$C$2047,Worksheet!$F87),"-")</f>
        <v>-</v>
      </c>
      <c r="CN87" s="51" t="str">
        <f>IFERROR(AVERAGEIFS('Orders - December 2020'!$I$2:$I$2047,'Orders - December 2020'!$H$2:$H$2047,Worksheet!CN$3,'Orders - December 2020'!$C$2:$C$2047,Worksheet!$F87),"-")</f>
        <v>-</v>
      </c>
      <c r="CO87" s="51">
        <f>IFERROR(AVERAGEIFS('Orders - December 2020'!$I$2:$I$2047,'Orders - December 2020'!$H$2:$H$2047,Worksheet!CO$3,'Orders - December 2020'!$C$2:$C$2047,Worksheet!$F87),"-")</f>
        <v>5.5</v>
      </c>
      <c r="CP87" s="51" t="str">
        <f>IFERROR(AVERAGEIFS('Orders - December 2020'!$I$2:$I$2047,'Orders - December 2020'!$H$2:$H$2047,Worksheet!CP$3,'Orders - December 2020'!$C$2:$C$2047,Worksheet!$F87),"-")</f>
        <v>-</v>
      </c>
      <c r="CQ87" s="51" t="str">
        <f>IFERROR(AVERAGEIFS('Orders - December 2020'!$I$2:$I$2047,'Orders - December 2020'!$H$2:$H$2047,Worksheet!CQ$3,'Orders - December 2020'!$C$2:$C$2047,Worksheet!$F87),"-")</f>
        <v>-</v>
      </c>
      <c r="CR87" s="51" t="str">
        <f>IFERROR(AVERAGEIFS('Orders - December 2020'!$I$2:$I$2047,'Orders - December 2020'!$H$2:$H$2047,Worksheet!CR$3,'Orders - December 2020'!$C$2:$C$2047,Worksheet!$F87),"-")</f>
        <v>-</v>
      </c>
      <c r="CS87" s="51" t="str">
        <f>IFERROR(AVERAGEIFS('Orders - December 2020'!$I$2:$I$2047,'Orders - December 2020'!$H$2:$H$2047,Worksheet!CS$3,'Orders - December 2020'!$C$2:$C$2047,Worksheet!$F87),"-")</f>
        <v>-</v>
      </c>
      <c r="CT87" s="51" t="str">
        <f>IFERROR(AVERAGEIFS('Orders - December 2020'!$I$2:$I$2047,'Orders - December 2020'!$H$2:$H$2047,Worksheet!CT$3,'Orders - December 2020'!$C$2:$C$2047,Worksheet!$F87),"-")</f>
        <v>-</v>
      </c>
      <c r="CU87" s="51" t="str">
        <f>IFERROR(AVERAGEIFS('Orders - December 2020'!$I$2:$I$2047,'Orders - December 2020'!$H$2:$H$2047,Worksheet!CU$3,'Orders - December 2020'!$C$2:$C$2047,Worksheet!$F87),"-")</f>
        <v>-</v>
      </c>
      <c r="CV87" s="51" t="str">
        <f>IFERROR(AVERAGEIFS('Orders - December 2020'!$I$2:$I$2047,'Orders - December 2020'!$H$2:$H$2047,Worksheet!CV$3,'Orders - December 2020'!$C$2:$C$2047,Worksheet!$F87),"-")</f>
        <v>-</v>
      </c>
      <c r="CW87" s="51" t="str">
        <f>IFERROR(AVERAGEIFS('Orders - December 2020'!$I$2:$I$2047,'Orders - December 2020'!$H$2:$H$2047,Worksheet!CW$3,'Orders - December 2020'!$C$2:$C$2047,Worksheet!$F87),"-")</f>
        <v>-</v>
      </c>
      <c r="CX87" s="51" t="str">
        <f>IFERROR(AVERAGEIFS('Orders - December 2020'!$I$2:$I$2047,'Orders - December 2020'!$H$2:$H$2047,Worksheet!CX$3,'Orders - December 2020'!$C$2:$C$2047,Worksheet!$F87),"-")</f>
        <v>-</v>
      </c>
      <c r="CY87" s="51" t="str">
        <f>IFERROR(AVERAGEIFS('Orders - December 2020'!$I$2:$I$2047,'Orders - December 2020'!$H$2:$H$2047,Worksheet!CY$3,'Orders - December 2020'!$C$2:$C$2047,Worksheet!$F87),"-")</f>
        <v>-</v>
      </c>
      <c r="CZ87" s="51" t="str">
        <f>IFERROR(AVERAGEIFS('Orders - December 2020'!$I$2:$I$2047,'Orders - December 2020'!$H$2:$H$2047,Worksheet!CZ$3,'Orders - December 2020'!$C$2:$C$2047,Worksheet!$F87),"-")</f>
        <v>-</v>
      </c>
      <c r="DA87" s="51" t="str">
        <f>IFERROR(AVERAGEIFS('Orders - December 2020'!$I$2:$I$2047,'Orders - December 2020'!$H$2:$H$2047,Worksheet!DA$3,'Orders - December 2020'!$C$2:$C$2047,Worksheet!$F87),"-")</f>
        <v>-</v>
      </c>
      <c r="DB87" s="51" t="str">
        <f>IFERROR(AVERAGEIFS('Orders - December 2020'!$I$2:$I$2047,'Orders - December 2020'!$H$2:$H$2047,Worksheet!DB$3,'Orders - December 2020'!$C$2:$C$2047,Worksheet!$F87),"-")</f>
        <v>-</v>
      </c>
      <c r="DC87" s="51" t="str">
        <f>IFERROR(AVERAGEIFS('Orders - December 2020'!$I$2:$I$2047,'Orders - December 2020'!$H$2:$H$2047,Worksheet!DC$3,'Orders - December 2020'!$C$2:$C$2047,Worksheet!$F87),"-")</f>
        <v>-</v>
      </c>
      <c r="DD87" s="51" t="str">
        <f>IFERROR(AVERAGEIFS('Orders - December 2020'!$I$2:$I$2047,'Orders - December 2020'!$H$2:$H$2047,Worksheet!DD$3,'Orders - December 2020'!$C$2:$C$2047,Worksheet!$F87),"-")</f>
        <v>-</v>
      </c>
      <c r="DE87" s="51" t="str">
        <f>IFERROR(AVERAGEIFS('Orders - December 2020'!$I$2:$I$2047,'Orders - December 2020'!$H$2:$H$2047,Worksheet!DE$3,'Orders - December 2020'!$C$2:$C$2047,Worksheet!$F87),"-")</f>
        <v>-</v>
      </c>
      <c r="DF87" s="51" t="str">
        <f>IFERROR(AVERAGEIFS('Orders - December 2020'!$I$2:$I$2047,'Orders - December 2020'!$H$2:$H$2047,Worksheet!DF$3,'Orders - December 2020'!$C$2:$C$2047,Worksheet!$F87),"-")</f>
        <v>-</v>
      </c>
      <c r="DG87" s="51" t="str">
        <f>IFERROR(AVERAGEIFS('Orders - December 2020'!$I$2:$I$2047,'Orders - December 2020'!$H$2:$H$2047,Worksheet!DG$3,'Orders - December 2020'!$C$2:$C$2047,Worksheet!$F87),"-")</f>
        <v>-</v>
      </c>
      <c r="DH87" s="51" t="str">
        <f>IFERROR(AVERAGEIFS('Orders - December 2020'!$I$2:$I$2047,'Orders - December 2020'!$H$2:$H$2047,Worksheet!DH$3,'Orders - December 2020'!$C$2:$C$2047,Worksheet!$F87),"-")</f>
        <v>-</v>
      </c>
      <c r="DI87" s="51" t="str">
        <f>IFERROR(AVERAGEIFS('Orders - December 2020'!$I$2:$I$2047,'Orders - December 2020'!$H$2:$H$2047,Worksheet!DI$3,'Orders - December 2020'!$C$2:$C$2047,Worksheet!$F87),"-")</f>
        <v>-</v>
      </c>
      <c r="DJ87" s="51" t="str">
        <f>IFERROR(AVERAGEIFS('Orders - December 2020'!$I$2:$I$2047,'Orders - December 2020'!$H$2:$H$2047,Worksheet!DJ$3,'Orders - December 2020'!$C$2:$C$2047,Worksheet!$F87),"-")</f>
        <v>-</v>
      </c>
      <c r="DK87" s="51" t="str">
        <f>IFERROR(AVERAGEIFS('Orders - December 2020'!$I$2:$I$2047,'Orders - December 2020'!$H$2:$H$2047,Worksheet!DK$3,'Orders - December 2020'!$C$2:$C$2047,Worksheet!$F87),"-")</f>
        <v>-</v>
      </c>
      <c r="DL87" s="51" t="str">
        <f>IFERROR(AVERAGEIFS('Orders - December 2020'!$I$2:$I$2047,'Orders - December 2020'!$H$2:$H$2047,Worksheet!DL$3,'Orders - December 2020'!$C$2:$C$2047,Worksheet!$F87),"-")</f>
        <v>-</v>
      </c>
      <c r="DM87" s="51" t="str">
        <f>IFERROR(AVERAGEIFS('Orders - December 2020'!$I$2:$I$2047,'Orders - December 2020'!$H$2:$H$2047,Worksheet!DM$3,'Orders - December 2020'!$C$2:$C$2047,Worksheet!$F87),"-")</f>
        <v>-</v>
      </c>
      <c r="DN87" s="51" t="str">
        <f>IFERROR(AVERAGEIFS('Orders - December 2020'!$I$2:$I$2047,'Orders - December 2020'!$H$2:$H$2047,Worksheet!DN$3,'Orders - December 2020'!$C$2:$C$2047,Worksheet!$F87),"-")</f>
        <v>-</v>
      </c>
      <c r="DO87" s="51" t="str">
        <f>IFERROR(AVERAGEIFS('Orders - December 2020'!$I$2:$I$2047,'Orders - December 2020'!$H$2:$H$2047,Worksheet!DO$3,'Orders - December 2020'!$C$2:$C$2047,Worksheet!$F87),"-")</f>
        <v>-</v>
      </c>
      <c r="DP87" s="51" t="str">
        <f>IFERROR(AVERAGEIFS('Orders - December 2020'!$I$2:$I$2047,'Orders - December 2020'!$H$2:$H$2047,Worksheet!DP$3,'Orders - December 2020'!$C$2:$C$2047,Worksheet!$F87),"-")</f>
        <v>-</v>
      </c>
      <c r="DQ87" s="51" t="str">
        <f>IFERROR(AVERAGEIFS('Orders - December 2020'!$I$2:$I$2047,'Orders - December 2020'!$H$2:$H$2047,Worksheet!DQ$3,'Orders - December 2020'!$C$2:$C$2047,Worksheet!$F87),"-")</f>
        <v>-</v>
      </c>
      <c r="DR87" s="51" t="str">
        <f>IFERROR(AVERAGEIFS('Orders - December 2020'!$I$2:$I$2047,'Orders - December 2020'!$H$2:$H$2047,Worksheet!DR$3,'Orders - December 2020'!$C$2:$C$2047,Worksheet!$F87),"-")</f>
        <v>-</v>
      </c>
      <c r="DS87" s="51" t="str">
        <f>IFERROR(AVERAGEIFS('Orders - December 2020'!$I$2:$I$2047,'Orders - December 2020'!$H$2:$H$2047,Worksheet!DS$3,'Orders - December 2020'!$C$2:$C$2047,Worksheet!$F87),"-")</f>
        <v>-</v>
      </c>
      <c r="DT87" s="51" t="str">
        <f>IFERROR(AVERAGEIFS('Orders - December 2020'!$I$2:$I$2047,'Orders - December 2020'!$H$2:$H$2047,Worksheet!DT$3,'Orders - December 2020'!$C$2:$C$2047,Worksheet!$F87),"-")</f>
        <v>-</v>
      </c>
      <c r="DU87" s="51" t="str">
        <f>IFERROR(AVERAGEIFS('Orders - December 2020'!$I$2:$I$2047,'Orders - December 2020'!$H$2:$H$2047,Worksheet!DU$3,'Orders - December 2020'!$C$2:$C$2047,Worksheet!$F87),"-")</f>
        <v>-</v>
      </c>
      <c r="DV87" s="51" t="str">
        <f>IFERROR(AVERAGEIFS('Orders - December 2020'!$I$2:$I$2047,'Orders - December 2020'!$H$2:$H$2047,Worksheet!DV$3,'Orders - December 2020'!$C$2:$C$2047,Worksheet!$F87),"-")</f>
        <v>-</v>
      </c>
      <c r="DW87" s="51" t="str">
        <f>IFERROR(AVERAGEIFS('Orders - December 2020'!$I$2:$I$2047,'Orders - December 2020'!$H$2:$H$2047,Worksheet!DW$3,'Orders - December 2020'!$C$2:$C$2047,Worksheet!$F87),"-")</f>
        <v>-</v>
      </c>
      <c r="DX87" s="51" t="str">
        <f>IFERROR(AVERAGEIFS('Orders - December 2020'!$I$2:$I$2047,'Orders - December 2020'!$H$2:$H$2047,Worksheet!DX$3,'Orders - December 2020'!$C$2:$C$2047,Worksheet!$F87),"-")</f>
        <v>-</v>
      </c>
      <c r="DY87" s="51" t="str">
        <f>IFERROR(AVERAGEIFS('Orders - December 2020'!$I$2:$I$2047,'Orders - December 2020'!$H$2:$H$2047,Worksheet!DY$3,'Orders - December 2020'!$C$2:$C$2047,Worksheet!$F87),"-")</f>
        <v>-</v>
      </c>
      <c r="DZ87" s="51" t="str">
        <f>IFERROR(AVERAGEIFS('Orders - December 2020'!$I$2:$I$2047,'Orders - December 2020'!$H$2:$H$2047,Worksheet!DZ$3,'Orders - December 2020'!$C$2:$C$2047,Worksheet!$F87),"-")</f>
        <v>-</v>
      </c>
      <c r="EA87" s="51" t="str">
        <f>IFERROR(AVERAGEIFS('Orders - December 2020'!$I$2:$I$2047,'Orders - December 2020'!$H$2:$H$2047,Worksheet!EA$3,'Orders - December 2020'!$C$2:$C$2047,Worksheet!$F87),"-")</f>
        <v>-</v>
      </c>
      <c r="EB87" s="51" t="str">
        <f>IFERROR(AVERAGEIFS('Orders - December 2020'!$I$2:$I$2047,'Orders - December 2020'!$H$2:$H$2047,Worksheet!EB$3,'Orders - December 2020'!$C$2:$C$2047,Worksheet!$F87),"-")</f>
        <v>-</v>
      </c>
      <c r="EC87" s="51" t="str">
        <f>IFERROR(AVERAGEIFS('Orders - December 2020'!$I$2:$I$2047,'Orders - December 2020'!$H$2:$H$2047,Worksheet!EC$3,'Orders - December 2020'!$C$2:$C$2047,Worksheet!$F87),"-")</f>
        <v>-</v>
      </c>
      <c r="ED87" s="51" t="str">
        <f>IFERROR(AVERAGEIFS('Orders - December 2020'!$I$2:$I$2047,'Orders - December 2020'!$H$2:$H$2047,Worksheet!ED$3,'Orders - December 2020'!$C$2:$C$2047,Worksheet!$F87),"-")</f>
        <v>-</v>
      </c>
      <c r="EE87" s="51" t="str">
        <f>IFERROR(AVERAGEIFS('Orders - December 2020'!$I$2:$I$2047,'Orders - December 2020'!$H$2:$H$2047,Worksheet!EE$3,'Orders - December 2020'!$C$2:$C$2047,Worksheet!$F87),"-")</f>
        <v>-</v>
      </c>
      <c r="EF87" s="51">
        <f>IFERROR(AVERAGEIFS('Orders - December 2020'!$I$2:$I$2047,'Orders - December 2020'!$H$2:$H$2047,Worksheet!EF$3,'Orders - December 2020'!$C$2:$C$2047,Worksheet!$F87),"-")</f>
        <v>2</v>
      </c>
      <c r="EG87" s="51" t="str">
        <f>IFERROR(AVERAGEIFS('Orders - December 2020'!$I$2:$I$2047,'Orders - December 2020'!$H$2:$H$2047,Worksheet!EG$3,'Orders - December 2020'!$C$2:$C$2047,Worksheet!$F87),"-")</f>
        <v>-</v>
      </c>
      <c r="EH87" s="51" t="str">
        <f>IFERROR(AVERAGEIFS('Orders - December 2020'!$I$2:$I$2047,'Orders - December 2020'!$H$2:$H$2047,Worksheet!EH$3,'Orders - December 2020'!$C$2:$C$2047,Worksheet!$F87),"-")</f>
        <v>-</v>
      </c>
      <c r="EI87" s="51" t="str">
        <f>IFERROR(AVERAGEIFS('Orders - December 2020'!$I$2:$I$2047,'Orders - December 2020'!$H$2:$H$2047,Worksheet!EI$3,'Orders - December 2020'!$C$2:$C$2047,Worksheet!$F87),"-")</f>
        <v>-</v>
      </c>
      <c r="EJ87" s="51" t="str">
        <f>IFERROR(AVERAGEIFS('Orders - December 2020'!$I$2:$I$2047,'Orders - December 2020'!$H$2:$H$2047,Worksheet!EJ$3,'Orders - December 2020'!$C$2:$C$2047,Worksheet!$F87),"-")</f>
        <v>-</v>
      </c>
      <c r="EK87" s="51" t="str">
        <f>IFERROR(AVERAGEIFS('Orders - December 2020'!$I$2:$I$2047,'Orders - December 2020'!$H$2:$H$2047,Worksheet!EK$3,'Orders - December 2020'!$C$2:$C$2047,Worksheet!$F87),"-")</f>
        <v>-</v>
      </c>
      <c r="EL87" s="51" t="str">
        <f>IFERROR(AVERAGEIFS('Orders - December 2020'!$I$2:$I$2047,'Orders - December 2020'!$H$2:$H$2047,Worksheet!EL$3,'Orders - December 2020'!$C$2:$C$2047,Worksheet!$F87),"-")</f>
        <v>-</v>
      </c>
      <c r="EM87" s="51" t="str">
        <f>IFERROR(AVERAGEIFS('Orders - December 2020'!$I$2:$I$2047,'Orders - December 2020'!$H$2:$H$2047,Worksheet!EM$3,'Orders - December 2020'!$C$2:$C$2047,Worksheet!$F87),"-")</f>
        <v>-</v>
      </c>
      <c r="EN87" s="51" t="str">
        <f>IFERROR(AVERAGEIFS('Orders - December 2020'!$I$2:$I$2047,'Orders - December 2020'!$H$2:$H$2047,Worksheet!EN$3,'Orders - December 2020'!$C$2:$C$2047,Worksheet!$F87),"-")</f>
        <v>-</v>
      </c>
      <c r="EO87" s="51" t="str">
        <f>IFERROR(AVERAGEIFS('Orders - December 2020'!$I$2:$I$2047,'Orders - December 2020'!$H$2:$H$2047,Worksheet!EO$3,'Orders - December 2020'!$C$2:$C$2047,Worksheet!$F87),"-")</f>
        <v>-</v>
      </c>
      <c r="EP87" s="51" t="str">
        <f>IFERROR(AVERAGEIFS('Orders - December 2020'!$I$2:$I$2047,'Orders - December 2020'!$H$2:$H$2047,Worksheet!EP$3,'Orders - December 2020'!$C$2:$C$2047,Worksheet!$F87),"-")</f>
        <v>-</v>
      </c>
      <c r="EQ87" s="51" t="str">
        <f>IFERROR(AVERAGEIFS('Orders - December 2020'!$I$2:$I$2047,'Orders - December 2020'!$H$2:$H$2047,Worksheet!EQ$3,'Orders - December 2020'!$C$2:$C$2047,Worksheet!$F87),"-")</f>
        <v>-</v>
      </c>
      <c r="ER87" s="51" t="str">
        <f>IFERROR(AVERAGEIFS('Orders - December 2020'!$I$2:$I$2047,'Orders - December 2020'!$H$2:$H$2047,Worksheet!ER$3,'Orders - December 2020'!$C$2:$C$2047,Worksheet!$F87),"-")</f>
        <v>-</v>
      </c>
      <c r="ES87" s="51" t="str">
        <f>IFERROR(AVERAGEIFS('Orders - December 2020'!$I$2:$I$2047,'Orders - December 2020'!$H$2:$H$2047,Worksheet!ES$3,'Orders - December 2020'!$C$2:$C$2047,Worksheet!$F87),"-")</f>
        <v>-</v>
      </c>
      <c r="ET87" s="51" t="str">
        <f>IFERROR(AVERAGEIFS('Orders - December 2020'!$I$2:$I$2047,'Orders - December 2020'!$H$2:$H$2047,Worksheet!ET$3,'Orders - December 2020'!$C$2:$C$2047,Worksheet!$F87),"-")</f>
        <v>-</v>
      </c>
      <c r="EU87" s="51" t="str">
        <f>IFERROR(AVERAGEIFS('Orders - December 2020'!$I$2:$I$2047,'Orders - December 2020'!$H$2:$H$2047,Worksheet!EU$3,'Orders - December 2020'!$C$2:$C$2047,Worksheet!$F87),"-")</f>
        <v>-</v>
      </c>
      <c r="EV87" s="51" t="str">
        <f>IFERROR(AVERAGEIFS('Orders - December 2020'!$I$2:$I$2047,'Orders - December 2020'!$H$2:$H$2047,Worksheet!EV$3,'Orders - December 2020'!$C$2:$C$2047,Worksheet!$F87),"-")</f>
        <v>-</v>
      </c>
      <c r="EW87" s="51" t="str">
        <f>IFERROR(AVERAGEIFS('Orders - December 2020'!$I$2:$I$2047,'Orders - December 2020'!$H$2:$H$2047,Worksheet!EW$3,'Orders - December 2020'!$C$2:$C$2047,Worksheet!$F87),"-")</f>
        <v>-</v>
      </c>
      <c r="EX87" s="51" t="str">
        <f>IFERROR(AVERAGEIFS('Orders - December 2020'!$I$2:$I$2047,'Orders - December 2020'!$H$2:$H$2047,Worksheet!EX$3,'Orders - December 2020'!$C$2:$C$2047,Worksheet!$F87),"-")</f>
        <v>-</v>
      </c>
      <c r="EY87" s="51" t="str">
        <f>IFERROR(AVERAGEIFS('Orders - December 2020'!$I$2:$I$2047,'Orders - December 2020'!$H$2:$H$2047,Worksheet!EY$3,'Orders - December 2020'!$C$2:$C$2047,Worksheet!$F87),"-")</f>
        <v>-</v>
      </c>
      <c r="EZ87" s="51" t="str">
        <f>IFERROR(AVERAGEIFS('Orders - December 2020'!$I$2:$I$2047,'Orders - December 2020'!$H$2:$H$2047,Worksheet!EZ$3,'Orders - December 2020'!$C$2:$C$2047,Worksheet!$F87),"-")</f>
        <v>-</v>
      </c>
      <c r="FA87" s="51" t="str">
        <f>IFERROR(AVERAGEIFS('Orders - December 2020'!$I$2:$I$2047,'Orders - December 2020'!$H$2:$H$2047,Worksheet!FA$3,'Orders - December 2020'!$C$2:$C$2047,Worksheet!$F87),"-")</f>
        <v>-</v>
      </c>
      <c r="FB87" s="51" t="str">
        <f>IFERROR(AVERAGEIFS('Orders - December 2020'!$I$2:$I$2047,'Orders - December 2020'!$H$2:$H$2047,Worksheet!FB$3,'Orders - December 2020'!$C$2:$C$2047,Worksheet!$F87),"-")</f>
        <v>-</v>
      </c>
      <c r="FC87" s="51" t="str">
        <f>IFERROR(AVERAGEIFS('Orders - December 2020'!$I$2:$I$2047,'Orders - December 2020'!$H$2:$H$2047,Worksheet!FC$3,'Orders - December 2020'!$C$2:$C$2047,Worksheet!$F87),"-")</f>
        <v>-</v>
      </c>
      <c r="FD87" s="51" t="str">
        <f>IFERROR(AVERAGEIFS('Orders - December 2020'!$I$2:$I$2047,'Orders - December 2020'!$H$2:$H$2047,Worksheet!FD$3,'Orders - December 2020'!$C$2:$C$2047,Worksheet!$F87),"-")</f>
        <v>-</v>
      </c>
      <c r="FE87" s="51" t="str">
        <f>IFERROR(AVERAGEIFS('Orders - December 2020'!$I$2:$I$2047,'Orders - December 2020'!$H$2:$H$2047,Worksheet!FE$3,'Orders - December 2020'!$C$2:$C$2047,Worksheet!$F87),"-")</f>
        <v>-</v>
      </c>
      <c r="FF87" s="51" t="str">
        <f>IFERROR(AVERAGEIFS('Orders - December 2020'!$I$2:$I$2047,'Orders - December 2020'!$H$2:$H$2047,Worksheet!FF$3,'Orders - December 2020'!$C$2:$C$2047,Worksheet!$F87),"-")</f>
        <v>-</v>
      </c>
      <c r="FG87" s="52" t="str">
        <f>IFERROR(AVERAGEIFS('Orders - December 2020'!$I$2:$I$2047,'Orders - December 2020'!$H$2:$H$2047,Worksheet!FG$3,'Orders - December 2020'!$C$2:$C$2047,Worksheet!$F87),"-")</f>
        <v>-</v>
      </c>
    </row>
    <row r="88" spans="6:163">
      <c r="F88" s="45" t="str">
        <v>Madam ik</v>
      </c>
      <c r="G88" s="50" t="str">
        <f>IFERROR(AVERAGEIFS('Orders - December 2020'!$I$2:$I$2047,'Orders - December 2020'!$H$2:$H$2047,Worksheet!G$3,'Orders - December 2020'!$C$2:$C$2047,Worksheet!$F88),"-")</f>
        <v>-</v>
      </c>
      <c r="H88" s="51" t="str">
        <f>IFERROR(AVERAGEIFS('Orders - December 2020'!$I$2:$I$2047,'Orders - December 2020'!$H$2:$H$2047,Worksheet!H$3,'Orders - December 2020'!$C$2:$C$2047,Worksheet!$F88),"-")</f>
        <v>-</v>
      </c>
      <c r="I88" s="51" t="str">
        <f>IFERROR(AVERAGEIFS('Orders - December 2020'!$I$2:$I$2047,'Orders - December 2020'!$H$2:$H$2047,Worksheet!I$3,'Orders - December 2020'!$C$2:$C$2047,Worksheet!$F88),"-")</f>
        <v>-</v>
      </c>
      <c r="J88" s="51" t="str">
        <f>IFERROR(AVERAGEIFS('Orders - December 2020'!$I$2:$I$2047,'Orders - December 2020'!$H$2:$H$2047,Worksheet!J$3,'Orders - December 2020'!$C$2:$C$2047,Worksheet!$F88),"-")</f>
        <v>-</v>
      </c>
      <c r="K88" s="51" t="str">
        <f>IFERROR(AVERAGEIFS('Orders - December 2020'!$I$2:$I$2047,'Orders - December 2020'!$H$2:$H$2047,Worksheet!K$3,'Orders - December 2020'!$C$2:$C$2047,Worksheet!$F88),"-")</f>
        <v>-</v>
      </c>
      <c r="L88" s="51" t="str">
        <f>IFERROR(AVERAGEIFS('Orders - December 2020'!$I$2:$I$2047,'Orders - December 2020'!$H$2:$H$2047,Worksheet!L$3,'Orders - December 2020'!$C$2:$C$2047,Worksheet!$F88),"-")</f>
        <v>-</v>
      </c>
      <c r="M88" s="51" t="str">
        <f>IFERROR(AVERAGEIFS('Orders - December 2020'!$I$2:$I$2047,'Orders - December 2020'!$H$2:$H$2047,Worksheet!M$3,'Orders - December 2020'!$C$2:$C$2047,Worksheet!$F88),"-")</f>
        <v>-</v>
      </c>
      <c r="N88" s="51" t="str">
        <f>IFERROR(AVERAGEIFS('Orders - December 2020'!$I$2:$I$2047,'Orders - December 2020'!$H$2:$H$2047,Worksheet!N$3,'Orders - December 2020'!$C$2:$C$2047,Worksheet!$F88),"-")</f>
        <v>-</v>
      </c>
      <c r="O88" s="51" t="str">
        <f>IFERROR(AVERAGEIFS('Orders - December 2020'!$I$2:$I$2047,'Orders - December 2020'!$H$2:$H$2047,Worksheet!O$3,'Orders - December 2020'!$C$2:$C$2047,Worksheet!$F88),"-")</f>
        <v>-</v>
      </c>
      <c r="P88" s="51" t="str">
        <f>IFERROR(AVERAGEIFS('Orders - December 2020'!$I$2:$I$2047,'Orders - December 2020'!$H$2:$H$2047,Worksheet!P$3,'Orders - December 2020'!$C$2:$C$2047,Worksheet!$F88),"-")</f>
        <v>-</v>
      </c>
      <c r="Q88" s="51" t="str">
        <f>IFERROR(AVERAGEIFS('Orders - December 2020'!$I$2:$I$2047,'Orders - December 2020'!$H$2:$H$2047,Worksheet!Q$3,'Orders - December 2020'!$C$2:$C$2047,Worksheet!$F88),"-")</f>
        <v>-</v>
      </c>
      <c r="R88" s="51" t="str">
        <f>IFERROR(AVERAGEIFS('Orders - December 2020'!$I$2:$I$2047,'Orders - December 2020'!$H$2:$H$2047,Worksheet!R$3,'Orders - December 2020'!$C$2:$C$2047,Worksheet!$F88),"-")</f>
        <v>-</v>
      </c>
      <c r="S88" s="51" t="str">
        <f>IFERROR(AVERAGEIFS('Orders - December 2020'!$I$2:$I$2047,'Orders - December 2020'!$H$2:$H$2047,Worksheet!S$3,'Orders - December 2020'!$C$2:$C$2047,Worksheet!$F88),"-")</f>
        <v>-</v>
      </c>
      <c r="T88" s="51" t="str">
        <f>IFERROR(AVERAGEIFS('Orders - December 2020'!$I$2:$I$2047,'Orders - December 2020'!$H$2:$H$2047,Worksheet!T$3,'Orders - December 2020'!$C$2:$C$2047,Worksheet!$F88),"-")</f>
        <v>-</v>
      </c>
      <c r="U88" s="51">
        <f>IFERROR(AVERAGEIFS('Orders - December 2020'!$I$2:$I$2047,'Orders - December 2020'!$H$2:$H$2047,Worksheet!U$3,'Orders - December 2020'!$C$2:$C$2047,Worksheet!$F88),"-")</f>
        <v>4</v>
      </c>
      <c r="V88" s="51" t="str">
        <f>IFERROR(AVERAGEIFS('Orders - December 2020'!$I$2:$I$2047,'Orders - December 2020'!$H$2:$H$2047,Worksheet!V$3,'Orders - December 2020'!$C$2:$C$2047,Worksheet!$F88),"-")</f>
        <v>-</v>
      </c>
      <c r="W88" s="51" t="str">
        <f>IFERROR(AVERAGEIFS('Orders - December 2020'!$I$2:$I$2047,'Orders - December 2020'!$H$2:$H$2047,Worksheet!W$3,'Orders - December 2020'!$C$2:$C$2047,Worksheet!$F88),"-")</f>
        <v>-</v>
      </c>
      <c r="X88" s="51" t="str">
        <f>IFERROR(AVERAGEIFS('Orders - December 2020'!$I$2:$I$2047,'Orders - December 2020'!$H$2:$H$2047,Worksheet!X$3,'Orders - December 2020'!$C$2:$C$2047,Worksheet!$F88),"-")</f>
        <v>-</v>
      </c>
      <c r="Y88" s="51" t="str">
        <f>IFERROR(AVERAGEIFS('Orders - December 2020'!$I$2:$I$2047,'Orders - December 2020'!$H$2:$H$2047,Worksheet!Y$3,'Orders - December 2020'!$C$2:$C$2047,Worksheet!$F88),"-")</f>
        <v>-</v>
      </c>
      <c r="Z88" s="51">
        <f>IFERROR(AVERAGEIFS('Orders - December 2020'!$I$2:$I$2047,'Orders - December 2020'!$H$2:$H$2047,Worksheet!Z$3,'Orders - December 2020'!$C$2:$C$2047,Worksheet!$F88),"-")</f>
        <v>3</v>
      </c>
      <c r="AA88" s="51">
        <f>IFERROR(AVERAGEIFS('Orders - December 2020'!$I$2:$I$2047,'Orders - December 2020'!$H$2:$H$2047,Worksheet!AA$3,'Orders - December 2020'!$C$2:$C$2047,Worksheet!$F88),"-")</f>
        <v>3</v>
      </c>
      <c r="AB88" s="51" t="str">
        <f>IFERROR(AVERAGEIFS('Orders - December 2020'!$I$2:$I$2047,'Orders - December 2020'!$H$2:$H$2047,Worksheet!AB$3,'Orders - December 2020'!$C$2:$C$2047,Worksheet!$F88),"-")</f>
        <v>-</v>
      </c>
      <c r="AC88" s="51" t="str">
        <f>IFERROR(AVERAGEIFS('Orders - December 2020'!$I$2:$I$2047,'Orders - December 2020'!$H$2:$H$2047,Worksheet!AC$3,'Orders - December 2020'!$C$2:$C$2047,Worksheet!$F88),"-")</f>
        <v>-</v>
      </c>
      <c r="AD88" s="51" t="str">
        <f>IFERROR(AVERAGEIFS('Orders - December 2020'!$I$2:$I$2047,'Orders - December 2020'!$H$2:$H$2047,Worksheet!AD$3,'Orders - December 2020'!$C$2:$C$2047,Worksheet!$F88),"-")</f>
        <v>-</v>
      </c>
      <c r="AE88" s="51" t="str">
        <f>IFERROR(AVERAGEIFS('Orders - December 2020'!$I$2:$I$2047,'Orders - December 2020'!$H$2:$H$2047,Worksheet!AE$3,'Orders - December 2020'!$C$2:$C$2047,Worksheet!$F88),"-")</f>
        <v>-</v>
      </c>
      <c r="AF88" s="51" t="str">
        <f>IFERROR(AVERAGEIFS('Orders - December 2020'!$I$2:$I$2047,'Orders - December 2020'!$H$2:$H$2047,Worksheet!AF$3,'Orders - December 2020'!$C$2:$C$2047,Worksheet!$F88),"-")</f>
        <v>-</v>
      </c>
      <c r="AG88" s="51" t="str">
        <f>IFERROR(AVERAGEIFS('Orders - December 2020'!$I$2:$I$2047,'Orders - December 2020'!$H$2:$H$2047,Worksheet!AG$3,'Orders - December 2020'!$C$2:$C$2047,Worksheet!$F88),"-")</f>
        <v>-</v>
      </c>
      <c r="AH88" s="51" t="str">
        <f>IFERROR(AVERAGEIFS('Orders - December 2020'!$I$2:$I$2047,'Orders - December 2020'!$H$2:$H$2047,Worksheet!AH$3,'Orders - December 2020'!$C$2:$C$2047,Worksheet!$F88),"-")</f>
        <v>-</v>
      </c>
      <c r="AI88" s="51" t="str">
        <f>IFERROR(AVERAGEIFS('Orders - December 2020'!$I$2:$I$2047,'Orders - December 2020'!$H$2:$H$2047,Worksheet!AI$3,'Orders - December 2020'!$C$2:$C$2047,Worksheet!$F88),"-")</f>
        <v>-</v>
      </c>
      <c r="AJ88" s="51" t="str">
        <f>IFERROR(AVERAGEIFS('Orders - December 2020'!$I$2:$I$2047,'Orders - December 2020'!$H$2:$H$2047,Worksheet!AJ$3,'Orders - December 2020'!$C$2:$C$2047,Worksheet!$F88),"-")</f>
        <v>-</v>
      </c>
      <c r="AK88" s="51">
        <f>IFERROR(AVERAGEIFS('Orders - December 2020'!$I$2:$I$2047,'Orders - December 2020'!$H$2:$H$2047,Worksheet!AK$3,'Orders - December 2020'!$C$2:$C$2047,Worksheet!$F88),"-")</f>
        <v>6</v>
      </c>
      <c r="AL88" s="51" t="str">
        <f>IFERROR(AVERAGEIFS('Orders - December 2020'!$I$2:$I$2047,'Orders - December 2020'!$H$2:$H$2047,Worksheet!AL$3,'Orders - December 2020'!$C$2:$C$2047,Worksheet!$F88),"-")</f>
        <v>-</v>
      </c>
      <c r="AM88" s="51" t="str">
        <f>IFERROR(AVERAGEIFS('Orders - December 2020'!$I$2:$I$2047,'Orders - December 2020'!$H$2:$H$2047,Worksheet!AM$3,'Orders - December 2020'!$C$2:$C$2047,Worksheet!$F88),"-")</f>
        <v>-</v>
      </c>
      <c r="AN88" s="51" t="str">
        <f>IFERROR(AVERAGEIFS('Orders - December 2020'!$I$2:$I$2047,'Orders - December 2020'!$H$2:$H$2047,Worksheet!AN$3,'Orders - December 2020'!$C$2:$C$2047,Worksheet!$F88),"-")</f>
        <v>-</v>
      </c>
      <c r="AO88" s="51" t="str">
        <f>IFERROR(AVERAGEIFS('Orders - December 2020'!$I$2:$I$2047,'Orders - December 2020'!$H$2:$H$2047,Worksheet!AO$3,'Orders - December 2020'!$C$2:$C$2047,Worksheet!$F88),"-")</f>
        <v>-</v>
      </c>
      <c r="AP88" s="51" t="str">
        <f>IFERROR(AVERAGEIFS('Orders - December 2020'!$I$2:$I$2047,'Orders - December 2020'!$H$2:$H$2047,Worksheet!AP$3,'Orders - December 2020'!$C$2:$C$2047,Worksheet!$F88),"-")</f>
        <v>-</v>
      </c>
      <c r="AQ88" s="51" t="str">
        <f>IFERROR(AVERAGEIFS('Orders - December 2020'!$I$2:$I$2047,'Orders - December 2020'!$H$2:$H$2047,Worksheet!AQ$3,'Orders - December 2020'!$C$2:$C$2047,Worksheet!$F88),"-")</f>
        <v>-</v>
      </c>
      <c r="AR88" s="51" t="str">
        <f>IFERROR(AVERAGEIFS('Orders - December 2020'!$I$2:$I$2047,'Orders - December 2020'!$H$2:$H$2047,Worksheet!AR$3,'Orders - December 2020'!$C$2:$C$2047,Worksheet!$F88),"-")</f>
        <v>-</v>
      </c>
      <c r="AS88" s="51" t="str">
        <f>IFERROR(AVERAGEIFS('Orders - December 2020'!$I$2:$I$2047,'Orders - December 2020'!$H$2:$H$2047,Worksheet!AS$3,'Orders - December 2020'!$C$2:$C$2047,Worksheet!$F88),"-")</f>
        <v>-</v>
      </c>
      <c r="AT88" s="51" t="str">
        <f>IFERROR(AVERAGEIFS('Orders - December 2020'!$I$2:$I$2047,'Orders - December 2020'!$H$2:$H$2047,Worksheet!AT$3,'Orders - December 2020'!$C$2:$C$2047,Worksheet!$F88),"-")</f>
        <v>-</v>
      </c>
      <c r="AU88" s="51" t="str">
        <f>IFERROR(AVERAGEIFS('Orders - December 2020'!$I$2:$I$2047,'Orders - December 2020'!$H$2:$H$2047,Worksheet!AU$3,'Orders - December 2020'!$C$2:$C$2047,Worksheet!$F88),"-")</f>
        <v>-</v>
      </c>
      <c r="AV88" s="51" t="str">
        <f>IFERROR(AVERAGEIFS('Orders - December 2020'!$I$2:$I$2047,'Orders - December 2020'!$H$2:$H$2047,Worksheet!AV$3,'Orders - December 2020'!$C$2:$C$2047,Worksheet!$F88),"-")</f>
        <v>-</v>
      </c>
      <c r="AW88" s="51" t="str">
        <f>IFERROR(AVERAGEIFS('Orders - December 2020'!$I$2:$I$2047,'Orders - December 2020'!$H$2:$H$2047,Worksheet!AW$3,'Orders - December 2020'!$C$2:$C$2047,Worksheet!$F88),"-")</f>
        <v>-</v>
      </c>
      <c r="AX88" s="51" t="str">
        <f>IFERROR(AVERAGEIFS('Orders - December 2020'!$I$2:$I$2047,'Orders - December 2020'!$H$2:$H$2047,Worksheet!AX$3,'Orders - December 2020'!$C$2:$C$2047,Worksheet!$F88),"-")</f>
        <v>-</v>
      </c>
      <c r="AY88" s="51" t="str">
        <f>IFERROR(AVERAGEIFS('Orders - December 2020'!$I$2:$I$2047,'Orders - December 2020'!$H$2:$H$2047,Worksheet!AY$3,'Orders - December 2020'!$C$2:$C$2047,Worksheet!$F88),"-")</f>
        <v>-</v>
      </c>
      <c r="AZ88" s="51" t="str">
        <f>IFERROR(AVERAGEIFS('Orders - December 2020'!$I$2:$I$2047,'Orders - December 2020'!$H$2:$H$2047,Worksheet!AZ$3,'Orders - December 2020'!$C$2:$C$2047,Worksheet!$F88),"-")</f>
        <v>-</v>
      </c>
      <c r="BA88" s="51" t="str">
        <f>IFERROR(AVERAGEIFS('Orders - December 2020'!$I$2:$I$2047,'Orders - December 2020'!$H$2:$H$2047,Worksheet!BA$3,'Orders - December 2020'!$C$2:$C$2047,Worksheet!$F88),"-")</f>
        <v>-</v>
      </c>
      <c r="BB88" s="51" t="str">
        <f>IFERROR(AVERAGEIFS('Orders - December 2020'!$I$2:$I$2047,'Orders - December 2020'!$H$2:$H$2047,Worksheet!BB$3,'Orders - December 2020'!$C$2:$C$2047,Worksheet!$F88),"-")</f>
        <v>-</v>
      </c>
      <c r="BC88" s="51" t="str">
        <f>IFERROR(AVERAGEIFS('Orders - December 2020'!$I$2:$I$2047,'Orders - December 2020'!$H$2:$H$2047,Worksheet!BC$3,'Orders - December 2020'!$C$2:$C$2047,Worksheet!$F88),"-")</f>
        <v>-</v>
      </c>
      <c r="BD88" s="51" t="str">
        <f>IFERROR(AVERAGEIFS('Orders - December 2020'!$I$2:$I$2047,'Orders - December 2020'!$H$2:$H$2047,Worksheet!BD$3,'Orders - December 2020'!$C$2:$C$2047,Worksheet!$F88),"-")</f>
        <v>-</v>
      </c>
      <c r="BE88" s="51" t="str">
        <f>IFERROR(AVERAGEIFS('Orders - December 2020'!$I$2:$I$2047,'Orders - December 2020'!$H$2:$H$2047,Worksheet!BE$3,'Orders - December 2020'!$C$2:$C$2047,Worksheet!$F88),"-")</f>
        <v>-</v>
      </c>
      <c r="BF88" s="51" t="str">
        <f>IFERROR(AVERAGEIFS('Orders - December 2020'!$I$2:$I$2047,'Orders - December 2020'!$H$2:$H$2047,Worksheet!BF$3,'Orders - December 2020'!$C$2:$C$2047,Worksheet!$F88),"-")</f>
        <v>-</v>
      </c>
      <c r="BG88" s="51" t="str">
        <f>IFERROR(AVERAGEIFS('Orders - December 2020'!$I$2:$I$2047,'Orders - December 2020'!$H$2:$H$2047,Worksheet!BG$3,'Orders - December 2020'!$C$2:$C$2047,Worksheet!$F88),"-")</f>
        <v>-</v>
      </c>
      <c r="BH88" s="51" t="str">
        <f>IFERROR(AVERAGEIFS('Orders - December 2020'!$I$2:$I$2047,'Orders - December 2020'!$H$2:$H$2047,Worksheet!BH$3,'Orders - December 2020'!$C$2:$C$2047,Worksheet!$F88),"-")</f>
        <v>-</v>
      </c>
      <c r="BI88" s="51" t="str">
        <f>IFERROR(AVERAGEIFS('Orders - December 2020'!$I$2:$I$2047,'Orders - December 2020'!$H$2:$H$2047,Worksheet!BI$3,'Orders - December 2020'!$C$2:$C$2047,Worksheet!$F88),"-")</f>
        <v>-</v>
      </c>
      <c r="BJ88" s="51" t="str">
        <f>IFERROR(AVERAGEIFS('Orders - December 2020'!$I$2:$I$2047,'Orders - December 2020'!$H$2:$H$2047,Worksheet!BJ$3,'Orders - December 2020'!$C$2:$C$2047,Worksheet!$F88),"-")</f>
        <v>-</v>
      </c>
      <c r="BK88" s="51" t="str">
        <f>IFERROR(AVERAGEIFS('Orders - December 2020'!$I$2:$I$2047,'Orders - December 2020'!$H$2:$H$2047,Worksheet!BK$3,'Orders - December 2020'!$C$2:$C$2047,Worksheet!$F88),"-")</f>
        <v>-</v>
      </c>
      <c r="BL88" s="51" t="str">
        <f>IFERROR(AVERAGEIFS('Orders - December 2020'!$I$2:$I$2047,'Orders - December 2020'!$H$2:$H$2047,Worksheet!BL$3,'Orders - December 2020'!$C$2:$C$2047,Worksheet!$F88),"-")</f>
        <v>-</v>
      </c>
      <c r="BM88" s="51" t="str">
        <f>IFERROR(AVERAGEIFS('Orders - December 2020'!$I$2:$I$2047,'Orders - December 2020'!$H$2:$H$2047,Worksheet!BM$3,'Orders - December 2020'!$C$2:$C$2047,Worksheet!$F88),"-")</f>
        <v>-</v>
      </c>
      <c r="BN88" s="51" t="str">
        <f>IFERROR(AVERAGEIFS('Orders - December 2020'!$I$2:$I$2047,'Orders - December 2020'!$H$2:$H$2047,Worksheet!BN$3,'Orders - December 2020'!$C$2:$C$2047,Worksheet!$F88),"-")</f>
        <v>-</v>
      </c>
      <c r="BO88" s="51" t="str">
        <f>IFERROR(AVERAGEIFS('Orders - December 2020'!$I$2:$I$2047,'Orders - December 2020'!$H$2:$H$2047,Worksheet!BO$3,'Orders - December 2020'!$C$2:$C$2047,Worksheet!$F88),"-")</f>
        <v>-</v>
      </c>
      <c r="BP88" s="51" t="str">
        <f>IFERROR(AVERAGEIFS('Orders - December 2020'!$I$2:$I$2047,'Orders - December 2020'!$H$2:$H$2047,Worksheet!BP$3,'Orders - December 2020'!$C$2:$C$2047,Worksheet!$F88),"-")</f>
        <v>-</v>
      </c>
      <c r="BQ88" s="51" t="str">
        <f>IFERROR(AVERAGEIFS('Orders - December 2020'!$I$2:$I$2047,'Orders - December 2020'!$H$2:$H$2047,Worksheet!BQ$3,'Orders - December 2020'!$C$2:$C$2047,Worksheet!$F88),"-")</f>
        <v>-</v>
      </c>
      <c r="BR88" s="51" t="str">
        <f>IFERROR(AVERAGEIFS('Orders - December 2020'!$I$2:$I$2047,'Orders - December 2020'!$H$2:$H$2047,Worksheet!BR$3,'Orders - December 2020'!$C$2:$C$2047,Worksheet!$F88),"-")</f>
        <v>-</v>
      </c>
      <c r="BS88" s="51" t="str">
        <f>IFERROR(AVERAGEIFS('Orders - December 2020'!$I$2:$I$2047,'Orders - December 2020'!$H$2:$H$2047,Worksheet!BS$3,'Orders - December 2020'!$C$2:$C$2047,Worksheet!$F88),"-")</f>
        <v>-</v>
      </c>
      <c r="BT88" s="51" t="str">
        <f>IFERROR(AVERAGEIFS('Orders - December 2020'!$I$2:$I$2047,'Orders - December 2020'!$H$2:$H$2047,Worksheet!BT$3,'Orders - December 2020'!$C$2:$C$2047,Worksheet!$F88),"-")</f>
        <v>-</v>
      </c>
      <c r="BU88" s="51" t="str">
        <f>IFERROR(AVERAGEIFS('Orders - December 2020'!$I$2:$I$2047,'Orders - December 2020'!$H$2:$H$2047,Worksheet!BU$3,'Orders - December 2020'!$C$2:$C$2047,Worksheet!$F88),"-")</f>
        <v>-</v>
      </c>
      <c r="BV88" s="51" t="str">
        <f>IFERROR(AVERAGEIFS('Orders - December 2020'!$I$2:$I$2047,'Orders - December 2020'!$H$2:$H$2047,Worksheet!BV$3,'Orders - December 2020'!$C$2:$C$2047,Worksheet!$F88),"-")</f>
        <v>-</v>
      </c>
      <c r="BW88" s="51" t="str">
        <f>IFERROR(AVERAGEIFS('Orders - December 2020'!$I$2:$I$2047,'Orders - December 2020'!$H$2:$H$2047,Worksheet!BW$3,'Orders - December 2020'!$C$2:$C$2047,Worksheet!$F88),"-")</f>
        <v>-</v>
      </c>
      <c r="BX88" s="51" t="str">
        <f>IFERROR(AVERAGEIFS('Orders - December 2020'!$I$2:$I$2047,'Orders - December 2020'!$H$2:$H$2047,Worksheet!BX$3,'Orders - December 2020'!$C$2:$C$2047,Worksheet!$F88),"-")</f>
        <v>-</v>
      </c>
      <c r="BY88" s="51" t="str">
        <f>IFERROR(AVERAGEIFS('Orders - December 2020'!$I$2:$I$2047,'Orders - December 2020'!$H$2:$H$2047,Worksheet!BY$3,'Orders - December 2020'!$C$2:$C$2047,Worksheet!$F88),"-")</f>
        <v>-</v>
      </c>
      <c r="BZ88" s="51" t="str">
        <f>IFERROR(AVERAGEIFS('Orders - December 2020'!$I$2:$I$2047,'Orders - December 2020'!$H$2:$H$2047,Worksheet!BZ$3,'Orders - December 2020'!$C$2:$C$2047,Worksheet!$F88),"-")</f>
        <v>-</v>
      </c>
      <c r="CA88" s="51" t="str">
        <f>IFERROR(AVERAGEIFS('Orders - December 2020'!$I$2:$I$2047,'Orders - December 2020'!$H$2:$H$2047,Worksheet!CA$3,'Orders - December 2020'!$C$2:$C$2047,Worksheet!$F88),"-")</f>
        <v>-</v>
      </c>
      <c r="CB88" s="51" t="str">
        <f>IFERROR(AVERAGEIFS('Orders - December 2020'!$I$2:$I$2047,'Orders - December 2020'!$H$2:$H$2047,Worksheet!CB$3,'Orders - December 2020'!$C$2:$C$2047,Worksheet!$F88),"-")</f>
        <v>-</v>
      </c>
      <c r="CC88" s="51" t="str">
        <f>IFERROR(AVERAGEIFS('Orders - December 2020'!$I$2:$I$2047,'Orders - December 2020'!$H$2:$H$2047,Worksheet!CC$3,'Orders - December 2020'!$C$2:$C$2047,Worksheet!$F88),"-")</f>
        <v>-</v>
      </c>
      <c r="CD88" s="51" t="str">
        <f>IFERROR(AVERAGEIFS('Orders - December 2020'!$I$2:$I$2047,'Orders - December 2020'!$H$2:$H$2047,Worksheet!CD$3,'Orders - December 2020'!$C$2:$C$2047,Worksheet!$F88),"-")</f>
        <v>-</v>
      </c>
      <c r="CE88" s="51" t="str">
        <f>IFERROR(AVERAGEIFS('Orders - December 2020'!$I$2:$I$2047,'Orders - December 2020'!$H$2:$H$2047,Worksheet!CE$3,'Orders - December 2020'!$C$2:$C$2047,Worksheet!$F88),"-")</f>
        <v>-</v>
      </c>
      <c r="CF88" s="51" t="str">
        <f>IFERROR(AVERAGEIFS('Orders - December 2020'!$I$2:$I$2047,'Orders - December 2020'!$H$2:$H$2047,Worksheet!CF$3,'Orders - December 2020'!$C$2:$C$2047,Worksheet!$F88),"-")</f>
        <v>-</v>
      </c>
      <c r="CG88" s="51" t="str">
        <f>IFERROR(AVERAGEIFS('Orders - December 2020'!$I$2:$I$2047,'Orders - December 2020'!$H$2:$H$2047,Worksheet!CG$3,'Orders - December 2020'!$C$2:$C$2047,Worksheet!$F88),"-")</f>
        <v>-</v>
      </c>
      <c r="CH88" s="51" t="str">
        <f>IFERROR(AVERAGEIFS('Orders - December 2020'!$I$2:$I$2047,'Orders - December 2020'!$H$2:$H$2047,Worksheet!CH$3,'Orders - December 2020'!$C$2:$C$2047,Worksheet!$F88),"-")</f>
        <v>-</v>
      </c>
      <c r="CI88" s="51" t="str">
        <f>IFERROR(AVERAGEIFS('Orders - December 2020'!$I$2:$I$2047,'Orders - December 2020'!$H$2:$H$2047,Worksheet!CI$3,'Orders - December 2020'!$C$2:$C$2047,Worksheet!$F88),"-")</f>
        <v>-</v>
      </c>
      <c r="CJ88" s="51" t="str">
        <f>IFERROR(AVERAGEIFS('Orders - December 2020'!$I$2:$I$2047,'Orders - December 2020'!$H$2:$H$2047,Worksheet!CJ$3,'Orders - December 2020'!$C$2:$C$2047,Worksheet!$F88),"-")</f>
        <v>-</v>
      </c>
      <c r="CK88" s="51" t="str">
        <f>IFERROR(AVERAGEIFS('Orders - December 2020'!$I$2:$I$2047,'Orders - December 2020'!$H$2:$H$2047,Worksheet!CK$3,'Orders - December 2020'!$C$2:$C$2047,Worksheet!$F88),"-")</f>
        <v>-</v>
      </c>
      <c r="CL88" s="51" t="str">
        <f>IFERROR(AVERAGEIFS('Orders - December 2020'!$I$2:$I$2047,'Orders - December 2020'!$H$2:$H$2047,Worksheet!CL$3,'Orders - December 2020'!$C$2:$C$2047,Worksheet!$F88),"-")</f>
        <v>-</v>
      </c>
      <c r="CM88" s="51" t="str">
        <f>IFERROR(AVERAGEIFS('Orders - December 2020'!$I$2:$I$2047,'Orders - December 2020'!$H$2:$H$2047,Worksheet!CM$3,'Orders - December 2020'!$C$2:$C$2047,Worksheet!$F88),"-")</f>
        <v>-</v>
      </c>
      <c r="CN88" s="51" t="str">
        <f>IFERROR(AVERAGEIFS('Orders - December 2020'!$I$2:$I$2047,'Orders - December 2020'!$H$2:$H$2047,Worksheet!CN$3,'Orders - December 2020'!$C$2:$C$2047,Worksheet!$F88),"-")</f>
        <v>-</v>
      </c>
      <c r="CO88" s="51" t="str">
        <f>IFERROR(AVERAGEIFS('Orders - December 2020'!$I$2:$I$2047,'Orders - December 2020'!$H$2:$H$2047,Worksheet!CO$3,'Orders - December 2020'!$C$2:$C$2047,Worksheet!$F88),"-")</f>
        <v>-</v>
      </c>
      <c r="CP88" s="51" t="str">
        <f>IFERROR(AVERAGEIFS('Orders - December 2020'!$I$2:$I$2047,'Orders - December 2020'!$H$2:$H$2047,Worksheet!CP$3,'Orders - December 2020'!$C$2:$C$2047,Worksheet!$F88),"-")</f>
        <v>-</v>
      </c>
      <c r="CQ88" s="51" t="str">
        <f>IFERROR(AVERAGEIFS('Orders - December 2020'!$I$2:$I$2047,'Orders - December 2020'!$H$2:$H$2047,Worksheet!CQ$3,'Orders - December 2020'!$C$2:$C$2047,Worksheet!$F88),"-")</f>
        <v>-</v>
      </c>
      <c r="CR88" s="51">
        <f>IFERROR(AVERAGEIFS('Orders - December 2020'!$I$2:$I$2047,'Orders - December 2020'!$H$2:$H$2047,Worksheet!CR$3,'Orders - December 2020'!$C$2:$C$2047,Worksheet!$F88),"-")</f>
        <v>1</v>
      </c>
      <c r="CS88" s="51" t="str">
        <f>IFERROR(AVERAGEIFS('Orders - December 2020'!$I$2:$I$2047,'Orders - December 2020'!$H$2:$H$2047,Worksheet!CS$3,'Orders - December 2020'!$C$2:$C$2047,Worksheet!$F88),"-")</f>
        <v>-</v>
      </c>
      <c r="CT88" s="51" t="str">
        <f>IFERROR(AVERAGEIFS('Orders - December 2020'!$I$2:$I$2047,'Orders - December 2020'!$H$2:$H$2047,Worksheet!CT$3,'Orders - December 2020'!$C$2:$C$2047,Worksheet!$F88),"-")</f>
        <v>-</v>
      </c>
      <c r="CU88" s="51" t="str">
        <f>IFERROR(AVERAGEIFS('Orders - December 2020'!$I$2:$I$2047,'Orders - December 2020'!$H$2:$H$2047,Worksheet!CU$3,'Orders - December 2020'!$C$2:$C$2047,Worksheet!$F88),"-")</f>
        <v>-</v>
      </c>
      <c r="CV88" s="51" t="str">
        <f>IFERROR(AVERAGEIFS('Orders - December 2020'!$I$2:$I$2047,'Orders - December 2020'!$H$2:$H$2047,Worksheet!CV$3,'Orders - December 2020'!$C$2:$C$2047,Worksheet!$F88),"-")</f>
        <v>-</v>
      </c>
      <c r="CW88" s="51" t="str">
        <f>IFERROR(AVERAGEIFS('Orders - December 2020'!$I$2:$I$2047,'Orders - December 2020'!$H$2:$H$2047,Worksheet!CW$3,'Orders - December 2020'!$C$2:$C$2047,Worksheet!$F88),"-")</f>
        <v>-</v>
      </c>
      <c r="CX88" s="51" t="str">
        <f>IFERROR(AVERAGEIFS('Orders - December 2020'!$I$2:$I$2047,'Orders - December 2020'!$H$2:$H$2047,Worksheet!CX$3,'Orders - December 2020'!$C$2:$C$2047,Worksheet!$F88),"-")</f>
        <v>-</v>
      </c>
      <c r="CY88" s="51" t="str">
        <f>IFERROR(AVERAGEIFS('Orders - December 2020'!$I$2:$I$2047,'Orders - December 2020'!$H$2:$H$2047,Worksheet!CY$3,'Orders - December 2020'!$C$2:$C$2047,Worksheet!$F88),"-")</f>
        <v>-</v>
      </c>
      <c r="CZ88" s="51" t="str">
        <f>IFERROR(AVERAGEIFS('Orders - December 2020'!$I$2:$I$2047,'Orders - December 2020'!$H$2:$H$2047,Worksheet!CZ$3,'Orders - December 2020'!$C$2:$C$2047,Worksheet!$F88),"-")</f>
        <v>-</v>
      </c>
      <c r="DA88" s="51" t="str">
        <f>IFERROR(AVERAGEIFS('Orders - December 2020'!$I$2:$I$2047,'Orders - December 2020'!$H$2:$H$2047,Worksheet!DA$3,'Orders - December 2020'!$C$2:$C$2047,Worksheet!$F88),"-")</f>
        <v>-</v>
      </c>
      <c r="DB88" s="51" t="str">
        <f>IFERROR(AVERAGEIFS('Orders - December 2020'!$I$2:$I$2047,'Orders - December 2020'!$H$2:$H$2047,Worksheet!DB$3,'Orders - December 2020'!$C$2:$C$2047,Worksheet!$F88),"-")</f>
        <v>-</v>
      </c>
      <c r="DC88" s="51" t="str">
        <f>IFERROR(AVERAGEIFS('Orders - December 2020'!$I$2:$I$2047,'Orders - December 2020'!$H$2:$H$2047,Worksheet!DC$3,'Orders - December 2020'!$C$2:$C$2047,Worksheet!$F88),"-")</f>
        <v>-</v>
      </c>
      <c r="DD88" s="51" t="str">
        <f>IFERROR(AVERAGEIFS('Orders - December 2020'!$I$2:$I$2047,'Orders - December 2020'!$H$2:$H$2047,Worksheet!DD$3,'Orders - December 2020'!$C$2:$C$2047,Worksheet!$F88),"-")</f>
        <v>-</v>
      </c>
      <c r="DE88" s="51" t="str">
        <f>IFERROR(AVERAGEIFS('Orders - December 2020'!$I$2:$I$2047,'Orders - December 2020'!$H$2:$H$2047,Worksheet!DE$3,'Orders - December 2020'!$C$2:$C$2047,Worksheet!$F88),"-")</f>
        <v>-</v>
      </c>
      <c r="DF88" s="51" t="str">
        <f>IFERROR(AVERAGEIFS('Orders - December 2020'!$I$2:$I$2047,'Orders - December 2020'!$H$2:$H$2047,Worksheet!DF$3,'Orders - December 2020'!$C$2:$C$2047,Worksheet!$F88),"-")</f>
        <v>-</v>
      </c>
      <c r="DG88" s="51" t="str">
        <f>IFERROR(AVERAGEIFS('Orders - December 2020'!$I$2:$I$2047,'Orders - December 2020'!$H$2:$H$2047,Worksheet!DG$3,'Orders - December 2020'!$C$2:$C$2047,Worksheet!$F88),"-")</f>
        <v>-</v>
      </c>
      <c r="DH88" s="51" t="str">
        <f>IFERROR(AVERAGEIFS('Orders - December 2020'!$I$2:$I$2047,'Orders - December 2020'!$H$2:$H$2047,Worksheet!DH$3,'Orders - December 2020'!$C$2:$C$2047,Worksheet!$F88),"-")</f>
        <v>-</v>
      </c>
      <c r="DI88" s="51" t="str">
        <f>IFERROR(AVERAGEIFS('Orders - December 2020'!$I$2:$I$2047,'Orders - December 2020'!$H$2:$H$2047,Worksheet!DI$3,'Orders - December 2020'!$C$2:$C$2047,Worksheet!$F88),"-")</f>
        <v>-</v>
      </c>
      <c r="DJ88" s="51" t="str">
        <f>IFERROR(AVERAGEIFS('Orders - December 2020'!$I$2:$I$2047,'Orders - December 2020'!$H$2:$H$2047,Worksheet!DJ$3,'Orders - December 2020'!$C$2:$C$2047,Worksheet!$F88),"-")</f>
        <v>-</v>
      </c>
      <c r="DK88" s="51" t="str">
        <f>IFERROR(AVERAGEIFS('Orders - December 2020'!$I$2:$I$2047,'Orders - December 2020'!$H$2:$H$2047,Worksheet!DK$3,'Orders - December 2020'!$C$2:$C$2047,Worksheet!$F88),"-")</f>
        <v>-</v>
      </c>
      <c r="DL88" s="51" t="str">
        <f>IFERROR(AVERAGEIFS('Orders - December 2020'!$I$2:$I$2047,'Orders - December 2020'!$H$2:$H$2047,Worksheet!DL$3,'Orders - December 2020'!$C$2:$C$2047,Worksheet!$F88),"-")</f>
        <v>-</v>
      </c>
      <c r="DM88" s="51" t="str">
        <f>IFERROR(AVERAGEIFS('Orders - December 2020'!$I$2:$I$2047,'Orders - December 2020'!$H$2:$H$2047,Worksheet!DM$3,'Orders - December 2020'!$C$2:$C$2047,Worksheet!$F88),"-")</f>
        <v>-</v>
      </c>
      <c r="DN88" s="51" t="str">
        <f>IFERROR(AVERAGEIFS('Orders - December 2020'!$I$2:$I$2047,'Orders - December 2020'!$H$2:$H$2047,Worksheet!DN$3,'Orders - December 2020'!$C$2:$C$2047,Worksheet!$F88),"-")</f>
        <v>-</v>
      </c>
      <c r="DO88" s="51" t="str">
        <f>IFERROR(AVERAGEIFS('Orders - December 2020'!$I$2:$I$2047,'Orders - December 2020'!$H$2:$H$2047,Worksheet!DO$3,'Orders - December 2020'!$C$2:$C$2047,Worksheet!$F88),"-")</f>
        <v>-</v>
      </c>
      <c r="DP88" s="51" t="str">
        <f>IFERROR(AVERAGEIFS('Orders - December 2020'!$I$2:$I$2047,'Orders - December 2020'!$H$2:$H$2047,Worksheet!DP$3,'Orders - December 2020'!$C$2:$C$2047,Worksheet!$F88),"-")</f>
        <v>-</v>
      </c>
      <c r="DQ88" s="51" t="str">
        <f>IFERROR(AVERAGEIFS('Orders - December 2020'!$I$2:$I$2047,'Orders - December 2020'!$H$2:$H$2047,Worksheet!DQ$3,'Orders - December 2020'!$C$2:$C$2047,Worksheet!$F88),"-")</f>
        <v>-</v>
      </c>
      <c r="DR88" s="51" t="str">
        <f>IFERROR(AVERAGEIFS('Orders - December 2020'!$I$2:$I$2047,'Orders - December 2020'!$H$2:$H$2047,Worksheet!DR$3,'Orders - December 2020'!$C$2:$C$2047,Worksheet!$F88),"-")</f>
        <v>-</v>
      </c>
      <c r="DS88" s="51" t="str">
        <f>IFERROR(AVERAGEIFS('Orders - December 2020'!$I$2:$I$2047,'Orders - December 2020'!$H$2:$H$2047,Worksheet!DS$3,'Orders - December 2020'!$C$2:$C$2047,Worksheet!$F88),"-")</f>
        <v>-</v>
      </c>
      <c r="DT88" s="51" t="str">
        <f>IFERROR(AVERAGEIFS('Orders - December 2020'!$I$2:$I$2047,'Orders - December 2020'!$H$2:$H$2047,Worksheet!DT$3,'Orders - December 2020'!$C$2:$C$2047,Worksheet!$F88),"-")</f>
        <v>-</v>
      </c>
      <c r="DU88" s="51" t="str">
        <f>IFERROR(AVERAGEIFS('Orders - December 2020'!$I$2:$I$2047,'Orders - December 2020'!$H$2:$H$2047,Worksheet!DU$3,'Orders - December 2020'!$C$2:$C$2047,Worksheet!$F88),"-")</f>
        <v>-</v>
      </c>
      <c r="DV88" s="51" t="str">
        <f>IFERROR(AVERAGEIFS('Orders - December 2020'!$I$2:$I$2047,'Orders - December 2020'!$H$2:$H$2047,Worksheet!DV$3,'Orders - December 2020'!$C$2:$C$2047,Worksheet!$F88),"-")</f>
        <v>-</v>
      </c>
      <c r="DW88" s="51" t="str">
        <f>IFERROR(AVERAGEIFS('Orders - December 2020'!$I$2:$I$2047,'Orders - December 2020'!$H$2:$H$2047,Worksheet!DW$3,'Orders - December 2020'!$C$2:$C$2047,Worksheet!$F88),"-")</f>
        <v>-</v>
      </c>
      <c r="DX88" s="51" t="str">
        <f>IFERROR(AVERAGEIFS('Orders - December 2020'!$I$2:$I$2047,'Orders - December 2020'!$H$2:$H$2047,Worksheet!DX$3,'Orders - December 2020'!$C$2:$C$2047,Worksheet!$F88),"-")</f>
        <v>-</v>
      </c>
      <c r="DY88" s="51" t="str">
        <f>IFERROR(AVERAGEIFS('Orders - December 2020'!$I$2:$I$2047,'Orders - December 2020'!$H$2:$H$2047,Worksheet!DY$3,'Orders - December 2020'!$C$2:$C$2047,Worksheet!$F88),"-")</f>
        <v>-</v>
      </c>
      <c r="DZ88" s="51" t="str">
        <f>IFERROR(AVERAGEIFS('Orders - December 2020'!$I$2:$I$2047,'Orders - December 2020'!$H$2:$H$2047,Worksheet!DZ$3,'Orders - December 2020'!$C$2:$C$2047,Worksheet!$F88),"-")</f>
        <v>-</v>
      </c>
      <c r="EA88" s="51" t="str">
        <f>IFERROR(AVERAGEIFS('Orders - December 2020'!$I$2:$I$2047,'Orders - December 2020'!$H$2:$H$2047,Worksheet!EA$3,'Orders - December 2020'!$C$2:$C$2047,Worksheet!$F88),"-")</f>
        <v>-</v>
      </c>
      <c r="EB88" s="51" t="str">
        <f>IFERROR(AVERAGEIFS('Orders - December 2020'!$I$2:$I$2047,'Orders - December 2020'!$H$2:$H$2047,Worksheet!EB$3,'Orders - December 2020'!$C$2:$C$2047,Worksheet!$F88),"-")</f>
        <v>-</v>
      </c>
      <c r="EC88" s="51" t="str">
        <f>IFERROR(AVERAGEIFS('Orders - December 2020'!$I$2:$I$2047,'Orders - December 2020'!$H$2:$H$2047,Worksheet!EC$3,'Orders - December 2020'!$C$2:$C$2047,Worksheet!$F88),"-")</f>
        <v>-</v>
      </c>
      <c r="ED88" s="51" t="str">
        <f>IFERROR(AVERAGEIFS('Orders - December 2020'!$I$2:$I$2047,'Orders - December 2020'!$H$2:$H$2047,Worksheet!ED$3,'Orders - December 2020'!$C$2:$C$2047,Worksheet!$F88),"-")</f>
        <v>-</v>
      </c>
      <c r="EE88" s="51" t="str">
        <f>IFERROR(AVERAGEIFS('Orders - December 2020'!$I$2:$I$2047,'Orders - December 2020'!$H$2:$H$2047,Worksheet!EE$3,'Orders - December 2020'!$C$2:$C$2047,Worksheet!$F88),"-")</f>
        <v>-</v>
      </c>
      <c r="EF88" s="51" t="str">
        <f>IFERROR(AVERAGEIFS('Orders - December 2020'!$I$2:$I$2047,'Orders - December 2020'!$H$2:$H$2047,Worksheet!EF$3,'Orders - December 2020'!$C$2:$C$2047,Worksheet!$F88),"-")</f>
        <v>-</v>
      </c>
      <c r="EG88" s="51" t="str">
        <f>IFERROR(AVERAGEIFS('Orders - December 2020'!$I$2:$I$2047,'Orders - December 2020'!$H$2:$H$2047,Worksheet!EG$3,'Orders - December 2020'!$C$2:$C$2047,Worksheet!$F88),"-")</f>
        <v>-</v>
      </c>
      <c r="EH88" s="51" t="str">
        <f>IFERROR(AVERAGEIFS('Orders - December 2020'!$I$2:$I$2047,'Orders - December 2020'!$H$2:$H$2047,Worksheet!EH$3,'Orders - December 2020'!$C$2:$C$2047,Worksheet!$F88),"-")</f>
        <v>-</v>
      </c>
      <c r="EI88" s="51" t="str">
        <f>IFERROR(AVERAGEIFS('Orders - December 2020'!$I$2:$I$2047,'Orders - December 2020'!$H$2:$H$2047,Worksheet!EI$3,'Orders - December 2020'!$C$2:$C$2047,Worksheet!$F88),"-")</f>
        <v>-</v>
      </c>
      <c r="EJ88" s="51" t="str">
        <f>IFERROR(AVERAGEIFS('Orders - December 2020'!$I$2:$I$2047,'Orders - December 2020'!$H$2:$H$2047,Worksheet!EJ$3,'Orders - December 2020'!$C$2:$C$2047,Worksheet!$F88),"-")</f>
        <v>-</v>
      </c>
      <c r="EK88" s="51" t="str">
        <f>IFERROR(AVERAGEIFS('Orders - December 2020'!$I$2:$I$2047,'Orders - December 2020'!$H$2:$H$2047,Worksheet!EK$3,'Orders - December 2020'!$C$2:$C$2047,Worksheet!$F88),"-")</f>
        <v>-</v>
      </c>
      <c r="EL88" s="51" t="str">
        <f>IFERROR(AVERAGEIFS('Orders - December 2020'!$I$2:$I$2047,'Orders - December 2020'!$H$2:$H$2047,Worksheet!EL$3,'Orders - December 2020'!$C$2:$C$2047,Worksheet!$F88),"-")</f>
        <v>-</v>
      </c>
      <c r="EM88" s="51" t="str">
        <f>IFERROR(AVERAGEIFS('Orders - December 2020'!$I$2:$I$2047,'Orders - December 2020'!$H$2:$H$2047,Worksheet!EM$3,'Orders - December 2020'!$C$2:$C$2047,Worksheet!$F88),"-")</f>
        <v>-</v>
      </c>
      <c r="EN88" s="51" t="str">
        <f>IFERROR(AVERAGEIFS('Orders - December 2020'!$I$2:$I$2047,'Orders - December 2020'!$H$2:$H$2047,Worksheet!EN$3,'Orders - December 2020'!$C$2:$C$2047,Worksheet!$F88),"-")</f>
        <v>-</v>
      </c>
      <c r="EO88" s="51" t="str">
        <f>IFERROR(AVERAGEIFS('Orders - December 2020'!$I$2:$I$2047,'Orders - December 2020'!$H$2:$H$2047,Worksheet!EO$3,'Orders - December 2020'!$C$2:$C$2047,Worksheet!$F88),"-")</f>
        <v>-</v>
      </c>
      <c r="EP88" s="51" t="str">
        <f>IFERROR(AVERAGEIFS('Orders - December 2020'!$I$2:$I$2047,'Orders - December 2020'!$H$2:$H$2047,Worksheet!EP$3,'Orders - December 2020'!$C$2:$C$2047,Worksheet!$F88),"-")</f>
        <v>-</v>
      </c>
      <c r="EQ88" s="51" t="str">
        <f>IFERROR(AVERAGEIFS('Orders - December 2020'!$I$2:$I$2047,'Orders - December 2020'!$H$2:$H$2047,Worksheet!EQ$3,'Orders - December 2020'!$C$2:$C$2047,Worksheet!$F88),"-")</f>
        <v>-</v>
      </c>
      <c r="ER88" s="51" t="str">
        <f>IFERROR(AVERAGEIFS('Orders - December 2020'!$I$2:$I$2047,'Orders - December 2020'!$H$2:$H$2047,Worksheet!ER$3,'Orders - December 2020'!$C$2:$C$2047,Worksheet!$F88),"-")</f>
        <v>-</v>
      </c>
      <c r="ES88" s="51" t="str">
        <f>IFERROR(AVERAGEIFS('Orders - December 2020'!$I$2:$I$2047,'Orders - December 2020'!$H$2:$H$2047,Worksheet!ES$3,'Orders - December 2020'!$C$2:$C$2047,Worksheet!$F88),"-")</f>
        <v>-</v>
      </c>
      <c r="ET88" s="51" t="str">
        <f>IFERROR(AVERAGEIFS('Orders - December 2020'!$I$2:$I$2047,'Orders - December 2020'!$H$2:$H$2047,Worksheet!ET$3,'Orders - December 2020'!$C$2:$C$2047,Worksheet!$F88),"-")</f>
        <v>-</v>
      </c>
      <c r="EU88" s="51" t="str">
        <f>IFERROR(AVERAGEIFS('Orders - December 2020'!$I$2:$I$2047,'Orders - December 2020'!$H$2:$H$2047,Worksheet!EU$3,'Orders - December 2020'!$C$2:$C$2047,Worksheet!$F88),"-")</f>
        <v>-</v>
      </c>
      <c r="EV88" s="51" t="str">
        <f>IFERROR(AVERAGEIFS('Orders - December 2020'!$I$2:$I$2047,'Orders - December 2020'!$H$2:$H$2047,Worksheet!EV$3,'Orders - December 2020'!$C$2:$C$2047,Worksheet!$F88),"-")</f>
        <v>-</v>
      </c>
      <c r="EW88" s="51" t="str">
        <f>IFERROR(AVERAGEIFS('Orders - December 2020'!$I$2:$I$2047,'Orders - December 2020'!$H$2:$H$2047,Worksheet!EW$3,'Orders - December 2020'!$C$2:$C$2047,Worksheet!$F88),"-")</f>
        <v>-</v>
      </c>
      <c r="EX88" s="51" t="str">
        <f>IFERROR(AVERAGEIFS('Orders - December 2020'!$I$2:$I$2047,'Orders - December 2020'!$H$2:$H$2047,Worksheet!EX$3,'Orders - December 2020'!$C$2:$C$2047,Worksheet!$F88),"-")</f>
        <v>-</v>
      </c>
      <c r="EY88" s="51" t="str">
        <f>IFERROR(AVERAGEIFS('Orders - December 2020'!$I$2:$I$2047,'Orders - December 2020'!$H$2:$H$2047,Worksheet!EY$3,'Orders - December 2020'!$C$2:$C$2047,Worksheet!$F88),"-")</f>
        <v>-</v>
      </c>
      <c r="EZ88" s="51" t="str">
        <f>IFERROR(AVERAGEIFS('Orders - December 2020'!$I$2:$I$2047,'Orders - December 2020'!$H$2:$H$2047,Worksheet!EZ$3,'Orders - December 2020'!$C$2:$C$2047,Worksheet!$F88),"-")</f>
        <v>-</v>
      </c>
      <c r="FA88" s="51" t="str">
        <f>IFERROR(AVERAGEIFS('Orders - December 2020'!$I$2:$I$2047,'Orders - December 2020'!$H$2:$H$2047,Worksheet!FA$3,'Orders - December 2020'!$C$2:$C$2047,Worksheet!$F88),"-")</f>
        <v>-</v>
      </c>
      <c r="FB88" s="51" t="str">
        <f>IFERROR(AVERAGEIFS('Orders - December 2020'!$I$2:$I$2047,'Orders - December 2020'!$H$2:$H$2047,Worksheet!FB$3,'Orders - December 2020'!$C$2:$C$2047,Worksheet!$F88),"-")</f>
        <v>-</v>
      </c>
      <c r="FC88" s="51" t="str">
        <f>IFERROR(AVERAGEIFS('Orders - December 2020'!$I$2:$I$2047,'Orders - December 2020'!$H$2:$H$2047,Worksheet!FC$3,'Orders - December 2020'!$C$2:$C$2047,Worksheet!$F88),"-")</f>
        <v>-</v>
      </c>
      <c r="FD88" s="51" t="str">
        <f>IFERROR(AVERAGEIFS('Orders - December 2020'!$I$2:$I$2047,'Orders - December 2020'!$H$2:$H$2047,Worksheet!FD$3,'Orders - December 2020'!$C$2:$C$2047,Worksheet!$F88),"-")</f>
        <v>-</v>
      </c>
      <c r="FE88" s="51" t="str">
        <f>IFERROR(AVERAGEIFS('Orders - December 2020'!$I$2:$I$2047,'Orders - December 2020'!$H$2:$H$2047,Worksheet!FE$3,'Orders - December 2020'!$C$2:$C$2047,Worksheet!$F88),"-")</f>
        <v>-</v>
      </c>
      <c r="FF88" s="51" t="str">
        <f>IFERROR(AVERAGEIFS('Orders - December 2020'!$I$2:$I$2047,'Orders - December 2020'!$H$2:$H$2047,Worksheet!FF$3,'Orders - December 2020'!$C$2:$C$2047,Worksheet!$F88),"-")</f>
        <v>-</v>
      </c>
      <c r="FG88" s="52" t="str">
        <f>IFERROR(AVERAGEIFS('Orders - December 2020'!$I$2:$I$2047,'Orders - December 2020'!$H$2:$H$2047,Worksheet!FG$3,'Orders - December 2020'!$C$2:$C$2047,Worksheet!$F88),"-")</f>
        <v>-</v>
      </c>
    </row>
    <row r="89" spans="6:163">
      <c r="F89" s="45" t="str">
        <v>Babkem Minimart</v>
      </c>
      <c r="G89" s="50" t="str">
        <f>IFERROR(AVERAGEIFS('Orders - December 2020'!$I$2:$I$2047,'Orders - December 2020'!$H$2:$H$2047,Worksheet!G$3,'Orders - December 2020'!$C$2:$C$2047,Worksheet!$F89),"-")</f>
        <v>-</v>
      </c>
      <c r="H89" s="51" t="str">
        <f>IFERROR(AVERAGEIFS('Orders - December 2020'!$I$2:$I$2047,'Orders - December 2020'!$H$2:$H$2047,Worksheet!H$3,'Orders - December 2020'!$C$2:$C$2047,Worksheet!$F89),"-")</f>
        <v>-</v>
      </c>
      <c r="I89" s="51" t="str">
        <f>IFERROR(AVERAGEIFS('Orders - December 2020'!$I$2:$I$2047,'Orders - December 2020'!$H$2:$H$2047,Worksheet!I$3,'Orders - December 2020'!$C$2:$C$2047,Worksheet!$F89),"-")</f>
        <v>-</v>
      </c>
      <c r="J89" s="51" t="str">
        <f>IFERROR(AVERAGEIFS('Orders - December 2020'!$I$2:$I$2047,'Orders - December 2020'!$H$2:$H$2047,Worksheet!J$3,'Orders - December 2020'!$C$2:$C$2047,Worksheet!$F89),"-")</f>
        <v>-</v>
      </c>
      <c r="K89" s="51" t="str">
        <f>IFERROR(AVERAGEIFS('Orders - December 2020'!$I$2:$I$2047,'Orders - December 2020'!$H$2:$H$2047,Worksheet!K$3,'Orders - December 2020'!$C$2:$C$2047,Worksheet!$F89),"-")</f>
        <v>-</v>
      </c>
      <c r="L89" s="51" t="str">
        <f>IFERROR(AVERAGEIFS('Orders - December 2020'!$I$2:$I$2047,'Orders - December 2020'!$H$2:$H$2047,Worksheet!L$3,'Orders - December 2020'!$C$2:$C$2047,Worksheet!$F89),"-")</f>
        <v>-</v>
      </c>
      <c r="M89" s="51" t="str">
        <f>IFERROR(AVERAGEIFS('Orders - December 2020'!$I$2:$I$2047,'Orders - December 2020'!$H$2:$H$2047,Worksheet!M$3,'Orders - December 2020'!$C$2:$C$2047,Worksheet!$F89),"-")</f>
        <v>-</v>
      </c>
      <c r="N89" s="51" t="str">
        <f>IFERROR(AVERAGEIFS('Orders - December 2020'!$I$2:$I$2047,'Orders - December 2020'!$H$2:$H$2047,Worksheet!N$3,'Orders - December 2020'!$C$2:$C$2047,Worksheet!$F89),"-")</f>
        <v>-</v>
      </c>
      <c r="O89" s="51" t="str">
        <f>IFERROR(AVERAGEIFS('Orders - December 2020'!$I$2:$I$2047,'Orders - December 2020'!$H$2:$H$2047,Worksheet!O$3,'Orders - December 2020'!$C$2:$C$2047,Worksheet!$F89),"-")</f>
        <v>-</v>
      </c>
      <c r="P89" s="51" t="str">
        <f>IFERROR(AVERAGEIFS('Orders - December 2020'!$I$2:$I$2047,'Orders - December 2020'!$H$2:$H$2047,Worksheet!P$3,'Orders - December 2020'!$C$2:$C$2047,Worksheet!$F89),"-")</f>
        <v>-</v>
      </c>
      <c r="Q89" s="51" t="str">
        <f>IFERROR(AVERAGEIFS('Orders - December 2020'!$I$2:$I$2047,'Orders - December 2020'!$H$2:$H$2047,Worksheet!Q$3,'Orders - December 2020'!$C$2:$C$2047,Worksheet!$F89),"-")</f>
        <v>-</v>
      </c>
      <c r="R89" s="51" t="str">
        <f>IFERROR(AVERAGEIFS('Orders - December 2020'!$I$2:$I$2047,'Orders - December 2020'!$H$2:$H$2047,Worksheet!R$3,'Orders - December 2020'!$C$2:$C$2047,Worksheet!$F89),"-")</f>
        <v>-</v>
      </c>
      <c r="S89" s="51" t="str">
        <f>IFERROR(AVERAGEIFS('Orders - December 2020'!$I$2:$I$2047,'Orders - December 2020'!$H$2:$H$2047,Worksheet!S$3,'Orders - December 2020'!$C$2:$C$2047,Worksheet!$F89),"-")</f>
        <v>-</v>
      </c>
      <c r="T89" s="51" t="str">
        <f>IFERROR(AVERAGEIFS('Orders - December 2020'!$I$2:$I$2047,'Orders - December 2020'!$H$2:$H$2047,Worksheet!T$3,'Orders - December 2020'!$C$2:$C$2047,Worksheet!$F89),"-")</f>
        <v>-</v>
      </c>
      <c r="U89" s="51">
        <f>IFERROR(AVERAGEIFS('Orders - December 2020'!$I$2:$I$2047,'Orders - December 2020'!$H$2:$H$2047,Worksheet!U$3,'Orders - December 2020'!$C$2:$C$2047,Worksheet!$F89),"-")</f>
        <v>1</v>
      </c>
      <c r="V89" s="51" t="str">
        <f>IFERROR(AVERAGEIFS('Orders - December 2020'!$I$2:$I$2047,'Orders - December 2020'!$H$2:$H$2047,Worksheet!V$3,'Orders - December 2020'!$C$2:$C$2047,Worksheet!$F89),"-")</f>
        <v>-</v>
      </c>
      <c r="W89" s="51" t="str">
        <f>IFERROR(AVERAGEIFS('Orders - December 2020'!$I$2:$I$2047,'Orders - December 2020'!$H$2:$H$2047,Worksheet!W$3,'Orders - December 2020'!$C$2:$C$2047,Worksheet!$F89),"-")</f>
        <v>-</v>
      </c>
      <c r="X89" s="51" t="str">
        <f>IFERROR(AVERAGEIFS('Orders - December 2020'!$I$2:$I$2047,'Orders - December 2020'!$H$2:$H$2047,Worksheet!X$3,'Orders - December 2020'!$C$2:$C$2047,Worksheet!$F89),"-")</f>
        <v>-</v>
      </c>
      <c r="Y89" s="51" t="str">
        <f>IFERROR(AVERAGEIFS('Orders - December 2020'!$I$2:$I$2047,'Orders - December 2020'!$H$2:$H$2047,Worksheet!Y$3,'Orders - December 2020'!$C$2:$C$2047,Worksheet!$F89),"-")</f>
        <v>-</v>
      </c>
      <c r="Z89" s="51" t="str">
        <f>IFERROR(AVERAGEIFS('Orders - December 2020'!$I$2:$I$2047,'Orders - December 2020'!$H$2:$H$2047,Worksheet!Z$3,'Orders - December 2020'!$C$2:$C$2047,Worksheet!$F89),"-")</f>
        <v>-</v>
      </c>
      <c r="AA89" s="51" t="str">
        <f>IFERROR(AVERAGEIFS('Orders - December 2020'!$I$2:$I$2047,'Orders - December 2020'!$H$2:$H$2047,Worksheet!AA$3,'Orders - December 2020'!$C$2:$C$2047,Worksheet!$F89),"-")</f>
        <v>-</v>
      </c>
      <c r="AB89" s="51" t="str">
        <f>IFERROR(AVERAGEIFS('Orders - December 2020'!$I$2:$I$2047,'Orders - December 2020'!$H$2:$H$2047,Worksheet!AB$3,'Orders - December 2020'!$C$2:$C$2047,Worksheet!$F89),"-")</f>
        <v>-</v>
      </c>
      <c r="AC89" s="51" t="str">
        <f>IFERROR(AVERAGEIFS('Orders - December 2020'!$I$2:$I$2047,'Orders - December 2020'!$H$2:$H$2047,Worksheet!AC$3,'Orders - December 2020'!$C$2:$C$2047,Worksheet!$F89),"-")</f>
        <v>-</v>
      </c>
      <c r="AD89" s="51" t="str">
        <f>IFERROR(AVERAGEIFS('Orders - December 2020'!$I$2:$I$2047,'Orders - December 2020'!$H$2:$H$2047,Worksheet!AD$3,'Orders - December 2020'!$C$2:$C$2047,Worksheet!$F89),"-")</f>
        <v>-</v>
      </c>
      <c r="AE89" s="51" t="str">
        <f>IFERROR(AVERAGEIFS('Orders - December 2020'!$I$2:$I$2047,'Orders - December 2020'!$H$2:$H$2047,Worksheet!AE$3,'Orders - December 2020'!$C$2:$C$2047,Worksheet!$F89),"-")</f>
        <v>-</v>
      </c>
      <c r="AF89" s="51" t="str">
        <f>IFERROR(AVERAGEIFS('Orders - December 2020'!$I$2:$I$2047,'Orders - December 2020'!$H$2:$H$2047,Worksheet!AF$3,'Orders - December 2020'!$C$2:$C$2047,Worksheet!$F89),"-")</f>
        <v>-</v>
      </c>
      <c r="AG89" s="51" t="str">
        <f>IFERROR(AVERAGEIFS('Orders - December 2020'!$I$2:$I$2047,'Orders - December 2020'!$H$2:$H$2047,Worksheet!AG$3,'Orders - December 2020'!$C$2:$C$2047,Worksheet!$F89),"-")</f>
        <v>-</v>
      </c>
      <c r="AH89" s="51" t="str">
        <f>IFERROR(AVERAGEIFS('Orders - December 2020'!$I$2:$I$2047,'Orders - December 2020'!$H$2:$H$2047,Worksheet!AH$3,'Orders - December 2020'!$C$2:$C$2047,Worksheet!$F89),"-")</f>
        <v>-</v>
      </c>
      <c r="AI89" s="51" t="str">
        <f>IFERROR(AVERAGEIFS('Orders - December 2020'!$I$2:$I$2047,'Orders - December 2020'!$H$2:$H$2047,Worksheet!AI$3,'Orders - December 2020'!$C$2:$C$2047,Worksheet!$F89),"-")</f>
        <v>-</v>
      </c>
      <c r="AJ89" s="51" t="str">
        <f>IFERROR(AVERAGEIFS('Orders - December 2020'!$I$2:$I$2047,'Orders - December 2020'!$H$2:$H$2047,Worksheet!AJ$3,'Orders - December 2020'!$C$2:$C$2047,Worksheet!$F89),"-")</f>
        <v>-</v>
      </c>
      <c r="AK89" s="51" t="str">
        <f>IFERROR(AVERAGEIFS('Orders - December 2020'!$I$2:$I$2047,'Orders - December 2020'!$H$2:$H$2047,Worksheet!AK$3,'Orders - December 2020'!$C$2:$C$2047,Worksheet!$F89),"-")</f>
        <v>-</v>
      </c>
      <c r="AL89" s="51" t="str">
        <f>IFERROR(AVERAGEIFS('Orders - December 2020'!$I$2:$I$2047,'Orders - December 2020'!$H$2:$H$2047,Worksheet!AL$3,'Orders - December 2020'!$C$2:$C$2047,Worksheet!$F89),"-")</f>
        <v>-</v>
      </c>
      <c r="AM89" s="51" t="str">
        <f>IFERROR(AVERAGEIFS('Orders - December 2020'!$I$2:$I$2047,'Orders - December 2020'!$H$2:$H$2047,Worksheet!AM$3,'Orders - December 2020'!$C$2:$C$2047,Worksheet!$F89),"-")</f>
        <v>-</v>
      </c>
      <c r="AN89" s="51" t="str">
        <f>IFERROR(AVERAGEIFS('Orders - December 2020'!$I$2:$I$2047,'Orders - December 2020'!$H$2:$H$2047,Worksheet!AN$3,'Orders - December 2020'!$C$2:$C$2047,Worksheet!$F89),"-")</f>
        <v>-</v>
      </c>
      <c r="AO89" s="51" t="str">
        <f>IFERROR(AVERAGEIFS('Orders - December 2020'!$I$2:$I$2047,'Orders - December 2020'!$H$2:$H$2047,Worksheet!AO$3,'Orders - December 2020'!$C$2:$C$2047,Worksheet!$F89),"-")</f>
        <v>-</v>
      </c>
      <c r="AP89" s="51" t="str">
        <f>IFERROR(AVERAGEIFS('Orders - December 2020'!$I$2:$I$2047,'Orders - December 2020'!$H$2:$H$2047,Worksheet!AP$3,'Orders - December 2020'!$C$2:$C$2047,Worksheet!$F89),"-")</f>
        <v>-</v>
      </c>
      <c r="AQ89" s="51" t="str">
        <f>IFERROR(AVERAGEIFS('Orders - December 2020'!$I$2:$I$2047,'Orders - December 2020'!$H$2:$H$2047,Worksheet!AQ$3,'Orders - December 2020'!$C$2:$C$2047,Worksheet!$F89),"-")</f>
        <v>-</v>
      </c>
      <c r="AR89" s="51" t="str">
        <f>IFERROR(AVERAGEIFS('Orders - December 2020'!$I$2:$I$2047,'Orders - December 2020'!$H$2:$H$2047,Worksheet!AR$3,'Orders - December 2020'!$C$2:$C$2047,Worksheet!$F89),"-")</f>
        <v>-</v>
      </c>
      <c r="AS89" s="51" t="str">
        <f>IFERROR(AVERAGEIFS('Orders - December 2020'!$I$2:$I$2047,'Orders - December 2020'!$H$2:$H$2047,Worksheet!AS$3,'Orders - December 2020'!$C$2:$C$2047,Worksheet!$F89),"-")</f>
        <v>-</v>
      </c>
      <c r="AT89" s="51" t="str">
        <f>IFERROR(AVERAGEIFS('Orders - December 2020'!$I$2:$I$2047,'Orders - December 2020'!$H$2:$H$2047,Worksheet!AT$3,'Orders - December 2020'!$C$2:$C$2047,Worksheet!$F89),"-")</f>
        <v>-</v>
      </c>
      <c r="AU89" s="51" t="str">
        <f>IFERROR(AVERAGEIFS('Orders - December 2020'!$I$2:$I$2047,'Orders - December 2020'!$H$2:$H$2047,Worksheet!AU$3,'Orders - December 2020'!$C$2:$C$2047,Worksheet!$F89),"-")</f>
        <v>-</v>
      </c>
      <c r="AV89" s="51" t="str">
        <f>IFERROR(AVERAGEIFS('Orders - December 2020'!$I$2:$I$2047,'Orders - December 2020'!$H$2:$H$2047,Worksheet!AV$3,'Orders - December 2020'!$C$2:$C$2047,Worksheet!$F89),"-")</f>
        <v>-</v>
      </c>
      <c r="AW89" s="51" t="str">
        <f>IFERROR(AVERAGEIFS('Orders - December 2020'!$I$2:$I$2047,'Orders - December 2020'!$H$2:$H$2047,Worksheet!AW$3,'Orders - December 2020'!$C$2:$C$2047,Worksheet!$F89),"-")</f>
        <v>-</v>
      </c>
      <c r="AX89" s="51" t="str">
        <f>IFERROR(AVERAGEIFS('Orders - December 2020'!$I$2:$I$2047,'Orders - December 2020'!$H$2:$H$2047,Worksheet!AX$3,'Orders - December 2020'!$C$2:$C$2047,Worksheet!$F89),"-")</f>
        <v>-</v>
      </c>
      <c r="AY89" s="51">
        <f>IFERROR(AVERAGEIFS('Orders - December 2020'!$I$2:$I$2047,'Orders - December 2020'!$H$2:$H$2047,Worksheet!AY$3,'Orders - December 2020'!$C$2:$C$2047,Worksheet!$F89),"-")</f>
        <v>2</v>
      </c>
      <c r="AZ89" s="51" t="str">
        <f>IFERROR(AVERAGEIFS('Orders - December 2020'!$I$2:$I$2047,'Orders - December 2020'!$H$2:$H$2047,Worksheet!AZ$3,'Orders - December 2020'!$C$2:$C$2047,Worksheet!$F89),"-")</f>
        <v>-</v>
      </c>
      <c r="BA89" s="51">
        <f>IFERROR(AVERAGEIFS('Orders - December 2020'!$I$2:$I$2047,'Orders - December 2020'!$H$2:$H$2047,Worksheet!BA$3,'Orders - December 2020'!$C$2:$C$2047,Worksheet!$F89),"-")</f>
        <v>1</v>
      </c>
      <c r="BB89" s="51" t="str">
        <f>IFERROR(AVERAGEIFS('Orders - December 2020'!$I$2:$I$2047,'Orders - December 2020'!$H$2:$H$2047,Worksheet!BB$3,'Orders - December 2020'!$C$2:$C$2047,Worksheet!$F89),"-")</f>
        <v>-</v>
      </c>
      <c r="BC89" s="51" t="str">
        <f>IFERROR(AVERAGEIFS('Orders - December 2020'!$I$2:$I$2047,'Orders - December 2020'!$H$2:$H$2047,Worksheet!BC$3,'Orders - December 2020'!$C$2:$C$2047,Worksheet!$F89),"-")</f>
        <v>-</v>
      </c>
      <c r="BD89" s="51" t="str">
        <f>IFERROR(AVERAGEIFS('Orders - December 2020'!$I$2:$I$2047,'Orders - December 2020'!$H$2:$H$2047,Worksheet!BD$3,'Orders - December 2020'!$C$2:$C$2047,Worksheet!$F89),"-")</f>
        <v>-</v>
      </c>
      <c r="BE89" s="51" t="str">
        <f>IFERROR(AVERAGEIFS('Orders - December 2020'!$I$2:$I$2047,'Orders - December 2020'!$H$2:$H$2047,Worksheet!BE$3,'Orders - December 2020'!$C$2:$C$2047,Worksheet!$F89),"-")</f>
        <v>-</v>
      </c>
      <c r="BF89" s="51" t="str">
        <f>IFERROR(AVERAGEIFS('Orders - December 2020'!$I$2:$I$2047,'Orders - December 2020'!$H$2:$H$2047,Worksheet!BF$3,'Orders - December 2020'!$C$2:$C$2047,Worksheet!$F89),"-")</f>
        <v>-</v>
      </c>
      <c r="BG89" s="51" t="str">
        <f>IFERROR(AVERAGEIFS('Orders - December 2020'!$I$2:$I$2047,'Orders - December 2020'!$H$2:$H$2047,Worksheet!BG$3,'Orders - December 2020'!$C$2:$C$2047,Worksheet!$F89),"-")</f>
        <v>-</v>
      </c>
      <c r="BH89" s="51" t="str">
        <f>IFERROR(AVERAGEIFS('Orders - December 2020'!$I$2:$I$2047,'Orders - December 2020'!$H$2:$H$2047,Worksheet!BH$3,'Orders - December 2020'!$C$2:$C$2047,Worksheet!$F89),"-")</f>
        <v>-</v>
      </c>
      <c r="BI89" s="51" t="str">
        <f>IFERROR(AVERAGEIFS('Orders - December 2020'!$I$2:$I$2047,'Orders - December 2020'!$H$2:$H$2047,Worksheet!BI$3,'Orders - December 2020'!$C$2:$C$2047,Worksheet!$F89),"-")</f>
        <v>-</v>
      </c>
      <c r="BJ89" s="51" t="str">
        <f>IFERROR(AVERAGEIFS('Orders - December 2020'!$I$2:$I$2047,'Orders - December 2020'!$H$2:$H$2047,Worksheet!BJ$3,'Orders - December 2020'!$C$2:$C$2047,Worksheet!$F89),"-")</f>
        <v>-</v>
      </c>
      <c r="BK89" s="51" t="str">
        <f>IFERROR(AVERAGEIFS('Orders - December 2020'!$I$2:$I$2047,'Orders - December 2020'!$H$2:$H$2047,Worksheet!BK$3,'Orders - December 2020'!$C$2:$C$2047,Worksheet!$F89),"-")</f>
        <v>-</v>
      </c>
      <c r="BL89" s="51" t="str">
        <f>IFERROR(AVERAGEIFS('Orders - December 2020'!$I$2:$I$2047,'Orders - December 2020'!$H$2:$H$2047,Worksheet!BL$3,'Orders - December 2020'!$C$2:$C$2047,Worksheet!$F89),"-")</f>
        <v>-</v>
      </c>
      <c r="BM89" s="51" t="str">
        <f>IFERROR(AVERAGEIFS('Orders - December 2020'!$I$2:$I$2047,'Orders - December 2020'!$H$2:$H$2047,Worksheet!BM$3,'Orders - December 2020'!$C$2:$C$2047,Worksheet!$F89),"-")</f>
        <v>-</v>
      </c>
      <c r="BN89" s="51" t="str">
        <f>IFERROR(AVERAGEIFS('Orders - December 2020'!$I$2:$I$2047,'Orders - December 2020'!$H$2:$H$2047,Worksheet!BN$3,'Orders - December 2020'!$C$2:$C$2047,Worksheet!$F89),"-")</f>
        <v>-</v>
      </c>
      <c r="BO89" s="51" t="str">
        <f>IFERROR(AVERAGEIFS('Orders - December 2020'!$I$2:$I$2047,'Orders - December 2020'!$H$2:$H$2047,Worksheet!BO$3,'Orders - December 2020'!$C$2:$C$2047,Worksheet!$F89),"-")</f>
        <v>-</v>
      </c>
      <c r="BP89" s="51" t="str">
        <f>IFERROR(AVERAGEIFS('Orders - December 2020'!$I$2:$I$2047,'Orders - December 2020'!$H$2:$H$2047,Worksheet!BP$3,'Orders - December 2020'!$C$2:$C$2047,Worksheet!$F89),"-")</f>
        <v>-</v>
      </c>
      <c r="BQ89" s="51" t="str">
        <f>IFERROR(AVERAGEIFS('Orders - December 2020'!$I$2:$I$2047,'Orders - December 2020'!$H$2:$H$2047,Worksheet!BQ$3,'Orders - December 2020'!$C$2:$C$2047,Worksheet!$F89),"-")</f>
        <v>-</v>
      </c>
      <c r="BR89" s="51" t="str">
        <f>IFERROR(AVERAGEIFS('Orders - December 2020'!$I$2:$I$2047,'Orders - December 2020'!$H$2:$H$2047,Worksheet!BR$3,'Orders - December 2020'!$C$2:$C$2047,Worksheet!$F89),"-")</f>
        <v>-</v>
      </c>
      <c r="BS89" s="51" t="str">
        <f>IFERROR(AVERAGEIFS('Orders - December 2020'!$I$2:$I$2047,'Orders - December 2020'!$H$2:$H$2047,Worksheet!BS$3,'Orders - December 2020'!$C$2:$C$2047,Worksheet!$F89),"-")</f>
        <v>-</v>
      </c>
      <c r="BT89" s="51" t="str">
        <f>IFERROR(AVERAGEIFS('Orders - December 2020'!$I$2:$I$2047,'Orders - December 2020'!$H$2:$H$2047,Worksheet!BT$3,'Orders - December 2020'!$C$2:$C$2047,Worksheet!$F89),"-")</f>
        <v>-</v>
      </c>
      <c r="BU89" s="51" t="str">
        <f>IFERROR(AVERAGEIFS('Orders - December 2020'!$I$2:$I$2047,'Orders - December 2020'!$H$2:$H$2047,Worksheet!BU$3,'Orders - December 2020'!$C$2:$C$2047,Worksheet!$F89),"-")</f>
        <v>-</v>
      </c>
      <c r="BV89" s="51" t="str">
        <f>IFERROR(AVERAGEIFS('Orders - December 2020'!$I$2:$I$2047,'Orders - December 2020'!$H$2:$H$2047,Worksheet!BV$3,'Orders - December 2020'!$C$2:$C$2047,Worksheet!$F89),"-")</f>
        <v>-</v>
      </c>
      <c r="BW89" s="51" t="str">
        <f>IFERROR(AVERAGEIFS('Orders - December 2020'!$I$2:$I$2047,'Orders - December 2020'!$H$2:$H$2047,Worksheet!BW$3,'Orders - December 2020'!$C$2:$C$2047,Worksheet!$F89),"-")</f>
        <v>-</v>
      </c>
      <c r="BX89" s="51" t="str">
        <f>IFERROR(AVERAGEIFS('Orders - December 2020'!$I$2:$I$2047,'Orders - December 2020'!$H$2:$H$2047,Worksheet!BX$3,'Orders - December 2020'!$C$2:$C$2047,Worksheet!$F89),"-")</f>
        <v>-</v>
      </c>
      <c r="BY89" s="51" t="str">
        <f>IFERROR(AVERAGEIFS('Orders - December 2020'!$I$2:$I$2047,'Orders - December 2020'!$H$2:$H$2047,Worksheet!BY$3,'Orders - December 2020'!$C$2:$C$2047,Worksheet!$F89),"-")</f>
        <v>-</v>
      </c>
      <c r="BZ89" s="51" t="str">
        <f>IFERROR(AVERAGEIFS('Orders - December 2020'!$I$2:$I$2047,'Orders - December 2020'!$H$2:$H$2047,Worksheet!BZ$3,'Orders - December 2020'!$C$2:$C$2047,Worksheet!$F89),"-")</f>
        <v>-</v>
      </c>
      <c r="CA89" s="51" t="str">
        <f>IFERROR(AVERAGEIFS('Orders - December 2020'!$I$2:$I$2047,'Orders - December 2020'!$H$2:$H$2047,Worksheet!CA$3,'Orders - December 2020'!$C$2:$C$2047,Worksheet!$F89),"-")</f>
        <v>-</v>
      </c>
      <c r="CB89" s="51" t="str">
        <f>IFERROR(AVERAGEIFS('Orders - December 2020'!$I$2:$I$2047,'Orders - December 2020'!$H$2:$H$2047,Worksheet!CB$3,'Orders - December 2020'!$C$2:$C$2047,Worksheet!$F89),"-")</f>
        <v>-</v>
      </c>
      <c r="CC89" s="51" t="str">
        <f>IFERROR(AVERAGEIFS('Orders - December 2020'!$I$2:$I$2047,'Orders - December 2020'!$H$2:$H$2047,Worksheet!CC$3,'Orders - December 2020'!$C$2:$C$2047,Worksheet!$F89),"-")</f>
        <v>-</v>
      </c>
      <c r="CD89" s="51" t="str">
        <f>IFERROR(AVERAGEIFS('Orders - December 2020'!$I$2:$I$2047,'Orders - December 2020'!$H$2:$H$2047,Worksheet!CD$3,'Orders - December 2020'!$C$2:$C$2047,Worksheet!$F89),"-")</f>
        <v>-</v>
      </c>
      <c r="CE89" s="51" t="str">
        <f>IFERROR(AVERAGEIFS('Orders - December 2020'!$I$2:$I$2047,'Orders - December 2020'!$H$2:$H$2047,Worksheet!CE$3,'Orders - December 2020'!$C$2:$C$2047,Worksheet!$F89),"-")</f>
        <v>-</v>
      </c>
      <c r="CF89" s="51" t="str">
        <f>IFERROR(AVERAGEIFS('Orders - December 2020'!$I$2:$I$2047,'Orders - December 2020'!$H$2:$H$2047,Worksheet!CF$3,'Orders - December 2020'!$C$2:$C$2047,Worksheet!$F89),"-")</f>
        <v>-</v>
      </c>
      <c r="CG89" s="51" t="str">
        <f>IFERROR(AVERAGEIFS('Orders - December 2020'!$I$2:$I$2047,'Orders - December 2020'!$H$2:$H$2047,Worksheet!CG$3,'Orders - December 2020'!$C$2:$C$2047,Worksheet!$F89),"-")</f>
        <v>-</v>
      </c>
      <c r="CH89" s="51" t="str">
        <f>IFERROR(AVERAGEIFS('Orders - December 2020'!$I$2:$I$2047,'Orders - December 2020'!$H$2:$H$2047,Worksheet!CH$3,'Orders - December 2020'!$C$2:$C$2047,Worksheet!$F89),"-")</f>
        <v>-</v>
      </c>
      <c r="CI89" s="51" t="str">
        <f>IFERROR(AVERAGEIFS('Orders - December 2020'!$I$2:$I$2047,'Orders - December 2020'!$H$2:$H$2047,Worksheet!CI$3,'Orders - December 2020'!$C$2:$C$2047,Worksheet!$F89),"-")</f>
        <v>-</v>
      </c>
      <c r="CJ89" s="51" t="str">
        <f>IFERROR(AVERAGEIFS('Orders - December 2020'!$I$2:$I$2047,'Orders - December 2020'!$H$2:$H$2047,Worksheet!CJ$3,'Orders - December 2020'!$C$2:$C$2047,Worksheet!$F89),"-")</f>
        <v>-</v>
      </c>
      <c r="CK89" s="51" t="str">
        <f>IFERROR(AVERAGEIFS('Orders - December 2020'!$I$2:$I$2047,'Orders - December 2020'!$H$2:$H$2047,Worksheet!CK$3,'Orders - December 2020'!$C$2:$C$2047,Worksheet!$F89),"-")</f>
        <v>-</v>
      </c>
      <c r="CL89" s="51" t="str">
        <f>IFERROR(AVERAGEIFS('Orders - December 2020'!$I$2:$I$2047,'Orders - December 2020'!$H$2:$H$2047,Worksheet!CL$3,'Orders - December 2020'!$C$2:$C$2047,Worksheet!$F89),"-")</f>
        <v>-</v>
      </c>
      <c r="CM89" s="51">
        <f>IFERROR(AVERAGEIFS('Orders - December 2020'!$I$2:$I$2047,'Orders - December 2020'!$H$2:$H$2047,Worksheet!CM$3,'Orders - December 2020'!$C$2:$C$2047,Worksheet!$F89),"-")</f>
        <v>2</v>
      </c>
      <c r="CN89" s="51" t="str">
        <f>IFERROR(AVERAGEIFS('Orders - December 2020'!$I$2:$I$2047,'Orders - December 2020'!$H$2:$H$2047,Worksheet!CN$3,'Orders - December 2020'!$C$2:$C$2047,Worksheet!$F89),"-")</f>
        <v>-</v>
      </c>
      <c r="CO89" s="51" t="str">
        <f>IFERROR(AVERAGEIFS('Orders - December 2020'!$I$2:$I$2047,'Orders - December 2020'!$H$2:$H$2047,Worksheet!CO$3,'Orders - December 2020'!$C$2:$C$2047,Worksheet!$F89),"-")</f>
        <v>-</v>
      </c>
      <c r="CP89" s="51" t="str">
        <f>IFERROR(AVERAGEIFS('Orders - December 2020'!$I$2:$I$2047,'Orders - December 2020'!$H$2:$H$2047,Worksheet!CP$3,'Orders - December 2020'!$C$2:$C$2047,Worksheet!$F89),"-")</f>
        <v>-</v>
      </c>
      <c r="CQ89" s="51" t="str">
        <f>IFERROR(AVERAGEIFS('Orders - December 2020'!$I$2:$I$2047,'Orders - December 2020'!$H$2:$H$2047,Worksheet!CQ$3,'Orders - December 2020'!$C$2:$C$2047,Worksheet!$F89),"-")</f>
        <v>-</v>
      </c>
      <c r="CR89" s="51" t="str">
        <f>IFERROR(AVERAGEIFS('Orders - December 2020'!$I$2:$I$2047,'Orders - December 2020'!$H$2:$H$2047,Worksheet!CR$3,'Orders - December 2020'!$C$2:$C$2047,Worksheet!$F89),"-")</f>
        <v>-</v>
      </c>
      <c r="CS89" s="51" t="str">
        <f>IFERROR(AVERAGEIFS('Orders - December 2020'!$I$2:$I$2047,'Orders - December 2020'!$H$2:$H$2047,Worksheet!CS$3,'Orders - December 2020'!$C$2:$C$2047,Worksheet!$F89),"-")</f>
        <v>-</v>
      </c>
      <c r="CT89" s="51" t="str">
        <f>IFERROR(AVERAGEIFS('Orders - December 2020'!$I$2:$I$2047,'Orders - December 2020'!$H$2:$H$2047,Worksheet!CT$3,'Orders - December 2020'!$C$2:$C$2047,Worksheet!$F89),"-")</f>
        <v>-</v>
      </c>
      <c r="CU89" s="51" t="str">
        <f>IFERROR(AVERAGEIFS('Orders - December 2020'!$I$2:$I$2047,'Orders - December 2020'!$H$2:$H$2047,Worksheet!CU$3,'Orders - December 2020'!$C$2:$C$2047,Worksheet!$F89),"-")</f>
        <v>-</v>
      </c>
      <c r="CV89" s="51">
        <f>IFERROR(AVERAGEIFS('Orders - December 2020'!$I$2:$I$2047,'Orders - December 2020'!$H$2:$H$2047,Worksheet!CV$3,'Orders - December 2020'!$C$2:$C$2047,Worksheet!$F89),"-")</f>
        <v>2</v>
      </c>
      <c r="CW89" s="51" t="str">
        <f>IFERROR(AVERAGEIFS('Orders - December 2020'!$I$2:$I$2047,'Orders - December 2020'!$H$2:$H$2047,Worksheet!CW$3,'Orders - December 2020'!$C$2:$C$2047,Worksheet!$F89),"-")</f>
        <v>-</v>
      </c>
      <c r="CX89" s="51" t="str">
        <f>IFERROR(AVERAGEIFS('Orders - December 2020'!$I$2:$I$2047,'Orders - December 2020'!$H$2:$H$2047,Worksheet!CX$3,'Orders - December 2020'!$C$2:$C$2047,Worksheet!$F89),"-")</f>
        <v>-</v>
      </c>
      <c r="CY89" s="51" t="str">
        <f>IFERROR(AVERAGEIFS('Orders - December 2020'!$I$2:$I$2047,'Orders - December 2020'!$H$2:$H$2047,Worksheet!CY$3,'Orders - December 2020'!$C$2:$C$2047,Worksheet!$F89),"-")</f>
        <v>-</v>
      </c>
      <c r="CZ89" s="51" t="str">
        <f>IFERROR(AVERAGEIFS('Orders - December 2020'!$I$2:$I$2047,'Orders - December 2020'!$H$2:$H$2047,Worksheet!CZ$3,'Orders - December 2020'!$C$2:$C$2047,Worksheet!$F89),"-")</f>
        <v>-</v>
      </c>
      <c r="DA89" s="51" t="str">
        <f>IFERROR(AVERAGEIFS('Orders - December 2020'!$I$2:$I$2047,'Orders - December 2020'!$H$2:$H$2047,Worksheet!DA$3,'Orders - December 2020'!$C$2:$C$2047,Worksheet!$F89),"-")</f>
        <v>-</v>
      </c>
      <c r="DB89" s="51" t="str">
        <f>IFERROR(AVERAGEIFS('Orders - December 2020'!$I$2:$I$2047,'Orders - December 2020'!$H$2:$H$2047,Worksheet!DB$3,'Orders - December 2020'!$C$2:$C$2047,Worksheet!$F89),"-")</f>
        <v>-</v>
      </c>
      <c r="DC89" s="51" t="str">
        <f>IFERROR(AVERAGEIFS('Orders - December 2020'!$I$2:$I$2047,'Orders - December 2020'!$H$2:$H$2047,Worksheet!DC$3,'Orders - December 2020'!$C$2:$C$2047,Worksheet!$F89),"-")</f>
        <v>-</v>
      </c>
      <c r="DD89" s="51" t="str">
        <f>IFERROR(AVERAGEIFS('Orders - December 2020'!$I$2:$I$2047,'Orders - December 2020'!$H$2:$H$2047,Worksheet!DD$3,'Orders - December 2020'!$C$2:$C$2047,Worksheet!$F89),"-")</f>
        <v>-</v>
      </c>
      <c r="DE89" s="51" t="str">
        <f>IFERROR(AVERAGEIFS('Orders - December 2020'!$I$2:$I$2047,'Orders - December 2020'!$H$2:$H$2047,Worksheet!DE$3,'Orders - December 2020'!$C$2:$C$2047,Worksheet!$F89),"-")</f>
        <v>-</v>
      </c>
      <c r="DF89" s="51" t="str">
        <f>IFERROR(AVERAGEIFS('Orders - December 2020'!$I$2:$I$2047,'Orders - December 2020'!$H$2:$H$2047,Worksheet!DF$3,'Orders - December 2020'!$C$2:$C$2047,Worksheet!$F89),"-")</f>
        <v>-</v>
      </c>
      <c r="DG89" s="51" t="str">
        <f>IFERROR(AVERAGEIFS('Orders - December 2020'!$I$2:$I$2047,'Orders - December 2020'!$H$2:$H$2047,Worksheet!DG$3,'Orders - December 2020'!$C$2:$C$2047,Worksheet!$F89),"-")</f>
        <v>-</v>
      </c>
      <c r="DH89" s="51" t="str">
        <f>IFERROR(AVERAGEIFS('Orders - December 2020'!$I$2:$I$2047,'Orders - December 2020'!$H$2:$H$2047,Worksheet!DH$3,'Orders - December 2020'!$C$2:$C$2047,Worksheet!$F89),"-")</f>
        <v>-</v>
      </c>
      <c r="DI89" s="51" t="str">
        <f>IFERROR(AVERAGEIFS('Orders - December 2020'!$I$2:$I$2047,'Orders - December 2020'!$H$2:$H$2047,Worksheet!DI$3,'Orders - December 2020'!$C$2:$C$2047,Worksheet!$F89),"-")</f>
        <v>-</v>
      </c>
      <c r="DJ89" s="51" t="str">
        <f>IFERROR(AVERAGEIFS('Orders - December 2020'!$I$2:$I$2047,'Orders - December 2020'!$H$2:$H$2047,Worksheet!DJ$3,'Orders - December 2020'!$C$2:$C$2047,Worksheet!$F89),"-")</f>
        <v>-</v>
      </c>
      <c r="DK89" s="51" t="str">
        <f>IFERROR(AVERAGEIFS('Orders - December 2020'!$I$2:$I$2047,'Orders - December 2020'!$H$2:$H$2047,Worksheet!DK$3,'Orders - December 2020'!$C$2:$C$2047,Worksheet!$F89),"-")</f>
        <v>-</v>
      </c>
      <c r="DL89" s="51" t="str">
        <f>IFERROR(AVERAGEIFS('Orders - December 2020'!$I$2:$I$2047,'Orders - December 2020'!$H$2:$H$2047,Worksheet!DL$3,'Orders - December 2020'!$C$2:$C$2047,Worksheet!$F89),"-")</f>
        <v>-</v>
      </c>
      <c r="DM89" s="51" t="str">
        <f>IFERROR(AVERAGEIFS('Orders - December 2020'!$I$2:$I$2047,'Orders - December 2020'!$H$2:$H$2047,Worksheet!DM$3,'Orders - December 2020'!$C$2:$C$2047,Worksheet!$F89),"-")</f>
        <v>-</v>
      </c>
      <c r="DN89" s="51" t="str">
        <f>IFERROR(AVERAGEIFS('Orders - December 2020'!$I$2:$I$2047,'Orders - December 2020'!$H$2:$H$2047,Worksheet!DN$3,'Orders - December 2020'!$C$2:$C$2047,Worksheet!$F89),"-")</f>
        <v>-</v>
      </c>
      <c r="DO89" s="51" t="str">
        <f>IFERROR(AVERAGEIFS('Orders - December 2020'!$I$2:$I$2047,'Orders - December 2020'!$H$2:$H$2047,Worksheet!DO$3,'Orders - December 2020'!$C$2:$C$2047,Worksheet!$F89),"-")</f>
        <v>-</v>
      </c>
      <c r="DP89" s="51" t="str">
        <f>IFERROR(AVERAGEIFS('Orders - December 2020'!$I$2:$I$2047,'Orders - December 2020'!$H$2:$H$2047,Worksheet!DP$3,'Orders - December 2020'!$C$2:$C$2047,Worksheet!$F89),"-")</f>
        <v>-</v>
      </c>
      <c r="DQ89" s="51" t="str">
        <f>IFERROR(AVERAGEIFS('Orders - December 2020'!$I$2:$I$2047,'Orders - December 2020'!$H$2:$H$2047,Worksheet!DQ$3,'Orders - December 2020'!$C$2:$C$2047,Worksheet!$F89),"-")</f>
        <v>-</v>
      </c>
      <c r="DR89" s="51" t="str">
        <f>IFERROR(AVERAGEIFS('Orders - December 2020'!$I$2:$I$2047,'Orders - December 2020'!$H$2:$H$2047,Worksheet!DR$3,'Orders - December 2020'!$C$2:$C$2047,Worksheet!$F89),"-")</f>
        <v>-</v>
      </c>
      <c r="DS89" s="51" t="str">
        <f>IFERROR(AVERAGEIFS('Orders - December 2020'!$I$2:$I$2047,'Orders - December 2020'!$H$2:$H$2047,Worksheet!DS$3,'Orders - December 2020'!$C$2:$C$2047,Worksheet!$F89),"-")</f>
        <v>-</v>
      </c>
      <c r="DT89" s="51" t="str">
        <f>IFERROR(AVERAGEIFS('Orders - December 2020'!$I$2:$I$2047,'Orders - December 2020'!$H$2:$H$2047,Worksheet!DT$3,'Orders - December 2020'!$C$2:$C$2047,Worksheet!$F89),"-")</f>
        <v>-</v>
      </c>
      <c r="DU89" s="51" t="str">
        <f>IFERROR(AVERAGEIFS('Orders - December 2020'!$I$2:$I$2047,'Orders - December 2020'!$H$2:$H$2047,Worksheet!DU$3,'Orders - December 2020'!$C$2:$C$2047,Worksheet!$F89),"-")</f>
        <v>-</v>
      </c>
      <c r="DV89" s="51" t="str">
        <f>IFERROR(AVERAGEIFS('Orders - December 2020'!$I$2:$I$2047,'Orders - December 2020'!$H$2:$H$2047,Worksheet!DV$3,'Orders - December 2020'!$C$2:$C$2047,Worksheet!$F89),"-")</f>
        <v>-</v>
      </c>
      <c r="DW89" s="51" t="str">
        <f>IFERROR(AVERAGEIFS('Orders - December 2020'!$I$2:$I$2047,'Orders - December 2020'!$H$2:$H$2047,Worksheet!DW$3,'Orders - December 2020'!$C$2:$C$2047,Worksheet!$F89),"-")</f>
        <v>-</v>
      </c>
      <c r="DX89" s="51" t="str">
        <f>IFERROR(AVERAGEIFS('Orders - December 2020'!$I$2:$I$2047,'Orders - December 2020'!$H$2:$H$2047,Worksheet!DX$3,'Orders - December 2020'!$C$2:$C$2047,Worksheet!$F89),"-")</f>
        <v>-</v>
      </c>
      <c r="DY89" s="51" t="str">
        <f>IFERROR(AVERAGEIFS('Orders - December 2020'!$I$2:$I$2047,'Orders - December 2020'!$H$2:$H$2047,Worksheet!DY$3,'Orders - December 2020'!$C$2:$C$2047,Worksheet!$F89),"-")</f>
        <v>-</v>
      </c>
      <c r="DZ89" s="51" t="str">
        <f>IFERROR(AVERAGEIFS('Orders - December 2020'!$I$2:$I$2047,'Orders - December 2020'!$H$2:$H$2047,Worksheet!DZ$3,'Orders - December 2020'!$C$2:$C$2047,Worksheet!$F89),"-")</f>
        <v>-</v>
      </c>
      <c r="EA89" s="51" t="str">
        <f>IFERROR(AVERAGEIFS('Orders - December 2020'!$I$2:$I$2047,'Orders - December 2020'!$H$2:$H$2047,Worksheet!EA$3,'Orders - December 2020'!$C$2:$C$2047,Worksheet!$F89),"-")</f>
        <v>-</v>
      </c>
      <c r="EB89" s="51" t="str">
        <f>IFERROR(AVERAGEIFS('Orders - December 2020'!$I$2:$I$2047,'Orders - December 2020'!$H$2:$H$2047,Worksheet!EB$3,'Orders - December 2020'!$C$2:$C$2047,Worksheet!$F89),"-")</f>
        <v>-</v>
      </c>
      <c r="EC89" s="51" t="str">
        <f>IFERROR(AVERAGEIFS('Orders - December 2020'!$I$2:$I$2047,'Orders - December 2020'!$H$2:$H$2047,Worksheet!EC$3,'Orders - December 2020'!$C$2:$C$2047,Worksheet!$F89),"-")</f>
        <v>-</v>
      </c>
      <c r="ED89" s="51" t="str">
        <f>IFERROR(AVERAGEIFS('Orders - December 2020'!$I$2:$I$2047,'Orders - December 2020'!$H$2:$H$2047,Worksheet!ED$3,'Orders - December 2020'!$C$2:$C$2047,Worksheet!$F89),"-")</f>
        <v>-</v>
      </c>
      <c r="EE89" s="51" t="str">
        <f>IFERROR(AVERAGEIFS('Orders - December 2020'!$I$2:$I$2047,'Orders - December 2020'!$H$2:$H$2047,Worksheet!EE$3,'Orders - December 2020'!$C$2:$C$2047,Worksheet!$F89),"-")</f>
        <v>-</v>
      </c>
      <c r="EF89" s="51" t="str">
        <f>IFERROR(AVERAGEIFS('Orders - December 2020'!$I$2:$I$2047,'Orders - December 2020'!$H$2:$H$2047,Worksheet!EF$3,'Orders - December 2020'!$C$2:$C$2047,Worksheet!$F89),"-")</f>
        <v>-</v>
      </c>
      <c r="EG89" s="51" t="str">
        <f>IFERROR(AVERAGEIFS('Orders - December 2020'!$I$2:$I$2047,'Orders - December 2020'!$H$2:$H$2047,Worksheet!EG$3,'Orders - December 2020'!$C$2:$C$2047,Worksheet!$F89),"-")</f>
        <v>-</v>
      </c>
      <c r="EH89" s="51" t="str">
        <f>IFERROR(AVERAGEIFS('Orders - December 2020'!$I$2:$I$2047,'Orders - December 2020'!$H$2:$H$2047,Worksheet!EH$3,'Orders - December 2020'!$C$2:$C$2047,Worksheet!$F89),"-")</f>
        <v>-</v>
      </c>
      <c r="EI89" s="51" t="str">
        <f>IFERROR(AVERAGEIFS('Orders - December 2020'!$I$2:$I$2047,'Orders - December 2020'!$H$2:$H$2047,Worksheet!EI$3,'Orders - December 2020'!$C$2:$C$2047,Worksheet!$F89),"-")</f>
        <v>-</v>
      </c>
      <c r="EJ89" s="51" t="str">
        <f>IFERROR(AVERAGEIFS('Orders - December 2020'!$I$2:$I$2047,'Orders - December 2020'!$H$2:$H$2047,Worksheet!EJ$3,'Orders - December 2020'!$C$2:$C$2047,Worksheet!$F89),"-")</f>
        <v>-</v>
      </c>
      <c r="EK89" s="51" t="str">
        <f>IFERROR(AVERAGEIFS('Orders - December 2020'!$I$2:$I$2047,'Orders - December 2020'!$H$2:$H$2047,Worksheet!EK$3,'Orders - December 2020'!$C$2:$C$2047,Worksheet!$F89),"-")</f>
        <v>-</v>
      </c>
      <c r="EL89" s="51" t="str">
        <f>IFERROR(AVERAGEIFS('Orders - December 2020'!$I$2:$I$2047,'Orders - December 2020'!$H$2:$H$2047,Worksheet!EL$3,'Orders - December 2020'!$C$2:$C$2047,Worksheet!$F89),"-")</f>
        <v>-</v>
      </c>
      <c r="EM89" s="51" t="str">
        <f>IFERROR(AVERAGEIFS('Orders - December 2020'!$I$2:$I$2047,'Orders - December 2020'!$H$2:$H$2047,Worksheet!EM$3,'Orders - December 2020'!$C$2:$C$2047,Worksheet!$F89),"-")</f>
        <v>-</v>
      </c>
      <c r="EN89" s="51" t="str">
        <f>IFERROR(AVERAGEIFS('Orders - December 2020'!$I$2:$I$2047,'Orders - December 2020'!$H$2:$H$2047,Worksheet!EN$3,'Orders - December 2020'!$C$2:$C$2047,Worksheet!$F89),"-")</f>
        <v>-</v>
      </c>
      <c r="EO89" s="51" t="str">
        <f>IFERROR(AVERAGEIFS('Orders - December 2020'!$I$2:$I$2047,'Orders - December 2020'!$H$2:$H$2047,Worksheet!EO$3,'Orders - December 2020'!$C$2:$C$2047,Worksheet!$F89),"-")</f>
        <v>-</v>
      </c>
      <c r="EP89" s="51" t="str">
        <f>IFERROR(AVERAGEIFS('Orders - December 2020'!$I$2:$I$2047,'Orders - December 2020'!$H$2:$H$2047,Worksheet!EP$3,'Orders - December 2020'!$C$2:$C$2047,Worksheet!$F89),"-")</f>
        <v>-</v>
      </c>
      <c r="EQ89" s="51" t="str">
        <f>IFERROR(AVERAGEIFS('Orders - December 2020'!$I$2:$I$2047,'Orders - December 2020'!$H$2:$H$2047,Worksheet!EQ$3,'Orders - December 2020'!$C$2:$C$2047,Worksheet!$F89),"-")</f>
        <v>-</v>
      </c>
      <c r="ER89" s="51" t="str">
        <f>IFERROR(AVERAGEIFS('Orders - December 2020'!$I$2:$I$2047,'Orders - December 2020'!$H$2:$H$2047,Worksheet!ER$3,'Orders - December 2020'!$C$2:$C$2047,Worksheet!$F89),"-")</f>
        <v>-</v>
      </c>
      <c r="ES89" s="51" t="str">
        <f>IFERROR(AVERAGEIFS('Orders - December 2020'!$I$2:$I$2047,'Orders - December 2020'!$H$2:$H$2047,Worksheet!ES$3,'Orders - December 2020'!$C$2:$C$2047,Worksheet!$F89),"-")</f>
        <v>-</v>
      </c>
      <c r="ET89" s="51" t="str">
        <f>IFERROR(AVERAGEIFS('Orders - December 2020'!$I$2:$I$2047,'Orders - December 2020'!$H$2:$H$2047,Worksheet!ET$3,'Orders - December 2020'!$C$2:$C$2047,Worksheet!$F89),"-")</f>
        <v>-</v>
      </c>
      <c r="EU89" s="51" t="str">
        <f>IFERROR(AVERAGEIFS('Orders - December 2020'!$I$2:$I$2047,'Orders - December 2020'!$H$2:$H$2047,Worksheet!EU$3,'Orders - December 2020'!$C$2:$C$2047,Worksheet!$F89),"-")</f>
        <v>-</v>
      </c>
      <c r="EV89" s="51" t="str">
        <f>IFERROR(AVERAGEIFS('Orders - December 2020'!$I$2:$I$2047,'Orders - December 2020'!$H$2:$H$2047,Worksheet!EV$3,'Orders - December 2020'!$C$2:$C$2047,Worksheet!$F89),"-")</f>
        <v>-</v>
      </c>
      <c r="EW89" s="51" t="str">
        <f>IFERROR(AVERAGEIFS('Orders - December 2020'!$I$2:$I$2047,'Orders - December 2020'!$H$2:$H$2047,Worksheet!EW$3,'Orders - December 2020'!$C$2:$C$2047,Worksheet!$F89),"-")</f>
        <v>-</v>
      </c>
      <c r="EX89" s="51" t="str">
        <f>IFERROR(AVERAGEIFS('Orders - December 2020'!$I$2:$I$2047,'Orders - December 2020'!$H$2:$H$2047,Worksheet!EX$3,'Orders - December 2020'!$C$2:$C$2047,Worksheet!$F89),"-")</f>
        <v>-</v>
      </c>
      <c r="EY89" s="51" t="str">
        <f>IFERROR(AVERAGEIFS('Orders - December 2020'!$I$2:$I$2047,'Orders - December 2020'!$H$2:$H$2047,Worksheet!EY$3,'Orders - December 2020'!$C$2:$C$2047,Worksheet!$F89),"-")</f>
        <v>-</v>
      </c>
      <c r="EZ89" s="51" t="str">
        <f>IFERROR(AVERAGEIFS('Orders - December 2020'!$I$2:$I$2047,'Orders - December 2020'!$H$2:$H$2047,Worksheet!EZ$3,'Orders - December 2020'!$C$2:$C$2047,Worksheet!$F89),"-")</f>
        <v>-</v>
      </c>
      <c r="FA89" s="51" t="str">
        <f>IFERROR(AVERAGEIFS('Orders - December 2020'!$I$2:$I$2047,'Orders - December 2020'!$H$2:$H$2047,Worksheet!FA$3,'Orders - December 2020'!$C$2:$C$2047,Worksheet!$F89),"-")</f>
        <v>-</v>
      </c>
      <c r="FB89" s="51" t="str">
        <f>IFERROR(AVERAGEIFS('Orders - December 2020'!$I$2:$I$2047,'Orders - December 2020'!$H$2:$H$2047,Worksheet!FB$3,'Orders - December 2020'!$C$2:$C$2047,Worksheet!$F89),"-")</f>
        <v>-</v>
      </c>
      <c r="FC89" s="51" t="str">
        <f>IFERROR(AVERAGEIFS('Orders - December 2020'!$I$2:$I$2047,'Orders - December 2020'!$H$2:$H$2047,Worksheet!FC$3,'Orders - December 2020'!$C$2:$C$2047,Worksheet!$F89),"-")</f>
        <v>-</v>
      </c>
      <c r="FD89" s="51" t="str">
        <f>IFERROR(AVERAGEIFS('Orders - December 2020'!$I$2:$I$2047,'Orders - December 2020'!$H$2:$H$2047,Worksheet!FD$3,'Orders - December 2020'!$C$2:$C$2047,Worksheet!$F89),"-")</f>
        <v>-</v>
      </c>
      <c r="FE89" s="51" t="str">
        <f>IFERROR(AVERAGEIFS('Orders - December 2020'!$I$2:$I$2047,'Orders - December 2020'!$H$2:$H$2047,Worksheet!FE$3,'Orders - December 2020'!$C$2:$C$2047,Worksheet!$F89),"-")</f>
        <v>-</v>
      </c>
      <c r="FF89" s="51" t="str">
        <f>IFERROR(AVERAGEIFS('Orders - December 2020'!$I$2:$I$2047,'Orders - December 2020'!$H$2:$H$2047,Worksheet!FF$3,'Orders - December 2020'!$C$2:$C$2047,Worksheet!$F89),"-")</f>
        <v>-</v>
      </c>
      <c r="FG89" s="52" t="str">
        <f>IFERROR(AVERAGEIFS('Orders - December 2020'!$I$2:$I$2047,'Orders - December 2020'!$H$2:$H$2047,Worksheet!FG$3,'Orders - December 2020'!$C$2:$C$2047,Worksheet!$F89),"-")</f>
        <v>-</v>
      </c>
    </row>
    <row r="90" spans="6:163">
      <c r="F90" s="45" t="str">
        <v>Mavelouse Minimart</v>
      </c>
      <c r="G90" s="50" t="str">
        <f>IFERROR(AVERAGEIFS('Orders - December 2020'!$I$2:$I$2047,'Orders - December 2020'!$H$2:$H$2047,Worksheet!G$3,'Orders - December 2020'!$C$2:$C$2047,Worksheet!$F90),"-")</f>
        <v>-</v>
      </c>
      <c r="H90" s="51" t="str">
        <f>IFERROR(AVERAGEIFS('Orders - December 2020'!$I$2:$I$2047,'Orders - December 2020'!$H$2:$H$2047,Worksheet!H$3,'Orders - December 2020'!$C$2:$C$2047,Worksheet!$F90),"-")</f>
        <v>-</v>
      </c>
      <c r="I90" s="51" t="str">
        <f>IFERROR(AVERAGEIFS('Orders - December 2020'!$I$2:$I$2047,'Orders - December 2020'!$H$2:$H$2047,Worksheet!I$3,'Orders - December 2020'!$C$2:$C$2047,Worksheet!$F90),"-")</f>
        <v>-</v>
      </c>
      <c r="J90" s="51" t="str">
        <f>IFERROR(AVERAGEIFS('Orders - December 2020'!$I$2:$I$2047,'Orders - December 2020'!$H$2:$H$2047,Worksheet!J$3,'Orders - December 2020'!$C$2:$C$2047,Worksheet!$F90),"-")</f>
        <v>-</v>
      </c>
      <c r="K90" s="51" t="str">
        <f>IFERROR(AVERAGEIFS('Orders - December 2020'!$I$2:$I$2047,'Orders - December 2020'!$H$2:$H$2047,Worksheet!K$3,'Orders - December 2020'!$C$2:$C$2047,Worksheet!$F90),"-")</f>
        <v>-</v>
      </c>
      <c r="L90" s="51" t="str">
        <f>IFERROR(AVERAGEIFS('Orders - December 2020'!$I$2:$I$2047,'Orders - December 2020'!$H$2:$H$2047,Worksheet!L$3,'Orders - December 2020'!$C$2:$C$2047,Worksheet!$F90),"-")</f>
        <v>-</v>
      </c>
      <c r="M90" s="51" t="str">
        <f>IFERROR(AVERAGEIFS('Orders - December 2020'!$I$2:$I$2047,'Orders - December 2020'!$H$2:$H$2047,Worksheet!M$3,'Orders - December 2020'!$C$2:$C$2047,Worksheet!$F90),"-")</f>
        <v>-</v>
      </c>
      <c r="N90" s="51" t="str">
        <f>IFERROR(AVERAGEIFS('Orders - December 2020'!$I$2:$I$2047,'Orders - December 2020'!$H$2:$H$2047,Worksheet!N$3,'Orders - December 2020'!$C$2:$C$2047,Worksheet!$F90),"-")</f>
        <v>-</v>
      </c>
      <c r="O90" s="51" t="str">
        <f>IFERROR(AVERAGEIFS('Orders - December 2020'!$I$2:$I$2047,'Orders - December 2020'!$H$2:$H$2047,Worksheet!O$3,'Orders - December 2020'!$C$2:$C$2047,Worksheet!$F90),"-")</f>
        <v>-</v>
      </c>
      <c r="P90" s="51" t="str">
        <f>IFERROR(AVERAGEIFS('Orders - December 2020'!$I$2:$I$2047,'Orders - December 2020'!$H$2:$H$2047,Worksheet!P$3,'Orders - December 2020'!$C$2:$C$2047,Worksheet!$F90),"-")</f>
        <v>-</v>
      </c>
      <c r="Q90" s="51" t="str">
        <f>IFERROR(AVERAGEIFS('Orders - December 2020'!$I$2:$I$2047,'Orders - December 2020'!$H$2:$H$2047,Worksheet!Q$3,'Orders - December 2020'!$C$2:$C$2047,Worksheet!$F90),"-")</f>
        <v>-</v>
      </c>
      <c r="R90" s="51" t="str">
        <f>IFERROR(AVERAGEIFS('Orders - December 2020'!$I$2:$I$2047,'Orders - December 2020'!$H$2:$H$2047,Worksheet!R$3,'Orders - December 2020'!$C$2:$C$2047,Worksheet!$F90),"-")</f>
        <v>-</v>
      </c>
      <c r="S90" s="51" t="str">
        <f>IFERROR(AVERAGEIFS('Orders - December 2020'!$I$2:$I$2047,'Orders - December 2020'!$H$2:$H$2047,Worksheet!S$3,'Orders - December 2020'!$C$2:$C$2047,Worksheet!$F90),"-")</f>
        <v>-</v>
      </c>
      <c r="T90" s="51" t="str">
        <f>IFERROR(AVERAGEIFS('Orders - December 2020'!$I$2:$I$2047,'Orders - December 2020'!$H$2:$H$2047,Worksheet!T$3,'Orders - December 2020'!$C$2:$C$2047,Worksheet!$F90),"-")</f>
        <v>-</v>
      </c>
      <c r="U90" s="51" t="str">
        <f>IFERROR(AVERAGEIFS('Orders - December 2020'!$I$2:$I$2047,'Orders - December 2020'!$H$2:$H$2047,Worksheet!U$3,'Orders - December 2020'!$C$2:$C$2047,Worksheet!$F90),"-")</f>
        <v>-</v>
      </c>
      <c r="V90" s="51" t="str">
        <f>IFERROR(AVERAGEIFS('Orders - December 2020'!$I$2:$I$2047,'Orders - December 2020'!$H$2:$H$2047,Worksheet!V$3,'Orders - December 2020'!$C$2:$C$2047,Worksheet!$F90),"-")</f>
        <v>-</v>
      </c>
      <c r="W90" s="51" t="str">
        <f>IFERROR(AVERAGEIFS('Orders - December 2020'!$I$2:$I$2047,'Orders - December 2020'!$H$2:$H$2047,Worksheet!W$3,'Orders - December 2020'!$C$2:$C$2047,Worksheet!$F90),"-")</f>
        <v>-</v>
      </c>
      <c r="X90" s="51" t="str">
        <f>IFERROR(AVERAGEIFS('Orders - December 2020'!$I$2:$I$2047,'Orders - December 2020'!$H$2:$H$2047,Worksheet!X$3,'Orders - December 2020'!$C$2:$C$2047,Worksheet!$F90),"-")</f>
        <v>-</v>
      </c>
      <c r="Y90" s="51" t="str">
        <f>IFERROR(AVERAGEIFS('Orders - December 2020'!$I$2:$I$2047,'Orders - December 2020'!$H$2:$H$2047,Worksheet!Y$3,'Orders - December 2020'!$C$2:$C$2047,Worksheet!$F90),"-")</f>
        <v>-</v>
      </c>
      <c r="Z90" s="51" t="str">
        <f>IFERROR(AVERAGEIFS('Orders - December 2020'!$I$2:$I$2047,'Orders - December 2020'!$H$2:$H$2047,Worksheet!Z$3,'Orders - December 2020'!$C$2:$C$2047,Worksheet!$F90),"-")</f>
        <v>-</v>
      </c>
      <c r="AA90" s="51">
        <f>IFERROR(AVERAGEIFS('Orders - December 2020'!$I$2:$I$2047,'Orders - December 2020'!$H$2:$H$2047,Worksheet!AA$3,'Orders - December 2020'!$C$2:$C$2047,Worksheet!$F90),"-")</f>
        <v>1</v>
      </c>
      <c r="AB90" s="51" t="str">
        <f>IFERROR(AVERAGEIFS('Orders - December 2020'!$I$2:$I$2047,'Orders - December 2020'!$H$2:$H$2047,Worksheet!AB$3,'Orders - December 2020'!$C$2:$C$2047,Worksheet!$F90),"-")</f>
        <v>-</v>
      </c>
      <c r="AC90" s="51" t="str">
        <f>IFERROR(AVERAGEIFS('Orders - December 2020'!$I$2:$I$2047,'Orders - December 2020'!$H$2:$H$2047,Worksheet!AC$3,'Orders - December 2020'!$C$2:$C$2047,Worksheet!$F90),"-")</f>
        <v>-</v>
      </c>
      <c r="AD90" s="51" t="str">
        <f>IFERROR(AVERAGEIFS('Orders - December 2020'!$I$2:$I$2047,'Orders - December 2020'!$H$2:$H$2047,Worksheet!AD$3,'Orders - December 2020'!$C$2:$C$2047,Worksheet!$F90),"-")</f>
        <v>-</v>
      </c>
      <c r="AE90" s="51" t="str">
        <f>IFERROR(AVERAGEIFS('Orders - December 2020'!$I$2:$I$2047,'Orders - December 2020'!$H$2:$H$2047,Worksheet!AE$3,'Orders - December 2020'!$C$2:$C$2047,Worksheet!$F90),"-")</f>
        <v>-</v>
      </c>
      <c r="AF90" s="51" t="str">
        <f>IFERROR(AVERAGEIFS('Orders - December 2020'!$I$2:$I$2047,'Orders - December 2020'!$H$2:$H$2047,Worksheet!AF$3,'Orders - December 2020'!$C$2:$C$2047,Worksheet!$F90),"-")</f>
        <v>-</v>
      </c>
      <c r="AG90" s="51" t="str">
        <f>IFERROR(AVERAGEIFS('Orders - December 2020'!$I$2:$I$2047,'Orders - December 2020'!$H$2:$H$2047,Worksheet!AG$3,'Orders - December 2020'!$C$2:$C$2047,Worksheet!$F90),"-")</f>
        <v>-</v>
      </c>
      <c r="AH90" s="51" t="str">
        <f>IFERROR(AVERAGEIFS('Orders - December 2020'!$I$2:$I$2047,'Orders - December 2020'!$H$2:$H$2047,Worksheet!AH$3,'Orders - December 2020'!$C$2:$C$2047,Worksheet!$F90),"-")</f>
        <v>-</v>
      </c>
      <c r="AI90" s="51" t="str">
        <f>IFERROR(AVERAGEIFS('Orders - December 2020'!$I$2:$I$2047,'Orders - December 2020'!$H$2:$H$2047,Worksheet!AI$3,'Orders - December 2020'!$C$2:$C$2047,Worksheet!$F90),"-")</f>
        <v>-</v>
      </c>
      <c r="AJ90" s="51">
        <f>IFERROR(AVERAGEIFS('Orders - December 2020'!$I$2:$I$2047,'Orders - December 2020'!$H$2:$H$2047,Worksheet!AJ$3,'Orders - December 2020'!$C$2:$C$2047,Worksheet!$F90),"-")</f>
        <v>0.5</v>
      </c>
      <c r="AK90" s="51">
        <f>IFERROR(AVERAGEIFS('Orders - December 2020'!$I$2:$I$2047,'Orders - December 2020'!$H$2:$H$2047,Worksheet!AK$3,'Orders - December 2020'!$C$2:$C$2047,Worksheet!$F90),"-")</f>
        <v>1</v>
      </c>
      <c r="AL90" s="51">
        <f>IFERROR(AVERAGEIFS('Orders - December 2020'!$I$2:$I$2047,'Orders - December 2020'!$H$2:$H$2047,Worksheet!AL$3,'Orders - December 2020'!$C$2:$C$2047,Worksheet!$F90),"-")</f>
        <v>0.5</v>
      </c>
      <c r="AM90" s="51">
        <f>IFERROR(AVERAGEIFS('Orders - December 2020'!$I$2:$I$2047,'Orders - December 2020'!$H$2:$H$2047,Worksheet!AM$3,'Orders - December 2020'!$C$2:$C$2047,Worksheet!$F90),"-")</f>
        <v>0.5</v>
      </c>
      <c r="AN90" s="51" t="str">
        <f>IFERROR(AVERAGEIFS('Orders - December 2020'!$I$2:$I$2047,'Orders - December 2020'!$H$2:$H$2047,Worksheet!AN$3,'Orders - December 2020'!$C$2:$C$2047,Worksheet!$F90),"-")</f>
        <v>-</v>
      </c>
      <c r="AO90" s="51" t="str">
        <f>IFERROR(AVERAGEIFS('Orders - December 2020'!$I$2:$I$2047,'Orders - December 2020'!$H$2:$H$2047,Worksheet!AO$3,'Orders - December 2020'!$C$2:$C$2047,Worksheet!$F90),"-")</f>
        <v>-</v>
      </c>
      <c r="AP90" s="51">
        <f>IFERROR(AVERAGEIFS('Orders - December 2020'!$I$2:$I$2047,'Orders - December 2020'!$H$2:$H$2047,Worksheet!AP$3,'Orders - December 2020'!$C$2:$C$2047,Worksheet!$F90),"-")</f>
        <v>1</v>
      </c>
      <c r="AQ90" s="51" t="str">
        <f>IFERROR(AVERAGEIFS('Orders - December 2020'!$I$2:$I$2047,'Orders - December 2020'!$H$2:$H$2047,Worksheet!AQ$3,'Orders - December 2020'!$C$2:$C$2047,Worksheet!$F90),"-")</f>
        <v>-</v>
      </c>
      <c r="AR90" s="51" t="str">
        <f>IFERROR(AVERAGEIFS('Orders - December 2020'!$I$2:$I$2047,'Orders - December 2020'!$H$2:$H$2047,Worksheet!AR$3,'Orders - December 2020'!$C$2:$C$2047,Worksheet!$F90),"-")</f>
        <v>-</v>
      </c>
      <c r="AS90" s="51" t="str">
        <f>IFERROR(AVERAGEIFS('Orders - December 2020'!$I$2:$I$2047,'Orders - December 2020'!$H$2:$H$2047,Worksheet!AS$3,'Orders - December 2020'!$C$2:$C$2047,Worksheet!$F90),"-")</f>
        <v>-</v>
      </c>
      <c r="AT90" s="51" t="str">
        <f>IFERROR(AVERAGEIFS('Orders - December 2020'!$I$2:$I$2047,'Orders - December 2020'!$H$2:$H$2047,Worksheet!AT$3,'Orders - December 2020'!$C$2:$C$2047,Worksheet!$F90),"-")</f>
        <v>-</v>
      </c>
      <c r="AU90" s="51" t="str">
        <f>IFERROR(AVERAGEIFS('Orders - December 2020'!$I$2:$I$2047,'Orders - December 2020'!$H$2:$H$2047,Worksheet!AU$3,'Orders - December 2020'!$C$2:$C$2047,Worksheet!$F90),"-")</f>
        <v>-</v>
      </c>
      <c r="AV90" s="51" t="str">
        <f>IFERROR(AVERAGEIFS('Orders - December 2020'!$I$2:$I$2047,'Orders - December 2020'!$H$2:$H$2047,Worksheet!AV$3,'Orders - December 2020'!$C$2:$C$2047,Worksheet!$F90),"-")</f>
        <v>-</v>
      </c>
      <c r="AW90" s="51" t="str">
        <f>IFERROR(AVERAGEIFS('Orders - December 2020'!$I$2:$I$2047,'Orders - December 2020'!$H$2:$H$2047,Worksheet!AW$3,'Orders - December 2020'!$C$2:$C$2047,Worksheet!$F90),"-")</f>
        <v>-</v>
      </c>
      <c r="AX90" s="51">
        <f>IFERROR(AVERAGEIFS('Orders - December 2020'!$I$2:$I$2047,'Orders - December 2020'!$H$2:$H$2047,Worksheet!AX$3,'Orders - December 2020'!$C$2:$C$2047,Worksheet!$F90),"-")</f>
        <v>1</v>
      </c>
      <c r="AY90" s="51">
        <f>IFERROR(AVERAGEIFS('Orders - December 2020'!$I$2:$I$2047,'Orders - December 2020'!$H$2:$H$2047,Worksheet!AY$3,'Orders - December 2020'!$C$2:$C$2047,Worksheet!$F90),"-")</f>
        <v>1</v>
      </c>
      <c r="AZ90" s="51">
        <f>IFERROR(AVERAGEIFS('Orders - December 2020'!$I$2:$I$2047,'Orders - December 2020'!$H$2:$H$2047,Worksheet!AZ$3,'Orders - December 2020'!$C$2:$C$2047,Worksheet!$F90),"-")</f>
        <v>0.5</v>
      </c>
      <c r="BA90" s="51" t="str">
        <f>IFERROR(AVERAGEIFS('Orders - December 2020'!$I$2:$I$2047,'Orders - December 2020'!$H$2:$H$2047,Worksheet!BA$3,'Orders - December 2020'!$C$2:$C$2047,Worksheet!$F90),"-")</f>
        <v>-</v>
      </c>
      <c r="BB90" s="51" t="str">
        <f>IFERROR(AVERAGEIFS('Orders - December 2020'!$I$2:$I$2047,'Orders - December 2020'!$H$2:$H$2047,Worksheet!BB$3,'Orders - December 2020'!$C$2:$C$2047,Worksheet!$F90),"-")</f>
        <v>-</v>
      </c>
      <c r="BC90" s="51" t="str">
        <f>IFERROR(AVERAGEIFS('Orders - December 2020'!$I$2:$I$2047,'Orders - December 2020'!$H$2:$H$2047,Worksheet!BC$3,'Orders - December 2020'!$C$2:$C$2047,Worksheet!$F90),"-")</f>
        <v>-</v>
      </c>
      <c r="BD90" s="51" t="str">
        <f>IFERROR(AVERAGEIFS('Orders - December 2020'!$I$2:$I$2047,'Orders - December 2020'!$H$2:$H$2047,Worksheet!BD$3,'Orders - December 2020'!$C$2:$C$2047,Worksheet!$F90),"-")</f>
        <v>-</v>
      </c>
      <c r="BE90" s="51" t="str">
        <f>IFERROR(AVERAGEIFS('Orders - December 2020'!$I$2:$I$2047,'Orders - December 2020'!$H$2:$H$2047,Worksheet!BE$3,'Orders - December 2020'!$C$2:$C$2047,Worksheet!$F90),"-")</f>
        <v>-</v>
      </c>
      <c r="BF90" s="51" t="str">
        <f>IFERROR(AVERAGEIFS('Orders - December 2020'!$I$2:$I$2047,'Orders - December 2020'!$H$2:$H$2047,Worksheet!BF$3,'Orders - December 2020'!$C$2:$C$2047,Worksheet!$F90),"-")</f>
        <v>-</v>
      </c>
      <c r="BG90" s="51" t="str">
        <f>IFERROR(AVERAGEIFS('Orders - December 2020'!$I$2:$I$2047,'Orders - December 2020'!$H$2:$H$2047,Worksheet!BG$3,'Orders - December 2020'!$C$2:$C$2047,Worksheet!$F90),"-")</f>
        <v>-</v>
      </c>
      <c r="BH90" s="51" t="str">
        <f>IFERROR(AVERAGEIFS('Orders - December 2020'!$I$2:$I$2047,'Orders - December 2020'!$H$2:$H$2047,Worksheet!BH$3,'Orders - December 2020'!$C$2:$C$2047,Worksheet!$F90),"-")</f>
        <v>-</v>
      </c>
      <c r="BI90" s="51" t="str">
        <f>IFERROR(AVERAGEIFS('Orders - December 2020'!$I$2:$I$2047,'Orders - December 2020'!$H$2:$H$2047,Worksheet!BI$3,'Orders - December 2020'!$C$2:$C$2047,Worksheet!$F90),"-")</f>
        <v>-</v>
      </c>
      <c r="BJ90" s="51" t="str">
        <f>IFERROR(AVERAGEIFS('Orders - December 2020'!$I$2:$I$2047,'Orders - December 2020'!$H$2:$H$2047,Worksheet!BJ$3,'Orders - December 2020'!$C$2:$C$2047,Worksheet!$F90),"-")</f>
        <v>-</v>
      </c>
      <c r="BK90" s="51" t="str">
        <f>IFERROR(AVERAGEIFS('Orders - December 2020'!$I$2:$I$2047,'Orders - December 2020'!$H$2:$H$2047,Worksheet!BK$3,'Orders - December 2020'!$C$2:$C$2047,Worksheet!$F90),"-")</f>
        <v>-</v>
      </c>
      <c r="BL90" s="51" t="str">
        <f>IFERROR(AVERAGEIFS('Orders - December 2020'!$I$2:$I$2047,'Orders - December 2020'!$H$2:$H$2047,Worksheet!BL$3,'Orders - December 2020'!$C$2:$C$2047,Worksheet!$F90),"-")</f>
        <v>-</v>
      </c>
      <c r="BM90" s="51" t="str">
        <f>IFERROR(AVERAGEIFS('Orders - December 2020'!$I$2:$I$2047,'Orders - December 2020'!$H$2:$H$2047,Worksheet!BM$3,'Orders - December 2020'!$C$2:$C$2047,Worksheet!$F90),"-")</f>
        <v>-</v>
      </c>
      <c r="BN90" s="51" t="str">
        <f>IFERROR(AVERAGEIFS('Orders - December 2020'!$I$2:$I$2047,'Orders - December 2020'!$H$2:$H$2047,Worksheet!BN$3,'Orders - December 2020'!$C$2:$C$2047,Worksheet!$F90),"-")</f>
        <v>-</v>
      </c>
      <c r="BO90" s="51">
        <f>IFERROR(AVERAGEIFS('Orders - December 2020'!$I$2:$I$2047,'Orders - December 2020'!$H$2:$H$2047,Worksheet!BO$3,'Orders - December 2020'!$C$2:$C$2047,Worksheet!$F90),"-")</f>
        <v>1</v>
      </c>
      <c r="BP90" s="51" t="str">
        <f>IFERROR(AVERAGEIFS('Orders - December 2020'!$I$2:$I$2047,'Orders - December 2020'!$H$2:$H$2047,Worksheet!BP$3,'Orders - December 2020'!$C$2:$C$2047,Worksheet!$F90),"-")</f>
        <v>-</v>
      </c>
      <c r="BQ90" s="51" t="str">
        <f>IFERROR(AVERAGEIFS('Orders - December 2020'!$I$2:$I$2047,'Orders - December 2020'!$H$2:$H$2047,Worksheet!BQ$3,'Orders - December 2020'!$C$2:$C$2047,Worksheet!$F90),"-")</f>
        <v>-</v>
      </c>
      <c r="BR90" s="51" t="str">
        <f>IFERROR(AVERAGEIFS('Orders - December 2020'!$I$2:$I$2047,'Orders - December 2020'!$H$2:$H$2047,Worksheet!BR$3,'Orders - December 2020'!$C$2:$C$2047,Worksheet!$F90),"-")</f>
        <v>-</v>
      </c>
      <c r="BS90" s="51" t="str">
        <f>IFERROR(AVERAGEIFS('Orders - December 2020'!$I$2:$I$2047,'Orders - December 2020'!$H$2:$H$2047,Worksheet!BS$3,'Orders - December 2020'!$C$2:$C$2047,Worksheet!$F90),"-")</f>
        <v>-</v>
      </c>
      <c r="BT90" s="51" t="str">
        <f>IFERROR(AVERAGEIFS('Orders - December 2020'!$I$2:$I$2047,'Orders - December 2020'!$H$2:$H$2047,Worksheet!BT$3,'Orders - December 2020'!$C$2:$C$2047,Worksheet!$F90),"-")</f>
        <v>-</v>
      </c>
      <c r="BU90" s="51" t="str">
        <f>IFERROR(AVERAGEIFS('Orders - December 2020'!$I$2:$I$2047,'Orders - December 2020'!$H$2:$H$2047,Worksheet!BU$3,'Orders - December 2020'!$C$2:$C$2047,Worksheet!$F90),"-")</f>
        <v>-</v>
      </c>
      <c r="BV90" s="51" t="str">
        <f>IFERROR(AVERAGEIFS('Orders - December 2020'!$I$2:$I$2047,'Orders - December 2020'!$H$2:$H$2047,Worksheet!BV$3,'Orders - December 2020'!$C$2:$C$2047,Worksheet!$F90),"-")</f>
        <v>-</v>
      </c>
      <c r="BW90" s="51" t="str">
        <f>IFERROR(AVERAGEIFS('Orders - December 2020'!$I$2:$I$2047,'Orders - December 2020'!$H$2:$H$2047,Worksheet!BW$3,'Orders - December 2020'!$C$2:$C$2047,Worksheet!$F90),"-")</f>
        <v>-</v>
      </c>
      <c r="BX90" s="51" t="str">
        <f>IFERROR(AVERAGEIFS('Orders - December 2020'!$I$2:$I$2047,'Orders - December 2020'!$H$2:$H$2047,Worksheet!BX$3,'Orders - December 2020'!$C$2:$C$2047,Worksheet!$F90),"-")</f>
        <v>-</v>
      </c>
      <c r="BY90" s="51" t="str">
        <f>IFERROR(AVERAGEIFS('Orders - December 2020'!$I$2:$I$2047,'Orders - December 2020'!$H$2:$H$2047,Worksheet!BY$3,'Orders - December 2020'!$C$2:$C$2047,Worksheet!$F90),"-")</f>
        <v>-</v>
      </c>
      <c r="BZ90" s="51" t="str">
        <f>IFERROR(AVERAGEIFS('Orders - December 2020'!$I$2:$I$2047,'Orders - December 2020'!$H$2:$H$2047,Worksheet!BZ$3,'Orders - December 2020'!$C$2:$C$2047,Worksheet!$F90),"-")</f>
        <v>-</v>
      </c>
      <c r="CA90" s="51" t="str">
        <f>IFERROR(AVERAGEIFS('Orders - December 2020'!$I$2:$I$2047,'Orders - December 2020'!$H$2:$H$2047,Worksheet!CA$3,'Orders - December 2020'!$C$2:$C$2047,Worksheet!$F90),"-")</f>
        <v>-</v>
      </c>
      <c r="CB90" s="51" t="str">
        <f>IFERROR(AVERAGEIFS('Orders - December 2020'!$I$2:$I$2047,'Orders - December 2020'!$H$2:$H$2047,Worksheet!CB$3,'Orders - December 2020'!$C$2:$C$2047,Worksheet!$F90),"-")</f>
        <v>-</v>
      </c>
      <c r="CC90" s="51" t="str">
        <f>IFERROR(AVERAGEIFS('Orders - December 2020'!$I$2:$I$2047,'Orders - December 2020'!$H$2:$H$2047,Worksheet!CC$3,'Orders - December 2020'!$C$2:$C$2047,Worksheet!$F90),"-")</f>
        <v>-</v>
      </c>
      <c r="CD90" s="51">
        <f>IFERROR(AVERAGEIFS('Orders - December 2020'!$I$2:$I$2047,'Orders - December 2020'!$H$2:$H$2047,Worksheet!CD$3,'Orders - December 2020'!$C$2:$C$2047,Worksheet!$F90),"-")</f>
        <v>0.75</v>
      </c>
      <c r="CE90" s="51" t="str">
        <f>IFERROR(AVERAGEIFS('Orders - December 2020'!$I$2:$I$2047,'Orders - December 2020'!$H$2:$H$2047,Worksheet!CE$3,'Orders - December 2020'!$C$2:$C$2047,Worksheet!$F90),"-")</f>
        <v>-</v>
      </c>
      <c r="CF90" s="51" t="str">
        <f>IFERROR(AVERAGEIFS('Orders - December 2020'!$I$2:$I$2047,'Orders - December 2020'!$H$2:$H$2047,Worksheet!CF$3,'Orders - December 2020'!$C$2:$C$2047,Worksheet!$F90),"-")</f>
        <v>-</v>
      </c>
      <c r="CG90" s="51" t="str">
        <f>IFERROR(AVERAGEIFS('Orders - December 2020'!$I$2:$I$2047,'Orders - December 2020'!$H$2:$H$2047,Worksheet!CG$3,'Orders - December 2020'!$C$2:$C$2047,Worksheet!$F90),"-")</f>
        <v>-</v>
      </c>
      <c r="CH90" s="51">
        <f>IFERROR(AVERAGEIFS('Orders - December 2020'!$I$2:$I$2047,'Orders - December 2020'!$H$2:$H$2047,Worksheet!CH$3,'Orders - December 2020'!$C$2:$C$2047,Worksheet!$F90),"-")</f>
        <v>1</v>
      </c>
      <c r="CI90" s="51" t="str">
        <f>IFERROR(AVERAGEIFS('Orders - December 2020'!$I$2:$I$2047,'Orders - December 2020'!$H$2:$H$2047,Worksheet!CI$3,'Orders - December 2020'!$C$2:$C$2047,Worksheet!$F90),"-")</f>
        <v>-</v>
      </c>
      <c r="CJ90" s="51" t="str">
        <f>IFERROR(AVERAGEIFS('Orders - December 2020'!$I$2:$I$2047,'Orders - December 2020'!$H$2:$H$2047,Worksheet!CJ$3,'Orders - December 2020'!$C$2:$C$2047,Worksheet!$F90),"-")</f>
        <v>-</v>
      </c>
      <c r="CK90" s="51" t="str">
        <f>IFERROR(AVERAGEIFS('Orders - December 2020'!$I$2:$I$2047,'Orders - December 2020'!$H$2:$H$2047,Worksheet!CK$3,'Orders - December 2020'!$C$2:$C$2047,Worksheet!$F90),"-")</f>
        <v>-</v>
      </c>
      <c r="CL90" s="51" t="str">
        <f>IFERROR(AVERAGEIFS('Orders - December 2020'!$I$2:$I$2047,'Orders - December 2020'!$H$2:$H$2047,Worksheet!CL$3,'Orders - December 2020'!$C$2:$C$2047,Worksheet!$F90),"-")</f>
        <v>-</v>
      </c>
      <c r="CM90" s="51">
        <f>IFERROR(AVERAGEIFS('Orders - December 2020'!$I$2:$I$2047,'Orders - December 2020'!$H$2:$H$2047,Worksheet!CM$3,'Orders - December 2020'!$C$2:$C$2047,Worksheet!$F90),"-")</f>
        <v>0.75</v>
      </c>
      <c r="CN90" s="51" t="str">
        <f>IFERROR(AVERAGEIFS('Orders - December 2020'!$I$2:$I$2047,'Orders - December 2020'!$H$2:$H$2047,Worksheet!CN$3,'Orders - December 2020'!$C$2:$C$2047,Worksheet!$F90),"-")</f>
        <v>-</v>
      </c>
      <c r="CO90" s="51" t="str">
        <f>IFERROR(AVERAGEIFS('Orders - December 2020'!$I$2:$I$2047,'Orders - December 2020'!$H$2:$H$2047,Worksheet!CO$3,'Orders - December 2020'!$C$2:$C$2047,Worksheet!$F90),"-")</f>
        <v>-</v>
      </c>
      <c r="CP90" s="51" t="str">
        <f>IFERROR(AVERAGEIFS('Orders - December 2020'!$I$2:$I$2047,'Orders - December 2020'!$H$2:$H$2047,Worksheet!CP$3,'Orders - December 2020'!$C$2:$C$2047,Worksheet!$F90),"-")</f>
        <v>-</v>
      </c>
      <c r="CQ90" s="51" t="str">
        <f>IFERROR(AVERAGEIFS('Orders - December 2020'!$I$2:$I$2047,'Orders - December 2020'!$H$2:$H$2047,Worksheet!CQ$3,'Orders - December 2020'!$C$2:$C$2047,Worksheet!$F90),"-")</f>
        <v>-</v>
      </c>
      <c r="CR90" s="51" t="str">
        <f>IFERROR(AVERAGEIFS('Orders - December 2020'!$I$2:$I$2047,'Orders - December 2020'!$H$2:$H$2047,Worksheet!CR$3,'Orders - December 2020'!$C$2:$C$2047,Worksheet!$F90),"-")</f>
        <v>-</v>
      </c>
      <c r="CS90" s="51" t="str">
        <f>IFERROR(AVERAGEIFS('Orders - December 2020'!$I$2:$I$2047,'Orders - December 2020'!$H$2:$H$2047,Worksheet!CS$3,'Orders - December 2020'!$C$2:$C$2047,Worksheet!$F90),"-")</f>
        <v>-</v>
      </c>
      <c r="CT90" s="51" t="str">
        <f>IFERROR(AVERAGEIFS('Orders - December 2020'!$I$2:$I$2047,'Orders - December 2020'!$H$2:$H$2047,Worksheet!CT$3,'Orders - December 2020'!$C$2:$C$2047,Worksheet!$F90),"-")</f>
        <v>-</v>
      </c>
      <c r="CU90" s="51">
        <f>IFERROR(AVERAGEIFS('Orders - December 2020'!$I$2:$I$2047,'Orders - December 2020'!$H$2:$H$2047,Worksheet!CU$3,'Orders - December 2020'!$C$2:$C$2047,Worksheet!$F90),"-")</f>
        <v>1</v>
      </c>
      <c r="CV90" s="51" t="str">
        <f>IFERROR(AVERAGEIFS('Orders - December 2020'!$I$2:$I$2047,'Orders - December 2020'!$H$2:$H$2047,Worksheet!CV$3,'Orders - December 2020'!$C$2:$C$2047,Worksheet!$F90),"-")</f>
        <v>-</v>
      </c>
      <c r="CW90" s="51" t="str">
        <f>IFERROR(AVERAGEIFS('Orders - December 2020'!$I$2:$I$2047,'Orders - December 2020'!$H$2:$H$2047,Worksheet!CW$3,'Orders - December 2020'!$C$2:$C$2047,Worksheet!$F90),"-")</f>
        <v>-</v>
      </c>
      <c r="CX90" s="51" t="str">
        <f>IFERROR(AVERAGEIFS('Orders - December 2020'!$I$2:$I$2047,'Orders - December 2020'!$H$2:$H$2047,Worksheet!CX$3,'Orders - December 2020'!$C$2:$C$2047,Worksheet!$F90),"-")</f>
        <v>-</v>
      </c>
      <c r="CY90" s="51" t="str">
        <f>IFERROR(AVERAGEIFS('Orders - December 2020'!$I$2:$I$2047,'Orders - December 2020'!$H$2:$H$2047,Worksheet!CY$3,'Orders - December 2020'!$C$2:$C$2047,Worksheet!$F90),"-")</f>
        <v>-</v>
      </c>
      <c r="CZ90" s="51" t="str">
        <f>IFERROR(AVERAGEIFS('Orders - December 2020'!$I$2:$I$2047,'Orders - December 2020'!$H$2:$H$2047,Worksheet!CZ$3,'Orders - December 2020'!$C$2:$C$2047,Worksheet!$F90),"-")</f>
        <v>-</v>
      </c>
      <c r="DA90" s="51" t="str">
        <f>IFERROR(AVERAGEIFS('Orders - December 2020'!$I$2:$I$2047,'Orders - December 2020'!$H$2:$H$2047,Worksheet!DA$3,'Orders - December 2020'!$C$2:$C$2047,Worksheet!$F90),"-")</f>
        <v>-</v>
      </c>
      <c r="DB90" s="51" t="str">
        <f>IFERROR(AVERAGEIFS('Orders - December 2020'!$I$2:$I$2047,'Orders - December 2020'!$H$2:$H$2047,Worksheet!DB$3,'Orders - December 2020'!$C$2:$C$2047,Worksheet!$F90),"-")</f>
        <v>-</v>
      </c>
      <c r="DC90" s="51" t="str">
        <f>IFERROR(AVERAGEIFS('Orders - December 2020'!$I$2:$I$2047,'Orders - December 2020'!$H$2:$H$2047,Worksheet!DC$3,'Orders - December 2020'!$C$2:$C$2047,Worksheet!$F90),"-")</f>
        <v>-</v>
      </c>
      <c r="DD90" s="51" t="str">
        <f>IFERROR(AVERAGEIFS('Orders - December 2020'!$I$2:$I$2047,'Orders - December 2020'!$H$2:$H$2047,Worksheet!DD$3,'Orders - December 2020'!$C$2:$C$2047,Worksheet!$F90),"-")</f>
        <v>-</v>
      </c>
      <c r="DE90" s="51" t="str">
        <f>IFERROR(AVERAGEIFS('Orders - December 2020'!$I$2:$I$2047,'Orders - December 2020'!$H$2:$H$2047,Worksheet!DE$3,'Orders - December 2020'!$C$2:$C$2047,Worksheet!$F90),"-")</f>
        <v>-</v>
      </c>
      <c r="DF90" s="51" t="str">
        <f>IFERROR(AVERAGEIFS('Orders - December 2020'!$I$2:$I$2047,'Orders - December 2020'!$H$2:$H$2047,Worksheet!DF$3,'Orders - December 2020'!$C$2:$C$2047,Worksheet!$F90),"-")</f>
        <v>-</v>
      </c>
      <c r="DG90" s="51">
        <f>IFERROR(AVERAGEIFS('Orders - December 2020'!$I$2:$I$2047,'Orders - December 2020'!$H$2:$H$2047,Worksheet!DG$3,'Orders - December 2020'!$C$2:$C$2047,Worksheet!$F90),"-")</f>
        <v>0.5</v>
      </c>
      <c r="DH90" s="51" t="str">
        <f>IFERROR(AVERAGEIFS('Orders - December 2020'!$I$2:$I$2047,'Orders - December 2020'!$H$2:$H$2047,Worksheet!DH$3,'Orders - December 2020'!$C$2:$C$2047,Worksheet!$F90),"-")</f>
        <v>-</v>
      </c>
      <c r="DI90" s="51" t="str">
        <f>IFERROR(AVERAGEIFS('Orders - December 2020'!$I$2:$I$2047,'Orders - December 2020'!$H$2:$H$2047,Worksheet!DI$3,'Orders - December 2020'!$C$2:$C$2047,Worksheet!$F90),"-")</f>
        <v>-</v>
      </c>
      <c r="DJ90" s="51" t="str">
        <f>IFERROR(AVERAGEIFS('Orders - December 2020'!$I$2:$I$2047,'Orders - December 2020'!$H$2:$H$2047,Worksheet!DJ$3,'Orders - December 2020'!$C$2:$C$2047,Worksheet!$F90),"-")</f>
        <v>-</v>
      </c>
      <c r="DK90" s="51" t="str">
        <f>IFERROR(AVERAGEIFS('Orders - December 2020'!$I$2:$I$2047,'Orders - December 2020'!$H$2:$H$2047,Worksheet!DK$3,'Orders - December 2020'!$C$2:$C$2047,Worksheet!$F90),"-")</f>
        <v>-</v>
      </c>
      <c r="DL90" s="51" t="str">
        <f>IFERROR(AVERAGEIFS('Orders - December 2020'!$I$2:$I$2047,'Orders - December 2020'!$H$2:$H$2047,Worksheet!DL$3,'Orders - December 2020'!$C$2:$C$2047,Worksheet!$F90),"-")</f>
        <v>-</v>
      </c>
      <c r="DM90" s="51" t="str">
        <f>IFERROR(AVERAGEIFS('Orders - December 2020'!$I$2:$I$2047,'Orders - December 2020'!$H$2:$H$2047,Worksheet!DM$3,'Orders - December 2020'!$C$2:$C$2047,Worksheet!$F90),"-")</f>
        <v>-</v>
      </c>
      <c r="DN90" s="51" t="str">
        <f>IFERROR(AVERAGEIFS('Orders - December 2020'!$I$2:$I$2047,'Orders - December 2020'!$H$2:$H$2047,Worksheet!DN$3,'Orders - December 2020'!$C$2:$C$2047,Worksheet!$F90),"-")</f>
        <v>-</v>
      </c>
      <c r="DO90" s="51" t="str">
        <f>IFERROR(AVERAGEIFS('Orders - December 2020'!$I$2:$I$2047,'Orders - December 2020'!$H$2:$H$2047,Worksheet!DO$3,'Orders - December 2020'!$C$2:$C$2047,Worksheet!$F90),"-")</f>
        <v>-</v>
      </c>
      <c r="DP90" s="51" t="str">
        <f>IFERROR(AVERAGEIFS('Orders - December 2020'!$I$2:$I$2047,'Orders - December 2020'!$H$2:$H$2047,Worksheet!DP$3,'Orders - December 2020'!$C$2:$C$2047,Worksheet!$F90),"-")</f>
        <v>-</v>
      </c>
      <c r="DQ90" s="51" t="str">
        <f>IFERROR(AVERAGEIFS('Orders - December 2020'!$I$2:$I$2047,'Orders - December 2020'!$H$2:$H$2047,Worksheet!DQ$3,'Orders - December 2020'!$C$2:$C$2047,Worksheet!$F90),"-")</f>
        <v>-</v>
      </c>
      <c r="DR90" s="51" t="str">
        <f>IFERROR(AVERAGEIFS('Orders - December 2020'!$I$2:$I$2047,'Orders - December 2020'!$H$2:$H$2047,Worksheet!DR$3,'Orders - December 2020'!$C$2:$C$2047,Worksheet!$F90),"-")</f>
        <v>-</v>
      </c>
      <c r="DS90" s="51" t="str">
        <f>IFERROR(AVERAGEIFS('Orders - December 2020'!$I$2:$I$2047,'Orders - December 2020'!$H$2:$H$2047,Worksheet!DS$3,'Orders - December 2020'!$C$2:$C$2047,Worksheet!$F90),"-")</f>
        <v>-</v>
      </c>
      <c r="DT90" s="51" t="str">
        <f>IFERROR(AVERAGEIFS('Orders - December 2020'!$I$2:$I$2047,'Orders - December 2020'!$H$2:$H$2047,Worksheet!DT$3,'Orders - December 2020'!$C$2:$C$2047,Worksheet!$F90),"-")</f>
        <v>-</v>
      </c>
      <c r="DU90" s="51" t="str">
        <f>IFERROR(AVERAGEIFS('Orders - December 2020'!$I$2:$I$2047,'Orders - December 2020'!$H$2:$H$2047,Worksheet!DU$3,'Orders - December 2020'!$C$2:$C$2047,Worksheet!$F90),"-")</f>
        <v>-</v>
      </c>
      <c r="DV90" s="51" t="str">
        <f>IFERROR(AVERAGEIFS('Orders - December 2020'!$I$2:$I$2047,'Orders - December 2020'!$H$2:$H$2047,Worksheet!DV$3,'Orders - December 2020'!$C$2:$C$2047,Worksheet!$F90),"-")</f>
        <v>-</v>
      </c>
      <c r="DW90" s="51" t="str">
        <f>IFERROR(AVERAGEIFS('Orders - December 2020'!$I$2:$I$2047,'Orders - December 2020'!$H$2:$H$2047,Worksheet!DW$3,'Orders - December 2020'!$C$2:$C$2047,Worksheet!$F90),"-")</f>
        <v>-</v>
      </c>
      <c r="DX90" s="51">
        <f>IFERROR(AVERAGEIFS('Orders - December 2020'!$I$2:$I$2047,'Orders - December 2020'!$H$2:$H$2047,Worksheet!DX$3,'Orders - December 2020'!$C$2:$C$2047,Worksheet!$F90),"-")</f>
        <v>1</v>
      </c>
      <c r="DY90" s="51">
        <f>IFERROR(AVERAGEIFS('Orders - December 2020'!$I$2:$I$2047,'Orders - December 2020'!$H$2:$H$2047,Worksheet!DY$3,'Orders - December 2020'!$C$2:$C$2047,Worksheet!$F90),"-")</f>
        <v>1</v>
      </c>
      <c r="DZ90" s="51" t="str">
        <f>IFERROR(AVERAGEIFS('Orders - December 2020'!$I$2:$I$2047,'Orders - December 2020'!$H$2:$H$2047,Worksheet!DZ$3,'Orders - December 2020'!$C$2:$C$2047,Worksheet!$F90),"-")</f>
        <v>-</v>
      </c>
      <c r="EA90" s="51" t="str">
        <f>IFERROR(AVERAGEIFS('Orders - December 2020'!$I$2:$I$2047,'Orders - December 2020'!$H$2:$H$2047,Worksheet!EA$3,'Orders - December 2020'!$C$2:$C$2047,Worksheet!$F90),"-")</f>
        <v>-</v>
      </c>
      <c r="EB90" s="51" t="str">
        <f>IFERROR(AVERAGEIFS('Orders - December 2020'!$I$2:$I$2047,'Orders - December 2020'!$H$2:$H$2047,Worksheet!EB$3,'Orders - December 2020'!$C$2:$C$2047,Worksheet!$F90),"-")</f>
        <v>-</v>
      </c>
      <c r="EC90" s="51" t="str">
        <f>IFERROR(AVERAGEIFS('Orders - December 2020'!$I$2:$I$2047,'Orders - December 2020'!$H$2:$H$2047,Worksheet!EC$3,'Orders - December 2020'!$C$2:$C$2047,Worksheet!$F90),"-")</f>
        <v>-</v>
      </c>
      <c r="ED90" s="51" t="str">
        <f>IFERROR(AVERAGEIFS('Orders - December 2020'!$I$2:$I$2047,'Orders - December 2020'!$H$2:$H$2047,Worksheet!ED$3,'Orders - December 2020'!$C$2:$C$2047,Worksheet!$F90),"-")</f>
        <v>-</v>
      </c>
      <c r="EE90" s="51" t="str">
        <f>IFERROR(AVERAGEIFS('Orders - December 2020'!$I$2:$I$2047,'Orders - December 2020'!$H$2:$H$2047,Worksheet!EE$3,'Orders - December 2020'!$C$2:$C$2047,Worksheet!$F90),"-")</f>
        <v>-</v>
      </c>
      <c r="EF90" s="51" t="str">
        <f>IFERROR(AVERAGEIFS('Orders - December 2020'!$I$2:$I$2047,'Orders - December 2020'!$H$2:$H$2047,Worksheet!EF$3,'Orders - December 2020'!$C$2:$C$2047,Worksheet!$F90),"-")</f>
        <v>-</v>
      </c>
      <c r="EG90" s="51" t="str">
        <f>IFERROR(AVERAGEIFS('Orders - December 2020'!$I$2:$I$2047,'Orders - December 2020'!$H$2:$H$2047,Worksheet!EG$3,'Orders - December 2020'!$C$2:$C$2047,Worksheet!$F90),"-")</f>
        <v>-</v>
      </c>
      <c r="EH90" s="51" t="str">
        <f>IFERROR(AVERAGEIFS('Orders - December 2020'!$I$2:$I$2047,'Orders - December 2020'!$H$2:$H$2047,Worksheet!EH$3,'Orders - December 2020'!$C$2:$C$2047,Worksheet!$F90),"-")</f>
        <v>-</v>
      </c>
      <c r="EI90" s="51" t="str">
        <f>IFERROR(AVERAGEIFS('Orders - December 2020'!$I$2:$I$2047,'Orders - December 2020'!$H$2:$H$2047,Worksheet!EI$3,'Orders - December 2020'!$C$2:$C$2047,Worksheet!$F90),"-")</f>
        <v>-</v>
      </c>
      <c r="EJ90" s="51" t="str">
        <f>IFERROR(AVERAGEIFS('Orders - December 2020'!$I$2:$I$2047,'Orders - December 2020'!$H$2:$H$2047,Worksheet!EJ$3,'Orders - December 2020'!$C$2:$C$2047,Worksheet!$F90),"-")</f>
        <v>-</v>
      </c>
      <c r="EK90" s="51" t="str">
        <f>IFERROR(AVERAGEIFS('Orders - December 2020'!$I$2:$I$2047,'Orders - December 2020'!$H$2:$H$2047,Worksheet!EK$3,'Orders - December 2020'!$C$2:$C$2047,Worksheet!$F90),"-")</f>
        <v>-</v>
      </c>
      <c r="EL90" s="51" t="str">
        <f>IFERROR(AVERAGEIFS('Orders - December 2020'!$I$2:$I$2047,'Orders - December 2020'!$H$2:$H$2047,Worksheet!EL$3,'Orders - December 2020'!$C$2:$C$2047,Worksheet!$F90),"-")</f>
        <v>-</v>
      </c>
      <c r="EM90" s="51" t="str">
        <f>IFERROR(AVERAGEIFS('Orders - December 2020'!$I$2:$I$2047,'Orders - December 2020'!$H$2:$H$2047,Worksheet!EM$3,'Orders - December 2020'!$C$2:$C$2047,Worksheet!$F90),"-")</f>
        <v>-</v>
      </c>
      <c r="EN90" s="51" t="str">
        <f>IFERROR(AVERAGEIFS('Orders - December 2020'!$I$2:$I$2047,'Orders - December 2020'!$H$2:$H$2047,Worksheet!EN$3,'Orders - December 2020'!$C$2:$C$2047,Worksheet!$F90),"-")</f>
        <v>-</v>
      </c>
      <c r="EO90" s="51" t="str">
        <f>IFERROR(AVERAGEIFS('Orders - December 2020'!$I$2:$I$2047,'Orders - December 2020'!$H$2:$H$2047,Worksheet!EO$3,'Orders - December 2020'!$C$2:$C$2047,Worksheet!$F90),"-")</f>
        <v>-</v>
      </c>
      <c r="EP90" s="51" t="str">
        <f>IFERROR(AVERAGEIFS('Orders - December 2020'!$I$2:$I$2047,'Orders - December 2020'!$H$2:$H$2047,Worksheet!EP$3,'Orders - December 2020'!$C$2:$C$2047,Worksheet!$F90),"-")</f>
        <v>-</v>
      </c>
      <c r="EQ90" s="51" t="str">
        <f>IFERROR(AVERAGEIFS('Orders - December 2020'!$I$2:$I$2047,'Orders - December 2020'!$H$2:$H$2047,Worksheet!EQ$3,'Orders - December 2020'!$C$2:$C$2047,Worksheet!$F90),"-")</f>
        <v>-</v>
      </c>
      <c r="ER90" s="51" t="str">
        <f>IFERROR(AVERAGEIFS('Orders - December 2020'!$I$2:$I$2047,'Orders - December 2020'!$H$2:$H$2047,Worksheet!ER$3,'Orders - December 2020'!$C$2:$C$2047,Worksheet!$F90),"-")</f>
        <v>-</v>
      </c>
      <c r="ES90" s="51" t="str">
        <f>IFERROR(AVERAGEIFS('Orders - December 2020'!$I$2:$I$2047,'Orders - December 2020'!$H$2:$H$2047,Worksheet!ES$3,'Orders - December 2020'!$C$2:$C$2047,Worksheet!$F90),"-")</f>
        <v>-</v>
      </c>
      <c r="ET90" s="51" t="str">
        <f>IFERROR(AVERAGEIFS('Orders - December 2020'!$I$2:$I$2047,'Orders - December 2020'!$H$2:$H$2047,Worksheet!ET$3,'Orders - December 2020'!$C$2:$C$2047,Worksheet!$F90),"-")</f>
        <v>-</v>
      </c>
      <c r="EU90" s="51" t="str">
        <f>IFERROR(AVERAGEIFS('Orders - December 2020'!$I$2:$I$2047,'Orders - December 2020'!$H$2:$H$2047,Worksheet!EU$3,'Orders - December 2020'!$C$2:$C$2047,Worksheet!$F90),"-")</f>
        <v>-</v>
      </c>
      <c r="EV90" s="51" t="str">
        <f>IFERROR(AVERAGEIFS('Orders - December 2020'!$I$2:$I$2047,'Orders - December 2020'!$H$2:$H$2047,Worksheet!EV$3,'Orders - December 2020'!$C$2:$C$2047,Worksheet!$F90),"-")</f>
        <v>-</v>
      </c>
      <c r="EW90" s="51" t="str">
        <f>IFERROR(AVERAGEIFS('Orders - December 2020'!$I$2:$I$2047,'Orders - December 2020'!$H$2:$H$2047,Worksheet!EW$3,'Orders - December 2020'!$C$2:$C$2047,Worksheet!$F90),"-")</f>
        <v>-</v>
      </c>
      <c r="EX90" s="51" t="str">
        <f>IFERROR(AVERAGEIFS('Orders - December 2020'!$I$2:$I$2047,'Orders - December 2020'!$H$2:$H$2047,Worksheet!EX$3,'Orders - December 2020'!$C$2:$C$2047,Worksheet!$F90),"-")</f>
        <v>-</v>
      </c>
      <c r="EY90" s="51" t="str">
        <f>IFERROR(AVERAGEIFS('Orders - December 2020'!$I$2:$I$2047,'Orders - December 2020'!$H$2:$H$2047,Worksheet!EY$3,'Orders - December 2020'!$C$2:$C$2047,Worksheet!$F90),"-")</f>
        <v>-</v>
      </c>
      <c r="EZ90" s="51">
        <f>IFERROR(AVERAGEIFS('Orders - December 2020'!$I$2:$I$2047,'Orders - December 2020'!$H$2:$H$2047,Worksheet!EZ$3,'Orders - December 2020'!$C$2:$C$2047,Worksheet!$F90),"-")</f>
        <v>1</v>
      </c>
      <c r="FA90" s="51" t="str">
        <f>IFERROR(AVERAGEIFS('Orders - December 2020'!$I$2:$I$2047,'Orders - December 2020'!$H$2:$H$2047,Worksheet!FA$3,'Orders - December 2020'!$C$2:$C$2047,Worksheet!$F90),"-")</f>
        <v>-</v>
      </c>
      <c r="FB90" s="51" t="str">
        <f>IFERROR(AVERAGEIFS('Orders - December 2020'!$I$2:$I$2047,'Orders - December 2020'!$H$2:$H$2047,Worksheet!FB$3,'Orders - December 2020'!$C$2:$C$2047,Worksheet!$F90),"-")</f>
        <v>-</v>
      </c>
      <c r="FC90" s="51">
        <f>IFERROR(AVERAGEIFS('Orders - December 2020'!$I$2:$I$2047,'Orders - December 2020'!$H$2:$H$2047,Worksheet!FC$3,'Orders - December 2020'!$C$2:$C$2047,Worksheet!$F90),"-")</f>
        <v>1</v>
      </c>
      <c r="FD90" s="51" t="str">
        <f>IFERROR(AVERAGEIFS('Orders - December 2020'!$I$2:$I$2047,'Orders - December 2020'!$H$2:$H$2047,Worksheet!FD$3,'Orders - December 2020'!$C$2:$C$2047,Worksheet!$F90),"-")</f>
        <v>-</v>
      </c>
      <c r="FE90" s="51" t="str">
        <f>IFERROR(AVERAGEIFS('Orders - December 2020'!$I$2:$I$2047,'Orders - December 2020'!$H$2:$H$2047,Worksheet!FE$3,'Orders - December 2020'!$C$2:$C$2047,Worksheet!$F90),"-")</f>
        <v>-</v>
      </c>
      <c r="FF90" s="51" t="str">
        <f>IFERROR(AVERAGEIFS('Orders - December 2020'!$I$2:$I$2047,'Orders - December 2020'!$H$2:$H$2047,Worksheet!FF$3,'Orders - December 2020'!$C$2:$C$2047,Worksheet!$F90),"-")</f>
        <v>-</v>
      </c>
      <c r="FG90" s="52" t="str">
        <f>IFERROR(AVERAGEIFS('Orders - December 2020'!$I$2:$I$2047,'Orders - December 2020'!$H$2:$H$2047,Worksheet!FG$3,'Orders - December 2020'!$C$2:$C$2047,Worksheet!$F90),"-")</f>
        <v>-</v>
      </c>
    </row>
    <row r="91" spans="6:163">
      <c r="F91" s="45" t="str">
        <v>Chucks nvestment</v>
      </c>
      <c r="G91" s="50" t="str">
        <f>IFERROR(AVERAGEIFS('Orders - December 2020'!$I$2:$I$2047,'Orders - December 2020'!$H$2:$H$2047,Worksheet!G$3,'Orders - December 2020'!$C$2:$C$2047,Worksheet!$F91),"-")</f>
        <v>-</v>
      </c>
      <c r="H91" s="51" t="str">
        <f>IFERROR(AVERAGEIFS('Orders - December 2020'!$I$2:$I$2047,'Orders - December 2020'!$H$2:$H$2047,Worksheet!H$3,'Orders - December 2020'!$C$2:$C$2047,Worksheet!$F91),"-")</f>
        <v>-</v>
      </c>
      <c r="I91" s="51" t="str">
        <f>IFERROR(AVERAGEIFS('Orders - December 2020'!$I$2:$I$2047,'Orders - December 2020'!$H$2:$H$2047,Worksheet!I$3,'Orders - December 2020'!$C$2:$C$2047,Worksheet!$F91),"-")</f>
        <v>-</v>
      </c>
      <c r="J91" s="51" t="str">
        <f>IFERROR(AVERAGEIFS('Orders - December 2020'!$I$2:$I$2047,'Orders - December 2020'!$H$2:$H$2047,Worksheet!J$3,'Orders - December 2020'!$C$2:$C$2047,Worksheet!$F91),"-")</f>
        <v>-</v>
      </c>
      <c r="K91" s="51" t="str">
        <f>IFERROR(AVERAGEIFS('Orders - December 2020'!$I$2:$I$2047,'Orders - December 2020'!$H$2:$H$2047,Worksheet!K$3,'Orders - December 2020'!$C$2:$C$2047,Worksheet!$F91),"-")</f>
        <v>-</v>
      </c>
      <c r="L91" s="51" t="str">
        <f>IFERROR(AVERAGEIFS('Orders - December 2020'!$I$2:$I$2047,'Orders - December 2020'!$H$2:$H$2047,Worksheet!L$3,'Orders - December 2020'!$C$2:$C$2047,Worksheet!$F91),"-")</f>
        <v>-</v>
      </c>
      <c r="M91" s="51" t="str">
        <f>IFERROR(AVERAGEIFS('Orders - December 2020'!$I$2:$I$2047,'Orders - December 2020'!$H$2:$H$2047,Worksheet!M$3,'Orders - December 2020'!$C$2:$C$2047,Worksheet!$F91),"-")</f>
        <v>-</v>
      </c>
      <c r="N91" s="51" t="str">
        <f>IFERROR(AVERAGEIFS('Orders - December 2020'!$I$2:$I$2047,'Orders - December 2020'!$H$2:$H$2047,Worksheet!N$3,'Orders - December 2020'!$C$2:$C$2047,Worksheet!$F91),"-")</f>
        <v>-</v>
      </c>
      <c r="O91" s="51" t="str">
        <f>IFERROR(AVERAGEIFS('Orders - December 2020'!$I$2:$I$2047,'Orders - December 2020'!$H$2:$H$2047,Worksheet!O$3,'Orders - December 2020'!$C$2:$C$2047,Worksheet!$F91),"-")</f>
        <v>-</v>
      </c>
      <c r="P91" s="51" t="str">
        <f>IFERROR(AVERAGEIFS('Orders - December 2020'!$I$2:$I$2047,'Orders - December 2020'!$H$2:$H$2047,Worksheet!P$3,'Orders - December 2020'!$C$2:$C$2047,Worksheet!$F91),"-")</f>
        <v>-</v>
      </c>
      <c r="Q91" s="51" t="str">
        <f>IFERROR(AVERAGEIFS('Orders - December 2020'!$I$2:$I$2047,'Orders - December 2020'!$H$2:$H$2047,Worksheet!Q$3,'Orders - December 2020'!$C$2:$C$2047,Worksheet!$F91),"-")</f>
        <v>-</v>
      </c>
      <c r="R91" s="51" t="str">
        <f>IFERROR(AVERAGEIFS('Orders - December 2020'!$I$2:$I$2047,'Orders - December 2020'!$H$2:$H$2047,Worksheet!R$3,'Orders - December 2020'!$C$2:$C$2047,Worksheet!$F91),"-")</f>
        <v>-</v>
      </c>
      <c r="S91" s="51" t="str">
        <f>IFERROR(AVERAGEIFS('Orders - December 2020'!$I$2:$I$2047,'Orders - December 2020'!$H$2:$H$2047,Worksheet!S$3,'Orders - December 2020'!$C$2:$C$2047,Worksheet!$F91),"-")</f>
        <v>-</v>
      </c>
      <c r="T91" s="51" t="str">
        <f>IFERROR(AVERAGEIFS('Orders - December 2020'!$I$2:$I$2047,'Orders - December 2020'!$H$2:$H$2047,Worksheet!T$3,'Orders - December 2020'!$C$2:$C$2047,Worksheet!$F91),"-")</f>
        <v>-</v>
      </c>
      <c r="U91" s="51" t="str">
        <f>IFERROR(AVERAGEIFS('Orders - December 2020'!$I$2:$I$2047,'Orders - December 2020'!$H$2:$H$2047,Worksheet!U$3,'Orders - December 2020'!$C$2:$C$2047,Worksheet!$F91),"-")</f>
        <v>-</v>
      </c>
      <c r="V91" s="51" t="str">
        <f>IFERROR(AVERAGEIFS('Orders - December 2020'!$I$2:$I$2047,'Orders - December 2020'!$H$2:$H$2047,Worksheet!V$3,'Orders - December 2020'!$C$2:$C$2047,Worksheet!$F91),"-")</f>
        <v>-</v>
      </c>
      <c r="W91" s="51" t="str">
        <f>IFERROR(AVERAGEIFS('Orders - December 2020'!$I$2:$I$2047,'Orders - December 2020'!$H$2:$H$2047,Worksheet!W$3,'Orders - December 2020'!$C$2:$C$2047,Worksheet!$F91),"-")</f>
        <v>-</v>
      </c>
      <c r="X91" s="51" t="str">
        <f>IFERROR(AVERAGEIFS('Orders - December 2020'!$I$2:$I$2047,'Orders - December 2020'!$H$2:$H$2047,Worksheet!X$3,'Orders - December 2020'!$C$2:$C$2047,Worksheet!$F91),"-")</f>
        <v>-</v>
      </c>
      <c r="Y91" s="51" t="str">
        <f>IFERROR(AVERAGEIFS('Orders - December 2020'!$I$2:$I$2047,'Orders - December 2020'!$H$2:$H$2047,Worksheet!Y$3,'Orders - December 2020'!$C$2:$C$2047,Worksheet!$F91),"-")</f>
        <v>-</v>
      </c>
      <c r="Z91" s="51" t="str">
        <f>IFERROR(AVERAGEIFS('Orders - December 2020'!$I$2:$I$2047,'Orders - December 2020'!$H$2:$H$2047,Worksheet!Z$3,'Orders - December 2020'!$C$2:$C$2047,Worksheet!$F91),"-")</f>
        <v>-</v>
      </c>
      <c r="AA91" s="51" t="str">
        <f>IFERROR(AVERAGEIFS('Orders - December 2020'!$I$2:$I$2047,'Orders - December 2020'!$H$2:$H$2047,Worksheet!AA$3,'Orders - December 2020'!$C$2:$C$2047,Worksheet!$F91),"-")</f>
        <v>-</v>
      </c>
      <c r="AB91" s="51" t="str">
        <f>IFERROR(AVERAGEIFS('Orders - December 2020'!$I$2:$I$2047,'Orders - December 2020'!$H$2:$H$2047,Worksheet!AB$3,'Orders - December 2020'!$C$2:$C$2047,Worksheet!$F91),"-")</f>
        <v>-</v>
      </c>
      <c r="AC91" s="51" t="str">
        <f>IFERROR(AVERAGEIFS('Orders - December 2020'!$I$2:$I$2047,'Orders - December 2020'!$H$2:$H$2047,Worksheet!AC$3,'Orders - December 2020'!$C$2:$C$2047,Worksheet!$F91),"-")</f>
        <v>-</v>
      </c>
      <c r="AD91" s="51" t="str">
        <f>IFERROR(AVERAGEIFS('Orders - December 2020'!$I$2:$I$2047,'Orders - December 2020'!$H$2:$H$2047,Worksheet!AD$3,'Orders - December 2020'!$C$2:$C$2047,Worksheet!$F91),"-")</f>
        <v>-</v>
      </c>
      <c r="AE91" s="51" t="str">
        <f>IFERROR(AVERAGEIFS('Orders - December 2020'!$I$2:$I$2047,'Orders - December 2020'!$H$2:$H$2047,Worksheet!AE$3,'Orders - December 2020'!$C$2:$C$2047,Worksheet!$F91),"-")</f>
        <v>-</v>
      </c>
      <c r="AF91" s="51" t="str">
        <f>IFERROR(AVERAGEIFS('Orders - December 2020'!$I$2:$I$2047,'Orders - December 2020'!$H$2:$H$2047,Worksheet!AF$3,'Orders - December 2020'!$C$2:$C$2047,Worksheet!$F91),"-")</f>
        <v>-</v>
      </c>
      <c r="AG91" s="51" t="str">
        <f>IFERROR(AVERAGEIFS('Orders - December 2020'!$I$2:$I$2047,'Orders - December 2020'!$H$2:$H$2047,Worksheet!AG$3,'Orders - December 2020'!$C$2:$C$2047,Worksheet!$F91),"-")</f>
        <v>-</v>
      </c>
      <c r="AH91" s="51" t="str">
        <f>IFERROR(AVERAGEIFS('Orders - December 2020'!$I$2:$I$2047,'Orders - December 2020'!$H$2:$H$2047,Worksheet!AH$3,'Orders - December 2020'!$C$2:$C$2047,Worksheet!$F91),"-")</f>
        <v>-</v>
      </c>
      <c r="AI91" s="51" t="str">
        <f>IFERROR(AVERAGEIFS('Orders - December 2020'!$I$2:$I$2047,'Orders - December 2020'!$H$2:$H$2047,Worksheet!AI$3,'Orders - December 2020'!$C$2:$C$2047,Worksheet!$F91),"-")</f>
        <v>-</v>
      </c>
      <c r="AJ91" s="51" t="str">
        <f>IFERROR(AVERAGEIFS('Orders - December 2020'!$I$2:$I$2047,'Orders - December 2020'!$H$2:$H$2047,Worksheet!AJ$3,'Orders - December 2020'!$C$2:$C$2047,Worksheet!$F91),"-")</f>
        <v>-</v>
      </c>
      <c r="AK91" s="51">
        <f>IFERROR(AVERAGEIFS('Orders - December 2020'!$I$2:$I$2047,'Orders - December 2020'!$H$2:$H$2047,Worksheet!AK$3,'Orders - December 2020'!$C$2:$C$2047,Worksheet!$F91),"-")</f>
        <v>1</v>
      </c>
      <c r="AL91" s="51" t="str">
        <f>IFERROR(AVERAGEIFS('Orders - December 2020'!$I$2:$I$2047,'Orders - December 2020'!$H$2:$H$2047,Worksheet!AL$3,'Orders - December 2020'!$C$2:$C$2047,Worksheet!$F91),"-")</f>
        <v>-</v>
      </c>
      <c r="AM91" s="51" t="str">
        <f>IFERROR(AVERAGEIFS('Orders - December 2020'!$I$2:$I$2047,'Orders - December 2020'!$H$2:$H$2047,Worksheet!AM$3,'Orders - December 2020'!$C$2:$C$2047,Worksheet!$F91),"-")</f>
        <v>-</v>
      </c>
      <c r="AN91" s="51" t="str">
        <f>IFERROR(AVERAGEIFS('Orders - December 2020'!$I$2:$I$2047,'Orders - December 2020'!$H$2:$H$2047,Worksheet!AN$3,'Orders - December 2020'!$C$2:$C$2047,Worksheet!$F91),"-")</f>
        <v>-</v>
      </c>
      <c r="AO91" s="51" t="str">
        <f>IFERROR(AVERAGEIFS('Orders - December 2020'!$I$2:$I$2047,'Orders - December 2020'!$H$2:$H$2047,Worksheet!AO$3,'Orders - December 2020'!$C$2:$C$2047,Worksheet!$F91),"-")</f>
        <v>-</v>
      </c>
      <c r="AP91" s="51">
        <f>IFERROR(AVERAGEIFS('Orders - December 2020'!$I$2:$I$2047,'Orders - December 2020'!$H$2:$H$2047,Worksheet!AP$3,'Orders - December 2020'!$C$2:$C$2047,Worksheet!$F91),"-")</f>
        <v>1</v>
      </c>
      <c r="AQ91" s="51" t="str">
        <f>IFERROR(AVERAGEIFS('Orders - December 2020'!$I$2:$I$2047,'Orders - December 2020'!$H$2:$H$2047,Worksheet!AQ$3,'Orders - December 2020'!$C$2:$C$2047,Worksheet!$F91),"-")</f>
        <v>-</v>
      </c>
      <c r="AR91" s="51" t="str">
        <f>IFERROR(AVERAGEIFS('Orders - December 2020'!$I$2:$I$2047,'Orders - December 2020'!$H$2:$H$2047,Worksheet!AR$3,'Orders - December 2020'!$C$2:$C$2047,Worksheet!$F91),"-")</f>
        <v>-</v>
      </c>
      <c r="AS91" s="51" t="str">
        <f>IFERROR(AVERAGEIFS('Orders - December 2020'!$I$2:$I$2047,'Orders - December 2020'!$H$2:$H$2047,Worksheet!AS$3,'Orders - December 2020'!$C$2:$C$2047,Worksheet!$F91),"-")</f>
        <v>-</v>
      </c>
      <c r="AT91" s="51" t="str">
        <f>IFERROR(AVERAGEIFS('Orders - December 2020'!$I$2:$I$2047,'Orders - December 2020'!$H$2:$H$2047,Worksheet!AT$3,'Orders - December 2020'!$C$2:$C$2047,Worksheet!$F91),"-")</f>
        <v>-</v>
      </c>
      <c r="AU91" s="51" t="str">
        <f>IFERROR(AVERAGEIFS('Orders - December 2020'!$I$2:$I$2047,'Orders - December 2020'!$H$2:$H$2047,Worksheet!AU$3,'Orders - December 2020'!$C$2:$C$2047,Worksheet!$F91),"-")</f>
        <v>-</v>
      </c>
      <c r="AV91" s="51" t="str">
        <f>IFERROR(AVERAGEIFS('Orders - December 2020'!$I$2:$I$2047,'Orders - December 2020'!$H$2:$H$2047,Worksheet!AV$3,'Orders - December 2020'!$C$2:$C$2047,Worksheet!$F91),"-")</f>
        <v>-</v>
      </c>
      <c r="AW91" s="51" t="str">
        <f>IFERROR(AVERAGEIFS('Orders - December 2020'!$I$2:$I$2047,'Orders - December 2020'!$H$2:$H$2047,Worksheet!AW$3,'Orders - December 2020'!$C$2:$C$2047,Worksheet!$F91),"-")</f>
        <v>-</v>
      </c>
      <c r="AX91" s="51" t="str">
        <f>IFERROR(AVERAGEIFS('Orders - December 2020'!$I$2:$I$2047,'Orders - December 2020'!$H$2:$H$2047,Worksheet!AX$3,'Orders - December 2020'!$C$2:$C$2047,Worksheet!$F91),"-")</f>
        <v>-</v>
      </c>
      <c r="AY91" s="51" t="str">
        <f>IFERROR(AVERAGEIFS('Orders - December 2020'!$I$2:$I$2047,'Orders - December 2020'!$H$2:$H$2047,Worksheet!AY$3,'Orders - December 2020'!$C$2:$C$2047,Worksheet!$F91),"-")</f>
        <v>-</v>
      </c>
      <c r="AZ91" s="51" t="str">
        <f>IFERROR(AVERAGEIFS('Orders - December 2020'!$I$2:$I$2047,'Orders - December 2020'!$H$2:$H$2047,Worksheet!AZ$3,'Orders - December 2020'!$C$2:$C$2047,Worksheet!$F91),"-")</f>
        <v>-</v>
      </c>
      <c r="BA91" s="51" t="str">
        <f>IFERROR(AVERAGEIFS('Orders - December 2020'!$I$2:$I$2047,'Orders - December 2020'!$H$2:$H$2047,Worksheet!BA$3,'Orders - December 2020'!$C$2:$C$2047,Worksheet!$F91),"-")</f>
        <v>-</v>
      </c>
      <c r="BB91" s="51" t="str">
        <f>IFERROR(AVERAGEIFS('Orders - December 2020'!$I$2:$I$2047,'Orders - December 2020'!$H$2:$H$2047,Worksheet!BB$3,'Orders - December 2020'!$C$2:$C$2047,Worksheet!$F91),"-")</f>
        <v>-</v>
      </c>
      <c r="BC91" s="51" t="str">
        <f>IFERROR(AVERAGEIFS('Orders - December 2020'!$I$2:$I$2047,'Orders - December 2020'!$H$2:$H$2047,Worksheet!BC$3,'Orders - December 2020'!$C$2:$C$2047,Worksheet!$F91),"-")</f>
        <v>-</v>
      </c>
      <c r="BD91" s="51" t="str">
        <f>IFERROR(AVERAGEIFS('Orders - December 2020'!$I$2:$I$2047,'Orders - December 2020'!$H$2:$H$2047,Worksheet!BD$3,'Orders - December 2020'!$C$2:$C$2047,Worksheet!$F91),"-")</f>
        <v>-</v>
      </c>
      <c r="BE91" s="51" t="str">
        <f>IFERROR(AVERAGEIFS('Orders - December 2020'!$I$2:$I$2047,'Orders - December 2020'!$H$2:$H$2047,Worksheet!BE$3,'Orders - December 2020'!$C$2:$C$2047,Worksheet!$F91),"-")</f>
        <v>-</v>
      </c>
      <c r="BF91" s="51" t="str">
        <f>IFERROR(AVERAGEIFS('Orders - December 2020'!$I$2:$I$2047,'Orders - December 2020'!$H$2:$H$2047,Worksheet!BF$3,'Orders - December 2020'!$C$2:$C$2047,Worksheet!$F91),"-")</f>
        <v>-</v>
      </c>
      <c r="BG91" s="51" t="str">
        <f>IFERROR(AVERAGEIFS('Orders - December 2020'!$I$2:$I$2047,'Orders - December 2020'!$H$2:$H$2047,Worksheet!BG$3,'Orders - December 2020'!$C$2:$C$2047,Worksheet!$F91),"-")</f>
        <v>-</v>
      </c>
      <c r="BH91" s="51" t="str">
        <f>IFERROR(AVERAGEIFS('Orders - December 2020'!$I$2:$I$2047,'Orders - December 2020'!$H$2:$H$2047,Worksheet!BH$3,'Orders - December 2020'!$C$2:$C$2047,Worksheet!$F91),"-")</f>
        <v>-</v>
      </c>
      <c r="BI91" s="51" t="str">
        <f>IFERROR(AVERAGEIFS('Orders - December 2020'!$I$2:$I$2047,'Orders - December 2020'!$H$2:$H$2047,Worksheet!BI$3,'Orders - December 2020'!$C$2:$C$2047,Worksheet!$F91),"-")</f>
        <v>-</v>
      </c>
      <c r="BJ91" s="51" t="str">
        <f>IFERROR(AVERAGEIFS('Orders - December 2020'!$I$2:$I$2047,'Orders - December 2020'!$H$2:$H$2047,Worksheet!BJ$3,'Orders - December 2020'!$C$2:$C$2047,Worksheet!$F91),"-")</f>
        <v>-</v>
      </c>
      <c r="BK91" s="51" t="str">
        <f>IFERROR(AVERAGEIFS('Orders - December 2020'!$I$2:$I$2047,'Orders - December 2020'!$H$2:$H$2047,Worksheet!BK$3,'Orders - December 2020'!$C$2:$C$2047,Worksheet!$F91),"-")</f>
        <v>-</v>
      </c>
      <c r="BL91" s="51" t="str">
        <f>IFERROR(AVERAGEIFS('Orders - December 2020'!$I$2:$I$2047,'Orders - December 2020'!$H$2:$H$2047,Worksheet!BL$3,'Orders - December 2020'!$C$2:$C$2047,Worksheet!$F91),"-")</f>
        <v>-</v>
      </c>
      <c r="BM91" s="51" t="str">
        <f>IFERROR(AVERAGEIFS('Orders - December 2020'!$I$2:$I$2047,'Orders - December 2020'!$H$2:$H$2047,Worksheet!BM$3,'Orders - December 2020'!$C$2:$C$2047,Worksheet!$F91),"-")</f>
        <v>-</v>
      </c>
      <c r="BN91" s="51" t="str">
        <f>IFERROR(AVERAGEIFS('Orders - December 2020'!$I$2:$I$2047,'Orders - December 2020'!$H$2:$H$2047,Worksheet!BN$3,'Orders - December 2020'!$C$2:$C$2047,Worksheet!$F91),"-")</f>
        <v>-</v>
      </c>
      <c r="BO91" s="51" t="str">
        <f>IFERROR(AVERAGEIFS('Orders - December 2020'!$I$2:$I$2047,'Orders - December 2020'!$H$2:$H$2047,Worksheet!BO$3,'Orders - December 2020'!$C$2:$C$2047,Worksheet!$F91),"-")</f>
        <v>-</v>
      </c>
      <c r="BP91" s="51" t="str">
        <f>IFERROR(AVERAGEIFS('Orders - December 2020'!$I$2:$I$2047,'Orders - December 2020'!$H$2:$H$2047,Worksheet!BP$3,'Orders - December 2020'!$C$2:$C$2047,Worksheet!$F91),"-")</f>
        <v>-</v>
      </c>
      <c r="BQ91" s="51" t="str">
        <f>IFERROR(AVERAGEIFS('Orders - December 2020'!$I$2:$I$2047,'Orders - December 2020'!$H$2:$H$2047,Worksheet!BQ$3,'Orders - December 2020'!$C$2:$C$2047,Worksheet!$F91),"-")</f>
        <v>-</v>
      </c>
      <c r="BR91" s="51" t="str">
        <f>IFERROR(AVERAGEIFS('Orders - December 2020'!$I$2:$I$2047,'Orders - December 2020'!$H$2:$H$2047,Worksheet!BR$3,'Orders - December 2020'!$C$2:$C$2047,Worksheet!$F91),"-")</f>
        <v>-</v>
      </c>
      <c r="BS91" s="51" t="str">
        <f>IFERROR(AVERAGEIFS('Orders - December 2020'!$I$2:$I$2047,'Orders - December 2020'!$H$2:$H$2047,Worksheet!BS$3,'Orders - December 2020'!$C$2:$C$2047,Worksheet!$F91),"-")</f>
        <v>-</v>
      </c>
      <c r="BT91" s="51" t="str">
        <f>IFERROR(AVERAGEIFS('Orders - December 2020'!$I$2:$I$2047,'Orders - December 2020'!$H$2:$H$2047,Worksheet!BT$3,'Orders - December 2020'!$C$2:$C$2047,Worksheet!$F91),"-")</f>
        <v>-</v>
      </c>
      <c r="BU91" s="51" t="str">
        <f>IFERROR(AVERAGEIFS('Orders - December 2020'!$I$2:$I$2047,'Orders - December 2020'!$H$2:$H$2047,Worksheet!BU$3,'Orders - December 2020'!$C$2:$C$2047,Worksheet!$F91),"-")</f>
        <v>-</v>
      </c>
      <c r="BV91" s="51" t="str">
        <f>IFERROR(AVERAGEIFS('Orders - December 2020'!$I$2:$I$2047,'Orders - December 2020'!$H$2:$H$2047,Worksheet!BV$3,'Orders - December 2020'!$C$2:$C$2047,Worksheet!$F91),"-")</f>
        <v>-</v>
      </c>
      <c r="BW91" s="51" t="str">
        <f>IFERROR(AVERAGEIFS('Orders - December 2020'!$I$2:$I$2047,'Orders - December 2020'!$H$2:$H$2047,Worksheet!BW$3,'Orders - December 2020'!$C$2:$C$2047,Worksheet!$F91),"-")</f>
        <v>-</v>
      </c>
      <c r="BX91" s="51" t="str">
        <f>IFERROR(AVERAGEIFS('Orders - December 2020'!$I$2:$I$2047,'Orders - December 2020'!$H$2:$H$2047,Worksheet!BX$3,'Orders - December 2020'!$C$2:$C$2047,Worksheet!$F91),"-")</f>
        <v>-</v>
      </c>
      <c r="BY91" s="51" t="str">
        <f>IFERROR(AVERAGEIFS('Orders - December 2020'!$I$2:$I$2047,'Orders - December 2020'!$H$2:$H$2047,Worksheet!BY$3,'Orders - December 2020'!$C$2:$C$2047,Worksheet!$F91),"-")</f>
        <v>-</v>
      </c>
      <c r="BZ91" s="51" t="str">
        <f>IFERROR(AVERAGEIFS('Orders - December 2020'!$I$2:$I$2047,'Orders - December 2020'!$H$2:$H$2047,Worksheet!BZ$3,'Orders - December 2020'!$C$2:$C$2047,Worksheet!$F91),"-")</f>
        <v>-</v>
      </c>
      <c r="CA91" s="51" t="str">
        <f>IFERROR(AVERAGEIFS('Orders - December 2020'!$I$2:$I$2047,'Orders - December 2020'!$H$2:$H$2047,Worksheet!CA$3,'Orders - December 2020'!$C$2:$C$2047,Worksheet!$F91),"-")</f>
        <v>-</v>
      </c>
      <c r="CB91" s="51" t="str">
        <f>IFERROR(AVERAGEIFS('Orders - December 2020'!$I$2:$I$2047,'Orders - December 2020'!$H$2:$H$2047,Worksheet!CB$3,'Orders - December 2020'!$C$2:$C$2047,Worksheet!$F91),"-")</f>
        <v>-</v>
      </c>
      <c r="CC91" s="51" t="str">
        <f>IFERROR(AVERAGEIFS('Orders - December 2020'!$I$2:$I$2047,'Orders - December 2020'!$H$2:$H$2047,Worksheet!CC$3,'Orders - December 2020'!$C$2:$C$2047,Worksheet!$F91),"-")</f>
        <v>-</v>
      </c>
      <c r="CD91" s="51" t="str">
        <f>IFERROR(AVERAGEIFS('Orders - December 2020'!$I$2:$I$2047,'Orders - December 2020'!$H$2:$H$2047,Worksheet!CD$3,'Orders - December 2020'!$C$2:$C$2047,Worksheet!$F91),"-")</f>
        <v>-</v>
      </c>
      <c r="CE91" s="51" t="str">
        <f>IFERROR(AVERAGEIFS('Orders - December 2020'!$I$2:$I$2047,'Orders - December 2020'!$H$2:$H$2047,Worksheet!CE$3,'Orders - December 2020'!$C$2:$C$2047,Worksheet!$F91),"-")</f>
        <v>-</v>
      </c>
      <c r="CF91" s="51" t="str">
        <f>IFERROR(AVERAGEIFS('Orders - December 2020'!$I$2:$I$2047,'Orders - December 2020'!$H$2:$H$2047,Worksheet!CF$3,'Orders - December 2020'!$C$2:$C$2047,Worksheet!$F91),"-")</f>
        <v>-</v>
      </c>
      <c r="CG91" s="51" t="str">
        <f>IFERROR(AVERAGEIFS('Orders - December 2020'!$I$2:$I$2047,'Orders - December 2020'!$H$2:$H$2047,Worksheet!CG$3,'Orders - December 2020'!$C$2:$C$2047,Worksheet!$F91),"-")</f>
        <v>-</v>
      </c>
      <c r="CH91" s="51" t="str">
        <f>IFERROR(AVERAGEIFS('Orders - December 2020'!$I$2:$I$2047,'Orders - December 2020'!$H$2:$H$2047,Worksheet!CH$3,'Orders - December 2020'!$C$2:$C$2047,Worksheet!$F91),"-")</f>
        <v>-</v>
      </c>
      <c r="CI91" s="51" t="str">
        <f>IFERROR(AVERAGEIFS('Orders - December 2020'!$I$2:$I$2047,'Orders - December 2020'!$H$2:$H$2047,Worksheet!CI$3,'Orders - December 2020'!$C$2:$C$2047,Worksheet!$F91),"-")</f>
        <v>-</v>
      </c>
      <c r="CJ91" s="51" t="str">
        <f>IFERROR(AVERAGEIFS('Orders - December 2020'!$I$2:$I$2047,'Orders - December 2020'!$H$2:$H$2047,Worksheet!CJ$3,'Orders - December 2020'!$C$2:$C$2047,Worksheet!$F91),"-")</f>
        <v>-</v>
      </c>
      <c r="CK91" s="51" t="str">
        <f>IFERROR(AVERAGEIFS('Orders - December 2020'!$I$2:$I$2047,'Orders - December 2020'!$H$2:$H$2047,Worksheet!CK$3,'Orders - December 2020'!$C$2:$C$2047,Worksheet!$F91),"-")</f>
        <v>-</v>
      </c>
      <c r="CL91" s="51" t="str">
        <f>IFERROR(AVERAGEIFS('Orders - December 2020'!$I$2:$I$2047,'Orders - December 2020'!$H$2:$H$2047,Worksheet!CL$3,'Orders - December 2020'!$C$2:$C$2047,Worksheet!$F91),"-")</f>
        <v>-</v>
      </c>
      <c r="CM91" s="51" t="str">
        <f>IFERROR(AVERAGEIFS('Orders - December 2020'!$I$2:$I$2047,'Orders - December 2020'!$H$2:$H$2047,Worksheet!CM$3,'Orders - December 2020'!$C$2:$C$2047,Worksheet!$F91),"-")</f>
        <v>-</v>
      </c>
      <c r="CN91" s="51" t="str">
        <f>IFERROR(AVERAGEIFS('Orders - December 2020'!$I$2:$I$2047,'Orders - December 2020'!$H$2:$H$2047,Worksheet!CN$3,'Orders - December 2020'!$C$2:$C$2047,Worksheet!$F91),"-")</f>
        <v>-</v>
      </c>
      <c r="CO91" s="51">
        <f>IFERROR(AVERAGEIFS('Orders - December 2020'!$I$2:$I$2047,'Orders - December 2020'!$H$2:$H$2047,Worksheet!CO$3,'Orders - December 2020'!$C$2:$C$2047,Worksheet!$F91),"-")</f>
        <v>2</v>
      </c>
      <c r="CP91" s="51" t="str">
        <f>IFERROR(AVERAGEIFS('Orders - December 2020'!$I$2:$I$2047,'Orders - December 2020'!$H$2:$H$2047,Worksheet!CP$3,'Orders - December 2020'!$C$2:$C$2047,Worksheet!$F91),"-")</f>
        <v>-</v>
      </c>
      <c r="CQ91" s="51">
        <f>IFERROR(AVERAGEIFS('Orders - December 2020'!$I$2:$I$2047,'Orders - December 2020'!$H$2:$H$2047,Worksheet!CQ$3,'Orders - December 2020'!$C$2:$C$2047,Worksheet!$F91),"-")</f>
        <v>2</v>
      </c>
      <c r="CR91" s="51" t="str">
        <f>IFERROR(AVERAGEIFS('Orders - December 2020'!$I$2:$I$2047,'Orders - December 2020'!$H$2:$H$2047,Worksheet!CR$3,'Orders - December 2020'!$C$2:$C$2047,Worksheet!$F91),"-")</f>
        <v>-</v>
      </c>
      <c r="CS91" s="51" t="str">
        <f>IFERROR(AVERAGEIFS('Orders - December 2020'!$I$2:$I$2047,'Orders - December 2020'!$H$2:$H$2047,Worksheet!CS$3,'Orders - December 2020'!$C$2:$C$2047,Worksheet!$F91),"-")</f>
        <v>-</v>
      </c>
      <c r="CT91" s="51" t="str">
        <f>IFERROR(AVERAGEIFS('Orders - December 2020'!$I$2:$I$2047,'Orders - December 2020'!$H$2:$H$2047,Worksheet!CT$3,'Orders - December 2020'!$C$2:$C$2047,Worksheet!$F91),"-")</f>
        <v>-</v>
      </c>
      <c r="CU91" s="51" t="str">
        <f>IFERROR(AVERAGEIFS('Orders - December 2020'!$I$2:$I$2047,'Orders - December 2020'!$H$2:$H$2047,Worksheet!CU$3,'Orders - December 2020'!$C$2:$C$2047,Worksheet!$F91),"-")</f>
        <v>-</v>
      </c>
      <c r="CV91" s="51" t="str">
        <f>IFERROR(AVERAGEIFS('Orders - December 2020'!$I$2:$I$2047,'Orders - December 2020'!$H$2:$H$2047,Worksheet!CV$3,'Orders - December 2020'!$C$2:$C$2047,Worksheet!$F91),"-")</f>
        <v>-</v>
      </c>
      <c r="CW91" s="51" t="str">
        <f>IFERROR(AVERAGEIFS('Orders - December 2020'!$I$2:$I$2047,'Orders - December 2020'!$H$2:$H$2047,Worksheet!CW$3,'Orders - December 2020'!$C$2:$C$2047,Worksheet!$F91),"-")</f>
        <v>-</v>
      </c>
      <c r="CX91" s="51" t="str">
        <f>IFERROR(AVERAGEIFS('Orders - December 2020'!$I$2:$I$2047,'Orders - December 2020'!$H$2:$H$2047,Worksheet!CX$3,'Orders - December 2020'!$C$2:$C$2047,Worksheet!$F91),"-")</f>
        <v>-</v>
      </c>
      <c r="CY91" s="51" t="str">
        <f>IFERROR(AVERAGEIFS('Orders - December 2020'!$I$2:$I$2047,'Orders - December 2020'!$H$2:$H$2047,Worksheet!CY$3,'Orders - December 2020'!$C$2:$C$2047,Worksheet!$F91),"-")</f>
        <v>-</v>
      </c>
      <c r="CZ91" s="51" t="str">
        <f>IFERROR(AVERAGEIFS('Orders - December 2020'!$I$2:$I$2047,'Orders - December 2020'!$H$2:$H$2047,Worksheet!CZ$3,'Orders - December 2020'!$C$2:$C$2047,Worksheet!$F91),"-")</f>
        <v>-</v>
      </c>
      <c r="DA91" s="51" t="str">
        <f>IFERROR(AVERAGEIFS('Orders - December 2020'!$I$2:$I$2047,'Orders - December 2020'!$H$2:$H$2047,Worksheet!DA$3,'Orders - December 2020'!$C$2:$C$2047,Worksheet!$F91),"-")</f>
        <v>-</v>
      </c>
      <c r="DB91" s="51" t="str">
        <f>IFERROR(AVERAGEIFS('Orders - December 2020'!$I$2:$I$2047,'Orders - December 2020'!$H$2:$H$2047,Worksheet!DB$3,'Orders - December 2020'!$C$2:$C$2047,Worksheet!$F91),"-")</f>
        <v>-</v>
      </c>
      <c r="DC91" s="51" t="str">
        <f>IFERROR(AVERAGEIFS('Orders - December 2020'!$I$2:$I$2047,'Orders - December 2020'!$H$2:$H$2047,Worksheet!DC$3,'Orders - December 2020'!$C$2:$C$2047,Worksheet!$F91),"-")</f>
        <v>-</v>
      </c>
      <c r="DD91" s="51" t="str">
        <f>IFERROR(AVERAGEIFS('Orders - December 2020'!$I$2:$I$2047,'Orders - December 2020'!$H$2:$H$2047,Worksheet!DD$3,'Orders - December 2020'!$C$2:$C$2047,Worksheet!$F91),"-")</f>
        <v>-</v>
      </c>
      <c r="DE91" s="51" t="str">
        <f>IFERROR(AVERAGEIFS('Orders - December 2020'!$I$2:$I$2047,'Orders - December 2020'!$H$2:$H$2047,Worksheet!DE$3,'Orders - December 2020'!$C$2:$C$2047,Worksheet!$F91),"-")</f>
        <v>-</v>
      </c>
      <c r="DF91" s="51" t="str">
        <f>IFERROR(AVERAGEIFS('Orders - December 2020'!$I$2:$I$2047,'Orders - December 2020'!$H$2:$H$2047,Worksheet!DF$3,'Orders - December 2020'!$C$2:$C$2047,Worksheet!$F91),"-")</f>
        <v>-</v>
      </c>
      <c r="DG91" s="51" t="str">
        <f>IFERROR(AVERAGEIFS('Orders - December 2020'!$I$2:$I$2047,'Orders - December 2020'!$H$2:$H$2047,Worksheet!DG$3,'Orders - December 2020'!$C$2:$C$2047,Worksheet!$F91),"-")</f>
        <v>-</v>
      </c>
      <c r="DH91" s="51" t="str">
        <f>IFERROR(AVERAGEIFS('Orders - December 2020'!$I$2:$I$2047,'Orders - December 2020'!$H$2:$H$2047,Worksheet!DH$3,'Orders - December 2020'!$C$2:$C$2047,Worksheet!$F91),"-")</f>
        <v>-</v>
      </c>
      <c r="DI91" s="51" t="str">
        <f>IFERROR(AVERAGEIFS('Orders - December 2020'!$I$2:$I$2047,'Orders - December 2020'!$H$2:$H$2047,Worksheet!DI$3,'Orders - December 2020'!$C$2:$C$2047,Worksheet!$F91),"-")</f>
        <v>-</v>
      </c>
      <c r="DJ91" s="51" t="str">
        <f>IFERROR(AVERAGEIFS('Orders - December 2020'!$I$2:$I$2047,'Orders - December 2020'!$H$2:$H$2047,Worksheet!DJ$3,'Orders - December 2020'!$C$2:$C$2047,Worksheet!$F91),"-")</f>
        <v>-</v>
      </c>
      <c r="DK91" s="51" t="str">
        <f>IFERROR(AVERAGEIFS('Orders - December 2020'!$I$2:$I$2047,'Orders - December 2020'!$H$2:$H$2047,Worksheet!DK$3,'Orders - December 2020'!$C$2:$C$2047,Worksheet!$F91),"-")</f>
        <v>-</v>
      </c>
      <c r="DL91" s="51" t="str">
        <f>IFERROR(AVERAGEIFS('Orders - December 2020'!$I$2:$I$2047,'Orders - December 2020'!$H$2:$H$2047,Worksheet!DL$3,'Orders - December 2020'!$C$2:$C$2047,Worksheet!$F91),"-")</f>
        <v>-</v>
      </c>
      <c r="DM91" s="51" t="str">
        <f>IFERROR(AVERAGEIFS('Orders - December 2020'!$I$2:$I$2047,'Orders - December 2020'!$H$2:$H$2047,Worksheet!DM$3,'Orders - December 2020'!$C$2:$C$2047,Worksheet!$F91),"-")</f>
        <v>-</v>
      </c>
      <c r="DN91" s="51" t="str">
        <f>IFERROR(AVERAGEIFS('Orders - December 2020'!$I$2:$I$2047,'Orders - December 2020'!$H$2:$H$2047,Worksheet!DN$3,'Orders - December 2020'!$C$2:$C$2047,Worksheet!$F91),"-")</f>
        <v>-</v>
      </c>
      <c r="DO91" s="51" t="str">
        <f>IFERROR(AVERAGEIFS('Orders - December 2020'!$I$2:$I$2047,'Orders - December 2020'!$H$2:$H$2047,Worksheet!DO$3,'Orders - December 2020'!$C$2:$C$2047,Worksheet!$F91),"-")</f>
        <v>-</v>
      </c>
      <c r="DP91" s="51" t="str">
        <f>IFERROR(AVERAGEIFS('Orders - December 2020'!$I$2:$I$2047,'Orders - December 2020'!$H$2:$H$2047,Worksheet!DP$3,'Orders - December 2020'!$C$2:$C$2047,Worksheet!$F91),"-")</f>
        <v>-</v>
      </c>
      <c r="DQ91" s="51" t="str">
        <f>IFERROR(AVERAGEIFS('Orders - December 2020'!$I$2:$I$2047,'Orders - December 2020'!$H$2:$H$2047,Worksheet!DQ$3,'Orders - December 2020'!$C$2:$C$2047,Worksheet!$F91),"-")</f>
        <v>-</v>
      </c>
      <c r="DR91" s="51" t="str">
        <f>IFERROR(AVERAGEIFS('Orders - December 2020'!$I$2:$I$2047,'Orders - December 2020'!$H$2:$H$2047,Worksheet!DR$3,'Orders - December 2020'!$C$2:$C$2047,Worksheet!$F91),"-")</f>
        <v>-</v>
      </c>
      <c r="DS91" s="51" t="str">
        <f>IFERROR(AVERAGEIFS('Orders - December 2020'!$I$2:$I$2047,'Orders - December 2020'!$H$2:$H$2047,Worksheet!DS$3,'Orders - December 2020'!$C$2:$C$2047,Worksheet!$F91),"-")</f>
        <v>-</v>
      </c>
      <c r="DT91" s="51" t="str">
        <f>IFERROR(AVERAGEIFS('Orders - December 2020'!$I$2:$I$2047,'Orders - December 2020'!$H$2:$H$2047,Worksheet!DT$3,'Orders - December 2020'!$C$2:$C$2047,Worksheet!$F91),"-")</f>
        <v>-</v>
      </c>
      <c r="DU91" s="51" t="str">
        <f>IFERROR(AVERAGEIFS('Orders - December 2020'!$I$2:$I$2047,'Orders - December 2020'!$H$2:$H$2047,Worksheet!DU$3,'Orders - December 2020'!$C$2:$C$2047,Worksheet!$F91),"-")</f>
        <v>-</v>
      </c>
      <c r="DV91" s="51" t="str">
        <f>IFERROR(AVERAGEIFS('Orders - December 2020'!$I$2:$I$2047,'Orders - December 2020'!$H$2:$H$2047,Worksheet!DV$3,'Orders - December 2020'!$C$2:$C$2047,Worksheet!$F91),"-")</f>
        <v>-</v>
      </c>
      <c r="DW91" s="51" t="str">
        <f>IFERROR(AVERAGEIFS('Orders - December 2020'!$I$2:$I$2047,'Orders - December 2020'!$H$2:$H$2047,Worksheet!DW$3,'Orders - December 2020'!$C$2:$C$2047,Worksheet!$F91),"-")</f>
        <v>-</v>
      </c>
      <c r="DX91" s="51" t="str">
        <f>IFERROR(AVERAGEIFS('Orders - December 2020'!$I$2:$I$2047,'Orders - December 2020'!$H$2:$H$2047,Worksheet!DX$3,'Orders - December 2020'!$C$2:$C$2047,Worksheet!$F91),"-")</f>
        <v>-</v>
      </c>
      <c r="DY91" s="51">
        <f>IFERROR(AVERAGEIFS('Orders - December 2020'!$I$2:$I$2047,'Orders - December 2020'!$H$2:$H$2047,Worksheet!DY$3,'Orders - December 2020'!$C$2:$C$2047,Worksheet!$F91),"-")</f>
        <v>1</v>
      </c>
      <c r="DZ91" s="51">
        <f>IFERROR(AVERAGEIFS('Orders - December 2020'!$I$2:$I$2047,'Orders - December 2020'!$H$2:$H$2047,Worksheet!DZ$3,'Orders - December 2020'!$C$2:$C$2047,Worksheet!$F91),"-")</f>
        <v>1</v>
      </c>
      <c r="EA91" s="51" t="str">
        <f>IFERROR(AVERAGEIFS('Orders - December 2020'!$I$2:$I$2047,'Orders - December 2020'!$H$2:$H$2047,Worksheet!EA$3,'Orders - December 2020'!$C$2:$C$2047,Worksheet!$F91),"-")</f>
        <v>-</v>
      </c>
      <c r="EB91" s="51" t="str">
        <f>IFERROR(AVERAGEIFS('Orders - December 2020'!$I$2:$I$2047,'Orders - December 2020'!$H$2:$H$2047,Worksheet!EB$3,'Orders - December 2020'!$C$2:$C$2047,Worksheet!$F91),"-")</f>
        <v>-</v>
      </c>
      <c r="EC91" s="51" t="str">
        <f>IFERROR(AVERAGEIFS('Orders - December 2020'!$I$2:$I$2047,'Orders - December 2020'!$H$2:$H$2047,Worksheet!EC$3,'Orders - December 2020'!$C$2:$C$2047,Worksheet!$F91),"-")</f>
        <v>-</v>
      </c>
      <c r="ED91" s="51" t="str">
        <f>IFERROR(AVERAGEIFS('Orders - December 2020'!$I$2:$I$2047,'Orders - December 2020'!$H$2:$H$2047,Worksheet!ED$3,'Orders - December 2020'!$C$2:$C$2047,Worksheet!$F91),"-")</f>
        <v>-</v>
      </c>
      <c r="EE91" s="51" t="str">
        <f>IFERROR(AVERAGEIFS('Orders - December 2020'!$I$2:$I$2047,'Orders - December 2020'!$H$2:$H$2047,Worksheet!EE$3,'Orders - December 2020'!$C$2:$C$2047,Worksheet!$F91),"-")</f>
        <v>-</v>
      </c>
      <c r="EF91" s="51" t="str">
        <f>IFERROR(AVERAGEIFS('Orders - December 2020'!$I$2:$I$2047,'Orders - December 2020'!$H$2:$H$2047,Worksheet!EF$3,'Orders - December 2020'!$C$2:$C$2047,Worksheet!$F91),"-")</f>
        <v>-</v>
      </c>
      <c r="EG91" s="51" t="str">
        <f>IFERROR(AVERAGEIFS('Orders - December 2020'!$I$2:$I$2047,'Orders - December 2020'!$H$2:$H$2047,Worksheet!EG$3,'Orders - December 2020'!$C$2:$C$2047,Worksheet!$F91),"-")</f>
        <v>-</v>
      </c>
      <c r="EH91" s="51" t="str">
        <f>IFERROR(AVERAGEIFS('Orders - December 2020'!$I$2:$I$2047,'Orders - December 2020'!$H$2:$H$2047,Worksheet!EH$3,'Orders - December 2020'!$C$2:$C$2047,Worksheet!$F91),"-")</f>
        <v>-</v>
      </c>
      <c r="EI91" s="51" t="str">
        <f>IFERROR(AVERAGEIFS('Orders - December 2020'!$I$2:$I$2047,'Orders - December 2020'!$H$2:$H$2047,Worksheet!EI$3,'Orders - December 2020'!$C$2:$C$2047,Worksheet!$F91),"-")</f>
        <v>-</v>
      </c>
      <c r="EJ91" s="51" t="str">
        <f>IFERROR(AVERAGEIFS('Orders - December 2020'!$I$2:$I$2047,'Orders - December 2020'!$H$2:$H$2047,Worksheet!EJ$3,'Orders - December 2020'!$C$2:$C$2047,Worksheet!$F91),"-")</f>
        <v>-</v>
      </c>
      <c r="EK91" s="51" t="str">
        <f>IFERROR(AVERAGEIFS('Orders - December 2020'!$I$2:$I$2047,'Orders - December 2020'!$H$2:$H$2047,Worksheet!EK$3,'Orders - December 2020'!$C$2:$C$2047,Worksheet!$F91),"-")</f>
        <v>-</v>
      </c>
      <c r="EL91" s="51" t="str">
        <f>IFERROR(AVERAGEIFS('Orders - December 2020'!$I$2:$I$2047,'Orders - December 2020'!$H$2:$H$2047,Worksheet!EL$3,'Orders - December 2020'!$C$2:$C$2047,Worksheet!$F91),"-")</f>
        <v>-</v>
      </c>
      <c r="EM91" s="51" t="str">
        <f>IFERROR(AVERAGEIFS('Orders - December 2020'!$I$2:$I$2047,'Orders - December 2020'!$H$2:$H$2047,Worksheet!EM$3,'Orders - December 2020'!$C$2:$C$2047,Worksheet!$F91),"-")</f>
        <v>-</v>
      </c>
      <c r="EN91" s="51" t="str">
        <f>IFERROR(AVERAGEIFS('Orders - December 2020'!$I$2:$I$2047,'Orders - December 2020'!$H$2:$H$2047,Worksheet!EN$3,'Orders - December 2020'!$C$2:$C$2047,Worksheet!$F91),"-")</f>
        <v>-</v>
      </c>
      <c r="EO91" s="51" t="str">
        <f>IFERROR(AVERAGEIFS('Orders - December 2020'!$I$2:$I$2047,'Orders - December 2020'!$H$2:$H$2047,Worksheet!EO$3,'Orders - December 2020'!$C$2:$C$2047,Worksheet!$F91),"-")</f>
        <v>-</v>
      </c>
      <c r="EP91" s="51" t="str">
        <f>IFERROR(AVERAGEIFS('Orders - December 2020'!$I$2:$I$2047,'Orders - December 2020'!$H$2:$H$2047,Worksheet!EP$3,'Orders - December 2020'!$C$2:$C$2047,Worksheet!$F91),"-")</f>
        <v>-</v>
      </c>
      <c r="EQ91" s="51" t="str">
        <f>IFERROR(AVERAGEIFS('Orders - December 2020'!$I$2:$I$2047,'Orders - December 2020'!$H$2:$H$2047,Worksheet!EQ$3,'Orders - December 2020'!$C$2:$C$2047,Worksheet!$F91),"-")</f>
        <v>-</v>
      </c>
      <c r="ER91" s="51" t="str">
        <f>IFERROR(AVERAGEIFS('Orders - December 2020'!$I$2:$I$2047,'Orders - December 2020'!$H$2:$H$2047,Worksheet!ER$3,'Orders - December 2020'!$C$2:$C$2047,Worksheet!$F91),"-")</f>
        <v>-</v>
      </c>
      <c r="ES91" s="51" t="str">
        <f>IFERROR(AVERAGEIFS('Orders - December 2020'!$I$2:$I$2047,'Orders - December 2020'!$H$2:$H$2047,Worksheet!ES$3,'Orders - December 2020'!$C$2:$C$2047,Worksheet!$F91),"-")</f>
        <v>-</v>
      </c>
      <c r="ET91" s="51" t="str">
        <f>IFERROR(AVERAGEIFS('Orders - December 2020'!$I$2:$I$2047,'Orders - December 2020'!$H$2:$H$2047,Worksheet!ET$3,'Orders - December 2020'!$C$2:$C$2047,Worksheet!$F91),"-")</f>
        <v>-</v>
      </c>
      <c r="EU91" s="51" t="str">
        <f>IFERROR(AVERAGEIFS('Orders - December 2020'!$I$2:$I$2047,'Orders - December 2020'!$H$2:$H$2047,Worksheet!EU$3,'Orders - December 2020'!$C$2:$C$2047,Worksheet!$F91),"-")</f>
        <v>-</v>
      </c>
      <c r="EV91" s="51" t="str">
        <f>IFERROR(AVERAGEIFS('Orders - December 2020'!$I$2:$I$2047,'Orders - December 2020'!$H$2:$H$2047,Worksheet!EV$3,'Orders - December 2020'!$C$2:$C$2047,Worksheet!$F91),"-")</f>
        <v>-</v>
      </c>
      <c r="EW91" s="51" t="str">
        <f>IFERROR(AVERAGEIFS('Orders - December 2020'!$I$2:$I$2047,'Orders - December 2020'!$H$2:$H$2047,Worksheet!EW$3,'Orders - December 2020'!$C$2:$C$2047,Worksheet!$F91),"-")</f>
        <v>-</v>
      </c>
      <c r="EX91" s="51" t="str">
        <f>IFERROR(AVERAGEIFS('Orders - December 2020'!$I$2:$I$2047,'Orders - December 2020'!$H$2:$H$2047,Worksheet!EX$3,'Orders - December 2020'!$C$2:$C$2047,Worksheet!$F91),"-")</f>
        <v>-</v>
      </c>
      <c r="EY91" s="51" t="str">
        <f>IFERROR(AVERAGEIFS('Orders - December 2020'!$I$2:$I$2047,'Orders - December 2020'!$H$2:$H$2047,Worksheet!EY$3,'Orders - December 2020'!$C$2:$C$2047,Worksheet!$F91),"-")</f>
        <v>-</v>
      </c>
      <c r="EZ91" s="51" t="str">
        <f>IFERROR(AVERAGEIFS('Orders - December 2020'!$I$2:$I$2047,'Orders - December 2020'!$H$2:$H$2047,Worksheet!EZ$3,'Orders - December 2020'!$C$2:$C$2047,Worksheet!$F91),"-")</f>
        <v>-</v>
      </c>
      <c r="FA91" s="51" t="str">
        <f>IFERROR(AVERAGEIFS('Orders - December 2020'!$I$2:$I$2047,'Orders - December 2020'!$H$2:$H$2047,Worksheet!FA$3,'Orders - December 2020'!$C$2:$C$2047,Worksheet!$F91),"-")</f>
        <v>-</v>
      </c>
      <c r="FB91" s="51" t="str">
        <f>IFERROR(AVERAGEIFS('Orders - December 2020'!$I$2:$I$2047,'Orders - December 2020'!$H$2:$H$2047,Worksheet!FB$3,'Orders - December 2020'!$C$2:$C$2047,Worksheet!$F91),"-")</f>
        <v>-</v>
      </c>
      <c r="FC91" s="51" t="str">
        <f>IFERROR(AVERAGEIFS('Orders - December 2020'!$I$2:$I$2047,'Orders - December 2020'!$H$2:$H$2047,Worksheet!FC$3,'Orders - December 2020'!$C$2:$C$2047,Worksheet!$F91),"-")</f>
        <v>-</v>
      </c>
      <c r="FD91" s="51" t="str">
        <f>IFERROR(AVERAGEIFS('Orders - December 2020'!$I$2:$I$2047,'Orders - December 2020'!$H$2:$H$2047,Worksheet!FD$3,'Orders - December 2020'!$C$2:$C$2047,Worksheet!$F91),"-")</f>
        <v>-</v>
      </c>
      <c r="FE91" s="51" t="str">
        <f>IFERROR(AVERAGEIFS('Orders - December 2020'!$I$2:$I$2047,'Orders - December 2020'!$H$2:$H$2047,Worksheet!FE$3,'Orders - December 2020'!$C$2:$C$2047,Worksheet!$F91),"-")</f>
        <v>-</v>
      </c>
      <c r="FF91" s="51" t="str">
        <f>IFERROR(AVERAGEIFS('Orders - December 2020'!$I$2:$I$2047,'Orders - December 2020'!$H$2:$H$2047,Worksheet!FF$3,'Orders - December 2020'!$C$2:$C$2047,Worksheet!$F91),"-")</f>
        <v>-</v>
      </c>
      <c r="FG91" s="52" t="str">
        <f>IFERROR(AVERAGEIFS('Orders - December 2020'!$I$2:$I$2047,'Orders - December 2020'!$H$2:$H$2047,Worksheet!FG$3,'Orders - December 2020'!$C$2:$C$2047,Worksheet!$F91),"-")</f>
        <v>-</v>
      </c>
    </row>
    <row r="92" spans="6:163">
      <c r="F92" s="45" t="str">
        <v>Mj Minimart</v>
      </c>
      <c r="G92" s="50" t="str">
        <f>IFERROR(AVERAGEIFS('Orders - December 2020'!$I$2:$I$2047,'Orders - December 2020'!$H$2:$H$2047,Worksheet!G$3,'Orders - December 2020'!$C$2:$C$2047,Worksheet!$F92),"-")</f>
        <v>-</v>
      </c>
      <c r="H92" s="51" t="str">
        <f>IFERROR(AVERAGEIFS('Orders - December 2020'!$I$2:$I$2047,'Orders - December 2020'!$H$2:$H$2047,Worksheet!H$3,'Orders - December 2020'!$C$2:$C$2047,Worksheet!$F92),"-")</f>
        <v>-</v>
      </c>
      <c r="I92" s="51" t="str">
        <f>IFERROR(AVERAGEIFS('Orders - December 2020'!$I$2:$I$2047,'Orders - December 2020'!$H$2:$H$2047,Worksheet!I$3,'Orders - December 2020'!$C$2:$C$2047,Worksheet!$F92),"-")</f>
        <v>-</v>
      </c>
      <c r="J92" s="51" t="str">
        <f>IFERROR(AVERAGEIFS('Orders - December 2020'!$I$2:$I$2047,'Orders - December 2020'!$H$2:$H$2047,Worksheet!J$3,'Orders - December 2020'!$C$2:$C$2047,Worksheet!$F92),"-")</f>
        <v>-</v>
      </c>
      <c r="K92" s="51" t="str">
        <f>IFERROR(AVERAGEIFS('Orders - December 2020'!$I$2:$I$2047,'Orders - December 2020'!$H$2:$H$2047,Worksheet!K$3,'Orders - December 2020'!$C$2:$C$2047,Worksheet!$F92),"-")</f>
        <v>-</v>
      </c>
      <c r="L92" s="51" t="str">
        <f>IFERROR(AVERAGEIFS('Orders - December 2020'!$I$2:$I$2047,'Orders - December 2020'!$H$2:$H$2047,Worksheet!L$3,'Orders - December 2020'!$C$2:$C$2047,Worksheet!$F92),"-")</f>
        <v>-</v>
      </c>
      <c r="M92" s="51" t="str">
        <f>IFERROR(AVERAGEIFS('Orders - December 2020'!$I$2:$I$2047,'Orders - December 2020'!$H$2:$H$2047,Worksheet!M$3,'Orders - December 2020'!$C$2:$C$2047,Worksheet!$F92),"-")</f>
        <v>-</v>
      </c>
      <c r="N92" s="51" t="str">
        <f>IFERROR(AVERAGEIFS('Orders - December 2020'!$I$2:$I$2047,'Orders - December 2020'!$H$2:$H$2047,Worksheet!N$3,'Orders - December 2020'!$C$2:$C$2047,Worksheet!$F92),"-")</f>
        <v>-</v>
      </c>
      <c r="O92" s="51" t="str">
        <f>IFERROR(AVERAGEIFS('Orders - December 2020'!$I$2:$I$2047,'Orders - December 2020'!$H$2:$H$2047,Worksheet!O$3,'Orders - December 2020'!$C$2:$C$2047,Worksheet!$F92),"-")</f>
        <v>-</v>
      </c>
      <c r="P92" s="51" t="str">
        <f>IFERROR(AVERAGEIFS('Orders - December 2020'!$I$2:$I$2047,'Orders - December 2020'!$H$2:$H$2047,Worksheet!P$3,'Orders - December 2020'!$C$2:$C$2047,Worksheet!$F92),"-")</f>
        <v>-</v>
      </c>
      <c r="Q92" s="51" t="str">
        <f>IFERROR(AVERAGEIFS('Orders - December 2020'!$I$2:$I$2047,'Orders - December 2020'!$H$2:$H$2047,Worksheet!Q$3,'Orders - December 2020'!$C$2:$C$2047,Worksheet!$F92),"-")</f>
        <v>-</v>
      </c>
      <c r="R92" s="51" t="str">
        <f>IFERROR(AVERAGEIFS('Orders - December 2020'!$I$2:$I$2047,'Orders - December 2020'!$H$2:$H$2047,Worksheet!R$3,'Orders - December 2020'!$C$2:$C$2047,Worksheet!$F92),"-")</f>
        <v>-</v>
      </c>
      <c r="S92" s="51" t="str">
        <f>IFERROR(AVERAGEIFS('Orders - December 2020'!$I$2:$I$2047,'Orders - December 2020'!$H$2:$H$2047,Worksheet!S$3,'Orders - December 2020'!$C$2:$C$2047,Worksheet!$F92),"-")</f>
        <v>-</v>
      </c>
      <c r="T92" s="51" t="str">
        <f>IFERROR(AVERAGEIFS('Orders - December 2020'!$I$2:$I$2047,'Orders - December 2020'!$H$2:$H$2047,Worksheet!T$3,'Orders - December 2020'!$C$2:$C$2047,Worksheet!$F92),"-")</f>
        <v>-</v>
      </c>
      <c r="U92" s="51" t="str">
        <f>IFERROR(AVERAGEIFS('Orders - December 2020'!$I$2:$I$2047,'Orders - December 2020'!$H$2:$H$2047,Worksheet!U$3,'Orders - December 2020'!$C$2:$C$2047,Worksheet!$F92),"-")</f>
        <v>-</v>
      </c>
      <c r="V92" s="51" t="str">
        <f>IFERROR(AVERAGEIFS('Orders - December 2020'!$I$2:$I$2047,'Orders - December 2020'!$H$2:$H$2047,Worksheet!V$3,'Orders - December 2020'!$C$2:$C$2047,Worksheet!$F92),"-")</f>
        <v>-</v>
      </c>
      <c r="W92" s="51" t="str">
        <f>IFERROR(AVERAGEIFS('Orders - December 2020'!$I$2:$I$2047,'Orders - December 2020'!$H$2:$H$2047,Worksheet!W$3,'Orders - December 2020'!$C$2:$C$2047,Worksheet!$F92),"-")</f>
        <v>-</v>
      </c>
      <c r="X92" s="51" t="str">
        <f>IFERROR(AVERAGEIFS('Orders - December 2020'!$I$2:$I$2047,'Orders - December 2020'!$H$2:$H$2047,Worksheet!X$3,'Orders - December 2020'!$C$2:$C$2047,Worksheet!$F92),"-")</f>
        <v>-</v>
      </c>
      <c r="Y92" s="51" t="str">
        <f>IFERROR(AVERAGEIFS('Orders - December 2020'!$I$2:$I$2047,'Orders - December 2020'!$H$2:$H$2047,Worksheet!Y$3,'Orders - December 2020'!$C$2:$C$2047,Worksheet!$F92),"-")</f>
        <v>-</v>
      </c>
      <c r="Z92" s="51" t="str">
        <f>IFERROR(AVERAGEIFS('Orders - December 2020'!$I$2:$I$2047,'Orders - December 2020'!$H$2:$H$2047,Worksheet!Z$3,'Orders - December 2020'!$C$2:$C$2047,Worksheet!$F92),"-")</f>
        <v>-</v>
      </c>
      <c r="AA92" s="51" t="str">
        <f>IFERROR(AVERAGEIFS('Orders - December 2020'!$I$2:$I$2047,'Orders - December 2020'!$H$2:$H$2047,Worksheet!AA$3,'Orders - December 2020'!$C$2:$C$2047,Worksheet!$F92),"-")</f>
        <v>-</v>
      </c>
      <c r="AB92" s="51" t="str">
        <f>IFERROR(AVERAGEIFS('Orders - December 2020'!$I$2:$I$2047,'Orders - December 2020'!$H$2:$H$2047,Worksheet!AB$3,'Orders - December 2020'!$C$2:$C$2047,Worksheet!$F92),"-")</f>
        <v>-</v>
      </c>
      <c r="AC92" s="51" t="str">
        <f>IFERROR(AVERAGEIFS('Orders - December 2020'!$I$2:$I$2047,'Orders - December 2020'!$H$2:$H$2047,Worksheet!AC$3,'Orders - December 2020'!$C$2:$C$2047,Worksheet!$F92),"-")</f>
        <v>-</v>
      </c>
      <c r="AD92" s="51" t="str">
        <f>IFERROR(AVERAGEIFS('Orders - December 2020'!$I$2:$I$2047,'Orders - December 2020'!$H$2:$H$2047,Worksheet!AD$3,'Orders - December 2020'!$C$2:$C$2047,Worksheet!$F92),"-")</f>
        <v>-</v>
      </c>
      <c r="AE92" s="51" t="str">
        <f>IFERROR(AVERAGEIFS('Orders - December 2020'!$I$2:$I$2047,'Orders - December 2020'!$H$2:$H$2047,Worksheet!AE$3,'Orders - December 2020'!$C$2:$C$2047,Worksheet!$F92),"-")</f>
        <v>-</v>
      </c>
      <c r="AF92" s="51" t="str">
        <f>IFERROR(AVERAGEIFS('Orders - December 2020'!$I$2:$I$2047,'Orders - December 2020'!$H$2:$H$2047,Worksheet!AF$3,'Orders - December 2020'!$C$2:$C$2047,Worksheet!$F92),"-")</f>
        <v>-</v>
      </c>
      <c r="AG92" s="51" t="str">
        <f>IFERROR(AVERAGEIFS('Orders - December 2020'!$I$2:$I$2047,'Orders - December 2020'!$H$2:$H$2047,Worksheet!AG$3,'Orders - December 2020'!$C$2:$C$2047,Worksheet!$F92),"-")</f>
        <v>-</v>
      </c>
      <c r="AH92" s="51" t="str">
        <f>IFERROR(AVERAGEIFS('Orders - December 2020'!$I$2:$I$2047,'Orders - December 2020'!$H$2:$H$2047,Worksheet!AH$3,'Orders - December 2020'!$C$2:$C$2047,Worksheet!$F92),"-")</f>
        <v>-</v>
      </c>
      <c r="AI92" s="51" t="str">
        <f>IFERROR(AVERAGEIFS('Orders - December 2020'!$I$2:$I$2047,'Orders - December 2020'!$H$2:$H$2047,Worksheet!AI$3,'Orders - December 2020'!$C$2:$C$2047,Worksheet!$F92),"-")</f>
        <v>-</v>
      </c>
      <c r="AJ92" s="51" t="str">
        <f>IFERROR(AVERAGEIFS('Orders - December 2020'!$I$2:$I$2047,'Orders - December 2020'!$H$2:$H$2047,Worksheet!AJ$3,'Orders - December 2020'!$C$2:$C$2047,Worksheet!$F92),"-")</f>
        <v>-</v>
      </c>
      <c r="AK92" s="51">
        <f>IFERROR(AVERAGEIFS('Orders - December 2020'!$I$2:$I$2047,'Orders - December 2020'!$H$2:$H$2047,Worksheet!AK$3,'Orders - December 2020'!$C$2:$C$2047,Worksheet!$F92),"-")</f>
        <v>1</v>
      </c>
      <c r="AL92" s="51" t="str">
        <f>IFERROR(AVERAGEIFS('Orders - December 2020'!$I$2:$I$2047,'Orders - December 2020'!$H$2:$H$2047,Worksheet!AL$3,'Orders - December 2020'!$C$2:$C$2047,Worksheet!$F92),"-")</f>
        <v>-</v>
      </c>
      <c r="AM92" s="51" t="str">
        <f>IFERROR(AVERAGEIFS('Orders - December 2020'!$I$2:$I$2047,'Orders - December 2020'!$H$2:$H$2047,Worksheet!AM$3,'Orders - December 2020'!$C$2:$C$2047,Worksheet!$F92),"-")</f>
        <v>-</v>
      </c>
      <c r="AN92" s="51" t="str">
        <f>IFERROR(AVERAGEIFS('Orders - December 2020'!$I$2:$I$2047,'Orders - December 2020'!$H$2:$H$2047,Worksheet!AN$3,'Orders - December 2020'!$C$2:$C$2047,Worksheet!$F92),"-")</f>
        <v>-</v>
      </c>
      <c r="AO92" s="51" t="str">
        <f>IFERROR(AVERAGEIFS('Orders - December 2020'!$I$2:$I$2047,'Orders - December 2020'!$H$2:$H$2047,Worksheet!AO$3,'Orders - December 2020'!$C$2:$C$2047,Worksheet!$F92),"-")</f>
        <v>-</v>
      </c>
      <c r="AP92" s="51" t="str">
        <f>IFERROR(AVERAGEIFS('Orders - December 2020'!$I$2:$I$2047,'Orders - December 2020'!$H$2:$H$2047,Worksheet!AP$3,'Orders - December 2020'!$C$2:$C$2047,Worksheet!$F92),"-")</f>
        <v>-</v>
      </c>
      <c r="AQ92" s="51">
        <f>IFERROR(AVERAGEIFS('Orders - December 2020'!$I$2:$I$2047,'Orders - December 2020'!$H$2:$H$2047,Worksheet!AQ$3,'Orders - December 2020'!$C$2:$C$2047,Worksheet!$F92),"-")</f>
        <v>1</v>
      </c>
      <c r="AR92" s="51">
        <f>IFERROR(AVERAGEIFS('Orders - December 2020'!$I$2:$I$2047,'Orders - December 2020'!$H$2:$H$2047,Worksheet!AR$3,'Orders - December 2020'!$C$2:$C$2047,Worksheet!$F92),"-")</f>
        <v>1</v>
      </c>
      <c r="AS92" s="51" t="str">
        <f>IFERROR(AVERAGEIFS('Orders - December 2020'!$I$2:$I$2047,'Orders - December 2020'!$H$2:$H$2047,Worksheet!AS$3,'Orders - December 2020'!$C$2:$C$2047,Worksheet!$F92),"-")</f>
        <v>-</v>
      </c>
      <c r="AT92" s="51" t="str">
        <f>IFERROR(AVERAGEIFS('Orders - December 2020'!$I$2:$I$2047,'Orders - December 2020'!$H$2:$H$2047,Worksheet!AT$3,'Orders - December 2020'!$C$2:$C$2047,Worksheet!$F92),"-")</f>
        <v>-</v>
      </c>
      <c r="AU92" s="51" t="str">
        <f>IFERROR(AVERAGEIFS('Orders - December 2020'!$I$2:$I$2047,'Orders - December 2020'!$H$2:$H$2047,Worksheet!AU$3,'Orders - December 2020'!$C$2:$C$2047,Worksheet!$F92),"-")</f>
        <v>-</v>
      </c>
      <c r="AV92" s="51" t="str">
        <f>IFERROR(AVERAGEIFS('Orders - December 2020'!$I$2:$I$2047,'Orders - December 2020'!$H$2:$H$2047,Worksheet!AV$3,'Orders - December 2020'!$C$2:$C$2047,Worksheet!$F92),"-")</f>
        <v>-</v>
      </c>
      <c r="AW92" s="51" t="str">
        <f>IFERROR(AVERAGEIFS('Orders - December 2020'!$I$2:$I$2047,'Orders - December 2020'!$H$2:$H$2047,Worksheet!AW$3,'Orders - December 2020'!$C$2:$C$2047,Worksheet!$F92),"-")</f>
        <v>-</v>
      </c>
      <c r="AX92" s="51" t="str">
        <f>IFERROR(AVERAGEIFS('Orders - December 2020'!$I$2:$I$2047,'Orders - December 2020'!$H$2:$H$2047,Worksheet!AX$3,'Orders - December 2020'!$C$2:$C$2047,Worksheet!$F92),"-")</f>
        <v>-</v>
      </c>
      <c r="AY92" s="51" t="str">
        <f>IFERROR(AVERAGEIFS('Orders - December 2020'!$I$2:$I$2047,'Orders - December 2020'!$H$2:$H$2047,Worksheet!AY$3,'Orders - December 2020'!$C$2:$C$2047,Worksheet!$F92),"-")</f>
        <v>-</v>
      </c>
      <c r="AZ92" s="51" t="str">
        <f>IFERROR(AVERAGEIFS('Orders - December 2020'!$I$2:$I$2047,'Orders - December 2020'!$H$2:$H$2047,Worksheet!AZ$3,'Orders - December 2020'!$C$2:$C$2047,Worksheet!$F92),"-")</f>
        <v>-</v>
      </c>
      <c r="BA92" s="51" t="str">
        <f>IFERROR(AVERAGEIFS('Orders - December 2020'!$I$2:$I$2047,'Orders - December 2020'!$H$2:$H$2047,Worksheet!BA$3,'Orders - December 2020'!$C$2:$C$2047,Worksheet!$F92),"-")</f>
        <v>-</v>
      </c>
      <c r="BB92" s="51" t="str">
        <f>IFERROR(AVERAGEIFS('Orders - December 2020'!$I$2:$I$2047,'Orders - December 2020'!$H$2:$H$2047,Worksheet!BB$3,'Orders - December 2020'!$C$2:$C$2047,Worksheet!$F92),"-")</f>
        <v>-</v>
      </c>
      <c r="BC92" s="51" t="str">
        <f>IFERROR(AVERAGEIFS('Orders - December 2020'!$I$2:$I$2047,'Orders - December 2020'!$H$2:$H$2047,Worksheet!BC$3,'Orders - December 2020'!$C$2:$C$2047,Worksheet!$F92),"-")</f>
        <v>-</v>
      </c>
      <c r="BD92" s="51" t="str">
        <f>IFERROR(AVERAGEIFS('Orders - December 2020'!$I$2:$I$2047,'Orders - December 2020'!$H$2:$H$2047,Worksheet!BD$3,'Orders - December 2020'!$C$2:$C$2047,Worksheet!$F92),"-")</f>
        <v>-</v>
      </c>
      <c r="BE92" s="51" t="str">
        <f>IFERROR(AVERAGEIFS('Orders - December 2020'!$I$2:$I$2047,'Orders - December 2020'!$H$2:$H$2047,Worksheet!BE$3,'Orders - December 2020'!$C$2:$C$2047,Worksheet!$F92),"-")</f>
        <v>-</v>
      </c>
      <c r="BF92" s="51" t="str">
        <f>IFERROR(AVERAGEIFS('Orders - December 2020'!$I$2:$I$2047,'Orders - December 2020'!$H$2:$H$2047,Worksheet!BF$3,'Orders - December 2020'!$C$2:$C$2047,Worksheet!$F92),"-")</f>
        <v>-</v>
      </c>
      <c r="BG92" s="51" t="str">
        <f>IFERROR(AVERAGEIFS('Orders - December 2020'!$I$2:$I$2047,'Orders - December 2020'!$H$2:$H$2047,Worksheet!BG$3,'Orders - December 2020'!$C$2:$C$2047,Worksheet!$F92),"-")</f>
        <v>-</v>
      </c>
      <c r="BH92" s="51" t="str">
        <f>IFERROR(AVERAGEIFS('Orders - December 2020'!$I$2:$I$2047,'Orders - December 2020'!$H$2:$H$2047,Worksheet!BH$3,'Orders - December 2020'!$C$2:$C$2047,Worksheet!$F92),"-")</f>
        <v>-</v>
      </c>
      <c r="BI92" s="51" t="str">
        <f>IFERROR(AVERAGEIFS('Orders - December 2020'!$I$2:$I$2047,'Orders - December 2020'!$H$2:$H$2047,Worksheet!BI$3,'Orders - December 2020'!$C$2:$C$2047,Worksheet!$F92),"-")</f>
        <v>-</v>
      </c>
      <c r="BJ92" s="51" t="str">
        <f>IFERROR(AVERAGEIFS('Orders - December 2020'!$I$2:$I$2047,'Orders - December 2020'!$H$2:$H$2047,Worksheet!BJ$3,'Orders - December 2020'!$C$2:$C$2047,Worksheet!$F92),"-")</f>
        <v>-</v>
      </c>
      <c r="BK92" s="51" t="str">
        <f>IFERROR(AVERAGEIFS('Orders - December 2020'!$I$2:$I$2047,'Orders - December 2020'!$H$2:$H$2047,Worksheet!BK$3,'Orders - December 2020'!$C$2:$C$2047,Worksheet!$F92),"-")</f>
        <v>-</v>
      </c>
      <c r="BL92" s="51" t="str">
        <f>IFERROR(AVERAGEIFS('Orders - December 2020'!$I$2:$I$2047,'Orders - December 2020'!$H$2:$H$2047,Worksheet!BL$3,'Orders - December 2020'!$C$2:$C$2047,Worksheet!$F92),"-")</f>
        <v>-</v>
      </c>
      <c r="BM92" s="51" t="str">
        <f>IFERROR(AVERAGEIFS('Orders - December 2020'!$I$2:$I$2047,'Orders - December 2020'!$H$2:$H$2047,Worksheet!BM$3,'Orders - December 2020'!$C$2:$C$2047,Worksheet!$F92),"-")</f>
        <v>-</v>
      </c>
      <c r="BN92" s="51" t="str">
        <f>IFERROR(AVERAGEIFS('Orders - December 2020'!$I$2:$I$2047,'Orders - December 2020'!$H$2:$H$2047,Worksheet!BN$3,'Orders - December 2020'!$C$2:$C$2047,Worksheet!$F92),"-")</f>
        <v>-</v>
      </c>
      <c r="BO92" s="51" t="str">
        <f>IFERROR(AVERAGEIFS('Orders - December 2020'!$I$2:$I$2047,'Orders - December 2020'!$H$2:$H$2047,Worksheet!BO$3,'Orders - December 2020'!$C$2:$C$2047,Worksheet!$F92),"-")</f>
        <v>-</v>
      </c>
      <c r="BP92" s="51" t="str">
        <f>IFERROR(AVERAGEIFS('Orders - December 2020'!$I$2:$I$2047,'Orders - December 2020'!$H$2:$H$2047,Worksheet!BP$3,'Orders - December 2020'!$C$2:$C$2047,Worksheet!$F92),"-")</f>
        <v>-</v>
      </c>
      <c r="BQ92" s="51" t="str">
        <f>IFERROR(AVERAGEIFS('Orders - December 2020'!$I$2:$I$2047,'Orders - December 2020'!$H$2:$H$2047,Worksheet!BQ$3,'Orders - December 2020'!$C$2:$C$2047,Worksheet!$F92),"-")</f>
        <v>-</v>
      </c>
      <c r="BR92" s="51" t="str">
        <f>IFERROR(AVERAGEIFS('Orders - December 2020'!$I$2:$I$2047,'Orders - December 2020'!$H$2:$H$2047,Worksheet!BR$3,'Orders - December 2020'!$C$2:$C$2047,Worksheet!$F92),"-")</f>
        <v>-</v>
      </c>
      <c r="BS92" s="51" t="str">
        <f>IFERROR(AVERAGEIFS('Orders - December 2020'!$I$2:$I$2047,'Orders - December 2020'!$H$2:$H$2047,Worksheet!BS$3,'Orders - December 2020'!$C$2:$C$2047,Worksheet!$F92),"-")</f>
        <v>-</v>
      </c>
      <c r="BT92" s="51">
        <f>IFERROR(AVERAGEIFS('Orders - December 2020'!$I$2:$I$2047,'Orders - December 2020'!$H$2:$H$2047,Worksheet!BT$3,'Orders - December 2020'!$C$2:$C$2047,Worksheet!$F92),"-")</f>
        <v>1</v>
      </c>
      <c r="BU92" s="51" t="str">
        <f>IFERROR(AVERAGEIFS('Orders - December 2020'!$I$2:$I$2047,'Orders - December 2020'!$H$2:$H$2047,Worksheet!BU$3,'Orders - December 2020'!$C$2:$C$2047,Worksheet!$F92),"-")</f>
        <v>-</v>
      </c>
      <c r="BV92" s="51" t="str">
        <f>IFERROR(AVERAGEIFS('Orders - December 2020'!$I$2:$I$2047,'Orders - December 2020'!$H$2:$H$2047,Worksheet!BV$3,'Orders - December 2020'!$C$2:$C$2047,Worksheet!$F92),"-")</f>
        <v>-</v>
      </c>
      <c r="BW92" s="51" t="str">
        <f>IFERROR(AVERAGEIFS('Orders - December 2020'!$I$2:$I$2047,'Orders - December 2020'!$H$2:$H$2047,Worksheet!BW$3,'Orders - December 2020'!$C$2:$C$2047,Worksheet!$F92),"-")</f>
        <v>-</v>
      </c>
      <c r="BX92" s="51" t="str">
        <f>IFERROR(AVERAGEIFS('Orders - December 2020'!$I$2:$I$2047,'Orders - December 2020'!$H$2:$H$2047,Worksheet!BX$3,'Orders - December 2020'!$C$2:$C$2047,Worksheet!$F92),"-")</f>
        <v>-</v>
      </c>
      <c r="BY92" s="51" t="str">
        <f>IFERROR(AVERAGEIFS('Orders - December 2020'!$I$2:$I$2047,'Orders - December 2020'!$H$2:$H$2047,Worksheet!BY$3,'Orders - December 2020'!$C$2:$C$2047,Worksheet!$F92),"-")</f>
        <v>-</v>
      </c>
      <c r="BZ92" s="51" t="str">
        <f>IFERROR(AVERAGEIFS('Orders - December 2020'!$I$2:$I$2047,'Orders - December 2020'!$H$2:$H$2047,Worksheet!BZ$3,'Orders - December 2020'!$C$2:$C$2047,Worksheet!$F92),"-")</f>
        <v>-</v>
      </c>
      <c r="CA92" s="51" t="str">
        <f>IFERROR(AVERAGEIFS('Orders - December 2020'!$I$2:$I$2047,'Orders - December 2020'!$H$2:$H$2047,Worksheet!CA$3,'Orders - December 2020'!$C$2:$C$2047,Worksheet!$F92),"-")</f>
        <v>-</v>
      </c>
      <c r="CB92" s="51" t="str">
        <f>IFERROR(AVERAGEIFS('Orders - December 2020'!$I$2:$I$2047,'Orders - December 2020'!$H$2:$H$2047,Worksheet!CB$3,'Orders - December 2020'!$C$2:$C$2047,Worksheet!$F92),"-")</f>
        <v>-</v>
      </c>
      <c r="CC92" s="51" t="str">
        <f>IFERROR(AVERAGEIFS('Orders - December 2020'!$I$2:$I$2047,'Orders - December 2020'!$H$2:$H$2047,Worksheet!CC$3,'Orders - December 2020'!$C$2:$C$2047,Worksheet!$F92),"-")</f>
        <v>-</v>
      </c>
      <c r="CD92" s="51" t="str">
        <f>IFERROR(AVERAGEIFS('Orders - December 2020'!$I$2:$I$2047,'Orders - December 2020'!$H$2:$H$2047,Worksheet!CD$3,'Orders - December 2020'!$C$2:$C$2047,Worksheet!$F92),"-")</f>
        <v>-</v>
      </c>
      <c r="CE92" s="51" t="str">
        <f>IFERROR(AVERAGEIFS('Orders - December 2020'!$I$2:$I$2047,'Orders - December 2020'!$H$2:$H$2047,Worksheet!CE$3,'Orders - December 2020'!$C$2:$C$2047,Worksheet!$F92),"-")</f>
        <v>-</v>
      </c>
      <c r="CF92" s="51" t="str">
        <f>IFERROR(AVERAGEIFS('Orders - December 2020'!$I$2:$I$2047,'Orders - December 2020'!$H$2:$H$2047,Worksheet!CF$3,'Orders - December 2020'!$C$2:$C$2047,Worksheet!$F92),"-")</f>
        <v>-</v>
      </c>
      <c r="CG92" s="51" t="str">
        <f>IFERROR(AVERAGEIFS('Orders - December 2020'!$I$2:$I$2047,'Orders - December 2020'!$H$2:$H$2047,Worksheet!CG$3,'Orders - December 2020'!$C$2:$C$2047,Worksheet!$F92),"-")</f>
        <v>-</v>
      </c>
      <c r="CH92" s="51" t="str">
        <f>IFERROR(AVERAGEIFS('Orders - December 2020'!$I$2:$I$2047,'Orders - December 2020'!$H$2:$H$2047,Worksheet!CH$3,'Orders - December 2020'!$C$2:$C$2047,Worksheet!$F92),"-")</f>
        <v>-</v>
      </c>
      <c r="CI92" s="51" t="str">
        <f>IFERROR(AVERAGEIFS('Orders - December 2020'!$I$2:$I$2047,'Orders - December 2020'!$H$2:$H$2047,Worksheet!CI$3,'Orders - December 2020'!$C$2:$C$2047,Worksheet!$F92),"-")</f>
        <v>-</v>
      </c>
      <c r="CJ92" s="51" t="str">
        <f>IFERROR(AVERAGEIFS('Orders - December 2020'!$I$2:$I$2047,'Orders - December 2020'!$H$2:$H$2047,Worksheet!CJ$3,'Orders - December 2020'!$C$2:$C$2047,Worksheet!$F92),"-")</f>
        <v>-</v>
      </c>
      <c r="CK92" s="51" t="str">
        <f>IFERROR(AVERAGEIFS('Orders - December 2020'!$I$2:$I$2047,'Orders - December 2020'!$H$2:$H$2047,Worksheet!CK$3,'Orders - December 2020'!$C$2:$C$2047,Worksheet!$F92),"-")</f>
        <v>-</v>
      </c>
      <c r="CL92" s="51" t="str">
        <f>IFERROR(AVERAGEIFS('Orders - December 2020'!$I$2:$I$2047,'Orders - December 2020'!$H$2:$H$2047,Worksheet!CL$3,'Orders - December 2020'!$C$2:$C$2047,Worksheet!$F92),"-")</f>
        <v>-</v>
      </c>
      <c r="CM92" s="51">
        <f>IFERROR(AVERAGEIFS('Orders - December 2020'!$I$2:$I$2047,'Orders - December 2020'!$H$2:$H$2047,Worksheet!CM$3,'Orders - December 2020'!$C$2:$C$2047,Worksheet!$F92),"-")</f>
        <v>1</v>
      </c>
      <c r="CN92" s="51" t="str">
        <f>IFERROR(AVERAGEIFS('Orders - December 2020'!$I$2:$I$2047,'Orders - December 2020'!$H$2:$H$2047,Worksheet!CN$3,'Orders - December 2020'!$C$2:$C$2047,Worksheet!$F92),"-")</f>
        <v>-</v>
      </c>
      <c r="CO92" s="51">
        <f>IFERROR(AVERAGEIFS('Orders - December 2020'!$I$2:$I$2047,'Orders - December 2020'!$H$2:$H$2047,Worksheet!CO$3,'Orders - December 2020'!$C$2:$C$2047,Worksheet!$F92),"-")</f>
        <v>1</v>
      </c>
      <c r="CP92" s="51" t="str">
        <f>IFERROR(AVERAGEIFS('Orders - December 2020'!$I$2:$I$2047,'Orders - December 2020'!$H$2:$H$2047,Worksheet!CP$3,'Orders - December 2020'!$C$2:$C$2047,Worksheet!$F92),"-")</f>
        <v>-</v>
      </c>
      <c r="CQ92" s="51" t="str">
        <f>IFERROR(AVERAGEIFS('Orders - December 2020'!$I$2:$I$2047,'Orders - December 2020'!$H$2:$H$2047,Worksheet!CQ$3,'Orders - December 2020'!$C$2:$C$2047,Worksheet!$F92),"-")</f>
        <v>-</v>
      </c>
      <c r="CR92" s="51">
        <f>IFERROR(AVERAGEIFS('Orders - December 2020'!$I$2:$I$2047,'Orders - December 2020'!$H$2:$H$2047,Worksheet!CR$3,'Orders - December 2020'!$C$2:$C$2047,Worksheet!$F92),"-")</f>
        <v>1</v>
      </c>
      <c r="CS92" s="51">
        <f>IFERROR(AVERAGEIFS('Orders - December 2020'!$I$2:$I$2047,'Orders - December 2020'!$H$2:$H$2047,Worksheet!CS$3,'Orders - December 2020'!$C$2:$C$2047,Worksheet!$F92),"-")</f>
        <v>1</v>
      </c>
      <c r="CT92" s="51" t="str">
        <f>IFERROR(AVERAGEIFS('Orders - December 2020'!$I$2:$I$2047,'Orders - December 2020'!$H$2:$H$2047,Worksheet!CT$3,'Orders - December 2020'!$C$2:$C$2047,Worksheet!$F92),"-")</f>
        <v>-</v>
      </c>
      <c r="CU92" s="51" t="str">
        <f>IFERROR(AVERAGEIFS('Orders - December 2020'!$I$2:$I$2047,'Orders - December 2020'!$H$2:$H$2047,Worksheet!CU$3,'Orders - December 2020'!$C$2:$C$2047,Worksheet!$F92),"-")</f>
        <v>-</v>
      </c>
      <c r="CV92" s="51" t="str">
        <f>IFERROR(AVERAGEIFS('Orders - December 2020'!$I$2:$I$2047,'Orders - December 2020'!$H$2:$H$2047,Worksheet!CV$3,'Orders - December 2020'!$C$2:$C$2047,Worksheet!$F92),"-")</f>
        <v>-</v>
      </c>
      <c r="CW92" s="51" t="str">
        <f>IFERROR(AVERAGEIFS('Orders - December 2020'!$I$2:$I$2047,'Orders - December 2020'!$H$2:$H$2047,Worksheet!CW$3,'Orders - December 2020'!$C$2:$C$2047,Worksheet!$F92),"-")</f>
        <v>-</v>
      </c>
      <c r="CX92" s="51" t="str">
        <f>IFERROR(AVERAGEIFS('Orders - December 2020'!$I$2:$I$2047,'Orders - December 2020'!$H$2:$H$2047,Worksheet!CX$3,'Orders - December 2020'!$C$2:$C$2047,Worksheet!$F92),"-")</f>
        <v>-</v>
      </c>
      <c r="CY92" s="51" t="str">
        <f>IFERROR(AVERAGEIFS('Orders - December 2020'!$I$2:$I$2047,'Orders - December 2020'!$H$2:$H$2047,Worksheet!CY$3,'Orders - December 2020'!$C$2:$C$2047,Worksheet!$F92),"-")</f>
        <v>-</v>
      </c>
      <c r="CZ92" s="51" t="str">
        <f>IFERROR(AVERAGEIFS('Orders - December 2020'!$I$2:$I$2047,'Orders - December 2020'!$H$2:$H$2047,Worksheet!CZ$3,'Orders - December 2020'!$C$2:$C$2047,Worksheet!$F92),"-")</f>
        <v>-</v>
      </c>
      <c r="DA92" s="51" t="str">
        <f>IFERROR(AVERAGEIFS('Orders - December 2020'!$I$2:$I$2047,'Orders - December 2020'!$H$2:$H$2047,Worksheet!DA$3,'Orders - December 2020'!$C$2:$C$2047,Worksheet!$F92),"-")</f>
        <v>-</v>
      </c>
      <c r="DB92" s="51" t="str">
        <f>IFERROR(AVERAGEIFS('Orders - December 2020'!$I$2:$I$2047,'Orders - December 2020'!$H$2:$H$2047,Worksheet!DB$3,'Orders - December 2020'!$C$2:$C$2047,Worksheet!$F92),"-")</f>
        <v>-</v>
      </c>
      <c r="DC92" s="51" t="str">
        <f>IFERROR(AVERAGEIFS('Orders - December 2020'!$I$2:$I$2047,'Orders - December 2020'!$H$2:$H$2047,Worksheet!DC$3,'Orders - December 2020'!$C$2:$C$2047,Worksheet!$F92),"-")</f>
        <v>-</v>
      </c>
      <c r="DD92" s="51" t="str">
        <f>IFERROR(AVERAGEIFS('Orders - December 2020'!$I$2:$I$2047,'Orders - December 2020'!$H$2:$H$2047,Worksheet!DD$3,'Orders - December 2020'!$C$2:$C$2047,Worksheet!$F92),"-")</f>
        <v>-</v>
      </c>
      <c r="DE92" s="51" t="str">
        <f>IFERROR(AVERAGEIFS('Orders - December 2020'!$I$2:$I$2047,'Orders - December 2020'!$H$2:$H$2047,Worksheet!DE$3,'Orders - December 2020'!$C$2:$C$2047,Worksheet!$F92),"-")</f>
        <v>-</v>
      </c>
      <c r="DF92" s="51" t="str">
        <f>IFERROR(AVERAGEIFS('Orders - December 2020'!$I$2:$I$2047,'Orders - December 2020'!$H$2:$H$2047,Worksheet!DF$3,'Orders - December 2020'!$C$2:$C$2047,Worksheet!$F92),"-")</f>
        <v>-</v>
      </c>
      <c r="DG92" s="51" t="str">
        <f>IFERROR(AVERAGEIFS('Orders - December 2020'!$I$2:$I$2047,'Orders - December 2020'!$H$2:$H$2047,Worksheet!DG$3,'Orders - December 2020'!$C$2:$C$2047,Worksheet!$F92),"-")</f>
        <v>-</v>
      </c>
      <c r="DH92" s="51" t="str">
        <f>IFERROR(AVERAGEIFS('Orders - December 2020'!$I$2:$I$2047,'Orders - December 2020'!$H$2:$H$2047,Worksheet!DH$3,'Orders - December 2020'!$C$2:$C$2047,Worksheet!$F92),"-")</f>
        <v>-</v>
      </c>
      <c r="DI92" s="51" t="str">
        <f>IFERROR(AVERAGEIFS('Orders - December 2020'!$I$2:$I$2047,'Orders - December 2020'!$H$2:$H$2047,Worksheet!DI$3,'Orders - December 2020'!$C$2:$C$2047,Worksheet!$F92),"-")</f>
        <v>-</v>
      </c>
      <c r="DJ92" s="51" t="str">
        <f>IFERROR(AVERAGEIFS('Orders - December 2020'!$I$2:$I$2047,'Orders - December 2020'!$H$2:$H$2047,Worksheet!DJ$3,'Orders - December 2020'!$C$2:$C$2047,Worksheet!$F92),"-")</f>
        <v>-</v>
      </c>
      <c r="DK92" s="51" t="str">
        <f>IFERROR(AVERAGEIFS('Orders - December 2020'!$I$2:$I$2047,'Orders - December 2020'!$H$2:$H$2047,Worksheet!DK$3,'Orders - December 2020'!$C$2:$C$2047,Worksheet!$F92),"-")</f>
        <v>-</v>
      </c>
      <c r="DL92" s="51" t="str">
        <f>IFERROR(AVERAGEIFS('Orders - December 2020'!$I$2:$I$2047,'Orders - December 2020'!$H$2:$H$2047,Worksheet!DL$3,'Orders - December 2020'!$C$2:$C$2047,Worksheet!$F92),"-")</f>
        <v>-</v>
      </c>
      <c r="DM92" s="51" t="str">
        <f>IFERROR(AVERAGEIFS('Orders - December 2020'!$I$2:$I$2047,'Orders - December 2020'!$H$2:$H$2047,Worksheet!DM$3,'Orders - December 2020'!$C$2:$C$2047,Worksheet!$F92),"-")</f>
        <v>-</v>
      </c>
      <c r="DN92" s="51" t="str">
        <f>IFERROR(AVERAGEIFS('Orders - December 2020'!$I$2:$I$2047,'Orders - December 2020'!$H$2:$H$2047,Worksheet!DN$3,'Orders - December 2020'!$C$2:$C$2047,Worksheet!$F92),"-")</f>
        <v>-</v>
      </c>
      <c r="DO92" s="51" t="str">
        <f>IFERROR(AVERAGEIFS('Orders - December 2020'!$I$2:$I$2047,'Orders - December 2020'!$H$2:$H$2047,Worksheet!DO$3,'Orders - December 2020'!$C$2:$C$2047,Worksheet!$F92),"-")</f>
        <v>-</v>
      </c>
      <c r="DP92" s="51" t="str">
        <f>IFERROR(AVERAGEIFS('Orders - December 2020'!$I$2:$I$2047,'Orders - December 2020'!$H$2:$H$2047,Worksheet!DP$3,'Orders - December 2020'!$C$2:$C$2047,Worksheet!$F92),"-")</f>
        <v>-</v>
      </c>
      <c r="DQ92" s="51" t="str">
        <f>IFERROR(AVERAGEIFS('Orders - December 2020'!$I$2:$I$2047,'Orders - December 2020'!$H$2:$H$2047,Worksheet!DQ$3,'Orders - December 2020'!$C$2:$C$2047,Worksheet!$F92),"-")</f>
        <v>-</v>
      </c>
      <c r="DR92" s="51" t="str">
        <f>IFERROR(AVERAGEIFS('Orders - December 2020'!$I$2:$I$2047,'Orders - December 2020'!$H$2:$H$2047,Worksheet!DR$3,'Orders - December 2020'!$C$2:$C$2047,Worksheet!$F92),"-")</f>
        <v>-</v>
      </c>
      <c r="DS92" s="51" t="str">
        <f>IFERROR(AVERAGEIFS('Orders - December 2020'!$I$2:$I$2047,'Orders - December 2020'!$H$2:$H$2047,Worksheet!DS$3,'Orders - December 2020'!$C$2:$C$2047,Worksheet!$F92),"-")</f>
        <v>-</v>
      </c>
      <c r="DT92" s="51" t="str">
        <f>IFERROR(AVERAGEIFS('Orders - December 2020'!$I$2:$I$2047,'Orders - December 2020'!$H$2:$H$2047,Worksheet!DT$3,'Orders - December 2020'!$C$2:$C$2047,Worksheet!$F92),"-")</f>
        <v>-</v>
      </c>
      <c r="DU92" s="51" t="str">
        <f>IFERROR(AVERAGEIFS('Orders - December 2020'!$I$2:$I$2047,'Orders - December 2020'!$H$2:$H$2047,Worksheet!DU$3,'Orders - December 2020'!$C$2:$C$2047,Worksheet!$F92),"-")</f>
        <v>-</v>
      </c>
      <c r="DV92" s="51">
        <f>IFERROR(AVERAGEIFS('Orders - December 2020'!$I$2:$I$2047,'Orders - December 2020'!$H$2:$H$2047,Worksheet!DV$3,'Orders - December 2020'!$C$2:$C$2047,Worksheet!$F92),"-")</f>
        <v>1</v>
      </c>
      <c r="DW92" s="51" t="str">
        <f>IFERROR(AVERAGEIFS('Orders - December 2020'!$I$2:$I$2047,'Orders - December 2020'!$H$2:$H$2047,Worksheet!DW$3,'Orders - December 2020'!$C$2:$C$2047,Worksheet!$F92),"-")</f>
        <v>-</v>
      </c>
      <c r="DX92" s="51" t="str">
        <f>IFERROR(AVERAGEIFS('Orders - December 2020'!$I$2:$I$2047,'Orders - December 2020'!$H$2:$H$2047,Worksheet!DX$3,'Orders - December 2020'!$C$2:$C$2047,Worksheet!$F92),"-")</f>
        <v>-</v>
      </c>
      <c r="DY92" s="51" t="str">
        <f>IFERROR(AVERAGEIFS('Orders - December 2020'!$I$2:$I$2047,'Orders - December 2020'!$H$2:$H$2047,Worksheet!DY$3,'Orders - December 2020'!$C$2:$C$2047,Worksheet!$F92),"-")</f>
        <v>-</v>
      </c>
      <c r="DZ92" s="51" t="str">
        <f>IFERROR(AVERAGEIFS('Orders - December 2020'!$I$2:$I$2047,'Orders - December 2020'!$H$2:$H$2047,Worksheet!DZ$3,'Orders - December 2020'!$C$2:$C$2047,Worksheet!$F92),"-")</f>
        <v>-</v>
      </c>
      <c r="EA92" s="51" t="str">
        <f>IFERROR(AVERAGEIFS('Orders - December 2020'!$I$2:$I$2047,'Orders - December 2020'!$H$2:$H$2047,Worksheet!EA$3,'Orders - December 2020'!$C$2:$C$2047,Worksheet!$F92),"-")</f>
        <v>-</v>
      </c>
      <c r="EB92" s="51">
        <f>IFERROR(AVERAGEIFS('Orders - December 2020'!$I$2:$I$2047,'Orders - December 2020'!$H$2:$H$2047,Worksheet!EB$3,'Orders - December 2020'!$C$2:$C$2047,Worksheet!$F92),"-")</f>
        <v>1</v>
      </c>
      <c r="EC92" s="51" t="str">
        <f>IFERROR(AVERAGEIFS('Orders - December 2020'!$I$2:$I$2047,'Orders - December 2020'!$H$2:$H$2047,Worksheet!EC$3,'Orders - December 2020'!$C$2:$C$2047,Worksheet!$F92),"-")</f>
        <v>-</v>
      </c>
      <c r="ED92" s="51" t="str">
        <f>IFERROR(AVERAGEIFS('Orders - December 2020'!$I$2:$I$2047,'Orders - December 2020'!$H$2:$H$2047,Worksheet!ED$3,'Orders - December 2020'!$C$2:$C$2047,Worksheet!$F92),"-")</f>
        <v>-</v>
      </c>
      <c r="EE92" s="51" t="str">
        <f>IFERROR(AVERAGEIFS('Orders - December 2020'!$I$2:$I$2047,'Orders - December 2020'!$H$2:$H$2047,Worksheet!EE$3,'Orders - December 2020'!$C$2:$C$2047,Worksheet!$F92),"-")</f>
        <v>-</v>
      </c>
      <c r="EF92" s="51" t="str">
        <f>IFERROR(AVERAGEIFS('Orders - December 2020'!$I$2:$I$2047,'Orders - December 2020'!$H$2:$H$2047,Worksheet!EF$3,'Orders - December 2020'!$C$2:$C$2047,Worksheet!$F92),"-")</f>
        <v>-</v>
      </c>
      <c r="EG92" s="51" t="str">
        <f>IFERROR(AVERAGEIFS('Orders - December 2020'!$I$2:$I$2047,'Orders - December 2020'!$H$2:$H$2047,Worksheet!EG$3,'Orders - December 2020'!$C$2:$C$2047,Worksheet!$F92),"-")</f>
        <v>-</v>
      </c>
      <c r="EH92" s="51" t="str">
        <f>IFERROR(AVERAGEIFS('Orders - December 2020'!$I$2:$I$2047,'Orders - December 2020'!$H$2:$H$2047,Worksheet!EH$3,'Orders - December 2020'!$C$2:$C$2047,Worksheet!$F92),"-")</f>
        <v>-</v>
      </c>
      <c r="EI92" s="51" t="str">
        <f>IFERROR(AVERAGEIFS('Orders - December 2020'!$I$2:$I$2047,'Orders - December 2020'!$H$2:$H$2047,Worksheet!EI$3,'Orders - December 2020'!$C$2:$C$2047,Worksheet!$F92),"-")</f>
        <v>-</v>
      </c>
      <c r="EJ92" s="51" t="str">
        <f>IFERROR(AVERAGEIFS('Orders - December 2020'!$I$2:$I$2047,'Orders - December 2020'!$H$2:$H$2047,Worksheet!EJ$3,'Orders - December 2020'!$C$2:$C$2047,Worksheet!$F92),"-")</f>
        <v>-</v>
      </c>
      <c r="EK92" s="51" t="str">
        <f>IFERROR(AVERAGEIFS('Orders - December 2020'!$I$2:$I$2047,'Orders - December 2020'!$H$2:$H$2047,Worksheet!EK$3,'Orders - December 2020'!$C$2:$C$2047,Worksheet!$F92),"-")</f>
        <v>-</v>
      </c>
      <c r="EL92" s="51" t="str">
        <f>IFERROR(AVERAGEIFS('Orders - December 2020'!$I$2:$I$2047,'Orders - December 2020'!$H$2:$H$2047,Worksheet!EL$3,'Orders - December 2020'!$C$2:$C$2047,Worksheet!$F92),"-")</f>
        <v>-</v>
      </c>
      <c r="EM92" s="51" t="str">
        <f>IFERROR(AVERAGEIFS('Orders - December 2020'!$I$2:$I$2047,'Orders - December 2020'!$H$2:$H$2047,Worksheet!EM$3,'Orders - December 2020'!$C$2:$C$2047,Worksheet!$F92),"-")</f>
        <v>-</v>
      </c>
      <c r="EN92" s="51" t="str">
        <f>IFERROR(AVERAGEIFS('Orders - December 2020'!$I$2:$I$2047,'Orders - December 2020'!$H$2:$H$2047,Worksheet!EN$3,'Orders - December 2020'!$C$2:$C$2047,Worksheet!$F92),"-")</f>
        <v>-</v>
      </c>
      <c r="EO92" s="51" t="str">
        <f>IFERROR(AVERAGEIFS('Orders - December 2020'!$I$2:$I$2047,'Orders - December 2020'!$H$2:$H$2047,Worksheet!EO$3,'Orders - December 2020'!$C$2:$C$2047,Worksheet!$F92),"-")</f>
        <v>-</v>
      </c>
      <c r="EP92" s="51" t="str">
        <f>IFERROR(AVERAGEIFS('Orders - December 2020'!$I$2:$I$2047,'Orders - December 2020'!$H$2:$H$2047,Worksheet!EP$3,'Orders - December 2020'!$C$2:$C$2047,Worksheet!$F92),"-")</f>
        <v>-</v>
      </c>
      <c r="EQ92" s="51" t="str">
        <f>IFERROR(AVERAGEIFS('Orders - December 2020'!$I$2:$I$2047,'Orders - December 2020'!$H$2:$H$2047,Worksheet!EQ$3,'Orders - December 2020'!$C$2:$C$2047,Worksheet!$F92),"-")</f>
        <v>-</v>
      </c>
      <c r="ER92" s="51" t="str">
        <f>IFERROR(AVERAGEIFS('Orders - December 2020'!$I$2:$I$2047,'Orders - December 2020'!$H$2:$H$2047,Worksheet!ER$3,'Orders - December 2020'!$C$2:$C$2047,Worksheet!$F92),"-")</f>
        <v>-</v>
      </c>
      <c r="ES92" s="51" t="str">
        <f>IFERROR(AVERAGEIFS('Orders - December 2020'!$I$2:$I$2047,'Orders - December 2020'!$H$2:$H$2047,Worksheet!ES$3,'Orders - December 2020'!$C$2:$C$2047,Worksheet!$F92),"-")</f>
        <v>-</v>
      </c>
      <c r="ET92" s="51" t="str">
        <f>IFERROR(AVERAGEIFS('Orders - December 2020'!$I$2:$I$2047,'Orders - December 2020'!$H$2:$H$2047,Worksheet!ET$3,'Orders - December 2020'!$C$2:$C$2047,Worksheet!$F92),"-")</f>
        <v>-</v>
      </c>
      <c r="EU92" s="51" t="str">
        <f>IFERROR(AVERAGEIFS('Orders - December 2020'!$I$2:$I$2047,'Orders - December 2020'!$H$2:$H$2047,Worksheet!EU$3,'Orders - December 2020'!$C$2:$C$2047,Worksheet!$F92),"-")</f>
        <v>-</v>
      </c>
      <c r="EV92" s="51" t="str">
        <f>IFERROR(AVERAGEIFS('Orders - December 2020'!$I$2:$I$2047,'Orders - December 2020'!$H$2:$H$2047,Worksheet!EV$3,'Orders - December 2020'!$C$2:$C$2047,Worksheet!$F92),"-")</f>
        <v>-</v>
      </c>
      <c r="EW92" s="51" t="str">
        <f>IFERROR(AVERAGEIFS('Orders - December 2020'!$I$2:$I$2047,'Orders - December 2020'!$H$2:$H$2047,Worksheet!EW$3,'Orders - December 2020'!$C$2:$C$2047,Worksheet!$F92),"-")</f>
        <v>-</v>
      </c>
      <c r="EX92" s="51" t="str">
        <f>IFERROR(AVERAGEIFS('Orders - December 2020'!$I$2:$I$2047,'Orders - December 2020'!$H$2:$H$2047,Worksheet!EX$3,'Orders - December 2020'!$C$2:$C$2047,Worksheet!$F92),"-")</f>
        <v>-</v>
      </c>
      <c r="EY92" s="51" t="str">
        <f>IFERROR(AVERAGEIFS('Orders - December 2020'!$I$2:$I$2047,'Orders - December 2020'!$H$2:$H$2047,Worksheet!EY$3,'Orders - December 2020'!$C$2:$C$2047,Worksheet!$F92),"-")</f>
        <v>-</v>
      </c>
      <c r="EZ92" s="51" t="str">
        <f>IFERROR(AVERAGEIFS('Orders - December 2020'!$I$2:$I$2047,'Orders - December 2020'!$H$2:$H$2047,Worksheet!EZ$3,'Orders - December 2020'!$C$2:$C$2047,Worksheet!$F92),"-")</f>
        <v>-</v>
      </c>
      <c r="FA92" s="51" t="str">
        <f>IFERROR(AVERAGEIFS('Orders - December 2020'!$I$2:$I$2047,'Orders - December 2020'!$H$2:$H$2047,Worksheet!FA$3,'Orders - December 2020'!$C$2:$C$2047,Worksheet!$F92),"-")</f>
        <v>-</v>
      </c>
      <c r="FB92" s="51" t="str">
        <f>IFERROR(AVERAGEIFS('Orders - December 2020'!$I$2:$I$2047,'Orders - December 2020'!$H$2:$H$2047,Worksheet!FB$3,'Orders - December 2020'!$C$2:$C$2047,Worksheet!$F92),"-")</f>
        <v>-</v>
      </c>
      <c r="FC92" s="51" t="str">
        <f>IFERROR(AVERAGEIFS('Orders - December 2020'!$I$2:$I$2047,'Orders - December 2020'!$H$2:$H$2047,Worksheet!FC$3,'Orders - December 2020'!$C$2:$C$2047,Worksheet!$F92),"-")</f>
        <v>-</v>
      </c>
      <c r="FD92" s="51" t="str">
        <f>IFERROR(AVERAGEIFS('Orders - December 2020'!$I$2:$I$2047,'Orders - December 2020'!$H$2:$H$2047,Worksheet!FD$3,'Orders - December 2020'!$C$2:$C$2047,Worksheet!$F92),"-")</f>
        <v>-</v>
      </c>
      <c r="FE92" s="51" t="str">
        <f>IFERROR(AVERAGEIFS('Orders - December 2020'!$I$2:$I$2047,'Orders - December 2020'!$H$2:$H$2047,Worksheet!FE$3,'Orders - December 2020'!$C$2:$C$2047,Worksheet!$F92),"-")</f>
        <v>-</v>
      </c>
      <c r="FF92" s="51" t="str">
        <f>IFERROR(AVERAGEIFS('Orders - December 2020'!$I$2:$I$2047,'Orders - December 2020'!$H$2:$H$2047,Worksheet!FF$3,'Orders - December 2020'!$C$2:$C$2047,Worksheet!$F92),"-")</f>
        <v>-</v>
      </c>
      <c r="FG92" s="52" t="str">
        <f>IFERROR(AVERAGEIFS('Orders - December 2020'!$I$2:$I$2047,'Orders - December 2020'!$H$2:$H$2047,Worksheet!FG$3,'Orders - December 2020'!$C$2:$C$2047,Worksheet!$F92),"-")</f>
        <v>-</v>
      </c>
    </row>
    <row r="93" spans="6:163">
      <c r="F93" s="45" t="str">
        <v>Omolara Minimart</v>
      </c>
      <c r="G93" s="50" t="str">
        <f>IFERROR(AVERAGEIFS('Orders - December 2020'!$I$2:$I$2047,'Orders - December 2020'!$H$2:$H$2047,Worksheet!G$3,'Orders - December 2020'!$C$2:$C$2047,Worksheet!$F93),"-")</f>
        <v>-</v>
      </c>
      <c r="H93" s="51" t="str">
        <f>IFERROR(AVERAGEIFS('Orders - December 2020'!$I$2:$I$2047,'Orders - December 2020'!$H$2:$H$2047,Worksheet!H$3,'Orders - December 2020'!$C$2:$C$2047,Worksheet!$F93),"-")</f>
        <v>-</v>
      </c>
      <c r="I93" s="51" t="str">
        <f>IFERROR(AVERAGEIFS('Orders - December 2020'!$I$2:$I$2047,'Orders - December 2020'!$H$2:$H$2047,Worksheet!I$3,'Orders - December 2020'!$C$2:$C$2047,Worksheet!$F93),"-")</f>
        <v>-</v>
      </c>
      <c r="J93" s="51" t="str">
        <f>IFERROR(AVERAGEIFS('Orders - December 2020'!$I$2:$I$2047,'Orders - December 2020'!$H$2:$H$2047,Worksheet!J$3,'Orders - December 2020'!$C$2:$C$2047,Worksheet!$F93),"-")</f>
        <v>-</v>
      </c>
      <c r="K93" s="51" t="str">
        <f>IFERROR(AVERAGEIFS('Orders - December 2020'!$I$2:$I$2047,'Orders - December 2020'!$H$2:$H$2047,Worksheet!K$3,'Orders - December 2020'!$C$2:$C$2047,Worksheet!$F93),"-")</f>
        <v>-</v>
      </c>
      <c r="L93" s="51" t="str">
        <f>IFERROR(AVERAGEIFS('Orders - December 2020'!$I$2:$I$2047,'Orders - December 2020'!$H$2:$H$2047,Worksheet!L$3,'Orders - December 2020'!$C$2:$C$2047,Worksheet!$F93),"-")</f>
        <v>-</v>
      </c>
      <c r="M93" s="51" t="str">
        <f>IFERROR(AVERAGEIFS('Orders - December 2020'!$I$2:$I$2047,'Orders - December 2020'!$H$2:$H$2047,Worksheet!M$3,'Orders - December 2020'!$C$2:$C$2047,Worksheet!$F93),"-")</f>
        <v>-</v>
      </c>
      <c r="N93" s="51" t="str">
        <f>IFERROR(AVERAGEIFS('Orders - December 2020'!$I$2:$I$2047,'Orders - December 2020'!$H$2:$H$2047,Worksheet!N$3,'Orders - December 2020'!$C$2:$C$2047,Worksheet!$F93),"-")</f>
        <v>-</v>
      </c>
      <c r="O93" s="51" t="str">
        <f>IFERROR(AVERAGEIFS('Orders - December 2020'!$I$2:$I$2047,'Orders - December 2020'!$H$2:$H$2047,Worksheet!O$3,'Orders - December 2020'!$C$2:$C$2047,Worksheet!$F93),"-")</f>
        <v>-</v>
      </c>
      <c r="P93" s="51" t="str">
        <f>IFERROR(AVERAGEIFS('Orders - December 2020'!$I$2:$I$2047,'Orders - December 2020'!$H$2:$H$2047,Worksheet!P$3,'Orders - December 2020'!$C$2:$C$2047,Worksheet!$F93),"-")</f>
        <v>-</v>
      </c>
      <c r="Q93" s="51" t="str">
        <f>IFERROR(AVERAGEIFS('Orders - December 2020'!$I$2:$I$2047,'Orders - December 2020'!$H$2:$H$2047,Worksheet!Q$3,'Orders - December 2020'!$C$2:$C$2047,Worksheet!$F93),"-")</f>
        <v>-</v>
      </c>
      <c r="R93" s="51" t="str">
        <f>IFERROR(AVERAGEIFS('Orders - December 2020'!$I$2:$I$2047,'Orders - December 2020'!$H$2:$H$2047,Worksheet!R$3,'Orders - December 2020'!$C$2:$C$2047,Worksheet!$F93),"-")</f>
        <v>-</v>
      </c>
      <c r="S93" s="51" t="str">
        <f>IFERROR(AVERAGEIFS('Orders - December 2020'!$I$2:$I$2047,'Orders - December 2020'!$H$2:$H$2047,Worksheet!S$3,'Orders - December 2020'!$C$2:$C$2047,Worksheet!$F93),"-")</f>
        <v>-</v>
      </c>
      <c r="T93" s="51" t="str">
        <f>IFERROR(AVERAGEIFS('Orders - December 2020'!$I$2:$I$2047,'Orders - December 2020'!$H$2:$H$2047,Worksheet!T$3,'Orders - December 2020'!$C$2:$C$2047,Worksheet!$F93),"-")</f>
        <v>-</v>
      </c>
      <c r="U93" s="51" t="str">
        <f>IFERROR(AVERAGEIFS('Orders - December 2020'!$I$2:$I$2047,'Orders - December 2020'!$H$2:$H$2047,Worksheet!U$3,'Orders - December 2020'!$C$2:$C$2047,Worksheet!$F93),"-")</f>
        <v>-</v>
      </c>
      <c r="V93" s="51" t="str">
        <f>IFERROR(AVERAGEIFS('Orders - December 2020'!$I$2:$I$2047,'Orders - December 2020'!$H$2:$H$2047,Worksheet!V$3,'Orders - December 2020'!$C$2:$C$2047,Worksheet!$F93),"-")</f>
        <v>-</v>
      </c>
      <c r="W93" s="51" t="str">
        <f>IFERROR(AVERAGEIFS('Orders - December 2020'!$I$2:$I$2047,'Orders - December 2020'!$H$2:$H$2047,Worksheet!W$3,'Orders - December 2020'!$C$2:$C$2047,Worksheet!$F93),"-")</f>
        <v>-</v>
      </c>
      <c r="X93" s="51" t="str">
        <f>IFERROR(AVERAGEIFS('Orders - December 2020'!$I$2:$I$2047,'Orders - December 2020'!$H$2:$H$2047,Worksheet!X$3,'Orders - December 2020'!$C$2:$C$2047,Worksheet!$F93),"-")</f>
        <v>-</v>
      </c>
      <c r="Y93" s="51" t="str">
        <f>IFERROR(AVERAGEIFS('Orders - December 2020'!$I$2:$I$2047,'Orders - December 2020'!$H$2:$H$2047,Worksheet!Y$3,'Orders - December 2020'!$C$2:$C$2047,Worksheet!$F93),"-")</f>
        <v>-</v>
      </c>
      <c r="Z93" s="51" t="str">
        <f>IFERROR(AVERAGEIFS('Orders - December 2020'!$I$2:$I$2047,'Orders - December 2020'!$H$2:$H$2047,Worksheet!Z$3,'Orders - December 2020'!$C$2:$C$2047,Worksheet!$F93),"-")</f>
        <v>-</v>
      </c>
      <c r="AA93" s="51" t="str">
        <f>IFERROR(AVERAGEIFS('Orders - December 2020'!$I$2:$I$2047,'Orders - December 2020'!$H$2:$H$2047,Worksheet!AA$3,'Orders - December 2020'!$C$2:$C$2047,Worksheet!$F93),"-")</f>
        <v>-</v>
      </c>
      <c r="AB93" s="51" t="str">
        <f>IFERROR(AVERAGEIFS('Orders - December 2020'!$I$2:$I$2047,'Orders - December 2020'!$H$2:$H$2047,Worksheet!AB$3,'Orders - December 2020'!$C$2:$C$2047,Worksheet!$F93),"-")</f>
        <v>-</v>
      </c>
      <c r="AC93" s="51" t="str">
        <f>IFERROR(AVERAGEIFS('Orders - December 2020'!$I$2:$I$2047,'Orders - December 2020'!$H$2:$H$2047,Worksheet!AC$3,'Orders - December 2020'!$C$2:$C$2047,Worksheet!$F93),"-")</f>
        <v>-</v>
      </c>
      <c r="AD93" s="51" t="str">
        <f>IFERROR(AVERAGEIFS('Orders - December 2020'!$I$2:$I$2047,'Orders - December 2020'!$H$2:$H$2047,Worksheet!AD$3,'Orders - December 2020'!$C$2:$C$2047,Worksheet!$F93),"-")</f>
        <v>-</v>
      </c>
      <c r="AE93" s="51" t="str">
        <f>IFERROR(AVERAGEIFS('Orders - December 2020'!$I$2:$I$2047,'Orders - December 2020'!$H$2:$H$2047,Worksheet!AE$3,'Orders - December 2020'!$C$2:$C$2047,Worksheet!$F93),"-")</f>
        <v>-</v>
      </c>
      <c r="AF93" s="51" t="str">
        <f>IFERROR(AVERAGEIFS('Orders - December 2020'!$I$2:$I$2047,'Orders - December 2020'!$H$2:$H$2047,Worksheet!AF$3,'Orders - December 2020'!$C$2:$C$2047,Worksheet!$F93),"-")</f>
        <v>-</v>
      </c>
      <c r="AG93" s="51" t="str">
        <f>IFERROR(AVERAGEIFS('Orders - December 2020'!$I$2:$I$2047,'Orders - December 2020'!$H$2:$H$2047,Worksheet!AG$3,'Orders - December 2020'!$C$2:$C$2047,Worksheet!$F93),"-")</f>
        <v>-</v>
      </c>
      <c r="AH93" s="51" t="str">
        <f>IFERROR(AVERAGEIFS('Orders - December 2020'!$I$2:$I$2047,'Orders - December 2020'!$H$2:$H$2047,Worksheet!AH$3,'Orders - December 2020'!$C$2:$C$2047,Worksheet!$F93),"-")</f>
        <v>-</v>
      </c>
      <c r="AI93" s="51" t="str">
        <f>IFERROR(AVERAGEIFS('Orders - December 2020'!$I$2:$I$2047,'Orders - December 2020'!$H$2:$H$2047,Worksheet!AI$3,'Orders - December 2020'!$C$2:$C$2047,Worksheet!$F93),"-")</f>
        <v>-</v>
      </c>
      <c r="AJ93" s="51" t="str">
        <f>IFERROR(AVERAGEIFS('Orders - December 2020'!$I$2:$I$2047,'Orders - December 2020'!$H$2:$H$2047,Worksheet!AJ$3,'Orders - December 2020'!$C$2:$C$2047,Worksheet!$F93),"-")</f>
        <v>-</v>
      </c>
      <c r="AK93" s="51">
        <f>IFERROR(AVERAGEIFS('Orders - December 2020'!$I$2:$I$2047,'Orders - December 2020'!$H$2:$H$2047,Worksheet!AK$3,'Orders - December 2020'!$C$2:$C$2047,Worksheet!$F93),"-")</f>
        <v>2</v>
      </c>
      <c r="AL93" s="51" t="str">
        <f>IFERROR(AVERAGEIFS('Orders - December 2020'!$I$2:$I$2047,'Orders - December 2020'!$H$2:$H$2047,Worksheet!AL$3,'Orders - December 2020'!$C$2:$C$2047,Worksheet!$F93),"-")</f>
        <v>-</v>
      </c>
      <c r="AM93" s="51" t="str">
        <f>IFERROR(AVERAGEIFS('Orders - December 2020'!$I$2:$I$2047,'Orders - December 2020'!$H$2:$H$2047,Worksheet!AM$3,'Orders - December 2020'!$C$2:$C$2047,Worksheet!$F93),"-")</f>
        <v>-</v>
      </c>
      <c r="AN93" s="51" t="str">
        <f>IFERROR(AVERAGEIFS('Orders - December 2020'!$I$2:$I$2047,'Orders - December 2020'!$H$2:$H$2047,Worksheet!AN$3,'Orders - December 2020'!$C$2:$C$2047,Worksheet!$F93),"-")</f>
        <v>-</v>
      </c>
      <c r="AO93" s="51" t="str">
        <f>IFERROR(AVERAGEIFS('Orders - December 2020'!$I$2:$I$2047,'Orders - December 2020'!$H$2:$H$2047,Worksheet!AO$3,'Orders - December 2020'!$C$2:$C$2047,Worksheet!$F93),"-")</f>
        <v>-</v>
      </c>
      <c r="AP93" s="51">
        <f>IFERROR(AVERAGEIFS('Orders - December 2020'!$I$2:$I$2047,'Orders - December 2020'!$H$2:$H$2047,Worksheet!AP$3,'Orders - December 2020'!$C$2:$C$2047,Worksheet!$F93),"-")</f>
        <v>2</v>
      </c>
      <c r="AQ93" s="51" t="str">
        <f>IFERROR(AVERAGEIFS('Orders - December 2020'!$I$2:$I$2047,'Orders - December 2020'!$H$2:$H$2047,Worksheet!AQ$3,'Orders - December 2020'!$C$2:$C$2047,Worksheet!$F93),"-")</f>
        <v>-</v>
      </c>
      <c r="AR93" s="51" t="str">
        <f>IFERROR(AVERAGEIFS('Orders - December 2020'!$I$2:$I$2047,'Orders - December 2020'!$H$2:$H$2047,Worksheet!AR$3,'Orders - December 2020'!$C$2:$C$2047,Worksheet!$F93),"-")</f>
        <v>-</v>
      </c>
      <c r="AS93" s="51" t="str">
        <f>IFERROR(AVERAGEIFS('Orders - December 2020'!$I$2:$I$2047,'Orders - December 2020'!$H$2:$H$2047,Worksheet!AS$3,'Orders - December 2020'!$C$2:$C$2047,Worksheet!$F93),"-")</f>
        <v>-</v>
      </c>
      <c r="AT93" s="51" t="str">
        <f>IFERROR(AVERAGEIFS('Orders - December 2020'!$I$2:$I$2047,'Orders - December 2020'!$H$2:$H$2047,Worksheet!AT$3,'Orders - December 2020'!$C$2:$C$2047,Worksheet!$F93),"-")</f>
        <v>-</v>
      </c>
      <c r="AU93" s="51">
        <f>IFERROR(AVERAGEIFS('Orders - December 2020'!$I$2:$I$2047,'Orders - December 2020'!$H$2:$H$2047,Worksheet!AU$3,'Orders - December 2020'!$C$2:$C$2047,Worksheet!$F93),"-")</f>
        <v>1</v>
      </c>
      <c r="AV93" s="51" t="str">
        <f>IFERROR(AVERAGEIFS('Orders - December 2020'!$I$2:$I$2047,'Orders - December 2020'!$H$2:$H$2047,Worksheet!AV$3,'Orders - December 2020'!$C$2:$C$2047,Worksheet!$F93),"-")</f>
        <v>-</v>
      </c>
      <c r="AW93" s="51">
        <f>IFERROR(AVERAGEIFS('Orders - December 2020'!$I$2:$I$2047,'Orders - December 2020'!$H$2:$H$2047,Worksheet!AW$3,'Orders - December 2020'!$C$2:$C$2047,Worksheet!$F93),"-")</f>
        <v>1</v>
      </c>
      <c r="AX93" s="51">
        <f>IFERROR(AVERAGEIFS('Orders - December 2020'!$I$2:$I$2047,'Orders - December 2020'!$H$2:$H$2047,Worksheet!AX$3,'Orders - December 2020'!$C$2:$C$2047,Worksheet!$F93),"-")</f>
        <v>1</v>
      </c>
      <c r="AY93" s="51">
        <f>IFERROR(AVERAGEIFS('Orders - December 2020'!$I$2:$I$2047,'Orders - December 2020'!$H$2:$H$2047,Worksheet!AY$3,'Orders - December 2020'!$C$2:$C$2047,Worksheet!$F93),"-")</f>
        <v>1</v>
      </c>
      <c r="AZ93" s="51" t="str">
        <f>IFERROR(AVERAGEIFS('Orders - December 2020'!$I$2:$I$2047,'Orders - December 2020'!$H$2:$H$2047,Worksheet!AZ$3,'Orders - December 2020'!$C$2:$C$2047,Worksheet!$F93),"-")</f>
        <v>-</v>
      </c>
      <c r="BA93" s="51" t="str">
        <f>IFERROR(AVERAGEIFS('Orders - December 2020'!$I$2:$I$2047,'Orders - December 2020'!$H$2:$H$2047,Worksheet!BA$3,'Orders - December 2020'!$C$2:$C$2047,Worksheet!$F93),"-")</f>
        <v>-</v>
      </c>
      <c r="BB93" s="51" t="str">
        <f>IFERROR(AVERAGEIFS('Orders - December 2020'!$I$2:$I$2047,'Orders - December 2020'!$H$2:$H$2047,Worksheet!BB$3,'Orders - December 2020'!$C$2:$C$2047,Worksheet!$F93),"-")</f>
        <v>-</v>
      </c>
      <c r="BC93" s="51" t="str">
        <f>IFERROR(AVERAGEIFS('Orders - December 2020'!$I$2:$I$2047,'Orders - December 2020'!$H$2:$H$2047,Worksheet!BC$3,'Orders - December 2020'!$C$2:$C$2047,Worksheet!$F93),"-")</f>
        <v>-</v>
      </c>
      <c r="BD93" s="51" t="str">
        <f>IFERROR(AVERAGEIFS('Orders - December 2020'!$I$2:$I$2047,'Orders - December 2020'!$H$2:$H$2047,Worksheet!BD$3,'Orders - December 2020'!$C$2:$C$2047,Worksheet!$F93),"-")</f>
        <v>-</v>
      </c>
      <c r="BE93" s="51">
        <f>IFERROR(AVERAGEIFS('Orders - December 2020'!$I$2:$I$2047,'Orders - December 2020'!$H$2:$H$2047,Worksheet!BE$3,'Orders - December 2020'!$C$2:$C$2047,Worksheet!$F93),"-")</f>
        <v>1</v>
      </c>
      <c r="BF93" s="51" t="str">
        <f>IFERROR(AVERAGEIFS('Orders - December 2020'!$I$2:$I$2047,'Orders - December 2020'!$H$2:$H$2047,Worksheet!BF$3,'Orders - December 2020'!$C$2:$C$2047,Worksheet!$F93),"-")</f>
        <v>-</v>
      </c>
      <c r="BG93" s="51" t="str">
        <f>IFERROR(AVERAGEIFS('Orders - December 2020'!$I$2:$I$2047,'Orders - December 2020'!$H$2:$H$2047,Worksheet!BG$3,'Orders - December 2020'!$C$2:$C$2047,Worksheet!$F93),"-")</f>
        <v>-</v>
      </c>
      <c r="BH93" s="51" t="str">
        <f>IFERROR(AVERAGEIFS('Orders - December 2020'!$I$2:$I$2047,'Orders - December 2020'!$H$2:$H$2047,Worksheet!BH$3,'Orders - December 2020'!$C$2:$C$2047,Worksheet!$F93),"-")</f>
        <v>-</v>
      </c>
      <c r="BI93" s="51" t="str">
        <f>IFERROR(AVERAGEIFS('Orders - December 2020'!$I$2:$I$2047,'Orders - December 2020'!$H$2:$H$2047,Worksheet!BI$3,'Orders - December 2020'!$C$2:$C$2047,Worksheet!$F93),"-")</f>
        <v>-</v>
      </c>
      <c r="BJ93" s="51" t="str">
        <f>IFERROR(AVERAGEIFS('Orders - December 2020'!$I$2:$I$2047,'Orders - December 2020'!$H$2:$H$2047,Worksheet!BJ$3,'Orders - December 2020'!$C$2:$C$2047,Worksheet!$F93),"-")</f>
        <v>-</v>
      </c>
      <c r="BK93" s="51">
        <f>IFERROR(AVERAGEIFS('Orders - December 2020'!$I$2:$I$2047,'Orders - December 2020'!$H$2:$H$2047,Worksheet!BK$3,'Orders - December 2020'!$C$2:$C$2047,Worksheet!$F93),"-")</f>
        <v>1</v>
      </c>
      <c r="BL93" s="51" t="str">
        <f>IFERROR(AVERAGEIFS('Orders - December 2020'!$I$2:$I$2047,'Orders - December 2020'!$H$2:$H$2047,Worksheet!BL$3,'Orders - December 2020'!$C$2:$C$2047,Worksheet!$F93),"-")</f>
        <v>-</v>
      </c>
      <c r="BM93" s="51" t="str">
        <f>IFERROR(AVERAGEIFS('Orders - December 2020'!$I$2:$I$2047,'Orders - December 2020'!$H$2:$H$2047,Worksheet!BM$3,'Orders - December 2020'!$C$2:$C$2047,Worksheet!$F93),"-")</f>
        <v>-</v>
      </c>
      <c r="BN93" s="51" t="str">
        <f>IFERROR(AVERAGEIFS('Orders - December 2020'!$I$2:$I$2047,'Orders - December 2020'!$H$2:$H$2047,Worksheet!BN$3,'Orders - December 2020'!$C$2:$C$2047,Worksheet!$F93),"-")</f>
        <v>-</v>
      </c>
      <c r="BO93" s="51" t="str">
        <f>IFERROR(AVERAGEIFS('Orders - December 2020'!$I$2:$I$2047,'Orders - December 2020'!$H$2:$H$2047,Worksheet!BO$3,'Orders - December 2020'!$C$2:$C$2047,Worksheet!$F93),"-")</f>
        <v>-</v>
      </c>
      <c r="BP93" s="51" t="str">
        <f>IFERROR(AVERAGEIFS('Orders - December 2020'!$I$2:$I$2047,'Orders - December 2020'!$H$2:$H$2047,Worksheet!BP$3,'Orders - December 2020'!$C$2:$C$2047,Worksheet!$F93),"-")</f>
        <v>-</v>
      </c>
      <c r="BQ93" s="51" t="str">
        <f>IFERROR(AVERAGEIFS('Orders - December 2020'!$I$2:$I$2047,'Orders - December 2020'!$H$2:$H$2047,Worksheet!BQ$3,'Orders - December 2020'!$C$2:$C$2047,Worksheet!$F93),"-")</f>
        <v>-</v>
      </c>
      <c r="BR93" s="51" t="str">
        <f>IFERROR(AVERAGEIFS('Orders - December 2020'!$I$2:$I$2047,'Orders - December 2020'!$H$2:$H$2047,Worksheet!BR$3,'Orders - December 2020'!$C$2:$C$2047,Worksheet!$F93),"-")</f>
        <v>-</v>
      </c>
      <c r="BS93" s="51" t="str">
        <f>IFERROR(AVERAGEIFS('Orders - December 2020'!$I$2:$I$2047,'Orders - December 2020'!$H$2:$H$2047,Worksheet!BS$3,'Orders - December 2020'!$C$2:$C$2047,Worksheet!$F93),"-")</f>
        <v>-</v>
      </c>
      <c r="BT93" s="51" t="str">
        <f>IFERROR(AVERAGEIFS('Orders - December 2020'!$I$2:$I$2047,'Orders - December 2020'!$H$2:$H$2047,Worksheet!BT$3,'Orders - December 2020'!$C$2:$C$2047,Worksheet!$F93),"-")</f>
        <v>-</v>
      </c>
      <c r="BU93" s="51" t="str">
        <f>IFERROR(AVERAGEIFS('Orders - December 2020'!$I$2:$I$2047,'Orders - December 2020'!$H$2:$H$2047,Worksheet!BU$3,'Orders - December 2020'!$C$2:$C$2047,Worksheet!$F93),"-")</f>
        <v>-</v>
      </c>
      <c r="BV93" s="51" t="str">
        <f>IFERROR(AVERAGEIFS('Orders - December 2020'!$I$2:$I$2047,'Orders - December 2020'!$H$2:$H$2047,Worksheet!BV$3,'Orders - December 2020'!$C$2:$C$2047,Worksheet!$F93),"-")</f>
        <v>-</v>
      </c>
      <c r="BW93" s="51">
        <f>IFERROR(AVERAGEIFS('Orders - December 2020'!$I$2:$I$2047,'Orders - December 2020'!$H$2:$H$2047,Worksheet!BW$3,'Orders - December 2020'!$C$2:$C$2047,Worksheet!$F93),"-")</f>
        <v>6</v>
      </c>
      <c r="BX93" s="51" t="str">
        <f>IFERROR(AVERAGEIFS('Orders - December 2020'!$I$2:$I$2047,'Orders - December 2020'!$H$2:$H$2047,Worksheet!BX$3,'Orders - December 2020'!$C$2:$C$2047,Worksheet!$F93),"-")</f>
        <v>-</v>
      </c>
      <c r="BY93" s="51" t="str">
        <f>IFERROR(AVERAGEIFS('Orders - December 2020'!$I$2:$I$2047,'Orders - December 2020'!$H$2:$H$2047,Worksheet!BY$3,'Orders - December 2020'!$C$2:$C$2047,Worksheet!$F93),"-")</f>
        <v>-</v>
      </c>
      <c r="BZ93" s="51" t="str">
        <f>IFERROR(AVERAGEIFS('Orders - December 2020'!$I$2:$I$2047,'Orders - December 2020'!$H$2:$H$2047,Worksheet!BZ$3,'Orders - December 2020'!$C$2:$C$2047,Worksheet!$F93),"-")</f>
        <v>-</v>
      </c>
      <c r="CA93" s="51" t="str">
        <f>IFERROR(AVERAGEIFS('Orders - December 2020'!$I$2:$I$2047,'Orders - December 2020'!$H$2:$H$2047,Worksheet!CA$3,'Orders - December 2020'!$C$2:$C$2047,Worksheet!$F93),"-")</f>
        <v>-</v>
      </c>
      <c r="CB93" s="51" t="str">
        <f>IFERROR(AVERAGEIFS('Orders - December 2020'!$I$2:$I$2047,'Orders - December 2020'!$H$2:$H$2047,Worksheet!CB$3,'Orders - December 2020'!$C$2:$C$2047,Worksheet!$F93),"-")</f>
        <v>-</v>
      </c>
      <c r="CC93" s="51" t="str">
        <f>IFERROR(AVERAGEIFS('Orders - December 2020'!$I$2:$I$2047,'Orders - December 2020'!$H$2:$H$2047,Worksheet!CC$3,'Orders - December 2020'!$C$2:$C$2047,Worksheet!$F93),"-")</f>
        <v>-</v>
      </c>
      <c r="CD93" s="51" t="str">
        <f>IFERROR(AVERAGEIFS('Orders - December 2020'!$I$2:$I$2047,'Orders - December 2020'!$H$2:$H$2047,Worksheet!CD$3,'Orders - December 2020'!$C$2:$C$2047,Worksheet!$F93),"-")</f>
        <v>-</v>
      </c>
      <c r="CE93" s="51" t="str">
        <f>IFERROR(AVERAGEIFS('Orders - December 2020'!$I$2:$I$2047,'Orders - December 2020'!$H$2:$H$2047,Worksheet!CE$3,'Orders - December 2020'!$C$2:$C$2047,Worksheet!$F93),"-")</f>
        <v>-</v>
      </c>
      <c r="CF93" s="51" t="str">
        <f>IFERROR(AVERAGEIFS('Orders - December 2020'!$I$2:$I$2047,'Orders - December 2020'!$H$2:$H$2047,Worksheet!CF$3,'Orders - December 2020'!$C$2:$C$2047,Worksheet!$F93),"-")</f>
        <v>-</v>
      </c>
      <c r="CG93" s="51" t="str">
        <f>IFERROR(AVERAGEIFS('Orders - December 2020'!$I$2:$I$2047,'Orders - December 2020'!$H$2:$H$2047,Worksheet!CG$3,'Orders - December 2020'!$C$2:$C$2047,Worksheet!$F93),"-")</f>
        <v>-</v>
      </c>
      <c r="CH93" s="51">
        <f>IFERROR(AVERAGEIFS('Orders - December 2020'!$I$2:$I$2047,'Orders - December 2020'!$H$2:$H$2047,Worksheet!CH$3,'Orders - December 2020'!$C$2:$C$2047,Worksheet!$F93),"-")</f>
        <v>2</v>
      </c>
      <c r="CI93" s="51" t="str">
        <f>IFERROR(AVERAGEIFS('Orders - December 2020'!$I$2:$I$2047,'Orders - December 2020'!$H$2:$H$2047,Worksheet!CI$3,'Orders - December 2020'!$C$2:$C$2047,Worksheet!$F93),"-")</f>
        <v>-</v>
      </c>
      <c r="CJ93" s="51" t="str">
        <f>IFERROR(AVERAGEIFS('Orders - December 2020'!$I$2:$I$2047,'Orders - December 2020'!$H$2:$H$2047,Worksheet!CJ$3,'Orders - December 2020'!$C$2:$C$2047,Worksheet!$F93),"-")</f>
        <v>-</v>
      </c>
      <c r="CK93" s="51" t="str">
        <f>IFERROR(AVERAGEIFS('Orders - December 2020'!$I$2:$I$2047,'Orders - December 2020'!$H$2:$H$2047,Worksheet!CK$3,'Orders - December 2020'!$C$2:$C$2047,Worksheet!$F93),"-")</f>
        <v>-</v>
      </c>
      <c r="CL93" s="51" t="str">
        <f>IFERROR(AVERAGEIFS('Orders - December 2020'!$I$2:$I$2047,'Orders - December 2020'!$H$2:$H$2047,Worksheet!CL$3,'Orders - December 2020'!$C$2:$C$2047,Worksheet!$F93),"-")</f>
        <v>-</v>
      </c>
      <c r="CM93" s="51" t="str">
        <f>IFERROR(AVERAGEIFS('Orders - December 2020'!$I$2:$I$2047,'Orders - December 2020'!$H$2:$H$2047,Worksheet!CM$3,'Orders - December 2020'!$C$2:$C$2047,Worksheet!$F93),"-")</f>
        <v>-</v>
      </c>
      <c r="CN93" s="51" t="str">
        <f>IFERROR(AVERAGEIFS('Orders - December 2020'!$I$2:$I$2047,'Orders - December 2020'!$H$2:$H$2047,Worksheet!CN$3,'Orders - December 2020'!$C$2:$C$2047,Worksheet!$F93),"-")</f>
        <v>-</v>
      </c>
      <c r="CO93" s="51">
        <f>IFERROR(AVERAGEIFS('Orders - December 2020'!$I$2:$I$2047,'Orders - December 2020'!$H$2:$H$2047,Worksheet!CO$3,'Orders - December 2020'!$C$2:$C$2047,Worksheet!$F93),"-")</f>
        <v>2</v>
      </c>
      <c r="CP93" s="51" t="str">
        <f>IFERROR(AVERAGEIFS('Orders - December 2020'!$I$2:$I$2047,'Orders - December 2020'!$H$2:$H$2047,Worksheet!CP$3,'Orders - December 2020'!$C$2:$C$2047,Worksheet!$F93),"-")</f>
        <v>-</v>
      </c>
      <c r="CQ93" s="51" t="str">
        <f>IFERROR(AVERAGEIFS('Orders - December 2020'!$I$2:$I$2047,'Orders - December 2020'!$H$2:$H$2047,Worksheet!CQ$3,'Orders - December 2020'!$C$2:$C$2047,Worksheet!$F93),"-")</f>
        <v>-</v>
      </c>
      <c r="CR93" s="51" t="str">
        <f>IFERROR(AVERAGEIFS('Orders - December 2020'!$I$2:$I$2047,'Orders - December 2020'!$H$2:$H$2047,Worksheet!CR$3,'Orders - December 2020'!$C$2:$C$2047,Worksheet!$F93),"-")</f>
        <v>-</v>
      </c>
      <c r="CS93" s="51" t="str">
        <f>IFERROR(AVERAGEIFS('Orders - December 2020'!$I$2:$I$2047,'Orders - December 2020'!$H$2:$H$2047,Worksheet!CS$3,'Orders - December 2020'!$C$2:$C$2047,Worksheet!$F93),"-")</f>
        <v>-</v>
      </c>
      <c r="CT93" s="51" t="str">
        <f>IFERROR(AVERAGEIFS('Orders - December 2020'!$I$2:$I$2047,'Orders - December 2020'!$H$2:$H$2047,Worksheet!CT$3,'Orders - December 2020'!$C$2:$C$2047,Worksheet!$F93),"-")</f>
        <v>-</v>
      </c>
      <c r="CU93" s="51">
        <f>IFERROR(AVERAGEIFS('Orders - December 2020'!$I$2:$I$2047,'Orders - December 2020'!$H$2:$H$2047,Worksheet!CU$3,'Orders - December 2020'!$C$2:$C$2047,Worksheet!$F93),"-")</f>
        <v>1</v>
      </c>
      <c r="CV93" s="51" t="str">
        <f>IFERROR(AVERAGEIFS('Orders - December 2020'!$I$2:$I$2047,'Orders - December 2020'!$H$2:$H$2047,Worksheet!CV$3,'Orders - December 2020'!$C$2:$C$2047,Worksheet!$F93),"-")</f>
        <v>-</v>
      </c>
      <c r="CW93" s="51" t="str">
        <f>IFERROR(AVERAGEIFS('Orders - December 2020'!$I$2:$I$2047,'Orders - December 2020'!$H$2:$H$2047,Worksheet!CW$3,'Orders - December 2020'!$C$2:$C$2047,Worksheet!$F93),"-")</f>
        <v>-</v>
      </c>
      <c r="CX93" s="51" t="str">
        <f>IFERROR(AVERAGEIFS('Orders - December 2020'!$I$2:$I$2047,'Orders - December 2020'!$H$2:$H$2047,Worksheet!CX$3,'Orders - December 2020'!$C$2:$C$2047,Worksheet!$F93),"-")</f>
        <v>-</v>
      </c>
      <c r="CY93" s="51" t="str">
        <f>IFERROR(AVERAGEIFS('Orders - December 2020'!$I$2:$I$2047,'Orders - December 2020'!$H$2:$H$2047,Worksheet!CY$3,'Orders - December 2020'!$C$2:$C$2047,Worksheet!$F93),"-")</f>
        <v>-</v>
      </c>
      <c r="CZ93" s="51" t="str">
        <f>IFERROR(AVERAGEIFS('Orders - December 2020'!$I$2:$I$2047,'Orders - December 2020'!$H$2:$H$2047,Worksheet!CZ$3,'Orders - December 2020'!$C$2:$C$2047,Worksheet!$F93),"-")</f>
        <v>-</v>
      </c>
      <c r="DA93" s="51" t="str">
        <f>IFERROR(AVERAGEIFS('Orders - December 2020'!$I$2:$I$2047,'Orders - December 2020'!$H$2:$H$2047,Worksheet!DA$3,'Orders - December 2020'!$C$2:$C$2047,Worksheet!$F93),"-")</f>
        <v>-</v>
      </c>
      <c r="DB93" s="51" t="str">
        <f>IFERROR(AVERAGEIFS('Orders - December 2020'!$I$2:$I$2047,'Orders - December 2020'!$H$2:$H$2047,Worksheet!DB$3,'Orders - December 2020'!$C$2:$C$2047,Worksheet!$F93),"-")</f>
        <v>-</v>
      </c>
      <c r="DC93" s="51" t="str">
        <f>IFERROR(AVERAGEIFS('Orders - December 2020'!$I$2:$I$2047,'Orders - December 2020'!$H$2:$H$2047,Worksheet!DC$3,'Orders - December 2020'!$C$2:$C$2047,Worksheet!$F93),"-")</f>
        <v>-</v>
      </c>
      <c r="DD93" s="51" t="str">
        <f>IFERROR(AVERAGEIFS('Orders - December 2020'!$I$2:$I$2047,'Orders - December 2020'!$H$2:$H$2047,Worksheet!DD$3,'Orders - December 2020'!$C$2:$C$2047,Worksheet!$F93),"-")</f>
        <v>-</v>
      </c>
      <c r="DE93" s="51" t="str">
        <f>IFERROR(AVERAGEIFS('Orders - December 2020'!$I$2:$I$2047,'Orders - December 2020'!$H$2:$H$2047,Worksheet!DE$3,'Orders - December 2020'!$C$2:$C$2047,Worksheet!$F93),"-")</f>
        <v>-</v>
      </c>
      <c r="DF93" s="51" t="str">
        <f>IFERROR(AVERAGEIFS('Orders - December 2020'!$I$2:$I$2047,'Orders - December 2020'!$H$2:$H$2047,Worksheet!DF$3,'Orders - December 2020'!$C$2:$C$2047,Worksheet!$F93),"-")</f>
        <v>-</v>
      </c>
      <c r="DG93" s="51" t="str">
        <f>IFERROR(AVERAGEIFS('Orders - December 2020'!$I$2:$I$2047,'Orders - December 2020'!$H$2:$H$2047,Worksheet!DG$3,'Orders - December 2020'!$C$2:$C$2047,Worksheet!$F93),"-")</f>
        <v>-</v>
      </c>
      <c r="DH93" s="51" t="str">
        <f>IFERROR(AVERAGEIFS('Orders - December 2020'!$I$2:$I$2047,'Orders - December 2020'!$H$2:$H$2047,Worksheet!DH$3,'Orders - December 2020'!$C$2:$C$2047,Worksheet!$F93),"-")</f>
        <v>-</v>
      </c>
      <c r="DI93" s="51" t="str">
        <f>IFERROR(AVERAGEIFS('Orders - December 2020'!$I$2:$I$2047,'Orders - December 2020'!$H$2:$H$2047,Worksheet!DI$3,'Orders - December 2020'!$C$2:$C$2047,Worksheet!$F93),"-")</f>
        <v>-</v>
      </c>
      <c r="DJ93" s="51" t="str">
        <f>IFERROR(AVERAGEIFS('Orders - December 2020'!$I$2:$I$2047,'Orders - December 2020'!$H$2:$H$2047,Worksheet!DJ$3,'Orders - December 2020'!$C$2:$C$2047,Worksheet!$F93),"-")</f>
        <v>-</v>
      </c>
      <c r="DK93" s="51" t="str">
        <f>IFERROR(AVERAGEIFS('Orders - December 2020'!$I$2:$I$2047,'Orders - December 2020'!$H$2:$H$2047,Worksheet!DK$3,'Orders - December 2020'!$C$2:$C$2047,Worksheet!$F93),"-")</f>
        <v>-</v>
      </c>
      <c r="DL93" s="51" t="str">
        <f>IFERROR(AVERAGEIFS('Orders - December 2020'!$I$2:$I$2047,'Orders - December 2020'!$H$2:$H$2047,Worksheet!DL$3,'Orders - December 2020'!$C$2:$C$2047,Worksheet!$F93),"-")</f>
        <v>-</v>
      </c>
      <c r="DM93" s="51" t="str">
        <f>IFERROR(AVERAGEIFS('Orders - December 2020'!$I$2:$I$2047,'Orders - December 2020'!$H$2:$H$2047,Worksheet!DM$3,'Orders - December 2020'!$C$2:$C$2047,Worksheet!$F93),"-")</f>
        <v>-</v>
      </c>
      <c r="DN93" s="51" t="str">
        <f>IFERROR(AVERAGEIFS('Orders - December 2020'!$I$2:$I$2047,'Orders - December 2020'!$H$2:$H$2047,Worksheet!DN$3,'Orders - December 2020'!$C$2:$C$2047,Worksheet!$F93),"-")</f>
        <v>-</v>
      </c>
      <c r="DO93" s="51" t="str">
        <f>IFERROR(AVERAGEIFS('Orders - December 2020'!$I$2:$I$2047,'Orders - December 2020'!$H$2:$H$2047,Worksheet!DO$3,'Orders - December 2020'!$C$2:$C$2047,Worksheet!$F93),"-")</f>
        <v>-</v>
      </c>
      <c r="DP93" s="51" t="str">
        <f>IFERROR(AVERAGEIFS('Orders - December 2020'!$I$2:$I$2047,'Orders - December 2020'!$H$2:$H$2047,Worksheet!DP$3,'Orders - December 2020'!$C$2:$C$2047,Worksheet!$F93),"-")</f>
        <v>-</v>
      </c>
      <c r="DQ93" s="51" t="str">
        <f>IFERROR(AVERAGEIFS('Orders - December 2020'!$I$2:$I$2047,'Orders - December 2020'!$H$2:$H$2047,Worksheet!DQ$3,'Orders - December 2020'!$C$2:$C$2047,Worksheet!$F93),"-")</f>
        <v>-</v>
      </c>
      <c r="DR93" s="51" t="str">
        <f>IFERROR(AVERAGEIFS('Orders - December 2020'!$I$2:$I$2047,'Orders - December 2020'!$H$2:$H$2047,Worksheet!DR$3,'Orders - December 2020'!$C$2:$C$2047,Worksheet!$F93),"-")</f>
        <v>-</v>
      </c>
      <c r="DS93" s="51" t="str">
        <f>IFERROR(AVERAGEIFS('Orders - December 2020'!$I$2:$I$2047,'Orders - December 2020'!$H$2:$H$2047,Worksheet!DS$3,'Orders - December 2020'!$C$2:$C$2047,Worksheet!$F93),"-")</f>
        <v>-</v>
      </c>
      <c r="DT93" s="51" t="str">
        <f>IFERROR(AVERAGEIFS('Orders - December 2020'!$I$2:$I$2047,'Orders - December 2020'!$H$2:$H$2047,Worksheet!DT$3,'Orders - December 2020'!$C$2:$C$2047,Worksheet!$F93),"-")</f>
        <v>-</v>
      </c>
      <c r="DU93" s="51" t="str">
        <f>IFERROR(AVERAGEIFS('Orders - December 2020'!$I$2:$I$2047,'Orders - December 2020'!$H$2:$H$2047,Worksheet!DU$3,'Orders - December 2020'!$C$2:$C$2047,Worksheet!$F93),"-")</f>
        <v>-</v>
      </c>
      <c r="DV93" s="51">
        <f>IFERROR(AVERAGEIFS('Orders - December 2020'!$I$2:$I$2047,'Orders - December 2020'!$H$2:$H$2047,Worksheet!DV$3,'Orders - December 2020'!$C$2:$C$2047,Worksheet!$F93),"-")</f>
        <v>1</v>
      </c>
      <c r="DW93" s="51">
        <f>IFERROR(AVERAGEIFS('Orders - December 2020'!$I$2:$I$2047,'Orders - December 2020'!$H$2:$H$2047,Worksheet!DW$3,'Orders - December 2020'!$C$2:$C$2047,Worksheet!$F93),"-")</f>
        <v>1.5</v>
      </c>
      <c r="DX93" s="51" t="str">
        <f>IFERROR(AVERAGEIFS('Orders - December 2020'!$I$2:$I$2047,'Orders - December 2020'!$H$2:$H$2047,Worksheet!DX$3,'Orders - December 2020'!$C$2:$C$2047,Worksheet!$F93),"-")</f>
        <v>-</v>
      </c>
      <c r="DY93" s="51" t="str">
        <f>IFERROR(AVERAGEIFS('Orders - December 2020'!$I$2:$I$2047,'Orders - December 2020'!$H$2:$H$2047,Worksheet!DY$3,'Orders - December 2020'!$C$2:$C$2047,Worksheet!$F93),"-")</f>
        <v>-</v>
      </c>
      <c r="DZ93" s="51" t="str">
        <f>IFERROR(AVERAGEIFS('Orders - December 2020'!$I$2:$I$2047,'Orders - December 2020'!$H$2:$H$2047,Worksheet!DZ$3,'Orders - December 2020'!$C$2:$C$2047,Worksheet!$F93),"-")</f>
        <v>-</v>
      </c>
      <c r="EA93" s="51" t="str">
        <f>IFERROR(AVERAGEIFS('Orders - December 2020'!$I$2:$I$2047,'Orders - December 2020'!$H$2:$H$2047,Worksheet!EA$3,'Orders - December 2020'!$C$2:$C$2047,Worksheet!$F93),"-")</f>
        <v>-</v>
      </c>
      <c r="EB93" s="51" t="str">
        <f>IFERROR(AVERAGEIFS('Orders - December 2020'!$I$2:$I$2047,'Orders - December 2020'!$H$2:$H$2047,Worksheet!EB$3,'Orders - December 2020'!$C$2:$C$2047,Worksheet!$F93),"-")</f>
        <v>-</v>
      </c>
      <c r="EC93" s="51" t="str">
        <f>IFERROR(AVERAGEIFS('Orders - December 2020'!$I$2:$I$2047,'Orders - December 2020'!$H$2:$H$2047,Worksheet!EC$3,'Orders - December 2020'!$C$2:$C$2047,Worksheet!$F93),"-")</f>
        <v>-</v>
      </c>
      <c r="ED93" s="51">
        <f>IFERROR(AVERAGEIFS('Orders - December 2020'!$I$2:$I$2047,'Orders - December 2020'!$H$2:$H$2047,Worksheet!ED$3,'Orders - December 2020'!$C$2:$C$2047,Worksheet!$F93),"-")</f>
        <v>1</v>
      </c>
      <c r="EE93" s="51" t="str">
        <f>IFERROR(AVERAGEIFS('Orders - December 2020'!$I$2:$I$2047,'Orders - December 2020'!$H$2:$H$2047,Worksheet!EE$3,'Orders - December 2020'!$C$2:$C$2047,Worksheet!$F93),"-")</f>
        <v>-</v>
      </c>
      <c r="EF93" s="51" t="str">
        <f>IFERROR(AVERAGEIFS('Orders - December 2020'!$I$2:$I$2047,'Orders - December 2020'!$H$2:$H$2047,Worksheet!EF$3,'Orders - December 2020'!$C$2:$C$2047,Worksheet!$F93),"-")</f>
        <v>-</v>
      </c>
      <c r="EG93" s="51" t="str">
        <f>IFERROR(AVERAGEIFS('Orders - December 2020'!$I$2:$I$2047,'Orders - December 2020'!$H$2:$H$2047,Worksheet!EG$3,'Orders - December 2020'!$C$2:$C$2047,Worksheet!$F93),"-")</f>
        <v>-</v>
      </c>
      <c r="EH93" s="51" t="str">
        <f>IFERROR(AVERAGEIFS('Orders - December 2020'!$I$2:$I$2047,'Orders - December 2020'!$H$2:$H$2047,Worksheet!EH$3,'Orders - December 2020'!$C$2:$C$2047,Worksheet!$F93),"-")</f>
        <v>-</v>
      </c>
      <c r="EI93" s="51" t="str">
        <f>IFERROR(AVERAGEIFS('Orders - December 2020'!$I$2:$I$2047,'Orders - December 2020'!$H$2:$H$2047,Worksheet!EI$3,'Orders - December 2020'!$C$2:$C$2047,Worksheet!$F93),"-")</f>
        <v>-</v>
      </c>
      <c r="EJ93" s="51" t="str">
        <f>IFERROR(AVERAGEIFS('Orders - December 2020'!$I$2:$I$2047,'Orders - December 2020'!$H$2:$H$2047,Worksheet!EJ$3,'Orders - December 2020'!$C$2:$C$2047,Worksheet!$F93),"-")</f>
        <v>-</v>
      </c>
      <c r="EK93" s="51" t="str">
        <f>IFERROR(AVERAGEIFS('Orders - December 2020'!$I$2:$I$2047,'Orders - December 2020'!$H$2:$H$2047,Worksheet!EK$3,'Orders - December 2020'!$C$2:$C$2047,Worksheet!$F93),"-")</f>
        <v>-</v>
      </c>
      <c r="EL93" s="51" t="str">
        <f>IFERROR(AVERAGEIFS('Orders - December 2020'!$I$2:$I$2047,'Orders - December 2020'!$H$2:$H$2047,Worksheet!EL$3,'Orders - December 2020'!$C$2:$C$2047,Worksheet!$F93),"-")</f>
        <v>-</v>
      </c>
      <c r="EM93" s="51" t="str">
        <f>IFERROR(AVERAGEIFS('Orders - December 2020'!$I$2:$I$2047,'Orders - December 2020'!$H$2:$H$2047,Worksheet!EM$3,'Orders - December 2020'!$C$2:$C$2047,Worksheet!$F93),"-")</f>
        <v>-</v>
      </c>
      <c r="EN93" s="51" t="str">
        <f>IFERROR(AVERAGEIFS('Orders - December 2020'!$I$2:$I$2047,'Orders - December 2020'!$H$2:$H$2047,Worksheet!EN$3,'Orders - December 2020'!$C$2:$C$2047,Worksheet!$F93),"-")</f>
        <v>-</v>
      </c>
      <c r="EO93" s="51" t="str">
        <f>IFERROR(AVERAGEIFS('Orders - December 2020'!$I$2:$I$2047,'Orders - December 2020'!$H$2:$H$2047,Worksheet!EO$3,'Orders - December 2020'!$C$2:$C$2047,Worksheet!$F93),"-")</f>
        <v>-</v>
      </c>
      <c r="EP93" s="51" t="str">
        <f>IFERROR(AVERAGEIFS('Orders - December 2020'!$I$2:$I$2047,'Orders - December 2020'!$H$2:$H$2047,Worksheet!EP$3,'Orders - December 2020'!$C$2:$C$2047,Worksheet!$F93),"-")</f>
        <v>-</v>
      </c>
      <c r="EQ93" s="51" t="str">
        <f>IFERROR(AVERAGEIFS('Orders - December 2020'!$I$2:$I$2047,'Orders - December 2020'!$H$2:$H$2047,Worksheet!EQ$3,'Orders - December 2020'!$C$2:$C$2047,Worksheet!$F93),"-")</f>
        <v>-</v>
      </c>
      <c r="ER93" s="51" t="str">
        <f>IFERROR(AVERAGEIFS('Orders - December 2020'!$I$2:$I$2047,'Orders - December 2020'!$H$2:$H$2047,Worksheet!ER$3,'Orders - December 2020'!$C$2:$C$2047,Worksheet!$F93),"-")</f>
        <v>-</v>
      </c>
      <c r="ES93" s="51" t="str">
        <f>IFERROR(AVERAGEIFS('Orders - December 2020'!$I$2:$I$2047,'Orders - December 2020'!$H$2:$H$2047,Worksheet!ES$3,'Orders - December 2020'!$C$2:$C$2047,Worksheet!$F93),"-")</f>
        <v>-</v>
      </c>
      <c r="ET93" s="51" t="str">
        <f>IFERROR(AVERAGEIFS('Orders - December 2020'!$I$2:$I$2047,'Orders - December 2020'!$H$2:$H$2047,Worksheet!ET$3,'Orders - December 2020'!$C$2:$C$2047,Worksheet!$F93),"-")</f>
        <v>-</v>
      </c>
      <c r="EU93" s="51" t="str">
        <f>IFERROR(AVERAGEIFS('Orders - December 2020'!$I$2:$I$2047,'Orders - December 2020'!$H$2:$H$2047,Worksheet!EU$3,'Orders - December 2020'!$C$2:$C$2047,Worksheet!$F93),"-")</f>
        <v>-</v>
      </c>
      <c r="EV93" s="51" t="str">
        <f>IFERROR(AVERAGEIFS('Orders - December 2020'!$I$2:$I$2047,'Orders - December 2020'!$H$2:$H$2047,Worksheet!EV$3,'Orders - December 2020'!$C$2:$C$2047,Worksheet!$F93),"-")</f>
        <v>-</v>
      </c>
      <c r="EW93" s="51" t="str">
        <f>IFERROR(AVERAGEIFS('Orders - December 2020'!$I$2:$I$2047,'Orders - December 2020'!$H$2:$H$2047,Worksheet!EW$3,'Orders - December 2020'!$C$2:$C$2047,Worksheet!$F93),"-")</f>
        <v>-</v>
      </c>
      <c r="EX93" s="51" t="str">
        <f>IFERROR(AVERAGEIFS('Orders - December 2020'!$I$2:$I$2047,'Orders - December 2020'!$H$2:$H$2047,Worksheet!EX$3,'Orders - December 2020'!$C$2:$C$2047,Worksheet!$F93),"-")</f>
        <v>-</v>
      </c>
      <c r="EY93" s="51" t="str">
        <f>IFERROR(AVERAGEIFS('Orders - December 2020'!$I$2:$I$2047,'Orders - December 2020'!$H$2:$H$2047,Worksheet!EY$3,'Orders - December 2020'!$C$2:$C$2047,Worksheet!$F93),"-")</f>
        <v>-</v>
      </c>
      <c r="EZ93" s="51" t="str">
        <f>IFERROR(AVERAGEIFS('Orders - December 2020'!$I$2:$I$2047,'Orders - December 2020'!$H$2:$H$2047,Worksheet!EZ$3,'Orders - December 2020'!$C$2:$C$2047,Worksheet!$F93),"-")</f>
        <v>-</v>
      </c>
      <c r="FA93" s="51" t="str">
        <f>IFERROR(AVERAGEIFS('Orders - December 2020'!$I$2:$I$2047,'Orders - December 2020'!$H$2:$H$2047,Worksheet!FA$3,'Orders - December 2020'!$C$2:$C$2047,Worksheet!$F93),"-")</f>
        <v>-</v>
      </c>
      <c r="FB93" s="51" t="str">
        <f>IFERROR(AVERAGEIFS('Orders - December 2020'!$I$2:$I$2047,'Orders - December 2020'!$H$2:$H$2047,Worksheet!FB$3,'Orders - December 2020'!$C$2:$C$2047,Worksheet!$F93),"-")</f>
        <v>-</v>
      </c>
      <c r="FC93" s="51" t="str">
        <f>IFERROR(AVERAGEIFS('Orders - December 2020'!$I$2:$I$2047,'Orders - December 2020'!$H$2:$H$2047,Worksheet!FC$3,'Orders - December 2020'!$C$2:$C$2047,Worksheet!$F93),"-")</f>
        <v>-</v>
      </c>
      <c r="FD93" s="51" t="str">
        <f>IFERROR(AVERAGEIFS('Orders - December 2020'!$I$2:$I$2047,'Orders - December 2020'!$H$2:$H$2047,Worksheet!FD$3,'Orders - December 2020'!$C$2:$C$2047,Worksheet!$F93),"-")</f>
        <v>-</v>
      </c>
      <c r="FE93" s="51" t="str">
        <f>IFERROR(AVERAGEIFS('Orders - December 2020'!$I$2:$I$2047,'Orders - December 2020'!$H$2:$H$2047,Worksheet!FE$3,'Orders - December 2020'!$C$2:$C$2047,Worksheet!$F93),"-")</f>
        <v>-</v>
      </c>
      <c r="FF93" s="51" t="str">
        <f>IFERROR(AVERAGEIFS('Orders - December 2020'!$I$2:$I$2047,'Orders - December 2020'!$H$2:$H$2047,Worksheet!FF$3,'Orders - December 2020'!$C$2:$C$2047,Worksheet!$F93),"-")</f>
        <v>-</v>
      </c>
      <c r="FG93" s="52" t="str">
        <f>IFERROR(AVERAGEIFS('Orders - December 2020'!$I$2:$I$2047,'Orders - December 2020'!$H$2:$H$2047,Worksheet!FG$3,'Orders - December 2020'!$C$2:$C$2047,Worksheet!$F93),"-")</f>
        <v>-</v>
      </c>
    </row>
    <row r="94" spans="6:163">
      <c r="F94" s="45" t="str">
        <v>C B C Minimart</v>
      </c>
      <c r="G94" s="50" t="str">
        <f>IFERROR(AVERAGEIFS('Orders - December 2020'!$I$2:$I$2047,'Orders - December 2020'!$H$2:$H$2047,Worksheet!G$3,'Orders - December 2020'!$C$2:$C$2047,Worksheet!$F94),"-")</f>
        <v>-</v>
      </c>
      <c r="H94" s="51" t="str">
        <f>IFERROR(AVERAGEIFS('Orders - December 2020'!$I$2:$I$2047,'Orders - December 2020'!$H$2:$H$2047,Worksheet!H$3,'Orders - December 2020'!$C$2:$C$2047,Worksheet!$F94),"-")</f>
        <v>-</v>
      </c>
      <c r="I94" s="51" t="str">
        <f>IFERROR(AVERAGEIFS('Orders - December 2020'!$I$2:$I$2047,'Orders - December 2020'!$H$2:$H$2047,Worksheet!I$3,'Orders - December 2020'!$C$2:$C$2047,Worksheet!$F94),"-")</f>
        <v>-</v>
      </c>
      <c r="J94" s="51" t="str">
        <f>IFERROR(AVERAGEIFS('Orders - December 2020'!$I$2:$I$2047,'Orders - December 2020'!$H$2:$H$2047,Worksheet!J$3,'Orders - December 2020'!$C$2:$C$2047,Worksheet!$F94),"-")</f>
        <v>-</v>
      </c>
      <c r="K94" s="51" t="str">
        <f>IFERROR(AVERAGEIFS('Orders - December 2020'!$I$2:$I$2047,'Orders - December 2020'!$H$2:$H$2047,Worksheet!K$3,'Orders - December 2020'!$C$2:$C$2047,Worksheet!$F94),"-")</f>
        <v>-</v>
      </c>
      <c r="L94" s="51" t="str">
        <f>IFERROR(AVERAGEIFS('Orders - December 2020'!$I$2:$I$2047,'Orders - December 2020'!$H$2:$H$2047,Worksheet!L$3,'Orders - December 2020'!$C$2:$C$2047,Worksheet!$F94),"-")</f>
        <v>-</v>
      </c>
      <c r="M94" s="51" t="str">
        <f>IFERROR(AVERAGEIFS('Orders - December 2020'!$I$2:$I$2047,'Orders - December 2020'!$H$2:$H$2047,Worksheet!M$3,'Orders - December 2020'!$C$2:$C$2047,Worksheet!$F94),"-")</f>
        <v>-</v>
      </c>
      <c r="N94" s="51" t="str">
        <f>IFERROR(AVERAGEIFS('Orders - December 2020'!$I$2:$I$2047,'Orders - December 2020'!$H$2:$H$2047,Worksheet!N$3,'Orders - December 2020'!$C$2:$C$2047,Worksheet!$F94),"-")</f>
        <v>-</v>
      </c>
      <c r="O94" s="51" t="str">
        <f>IFERROR(AVERAGEIFS('Orders - December 2020'!$I$2:$I$2047,'Orders - December 2020'!$H$2:$H$2047,Worksheet!O$3,'Orders - December 2020'!$C$2:$C$2047,Worksheet!$F94),"-")</f>
        <v>-</v>
      </c>
      <c r="P94" s="51" t="str">
        <f>IFERROR(AVERAGEIFS('Orders - December 2020'!$I$2:$I$2047,'Orders - December 2020'!$H$2:$H$2047,Worksheet!P$3,'Orders - December 2020'!$C$2:$C$2047,Worksheet!$F94),"-")</f>
        <v>-</v>
      </c>
      <c r="Q94" s="51" t="str">
        <f>IFERROR(AVERAGEIFS('Orders - December 2020'!$I$2:$I$2047,'Orders - December 2020'!$H$2:$H$2047,Worksheet!Q$3,'Orders - December 2020'!$C$2:$C$2047,Worksheet!$F94),"-")</f>
        <v>-</v>
      </c>
      <c r="R94" s="51" t="str">
        <f>IFERROR(AVERAGEIFS('Orders - December 2020'!$I$2:$I$2047,'Orders - December 2020'!$H$2:$H$2047,Worksheet!R$3,'Orders - December 2020'!$C$2:$C$2047,Worksheet!$F94),"-")</f>
        <v>-</v>
      </c>
      <c r="S94" s="51" t="str">
        <f>IFERROR(AVERAGEIFS('Orders - December 2020'!$I$2:$I$2047,'Orders - December 2020'!$H$2:$H$2047,Worksheet!S$3,'Orders - December 2020'!$C$2:$C$2047,Worksheet!$F94),"-")</f>
        <v>-</v>
      </c>
      <c r="T94" s="51" t="str">
        <f>IFERROR(AVERAGEIFS('Orders - December 2020'!$I$2:$I$2047,'Orders - December 2020'!$H$2:$H$2047,Worksheet!T$3,'Orders - December 2020'!$C$2:$C$2047,Worksheet!$F94),"-")</f>
        <v>-</v>
      </c>
      <c r="U94" s="51" t="str">
        <f>IFERROR(AVERAGEIFS('Orders - December 2020'!$I$2:$I$2047,'Orders - December 2020'!$H$2:$H$2047,Worksheet!U$3,'Orders - December 2020'!$C$2:$C$2047,Worksheet!$F94),"-")</f>
        <v>-</v>
      </c>
      <c r="V94" s="51" t="str">
        <f>IFERROR(AVERAGEIFS('Orders - December 2020'!$I$2:$I$2047,'Orders - December 2020'!$H$2:$H$2047,Worksheet!V$3,'Orders - December 2020'!$C$2:$C$2047,Worksheet!$F94),"-")</f>
        <v>-</v>
      </c>
      <c r="W94" s="51" t="str">
        <f>IFERROR(AVERAGEIFS('Orders - December 2020'!$I$2:$I$2047,'Orders - December 2020'!$H$2:$H$2047,Worksheet!W$3,'Orders - December 2020'!$C$2:$C$2047,Worksheet!$F94),"-")</f>
        <v>-</v>
      </c>
      <c r="X94" s="51" t="str">
        <f>IFERROR(AVERAGEIFS('Orders - December 2020'!$I$2:$I$2047,'Orders - December 2020'!$H$2:$H$2047,Worksheet!X$3,'Orders - December 2020'!$C$2:$C$2047,Worksheet!$F94),"-")</f>
        <v>-</v>
      </c>
      <c r="Y94" s="51" t="str">
        <f>IFERROR(AVERAGEIFS('Orders - December 2020'!$I$2:$I$2047,'Orders - December 2020'!$H$2:$H$2047,Worksheet!Y$3,'Orders - December 2020'!$C$2:$C$2047,Worksheet!$F94),"-")</f>
        <v>-</v>
      </c>
      <c r="Z94" s="51" t="str">
        <f>IFERROR(AVERAGEIFS('Orders - December 2020'!$I$2:$I$2047,'Orders - December 2020'!$H$2:$H$2047,Worksheet!Z$3,'Orders - December 2020'!$C$2:$C$2047,Worksheet!$F94),"-")</f>
        <v>-</v>
      </c>
      <c r="AA94" s="51" t="str">
        <f>IFERROR(AVERAGEIFS('Orders - December 2020'!$I$2:$I$2047,'Orders - December 2020'!$H$2:$H$2047,Worksheet!AA$3,'Orders - December 2020'!$C$2:$C$2047,Worksheet!$F94),"-")</f>
        <v>-</v>
      </c>
      <c r="AB94" s="51" t="str">
        <f>IFERROR(AVERAGEIFS('Orders - December 2020'!$I$2:$I$2047,'Orders - December 2020'!$H$2:$H$2047,Worksheet!AB$3,'Orders - December 2020'!$C$2:$C$2047,Worksheet!$F94),"-")</f>
        <v>-</v>
      </c>
      <c r="AC94" s="51" t="str">
        <f>IFERROR(AVERAGEIFS('Orders - December 2020'!$I$2:$I$2047,'Orders - December 2020'!$H$2:$H$2047,Worksheet!AC$3,'Orders - December 2020'!$C$2:$C$2047,Worksheet!$F94),"-")</f>
        <v>-</v>
      </c>
      <c r="AD94" s="51" t="str">
        <f>IFERROR(AVERAGEIFS('Orders - December 2020'!$I$2:$I$2047,'Orders - December 2020'!$H$2:$H$2047,Worksheet!AD$3,'Orders - December 2020'!$C$2:$C$2047,Worksheet!$F94),"-")</f>
        <v>-</v>
      </c>
      <c r="AE94" s="51" t="str">
        <f>IFERROR(AVERAGEIFS('Orders - December 2020'!$I$2:$I$2047,'Orders - December 2020'!$H$2:$H$2047,Worksheet!AE$3,'Orders - December 2020'!$C$2:$C$2047,Worksheet!$F94),"-")</f>
        <v>-</v>
      </c>
      <c r="AF94" s="51" t="str">
        <f>IFERROR(AVERAGEIFS('Orders - December 2020'!$I$2:$I$2047,'Orders - December 2020'!$H$2:$H$2047,Worksheet!AF$3,'Orders - December 2020'!$C$2:$C$2047,Worksheet!$F94),"-")</f>
        <v>-</v>
      </c>
      <c r="AG94" s="51" t="str">
        <f>IFERROR(AVERAGEIFS('Orders - December 2020'!$I$2:$I$2047,'Orders - December 2020'!$H$2:$H$2047,Worksheet!AG$3,'Orders - December 2020'!$C$2:$C$2047,Worksheet!$F94),"-")</f>
        <v>-</v>
      </c>
      <c r="AH94" s="51" t="str">
        <f>IFERROR(AVERAGEIFS('Orders - December 2020'!$I$2:$I$2047,'Orders - December 2020'!$H$2:$H$2047,Worksheet!AH$3,'Orders - December 2020'!$C$2:$C$2047,Worksheet!$F94),"-")</f>
        <v>-</v>
      </c>
      <c r="AI94" s="51" t="str">
        <f>IFERROR(AVERAGEIFS('Orders - December 2020'!$I$2:$I$2047,'Orders - December 2020'!$H$2:$H$2047,Worksheet!AI$3,'Orders - December 2020'!$C$2:$C$2047,Worksheet!$F94),"-")</f>
        <v>-</v>
      </c>
      <c r="AJ94" s="51" t="str">
        <f>IFERROR(AVERAGEIFS('Orders - December 2020'!$I$2:$I$2047,'Orders - December 2020'!$H$2:$H$2047,Worksheet!AJ$3,'Orders - December 2020'!$C$2:$C$2047,Worksheet!$F94),"-")</f>
        <v>-</v>
      </c>
      <c r="AK94" s="51">
        <f>IFERROR(AVERAGEIFS('Orders - December 2020'!$I$2:$I$2047,'Orders - December 2020'!$H$2:$H$2047,Worksheet!AK$3,'Orders - December 2020'!$C$2:$C$2047,Worksheet!$F94),"-")</f>
        <v>2</v>
      </c>
      <c r="AL94" s="51" t="str">
        <f>IFERROR(AVERAGEIFS('Orders - December 2020'!$I$2:$I$2047,'Orders - December 2020'!$H$2:$H$2047,Worksheet!AL$3,'Orders - December 2020'!$C$2:$C$2047,Worksheet!$F94),"-")</f>
        <v>-</v>
      </c>
      <c r="AM94" s="51">
        <f>IFERROR(AVERAGEIFS('Orders - December 2020'!$I$2:$I$2047,'Orders - December 2020'!$H$2:$H$2047,Worksheet!AM$3,'Orders - December 2020'!$C$2:$C$2047,Worksheet!$F94),"-")</f>
        <v>1</v>
      </c>
      <c r="AN94" s="51" t="str">
        <f>IFERROR(AVERAGEIFS('Orders - December 2020'!$I$2:$I$2047,'Orders - December 2020'!$H$2:$H$2047,Worksheet!AN$3,'Orders - December 2020'!$C$2:$C$2047,Worksheet!$F94),"-")</f>
        <v>-</v>
      </c>
      <c r="AO94" s="51" t="str">
        <f>IFERROR(AVERAGEIFS('Orders - December 2020'!$I$2:$I$2047,'Orders - December 2020'!$H$2:$H$2047,Worksheet!AO$3,'Orders - December 2020'!$C$2:$C$2047,Worksheet!$F94),"-")</f>
        <v>-</v>
      </c>
      <c r="AP94" s="51">
        <f>IFERROR(AVERAGEIFS('Orders - December 2020'!$I$2:$I$2047,'Orders - December 2020'!$H$2:$H$2047,Worksheet!AP$3,'Orders - December 2020'!$C$2:$C$2047,Worksheet!$F94),"-")</f>
        <v>5</v>
      </c>
      <c r="AQ94" s="51" t="str">
        <f>IFERROR(AVERAGEIFS('Orders - December 2020'!$I$2:$I$2047,'Orders - December 2020'!$H$2:$H$2047,Worksheet!AQ$3,'Orders - December 2020'!$C$2:$C$2047,Worksheet!$F94),"-")</f>
        <v>-</v>
      </c>
      <c r="AR94" s="51" t="str">
        <f>IFERROR(AVERAGEIFS('Orders - December 2020'!$I$2:$I$2047,'Orders - December 2020'!$H$2:$H$2047,Worksheet!AR$3,'Orders - December 2020'!$C$2:$C$2047,Worksheet!$F94),"-")</f>
        <v>-</v>
      </c>
      <c r="AS94" s="51" t="str">
        <f>IFERROR(AVERAGEIFS('Orders - December 2020'!$I$2:$I$2047,'Orders - December 2020'!$H$2:$H$2047,Worksheet!AS$3,'Orders - December 2020'!$C$2:$C$2047,Worksheet!$F94),"-")</f>
        <v>-</v>
      </c>
      <c r="AT94" s="51" t="str">
        <f>IFERROR(AVERAGEIFS('Orders - December 2020'!$I$2:$I$2047,'Orders - December 2020'!$H$2:$H$2047,Worksheet!AT$3,'Orders - December 2020'!$C$2:$C$2047,Worksheet!$F94),"-")</f>
        <v>-</v>
      </c>
      <c r="AU94" s="51" t="str">
        <f>IFERROR(AVERAGEIFS('Orders - December 2020'!$I$2:$I$2047,'Orders - December 2020'!$H$2:$H$2047,Worksheet!AU$3,'Orders - December 2020'!$C$2:$C$2047,Worksheet!$F94),"-")</f>
        <v>-</v>
      </c>
      <c r="AV94" s="51" t="str">
        <f>IFERROR(AVERAGEIFS('Orders - December 2020'!$I$2:$I$2047,'Orders - December 2020'!$H$2:$H$2047,Worksheet!AV$3,'Orders - December 2020'!$C$2:$C$2047,Worksheet!$F94),"-")</f>
        <v>-</v>
      </c>
      <c r="AW94" s="51" t="str">
        <f>IFERROR(AVERAGEIFS('Orders - December 2020'!$I$2:$I$2047,'Orders - December 2020'!$H$2:$H$2047,Worksheet!AW$3,'Orders - December 2020'!$C$2:$C$2047,Worksheet!$F94),"-")</f>
        <v>-</v>
      </c>
      <c r="AX94" s="51">
        <f>IFERROR(AVERAGEIFS('Orders - December 2020'!$I$2:$I$2047,'Orders - December 2020'!$H$2:$H$2047,Worksheet!AX$3,'Orders - December 2020'!$C$2:$C$2047,Worksheet!$F94),"-")</f>
        <v>2</v>
      </c>
      <c r="AY94" s="51">
        <f>IFERROR(AVERAGEIFS('Orders - December 2020'!$I$2:$I$2047,'Orders - December 2020'!$H$2:$H$2047,Worksheet!AY$3,'Orders - December 2020'!$C$2:$C$2047,Worksheet!$F94),"-")</f>
        <v>2.5</v>
      </c>
      <c r="AZ94" s="51" t="str">
        <f>IFERROR(AVERAGEIFS('Orders - December 2020'!$I$2:$I$2047,'Orders - December 2020'!$H$2:$H$2047,Worksheet!AZ$3,'Orders - December 2020'!$C$2:$C$2047,Worksheet!$F94),"-")</f>
        <v>-</v>
      </c>
      <c r="BA94" s="51" t="str">
        <f>IFERROR(AVERAGEIFS('Orders - December 2020'!$I$2:$I$2047,'Orders - December 2020'!$H$2:$H$2047,Worksheet!BA$3,'Orders - December 2020'!$C$2:$C$2047,Worksheet!$F94),"-")</f>
        <v>-</v>
      </c>
      <c r="BB94" s="51" t="str">
        <f>IFERROR(AVERAGEIFS('Orders - December 2020'!$I$2:$I$2047,'Orders - December 2020'!$H$2:$H$2047,Worksheet!BB$3,'Orders - December 2020'!$C$2:$C$2047,Worksheet!$F94),"-")</f>
        <v>-</v>
      </c>
      <c r="BC94" s="51" t="str">
        <f>IFERROR(AVERAGEIFS('Orders - December 2020'!$I$2:$I$2047,'Orders - December 2020'!$H$2:$H$2047,Worksheet!BC$3,'Orders - December 2020'!$C$2:$C$2047,Worksheet!$F94),"-")</f>
        <v>-</v>
      </c>
      <c r="BD94" s="51" t="str">
        <f>IFERROR(AVERAGEIFS('Orders - December 2020'!$I$2:$I$2047,'Orders - December 2020'!$H$2:$H$2047,Worksheet!BD$3,'Orders - December 2020'!$C$2:$C$2047,Worksheet!$F94),"-")</f>
        <v>-</v>
      </c>
      <c r="BE94" s="51">
        <f>IFERROR(AVERAGEIFS('Orders - December 2020'!$I$2:$I$2047,'Orders - December 2020'!$H$2:$H$2047,Worksheet!BE$3,'Orders - December 2020'!$C$2:$C$2047,Worksheet!$F94),"-")</f>
        <v>1</v>
      </c>
      <c r="BF94" s="51" t="str">
        <f>IFERROR(AVERAGEIFS('Orders - December 2020'!$I$2:$I$2047,'Orders - December 2020'!$H$2:$H$2047,Worksheet!BF$3,'Orders - December 2020'!$C$2:$C$2047,Worksheet!$F94),"-")</f>
        <v>-</v>
      </c>
      <c r="BG94" s="51" t="str">
        <f>IFERROR(AVERAGEIFS('Orders - December 2020'!$I$2:$I$2047,'Orders - December 2020'!$H$2:$H$2047,Worksheet!BG$3,'Orders - December 2020'!$C$2:$C$2047,Worksheet!$F94),"-")</f>
        <v>-</v>
      </c>
      <c r="BH94" s="51" t="str">
        <f>IFERROR(AVERAGEIFS('Orders - December 2020'!$I$2:$I$2047,'Orders - December 2020'!$H$2:$H$2047,Worksheet!BH$3,'Orders - December 2020'!$C$2:$C$2047,Worksheet!$F94),"-")</f>
        <v>-</v>
      </c>
      <c r="BI94" s="51" t="str">
        <f>IFERROR(AVERAGEIFS('Orders - December 2020'!$I$2:$I$2047,'Orders - December 2020'!$H$2:$H$2047,Worksheet!BI$3,'Orders - December 2020'!$C$2:$C$2047,Worksheet!$F94),"-")</f>
        <v>-</v>
      </c>
      <c r="BJ94" s="51" t="str">
        <f>IFERROR(AVERAGEIFS('Orders - December 2020'!$I$2:$I$2047,'Orders - December 2020'!$H$2:$H$2047,Worksheet!BJ$3,'Orders - December 2020'!$C$2:$C$2047,Worksheet!$F94),"-")</f>
        <v>-</v>
      </c>
      <c r="BK94" s="51">
        <f>IFERROR(AVERAGEIFS('Orders - December 2020'!$I$2:$I$2047,'Orders - December 2020'!$H$2:$H$2047,Worksheet!BK$3,'Orders - December 2020'!$C$2:$C$2047,Worksheet!$F94),"-")</f>
        <v>4</v>
      </c>
      <c r="BL94" s="51" t="str">
        <f>IFERROR(AVERAGEIFS('Orders - December 2020'!$I$2:$I$2047,'Orders - December 2020'!$H$2:$H$2047,Worksheet!BL$3,'Orders - December 2020'!$C$2:$C$2047,Worksheet!$F94),"-")</f>
        <v>-</v>
      </c>
      <c r="BM94" s="51" t="str">
        <f>IFERROR(AVERAGEIFS('Orders - December 2020'!$I$2:$I$2047,'Orders - December 2020'!$H$2:$H$2047,Worksheet!BM$3,'Orders - December 2020'!$C$2:$C$2047,Worksheet!$F94),"-")</f>
        <v>-</v>
      </c>
      <c r="BN94" s="51" t="str">
        <f>IFERROR(AVERAGEIFS('Orders - December 2020'!$I$2:$I$2047,'Orders - December 2020'!$H$2:$H$2047,Worksheet!BN$3,'Orders - December 2020'!$C$2:$C$2047,Worksheet!$F94),"-")</f>
        <v>-</v>
      </c>
      <c r="BO94" s="51" t="str">
        <f>IFERROR(AVERAGEIFS('Orders - December 2020'!$I$2:$I$2047,'Orders - December 2020'!$H$2:$H$2047,Worksheet!BO$3,'Orders - December 2020'!$C$2:$C$2047,Worksheet!$F94),"-")</f>
        <v>-</v>
      </c>
      <c r="BP94" s="51" t="str">
        <f>IFERROR(AVERAGEIFS('Orders - December 2020'!$I$2:$I$2047,'Orders - December 2020'!$H$2:$H$2047,Worksheet!BP$3,'Orders - December 2020'!$C$2:$C$2047,Worksheet!$F94),"-")</f>
        <v>-</v>
      </c>
      <c r="BQ94" s="51" t="str">
        <f>IFERROR(AVERAGEIFS('Orders - December 2020'!$I$2:$I$2047,'Orders - December 2020'!$H$2:$H$2047,Worksheet!BQ$3,'Orders - December 2020'!$C$2:$C$2047,Worksheet!$F94),"-")</f>
        <v>-</v>
      </c>
      <c r="BR94" s="51" t="str">
        <f>IFERROR(AVERAGEIFS('Orders - December 2020'!$I$2:$I$2047,'Orders - December 2020'!$H$2:$H$2047,Worksheet!BR$3,'Orders - December 2020'!$C$2:$C$2047,Worksheet!$F94),"-")</f>
        <v>-</v>
      </c>
      <c r="BS94" s="51" t="str">
        <f>IFERROR(AVERAGEIFS('Orders - December 2020'!$I$2:$I$2047,'Orders - December 2020'!$H$2:$H$2047,Worksheet!BS$3,'Orders - December 2020'!$C$2:$C$2047,Worksheet!$F94),"-")</f>
        <v>-</v>
      </c>
      <c r="BT94" s="51" t="str">
        <f>IFERROR(AVERAGEIFS('Orders - December 2020'!$I$2:$I$2047,'Orders - December 2020'!$H$2:$H$2047,Worksheet!BT$3,'Orders - December 2020'!$C$2:$C$2047,Worksheet!$F94),"-")</f>
        <v>-</v>
      </c>
      <c r="BU94" s="51" t="str">
        <f>IFERROR(AVERAGEIFS('Orders - December 2020'!$I$2:$I$2047,'Orders - December 2020'!$H$2:$H$2047,Worksheet!BU$3,'Orders - December 2020'!$C$2:$C$2047,Worksheet!$F94),"-")</f>
        <v>-</v>
      </c>
      <c r="BV94" s="51" t="str">
        <f>IFERROR(AVERAGEIFS('Orders - December 2020'!$I$2:$I$2047,'Orders - December 2020'!$H$2:$H$2047,Worksheet!BV$3,'Orders - December 2020'!$C$2:$C$2047,Worksheet!$F94),"-")</f>
        <v>-</v>
      </c>
      <c r="BW94" s="51" t="str">
        <f>IFERROR(AVERAGEIFS('Orders - December 2020'!$I$2:$I$2047,'Orders - December 2020'!$H$2:$H$2047,Worksheet!BW$3,'Orders - December 2020'!$C$2:$C$2047,Worksheet!$F94),"-")</f>
        <v>-</v>
      </c>
      <c r="BX94" s="51" t="str">
        <f>IFERROR(AVERAGEIFS('Orders - December 2020'!$I$2:$I$2047,'Orders - December 2020'!$H$2:$H$2047,Worksheet!BX$3,'Orders - December 2020'!$C$2:$C$2047,Worksheet!$F94),"-")</f>
        <v>-</v>
      </c>
      <c r="BY94" s="51" t="str">
        <f>IFERROR(AVERAGEIFS('Orders - December 2020'!$I$2:$I$2047,'Orders - December 2020'!$H$2:$H$2047,Worksheet!BY$3,'Orders - December 2020'!$C$2:$C$2047,Worksheet!$F94),"-")</f>
        <v>-</v>
      </c>
      <c r="BZ94" s="51" t="str">
        <f>IFERROR(AVERAGEIFS('Orders - December 2020'!$I$2:$I$2047,'Orders - December 2020'!$H$2:$H$2047,Worksheet!BZ$3,'Orders - December 2020'!$C$2:$C$2047,Worksheet!$F94),"-")</f>
        <v>-</v>
      </c>
      <c r="CA94" s="51" t="str">
        <f>IFERROR(AVERAGEIFS('Orders - December 2020'!$I$2:$I$2047,'Orders - December 2020'!$H$2:$H$2047,Worksheet!CA$3,'Orders - December 2020'!$C$2:$C$2047,Worksheet!$F94),"-")</f>
        <v>-</v>
      </c>
      <c r="CB94" s="51" t="str">
        <f>IFERROR(AVERAGEIFS('Orders - December 2020'!$I$2:$I$2047,'Orders - December 2020'!$H$2:$H$2047,Worksheet!CB$3,'Orders - December 2020'!$C$2:$C$2047,Worksheet!$F94),"-")</f>
        <v>-</v>
      </c>
      <c r="CC94" s="51" t="str">
        <f>IFERROR(AVERAGEIFS('Orders - December 2020'!$I$2:$I$2047,'Orders - December 2020'!$H$2:$H$2047,Worksheet!CC$3,'Orders - December 2020'!$C$2:$C$2047,Worksheet!$F94),"-")</f>
        <v>-</v>
      </c>
      <c r="CD94" s="51">
        <f>IFERROR(AVERAGEIFS('Orders - December 2020'!$I$2:$I$2047,'Orders - December 2020'!$H$2:$H$2047,Worksheet!CD$3,'Orders - December 2020'!$C$2:$C$2047,Worksheet!$F94),"-")</f>
        <v>1</v>
      </c>
      <c r="CE94" s="51" t="str">
        <f>IFERROR(AVERAGEIFS('Orders - December 2020'!$I$2:$I$2047,'Orders - December 2020'!$H$2:$H$2047,Worksheet!CE$3,'Orders - December 2020'!$C$2:$C$2047,Worksheet!$F94),"-")</f>
        <v>-</v>
      </c>
      <c r="CF94" s="51" t="str">
        <f>IFERROR(AVERAGEIFS('Orders - December 2020'!$I$2:$I$2047,'Orders - December 2020'!$H$2:$H$2047,Worksheet!CF$3,'Orders - December 2020'!$C$2:$C$2047,Worksheet!$F94),"-")</f>
        <v>-</v>
      </c>
      <c r="CG94" s="51" t="str">
        <f>IFERROR(AVERAGEIFS('Orders - December 2020'!$I$2:$I$2047,'Orders - December 2020'!$H$2:$H$2047,Worksheet!CG$3,'Orders - December 2020'!$C$2:$C$2047,Worksheet!$F94),"-")</f>
        <v>-</v>
      </c>
      <c r="CH94" s="51" t="str">
        <f>IFERROR(AVERAGEIFS('Orders - December 2020'!$I$2:$I$2047,'Orders - December 2020'!$H$2:$H$2047,Worksheet!CH$3,'Orders - December 2020'!$C$2:$C$2047,Worksheet!$F94),"-")</f>
        <v>-</v>
      </c>
      <c r="CI94" s="51" t="str">
        <f>IFERROR(AVERAGEIFS('Orders - December 2020'!$I$2:$I$2047,'Orders - December 2020'!$H$2:$H$2047,Worksheet!CI$3,'Orders - December 2020'!$C$2:$C$2047,Worksheet!$F94),"-")</f>
        <v>-</v>
      </c>
      <c r="CJ94" s="51" t="str">
        <f>IFERROR(AVERAGEIFS('Orders - December 2020'!$I$2:$I$2047,'Orders - December 2020'!$H$2:$H$2047,Worksheet!CJ$3,'Orders - December 2020'!$C$2:$C$2047,Worksheet!$F94),"-")</f>
        <v>-</v>
      </c>
      <c r="CK94" s="51" t="str">
        <f>IFERROR(AVERAGEIFS('Orders - December 2020'!$I$2:$I$2047,'Orders - December 2020'!$H$2:$H$2047,Worksheet!CK$3,'Orders - December 2020'!$C$2:$C$2047,Worksheet!$F94),"-")</f>
        <v>-</v>
      </c>
      <c r="CL94" s="51" t="str">
        <f>IFERROR(AVERAGEIFS('Orders - December 2020'!$I$2:$I$2047,'Orders - December 2020'!$H$2:$H$2047,Worksheet!CL$3,'Orders - December 2020'!$C$2:$C$2047,Worksheet!$F94),"-")</f>
        <v>-</v>
      </c>
      <c r="CM94" s="51">
        <f>IFERROR(AVERAGEIFS('Orders - December 2020'!$I$2:$I$2047,'Orders - December 2020'!$H$2:$H$2047,Worksheet!CM$3,'Orders - December 2020'!$C$2:$C$2047,Worksheet!$F94),"-")</f>
        <v>4</v>
      </c>
      <c r="CN94" s="51">
        <f>IFERROR(AVERAGEIFS('Orders - December 2020'!$I$2:$I$2047,'Orders - December 2020'!$H$2:$H$2047,Worksheet!CN$3,'Orders - December 2020'!$C$2:$C$2047,Worksheet!$F94),"-")</f>
        <v>1</v>
      </c>
      <c r="CO94" s="51">
        <f>IFERROR(AVERAGEIFS('Orders - December 2020'!$I$2:$I$2047,'Orders - December 2020'!$H$2:$H$2047,Worksheet!CO$3,'Orders - December 2020'!$C$2:$C$2047,Worksheet!$F94),"-")</f>
        <v>4.333333333333333</v>
      </c>
      <c r="CP94" s="51" t="str">
        <f>IFERROR(AVERAGEIFS('Orders - December 2020'!$I$2:$I$2047,'Orders - December 2020'!$H$2:$H$2047,Worksheet!CP$3,'Orders - December 2020'!$C$2:$C$2047,Worksheet!$F94),"-")</f>
        <v>-</v>
      </c>
      <c r="CQ94" s="51" t="str">
        <f>IFERROR(AVERAGEIFS('Orders - December 2020'!$I$2:$I$2047,'Orders - December 2020'!$H$2:$H$2047,Worksheet!CQ$3,'Orders - December 2020'!$C$2:$C$2047,Worksheet!$F94),"-")</f>
        <v>-</v>
      </c>
      <c r="CR94" s="51" t="str">
        <f>IFERROR(AVERAGEIFS('Orders - December 2020'!$I$2:$I$2047,'Orders - December 2020'!$H$2:$H$2047,Worksheet!CR$3,'Orders - December 2020'!$C$2:$C$2047,Worksheet!$F94),"-")</f>
        <v>-</v>
      </c>
      <c r="CS94" s="51" t="str">
        <f>IFERROR(AVERAGEIFS('Orders - December 2020'!$I$2:$I$2047,'Orders - December 2020'!$H$2:$H$2047,Worksheet!CS$3,'Orders - December 2020'!$C$2:$C$2047,Worksheet!$F94),"-")</f>
        <v>-</v>
      </c>
      <c r="CT94" s="51" t="str">
        <f>IFERROR(AVERAGEIFS('Orders - December 2020'!$I$2:$I$2047,'Orders - December 2020'!$H$2:$H$2047,Worksheet!CT$3,'Orders - December 2020'!$C$2:$C$2047,Worksheet!$F94),"-")</f>
        <v>-</v>
      </c>
      <c r="CU94" s="51">
        <f>IFERROR(AVERAGEIFS('Orders - December 2020'!$I$2:$I$2047,'Orders - December 2020'!$H$2:$H$2047,Worksheet!CU$3,'Orders - December 2020'!$C$2:$C$2047,Worksheet!$F94),"-")</f>
        <v>2</v>
      </c>
      <c r="CV94" s="51">
        <f>IFERROR(AVERAGEIFS('Orders - December 2020'!$I$2:$I$2047,'Orders - December 2020'!$H$2:$H$2047,Worksheet!CV$3,'Orders - December 2020'!$C$2:$C$2047,Worksheet!$F94),"-")</f>
        <v>2</v>
      </c>
      <c r="CW94" s="51" t="str">
        <f>IFERROR(AVERAGEIFS('Orders - December 2020'!$I$2:$I$2047,'Orders - December 2020'!$H$2:$H$2047,Worksheet!CW$3,'Orders - December 2020'!$C$2:$C$2047,Worksheet!$F94),"-")</f>
        <v>-</v>
      </c>
      <c r="CX94" s="51" t="str">
        <f>IFERROR(AVERAGEIFS('Orders - December 2020'!$I$2:$I$2047,'Orders - December 2020'!$H$2:$H$2047,Worksheet!CX$3,'Orders - December 2020'!$C$2:$C$2047,Worksheet!$F94),"-")</f>
        <v>-</v>
      </c>
      <c r="CY94" s="51" t="str">
        <f>IFERROR(AVERAGEIFS('Orders - December 2020'!$I$2:$I$2047,'Orders - December 2020'!$H$2:$H$2047,Worksheet!CY$3,'Orders - December 2020'!$C$2:$C$2047,Worksheet!$F94),"-")</f>
        <v>-</v>
      </c>
      <c r="CZ94" s="51" t="str">
        <f>IFERROR(AVERAGEIFS('Orders - December 2020'!$I$2:$I$2047,'Orders - December 2020'!$H$2:$H$2047,Worksheet!CZ$3,'Orders - December 2020'!$C$2:$C$2047,Worksheet!$F94),"-")</f>
        <v>-</v>
      </c>
      <c r="DA94" s="51" t="str">
        <f>IFERROR(AVERAGEIFS('Orders - December 2020'!$I$2:$I$2047,'Orders - December 2020'!$H$2:$H$2047,Worksheet!DA$3,'Orders - December 2020'!$C$2:$C$2047,Worksheet!$F94),"-")</f>
        <v>-</v>
      </c>
      <c r="DB94" s="51" t="str">
        <f>IFERROR(AVERAGEIFS('Orders - December 2020'!$I$2:$I$2047,'Orders - December 2020'!$H$2:$H$2047,Worksheet!DB$3,'Orders - December 2020'!$C$2:$C$2047,Worksheet!$F94),"-")</f>
        <v>-</v>
      </c>
      <c r="DC94" s="51" t="str">
        <f>IFERROR(AVERAGEIFS('Orders - December 2020'!$I$2:$I$2047,'Orders - December 2020'!$H$2:$H$2047,Worksheet!DC$3,'Orders - December 2020'!$C$2:$C$2047,Worksheet!$F94),"-")</f>
        <v>-</v>
      </c>
      <c r="DD94" s="51" t="str">
        <f>IFERROR(AVERAGEIFS('Orders - December 2020'!$I$2:$I$2047,'Orders - December 2020'!$H$2:$H$2047,Worksheet!DD$3,'Orders - December 2020'!$C$2:$C$2047,Worksheet!$F94),"-")</f>
        <v>-</v>
      </c>
      <c r="DE94" s="51" t="str">
        <f>IFERROR(AVERAGEIFS('Orders - December 2020'!$I$2:$I$2047,'Orders - December 2020'!$H$2:$H$2047,Worksheet!DE$3,'Orders - December 2020'!$C$2:$C$2047,Worksheet!$F94),"-")</f>
        <v>-</v>
      </c>
      <c r="DF94" s="51" t="str">
        <f>IFERROR(AVERAGEIFS('Orders - December 2020'!$I$2:$I$2047,'Orders - December 2020'!$H$2:$H$2047,Worksheet!DF$3,'Orders - December 2020'!$C$2:$C$2047,Worksheet!$F94),"-")</f>
        <v>-</v>
      </c>
      <c r="DG94" s="51" t="str">
        <f>IFERROR(AVERAGEIFS('Orders - December 2020'!$I$2:$I$2047,'Orders - December 2020'!$H$2:$H$2047,Worksheet!DG$3,'Orders - December 2020'!$C$2:$C$2047,Worksheet!$F94),"-")</f>
        <v>-</v>
      </c>
      <c r="DH94" s="51" t="str">
        <f>IFERROR(AVERAGEIFS('Orders - December 2020'!$I$2:$I$2047,'Orders - December 2020'!$H$2:$H$2047,Worksheet!DH$3,'Orders - December 2020'!$C$2:$C$2047,Worksheet!$F94),"-")</f>
        <v>-</v>
      </c>
      <c r="DI94" s="51" t="str">
        <f>IFERROR(AVERAGEIFS('Orders - December 2020'!$I$2:$I$2047,'Orders - December 2020'!$H$2:$H$2047,Worksheet!DI$3,'Orders - December 2020'!$C$2:$C$2047,Worksheet!$F94),"-")</f>
        <v>-</v>
      </c>
      <c r="DJ94" s="51" t="str">
        <f>IFERROR(AVERAGEIFS('Orders - December 2020'!$I$2:$I$2047,'Orders - December 2020'!$H$2:$H$2047,Worksheet!DJ$3,'Orders - December 2020'!$C$2:$C$2047,Worksheet!$F94),"-")</f>
        <v>-</v>
      </c>
      <c r="DK94" s="51" t="str">
        <f>IFERROR(AVERAGEIFS('Orders - December 2020'!$I$2:$I$2047,'Orders - December 2020'!$H$2:$H$2047,Worksheet!DK$3,'Orders - December 2020'!$C$2:$C$2047,Worksheet!$F94),"-")</f>
        <v>-</v>
      </c>
      <c r="DL94" s="51" t="str">
        <f>IFERROR(AVERAGEIFS('Orders - December 2020'!$I$2:$I$2047,'Orders - December 2020'!$H$2:$H$2047,Worksheet!DL$3,'Orders - December 2020'!$C$2:$C$2047,Worksheet!$F94),"-")</f>
        <v>-</v>
      </c>
      <c r="DM94" s="51" t="str">
        <f>IFERROR(AVERAGEIFS('Orders - December 2020'!$I$2:$I$2047,'Orders - December 2020'!$H$2:$H$2047,Worksheet!DM$3,'Orders - December 2020'!$C$2:$C$2047,Worksheet!$F94),"-")</f>
        <v>-</v>
      </c>
      <c r="DN94" s="51" t="str">
        <f>IFERROR(AVERAGEIFS('Orders - December 2020'!$I$2:$I$2047,'Orders - December 2020'!$H$2:$H$2047,Worksheet!DN$3,'Orders - December 2020'!$C$2:$C$2047,Worksheet!$F94),"-")</f>
        <v>-</v>
      </c>
      <c r="DO94" s="51" t="str">
        <f>IFERROR(AVERAGEIFS('Orders - December 2020'!$I$2:$I$2047,'Orders - December 2020'!$H$2:$H$2047,Worksheet!DO$3,'Orders - December 2020'!$C$2:$C$2047,Worksheet!$F94),"-")</f>
        <v>-</v>
      </c>
      <c r="DP94" s="51" t="str">
        <f>IFERROR(AVERAGEIFS('Orders - December 2020'!$I$2:$I$2047,'Orders - December 2020'!$H$2:$H$2047,Worksheet!DP$3,'Orders - December 2020'!$C$2:$C$2047,Worksheet!$F94),"-")</f>
        <v>-</v>
      </c>
      <c r="DQ94" s="51" t="str">
        <f>IFERROR(AVERAGEIFS('Orders - December 2020'!$I$2:$I$2047,'Orders - December 2020'!$H$2:$H$2047,Worksheet!DQ$3,'Orders - December 2020'!$C$2:$C$2047,Worksheet!$F94),"-")</f>
        <v>-</v>
      </c>
      <c r="DR94" s="51" t="str">
        <f>IFERROR(AVERAGEIFS('Orders - December 2020'!$I$2:$I$2047,'Orders - December 2020'!$H$2:$H$2047,Worksheet!DR$3,'Orders - December 2020'!$C$2:$C$2047,Worksheet!$F94),"-")</f>
        <v>-</v>
      </c>
      <c r="DS94" s="51" t="str">
        <f>IFERROR(AVERAGEIFS('Orders - December 2020'!$I$2:$I$2047,'Orders - December 2020'!$H$2:$H$2047,Worksheet!DS$3,'Orders - December 2020'!$C$2:$C$2047,Worksheet!$F94),"-")</f>
        <v>-</v>
      </c>
      <c r="DT94" s="51" t="str">
        <f>IFERROR(AVERAGEIFS('Orders - December 2020'!$I$2:$I$2047,'Orders - December 2020'!$H$2:$H$2047,Worksheet!DT$3,'Orders - December 2020'!$C$2:$C$2047,Worksheet!$F94),"-")</f>
        <v>-</v>
      </c>
      <c r="DU94" s="51" t="str">
        <f>IFERROR(AVERAGEIFS('Orders - December 2020'!$I$2:$I$2047,'Orders - December 2020'!$H$2:$H$2047,Worksheet!DU$3,'Orders - December 2020'!$C$2:$C$2047,Worksheet!$F94),"-")</f>
        <v>-</v>
      </c>
      <c r="DV94" s="51">
        <f>IFERROR(AVERAGEIFS('Orders - December 2020'!$I$2:$I$2047,'Orders - December 2020'!$H$2:$H$2047,Worksheet!DV$3,'Orders - December 2020'!$C$2:$C$2047,Worksheet!$F94),"-")</f>
        <v>4</v>
      </c>
      <c r="DW94" s="51">
        <f>IFERROR(AVERAGEIFS('Orders - December 2020'!$I$2:$I$2047,'Orders - December 2020'!$H$2:$H$2047,Worksheet!DW$3,'Orders - December 2020'!$C$2:$C$2047,Worksheet!$F94),"-")</f>
        <v>1</v>
      </c>
      <c r="DX94" s="51" t="str">
        <f>IFERROR(AVERAGEIFS('Orders - December 2020'!$I$2:$I$2047,'Orders - December 2020'!$H$2:$H$2047,Worksheet!DX$3,'Orders - December 2020'!$C$2:$C$2047,Worksheet!$F94),"-")</f>
        <v>-</v>
      </c>
      <c r="DY94" s="51">
        <f>IFERROR(AVERAGEIFS('Orders - December 2020'!$I$2:$I$2047,'Orders - December 2020'!$H$2:$H$2047,Worksheet!DY$3,'Orders - December 2020'!$C$2:$C$2047,Worksheet!$F94),"-")</f>
        <v>3</v>
      </c>
      <c r="DZ94" s="51" t="str">
        <f>IFERROR(AVERAGEIFS('Orders - December 2020'!$I$2:$I$2047,'Orders - December 2020'!$H$2:$H$2047,Worksheet!DZ$3,'Orders - December 2020'!$C$2:$C$2047,Worksheet!$F94),"-")</f>
        <v>-</v>
      </c>
      <c r="EA94" s="51" t="str">
        <f>IFERROR(AVERAGEIFS('Orders - December 2020'!$I$2:$I$2047,'Orders - December 2020'!$H$2:$H$2047,Worksheet!EA$3,'Orders - December 2020'!$C$2:$C$2047,Worksheet!$F94),"-")</f>
        <v>-</v>
      </c>
      <c r="EB94" s="51" t="str">
        <f>IFERROR(AVERAGEIFS('Orders - December 2020'!$I$2:$I$2047,'Orders - December 2020'!$H$2:$H$2047,Worksheet!EB$3,'Orders - December 2020'!$C$2:$C$2047,Worksheet!$F94),"-")</f>
        <v>-</v>
      </c>
      <c r="EC94" s="51" t="str">
        <f>IFERROR(AVERAGEIFS('Orders - December 2020'!$I$2:$I$2047,'Orders - December 2020'!$H$2:$H$2047,Worksheet!EC$3,'Orders - December 2020'!$C$2:$C$2047,Worksheet!$F94),"-")</f>
        <v>-</v>
      </c>
      <c r="ED94" s="51" t="str">
        <f>IFERROR(AVERAGEIFS('Orders - December 2020'!$I$2:$I$2047,'Orders - December 2020'!$H$2:$H$2047,Worksheet!ED$3,'Orders - December 2020'!$C$2:$C$2047,Worksheet!$F94),"-")</f>
        <v>-</v>
      </c>
      <c r="EE94" s="51" t="str">
        <f>IFERROR(AVERAGEIFS('Orders - December 2020'!$I$2:$I$2047,'Orders - December 2020'!$H$2:$H$2047,Worksheet!EE$3,'Orders - December 2020'!$C$2:$C$2047,Worksheet!$F94),"-")</f>
        <v>-</v>
      </c>
      <c r="EF94" s="51" t="str">
        <f>IFERROR(AVERAGEIFS('Orders - December 2020'!$I$2:$I$2047,'Orders - December 2020'!$H$2:$H$2047,Worksheet!EF$3,'Orders - December 2020'!$C$2:$C$2047,Worksheet!$F94),"-")</f>
        <v>-</v>
      </c>
      <c r="EG94" s="51" t="str">
        <f>IFERROR(AVERAGEIFS('Orders - December 2020'!$I$2:$I$2047,'Orders - December 2020'!$H$2:$H$2047,Worksheet!EG$3,'Orders - December 2020'!$C$2:$C$2047,Worksheet!$F94),"-")</f>
        <v>-</v>
      </c>
      <c r="EH94" s="51" t="str">
        <f>IFERROR(AVERAGEIFS('Orders - December 2020'!$I$2:$I$2047,'Orders - December 2020'!$H$2:$H$2047,Worksheet!EH$3,'Orders - December 2020'!$C$2:$C$2047,Worksheet!$F94),"-")</f>
        <v>-</v>
      </c>
      <c r="EI94" s="51" t="str">
        <f>IFERROR(AVERAGEIFS('Orders - December 2020'!$I$2:$I$2047,'Orders - December 2020'!$H$2:$H$2047,Worksheet!EI$3,'Orders - December 2020'!$C$2:$C$2047,Worksheet!$F94),"-")</f>
        <v>-</v>
      </c>
      <c r="EJ94" s="51" t="str">
        <f>IFERROR(AVERAGEIFS('Orders - December 2020'!$I$2:$I$2047,'Orders - December 2020'!$H$2:$H$2047,Worksheet!EJ$3,'Orders - December 2020'!$C$2:$C$2047,Worksheet!$F94),"-")</f>
        <v>-</v>
      </c>
      <c r="EK94" s="51" t="str">
        <f>IFERROR(AVERAGEIFS('Orders - December 2020'!$I$2:$I$2047,'Orders - December 2020'!$H$2:$H$2047,Worksheet!EK$3,'Orders - December 2020'!$C$2:$C$2047,Worksheet!$F94),"-")</f>
        <v>-</v>
      </c>
      <c r="EL94" s="51">
        <f>IFERROR(AVERAGEIFS('Orders - December 2020'!$I$2:$I$2047,'Orders - December 2020'!$H$2:$H$2047,Worksheet!EL$3,'Orders - December 2020'!$C$2:$C$2047,Worksheet!$F94),"-")</f>
        <v>1</v>
      </c>
      <c r="EM94" s="51" t="str">
        <f>IFERROR(AVERAGEIFS('Orders - December 2020'!$I$2:$I$2047,'Orders - December 2020'!$H$2:$H$2047,Worksheet!EM$3,'Orders - December 2020'!$C$2:$C$2047,Worksheet!$F94),"-")</f>
        <v>-</v>
      </c>
      <c r="EN94" s="51" t="str">
        <f>IFERROR(AVERAGEIFS('Orders - December 2020'!$I$2:$I$2047,'Orders - December 2020'!$H$2:$H$2047,Worksheet!EN$3,'Orders - December 2020'!$C$2:$C$2047,Worksheet!$F94),"-")</f>
        <v>-</v>
      </c>
      <c r="EO94" s="51" t="str">
        <f>IFERROR(AVERAGEIFS('Orders - December 2020'!$I$2:$I$2047,'Orders - December 2020'!$H$2:$H$2047,Worksheet!EO$3,'Orders - December 2020'!$C$2:$C$2047,Worksheet!$F94),"-")</f>
        <v>-</v>
      </c>
      <c r="EP94" s="51" t="str">
        <f>IFERROR(AVERAGEIFS('Orders - December 2020'!$I$2:$I$2047,'Orders - December 2020'!$H$2:$H$2047,Worksheet!EP$3,'Orders - December 2020'!$C$2:$C$2047,Worksheet!$F94),"-")</f>
        <v>-</v>
      </c>
      <c r="EQ94" s="51" t="str">
        <f>IFERROR(AVERAGEIFS('Orders - December 2020'!$I$2:$I$2047,'Orders - December 2020'!$H$2:$H$2047,Worksheet!EQ$3,'Orders - December 2020'!$C$2:$C$2047,Worksheet!$F94),"-")</f>
        <v>-</v>
      </c>
      <c r="ER94" s="51" t="str">
        <f>IFERROR(AVERAGEIFS('Orders - December 2020'!$I$2:$I$2047,'Orders - December 2020'!$H$2:$H$2047,Worksheet!ER$3,'Orders - December 2020'!$C$2:$C$2047,Worksheet!$F94),"-")</f>
        <v>-</v>
      </c>
      <c r="ES94" s="51" t="str">
        <f>IFERROR(AVERAGEIFS('Orders - December 2020'!$I$2:$I$2047,'Orders - December 2020'!$H$2:$H$2047,Worksheet!ES$3,'Orders - December 2020'!$C$2:$C$2047,Worksheet!$F94),"-")</f>
        <v>-</v>
      </c>
      <c r="ET94" s="51" t="str">
        <f>IFERROR(AVERAGEIFS('Orders - December 2020'!$I$2:$I$2047,'Orders - December 2020'!$H$2:$H$2047,Worksheet!ET$3,'Orders - December 2020'!$C$2:$C$2047,Worksheet!$F94),"-")</f>
        <v>-</v>
      </c>
      <c r="EU94" s="51" t="str">
        <f>IFERROR(AVERAGEIFS('Orders - December 2020'!$I$2:$I$2047,'Orders - December 2020'!$H$2:$H$2047,Worksheet!EU$3,'Orders - December 2020'!$C$2:$C$2047,Worksheet!$F94),"-")</f>
        <v>-</v>
      </c>
      <c r="EV94" s="51" t="str">
        <f>IFERROR(AVERAGEIFS('Orders - December 2020'!$I$2:$I$2047,'Orders - December 2020'!$H$2:$H$2047,Worksheet!EV$3,'Orders - December 2020'!$C$2:$C$2047,Worksheet!$F94),"-")</f>
        <v>-</v>
      </c>
      <c r="EW94" s="51" t="str">
        <f>IFERROR(AVERAGEIFS('Orders - December 2020'!$I$2:$I$2047,'Orders - December 2020'!$H$2:$H$2047,Worksheet!EW$3,'Orders - December 2020'!$C$2:$C$2047,Worksheet!$F94),"-")</f>
        <v>-</v>
      </c>
      <c r="EX94" s="51" t="str">
        <f>IFERROR(AVERAGEIFS('Orders - December 2020'!$I$2:$I$2047,'Orders - December 2020'!$H$2:$H$2047,Worksheet!EX$3,'Orders - December 2020'!$C$2:$C$2047,Worksheet!$F94),"-")</f>
        <v>-</v>
      </c>
      <c r="EY94" s="51">
        <f>IFERROR(AVERAGEIFS('Orders - December 2020'!$I$2:$I$2047,'Orders - December 2020'!$H$2:$H$2047,Worksheet!EY$3,'Orders - December 2020'!$C$2:$C$2047,Worksheet!$F94),"-")</f>
        <v>1</v>
      </c>
      <c r="EZ94" s="51" t="str">
        <f>IFERROR(AVERAGEIFS('Orders - December 2020'!$I$2:$I$2047,'Orders - December 2020'!$H$2:$H$2047,Worksheet!EZ$3,'Orders - December 2020'!$C$2:$C$2047,Worksheet!$F94),"-")</f>
        <v>-</v>
      </c>
      <c r="FA94" s="51" t="str">
        <f>IFERROR(AVERAGEIFS('Orders - December 2020'!$I$2:$I$2047,'Orders - December 2020'!$H$2:$H$2047,Worksheet!FA$3,'Orders - December 2020'!$C$2:$C$2047,Worksheet!$F94),"-")</f>
        <v>-</v>
      </c>
      <c r="FB94" s="51" t="str">
        <f>IFERROR(AVERAGEIFS('Orders - December 2020'!$I$2:$I$2047,'Orders - December 2020'!$H$2:$H$2047,Worksheet!FB$3,'Orders - December 2020'!$C$2:$C$2047,Worksheet!$F94),"-")</f>
        <v>-</v>
      </c>
      <c r="FC94" s="51" t="str">
        <f>IFERROR(AVERAGEIFS('Orders - December 2020'!$I$2:$I$2047,'Orders - December 2020'!$H$2:$H$2047,Worksheet!FC$3,'Orders - December 2020'!$C$2:$C$2047,Worksheet!$F94),"-")</f>
        <v>-</v>
      </c>
      <c r="FD94" s="51" t="str">
        <f>IFERROR(AVERAGEIFS('Orders - December 2020'!$I$2:$I$2047,'Orders - December 2020'!$H$2:$H$2047,Worksheet!FD$3,'Orders - December 2020'!$C$2:$C$2047,Worksheet!$F94),"-")</f>
        <v>-</v>
      </c>
      <c r="FE94" s="51" t="str">
        <f>IFERROR(AVERAGEIFS('Orders - December 2020'!$I$2:$I$2047,'Orders - December 2020'!$H$2:$H$2047,Worksheet!FE$3,'Orders - December 2020'!$C$2:$C$2047,Worksheet!$F94),"-")</f>
        <v>-</v>
      </c>
      <c r="FF94" s="51" t="str">
        <f>IFERROR(AVERAGEIFS('Orders - December 2020'!$I$2:$I$2047,'Orders - December 2020'!$H$2:$H$2047,Worksheet!FF$3,'Orders - December 2020'!$C$2:$C$2047,Worksheet!$F94),"-")</f>
        <v>-</v>
      </c>
      <c r="FG94" s="52" t="str">
        <f>IFERROR(AVERAGEIFS('Orders - December 2020'!$I$2:$I$2047,'Orders - December 2020'!$H$2:$H$2047,Worksheet!FG$3,'Orders - December 2020'!$C$2:$C$2047,Worksheet!$F94),"-")</f>
        <v>-</v>
      </c>
    </row>
    <row r="95" spans="6:163">
      <c r="F95" s="45" t="str">
        <v>Williams Minimarts</v>
      </c>
      <c r="G95" s="50" t="str">
        <f>IFERROR(AVERAGEIFS('Orders - December 2020'!$I$2:$I$2047,'Orders - December 2020'!$H$2:$H$2047,Worksheet!G$3,'Orders - December 2020'!$C$2:$C$2047,Worksheet!$F95),"-")</f>
        <v>-</v>
      </c>
      <c r="H95" s="51" t="str">
        <f>IFERROR(AVERAGEIFS('Orders - December 2020'!$I$2:$I$2047,'Orders - December 2020'!$H$2:$H$2047,Worksheet!H$3,'Orders - December 2020'!$C$2:$C$2047,Worksheet!$F95),"-")</f>
        <v>-</v>
      </c>
      <c r="I95" s="51" t="str">
        <f>IFERROR(AVERAGEIFS('Orders - December 2020'!$I$2:$I$2047,'Orders - December 2020'!$H$2:$H$2047,Worksheet!I$3,'Orders - December 2020'!$C$2:$C$2047,Worksheet!$F95),"-")</f>
        <v>-</v>
      </c>
      <c r="J95" s="51" t="str">
        <f>IFERROR(AVERAGEIFS('Orders - December 2020'!$I$2:$I$2047,'Orders - December 2020'!$H$2:$H$2047,Worksheet!J$3,'Orders - December 2020'!$C$2:$C$2047,Worksheet!$F95),"-")</f>
        <v>-</v>
      </c>
      <c r="K95" s="51" t="str">
        <f>IFERROR(AVERAGEIFS('Orders - December 2020'!$I$2:$I$2047,'Orders - December 2020'!$H$2:$H$2047,Worksheet!K$3,'Orders - December 2020'!$C$2:$C$2047,Worksheet!$F95),"-")</f>
        <v>-</v>
      </c>
      <c r="L95" s="51" t="str">
        <f>IFERROR(AVERAGEIFS('Orders - December 2020'!$I$2:$I$2047,'Orders - December 2020'!$H$2:$H$2047,Worksheet!L$3,'Orders - December 2020'!$C$2:$C$2047,Worksheet!$F95),"-")</f>
        <v>-</v>
      </c>
      <c r="M95" s="51" t="str">
        <f>IFERROR(AVERAGEIFS('Orders - December 2020'!$I$2:$I$2047,'Orders - December 2020'!$H$2:$H$2047,Worksheet!M$3,'Orders - December 2020'!$C$2:$C$2047,Worksheet!$F95),"-")</f>
        <v>-</v>
      </c>
      <c r="N95" s="51" t="str">
        <f>IFERROR(AVERAGEIFS('Orders - December 2020'!$I$2:$I$2047,'Orders - December 2020'!$H$2:$H$2047,Worksheet!N$3,'Orders - December 2020'!$C$2:$C$2047,Worksheet!$F95),"-")</f>
        <v>-</v>
      </c>
      <c r="O95" s="51" t="str">
        <f>IFERROR(AVERAGEIFS('Orders - December 2020'!$I$2:$I$2047,'Orders - December 2020'!$H$2:$H$2047,Worksheet!O$3,'Orders - December 2020'!$C$2:$C$2047,Worksheet!$F95),"-")</f>
        <v>-</v>
      </c>
      <c r="P95" s="51" t="str">
        <f>IFERROR(AVERAGEIFS('Orders - December 2020'!$I$2:$I$2047,'Orders - December 2020'!$H$2:$H$2047,Worksheet!P$3,'Orders - December 2020'!$C$2:$C$2047,Worksheet!$F95),"-")</f>
        <v>-</v>
      </c>
      <c r="Q95" s="51" t="str">
        <f>IFERROR(AVERAGEIFS('Orders - December 2020'!$I$2:$I$2047,'Orders - December 2020'!$H$2:$H$2047,Worksheet!Q$3,'Orders - December 2020'!$C$2:$C$2047,Worksheet!$F95),"-")</f>
        <v>-</v>
      </c>
      <c r="R95" s="51" t="str">
        <f>IFERROR(AVERAGEIFS('Orders - December 2020'!$I$2:$I$2047,'Orders - December 2020'!$H$2:$H$2047,Worksheet!R$3,'Orders - December 2020'!$C$2:$C$2047,Worksheet!$F95),"-")</f>
        <v>-</v>
      </c>
      <c r="S95" s="51" t="str">
        <f>IFERROR(AVERAGEIFS('Orders - December 2020'!$I$2:$I$2047,'Orders - December 2020'!$H$2:$H$2047,Worksheet!S$3,'Orders - December 2020'!$C$2:$C$2047,Worksheet!$F95),"-")</f>
        <v>-</v>
      </c>
      <c r="T95" s="51" t="str">
        <f>IFERROR(AVERAGEIFS('Orders - December 2020'!$I$2:$I$2047,'Orders - December 2020'!$H$2:$H$2047,Worksheet!T$3,'Orders - December 2020'!$C$2:$C$2047,Worksheet!$F95),"-")</f>
        <v>-</v>
      </c>
      <c r="U95" s="51" t="str">
        <f>IFERROR(AVERAGEIFS('Orders - December 2020'!$I$2:$I$2047,'Orders - December 2020'!$H$2:$H$2047,Worksheet!U$3,'Orders - December 2020'!$C$2:$C$2047,Worksheet!$F95),"-")</f>
        <v>-</v>
      </c>
      <c r="V95" s="51" t="str">
        <f>IFERROR(AVERAGEIFS('Orders - December 2020'!$I$2:$I$2047,'Orders - December 2020'!$H$2:$H$2047,Worksheet!V$3,'Orders - December 2020'!$C$2:$C$2047,Worksheet!$F95),"-")</f>
        <v>-</v>
      </c>
      <c r="W95" s="51" t="str">
        <f>IFERROR(AVERAGEIFS('Orders - December 2020'!$I$2:$I$2047,'Orders - December 2020'!$H$2:$H$2047,Worksheet!W$3,'Orders - December 2020'!$C$2:$C$2047,Worksheet!$F95),"-")</f>
        <v>-</v>
      </c>
      <c r="X95" s="51" t="str">
        <f>IFERROR(AVERAGEIFS('Orders - December 2020'!$I$2:$I$2047,'Orders - December 2020'!$H$2:$H$2047,Worksheet!X$3,'Orders - December 2020'!$C$2:$C$2047,Worksheet!$F95),"-")</f>
        <v>-</v>
      </c>
      <c r="Y95" s="51" t="str">
        <f>IFERROR(AVERAGEIFS('Orders - December 2020'!$I$2:$I$2047,'Orders - December 2020'!$H$2:$H$2047,Worksheet!Y$3,'Orders - December 2020'!$C$2:$C$2047,Worksheet!$F95),"-")</f>
        <v>-</v>
      </c>
      <c r="Z95" s="51" t="str">
        <f>IFERROR(AVERAGEIFS('Orders - December 2020'!$I$2:$I$2047,'Orders - December 2020'!$H$2:$H$2047,Worksheet!Z$3,'Orders - December 2020'!$C$2:$C$2047,Worksheet!$F95),"-")</f>
        <v>-</v>
      </c>
      <c r="AA95" s="51" t="str">
        <f>IFERROR(AVERAGEIFS('Orders - December 2020'!$I$2:$I$2047,'Orders - December 2020'!$H$2:$H$2047,Worksheet!AA$3,'Orders - December 2020'!$C$2:$C$2047,Worksheet!$F95),"-")</f>
        <v>-</v>
      </c>
      <c r="AB95" s="51" t="str">
        <f>IFERROR(AVERAGEIFS('Orders - December 2020'!$I$2:$I$2047,'Orders - December 2020'!$H$2:$H$2047,Worksheet!AB$3,'Orders - December 2020'!$C$2:$C$2047,Worksheet!$F95),"-")</f>
        <v>-</v>
      </c>
      <c r="AC95" s="51" t="str">
        <f>IFERROR(AVERAGEIFS('Orders - December 2020'!$I$2:$I$2047,'Orders - December 2020'!$H$2:$H$2047,Worksheet!AC$3,'Orders - December 2020'!$C$2:$C$2047,Worksheet!$F95),"-")</f>
        <v>-</v>
      </c>
      <c r="AD95" s="51" t="str">
        <f>IFERROR(AVERAGEIFS('Orders - December 2020'!$I$2:$I$2047,'Orders - December 2020'!$H$2:$H$2047,Worksheet!AD$3,'Orders - December 2020'!$C$2:$C$2047,Worksheet!$F95),"-")</f>
        <v>-</v>
      </c>
      <c r="AE95" s="51" t="str">
        <f>IFERROR(AVERAGEIFS('Orders - December 2020'!$I$2:$I$2047,'Orders - December 2020'!$H$2:$H$2047,Worksheet!AE$3,'Orders - December 2020'!$C$2:$C$2047,Worksheet!$F95),"-")</f>
        <v>-</v>
      </c>
      <c r="AF95" s="51" t="str">
        <f>IFERROR(AVERAGEIFS('Orders - December 2020'!$I$2:$I$2047,'Orders - December 2020'!$H$2:$H$2047,Worksheet!AF$3,'Orders - December 2020'!$C$2:$C$2047,Worksheet!$F95),"-")</f>
        <v>-</v>
      </c>
      <c r="AG95" s="51" t="str">
        <f>IFERROR(AVERAGEIFS('Orders - December 2020'!$I$2:$I$2047,'Orders - December 2020'!$H$2:$H$2047,Worksheet!AG$3,'Orders - December 2020'!$C$2:$C$2047,Worksheet!$F95),"-")</f>
        <v>-</v>
      </c>
      <c r="AH95" s="51" t="str">
        <f>IFERROR(AVERAGEIFS('Orders - December 2020'!$I$2:$I$2047,'Orders - December 2020'!$H$2:$H$2047,Worksheet!AH$3,'Orders - December 2020'!$C$2:$C$2047,Worksheet!$F95),"-")</f>
        <v>-</v>
      </c>
      <c r="AI95" s="51" t="str">
        <f>IFERROR(AVERAGEIFS('Orders - December 2020'!$I$2:$I$2047,'Orders - December 2020'!$H$2:$H$2047,Worksheet!AI$3,'Orders - December 2020'!$C$2:$C$2047,Worksheet!$F95),"-")</f>
        <v>-</v>
      </c>
      <c r="AJ95" s="51">
        <f>IFERROR(AVERAGEIFS('Orders - December 2020'!$I$2:$I$2047,'Orders - December 2020'!$H$2:$H$2047,Worksheet!AJ$3,'Orders - December 2020'!$C$2:$C$2047,Worksheet!$F95),"-")</f>
        <v>1</v>
      </c>
      <c r="AK95" s="51">
        <f>IFERROR(AVERAGEIFS('Orders - December 2020'!$I$2:$I$2047,'Orders - December 2020'!$H$2:$H$2047,Worksheet!AK$3,'Orders - December 2020'!$C$2:$C$2047,Worksheet!$F95),"-")</f>
        <v>1</v>
      </c>
      <c r="AL95" s="51" t="str">
        <f>IFERROR(AVERAGEIFS('Orders - December 2020'!$I$2:$I$2047,'Orders - December 2020'!$H$2:$H$2047,Worksheet!AL$3,'Orders - December 2020'!$C$2:$C$2047,Worksheet!$F95),"-")</f>
        <v>-</v>
      </c>
      <c r="AM95" s="51" t="str">
        <f>IFERROR(AVERAGEIFS('Orders - December 2020'!$I$2:$I$2047,'Orders - December 2020'!$H$2:$H$2047,Worksheet!AM$3,'Orders - December 2020'!$C$2:$C$2047,Worksheet!$F95),"-")</f>
        <v>-</v>
      </c>
      <c r="AN95" s="51" t="str">
        <f>IFERROR(AVERAGEIFS('Orders - December 2020'!$I$2:$I$2047,'Orders - December 2020'!$H$2:$H$2047,Worksheet!AN$3,'Orders - December 2020'!$C$2:$C$2047,Worksheet!$F95),"-")</f>
        <v>-</v>
      </c>
      <c r="AO95" s="51" t="str">
        <f>IFERROR(AVERAGEIFS('Orders - December 2020'!$I$2:$I$2047,'Orders - December 2020'!$H$2:$H$2047,Worksheet!AO$3,'Orders - December 2020'!$C$2:$C$2047,Worksheet!$F95),"-")</f>
        <v>-</v>
      </c>
      <c r="AP95" s="51" t="str">
        <f>IFERROR(AVERAGEIFS('Orders - December 2020'!$I$2:$I$2047,'Orders - December 2020'!$H$2:$H$2047,Worksheet!AP$3,'Orders - December 2020'!$C$2:$C$2047,Worksheet!$F95),"-")</f>
        <v>-</v>
      </c>
      <c r="AQ95" s="51" t="str">
        <f>IFERROR(AVERAGEIFS('Orders - December 2020'!$I$2:$I$2047,'Orders - December 2020'!$H$2:$H$2047,Worksheet!AQ$3,'Orders - December 2020'!$C$2:$C$2047,Worksheet!$F95),"-")</f>
        <v>-</v>
      </c>
      <c r="AR95" s="51" t="str">
        <f>IFERROR(AVERAGEIFS('Orders - December 2020'!$I$2:$I$2047,'Orders - December 2020'!$H$2:$H$2047,Worksheet!AR$3,'Orders - December 2020'!$C$2:$C$2047,Worksheet!$F95),"-")</f>
        <v>-</v>
      </c>
      <c r="AS95" s="51" t="str">
        <f>IFERROR(AVERAGEIFS('Orders - December 2020'!$I$2:$I$2047,'Orders - December 2020'!$H$2:$H$2047,Worksheet!AS$3,'Orders - December 2020'!$C$2:$C$2047,Worksheet!$F95),"-")</f>
        <v>-</v>
      </c>
      <c r="AT95" s="51" t="str">
        <f>IFERROR(AVERAGEIFS('Orders - December 2020'!$I$2:$I$2047,'Orders - December 2020'!$H$2:$H$2047,Worksheet!AT$3,'Orders - December 2020'!$C$2:$C$2047,Worksheet!$F95),"-")</f>
        <v>-</v>
      </c>
      <c r="AU95" s="51" t="str">
        <f>IFERROR(AVERAGEIFS('Orders - December 2020'!$I$2:$I$2047,'Orders - December 2020'!$H$2:$H$2047,Worksheet!AU$3,'Orders - December 2020'!$C$2:$C$2047,Worksheet!$F95),"-")</f>
        <v>-</v>
      </c>
      <c r="AV95" s="51" t="str">
        <f>IFERROR(AVERAGEIFS('Orders - December 2020'!$I$2:$I$2047,'Orders - December 2020'!$H$2:$H$2047,Worksheet!AV$3,'Orders - December 2020'!$C$2:$C$2047,Worksheet!$F95),"-")</f>
        <v>-</v>
      </c>
      <c r="AW95" s="51" t="str">
        <f>IFERROR(AVERAGEIFS('Orders - December 2020'!$I$2:$I$2047,'Orders - December 2020'!$H$2:$H$2047,Worksheet!AW$3,'Orders - December 2020'!$C$2:$C$2047,Worksheet!$F95),"-")</f>
        <v>-</v>
      </c>
      <c r="AX95" s="51">
        <f>IFERROR(AVERAGEIFS('Orders - December 2020'!$I$2:$I$2047,'Orders - December 2020'!$H$2:$H$2047,Worksheet!AX$3,'Orders - December 2020'!$C$2:$C$2047,Worksheet!$F95),"-")</f>
        <v>2</v>
      </c>
      <c r="AY95" s="51">
        <f>IFERROR(AVERAGEIFS('Orders - December 2020'!$I$2:$I$2047,'Orders - December 2020'!$H$2:$H$2047,Worksheet!AY$3,'Orders - December 2020'!$C$2:$C$2047,Worksheet!$F95),"-")</f>
        <v>1</v>
      </c>
      <c r="AZ95" s="51" t="str">
        <f>IFERROR(AVERAGEIFS('Orders - December 2020'!$I$2:$I$2047,'Orders - December 2020'!$H$2:$H$2047,Worksheet!AZ$3,'Orders - December 2020'!$C$2:$C$2047,Worksheet!$F95),"-")</f>
        <v>-</v>
      </c>
      <c r="BA95" s="51">
        <f>IFERROR(AVERAGEIFS('Orders - December 2020'!$I$2:$I$2047,'Orders - December 2020'!$H$2:$H$2047,Worksheet!BA$3,'Orders - December 2020'!$C$2:$C$2047,Worksheet!$F95),"-")</f>
        <v>1</v>
      </c>
      <c r="BB95" s="51" t="str">
        <f>IFERROR(AVERAGEIFS('Orders - December 2020'!$I$2:$I$2047,'Orders - December 2020'!$H$2:$H$2047,Worksheet!BB$3,'Orders - December 2020'!$C$2:$C$2047,Worksheet!$F95),"-")</f>
        <v>-</v>
      </c>
      <c r="BC95" s="51" t="str">
        <f>IFERROR(AVERAGEIFS('Orders - December 2020'!$I$2:$I$2047,'Orders - December 2020'!$H$2:$H$2047,Worksheet!BC$3,'Orders - December 2020'!$C$2:$C$2047,Worksheet!$F95),"-")</f>
        <v>-</v>
      </c>
      <c r="BD95" s="51" t="str">
        <f>IFERROR(AVERAGEIFS('Orders - December 2020'!$I$2:$I$2047,'Orders - December 2020'!$H$2:$H$2047,Worksheet!BD$3,'Orders - December 2020'!$C$2:$C$2047,Worksheet!$F95),"-")</f>
        <v>-</v>
      </c>
      <c r="BE95" s="51" t="str">
        <f>IFERROR(AVERAGEIFS('Orders - December 2020'!$I$2:$I$2047,'Orders - December 2020'!$H$2:$H$2047,Worksheet!BE$3,'Orders - December 2020'!$C$2:$C$2047,Worksheet!$F95),"-")</f>
        <v>-</v>
      </c>
      <c r="BF95" s="51" t="str">
        <f>IFERROR(AVERAGEIFS('Orders - December 2020'!$I$2:$I$2047,'Orders - December 2020'!$H$2:$H$2047,Worksheet!BF$3,'Orders - December 2020'!$C$2:$C$2047,Worksheet!$F95),"-")</f>
        <v>-</v>
      </c>
      <c r="BG95" s="51" t="str">
        <f>IFERROR(AVERAGEIFS('Orders - December 2020'!$I$2:$I$2047,'Orders - December 2020'!$H$2:$H$2047,Worksheet!BG$3,'Orders - December 2020'!$C$2:$C$2047,Worksheet!$F95),"-")</f>
        <v>-</v>
      </c>
      <c r="BH95" s="51" t="str">
        <f>IFERROR(AVERAGEIFS('Orders - December 2020'!$I$2:$I$2047,'Orders - December 2020'!$H$2:$H$2047,Worksheet!BH$3,'Orders - December 2020'!$C$2:$C$2047,Worksheet!$F95),"-")</f>
        <v>-</v>
      </c>
      <c r="BI95" s="51" t="str">
        <f>IFERROR(AVERAGEIFS('Orders - December 2020'!$I$2:$I$2047,'Orders - December 2020'!$H$2:$H$2047,Worksheet!BI$3,'Orders - December 2020'!$C$2:$C$2047,Worksheet!$F95),"-")</f>
        <v>-</v>
      </c>
      <c r="BJ95" s="51" t="str">
        <f>IFERROR(AVERAGEIFS('Orders - December 2020'!$I$2:$I$2047,'Orders - December 2020'!$H$2:$H$2047,Worksheet!BJ$3,'Orders - December 2020'!$C$2:$C$2047,Worksheet!$F95),"-")</f>
        <v>-</v>
      </c>
      <c r="BK95" s="51" t="str">
        <f>IFERROR(AVERAGEIFS('Orders - December 2020'!$I$2:$I$2047,'Orders - December 2020'!$H$2:$H$2047,Worksheet!BK$3,'Orders - December 2020'!$C$2:$C$2047,Worksheet!$F95),"-")</f>
        <v>-</v>
      </c>
      <c r="BL95" s="51" t="str">
        <f>IFERROR(AVERAGEIFS('Orders - December 2020'!$I$2:$I$2047,'Orders - December 2020'!$H$2:$H$2047,Worksheet!BL$3,'Orders - December 2020'!$C$2:$C$2047,Worksheet!$F95),"-")</f>
        <v>-</v>
      </c>
      <c r="BM95" s="51" t="str">
        <f>IFERROR(AVERAGEIFS('Orders - December 2020'!$I$2:$I$2047,'Orders - December 2020'!$H$2:$H$2047,Worksheet!BM$3,'Orders - December 2020'!$C$2:$C$2047,Worksheet!$F95),"-")</f>
        <v>-</v>
      </c>
      <c r="BN95" s="51" t="str">
        <f>IFERROR(AVERAGEIFS('Orders - December 2020'!$I$2:$I$2047,'Orders - December 2020'!$H$2:$H$2047,Worksheet!BN$3,'Orders - December 2020'!$C$2:$C$2047,Worksheet!$F95),"-")</f>
        <v>-</v>
      </c>
      <c r="BO95" s="51" t="str">
        <f>IFERROR(AVERAGEIFS('Orders - December 2020'!$I$2:$I$2047,'Orders - December 2020'!$H$2:$H$2047,Worksheet!BO$3,'Orders - December 2020'!$C$2:$C$2047,Worksheet!$F95),"-")</f>
        <v>-</v>
      </c>
      <c r="BP95" s="51" t="str">
        <f>IFERROR(AVERAGEIFS('Orders - December 2020'!$I$2:$I$2047,'Orders - December 2020'!$H$2:$H$2047,Worksheet!BP$3,'Orders - December 2020'!$C$2:$C$2047,Worksheet!$F95),"-")</f>
        <v>-</v>
      </c>
      <c r="BQ95" s="51" t="str">
        <f>IFERROR(AVERAGEIFS('Orders - December 2020'!$I$2:$I$2047,'Orders - December 2020'!$H$2:$H$2047,Worksheet!BQ$3,'Orders - December 2020'!$C$2:$C$2047,Worksheet!$F95),"-")</f>
        <v>-</v>
      </c>
      <c r="BR95" s="51" t="str">
        <f>IFERROR(AVERAGEIFS('Orders - December 2020'!$I$2:$I$2047,'Orders - December 2020'!$H$2:$H$2047,Worksheet!BR$3,'Orders - December 2020'!$C$2:$C$2047,Worksheet!$F95),"-")</f>
        <v>-</v>
      </c>
      <c r="BS95" s="51" t="str">
        <f>IFERROR(AVERAGEIFS('Orders - December 2020'!$I$2:$I$2047,'Orders - December 2020'!$H$2:$H$2047,Worksheet!BS$3,'Orders - December 2020'!$C$2:$C$2047,Worksheet!$F95),"-")</f>
        <v>-</v>
      </c>
      <c r="BT95" s="51" t="str">
        <f>IFERROR(AVERAGEIFS('Orders - December 2020'!$I$2:$I$2047,'Orders - December 2020'!$H$2:$H$2047,Worksheet!BT$3,'Orders - December 2020'!$C$2:$C$2047,Worksheet!$F95),"-")</f>
        <v>-</v>
      </c>
      <c r="BU95" s="51" t="str">
        <f>IFERROR(AVERAGEIFS('Orders - December 2020'!$I$2:$I$2047,'Orders - December 2020'!$H$2:$H$2047,Worksheet!BU$3,'Orders - December 2020'!$C$2:$C$2047,Worksheet!$F95),"-")</f>
        <v>-</v>
      </c>
      <c r="BV95" s="51" t="str">
        <f>IFERROR(AVERAGEIFS('Orders - December 2020'!$I$2:$I$2047,'Orders - December 2020'!$H$2:$H$2047,Worksheet!BV$3,'Orders - December 2020'!$C$2:$C$2047,Worksheet!$F95),"-")</f>
        <v>-</v>
      </c>
      <c r="BW95" s="51">
        <f>IFERROR(AVERAGEIFS('Orders - December 2020'!$I$2:$I$2047,'Orders - December 2020'!$H$2:$H$2047,Worksheet!BW$3,'Orders - December 2020'!$C$2:$C$2047,Worksheet!$F95),"-")</f>
        <v>6</v>
      </c>
      <c r="BX95" s="51" t="str">
        <f>IFERROR(AVERAGEIFS('Orders - December 2020'!$I$2:$I$2047,'Orders - December 2020'!$H$2:$H$2047,Worksheet!BX$3,'Orders - December 2020'!$C$2:$C$2047,Worksheet!$F95),"-")</f>
        <v>-</v>
      </c>
      <c r="BY95" s="51" t="str">
        <f>IFERROR(AVERAGEIFS('Orders - December 2020'!$I$2:$I$2047,'Orders - December 2020'!$H$2:$H$2047,Worksheet!BY$3,'Orders - December 2020'!$C$2:$C$2047,Worksheet!$F95),"-")</f>
        <v>-</v>
      </c>
      <c r="BZ95" s="51" t="str">
        <f>IFERROR(AVERAGEIFS('Orders - December 2020'!$I$2:$I$2047,'Orders - December 2020'!$H$2:$H$2047,Worksheet!BZ$3,'Orders - December 2020'!$C$2:$C$2047,Worksheet!$F95),"-")</f>
        <v>-</v>
      </c>
      <c r="CA95" s="51" t="str">
        <f>IFERROR(AVERAGEIFS('Orders - December 2020'!$I$2:$I$2047,'Orders - December 2020'!$H$2:$H$2047,Worksheet!CA$3,'Orders - December 2020'!$C$2:$C$2047,Worksheet!$F95),"-")</f>
        <v>-</v>
      </c>
      <c r="CB95" s="51" t="str">
        <f>IFERROR(AVERAGEIFS('Orders - December 2020'!$I$2:$I$2047,'Orders - December 2020'!$H$2:$H$2047,Worksheet!CB$3,'Orders - December 2020'!$C$2:$C$2047,Worksheet!$F95),"-")</f>
        <v>-</v>
      </c>
      <c r="CC95" s="51" t="str">
        <f>IFERROR(AVERAGEIFS('Orders - December 2020'!$I$2:$I$2047,'Orders - December 2020'!$H$2:$H$2047,Worksheet!CC$3,'Orders - December 2020'!$C$2:$C$2047,Worksheet!$F95),"-")</f>
        <v>-</v>
      </c>
      <c r="CD95" s="51" t="str">
        <f>IFERROR(AVERAGEIFS('Orders - December 2020'!$I$2:$I$2047,'Orders - December 2020'!$H$2:$H$2047,Worksheet!CD$3,'Orders - December 2020'!$C$2:$C$2047,Worksheet!$F95),"-")</f>
        <v>-</v>
      </c>
      <c r="CE95" s="51" t="str">
        <f>IFERROR(AVERAGEIFS('Orders - December 2020'!$I$2:$I$2047,'Orders - December 2020'!$H$2:$H$2047,Worksheet!CE$3,'Orders - December 2020'!$C$2:$C$2047,Worksheet!$F95),"-")</f>
        <v>-</v>
      </c>
      <c r="CF95" s="51" t="str">
        <f>IFERROR(AVERAGEIFS('Orders - December 2020'!$I$2:$I$2047,'Orders - December 2020'!$H$2:$H$2047,Worksheet!CF$3,'Orders - December 2020'!$C$2:$C$2047,Worksheet!$F95),"-")</f>
        <v>-</v>
      </c>
      <c r="CG95" s="51" t="str">
        <f>IFERROR(AVERAGEIFS('Orders - December 2020'!$I$2:$I$2047,'Orders - December 2020'!$H$2:$H$2047,Worksheet!CG$3,'Orders - December 2020'!$C$2:$C$2047,Worksheet!$F95),"-")</f>
        <v>-</v>
      </c>
      <c r="CH95" s="51" t="str">
        <f>IFERROR(AVERAGEIFS('Orders - December 2020'!$I$2:$I$2047,'Orders - December 2020'!$H$2:$H$2047,Worksheet!CH$3,'Orders - December 2020'!$C$2:$C$2047,Worksheet!$F95),"-")</f>
        <v>-</v>
      </c>
      <c r="CI95" s="51" t="str">
        <f>IFERROR(AVERAGEIFS('Orders - December 2020'!$I$2:$I$2047,'Orders - December 2020'!$H$2:$H$2047,Worksheet!CI$3,'Orders - December 2020'!$C$2:$C$2047,Worksheet!$F95),"-")</f>
        <v>-</v>
      </c>
      <c r="CJ95" s="51" t="str">
        <f>IFERROR(AVERAGEIFS('Orders - December 2020'!$I$2:$I$2047,'Orders - December 2020'!$H$2:$H$2047,Worksheet!CJ$3,'Orders - December 2020'!$C$2:$C$2047,Worksheet!$F95),"-")</f>
        <v>-</v>
      </c>
      <c r="CK95" s="51" t="str">
        <f>IFERROR(AVERAGEIFS('Orders - December 2020'!$I$2:$I$2047,'Orders - December 2020'!$H$2:$H$2047,Worksheet!CK$3,'Orders - December 2020'!$C$2:$C$2047,Worksheet!$F95),"-")</f>
        <v>-</v>
      </c>
      <c r="CL95" s="51" t="str">
        <f>IFERROR(AVERAGEIFS('Orders - December 2020'!$I$2:$I$2047,'Orders - December 2020'!$H$2:$H$2047,Worksheet!CL$3,'Orders - December 2020'!$C$2:$C$2047,Worksheet!$F95),"-")</f>
        <v>-</v>
      </c>
      <c r="CM95" s="51" t="str">
        <f>IFERROR(AVERAGEIFS('Orders - December 2020'!$I$2:$I$2047,'Orders - December 2020'!$H$2:$H$2047,Worksheet!CM$3,'Orders - December 2020'!$C$2:$C$2047,Worksheet!$F95),"-")</f>
        <v>-</v>
      </c>
      <c r="CN95" s="51" t="str">
        <f>IFERROR(AVERAGEIFS('Orders - December 2020'!$I$2:$I$2047,'Orders - December 2020'!$H$2:$H$2047,Worksheet!CN$3,'Orders - December 2020'!$C$2:$C$2047,Worksheet!$F95),"-")</f>
        <v>-</v>
      </c>
      <c r="CO95" s="51" t="str">
        <f>IFERROR(AVERAGEIFS('Orders - December 2020'!$I$2:$I$2047,'Orders - December 2020'!$H$2:$H$2047,Worksheet!CO$3,'Orders - December 2020'!$C$2:$C$2047,Worksheet!$F95),"-")</f>
        <v>-</v>
      </c>
      <c r="CP95" s="51" t="str">
        <f>IFERROR(AVERAGEIFS('Orders - December 2020'!$I$2:$I$2047,'Orders - December 2020'!$H$2:$H$2047,Worksheet!CP$3,'Orders - December 2020'!$C$2:$C$2047,Worksheet!$F95),"-")</f>
        <v>-</v>
      </c>
      <c r="CQ95" s="51" t="str">
        <f>IFERROR(AVERAGEIFS('Orders - December 2020'!$I$2:$I$2047,'Orders - December 2020'!$H$2:$H$2047,Worksheet!CQ$3,'Orders - December 2020'!$C$2:$C$2047,Worksheet!$F95),"-")</f>
        <v>-</v>
      </c>
      <c r="CR95" s="51" t="str">
        <f>IFERROR(AVERAGEIFS('Orders - December 2020'!$I$2:$I$2047,'Orders - December 2020'!$H$2:$H$2047,Worksheet!CR$3,'Orders - December 2020'!$C$2:$C$2047,Worksheet!$F95),"-")</f>
        <v>-</v>
      </c>
      <c r="CS95" s="51" t="str">
        <f>IFERROR(AVERAGEIFS('Orders - December 2020'!$I$2:$I$2047,'Orders - December 2020'!$H$2:$H$2047,Worksheet!CS$3,'Orders - December 2020'!$C$2:$C$2047,Worksheet!$F95),"-")</f>
        <v>-</v>
      </c>
      <c r="CT95" s="51" t="str">
        <f>IFERROR(AVERAGEIFS('Orders - December 2020'!$I$2:$I$2047,'Orders - December 2020'!$H$2:$H$2047,Worksheet!CT$3,'Orders - December 2020'!$C$2:$C$2047,Worksheet!$F95),"-")</f>
        <v>-</v>
      </c>
      <c r="CU95" s="51" t="str">
        <f>IFERROR(AVERAGEIFS('Orders - December 2020'!$I$2:$I$2047,'Orders - December 2020'!$H$2:$H$2047,Worksheet!CU$3,'Orders - December 2020'!$C$2:$C$2047,Worksheet!$F95),"-")</f>
        <v>-</v>
      </c>
      <c r="CV95" s="51" t="str">
        <f>IFERROR(AVERAGEIFS('Orders - December 2020'!$I$2:$I$2047,'Orders - December 2020'!$H$2:$H$2047,Worksheet!CV$3,'Orders - December 2020'!$C$2:$C$2047,Worksheet!$F95),"-")</f>
        <v>-</v>
      </c>
      <c r="CW95" s="51" t="str">
        <f>IFERROR(AVERAGEIFS('Orders - December 2020'!$I$2:$I$2047,'Orders - December 2020'!$H$2:$H$2047,Worksheet!CW$3,'Orders - December 2020'!$C$2:$C$2047,Worksheet!$F95),"-")</f>
        <v>-</v>
      </c>
      <c r="CX95" s="51" t="str">
        <f>IFERROR(AVERAGEIFS('Orders - December 2020'!$I$2:$I$2047,'Orders - December 2020'!$H$2:$H$2047,Worksheet!CX$3,'Orders - December 2020'!$C$2:$C$2047,Worksheet!$F95),"-")</f>
        <v>-</v>
      </c>
      <c r="CY95" s="51" t="str">
        <f>IFERROR(AVERAGEIFS('Orders - December 2020'!$I$2:$I$2047,'Orders - December 2020'!$H$2:$H$2047,Worksheet!CY$3,'Orders - December 2020'!$C$2:$C$2047,Worksheet!$F95),"-")</f>
        <v>-</v>
      </c>
      <c r="CZ95" s="51" t="str">
        <f>IFERROR(AVERAGEIFS('Orders - December 2020'!$I$2:$I$2047,'Orders - December 2020'!$H$2:$H$2047,Worksheet!CZ$3,'Orders - December 2020'!$C$2:$C$2047,Worksheet!$F95),"-")</f>
        <v>-</v>
      </c>
      <c r="DA95" s="51" t="str">
        <f>IFERROR(AVERAGEIFS('Orders - December 2020'!$I$2:$I$2047,'Orders - December 2020'!$H$2:$H$2047,Worksheet!DA$3,'Orders - December 2020'!$C$2:$C$2047,Worksheet!$F95),"-")</f>
        <v>-</v>
      </c>
      <c r="DB95" s="51" t="str">
        <f>IFERROR(AVERAGEIFS('Orders - December 2020'!$I$2:$I$2047,'Orders - December 2020'!$H$2:$H$2047,Worksheet!DB$3,'Orders - December 2020'!$C$2:$C$2047,Worksheet!$F95),"-")</f>
        <v>-</v>
      </c>
      <c r="DC95" s="51" t="str">
        <f>IFERROR(AVERAGEIFS('Orders - December 2020'!$I$2:$I$2047,'Orders - December 2020'!$H$2:$H$2047,Worksheet!DC$3,'Orders - December 2020'!$C$2:$C$2047,Worksheet!$F95),"-")</f>
        <v>-</v>
      </c>
      <c r="DD95" s="51" t="str">
        <f>IFERROR(AVERAGEIFS('Orders - December 2020'!$I$2:$I$2047,'Orders - December 2020'!$H$2:$H$2047,Worksheet!DD$3,'Orders - December 2020'!$C$2:$C$2047,Worksheet!$F95),"-")</f>
        <v>-</v>
      </c>
      <c r="DE95" s="51" t="str">
        <f>IFERROR(AVERAGEIFS('Orders - December 2020'!$I$2:$I$2047,'Orders - December 2020'!$H$2:$H$2047,Worksheet!DE$3,'Orders - December 2020'!$C$2:$C$2047,Worksheet!$F95),"-")</f>
        <v>-</v>
      </c>
      <c r="DF95" s="51" t="str">
        <f>IFERROR(AVERAGEIFS('Orders - December 2020'!$I$2:$I$2047,'Orders - December 2020'!$H$2:$H$2047,Worksheet!DF$3,'Orders - December 2020'!$C$2:$C$2047,Worksheet!$F95),"-")</f>
        <v>-</v>
      </c>
      <c r="DG95" s="51" t="str">
        <f>IFERROR(AVERAGEIFS('Orders - December 2020'!$I$2:$I$2047,'Orders - December 2020'!$H$2:$H$2047,Worksheet!DG$3,'Orders - December 2020'!$C$2:$C$2047,Worksheet!$F95),"-")</f>
        <v>-</v>
      </c>
      <c r="DH95" s="51" t="str">
        <f>IFERROR(AVERAGEIFS('Orders - December 2020'!$I$2:$I$2047,'Orders - December 2020'!$H$2:$H$2047,Worksheet!DH$3,'Orders - December 2020'!$C$2:$C$2047,Worksheet!$F95),"-")</f>
        <v>-</v>
      </c>
      <c r="DI95" s="51" t="str">
        <f>IFERROR(AVERAGEIFS('Orders - December 2020'!$I$2:$I$2047,'Orders - December 2020'!$H$2:$H$2047,Worksheet!DI$3,'Orders - December 2020'!$C$2:$C$2047,Worksheet!$F95),"-")</f>
        <v>-</v>
      </c>
      <c r="DJ95" s="51" t="str">
        <f>IFERROR(AVERAGEIFS('Orders - December 2020'!$I$2:$I$2047,'Orders - December 2020'!$H$2:$H$2047,Worksheet!DJ$3,'Orders - December 2020'!$C$2:$C$2047,Worksheet!$F95),"-")</f>
        <v>-</v>
      </c>
      <c r="DK95" s="51" t="str">
        <f>IFERROR(AVERAGEIFS('Orders - December 2020'!$I$2:$I$2047,'Orders - December 2020'!$H$2:$H$2047,Worksheet!DK$3,'Orders - December 2020'!$C$2:$C$2047,Worksheet!$F95),"-")</f>
        <v>-</v>
      </c>
      <c r="DL95" s="51" t="str">
        <f>IFERROR(AVERAGEIFS('Orders - December 2020'!$I$2:$I$2047,'Orders - December 2020'!$H$2:$H$2047,Worksheet!DL$3,'Orders - December 2020'!$C$2:$C$2047,Worksheet!$F95),"-")</f>
        <v>-</v>
      </c>
      <c r="DM95" s="51" t="str">
        <f>IFERROR(AVERAGEIFS('Orders - December 2020'!$I$2:$I$2047,'Orders - December 2020'!$H$2:$H$2047,Worksheet!DM$3,'Orders - December 2020'!$C$2:$C$2047,Worksheet!$F95),"-")</f>
        <v>-</v>
      </c>
      <c r="DN95" s="51" t="str">
        <f>IFERROR(AVERAGEIFS('Orders - December 2020'!$I$2:$I$2047,'Orders - December 2020'!$H$2:$H$2047,Worksheet!DN$3,'Orders - December 2020'!$C$2:$C$2047,Worksheet!$F95),"-")</f>
        <v>-</v>
      </c>
      <c r="DO95" s="51" t="str">
        <f>IFERROR(AVERAGEIFS('Orders - December 2020'!$I$2:$I$2047,'Orders - December 2020'!$H$2:$H$2047,Worksheet!DO$3,'Orders - December 2020'!$C$2:$C$2047,Worksheet!$F95),"-")</f>
        <v>-</v>
      </c>
      <c r="DP95" s="51" t="str">
        <f>IFERROR(AVERAGEIFS('Orders - December 2020'!$I$2:$I$2047,'Orders - December 2020'!$H$2:$H$2047,Worksheet!DP$3,'Orders - December 2020'!$C$2:$C$2047,Worksheet!$F95),"-")</f>
        <v>-</v>
      </c>
      <c r="DQ95" s="51" t="str">
        <f>IFERROR(AVERAGEIFS('Orders - December 2020'!$I$2:$I$2047,'Orders - December 2020'!$H$2:$H$2047,Worksheet!DQ$3,'Orders - December 2020'!$C$2:$C$2047,Worksheet!$F95),"-")</f>
        <v>-</v>
      </c>
      <c r="DR95" s="51" t="str">
        <f>IFERROR(AVERAGEIFS('Orders - December 2020'!$I$2:$I$2047,'Orders - December 2020'!$H$2:$H$2047,Worksheet!DR$3,'Orders - December 2020'!$C$2:$C$2047,Worksheet!$F95),"-")</f>
        <v>-</v>
      </c>
      <c r="DS95" s="51" t="str">
        <f>IFERROR(AVERAGEIFS('Orders - December 2020'!$I$2:$I$2047,'Orders - December 2020'!$H$2:$H$2047,Worksheet!DS$3,'Orders - December 2020'!$C$2:$C$2047,Worksheet!$F95),"-")</f>
        <v>-</v>
      </c>
      <c r="DT95" s="51" t="str">
        <f>IFERROR(AVERAGEIFS('Orders - December 2020'!$I$2:$I$2047,'Orders - December 2020'!$H$2:$H$2047,Worksheet!DT$3,'Orders - December 2020'!$C$2:$C$2047,Worksheet!$F95),"-")</f>
        <v>-</v>
      </c>
      <c r="DU95" s="51" t="str">
        <f>IFERROR(AVERAGEIFS('Orders - December 2020'!$I$2:$I$2047,'Orders - December 2020'!$H$2:$H$2047,Worksheet!DU$3,'Orders - December 2020'!$C$2:$C$2047,Worksheet!$F95),"-")</f>
        <v>-</v>
      </c>
      <c r="DV95" s="51" t="str">
        <f>IFERROR(AVERAGEIFS('Orders - December 2020'!$I$2:$I$2047,'Orders - December 2020'!$H$2:$H$2047,Worksheet!DV$3,'Orders - December 2020'!$C$2:$C$2047,Worksheet!$F95),"-")</f>
        <v>-</v>
      </c>
      <c r="DW95" s="51" t="str">
        <f>IFERROR(AVERAGEIFS('Orders - December 2020'!$I$2:$I$2047,'Orders - December 2020'!$H$2:$H$2047,Worksheet!DW$3,'Orders - December 2020'!$C$2:$C$2047,Worksheet!$F95),"-")</f>
        <v>-</v>
      </c>
      <c r="DX95" s="51" t="str">
        <f>IFERROR(AVERAGEIFS('Orders - December 2020'!$I$2:$I$2047,'Orders - December 2020'!$H$2:$H$2047,Worksheet!DX$3,'Orders - December 2020'!$C$2:$C$2047,Worksheet!$F95),"-")</f>
        <v>-</v>
      </c>
      <c r="DY95" s="51" t="str">
        <f>IFERROR(AVERAGEIFS('Orders - December 2020'!$I$2:$I$2047,'Orders - December 2020'!$H$2:$H$2047,Worksheet!DY$3,'Orders - December 2020'!$C$2:$C$2047,Worksheet!$F95),"-")</f>
        <v>-</v>
      </c>
      <c r="DZ95" s="51" t="str">
        <f>IFERROR(AVERAGEIFS('Orders - December 2020'!$I$2:$I$2047,'Orders - December 2020'!$H$2:$H$2047,Worksheet!DZ$3,'Orders - December 2020'!$C$2:$C$2047,Worksheet!$F95),"-")</f>
        <v>-</v>
      </c>
      <c r="EA95" s="51" t="str">
        <f>IFERROR(AVERAGEIFS('Orders - December 2020'!$I$2:$I$2047,'Orders - December 2020'!$H$2:$H$2047,Worksheet!EA$3,'Orders - December 2020'!$C$2:$C$2047,Worksheet!$F95),"-")</f>
        <v>-</v>
      </c>
      <c r="EB95" s="51" t="str">
        <f>IFERROR(AVERAGEIFS('Orders - December 2020'!$I$2:$I$2047,'Orders - December 2020'!$H$2:$H$2047,Worksheet!EB$3,'Orders - December 2020'!$C$2:$C$2047,Worksheet!$F95),"-")</f>
        <v>-</v>
      </c>
      <c r="EC95" s="51" t="str">
        <f>IFERROR(AVERAGEIFS('Orders - December 2020'!$I$2:$I$2047,'Orders - December 2020'!$H$2:$H$2047,Worksheet!EC$3,'Orders - December 2020'!$C$2:$C$2047,Worksheet!$F95),"-")</f>
        <v>-</v>
      </c>
      <c r="ED95" s="51" t="str">
        <f>IFERROR(AVERAGEIFS('Orders - December 2020'!$I$2:$I$2047,'Orders - December 2020'!$H$2:$H$2047,Worksheet!ED$3,'Orders - December 2020'!$C$2:$C$2047,Worksheet!$F95),"-")</f>
        <v>-</v>
      </c>
      <c r="EE95" s="51" t="str">
        <f>IFERROR(AVERAGEIFS('Orders - December 2020'!$I$2:$I$2047,'Orders - December 2020'!$H$2:$H$2047,Worksheet!EE$3,'Orders - December 2020'!$C$2:$C$2047,Worksheet!$F95),"-")</f>
        <v>-</v>
      </c>
      <c r="EF95" s="51" t="str">
        <f>IFERROR(AVERAGEIFS('Orders - December 2020'!$I$2:$I$2047,'Orders - December 2020'!$H$2:$H$2047,Worksheet!EF$3,'Orders - December 2020'!$C$2:$C$2047,Worksheet!$F95),"-")</f>
        <v>-</v>
      </c>
      <c r="EG95" s="51" t="str">
        <f>IFERROR(AVERAGEIFS('Orders - December 2020'!$I$2:$I$2047,'Orders - December 2020'!$H$2:$H$2047,Worksheet!EG$3,'Orders - December 2020'!$C$2:$C$2047,Worksheet!$F95),"-")</f>
        <v>-</v>
      </c>
      <c r="EH95" s="51" t="str">
        <f>IFERROR(AVERAGEIFS('Orders - December 2020'!$I$2:$I$2047,'Orders - December 2020'!$H$2:$H$2047,Worksheet!EH$3,'Orders - December 2020'!$C$2:$C$2047,Worksheet!$F95),"-")</f>
        <v>-</v>
      </c>
      <c r="EI95" s="51" t="str">
        <f>IFERROR(AVERAGEIFS('Orders - December 2020'!$I$2:$I$2047,'Orders - December 2020'!$H$2:$H$2047,Worksheet!EI$3,'Orders - December 2020'!$C$2:$C$2047,Worksheet!$F95),"-")</f>
        <v>-</v>
      </c>
      <c r="EJ95" s="51" t="str">
        <f>IFERROR(AVERAGEIFS('Orders - December 2020'!$I$2:$I$2047,'Orders - December 2020'!$H$2:$H$2047,Worksheet!EJ$3,'Orders - December 2020'!$C$2:$C$2047,Worksheet!$F95),"-")</f>
        <v>-</v>
      </c>
      <c r="EK95" s="51" t="str">
        <f>IFERROR(AVERAGEIFS('Orders - December 2020'!$I$2:$I$2047,'Orders - December 2020'!$H$2:$H$2047,Worksheet!EK$3,'Orders - December 2020'!$C$2:$C$2047,Worksheet!$F95),"-")</f>
        <v>-</v>
      </c>
      <c r="EL95" s="51" t="str">
        <f>IFERROR(AVERAGEIFS('Orders - December 2020'!$I$2:$I$2047,'Orders - December 2020'!$H$2:$H$2047,Worksheet!EL$3,'Orders - December 2020'!$C$2:$C$2047,Worksheet!$F95),"-")</f>
        <v>-</v>
      </c>
      <c r="EM95" s="51" t="str">
        <f>IFERROR(AVERAGEIFS('Orders - December 2020'!$I$2:$I$2047,'Orders - December 2020'!$H$2:$H$2047,Worksheet!EM$3,'Orders - December 2020'!$C$2:$C$2047,Worksheet!$F95),"-")</f>
        <v>-</v>
      </c>
      <c r="EN95" s="51" t="str">
        <f>IFERROR(AVERAGEIFS('Orders - December 2020'!$I$2:$I$2047,'Orders - December 2020'!$H$2:$H$2047,Worksheet!EN$3,'Orders - December 2020'!$C$2:$C$2047,Worksheet!$F95),"-")</f>
        <v>-</v>
      </c>
      <c r="EO95" s="51" t="str">
        <f>IFERROR(AVERAGEIFS('Orders - December 2020'!$I$2:$I$2047,'Orders - December 2020'!$H$2:$H$2047,Worksheet!EO$3,'Orders - December 2020'!$C$2:$C$2047,Worksheet!$F95),"-")</f>
        <v>-</v>
      </c>
      <c r="EP95" s="51" t="str">
        <f>IFERROR(AVERAGEIFS('Orders - December 2020'!$I$2:$I$2047,'Orders - December 2020'!$H$2:$H$2047,Worksheet!EP$3,'Orders - December 2020'!$C$2:$C$2047,Worksheet!$F95),"-")</f>
        <v>-</v>
      </c>
      <c r="EQ95" s="51" t="str">
        <f>IFERROR(AVERAGEIFS('Orders - December 2020'!$I$2:$I$2047,'Orders - December 2020'!$H$2:$H$2047,Worksheet!EQ$3,'Orders - December 2020'!$C$2:$C$2047,Worksheet!$F95),"-")</f>
        <v>-</v>
      </c>
      <c r="ER95" s="51" t="str">
        <f>IFERROR(AVERAGEIFS('Orders - December 2020'!$I$2:$I$2047,'Orders - December 2020'!$H$2:$H$2047,Worksheet!ER$3,'Orders - December 2020'!$C$2:$C$2047,Worksheet!$F95),"-")</f>
        <v>-</v>
      </c>
      <c r="ES95" s="51" t="str">
        <f>IFERROR(AVERAGEIFS('Orders - December 2020'!$I$2:$I$2047,'Orders - December 2020'!$H$2:$H$2047,Worksheet!ES$3,'Orders - December 2020'!$C$2:$C$2047,Worksheet!$F95),"-")</f>
        <v>-</v>
      </c>
      <c r="ET95" s="51" t="str">
        <f>IFERROR(AVERAGEIFS('Orders - December 2020'!$I$2:$I$2047,'Orders - December 2020'!$H$2:$H$2047,Worksheet!ET$3,'Orders - December 2020'!$C$2:$C$2047,Worksheet!$F95),"-")</f>
        <v>-</v>
      </c>
      <c r="EU95" s="51" t="str">
        <f>IFERROR(AVERAGEIFS('Orders - December 2020'!$I$2:$I$2047,'Orders - December 2020'!$H$2:$H$2047,Worksheet!EU$3,'Orders - December 2020'!$C$2:$C$2047,Worksheet!$F95),"-")</f>
        <v>-</v>
      </c>
      <c r="EV95" s="51" t="str">
        <f>IFERROR(AVERAGEIFS('Orders - December 2020'!$I$2:$I$2047,'Orders - December 2020'!$H$2:$H$2047,Worksheet!EV$3,'Orders - December 2020'!$C$2:$C$2047,Worksheet!$F95),"-")</f>
        <v>-</v>
      </c>
      <c r="EW95" s="51" t="str">
        <f>IFERROR(AVERAGEIFS('Orders - December 2020'!$I$2:$I$2047,'Orders - December 2020'!$H$2:$H$2047,Worksheet!EW$3,'Orders - December 2020'!$C$2:$C$2047,Worksheet!$F95),"-")</f>
        <v>-</v>
      </c>
      <c r="EX95" s="51" t="str">
        <f>IFERROR(AVERAGEIFS('Orders - December 2020'!$I$2:$I$2047,'Orders - December 2020'!$H$2:$H$2047,Worksheet!EX$3,'Orders - December 2020'!$C$2:$C$2047,Worksheet!$F95),"-")</f>
        <v>-</v>
      </c>
      <c r="EY95" s="51" t="str">
        <f>IFERROR(AVERAGEIFS('Orders - December 2020'!$I$2:$I$2047,'Orders - December 2020'!$H$2:$H$2047,Worksheet!EY$3,'Orders - December 2020'!$C$2:$C$2047,Worksheet!$F95),"-")</f>
        <v>-</v>
      </c>
      <c r="EZ95" s="51" t="str">
        <f>IFERROR(AVERAGEIFS('Orders - December 2020'!$I$2:$I$2047,'Orders - December 2020'!$H$2:$H$2047,Worksheet!EZ$3,'Orders - December 2020'!$C$2:$C$2047,Worksheet!$F95),"-")</f>
        <v>-</v>
      </c>
      <c r="FA95" s="51" t="str">
        <f>IFERROR(AVERAGEIFS('Orders - December 2020'!$I$2:$I$2047,'Orders - December 2020'!$H$2:$H$2047,Worksheet!FA$3,'Orders - December 2020'!$C$2:$C$2047,Worksheet!$F95),"-")</f>
        <v>-</v>
      </c>
      <c r="FB95" s="51" t="str">
        <f>IFERROR(AVERAGEIFS('Orders - December 2020'!$I$2:$I$2047,'Orders - December 2020'!$H$2:$H$2047,Worksheet!FB$3,'Orders - December 2020'!$C$2:$C$2047,Worksheet!$F95),"-")</f>
        <v>-</v>
      </c>
      <c r="FC95" s="51" t="str">
        <f>IFERROR(AVERAGEIFS('Orders - December 2020'!$I$2:$I$2047,'Orders - December 2020'!$H$2:$H$2047,Worksheet!FC$3,'Orders - December 2020'!$C$2:$C$2047,Worksheet!$F95),"-")</f>
        <v>-</v>
      </c>
      <c r="FD95" s="51" t="str">
        <f>IFERROR(AVERAGEIFS('Orders - December 2020'!$I$2:$I$2047,'Orders - December 2020'!$H$2:$H$2047,Worksheet!FD$3,'Orders - December 2020'!$C$2:$C$2047,Worksheet!$F95),"-")</f>
        <v>-</v>
      </c>
      <c r="FE95" s="51" t="str">
        <f>IFERROR(AVERAGEIFS('Orders - December 2020'!$I$2:$I$2047,'Orders - December 2020'!$H$2:$H$2047,Worksheet!FE$3,'Orders - December 2020'!$C$2:$C$2047,Worksheet!$F95),"-")</f>
        <v>-</v>
      </c>
      <c r="FF95" s="51" t="str">
        <f>IFERROR(AVERAGEIFS('Orders - December 2020'!$I$2:$I$2047,'Orders - December 2020'!$H$2:$H$2047,Worksheet!FF$3,'Orders - December 2020'!$C$2:$C$2047,Worksheet!$F95),"-")</f>
        <v>-</v>
      </c>
      <c r="FG95" s="52" t="str">
        <f>IFERROR(AVERAGEIFS('Orders - December 2020'!$I$2:$I$2047,'Orders - December 2020'!$H$2:$H$2047,Worksheet!FG$3,'Orders - December 2020'!$C$2:$C$2047,Worksheet!$F95),"-")</f>
        <v>-</v>
      </c>
    </row>
    <row r="96" spans="6:163">
      <c r="F96" s="45" t="str">
        <v>God's Heritage</v>
      </c>
      <c r="G96" s="50" t="str">
        <f>IFERROR(AVERAGEIFS('Orders - December 2020'!$I$2:$I$2047,'Orders - December 2020'!$H$2:$H$2047,Worksheet!G$3,'Orders - December 2020'!$C$2:$C$2047,Worksheet!$F96),"-")</f>
        <v>-</v>
      </c>
      <c r="H96" s="51" t="str">
        <f>IFERROR(AVERAGEIFS('Orders - December 2020'!$I$2:$I$2047,'Orders - December 2020'!$H$2:$H$2047,Worksheet!H$3,'Orders - December 2020'!$C$2:$C$2047,Worksheet!$F96),"-")</f>
        <v>-</v>
      </c>
      <c r="I96" s="51" t="str">
        <f>IFERROR(AVERAGEIFS('Orders - December 2020'!$I$2:$I$2047,'Orders - December 2020'!$H$2:$H$2047,Worksheet!I$3,'Orders - December 2020'!$C$2:$C$2047,Worksheet!$F96),"-")</f>
        <v>-</v>
      </c>
      <c r="J96" s="51" t="str">
        <f>IFERROR(AVERAGEIFS('Orders - December 2020'!$I$2:$I$2047,'Orders - December 2020'!$H$2:$H$2047,Worksheet!J$3,'Orders - December 2020'!$C$2:$C$2047,Worksheet!$F96),"-")</f>
        <v>-</v>
      </c>
      <c r="K96" s="51" t="str">
        <f>IFERROR(AVERAGEIFS('Orders - December 2020'!$I$2:$I$2047,'Orders - December 2020'!$H$2:$H$2047,Worksheet!K$3,'Orders - December 2020'!$C$2:$C$2047,Worksheet!$F96),"-")</f>
        <v>-</v>
      </c>
      <c r="L96" s="51" t="str">
        <f>IFERROR(AVERAGEIFS('Orders - December 2020'!$I$2:$I$2047,'Orders - December 2020'!$H$2:$H$2047,Worksheet!L$3,'Orders - December 2020'!$C$2:$C$2047,Worksheet!$F96),"-")</f>
        <v>-</v>
      </c>
      <c r="M96" s="51" t="str">
        <f>IFERROR(AVERAGEIFS('Orders - December 2020'!$I$2:$I$2047,'Orders - December 2020'!$H$2:$H$2047,Worksheet!M$3,'Orders - December 2020'!$C$2:$C$2047,Worksheet!$F96),"-")</f>
        <v>-</v>
      </c>
      <c r="N96" s="51" t="str">
        <f>IFERROR(AVERAGEIFS('Orders - December 2020'!$I$2:$I$2047,'Orders - December 2020'!$H$2:$H$2047,Worksheet!N$3,'Orders - December 2020'!$C$2:$C$2047,Worksheet!$F96),"-")</f>
        <v>-</v>
      </c>
      <c r="O96" s="51" t="str">
        <f>IFERROR(AVERAGEIFS('Orders - December 2020'!$I$2:$I$2047,'Orders - December 2020'!$H$2:$H$2047,Worksheet!O$3,'Orders - December 2020'!$C$2:$C$2047,Worksheet!$F96),"-")</f>
        <v>-</v>
      </c>
      <c r="P96" s="51" t="str">
        <f>IFERROR(AVERAGEIFS('Orders - December 2020'!$I$2:$I$2047,'Orders - December 2020'!$H$2:$H$2047,Worksheet!P$3,'Orders - December 2020'!$C$2:$C$2047,Worksheet!$F96),"-")</f>
        <v>-</v>
      </c>
      <c r="Q96" s="51" t="str">
        <f>IFERROR(AVERAGEIFS('Orders - December 2020'!$I$2:$I$2047,'Orders - December 2020'!$H$2:$H$2047,Worksheet!Q$3,'Orders - December 2020'!$C$2:$C$2047,Worksheet!$F96),"-")</f>
        <v>-</v>
      </c>
      <c r="R96" s="51" t="str">
        <f>IFERROR(AVERAGEIFS('Orders - December 2020'!$I$2:$I$2047,'Orders - December 2020'!$H$2:$H$2047,Worksheet!R$3,'Orders - December 2020'!$C$2:$C$2047,Worksheet!$F96),"-")</f>
        <v>-</v>
      </c>
      <c r="S96" s="51" t="str">
        <f>IFERROR(AVERAGEIFS('Orders - December 2020'!$I$2:$I$2047,'Orders - December 2020'!$H$2:$H$2047,Worksheet!S$3,'Orders - December 2020'!$C$2:$C$2047,Worksheet!$F96),"-")</f>
        <v>-</v>
      </c>
      <c r="T96" s="51" t="str">
        <f>IFERROR(AVERAGEIFS('Orders - December 2020'!$I$2:$I$2047,'Orders - December 2020'!$H$2:$H$2047,Worksheet!T$3,'Orders - December 2020'!$C$2:$C$2047,Worksheet!$F96),"-")</f>
        <v>-</v>
      </c>
      <c r="U96" s="51" t="str">
        <f>IFERROR(AVERAGEIFS('Orders - December 2020'!$I$2:$I$2047,'Orders - December 2020'!$H$2:$H$2047,Worksheet!U$3,'Orders - December 2020'!$C$2:$C$2047,Worksheet!$F96),"-")</f>
        <v>-</v>
      </c>
      <c r="V96" s="51" t="str">
        <f>IFERROR(AVERAGEIFS('Orders - December 2020'!$I$2:$I$2047,'Orders - December 2020'!$H$2:$H$2047,Worksheet!V$3,'Orders - December 2020'!$C$2:$C$2047,Worksheet!$F96),"-")</f>
        <v>-</v>
      </c>
      <c r="W96" s="51" t="str">
        <f>IFERROR(AVERAGEIFS('Orders - December 2020'!$I$2:$I$2047,'Orders - December 2020'!$H$2:$H$2047,Worksheet!W$3,'Orders - December 2020'!$C$2:$C$2047,Worksheet!$F96),"-")</f>
        <v>-</v>
      </c>
      <c r="X96" s="51" t="str">
        <f>IFERROR(AVERAGEIFS('Orders - December 2020'!$I$2:$I$2047,'Orders - December 2020'!$H$2:$H$2047,Worksheet!X$3,'Orders - December 2020'!$C$2:$C$2047,Worksheet!$F96),"-")</f>
        <v>-</v>
      </c>
      <c r="Y96" s="51" t="str">
        <f>IFERROR(AVERAGEIFS('Orders - December 2020'!$I$2:$I$2047,'Orders - December 2020'!$H$2:$H$2047,Worksheet!Y$3,'Orders - December 2020'!$C$2:$C$2047,Worksheet!$F96),"-")</f>
        <v>-</v>
      </c>
      <c r="Z96" s="51" t="str">
        <f>IFERROR(AVERAGEIFS('Orders - December 2020'!$I$2:$I$2047,'Orders - December 2020'!$H$2:$H$2047,Worksheet!Z$3,'Orders - December 2020'!$C$2:$C$2047,Worksheet!$F96),"-")</f>
        <v>-</v>
      </c>
      <c r="AA96" s="51" t="str">
        <f>IFERROR(AVERAGEIFS('Orders - December 2020'!$I$2:$I$2047,'Orders - December 2020'!$H$2:$H$2047,Worksheet!AA$3,'Orders - December 2020'!$C$2:$C$2047,Worksheet!$F96),"-")</f>
        <v>-</v>
      </c>
      <c r="AB96" s="51" t="str">
        <f>IFERROR(AVERAGEIFS('Orders - December 2020'!$I$2:$I$2047,'Orders - December 2020'!$H$2:$H$2047,Worksheet!AB$3,'Orders - December 2020'!$C$2:$C$2047,Worksheet!$F96),"-")</f>
        <v>-</v>
      </c>
      <c r="AC96" s="51" t="str">
        <f>IFERROR(AVERAGEIFS('Orders - December 2020'!$I$2:$I$2047,'Orders - December 2020'!$H$2:$H$2047,Worksheet!AC$3,'Orders - December 2020'!$C$2:$C$2047,Worksheet!$F96),"-")</f>
        <v>-</v>
      </c>
      <c r="AD96" s="51" t="str">
        <f>IFERROR(AVERAGEIFS('Orders - December 2020'!$I$2:$I$2047,'Orders - December 2020'!$H$2:$H$2047,Worksheet!AD$3,'Orders - December 2020'!$C$2:$C$2047,Worksheet!$F96),"-")</f>
        <v>-</v>
      </c>
      <c r="AE96" s="51" t="str">
        <f>IFERROR(AVERAGEIFS('Orders - December 2020'!$I$2:$I$2047,'Orders - December 2020'!$H$2:$H$2047,Worksheet!AE$3,'Orders - December 2020'!$C$2:$C$2047,Worksheet!$F96),"-")</f>
        <v>-</v>
      </c>
      <c r="AF96" s="51" t="str">
        <f>IFERROR(AVERAGEIFS('Orders - December 2020'!$I$2:$I$2047,'Orders - December 2020'!$H$2:$H$2047,Worksheet!AF$3,'Orders - December 2020'!$C$2:$C$2047,Worksheet!$F96),"-")</f>
        <v>-</v>
      </c>
      <c r="AG96" s="51" t="str">
        <f>IFERROR(AVERAGEIFS('Orders - December 2020'!$I$2:$I$2047,'Orders - December 2020'!$H$2:$H$2047,Worksheet!AG$3,'Orders - December 2020'!$C$2:$C$2047,Worksheet!$F96),"-")</f>
        <v>-</v>
      </c>
      <c r="AH96" s="51" t="str">
        <f>IFERROR(AVERAGEIFS('Orders - December 2020'!$I$2:$I$2047,'Orders - December 2020'!$H$2:$H$2047,Worksheet!AH$3,'Orders - December 2020'!$C$2:$C$2047,Worksheet!$F96),"-")</f>
        <v>-</v>
      </c>
      <c r="AI96" s="51" t="str">
        <f>IFERROR(AVERAGEIFS('Orders - December 2020'!$I$2:$I$2047,'Orders - December 2020'!$H$2:$H$2047,Worksheet!AI$3,'Orders - December 2020'!$C$2:$C$2047,Worksheet!$F96),"-")</f>
        <v>-</v>
      </c>
      <c r="AJ96" s="51" t="str">
        <f>IFERROR(AVERAGEIFS('Orders - December 2020'!$I$2:$I$2047,'Orders - December 2020'!$H$2:$H$2047,Worksheet!AJ$3,'Orders - December 2020'!$C$2:$C$2047,Worksheet!$F96),"-")</f>
        <v>-</v>
      </c>
      <c r="AK96" s="51" t="str">
        <f>IFERROR(AVERAGEIFS('Orders - December 2020'!$I$2:$I$2047,'Orders - December 2020'!$H$2:$H$2047,Worksheet!AK$3,'Orders - December 2020'!$C$2:$C$2047,Worksheet!$F96),"-")</f>
        <v>-</v>
      </c>
      <c r="AL96" s="51" t="str">
        <f>IFERROR(AVERAGEIFS('Orders - December 2020'!$I$2:$I$2047,'Orders - December 2020'!$H$2:$H$2047,Worksheet!AL$3,'Orders - December 2020'!$C$2:$C$2047,Worksheet!$F96),"-")</f>
        <v>-</v>
      </c>
      <c r="AM96" s="51" t="str">
        <f>IFERROR(AVERAGEIFS('Orders - December 2020'!$I$2:$I$2047,'Orders - December 2020'!$H$2:$H$2047,Worksheet!AM$3,'Orders - December 2020'!$C$2:$C$2047,Worksheet!$F96),"-")</f>
        <v>-</v>
      </c>
      <c r="AN96" s="51" t="str">
        <f>IFERROR(AVERAGEIFS('Orders - December 2020'!$I$2:$I$2047,'Orders - December 2020'!$H$2:$H$2047,Worksheet!AN$3,'Orders - December 2020'!$C$2:$C$2047,Worksheet!$F96),"-")</f>
        <v>-</v>
      </c>
      <c r="AO96" s="51" t="str">
        <f>IFERROR(AVERAGEIFS('Orders - December 2020'!$I$2:$I$2047,'Orders - December 2020'!$H$2:$H$2047,Worksheet!AO$3,'Orders - December 2020'!$C$2:$C$2047,Worksheet!$F96),"-")</f>
        <v>-</v>
      </c>
      <c r="AP96" s="51" t="str">
        <f>IFERROR(AVERAGEIFS('Orders - December 2020'!$I$2:$I$2047,'Orders - December 2020'!$H$2:$H$2047,Worksheet!AP$3,'Orders - December 2020'!$C$2:$C$2047,Worksheet!$F96),"-")</f>
        <v>-</v>
      </c>
      <c r="AQ96" s="51" t="str">
        <f>IFERROR(AVERAGEIFS('Orders - December 2020'!$I$2:$I$2047,'Orders - December 2020'!$H$2:$H$2047,Worksheet!AQ$3,'Orders - December 2020'!$C$2:$C$2047,Worksheet!$F96),"-")</f>
        <v>-</v>
      </c>
      <c r="AR96" s="51" t="str">
        <f>IFERROR(AVERAGEIFS('Orders - December 2020'!$I$2:$I$2047,'Orders - December 2020'!$H$2:$H$2047,Worksheet!AR$3,'Orders - December 2020'!$C$2:$C$2047,Worksheet!$F96),"-")</f>
        <v>-</v>
      </c>
      <c r="AS96" s="51" t="str">
        <f>IFERROR(AVERAGEIFS('Orders - December 2020'!$I$2:$I$2047,'Orders - December 2020'!$H$2:$H$2047,Worksheet!AS$3,'Orders - December 2020'!$C$2:$C$2047,Worksheet!$F96),"-")</f>
        <v>-</v>
      </c>
      <c r="AT96" s="51" t="str">
        <f>IFERROR(AVERAGEIFS('Orders - December 2020'!$I$2:$I$2047,'Orders - December 2020'!$H$2:$H$2047,Worksheet!AT$3,'Orders - December 2020'!$C$2:$C$2047,Worksheet!$F96),"-")</f>
        <v>-</v>
      </c>
      <c r="AU96" s="51" t="str">
        <f>IFERROR(AVERAGEIFS('Orders - December 2020'!$I$2:$I$2047,'Orders - December 2020'!$H$2:$H$2047,Worksheet!AU$3,'Orders - December 2020'!$C$2:$C$2047,Worksheet!$F96),"-")</f>
        <v>-</v>
      </c>
      <c r="AV96" s="51" t="str">
        <f>IFERROR(AVERAGEIFS('Orders - December 2020'!$I$2:$I$2047,'Orders - December 2020'!$H$2:$H$2047,Worksheet!AV$3,'Orders - December 2020'!$C$2:$C$2047,Worksheet!$F96),"-")</f>
        <v>-</v>
      </c>
      <c r="AW96" s="51" t="str">
        <f>IFERROR(AVERAGEIFS('Orders - December 2020'!$I$2:$I$2047,'Orders - December 2020'!$H$2:$H$2047,Worksheet!AW$3,'Orders - December 2020'!$C$2:$C$2047,Worksheet!$F96),"-")</f>
        <v>-</v>
      </c>
      <c r="AX96" s="51" t="str">
        <f>IFERROR(AVERAGEIFS('Orders - December 2020'!$I$2:$I$2047,'Orders - December 2020'!$H$2:$H$2047,Worksheet!AX$3,'Orders - December 2020'!$C$2:$C$2047,Worksheet!$F96),"-")</f>
        <v>-</v>
      </c>
      <c r="AY96" s="51">
        <f>IFERROR(AVERAGEIFS('Orders - December 2020'!$I$2:$I$2047,'Orders - December 2020'!$H$2:$H$2047,Worksheet!AY$3,'Orders - December 2020'!$C$2:$C$2047,Worksheet!$F96),"-")</f>
        <v>5</v>
      </c>
      <c r="AZ96" s="51" t="str">
        <f>IFERROR(AVERAGEIFS('Orders - December 2020'!$I$2:$I$2047,'Orders - December 2020'!$H$2:$H$2047,Worksheet!AZ$3,'Orders - December 2020'!$C$2:$C$2047,Worksheet!$F96),"-")</f>
        <v>-</v>
      </c>
      <c r="BA96" s="51" t="str">
        <f>IFERROR(AVERAGEIFS('Orders - December 2020'!$I$2:$I$2047,'Orders - December 2020'!$H$2:$H$2047,Worksheet!BA$3,'Orders - December 2020'!$C$2:$C$2047,Worksheet!$F96),"-")</f>
        <v>-</v>
      </c>
      <c r="BB96" s="51" t="str">
        <f>IFERROR(AVERAGEIFS('Orders - December 2020'!$I$2:$I$2047,'Orders - December 2020'!$H$2:$H$2047,Worksheet!BB$3,'Orders - December 2020'!$C$2:$C$2047,Worksheet!$F96),"-")</f>
        <v>-</v>
      </c>
      <c r="BC96" s="51" t="str">
        <f>IFERROR(AVERAGEIFS('Orders - December 2020'!$I$2:$I$2047,'Orders - December 2020'!$H$2:$H$2047,Worksheet!BC$3,'Orders - December 2020'!$C$2:$C$2047,Worksheet!$F96),"-")</f>
        <v>-</v>
      </c>
      <c r="BD96" s="51" t="str">
        <f>IFERROR(AVERAGEIFS('Orders - December 2020'!$I$2:$I$2047,'Orders - December 2020'!$H$2:$H$2047,Worksheet!BD$3,'Orders - December 2020'!$C$2:$C$2047,Worksheet!$F96),"-")</f>
        <v>-</v>
      </c>
      <c r="BE96" s="51" t="str">
        <f>IFERROR(AVERAGEIFS('Orders - December 2020'!$I$2:$I$2047,'Orders - December 2020'!$H$2:$H$2047,Worksheet!BE$3,'Orders - December 2020'!$C$2:$C$2047,Worksheet!$F96),"-")</f>
        <v>-</v>
      </c>
      <c r="BF96" s="51" t="str">
        <f>IFERROR(AVERAGEIFS('Orders - December 2020'!$I$2:$I$2047,'Orders - December 2020'!$H$2:$H$2047,Worksheet!BF$3,'Orders - December 2020'!$C$2:$C$2047,Worksheet!$F96),"-")</f>
        <v>-</v>
      </c>
      <c r="BG96" s="51" t="str">
        <f>IFERROR(AVERAGEIFS('Orders - December 2020'!$I$2:$I$2047,'Orders - December 2020'!$H$2:$H$2047,Worksheet!BG$3,'Orders - December 2020'!$C$2:$C$2047,Worksheet!$F96),"-")</f>
        <v>-</v>
      </c>
      <c r="BH96" s="51" t="str">
        <f>IFERROR(AVERAGEIFS('Orders - December 2020'!$I$2:$I$2047,'Orders - December 2020'!$H$2:$H$2047,Worksheet!BH$3,'Orders - December 2020'!$C$2:$C$2047,Worksheet!$F96),"-")</f>
        <v>-</v>
      </c>
      <c r="BI96" s="51" t="str">
        <f>IFERROR(AVERAGEIFS('Orders - December 2020'!$I$2:$I$2047,'Orders - December 2020'!$H$2:$H$2047,Worksheet!BI$3,'Orders - December 2020'!$C$2:$C$2047,Worksheet!$F96),"-")</f>
        <v>-</v>
      </c>
      <c r="BJ96" s="51" t="str">
        <f>IFERROR(AVERAGEIFS('Orders - December 2020'!$I$2:$I$2047,'Orders - December 2020'!$H$2:$H$2047,Worksheet!BJ$3,'Orders - December 2020'!$C$2:$C$2047,Worksheet!$F96),"-")</f>
        <v>-</v>
      </c>
      <c r="BK96" s="51" t="str">
        <f>IFERROR(AVERAGEIFS('Orders - December 2020'!$I$2:$I$2047,'Orders - December 2020'!$H$2:$H$2047,Worksheet!BK$3,'Orders - December 2020'!$C$2:$C$2047,Worksheet!$F96),"-")</f>
        <v>-</v>
      </c>
      <c r="BL96" s="51" t="str">
        <f>IFERROR(AVERAGEIFS('Orders - December 2020'!$I$2:$I$2047,'Orders - December 2020'!$H$2:$H$2047,Worksheet!BL$3,'Orders - December 2020'!$C$2:$C$2047,Worksheet!$F96),"-")</f>
        <v>-</v>
      </c>
      <c r="BM96" s="51" t="str">
        <f>IFERROR(AVERAGEIFS('Orders - December 2020'!$I$2:$I$2047,'Orders - December 2020'!$H$2:$H$2047,Worksheet!BM$3,'Orders - December 2020'!$C$2:$C$2047,Worksheet!$F96),"-")</f>
        <v>-</v>
      </c>
      <c r="BN96" s="51" t="str">
        <f>IFERROR(AVERAGEIFS('Orders - December 2020'!$I$2:$I$2047,'Orders - December 2020'!$H$2:$H$2047,Worksheet!BN$3,'Orders - December 2020'!$C$2:$C$2047,Worksheet!$F96),"-")</f>
        <v>-</v>
      </c>
      <c r="BO96" s="51" t="str">
        <f>IFERROR(AVERAGEIFS('Orders - December 2020'!$I$2:$I$2047,'Orders - December 2020'!$H$2:$H$2047,Worksheet!BO$3,'Orders - December 2020'!$C$2:$C$2047,Worksheet!$F96),"-")</f>
        <v>-</v>
      </c>
      <c r="BP96" s="51" t="str">
        <f>IFERROR(AVERAGEIFS('Orders - December 2020'!$I$2:$I$2047,'Orders - December 2020'!$H$2:$H$2047,Worksheet!BP$3,'Orders - December 2020'!$C$2:$C$2047,Worksheet!$F96),"-")</f>
        <v>-</v>
      </c>
      <c r="BQ96" s="51" t="str">
        <f>IFERROR(AVERAGEIFS('Orders - December 2020'!$I$2:$I$2047,'Orders - December 2020'!$H$2:$H$2047,Worksheet!BQ$3,'Orders - December 2020'!$C$2:$C$2047,Worksheet!$F96),"-")</f>
        <v>-</v>
      </c>
      <c r="BR96" s="51" t="str">
        <f>IFERROR(AVERAGEIFS('Orders - December 2020'!$I$2:$I$2047,'Orders - December 2020'!$H$2:$H$2047,Worksheet!BR$3,'Orders - December 2020'!$C$2:$C$2047,Worksheet!$F96),"-")</f>
        <v>-</v>
      </c>
      <c r="BS96" s="51" t="str">
        <f>IFERROR(AVERAGEIFS('Orders - December 2020'!$I$2:$I$2047,'Orders - December 2020'!$H$2:$H$2047,Worksheet!BS$3,'Orders - December 2020'!$C$2:$C$2047,Worksheet!$F96),"-")</f>
        <v>-</v>
      </c>
      <c r="BT96" s="51" t="str">
        <f>IFERROR(AVERAGEIFS('Orders - December 2020'!$I$2:$I$2047,'Orders - December 2020'!$H$2:$H$2047,Worksheet!BT$3,'Orders - December 2020'!$C$2:$C$2047,Worksheet!$F96),"-")</f>
        <v>-</v>
      </c>
      <c r="BU96" s="51" t="str">
        <f>IFERROR(AVERAGEIFS('Orders - December 2020'!$I$2:$I$2047,'Orders - December 2020'!$H$2:$H$2047,Worksheet!BU$3,'Orders - December 2020'!$C$2:$C$2047,Worksheet!$F96),"-")</f>
        <v>-</v>
      </c>
      <c r="BV96" s="51" t="str">
        <f>IFERROR(AVERAGEIFS('Orders - December 2020'!$I$2:$I$2047,'Orders - December 2020'!$H$2:$H$2047,Worksheet!BV$3,'Orders - December 2020'!$C$2:$C$2047,Worksheet!$F96),"-")</f>
        <v>-</v>
      </c>
      <c r="BW96" s="51" t="str">
        <f>IFERROR(AVERAGEIFS('Orders - December 2020'!$I$2:$I$2047,'Orders - December 2020'!$H$2:$H$2047,Worksheet!BW$3,'Orders - December 2020'!$C$2:$C$2047,Worksheet!$F96),"-")</f>
        <v>-</v>
      </c>
      <c r="BX96" s="51" t="str">
        <f>IFERROR(AVERAGEIFS('Orders - December 2020'!$I$2:$I$2047,'Orders - December 2020'!$H$2:$H$2047,Worksheet!BX$3,'Orders - December 2020'!$C$2:$C$2047,Worksheet!$F96),"-")</f>
        <v>-</v>
      </c>
      <c r="BY96" s="51" t="str">
        <f>IFERROR(AVERAGEIFS('Orders - December 2020'!$I$2:$I$2047,'Orders - December 2020'!$H$2:$H$2047,Worksheet!BY$3,'Orders - December 2020'!$C$2:$C$2047,Worksheet!$F96),"-")</f>
        <v>-</v>
      </c>
      <c r="BZ96" s="51" t="str">
        <f>IFERROR(AVERAGEIFS('Orders - December 2020'!$I$2:$I$2047,'Orders - December 2020'!$H$2:$H$2047,Worksheet!BZ$3,'Orders - December 2020'!$C$2:$C$2047,Worksheet!$F96),"-")</f>
        <v>-</v>
      </c>
      <c r="CA96" s="51" t="str">
        <f>IFERROR(AVERAGEIFS('Orders - December 2020'!$I$2:$I$2047,'Orders - December 2020'!$H$2:$H$2047,Worksheet!CA$3,'Orders - December 2020'!$C$2:$C$2047,Worksheet!$F96),"-")</f>
        <v>-</v>
      </c>
      <c r="CB96" s="51" t="str">
        <f>IFERROR(AVERAGEIFS('Orders - December 2020'!$I$2:$I$2047,'Orders - December 2020'!$H$2:$H$2047,Worksheet!CB$3,'Orders - December 2020'!$C$2:$C$2047,Worksheet!$F96),"-")</f>
        <v>-</v>
      </c>
      <c r="CC96" s="51" t="str">
        <f>IFERROR(AVERAGEIFS('Orders - December 2020'!$I$2:$I$2047,'Orders - December 2020'!$H$2:$H$2047,Worksheet!CC$3,'Orders - December 2020'!$C$2:$C$2047,Worksheet!$F96),"-")</f>
        <v>-</v>
      </c>
      <c r="CD96" s="51" t="str">
        <f>IFERROR(AVERAGEIFS('Orders - December 2020'!$I$2:$I$2047,'Orders - December 2020'!$H$2:$H$2047,Worksheet!CD$3,'Orders - December 2020'!$C$2:$C$2047,Worksheet!$F96),"-")</f>
        <v>-</v>
      </c>
      <c r="CE96" s="51" t="str">
        <f>IFERROR(AVERAGEIFS('Orders - December 2020'!$I$2:$I$2047,'Orders - December 2020'!$H$2:$H$2047,Worksheet!CE$3,'Orders - December 2020'!$C$2:$C$2047,Worksheet!$F96),"-")</f>
        <v>-</v>
      </c>
      <c r="CF96" s="51" t="str">
        <f>IFERROR(AVERAGEIFS('Orders - December 2020'!$I$2:$I$2047,'Orders - December 2020'!$H$2:$H$2047,Worksheet!CF$3,'Orders - December 2020'!$C$2:$C$2047,Worksheet!$F96),"-")</f>
        <v>-</v>
      </c>
      <c r="CG96" s="51" t="str">
        <f>IFERROR(AVERAGEIFS('Orders - December 2020'!$I$2:$I$2047,'Orders - December 2020'!$H$2:$H$2047,Worksheet!CG$3,'Orders - December 2020'!$C$2:$C$2047,Worksheet!$F96),"-")</f>
        <v>-</v>
      </c>
      <c r="CH96" s="51" t="str">
        <f>IFERROR(AVERAGEIFS('Orders - December 2020'!$I$2:$I$2047,'Orders - December 2020'!$H$2:$H$2047,Worksheet!CH$3,'Orders - December 2020'!$C$2:$C$2047,Worksheet!$F96),"-")</f>
        <v>-</v>
      </c>
      <c r="CI96" s="51" t="str">
        <f>IFERROR(AVERAGEIFS('Orders - December 2020'!$I$2:$I$2047,'Orders - December 2020'!$H$2:$H$2047,Worksheet!CI$3,'Orders - December 2020'!$C$2:$C$2047,Worksheet!$F96),"-")</f>
        <v>-</v>
      </c>
      <c r="CJ96" s="51" t="str">
        <f>IFERROR(AVERAGEIFS('Orders - December 2020'!$I$2:$I$2047,'Orders - December 2020'!$H$2:$H$2047,Worksheet!CJ$3,'Orders - December 2020'!$C$2:$C$2047,Worksheet!$F96),"-")</f>
        <v>-</v>
      </c>
      <c r="CK96" s="51" t="str">
        <f>IFERROR(AVERAGEIFS('Orders - December 2020'!$I$2:$I$2047,'Orders - December 2020'!$H$2:$H$2047,Worksheet!CK$3,'Orders - December 2020'!$C$2:$C$2047,Worksheet!$F96),"-")</f>
        <v>-</v>
      </c>
      <c r="CL96" s="51" t="str">
        <f>IFERROR(AVERAGEIFS('Orders - December 2020'!$I$2:$I$2047,'Orders - December 2020'!$H$2:$H$2047,Worksheet!CL$3,'Orders - December 2020'!$C$2:$C$2047,Worksheet!$F96),"-")</f>
        <v>-</v>
      </c>
      <c r="CM96" s="51" t="str">
        <f>IFERROR(AVERAGEIFS('Orders - December 2020'!$I$2:$I$2047,'Orders - December 2020'!$H$2:$H$2047,Worksheet!CM$3,'Orders - December 2020'!$C$2:$C$2047,Worksheet!$F96),"-")</f>
        <v>-</v>
      </c>
      <c r="CN96" s="51" t="str">
        <f>IFERROR(AVERAGEIFS('Orders - December 2020'!$I$2:$I$2047,'Orders - December 2020'!$H$2:$H$2047,Worksheet!CN$3,'Orders - December 2020'!$C$2:$C$2047,Worksheet!$F96),"-")</f>
        <v>-</v>
      </c>
      <c r="CO96" s="51" t="str">
        <f>IFERROR(AVERAGEIFS('Orders - December 2020'!$I$2:$I$2047,'Orders - December 2020'!$H$2:$H$2047,Worksheet!CO$3,'Orders - December 2020'!$C$2:$C$2047,Worksheet!$F96),"-")</f>
        <v>-</v>
      </c>
      <c r="CP96" s="51" t="str">
        <f>IFERROR(AVERAGEIFS('Orders - December 2020'!$I$2:$I$2047,'Orders - December 2020'!$H$2:$H$2047,Worksheet!CP$3,'Orders - December 2020'!$C$2:$C$2047,Worksheet!$F96),"-")</f>
        <v>-</v>
      </c>
      <c r="CQ96" s="51" t="str">
        <f>IFERROR(AVERAGEIFS('Orders - December 2020'!$I$2:$I$2047,'Orders - December 2020'!$H$2:$H$2047,Worksheet!CQ$3,'Orders - December 2020'!$C$2:$C$2047,Worksheet!$F96),"-")</f>
        <v>-</v>
      </c>
      <c r="CR96" s="51" t="str">
        <f>IFERROR(AVERAGEIFS('Orders - December 2020'!$I$2:$I$2047,'Orders - December 2020'!$H$2:$H$2047,Worksheet!CR$3,'Orders - December 2020'!$C$2:$C$2047,Worksheet!$F96),"-")</f>
        <v>-</v>
      </c>
      <c r="CS96" s="51" t="str">
        <f>IFERROR(AVERAGEIFS('Orders - December 2020'!$I$2:$I$2047,'Orders - December 2020'!$H$2:$H$2047,Worksheet!CS$3,'Orders - December 2020'!$C$2:$C$2047,Worksheet!$F96),"-")</f>
        <v>-</v>
      </c>
      <c r="CT96" s="51" t="str">
        <f>IFERROR(AVERAGEIFS('Orders - December 2020'!$I$2:$I$2047,'Orders - December 2020'!$H$2:$H$2047,Worksheet!CT$3,'Orders - December 2020'!$C$2:$C$2047,Worksheet!$F96),"-")</f>
        <v>-</v>
      </c>
      <c r="CU96" s="51" t="str">
        <f>IFERROR(AVERAGEIFS('Orders - December 2020'!$I$2:$I$2047,'Orders - December 2020'!$H$2:$H$2047,Worksheet!CU$3,'Orders - December 2020'!$C$2:$C$2047,Worksheet!$F96),"-")</f>
        <v>-</v>
      </c>
      <c r="CV96" s="51" t="str">
        <f>IFERROR(AVERAGEIFS('Orders - December 2020'!$I$2:$I$2047,'Orders - December 2020'!$H$2:$H$2047,Worksheet!CV$3,'Orders - December 2020'!$C$2:$C$2047,Worksheet!$F96),"-")</f>
        <v>-</v>
      </c>
      <c r="CW96" s="51" t="str">
        <f>IFERROR(AVERAGEIFS('Orders - December 2020'!$I$2:$I$2047,'Orders - December 2020'!$H$2:$H$2047,Worksheet!CW$3,'Orders - December 2020'!$C$2:$C$2047,Worksheet!$F96),"-")</f>
        <v>-</v>
      </c>
      <c r="CX96" s="51" t="str">
        <f>IFERROR(AVERAGEIFS('Orders - December 2020'!$I$2:$I$2047,'Orders - December 2020'!$H$2:$H$2047,Worksheet!CX$3,'Orders - December 2020'!$C$2:$C$2047,Worksheet!$F96),"-")</f>
        <v>-</v>
      </c>
      <c r="CY96" s="51" t="str">
        <f>IFERROR(AVERAGEIFS('Orders - December 2020'!$I$2:$I$2047,'Orders - December 2020'!$H$2:$H$2047,Worksheet!CY$3,'Orders - December 2020'!$C$2:$C$2047,Worksheet!$F96),"-")</f>
        <v>-</v>
      </c>
      <c r="CZ96" s="51" t="str">
        <f>IFERROR(AVERAGEIFS('Orders - December 2020'!$I$2:$I$2047,'Orders - December 2020'!$H$2:$H$2047,Worksheet!CZ$3,'Orders - December 2020'!$C$2:$C$2047,Worksheet!$F96),"-")</f>
        <v>-</v>
      </c>
      <c r="DA96" s="51" t="str">
        <f>IFERROR(AVERAGEIFS('Orders - December 2020'!$I$2:$I$2047,'Orders - December 2020'!$H$2:$H$2047,Worksheet!DA$3,'Orders - December 2020'!$C$2:$C$2047,Worksheet!$F96),"-")</f>
        <v>-</v>
      </c>
      <c r="DB96" s="51" t="str">
        <f>IFERROR(AVERAGEIFS('Orders - December 2020'!$I$2:$I$2047,'Orders - December 2020'!$H$2:$H$2047,Worksheet!DB$3,'Orders - December 2020'!$C$2:$C$2047,Worksheet!$F96),"-")</f>
        <v>-</v>
      </c>
      <c r="DC96" s="51" t="str">
        <f>IFERROR(AVERAGEIFS('Orders - December 2020'!$I$2:$I$2047,'Orders - December 2020'!$H$2:$H$2047,Worksheet!DC$3,'Orders - December 2020'!$C$2:$C$2047,Worksheet!$F96),"-")</f>
        <v>-</v>
      </c>
      <c r="DD96" s="51" t="str">
        <f>IFERROR(AVERAGEIFS('Orders - December 2020'!$I$2:$I$2047,'Orders - December 2020'!$H$2:$H$2047,Worksheet!DD$3,'Orders - December 2020'!$C$2:$C$2047,Worksheet!$F96),"-")</f>
        <v>-</v>
      </c>
      <c r="DE96" s="51" t="str">
        <f>IFERROR(AVERAGEIFS('Orders - December 2020'!$I$2:$I$2047,'Orders - December 2020'!$H$2:$H$2047,Worksheet!DE$3,'Orders - December 2020'!$C$2:$C$2047,Worksheet!$F96),"-")</f>
        <v>-</v>
      </c>
      <c r="DF96" s="51" t="str">
        <f>IFERROR(AVERAGEIFS('Orders - December 2020'!$I$2:$I$2047,'Orders - December 2020'!$H$2:$H$2047,Worksheet!DF$3,'Orders - December 2020'!$C$2:$C$2047,Worksheet!$F96),"-")</f>
        <v>-</v>
      </c>
      <c r="DG96" s="51" t="str">
        <f>IFERROR(AVERAGEIFS('Orders - December 2020'!$I$2:$I$2047,'Orders - December 2020'!$H$2:$H$2047,Worksheet!DG$3,'Orders - December 2020'!$C$2:$C$2047,Worksheet!$F96),"-")</f>
        <v>-</v>
      </c>
      <c r="DH96" s="51" t="str">
        <f>IFERROR(AVERAGEIFS('Orders - December 2020'!$I$2:$I$2047,'Orders - December 2020'!$H$2:$H$2047,Worksheet!DH$3,'Orders - December 2020'!$C$2:$C$2047,Worksheet!$F96),"-")</f>
        <v>-</v>
      </c>
      <c r="DI96" s="51" t="str">
        <f>IFERROR(AVERAGEIFS('Orders - December 2020'!$I$2:$I$2047,'Orders - December 2020'!$H$2:$H$2047,Worksheet!DI$3,'Orders - December 2020'!$C$2:$C$2047,Worksheet!$F96),"-")</f>
        <v>-</v>
      </c>
      <c r="DJ96" s="51" t="str">
        <f>IFERROR(AVERAGEIFS('Orders - December 2020'!$I$2:$I$2047,'Orders - December 2020'!$H$2:$H$2047,Worksheet!DJ$3,'Orders - December 2020'!$C$2:$C$2047,Worksheet!$F96),"-")</f>
        <v>-</v>
      </c>
      <c r="DK96" s="51" t="str">
        <f>IFERROR(AVERAGEIFS('Orders - December 2020'!$I$2:$I$2047,'Orders - December 2020'!$H$2:$H$2047,Worksheet!DK$3,'Orders - December 2020'!$C$2:$C$2047,Worksheet!$F96),"-")</f>
        <v>-</v>
      </c>
      <c r="DL96" s="51" t="str">
        <f>IFERROR(AVERAGEIFS('Orders - December 2020'!$I$2:$I$2047,'Orders - December 2020'!$H$2:$H$2047,Worksheet!DL$3,'Orders - December 2020'!$C$2:$C$2047,Worksheet!$F96),"-")</f>
        <v>-</v>
      </c>
      <c r="DM96" s="51" t="str">
        <f>IFERROR(AVERAGEIFS('Orders - December 2020'!$I$2:$I$2047,'Orders - December 2020'!$H$2:$H$2047,Worksheet!DM$3,'Orders - December 2020'!$C$2:$C$2047,Worksheet!$F96),"-")</f>
        <v>-</v>
      </c>
      <c r="DN96" s="51" t="str">
        <f>IFERROR(AVERAGEIFS('Orders - December 2020'!$I$2:$I$2047,'Orders - December 2020'!$H$2:$H$2047,Worksheet!DN$3,'Orders - December 2020'!$C$2:$C$2047,Worksheet!$F96),"-")</f>
        <v>-</v>
      </c>
      <c r="DO96" s="51" t="str">
        <f>IFERROR(AVERAGEIFS('Orders - December 2020'!$I$2:$I$2047,'Orders - December 2020'!$H$2:$H$2047,Worksheet!DO$3,'Orders - December 2020'!$C$2:$C$2047,Worksheet!$F96),"-")</f>
        <v>-</v>
      </c>
      <c r="DP96" s="51" t="str">
        <f>IFERROR(AVERAGEIFS('Orders - December 2020'!$I$2:$I$2047,'Orders - December 2020'!$H$2:$H$2047,Worksheet!DP$3,'Orders - December 2020'!$C$2:$C$2047,Worksheet!$F96),"-")</f>
        <v>-</v>
      </c>
      <c r="DQ96" s="51" t="str">
        <f>IFERROR(AVERAGEIFS('Orders - December 2020'!$I$2:$I$2047,'Orders - December 2020'!$H$2:$H$2047,Worksheet!DQ$3,'Orders - December 2020'!$C$2:$C$2047,Worksheet!$F96),"-")</f>
        <v>-</v>
      </c>
      <c r="DR96" s="51" t="str">
        <f>IFERROR(AVERAGEIFS('Orders - December 2020'!$I$2:$I$2047,'Orders - December 2020'!$H$2:$H$2047,Worksheet!DR$3,'Orders - December 2020'!$C$2:$C$2047,Worksheet!$F96),"-")</f>
        <v>-</v>
      </c>
      <c r="DS96" s="51" t="str">
        <f>IFERROR(AVERAGEIFS('Orders - December 2020'!$I$2:$I$2047,'Orders - December 2020'!$H$2:$H$2047,Worksheet!DS$3,'Orders - December 2020'!$C$2:$C$2047,Worksheet!$F96),"-")</f>
        <v>-</v>
      </c>
      <c r="DT96" s="51" t="str">
        <f>IFERROR(AVERAGEIFS('Orders - December 2020'!$I$2:$I$2047,'Orders - December 2020'!$H$2:$H$2047,Worksheet!DT$3,'Orders - December 2020'!$C$2:$C$2047,Worksheet!$F96),"-")</f>
        <v>-</v>
      </c>
      <c r="DU96" s="51" t="str">
        <f>IFERROR(AVERAGEIFS('Orders - December 2020'!$I$2:$I$2047,'Orders - December 2020'!$H$2:$H$2047,Worksheet!DU$3,'Orders - December 2020'!$C$2:$C$2047,Worksheet!$F96),"-")</f>
        <v>-</v>
      </c>
      <c r="DV96" s="51" t="str">
        <f>IFERROR(AVERAGEIFS('Orders - December 2020'!$I$2:$I$2047,'Orders - December 2020'!$H$2:$H$2047,Worksheet!DV$3,'Orders - December 2020'!$C$2:$C$2047,Worksheet!$F96),"-")</f>
        <v>-</v>
      </c>
      <c r="DW96" s="51" t="str">
        <f>IFERROR(AVERAGEIFS('Orders - December 2020'!$I$2:$I$2047,'Orders - December 2020'!$H$2:$H$2047,Worksheet!DW$3,'Orders - December 2020'!$C$2:$C$2047,Worksheet!$F96),"-")</f>
        <v>-</v>
      </c>
      <c r="DX96" s="51" t="str">
        <f>IFERROR(AVERAGEIFS('Orders - December 2020'!$I$2:$I$2047,'Orders - December 2020'!$H$2:$H$2047,Worksheet!DX$3,'Orders - December 2020'!$C$2:$C$2047,Worksheet!$F96),"-")</f>
        <v>-</v>
      </c>
      <c r="DY96" s="51" t="str">
        <f>IFERROR(AVERAGEIFS('Orders - December 2020'!$I$2:$I$2047,'Orders - December 2020'!$H$2:$H$2047,Worksheet!DY$3,'Orders - December 2020'!$C$2:$C$2047,Worksheet!$F96),"-")</f>
        <v>-</v>
      </c>
      <c r="DZ96" s="51" t="str">
        <f>IFERROR(AVERAGEIFS('Orders - December 2020'!$I$2:$I$2047,'Orders - December 2020'!$H$2:$H$2047,Worksheet!DZ$3,'Orders - December 2020'!$C$2:$C$2047,Worksheet!$F96),"-")</f>
        <v>-</v>
      </c>
      <c r="EA96" s="51" t="str">
        <f>IFERROR(AVERAGEIFS('Orders - December 2020'!$I$2:$I$2047,'Orders - December 2020'!$H$2:$H$2047,Worksheet!EA$3,'Orders - December 2020'!$C$2:$C$2047,Worksheet!$F96),"-")</f>
        <v>-</v>
      </c>
      <c r="EB96" s="51" t="str">
        <f>IFERROR(AVERAGEIFS('Orders - December 2020'!$I$2:$I$2047,'Orders - December 2020'!$H$2:$H$2047,Worksheet!EB$3,'Orders - December 2020'!$C$2:$C$2047,Worksheet!$F96),"-")</f>
        <v>-</v>
      </c>
      <c r="EC96" s="51" t="str">
        <f>IFERROR(AVERAGEIFS('Orders - December 2020'!$I$2:$I$2047,'Orders - December 2020'!$H$2:$H$2047,Worksheet!EC$3,'Orders - December 2020'!$C$2:$C$2047,Worksheet!$F96),"-")</f>
        <v>-</v>
      </c>
      <c r="ED96" s="51" t="str">
        <f>IFERROR(AVERAGEIFS('Orders - December 2020'!$I$2:$I$2047,'Orders - December 2020'!$H$2:$H$2047,Worksheet!ED$3,'Orders - December 2020'!$C$2:$C$2047,Worksheet!$F96),"-")</f>
        <v>-</v>
      </c>
      <c r="EE96" s="51" t="str">
        <f>IFERROR(AVERAGEIFS('Orders - December 2020'!$I$2:$I$2047,'Orders - December 2020'!$H$2:$H$2047,Worksheet!EE$3,'Orders - December 2020'!$C$2:$C$2047,Worksheet!$F96),"-")</f>
        <v>-</v>
      </c>
      <c r="EF96" s="51" t="str">
        <f>IFERROR(AVERAGEIFS('Orders - December 2020'!$I$2:$I$2047,'Orders - December 2020'!$H$2:$H$2047,Worksheet!EF$3,'Orders - December 2020'!$C$2:$C$2047,Worksheet!$F96),"-")</f>
        <v>-</v>
      </c>
      <c r="EG96" s="51" t="str">
        <f>IFERROR(AVERAGEIFS('Orders - December 2020'!$I$2:$I$2047,'Orders - December 2020'!$H$2:$H$2047,Worksheet!EG$3,'Orders - December 2020'!$C$2:$C$2047,Worksheet!$F96),"-")</f>
        <v>-</v>
      </c>
      <c r="EH96" s="51" t="str">
        <f>IFERROR(AVERAGEIFS('Orders - December 2020'!$I$2:$I$2047,'Orders - December 2020'!$H$2:$H$2047,Worksheet!EH$3,'Orders - December 2020'!$C$2:$C$2047,Worksheet!$F96),"-")</f>
        <v>-</v>
      </c>
      <c r="EI96" s="51" t="str">
        <f>IFERROR(AVERAGEIFS('Orders - December 2020'!$I$2:$I$2047,'Orders - December 2020'!$H$2:$H$2047,Worksheet!EI$3,'Orders - December 2020'!$C$2:$C$2047,Worksheet!$F96),"-")</f>
        <v>-</v>
      </c>
      <c r="EJ96" s="51" t="str">
        <f>IFERROR(AVERAGEIFS('Orders - December 2020'!$I$2:$I$2047,'Orders - December 2020'!$H$2:$H$2047,Worksheet!EJ$3,'Orders - December 2020'!$C$2:$C$2047,Worksheet!$F96),"-")</f>
        <v>-</v>
      </c>
      <c r="EK96" s="51" t="str">
        <f>IFERROR(AVERAGEIFS('Orders - December 2020'!$I$2:$I$2047,'Orders - December 2020'!$H$2:$H$2047,Worksheet!EK$3,'Orders - December 2020'!$C$2:$C$2047,Worksheet!$F96),"-")</f>
        <v>-</v>
      </c>
      <c r="EL96" s="51" t="str">
        <f>IFERROR(AVERAGEIFS('Orders - December 2020'!$I$2:$I$2047,'Orders - December 2020'!$H$2:$H$2047,Worksheet!EL$3,'Orders - December 2020'!$C$2:$C$2047,Worksheet!$F96),"-")</f>
        <v>-</v>
      </c>
      <c r="EM96" s="51" t="str">
        <f>IFERROR(AVERAGEIFS('Orders - December 2020'!$I$2:$I$2047,'Orders - December 2020'!$H$2:$H$2047,Worksheet!EM$3,'Orders - December 2020'!$C$2:$C$2047,Worksheet!$F96),"-")</f>
        <v>-</v>
      </c>
      <c r="EN96" s="51" t="str">
        <f>IFERROR(AVERAGEIFS('Orders - December 2020'!$I$2:$I$2047,'Orders - December 2020'!$H$2:$H$2047,Worksheet!EN$3,'Orders - December 2020'!$C$2:$C$2047,Worksheet!$F96),"-")</f>
        <v>-</v>
      </c>
      <c r="EO96" s="51" t="str">
        <f>IFERROR(AVERAGEIFS('Orders - December 2020'!$I$2:$I$2047,'Orders - December 2020'!$H$2:$H$2047,Worksheet!EO$3,'Orders - December 2020'!$C$2:$C$2047,Worksheet!$F96),"-")</f>
        <v>-</v>
      </c>
      <c r="EP96" s="51" t="str">
        <f>IFERROR(AVERAGEIFS('Orders - December 2020'!$I$2:$I$2047,'Orders - December 2020'!$H$2:$H$2047,Worksheet!EP$3,'Orders - December 2020'!$C$2:$C$2047,Worksheet!$F96),"-")</f>
        <v>-</v>
      </c>
      <c r="EQ96" s="51" t="str">
        <f>IFERROR(AVERAGEIFS('Orders - December 2020'!$I$2:$I$2047,'Orders - December 2020'!$H$2:$H$2047,Worksheet!EQ$3,'Orders - December 2020'!$C$2:$C$2047,Worksheet!$F96),"-")</f>
        <v>-</v>
      </c>
      <c r="ER96" s="51" t="str">
        <f>IFERROR(AVERAGEIFS('Orders - December 2020'!$I$2:$I$2047,'Orders - December 2020'!$H$2:$H$2047,Worksheet!ER$3,'Orders - December 2020'!$C$2:$C$2047,Worksheet!$F96),"-")</f>
        <v>-</v>
      </c>
      <c r="ES96" s="51" t="str">
        <f>IFERROR(AVERAGEIFS('Orders - December 2020'!$I$2:$I$2047,'Orders - December 2020'!$H$2:$H$2047,Worksheet!ES$3,'Orders - December 2020'!$C$2:$C$2047,Worksheet!$F96),"-")</f>
        <v>-</v>
      </c>
      <c r="ET96" s="51" t="str">
        <f>IFERROR(AVERAGEIFS('Orders - December 2020'!$I$2:$I$2047,'Orders - December 2020'!$H$2:$H$2047,Worksheet!ET$3,'Orders - December 2020'!$C$2:$C$2047,Worksheet!$F96),"-")</f>
        <v>-</v>
      </c>
      <c r="EU96" s="51" t="str">
        <f>IFERROR(AVERAGEIFS('Orders - December 2020'!$I$2:$I$2047,'Orders - December 2020'!$H$2:$H$2047,Worksheet!EU$3,'Orders - December 2020'!$C$2:$C$2047,Worksheet!$F96),"-")</f>
        <v>-</v>
      </c>
      <c r="EV96" s="51" t="str">
        <f>IFERROR(AVERAGEIFS('Orders - December 2020'!$I$2:$I$2047,'Orders - December 2020'!$H$2:$H$2047,Worksheet!EV$3,'Orders - December 2020'!$C$2:$C$2047,Worksheet!$F96),"-")</f>
        <v>-</v>
      </c>
      <c r="EW96" s="51" t="str">
        <f>IFERROR(AVERAGEIFS('Orders - December 2020'!$I$2:$I$2047,'Orders - December 2020'!$H$2:$H$2047,Worksheet!EW$3,'Orders - December 2020'!$C$2:$C$2047,Worksheet!$F96),"-")</f>
        <v>-</v>
      </c>
      <c r="EX96" s="51" t="str">
        <f>IFERROR(AVERAGEIFS('Orders - December 2020'!$I$2:$I$2047,'Orders - December 2020'!$H$2:$H$2047,Worksheet!EX$3,'Orders - December 2020'!$C$2:$C$2047,Worksheet!$F96),"-")</f>
        <v>-</v>
      </c>
      <c r="EY96" s="51" t="str">
        <f>IFERROR(AVERAGEIFS('Orders - December 2020'!$I$2:$I$2047,'Orders - December 2020'!$H$2:$H$2047,Worksheet!EY$3,'Orders - December 2020'!$C$2:$C$2047,Worksheet!$F96),"-")</f>
        <v>-</v>
      </c>
      <c r="EZ96" s="51" t="str">
        <f>IFERROR(AVERAGEIFS('Orders - December 2020'!$I$2:$I$2047,'Orders - December 2020'!$H$2:$H$2047,Worksheet!EZ$3,'Orders - December 2020'!$C$2:$C$2047,Worksheet!$F96),"-")</f>
        <v>-</v>
      </c>
      <c r="FA96" s="51" t="str">
        <f>IFERROR(AVERAGEIFS('Orders - December 2020'!$I$2:$I$2047,'Orders - December 2020'!$H$2:$H$2047,Worksheet!FA$3,'Orders - December 2020'!$C$2:$C$2047,Worksheet!$F96),"-")</f>
        <v>-</v>
      </c>
      <c r="FB96" s="51" t="str">
        <f>IFERROR(AVERAGEIFS('Orders - December 2020'!$I$2:$I$2047,'Orders - December 2020'!$H$2:$H$2047,Worksheet!FB$3,'Orders - December 2020'!$C$2:$C$2047,Worksheet!$F96),"-")</f>
        <v>-</v>
      </c>
      <c r="FC96" s="51" t="str">
        <f>IFERROR(AVERAGEIFS('Orders - December 2020'!$I$2:$I$2047,'Orders - December 2020'!$H$2:$H$2047,Worksheet!FC$3,'Orders - December 2020'!$C$2:$C$2047,Worksheet!$F96),"-")</f>
        <v>-</v>
      </c>
      <c r="FD96" s="51" t="str">
        <f>IFERROR(AVERAGEIFS('Orders - December 2020'!$I$2:$I$2047,'Orders - December 2020'!$H$2:$H$2047,Worksheet!FD$3,'Orders - December 2020'!$C$2:$C$2047,Worksheet!$F96),"-")</f>
        <v>-</v>
      </c>
      <c r="FE96" s="51" t="str">
        <f>IFERROR(AVERAGEIFS('Orders - December 2020'!$I$2:$I$2047,'Orders - December 2020'!$H$2:$H$2047,Worksheet!FE$3,'Orders - December 2020'!$C$2:$C$2047,Worksheet!$F96),"-")</f>
        <v>-</v>
      </c>
      <c r="FF96" s="51" t="str">
        <f>IFERROR(AVERAGEIFS('Orders - December 2020'!$I$2:$I$2047,'Orders - December 2020'!$H$2:$H$2047,Worksheet!FF$3,'Orders - December 2020'!$C$2:$C$2047,Worksheet!$F96),"-")</f>
        <v>-</v>
      </c>
      <c r="FG96" s="52" t="str">
        <f>IFERROR(AVERAGEIFS('Orders - December 2020'!$I$2:$I$2047,'Orders - December 2020'!$H$2:$H$2047,Worksheet!FG$3,'Orders - December 2020'!$C$2:$C$2047,Worksheet!$F96),"-")</f>
        <v>-</v>
      </c>
    </row>
    <row r="97" spans="6:163">
      <c r="F97" s="45" t="str">
        <v>Zeehmamas Super Store</v>
      </c>
      <c r="G97" s="50" t="str">
        <f>IFERROR(AVERAGEIFS('Orders - December 2020'!$I$2:$I$2047,'Orders - December 2020'!$H$2:$H$2047,Worksheet!G$3,'Orders - December 2020'!$C$2:$C$2047,Worksheet!$F97),"-")</f>
        <v>-</v>
      </c>
      <c r="H97" s="51" t="str">
        <f>IFERROR(AVERAGEIFS('Orders - December 2020'!$I$2:$I$2047,'Orders - December 2020'!$H$2:$H$2047,Worksheet!H$3,'Orders - December 2020'!$C$2:$C$2047,Worksheet!$F97),"-")</f>
        <v>-</v>
      </c>
      <c r="I97" s="51" t="str">
        <f>IFERROR(AVERAGEIFS('Orders - December 2020'!$I$2:$I$2047,'Orders - December 2020'!$H$2:$H$2047,Worksheet!I$3,'Orders - December 2020'!$C$2:$C$2047,Worksheet!$F97),"-")</f>
        <v>-</v>
      </c>
      <c r="J97" s="51" t="str">
        <f>IFERROR(AVERAGEIFS('Orders - December 2020'!$I$2:$I$2047,'Orders - December 2020'!$H$2:$H$2047,Worksheet!J$3,'Orders - December 2020'!$C$2:$C$2047,Worksheet!$F97),"-")</f>
        <v>-</v>
      </c>
      <c r="K97" s="51" t="str">
        <f>IFERROR(AVERAGEIFS('Orders - December 2020'!$I$2:$I$2047,'Orders - December 2020'!$H$2:$H$2047,Worksheet!K$3,'Orders - December 2020'!$C$2:$C$2047,Worksheet!$F97),"-")</f>
        <v>-</v>
      </c>
      <c r="L97" s="51" t="str">
        <f>IFERROR(AVERAGEIFS('Orders - December 2020'!$I$2:$I$2047,'Orders - December 2020'!$H$2:$H$2047,Worksheet!L$3,'Orders - December 2020'!$C$2:$C$2047,Worksheet!$F97),"-")</f>
        <v>-</v>
      </c>
      <c r="M97" s="51" t="str">
        <f>IFERROR(AVERAGEIFS('Orders - December 2020'!$I$2:$I$2047,'Orders - December 2020'!$H$2:$H$2047,Worksheet!M$3,'Orders - December 2020'!$C$2:$C$2047,Worksheet!$F97),"-")</f>
        <v>-</v>
      </c>
      <c r="N97" s="51" t="str">
        <f>IFERROR(AVERAGEIFS('Orders - December 2020'!$I$2:$I$2047,'Orders - December 2020'!$H$2:$H$2047,Worksheet!N$3,'Orders - December 2020'!$C$2:$C$2047,Worksheet!$F97),"-")</f>
        <v>-</v>
      </c>
      <c r="O97" s="51" t="str">
        <f>IFERROR(AVERAGEIFS('Orders - December 2020'!$I$2:$I$2047,'Orders - December 2020'!$H$2:$H$2047,Worksheet!O$3,'Orders - December 2020'!$C$2:$C$2047,Worksheet!$F97),"-")</f>
        <v>-</v>
      </c>
      <c r="P97" s="51" t="str">
        <f>IFERROR(AVERAGEIFS('Orders - December 2020'!$I$2:$I$2047,'Orders - December 2020'!$H$2:$H$2047,Worksheet!P$3,'Orders - December 2020'!$C$2:$C$2047,Worksheet!$F97),"-")</f>
        <v>-</v>
      </c>
      <c r="Q97" s="51" t="str">
        <f>IFERROR(AVERAGEIFS('Orders - December 2020'!$I$2:$I$2047,'Orders - December 2020'!$H$2:$H$2047,Worksheet!Q$3,'Orders - December 2020'!$C$2:$C$2047,Worksheet!$F97),"-")</f>
        <v>-</v>
      </c>
      <c r="R97" s="51" t="str">
        <f>IFERROR(AVERAGEIFS('Orders - December 2020'!$I$2:$I$2047,'Orders - December 2020'!$H$2:$H$2047,Worksheet!R$3,'Orders - December 2020'!$C$2:$C$2047,Worksheet!$F97),"-")</f>
        <v>-</v>
      </c>
      <c r="S97" s="51" t="str">
        <f>IFERROR(AVERAGEIFS('Orders - December 2020'!$I$2:$I$2047,'Orders - December 2020'!$H$2:$H$2047,Worksheet!S$3,'Orders - December 2020'!$C$2:$C$2047,Worksheet!$F97),"-")</f>
        <v>-</v>
      </c>
      <c r="T97" s="51" t="str">
        <f>IFERROR(AVERAGEIFS('Orders - December 2020'!$I$2:$I$2047,'Orders - December 2020'!$H$2:$H$2047,Worksheet!T$3,'Orders - December 2020'!$C$2:$C$2047,Worksheet!$F97),"-")</f>
        <v>-</v>
      </c>
      <c r="U97" s="51" t="str">
        <f>IFERROR(AVERAGEIFS('Orders - December 2020'!$I$2:$I$2047,'Orders - December 2020'!$H$2:$H$2047,Worksheet!U$3,'Orders - December 2020'!$C$2:$C$2047,Worksheet!$F97),"-")</f>
        <v>-</v>
      </c>
      <c r="V97" s="51" t="str">
        <f>IFERROR(AVERAGEIFS('Orders - December 2020'!$I$2:$I$2047,'Orders - December 2020'!$H$2:$H$2047,Worksheet!V$3,'Orders - December 2020'!$C$2:$C$2047,Worksheet!$F97),"-")</f>
        <v>-</v>
      </c>
      <c r="W97" s="51" t="str">
        <f>IFERROR(AVERAGEIFS('Orders - December 2020'!$I$2:$I$2047,'Orders - December 2020'!$H$2:$H$2047,Worksheet!W$3,'Orders - December 2020'!$C$2:$C$2047,Worksheet!$F97),"-")</f>
        <v>-</v>
      </c>
      <c r="X97" s="51" t="str">
        <f>IFERROR(AVERAGEIFS('Orders - December 2020'!$I$2:$I$2047,'Orders - December 2020'!$H$2:$H$2047,Worksheet!X$3,'Orders - December 2020'!$C$2:$C$2047,Worksheet!$F97),"-")</f>
        <v>-</v>
      </c>
      <c r="Y97" s="51" t="str">
        <f>IFERROR(AVERAGEIFS('Orders - December 2020'!$I$2:$I$2047,'Orders - December 2020'!$H$2:$H$2047,Worksheet!Y$3,'Orders - December 2020'!$C$2:$C$2047,Worksheet!$F97),"-")</f>
        <v>-</v>
      </c>
      <c r="Z97" s="51" t="str">
        <f>IFERROR(AVERAGEIFS('Orders - December 2020'!$I$2:$I$2047,'Orders - December 2020'!$H$2:$H$2047,Worksheet!Z$3,'Orders - December 2020'!$C$2:$C$2047,Worksheet!$F97),"-")</f>
        <v>-</v>
      </c>
      <c r="AA97" s="51" t="str">
        <f>IFERROR(AVERAGEIFS('Orders - December 2020'!$I$2:$I$2047,'Orders - December 2020'!$H$2:$H$2047,Worksheet!AA$3,'Orders - December 2020'!$C$2:$C$2047,Worksheet!$F97),"-")</f>
        <v>-</v>
      </c>
      <c r="AB97" s="51" t="str">
        <f>IFERROR(AVERAGEIFS('Orders - December 2020'!$I$2:$I$2047,'Orders - December 2020'!$H$2:$H$2047,Worksheet!AB$3,'Orders - December 2020'!$C$2:$C$2047,Worksheet!$F97),"-")</f>
        <v>-</v>
      </c>
      <c r="AC97" s="51" t="str">
        <f>IFERROR(AVERAGEIFS('Orders - December 2020'!$I$2:$I$2047,'Orders - December 2020'!$H$2:$H$2047,Worksheet!AC$3,'Orders - December 2020'!$C$2:$C$2047,Worksheet!$F97),"-")</f>
        <v>-</v>
      </c>
      <c r="AD97" s="51" t="str">
        <f>IFERROR(AVERAGEIFS('Orders - December 2020'!$I$2:$I$2047,'Orders - December 2020'!$H$2:$H$2047,Worksheet!AD$3,'Orders - December 2020'!$C$2:$C$2047,Worksheet!$F97),"-")</f>
        <v>-</v>
      </c>
      <c r="AE97" s="51" t="str">
        <f>IFERROR(AVERAGEIFS('Orders - December 2020'!$I$2:$I$2047,'Orders - December 2020'!$H$2:$H$2047,Worksheet!AE$3,'Orders - December 2020'!$C$2:$C$2047,Worksheet!$F97),"-")</f>
        <v>-</v>
      </c>
      <c r="AF97" s="51" t="str">
        <f>IFERROR(AVERAGEIFS('Orders - December 2020'!$I$2:$I$2047,'Orders - December 2020'!$H$2:$H$2047,Worksheet!AF$3,'Orders - December 2020'!$C$2:$C$2047,Worksheet!$F97),"-")</f>
        <v>-</v>
      </c>
      <c r="AG97" s="51" t="str">
        <f>IFERROR(AVERAGEIFS('Orders - December 2020'!$I$2:$I$2047,'Orders - December 2020'!$H$2:$H$2047,Worksheet!AG$3,'Orders - December 2020'!$C$2:$C$2047,Worksheet!$F97),"-")</f>
        <v>-</v>
      </c>
      <c r="AH97" s="51" t="str">
        <f>IFERROR(AVERAGEIFS('Orders - December 2020'!$I$2:$I$2047,'Orders - December 2020'!$H$2:$H$2047,Worksheet!AH$3,'Orders - December 2020'!$C$2:$C$2047,Worksheet!$F97),"-")</f>
        <v>-</v>
      </c>
      <c r="AI97" s="51" t="str">
        <f>IFERROR(AVERAGEIFS('Orders - December 2020'!$I$2:$I$2047,'Orders - December 2020'!$H$2:$H$2047,Worksheet!AI$3,'Orders - December 2020'!$C$2:$C$2047,Worksheet!$F97),"-")</f>
        <v>-</v>
      </c>
      <c r="AJ97" s="51" t="str">
        <f>IFERROR(AVERAGEIFS('Orders - December 2020'!$I$2:$I$2047,'Orders - December 2020'!$H$2:$H$2047,Worksheet!AJ$3,'Orders - December 2020'!$C$2:$C$2047,Worksheet!$F97),"-")</f>
        <v>-</v>
      </c>
      <c r="AK97" s="51" t="str">
        <f>IFERROR(AVERAGEIFS('Orders - December 2020'!$I$2:$I$2047,'Orders - December 2020'!$H$2:$H$2047,Worksheet!AK$3,'Orders - December 2020'!$C$2:$C$2047,Worksheet!$F97),"-")</f>
        <v>-</v>
      </c>
      <c r="AL97" s="51" t="str">
        <f>IFERROR(AVERAGEIFS('Orders - December 2020'!$I$2:$I$2047,'Orders - December 2020'!$H$2:$H$2047,Worksheet!AL$3,'Orders - December 2020'!$C$2:$C$2047,Worksheet!$F97),"-")</f>
        <v>-</v>
      </c>
      <c r="AM97" s="51">
        <f>IFERROR(AVERAGEIFS('Orders - December 2020'!$I$2:$I$2047,'Orders - December 2020'!$H$2:$H$2047,Worksheet!AM$3,'Orders - December 2020'!$C$2:$C$2047,Worksheet!$F97),"-")</f>
        <v>1</v>
      </c>
      <c r="AN97" s="51" t="str">
        <f>IFERROR(AVERAGEIFS('Orders - December 2020'!$I$2:$I$2047,'Orders - December 2020'!$H$2:$H$2047,Worksheet!AN$3,'Orders - December 2020'!$C$2:$C$2047,Worksheet!$F97),"-")</f>
        <v>-</v>
      </c>
      <c r="AO97" s="51" t="str">
        <f>IFERROR(AVERAGEIFS('Orders - December 2020'!$I$2:$I$2047,'Orders - December 2020'!$H$2:$H$2047,Worksheet!AO$3,'Orders - December 2020'!$C$2:$C$2047,Worksheet!$F97),"-")</f>
        <v>-</v>
      </c>
      <c r="AP97" s="51" t="str">
        <f>IFERROR(AVERAGEIFS('Orders - December 2020'!$I$2:$I$2047,'Orders - December 2020'!$H$2:$H$2047,Worksheet!AP$3,'Orders - December 2020'!$C$2:$C$2047,Worksheet!$F97),"-")</f>
        <v>-</v>
      </c>
      <c r="AQ97" s="51" t="str">
        <f>IFERROR(AVERAGEIFS('Orders - December 2020'!$I$2:$I$2047,'Orders - December 2020'!$H$2:$H$2047,Worksheet!AQ$3,'Orders - December 2020'!$C$2:$C$2047,Worksheet!$F97),"-")</f>
        <v>-</v>
      </c>
      <c r="AR97" s="51" t="str">
        <f>IFERROR(AVERAGEIFS('Orders - December 2020'!$I$2:$I$2047,'Orders - December 2020'!$H$2:$H$2047,Worksheet!AR$3,'Orders - December 2020'!$C$2:$C$2047,Worksheet!$F97),"-")</f>
        <v>-</v>
      </c>
      <c r="AS97" s="51" t="str">
        <f>IFERROR(AVERAGEIFS('Orders - December 2020'!$I$2:$I$2047,'Orders - December 2020'!$H$2:$H$2047,Worksheet!AS$3,'Orders - December 2020'!$C$2:$C$2047,Worksheet!$F97),"-")</f>
        <v>-</v>
      </c>
      <c r="AT97" s="51" t="str">
        <f>IFERROR(AVERAGEIFS('Orders - December 2020'!$I$2:$I$2047,'Orders - December 2020'!$H$2:$H$2047,Worksheet!AT$3,'Orders - December 2020'!$C$2:$C$2047,Worksheet!$F97),"-")</f>
        <v>-</v>
      </c>
      <c r="AU97" s="51" t="str">
        <f>IFERROR(AVERAGEIFS('Orders - December 2020'!$I$2:$I$2047,'Orders - December 2020'!$H$2:$H$2047,Worksheet!AU$3,'Orders - December 2020'!$C$2:$C$2047,Worksheet!$F97),"-")</f>
        <v>-</v>
      </c>
      <c r="AV97" s="51" t="str">
        <f>IFERROR(AVERAGEIFS('Orders - December 2020'!$I$2:$I$2047,'Orders - December 2020'!$H$2:$H$2047,Worksheet!AV$3,'Orders - December 2020'!$C$2:$C$2047,Worksheet!$F97),"-")</f>
        <v>-</v>
      </c>
      <c r="AW97" s="51" t="str">
        <f>IFERROR(AVERAGEIFS('Orders - December 2020'!$I$2:$I$2047,'Orders - December 2020'!$H$2:$H$2047,Worksheet!AW$3,'Orders - December 2020'!$C$2:$C$2047,Worksheet!$F97),"-")</f>
        <v>-</v>
      </c>
      <c r="AX97" s="51" t="str">
        <f>IFERROR(AVERAGEIFS('Orders - December 2020'!$I$2:$I$2047,'Orders - December 2020'!$H$2:$H$2047,Worksheet!AX$3,'Orders - December 2020'!$C$2:$C$2047,Worksheet!$F97),"-")</f>
        <v>-</v>
      </c>
      <c r="AY97" s="51">
        <f>IFERROR(AVERAGEIFS('Orders - December 2020'!$I$2:$I$2047,'Orders - December 2020'!$H$2:$H$2047,Worksheet!AY$3,'Orders - December 2020'!$C$2:$C$2047,Worksheet!$F97),"-")</f>
        <v>1</v>
      </c>
      <c r="AZ97" s="51" t="str">
        <f>IFERROR(AVERAGEIFS('Orders - December 2020'!$I$2:$I$2047,'Orders - December 2020'!$H$2:$H$2047,Worksheet!AZ$3,'Orders - December 2020'!$C$2:$C$2047,Worksheet!$F97),"-")</f>
        <v>-</v>
      </c>
      <c r="BA97" s="51" t="str">
        <f>IFERROR(AVERAGEIFS('Orders - December 2020'!$I$2:$I$2047,'Orders - December 2020'!$H$2:$H$2047,Worksheet!BA$3,'Orders - December 2020'!$C$2:$C$2047,Worksheet!$F97),"-")</f>
        <v>-</v>
      </c>
      <c r="BB97" s="51" t="str">
        <f>IFERROR(AVERAGEIFS('Orders - December 2020'!$I$2:$I$2047,'Orders - December 2020'!$H$2:$H$2047,Worksheet!BB$3,'Orders - December 2020'!$C$2:$C$2047,Worksheet!$F97),"-")</f>
        <v>-</v>
      </c>
      <c r="BC97" s="51" t="str">
        <f>IFERROR(AVERAGEIFS('Orders - December 2020'!$I$2:$I$2047,'Orders - December 2020'!$H$2:$H$2047,Worksheet!BC$3,'Orders - December 2020'!$C$2:$C$2047,Worksheet!$F97),"-")</f>
        <v>-</v>
      </c>
      <c r="BD97" s="51" t="str">
        <f>IFERROR(AVERAGEIFS('Orders - December 2020'!$I$2:$I$2047,'Orders - December 2020'!$H$2:$H$2047,Worksheet!BD$3,'Orders - December 2020'!$C$2:$C$2047,Worksheet!$F97),"-")</f>
        <v>-</v>
      </c>
      <c r="BE97" s="51" t="str">
        <f>IFERROR(AVERAGEIFS('Orders - December 2020'!$I$2:$I$2047,'Orders - December 2020'!$H$2:$H$2047,Worksheet!BE$3,'Orders - December 2020'!$C$2:$C$2047,Worksheet!$F97),"-")</f>
        <v>-</v>
      </c>
      <c r="BF97" s="51" t="str">
        <f>IFERROR(AVERAGEIFS('Orders - December 2020'!$I$2:$I$2047,'Orders - December 2020'!$H$2:$H$2047,Worksheet!BF$3,'Orders - December 2020'!$C$2:$C$2047,Worksheet!$F97),"-")</f>
        <v>-</v>
      </c>
      <c r="BG97" s="51" t="str">
        <f>IFERROR(AVERAGEIFS('Orders - December 2020'!$I$2:$I$2047,'Orders - December 2020'!$H$2:$H$2047,Worksheet!BG$3,'Orders - December 2020'!$C$2:$C$2047,Worksheet!$F97),"-")</f>
        <v>-</v>
      </c>
      <c r="BH97" s="51" t="str">
        <f>IFERROR(AVERAGEIFS('Orders - December 2020'!$I$2:$I$2047,'Orders - December 2020'!$H$2:$H$2047,Worksheet!BH$3,'Orders - December 2020'!$C$2:$C$2047,Worksheet!$F97),"-")</f>
        <v>-</v>
      </c>
      <c r="BI97" s="51" t="str">
        <f>IFERROR(AVERAGEIFS('Orders - December 2020'!$I$2:$I$2047,'Orders - December 2020'!$H$2:$H$2047,Worksheet!BI$3,'Orders - December 2020'!$C$2:$C$2047,Worksheet!$F97),"-")</f>
        <v>-</v>
      </c>
      <c r="BJ97" s="51" t="str">
        <f>IFERROR(AVERAGEIFS('Orders - December 2020'!$I$2:$I$2047,'Orders - December 2020'!$H$2:$H$2047,Worksheet!BJ$3,'Orders - December 2020'!$C$2:$C$2047,Worksheet!$F97),"-")</f>
        <v>-</v>
      </c>
      <c r="BK97" s="51" t="str">
        <f>IFERROR(AVERAGEIFS('Orders - December 2020'!$I$2:$I$2047,'Orders - December 2020'!$H$2:$H$2047,Worksheet!BK$3,'Orders - December 2020'!$C$2:$C$2047,Worksheet!$F97),"-")</f>
        <v>-</v>
      </c>
      <c r="BL97" s="51" t="str">
        <f>IFERROR(AVERAGEIFS('Orders - December 2020'!$I$2:$I$2047,'Orders - December 2020'!$H$2:$H$2047,Worksheet!BL$3,'Orders - December 2020'!$C$2:$C$2047,Worksheet!$F97),"-")</f>
        <v>-</v>
      </c>
      <c r="BM97" s="51" t="str">
        <f>IFERROR(AVERAGEIFS('Orders - December 2020'!$I$2:$I$2047,'Orders - December 2020'!$H$2:$H$2047,Worksheet!BM$3,'Orders - December 2020'!$C$2:$C$2047,Worksheet!$F97),"-")</f>
        <v>-</v>
      </c>
      <c r="BN97" s="51" t="str">
        <f>IFERROR(AVERAGEIFS('Orders - December 2020'!$I$2:$I$2047,'Orders - December 2020'!$H$2:$H$2047,Worksheet!BN$3,'Orders - December 2020'!$C$2:$C$2047,Worksheet!$F97),"-")</f>
        <v>-</v>
      </c>
      <c r="BO97" s="51" t="str">
        <f>IFERROR(AVERAGEIFS('Orders - December 2020'!$I$2:$I$2047,'Orders - December 2020'!$H$2:$H$2047,Worksheet!BO$3,'Orders - December 2020'!$C$2:$C$2047,Worksheet!$F97),"-")</f>
        <v>-</v>
      </c>
      <c r="BP97" s="51" t="str">
        <f>IFERROR(AVERAGEIFS('Orders - December 2020'!$I$2:$I$2047,'Orders - December 2020'!$H$2:$H$2047,Worksheet!BP$3,'Orders - December 2020'!$C$2:$C$2047,Worksheet!$F97),"-")</f>
        <v>-</v>
      </c>
      <c r="BQ97" s="51" t="str">
        <f>IFERROR(AVERAGEIFS('Orders - December 2020'!$I$2:$I$2047,'Orders - December 2020'!$H$2:$H$2047,Worksheet!BQ$3,'Orders - December 2020'!$C$2:$C$2047,Worksheet!$F97),"-")</f>
        <v>-</v>
      </c>
      <c r="BR97" s="51" t="str">
        <f>IFERROR(AVERAGEIFS('Orders - December 2020'!$I$2:$I$2047,'Orders - December 2020'!$H$2:$H$2047,Worksheet!BR$3,'Orders - December 2020'!$C$2:$C$2047,Worksheet!$F97),"-")</f>
        <v>-</v>
      </c>
      <c r="BS97" s="51" t="str">
        <f>IFERROR(AVERAGEIFS('Orders - December 2020'!$I$2:$I$2047,'Orders - December 2020'!$H$2:$H$2047,Worksheet!BS$3,'Orders - December 2020'!$C$2:$C$2047,Worksheet!$F97),"-")</f>
        <v>-</v>
      </c>
      <c r="BT97" s="51" t="str">
        <f>IFERROR(AVERAGEIFS('Orders - December 2020'!$I$2:$I$2047,'Orders - December 2020'!$H$2:$H$2047,Worksheet!BT$3,'Orders - December 2020'!$C$2:$C$2047,Worksheet!$F97),"-")</f>
        <v>-</v>
      </c>
      <c r="BU97" s="51" t="str">
        <f>IFERROR(AVERAGEIFS('Orders - December 2020'!$I$2:$I$2047,'Orders - December 2020'!$H$2:$H$2047,Worksheet!BU$3,'Orders - December 2020'!$C$2:$C$2047,Worksheet!$F97),"-")</f>
        <v>-</v>
      </c>
      <c r="BV97" s="51" t="str">
        <f>IFERROR(AVERAGEIFS('Orders - December 2020'!$I$2:$I$2047,'Orders - December 2020'!$H$2:$H$2047,Worksheet!BV$3,'Orders - December 2020'!$C$2:$C$2047,Worksheet!$F97),"-")</f>
        <v>-</v>
      </c>
      <c r="BW97" s="51" t="str">
        <f>IFERROR(AVERAGEIFS('Orders - December 2020'!$I$2:$I$2047,'Orders - December 2020'!$H$2:$H$2047,Worksheet!BW$3,'Orders - December 2020'!$C$2:$C$2047,Worksheet!$F97),"-")</f>
        <v>-</v>
      </c>
      <c r="BX97" s="51" t="str">
        <f>IFERROR(AVERAGEIFS('Orders - December 2020'!$I$2:$I$2047,'Orders - December 2020'!$H$2:$H$2047,Worksheet!BX$3,'Orders - December 2020'!$C$2:$C$2047,Worksheet!$F97),"-")</f>
        <v>-</v>
      </c>
      <c r="BY97" s="51" t="str">
        <f>IFERROR(AVERAGEIFS('Orders - December 2020'!$I$2:$I$2047,'Orders - December 2020'!$H$2:$H$2047,Worksheet!BY$3,'Orders - December 2020'!$C$2:$C$2047,Worksheet!$F97),"-")</f>
        <v>-</v>
      </c>
      <c r="BZ97" s="51" t="str">
        <f>IFERROR(AVERAGEIFS('Orders - December 2020'!$I$2:$I$2047,'Orders - December 2020'!$H$2:$H$2047,Worksheet!BZ$3,'Orders - December 2020'!$C$2:$C$2047,Worksheet!$F97),"-")</f>
        <v>-</v>
      </c>
      <c r="CA97" s="51" t="str">
        <f>IFERROR(AVERAGEIFS('Orders - December 2020'!$I$2:$I$2047,'Orders - December 2020'!$H$2:$H$2047,Worksheet!CA$3,'Orders - December 2020'!$C$2:$C$2047,Worksheet!$F97),"-")</f>
        <v>-</v>
      </c>
      <c r="CB97" s="51" t="str">
        <f>IFERROR(AVERAGEIFS('Orders - December 2020'!$I$2:$I$2047,'Orders - December 2020'!$H$2:$H$2047,Worksheet!CB$3,'Orders - December 2020'!$C$2:$C$2047,Worksheet!$F97),"-")</f>
        <v>-</v>
      </c>
      <c r="CC97" s="51" t="str">
        <f>IFERROR(AVERAGEIFS('Orders - December 2020'!$I$2:$I$2047,'Orders - December 2020'!$H$2:$H$2047,Worksheet!CC$3,'Orders - December 2020'!$C$2:$C$2047,Worksheet!$F97),"-")</f>
        <v>-</v>
      </c>
      <c r="CD97" s="51" t="str">
        <f>IFERROR(AVERAGEIFS('Orders - December 2020'!$I$2:$I$2047,'Orders - December 2020'!$H$2:$H$2047,Worksheet!CD$3,'Orders - December 2020'!$C$2:$C$2047,Worksheet!$F97),"-")</f>
        <v>-</v>
      </c>
      <c r="CE97" s="51" t="str">
        <f>IFERROR(AVERAGEIFS('Orders - December 2020'!$I$2:$I$2047,'Orders - December 2020'!$H$2:$H$2047,Worksheet!CE$3,'Orders - December 2020'!$C$2:$C$2047,Worksheet!$F97),"-")</f>
        <v>-</v>
      </c>
      <c r="CF97" s="51" t="str">
        <f>IFERROR(AVERAGEIFS('Orders - December 2020'!$I$2:$I$2047,'Orders - December 2020'!$H$2:$H$2047,Worksheet!CF$3,'Orders - December 2020'!$C$2:$C$2047,Worksheet!$F97),"-")</f>
        <v>-</v>
      </c>
      <c r="CG97" s="51" t="str">
        <f>IFERROR(AVERAGEIFS('Orders - December 2020'!$I$2:$I$2047,'Orders - December 2020'!$H$2:$H$2047,Worksheet!CG$3,'Orders - December 2020'!$C$2:$C$2047,Worksheet!$F97),"-")</f>
        <v>-</v>
      </c>
      <c r="CH97" s="51" t="str">
        <f>IFERROR(AVERAGEIFS('Orders - December 2020'!$I$2:$I$2047,'Orders - December 2020'!$H$2:$H$2047,Worksheet!CH$3,'Orders - December 2020'!$C$2:$C$2047,Worksheet!$F97),"-")</f>
        <v>-</v>
      </c>
      <c r="CI97" s="51" t="str">
        <f>IFERROR(AVERAGEIFS('Orders - December 2020'!$I$2:$I$2047,'Orders - December 2020'!$H$2:$H$2047,Worksheet!CI$3,'Orders - December 2020'!$C$2:$C$2047,Worksheet!$F97),"-")</f>
        <v>-</v>
      </c>
      <c r="CJ97" s="51" t="str">
        <f>IFERROR(AVERAGEIFS('Orders - December 2020'!$I$2:$I$2047,'Orders - December 2020'!$H$2:$H$2047,Worksheet!CJ$3,'Orders - December 2020'!$C$2:$C$2047,Worksheet!$F97),"-")</f>
        <v>-</v>
      </c>
      <c r="CK97" s="51" t="str">
        <f>IFERROR(AVERAGEIFS('Orders - December 2020'!$I$2:$I$2047,'Orders - December 2020'!$H$2:$H$2047,Worksheet!CK$3,'Orders - December 2020'!$C$2:$C$2047,Worksheet!$F97),"-")</f>
        <v>-</v>
      </c>
      <c r="CL97" s="51" t="str">
        <f>IFERROR(AVERAGEIFS('Orders - December 2020'!$I$2:$I$2047,'Orders - December 2020'!$H$2:$H$2047,Worksheet!CL$3,'Orders - December 2020'!$C$2:$C$2047,Worksheet!$F97),"-")</f>
        <v>-</v>
      </c>
      <c r="CM97" s="51">
        <f>IFERROR(AVERAGEIFS('Orders - December 2020'!$I$2:$I$2047,'Orders - December 2020'!$H$2:$H$2047,Worksheet!CM$3,'Orders - December 2020'!$C$2:$C$2047,Worksheet!$F97),"-")</f>
        <v>2</v>
      </c>
      <c r="CN97" s="51" t="str">
        <f>IFERROR(AVERAGEIFS('Orders - December 2020'!$I$2:$I$2047,'Orders - December 2020'!$H$2:$H$2047,Worksheet!CN$3,'Orders - December 2020'!$C$2:$C$2047,Worksheet!$F97),"-")</f>
        <v>-</v>
      </c>
      <c r="CO97" s="51">
        <f>IFERROR(AVERAGEIFS('Orders - December 2020'!$I$2:$I$2047,'Orders - December 2020'!$H$2:$H$2047,Worksheet!CO$3,'Orders - December 2020'!$C$2:$C$2047,Worksheet!$F97),"-")</f>
        <v>4</v>
      </c>
      <c r="CP97" s="51" t="str">
        <f>IFERROR(AVERAGEIFS('Orders - December 2020'!$I$2:$I$2047,'Orders - December 2020'!$H$2:$H$2047,Worksheet!CP$3,'Orders - December 2020'!$C$2:$C$2047,Worksheet!$F97),"-")</f>
        <v>-</v>
      </c>
      <c r="CQ97" s="51">
        <f>IFERROR(AVERAGEIFS('Orders - December 2020'!$I$2:$I$2047,'Orders - December 2020'!$H$2:$H$2047,Worksheet!CQ$3,'Orders - December 2020'!$C$2:$C$2047,Worksheet!$F97),"-")</f>
        <v>4</v>
      </c>
      <c r="CR97" s="51" t="str">
        <f>IFERROR(AVERAGEIFS('Orders - December 2020'!$I$2:$I$2047,'Orders - December 2020'!$H$2:$H$2047,Worksheet!CR$3,'Orders - December 2020'!$C$2:$C$2047,Worksheet!$F97),"-")</f>
        <v>-</v>
      </c>
      <c r="CS97" s="51" t="str">
        <f>IFERROR(AVERAGEIFS('Orders - December 2020'!$I$2:$I$2047,'Orders - December 2020'!$H$2:$H$2047,Worksheet!CS$3,'Orders - December 2020'!$C$2:$C$2047,Worksheet!$F97),"-")</f>
        <v>-</v>
      </c>
      <c r="CT97" s="51" t="str">
        <f>IFERROR(AVERAGEIFS('Orders - December 2020'!$I$2:$I$2047,'Orders - December 2020'!$H$2:$H$2047,Worksheet!CT$3,'Orders - December 2020'!$C$2:$C$2047,Worksheet!$F97),"-")</f>
        <v>-</v>
      </c>
      <c r="CU97" s="51">
        <f>IFERROR(AVERAGEIFS('Orders - December 2020'!$I$2:$I$2047,'Orders - December 2020'!$H$2:$H$2047,Worksheet!CU$3,'Orders - December 2020'!$C$2:$C$2047,Worksheet!$F97),"-")</f>
        <v>2</v>
      </c>
      <c r="CV97" s="51" t="str">
        <f>IFERROR(AVERAGEIFS('Orders - December 2020'!$I$2:$I$2047,'Orders - December 2020'!$H$2:$H$2047,Worksheet!CV$3,'Orders - December 2020'!$C$2:$C$2047,Worksheet!$F97),"-")</f>
        <v>-</v>
      </c>
      <c r="CW97" s="51" t="str">
        <f>IFERROR(AVERAGEIFS('Orders - December 2020'!$I$2:$I$2047,'Orders - December 2020'!$H$2:$H$2047,Worksheet!CW$3,'Orders - December 2020'!$C$2:$C$2047,Worksheet!$F97),"-")</f>
        <v>-</v>
      </c>
      <c r="CX97" s="51" t="str">
        <f>IFERROR(AVERAGEIFS('Orders - December 2020'!$I$2:$I$2047,'Orders - December 2020'!$H$2:$H$2047,Worksheet!CX$3,'Orders - December 2020'!$C$2:$C$2047,Worksheet!$F97),"-")</f>
        <v>-</v>
      </c>
      <c r="CY97" s="51" t="str">
        <f>IFERROR(AVERAGEIFS('Orders - December 2020'!$I$2:$I$2047,'Orders - December 2020'!$H$2:$H$2047,Worksheet!CY$3,'Orders - December 2020'!$C$2:$C$2047,Worksheet!$F97),"-")</f>
        <v>-</v>
      </c>
      <c r="CZ97" s="51">
        <f>IFERROR(AVERAGEIFS('Orders - December 2020'!$I$2:$I$2047,'Orders - December 2020'!$H$2:$H$2047,Worksheet!CZ$3,'Orders - December 2020'!$C$2:$C$2047,Worksheet!$F97),"-")</f>
        <v>5</v>
      </c>
      <c r="DA97" s="51" t="str">
        <f>IFERROR(AVERAGEIFS('Orders - December 2020'!$I$2:$I$2047,'Orders - December 2020'!$H$2:$H$2047,Worksheet!DA$3,'Orders - December 2020'!$C$2:$C$2047,Worksheet!$F97),"-")</f>
        <v>-</v>
      </c>
      <c r="DB97" s="51" t="str">
        <f>IFERROR(AVERAGEIFS('Orders - December 2020'!$I$2:$I$2047,'Orders - December 2020'!$H$2:$H$2047,Worksheet!DB$3,'Orders - December 2020'!$C$2:$C$2047,Worksheet!$F97),"-")</f>
        <v>-</v>
      </c>
      <c r="DC97" s="51" t="str">
        <f>IFERROR(AVERAGEIFS('Orders - December 2020'!$I$2:$I$2047,'Orders - December 2020'!$H$2:$H$2047,Worksheet!DC$3,'Orders - December 2020'!$C$2:$C$2047,Worksheet!$F97),"-")</f>
        <v>-</v>
      </c>
      <c r="DD97" s="51" t="str">
        <f>IFERROR(AVERAGEIFS('Orders - December 2020'!$I$2:$I$2047,'Orders - December 2020'!$H$2:$H$2047,Worksheet!DD$3,'Orders - December 2020'!$C$2:$C$2047,Worksheet!$F97),"-")</f>
        <v>-</v>
      </c>
      <c r="DE97" s="51" t="str">
        <f>IFERROR(AVERAGEIFS('Orders - December 2020'!$I$2:$I$2047,'Orders - December 2020'!$H$2:$H$2047,Worksheet!DE$3,'Orders - December 2020'!$C$2:$C$2047,Worksheet!$F97),"-")</f>
        <v>-</v>
      </c>
      <c r="DF97" s="51" t="str">
        <f>IFERROR(AVERAGEIFS('Orders - December 2020'!$I$2:$I$2047,'Orders - December 2020'!$H$2:$H$2047,Worksheet!DF$3,'Orders - December 2020'!$C$2:$C$2047,Worksheet!$F97),"-")</f>
        <v>-</v>
      </c>
      <c r="DG97" s="51" t="str">
        <f>IFERROR(AVERAGEIFS('Orders - December 2020'!$I$2:$I$2047,'Orders - December 2020'!$H$2:$H$2047,Worksheet!DG$3,'Orders - December 2020'!$C$2:$C$2047,Worksheet!$F97),"-")</f>
        <v>-</v>
      </c>
      <c r="DH97" s="51" t="str">
        <f>IFERROR(AVERAGEIFS('Orders - December 2020'!$I$2:$I$2047,'Orders - December 2020'!$H$2:$H$2047,Worksheet!DH$3,'Orders - December 2020'!$C$2:$C$2047,Worksheet!$F97),"-")</f>
        <v>-</v>
      </c>
      <c r="DI97" s="51" t="str">
        <f>IFERROR(AVERAGEIFS('Orders - December 2020'!$I$2:$I$2047,'Orders - December 2020'!$H$2:$H$2047,Worksheet!DI$3,'Orders - December 2020'!$C$2:$C$2047,Worksheet!$F97),"-")</f>
        <v>-</v>
      </c>
      <c r="DJ97" s="51" t="str">
        <f>IFERROR(AVERAGEIFS('Orders - December 2020'!$I$2:$I$2047,'Orders - December 2020'!$H$2:$H$2047,Worksheet!DJ$3,'Orders - December 2020'!$C$2:$C$2047,Worksheet!$F97),"-")</f>
        <v>-</v>
      </c>
      <c r="DK97" s="51" t="str">
        <f>IFERROR(AVERAGEIFS('Orders - December 2020'!$I$2:$I$2047,'Orders - December 2020'!$H$2:$H$2047,Worksheet!DK$3,'Orders - December 2020'!$C$2:$C$2047,Worksheet!$F97),"-")</f>
        <v>-</v>
      </c>
      <c r="DL97" s="51" t="str">
        <f>IFERROR(AVERAGEIFS('Orders - December 2020'!$I$2:$I$2047,'Orders - December 2020'!$H$2:$H$2047,Worksheet!DL$3,'Orders - December 2020'!$C$2:$C$2047,Worksheet!$F97),"-")</f>
        <v>-</v>
      </c>
      <c r="DM97" s="51" t="str">
        <f>IFERROR(AVERAGEIFS('Orders - December 2020'!$I$2:$I$2047,'Orders - December 2020'!$H$2:$H$2047,Worksheet!DM$3,'Orders - December 2020'!$C$2:$C$2047,Worksheet!$F97),"-")</f>
        <v>-</v>
      </c>
      <c r="DN97" s="51" t="str">
        <f>IFERROR(AVERAGEIFS('Orders - December 2020'!$I$2:$I$2047,'Orders - December 2020'!$H$2:$H$2047,Worksheet!DN$3,'Orders - December 2020'!$C$2:$C$2047,Worksheet!$F97),"-")</f>
        <v>-</v>
      </c>
      <c r="DO97" s="51" t="str">
        <f>IFERROR(AVERAGEIFS('Orders - December 2020'!$I$2:$I$2047,'Orders - December 2020'!$H$2:$H$2047,Worksheet!DO$3,'Orders - December 2020'!$C$2:$C$2047,Worksheet!$F97),"-")</f>
        <v>-</v>
      </c>
      <c r="DP97" s="51" t="str">
        <f>IFERROR(AVERAGEIFS('Orders - December 2020'!$I$2:$I$2047,'Orders - December 2020'!$H$2:$H$2047,Worksheet!DP$3,'Orders - December 2020'!$C$2:$C$2047,Worksheet!$F97),"-")</f>
        <v>-</v>
      </c>
      <c r="DQ97" s="51" t="str">
        <f>IFERROR(AVERAGEIFS('Orders - December 2020'!$I$2:$I$2047,'Orders - December 2020'!$H$2:$H$2047,Worksheet!DQ$3,'Orders - December 2020'!$C$2:$C$2047,Worksheet!$F97),"-")</f>
        <v>-</v>
      </c>
      <c r="DR97" s="51" t="str">
        <f>IFERROR(AVERAGEIFS('Orders - December 2020'!$I$2:$I$2047,'Orders - December 2020'!$H$2:$H$2047,Worksheet!DR$3,'Orders - December 2020'!$C$2:$C$2047,Worksheet!$F97),"-")</f>
        <v>-</v>
      </c>
      <c r="DS97" s="51" t="str">
        <f>IFERROR(AVERAGEIFS('Orders - December 2020'!$I$2:$I$2047,'Orders - December 2020'!$H$2:$H$2047,Worksheet!DS$3,'Orders - December 2020'!$C$2:$C$2047,Worksheet!$F97),"-")</f>
        <v>-</v>
      </c>
      <c r="DT97" s="51" t="str">
        <f>IFERROR(AVERAGEIFS('Orders - December 2020'!$I$2:$I$2047,'Orders - December 2020'!$H$2:$H$2047,Worksheet!DT$3,'Orders - December 2020'!$C$2:$C$2047,Worksheet!$F97),"-")</f>
        <v>-</v>
      </c>
      <c r="DU97" s="51" t="str">
        <f>IFERROR(AVERAGEIFS('Orders - December 2020'!$I$2:$I$2047,'Orders - December 2020'!$H$2:$H$2047,Worksheet!DU$3,'Orders - December 2020'!$C$2:$C$2047,Worksheet!$F97),"-")</f>
        <v>-</v>
      </c>
      <c r="DV97" s="51" t="str">
        <f>IFERROR(AVERAGEIFS('Orders - December 2020'!$I$2:$I$2047,'Orders - December 2020'!$H$2:$H$2047,Worksheet!DV$3,'Orders - December 2020'!$C$2:$C$2047,Worksheet!$F97),"-")</f>
        <v>-</v>
      </c>
      <c r="DW97" s="51" t="str">
        <f>IFERROR(AVERAGEIFS('Orders - December 2020'!$I$2:$I$2047,'Orders - December 2020'!$H$2:$H$2047,Worksheet!DW$3,'Orders - December 2020'!$C$2:$C$2047,Worksheet!$F97),"-")</f>
        <v>-</v>
      </c>
      <c r="DX97" s="51" t="str">
        <f>IFERROR(AVERAGEIFS('Orders - December 2020'!$I$2:$I$2047,'Orders - December 2020'!$H$2:$H$2047,Worksheet!DX$3,'Orders - December 2020'!$C$2:$C$2047,Worksheet!$F97),"-")</f>
        <v>-</v>
      </c>
      <c r="DY97" s="51" t="str">
        <f>IFERROR(AVERAGEIFS('Orders - December 2020'!$I$2:$I$2047,'Orders - December 2020'!$H$2:$H$2047,Worksheet!DY$3,'Orders - December 2020'!$C$2:$C$2047,Worksheet!$F97),"-")</f>
        <v>-</v>
      </c>
      <c r="DZ97" s="51" t="str">
        <f>IFERROR(AVERAGEIFS('Orders - December 2020'!$I$2:$I$2047,'Orders - December 2020'!$H$2:$H$2047,Worksheet!DZ$3,'Orders - December 2020'!$C$2:$C$2047,Worksheet!$F97),"-")</f>
        <v>-</v>
      </c>
      <c r="EA97" s="51" t="str">
        <f>IFERROR(AVERAGEIFS('Orders - December 2020'!$I$2:$I$2047,'Orders - December 2020'!$H$2:$H$2047,Worksheet!EA$3,'Orders - December 2020'!$C$2:$C$2047,Worksheet!$F97),"-")</f>
        <v>-</v>
      </c>
      <c r="EB97" s="51" t="str">
        <f>IFERROR(AVERAGEIFS('Orders - December 2020'!$I$2:$I$2047,'Orders - December 2020'!$H$2:$H$2047,Worksheet!EB$3,'Orders - December 2020'!$C$2:$C$2047,Worksheet!$F97),"-")</f>
        <v>-</v>
      </c>
      <c r="EC97" s="51" t="str">
        <f>IFERROR(AVERAGEIFS('Orders - December 2020'!$I$2:$I$2047,'Orders - December 2020'!$H$2:$H$2047,Worksheet!EC$3,'Orders - December 2020'!$C$2:$C$2047,Worksheet!$F97),"-")</f>
        <v>-</v>
      </c>
      <c r="ED97" s="51" t="str">
        <f>IFERROR(AVERAGEIFS('Orders - December 2020'!$I$2:$I$2047,'Orders - December 2020'!$H$2:$H$2047,Worksheet!ED$3,'Orders - December 2020'!$C$2:$C$2047,Worksheet!$F97),"-")</f>
        <v>-</v>
      </c>
      <c r="EE97" s="51" t="str">
        <f>IFERROR(AVERAGEIFS('Orders - December 2020'!$I$2:$I$2047,'Orders - December 2020'!$H$2:$H$2047,Worksheet!EE$3,'Orders - December 2020'!$C$2:$C$2047,Worksheet!$F97),"-")</f>
        <v>-</v>
      </c>
      <c r="EF97" s="51" t="str">
        <f>IFERROR(AVERAGEIFS('Orders - December 2020'!$I$2:$I$2047,'Orders - December 2020'!$H$2:$H$2047,Worksheet!EF$3,'Orders - December 2020'!$C$2:$C$2047,Worksheet!$F97),"-")</f>
        <v>-</v>
      </c>
      <c r="EG97" s="51" t="str">
        <f>IFERROR(AVERAGEIFS('Orders - December 2020'!$I$2:$I$2047,'Orders - December 2020'!$H$2:$H$2047,Worksheet!EG$3,'Orders - December 2020'!$C$2:$C$2047,Worksheet!$F97),"-")</f>
        <v>-</v>
      </c>
      <c r="EH97" s="51" t="str">
        <f>IFERROR(AVERAGEIFS('Orders - December 2020'!$I$2:$I$2047,'Orders - December 2020'!$H$2:$H$2047,Worksheet!EH$3,'Orders - December 2020'!$C$2:$C$2047,Worksheet!$F97),"-")</f>
        <v>-</v>
      </c>
      <c r="EI97" s="51" t="str">
        <f>IFERROR(AVERAGEIFS('Orders - December 2020'!$I$2:$I$2047,'Orders - December 2020'!$H$2:$H$2047,Worksheet!EI$3,'Orders - December 2020'!$C$2:$C$2047,Worksheet!$F97),"-")</f>
        <v>-</v>
      </c>
      <c r="EJ97" s="51" t="str">
        <f>IFERROR(AVERAGEIFS('Orders - December 2020'!$I$2:$I$2047,'Orders - December 2020'!$H$2:$H$2047,Worksheet!EJ$3,'Orders - December 2020'!$C$2:$C$2047,Worksheet!$F97),"-")</f>
        <v>-</v>
      </c>
      <c r="EK97" s="51" t="str">
        <f>IFERROR(AVERAGEIFS('Orders - December 2020'!$I$2:$I$2047,'Orders - December 2020'!$H$2:$H$2047,Worksheet!EK$3,'Orders - December 2020'!$C$2:$C$2047,Worksheet!$F97),"-")</f>
        <v>-</v>
      </c>
      <c r="EL97" s="51" t="str">
        <f>IFERROR(AVERAGEIFS('Orders - December 2020'!$I$2:$I$2047,'Orders - December 2020'!$H$2:$H$2047,Worksheet!EL$3,'Orders - December 2020'!$C$2:$C$2047,Worksheet!$F97),"-")</f>
        <v>-</v>
      </c>
      <c r="EM97" s="51" t="str">
        <f>IFERROR(AVERAGEIFS('Orders - December 2020'!$I$2:$I$2047,'Orders - December 2020'!$H$2:$H$2047,Worksheet!EM$3,'Orders - December 2020'!$C$2:$C$2047,Worksheet!$F97),"-")</f>
        <v>-</v>
      </c>
      <c r="EN97" s="51" t="str">
        <f>IFERROR(AVERAGEIFS('Orders - December 2020'!$I$2:$I$2047,'Orders - December 2020'!$H$2:$H$2047,Worksheet!EN$3,'Orders - December 2020'!$C$2:$C$2047,Worksheet!$F97),"-")</f>
        <v>-</v>
      </c>
      <c r="EO97" s="51" t="str">
        <f>IFERROR(AVERAGEIFS('Orders - December 2020'!$I$2:$I$2047,'Orders - December 2020'!$H$2:$H$2047,Worksheet!EO$3,'Orders - December 2020'!$C$2:$C$2047,Worksheet!$F97),"-")</f>
        <v>-</v>
      </c>
      <c r="EP97" s="51" t="str">
        <f>IFERROR(AVERAGEIFS('Orders - December 2020'!$I$2:$I$2047,'Orders - December 2020'!$H$2:$H$2047,Worksheet!EP$3,'Orders - December 2020'!$C$2:$C$2047,Worksheet!$F97),"-")</f>
        <v>-</v>
      </c>
      <c r="EQ97" s="51" t="str">
        <f>IFERROR(AVERAGEIFS('Orders - December 2020'!$I$2:$I$2047,'Orders - December 2020'!$H$2:$H$2047,Worksheet!EQ$3,'Orders - December 2020'!$C$2:$C$2047,Worksheet!$F97),"-")</f>
        <v>-</v>
      </c>
      <c r="ER97" s="51" t="str">
        <f>IFERROR(AVERAGEIFS('Orders - December 2020'!$I$2:$I$2047,'Orders - December 2020'!$H$2:$H$2047,Worksheet!ER$3,'Orders - December 2020'!$C$2:$C$2047,Worksheet!$F97),"-")</f>
        <v>-</v>
      </c>
      <c r="ES97" s="51" t="str">
        <f>IFERROR(AVERAGEIFS('Orders - December 2020'!$I$2:$I$2047,'Orders - December 2020'!$H$2:$H$2047,Worksheet!ES$3,'Orders - December 2020'!$C$2:$C$2047,Worksheet!$F97),"-")</f>
        <v>-</v>
      </c>
      <c r="ET97" s="51" t="str">
        <f>IFERROR(AVERAGEIFS('Orders - December 2020'!$I$2:$I$2047,'Orders - December 2020'!$H$2:$H$2047,Worksheet!ET$3,'Orders - December 2020'!$C$2:$C$2047,Worksheet!$F97),"-")</f>
        <v>-</v>
      </c>
      <c r="EU97" s="51" t="str">
        <f>IFERROR(AVERAGEIFS('Orders - December 2020'!$I$2:$I$2047,'Orders - December 2020'!$H$2:$H$2047,Worksheet!EU$3,'Orders - December 2020'!$C$2:$C$2047,Worksheet!$F97),"-")</f>
        <v>-</v>
      </c>
      <c r="EV97" s="51" t="str">
        <f>IFERROR(AVERAGEIFS('Orders - December 2020'!$I$2:$I$2047,'Orders - December 2020'!$H$2:$H$2047,Worksheet!EV$3,'Orders - December 2020'!$C$2:$C$2047,Worksheet!$F97),"-")</f>
        <v>-</v>
      </c>
      <c r="EW97" s="51" t="str">
        <f>IFERROR(AVERAGEIFS('Orders - December 2020'!$I$2:$I$2047,'Orders - December 2020'!$H$2:$H$2047,Worksheet!EW$3,'Orders - December 2020'!$C$2:$C$2047,Worksheet!$F97),"-")</f>
        <v>-</v>
      </c>
      <c r="EX97" s="51" t="str">
        <f>IFERROR(AVERAGEIFS('Orders - December 2020'!$I$2:$I$2047,'Orders - December 2020'!$H$2:$H$2047,Worksheet!EX$3,'Orders - December 2020'!$C$2:$C$2047,Worksheet!$F97),"-")</f>
        <v>-</v>
      </c>
      <c r="EY97" s="51" t="str">
        <f>IFERROR(AVERAGEIFS('Orders - December 2020'!$I$2:$I$2047,'Orders - December 2020'!$H$2:$H$2047,Worksheet!EY$3,'Orders - December 2020'!$C$2:$C$2047,Worksheet!$F97),"-")</f>
        <v>-</v>
      </c>
      <c r="EZ97" s="51" t="str">
        <f>IFERROR(AVERAGEIFS('Orders - December 2020'!$I$2:$I$2047,'Orders - December 2020'!$H$2:$H$2047,Worksheet!EZ$3,'Orders - December 2020'!$C$2:$C$2047,Worksheet!$F97),"-")</f>
        <v>-</v>
      </c>
      <c r="FA97" s="51" t="str">
        <f>IFERROR(AVERAGEIFS('Orders - December 2020'!$I$2:$I$2047,'Orders - December 2020'!$H$2:$H$2047,Worksheet!FA$3,'Orders - December 2020'!$C$2:$C$2047,Worksheet!$F97),"-")</f>
        <v>-</v>
      </c>
      <c r="FB97" s="51" t="str">
        <f>IFERROR(AVERAGEIFS('Orders - December 2020'!$I$2:$I$2047,'Orders - December 2020'!$H$2:$H$2047,Worksheet!FB$3,'Orders - December 2020'!$C$2:$C$2047,Worksheet!$F97),"-")</f>
        <v>-</v>
      </c>
      <c r="FC97" s="51" t="str">
        <f>IFERROR(AVERAGEIFS('Orders - December 2020'!$I$2:$I$2047,'Orders - December 2020'!$H$2:$H$2047,Worksheet!FC$3,'Orders - December 2020'!$C$2:$C$2047,Worksheet!$F97),"-")</f>
        <v>-</v>
      </c>
      <c r="FD97" s="51" t="str">
        <f>IFERROR(AVERAGEIFS('Orders - December 2020'!$I$2:$I$2047,'Orders - December 2020'!$H$2:$H$2047,Worksheet!FD$3,'Orders - December 2020'!$C$2:$C$2047,Worksheet!$F97),"-")</f>
        <v>-</v>
      </c>
      <c r="FE97" s="51" t="str">
        <f>IFERROR(AVERAGEIFS('Orders - December 2020'!$I$2:$I$2047,'Orders - December 2020'!$H$2:$H$2047,Worksheet!FE$3,'Orders - December 2020'!$C$2:$C$2047,Worksheet!$F97),"-")</f>
        <v>-</v>
      </c>
      <c r="FF97" s="51" t="str">
        <f>IFERROR(AVERAGEIFS('Orders - December 2020'!$I$2:$I$2047,'Orders - December 2020'!$H$2:$H$2047,Worksheet!FF$3,'Orders - December 2020'!$C$2:$C$2047,Worksheet!$F97),"-")</f>
        <v>-</v>
      </c>
      <c r="FG97" s="52" t="str">
        <f>IFERROR(AVERAGEIFS('Orders - December 2020'!$I$2:$I$2047,'Orders - December 2020'!$H$2:$H$2047,Worksheet!FG$3,'Orders - December 2020'!$C$2:$C$2047,Worksheet!$F97),"-")</f>
        <v>-</v>
      </c>
    </row>
    <row r="98" spans="6:163">
      <c r="F98" s="45" t="str">
        <v>Sam B Minimarts</v>
      </c>
      <c r="G98" s="50" t="str">
        <f>IFERROR(AVERAGEIFS('Orders - December 2020'!$I$2:$I$2047,'Orders - December 2020'!$H$2:$H$2047,Worksheet!G$3,'Orders - December 2020'!$C$2:$C$2047,Worksheet!$F98),"-")</f>
        <v>-</v>
      </c>
      <c r="H98" s="51" t="str">
        <f>IFERROR(AVERAGEIFS('Orders - December 2020'!$I$2:$I$2047,'Orders - December 2020'!$H$2:$H$2047,Worksheet!H$3,'Orders - December 2020'!$C$2:$C$2047,Worksheet!$F98),"-")</f>
        <v>-</v>
      </c>
      <c r="I98" s="51" t="str">
        <f>IFERROR(AVERAGEIFS('Orders - December 2020'!$I$2:$I$2047,'Orders - December 2020'!$H$2:$H$2047,Worksheet!I$3,'Orders - December 2020'!$C$2:$C$2047,Worksheet!$F98),"-")</f>
        <v>-</v>
      </c>
      <c r="J98" s="51" t="str">
        <f>IFERROR(AVERAGEIFS('Orders - December 2020'!$I$2:$I$2047,'Orders - December 2020'!$H$2:$H$2047,Worksheet!J$3,'Orders - December 2020'!$C$2:$C$2047,Worksheet!$F98),"-")</f>
        <v>-</v>
      </c>
      <c r="K98" s="51" t="str">
        <f>IFERROR(AVERAGEIFS('Orders - December 2020'!$I$2:$I$2047,'Orders - December 2020'!$H$2:$H$2047,Worksheet!K$3,'Orders - December 2020'!$C$2:$C$2047,Worksheet!$F98),"-")</f>
        <v>-</v>
      </c>
      <c r="L98" s="51" t="str">
        <f>IFERROR(AVERAGEIFS('Orders - December 2020'!$I$2:$I$2047,'Orders - December 2020'!$H$2:$H$2047,Worksheet!L$3,'Orders - December 2020'!$C$2:$C$2047,Worksheet!$F98),"-")</f>
        <v>-</v>
      </c>
      <c r="M98" s="51" t="str">
        <f>IFERROR(AVERAGEIFS('Orders - December 2020'!$I$2:$I$2047,'Orders - December 2020'!$H$2:$H$2047,Worksheet!M$3,'Orders - December 2020'!$C$2:$C$2047,Worksheet!$F98),"-")</f>
        <v>-</v>
      </c>
      <c r="N98" s="51" t="str">
        <f>IFERROR(AVERAGEIFS('Orders - December 2020'!$I$2:$I$2047,'Orders - December 2020'!$H$2:$H$2047,Worksheet!N$3,'Orders - December 2020'!$C$2:$C$2047,Worksheet!$F98),"-")</f>
        <v>-</v>
      </c>
      <c r="O98" s="51" t="str">
        <f>IFERROR(AVERAGEIFS('Orders - December 2020'!$I$2:$I$2047,'Orders - December 2020'!$H$2:$H$2047,Worksheet!O$3,'Orders - December 2020'!$C$2:$C$2047,Worksheet!$F98),"-")</f>
        <v>-</v>
      </c>
      <c r="P98" s="51" t="str">
        <f>IFERROR(AVERAGEIFS('Orders - December 2020'!$I$2:$I$2047,'Orders - December 2020'!$H$2:$H$2047,Worksheet!P$3,'Orders - December 2020'!$C$2:$C$2047,Worksheet!$F98),"-")</f>
        <v>-</v>
      </c>
      <c r="Q98" s="51" t="str">
        <f>IFERROR(AVERAGEIFS('Orders - December 2020'!$I$2:$I$2047,'Orders - December 2020'!$H$2:$H$2047,Worksheet!Q$3,'Orders - December 2020'!$C$2:$C$2047,Worksheet!$F98),"-")</f>
        <v>-</v>
      </c>
      <c r="R98" s="51" t="str">
        <f>IFERROR(AVERAGEIFS('Orders - December 2020'!$I$2:$I$2047,'Orders - December 2020'!$H$2:$H$2047,Worksheet!R$3,'Orders - December 2020'!$C$2:$C$2047,Worksheet!$F98),"-")</f>
        <v>-</v>
      </c>
      <c r="S98" s="51" t="str">
        <f>IFERROR(AVERAGEIFS('Orders - December 2020'!$I$2:$I$2047,'Orders - December 2020'!$H$2:$H$2047,Worksheet!S$3,'Orders - December 2020'!$C$2:$C$2047,Worksheet!$F98),"-")</f>
        <v>-</v>
      </c>
      <c r="T98" s="51" t="str">
        <f>IFERROR(AVERAGEIFS('Orders - December 2020'!$I$2:$I$2047,'Orders - December 2020'!$H$2:$H$2047,Worksheet!T$3,'Orders - December 2020'!$C$2:$C$2047,Worksheet!$F98),"-")</f>
        <v>-</v>
      </c>
      <c r="U98" s="51" t="str">
        <f>IFERROR(AVERAGEIFS('Orders - December 2020'!$I$2:$I$2047,'Orders - December 2020'!$H$2:$H$2047,Worksheet!U$3,'Orders - December 2020'!$C$2:$C$2047,Worksheet!$F98),"-")</f>
        <v>-</v>
      </c>
      <c r="V98" s="51" t="str">
        <f>IFERROR(AVERAGEIFS('Orders - December 2020'!$I$2:$I$2047,'Orders - December 2020'!$H$2:$H$2047,Worksheet!V$3,'Orders - December 2020'!$C$2:$C$2047,Worksheet!$F98),"-")</f>
        <v>-</v>
      </c>
      <c r="W98" s="51" t="str">
        <f>IFERROR(AVERAGEIFS('Orders - December 2020'!$I$2:$I$2047,'Orders - December 2020'!$H$2:$H$2047,Worksheet!W$3,'Orders - December 2020'!$C$2:$C$2047,Worksheet!$F98),"-")</f>
        <v>-</v>
      </c>
      <c r="X98" s="51" t="str">
        <f>IFERROR(AVERAGEIFS('Orders - December 2020'!$I$2:$I$2047,'Orders - December 2020'!$H$2:$H$2047,Worksheet!X$3,'Orders - December 2020'!$C$2:$C$2047,Worksheet!$F98),"-")</f>
        <v>-</v>
      </c>
      <c r="Y98" s="51" t="str">
        <f>IFERROR(AVERAGEIFS('Orders - December 2020'!$I$2:$I$2047,'Orders - December 2020'!$H$2:$H$2047,Worksheet!Y$3,'Orders - December 2020'!$C$2:$C$2047,Worksheet!$F98),"-")</f>
        <v>-</v>
      </c>
      <c r="Z98" s="51" t="str">
        <f>IFERROR(AVERAGEIFS('Orders - December 2020'!$I$2:$I$2047,'Orders - December 2020'!$H$2:$H$2047,Worksheet!Z$3,'Orders - December 2020'!$C$2:$C$2047,Worksheet!$F98),"-")</f>
        <v>-</v>
      </c>
      <c r="AA98" s="51" t="str">
        <f>IFERROR(AVERAGEIFS('Orders - December 2020'!$I$2:$I$2047,'Orders - December 2020'!$H$2:$H$2047,Worksheet!AA$3,'Orders - December 2020'!$C$2:$C$2047,Worksheet!$F98),"-")</f>
        <v>-</v>
      </c>
      <c r="AB98" s="51" t="str">
        <f>IFERROR(AVERAGEIFS('Orders - December 2020'!$I$2:$I$2047,'Orders - December 2020'!$H$2:$H$2047,Worksheet!AB$3,'Orders - December 2020'!$C$2:$C$2047,Worksheet!$F98),"-")</f>
        <v>-</v>
      </c>
      <c r="AC98" s="51" t="str">
        <f>IFERROR(AVERAGEIFS('Orders - December 2020'!$I$2:$I$2047,'Orders - December 2020'!$H$2:$H$2047,Worksheet!AC$3,'Orders - December 2020'!$C$2:$C$2047,Worksheet!$F98),"-")</f>
        <v>-</v>
      </c>
      <c r="AD98" s="51" t="str">
        <f>IFERROR(AVERAGEIFS('Orders - December 2020'!$I$2:$I$2047,'Orders - December 2020'!$H$2:$H$2047,Worksheet!AD$3,'Orders - December 2020'!$C$2:$C$2047,Worksheet!$F98),"-")</f>
        <v>-</v>
      </c>
      <c r="AE98" s="51" t="str">
        <f>IFERROR(AVERAGEIFS('Orders - December 2020'!$I$2:$I$2047,'Orders - December 2020'!$H$2:$H$2047,Worksheet!AE$3,'Orders - December 2020'!$C$2:$C$2047,Worksheet!$F98),"-")</f>
        <v>-</v>
      </c>
      <c r="AF98" s="51" t="str">
        <f>IFERROR(AVERAGEIFS('Orders - December 2020'!$I$2:$I$2047,'Orders - December 2020'!$H$2:$H$2047,Worksheet!AF$3,'Orders - December 2020'!$C$2:$C$2047,Worksheet!$F98),"-")</f>
        <v>-</v>
      </c>
      <c r="AG98" s="51" t="str">
        <f>IFERROR(AVERAGEIFS('Orders - December 2020'!$I$2:$I$2047,'Orders - December 2020'!$H$2:$H$2047,Worksheet!AG$3,'Orders - December 2020'!$C$2:$C$2047,Worksheet!$F98),"-")</f>
        <v>-</v>
      </c>
      <c r="AH98" s="51" t="str">
        <f>IFERROR(AVERAGEIFS('Orders - December 2020'!$I$2:$I$2047,'Orders - December 2020'!$H$2:$H$2047,Worksheet!AH$3,'Orders - December 2020'!$C$2:$C$2047,Worksheet!$F98),"-")</f>
        <v>-</v>
      </c>
      <c r="AI98" s="51" t="str">
        <f>IFERROR(AVERAGEIFS('Orders - December 2020'!$I$2:$I$2047,'Orders - December 2020'!$H$2:$H$2047,Worksheet!AI$3,'Orders - December 2020'!$C$2:$C$2047,Worksheet!$F98),"-")</f>
        <v>-</v>
      </c>
      <c r="AJ98" s="51" t="str">
        <f>IFERROR(AVERAGEIFS('Orders - December 2020'!$I$2:$I$2047,'Orders - December 2020'!$H$2:$H$2047,Worksheet!AJ$3,'Orders - December 2020'!$C$2:$C$2047,Worksheet!$F98),"-")</f>
        <v>-</v>
      </c>
      <c r="AK98" s="51" t="str">
        <f>IFERROR(AVERAGEIFS('Orders - December 2020'!$I$2:$I$2047,'Orders - December 2020'!$H$2:$H$2047,Worksheet!AK$3,'Orders - December 2020'!$C$2:$C$2047,Worksheet!$F98),"-")</f>
        <v>-</v>
      </c>
      <c r="AL98" s="51" t="str">
        <f>IFERROR(AVERAGEIFS('Orders - December 2020'!$I$2:$I$2047,'Orders - December 2020'!$H$2:$H$2047,Worksheet!AL$3,'Orders - December 2020'!$C$2:$C$2047,Worksheet!$F98),"-")</f>
        <v>-</v>
      </c>
      <c r="AM98" s="51" t="str">
        <f>IFERROR(AVERAGEIFS('Orders - December 2020'!$I$2:$I$2047,'Orders - December 2020'!$H$2:$H$2047,Worksheet!AM$3,'Orders - December 2020'!$C$2:$C$2047,Worksheet!$F98),"-")</f>
        <v>-</v>
      </c>
      <c r="AN98" s="51" t="str">
        <f>IFERROR(AVERAGEIFS('Orders - December 2020'!$I$2:$I$2047,'Orders - December 2020'!$H$2:$H$2047,Worksheet!AN$3,'Orders - December 2020'!$C$2:$C$2047,Worksheet!$F98),"-")</f>
        <v>-</v>
      </c>
      <c r="AO98" s="51" t="str">
        <f>IFERROR(AVERAGEIFS('Orders - December 2020'!$I$2:$I$2047,'Orders - December 2020'!$H$2:$H$2047,Worksheet!AO$3,'Orders - December 2020'!$C$2:$C$2047,Worksheet!$F98),"-")</f>
        <v>-</v>
      </c>
      <c r="AP98" s="51" t="str">
        <f>IFERROR(AVERAGEIFS('Orders - December 2020'!$I$2:$I$2047,'Orders - December 2020'!$H$2:$H$2047,Worksheet!AP$3,'Orders - December 2020'!$C$2:$C$2047,Worksheet!$F98),"-")</f>
        <v>-</v>
      </c>
      <c r="AQ98" s="51" t="str">
        <f>IFERROR(AVERAGEIFS('Orders - December 2020'!$I$2:$I$2047,'Orders - December 2020'!$H$2:$H$2047,Worksheet!AQ$3,'Orders - December 2020'!$C$2:$C$2047,Worksheet!$F98),"-")</f>
        <v>-</v>
      </c>
      <c r="AR98" s="51" t="str">
        <f>IFERROR(AVERAGEIFS('Orders - December 2020'!$I$2:$I$2047,'Orders - December 2020'!$H$2:$H$2047,Worksheet!AR$3,'Orders - December 2020'!$C$2:$C$2047,Worksheet!$F98),"-")</f>
        <v>-</v>
      </c>
      <c r="AS98" s="51" t="str">
        <f>IFERROR(AVERAGEIFS('Orders - December 2020'!$I$2:$I$2047,'Orders - December 2020'!$H$2:$H$2047,Worksheet!AS$3,'Orders - December 2020'!$C$2:$C$2047,Worksheet!$F98),"-")</f>
        <v>-</v>
      </c>
      <c r="AT98" s="51" t="str">
        <f>IFERROR(AVERAGEIFS('Orders - December 2020'!$I$2:$I$2047,'Orders - December 2020'!$H$2:$H$2047,Worksheet!AT$3,'Orders - December 2020'!$C$2:$C$2047,Worksheet!$F98),"-")</f>
        <v>-</v>
      </c>
      <c r="AU98" s="51">
        <f>IFERROR(AVERAGEIFS('Orders - December 2020'!$I$2:$I$2047,'Orders - December 2020'!$H$2:$H$2047,Worksheet!AU$3,'Orders - December 2020'!$C$2:$C$2047,Worksheet!$F98),"-")</f>
        <v>1</v>
      </c>
      <c r="AV98" s="51" t="str">
        <f>IFERROR(AVERAGEIFS('Orders - December 2020'!$I$2:$I$2047,'Orders - December 2020'!$H$2:$H$2047,Worksheet!AV$3,'Orders - December 2020'!$C$2:$C$2047,Worksheet!$F98),"-")</f>
        <v>-</v>
      </c>
      <c r="AW98" s="51" t="str">
        <f>IFERROR(AVERAGEIFS('Orders - December 2020'!$I$2:$I$2047,'Orders - December 2020'!$H$2:$H$2047,Worksheet!AW$3,'Orders - December 2020'!$C$2:$C$2047,Worksheet!$F98),"-")</f>
        <v>-</v>
      </c>
      <c r="AX98" s="51" t="str">
        <f>IFERROR(AVERAGEIFS('Orders - December 2020'!$I$2:$I$2047,'Orders - December 2020'!$H$2:$H$2047,Worksheet!AX$3,'Orders - December 2020'!$C$2:$C$2047,Worksheet!$F98),"-")</f>
        <v>-</v>
      </c>
      <c r="AY98" s="51">
        <f>IFERROR(AVERAGEIFS('Orders - December 2020'!$I$2:$I$2047,'Orders - December 2020'!$H$2:$H$2047,Worksheet!AY$3,'Orders - December 2020'!$C$2:$C$2047,Worksheet!$F98),"-")</f>
        <v>4</v>
      </c>
      <c r="AZ98" s="51" t="str">
        <f>IFERROR(AVERAGEIFS('Orders - December 2020'!$I$2:$I$2047,'Orders - December 2020'!$H$2:$H$2047,Worksheet!AZ$3,'Orders - December 2020'!$C$2:$C$2047,Worksheet!$F98),"-")</f>
        <v>-</v>
      </c>
      <c r="BA98" s="51" t="str">
        <f>IFERROR(AVERAGEIFS('Orders - December 2020'!$I$2:$I$2047,'Orders - December 2020'!$H$2:$H$2047,Worksheet!BA$3,'Orders - December 2020'!$C$2:$C$2047,Worksheet!$F98),"-")</f>
        <v>-</v>
      </c>
      <c r="BB98" s="51" t="str">
        <f>IFERROR(AVERAGEIFS('Orders - December 2020'!$I$2:$I$2047,'Orders - December 2020'!$H$2:$H$2047,Worksheet!BB$3,'Orders - December 2020'!$C$2:$C$2047,Worksheet!$F98),"-")</f>
        <v>-</v>
      </c>
      <c r="BC98" s="51" t="str">
        <f>IFERROR(AVERAGEIFS('Orders - December 2020'!$I$2:$I$2047,'Orders - December 2020'!$H$2:$H$2047,Worksheet!BC$3,'Orders - December 2020'!$C$2:$C$2047,Worksheet!$F98),"-")</f>
        <v>-</v>
      </c>
      <c r="BD98" s="51" t="str">
        <f>IFERROR(AVERAGEIFS('Orders - December 2020'!$I$2:$I$2047,'Orders - December 2020'!$H$2:$H$2047,Worksheet!BD$3,'Orders - December 2020'!$C$2:$C$2047,Worksheet!$F98),"-")</f>
        <v>-</v>
      </c>
      <c r="BE98" s="51" t="str">
        <f>IFERROR(AVERAGEIFS('Orders - December 2020'!$I$2:$I$2047,'Orders - December 2020'!$H$2:$H$2047,Worksheet!BE$3,'Orders - December 2020'!$C$2:$C$2047,Worksheet!$F98),"-")</f>
        <v>-</v>
      </c>
      <c r="BF98" s="51" t="str">
        <f>IFERROR(AVERAGEIFS('Orders - December 2020'!$I$2:$I$2047,'Orders - December 2020'!$H$2:$H$2047,Worksheet!BF$3,'Orders - December 2020'!$C$2:$C$2047,Worksheet!$F98),"-")</f>
        <v>-</v>
      </c>
      <c r="BG98" s="51" t="str">
        <f>IFERROR(AVERAGEIFS('Orders - December 2020'!$I$2:$I$2047,'Orders - December 2020'!$H$2:$H$2047,Worksheet!BG$3,'Orders - December 2020'!$C$2:$C$2047,Worksheet!$F98),"-")</f>
        <v>-</v>
      </c>
      <c r="BH98" s="51" t="str">
        <f>IFERROR(AVERAGEIFS('Orders - December 2020'!$I$2:$I$2047,'Orders - December 2020'!$H$2:$H$2047,Worksheet!BH$3,'Orders - December 2020'!$C$2:$C$2047,Worksheet!$F98),"-")</f>
        <v>-</v>
      </c>
      <c r="BI98" s="51" t="str">
        <f>IFERROR(AVERAGEIFS('Orders - December 2020'!$I$2:$I$2047,'Orders - December 2020'!$H$2:$H$2047,Worksheet!BI$3,'Orders - December 2020'!$C$2:$C$2047,Worksheet!$F98),"-")</f>
        <v>-</v>
      </c>
      <c r="BJ98" s="51" t="str">
        <f>IFERROR(AVERAGEIFS('Orders - December 2020'!$I$2:$I$2047,'Orders - December 2020'!$H$2:$H$2047,Worksheet!BJ$3,'Orders - December 2020'!$C$2:$C$2047,Worksheet!$F98),"-")</f>
        <v>-</v>
      </c>
      <c r="BK98" s="51" t="str">
        <f>IFERROR(AVERAGEIFS('Orders - December 2020'!$I$2:$I$2047,'Orders - December 2020'!$H$2:$H$2047,Worksheet!BK$3,'Orders - December 2020'!$C$2:$C$2047,Worksheet!$F98),"-")</f>
        <v>-</v>
      </c>
      <c r="BL98" s="51" t="str">
        <f>IFERROR(AVERAGEIFS('Orders - December 2020'!$I$2:$I$2047,'Orders - December 2020'!$H$2:$H$2047,Worksheet!BL$3,'Orders - December 2020'!$C$2:$C$2047,Worksheet!$F98),"-")</f>
        <v>-</v>
      </c>
      <c r="BM98" s="51" t="str">
        <f>IFERROR(AVERAGEIFS('Orders - December 2020'!$I$2:$I$2047,'Orders - December 2020'!$H$2:$H$2047,Worksheet!BM$3,'Orders - December 2020'!$C$2:$C$2047,Worksheet!$F98),"-")</f>
        <v>-</v>
      </c>
      <c r="BN98" s="51" t="str">
        <f>IFERROR(AVERAGEIFS('Orders - December 2020'!$I$2:$I$2047,'Orders - December 2020'!$H$2:$H$2047,Worksheet!BN$3,'Orders - December 2020'!$C$2:$C$2047,Worksheet!$F98),"-")</f>
        <v>-</v>
      </c>
      <c r="BO98" s="51" t="str">
        <f>IFERROR(AVERAGEIFS('Orders - December 2020'!$I$2:$I$2047,'Orders - December 2020'!$H$2:$H$2047,Worksheet!BO$3,'Orders - December 2020'!$C$2:$C$2047,Worksheet!$F98),"-")</f>
        <v>-</v>
      </c>
      <c r="BP98" s="51" t="str">
        <f>IFERROR(AVERAGEIFS('Orders - December 2020'!$I$2:$I$2047,'Orders - December 2020'!$H$2:$H$2047,Worksheet!BP$3,'Orders - December 2020'!$C$2:$C$2047,Worksheet!$F98),"-")</f>
        <v>-</v>
      </c>
      <c r="BQ98" s="51" t="str">
        <f>IFERROR(AVERAGEIFS('Orders - December 2020'!$I$2:$I$2047,'Orders - December 2020'!$H$2:$H$2047,Worksheet!BQ$3,'Orders - December 2020'!$C$2:$C$2047,Worksheet!$F98),"-")</f>
        <v>-</v>
      </c>
      <c r="BR98" s="51" t="str">
        <f>IFERROR(AVERAGEIFS('Orders - December 2020'!$I$2:$I$2047,'Orders - December 2020'!$H$2:$H$2047,Worksheet!BR$3,'Orders - December 2020'!$C$2:$C$2047,Worksheet!$F98),"-")</f>
        <v>-</v>
      </c>
      <c r="BS98" s="51" t="str">
        <f>IFERROR(AVERAGEIFS('Orders - December 2020'!$I$2:$I$2047,'Orders - December 2020'!$H$2:$H$2047,Worksheet!BS$3,'Orders - December 2020'!$C$2:$C$2047,Worksheet!$F98),"-")</f>
        <v>-</v>
      </c>
      <c r="BT98" s="51" t="str">
        <f>IFERROR(AVERAGEIFS('Orders - December 2020'!$I$2:$I$2047,'Orders - December 2020'!$H$2:$H$2047,Worksheet!BT$3,'Orders - December 2020'!$C$2:$C$2047,Worksheet!$F98),"-")</f>
        <v>-</v>
      </c>
      <c r="BU98" s="51" t="str">
        <f>IFERROR(AVERAGEIFS('Orders - December 2020'!$I$2:$I$2047,'Orders - December 2020'!$H$2:$H$2047,Worksheet!BU$3,'Orders - December 2020'!$C$2:$C$2047,Worksheet!$F98),"-")</f>
        <v>-</v>
      </c>
      <c r="BV98" s="51" t="str">
        <f>IFERROR(AVERAGEIFS('Orders - December 2020'!$I$2:$I$2047,'Orders - December 2020'!$H$2:$H$2047,Worksheet!BV$3,'Orders - December 2020'!$C$2:$C$2047,Worksheet!$F98),"-")</f>
        <v>-</v>
      </c>
      <c r="BW98" s="51" t="str">
        <f>IFERROR(AVERAGEIFS('Orders - December 2020'!$I$2:$I$2047,'Orders - December 2020'!$H$2:$H$2047,Worksheet!BW$3,'Orders - December 2020'!$C$2:$C$2047,Worksheet!$F98),"-")</f>
        <v>-</v>
      </c>
      <c r="BX98" s="51" t="str">
        <f>IFERROR(AVERAGEIFS('Orders - December 2020'!$I$2:$I$2047,'Orders - December 2020'!$H$2:$H$2047,Worksheet!BX$3,'Orders - December 2020'!$C$2:$C$2047,Worksheet!$F98),"-")</f>
        <v>-</v>
      </c>
      <c r="BY98" s="51" t="str">
        <f>IFERROR(AVERAGEIFS('Orders - December 2020'!$I$2:$I$2047,'Orders - December 2020'!$H$2:$H$2047,Worksheet!BY$3,'Orders - December 2020'!$C$2:$C$2047,Worksheet!$F98),"-")</f>
        <v>-</v>
      </c>
      <c r="BZ98" s="51" t="str">
        <f>IFERROR(AVERAGEIFS('Orders - December 2020'!$I$2:$I$2047,'Orders - December 2020'!$H$2:$H$2047,Worksheet!BZ$3,'Orders - December 2020'!$C$2:$C$2047,Worksheet!$F98),"-")</f>
        <v>-</v>
      </c>
      <c r="CA98" s="51" t="str">
        <f>IFERROR(AVERAGEIFS('Orders - December 2020'!$I$2:$I$2047,'Orders - December 2020'!$H$2:$H$2047,Worksheet!CA$3,'Orders - December 2020'!$C$2:$C$2047,Worksheet!$F98),"-")</f>
        <v>-</v>
      </c>
      <c r="CB98" s="51" t="str">
        <f>IFERROR(AVERAGEIFS('Orders - December 2020'!$I$2:$I$2047,'Orders - December 2020'!$H$2:$H$2047,Worksheet!CB$3,'Orders - December 2020'!$C$2:$C$2047,Worksheet!$F98),"-")</f>
        <v>-</v>
      </c>
      <c r="CC98" s="51" t="str">
        <f>IFERROR(AVERAGEIFS('Orders - December 2020'!$I$2:$I$2047,'Orders - December 2020'!$H$2:$H$2047,Worksheet!CC$3,'Orders - December 2020'!$C$2:$C$2047,Worksheet!$F98),"-")</f>
        <v>-</v>
      </c>
      <c r="CD98" s="51" t="str">
        <f>IFERROR(AVERAGEIFS('Orders - December 2020'!$I$2:$I$2047,'Orders - December 2020'!$H$2:$H$2047,Worksheet!CD$3,'Orders - December 2020'!$C$2:$C$2047,Worksheet!$F98),"-")</f>
        <v>-</v>
      </c>
      <c r="CE98" s="51" t="str">
        <f>IFERROR(AVERAGEIFS('Orders - December 2020'!$I$2:$I$2047,'Orders - December 2020'!$H$2:$H$2047,Worksheet!CE$3,'Orders - December 2020'!$C$2:$C$2047,Worksheet!$F98),"-")</f>
        <v>-</v>
      </c>
      <c r="CF98" s="51" t="str">
        <f>IFERROR(AVERAGEIFS('Orders - December 2020'!$I$2:$I$2047,'Orders - December 2020'!$H$2:$H$2047,Worksheet!CF$3,'Orders - December 2020'!$C$2:$C$2047,Worksheet!$F98),"-")</f>
        <v>-</v>
      </c>
      <c r="CG98" s="51" t="str">
        <f>IFERROR(AVERAGEIFS('Orders - December 2020'!$I$2:$I$2047,'Orders - December 2020'!$H$2:$H$2047,Worksheet!CG$3,'Orders - December 2020'!$C$2:$C$2047,Worksheet!$F98),"-")</f>
        <v>-</v>
      </c>
      <c r="CH98" s="51" t="str">
        <f>IFERROR(AVERAGEIFS('Orders - December 2020'!$I$2:$I$2047,'Orders - December 2020'!$H$2:$H$2047,Worksheet!CH$3,'Orders - December 2020'!$C$2:$C$2047,Worksheet!$F98),"-")</f>
        <v>-</v>
      </c>
      <c r="CI98" s="51" t="str">
        <f>IFERROR(AVERAGEIFS('Orders - December 2020'!$I$2:$I$2047,'Orders - December 2020'!$H$2:$H$2047,Worksheet!CI$3,'Orders - December 2020'!$C$2:$C$2047,Worksheet!$F98),"-")</f>
        <v>-</v>
      </c>
      <c r="CJ98" s="51" t="str">
        <f>IFERROR(AVERAGEIFS('Orders - December 2020'!$I$2:$I$2047,'Orders - December 2020'!$H$2:$H$2047,Worksheet!CJ$3,'Orders - December 2020'!$C$2:$C$2047,Worksheet!$F98),"-")</f>
        <v>-</v>
      </c>
      <c r="CK98" s="51" t="str">
        <f>IFERROR(AVERAGEIFS('Orders - December 2020'!$I$2:$I$2047,'Orders - December 2020'!$H$2:$H$2047,Worksheet!CK$3,'Orders - December 2020'!$C$2:$C$2047,Worksheet!$F98),"-")</f>
        <v>-</v>
      </c>
      <c r="CL98" s="51" t="str">
        <f>IFERROR(AVERAGEIFS('Orders - December 2020'!$I$2:$I$2047,'Orders - December 2020'!$H$2:$H$2047,Worksheet!CL$3,'Orders - December 2020'!$C$2:$C$2047,Worksheet!$F98),"-")</f>
        <v>-</v>
      </c>
      <c r="CM98" s="51" t="str">
        <f>IFERROR(AVERAGEIFS('Orders - December 2020'!$I$2:$I$2047,'Orders - December 2020'!$H$2:$H$2047,Worksheet!CM$3,'Orders - December 2020'!$C$2:$C$2047,Worksheet!$F98),"-")</f>
        <v>-</v>
      </c>
      <c r="CN98" s="51" t="str">
        <f>IFERROR(AVERAGEIFS('Orders - December 2020'!$I$2:$I$2047,'Orders - December 2020'!$H$2:$H$2047,Worksheet!CN$3,'Orders - December 2020'!$C$2:$C$2047,Worksheet!$F98),"-")</f>
        <v>-</v>
      </c>
      <c r="CO98" s="51" t="str">
        <f>IFERROR(AVERAGEIFS('Orders - December 2020'!$I$2:$I$2047,'Orders - December 2020'!$H$2:$H$2047,Worksheet!CO$3,'Orders - December 2020'!$C$2:$C$2047,Worksheet!$F98),"-")</f>
        <v>-</v>
      </c>
      <c r="CP98" s="51" t="str">
        <f>IFERROR(AVERAGEIFS('Orders - December 2020'!$I$2:$I$2047,'Orders - December 2020'!$H$2:$H$2047,Worksheet!CP$3,'Orders - December 2020'!$C$2:$C$2047,Worksheet!$F98),"-")</f>
        <v>-</v>
      </c>
      <c r="CQ98" s="51" t="str">
        <f>IFERROR(AVERAGEIFS('Orders - December 2020'!$I$2:$I$2047,'Orders - December 2020'!$H$2:$H$2047,Worksheet!CQ$3,'Orders - December 2020'!$C$2:$C$2047,Worksheet!$F98),"-")</f>
        <v>-</v>
      </c>
      <c r="CR98" s="51" t="str">
        <f>IFERROR(AVERAGEIFS('Orders - December 2020'!$I$2:$I$2047,'Orders - December 2020'!$H$2:$H$2047,Worksheet!CR$3,'Orders - December 2020'!$C$2:$C$2047,Worksheet!$F98),"-")</f>
        <v>-</v>
      </c>
      <c r="CS98" s="51" t="str">
        <f>IFERROR(AVERAGEIFS('Orders - December 2020'!$I$2:$I$2047,'Orders - December 2020'!$H$2:$H$2047,Worksheet!CS$3,'Orders - December 2020'!$C$2:$C$2047,Worksheet!$F98),"-")</f>
        <v>-</v>
      </c>
      <c r="CT98" s="51" t="str">
        <f>IFERROR(AVERAGEIFS('Orders - December 2020'!$I$2:$I$2047,'Orders - December 2020'!$H$2:$H$2047,Worksheet!CT$3,'Orders - December 2020'!$C$2:$C$2047,Worksheet!$F98),"-")</f>
        <v>-</v>
      </c>
      <c r="CU98" s="51" t="str">
        <f>IFERROR(AVERAGEIFS('Orders - December 2020'!$I$2:$I$2047,'Orders - December 2020'!$H$2:$H$2047,Worksheet!CU$3,'Orders - December 2020'!$C$2:$C$2047,Worksheet!$F98),"-")</f>
        <v>-</v>
      </c>
      <c r="CV98" s="51" t="str">
        <f>IFERROR(AVERAGEIFS('Orders - December 2020'!$I$2:$I$2047,'Orders - December 2020'!$H$2:$H$2047,Worksheet!CV$3,'Orders - December 2020'!$C$2:$C$2047,Worksheet!$F98),"-")</f>
        <v>-</v>
      </c>
      <c r="CW98" s="51" t="str">
        <f>IFERROR(AVERAGEIFS('Orders - December 2020'!$I$2:$I$2047,'Orders - December 2020'!$H$2:$H$2047,Worksheet!CW$3,'Orders - December 2020'!$C$2:$C$2047,Worksheet!$F98),"-")</f>
        <v>-</v>
      </c>
      <c r="CX98" s="51" t="str">
        <f>IFERROR(AVERAGEIFS('Orders - December 2020'!$I$2:$I$2047,'Orders - December 2020'!$H$2:$H$2047,Worksheet!CX$3,'Orders - December 2020'!$C$2:$C$2047,Worksheet!$F98),"-")</f>
        <v>-</v>
      </c>
      <c r="CY98" s="51" t="str">
        <f>IFERROR(AVERAGEIFS('Orders - December 2020'!$I$2:$I$2047,'Orders - December 2020'!$H$2:$H$2047,Worksheet!CY$3,'Orders - December 2020'!$C$2:$C$2047,Worksheet!$F98),"-")</f>
        <v>-</v>
      </c>
      <c r="CZ98" s="51" t="str">
        <f>IFERROR(AVERAGEIFS('Orders - December 2020'!$I$2:$I$2047,'Orders - December 2020'!$H$2:$H$2047,Worksheet!CZ$3,'Orders - December 2020'!$C$2:$C$2047,Worksheet!$F98),"-")</f>
        <v>-</v>
      </c>
      <c r="DA98" s="51" t="str">
        <f>IFERROR(AVERAGEIFS('Orders - December 2020'!$I$2:$I$2047,'Orders - December 2020'!$H$2:$H$2047,Worksheet!DA$3,'Orders - December 2020'!$C$2:$C$2047,Worksheet!$F98),"-")</f>
        <v>-</v>
      </c>
      <c r="DB98" s="51" t="str">
        <f>IFERROR(AVERAGEIFS('Orders - December 2020'!$I$2:$I$2047,'Orders - December 2020'!$H$2:$H$2047,Worksheet!DB$3,'Orders - December 2020'!$C$2:$C$2047,Worksheet!$F98),"-")</f>
        <v>-</v>
      </c>
      <c r="DC98" s="51" t="str">
        <f>IFERROR(AVERAGEIFS('Orders - December 2020'!$I$2:$I$2047,'Orders - December 2020'!$H$2:$H$2047,Worksheet!DC$3,'Orders - December 2020'!$C$2:$C$2047,Worksheet!$F98),"-")</f>
        <v>-</v>
      </c>
      <c r="DD98" s="51" t="str">
        <f>IFERROR(AVERAGEIFS('Orders - December 2020'!$I$2:$I$2047,'Orders - December 2020'!$H$2:$H$2047,Worksheet!DD$3,'Orders - December 2020'!$C$2:$C$2047,Worksheet!$F98),"-")</f>
        <v>-</v>
      </c>
      <c r="DE98" s="51" t="str">
        <f>IFERROR(AVERAGEIFS('Orders - December 2020'!$I$2:$I$2047,'Orders - December 2020'!$H$2:$H$2047,Worksheet!DE$3,'Orders - December 2020'!$C$2:$C$2047,Worksheet!$F98),"-")</f>
        <v>-</v>
      </c>
      <c r="DF98" s="51" t="str">
        <f>IFERROR(AVERAGEIFS('Orders - December 2020'!$I$2:$I$2047,'Orders - December 2020'!$H$2:$H$2047,Worksheet!DF$3,'Orders - December 2020'!$C$2:$C$2047,Worksheet!$F98),"-")</f>
        <v>-</v>
      </c>
      <c r="DG98" s="51" t="str">
        <f>IFERROR(AVERAGEIFS('Orders - December 2020'!$I$2:$I$2047,'Orders - December 2020'!$H$2:$H$2047,Worksheet!DG$3,'Orders - December 2020'!$C$2:$C$2047,Worksheet!$F98),"-")</f>
        <v>-</v>
      </c>
      <c r="DH98" s="51" t="str">
        <f>IFERROR(AVERAGEIFS('Orders - December 2020'!$I$2:$I$2047,'Orders - December 2020'!$H$2:$H$2047,Worksheet!DH$3,'Orders - December 2020'!$C$2:$C$2047,Worksheet!$F98),"-")</f>
        <v>-</v>
      </c>
      <c r="DI98" s="51" t="str">
        <f>IFERROR(AVERAGEIFS('Orders - December 2020'!$I$2:$I$2047,'Orders - December 2020'!$H$2:$H$2047,Worksheet!DI$3,'Orders - December 2020'!$C$2:$C$2047,Worksheet!$F98),"-")</f>
        <v>-</v>
      </c>
      <c r="DJ98" s="51" t="str">
        <f>IFERROR(AVERAGEIFS('Orders - December 2020'!$I$2:$I$2047,'Orders - December 2020'!$H$2:$H$2047,Worksheet!DJ$3,'Orders - December 2020'!$C$2:$C$2047,Worksheet!$F98),"-")</f>
        <v>-</v>
      </c>
      <c r="DK98" s="51" t="str">
        <f>IFERROR(AVERAGEIFS('Orders - December 2020'!$I$2:$I$2047,'Orders - December 2020'!$H$2:$H$2047,Worksheet!DK$3,'Orders - December 2020'!$C$2:$C$2047,Worksheet!$F98),"-")</f>
        <v>-</v>
      </c>
      <c r="DL98" s="51" t="str">
        <f>IFERROR(AVERAGEIFS('Orders - December 2020'!$I$2:$I$2047,'Orders - December 2020'!$H$2:$H$2047,Worksheet!DL$3,'Orders - December 2020'!$C$2:$C$2047,Worksheet!$F98),"-")</f>
        <v>-</v>
      </c>
      <c r="DM98" s="51" t="str">
        <f>IFERROR(AVERAGEIFS('Orders - December 2020'!$I$2:$I$2047,'Orders - December 2020'!$H$2:$H$2047,Worksheet!DM$3,'Orders - December 2020'!$C$2:$C$2047,Worksheet!$F98),"-")</f>
        <v>-</v>
      </c>
      <c r="DN98" s="51" t="str">
        <f>IFERROR(AVERAGEIFS('Orders - December 2020'!$I$2:$I$2047,'Orders - December 2020'!$H$2:$H$2047,Worksheet!DN$3,'Orders - December 2020'!$C$2:$C$2047,Worksheet!$F98),"-")</f>
        <v>-</v>
      </c>
      <c r="DO98" s="51" t="str">
        <f>IFERROR(AVERAGEIFS('Orders - December 2020'!$I$2:$I$2047,'Orders - December 2020'!$H$2:$H$2047,Worksheet!DO$3,'Orders - December 2020'!$C$2:$C$2047,Worksheet!$F98),"-")</f>
        <v>-</v>
      </c>
      <c r="DP98" s="51" t="str">
        <f>IFERROR(AVERAGEIFS('Orders - December 2020'!$I$2:$I$2047,'Orders - December 2020'!$H$2:$H$2047,Worksheet!DP$3,'Orders - December 2020'!$C$2:$C$2047,Worksheet!$F98),"-")</f>
        <v>-</v>
      </c>
      <c r="DQ98" s="51" t="str">
        <f>IFERROR(AVERAGEIFS('Orders - December 2020'!$I$2:$I$2047,'Orders - December 2020'!$H$2:$H$2047,Worksheet!DQ$3,'Orders - December 2020'!$C$2:$C$2047,Worksheet!$F98),"-")</f>
        <v>-</v>
      </c>
      <c r="DR98" s="51" t="str">
        <f>IFERROR(AVERAGEIFS('Orders - December 2020'!$I$2:$I$2047,'Orders - December 2020'!$H$2:$H$2047,Worksheet!DR$3,'Orders - December 2020'!$C$2:$C$2047,Worksheet!$F98),"-")</f>
        <v>-</v>
      </c>
      <c r="DS98" s="51" t="str">
        <f>IFERROR(AVERAGEIFS('Orders - December 2020'!$I$2:$I$2047,'Orders - December 2020'!$H$2:$H$2047,Worksheet!DS$3,'Orders - December 2020'!$C$2:$C$2047,Worksheet!$F98),"-")</f>
        <v>-</v>
      </c>
      <c r="DT98" s="51" t="str">
        <f>IFERROR(AVERAGEIFS('Orders - December 2020'!$I$2:$I$2047,'Orders - December 2020'!$H$2:$H$2047,Worksheet!DT$3,'Orders - December 2020'!$C$2:$C$2047,Worksheet!$F98),"-")</f>
        <v>-</v>
      </c>
      <c r="DU98" s="51" t="str">
        <f>IFERROR(AVERAGEIFS('Orders - December 2020'!$I$2:$I$2047,'Orders - December 2020'!$H$2:$H$2047,Worksheet!DU$3,'Orders - December 2020'!$C$2:$C$2047,Worksheet!$F98),"-")</f>
        <v>-</v>
      </c>
      <c r="DV98" s="51" t="str">
        <f>IFERROR(AVERAGEIFS('Orders - December 2020'!$I$2:$I$2047,'Orders - December 2020'!$H$2:$H$2047,Worksheet!DV$3,'Orders - December 2020'!$C$2:$C$2047,Worksheet!$F98),"-")</f>
        <v>-</v>
      </c>
      <c r="DW98" s="51" t="str">
        <f>IFERROR(AVERAGEIFS('Orders - December 2020'!$I$2:$I$2047,'Orders - December 2020'!$H$2:$H$2047,Worksheet!DW$3,'Orders - December 2020'!$C$2:$C$2047,Worksheet!$F98),"-")</f>
        <v>-</v>
      </c>
      <c r="DX98" s="51" t="str">
        <f>IFERROR(AVERAGEIFS('Orders - December 2020'!$I$2:$I$2047,'Orders - December 2020'!$H$2:$H$2047,Worksheet!DX$3,'Orders - December 2020'!$C$2:$C$2047,Worksheet!$F98),"-")</f>
        <v>-</v>
      </c>
      <c r="DY98" s="51" t="str">
        <f>IFERROR(AVERAGEIFS('Orders - December 2020'!$I$2:$I$2047,'Orders - December 2020'!$H$2:$H$2047,Worksheet!DY$3,'Orders - December 2020'!$C$2:$C$2047,Worksheet!$F98),"-")</f>
        <v>-</v>
      </c>
      <c r="DZ98" s="51" t="str">
        <f>IFERROR(AVERAGEIFS('Orders - December 2020'!$I$2:$I$2047,'Orders - December 2020'!$H$2:$H$2047,Worksheet!DZ$3,'Orders - December 2020'!$C$2:$C$2047,Worksheet!$F98),"-")</f>
        <v>-</v>
      </c>
      <c r="EA98" s="51" t="str">
        <f>IFERROR(AVERAGEIFS('Orders - December 2020'!$I$2:$I$2047,'Orders - December 2020'!$H$2:$H$2047,Worksheet!EA$3,'Orders - December 2020'!$C$2:$C$2047,Worksheet!$F98),"-")</f>
        <v>-</v>
      </c>
      <c r="EB98" s="51" t="str">
        <f>IFERROR(AVERAGEIFS('Orders - December 2020'!$I$2:$I$2047,'Orders - December 2020'!$H$2:$H$2047,Worksheet!EB$3,'Orders - December 2020'!$C$2:$C$2047,Worksheet!$F98),"-")</f>
        <v>-</v>
      </c>
      <c r="EC98" s="51" t="str">
        <f>IFERROR(AVERAGEIFS('Orders - December 2020'!$I$2:$I$2047,'Orders - December 2020'!$H$2:$H$2047,Worksheet!EC$3,'Orders - December 2020'!$C$2:$C$2047,Worksheet!$F98),"-")</f>
        <v>-</v>
      </c>
      <c r="ED98" s="51" t="str">
        <f>IFERROR(AVERAGEIFS('Orders - December 2020'!$I$2:$I$2047,'Orders - December 2020'!$H$2:$H$2047,Worksheet!ED$3,'Orders - December 2020'!$C$2:$C$2047,Worksheet!$F98),"-")</f>
        <v>-</v>
      </c>
      <c r="EE98" s="51" t="str">
        <f>IFERROR(AVERAGEIFS('Orders - December 2020'!$I$2:$I$2047,'Orders - December 2020'!$H$2:$H$2047,Worksheet!EE$3,'Orders - December 2020'!$C$2:$C$2047,Worksheet!$F98),"-")</f>
        <v>-</v>
      </c>
      <c r="EF98" s="51" t="str">
        <f>IFERROR(AVERAGEIFS('Orders - December 2020'!$I$2:$I$2047,'Orders - December 2020'!$H$2:$H$2047,Worksheet!EF$3,'Orders - December 2020'!$C$2:$C$2047,Worksheet!$F98),"-")</f>
        <v>-</v>
      </c>
      <c r="EG98" s="51" t="str">
        <f>IFERROR(AVERAGEIFS('Orders - December 2020'!$I$2:$I$2047,'Orders - December 2020'!$H$2:$H$2047,Worksheet!EG$3,'Orders - December 2020'!$C$2:$C$2047,Worksheet!$F98),"-")</f>
        <v>-</v>
      </c>
      <c r="EH98" s="51" t="str">
        <f>IFERROR(AVERAGEIFS('Orders - December 2020'!$I$2:$I$2047,'Orders - December 2020'!$H$2:$H$2047,Worksheet!EH$3,'Orders - December 2020'!$C$2:$C$2047,Worksheet!$F98),"-")</f>
        <v>-</v>
      </c>
      <c r="EI98" s="51" t="str">
        <f>IFERROR(AVERAGEIFS('Orders - December 2020'!$I$2:$I$2047,'Orders - December 2020'!$H$2:$H$2047,Worksheet!EI$3,'Orders - December 2020'!$C$2:$C$2047,Worksheet!$F98),"-")</f>
        <v>-</v>
      </c>
      <c r="EJ98" s="51" t="str">
        <f>IFERROR(AVERAGEIFS('Orders - December 2020'!$I$2:$I$2047,'Orders - December 2020'!$H$2:$H$2047,Worksheet!EJ$3,'Orders - December 2020'!$C$2:$C$2047,Worksheet!$F98),"-")</f>
        <v>-</v>
      </c>
      <c r="EK98" s="51" t="str">
        <f>IFERROR(AVERAGEIFS('Orders - December 2020'!$I$2:$I$2047,'Orders - December 2020'!$H$2:$H$2047,Worksheet!EK$3,'Orders - December 2020'!$C$2:$C$2047,Worksheet!$F98),"-")</f>
        <v>-</v>
      </c>
      <c r="EL98" s="51" t="str">
        <f>IFERROR(AVERAGEIFS('Orders - December 2020'!$I$2:$I$2047,'Orders - December 2020'!$H$2:$H$2047,Worksheet!EL$3,'Orders - December 2020'!$C$2:$C$2047,Worksheet!$F98),"-")</f>
        <v>-</v>
      </c>
      <c r="EM98" s="51" t="str">
        <f>IFERROR(AVERAGEIFS('Orders - December 2020'!$I$2:$I$2047,'Orders - December 2020'!$H$2:$H$2047,Worksheet!EM$3,'Orders - December 2020'!$C$2:$C$2047,Worksheet!$F98),"-")</f>
        <v>-</v>
      </c>
      <c r="EN98" s="51" t="str">
        <f>IFERROR(AVERAGEIFS('Orders - December 2020'!$I$2:$I$2047,'Orders - December 2020'!$H$2:$H$2047,Worksheet!EN$3,'Orders - December 2020'!$C$2:$C$2047,Worksheet!$F98),"-")</f>
        <v>-</v>
      </c>
      <c r="EO98" s="51" t="str">
        <f>IFERROR(AVERAGEIFS('Orders - December 2020'!$I$2:$I$2047,'Orders - December 2020'!$H$2:$H$2047,Worksheet!EO$3,'Orders - December 2020'!$C$2:$C$2047,Worksheet!$F98),"-")</f>
        <v>-</v>
      </c>
      <c r="EP98" s="51" t="str">
        <f>IFERROR(AVERAGEIFS('Orders - December 2020'!$I$2:$I$2047,'Orders - December 2020'!$H$2:$H$2047,Worksheet!EP$3,'Orders - December 2020'!$C$2:$C$2047,Worksheet!$F98),"-")</f>
        <v>-</v>
      </c>
      <c r="EQ98" s="51" t="str">
        <f>IFERROR(AVERAGEIFS('Orders - December 2020'!$I$2:$I$2047,'Orders - December 2020'!$H$2:$H$2047,Worksheet!EQ$3,'Orders - December 2020'!$C$2:$C$2047,Worksheet!$F98),"-")</f>
        <v>-</v>
      </c>
      <c r="ER98" s="51" t="str">
        <f>IFERROR(AVERAGEIFS('Orders - December 2020'!$I$2:$I$2047,'Orders - December 2020'!$H$2:$H$2047,Worksheet!ER$3,'Orders - December 2020'!$C$2:$C$2047,Worksheet!$F98),"-")</f>
        <v>-</v>
      </c>
      <c r="ES98" s="51" t="str">
        <f>IFERROR(AVERAGEIFS('Orders - December 2020'!$I$2:$I$2047,'Orders - December 2020'!$H$2:$H$2047,Worksheet!ES$3,'Orders - December 2020'!$C$2:$C$2047,Worksheet!$F98),"-")</f>
        <v>-</v>
      </c>
      <c r="ET98" s="51" t="str">
        <f>IFERROR(AVERAGEIFS('Orders - December 2020'!$I$2:$I$2047,'Orders - December 2020'!$H$2:$H$2047,Worksheet!ET$3,'Orders - December 2020'!$C$2:$C$2047,Worksheet!$F98),"-")</f>
        <v>-</v>
      </c>
      <c r="EU98" s="51" t="str">
        <f>IFERROR(AVERAGEIFS('Orders - December 2020'!$I$2:$I$2047,'Orders - December 2020'!$H$2:$H$2047,Worksheet!EU$3,'Orders - December 2020'!$C$2:$C$2047,Worksheet!$F98),"-")</f>
        <v>-</v>
      </c>
      <c r="EV98" s="51" t="str">
        <f>IFERROR(AVERAGEIFS('Orders - December 2020'!$I$2:$I$2047,'Orders - December 2020'!$H$2:$H$2047,Worksheet!EV$3,'Orders - December 2020'!$C$2:$C$2047,Worksheet!$F98),"-")</f>
        <v>-</v>
      </c>
      <c r="EW98" s="51" t="str">
        <f>IFERROR(AVERAGEIFS('Orders - December 2020'!$I$2:$I$2047,'Orders - December 2020'!$H$2:$H$2047,Worksheet!EW$3,'Orders - December 2020'!$C$2:$C$2047,Worksheet!$F98),"-")</f>
        <v>-</v>
      </c>
      <c r="EX98" s="51" t="str">
        <f>IFERROR(AVERAGEIFS('Orders - December 2020'!$I$2:$I$2047,'Orders - December 2020'!$H$2:$H$2047,Worksheet!EX$3,'Orders - December 2020'!$C$2:$C$2047,Worksheet!$F98),"-")</f>
        <v>-</v>
      </c>
      <c r="EY98" s="51" t="str">
        <f>IFERROR(AVERAGEIFS('Orders - December 2020'!$I$2:$I$2047,'Orders - December 2020'!$H$2:$H$2047,Worksheet!EY$3,'Orders - December 2020'!$C$2:$C$2047,Worksheet!$F98),"-")</f>
        <v>-</v>
      </c>
      <c r="EZ98" s="51" t="str">
        <f>IFERROR(AVERAGEIFS('Orders - December 2020'!$I$2:$I$2047,'Orders - December 2020'!$H$2:$H$2047,Worksheet!EZ$3,'Orders - December 2020'!$C$2:$C$2047,Worksheet!$F98),"-")</f>
        <v>-</v>
      </c>
      <c r="FA98" s="51" t="str">
        <f>IFERROR(AVERAGEIFS('Orders - December 2020'!$I$2:$I$2047,'Orders - December 2020'!$H$2:$H$2047,Worksheet!FA$3,'Orders - December 2020'!$C$2:$C$2047,Worksheet!$F98),"-")</f>
        <v>-</v>
      </c>
      <c r="FB98" s="51" t="str">
        <f>IFERROR(AVERAGEIFS('Orders - December 2020'!$I$2:$I$2047,'Orders - December 2020'!$H$2:$H$2047,Worksheet!FB$3,'Orders - December 2020'!$C$2:$C$2047,Worksheet!$F98),"-")</f>
        <v>-</v>
      </c>
      <c r="FC98" s="51" t="str">
        <f>IFERROR(AVERAGEIFS('Orders - December 2020'!$I$2:$I$2047,'Orders - December 2020'!$H$2:$H$2047,Worksheet!FC$3,'Orders - December 2020'!$C$2:$C$2047,Worksheet!$F98),"-")</f>
        <v>-</v>
      </c>
      <c r="FD98" s="51" t="str">
        <f>IFERROR(AVERAGEIFS('Orders - December 2020'!$I$2:$I$2047,'Orders - December 2020'!$H$2:$H$2047,Worksheet!FD$3,'Orders - December 2020'!$C$2:$C$2047,Worksheet!$F98),"-")</f>
        <v>-</v>
      </c>
      <c r="FE98" s="51" t="str">
        <f>IFERROR(AVERAGEIFS('Orders - December 2020'!$I$2:$I$2047,'Orders - December 2020'!$H$2:$H$2047,Worksheet!FE$3,'Orders - December 2020'!$C$2:$C$2047,Worksheet!$F98),"-")</f>
        <v>-</v>
      </c>
      <c r="FF98" s="51" t="str">
        <f>IFERROR(AVERAGEIFS('Orders - December 2020'!$I$2:$I$2047,'Orders - December 2020'!$H$2:$H$2047,Worksheet!FF$3,'Orders - December 2020'!$C$2:$C$2047,Worksheet!$F98),"-")</f>
        <v>-</v>
      </c>
      <c r="FG98" s="52" t="str">
        <f>IFERROR(AVERAGEIFS('Orders - December 2020'!$I$2:$I$2047,'Orders - December 2020'!$H$2:$H$2047,Worksheet!FG$3,'Orders - December 2020'!$C$2:$C$2047,Worksheet!$F98),"-")</f>
        <v>-</v>
      </c>
    </row>
    <row r="99" spans="6:163">
      <c r="F99" s="45" t="str">
        <v>Samson Super Store</v>
      </c>
      <c r="G99" s="50" t="str">
        <f>IFERROR(AVERAGEIFS('Orders - December 2020'!$I$2:$I$2047,'Orders - December 2020'!$H$2:$H$2047,Worksheet!G$3,'Orders - December 2020'!$C$2:$C$2047,Worksheet!$F99),"-")</f>
        <v>-</v>
      </c>
      <c r="H99" s="51" t="str">
        <f>IFERROR(AVERAGEIFS('Orders - December 2020'!$I$2:$I$2047,'Orders - December 2020'!$H$2:$H$2047,Worksheet!H$3,'Orders - December 2020'!$C$2:$C$2047,Worksheet!$F99),"-")</f>
        <v>-</v>
      </c>
      <c r="I99" s="51" t="str">
        <f>IFERROR(AVERAGEIFS('Orders - December 2020'!$I$2:$I$2047,'Orders - December 2020'!$H$2:$H$2047,Worksheet!I$3,'Orders - December 2020'!$C$2:$C$2047,Worksheet!$F99),"-")</f>
        <v>-</v>
      </c>
      <c r="J99" s="51" t="str">
        <f>IFERROR(AVERAGEIFS('Orders - December 2020'!$I$2:$I$2047,'Orders - December 2020'!$H$2:$H$2047,Worksheet!J$3,'Orders - December 2020'!$C$2:$C$2047,Worksheet!$F99),"-")</f>
        <v>-</v>
      </c>
      <c r="K99" s="51" t="str">
        <f>IFERROR(AVERAGEIFS('Orders - December 2020'!$I$2:$I$2047,'Orders - December 2020'!$H$2:$H$2047,Worksheet!K$3,'Orders - December 2020'!$C$2:$C$2047,Worksheet!$F99),"-")</f>
        <v>-</v>
      </c>
      <c r="L99" s="51" t="str">
        <f>IFERROR(AVERAGEIFS('Orders - December 2020'!$I$2:$I$2047,'Orders - December 2020'!$H$2:$H$2047,Worksheet!L$3,'Orders - December 2020'!$C$2:$C$2047,Worksheet!$F99),"-")</f>
        <v>-</v>
      </c>
      <c r="M99" s="51" t="str">
        <f>IFERROR(AVERAGEIFS('Orders - December 2020'!$I$2:$I$2047,'Orders - December 2020'!$H$2:$H$2047,Worksheet!M$3,'Orders - December 2020'!$C$2:$C$2047,Worksheet!$F99),"-")</f>
        <v>-</v>
      </c>
      <c r="N99" s="51" t="str">
        <f>IFERROR(AVERAGEIFS('Orders - December 2020'!$I$2:$I$2047,'Orders - December 2020'!$H$2:$H$2047,Worksheet!N$3,'Orders - December 2020'!$C$2:$C$2047,Worksheet!$F99),"-")</f>
        <v>-</v>
      </c>
      <c r="O99" s="51" t="str">
        <f>IFERROR(AVERAGEIFS('Orders - December 2020'!$I$2:$I$2047,'Orders - December 2020'!$H$2:$H$2047,Worksheet!O$3,'Orders - December 2020'!$C$2:$C$2047,Worksheet!$F99),"-")</f>
        <v>-</v>
      </c>
      <c r="P99" s="51" t="str">
        <f>IFERROR(AVERAGEIFS('Orders - December 2020'!$I$2:$I$2047,'Orders - December 2020'!$H$2:$H$2047,Worksheet!P$3,'Orders - December 2020'!$C$2:$C$2047,Worksheet!$F99),"-")</f>
        <v>-</v>
      </c>
      <c r="Q99" s="51" t="str">
        <f>IFERROR(AVERAGEIFS('Orders - December 2020'!$I$2:$I$2047,'Orders - December 2020'!$H$2:$H$2047,Worksheet!Q$3,'Orders - December 2020'!$C$2:$C$2047,Worksheet!$F99),"-")</f>
        <v>-</v>
      </c>
      <c r="R99" s="51" t="str">
        <f>IFERROR(AVERAGEIFS('Orders - December 2020'!$I$2:$I$2047,'Orders - December 2020'!$H$2:$H$2047,Worksheet!R$3,'Orders - December 2020'!$C$2:$C$2047,Worksheet!$F99),"-")</f>
        <v>-</v>
      </c>
      <c r="S99" s="51" t="str">
        <f>IFERROR(AVERAGEIFS('Orders - December 2020'!$I$2:$I$2047,'Orders - December 2020'!$H$2:$H$2047,Worksheet!S$3,'Orders - December 2020'!$C$2:$C$2047,Worksheet!$F99),"-")</f>
        <v>-</v>
      </c>
      <c r="T99" s="51" t="str">
        <f>IFERROR(AVERAGEIFS('Orders - December 2020'!$I$2:$I$2047,'Orders - December 2020'!$H$2:$H$2047,Worksheet!T$3,'Orders - December 2020'!$C$2:$C$2047,Worksheet!$F99),"-")</f>
        <v>-</v>
      </c>
      <c r="U99" s="51" t="str">
        <f>IFERROR(AVERAGEIFS('Orders - December 2020'!$I$2:$I$2047,'Orders - December 2020'!$H$2:$H$2047,Worksheet!U$3,'Orders - December 2020'!$C$2:$C$2047,Worksheet!$F99),"-")</f>
        <v>-</v>
      </c>
      <c r="V99" s="51" t="str">
        <f>IFERROR(AVERAGEIFS('Orders - December 2020'!$I$2:$I$2047,'Orders - December 2020'!$H$2:$H$2047,Worksheet!V$3,'Orders - December 2020'!$C$2:$C$2047,Worksheet!$F99),"-")</f>
        <v>-</v>
      </c>
      <c r="W99" s="51" t="str">
        <f>IFERROR(AVERAGEIFS('Orders - December 2020'!$I$2:$I$2047,'Orders - December 2020'!$H$2:$H$2047,Worksheet!W$3,'Orders - December 2020'!$C$2:$C$2047,Worksheet!$F99),"-")</f>
        <v>-</v>
      </c>
      <c r="X99" s="51" t="str">
        <f>IFERROR(AVERAGEIFS('Orders - December 2020'!$I$2:$I$2047,'Orders - December 2020'!$H$2:$H$2047,Worksheet!X$3,'Orders - December 2020'!$C$2:$C$2047,Worksheet!$F99),"-")</f>
        <v>-</v>
      </c>
      <c r="Y99" s="51" t="str">
        <f>IFERROR(AVERAGEIFS('Orders - December 2020'!$I$2:$I$2047,'Orders - December 2020'!$H$2:$H$2047,Worksheet!Y$3,'Orders - December 2020'!$C$2:$C$2047,Worksheet!$F99),"-")</f>
        <v>-</v>
      </c>
      <c r="Z99" s="51" t="str">
        <f>IFERROR(AVERAGEIFS('Orders - December 2020'!$I$2:$I$2047,'Orders - December 2020'!$H$2:$H$2047,Worksheet!Z$3,'Orders - December 2020'!$C$2:$C$2047,Worksheet!$F99),"-")</f>
        <v>-</v>
      </c>
      <c r="AA99" s="51" t="str">
        <f>IFERROR(AVERAGEIFS('Orders - December 2020'!$I$2:$I$2047,'Orders - December 2020'!$H$2:$H$2047,Worksheet!AA$3,'Orders - December 2020'!$C$2:$C$2047,Worksheet!$F99),"-")</f>
        <v>-</v>
      </c>
      <c r="AB99" s="51" t="str">
        <f>IFERROR(AVERAGEIFS('Orders - December 2020'!$I$2:$I$2047,'Orders - December 2020'!$H$2:$H$2047,Worksheet!AB$3,'Orders - December 2020'!$C$2:$C$2047,Worksheet!$F99),"-")</f>
        <v>-</v>
      </c>
      <c r="AC99" s="51" t="str">
        <f>IFERROR(AVERAGEIFS('Orders - December 2020'!$I$2:$I$2047,'Orders - December 2020'!$H$2:$H$2047,Worksheet!AC$3,'Orders - December 2020'!$C$2:$C$2047,Worksheet!$F99),"-")</f>
        <v>-</v>
      </c>
      <c r="AD99" s="51" t="str">
        <f>IFERROR(AVERAGEIFS('Orders - December 2020'!$I$2:$I$2047,'Orders - December 2020'!$H$2:$H$2047,Worksheet!AD$3,'Orders - December 2020'!$C$2:$C$2047,Worksheet!$F99),"-")</f>
        <v>-</v>
      </c>
      <c r="AE99" s="51" t="str">
        <f>IFERROR(AVERAGEIFS('Orders - December 2020'!$I$2:$I$2047,'Orders - December 2020'!$H$2:$H$2047,Worksheet!AE$3,'Orders - December 2020'!$C$2:$C$2047,Worksheet!$F99),"-")</f>
        <v>-</v>
      </c>
      <c r="AF99" s="51" t="str">
        <f>IFERROR(AVERAGEIFS('Orders - December 2020'!$I$2:$I$2047,'Orders - December 2020'!$H$2:$H$2047,Worksheet!AF$3,'Orders - December 2020'!$C$2:$C$2047,Worksheet!$F99),"-")</f>
        <v>-</v>
      </c>
      <c r="AG99" s="51" t="str">
        <f>IFERROR(AVERAGEIFS('Orders - December 2020'!$I$2:$I$2047,'Orders - December 2020'!$H$2:$H$2047,Worksheet!AG$3,'Orders - December 2020'!$C$2:$C$2047,Worksheet!$F99),"-")</f>
        <v>-</v>
      </c>
      <c r="AH99" s="51" t="str">
        <f>IFERROR(AVERAGEIFS('Orders - December 2020'!$I$2:$I$2047,'Orders - December 2020'!$H$2:$H$2047,Worksheet!AH$3,'Orders - December 2020'!$C$2:$C$2047,Worksheet!$F99),"-")</f>
        <v>-</v>
      </c>
      <c r="AI99" s="51" t="str">
        <f>IFERROR(AVERAGEIFS('Orders - December 2020'!$I$2:$I$2047,'Orders - December 2020'!$H$2:$H$2047,Worksheet!AI$3,'Orders - December 2020'!$C$2:$C$2047,Worksheet!$F99),"-")</f>
        <v>-</v>
      </c>
      <c r="AJ99" s="51">
        <f>IFERROR(AVERAGEIFS('Orders - December 2020'!$I$2:$I$2047,'Orders - December 2020'!$H$2:$H$2047,Worksheet!AJ$3,'Orders - December 2020'!$C$2:$C$2047,Worksheet!$F99),"-")</f>
        <v>1</v>
      </c>
      <c r="AK99" s="51" t="str">
        <f>IFERROR(AVERAGEIFS('Orders - December 2020'!$I$2:$I$2047,'Orders - December 2020'!$H$2:$H$2047,Worksheet!AK$3,'Orders - December 2020'!$C$2:$C$2047,Worksheet!$F99),"-")</f>
        <v>-</v>
      </c>
      <c r="AL99" s="51" t="str">
        <f>IFERROR(AVERAGEIFS('Orders - December 2020'!$I$2:$I$2047,'Orders - December 2020'!$H$2:$H$2047,Worksheet!AL$3,'Orders - December 2020'!$C$2:$C$2047,Worksheet!$F99),"-")</f>
        <v>-</v>
      </c>
      <c r="AM99" s="51" t="str">
        <f>IFERROR(AVERAGEIFS('Orders - December 2020'!$I$2:$I$2047,'Orders - December 2020'!$H$2:$H$2047,Worksheet!AM$3,'Orders - December 2020'!$C$2:$C$2047,Worksheet!$F99),"-")</f>
        <v>-</v>
      </c>
      <c r="AN99" s="51" t="str">
        <f>IFERROR(AVERAGEIFS('Orders - December 2020'!$I$2:$I$2047,'Orders - December 2020'!$H$2:$H$2047,Worksheet!AN$3,'Orders - December 2020'!$C$2:$C$2047,Worksheet!$F99),"-")</f>
        <v>-</v>
      </c>
      <c r="AO99" s="51" t="str">
        <f>IFERROR(AVERAGEIFS('Orders - December 2020'!$I$2:$I$2047,'Orders - December 2020'!$H$2:$H$2047,Worksheet!AO$3,'Orders - December 2020'!$C$2:$C$2047,Worksheet!$F99),"-")</f>
        <v>-</v>
      </c>
      <c r="AP99" s="51" t="str">
        <f>IFERROR(AVERAGEIFS('Orders - December 2020'!$I$2:$I$2047,'Orders - December 2020'!$H$2:$H$2047,Worksheet!AP$3,'Orders - December 2020'!$C$2:$C$2047,Worksheet!$F99),"-")</f>
        <v>-</v>
      </c>
      <c r="AQ99" s="51" t="str">
        <f>IFERROR(AVERAGEIFS('Orders - December 2020'!$I$2:$I$2047,'Orders - December 2020'!$H$2:$H$2047,Worksheet!AQ$3,'Orders - December 2020'!$C$2:$C$2047,Worksheet!$F99),"-")</f>
        <v>-</v>
      </c>
      <c r="AR99" s="51" t="str">
        <f>IFERROR(AVERAGEIFS('Orders - December 2020'!$I$2:$I$2047,'Orders - December 2020'!$H$2:$H$2047,Worksheet!AR$3,'Orders - December 2020'!$C$2:$C$2047,Worksheet!$F99),"-")</f>
        <v>-</v>
      </c>
      <c r="AS99" s="51" t="str">
        <f>IFERROR(AVERAGEIFS('Orders - December 2020'!$I$2:$I$2047,'Orders - December 2020'!$H$2:$H$2047,Worksheet!AS$3,'Orders - December 2020'!$C$2:$C$2047,Worksheet!$F99),"-")</f>
        <v>-</v>
      </c>
      <c r="AT99" s="51" t="str">
        <f>IFERROR(AVERAGEIFS('Orders - December 2020'!$I$2:$I$2047,'Orders - December 2020'!$H$2:$H$2047,Worksheet!AT$3,'Orders - December 2020'!$C$2:$C$2047,Worksheet!$F99),"-")</f>
        <v>-</v>
      </c>
      <c r="AU99" s="51" t="str">
        <f>IFERROR(AVERAGEIFS('Orders - December 2020'!$I$2:$I$2047,'Orders - December 2020'!$H$2:$H$2047,Worksheet!AU$3,'Orders - December 2020'!$C$2:$C$2047,Worksheet!$F99),"-")</f>
        <v>-</v>
      </c>
      <c r="AV99" s="51" t="str">
        <f>IFERROR(AVERAGEIFS('Orders - December 2020'!$I$2:$I$2047,'Orders - December 2020'!$H$2:$H$2047,Worksheet!AV$3,'Orders - December 2020'!$C$2:$C$2047,Worksheet!$F99),"-")</f>
        <v>-</v>
      </c>
      <c r="AW99" s="51" t="str">
        <f>IFERROR(AVERAGEIFS('Orders - December 2020'!$I$2:$I$2047,'Orders - December 2020'!$H$2:$H$2047,Worksheet!AW$3,'Orders - December 2020'!$C$2:$C$2047,Worksheet!$F99),"-")</f>
        <v>-</v>
      </c>
      <c r="AX99" s="51" t="str">
        <f>IFERROR(AVERAGEIFS('Orders - December 2020'!$I$2:$I$2047,'Orders - December 2020'!$H$2:$H$2047,Worksheet!AX$3,'Orders - December 2020'!$C$2:$C$2047,Worksheet!$F99),"-")</f>
        <v>-</v>
      </c>
      <c r="AY99" s="51" t="str">
        <f>IFERROR(AVERAGEIFS('Orders - December 2020'!$I$2:$I$2047,'Orders - December 2020'!$H$2:$H$2047,Worksheet!AY$3,'Orders - December 2020'!$C$2:$C$2047,Worksheet!$F99),"-")</f>
        <v>-</v>
      </c>
      <c r="AZ99" s="51" t="str">
        <f>IFERROR(AVERAGEIFS('Orders - December 2020'!$I$2:$I$2047,'Orders - December 2020'!$H$2:$H$2047,Worksheet!AZ$3,'Orders - December 2020'!$C$2:$C$2047,Worksheet!$F99),"-")</f>
        <v>-</v>
      </c>
      <c r="BA99" s="51">
        <f>IFERROR(AVERAGEIFS('Orders - December 2020'!$I$2:$I$2047,'Orders - December 2020'!$H$2:$H$2047,Worksheet!BA$3,'Orders - December 2020'!$C$2:$C$2047,Worksheet!$F99),"-")</f>
        <v>1</v>
      </c>
      <c r="BB99" s="51" t="str">
        <f>IFERROR(AVERAGEIFS('Orders - December 2020'!$I$2:$I$2047,'Orders - December 2020'!$H$2:$H$2047,Worksheet!BB$3,'Orders - December 2020'!$C$2:$C$2047,Worksheet!$F99),"-")</f>
        <v>-</v>
      </c>
      <c r="BC99" s="51" t="str">
        <f>IFERROR(AVERAGEIFS('Orders - December 2020'!$I$2:$I$2047,'Orders - December 2020'!$H$2:$H$2047,Worksheet!BC$3,'Orders - December 2020'!$C$2:$C$2047,Worksheet!$F99),"-")</f>
        <v>-</v>
      </c>
      <c r="BD99" s="51" t="str">
        <f>IFERROR(AVERAGEIFS('Orders - December 2020'!$I$2:$I$2047,'Orders - December 2020'!$H$2:$H$2047,Worksheet!BD$3,'Orders - December 2020'!$C$2:$C$2047,Worksheet!$F99),"-")</f>
        <v>-</v>
      </c>
      <c r="BE99" s="51" t="str">
        <f>IFERROR(AVERAGEIFS('Orders - December 2020'!$I$2:$I$2047,'Orders - December 2020'!$H$2:$H$2047,Worksheet!BE$3,'Orders - December 2020'!$C$2:$C$2047,Worksheet!$F99),"-")</f>
        <v>-</v>
      </c>
      <c r="BF99" s="51" t="str">
        <f>IFERROR(AVERAGEIFS('Orders - December 2020'!$I$2:$I$2047,'Orders - December 2020'!$H$2:$H$2047,Worksheet!BF$3,'Orders - December 2020'!$C$2:$C$2047,Worksheet!$F99),"-")</f>
        <v>-</v>
      </c>
      <c r="BG99" s="51" t="str">
        <f>IFERROR(AVERAGEIFS('Orders - December 2020'!$I$2:$I$2047,'Orders - December 2020'!$H$2:$H$2047,Worksheet!BG$3,'Orders - December 2020'!$C$2:$C$2047,Worksheet!$F99),"-")</f>
        <v>-</v>
      </c>
      <c r="BH99" s="51" t="str">
        <f>IFERROR(AVERAGEIFS('Orders - December 2020'!$I$2:$I$2047,'Orders - December 2020'!$H$2:$H$2047,Worksheet!BH$3,'Orders - December 2020'!$C$2:$C$2047,Worksheet!$F99),"-")</f>
        <v>-</v>
      </c>
      <c r="BI99" s="51" t="str">
        <f>IFERROR(AVERAGEIFS('Orders - December 2020'!$I$2:$I$2047,'Orders - December 2020'!$H$2:$H$2047,Worksheet!BI$3,'Orders - December 2020'!$C$2:$C$2047,Worksheet!$F99),"-")</f>
        <v>-</v>
      </c>
      <c r="BJ99" s="51" t="str">
        <f>IFERROR(AVERAGEIFS('Orders - December 2020'!$I$2:$I$2047,'Orders - December 2020'!$H$2:$H$2047,Worksheet!BJ$3,'Orders - December 2020'!$C$2:$C$2047,Worksheet!$F99),"-")</f>
        <v>-</v>
      </c>
      <c r="BK99" s="51" t="str">
        <f>IFERROR(AVERAGEIFS('Orders - December 2020'!$I$2:$I$2047,'Orders - December 2020'!$H$2:$H$2047,Worksheet!BK$3,'Orders - December 2020'!$C$2:$C$2047,Worksheet!$F99),"-")</f>
        <v>-</v>
      </c>
      <c r="BL99" s="51" t="str">
        <f>IFERROR(AVERAGEIFS('Orders - December 2020'!$I$2:$I$2047,'Orders - December 2020'!$H$2:$H$2047,Worksheet!BL$3,'Orders - December 2020'!$C$2:$C$2047,Worksheet!$F99),"-")</f>
        <v>-</v>
      </c>
      <c r="BM99" s="51" t="str">
        <f>IFERROR(AVERAGEIFS('Orders - December 2020'!$I$2:$I$2047,'Orders - December 2020'!$H$2:$H$2047,Worksheet!BM$3,'Orders - December 2020'!$C$2:$C$2047,Worksheet!$F99),"-")</f>
        <v>-</v>
      </c>
      <c r="BN99" s="51" t="str">
        <f>IFERROR(AVERAGEIFS('Orders - December 2020'!$I$2:$I$2047,'Orders - December 2020'!$H$2:$H$2047,Worksheet!BN$3,'Orders - December 2020'!$C$2:$C$2047,Worksheet!$F99),"-")</f>
        <v>-</v>
      </c>
      <c r="BO99" s="51" t="str">
        <f>IFERROR(AVERAGEIFS('Orders - December 2020'!$I$2:$I$2047,'Orders - December 2020'!$H$2:$H$2047,Worksheet!BO$3,'Orders - December 2020'!$C$2:$C$2047,Worksheet!$F99),"-")</f>
        <v>-</v>
      </c>
      <c r="BP99" s="51" t="str">
        <f>IFERROR(AVERAGEIFS('Orders - December 2020'!$I$2:$I$2047,'Orders - December 2020'!$H$2:$H$2047,Worksheet!BP$3,'Orders - December 2020'!$C$2:$C$2047,Worksheet!$F99),"-")</f>
        <v>-</v>
      </c>
      <c r="BQ99" s="51" t="str">
        <f>IFERROR(AVERAGEIFS('Orders - December 2020'!$I$2:$I$2047,'Orders - December 2020'!$H$2:$H$2047,Worksheet!BQ$3,'Orders - December 2020'!$C$2:$C$2047,Worksheet!$F99),"-")</f>
        <v>-</v>
      </c>
      <c r="BR99" s="51" t="str">
        <f>IFERROR(AVERAGEIFS('Orders - December 2020'!$I$2:$I$2047,'Orders - December 2020'!$H$2:$H$2047,Worksheet!BR$3,'Orders - December 2020'!$C$2:$C$2047,Worksheet!$F99),"-")</f>
        <v>-</v>
      </c>
      <c r="BS99" s="51" t="str">
        <f>IFERROR(AVERAGEIFS('Orders - December 2020'!$I$2:$I$2047,'Orders - December 2020'!$H$2:$H$2047,Worksheet!BS$3,'Orders - December 2020'!$C$2:$C$2047,Worksheet!$F99),"-")</f>
        <v>-</v>
      </c>
      <c r="BT99" s="51" t="str">
        <f>IFERROR(AVERAGEIFS('Orders - December 2020'!$I$2:$I$2047,'Orders - December 2020'!$H$2:$H$2047,Worksheet!BT$3,'Orders - December 2020'!$C$2:$C$2047,Worksheet!$F99),"-")</f>
        <v>-</v>
      </c>
      <c r="BU99" s="51" t="str">
        <f>IFERROR(AVERAGEIFS('Orders - December 2020'!$I$2:$I$2047,'Orders - December 2020'!$H$2:$H$2047,Worksheet!BU$3,'Orders - December 2020'!$C$2:$C$2047,Worksheet!$F99),"-")</f>
        <v>-</v>
      </c>
      <c r="BV99" s="51" t="str">
        <f>IFERROR(AVERAGEIFS('Orders - December 2020'!$I$2:$I$2047,'Orders - December 2020'!$H$2:$H$2047,Worksheet!BV$3,'Orders - December 2020'!$C$2:$C$2047,Worksheet!$F99),"-")</f>
        <v>-</v>
      </c>
      <c r="BW99" s="51" t="str">
        <f>IFERROR(AVERAGEIFS('Orders - December 2020'!$I$2:$I$2047,'Orders - December 2020'!$H$2:$H$2047,Worksheet!BW$3,'Orders - December 2020'!$C$2:$C$2047,Worksheet!$F99),"-")</f>
        <v>-</v>
      </c>
      <c r="BX99" s="51" t="str">
        <f>IFERROR(AVERAGEIFS('Orders - December 2020'!$I$2:$I$2047,'Orders - December 2020'!$H$2:$H$2047,Worksheet!BX$3,'Orders - December 2020'!$C$2:$C$2047,Worksheet!$F99),"-")</f>
        <v>-</v>
      </c>
      <c r="BY99" s="51" t="str">
        <f>IFERROR(AVERAGEIFS('Orders - December 2020'!$I$2:$I$2047,'Orders - December 2020'!$H$2:$H$2047,Worksheet!BY$3,'Orders - December 2020'!$C$2:$C$2047,Worksheet!$F99),"-")</f>
        <v>-</v>
      </c>
      <c r="BZ99" s="51" t="str">
        <f>IFERROR(AVERAGEIFS('Orders - December 2020'!$I$2:$I$2047,'Orders - December 2020'!$H$2:$H$2047,Worksheet!BZ$3,'Orders - December 2020'!$C$2:$C$2047,Worksheet!$F99),"-")</f>
        <v>-</v>
      </c>
      <c r="CA99" s="51" t="str">
        <f>IFERROR(AVERAGEIFS('Orders - December 2020'!$I$2:$I$2047,'Orders - December 2020'!$H$2:$H$2047,Worksheet!CA$3,'Orders - December 2020'!$C$2:$C$2047,Worksheet!$F99),"-")</f>
        <v>-</v>
      </c>
      <c r="CB99" s="51" t="str">
        <f>IFERROR(AVERAGEIFS('Orders - December 2020'!$I$2:$I$2047,'Orders - December 2020'!$H$2:$H$2047,Worksheet!CB$3,'Orders - December 2020'!$C$2:$C$2047,Worksheet!$F99),"-")</f>
        <v>-</v>
      </c>
      <c r="CC99" s="51" t="str">
        <f>IFERROR(AVERAGEIFS('Orders - December 2020'!$I$2:$I$2047,'Orders - December 2020'!$H$2:$H$2047,Worksheet!CC$3,'Orders - December 2020'!$C$2:$C$2047,Worksheet!$F99),"-")</f>
        <v>-</v>
      </c>
      <c r="CD99" s="51" t="str">
        <f>IFERROR(AVERAGEIFS('Orders - December 2020'!$I$2:$I$2047,'Orders - December 2020'!$H$2:$H$2047,Worksheet!CD$3,'Orders - December 2020'!$C$2:$C$2047,Worksheet!$F99),"-")</f>
        <v>-</v>
      </c>
      <c r="CE99" s="51" t="str">
        <f>IFERROR(AVERAGEIFS('Orders - December 2020'!$I$2:$I$2047,'Orders - December 2020'!$H$2:$H$2047,Worksheet!CE$3,'Orders - December 2020'!$C$2:$C$2047,Worksheet!$F99),"-")</f>
        <v>-</v>
      </c>
      <c r="CF99" s="51" t="str">
        <f>IFERROR(AVERAGEIFS('Orders - December 2020'!$I$2:$I$2047,'Orders - December 2020'!$H$2:$H$2047,Worksheet!CF$3,'Orders - December 2020'!$C$2:$C$2047,Worksheet!$F99),"-")</f>
        <v>-</v>
      </c>
      <c r="CG99" s="51" t="str">
        <f>IFERROR(AVERAGEIFS('Orders - December 2020'!$I$2:$I$2047,'Orders - December 2020'!$H$2:$H$2047,Worksheet!CG$3,'Orders - December 2020'!$C$2:$C$2047,Worksheet!$F99),"-")</f>
        <v>-</v>
      </c>
      <c r="CH99" s="51" t="str">
        <f>IFERROR(AVERAGEIFS('Orders - December 2020'!$I$2:$I$2047,'Orders - December 2020'!$H$2:$H$2047,Worksheet!CH$3,'Orders - December 2020'!$C$2:$C$2047,Worksheet!$F99),"-")</f>
        <v>-</v>
      </c>
      <c r="CI99" s="51" t="str">
        <f>IFERROR(AVERAGEIFS('Orders - December 2020'!$I$2:$I$2047,'Orders - December 2020'!$H$2:$H$2047,Worksheet!CI$3,'Orders - December 2020'!$C$2:$C$2047,Worksheet!$F99),"-")</f>
        <v>-</v>
      </c>
      <c r="CJ99" s="51" t="str">
        <f>IFERROR(AVERAGEIFS('Orders - December 2020'!$I$2:$I$2047,'Orders - December 2020'!$H$2:$H$2047,Worksheet!CJ$3,'Orders - December 2020'!$C$2:$C$2047,Worksheet!$F99),"-")</f>
        <v>-</v>
      </c>
      <c r="CK99" s="51" t="str">
        <f>IFERROR(AVERAGEIFS('Orders - December 2020'!$I$2:$I$2047,'Orders - December 2020'!$H$2:$H$2047,Worksheet!CK$3,'Orders - December 2020'!$C$2:$C$2047,Worksheet!$F99),"-")</f>
        <v>-</v>
      </c>
      <c r="CL99" s="51" t="str">
        <f>IFERROR(AVERAGEIFS('Orders - December 2020'!$I$2:$I$2047,'Orders - December 2020'!$H$2:$H$2047,Worksheet!CL$3,'Orders - December 2020'!$C$2:$C$2047,Worksheet!$F99),"-")</f>
        <v>-</v>
      </c>
      <c r="CM99" s="51">
        <f>IFERROR(AVERAGEIFS('Orders - December 2020'!$I$2:$I$2047,'Orders - December 2020'!$H$2:$H$2047,Worksheet!CM$3,'Orders - December 2020'!$C$2:$C$2047,Worksheet!$F99),"-")</f>
        <v>1</v>
      </c>
      <c r="CN99" s="51" t="str">
        <f>IFERROR(AVERAGEIFS('Orders - December 2020'!$I$2:$I$2047,'Orders - December 2020'!$H$2:$H$2047,Worksheet!CN$3,'Orders - December 2020'!$C$2:$C$2047,Worksheet!$F99),"-")</f>
        <v>-</v>
      </c>
      <c r="CO99" s="51" t="str">
        <f>IFERROR(AVERAGEIFS('Orders - December 2020'!$I$2:$I$2047,'Orders - December 2020'!$H$2:$H$2047,Worksheet!CO$3,'Orders - December 2020'!$C$2:$C$2047,Worksheet!$F99),"-")</f>
        <v>-</v>
      </c>
      <c r="CP99" s="51" t="str">
        <f>IFERROR(AVERAGEIFS('Orders - December 2020'!$I$2:$I$2047,'Orders - December 2020'!$H$2:$H$2047,Worksheet!CP$3,'Orders - December 2020'!$C$2:$C$2047,Worksheet!$F99),"-")</f>
        <v>-</v>
      </c>
      <c r="CQ99" s="51" t="str">
        <f>IFERROR(AVERAGEIFS('Orders - December 2020'!$I$2:$I$2047,'Orders - December 2020'!$H$2:$H$2047,Worksheet!CQ$3,'Orders - December 2020'!$C$2:$C$2047,Worksheet!$F99),"-")</f>
        <v>-</v>
      </c>
      <c r="CR99" s="51" t="str">
        <f>IFERROR(AVERAGEIFS('Orders - December 2020'!$I$2:$I$2047,'Orders - December 2020'!$H$2:$H$2047,Worksheet!CR$3,'Orders - December 2020'!$C$2:$C$2047,Worksheet!$F99),"-")</f>
        <v>-</v>
      </c>
      <c r="CS99" s="51" t="str">
        <f>IFERROR(AVERAGEIFS('Orders - December 2020'!$I$2:$I$2047,'Orders - December 2020'!$H$2:$H$2047,Worksheet!CS$3,'Orders - December 2020'!$C$2:$C$2047,Worksheet!$F99),"-")</f>
        <v>-</v>
      </c>
      <c r="CT99" s="51" t="str">
        <f>IFERROR(AVERAGEIFS('Orders - December 2020'!$I$2:$I$2047,'Orders - December 2020'!$H$2:$H$2047,Worksheet!CT$3,'Orders - December 2020'!$C$2:$C$2047,Worksheet!$F99),"-")</f>
        <v>-</v>
      </c>
      <c r="CU99" s="51" t="str">
        <f>IFERROR(AVERAGEIFS('Orders - December 2020'!$I$2:$I$2047,'Orders - December 2020'!$H$2:$H$2047,Worksheet!CU$3,'Orders - December 2020'!$C$2:$C$2047,Worksheet!$F99),"-")</f>
        <v>-</v>
      </c>
      <c r="CV99" s="51" t="str">
        <f>IFERROR(AVERAGEIFS('Orders - December 2020'!$I$2:$I$2047,'Orders - December 2020'!$H$2:$H$2047,Worksheet!CV$3,'Orders - December 2020'!$C$2:$C$2047,Worksheet!$F99),"-")</f>
        <v>-</v>
      </c>
      <c r="CW99" s="51" t="str">
        <f>IFERROR(AVERAGEIFS('Orders - December 2020'!$I$2:$I$2047,'Orders - December 2020'!$H$2:$H$2047,Worksheet!CW$3,'Orders - December 2020'!$C$2:$C$2047,Worksheet!$F99),"-")</f>
        <v>-</v>
      </c>
      <c r="CX99" s="51" t="str">
        <f>IFERROR(AVERAGEIFS('Orders - December 2020'!$I$2:$I$2047,'Orders - December 2020'!$H$2:$H$2047,Worksheet!CX$3,'Orders - December 2020'!$C$2:$C$2047,Worksheet!$F99),"-")</f>
        <v>-</v>
      </c>
      <c r="CY99" s="51" t="str">
        <f>IFERROR(AVERAGEIFS('Orders - December 2020'!$I$2:$I$2047,'Orders - December 2020'!$H$2:$H$2047,Worksheet!CY$3,'Orders - December 2020'!$C$2:$C$2047,Worksheet!$F99),"-")</f>
        <v>-</v>
      </c>
      <c r="CZ99" s="51" t="str">
        <f>IFERROR(AVERAGEIFS('Orders - December 2020'!$I$2:$I$2047,'Orders - December 2020'!$H$2:$H$2047,Worksheet!CZ$3,'Orders - December 2020'!$C$2:$C$2047,Worksheet!$F99),"-")</f>
        <v>-</v>
      </c>
      <c r="DA99" s="51" t="str">
        <f>IFERROR(AVERAGEIFS('Orders - December 2020'!$I$2:$I$2047,'Orders - December 2020'!$H$2:$H$2047,Worksheet!DA$3,'Orders - December 2020'!$C$2:$C$2047,Worksheet!$F99),"-")</f>
        <v>-</v>
      </c>
      <c r="DB99" s="51" t="str">
        <f>IFERROR(AVERAGEIFS('Orders - December 2020'!$I$2:$I$2047,'Orders - December 2020'!$H$2:$H$2047,Worksheet!DB$3,'Orders - December 2020'!$C$2:$C$2047,Worksheet!$F99),"-")</f>
        <v>-</v>
      </c>
      <c r="DC99" s="51" t="str">
        <f>IFERROR(AVERAGEIFS('Orders - December 2020'!$I$2:$I$2047,'Orders - December 2020'!$H$2:$H$2047,Worksheet!DC$3,'Orders - December 2020'!$C$2:$C$2047,Worksheet!$F99),"-")</f>
        <v>-</v>
      </c>
      <c r="DD99" s="51" t="str">
        <f>IFERROR(AVERAGEIFS('Orders - December 2020'!$I$2:$I$2047,'Orders - December 2020'!$H$2:$H$2047,Worksheet!DD$3,'Orders - December 2020'!$C$2:$C$2047,Worksheet!$F99),"-")</f>
        <v>-</v>
      </c>
      <c r="DE99" s="51" t="str">
        <f>IFERROR(AVERAGEIFS('Orders - December 2020'!$I$2:$I$2047,'Orders - December 2020'!$H$2:$H$2047,Worksheet!DE$3,'Orders - December 2020'!$C$2:$C$2047,Worksheet!$F99),"-")</f>
        <v>-</v>
      </c>
      <c r="DF99" s="51" t="str">
        <f>IFERROR(AVERAGEIFS('Orders - December 2020'!$I$2:$I$2047,'Orders - December 2020'!$H$2:$H$2047,Worksheet!DF$3,'Orders - December 2020'!$C$2:$C$2047,Worksheet!$F99),"-")</f>
        <v>-</v>
      </c>
      <c r="DG99" s="51" t="str">
        <f>IFERROR(AVERAGEIFS('Orders - December 2020'!$I$2:$I$2047,'Orders - December 2020'!$H$2:$H$2047,Worksheet!DG$3,'Orders - December 2020'!$C$2:$C$2047,Worksheet!$F99),"-")</f>
        <v>-</v>
      </c>
      <c r="DH99" s="51" t="str">
        <f>IFERROR(AVERAGEIFS('Orders - December 2020'!$I$2:$I$2047,'Orders - December 2020'!$H$2:$H$2047,Worksheet!DH$3,'Orders - December 2020'!$C$2:$C$2047,Worksheet!$F99),"-")</f>
        <v>-</v>
      </c>
      <c r="DI99" s="51" t="str">
        <f>IFERROR(AVERAGEIFS('Orders - December 2020'!$I$2:$I$2047,'Orders - December 2020'!$H$2:$H$2047,Worksheet!DI$3,'Orders - December 2020'!$C$2:$C$2047,Worksheet!$F99),"-")</f>
        <v>-</v>
      </c>
      <c r="DJ99" s="51" t="str">
        <f>IFERROR(AVERAGEIFS('Orders - December 2020'!$I$2:$I$2047,'Orders - December 2020'!$H$2:$H$2047,Worksheet!DJ$3,'Orders - December 2020'!$C$2:$C$2047,Worksheet!$F99),"-")</f>
        <v>-</v>
      </c>
      <c r="DK99" s="51" t="str">
        <f>IFERROR(AVERAGEIFS('Orders - December 2020'!$I$2:$I$2047,'Orders - December 2020'!$H$2:$H$2047,Worksheet!DK$3,'Orders - December 2020'!$C$2:$C$2047,Worksheet!$F99),"-")</f>
        <v>-</v>
      </c>
      <c r="DL99" s="51" t="str">
        <f>IFERROR(AVERAGEIFS('Orders - December 2020'!$I$2:$I$2047,'Orders - December 2020'!$H$2:$H$2047,Worksheet!DL$3,'Orders - December 2020'!$C$2:$C$2047,Worksheet!$F99),"-")</f>
        <v>-</v>
      </c>
      <c r="DM99" s="51" t="str">
        <f>IFERROR(AVERAGEIFS('Orders - December 2020'!$I$2:$I$2047,'Orders - December 2020'!$H$2:$H$2047,Worksheet!DM$3,'Orders - December 2020'!$C$2:$C$2047,Worksheet!$F99),"-")</f>
        <v>-</v>
      </c>
      <c r="DN99" s="51" t="str">
        <f>IFERROR(AVERAGEIFS('Orders - December 2020'!$I$2:$I$2047,'Orders - December 2020'!$H$2:$H$2047,Worksheet!DN$3,'Orders - December 2020'!$C$2:$C$2047,Worksheet!$F99),"-")</f>
        <v>-</v>
      </c>
      <c r="DO99" s="51" t="str">
        <f>IFERROR(AVERAGEIFS('Orders - December 2020'!$I$2:$I$2047,'Orders - December 2020'!$H$2:$H$2047,Worksheet!DO$3,'Orders - December 2020'!$C$2:$C$2047,Worksheet!$F99),"-")</f>
        <v>-</v>
      </c>
      <c r="DP99" s="51" t="str">
        <f>IFERROR(AVERAGEIFS('Orders - December 2020'!$I$2:$I$2047,'Orders - December 2020'!$H$2:$H$2047,Worksheet!DP$3,'Orders - December 2020'!$C$2:$C$2047,Worksheet!$F99),"-")</f>
        <v>-</v>
      </c>
      <c r="DQ99" s="51" t="str">
        <f>IFERROR(AVERAGEIFS('Orders - December 2020'!$I$2:$I$2047,'Orders - December 2020'!$H$2:$H$2047,Worksheet!DQ$3,'Orders - December 2020'!$C$2:$C$2047,Worksheet!$F99),"-")</f>
        <v>-</v>
      </c>
      <c r="DR99" s="51" t="str">
        <f>IFERROR(AVERAGEIFS('Orders - December 2020'!$I$2:$I$2047,'Orders - December 2020'!$H$2:$H$2047,Worksheet!DR$3,'Orders - December 2020'!$C$2:$C$2047,Worksheet!$F99),"-")</f>
        <v>-</v>
      </c>
      <c r="DS99" s="51" t="str">
        <f>IFERROR(AVERAGEIFS('Orders - December 2020'!$I$2:$I$2047,'Orders - December 2020'!$H$2:$H$2047,Worksheet!DS$3,'Orders - December 2020'!$C$2:$C$2047,Worksheet!$F99),"-")</f>
        <v>-</v>
      </c>
      <c r="DT99" s="51">
        <f>IFERROR(AVERAGEIFS('Orders - December 2020'!$I$2:$I$2047,'Orders - December 2020'!$H$2:$H$2047,Worksheet!DT$3,'Orders - December 2020'!$C$2:$C$2047,Worksheet!$F99),"-")</f>
        <v>1</v>
      </c>
      <c r="DU99" s="51" t="str">
        <f>IFERROR(AVERAGEIFS('Orders - December 2020'!$I$2:$I$2047,'Orders - December 2020'!$H$2:$H$2047,Worksheet!DU$3,'Orders - December 2020'!$C$2:$C$2047,Worksheet!$F99),"-")</f>
        <v>-</v>
      </c>
      <c r="DV99" s="51" t="str">
        <f>IFERROR(AVERAGEIFS('Orders - December 2020'!$I$2:$I$2047,'Orders - December 2020'!$H$2:$H$2047,Worksheet!DV$3,'Orders - December 2020'!$C$2:$C$2047,Worksheet!$F99),"-")</f>
        <v>-</v>
      </c>
      <c r="DW99" s="51" t="str">
        <f>IFERROR(AVERAGEIFS('Orders - December 2020'!$I$2:$I$2047,'Orders - December 2020'!$H$2:$H$2047,Worksheet!DW$3,'Orders - December 2020'!$C$2:$C$2047,Worksheet!$F99),"-")</f>
        <v>-</v>
      </c>
      <c r="DX99" s="51" t="str">
        <f>IFERROR(AVERAGEIFS('Orders - December 2020'!$I$2:$I$2047,'Orders - December 2020'!$H$2:$H$2047,Worksheet!DX$3,'Orders - December 2020'!$C$2:$C$2047,Worksheet!$F99),"-")</f>
        <v>-</v>
      </c>
      <c r="DY99" s="51" t="str">
        <f>IFERROR(AVERAGEIFS('Orders - December 2020'!$I$2:$I$2047,'Orders - December 2020'!$H$2:$H$2047,Worksheet!DY$3,'Orders - December 2020'!$C$2:$C$2047,Worksheet!$F99),"-")</f>
        <v>-</v>
      </c>
      <c r="DZ99" s="51" t="str">
        <f>IFERROR(AVERAGEIFS('Orders - December 2020'!$I$2:$I$2047,'Orders - December 2020'!$H$2:$H$2047,Worksheet!DZ$3,'Orders - December 2020'!$C$2:$C$2047,Worksheet!$F99),"-")</f>
        <v>-</v>
      </c>
      <c r="EA99" s="51" t="str">
        <f>IFERROR(AVERAGEIFS('Orders - December 2020'!$I$2:$I$2047,'Orders - December 2020'!$H$2:$H$2047,Worksheet!EA$3,'Orders - December 2020'!$C$2:$C$2047,Worksheet!$F99),"-")</f>
        <v>-</v>
      </c>
      <c r="EB99" s="51" t="str">
        <f>IFERROR(AVERAGEIFS('Orders - December 2020'!$I$2:$I$2047,'Orders - December 2020'!$H$2:$H$2047,Worksheet!EB$3,'Orders - December 2020'!$C$2:$C$2047,Worksheet!$F99),"-")</f>
        <v>-</v>
      </c>
      <c r="EC99" s="51" t="str">
        <f>IFERROR(AVERAGEIFS('Orders - December 2020'!$I$2:$I$2047,'Orders - December 2020'!$H$2:$H$2047,Worksheet!EC$3,'Orders - December 2020'!$C$2:$C$2047,Worksheet!$F99),"-")</f>
        <v>-</v>
      </c>
      <c r="ED99" s="51" t="str">
        <f>IFERROR(AVERAGEIFS('Orders - December 2020'!$I$2:$I$2047,'Orders - December 2020'!$H$2:$H$2047,Worksheet!ED$3,'Orders - December 2020'!$C$2:$C$2047,Worksheet!$F99),"-")</f>
        <v>-</v>
      </c>
      <c r="EE99" s="51" t="str">
        <f>IFERROR(AVERAGEIFS('Orders - December 2020'!$I$2:$I$2047,'Orders - December 2020'!$H$2:$H$2047,Worksheet!EE$3,'Orders - December 2020'!$C$2:$C$2047,Worksheet!$F99),"-")</f>
        <v>-</v>
      </c>
      <c r="EF99" s="51" t="str">
        <f>IFERROR(AVERAGEIFS('Orders - December 2020'!$I$2:$I$2047,'Orders - December 2020'!$H$2:$H$2047,Worksheet!EF$3,'Orders - December 2020'!$C$2:$C$2047,Worksheet!$F99),"-")</f>
        <v>-</v>
      </c>
      <c r="EG99" s="51" t="str">
        <f>IFERROR(AVERAGEIFS('Orders - December 2020'!$I$2:$I$2047,'Orders - December 2020'!$H$2:$H$2047,Worksheet!EG$3,'Orders - December 2020'!$C$2:$C$2047,Worksheet!$F99),"-")</f>
        <v>-</v>
      </c>
      <c r="EH99" s="51">
        <f>IFERROR(AVERAGEIFS('Orders - December 2020'!$I$2:$I$2047,'Orders - December 2020'!$H$2:$H$2047,Worksheet!EH$3,'Orders - December 2020'!$C$2:$C$2047,Worksheet!$F99),"-")</f>
        <v>1</v>
      </c>
      <c r="EI99" s="51" t="str">
        <f>IFERROR(AVERAGEIFS('Orders - December 2020'!$I$2:$I$2047,'Orders - December 2020'!$H$2:$H$2047,Worksheet!EI$3,'Orders - December 2020'!$C$2:$C$2047,Worksheet!$F99),"-")</f>
        <v>-</v>
      </c>
      <c r="EJ99" s="51" t="str">
        <f>IFERROR(AVERAGEIFS('Orders - December 2020'!$I$2:$I$2047,'Orders - December 2020'!$H$2:$H$2047,Worksheet!EJ$3,'Orders - December 2020'!$C$2:$C$2047,Worksheet!$F99),"-")</f>
        <v>-</v>
      </c>
      <c r="EK99" s="51" t="str">
        <f>IFERROR(AVERAGEIFS('Orders - December 2020'!$I$2:$I$2047,'Orders - December 2020'!$H$2:$H$2047,Worksheet!EK$3,'Orders - December 2020'!$C$2:$C$2047,Worksheet!$F99),"-")</f>
        <v>-</v>
      </c>
      <c r="EL99" s="51" t="str">
        <f>IFERROR(AVERAGEIFS('Orders - December 2020'!$I$2:$I$2047,'Orders - December 2020'!$H$2:$H$2047,Worksheet!EL$3,'Orders - December 2020'!$C$2:$C$2047,Worksheet!$F99),"-")</f>
        <v>-</v>
      </c>
      <c r="EM99" s="51" t="str">
        <f>IFERROR(AVERAGEIFS('Orders - December 2020'!$I$2:$I$2047,'Orders - December 2020'!$H$2:$H$2047,Worksheet!EM$3,'Orders - December 2020'!$C$2:$C$2047,Worksheet!$F99),"-")</f>
        <v>-</v>
      </c>
      <c r="EN99" s="51" t="str">
        <f>IFERROR(AVERAGEIFS('Orders - December 2020'!$I$2:$I$2047,'Orders - December 2020'!$H$2:$H$2047,Worksheet!EN$3,'Orders - December 2020'!$C$2:$C$2047,Worksheet!$F99),"-")</f>
        <v>-</v>
      </c>
      <c r="EO99" s="51" t="str">
        <f>IFERROR(AVERAGEIFS('Orders - December 2020'!$I$2:$I$2047,'Orders - December 2020'!$H$2:$H$2047,Worksheet!EO$3,'Orders - December 2020'!$C$2:$C$2047,Worksheet!$F99),"-")</f>
        <v>-</v>
      </c>
      <c r="EP99" s="51" t="str">
        <f>IFERROR(AVERAGEIFS('Orders - December 2020'!$I$2:$I$2047,'Orders - December 2020'!$H$2:$H$2047,Worksheet!EP$3,'Orders - December 2020'!$C$2:$C$2047,Worksheet!$F99),"-")</f>
        <v>-</v>
      </c>
      <c r="EQ99" s="51" t="str">
        <f>IFERROR(AVERAGEIFS('Orders - December 2020'!$I$2:$I$2047,'Orders - December 2020'!$H$2:$H$2047,Worksheet!EQ$3,'Orders - December 2020'!$C$2:$C$2047,Worksheet!$F99),"-")</f>
        <v>-</v>
      </c>
      <c r="ER99" s="51" t="str">
        <f>IFERROR(AVERAGEIFS('Orders - December 2020'!$I$2:$I$2047,'Orders - December 2020'!$H$2:$H$2047,Worksheet!ER$3,'Orders - December 2020'!$C$2:$C$2047,Worksheet!$F99),"-")</f>
        <v>-</v>
      </c>
      <c r="ES99" s="51" t="str">
        <f>IFERROR(AVERAGEIFS('Orders - December 2020'!$I$2:$I$2047,'Orders - December 2020'!$H$2:$H$2047,Worksheet!ES$3,'Orders - December 2020'!$C$2:$C$2047,Worksheet!$F99),"-")</f>
        <v>-</v>
      </c>
      <c r="ET99" s="51" t="str">
        <f>IFERROR(AVERAGEIFS('Orders - December 2020'!$I$2:$I$2047,'Orders - December 2020'!$H$2:$H$2047,Worksheet!ET$3,'Orders - December 2020'!$C$2:$C$2047,Worksheet!$F99),"-")</f>
        <v>-</v>
      </c>
      <c r="EU99" s="51" t="str">
        <f>IFERROR(AVERAGEIFS('Orders - December 2020'!$I$2:$I$2047,'Orders - December 2020'!$H$2:$H$2047,Worksheet!EU$3,'Orders - December 2020'!$C$2:$C$2047,Worksheet!$F99),"-")</f>
        <v>-</v>
      </c>
      <c r="EV99" s="51" t="str">
        <f>IFERROR(AVERAGEIFS('Orders - December 2020'!$I$2:$I$2047,'Orders - December 2020'!$H$2:$H$2047,Worksheet!EV$3,'Orders - December 2020'!$C$2:$C$2047,Worksheet!$F99),"-")</f>
        <v>-</v>
      </c>
      <c r="EW99" s="51" t="str">
        <f>IFERROR(AVERAGEIFS('Orders - December 2020'!$I$2:$I$2047,'Orders - December 2020'!$H$2:$H$2047,Worksheet!EW$3,'Orders - December 2020'!$C$2:$C$2047,Worksheet!$F99),"-")</f>
        <v>-</v>
      </c>
      <c r="EX99" s="51" t="str">
        <f>IFERROR(AVERAGEIFS('Orders - December 2020'!$I$2:$I$2047,'Orders - December 2020'!$H$2:$H$2047,Worksheet!EX$3,'Orders - December 2020'!$C$2:$C$2047,Worksheet!$F99),"-")</f>
        <v>-</v>
      </c>
      <c r="EY99" s="51" t="str">
        <f>IFERROR(AVERAGEIFS('Orders - December 2020'!$I$2:$I$2047,'Orders - December 2020'!$H$2:$H$2047,Worksheet!EY$3,'Orders - December 2020'!$C$2:$C$2047,Worksheet!$F99),"-")</f>
        <v>-</v>
      </c>
      <c r="EZ99" s="51" t="str">
        <f>IFERROR(AVERAGEIFS('Orders - December 2020'!$I$2:$I$2047,'Orders - December 2020'!$H$2:$H$2047,Worksheet!EZ$3,'Orders - December 2020'!$C$2:$C$2047,Worksheet!$F99),"-")</f>
        <v>-</v>
      </c>
      <c r="FA99" s="51" t="str">
        <f>IFERROR(AVERAGEIFS('Orders - December 2020'!$I$2:$I$2047,'Orders - December 2020'!$H$2:$H$2047,Worksheet!FA$3,'Orders - December 2020'!$C$2:$C$2047,Worksheet!$F99),"-")</f>
        <v>-</v>
      </c>
      <c r="FB99" s="51" t="str">
        <f>IFERROR(AVERAGEIFS('Orders - December 2020'!$I$2:$I$2047,'Orders - December 2020'!$H$2:$H$2047,Worksheet!FB$3,'Orders - December 2020'!$C$2:$C$2047,Worksheet!$F99),"-")</f>
        <v>-</v>
      </c>
      <c r="FC99" s="51" t="str">
        <f>IFERROR(AVERAGEIFS('Orders - December 2020'!$I$2:$I$2047,'Orders - December 2020'!$H$2:$H$2047,Worksheet!FC$3,'Orders - December 2020'!$C$2:$C$2047,Worksheet!$F99),"-")</f>
        <v>-</v>
      </c>
      <c r="FD99" s="51" t="str">
        <f>IFERROR(AVERAGEIFS('Orders - December 2020'!$I$2:$I$2047,'Orders - December 2020'!$H$2:$H$2047,Worksheet!FD$3,'Orders - December 2020'!$C$2:$C$2047,Worksheet!$F99),"-")</f>
        <v>-</v>
      </c>
      <c r="FE99" s="51" t="str">
        <f>IFERROR(AVERAGEIFS('Orders - December 2020'!$I$2:$I$2047,'Orders - December 2020'!$H$2:$H$2047,Worksheet!FE$3,'Orders - December 2020'!$C$2:$C$2047,Worksheet!$F99),"-")</f>
        <v>-</v>
      </c>
      <c r="FF99" s="51" t="str">
        <f>IFERROR(AVERAGEIFS('Orders - December 2020'!$I$2:$I$2047,'Orders - December 2020'!$H$2:$H$2047,Worksheet!FF$3,'Orders - December 2020'!$C$2:$C$2047,Worksheet!$F99),"-")</f>
        <v>-</v>
      </c>
      <c r="FG99" s="52" t="str">
        <f>IFERROR(AVERAGEIFS('Orders - December 2020'!$I$2:$I$2047,'Orders - December 2020'!$H$2:$H$2047,Worksheet!FG$3,'Orders - December 2020'!$C$2:$C$2047,Worksheet!$F99),"-")</f>
        <v>-</v>
      </c>
    </row>
    <row r="100" spans="6:163">
      <c r="F100" s="45" t="str">
        <v>Abusiedumare Minimart</v>
      </c>
      <c r="G100" s="50" t="str">
        <f>IFERROR(AVERAGEIFS('Orders - December 2020'!$I$2:$I$2047,'Orders - December 2020'!$H$2:$H$2047,Worksheet!G$3,'Orders - December 2020'!$C$2:$C$2047,Worksheet!$F100),"-")</f>
        <v>-</v>
      </c>
      <c r="H100" s="51" t="str">
        <f>IFERROR(AVERAGEIFS('Orders - December 2020'!$I$2:$I$2047,'Orders - December 2020'!$H$2:$H$2047,Worksheet!H$3,'Orders - December 2020'!$C$2:$C$2047,Worksheet!$F100),"-")</f>
        <v>-</v>
      </c>
      <c r="I100" s="51" t="str">
        <f>IFERROR(AVERAGEIFS('Orders - December 2020'!$I$2:$I$2047,'Orders - December 2020'!$H$2:$H$2047,Worksheet!I$3,'Orders - December 2020'!$C$2:$C$2047,Worksheet!$F100),"-")</f>
        <v>-</v>
      </c>
      <c r="J100" s="51" t="str">
        <f>IFERROR(AVERAGEIFS('Orders - December 2020'!$I$2:$I$2047,'Orders - December 2020'!$H$2:$H$2047,Worksheet!J$3,'Orders - December 2020'!$C$2:$C$2047,Worksheet!$F100),"-")</f>
        <v>-</v>
      </c>
      <c r="K100" s="51" t="str">
        <f>IFERROR(AVERAGEIFS('Orders - December 2020'!$I$2:$I$2047,'Orders - December 2020'!$H$2:$H$2047,Worksheet!K$3,'Orders - December 2020'!$C$2:$C$2047,Worksheet!$F100),"-")</f>
        <v>-</v>
      </c>
      <c r="L100" s="51" t="str">
        <f>IFERROR(AVERAGEIFS('Orders - December 2020'!$I$2:$I$2047,'Orders - December 2020'!$H$2:$H$2047,Worksheet!L$3,'Orders - December 2020'!$C$2:$C$2047,Worksheet!$F100),"-")</f>
        <v>-</v>
      </c>
      <c r="M100" s="51" t="str">
        <f>IFERROR(AVERAGEIFS('Orders - December 2020'!$I$2:$I$2047,'Orders - December 2020'!$H$2:$H$2047,Worksheet!M$3,'Orders - December 2020'!$C$2:$C$2047,Worksheet!$F100),"-")</f>
        <v>-</v>
      </c>
      <c r="N100" s="51" t="str">
        <f>IFERROR(AVERAGEIFS('Orders - December 2020'!$I$2:$I$2047,'Orders - December 2020'!$H$2:$H$2047,Worksheet!N$3,'Orders - December 2020'!$C$2:$C$2047,Worksheet!$F100),"-")</f>
        <v>-</v>
      </c>
      <c r="O100" s="51" t="str">
        <f>IFERROR(AVERAGEIFS('Orders - December 2020'!$I$2:$I$2047,'Orders - December 2020'!$H$2:$H$2047,Worksheet!O$3,'Orders - December 2020'!$C$2:$C$2047,Worksheet!$F100),"-")</f>
        <v>-</v>
      </c>
      <c r="P100" s="51" t="str">
        <f>IFERROR(AVERAGEIFS('Orders - December 2020'!$I$2:$I$2047,'Orders - December 2020'!$H$2:$H$2047,Worksheet!P$3,'Orders - December 2020'!$C$2:$C$2047,Worksheet!$F100),"-")</f>
        <v>-</v>
      </c>
      <c r="Q100" s="51" t="str">
        <f>IFERROR(AVERAGEIFS('Orders - December 2020'!$I$2:$I$2047,'Orders - December 2020'!$H$2:$H$2047,Worksheet!Q$3,'Orders - December 2020'!$C$2:$C$2047,Worksheet!$F100),"-")</f>
        <v>-</v>
      </c>
      <c r="R100" s="51" t="str">
        <f>IFERROR(AVERAGEIFS('Orders - December 2020'!$I$2:$I$2047,'Orders - December 2020'!$H$2:$H$2047,Worksheet!R$3,'Orders - December 2020'!$C$2:$C$2047,Worksheet!$F100),"-")</f>
        <v>-</v>
      </c>
      <c r="S100" s="51" t="str">
        <f>IFERROR(AVERAGEIFS('Orders - December 2020'!$I$2:$I$2047,'Orders - December 2020'!$H$2:$H$2047,Worksheet!S$3,'Orders - December 2020'!$C$2:$C$2047,Worksheet!$F100),"-")</f>
        <v>-</v>
      </c>
      <c r="T100" s="51" t="str">
        <f>IFERROR(AVERAGEIFS('Orders - December 2020'!$I$2:$I$2047,'Orders - December 2020'!$H$2:$H$2047,Worksheet!T$3,'Orders - December 2020'!$C$2:$C$2047,Worksheet!$F100),"-")</f>
        <v>-</v>
      </c>
      <c r="U100" s="51" t="str">
        <f>IFERROR(AVERAGEIFS('Orders - December 2020'!$I$2:$I$2047,'Orders - December 2020'!$H$2:$H$2047,Worksheet!U$3,'Orders - December 2020'!$C$2:$C$2047,Worksheet!$F100),"-")</f>
        <v>-</v>
      </c>
      <c r="V100" s="51" t="str">
        <f>IFERROR(AVERAGEIFS('Orders - December 2020'!$I$2:$I$2047,'Orders - December 2020'!$H$2:$H$2047,Worksheet!V$3,'Orders - December 2020'!$C$2:$C$2047,Worksheet!$F100),"-")</f>
        <v>-</v>
      </c>
      <c r="W100" s="51" t="str">
        <f>IFERROR(AVERAGEIFS('Orders - December 2020'!$I$2:$I$2047,'Orders - December 2020'!$H$2:$H$2047,Worksheet!W$3,'Orders - December 2020'!$C$2:$C$2047,Worksheet!$F100),"-")</f>
        <v>-</v>
      </c>
      <c r="X100" s="51" t="str">
        <f>IFERROR(AVERAGEIFS('Orders - December 2020'!$I$2:$I$2047,'Orders - December 2020'!$H$2:$H$2047,Worksheet!X$3,'Orders - December 2020'!$C$2:$C$2047,Worksheet!$F100),"-")</f>
        <v>-</v>
      </c>
      <c r="Y100" s="51" t="str">
        <f>IFERROR(AVERAGEIFS('Orders - December 2020'!$I$2:$I$2047,'Orders - December 2020'!$H$2:$H$2047,Worksheet!Y$3,'Orders - December 2020'!$C$2:$C$2047,Worksheet!$F100),"-")</f>
        <v>-</v>
      </c>
      <c r="Z100" s="51" t="str">
        <f>IFERROR(AVERAGEIFS('Orders - December 2020'!$I$2:$I$2047,'Orders - December 2020'!$H$2:$H$2047,Worksheet!Z$3,'Orders - December 2020'!$C$2:$C$2047,Worksheet!$F100),"-")</f>
        <v>-</v>
      </c>
      <c r="AA100" s="51" t="str">
        <f>IFERROR(AVERAGEIFS('Orders - December 2020'!$I$2:$I$2047,'Orders - December 2020'!$H$2:$H$2047,Worksheet!AA$3,'Orders - December 2020'!$C$2:$C$2047,Worksheet!$F100),"-")</f>
        <v>-</v>
      </c>
      <c r="AB100" s="51" t="str">
        <f>IFERROR(AVERAGEIFS('Orders - December 2020'!$I$2:$I$2047,'Orders - December 2020'!$H$2:$H$2047,Worksheet!AB$3,'Orders - December 2020'!$C$2:$C$2047,Worksheet!$F100),"-")</f>
        <v>-</v>
      </c>
      <c r="AC100" s="51" t="str">
        <f>IFERROR(AVERAGEIFS('Orders - December 2020'!$I$2:$I$2047,'Orders - December 2020'!$H$2:$H$2047,Worksheet!AC$3,'Orders - December 2020'!$C$2:$C$2047,Worksheet!$F100),"-")</f>
        <v>-</v>
      </c>
      <c r="AD100" s="51" t="str">
        <f>IFERROR(AVERAGEIFS('Orders - December 2020'!$I$2:$I$2047,'Orders - December 2020'!$H$2:$H$2047,Worksheet!AD$3,'Orders - December 2020'!$C$2:$C$2047,Worksheet!$F100),"-")</f>
        <v>-</v>
      </c>
      <c r="AE100" s="51" t="str">
        <f>IFERROR(AVERAGEIFS('Orders - December 2020'!$I$2:$I$2047,'Orders - December 2020'!$H$2:$H$2047,Worksheet!AE$3,'Orders - December 2020'!$C$2:$C$2047,Worksheet!$F100),"-")</f>
        <v>-</v>
      </c>
      <c r="AF100" s="51" t="str">
        <f>IFERROR(AVERAGEIFS('Orders - December 2020'!$I$2:$I$2047,'Orders - December 2020'!$H$2:$H$2047,Worksheet!AF$3,'Orders - December 2020'!$C$2:$C$2047,Worksheet!$F100),"-")</f>
        <v>-</v>
      </c>
      <c r="AG100" s="51" t="str">
        <f>IFERROR(AVERAGEIFS('Orders - December 2020'!$I$2:$I$2047,'Orders - December 2020'!$H$2:$H$2047,Worksheet!AG$3,'Orders - December 2020'!$C$2:$C$2047,Worksheet!$F100),"-")</f>
        <v>-</v>
      </c>
      <c r="AH100" s="51" t="str">
        <f>IFERROR(AVERAGEIFS('Orders - December 2020'!$I$2:$I$2047,'Orders - December 2020'!$H$2:$H$2047,Worksheet!AH$3,'Orders - December 2020'!$C$2:$C$2047,Worksheet!$F100),"-")</f>
        <v>-</v>
      </c>
      <c r="AI100" s="51" t="str">
        <f>IFERROR(AVERAGEIFS('Orders - December 2020'!$I$2:$I$2047,'Orders - December 2020'!$H$2:$H$2047,Worksheet!AI$3,'Orders - December 2020'!$C$2:$C$2047,Worksheet!$F100),"-")</f>
        <v>-</v>
      </c>
      <c r="AJ100" s="51">
        <f>IFERROR(AVERAGEIFS('Orders - December 2020'!$I$2:$I$2047,'Orders - December 2020'!$H$2:$H$2047,Worksheet!AJ$3,'Orders - December 2020'!$C$2:$C$2047,Worksheet!$F100),"-")</f>
        <v>1</v>
      </c>
      <c r="AK100" s="51" t="str">
        <f>IFERROR(AVERAGEIFS('Orders - December 2020'!$I$2:$I$2047,'Orders - December 2020'!$H$2:$H$2047,Worksheet!AK$3,'Orders - December 2020'!$C$2:$C$2047,Worksheet!$F100),"-")</f>
        <v>-</v>
      </c>
      <c r="AL100" s="51" t="str">
        <f>IFERROR(AVERAGEIFS('Orders - December 2020'!$I$2:$I$2047,'Orders - December 2020'!$H$2:$H$2047,Worksheet!AL$3,'Orders - December 2020'!$C$2:$C$2047,Worksheet!$F100),"-")</f>
        <v>-</v>
      </c>
      <c r="AM100" s="51" t="str">
        <f>IFERROR(AVERAGEIFS('Orders - December 2020'!$I$2:$I$2047,'Orders - December 2020'!$H$2:$H$2047,Worksheet!AM$3,'Orders - December 2020'!$C$2:$C$2047,Worksheet!$F100),"-")</f>
        <v>-</v>
      </c>
      <c r="AN100" s="51" t="str">
        <f>IFERROR(AVERAGEIFS('Orders - December 2020'!$I$2:$I$2047,'Orders - December 2020'!$H$2:$H$2047,Worksheet!AN$3,'Orders - December 2020'!$C$2:$C$2047,Worksheet!$F100),"-")</f>
        <v>-</v>
      </c>
      <c r="AO100" s="51" t="str">
        <f>IFERROR(AVERAGEIFS('Orders - December 2020'!$I$2:$I$2047,'Orders - December 2020'!$H$2:$H$2047,Worksheet!AO$3,'Orders - December 2020'!$C$2:$C$2047,Worksheet!$F100),"-")</f>
        <v>-</v>
      </c>
      <c r="AP100" s="51" t="str">
        <f>IFERROR(AVERAGEIFS('Orders - December 2020'!$I$2:$I$2047,'Orders - December 2020'!$H$2:$H$2047,Worksheet!AP$3,'Orders - December 2020'!$C$2:$C$2047,Worksheet!$F100),"-")</f>
        <v>-</v>
      </c>
      <c r="AQ100" s="51" t="str">
        <f>IFERROR(AVERAGEIFS('Orders - December 2020'!$I$2:$I$2047,'Orders - December 2020'!$H$2:$H$2047,Worksheet!AQ$3,'Orders - December 2020'!$C$2:$C$2047,Worksheet!$F100),"-")</f>
        <v>-</v>
      </c>
      <c r="AR100" s="51" t="str">
        <f>IFERROR(AVERAGEIFS('Orders - December 2020'!$I$2:$I$2047,'Orders - December 2020'!$H$2:$H$2047,Worksheet!AR$3,'Orders - December 2020'!$C$2:$C$2047,Worksheet!$F100),"-")</f>
        <v>-</v>
      </c>
      <c r="AS100" s="51" t="str">
        <f>IFERROR(AVERAGEIFS('Orders - December 2020'!$I$2:$I$2047,'Orders - December 2020'!$H$2:$H$2047,Worksheet!AS$3,'Orders - December 2020'!$C$2:$C$2047,Worksheet!$F100),"-")</f>
        <v>-</v>
      </c>
      <c r="AT100" s="51" t="str">
        <f>IFERROR(AVERAGEIFS('Orders - December 2020'!$I$2:$I$2047,'Orders - December 2020'!$H$2:$H$2047,Worksheet!AT$3,'Orders - December 2020'!$C$2:$C$2047,Worksheet!$F100),"-")</f>
        <v>-</v>
      </c>
      <c r="AU100" s="51" t="str">
        <f>IFERROR(AVERAGEIFS('Orders - December 2020'!$I$2:$I$2047,'Orders - December 2020'!$H$2:$H$2047,Worksheet!AU$3,'Orders - December 2020'!$C$2:$C$2047,Worksheet!$F100),"-")</f>
        <v>-</v>
      </c>
      <c r="AV100" s="51">
        <f>IFERROR(AVERAGEIFS('Orders - December 2020'!$I$2:$I$2047,'Orders - December 2020'!$H$2:$H$2047,Worksheet!AV$3,'Orders - December 2020'!$C$2:$C$2047,Worksheet!$F100),"-")</f>
        <v>1</v>
      </c>
      <c r="AW100" s="51" t="str">
        <f>IFERROR(AVERAGEIFS('Orders - December 2020'!$I$2:$I$2047,'Orders - December 2020'!$H$2:$H$2047,Worksheet!AW$3,'Orders - December 2020'!$C$2:$C$2047,Worksheet!$F100),"-")</f>
        <v>-</v>
      </c>
      <c r="AX100" s="51" t="str">
        <f>IFERROR(AVERAGEIFS('Orders - December 2020'!$I$2:$I$2047,'Orders - December 2020'!$H$2:$H$2047,Worksheet!AX$3,'Orders - December 2020'!$C$2:$C$2047,Worksheet!$F100),"-")</f>
        <v>-</v>
      </c>
      <c r="AY100" s="51" t="str">
        <f>IFERROR(AVERAGEIFS('Orders - December 2020'!$I$2:$I$2047,'Orders - December 2020'!$H$2:$H$2047,Worksheet!AY$3,'Orders - December 2020'!$C$2:$C$2047,Worksheet!$F100),"-")</f>
        <v>-</v>
      </c>
      <c r="AZ100" s="51" t="str">
        <f>IFERROR(AVERAGEIFS('Orders - December 2020'!$I$2:$I$2047,'Orders - December 2020'!$H$2:$H$2047,Worksheet!AZ$3,'Orders - December 2020'!$C$2:$C$2047,Worksheet!$F100),"-")</f>
        <v>-</v>
      </c>
      <c r="BA100" s="51">
        <f>IFERROR(AVERAGEIFS('Orders - December 2020'!$I$2:$I$2047,'Orders - December 2020'!$H$2:$H$2047,Worksheet!BA$3,'Orders - December 2020'!$C$2:$C$2047,Worksheet!$F100),"-")</f>
        <v>1</v>
      </c>
      <c r="BB100" s="51" t="str">
        <f>IFERROR(AVERAGEIFS('Orders - December 2020'!$I$2:$I$2047,'Orders - December 2020'!$H$2:$H$2047,Worksheet!BB$3,'Orders - December 2020'!$C$2:$C$2047,Worksheet!$F100),"-")</f>
        <v>-</v>
      </c>
      <c r="BC100" s="51" t="str">
        <f>IFERROR(AVERAGEIFS('Orders - December 2020'!$I$2:$I$2047,'Orders - December 2020'!$H$2:$H$2047,Worksheet!BC$3,'Orders - December 2020'!$C$2:$C$2047,Worksheet!$F100),"-")</f>
        <v>-</v>
      </c>
      <c r="BD100" s="51" t="str">
        <f>IFERROR(AVERAGEIFS('Orders - December 2020'!$I$2:$I$2047,'Orders - December 2020'!$H$2:$H$2047,Worksheet!BD$3,'Orders - December 2020'!$C$2:$C$2047,Worksheet!$F100),"-")</f>
        <v>-</v>
      </c>
      <c r="BE100" s="51" t="str">
        <f>IFERROR(AVERAGEIFS('Orders - December 2020'!$I$2:$I$2047,'Orders - December 2020'!$H$2:$H$2047,Worksheet!BE$3,'Orders - December 2020'!$C$2:$C$2047,Worksheet!$F100),"-")</f>
        <v>-</v>
      </c>
      <c r="BF100" s="51" t="str">
        <f>IFERROR(AVERAGEIFS('Orders - December 2020'!$I$2:$I$2047,'Orders - December 2020'!$H$2:$H$2047,Worksheet!BF$3,'Orders - December 2020'!$C$2:$C$2047,Worksheet!$F100),"-")</f>
        <v>-</v>
      </c>
      <c r="BG100" s="51" t="str">
        <f>IFERROR(AVERAGEIFS('Orders - December 2020'!$I$2:$I$2047,'Orders - December 2020'!$H$2:$H$2047,Worksheet!BG$3,'Orders - December 2020'!$C$2:$C$2047,Worksheet!$F100),"-")</f>
        <v>-</v>
      </c>
      <c r="BH100" s="51" t="str">
        <f>IFERROR(AVERAGEIFS('Orders - December 2020'!$I$2:$I$2047,'Orders - December 2020'!$H$2:$H$2047,Worksheet!BH$3,'Orders - December 2020'!$C$2:$C$2047,Worksheet!$F100),"-")</f>
        <v>-</v>
      </c>
      <c r="BI100" s="51" t="str">
        <f>IFERROR(AVERAGEIFS('Orders - December 2020'!$I$2:$I$2047,'Orders - December 2020'!$H$2:$H$2047,Worksheet!BI$3,'Orders - December 2020'!$C$2:$C$2047,Worksheet!$F100),"-")</f>
        <v>-</v>
      </c>
      <c r="BJ100" s="51" t="str">
        <f>IFERROR(AVERAGEIFS('Orders - December 2020'!$I$2:$I$2047,'Orders - December 2020'!$H$2:$H$2047,Worksheet!BJ$3,'Orders - December 2020'!$C$2:$C$2047,Worksheet!$F100),"-")</f>
        <v>-</v>
      </c>
      <c r="BK100" s="51" t="str">
        <f>IFERROR(AVERAGEIFS('Orders - December 2020'!$I$2:$I$2047,'Orders - December 2020'!$H$2:$H$2047,Worksheet!BK$3,'Orders - December 2020'!$C$2:$C$2047,Worksheet!$F100),"-")</f>
        <v>-</v>
      </c>
      <c r="BL100" s="51" t="str">
        <f>IFERROR(AVERAGEIFS('Orders - December 2020'!$I$2:$I$2047,'Orders - December 2020'!$H$2:$H$2047,Worksheet!BL$3,'Orders - December 2020'!$C$2:$C$2047,Worksheet!$F100),"-")</f>
        <v>-</v>
      </c>
      <c r="BM100" s="51" t="str">
        <f>IFERROR(AVERAGEIFS('Orders - December 2020'!$I$2:$I$2047,'Orders - December 2020'!$H$2:$H$2047,Worksheet!BM$3,'Orders - December 2020'!$C$2:$C$2047,Worksheet!$F100),"-")</f>
        <v>-</v>
      </c>
      <c r="BN100" s="51" t="str">
        <f>IFERROR(AVERAGEIFS('Orders - December 2020'!$I$2:$I$2047,'Orders - December 2020'!$H$2:$H$2047,Worksheet!BN$3,'Orders - December 2020'!$C$2:$C$2047,Worksheet!$F100),"-")</f>
        <v>-</v>
      </c>
      <c r="BO100" s="51" t="str">
        <f>IFERROR(AVERAGEIFS('Orders - December 2020'!$I$2:$I$2047,'Orders - December 2020'!$H$2:$H$2047,Worksheet!BO$3,'Orders - December 2020'!$C$2:$C$2047,Worksheet!$F100),"-")</f>
        <v>-</v>
      </c>
      <c r="BP100" s="51" t="str">
        <f>IFERROR(AVERAGEIFS('Orders - December 2020'!$I$2:$I$2047,'Orders - December 2020'!$H$2:$H$2047,Worksheet!BP$3,'Orders - December 2020'!$C$2:$C$2047,Worksheet!$F100),"-")</f>
        <v>-</v>
      </c>
      <c r="BQ100" s="51" t="str">
        <f>IFERROR(AVERAGEIFS('Orders - December 2020'!$I$2:$I$2047,'Orders - December 2020'!$H$2:$H$2047,Worksheet!BQ$3,'Orders - December 2020'!$C$2:$C$2047,Worksheet!$F100),"-")</f>
        <v>-</v>
      </c>
      <c r="BR100" s="51" t="str">
        <f>IFERROR(AVERAGEIFS('Orders - December 2020'!$I$2:$I$2047,'Orders - December 2020'!$H$2:$H$2047,Worksheet!BR$3,'Orders - December 2020'!$C$2:$C$2047,Worksheet!$F100),"-")</f>
        <v>-</v>
      </c>
      <c r="BS100" s="51" t="str">
        <f>IFERROR(AVERAGEIFS('Orders - December 2020'!$I$2:$I$2047,'Orders - December 2020'!$H$2:$H$2047,Worksheet!BS$3,'Orders - December 2020'!$C$2:$C$2047,Worksheet!$F100),"-")</f>
        <v>-</v>
      </c>
      <c r="BT100" s="51" t="str">
        <f>IFERROR(AVERAGEIFS('Orders - December 2020'!$I$2:$I$2047,'Orders - December 2020'!$H$2:$H$2047,Worksheet!BT$3,'Orders - December 2020'!$C$2:$C$2047,Worksheet!$F100),"-")</f>
        <v>-</v>
      </c>
      <c r="BU100" s="51" t="str">
        <f>IFERROR(AVERAGEIFS('Orders - December 2020'!$I$2:$I$2047,'Orders - December 2020'!$H$2:$H$2047,Worksheet!BU$3,'Orders - December 2020'!$C$2:$C$2047,Worksheet!$F100),"-")</f>
        <v>-</v>
      </c>
      <c r="BV100" s="51" t="str">
        <f>IFERROR(AVERAGEIFS('Orders - December 2020'!$I$2:$I$2047,'Orders - December 2020'!$H$2:$H$2047,Worksheet!BV$3,'Orders - December 2020'!$C$2:$C$2047,Worksheet!$F100),"-")</f>
        <v>-</v>
      </c>
      <c r="BW100" s="51" t="str">
        <f>IFERROR(AVERAGEIFS('Orders - December 2020'!$I$2:$I$2047,'Orders - December 2020'!$H$2:$H$2047,Worksheet!BW$3,'Orders - December 2020'!$C$2:$C$2047,Worksheet!$F100),"-")</f>
        <v>-</v>
      </c>
      <c r="BX100" s="51" t="str">
        <f>IFERROR(AVERAGEIFS('Orders - December 2020'!$I$2:$I$2047,'Orders - December 2020'!$H$2:$H$2047,Worksheet!BX$3,'Orders - December 2020'!$C$2:$C$2047,Worksheet!$F100),"-")</f>
        <v>-</v>
      </c>
      <c r="BY100" s="51" t="str">
        <f>IFERROR(AVERAGEIFS('Orders - December 2020'!$I$2:$I$2047,'Orders - December 2020'!$H$2:$H$2047,Worksheet!BY$3,'Orders - December 2020'!$C$2:$C$2047,Worksheet!$F100),"-")</f>
        <v>-</v>
      </c>
      <c r="BZ100" s="51" t="str">
        <f>IFERROR(AVERAGEIFS('Orders - December 2020'!$I$2:$I$2047,'Orders - December 2020'!$H$2:$H$2047,Worksheet!BZ$3,'Orders - December 2020'!$C$2:$C$2047,Worksheet!$F100),"-")</f>
        <v>-</v>
      </c>
      <c r="CA100" s="51" t="str">
        <f>IFERROR(AVERAGEIFS('Orders - December 2020'!$I$2:$I$2047,'Orders - December 2020'!$H$2:$H$2047,Worksheet!CA$3,'Orders - December 2020'!$C$2:$C$2047,Worksheet!$F100),"-")</f>
        <v>-</v>
      </c>
      <c r="CB100" s="51" t="str">
        <f>IFERROR(AVERAGEIFS('Orders - December 2020'!$I$2:$I$2047,'Orders - December 2020'!$H$2:$H$2047,Worksheet!CB$3,'Orders - December 2020'!$C$2:$C$2047,Worksheet!$F100),"-")</f>
        <v>-</v>
      </c>
      <c r="CC100" s="51" t="str">
        <f>IFERROR(AVERAGEIFS('Orders - December 2020'!$I$2:$I$2047,'Orders - December 2020'!$H$2:$H$2047,Worksheet!CC$3,'Orders - December 2020'!$C$2:$C$2047,Worksheet!$F100),"-")</f>
        <v>-</v>
      </c>
      <c r="CD100" s="51" t="str">
        <f>IFERROR(AVERAGEIFS('Orders - December 2020'!$I$2:$I$2047,'Orders - December 2020'!$H$2:$H$2047,Worksheet!CD$3,'Orders - December 2020'!$C$2:$C$2047,Worksheet!$F100),"-")</f>
        <v>-</v>
      </c>
      <c r="CE100" s="51" t="str">
        <f>IFERROR(AVERAGEIFS('Orders - December 2020'!$I$2:$I$2047,'Orders - December 2020'!$H$2:$H$2047,Worksheet!CE$3,'Orders - December 2020'!$C$2:$C$2047,Worksheet!$F100),"-")</f>
        <v>-</v>
      </c>
      <c r="CF100" s="51" t="str">
        <f>IFERROR(AVERAGEIFS('Orders - December 2020'!$I$2:$I$2047,'Orders - December 2020'!$H$2:$H$2047,Worksheet!CF$3,'Orders - December 2020'!$C$2:$C$2047,Worksheet!$F100),"-")</f>
        <v>-</v>
      </c>
      <c r="CG100" s="51" t="str">
        <f>IFERROR(AVERAGEIFS('Orders - December 2020'!$I$2:$I$2047,'Orders - December 2020'!$H$2:$H$2047,Worksheet!CG$3,'Orders - December 2020'!$C$2:$C$2047,Worksheet!$F100),"-")</f>
        <v>-</v>
      </c>
      <c r="CH100" s="51" t="str">
        <f>IFERROR(AVERAGEIFS('Orders - December 2020'!$I$2:$I$2047,'Orders - December 2020'!$H$2:$H$2047,Worksheet!CH$3,'Orders - December 2020'!$C$2:$C$2047,Worksheet!$F100),"-")</f>
        <v>-</v>
      </c>
      <c r="CI100" s="51" t="str">
        <f>IFERROR(AVERAGEIFS('Orders - December 2020'!$I$2:$I$2047,'Orders - December 2020'!$H$2:$H$2047,Worksheet!CI$3,'Orders - December 2020'!$C$2:$C$2047,Worksheet!$F100),"-")</f>
        <v>-</v>
      </c>
      <c r="CJ100" s="51" t="str">
        <f>IFERROR(AVERAGEIFS('Orders - December 2020'!$I$2:$I$2047,'Orders - December 2020'!$H$2:$H$2047,Worksheet!CJ$3,'Orders - December 2020'!$C$2:$C$2047,Worksheet!$F100),"-")</f>
        <v>-</v>
      </c>
      <c r="CK100" s="51" t="str">
        <f>IFERROR(AVERAGEIFS('Orders - December 2020'!$I$2:$I$2047,'Orders - December 2020'!$H$2:$H$2047,Worksheet!CK$3,'Orders - December 2020'!$C$2:$C$2047,Worksheet!$F100),"-")</f>
        <v>-</v>
      </c>
      <c r="CL100" s="51" t="str">
        <f>IFERROR(AVERAGEIFS('Orders - December 2020'!$I$2:$I$2047,'Orders - December 2020'!$H$2:$H$2047,Worksheet!CL$3,'Orders - December 2020'!$C$2:$C$2047,Worksheet!$F100),"-")</f>
        <v>-</v>
      </c>
      <c r="CM100" s="51" t="str">
        <f>IFERROR(AVERAGEIFS('Orders - December 2020'!$I$2:$I$2047,'Orders - December 2020'!$H$2:$H$2047,Worksheet!CM$3,'Orders - December 2020'!$C$2:$C$2047,Worksheet!$F100),"-")</f>
        <v>-</v>
      </c>
      <c r="CN100" s="51" t="str">
        <f>IFERROR(AVERAGEIFS('Orders - December 2020'!$I$2:$I$2047,'Orders - December 2020'!$H$2:$H$2047,Worksheet!CN$3,'Orders - December 2020'!$C$2:$C$2047,Worksheet!$F100),"-")</f>
        <v>-</v>
      </c>
      <c r="CO100" s="51" t="str">
        <f>IFERROR(AVERAGEIFS('Orders - December 2020'!$I$2:$I$2047,'Orders - December 2020'!$H$2:$H$2047,Worksheet!CO$3,'Orders - December 2020'!$C$2:$C$2047,Worksheet!$F100),"-")</f>
        <v>-</v>
      </c>
      <c r="CP100" s="51" t="str">
        <f>IFERROR(AVERAGEIFS('Orders - December 2020'!$I$2:$I$2047,'Orders - December 2020'!$H$2:$H$2047,Worksheet!CP$3,'Orders - December 2020'!$C$2:$C$2047,Worksheet!$F100),"-")</f>
        <v>-</v>
      </c>
      <c r="CQ100" s="51" t="str">
        <f>IFERROR(AVERAGEIFS('Orders - December 2020'!$I$2:$I$2047,'Orders - December 2020'!$H$2:$H$2047,Worksheet!CQ$3,'Orders - December 2020'!$C$2:$C$2047,Worksheet!$F100),"-")</f>
        <v>-</v>
      </c>
      <c r="CR100" s="51" t="str">
        <f>IFERROR(AVERAGEIFS('Orders - December 2020'!$I$2:$I$2047,'Orders - December 2020'!$H$2:$H$2047,Worksheet!CR$3,'Orders - December 2020'!$C$2:$C$2047,Worksheet!$F100),"-")</f>
        <v>-</v>
      </c>
      <c r="CS100" s="51" t="str">
        <f>IFERROR(AVERAGEIFS('Orders - December 2020'!$I$2:$I$2047,'Orders - December 2020'!$H$2:$H$2047,Worksheet!CS$3,'Orders - December 2020'!$C$2:$C$2047,Worksheet!$F100),"-")</f>
        <v>-</v>
      </c>
      <c r="CT100" s="51" t="str">
        <f>IFERROR(AVERAGEIFS('Orders - December 2020'!$I$2:$I$2047,'Orders - December 2020'!$H$2:$H$2047,Worksheet!CT$3,'Orders - December 2020'!$C$2:$C$2047,Worksheet!$F100),"-")</f>
        <v>-</v>
      </c>
      <c r="CU100" s="51" t="str">
        <f>IFERROR(AVERAGEIFS('Orders - December 2020'!$I$2:$I$2047,'Orders - December 2020'!$H$2:$H$2047,Worksheet!CU$3,'Orders - December 2020'!$C$2:$C$2047,Worksheet!$F100),"-")</f>
        <v>-</v>
      </c>
      <c r="CV100" s="51" t="str">
        <f>IFERROR(AVERAGEIFS('Orders - December 2020'!$I$2:$I$2047,'Orders - December 2020'!$H$2:$H$2047,Worksheet!CV$3,'Orders - December 2020'!$C$2:$C$2047,Worksheet!$F100),"-")</f>
        <v>-</v>
      </c>
      <c r="CW100" s="51" t="str">
        <f>IFERROR(AVERAGEIFS('Orders - December 2020'!$I$2:$I$2047,'Orders - December 2020'!$H$2:$H$2047,Worksheet!CW$3,'Orders - December 2020'!$C$2:$C$2047,Worksheet!$F100),"-")</f>
        <v>-</v>
      </c>
      <c r="CX100" s="51" t="str">
        <f>IFERROR(AVERAGEIFS('Orders - December 2020'!$I$2:$I$2047,'Orders - December 2020'!$H$2:$H$2047,Worksheet!CX$3,'Orders - December 2020'!$C$2:$C$2047,Worksheet!$F100),"-")</f>
        <v>-</v>
      </c>
      <c r="CY100" s="51" t="str">
        <f>IFERROR(AVERAGEIFS('Orders - December 2020'!$I$2:$I$2047,'Orders - December 2020'!$H$2:$H$2047,Worksheet!CY$3,'Orders - December 2020'!$C$2:$C$2047,Worksheet!$F100),"-")</f>
        <v>-</v>
      </c>
      <c r="CZ100" s="51" t="str">
        <f>IFERROR(AVERAGEIFS('Orders - December 2020'!$I$2:$I$2047,'Orders - December 2020'!$H$2:$H$2047,Worksheet!CZ$3,'Orders - December 2020'!$C$2:$C$2047,Worksheet!$F100),"-")</f>
        <v>-</v>
      </c>
      <c r="DA100" s="51" t="str">
        <f>IFERROR(AVERAGEIFS('Orders - December 2020'!$I$2:$I$2047,'Orders - December 2020'!$H$2:$H$2047,Worksheet!DA$3,'Orders - December 2020'!$C$2:$C$2047,Worksheet!$F100),"-")</f>
        <v>-</v>
      </c>
      <c r="DB100" s="51" t="str">
        <f>IFERROR(AVERAGEIFS('Orders - December 2020'!$I$2:$I$2047,'Orders - December 2020'!$H$2:$H$2047,Worksheet!DB$3,'Orders - December 2020'!$C$2:$C$2047,Worksheet!$F100),"-")</f>
        <v>-</v>
      </c>
      <c r="DC100" s="51" t="str">
        <f>IFERROR(AVERAGEIFS('Orders - December 2020'!$I$2:$I$2047,'Orders - December 2020'!$H$2:$H$2047,Worksheet!DC$3,'Orders - December 2020'!$C$2:$C$2047,Worksheet!$F100),"-")</f>
        <v>-</v>
      </c>
      <c r="DD100" s="51" t="str">
        <f>IFERROR(AVERAGEIFS('Orders - December 2020'!$I$2:$I$2047,'Orders - December 2020'!$H$2:$H$2047,Worksheet!DD$3,'Orders - December 2020'!$C$2:$C$2047,Worksheet!$F100),"-")</f>
        <v>-</v>
      </c>
      <c r="DE100" s="51" t="str">
        <f>IFERROR(AVERAGEIFS('Orders - December 2020'!$I$2:$I$2047,'Orders - December 2020'!$H$2:$H$2047,Worksheet!DE$3,'Orders - December 2020'!$C$2:$C$2047,Worksheet!$F100),"-")</f>
        <v>-</v>
      </c>
      <c r="DF100" s="51" t="str">
        <f>IFERROR(AVERAGEIFS('Orders - December 2020'!$I$2:$I$2047,'Orders - December 2020'!$H$2:$H$2047,Worksheet!DF$3,'Orders - December 2020'!$C$2:$C$2047,Worksheet!$F100),"-")</f>
        <v>-</v>
      </c>
      <c r="DG100" s="51" t="str">
        <f>IFERROR(AVERAGEIFS('Orders - December 2020'!$I$2:$I$2047,'Orders - December 2020'!$H$2:$H$2047,Worksheet!DG$3,'Orders - December 2020'!$C$2:$C$2047,Worksheet!$F100),"-")</f>
        <v>-</v>
      </c>
      <c r="DH100" s="51" t="str">
        <f>IFERROR(AVERAGEIFS('Orders - December 2020'!$I$2:$I$2047,'Orders - December 2020'!$H$2:$H$2047,Worksheet!DH$3,'Orders - December 2020'!$C$2:$C$2047,Worksheet!$F100),"-")</f>
        <v>-</v>
      </c>
      <c r="DI100" s="51" t="str">
        <f>IFERROR(AVERAGEIFS('Orders - December 2020'!$I$2:$I$2047,'Orders - December 2020'!$H$2:$H$2047,Worksheet!DI$3,'Orders - December 2020'!$C$2:$C$2047,Worksheet!$F100),"-")</f>
        <v>-</v>
      </c>
      <c r="DJ100" s="51" t="str">
        <f>IFERROR(AVERAGEIFS('Orders - December 2020'!$I$2:$I$2047,'Orders - December 2020'!$H$2:$H$2047,Worksheet!DJ$3,'Orders - December 2020'!$C$2:$C$2047,Worksheet!$F100),"-")</f>
        <v>-</v>
      </c>
      <c r="DK100" s="51" t="str">
        <f>IFERROR(AVERAGEIFS('Orders - December 2020'!$I$2:$I$2047,'Orders - December 2020'!$H$2:$H$2047,Worksheet!DK$3,'Orders - December 2020'!$C$2:$C$2047,Worksheet!$F100),"-")</f>
        <v>-</v>
      </c>
      <c r="DL100" s="51" t="str">
        <f>IFERROR(AVERAGEIFS('Orders - December 2020'!$I$2:$I$2047,'Orders - December 2020'!$H$2:$H$2047,Worksheet!DL$3,'Orders - December 2020'!$C$2:$C$2047,Worksheet!$F100),"-")</f>
        <v>-</v>
      </c>
      <c r="DM100" s="51" t="str">
        <f>IFERROR(AVERAGEIFS('Orders - December 2020'!$I$2:$I$2047,'Orders - December 2020'!$H$2:$H$2047,Worksheet!DM$3,'Orders - December 2020'!$C$2:$C$2047,Worksheet!$F100),"-")</f>
        <v>-</v>
      </c>
      <c r="DN100" s="51" t="str">
        <f>IFERROR(AVERAGEIFS('Orders - December 2020'!$I$2:$I$2047,'Orders - December 2020'!$H$2:$H$2047,Worksheet!DN$3,'Orders - December 2020'!$C$2:$C$2047,Worksheet!$F100),"-")</f>
        <v>-</v>
      </c>
      <c r="DO100" s="51" t="str">
        <f>IFERROR(AVERAGEIFS('Orders - December 2020'!$I$2:$I$2047,'Orders - December 2020'!$H$2:$H$2047,Worksheet!DO$3,'Orders - December 2020'!$C$2:$C$2047,Worksheet!$F100),"-")</f>
        <v>-</v>
      </c>
      <c r="DP100" s="51" t="str">
        <f>IFERROR(AVERAGEIFS('Orders - December 2020'!$I$2:$I$2047,'Orders - December 2020'!$H$2:$H$2047,Worksheet!DP$3,'Orders - December 2020'!$C$2:$C$2047,Worksheet!$F100),"-")</f>
        <v>-</v>
      </c>
      <c r="DQ100" s="51" t="str">
        <f>IFERROR(AVERAGEIFS('Orders - December 2020'!$I$2:$I$2047,'Orders - December 2020'!$H$2:$H$2047,Worksheet!DQ$3,'Orders - December 2020'!$C$2:$C$2047,Worksheet!$F100),"-")</f>
        <v>-</v>
      </c>
      <c r="DR100" s="51" t="str">
        <f>IFERROR(AVERAGEIFS('Orders - December 2020'!$I$2:$I$2047,'Orders - December 2020'!$H$2:$H$2047,Worksheet!DR$3,'Orders - December 2020'!$C$2:$C$2047,Worksheet!$F100),"-")</f>
        <v>-</v>
      </c>
      <c r="DS100" s="51" t="str">
        <f>IFERROR(AVERAGEIFS('Orders - December 2020'!$I$2:$I$2047,'Orders - December 2020'!$H$2:$H$2047,Worksheet!DS$3,'Orders - December 2020'!$C$2:$C$2047,Worksheet!$F100),"-")</f>
        <v>-</v>
      </c>
      <c r="DT100" s="51" t="str">
        <f>IFERROR(AVERAGEIFS('Orders - December 2020'!$I$2:$I$2047,'Orders - December 2020'!$H$2:$H$2047,Worksheet!DT$3,'Orders - December 2020'!$C$2:$C$2047,Worksheet!$F100),"-")</f>
        <v>-</v>
      </c>
      <c r="DU100" s="51" t="str">
        <f>IFERROR(AVERAGEIFS('Orders - December 2020'!$I$2:$I$2047,'Orders - December 2020'!$H$2:$H$2047,Worksheet!DU$3,'Orders - December 2020'!$C$2:$C$2047,Worksheet!$F100),"-")</f>
        <v>-</v>
      </c>
      <c r="DV100" s="51" t="str">
        <f>IFERROR(AVERAGEIFS('Orders - December 2020'!$I$2:$I$2047,'Orders - December 2020'!$H$2:$H$2047,Worksheet!DV$3,'Orders - December 2020'!$C$2:$C$2047,Worksheet!$F100),"-")</f>
        <v>-</v>
      </c>
      <c r="DW100" s="51" t="str">
        <f>IFERROR(AVERAGEIFS('Orders - December 2020'!$I$2:$I$2047,'Orders - December 2020'!$H$2:$H$2047,Worksheet!DW$3,'Orders - December 2020'!$C$2:$C$2047,Worksheet!$F100),"-")</f>
        <v>-</v>
      </c>
      <c r="DX100" s="51" t="str">
        <f>IFERROR(AVERAGEIFS('Orders - December 2020'!$I$2:$I$2047,'Orders - December 2020'!$H$2:$H$2047,Worksheet!DX$3,'Orders - December 2020'!$C$2:$C$2047,Worksheet!$F100),"-")</f>
        <v>-</v>
      </c>
      <c r="DY100" s="51" t="str">
        <f>IFERROR(AVERAGEIFS('Orders - December 2020'!$I$2:$I$2047,'Orders - December 2020'!$H$2:$H$2047,Worksheet!DY$3,'Orders - December 2020'!$C$2:$C$2047,Worksheet!$F100),"-")</f>
        <v>-</v>
      </c>
      <c r="DZ100" s="51" t="str">
        <f>IFERROR(AVERAGEIFS('Orders - December 2020'!$I$2:$I$2047,'Orders - December 2020'!$H$2:$H$2047,Worksheet!DZ$3,'Orders - December 2020'!$C$2:$C$2047,Worksheet!$F100),"-")</f>
        <v>-</v>
      </c>
      <c r="EA100" s="51" t="str">
        <f>IFERROR(AVERAGEIFS('Orders - December 2020'!$I$2:$I$2047,'Orders - December 2020'!$H$2:$H$2047,Worksheet!EA$3,'Orders - December 2020'!$C$2:$C$2047,Worksheet!$F100),"-")</f>
        <v>-</v>
      </c>
      <c r="EB100" s="51" t="str">
        <f>IFERROR(AVERAGEIFS('Orders - December 2020'!$I$2:$I$2047,'Orders - December 2020'!$H$2:$H$2047,Worksheet!EB$3,'Orders - December 2020'!$C$2:$C$2047,Worksheet!$F100),"-")</f>
        <v>-</v>
      </c>
      <c r="EC100" s="51">
        <f>IFERROR(AVERAGEIFS('Orders - December 2020'!$I$2:$I$2047,'Orders - December 2020'!$H$2:$H$2047,Worksheet!EC$3,'Orders - December 2020'!$C$2:$C$2047,Worksheet!$F100),"-")</f>
        <v>3</v>
      </c>
      <c r="ED100" s="51" t="str">
        <f>IFERROR(AVERAGEIFS('Orders - December 2020'!$I$2:$I$2047,'Orders - December 2020'!$H$2:$H$2047,Worksheet!ED$3,'Orders - December 2020'!$C$2:$C$2047,Worksheet!$F100),"-")</f>
        <v>-</v>
      </c>
      <c r="EE100" s="51" t="str">
        <f>IFERROR(AVERAGEIFS('Orders - December 2020'!$I$2:$I$2047,'Orders - December 2020'!$H$2:$H$2047,Worksheet!EE$3,'Orders - December 2020'!$C$2:$C$2047,Worksheet!$F100),"-")</f>
        <v>-</v>
      </c>
      <c r="EF100" s="51" t="str">
        <f>IFERROR(AVERAGEIFS('Orders - December 2020'!$I$2:$I$2047,'Orders - December 2020'!$H$2:$H$2047,Worksheet!EF$3,'Orders - December 2020'!$C$2:$C$2047,Worksheet!$F100),"-")</f>
        <v>-</v>
      </c>
      <c r="EG100" s="51" t="str">
        <f>IFERROR(AVERAGEIFS('Orders - December 2020'!$I$2:$I$2047,'Orders - December 2020'!$H$2:$H$2047,Worksheet!EG$3,'Orders - December 2020'!$C$2:$C$2047,Worksheet!$F100),"-")</f>
        <v>-</v>
      </c>
      <c r="EH100" s="51" t="str">
        <f>IFERROR(AVERAGEIFS('Orders - December 2020'!$I$2:$I$2047,'Orders - December 2020'!$H$2:$H$2047,Worksheet!EH$3,'Orders - December 2020'!$C$2:$C$2047,Worksheet!$F100),"-")</f>
        <v>-</v>
      </c>
      <c r="EI100" s="51" t="str">
        <f>IFERROR(AVERAGEIFS('Orders - December 2020'!$I$2:$I$2047,'Orders - December 2020'!$H$2:$H$2047,Worksheet!EI$3,'Orders - December 2020'!$C$2:$C$2047,Worksheet!$F100),"-")</f>
        <v>-</v>
      </c>
      <c r="EJ100" s="51" t="str">
        <f>IFERROR(AVERAGEIFS('Orders - December 2020'!$I$2:$I$2047,'Orders - December 2020'!$H$2:$H$2047,Worksheet!EJ$3,'Orders - December 2020'!$C$2:$C$2047,Worksheet!$F100),"-")</f>
        <v>-</v>
      </c>
      <c r="EK100" s="51" t="str">
        <f>IFERROR(AVERAGEIFS('Orders - December 2020'!$I$2:$I$2047,'Orders - December 2020'!$H$2:$H$2047,Worksheet!EK$3,'Orders - December 2020'!$C$2:$C$2047,Worksheet!$F100),"-")</f>
        <v>-</v>
      </c>
      <c r="EL100" s="51" t="str">
        <f>IFERROR(AVERAGEIFS('Orders - December 2020'!$I$2:$I$2047,'Orders - December 2020'!$H$2:$H$2047,Worksheet!EL$3,'Orders - December 2020'!$C$2:$C$2047,Worksheet!$F100),"-")</f>
        <v>-</v>
      </c>
      <c r="EM100" s="51" t="str">
        <f>IFERROR(AVERAGEIFS('Orders - December 2020'!$I$2:$I$2047,'Orders - December 2020'!$H$2:$H$2047,Worksheet!EM$3,'Orders - December 2020'!$C$2:$C$2047,Worksheet!$F100),"-")</f>
        <v>-</v>
      </c>
      <c r="EN100" s="51" t="str">
        <f>IFERROR(AVERAGEIFS('Orders - December 2020'!$I$2:$I$2047,'Orders - December 2020'!$H$2:$H$2047,Worksheet!EN$3,'Orders - December 2020'!$C$2:$C$2047,Worksheet!$F100),"-")</f>
        <v>-</v>
      </c>
      <c r="EO100" s="51" t="str">
        <f>IFERROR(AVERAGEIFS('Orders - December 2020'!$I$2:$I$2047,'Orders - December 2020'!$H$2:$H$2047,Worksheet!EO$3,'Orders - December 2020'!$C$2:$C$2047,Worksheet!$F100),"-")</f>
        <v>-</v>
      </c>
      <c r="EP100" s="51" t="str">
        <f>IFERROR(AVERAGEIFS('Orders - December 2020'!$I$2:$I$2047,'Orders - December 2020'!$H$2:$H$2047,Worksheet!EP$3,'Orders - December 2020'!$C$2:$C$2047,Worksheet!$F100),"-")</f>
        <v>-</v>
      </c>
      <c r="EQ100" s="51" t="str">
        <f>IFERROR(AVERAGEIFS('Orders - December 2020'!$I$2:$I$2047,'Orders - December 2020'!$H$2:$H$2047,Worksheet!EQ$3,'Orders - December 2020'!$C$2:$C$2047,Worksheet!$F100),"-")</f>
        <v>-</v>
      </c>
      <c r="ER100" s="51" t="str">
        <f>IFERROR(AVERAGEIFS('Orders - December 2020'!$I$2:$I$2047,'Orders - December 2020'!$H$2:$H$2047,Worksheet!ER$3,'Orders - December 2020'!$C$2:$C$2047,Worksheet!$F100),"-")</f>
        <v>-</v>
      </c>
      <c r="ES100" s="51" t="str">
        <f>IFERROR(AVERAGEIFS('Orders - December 2020'!$I$2:$I$2047,'Orders - December 2020'!$H$2:$H$2047,Worksheet!ES$3,'Orders - December 2020'!$C$2:$C$2047,Worksheet!$F100),"-")</f>
        <v>-</v>
      </c>
      <c r="ET100" s="51" t="str">
        <f>IFERROR(AVERAGEIFS('Orders - December 2020'!$I$2:$I$2047,'Orders - December 2020'!$H$2:$H$2047,Worksheet!ET$3,'Orders - December 2020'!$C$2:$C$2047,Worksheet!$F100),"-")</f>
        <v>-</v>
      </c>
      <c r="EU100" s="51" t="str">
        <f>IFERROR(AVERAGEIFS('Orders - December 2020'!$I$2:$I$2047,'Orders - December 2020'!$H$2:$H$2047,Worksheet!EU$3,'Orders - December 2020'!$C$2:$C$2047,Worksheet!$F100),"-")</f>
        <v>-</v>
      </c>
      <c r="EV100" s="51" t="str">
        <f>IFERROR(AVERAGEIFS('Orders - December 2020'!$I$2:$I$2047,'Orders - December 2020'!$H$2:$H$2047,Worksheet!EV$3,'Orders - December 2020'!$C$2:$C$2047,Worksheet!$F100),"-")</f>
        <v>-</v>
      </c>
      <c r="EW100" s="51" t="str">
        <f>IFERROR(AVERAGEIFS('Orders - December 2020'!$I$2:$I$2047,'Orders - December 2020'!$H$2:$H$2047,Worksheet!EW$3,'Orders - December 2020'!$C$2:$C$2047,Worksheet!$F100),"-")</f>
        <v>-</v>
      </c>
      <c r="EX100" s="51" t="str">
        <f>IFERROR(AVERAGEIFS('Orders - December 2020'!$I$2:$I$2047,'Orders - December 2020'!$H$2:$H$2047,Worksheet!EX$3,'Orders - December 2020'!$C$2:$C$2047,Worksheet!$F100),"-")</f>
        <v>-</v>
      </c>
      <c r="EY100" s="51" t="str">
        <f>IFERROR(AVERAGEIFS('Orders - December 2020'!$I$2:$I$2047,'Orders - December 2020'!$H$2:$H$2047,Worksheet!EY$3,'Orders - December 2020'!$C$2:$C$2047,Worksheet!$F100),"-")</f>
        <v>-</v>
      </c>
      <c r="EZ100" s="51" t="str">
        <f>IFERROR(AVERAGEIFS('Orders - December 2020'!$I$2:$I$2047,'Orders - December 2020'!$H$2:$H$2047,Worksheet!EZ$3,'Orders - December 2020'!$C$2:$C$2047,Worksheet!$F100),"-")</f>
        <v>-</v>
      </c>
      <c r="FA100" s="51" t="str">
        <f>IFERROR(AVERAGEIFS('Orders - December 2020'!$I$2:$I$2047,'Orders - December 2020'!$H$2:$H$2047,Worksheet!FA$3,'Orders - December 2020'!$C$2:$C$2047,Worksheet!$F100),"-")</f>
        <v>-</v>
      </c>
      <c r="FB100" s="51" t="str">
        <f>IFERROR(AVERAGEIFS('Orders - December 2020'!$I$2:$I$2047,'Orders - December 2020'!$H$2:$H$2047,Worksheet!FB$3,'Orders - December 2020'!$C$2:$C$2047,Worksheet!$F100),"-")</f>
        <v>-</v>
      </c>
      <c r="FC100" s="51" t="str">
        <f>IFERROR(AVERAGEIFS('Orders - December 2020'!$I$2:$I$2047,'Orders - December 2020'!$H$2:$H$2047,Worksheet!FC$3,'Orders - December 2020'!$C$2:$C$2047,Worksheet!$F100),"-")</f>
        <v>-</v>
      </c>
      <c r="FD100" s="51" t="str">
        <f>IFERROR(AVERAGEIFS('Orders - December 2020'!$I$2:$I$2047,'Orders - December 2020'!$H$2:$H$2047,Worksheet!FD$3,'Orders - December 2020'!$C$2:$C$2047,Worksheet!$F100),"-")</f>
        <v>-</v>
      </c>
      <c r="FE100" s="51" t="str">
        <f>IFERROR(AVERAGEIFS('Orders - December 2020'!$I$2:$I$2047,'Orders - December 2020'!$H$2:$H$2047,Worksheet!FE$3,'Orders - December 2020'!$C$2:$C$2047,Worksheet!$F100),"-")</f>
        <v>-</v>
      </c>
      <c r="FF100" s="51" t="str">
        <f>IFERROR(AVERAGEIFS('Orders - December 2020'!$I$2:$I$2047,'Orders - December 2020'!$H$2:$H$2047,Worksheet!FF$3,'Orders - December 2020'!$C$2:$C$2047,Worksheet!$F100),"-")</f>
        <v>-</v>
      </c>
      <c r="FG100" s="52" t="str">
        <f>IFERROR(AVERAGEIFS('Orders - December 2020'!$I$2:$I$2047,'Orders - December 2020'!$H$2:$H$2047,Worksheet!FG$3,'Orders - December 2020'!$C$2:$C$2047,Worksheet!$F100),"-")</f>
        <v>-</v>
      </c>
    </row>
    <row r="101" spans="6:163">
      <c r="F101" s="45" t="str">
        <v>Hi Mart Minimart</v>
      </c>
      <c r="G101" s="50" t="str">
        <f>IFERROR(AVERAGEIFS('Orders - December 2020'!$I$2:$I$2047,'Orders - December 2020'!$H$2:$H$2047,Worksheet!G$3,'Orders - December 2020'!$C$2:$C$2047,Worksheet!$F101),"-")</f>
        <v>-</v>
      </c>
      <c r="H101" s="51" t="str">
        <f>IFERROR(AVERAGEIFS('Orders - December 2020'!$I$2:$I$2047,'Orders - December 2020'!$H$2:$H$2047,Worksheet!H$3,'Orders - December 2020'!$C$2:$C$2047,Worksheet!$F101),"-")</f>
        <v>-</v>
      </c>
      <c r="I101" s="51" t="str">
        <f>IFERROR(AVERAGEIFS('Orders - December 2020'!$I$2:$I$2047,'Orders - December 2020'!$H$2:$H$2047,Worksheet!I$3,'Orders - December 2020'!$C$2:$C$2047,Worksheet!$F101),"-")</f>
        <v>-</v>
      </c>
      <c r="J101" s="51" t="str">
        <f>IFERROR(AVERAGEIFS('Orders - December 2020'!$I$2:$I$2047,'Orders - December 2020'!$H$2:$H$2047,Worksheet!J$3,'Orders - December 2020'!$C$2:$C$2047,Worksheet!$F101),"-")</f>
        <v>-</v>
      </c>
      <c r="K101" s="51" t="str">
        <f>IFERROR(AVERAGEIFS('Orders - December 2020'!$I$2:$I$2047,'Orders - December 2020'!$H$2:$H$2047,Worksheet!K$3,'Orders - December 2020'!$C$2:$C$2047,Worksheet!$F101),"-")</f>
        <v>-</v>
      </c>
      <c r="L101" s="51" t="str">
        <f>IFERROR(AVERAGEIFS('Orders - December 2020'!$I$2:$I$2047,'Orders - December 2020'!$H$2:$H$2047,Worksheet!L$3,'Orders - December 2020'!$C$2:$C$2047,Worksheet!$F101),"-")</f>
        <v>-</v>
      </c>
      <c r="M101" s="51" t="str">
        <f>IFERROR(AVERAGEIFS('Orders - December 2020'!$I$2:$I$2047,'Orders - December 2020'!$H$2:$H$2047,Worksheet!M$3,'Orders - December 2020'!$C$2:$C$2047,Worksheet!$F101),"-")</f>
        <v>-</v>
      </c>
      <c r="N101" s="51" t="str">
        <f>IFERROR(AVERAGEIFS('Orders - December 2020'!$I$2:$I$2047,'Orders - December 2020'!$H$2:$H$2047,Worksheet!N$3,'Orders - December 2020'!$C$2:$C$2047,Worksheet!$F101),"-")</f>
        <v>-</v>
      </c>
      <c r="O101" s="51" t="str">
        <f>IFERROR(AVERAGEIFS('Orders - December 2020'!$I$2:$I$2047,'Orders - December 2020'!$H$2:$H$2047,Worksheet!O$3,'Orders - December 2020'!$C$2:$C$2047,Worksheet!$F101),"-")</f>
        <v>-</v>
      </c>
      <c r="P101" s="51" t="str">
        <f>IFERROR(AVERAGEIFS('Orders - December 2020'!$I$2:$I$2047,'Orders - December 2020'!$H$2:$H$2047,Worksheet!P$3,'Orders - December 2020'!$C$2:$C$2047,Worksheet!$F101),"-")</f>
        <v>-</v>
      </c>
      <c r="Q101" s="51" t="str">
        <f>IFERROR(AVERAGEIFS('Orders - December 2020'!$I$2:$I$2047,'Orders - December 2020'!$H$2:$H$2047,Worksheet!Q$3,'Orders - December 2020'!$C$2:$C$2047,Worksheet!$F101),"-")</f>
        <v>-</v>
      </c>
      <c r="R101" s="51" t="str">
        <f>IFERROR(AVERAGEIFS('Orders - December 2020'!$I$2:$I$2047,'Orders - December 2020'!$H$2:$H$2047,Worksheet!R$3,'Orders - December 2020'!$C$2:$C$2047,Worksheet!$F101),"-")</f>
        <v>-</v>
      </c>
      <c r="S101" s="51" t="str">
        <f>IFERROR(AVERAGEIFS('Orders - December 2020'!$I$2:$I$2047,'Orders - December 2020'!$H$2:$H$2047,Worksheet!S$3,'Orders - December 2020'!$C$2:$C$2047,Worksheet!$F101),"-")</f>
        <v>-</v>
      </c>
      <c r="T101" s="51" t="str">
        <f>IFERROR(AVERAGEIFS('Orders - December 2020'!$I$2:$I$2047,'Orders - December 2020'!$H$2:$H$2047,Worksheet!T$3,'Orders - December 2020'!$C$2:$C$2047,Worksheet!$F101),"-")</f>
        <v>-</v>
      </c>
      <c r="U101" s="51" t="str">
        <f>IFERROR(AVERAGEIFS('Orders - December 2020'!$I$2:$I$2047,'Orders - December 2020'!$H$2:$H$2047,Worksheet!U$3,'Orders - December 2020'!$C$2:$C$2047,Worksheet!$F101),"-")</f>
        <v>-</v>
      </c>
      <c r="V101" s="51" t="str">
        <f>IFERROR(AVERAGEIFS('Orders - December 2020'!$I$2:$I$2047,'Orders - December 2020'!$H$2:$H$2047,Worksheet!V$3,'Orders - December 2020'!$C$2:$C$2047,Worksheet!$F101),"-")</f>
        <v>-</v>
      </c>
      <c r="W101" s="51" t="str">
        <f>IFERROR(AVERAGEIFS('Orders - December 2020'!$I$2:$I$2047,'Orders - December 2020'!$H$2:$H$2047,Worksheet!W$3,'Orders - December 2020'!$C$2:$C$2047,Worksheet!$F101),"-")</f>
        <v>-</v>
      </c>
      <c r="X101" s="51" t="str">
        <f>IFERROR(AVERAGEIFS('Orders - December 2020'!$I$2:$I$2047,'Orders - December 2020'!$H$2:$H$2047,Worksheet!X$3,'Orders - December 2020'!$C$2:$C$2047,Worksheet!$F101),"-")</f>
        <v>-</v>
      </c>
      <c r="Y101" s="51" t="str">
        <f>IFERROR(AVERAGEIFS('Orders - December 2020'!$I$2:$I$2047,'Orders - December 2020'!$H$2:$H$2047,Worksheet!Y$3,'Orders - December 2020'!$C$2:$C$2047,Worksheet!$F101),"-")</f>
        <v>-</v>
      </c>
      <c r="Z101" s="51" t="str">
        <f>IFERROR(AVERAGEIFS('Orders - December 2020'!$I$2:$I$2047,'Orders - December 2020'!$H$2:$H$2047,Worksheet!Z$3,'Orders - December 2020'!$C$2:$C$2047,Worksheet!$F101),"-")</f>
        <v>-</v>
      </c>
      <c r="AA101" s="51" t="str">
        <f>IFERROR(AVERAGEIFS('Orders - December 2020'!$I$2:$I$2047,'Orders - December 2020'!$H$2:$H$2047,Worksheet!AA$3,'Orders - December 2020'!$C$2:$C$2047,Worksheet!$F101),"-")</f>
        <v>-</v>
      </c>
      <c r="AB101" s="51" t="str">
        <f>IFERROR(AVERAGEIFS('Orders - December 2020'!$I$2:$I$2047,'Orders - December 2020'!$H$2:$H$2047,Worksheet!AB$3,'Orders - December 2020'!$C$2:$C$2047,Worksheet!$F101),"-")</f>
        <v>-</v>
      </c>
      <c r="AC101" s="51" t="str">
        <f>IFERROR(AVERAGEIFS('Orders - December 2020'!$I$2:$I$2047,'Orders - December 2020'!$H$2:$H$2047,Worksheet!AC$3,'Orders - December 2020'!$C$2:$C$2047,Worksheet!$F101),"-")</f>
        <v>-</v>
      </c>
      <c r="AD101" s="51" t="str">
        <f>IFERROR(AVERAGEIFS('Orders - December 2020'!$I$2:$I$2047,'Orders - December 2020'!$H$2:$H$2047,Worksheet!AD$3,'Orders - December 2020'!$C$2:$C$2047,Worksheet!$F101),"-")</f>
        <v>-</v>
      </c>
      <c r="AE101" s="51" t="str">
        <f>IFERROR(AVERAGEIFS('Orders - December 2020'!$I$2:$I$2047,'Orders - December 2020'!$H$2:$H$2047,Worksheet!AE$3,'Orders - December 2020'!$C$2:$C$2047,Worksheet!$F101),"-")</f>
        <v>-</v>
      </c>
      <c r="AF101" s="51" t="str">
        <f>IFERROR(AVERAGEIFS('Orders - December 2020'!$I$2:$I$2047,'Orders - December 2020'!$H$2:$H$2047,Worksheet!AF$3,'Orders - December 2020'!$C$2:$C$2047,Worksheet!$F101),"-")</f>
        <v>-</v>
      </c>
      <c r="AG101" s="51" t="str">
        <f>IFERROR(AVERAGEIFS('Orders - December 2020'!$I$2:$I$2047,'Orders - December 2020'!$H$2:$H$2047,Worksheet!AG$3,'Orders - December 2020'!$C$2:$C$2047,Worksheet!$F101),"-")</f>
        <v>-</v>
      </c>
      <c r="AH101" s="51" t="str">
        <f>IFERROR(AVERAGEIFS('Orders - December 2020'!$I$2:$I$2047,'Orders - December 2020'!$H$2:$H$2047,Worksheet!AH$3,'Orders - December 2020'!$C$2:$C$2047,Worksheet!$F101),"-")</f>
        <v>-</v>
      </c>
      <c r="AI101" s="51" t="str">
        <f>IFERROR(AVERAGEIFS('Orders - December 2020'!$I$2:$I$2047,'Orders - December 2020'!$H$2:$H$2047,Worksheet!AI$3,'Orders - December 2020'!$C$2:$C$2047,Worksheet!$F101),"-")</f>
        <v>-</v>
      </c>
      <c r="AJ101" s="51" t="str">
        <f>IFERROR(AVERAGEIFS('Orders - December 2020'!$I$2:$I$2047,'Orders - December 2020'!$H$2:$H$2047,Worksheet!AJ$3,'Orders - December 2020'!$C$2:$C$2047,Worksheet!$F101),"-")</f>
        <v>-</v>
      </c>
      <c r="AK101" s="51">
        <f>IFERROR(AVERAGEIFS('Orders - December 2020'!$I$2:$I$2047,'Orders - December 2020'!$H$2:$H$2047,Worksheet!AK$3,'Orders - December 2020'!$C$2:$C$2047,Worksheet!$F101),"-")</f>
        <v>11.666666666666666</v>
      </c>
      <c r="AL101" s="51">
        <f>IFERROR(AVERAGEIFS('Orders - December 2020'!$I$2:$I$2047,'Orders - December 2020'!$H$2:$H$2047,Worksheet!AL$3,'Orders - December 2020'!$C$2:$C$2047,Worksheet!$F101),"-")</f>
        <v>4</v>
      </c>
      <c r="AM101" s="51">
        <f>IFERROR(AVERAGEIFS('Orders - December 2020'!$I$2:$I$2047,'Orders - December 2020'!$H$2:$H$2047,Worksheet!AM$3,'Orders - December 2020'!$C$2:$C$2047,Worksheet!$F101),"-")</f>
        <v>3</v>
      </c>
      <c r="AN101" s="51" t="str">
        <f>IFERROR(AVERAGEIFS('Orders - December 2020'!$I$2:$I$2047,'Orders - December 2020'!$H$2:$H$2047,Worksheet!AN$3,'Orders - December 2020'!$C$2:$C$2047,Worksheet!$F101),"-")</f>
        <v>-</v>
      </c>
      <c r="AO101" s="51" t="str">
        <f>IFERROR(AVERAGEIFS('Orders - December 2020'!$I$2:$I$2047,'Orders - December 2020'!$H$2:$H$2047,Worksheet!AO$3,'Orders - December 2020'!$C$2:$C$2047,Worksheet!$F101),"-")</f>
        <v>-</v>
      </c>
      <c r="AP101" s="51">
        <f>IFERROR(AVERAGEIFS('Orders - December 2020'!$I$2:$I$2047,'Orders - December 2020'!$H$2:$H$2047,Worksheet!AP$3,'Orders - December 2020'!$C$2:$C$2047,Worksheet!$F101),"-")</f>
        <v>20</v>
      </c>
      <c r="AQ101" s="51" t="str">
        <f>IFERROR(AVERAGEIFS('Orders - December 2020'!$I$2:$I$2047,'Orders - December 2020'!$H$2:$H$2047,Worksheet!AQ$3,'Orders - December 2020'!$C$2:$C$2047,Worksheet!$F101),"-")</f>
        <v>-</v>
      </c>
      <c r="AR101" s="51" t="str">
        <f>IFERROR(AVERAGEIFS('Orders - December 2020'!$I$2:$I$2047,'Orders - December 2020'!$H$2:$H$2047,Worksheet!AR$3,'Orders - December 2020'!$C$2:$C$2047,Worksheet!$F101),"-")</f>
        <v>-</v>
      </c>
      <c r="AS101" s="51" t="str">
        <f>IFERROR(AVERAGEIFS('Orders - December 2020'!$I$2:$I$2047,'Orders - December 2020'!$H$2:$H$2047,Worksheet!AS$3,'Orders - December 2020'!$C$2:$C$2047,Worksheet!$F101),"-")</f>
        <v>-</v>
      </c>
      <c r="AT101" s="51" t="str">
        <f>IFERROR(AVERAGEIFS('Orders - December 2020'!$I$2:$I$2047,'Orders - December 2020'!$H$2:$H$2047,Worksheet!AT$3,'Orders - December 2020'!$C$2:$C$2047,Worksheet!$F101),"-")</f>
        <v>-</v>
      </c>
      <c r="AU101" s="51">
        <f>IFERROR(AVERAGEIFS('Orders - December 2020'!$I$2:$I$2047,'Orders - December 2020'!$H$2:$H$2047,Worksheet!AU$3,'Orders - December 2020'!$C$2:$C$2047,Worksheet!$F101),"-")</f>
        <v>5</v>
      </c>
      <c r="AV101" s="51" t="str">
        <f>IFERROR(AVERAGEIFS('Orders - December 2020'!$I$2:$I$2047,'Orders - December 2020'!$H$2:$H$2047,Worksheet!AV$3,'Orders - December 2020'!$C$2:$C$2047,Worksheet!$F101),"-")</f>
        <v>-</v>
      </c>
      <c r="AW101" s="51" t="str">
        <f>IFERROR(AVERAGEIFS('Orders - December 2020'!$I$2:$I$2047,'Orders - December 2020'!$H$2:$H$2047,Worksheet!AW$3,'Orders - December 2020'!$C$2:$C$2047,Worksheet!$F101),"-")</f>
        <v>-</v>
      </c>
      <c r="AX101" s="51" t="str">
        <f>IFERROR(AVERAGEIFS('Orders - December 2020'!$I$2:$I$2047,'Orders - December 2020'!$H$2:$H$2047,Worksheet!AX$3,'Orders - December 2020'!$C$2:$C$2047,Worksheet!$F101),"-")</f>
        <v>-</v>
      </c>
      <c r="AY101" s="51">
        <f>IFERROR(AVERAGEIFS('Orders - December 2020'!$I$2:$I$2047,'Orders - December 2020'!$H$2:$H$2047,Worksheet!AY$3,'Orders - December 2020'!$C$2:$C$2047,Worksheet!$F101),"-")</f>
        <v>10</v>
      </c>
      <c r="AZ101" s="51" t="str">
        <f>IFERROR(AVERAGEIFS('Orders - December 2020'!$I$2:$I$2047,'Orders - December 2020'!$H$2:$H$2047,Worksheet!AZ$3,'Orders - December 2020'!$C$2:$C$2047,Worksheet!$F101),"-")</f>
        <v>-</v>
      </c>
      <c r="BA101" s="51">
        <f>IFERROR(AVERAGEIFS('Orders - December 2020'!$I$2:$I$2047,'Orders - December 2020'!$H$2:$H$2047,Worksheet!BA$3,'Orders - December 2020'!$C$2:$C$2047,Worksheet!$F101),"-")</f>
        <v>5</v>
      </c>
      <c r="BB101" s="51">
        <f>IFERROR(AVERAGEIFS('Orders - December 2020'!$I$2:$I$2047,'Orders - December 2020'!$H$2:$H$2047,Worksheet!BB$3,'Orders - December 2020'!$C$2:$C$2047,Worksheet!$F101),"-")</f>
        <v>5</v>
      </c>
      <c r="BC101" s="51" t="str">
        <f>IFERROR(AVERAGEIFS('Orders - December 2020'!$I$2:$I$2047,'Orders - December 2020'!$H$2:$H$2047,Worksheet!BC$3,'Orders - December 2020'!$C$2:$C$2047,Worksheet!$F101),"-")</f>
        <v>-</v>
      </c>
      <c r="BD101" s="51" t="str">
        <f>IFERROR(AVERAGEIFS('Orders - December 2020'!$I$2:$I$2047,'Orders - December 2020'!$H$2:$H$2047,Worksheet!BD$3,'Orders - December 2020'!$C$2:$C$2047,Worksheet!$F101),"-")</f>
        <v>-</v>
      </c>
      <c r="BE101" s="51">
        <f>IFERROR(AVERAGEIFS('Orders - December 2020'!$I$2:$I$2047,'Orders - December 2020'!$H$2:$H$2047,Worksheet!BE$3,'Orders - December 2020'!$C$2:$C$2047,Worksheet!$F101),"-")</f>
        <v>10.166666666666666</v>
      </c>
      <c r="BF101" s="51" t="str">
        <f>IFERROR(AVERAGEIFS('Orders - December 2020'!$I$2:$I$2047,'Orders - December 2020'!$H$2:$H$2047,Worksheet!BF$3,'Orders - December 2020'!$C$2:$C$2047,Worksheet!$F101),"-")</f>
        <v>-</v>
      </c>
      <c r="BG101" s="51" t="str">
        <f>IFERROR(AVERAGEIFS('Orders - December 2020'!$I$2:$I$2047,'Orders - December 2020'!$H$2:$H$2047,Worksheet!BG$3,'Orders - December 2020'!$C$2:$C$2047,Worksheet!$F101),"-")</f>
        <v>-</v>
      </c>
      <c r="BH101" s="51" t="str">
        <f>IFERROR(AVERAGEIFS('Orders - December 2020'!$I$2:$I$2047,'Orders - December 2020'!$H$2:$H$2047,Worksheet!BH$3,'Orders - December 2020'!$C$2:$C$2047,Worksheet!$F101),"-")</f>
        <v>-</v>
      </c>
      <c r="BI101" s="51" t="str">
        <f>IFERROR(AVERAGEIFS('Orders - December 2020'!$I$2:$I$2047,'Orders - December 2020'!$H$2:$H$2047,Worksheet!BI$3,'Orders - December 2020'!$C$2:$C$2047,Worksheet!$F101),"-")</f>
        <v>-</v>
      </c>
      <c r="BJ101" s="51" t="str">
        <f>IFERROR(AVERAGEIFS('Orders - December 2020'!$I$2:$I$2047,'Orders - December 2020'!$H$2:$H$2047,Worksheet!BJ$3,'Orders - December 2020'!$C$2:$C$2047,Worksheet!$F101),"-")</f>
        <v>-</v>
      </c>
      <c r="BK101" s="51" t="str">
        <f>IFERROR(AVERAGEIFS('Orders - December 2020'!$I$2:$I$2047,'Orders - December 2020'!$H$2:$H$2047,Worksheet!BK$3,'Orders - December 2020'!$C$2:$C$2047,Worksheet!$F101),"-")</f>
        <v>-</v>
      </c>
      <c r="BL101" s="51" t="str">
        <f>IFERROR(AVERAGEIFS('Orders - December 2020'!$I$2:$I$2047,'Orders - December 2020'!$H$2:$H$2047,Worksheet!BL$3,'Orders - December 2020'!$C$2:$C$2047,Worksheet!$F101),"-")</f>
        <v>-</v>
      </c>
      <c r="BM101" s="51" t="str">
        <f>IFERROR(AVERAGEIFS('Orders - December 2020'!$I$2:$I$2047,'Orders - December 2020'!$H$2:$H$2047,Worksheet!BM$3,'Orders - December 2020'!$C$2:$C$2047,Worksheet!$F101),"-")</f>
        <v>-</v>
      </c>
      <c r="BN101" s="51" t="str">
        <f>IFERROR(AVERAGEIFS('Orders - December 2020'!$I$2:$I$2047,'Orders - December 2020'!$H$2:$H$2047,Worksheet!BN$3,'Orders - December 2020'!$C$2:$C$2047,Worksheet!$F101),"-")</f>
        <v>-</v>
      </c>
      <c r="BO101" s="51" t="str">
        <f>IFERROR(AVERAGEIFS('Orders - December 2020'!$I$2:$I$2047,'Orders - December 2020'!$H$2:$H$2047,Worksheet!BO$3,'Orders - December 2020'!$C$2:$C$2047,Worksheet!$F101),"-")</f>
        <v>-</v>
      </c>
      <c r="BP101" s="51" t="str">
        <f>IFERROR(AVERAGEIFS('Orders - December 2020'!$I$2:$I$2047,'Orders - December 2020'!$H$2:$H$2047,Worksheet!BP$3,'Orders - December 2020'!$C$2:$C$2047,Worksheet!$F101),"-")</f>
        <v>-</v>
      </c>
      <c r="BQ101" s="51" t="str">
        <f>IFERROR(AVERAGEIFS('Orders - December 2020'!$I$2:$I$2047,'Orders - December 2020'!$H$2:$H$2047,Worksheet!BQ$3,'Orders - December 2020'!$C$2:$C$2047,Worksheet!$F101),"-")</f>
        <v>-</v>
      </c>
      <c r="BR101" s="51" t="str">
        <f>IFERROR(AVERAGEIFS('Orders - December 2020'!$I$2:$I$2047,'Orders - December 2020'!$H$2:$H$2047,Worksheet!BR$3,'Orders - December 2020'!$C$2:$C$2047,Worksheet!$F101),"-")</f>
        <v>-</v>
      </c>
      <c r="BS101" s="51" t="str">
        <f>IFERROR(AVERAGEIFS('Orders - December 2020'!$I$2:$I$2047,'Orders - December 2020'!$H$2:$H$2047,Worksheet!BS$3,'Orders - December 2020'!$C$2:$C$2047,Worksheet!$F101),"-")</f>
        <v>-</v>
      </c>
      <c r="BT101" s="51" t="str">
        <f>IFERROR(AVERAGEIFS('Orders - December 2020'!$I$2:$I$2047,'Orders - December 2020'!$H$2:$H$2047,Worksheet!BT$3,'Orders - December 2020'!$C$2:$C$2047,Worksheet!$F101),"-")</f>
        <v>-</v>
      </c>
      <c r="BU101" s="51" t="str">
        <f>IFERROR(AVERAGEIFS('Orders - December 2020'!$I$2:$I$2047,'Orders - December 2020'!$H$2:$H$2047,Worksheet!BU$3,'Orders - December 2020'!$C$2:$C$2047,Worksheet!$F101),"-")</f>
        <v>-</v>
      </c>
      <c r="BV101" s="51" t="str">
        <f>IFERROR(AVERAGEIFS('Orders - December 2020'!$I$2:$I$2047,'Orders - December 2020'!$H$2:$H$2047,Worksheet!BV$3,'Orders - December 2020'!$C$2:$C$2047,Worksheet!$F101),"-")</f>
        <v>-</v>
      </c>
      <c r="BW101" s="51" t="str">
        <f>IFERROR(AVERAGEIFS('Orders - December 2020'!$I$2:$I$2047,'Orders - December 2020'!$H$2:$H$2047,Worksheet!BW$3,'Orders - December 2020'!$C$2:$C$2047,Worksheet!$F101),"-")</f>
        <v>-</v>
      </c>
      <c r="BX101" s="51" t="str">
        <f>IFERROR(AVERAGEIFS('Orders - December 2020'!$I$2:$I$2047,'Orders - December 2020'!$H$2:$H$2047,Worksheet!BX$3,'Orders - December 2020'!$C$2:$C$2047,Worksheet!$F101),"-")</f>
        <v>-</v>
      </c>
      <c r="BY101" s="51" t="str">
        <f>IFERROR(AVERAGEIFS('Orders - December 2020'!$I$2:$I$2047,'Orders - December 2020'!$H$2:$H$2047,Worksheet!BY$3,'Orders - December 2020'!$C$2:$C$2047,Worksheet!$F101),"-")</f>
        <v>-</v>
      </c>
      <c r="BZ101" s="51" t="str">
        <f>IFERROR(AVERAGEIFS('Orders - December 2020'!$I$2:$I$2047,'Orders - December 2020'!$H$2:$H$2047,Worksheet!BZ$3,'Orders - December 2020'!$C$2:$C$2047,Worksheet!$F101),"-")</f>
        <v>-</v>
      </c>
      <c r="CA101" s="51" t="str">
        <f>IFERROR(AVERAGEIFS('Orders - December 2020'!$I$2:$I$2047,'Orders - December 2020'!$H$2:$H$2047,Worksheet!CA$3,'Orders - December 2020'!$C$2:$C$2047,Worksheet!$F101),"-")</f>
        <v>-</v>
      </c>
      <c r="CB101" s="51" t="str">
        <f>IFERROR(AVERAGEIFS('Orders - December 2020'!$I$2:$I$2047,'Orders - December 2020'!$H$2:$H$2047,Worksheet!CB$3,'Orders - December 2020'!$C$2:$C$2047,Worksheet!$F101),"-")</f>
        <v>-</v>
      </c>
      <c r="CC101" s="51" t="str">
        <f>IFERROR(AVERAGEIFS('Orders - December 2020'!$I$2:$I$2047,'Orders - December 2020'!$H$2:$H$2047,Worksheet!CC$3,'Orders - December 2020'!$C$2:$C$2047,Worksheet!$F101),"-")</f>
        <v>-</v>
      </c>
      <c r="CD101" s="51" t="str">
        <f>IFERROR(AVERAGEIFS('Orders - December 2020'!$I$2:$I$2047,'Orders - December 2020'!$H$2:$H$2047,Worksheet!CD$3,'Orders - December 2020'!$C$2:$C$2047,Worksheet!$F101),"-")</f>
        <v>-</v>
      </c>
      <c r="CE101" s="51" t="str">
        <f>IFERROR(AVERAGEIFS('Orders - December 2020'!$I$2:$I$2047,'Orders - December 2020'!$H$2:$H$2047,Worksheet!CE$3,'Orders - December 2020'!$C$2:$C$2047,Worksheet!$F101),"-")</f>
        <v>-</v>
      </c>
      <c r="CF101" s="51" t="str">
        <f>IFERROR(AVERAGEIFS('Orders - December 2020'!$I$2:$I$2047,'Orders - December 2020'!$H$2:$H$2047,Worksheet!CF$3,'Orders - December 2020'!$C$2:$C$2047,Worksheet!$F101),"-")</f>
        <v>-</v>
      </c>
      <c r="CG101" s="51" t="str">
        <f>IFERROR(AVERAGEIFS('Orders - December 2020'!$I$2:$I$2047,'Orders - December 2020'!$H$2:$H$2047,Worksheet!CG$3,'Orders - December 2020'!$C$2:$C$2047,Worksheet!$F101),"-")</f>
        <v>-</v>
      </c>
      <c r="CH101" s="51" t="str">
        <f>IFERROR(AVERAGEIFS('Orders - December 2020'!$I$2:$I$2047,'Orders - December 2020'!$H$2:$H$2047,Worksheet!CH$3,'Orders - December 2020'!$C$2:$C$2047,Worksheet!$F101),"-")</f>
        <v>-</v>
      </c>
      <c r="CI101" s="51" t="str">
        <f>IFERROR(AVERAGEIFS('Orders - December 2020'!$I$2:$I$2047,'Orders - December 2020'!$H$2:$H$2047,Worksheet!CI$3,'Orders - December 2020'!$C$2:$C$2047,Worksheet!$F101),"-")</f>
        <v>-</v>
      </c>
      <c r="CJ101" s="51">
        <f>IFERROR(AVERAGEIFS('Orders - December 2020'!$I$2:$I$2047,'Orders - December 2020'!$H$2:$H$2047,Worksheet!CJ$3,'Orders - December 2020'!$C$2:$C$2047,Worksheet!$F101),"-")</f>
        <v>5</v>
      </c>
      <c r="CK101" s="51" t="str">
        <f>IFERROR(AVERAGEIFS('Orders - December 2020'!$I$2:$I$2047,'Orders - December 2020'!$H$2:$H$2047,Worksheet!CK$3,'Orders - December 2020'!$C$2:$C$2047,Worksheet!$F101),"-")</f>
        <v>-</v>
      </c>
      <c r="CL101" s="51" t="str">
        <f>IFERROR(AVERAGEIFS('Orders - December 2020'!$I$2:$I$2047,'Orders - December 2020'!$H$2:$H$2047,Worksheet!CL$3,'Orders - December 2020'!$C$2:$C$2047,Worksheet!$F101),"-")</f>
        <v>-</v>
      </c>
      <c r="CM101" s="51" t="str">
        <f>IFERROR(AVERAGEIFS('Orders - December 2020'!$I$2:$I$2047,'Orders - December 2020'!$H$2:$H$2047,Worksheet!CM$3,'Orders - December 2020'!$C$2:$C$2047,Worksheet!$F101),"-")</f>
        <v>-</v>
      </c>
      <c r="CN101" s="51" t="str">
        <f>IFERROR(AVERAGEIFS('Orders - December 2020'!$I$2:$I$2047,'Orders - December 2020'!$H$2:$H$2047,Worksheet!CN$3,'Orders - December 2020'!$C$2:$C$2047,Worksheet!$F101),"-")</f>
        <v>-</v>
      </c>
      <c r="CO101" s="51" t="str">
        <f>IFERROR(AVERAGEIFS('Orders - December 2020'!$I$2:$I$2047,'Orders - December 2020'!$H$2:$H$2047,Worksheet!CO$3,'Orders - December 2020'!$C$2:$C$2047,Worksheet!$F101),"-")</f>
        <v>-</v>
      </c>
      <c r="CP101" s="51" t="str">
        <f>IFERROR(AVERAGEIFS('Orders - December 2020'!$I$2:$I$2047,'Orders - December 2020'!$H$2:$H$2047,Worksheet!CP$3,'Orders - December 2020'!$C$2:$C$2047,Worksheet!$F101),"-")</f>
        <v>-</v>
      </c>
      <c r="CQ101" s="51" t="str">
        <f>IFERROR(AVERAGEIFS('Orders - December 2020'!$I$2:$I$2047,'Orders - December 2020'!$H$2:$H$2047,Worksheet!CQ$3,'Orders - December 2020'!$C$2:$C$2047,Worksheet!$F101),"-")</f>
        <v>-</v>
      </c>
      <c r="CR101" s="51" t="str">
        <f>IFERROR(AVERAGEIFS('Orders - December 2020'!$I$2:$I$2047,'Orders - December 2020'!$H$2:$H$2047,Worksheet!CR$3,'Orders - December 2020'!$C$2:$C$2047,Worksheet!$F101),"-")</f>
        <v>-</v>
      </c>
      <c r="CS101" s="51" t="str">
        <f>IFERROR(AVERAGEIFS('Orders - December 2020'!$I$2:$I$2047,'Orders - December 2020'!$H$2:$H$2047,Worksheet!CS$3,'Orders - December 2020'!$C$2:$C$2047,Worksheet!$F101),"-")</f>
        <v>-</v>
      </c>
      <c r="CT101" s="51" t="str">
        <f>IFERROR(AVERAGEIFS('Orders - December 2020'!$I$2:$I$2047,'Orders - December 2020'!$H$2:$H$2047,Worksheet!CT$3,'Orders - December 2020'!$C$2:$C$2047,Worksheet!$F101),"-")</f>
        <v>-</v>
      </c>
      <c r="CU101" s="51" t="str">
        <f>IFERROR(AVERAGEIFS('Orders - December 2020'!$I$2:$I$2047,'Orders - December 2020'!$H$2:$H$2047,Worksheet!CU$3,'Orders - December 2020'!$C$2:$C$2047,Worksheet!$F101),"-")</f>
        <v>-</v>
      </c>
      <c r="CV101" s="51">
        <f>IFERROR(AVERAGEIFS('Orders - December 2020'!$I$2:$I$2047,'Orders - December 2020'!$H$2:$H$2047,Worksheet!CV$3,'Orders - December 2020'!$C$2:$C$2047,Worksheet!$F101),"-")</f>
        <v>15</v>
      </c>
      <c r="CW101" s="51" t="str">
        <f>IFERROR(AVERAGEIFS('Orders - December 2020'!$I$2:$I$2047,'Orders - December 2020'!$H$2:$H$2047,Worksheet!CW$3,'Orders - December 2020'!$C$2:$C$2047,Worksheet!$F101),"-")</f>
        <v>-</v>
      </c>
      <c r="CX101" s="51">
        <f>IFERROR(AVERAGEIFS('Orders - December 2020'!$I$2:$I$2047,'Orders - December 2020'!$H$2:$H$2047,Worksheet!CX$3,'Orders - December 2020'!$C$2:$C$2047,Worksheet!$F101),"-")</f>
        <v>20</v>
      </c>
      <c r="CY101" s="51" t="str">
        <f>IFERROR(AVERAGEIFS('Orders - December 2020'!$I$2:$I$2047,'Orders - December 2020'!$H$2:$H$2047,Worksheet!CY$3,'Orders - December 2020'!$C$2:$C$2047,Worksheet!$F101),"-")</f>
        <v>-</v>
      </c>
      <c r="CZ101" s="51" t="str">
        <f>IFERROR(AVERAGEIFS('Orders - December 2020'!$I$2:$I$2047,'Orders - December 2020'!$H$2:$H$2047,Worksheet!CZ$3,'Orders - December 2020'!$C$2:$C$2047,Worksheet!$F101),"-")</f>
        <v>-</v>
      </c>
      <c r="DA101" s="51" t="str">
        <f>IFERROR(AVERAGEIFS('Orders - December 2020'!$I$2:$I$2047,'Orders - December 2020'!$H$2:$H$2047,Worksheet!DA$3,'Orders - December 2020'!$C$2:$C$2047,Worksheet!$F101),"-")</f>
        <v>-</v>
      </c>
      <c r="DB101" s="51" t="str">
        <f>IFERROR(AVERAGEIFS('Orders - December 2020'!$I$2:$I$2047,'Orders - December 2020'!$H$2:$H$2047,Worksheet!DB$3,'Orders - December 2020'!$C$2:$C$2047,Worksheet!$F101),"-")</f>
        <v>-</v>
      </c>
      <c r="DC101" s="51" t="str">
        <f>IFERROR(AVERAGEIFS('Orders - December 2020'!$I$2:$I$2047,'Orders - December 2020'!$H$2:$H$2047,Worksheet!DC$3,'Orders - December 2020'!$C$2:$C$2047,Worksheet!$F101),"-")</f>
        <v>-</v>
      </c>
      <c r="DD101" s="51" t="str">
        <f>IFERROR(AVERAGEIFS('Orders - December 2020'!$I$2:$I$2047,'Orders - December 2020'!$H$2:$H$2047,Worksheet!DD$3,'Orders - December 2020'!$C$2:$C$2047,Worksheet!$F101),"-")</f>
        <v>-</v>
      </c>
      <c r="DE101" s="51" t="str">
        <f>IFERROR(AVERAGEIFS('Orders - December 2020'!$I$2:$I$2047,'Orders - December 2020'!$H$2:$H$2047,Worksheet!DE$3,'Orders - December 2020'!$C$2:$C$2047,Worksheet!$F101),"-")</f>
        <v>-</v>
      </c>
      <c r="DF101" s="51" t="str">
        <f>IFERROR(AVERAGEIFS('Orders - December 2020'!$I$2:$I$2047,'Orders - December 2020'!$H$2:$H$2047,Worksheet!DF$3,'Orders - December 2020'!$C$2:$C$2047,Worksheet!$F101),"-")</f>
        <v>-</v>
      </c>
      <c r="DG101" s="51" t="str">
        <f>IFERROR(AVERAGEIFS('Orders - December 2020'!$I$2:$I$2047,'Orders - December 2020'!$H$2:$H$2047,Worksheet!DG$3,'Orders - December 2020'!$C$2:$C$2047,Worksheet!$F101),"-")</f>
        <v>-</v>
      </c>
      <c r="DH101" s="51" t="str">
        <f>IFERROR(AVERAGEIFS('Orders - December 2020'!$I$2:$I$2047,'Orders - December 2020'!$H$2:$H$2047,Worksheet!DH$3,'Orders - December 2020'!$C$2:$C$2047,Worksheet!$F101),"-")</f>
        <v>-</v>
      </c>
      <c r="DI101" s="51">
        <f>IFERROR(AVERAGEIFS('Orders - December 2020'!$I$2:$I$2047,'Orders - December 2020'!$H$2:$H$2047,Worksheet!DI$3,'Orders - December 2020'!$C$2:$C$2047,Worksheet!$F101),"-")</f>
        <v>3</v>
      </c>
      <c r="DJ101" s="51" t="str">
        <f>IFERROR(AVERAGEIFS('Orders - December 2020'!$I$2:$I$2047,'Orders - December 2020'!$H$2:$H$2047,Worksheet!DJ$3,'Orders - December 2020'!$C$2:$C$2047,Worksheet!$F101),"-")</f>
        <v>-</v>
      </c>
      <c r="DK101" s="51" t="str">
        <f>IFERROR(AVERAGEIFS('Orders - December 2020'!$I$2:$I$2047,'Orders - December 2020'!$H$2:$H$2047,Worksheet!DK$3,'Orders - December 2020'!$C$2:$C$2047,Worksheet!$F101),"-")</f>
        <v>-</v>
      </c>
      <c r="DL101" s="51" t="str">
        <f>IFERROR(AVERAGEIFS('Orders - December 2020'!$I$2:$I$2047,'Orders - December 2020'!$H$2:$H$2047,Worksheet!DL$3,'Orders - December 2020'!$C$2:$C$2047,Worksheet!$F101),"-")</f>
        <v>-</v>
      </c>
      <c r="DM101" s="51" t="str">
        <f>IFERROR(AVERAGEIFS('Orders - December 2020'!$I$2:$I$2047,'Orders - December 2020'!$H$2:$H$2047,Worksheet!DM$3,'Orders - December 2020'!$C$2:$C$2047,Worksheet!$F101),"-")</f>
        <v>-</v>
      </c>
      <c r="DN101" s="51" t="str">
        <f>IFERROR(AVERAGEIFS('Orders - December 2020'!$I$2:$I$2047,'Orders - December 2020'!$H$2:$H$2047,Worksheet!DN$3,'Orders - December 2020'!$C$2:$C$2047,Worksheet!$F101),"-")</f>
        <v>-</v>
      </c>
      <c r="DO101" s="51" t="str">
        <f>IFERROR(AVERAGEIFS('Orders - December 2020'!$I$2:$I$2047,'Orders - December 2020'!$H$2:$H$2047,Worksheet!DO$3,'Orders - December 2020'!$C$2:$C$2047,Worksheet!$F101),"-")</f>
        <v>-</v>
      </c>
      <c r="DP101" s="51" t="str">
        <f>IFERROR(AVERAGEIFS('Orders - December 2020'!$I$2:$I$2047,'Orders - December 2020'!$H$2:$H$2047,Worksheet!DP$3,'Orders - December 2020'!$C$2:$C$2047,Worksheet!$F101),"-")</f>
        <v>-</v>
      </c>
      <c r="DQ101" s="51" t="str">
        <f>IFERROR(AVERAGEIFS('Orders - December 2020'!$I$2:$I$2047,'Orders - December 2020'!$H$2:$H$2047,Worksheet!DQ$3,'Orders - December 2020'!$C$2:$C$2047,Worksheet!$F101),"-")</f>
        <v>-</v>
      </c>
      <c r="DR101" s="51" t="str">
        <f>IFERROR(AVERAGEIFS('Orders - December 2020'!$I$2:$I$2047,'Orders - December 2020'!$H$2:$H$2047,Worksheet!DR$3,'Orders - December 2020'!$C$2:$C$2047,Worksheet!$F101),"-")</f>
        <v>-</v>
      </c>
      <c r="DS101" s="51" t="str">
        <f>IFERROR(AVERAGEIFS('Orders - December 2020'!$I$2:$I$2047,'Orders - December 2020'!$H$2:$H$2047,Worksheet!DS$3,'Orders - December 2020'!$C$2:$C$2047,Worksheet!$F101),"-")</f>
        <v>-</v>
      </c>
      <c r="DT101" s="51" t="str">
        <f>IFERROR(AVERAGEIFS('Orders - December 2020'!$I$2:$I$2047,'Orders - December 2020'!$H$2:$H$2047,Worksheet!DT$3,'Orders - December 2020'!$C$2:$C$2047,Worksheet!$F101),"-")</f>
        <v>-</v>
      </c>
      <c r="DU101" s="51" t="str">
        <f>IFERROR(AVERAGEIFS('Orders - December 2020'!$I$2:$I$2047,'Orders - December 2020'!$H$2:$H$2047,Worksheet!DU$3,'Orders - December 2020'!$C$2:$C$2047,Worksheet!$F101),"-")</f>
        <v>-</v>
      </c>
      <c r="DV101" s="51" t="str">
        <f>IFERROR(AVERAGEIFS('Orders - December 2020'!$I$2:$I$2047,'Orders - December 2020'!$H$2:$H$2047,Worksheet!DV$3,'Orders - December 2020'!$C$2:$C$2047,Worksheet!$F101),"-")</f>
        <v>-</v>
      </c>
      <c r="DW101" s="51" t="str">
        <f>IFERROR(AVERAGEIFS('Orders - December 2020'!$I$2:$I$2047,'Orders - December 2020'!$H$2:$H$2047,Worksheet!DW$3,'Orders - December 2020'!$C$2:$C$2047,Worksheet!$F101),"-")</f>
        <v>-</v>
      </c>
      <c r="DX101" s="51" t="str">
        <f>IFERROR(AVERAGEIFS('Orders - December 2020'!$I$2:$I$2047,'Orders - December 2020'!$H$2:$H$2047,Worksheet!DX$3,'Orders - December 2020'!$C$2:$C$2047,Worksheet!$F101),"-")</f>
        <v>-</v>
      </c>
      <c r="DY101" s="51" t="str">
        <f>IFERROR(AVERAGEIFS('Orders - December 2020'!$I$2:$I$2047,'Orders - December 2020'!$H$2:$H$2047,Worksheet!DY$3,'Orders - December 2020'!$C$2:$C$2047,Worksheet!$F101),"-")</f>
        <v>-</v>
      </c>
      <c r="DZ101" s="51" t="str">
        <f>IFERROR(AVERAGEIFS('Orders - December 2020'!$I$2:$I$2047,'Orders - December 2020'!$H$2:$H$2047,Worksheet!DZ$3,'Orders - December 2020'!$C$2:$C$2047,Worksheet!$F101),"-")</f>
        <v>-</v>
      </c>
      <c r="EA101" s="51" t="str">
        <f>IFERROR(AVERAGEIFS('Orders - December 2020'!$I$2:$I$2047,'Orders - December 2020'!$H$2:$H$2047,Worksheet!EA$3,'Orders - December 2020'!$C$2:$C$2047,Worksheet!$F101),"-")</f>
        <v>-</v>
      </c>
      <c r="EB101" s="51" t="str">
        <f>IFERROR(AVERAGEIFS('Orders - December 2020'!$I$2:$I$2047,'Orders - December 2020'!$H$2:$H$2047,Worksheet!EB$3,'Orders - December 2020'!$C$2:$C$2047,Worksheet!$F101),"-")</f>
        <v>-</v>
      </c>
      <c r="EC101" s="51" t="str">
        <f>IFERROR(AVERAGEIFS('Orders - December 2020'!$I$2:$I$2047,'Orders - December 2020'!$H$2:$H$2047,Worksheet!EC$3,'Orders - December 2020'!$C$2:$C$2047,Worksheet!$F101),"-")</f>
        <v>-</v>
      </c>
      <c r="ED101" s="51" t="str">
        <f>IFERROR(AVERAGEIFS('Orders - December 2020'!$I$2:$I$2047,'Orders - December 2020'!$H$2:$H$2047,Worksheet!ED$3,'Orders - December 2020'!$C$2:$C$2047,Worksheet!$F101),"-")</f>
        <v>-</v>
      </c>
      <c r="EE101" s="51" t="str">
        <f>IFERROR(AVERAGEIFS('Orders - December 2020'!$I$2:$I$2047,'Orders - December 2020'!$H$2:$H$2047,Worksheet!EE$3,'Orders - December 2020'!$C$2:$C$2047,Worksheet!$F101),"-")</f>
        <v>-</v>
      </c>
      <c r="EF101" s="51" t="str">
        <f>IFERROR(AVERAGEIFS('Orders - December 2020'!$I$2:$I$2047,'Orders - December 2020'!$H$2:$H$2047,Worksheet!EF$3,'Orders - December 2020'!$C$2:$C$2047,Worksheet!$F101),"-")</f>
        <v>-</v>
      </c>
      <c r="EG101" s="51" t="str">
        <f>IFERROR(AVERAGEIFS('Orders - December 2020'!$I$2:$I$2047,'Orders - December 2020'!$H$2:$H$2047,Worksheet!EG$3,'Orders - December 2020'!$C$2:$C$2047,Worksheet!$F101),"-")</f>
        <v>-</v>
      </c>
      <c r="EH101" s="51" t="str">
        <f>IFERROR(AVERAGEIFS('Orders - December 2020'!$I$2:$I$2047,'Orders - December 2020'!$H$2:$H$2047,Worksheet!EH$3,'Orders - December 2020'!$C$2:$C$2047,Worksheet!$F101),"-")</f>
        <v>-</v>
      </c>
      <c r="EI101" s="51" t="str">
        <f>IFERROR(AVERAGEIFS('Orders - December 2020'!$I$2:$I$2047,'Orders - December 2020'!$H$2:$H$2047,Worksheet!EI$3,'Orders - December 2020'!$C$2:$C$2047,Worksheet!$F101),"-")</f>
        <v>-</v>
      </c>
      <c r="EJ101" s="51" t="str">
        <f>IFERROR(AVERAGEIFS('Orders - December 2020'!$I$2:$I$2047,'Orders - December 2020'!$H$2:$H$2047,Worksheet!EJ$3,'Orders - December 2020'!$C$2:$C$2047,Worksheet!$F101),"-")</f>
        <v>-</v>
      </c>
      <c r="EK101" s="51" t="str">
        <f>IFERROR(AVERAGEIFS('Orders - December 2020'!$I$2:$I$2047,'Orders - December 2020'!$H$2:$H$2047,Worksheet!EK$3,'Orders - December 2020'!$C$2:$C$2047,Worksheet!$F101),"-")</f>
        <v>-</v>
      </c>
      <c r="EL101" s="51" t="str">
        <f>IFERROR(AVERAGEIFS('Orders - December 2020'!$I$2:$I$2047,'Orders - December 2020'!$H$2:$H$2047,Worksheet!EL$3,'Orders - December 2020'!$C$2:$C$2047,Worksheet!$F101),"-")</f>
        <v>-</v>
      </c>
      <c r="EM101" s="51" t="str">
        <f>IFERROR(AVERAGEIFS('Orders - December 2020'!$I$2:$I$2047,'Orders - December 2020'!$H$2:$H$2047,Worksheet!EM$3,'Orders - December 2020'!$C$2:$C$2047,Worksheet!$F101),"-")</f>
        <v>-</v>
      </c>
      <c r="EN101" s="51" t="str">
        <f>IFERROR(AVERAGEIFS('Orders - December 2020'!$I$2:$I$2047,'Orders - December 2020'!$H$2:$H$2047,Worksheet!EN$3,'Orders - December 2020'!$C$2:$C$2047,Worksheet!$F101),"-")</f>
        <v>-</v>
      </c>
      <c r="EO101" s="51" t="str">
        <f>IFERROR(AVERAGEIFS('Orders - December 2020'!$I$2:$I$2047,'Orders - December 2020'!$H$2:$H$2047,Worksheet!EO$3,'Orders - December 2020'!$C$2:$C$2047,Worksheet!$F101),"-")</f>
        <v>-</v>
      </c>
      <c r="EP101" s="51" t="str">
        <f>IFERROR(AVERAGEIFS('Orders - December 2020'!$I$2:$I$2047,'Orders - December 2020'!$H$2:$H$2047,Worksheet!EP$3,'Orders - December 2020'!$C$2:$C$2047,Worksheet!$F101),"-")</f>
        <v>-</v>
      </c>
      <c r="EQ101" s="51" t="str">
        <f>IFERROR(AVERAGEIFS('Orders - December 2020'!$I$2:$I$2047,'Orders - December 2020'!$H$2:$H$2047,Worksheet!EQ$3,'Orders - December 2020'!$C$2:$C$2047,Worksheet!$F101),"-")</f>
        <v>-</v>
      </c>
      <c r="ER101" s="51" t="str">
        <f>IFERROR(AVERAGEIFS('Orders - December 2020'!$I$2:$I$2047,'Orders - December 2020'!$H$2:$H$2047,Worksheet!ER$3,'Orders - December 2020'!$C$2:$C$2047,Worksheet!$F101),"-")</f>
        <v>-</v>
      </c>
      <c r="ES101" s="51" t="str">
        <f>IFERROR(AVERAGEIFS('Orders - December 2020'!$I$2:$I$2047,'Orders - December 2020'!$H$2:$H$2047,Worksheet!ES$3,'Orders - December 2020'!$C$2:$C$2047,Worksheet!$F101),"-")</f>
        <v>-</v>
      </c>
      <c r="ET101" s="51" t="str">
        <f>IFERROR(AVERAGEIFS('Orders - December 2020'!$I$2:$I$2047,'Orders - December 2020'!$H$2:$H$2047,Worksheet!ET$3,'Orders - December 2020'!$C$2:$C$2047,Worksheet!$F101),"-")</f>
        <v>-</v>
      </c>
      <c r="EU101" s="51" t="str">
        <f>IFERROR(AVERAGEIFS('Orders - December 2020'!$I$2:$I$2047,'Orders - December 2020'!$H$2:$H$2047,Worksheet!EU$3,'Orders - December 2020'!$C$2:$C$2047,Worksheet!$F101),"-")</f>
        <v>-</v>
      </c>
      <c r="EV101" s="51" t="str">
        <f>IFERROR(AVERAGEIFS('Orders - December 2020'!$I$2:$I$2047,'Orders - December 2020'!$H$2:$H$2047,Worksheet!EV$3,'Orders - December 2020'!$C$2:$C$2047,Worksheet!$F101),"-")</f>
        <v>-</v>
      </c>
      <c r="EW101" s="51" t="str">
        <f>IFERROR(AVERAGEIFS('Orders - December 2020'!$I$2:$I$2047,'Orders - December 2020'!$H$2:$H$2047,Worksheet!EW$3,'Orders - December 2020'!$C$2:$C$2047,Worksheet!$F101),"-")</f>
        <v>-</v>
      </c>
      <c r="EX101" s="51" t="str">
        <f>IFERROR(AVERAGEIFS('Orders - December 2020'!$I$2:$I$2047,'Orders - December 2020'!$H$2:$H$2047,Worksheet!EX$3,'Orders - December 2020'!$C$2:$C$2047,Worksheet!$F101),"-")</f>
        <v>-</v>
      </c>
      <c r="EY101" s="51">
        <f>IFERROR(AVERAGEIFS('Orders - December 2020'!$I$2:$I$2047,'Orders - December 2020'!$H$2:$H$2047,Worksheet!EY$3,'Orders - December 2020'!$C$2:$C$2047,Worksheet!$F101),"-")</f>
        <v>5</v>
      </c>
      <c r="EZ101" s="51" t="str">
        <f>IFERROR(AVERAGEIFS('Orders - December 2020'!$I$2:$I$2047,'Orders - December 2020'!$H$2:$H$2047,Worksheet!EZ$3,'Orders - December 2020'!$C$2:$C$2047,Worksheet!$F101),"-")</f>
        <v>-</v>
      </c>
      <c r="FA101" s="51" t="str">
        <f>IFERROR(AVERAGEIFS('Orders - December 2020'!$I$2:$I$2047,'Orders - December 2020'!$H$2:$H$2047,Worksheet!FA$3,'Orders - December 2020'!$C$2:$C$2047,Worksheet!$F101),"-")</f>
        <v>-</v>
      </c>
      <c r="FB101" s="51" t="str">
        <f>IFERROR(AVERAGEIFS('Orders - December 2020'!$I$2:$I$2047,'Orders - December 2020'!$H$2:$H$2047,Worksheet!FB$3,'Orders - December 2020'!$C$2:$C$2047,Worksheet!$F101),"-")</f>
        <v>-</v>
      </c>
      <c r="FC101" s="51" t="str">
        <f>IFERROR(AVERAGEIFS('Orders - December 2020'!$I$2:$I$2047,'Orders - December 2020'!$H$2:$H$2047,Worksheet!FC$3,'Orders - December 2020'!$C$2:$C$2047,Worksheet!$F101),"-")</f>
        <v>-</v>
      </c>
      <c r="FD101" s="51" t="str">
        <f>IFERROR(AVERAGEIFS('Orders - December 2020'!$I$2:$I$2047,'Orders - December 2020'!$H$2:$H$2047,Worksheet!FD$3,'Orders - December 2020'!$C$2:$C$2047,Worksheet!$F101),"-")</f>
        <v>-</v>
      </c>
      <c r="FE101" s="51" t="str">
        <f>IFERROR(AVERAGEIFS('Orders - December 2020'!$I$2:$I$2047,'Orders - December 2020'!$H$2:$H$2047,Worksheet!FE$3,'Orders - December 2020'!$C$2:$C$2047,Worksheet!$F101),"-")</f>
        <v>-</v>
      </c>
      <c r="FF101" s="51" t="str">
        <f>IFERROR(AVERAGEIFS('Orders - December 2020'!$I$2:$I$2047,'Orders - December 2020'!$H$2:$H$2047,Worksheet!FF$3,'Orders - December 2020'!$C$2:$C$2047,Worksheet!$F101),"-")</f>
        <v>-</v>
      </c>
      <c r="FG101" s="52" t="str">
        <f>IFERROR(AVERAGEIFS('Orders - December 2020'!$I$2:$I$2047,'Orders - December 2020'!$H$2:$H$2047,Worksheet!FG$3,'Orders - December 2020'!$C$2:$C$2047,Worksheet!$F101),"-")</f>
        <v>-</v>
      </c>
    </row>
    <row r="102" spans="6:163">
      <c r="F102" s="45" t="str">
        <v>Rafat Minimart</v>
      </c>
      <c r="G102" s="50" t="str">
        <f>IFERROR(AVERAGEIFS('Orders - December 2020'!$I$2:$I$2047,'Orders - December 2020'!$H$2:$H$2047,Worksheet!G$3,'Orders - December 2020'!$C$2:$C$2047,Worksheet!$F102),"-")</f>
        <v>-</v>
      </c>
      <c r="H102" s="51" t="str">
        <f>IFERROR(AVERAGEIFS('Orders - December 2020'!$I$2:$I$2047,'Orders - December 2020'!$H$2:$H$2047,Worksheet!H$3,'Orders - December 2020'!$C$2:$C$2047,Worksheet!$F102),"-")</f>
        <v>-</v>
      </c>
      <c r="I102" s="51" t="str">
        <f>IFERROR(AVERAGEIFS('Orders - December 2020'!$I$2:$I$2047,'Orders - December 2020'!$H$2:$H$2047,Worksheet!I$3,'Orders - December 2020'!$C$2:$C$2047,Worksheet!$F102),"-")</f>
        <v>-</v>
      </c>
      <c r="J102" s="51" t="str">
        <f>IFERROR(AVERAGEIFS('Orders - December 2020'!$I$2:$I$2047,'Orders - December 2020'!$H$2:$H$2047,Worksheet!J$3,'Orders - December 2020'!$C$2:$C$2047,Worksheet!$F102),"-")</f>
        <v>-</v>
      </c>
      <c r="K102" s="51" t="str">
        <f>IFERROR(AVERAGEIFS('Orders - December 2020'!$I$2:$I$2047,'Orders - December 2020'!$H$2:$H$2047,Worksheet!K$3,'Orders - December 2020'!$C$2:$C$2047,Worksheet!$F102),"-")</f>
        <v>-</v>
      </c>
      <c r="L102" s="51" t="str">
        <f>IFERROR(AVERAGEIFS('Orders - December 2020'!$I$2:$I$2047,'Orders - December 2020'!$H$2:$H$2047,Worksheet!L$3,'Orders - December 2020'!$C$2:$C$2047,Worksheet!$F102),"-")</f>
        <v>-</v>
      </c>
      <c r="M102" s="51" t="str">
        <f>IFERROR(AVERAGEIFS('Orders - December 2020'!$I$2:$I$2047,'Orders - December 2020'!$H$2:$H$2047,Worksheet!M$3,'Orders - December 2020'!$C$2:$C$2047,Worksheet!$F102),"-")</f>
        <v>-</v>
      </c>
      <c r="N102" s="51" t="str">
        <f>IFERROR(AVERAGEIFS('Orders - December 2020'!$I$2:$I$2047,'Orders - December 2020'!$H$2:$H$2047,Worksheet!N$3,'Orders - December 2020'!$C$2:$C$2047,Worksheet!$F102),"-")</f>
        <v>-</v>
      </c>
      <c r="O102" s="51" t="str">
        <f>IFERROR(AVERAGEIFS('Orders - December 2020'!$I$2:$I$2047,'Orders - December 2020'!$H$2:$H$2047,Worksheet!O$3,'Orders - December 2020'!$C$2:$C$2047,Worksheet!$F102),"-")</f>
        <v>-</v>
      </c>
      <c r="P102" s="51" t="str">
        <f>IFERROR(AVERAGEIFS('Orders - December 2020'!$I$2:$I$2047,'Orders - December 2020'!$H$2:$H$2047,Worksheet!P$3,'Orders - December 2020'!$C$2:$C$2047,Worksheet!$F102),"-")</f>
        <v>-</v>
      </c>
      <c r="Q102" s="51" t="str">
        <f>IFERROR(AVERAGEIFS('Orders - December 2020'!$I$2:$I$2047,'Orders - December 2020'!$H$2:$H$2047,Worksheet!Q$3,'Orders - December 2020'!$C$2:$C$2047,Worksheet!$F102),"-")</f>
        <v>-</v>
      </c>
      <c r="R102" s="51" t="str">
        <f>IFERROR(AVERAGEIFS('Orders - December 2020'!$I$2:$I$2047,'Orders - December 2020'!$H$2:$H$2047,Worksheet!R$3,'Orders - December 2020'!$C$2:$C$2047,Worksheet!$F102),"-")</f>
        <v>-</v>
      </c>
      <c r="S102" s="51" t="str">
        <f>IFERROR(AVERAGEIFS('Orders - December 2020'!$I$2:$I$2047,'Orders - December 2020'!$H$2:$H$2047,Worksheet!S$3,'Orders - December 2020'!$C$2:$C$2047,Worksheet!$F102),"-")</f>
        <v>-</v>
      </c>
      <c r="T102" s="51" t="str">
        <f>IFERROR(AVERAGEIFS('Orders - December 2020'!$I$2:$I$2047,'Orders - December 2020'!$H$2:$H$2047,Worksheet!T$3,'Orders - December 2020'!$C$2:$C$2047,Worksheet!$F102),"-")</f>
        <v>-</v>
      </c>
      <c r="U102" s="51" t="str">
        <f>IFERROR(AVERAGEIFS('Orders - December 2020'!$I$2:$I$2047,'Orders - December 2020'!$H$2:$H$2047,Worksheet!U$3,'Orders - December 2020'!$C$2:$C$2047,Worksheet!$F102),"-")</f>
        <v>-</v>
      </c>
      <c r="V102" s="51" t="str">
        <f>IFERROR(AVERAGEIFS('Orders - December 2020'!$I$2:$I$2047,'Orders - December 2020'!$H$2:$H$2047,Worksheet!V$3,'Orders - December 2020'!$C$2:$C$2047,Worksheet!$F102),"-")</f>
        <v>-</v>
      </c>
      <c r="W102" s="51" t="str">
        <f>IFERROR(AVERAGEIFS('Orders - December 2020'!$I$2:$I$2047,'Orders - December 2020'!$H$2:$H$2047,Worksheet!W$3,'Orders - December 2020'!$C$2:$C$2047,Worksheet!$F102),"-")</f>
        <v>-</v>
      </c>
      <c r="X102" s="51" t="str">
        <f>IFERROR(AVERAGEIFS('Orders - December 2020'!$I$2:$I$2047,'Orders - December 2020'!$H$2:$H$2047,Worksheet!X$3,'Orders - December 2020'!$C$2:$C$2047,Worksheet!$F102),"-")</f>
        <v>-</v>
      </c>
      <c r="Y102" s="51" t="str">
        <f>IFERROR(AVERAGEIFS('Orders - December 2020'!$I$2:$I$2047,'Orders - December 2020'!$H$2:$H$2047,Worksheet!Y$3,'Orders - December 2020'!$C$2:$C$2047,Worksheet!$F102),"-")</f>
        <v>-</v>
      </c>
      <c r="Z102" s="51" t="str">
        <f>IFERROR(AVERAGEIFS('Orders - December 2020'!$I$2:$I$2047,'Orders - December 2020'!$H$2:$H$2047,Worksheet!Z$3,'Orders - December 2020'!$C$2:$C$2047,Worksheet!$F102),"-")</f>
        <v>-</v>
      </c>
      <c r="AA102" s="51" t="str">
        <f>IFERROR(AVERAGEIFS('Orders - December 2020'!$I$2:$I$2047,'Orders - December 2020'!$H$2:$H$2047,Worksheet!AA$3,'Orders - December 2020'!$C$2:$C$2047,Worksheet!$F102),"-")</f>
        <v>-</v>
      </c>
      <c r="AB102" s="51" t="str">
        <f>IFERROR(AVERAGEIFS('Orders - December 2020'!$I$2:$I$2047,'Orders - December 2020'!$H$2:$H$2047,Worksheet!AB$3,'Orders - December 2020'!$C$2:$C$2047,Worksheet!$F102),"-")</f>
        <v>-</v>
      </c>
      <c r="AC102" s="51" t="str">
        <f>IFERROR(AVERAGEIFS('Orders - December 2020'!$I$2:$I$2047,'Orders - December 2020'!$H$2:$H$2047,Worksheet!AC$3,'Orders - December 2020'!$C$2:$C$2047,Worksheet!$F102),"-")</f>
        <v>-</v>
      </c>
      <c r="AD102" s="51" t="str">
        <f>IFERROR(AVERAGEIFS('Orders - December 2020'!$I$2:$I$2047,'Orders - December 2020'!$H$2:$H$2047,Worksheet!AD$3,'Orders - December 2020'!$C$2:$C$2047,Worksheet!$F102),"-")</f>
        <v>-</v>
      </c>
      <c r="AE102" s="51" t="str">
        <f>IFERROR(AVERAGEIFS('Orders - December 2020'!$I$2:$I$2047,'Orders - December 2020'!$H$2:$H$2047,Worksheet!AE$3,'Orders - December 2020'!$C$2:$C$2047,Worksheet!$F102),"-")</f>
        <v>-</v>
      </c>
      <c r="AF102" s="51" t="str">
        <f>IFERROR(AVERAGEIFS('Orders - December 2020'!$I$2:$I$2047,'Orders - December 2020'!$H$2:$H$2047,Worksheet!AF$3,'Orders - December 2020'!$C$2:$C$2047,Worksheet!$F102),"-")</f>
        <v>-</v>
      </c>
      <c r="AG102" s="51" t="str">
        <f>IFERROR(AVERAGEIFS('Orders - December 2020'!$I$2:$I$2047,'Orders - December 2020'!$H$2:$H$2047,Worksheet!AG$3,'Orders - December 2020'!$C$2:$C$2047,Worksheet!$F102),"-")</f>
        <v>-</v>
      </c>
      <c r="AH102" s="51" t="str">
        <f>IFERROR(AVERAGEIFS('Orders - December 2020'!$I$2:$I$2047,'Orders - December 2020'!$H$2:$H$2047,Worksheet!AH$3,'Orders - December 2020'!$C$2:$C$2047,Worksheet!$F102),"-")</f>
        <v>-</v>
      </c>
      <c r="AI102" s="51" t="str">
        <f>IFERROR(AVERAGEIFS('Orders - December 2020'!$I$2:$I$2047,'Orders - December 2020'!$H$2:$H$2047,Worksheet!AI$3,'Orders - December 2020'!$C$2:$C$2047,Worksheet!$F102),"-")</f>
        <v>-</v>
      </c>
      <c r="AJ102" s="51" t="str">
        <f>IFERROR(AVERAGEIFS('Orders - December 2020'!$I$2:$I$2047,'Orders - December 2020'!$H$2:$H$2047,Worksheet!AJ$3,'Orders - December 2020'!$C$2:$C$2047,Worksheet!$F102),"-")</f>
        <v>-</v>
      </c>
      <c r="AK102" s="51">
        <f>IFERROR(AVERAGEIFS('Orders - December 2020'!$I$2:$I$2047,'Orders - December 2020'!$H$2:$H$2047,Worksheet!AK$3,'Orders - December 2020'!$C$2:$C$2047,Worksheet!$F102),"-")</f>
        <v>1</v>
      </c>
      <c r="AL102" s="51" t="str">
        <f>IFERROR(AVERAGEIFS('Orders - December 2020'!$I$2:$I$2047,'Orders - December 2020'!$H$2:$H$2047,Worksheet!AL$3,'Orders - December 2020'!$C$2:$C$2047,Worksheet!$F102),"-")</f>
        <v>-</v>
      </c>
      <c r="AM102" s="51" t="str">
        <f>IFERROR(AVERAGEIFS('Orders - December 2020'!$I$2:$I$2047,'Orders - December 2020'!$H$2:$H$2047,Worksheet!AM$3,'Orders - December 2020'!$C$2:$C$2047,Worksheet!$F102),"-")</f>
        <v>-</v>
      </c>
      <c r="AN102" s="51" t="str">
        <f>IFERROR(AVERAGEIFS('Orders - December 2020'!$I$2:$I$2047,'Orders - December 2020'!$H$2:$H$2047,Worksheet!AN$3,'Orders - December 2020'!$C$2:$C$2047,Worksheet!$F102),"-")</f>
        <v>-</v>
      </c>
      <c r="AO102" s="51" t="str">
        <f>IFERROR(AVERAGEIFS('Orders - December 2020'!$I$2:$I$2047,'Orders - December 2020'!$H$2:$H$2047,Worksheet!AO$3,'Orders - December 2020'!$C$2:$C$2047,Worksheet!$F102),"-")</f>
        <v>-</v>
      </c>
      <c r="AP102" s="51" t="str">
        <f>IFERROR(AVERAGEIFS('Orders - December 2020'!$I$2:$I$2047,'Orders - December 2020'!$H$2:$H$2047,Worksheet!AP$3,'Orders - December 2020'!$C$2:$C$2047,Worksheet!$F102),"-")</f>
        <v>-</v>
      </c>
      <c r="AQ102" s="51" t="str">
        <f>IFERROR(AVERAGEIFS('Orders - December 2020'!$I$2:$I$2047,'Orders - December 2020'!$H$2:$H$2047,Worksheet!AQ$3,'Orders - December 2020'!$C$2:$C$2047,Worksheet!$F102),"-")</f>
        <v>-</v>
      </c>
      <c r="AR102" s="51" t="str">
        <f>IFERROR(AVERAGEIFS('Orders - December 2020'!$I$2:$I$2047,'Orders - December 2020'!$H$2:$H$2047,Worksheet!AR$3,'Orders - December 2020'!$C$2:$C$2047,Worksheet!$F102),"-")</f>
        <v>-</v>
      </c>
      <c r="AS102" s="51" t="str">
        <f>IFERROR(AVERAGEIFS('Orders - December 2020'!$I$2:$I$2047,'Orders - December 2020'!$H$2:$H$2047,Worksheet!AS$3,'Orders - December 2020'!$C$2:$C$2047,Worksheet!$F102),"-")</f>
        <v>-</v>
      </c>
      <c r="AT102" s="51" t="str">
        <f>IFERROR(AVERAGEIFS('Orders - December 2020'!$I$2:$I$2047,'Orders - December 2020'!$H$2:$H$2047,Worksheet!AT$3,'Orders - December 2020'!$C$2:$C$2047,Worksheet!$F102),"-")</f>
        <v>-</v>
      </c>
      <c r="AU102" s="51" t="str">
        <f>IFERROR(AVERAGEIFS('Orders - December 2020'!$I$2:$I$2047,'Orders - December 2020'!$H$2:$H$2047,Worksheet!AU$3,'Orders - December 2020'!$C$2:$C$2047,Worksheet!$F102),"-")</f>
        <v>-</v>
      </c>
      <c r="AV102" s="51" t="str">
        <f>IFERROR(AVERAGEIFS('Orders - December 2020'!$I$2:$I$2047,'Orders - December 2020'!$H$2:$H$2047,Worksheet!AV$3,'Orders - December 2020'!$C$2:$C$2047,Worksheet!$F102),"-")</f>
        <v>-</v>
      </c>
      <c r="AW102" s="51" t="str">
        <f>IFERROR(AVERAGEIFS('Orders - December 2020'!$I$2:$I$2047,'Orders - December 2020'!$H$2:$H$2047,Worksheet!AW$3,'Orders - December 2020'!$C$2:$C$2047,Worksheet!$F102),"-")</f>
        <v>-</v>
      </c>
      <c r="AX102" s="51" t="str">
        <f>IFERROR(AVERAGEIFS('Orders - December 2020'!$I$2:$I$2047,'Orders - December 2020'!$H$2:$H$2047,Worksheet!AX$3,'Orders - December 2020'!$C$2:$C$2047,Worksheet!$F102),"-")</f>
        <v>-</v>
      </c>
      <c r="AY102" s="51" t="str">
        <f>IFERROR(AVERAGEIFS('Orders - December 2020'!$I$2:$I$2047,'Orders - December 2020'!$H$2:$H$2047,Worksheet!AY$3,'Orders - December 2020'!$C$2:$C$2047,Worksheet!$F102),"-")</f>
        <v>-</v>
      </c>
      <c r="AZ102" s="51" t="str">
        <f>IFERROR(AVERAGEIFS('Orders - December 2020'!$I$2:$I$2047,'Orders - December 2020'!$H$2:$H$2047,Worksheet!AZ$3,'Orders - December 2020'!$C$2:$C$2047,Worksheet!$F102),"-")</f>
        <v>-</v>
      </c>
      <c r="BA102" s="51" t="str">
        <f>IFERROR(AVERAGEIFS('Orders - December 2020'!$I$2:$I$2047,'Orders - December 2020'!$H$2:$H$2047,Worksheet!BA$3,'Orders - December 2020'!$C$2:$C$2047,Worksheet!$F102),"-")</f>
        <v>-</v>
      </c>
      <c r="BB102" s="51" t="str">
        <f>IFERROR(AVERAGEIFS('Orders - December 2020'!$I$2:$I$2047,'Orders - December 2020'!$H$2:$H$2047,Worksheet!BB$3,'Orders - December 2020'!$C$2:$C$2047,Worksheet!$F102),"-")</f>
        <v>-</v>
      </c>
      <c r="BC102" s="51" t="str">
        <f>IFERROR(AVERAGEIFS('Orders - December 2020'!$I$2:$I$2047,'Orders - December 2020'!$H$2:$H$2047,Worksheet!BC$3,'Orders - December 2020'!$C$2:$C$2047,Worksheet!$F102),"-")</f>
        <v>-</v>
      </c>
      <c r="BD102" s="51" t="str">
        <f>IFERROR(AVERAGEIFS('Orders - December 2020'!$I$2:$I$2047,'Orders - December 2020'!$H$2:$H$2047,Worksheet!BD$3,'Orders - December 2020'!$C$2:$C$2047,Worksheet!$F102),"-")</f>
        <v>-</v>
      </c>
      <c r="BE102" s="51" t="str">
        <f>IFERROR(AVERAGEIFS('Orders - December 2020'!$I$2:$I$2047,'Orders - December 2020'!$H$2:$H$2047,Worksheet!BE$3,'Orders - December 2020'!$C$2:$C$2047,Worksheet!$F102),"-")</f>
        <v>-</v>
      </c>
      <c r="BF102" s="51" t="str">
        <f>IFERROR(AVERAGEIFS('Orders - December 2020'!$I$2:$I$2047,'Orders - December 2020'!$H$2:$H$2047,Worksheet!BF$3,'Orders - December 2020'!$C$2:$C$2047,Worksheet!$F102),"-")</f>
        <v>-</v>
      </c>
      <c r="BG102" s="51" t="str">
        <f>IFERROR(AVERAGEIFS('Orders - December 2020'!$I$2:$I$2047,'Orders - December 2020'!$H$2:$H$2047,Worksheet!BG$3,'Orders - December 2020'!$C$2:$C$2047,Worksheet!$F102),"-")</f>
        <v>-</v>
      </c>
      <c r="BH102" s="51" t="str">
        <f>IFERROR(AVERAGEIFS('Orders - December 2020'!$I$2:$I$2047,'Orders - December 2020'!$H$2:$H$2047,Worksheet!BH$3,'Orders - December 2020'!$C$2:$C$2047,Worksheet!$F102),"-")</f>
        <v>-</v>
      </c>
      <c r="BI102" s="51" t="str">
        <f>IFERROR(AVERAGEIFS('Orders - December 2020'!$I$2:$I$2047,'Orders - December 2020'!$H$2:$H$2047,Worksheet!BI$3,'Orders - December 2020'!$C$2:$C$2047,Worksheet!$F102),"-")</f>
        <v>-</v>
      </c>
      <c r="BJ102" s="51" t="str">
        <f>IFERROR(AVERAGEIFS('Orders - December 2020'!$I$2:$I$2047,'Orders - December 2020'!$H$2:$H$2047,Worksheet!BJ$3,'Orders - December 2020'!$C$2:$C$2047,Worksheet!$F102),"-")</f>
        <v>-</v>
      </c>
      <c r="BK102" s="51" t="str">
        <f>IFERROR(AVERAGEIFS('Orders - December 2020'!$I$2:$I$2047,'Orders - December 2020'!$H$2:$H$2047,Worksheet!BK$3,'Orders - December 2020'!$C$2:$C$2047,Worksheet!$F102),"-")</f>
        <v>-</v>
      </c>
      <c r="BL102" s="51" t="str">
        <f>IFERROR(AVERAGEIFS('Orders - December 2020'!$I$2:$I$2047,'Orders - December 2020'!$H$2:$H$2047,Worksheet!BL$3,'Orders - December 2020'!$C$2:$C$2047,Worksheet!$F102),"-")</f>
        <v>-</v>
      </c>
      <c r="BM102" s="51" t="str">
        <f>IFERROR(AVERAGEIFS('Orders - December 2020'!$I$2:$I$2047,'Orders - December 2020'!$H$2:$H$2047,Worksheet!BM$3,'Orders - December 2020'!$C$2:$C$2047,Worksheet!$F102),"-")</f>
        <v>-</v>
      </c>
      <c r="BN102" s="51" t="str">
        <f>IFERROR(AVERAGEIFS('Orders - December 2020'!$I$2:$I$2047,'Orders - December 2020'!$H$2:$H$2047,Worksheet!BN$3,'Orders - December 2020'!$C$2:$C$2047,Worksheet!$F102),"-")</f>
        <v>-</v>
      </c>
      <c r="BO102" s="51" t="str">
        <f>IFERROR(AVERAGEIFS('Orders - December 2020'!$I$2:$I$2047,'Orders - December 2020'!$H$2:$H$2047,Worksheet!BO$3,'Orders - December 2020'!$C$2:$C$2047,Worksheet!$F102),"-")</f>
        <v>-</v>
      </c>
      <c r="BP102" s="51" t="str">
        <f>IFERROR(AVERAGEIFS('Orders - December 2020'!$I$2:$I$2047,'Orders - December 2020'!$H$2:$H$2047,Worksheet!BP$3,'Orders - December 2020'!$C$2:$C$2047,Worksheet!$F102),"-")</f>
        <v>-</v>
      </c>
      <c r="BQ102" s="51" t="str">
        <f>IFERROR(AVERAGEIFS('Orders - December 2020'!$I$2:$I$2047,'Orders - December 2020'!$H$2:$H$2047,Worksheet!BQ$3,'Orders - December 2020'!$C$2:$C$2047,Worksheet!$F102),"-")</f>
        <v>-</v>
      </c>
      <c r="BR102" s="51" t="str">
        <f>IFERROR(AVERAGEIFS('Orders - December 2020'!$I$2:$I$2047,'Orders - December 2020'!$H$2:$H$2047,Worksheet!BR$3,'Orders - December 2020'!$C$2:$C$2047,Worksheet!$F102),"-")</f>
        <v>-</v>
      </c>
      <c r="BS102" s="51" t="str">
        <f>IFERROR(AVERAGEIFS('Orders - December 2020'!$I$2:$I$2047,'Orders - December 2020'!$H$2:$H$2047,Worksheet!BS$3,'Orders - December 2020'!$C$2:$C$2047,Worksheet!$F102),"-")</f>
        <v>-</v>
      </c>
      <c r="BT102" s="51" t="str">
        <f>IFERROR(AVERAGEIFS('Orders - December 2020'!$I$2:$I$2047,'Orders - December 2020'!$H$2:$H$2047,Worksheet!BT$3,'Orders - December 2020'!$C$2:$C$2047,Worksheet!$F102),"-")</f>
        <v>-</v>
      </c>
      <c r="BU102" s="51" t="str">
        <f>IFERROR(AVERAGEIFS('Orders - December 2020'!$I$2:$I$2047,'Orders - December 2020'!$H$2:$H$2047,Worksheet!BU$3,'Orders - December 2020'!$C$2:$C$2047,Worksheet!$F102),"-")</f>
        <v>-</v>
      </c>
      <c r="BV102" s="51" t="str">
        <f>IFERROR(AVERAGEIFS('Orders - December 2020'!$I$2:$I$2047,'Orders - December 2020'!$H$2:$H$2047,Worksheet!BV$3,'Orders - December 2020'!$C$2:$C$2047,Worksheet!$F102),"-")</f>
        <v>-</v>
      </c>
      <c r="BW102" s="51" t="str">
        <f>IFERROR(AVERAGEIFS('Orders - December 2020'!$I$2:$I$2047,'Orders - December 2020'!$H$2:$H$2047,Worksheet!BW$3,'Orders - December 2020'!$C$2:$C$2047,Worksheet!$F102),"-")</f>
        <v>-</v>
      </c>
      <c r="BX102" s="51" t="str">
        <f>IFERROR(AVERAGEIFS('Orders - December 2020'!$I$2:$I$2047,'Orders - December 2020'!$H$2:$H$2047,Worksheet!BX$3,'Orders - December 2020'!$C$2:$C$2047,Worksheet!$F102),"-")</f>
        <v>-</v>
      </c>
      <c r="BY102" s="51" t="str">
        <f>IFERROR(AVERAGEIFS('Orders - December 2020'!$I$2:$I$2047,'Orders - December 2020'!$H$2:$H$2047,Worksheet!BY$3,'Orders - December 2020'!$C$2:$C$2047,Worksheet!$F102),"-")</f>
        <v>-</v>
      </c>
      <c r="BZ102" s="51" t="str">
        <f>IFERROR(AVERAGEIFS('Orders - December 2020'!$I$2:$I$2047,'Orders - December 2020'!$H$2:$H$2047,Worksheet!BZ$3,'Orders - December 2020'!$C$2:$C$2047,Worksheet!$F102),"-")</f>
        <v>-</v>
      </c>
      <c r="CA102" s="51" t="str">
        <f>IFERROR(AVERAGEIFS('Orders - December 2020'!$I$2:$I$2047,'Orders - December 2020'!$H$2:$H$2047,Worksheet!CA$3,'Orders - December 2020'!$C$2:$C$2047,Worksheet!$F102),"-")</f>
        <v>-</v>
      </c>
      <c r="CB102" s="51" t="str">
        <f>IFERROR(AVERAGEIFS('Orders - December 2020'!$I$2:$I$2047,'Orders - December 2020'!$H$2:$H$2047,Worksheet!CB$3,'Orders - December 2020'!$C$2:$C$2047,Worksheet!$F102),"-")</f>
        <v>-</v>
      </c>
      <c r="CC102" s="51" t="str">
        <f>IFERROR(AVERAGEIFS('Orders - December 2020'!$I$2:$I$2047,'Orders - December 2020'!$H$2:$H$2047,Worksheet!CC$3,'Orders - December 2020'!$C$2:$C$2047,Worksheet!$F102),"-")</f>
        <v>-</v>
      </c>
      <c r="CD102" s="51" t="str">
        <f>IFERROR(AVERAGEIFS('Orders - December 2020'!$I$2:$I$2047,'Orders - December 2020'!$H$2:$H$2047,Worksheet!CD$3,'Orders - December 2020'!$C$2:$C$2047,Worksheet!$F102),"-")</f>
        <v>-</v>
      </c>
      <c r="CE102" s="51" t="str">
        <f>IFERROR(AVERAGEIFS('Orders - December 2020'!$I$2:$I$2047,'Orders - December 2020'!$H$2:$H$2047,Worksheet!CE$3,'Orders - December 2020'!$C$2:$C$2047,Worksheet!$F102),"-")</f>
        <v>-</v>
      </c>
      <c r="CF102" s="51" t="str">
        <f>IFERROR(AVERAGEIFS('Orders - December 2020'!$I$2:$I$2047,'Orders - December 2020'!$H$2:$H$2047,Worksheet!CF$3,'Orders - December 2020'!$C$2:$C$2047,Worksheet!$F102),"-")</f>
        <v>-</v>
      </c>
      <c r="CG102" s="51" t="str">
        <f>IFERROR(AVERAGEIFS('Orders - December 2020'!$I$2:$I$2047,'Orders - December 2020'!$H$2:$H$2047,Worksheet!CG$3,'Orders - December 2020'!$C$2:$C$2047,Worksheet!$F102),"-")</f>
        <v>-</v>
      </c>
      <c r="CH102" s="51" t="str">
        <f>IFERROR(AVERAGEIFS('Orders - December 2020'!$I$2:$I$2047,'Orders - December 2020'!$H$2:$H$2047,Worksheet!CH$3,'Orders - December 2020'!$C$2:$C$2047,Worksheet!$F102),"-")</f>
        <v>-</v>
      </c>
      <c r="CI102" s="51" t="str">
        <f>IFERROR(AVERAGEIFS('Orders - December 2020'!$I$2:$I$2047,'Orders - December 2020'!$H$2:$H$2047,Worksheet!CI$3,'Orders - December 2020'!$C$2:$C$2047,Worksheet!$F102),"-")</f>
        <v>-</v>
      </c>
      <c r="CJ102" s="51" t="str">
        <f>IFERROR(AVERAGEIFS('Orders - December 2020'!$I$2:$I$2047,'Orders - December 2020'!$H$2:$H$2047,Worksheet!CJ$3,'Orders - December 2020'!$C$2:$C$2047,Worksheet!$F102),"-")</f>
        <v>-</v>
      </c>
      <c r="CK102" s="51" t="str">
        <f>IFERROR(AVERAGEIFS('Orders - December 2020'!$I$2:$I$2047,'Orders - December 2020'!$H$2:$H$2047,Worksheet!CK$3,'Orders - December 2020'!$C$2:$C$2047,Worksheet!$F102),"-")</f>
        <v>-</v>
      </c>
      <c r="CL102" s="51" t="str">
        <f>IFERROR(AVERAGEIFS('Orders - December 2020'!$I$2:$I$2047,'Orders - December 2020'!$H$2:$H$2047,Worksheet!CL$3,'Orders - December 2020'!$C$2:$C$2047,Worksheet!$F102),"-")</f>
        <v>-</v>
      </c>
      <c r="CM102" s="51" t="str">
        <f>IFERROR(AVERAGEIFS('Orders - December 2020'!$I$2:$I$2047,'Orders - December 2020'!$H$2:$H$2047,Worksheet!CM$3,'Orders - December 2020'!$C$2:$C$2047,Worksheet!$F102),"-")</f>
        <v>-</v>
      </c>
      <c r="CN102" s="51" t="str">
        <f>IFERROR(AVERAGEIFS('Orders - December 2020'!$I$2:$I$2047,'Orders - December 2020'!$H$2:$H$2047,Worksheet!CN$3,'Orders - December 2020'!$C$2:$C$2047,Worksheet!$F102),"-")</f>
        <v>-</v>
      </c>
      <c r="CO102" s="51">
        <f>IFERROR(AVERAGEIFS('Orders - December 2020'!$I$2:$I$2047,'Orders - December 2020'!$H$2:$H$2047,Worksheet!CO$3,'Orders - December 2020'!$C$2:$C$2047,Worksheet!$F102),"-")</f>
        <v>3</v>
      </c>
      <c r="CP102" s="51" t="str">
        <f>IFERROR(AVERAGEIFS('Orders - December 2020'!$I$2:$I$2047,'Orders - December 2020'!$H$2:$H$2047,Worksheet!CP$3,'Orders - December 2020'!$C$2:$C$2047,Worksheet!$F102),"-")</f>
        <v>-</v>
      </c>
      <c r="CQ102" s="51" t="str">
        <f>IFERROR(AVERAGEIFS('Orders - December 2020'!$I$2:$I$2047,'Orders - December 2020'!$H$2:$H$2047,Worksheet!CQ$3,'Orders - December 2020'!$C$2:$C$2047,Worksheet!$F102),"-")</f>
        <v>-</v>
      </c>
      <c r="CR102" s="51" t="str">
        <f>IFERROR(AVERAGEIFS('Orders - December 2020'!$I$2:$I$2047,'Orders - December 2020'!$H$2:$H$2047,Worksheet!CR$3,'Orders - December 2020'!$C$2:$C$2047,Worksheet!$F102),"-")</f>
        <v>-</v>
      </c>
      <c r="CS102" s="51" t="str">
        <f>IFERROR(AVERAGEIFS('Orders - December 2020'!$I$2:$I$2047,'Orders - December 2020'!$H$2:$H$2047,Worksheet!CS$3,'Orders - December 2020'!$C$2:$C$2047,Worksheet!$F102),"-")</f>
        <v>-</v>
      </c>
      <c r="CT102" s="51" t="str">
        <f>IFERROR(AVERAGEIFS('Orders - December 2020'!$I$2:$I$2047,'Orders - December 2020'!$H$2:$H$2047,Worksheet!CT$3,'Orders - December 2020'!$C$2:$C$2047,Worksheet!$F102),"-")</f>
        <v>-</v>
      </c>
      <c r="CU102" s="51">
        <f>IFERROR(AVERAGEIFS('Orders - December 2020'!$I$2:$I$2047,'Orders - December 2020'!$H$2:$H$2047,Worksheet!CU$3,'Orders - December 2020'!$C$2:$C$2047,Worksheet!$F102),"-")</f>
        <v>1</v>
      </c>
      <c r="CV102" s="51" t="str">
        <f>IFERROR(AVERAGEIFS('Orders - December 2020'!$I$2:$I$2047,'Orders - December 2020'!$H$2:$H$2047,Worksheet!CV$3,'Orders - December 2020'!$C$2:$C$2047,Worksheet!$F102),"-")</f>
        <v>-</v>
      </c>
      <c r="CW102" s="51" t="str">
        <f>IFERROR(AVERAGEIFS('Orders - December 2020'!$I$2:$I$2047,'Orders - December 2020'!$H$2:$H$2047,Worksheet!CW$3,'Orders - December 2020'!$C$2:$C$2047,Worksheet!$F102),"-")</f>
        <v>-</v>
      </c>
      <c r="CX102" s="51" t="str">
        <f>IFERROR(AVERAGEIFS('Orders - December 2020'!$I$2:$I$2047,'Orders - December 2020'!$H$2:$H$2047,Worksheet!CX$3,'Orders - December 2020'!$C$2:$C$2047,Worksheet!$F102),"-")</f>
        <v>-</v>
      </c>
      <c r="CY102" s="51" t="str">
        <f>IFERROR(AVERAGEIFS('Orders - December 2020'!$I$2:$I$2047,'Orders - December 2020'!$H$2:$H$2047,Worksheet!CY$3,'Orders - December 2020'!$C$2:$C$2047,Worksheet!$F102),"-")</f>
        <v>-</v>
      </c>
      <c r="CZ102" s="51" t="str">
        <f>IFERROR(AVERAGEIFS('Orders - December 2020'!$I$2:$I$2047,'Orders - December 2020'!$H$2:$H$2047,Worksheet!CZ$3,'Orders - December 2020'!$C$2:$C$2047,Worksheet!$F102),"-")</f>
        <v>-</v>
      </c>
      <c r="DA102" s="51" t="str">
        <f>IFERROR(AVERAGEIFS('Orders - December 2020'!$I$2:$I$2047,'Orders - December 2020'!$H$2:$H$2047,Worksheet!DA$3,'Orders - December 2020'!$C$2:$C$2047,Worksheet!$F102),"-")</f>
        <v>-</v>
      </c>
      <c r="DB102" s="51" t="str">
        <f>IFERROR(AVERAGEIFS('Orders - December 2020'!$I$2:$I$2047,'Orders - December 2020'!$H$2:$H$2047,Worksheet!DB$3,'Orders - December 2020'!$C$2:$C$2047,Worksheet!$F102),"-")</f>
        <v>-</v>
      </c>
      <c r="DC102" s="51" t="str">
        <f>IFERROR(AVERAGEIFS('Orders - December 2020'!$I$2:$I$2047,'Orders - December 2020'!$H$2:$H$2047,Worksheet!DC$3,'Orders - December 2020'!$C$2:$C$2047,Worksheet!$F102),"-")</f>
        <v>-</v>
      </c>
      <c r="DD102" s="51" t="str">
        <f>IFERROR(AVERAGEIFS('Orders - December 2020'!$I$2:$I$2047,'Orders - December 2020'!$H$2:$H$2047,Worksheet!DD$3,'Orders - December 2020'!$C$2:$C$2047,Worksheet!$F102),"-")</f>
        <v>-</v>
      </c>
      <c r="DE102" s="51" t="str">
        <f>IFERROR(AVERAGEIFS('Orders - December 2020'!$I$2:$I$2047,'Orders - December 2020'!$H$2:$H$2047,Worksheet!DE$3,'Orders - December 2020'!$C$2:$C$2047,Worksheet!$F102),"-")</f>
        <v>-</v>
      </c>
      <c r="DF102" s="51" t="str">
        <f>IFERROR(AVERAGEIFS('Orders - December 2020'!$I$2:$I$2047,'Orders - December 2020'!$H$2:$H$2047,Worksheet!DF$3,'Orders - December 2020'!$C$2:$C$2047,Worksheet!$F102),"-")</f>
        <v>-</v>
      </c>
      <c r="DG102" s="51" t="str">
        <f>IFERROR(AVERAGEIFS('Orders - December 2020'!$I$2:$I$2047,'Orders - December 2020'!$H$2:$H$2047,Worksheet!DG$3,'Orders - December 2020'!$C$2:$C$2047,Worksheet!$F102),"-")</f>
        <v>-</v>
      </c>
      <c r="DH102" s="51" t="str">
        <f>IFERROR(AVERAGEIFS('Orders - December 2020'!$I$2:$I$2047,'Orders - December 2020'!$H$2:$H$2047,Worksheet!DH$3,'Orders - December 2020'!$C$2:$C$2047,Worksheet!$F102),"-")</f>
        <v>-</v>
      </c>
      <c r="DI102" s="51" t="str">
        <f>IFERROR(AVERAGEIFS('Orders - December 2020'!$I$2:$I$2047,'Orders - December 2020'!$H$2:$H$2047,Worksheet!DI$3,'Orders - December 2020'!$C$2:$C$2047,Worksheet!$F102),"-")</f>
        <v>-</v>
      </c>
      <c r="DJ102" s="51" t="str">
        <f>IFERROR(AVERAGEIFS('Orders - December 2020'!$I$2:$I$2047,'Orders - December 2020'!$H$2:$H$2047,Worksheet!DJ$3,'Orders - December 2020'!$C$2:$C$2047,Worksheet!$F102),"-")</f>
        <v>-</v>
      </c>
      <c r="DK102" s="51" t="str">
        <f>IFERROR(AVERAGEIFS('Orders - December 2020'!$I$2:$I$2047,'Orders - December 2020'!$H$2:$H$2047,Worksheet!DK$3,'Orders - December 2020'!$C$2:$C$2047,Worksheet!$F102),"-")</f>
        <v>-</v>
      </c>
      <c r="DL102" s="51" t="str">
        <f>IFERROR(AVERAGEIFS('Orders - December 2020'!$I$2:$I$2047,'Orders - December 2020'!$H$2:$H$2047,Worksheet!DL$3,'Orders - December 2020'!$C$2:$C$2047,Worksheet!$F102),"-")</f>
        <v>-</v>
      </c>
      <c r="DM102" s="51" t="str">
        <f>IFERROR(AVERAGEIFS('Orders - December 2020'!$I$2:$I$2047,'Orders - December 2020'!$H$2:$H$2047,Worksheet!DM$3,'Orders - December 2020'!$C$2:$C$2047,Worksheet!$F102),"-")</f>
        <v>-</v>
      </c>
      <c r="DN102" s="51" t="str">
        <f>IFERROR(AVERAGEIFS('Orders - December 2020'!$I$2:$I$2047,'Orders - December 2020'!$H$2:$H$2047,Worksheet!DN$3,'Orders - December 2020'!$C$2:$C$2047,Worksheet!$F102),"-")</f>
        <v>-</v>
      </c>
      <c r="DO102" s="51" t="str">
        <f>IFERROR(AVERAGEIFS('Orders - December 2020'!$I$2:$I$2047,'Orders - December 2020'!$H$2:$H$2047,Worksheet!DO$3,'Orders - December 2020'!$C$2:$C$2047,Worksheet!$F102),"-")</f>
        <v>-</v>
      </c>
      <c r="DP102" s="51" t="str">
        <f>IFERROR(AVERAGEIFS('Orders - December 2020'!$I$2:$I$2047,'Orders - December 2020'!$H$2:$H$2047,Worksheet!DP$3,'Orders - December 2020'!$C$2:$C$2047,Worksheet!$F102),"-")</f>
        <v>-</v>
      </c>
      <c r="DQ102" s="51" t="str">
        <f>IFERROR(AVERAGEIFS('Orders - December 2020'!$I$2:$I$2047,'Orders - December 2020'!$H$2:$H$2047,Worksheet!DQ$3,'Orders - December 2020'!$C$2:$C$2047,Worksheet!$F102),"-")</f>
        <v>-</v>
      </c>
      <c r="DR102" s="51" t="str">
        <f>IFERROR(AVERAGEIFS('Orders - December 2020'!$I$2:$I$2047,'Orders - December 2020'!$H$2:$H$2047,Worksheet!DR$3,'Orders - December 2020'!$C$2:$C$2047,Worksheet!$F102),"-")</f>
        <v>-</v>
      </c>
      <c r="DS102" s="51" t="str">
        <f>IFERROR(AVERAGEIFS('Orders - December 2020'!$I$2:$I$2047,'Orders - December 2020'!$H$2:$H$2047,Worksheet!DS$3,'Orders - December 2020'!$C$2:$C$2047,Worksheet!$F102),"-")</f>
        <v>-</v>
      </c>
      <c r="DT102" s="51">
        <f>IFERROR(AVERAGEIFS('Orders - December 2020'!$I$2:$I$2047,'Orders - December 2020'!$H$2:$H$2047,Worksheet!DT$3,'Orders - December 2020'!$C$2:$C$2047,Worksheet!$F102),"-")</f>
        <v>2</v>
      </c>
      <c r="DU102" s="51" t="str">
        <f>IFERROR(AVERAGEIFS('Orders - December 2020'!$I$2:$I$2047,'Orders - December 2020'!$H$2:$H$2047,Worksheet!DU$3,'Orders - December 2020'!$C$2:$C$2047,Worksheet!$F102),"-")</f>
        <v>-</v>
      </c>
      <c r="DV102" s="51" t="str">
        <f>IFERROR(AVERAGEIFS('Orders - December 2020'!$I$2:$I$2047,'Orders - December 2020'!$H$2:$H$2047,Worksheet!DV$3,'Orders - December 2020'!$C$2:$C$2047,Worksheet!$F102),"-")</f>
        <v>-</v>
      </c>
      <c r="DW102" s="51" t="str">
        <f>IFERROR(AVERAGEIFS('Orders - December 2020'!$I$2:$I$2047,'Orders - December 2020'!$H$2:$H$2047,Worksheet!DW$3,'Orders - December 2020'!$C$2:$C$2047,Worksheet!$F102),"-")</f>
        <v>-</v>
      </c>
      <c r="DX102" s="51" t="str">
        <f>IFERROR(AVERAGEIFS('Orders - December 2020'!$I$2:$I$2047,'Orders - December 2020'!$H$2:$H$2047,Worksheet!DX$3,'Orders - December 2020'!$C$2:$C$2047,Worksheet!$F102),"-")</f>
        <v>-</v>
      </c>
      <c r="DY102" s="51" t="str">
        <f>IFERROR(AVERAGEIFS('Orders - December 2020'!$I$2:$I$2047,'Orders - December 2020'!$H$2:$H$2047,Worksheet!DY$3,'Orders - December 2020'!$C$2:$C$2047,Worksheet!$F102),"-")</f>
        <v>-</v>
      </c>
      <c r="DZ102" s="51" t="str">
        <f>IFERROR(AVERAGEIFS('Orders - December 2020'!$I$2:$I$2047,'Orders - December 2020'!$H$2:$H$2047,Worksheet!DZ$3,'Orders - December 2020'!$C$2:$C$2047,Worksheet!$F102),"-")</f>
        <v>-</v>
      </c>
      <c r="EA102" s="51" t="str">
        <f>IFERROR(AVERAGEIFS('Orders - December 2020'!$I$2:$I$2047,'Orders - December 2020'!$H$2:$H$2047,Worksheet!EA$3,'Orders - December 2020'!$C$2:$C$2047,Worksheet!$F102),"-")</f>
        <v>-</v>
      </c>
      <c r="EB102" s="51" t="str">
        <f>IFERROR(AVERAGEIFS('Orders - December 2020'!$I$2:$I$2047,'Orders - December 2020'!$H$2:$H$2047,Worksheet!EB$3,'Orders - December 2020'!$C$2:$C$2047,Worksheet!$F102),"-")</f>
        <v>-</v>
      </c>
      <c r="EC102" s="51">
        <f>IFERROR(AVERAGEIFS('Orders - December 2020'!$I$2:$I$2047,'Orders - December 2020'!$H$2:$H$2047,Worksheet!EC$3,'Orders - December 2020'!$C$2:$C$2047,Worksheet!$F102),"-")</f>
        <v>1</v>
      </c>
      <c r="ED102" s="51" t="str">
        <f>IFERROR(AVERAGEIFS('Orders - December 2020'!$I$2:$I$2047,'Orders - December 2020'!$H$2:$H$2047,Worksheet!ED$3,'Orders - December 2020'!$C$2:$C$2047,Worksheet!$F102),"-")</f>
        <v>-</v>
      </c>
      <c r="EE102" s="51" t="str">
        <f>IFERROR(AVERAGEIFS('Orders - December 2020'!$I$2:$I$2047,'Orders - December 2020'!$H$2:$H$2047,Worksheet!EE$3,'Orders - December 2020'!$C$2:$C$2047,Worksheet!$F102),"-")</f>
        <v>-</v>
      </c>
      <c r="EF102" s="51" t="str">
        <f>IFERROR(AVERAGEIFS('Orders - December 2020'!$I$2:$I$2047,'Orders - December 2020'!$H$2:$H$2047,Worksheet!EF$3,'Orders - December 2020'!$C$2:$C$2047,Worksheet!$F102),"-")</f>
        <v>-</v>
      </c>
      <c r="EG102" s="51" t="str">
        <f>IFERROR(AVERAGEIFS('Orders - December 2020'!$I$2:$I$2047,'Orders - December 2020'!$H$2:$H$2047,Worksheet!EG$3,'Orders - December 2020'!$C$2:$C$2047,Worksheet!$F102),"-")</f>
        <v>-</v>
      </c>
      <c r="EH102" s="51" t="str">
        <f>IFERROR(AVERAGEIFS('Orders - December 2020'!$I$2:$I$2047,'Orders - December 2020'!$H$2:$H$2047,Worksheet!EH$3,'Orders - December 2020'!$C$2:$C$2047,Worksheet!$F102),"-")</f>
        <v>-</v>
      </c>
      <c r="EI102" s="51" t="str">
        <f>IFERROR(AVERAGEIFS('Orders - December 2020'!$I$2:$I$2047,'Orders - December 2020'!$H$2:$H$2047,Worksheet!EI$3,'Orders - December 2020'!$C$2:$C$2047,Worksheet!$F102),"-")</f>
        <v>-</v>
      </c>
      <c r="EJ102" s="51" t="str">
        <f>IFERROR(AVERAGEIFS('Orders - December 2020'!$I$2:$I$2047,'Orders - December 2020'!$H$2:$H$2047,Worksheet!EJ$3,'Orders - December 2020'!$C$2:$C$2047,Worksheet!$F102),"-")</f>
        <v>-</v>
      </c>
      <c r="EK102" s="51" t="str">
        <f>IFERROR(AVERAGEIFS('Orders - December 2020'!$I$2:$I$2047,'Orders - December 2020'!$H$2:$H$2047,Worksheet!EK$3,'Orders - December 2020'!$C$2:$C$2047,Worksheet!$F102),"-")</f>
        <v>-</v>
      </c>
      <c r="EL102" s="51" t="str">
        <f>IFERROR(AVERAGEIFS('Orders - December 2020'!$I$2:$I$2047,'Orders - December 2020'!$H$2:$H$2047,Worksheet!EL$3,'Orders - December 2020'!$C$2:$C$2047,Worksheet!$F102),"-")</f>
        <v>-</v>
      </c>
      <c r="EM102" s="51" t="str">
        <f>IFERROR(AVERAGEIFS('Orders - December 2020'!$I$2:$I$2047,'Orders - December 2020'!$H$2:$H$2047,Worksheet!EM$3,'Orders - December 2020'!$C$2:$C$2047,Worksheet!$F102),"-")</f>
        <v>-</v>
      </c>
      <c r="EN102" s="51" t="str">
        <f>IFERROR(AVERAGEIFS('Orders - December 2020'!$I$2:$I$2047,'Orders - December 2020'!$H$2:$H$2047,Worksheet!EN$3,'Orders - December 2020'!$C$2:$C$2047,Worksheet!$F102),"-")</f>
        <v>-</v>
      </c>
      <c r="EO102" s="51" t="str">
        <f>IFERROR(AVERAGEIFS('Orders - December 2020'!$I$2:$I$2047,'Orders - December 2020'!$H$2:$H$2047,Worksheet!EO$3,'Orders - December 2020'!$C$2:$C$2047,Worksheet!$F102),"-")</f>
        <v>-</v>
      </c>
      <c r="EP102" s="51" t="str">
        <f>IFERROR(AVERAGEIFS('Orders - December 2020'!$I$2:$I$2047,'Orders - December 2020'!$H$2:$H$2047,Worksheet!EP$3,'Orders - December 2020'!$C$2:$C$2047,Worksheet!$F102),"-")</f>
        <v>-</v>
      </c>
      <c r="EQ102" s="51" t="str">
        <f>IFERROR(AVERAGEIFS('Orders - December 2020'!$I$2:$I$2047,'Orders - December 2020'!$H$2:$H$2047,Worksheet!EQ$3,'Orders - December 2020'!$C$2:$C$2047,Worksheet!$F102),"-")</f>
        <v>-</v>
      </c>
      <c r="ER102" s="51" t="str">
        <f>IFERROR(AVERAGEIFS('Orders - December 2020'!$I$2:$I$2047,'Orders - December 2020'!$H$2:$H$2047,Worksheet!ER$3,'Orders - December 2020'!$C$2:$C$2047,Worksheet!$F102),"-")</f>
        <v>-</v>
      </c>
      <c r="ES102" s="51" t="str">
        <f>IFERROR(AVERAGEIFS('Orders - December 2020'!$I$2:$I$2047,'Orders - December 2020'!$H$2:$H$2047,Worksheet!ES$3,'Orders - December 2020'!$C$2:$C$2047,Worksheet!$F102),"-")</f>
        <v>-</v>
      </c>
      <c r="ET102" s="51" t="str">
        <f>IFERROR(AVERAGEIFS('Orders - December 2020'!$I$2:$I$2047,'Orders - December 2020'!$H$2:$H$2047,Worksheet!ET$3,'Orders - December 2020'!$C$2:$C$2047,Worksheet!$F102),"-")</f>
        <v>-</v>
      </c>
      <c r="EU102" s="51" t="str">
        <f>IFERROR(AVERAGEIFS('Orders - December 2020'!$I$2:$I$2047,'Orders - December 2020'!$H$2:$H$2047,Worksheet!EU$3,'Orders - December 2020'!$C$2:$C$2047,Worksheet!$F102),"-")</f>
        <v>-</v>
      </c>
      <c r="EV102" s="51" t="str">
        <f>IFERROR(AVERAGEIFS('Orders - December 2020'!$I$2:$I$2047,'Orders - December 2020'!$H$2:$H$2047,Worksheet!EV$3,'Orders - December 2020'!$C$2:$C$2047,Worksheet!$F102),"-")</f>
        <v>-</v>
      </c>
      <c r="EW102" s="51" t="str">
        <f>IFERROR(AVERAGEIFS('Orders - December 2020'!$I$2:$I$2047,'Orders - December 2020'!$H$2:$H$2047,Worksheet!EW$3,'Orders - December 2020'!$C$2:$C$2047,Worksheet!$F102),"-")</f>
        <v>-</v>
      </c>
      <c r="EX102" s="51" t="str">
        <f>IFERROR(AVERAGEIFS('Orders - December 2020'!$I$2:$I$2047,'Orders - December 2020'!$H$2:$H$2047,Worksheet!EX$3,'Orders - December 2020'!$C$2:$C$2047,Worksheet!$F102),"-")</f>
        <v>-</v>
      </c>
      <c r="EY102" s="51" t="str">
        <f>IFERROR(AVERAGEIFS('Orders - December 2020'!$I$2:$I$2047,'Orders - December 2020'!$H$2:$H$2047,Worksheet!EY$3,'Orders - December 2020'!$C$2:$C$2047,Worksheet!$F102),"-")</f>
        <v>-</v>
      </c>
      <c r="EZ102" s="51" t="str">
        <f>IFERROR(AVERAGEIFS('Orders - December 2020'!$I$2:$I$2047,'Orders - December 2020'!$H$2:$H$2047,Worksheet!EZ$3,'Orders - December 2020'!$C$2:$C$2047,Worksheet!$F102),"-")</f>
        <v>-</v>
      </c>
      <c r="FA102" s="51" t="str">
        <f>IFERROR(AVERAGEIFS('Orders - December 2020'!$I$2:$I$2047,'Orders - December 2020'!$H$2:$H$2047,Worksheet!FA$3,'Orders - December 2020'!$C$2:$C$2047,Worksheet!$F102),"-")</f>
        <v>-</v>
      </c>
      <c r="FB102" s="51" t="str">
        <f>IFERROR(AVERAGEIFS('Orders - December 2020'!$I$2:$I$2047,'Orders - December 2020'!$H$2:$H$2047,Worksheet!FB$3,'Orders - December 2020'!$C$2:$C$2047,Worksheet!$F102),"-")</f>
        <v>-</v>
      </c>
      <c r="FC102" s="51" t="str">
        <f>IFERROR(AVERAGEIFS('Orders - December 2020'!$I$2:$I$2047,'Orders - December 2020'!$H$2:$H$2047,Worksheet!FC$3,'Orders - December 2020'!$C$2:$C$2047,Worksheet!$F102),"-")</f>
        <v>-</v>
      </c>
      <c r="FD102" s="51" t="str">
        <f>IFERROR(AVERAGEIFS('Orders - December 2020'!$I$2:$I$2047,'Orders - December 2020'!$H$2:$H$2047,Worksheet!FD$3,'Orders - December 2020'!$C$2:$C$2047,Worksheet!$F102),"-")</f>
        <v>-</v>
      </c>
      <c r="FE102" s="51" t="str">
        <f>IFERROR(AVERAGEIFS('Orders - December 2020'!$I$2:$I$2047,'Orders - December 2020'!$H$2:$H$2047,Worksheet!FE$3,'Orders - December 2020'!$C$2:$C$2047,Worksheet!$F102),"-")</f>
        <v>-</v>
      </c>
      <c r="FF102" s="51" t="str">
        <f>IFERROR(AVERAGEIFS('Orders - December 2020'!$I$2:$I$2047,'Orders - December 2020'!$H$2:$H$2047,Worksheet!FF$3,'Orders - December 2020'!$C$2:$C$2047,Worksheet!$F102),"-")</f>
        <v>-</v>
      </c>
      <c r="FG102" s="52" t="str">
        <f>IFERROR(AVERAGEIFS('Orders - December 2020'!$I$2:$I$2047,'Orders - December 2020'!$H$2:$H$2047,Worksheet!FG$3,'Orders - December 2020'!$C$2:$C$2047,Worksheet!$F102),"-")</f>
        <v>-</v>
      </c>
    </row>
    <row r="103" spans="6:163">
      <c r="F103" s="45" t="str">
        <v>De Young Minimarts</v>
      </c>
      <c r="G103" s="50" t="str">
        <f>IFERROR(AVERAGEIFS('Orders - December 2020'!$I$2:$I$2047,'Orders - December 2020'!$H$2:$H$2047,Worksheet!G$3,'Orders - December 2020'!$C$2:$C$2047,Worksheet!$F103),"-")</f>
        <v>-</v>
      </c>
      <c r="H103" s="51" t="str">
        <f>IFERROR(AVERAGEIFS('Orders - December 2020'!$I$2:$I$2047,'Orders - December 2020'!$H$2:$H$2047,Worksheet!H$3,'Orders - December 2020'!$C$2:$C$2047,Worksheet!$F103),"-")</f>
        <v>-</v>
      </c>
      <c r="I103" s="51" t="str">
        <f>IFERROR(AVERAGEIFS('Orders - December 2020'!$I$2:$I$2047,'Orders - December 2020'!$H$2:$H$2047,Worksheet!I$3,'Orders - December 2020'!$C$2:$C$2047,Worksheet!$F103),"-")</f>
        <v>-</v>
      </c>
      <c r="J103" s="51" t="str">
        <f>IFERROR(AVERAGEIFS('Orders - December 2020'!$I$2:$I$2047,'Orders - December 2020'!$H$2:$H$2047,Worksheet!J$3,'Orders - December 2020'!$C$2:$C$2047,Worksheet!$F103),"-")</f>
        <v>-</v>
      </c>
      <c r="K103" s="51" t="str">
        <f>IFERROR(AVERAGEIFS('Orders - December 2020'!$I$2:$I$2047,'Orders - December 2020'!$H$2:$H$2047,Worksheet!K$3,'Orders - December 2020'!$C$2:$C$2047,Worksheet!$F103),"-")</f>
        <v>-</v>
      </c>
      <c r="L103" s="51" t="str">
        <f>IFERROR(AVERAGEIFS('Orders - December 2020'!$I$2:$I$2047,'Orders - December 2020'!$H$2:$H$2047,Worksheet!L$3,'Orders - December 2020'!$C$2:$C$2047,Worksheet!$F103),"-")</f>
        <v>-</v>
      </c>
      <c r="M103" s="51" t="str">
        <f>IFERROR(AVERAGEIFS('Orders - December 2020'!$I$2:$I$2047,'Orders - December 2020'!$H$2:$H$2047,Worksheet!M$3,'Orders - December 2020'!$C$2:$C$2047,Worksheet!$F103),"-")</f>
        <v>-</v>
      </c>
      <c r="N103" s="51" t="str">
        <f>IFERROR(AVERAGEIFS('Orders - December 2020'!$I$2:$I$2047,'Orders - December 2020'!$H$2:$H$2047,Worksheet!N$3,'Orders - December 2020'!$C$2:$C$2047,Worksheet!$F103),"-")</f>
        <v>-</v>
      </c>
      <c r="O103" s="51" t="str">
        <f>IFERROR(AVERAGEIFS('Orders - December 2020'!$I$2:$I$2047,'Orders - December 2020'!$H$2:$H$2047,Worksheet!O$3,'Orders - December 2020'!$C$2:$C$2047,Worksheet!$F103),"-")</f>
        <v>-</v>
      </c>
      <c r="P103" s="51" t="str">
        <f>IFERROR(AVERAGEIFS('Orders - December 2020'!$I$2:$I$2047,'Orders - December 2020'!$H$2:$H$2047,Worksheet!P$3,'Orders - December 2020'!$C$2:$C$2047,Worksheet!$F103),"-")</f>
        <v>-</v>
      </c>
      <c r="Q103" s="51" t="str">
        <f>IFERROR(AVERAGEIFS('Orders - December 2020'!$I$2:$I$2047,'Orders - December 2020'!$H$2:$H$2047,Worksheet!Q$3,'Orders - December 2020'!$C$2:$C$2047,Worksheet!$F103),"-")</f>
        <v>-</v>
      </c>
      <c r="R103" s="51" t="str">
        <f>IFERROR(AVERAGEIFS('Orders - December 2020'!$I$2:$I$2047,'Orders - December 2020'!$H$2:$H$2047,Worksheet!R$3,'Orders - December 2020'!$C$2:$C$2047,Worksheet!$F103),"-")</f>
        <v>-</v>
      </c>
      <c r="S103" s="51" t="str">
        <f>IFERROR(AVERAGEIFS('Orders - December 2020'!$I$2:$I$2047,'Orders - December 2020'!$H$2:$H$2047,Worksheet!S$3,'Orders - December 2020'!$C$2:$C$2047,Worksheet!$F103),"-")</f>
        <v>-</v>
      </c>
      <c r="T103" s="51" t="str">
        <f>IFERROR(AVERAGEIFS('Orders - December 2020'!$I$2:$I$2047,'Orders - December 2020'!$H$2:$H$2047,Worksheet!T$3,'Orders - December 2020'!$C$2:$C$2047,Worksheet!$F103),"-")</f>
        <v>-</v>
      </c>
      <c r="U103" s="51" t="str">
        <f>IFERROR(AVERAGEIFS('Orders - December 2020'!$I$2:$I$2047,'Orders - December 2020'!$H$2:$H$2047,Worksheet!U$3,'Orders - December 2020'!$C$2:$C$2047,Worksheet!$F103),"-")</f>
        <v>-</v>
      </c>
      <c r="V103" s="51" t="str">
        <f>IFERROR(AVERAGEIFS('Orders - December 2020'!$I$2:$I$2047,'Orders - December 2020'!$H$2:$H$2047,Worksheet!V$3,'Orders - December 2020'!$C$2:$C$2047,Worksheet!$F103),"-")</f>
        <v>-</v>
      </c>
      <c r="W103" s="51" t="str">
        <f>IFERROR(AVERAGEIFS('Orders - December 2020'!$I$2:$I$2047,'Orders - December 2020'!$H$2:$H$2047,Worksheet!W$3,'Orders - December 2020'!$C$2:$C$2047,Worksheet!$F103),"-")</f>
        <v>-</v>
      </c>
      <c r="X103" s="51" t="str">
        <f>IFERROR(AVERAGEIFS('Orders - December 2020'!$I$2:$I$2047,'Orders - December 2020'!$H$2:$H$2047,Worksheet!X$3,'Orders - December 2020'!$C$2:$C$2047,Worksheet!$F103),"-")</f>
        <v>-</v>
      </c>
      <c r="Y103" s="51" t="str">
        <f>IFERROR(AVERAGEIFS('Orders - December 2020'!$I$2:$I$2047,'Orders - December 2020'!$H$2:$H$2047,Worksheet!Y$3,'Orders - December 2020'!$C$2:$C$2047,Worksheet!$F103),"-")</f>
        <v>-</v>
      </c>
      <c r="Z103" s="51" t="str">
        <f>IFERROR(AVERAGEIFS('Orders - December 2020'!$I$2:$I$2047,'Orders - December 2020'!$H$2:$H$2047,Worksheet!Z$3,'Orders - December 2020'!$C$2:$C$2047,Worksheet!$F103),"-")</f>
        <v>-</v>
      </c>
      <c r="AA103" s="51" t="str">
        <f>IFERROR(AVERAGEIFS('Orders - December 2020'!$I$2:$I$2047,'Orders - December 2020'!$H$2:$H$2047,Worksheet!AA$3,'Orders - December 2020'!$C$2:$C$2047,Worksheet!$F103),"-")</f>
        <v>-</v>
      </c>
      <c r="AB103" s="51" t="str">
        <f>IFERROR(AVERAGEIFS('Orders - December 2020'!$I$2:$I$2047,'Orders - December 2020'!$H$2:$H$2047,Worksheet!AB$3,'Orders - December 2020'!$C$2:$C$2047,Worksheet!$F103),"-")</f>
        <v>-</v>
      </c>
      <c r="AC103" s="51" t="str">
        <f>IFERROR(AVERAGEIFS('Orders - December 2020'!$I$2:$I$2047,'Orders - December 2020'!$H$2:$H$2047,Worksheet!AC$3,'Orders - December 2020'!$C$2:$C$2047,Worksheet!$F103),"-")</f>
        <v>-</v>
      </c>
      <c r="AD103" s="51" t="str">
        <f>IFERROR(AVERAGEIFS('Orders - December 2020'!$I$2:$I$2047,'Orders - December 2020'!$H$2:$H$2047,Worksheet!AD$3,'Orders - December 2020'!$C$2:$C$2047,Worksheet!$F103),"-")</f>
        <v>-</v>
      </c>
      <c r="AE103" s="51" t="str">
        <f>IFERROR(AVERAGEIFS('Orders - December 2020'!$I$2:$I$2047,'Orders - December 2020'!$H$2:$H$2047,Worksheet!AE$3,'Orders - December 2020'!$C$2:$C$2047,Worksheet!$F103),"-")</f>
        <v>-</v>
      </c>
      <c r="AF103" s="51" t="str">
        <f>IFERROR(AVERAGEIFS('Orders - December 2020'!$I$2:$I$2047,'Orders - December 2020'!$H$2:$H$2047,Worksheet!AF$3,'Orders - December 2020'!$C$2:$C$2047,Worksheet!$F103),"-")</f>
        <v>-</v>
      </c>
      <c r="AG103" s="51" t="str">
        <f>IFERROR(AVERAGEIFS('Orders - December 2020'!$I$2:$I$2047,'Orders - December 2020'!$H$2:$H$2047,Worksheet!AG$3,'Orders - December 2020'!$C$2:$C$2047,Worksheet!$F103),"-")</f>
        <v>-</v>
      </c>
      <c r="AH103" s="51" t="str">
        <f>IFERROR(AVERAGEIFS('Orders - December 2020'!$I$2:$I$2047,'Orders - December 2020'!$H$2:$H$2047,Worksheet!AH$3,'Orders - December 2020'!$C$2:$C$2047,Worksheet!$F103),"-")</f>
        <v>-</v>
      </c>
      <c r="AI103" s="51" t="str">
        <f>IFERROR(AVERAGEIFS('Orders - December 2020'!$I$2:$I$2047,'Orders - December 2020'!$H$2:$H$2047,Worksheet!AI$3,'Orders - December 2020'!$C$2:$C$2047,Worksheet!$F103),"-")</f>
        <v>-</v>
      </c>
      <c r="AJ103" s="51" t="str">
        <f>IFERROR(AVERAGEIFS('Orders - December 2020'!$I$2:$I$2047,'Orders - December 2020'!$H$2:$H$2047,Worksheet!AJ$3,'Orders - December 2020'!$C$2:$C$2047,Worksheet!$F103),"-")</f>
        <v>-</v>
      </c>
      <c r="AK103" s="51" t="str">
        <f>IFERROR(AVERAGEIFS('Orders - December 2020'!$I$2:$I$2047,'Orders - December 2020'!$H$2:$H$2047,Worksheet!AK$3,'Orders - December 2020'!$C$2:$C$2047,Worksheet!$F103),"-")</f>
        <v>-</v>
      </c>
      <c r="AL103" s="51" t="str">
        <f>IFERROR(AVERAGEIFS('Orders - December 2020'!$I$2:$I$2047,'Orders - December 2020'!$H$2:$H$2047,Worksheet!AL$3,'Orders - December 2020'!$C$2:$C$2047,Worksheet!$F103),"-")</f>
        <v>-</v>
      </c>
      <c r="AM103" s="51" t="str">
        <f>IFERROR(AVERAGEIFS('Orders - December 2020'!$I$2:$I$2047,'Orders - December 2020'!$H$2:$H$2047,Worksheet!AM$3,'Orders - December 2020'!$C$2:$C$2047,Worksheet!$F103),"-")</f>
        <v>-</v>
      </c>
      <c r="AN103" s="51" t="str">
        <f>IFERROR(AVERAGEIFS('Orders - December 2020'!$I$2:$I$2047,'Orders - December 2020'!$H$2:$H$2047,Worksheet!AN$3,'Orders - December 2020'!$C$2:$C$2047,Worksheet!$F103),"-")</f>
        <v>-</v>
      </c>
      <c r="AO103" s="51" t="str">
        <f>IFERROR(AVERAGEIFS('Orders - December 2020'!$I$2:$I$2047,'Orders - December 2020'!$H$2:$H$2047,Worksheet!AO$3,'Orders - December 2020'!$C$2:$C$2047,Worksheet!$F103),"-")</f>
        <v>-</v>
      </c>
      <c r="AP103" s="51">
        <f>IFERROR(AVERAGEIFS('Orders - December 2020'!$I$2:$I$2047,'Orders - December 2020'!$H$2:$H$2047,Worksheet!AP$3,'Orders - December 2020'!$C$2:$C$2047,Worksheet!$F103),"-")</f>
        <v>3</v>
      </c>
      <c r="AQ103" s="51" t="str">
        <f>IFERROR(AVERAGEIFS('Orders - December 2020'!$I$2:$I$2047,'Orders - December 2020'!$H$2:$H$2047,Worksheet!AQ$3,'Orders - December 2020'!$C$2:$C$2047,Worksheet!$F103),"-")</f>
        <v>-</v>
      </c>
      <c r="AR103" s="51" t="str">
        <f>IFERROR(AVERAGEIFS('Orders - December 2020'!$I$2:$I$2047,'Orders - December 2020'!$H$2:$H$2047,Worksheet!AR$3,'Orders - December 2020'!$C$2:$C$2047,Worksheet!$F103),"-")</f>
        <v>-</v>
      </c>
      <c r="AS103" s="51" t="str">
        <f>IFERROR(AVERAGEIFS('Orders - December 2020'!$I$2:$I$2047,'Orders - December 2020'!$H$2:$H$2047,Worksheet!AS$3,'Orders - December 2020'!$C$2:$C$2047,Worksheet!$F103),"-")</f>
        <v>-</v>
      </c>
      <c r="AT103" s="51" t="str">
        <f>IFERROR(AVERAGEIFS('Orders - December 2020'!$I$2:$I$2047,'Orders - December 2020'!$H$2:$H$2047,Worksheet!AT$3,'Orders - December 2020'!$C$2:$C$2047,Worksheet!$F103),"-")</f>
        <v>-</v>
      </c>
      <c r="AU103" s="51" t="str">
        <f>IFERROR(AVERAGEIFS('Orders - December 2020'!$I$2:$I$2047,'Orders - December 2020'!$H$2:$H$2047,Worksheet!AU$3,'Orders - December 2020'!$C$2:$C$2047,Worksheet!$F103),"-")</f>
        <v>-</v>
      </c>
      <c r="AV103" s="51" t="str">
        <f>IFERROR(AVERAGEIFS('Orders - December 2020'!$I$2:$I$2047,'Orders - December 2020'!$H$2:$H$2047,Worksheet!AV$3,'Orders - December 2020'!$C$2:$C$2047,Worksheet!$F103),"-")</f>
        <v>-</v>
      </c>
      <c r="AW103" s="51" t="str">
        <f>IFERROR(AVERAGEIFS('Orders - December 2020'!$I$2:$I$2047,'Orders - December 2020'!$H$2:$H$2047,Worksheet!AW$3,'Orders - December 2020'!$C$2:$C$2047,Worksheet!$F103),"-")</f>
        <v>-</v>
      </c>
      <c r="AX103" s="51" t="str">
        <f>IFERROR(AVERAGEIFS('Orders - December 2020'!$I$2:$I$2047,'Orders - December 2020'!$H$2:$H$2047,Worksheet!AX$3,'Orders - December 2020'!$C$2:$C$2047,Worksheet!$F103),"-")</f>
        <v>-</v>
      </c>
      <c r="AY103" s="51" t="str">
        <f>IFERROR(AVERAGEIFS('Orders - December 2020'!$I$2:$I$2047,'Orders - December 2020'!$H$2:$H$2047,Worksheet!AY$3,'Orders - December 2020'!$C$2:$C$2047,Worksheet!$F103),"-")</f>
        <v>-</v>
      </c>
      <c r="AZ103" s="51" t="str">
        <f>IFERROR(AVERAGEIFS('Orders - December 2020'!$I$2:$I$2047,'Orders - December 2020'!$H$2:$H$2047,Worksheet!AZ$3,'Orders - December 2020'!$C$2:$C$2047,Worksheet!$F103),"-")</f>
        <v>-</v>
      </c>
      <c r="BA103" s="51" t="str">
        <f>IFERROR(AVERAGEIFS('Orders - December 2020'!$I$2:$I$2047,'Orders - December 2020'!$H$2:$H$2047,Worksheet!BA$3,'Orders - December 2020'!$C$2:$C$2047,Worksheet!$F103),"-")</f>
        <v>-</v>
      </c>
      <c r="BB103" s="51" t="str">
        <f>IFERROR(AVERAGEIFS('Orders - December 2020'!$I$2:$I$2047,'Orders - December 2020'!$H$2:$H$2047,Worksheet!BB$3,'Orders - December 2020'!$C$2:$C$2047,Worksheet!$F103),"-")</f>
        <v>-</v>
      </c>
      <c r="BC103" s="51" t="str">
        <f>IFERROR(AVERAGEIFS('Orders - December 2020'!$I$2:$I$2047,'Orders - December 2020'!$H$2:$H$2047,Worksheet!BC$3,'Orders - December 2020'!$C$2:$C$2047,Worksheet!$F103),"-")</f>
        <v>-</v>
      </c>
      <c r="BD103" s="51" t="str">
        <f>IFERROR(AVERAGEIFS('Orders - December 2020'!$I$2:$I$2047,'Orders - December 2020'!$H$2:$H$2047,Worksheet!BD$3,'Orders - December 2020'!$C$2:$C$2047,Worksheet!$F103),"-")</f>
        <v>-</v>
      </c>
      <c r="BE103" s="51" t="str">
        <f>IFERROR(AVERAGEIFS('Orders - December 2020'!$I$2:$I$2047,'Orders - December 2020'!$H$2:$H$2047,Worksheet!BE$3,'Orders - December 2020'!$C$2:$C$2047,Worksheet!$F103),"-")</f>
        <v>-</v>
      </c>
      <c r="BF103" s="51" t="str">
        <f>IFERROR(AVERAGEIFS('Orders - December 2020'!$I$2:$I$2047,'Orders - December 2020'!$H$2:$H$2047,Worksheet!BF$3,'Orders - December 2020'!$C$2:$C$2047,Worksheet!$F103),"-")</f>
        <v>-</v>
      </c>
      <c r="BG103" s="51" t="str">
        <f>IFERROR(AVERAGEIFS('Orders - December 2020'!$I$2:$I$2047,'Orders - December 2020'!$H$2:$H$2047,Worksheet!BG$3,'Orders - December 2020'!$C$2:$C$2047,Worksheet!$F103),"-")</f>
        <v>-</v>
      </c>
      <c r="BH103" s="51" t="str">
        <f>IFERROR(AVERAGEIFS('Orders - December 2020'!$I$2:$I$2047,'Orders - December 2020'!$H$2:$H$2047,Worksheet!BH$3,'Orders - December 2020'!$C$2:$C$2047,Worksheet!$F103),"-")</f>
        <v>-</v>
      </c>
      <c r="BI103" s="51" t="str">
        <f>IFERROR(AVERAGEIFS('Orders - December 2020'!$I$2:$I$2047,'Orders - December 2020'!$H$2:$H$2047,Worksheet!BI$3,'Orders - December 2020'!$C$2:$C$2047,Worksheet!$F103),"-")</f>
        <v>-</v>
      </c>
      <c r="BJ103" s="51" t="str">
        <f>IFERROR(AVERAGEIFS('Orders - December 2020'!$I$2:$I$2047,'Orders - December 2020'!$H$2:$H$2047,Worksheet!BJ$3,'Orders - December 2020'!$C$2:$C$2047,Worksheet!$F103),"-")</f>
        <v>-</v>
      </c>
      <c r="BK103" s="51" t="str">
        <f>IFERROR(AVERAGEIFS('Orders - December 2020'!$I$2:$I$2047,'Orders - December 2020'!$H$2:$H$2047,Worksheet!BK$3,'Orders - December 2020'!$C$2:$C$2047,Worksheet!$F103),"-")</f>
        <v>-</v>
      </c>
      <c r="BL103" s="51" t="str">
        <f>IFERROR(AVERAGEIFS('Orders - December 2020'!$I$2:$I$2047,'Orders - December 2020'!$H$2:$H$2047,Worksheet!BL$3,'Orders - December 2020'!$C$2:$C$2047,Worksheet!$F103),"-")</f>
        <v>-</v>
      </c>
      <c r="BM103" s="51" t="str">
        <f>IFERROR(AVERAGEIFS('Orders - December 2020'!$I$2:$I$2047,'Orders - December 2020'!$H$2:$H$2047,Worksheet!BM$3,'Orders - December 2020'!$C$2:$C$2047,Worksheet!$F103),"-")</f>
        <v>-</v>
      </c>
      <c r="BN103" s="51" t="str">
        <f>IFERROR(AVERAGEIFS('Orders - December 2020'!$I$2:$I$2047,'Orders - December 2020'!$H$2:$H$2047,Worksheet!BN$3,'Orders - December 2020'!$C$2:$C$2047,Worksheet!$F103),"-")</f>
        <v>-</v>
      </c>
      <c r="BO103" s="51" t="str">
        <f>IFERROR(AVERAGEIFS('Orders - December 2020'!$I$2:$I$2047,'Orders - December 2020'!$H$2:$H$2047,Worksheet!BO$3,'Orders - December 2020'!$C$2:$C$2047,Worksheet!$F103),"-")</f>
        <v>-</v>
      </c>
      <c r="BP103" s="51" t="str">
        <f>IFERROR(AVERAGEIFS('Orders - December 2020'!$I$2:$I$2047,'Orders - December 2020'!$H$2:$H$2047,Worksheet!BP$3,'Orders - December 2020'!$C$2:$C$2047,Worksheet!$F103),"-")</f>
        <v>-</v>
      </c>
      <c r="BQ103" s="51" t="str">
        <f>IFERROR(AVERAGEIFS('Orders - December 2020'!$I$2:$I$2047,'Orders - December 2020'!$H$2:$H$2047,Worksheet!BQ$3,'Orders - December 2020'!$C$2:$C$2047,Worksheet!$F103),"-")</f>
        <v>-</v>
      </c>
      <c r="BR103" s="51" t="str">
        <f>IFERROR(AVERAGEIFS('Orders - December 2020'!$I$2:$I$2047,'Orders - December 2020'!$H$2:$H$2047,Worksheet!BR$3,'Orders - December 2020'!$C$2:$C$2047,Worksheet!$F103),"-")</f>
        <v>-</v>
      </c>
      <c r="BS103" s="51" t="str">
        <f>IFERROR(AVERAGEIFS('Orders - December 2020'!$I$2:$I$2047,'Orders - December 2020'!$H$2:$H$2047,Worksheet!BS$3,'Orders - December 2020'!$C$2:$C$2047,Worksheet!$F103),"-")</f>
        <v>-</v>
      </c>
      <c r="BT103" s="51" t="str">
        <f>IFERROR(AVERAGEIFS('Orders - December 2020'!$I$2:$I$2047,'Orders - December 2020'!$H$2:$H$2047,Worksheet!BT$3,'Orders - December 2020'!$C$2:$C$2047,Worksheet!$F103),"-")</f>
        <v>-</v>
      </c>
      <c r="BU103" s="51" t="str">
        <f>IFERROR(AVERAGEIFS('Orders - December 2020'!$I$2:$I$2047,'Orders - December 2020'!$H$2:$H$2047,Worksheet!BU$3,'Orders - December 2020'!$C$2:$C$2047,Worksheet!$F103),"-")</f>
        <v>-</v>
      </c>
      <c r="BV103" s="51" t="str">
        <f>IFERROR(AVERAGEIFS('Orders - December 2020'!$I$2:$I$2047,'Orders - December 2020'!$H$2:$H$2047,Worksheet!BV$3,'Orders - December 2020'!$C$2:$C$2047,Worksheet!$F103),"-")</f>
        <v>-</v>
      </c>
      <c r="BW103" s="51" t="str">
        <f>IFERROR(AVERAGEIFS('Orders - December 2020'!$I$2:$I$2047,'Orders - December 2020'!$H$2:$H$2047,Worksheet!BW$3,'Orders - December 2020'!$C$2:$C$2047,Worksheet!$F103),"-")</f>
        <v>-</v>
      </c>
      <c r="BX103" s="51" t="str">
        <f>IFERROR(AVERAGEIFS('Orders - December 2020'!$I$2:$I$2047,'Orders - December 2020'!$H$2:$H$2047,Worksheet!BX$3,'Orders - December 2020'!$C$2:$C$2047,Worksheet!$F103),"-")</f>
        <v>-</v>
      </c>
      <c r="BY103" s="51" t="str">
        <f>IFERROR(AVERAGEIFS('Orders - December 2020'!$I$2:$I$2047,'Orders - December 2020'!$H$2:$H$2047,Worksheet!BY$3,'Orders - December 2020'!$C$2:$C$2047,Worksheet!$F103),"-")</f>
        <v>-</v>
      </c>
      <c r="BZ103" s="51" t="str">
        <f>IFERROR(AVERAGEIFS('Orders - December 2020'!$I$2:$I$2047,'Orders - December 2020'!$H$2:$H$2047,Worksheet!BZ$3,'Orders - December 2020'!$C$2:$C$2047,Worksheet!$F103),"-")</f>
        <v>-</v>
      </c>
      <c r="CA103" s="51" t="str">
        <f>IFERROR(AVERAGEIFS('Orders - December 2020'!$I$2:$I$2047,'Orders - December 2020'!$H$2:$H$2047,Worksheet!CA$3,'Orders - December 2020'!$C$2:$C$2047,Worksheet!$F103),"-")</f>
        <v>-</v>
      </c>
      <c r="CB103" s="51" t="str">
        <f>IFERROR(AVERAGEIFS('Orders - December 2020'!$I$2:$I$2047,'Orders - December 2020'!$H$2:$H$2047,Worksheet!CB$3,'Orders - December 2020'!$C$2:$C$2047,Worksheet!$F103),"-")</f>
        <v>-</v>
      </c>
      <c r="CC103" s="51" t="str">
        <f>IFERROR(AVERAGEIFS('Orders - December 2020'!$I$2:$I$2047,'Orders - December 2020'!$H$2:$H$2047,Worksheet!CC$3,'Orders - December 2020'!$C$2:$C$2047,Worksheet!$F103),"-")</f>
        <v>-</v>
      </c>
      <c r="CD103" s="51" t="str">
        <f>IFERROR(AVERAGEIFS('Orders - December 2020'!$I$2:$I$2047,'Orders - December 2020'!$H$2:$H$2047,Worksheet!CD$3,'Orders - December 2020'!$C$2:$C$2047,Worksheet!$F103),"-")</f>
        <v>-</v>
      </c>
      <c r="CE103" s="51" t="str">
        <f>IFERROR(AVERAGEIFS('Orders - December 2020'!$I$2:$I$2047,'Orders - December 2020'!$H$2:$H$2047,Worksheet!CE$3,'Orders - December 2020'!$C$2:$C$2047,Worksheet!$F103),"-")</f>
        <v>-</v>
      </c>
      <c r="CF103" s="51" t="str">
        <f>IFERROR(AVERAGEIFS('Orders - December 2020'!$I$2:$I$2047,'Orders - December 2020'!$H$2:$H$2047,Worksheet!CF$3,'Orders - December 2020'!$C$2:$C$2047,Worksheet!$F103),"-")</f>
        <v>-</v>
      </c>
      <c r="CG103" s="51" t="str">
        <f>IFERROR(AVERAGEIFS('Orders - December 2020'!$I$2:$I$2047,'Orders - December 2020'!$H$2:$H$2047,Worksheet!CG$3,'Orders - December 2020'!$C$2:$C$2047,Worksheet!$F103),"-")</f>
        <v>-</v>
      </c>
      <c r="CH103" s="51" t="str">
        <f>IFERROR(AVERAGEIFS('Orders - December 2020'!$I$2:$I$2047,'Orders - December 2020'!$H$2:$H$2047,Worksheet!CH$3,'Orders - December 2020'!$C$2:$C$2047,Worksheet!$F103),"-")</f>
        <v>-</v>
      </c>
      <c r="CI103" s="51" t="str">
        <f>IFERROR(AVERAGEIFS('Orders - December 2020'!$I$2:$I$2047,'Orders - December 2020'!$H$2:$H$2047,Worksheet!CI$3,'Orders - December 2020'!$C$2:$C$2047,Worksheet!$F103),"-")</f>
        <v>-</v>
      </c>
      <c r="CJ103" s="51" t="str">
        <f>IFERROR(AVERAGEIFS('Orders - December 2020'!$I$2:$I$2047,'Orders - December 2020'!$H$2:$H$2047,Worksheet!CJ$3,'Orders - December 2020'!$C$2:$C$2047,Worksheet!$F103),"-")</f>
        <v>-</v>
      </c>
      <c r="CK103" s="51" t="str">
        <f>IFERROR(AVERAGEIFS('Orders - December 2020'!$I$2:$I$2047,'Orders - December 2020'!$H$2:$H$2047,Worksheet!CK$3,'Orders - December 2020'!$C$2:$C$2047,Worksheet!$F103),"-")</f>
        <v>-</v>
      </c>
      <c r="CL103" s="51" t="str">
        <f>IFERROR(AVERAGEIFS('Orders - December 2020'!$I$2:$I$2047,'Orders - December 2020'!$H$2:$H$2047,Worksheet!CL$3,'Orders - December 2020'!$C$2:$C$2047,Worksheet!$F103),"-")</f>
        <v>-</v>
      </c>
      <c r="CM103" s="51">
        <f>IFERROR(AVERAGEIFS('Orders - December 2020'!$I$2:$I$2047,'Orders - December 2020'!$H$2:$H$2047,Worksheet!CM$3,'Orders - December 2020'!$C$2:$C$2047,Worksheet!$F103),"-")</f>
        <v>2</v>
      </c>
      <c r="CN103" s="51" t="str">
        <f>IFERROR(AVERAGEIFS('Orders - December 2020'!$I$2:$I$2047,'Orders - December 2020'!$H$2:$H$2047,Worksheet!CN$3,'Orders - December 2020'!$C$2:$C$2047,Worksheet!$F103),"-")</f>
        <v>-</v>
      </c>
      <c r="CO103" s="51">
        <f>IFERROR(AVERAGEIFS('Orders - December 2020'!$I$2:$I$2047,'Orders - December 2020'!$H$2:$H$2047,Worksheet!CO$3,'Orders - December 2020'!$C$2:$C$2047,Worksheet!$F103),"-")</f>
        <v>2</v>
      </c>
      <c r="CP103" s="51" t="str">
        <f>IFERROR(AVERAGEIFS('Orders - December 2020'!$I$2:$I$2047,'Orders - December 2020'!$H$2:$H$2047,Worksheet!CP$3,'Orders - December 2020'!$C$2:$C$2047,Worksheet!$F103),"-")</f>
        <v>-</v>
      </c>
      <c r="CQ103" s="51">
        <f>IFERROR(AVERAGEIFS('Orders - December 2020'!$I$2:$I$2047,'Orders - December 2020'!$H$2:$H$2047,Worksheet!CQ$3,'Orders - December 2020'!$C$2:$C$2047,Worksheet!$F103),"-")</f>
        <v>1</v>
      </c>
      <c r="CR103" s="51" t="str">
        <f>IFERROR(AVERAGEIFS('Orders - December 2020'!$I$2:$I$2047,'Orders - December 2020'!$H$2:$H$2047,Worksheet!CR$3,'Orders - December 2020'!$C$2:$C$2047,Worksheet!$F103),"-")</f>
        <v>-</v>
      </c>
      <c r="CS103" s="51" t="str">
        <f>IFERROR(AVERAGEIFS('Orders - December 2020'!$I$2:$I$2047,'Orders - December 2020'!$H$2:$H$2047,Worksheet!CS$3,'Orders - December 2020'!$C$2:$C$2047,Worksheet!$F103),"-")</f>
        <v>-</v>
      </c>
      <c r="CT103" s="51" t="str">
        <f>IFERROR(AVERAGEIFS('Orders - December 2020'!$I$2:$I$2047,'Orders - December 2020'!$H$2:$H$2047,Worksheet!CT$3,'Orders - December 2020'!$C$2:$C$2047,Worksheet!$F103),"-")</f>
        <v>-</v>
      </c>
      <c r="CU103" s="51" t="str">
        <f>IFERROR(AVERAGEIFS('Orders - December 2020'!$I$2:$I$2047,'Orders - December 2020'!$H$2:$H$2047,Worksheet!CU$3,'Orders - December 2020'!$C$2:$C$2047,Worksheet!$F103),"-")</f>
        <v>-</v>
      </c>
      <c r="CV103" s="51" t="str">
        <f>IFERROR(AVERAGEIFS('Orders - December 2020'!$I$2:$I$2047,'Orders - December 2020'!$H$2:$H$2047,Worksheet!CV$3,'Orders - December 2020'!$C$2:$C$2047,Worksheet!$F103),"-")</f>
        <v>-</v>
      </c>
      <c r="CW103" s="51" t="str">
        <f>IFERROR(AVERAGEIFS('Orders - December 2020'!$I$2:$I$2047,'Orders - December 2020'!$H$2:$H$2047,Worksheet!CW$3,'Orders - December 2020'!$C$2:$C$2047,Worksheet!$F103),"-")</f>
        <v>-</v>
      </c>
      <c r="CX103" s="51" t="str">
        <f>IFERROR(AVERAGEIFS('Orders - December 2020'!$I$2:$I$2047,'Orders - December 2020'!$H$2:$H$2047,Worksheet!CX$3,'Orders - December 2020'!$C$2:$C$2047,Worksheet!$F103),"-")</f>
        <v>-</v>
      </c>
      <c r="CY103" s="51" t="str">
        <f>IFERROR(AVERAGEIFS('Orders - December 2020'!$I$2:$I$2047,'Orders - December 2020'!$H$2:$H$2047,Worksheet!CY$3,'Orders - December 2020'!$C$2:$C$2047,Worksheet!$F103),"-")</f>
        <v>-</v>
      </c>
      <c r="CZ103" s="51" t="str">
        <f>IFERROR(AVERAGEIFS('Orders - December 2020'!$I$2:$I$2047,'Orders - December 2020'!$H$2:$H$2047,Worksheet!CZ$3,'Orders - December 2020'!$C$2:$C$2047,Worksheet!$F103),"-")</f>
        <v>-</v>
      </c>
      <c r="DA103" s="51" t="str">
        <f>IFERROR(AVERAGEIFS('Orders - December 2020'!$I$2:$I$2047,'Orders - December 2020'!$H$2:$H$2047,Worksheet!DA$3,'Orders - December 2020'!$C$2:$C$2047,Worksheet!$F103),"-")</f>
        <v>-</v>
      </c>
      <c r="DB103" s="51" t="str">
        <f>IFERROR(AVERAGEIFS('Orders - December 2020'!$I$2:$I$2047,'Orders - December 2020'!$H$2:$H$2047,Worksheet!DB$3,'Orders - December 2020'!$C$2:$C$2047,Worksheet!$F103),"-")</f>
        <v>-</v>
      </c>
      <c r="DC103" s="51" t="str">
        <f>IFERROR(AVERAGEIFS('Orders - December 2020'!$I$2:$I$2047,'Orders - December 2020'!$H$2:$H$2047,Worksheet!DC$3,'Orders - December 2020'!$C$2:$C$2047,Worksheet!$F103),"-")</f>
        <v>-</v>
      </c>
      <c r="DD103" s="51" t="str">
        <f>IFERROR(AVERAGEIFS('Orders - December 2020'!$I$2:$I$2047,'Orders - December 2020'!$H$2:$H$2047,Worksheet!DD$3,'Orders - December 2020'!$C$2:$C$2047,Worksheet!$F103),"-")</f>
        <v>-</v>
      </c>
      <c r="DE103" s="51" t="str">
        <f>IFERROR(AVERAGEIFS('Orders - December 2020'!$I$2:$I$2047,'Orders - December 2020'!$H$2:$H$2047,Worksheet!DE$3,'Orders - December 2020'!$C$2:$C$2047,Worksheet!$F103),"-")</f>
        <v>-</v>
      </c>
      <c r="DF103" s="51" t="str">
        <f>IFERROR(AVERAGEIFS('Orders - December 2020'!$I$2:$I$2047,'Orders - December 2020'!$H$2:$H$2047,Worksheet!DF$3,'Orders - December 2020'!$C$2:$C$2047,Worksheet!$F103),"-")</f>
        <v>-</v>
      </c>
      <c r="DG103" s="51" t="str">
        <f>IFERROR(AVERAGEIFS('Orders - December 2020'!$I$2:$I$2047,'Orders - December 2020'!$H$2:$H$2047,Worksheet!DG$3,'Orders - December 2020'!$C$2:$C$2047,Worksheet!$F103),"-")</f>
        <v>-</v>
      </c>
      <c r="DH103" s="51" t="str">
        <f>IFERROR(AVERAGEIFS('Orders - December 2020'!$I$2:$I$2047,'Orders - December 2020'!$H$2:$H$2047,Worksheet!DH$3,'Orders - December 2020'!$C$2:$C$2047,Worksheet!$F103),"-")</f>
        <v>-</v>
      </c>
      <c r="DI103" s="51" t="str">
        <f>IFERROR(AVERAGEIFS('Orders - December 2020'!$I$2:$I$2047,'Orders - December 2020'!$H$2:$H$2047,Worksheet!DI$3,'Orders - December 2020'!$C$2:$C$2047,Worksheet!$F103),"-")</f>
        <v>-</v>
      </c>
      <c r="DJ103" s="51" t="str">
        <f>IFERROR(AVERAGEIFS('Orders - December 2020'!$I$2:$I$2047,'Orders - December 2020'!$H$2:$H$2047,Worksheet!DJ$3,'Orders - December 2020'!$C$2:$C$2047,Worksheet!$F103),"-")</f>
        <v>-</v>
      </c>
      <c r="DK103" s="51" t="str">
        <f>IFERROR(AVERAGEIFS('Orders - December 2020'!$I$2:$I$2047,'Orders - December 2020'!$H$2:$H$2047,Worksheet!DK$3,'Orders - December 2020'!$C$2:$C$2047,Worksheet!$F103),"-")</f>
        <v>-</v>
      </c>
      <c r="DL103" s="51" t="str">
        <f>IFERROR(AVERAGEIFS('Orders - December 2020'!$I$2:$I$2047,'Orders - December 2020'!$H$2:$H$2047,Worksheet!DL$3,'Orders - December 2020'!$C$2:$C$2047,Worksheet!$F103),"-")</f>
        <v>-</v>
      </c>
      <c r="DM103" s="51" t="str">
        <f>IFERROR(AVERAGEIFS('Orders - December 2020'!$I$2:$I$2047,'Orders - December 2020'!$H$2:$H$2047,Worksheet!DM$3,'Orders - December 2020'!$C$2:$C$2047,Worksheet!$F103),"-")</f>
        <v>-</v>
      </c>
      <c r="DN103" s="51" t="str">
        <f>IFERROR(AVERAGEIFS('Orders - December 2020'!$I$2:$I$2047,'Orders - December 2020'!$H$2:$H$2047,Worksheet!DN$3,'Orders - December 2020'!$C$2:$C$2047,Worksheet!$F103),"-")</f>
        <v>-</v>
      </c>
      <c r="DO103" s="51" t="str">
        <f>IFERROR(AVERAGEIFS('Orders - December 2020'!$I$2:$I$2047,'Orders - December 2020'!$H$2:$H$2047,Worksheet!DO$3,'Orders - December 2020'!$C$2:$C$2047,Worksheet!$F103),"-")</f>
        <v>-</v>
      </c>
      <c r="DP103" s="51" t="str">
        <f>IFERROR(AVERAGEIFS('Orders - December 2020'!$I$2:$I$2047,'Orders - December 2020'!$H$2:$H$2047,Worksheet!DP$3,'Orders - December 2020'!$C$2:$C$2047,Worksheet!$F103),"-")</f>
        <v>-</v>
      </c>
      <c r="DQ103" s="51" t="str">
        <f>IFERROR(AVERAGEIFS('Orders - December 2020'!$I$2:$I$2047,'Orders - December 2020'!$H$2:$H$2047,Worksheet!DQ$3,'Orders - December 2020'!$C$2:$C$2047,Worksheet!$F103),"-")</f>
        <v>-</v>
      </c>
      <c r="DR103" s="51" t="str">
        <f>IFERROR(AVERAGEIFS('Orders - December 2020'!$I$2:$I$2047,'Orders - December 2020'!$H$2:$H$2047,Worksheet!DR$3,'Orders - December 2020'!$C$2:$C$2047,Worksheet!$F103),"-")</f>
        <v>-</v>
      </c>
      <c r="DS103" s="51" t="str">
        <f>IFERROR(AVERAGEIFS('Orders - December 2020'!$I$2:$I$2047,'Orders - December 2020'!$H$2:$H$2047,Worksheet!DS$3,'Orders - December 2020'!$C$2:$C$2047,Worksheet!$F103),"-")</f>
        <v>-</v>
      </c>
      <c r="DT103" s="51">
        <f>IFERROR(AVERAGEIFS('Orders - December 2020'!$I$2:$I$2047,'Orders - December 2020'!$H$2:$H$2047,Worksheet!DT$3,'Orders - December 2020'!$C$2:$C$2047,Worksheet!$F103),"-")</f>
        <v>2</v>
      </c>
      <c r="DU103" s="51" t="str">
        <f>IFERROR(AVERAGEIFS('Orders - December 2020'!$I$2:$I$2047,'Orders - December 2020'!$H$2:$H$2047,Worksheet!DU$3,'Orders - December 2020'!$C$2:$C$2047,Worksheet!$F103),"-")</f>
        <v>-</v>
      </c>
      <c r="DV103" s="51">
        <f>IFERROR(AVERAGEIFS('Orders - December 2020'!$I$2:$I$2047,'Orders - December 2020'!$H$2:$H$2047,Worksheet!DV$3,'Orders - December 2020'!$C$2:$C$2047,Worksheet!$F103),"-")</f>
        <v>2</v>
      </c>
      <c r="DW103" s="51">
        <f>IFERROR(AVERAGEIFS('Orders - December 2020'!$I$2:$I$2047,'Orders - December 2020'!$H$2:$H$2047,Worksheet!DW$3,'Orders - December 2020'!$C$2:$C$2047,Worksheet!$F103),"-")</f>
        <v>2</v>
      </c>
      <c r="DX103" s="51" t="str">
        <f>IFERROR(AVERAGEIFS('Orders - December 2020'!$I$2:$I$2047,'Orders - December 2020'!$H$2:$H$2047,Worksheet!DX$3,'Orders - December 2020'!$C$2:$C$2047,Worksheet!$F103),"-")</f>
        <v>-</v>
      </c>
      <c r="DY103" s="51" t="str">
        <f>IFERROR(AVERAGEIFS('Orders - December 2020'!$I$2:$I$2047,'Orders - December 2020'!$H$2:$H$2047,Worksheet!DY$3,'Orders - December 2020'!$C$2:$C$2047,Worksheet!$F103),"-")</f>
        <v>-</v>
      </c>
      <c r="DZ103" s="51" t="str">
        <f>IFERROR(AVERAGEIFS('Orders - December 2020'!$I$2:$I$2047,'Orders - December 2020'!$H$2:$H$2047,Worksheet!DZ$3,'Orders - December 2020'!$C$2:$C$2047,Worksheet!$F103),"-")</f>
        <v>-</v>
      </c>
      <c r="EA103" s="51" t="str">
        <f>IFERROR(AVERAGEIFS('Orders - December 2020'!$I$2:$I$2047,'Orders - December 2020'!$H$2:$H$2047,Worksheet!EA$3,'Orders - December 2020'!$C$2:$C$2047,Worksheet!$F103),"-")</f>
        <v>-</v>
      </c>
      <c r="EB103" s="51" t="str">
        <f>IFERROR(AVERAGEIFS('Orders - December 2020'!$I$2:$I$2047,'Orders - December 2020'!$H$2:$H$2047,Worksheet!EB$3,'Orders - December 2020'!$C$2:$C$2047,Worksheet!$F103),"-")</f>
        <v>-</v>
      </c>
      <c r="EC103" s="51">
        <f>IFERROR(AVERAGEIFS('Orders - December 2020'!$I$2:$I$2047,'Orders - December 2020'!$H$2:$H$2047,Worksheet!EC$3,'Orders - December 2020'!$C$2:$C$2047,Worksheet!$F103),"-")</f>
        <v>2</v>
      </c>
      <c r="ED103" s="51" t="str">
        <f>IFERROR(AVERAGEIFS('Orders - December 2020'!$I$2:$I$2047,'Orders - December 2020'!$H$2:$H$2047,Worksheet!ED$3,'Orders - December 2020'!$C$2:$C$2047,Worksheet!$F103),"-")</f>
        <v>-</v>
      </c>
      <c r="EE103" s="51" t="str">
        <f>IFERROR(AVERAGEIFS('Orders - December 2020'!$I$2:$I$2047,'Orders - December 2020'!$H$2:$H$2047,Worksheet!EE$3,'Orders - December 2020'!$C$2:$C$2047,Worksheet!$F103),"-")</f>
        <v>-</v>
      </c>
      <c r="EF103" s="51" t="str">
        <f>IFERROR(AVERAGEIFS('Orders - December 2020'!$I$2:$I$2047,'Orders - December 2020'!$H$2:$H$2047,Worksheet!EF$3,'Orders - December 2020'!$C$2:$C$2047,Worksheet!$F103),"-")</f>
        <v>-</v>
      </c>
      <c r="EG103" s="51" t="str">
        <f>IFERROR(AVERAGEIFS('Orders - December 2020'!$I$2:$I$2047,'Orders - December 2020'!$H$2:$H$2047,Worksheet!EG$3,'Orders - December 2020'!$C$2:$C$2047,Worksheet!$F103),"-")</f>
        <v>-</v>
      </c>
      <c r="EH103" s="51" t="str">
        <f>IFERROR(AVERAGEIFS('Orders - December 2020'!$I$2:$I$2047,'Orders - December 2020'!$H$2:$H$2047,Worksheet!EH$3,'Orders - December 2020'!$C$2:$C$2047,Worksheet!$F103),"-")</f>
        <v>-</v>
      </c>
      <c r="EI103" s="51" t="str">
        <f>IFERROR(AVERAGEIFS('Orders - December 2020'!$I$2:$I$2047,'Orders - December 2020'!$H$2:$H$2047,Worksheet!EI$3,'Orders - December 2020'!$C$2:$C$2047,Worksheet!$F103),"-")</f>
        <v>-</v>
      </c>
      <c r="EJ103" s="51">
        <f>IFERROR(AVERAGEIFS('Orders - December 2020'!$I$2:$I$2047,'Orders - December 2020'!$H$2:$H$2047,Worksheet!EJ$3,'Orders - December 2020'!$C$2:$C$2047,Worksheet!$F103),"-")</f>
        <v>2</v>
      </c>
      <c r="EK103" s="51">
        <f>IFERROR(AVERAGEIFS('Orders - December 2020'!$I$2:$I$2047,'Orders - December 2020'!$H$2:$H$2047,Worksheet!EK$3,'Orders - December 2020'!$C$2:$C$2047,Worksheet!$F103),"-")</f>
        <v>2</v>
      </c>
      <c r="EL103" s="51" t="str">
        <f>IFERROR(AVERAGEIFS('Orders - December 2020'!$I$2:$I$2047,'Orders - December 2020'!$H$2:$H$2047,Worksheet!EL$3,'Orders - December 2020'!$C$2:$C$2047,Worksheet!$F103),"-")</f>
        <v>-</v>
      </c>
      <c r="EM103" s="51">
        <f>IFERROR(AVERAGEIFS('Orders - December 2020'!$I$2:$I$2047,'Orders - December 2020'!$H$2:$H$2047,Worksheet!EM$3,'Orders - December 2020'!$C$2:$C$2047,Worksheet!$F103),"-")</f>
        <v>1</v>
      </c>
      <c r="EN103" s="51" t="str">
        <f>IFERROR(AVERAGEIFS('Orders - December 2020'!$I$2:$I$2047,'Orders - December 2020'!$H$2:$H$2047,Worksheet!EN$3,'Orders - December 2020'!$C$2:$C$2047,Worksheet!$F103),"-")</f>
        <v>-</v>
      </c>
      <c r="EO103" s="51" t="str">
        <f>IFERROR(AVERAGEIFS('Orders - December 2020'!$I$2:$I$2047,'Orders - December 2020'!$H$2:$H$2047,Worksheet!EO$3,'Orders - December 2020'!$C$2:$C$2047,Worksheet!$F103),"-")</f>
        <v>-</v>
      </c>
      <c r="EP103" s="51" t="str">
        <f>IFERROR(AVERAGEIFS('Orders - December 2020'!$I$2:$I$2047,'Orders - December 2020'!$H$2:$H$2047,Worksheet!EP$3,'Orders - December 2020'!$C$2:$C$2047,Worksheet!$F103),"-")</f>
        <v>-</v>
      </c>
      <c r="EQ103" s="51" t="str">
        <f>IFERROR(AVERAGEIFS('Orders - December 2020'!$I$2:$I$2047,'Orders - December 2020'!$H$2:$H$2047,Worksheet!EQ$3,'Orders - December 2020'!$C$2:$C$2047,Worksheet!$F103),"-")</f>
        <v>-</v>
      </c>
      <c r="ER103" s="51" t="str">
        <f>IFERROR(AVERAGEIFS('Orders - December 2020'!$I$2:$I$2047,'Orders - December 2020'!$H$2:$H$2047,Worksheet!ER$3,'Orders - December 2020'!$C$2:$C$2047,Worksheet!$F103),"-")</f>
        <v>-</v>
      </c>
      <c r="ES103" s="51" t="str">
        <f>IFERROR(AVERAGEIFS('Orders - December 2020'!$I$2:$I$2047,'Orders - December 2020'!$H$2:$H$2047,Worksheet!ES$3,'Orders - December 2020'!$C$2:$C$2047,Worksheet!$F103),"-")</f>
        <v>-</v>
      </c>
      <c r="ET103" s="51" t="str">
        <f>IFERROR(AVERAGEIFS('Orders - December 2020'!$I$2:$I$2047,'Orders - December 2020'!$H$2:$H$2047,Worksheet!ET$3,'Orders - December 2020'!$C$2:$C$2047,Worksheet!$F103),"-")</f>
        <v>-</v>
      </c>
      <c r="EU103" s="51" t="str">
        <f>IFERROR(AVERAGEIFS('Orders - December 2020'!$I$2:$I$2047,'Orders - December 2020'!$H$2:$H$2047,Worksheet!EU$3,'Orders - December 2020'!$C$2:$C$2047,Worksheet!$F103),"-")</f>
        <v>-</v>
      </c>
      <c r="EV103" s="51" t="str">
        <f>IFERROR(AVERAGEIFS('Orders - December 2020'!$I$2:$I$2047,'Orders - December 2020'!$H$2:$H$2047,Worksheet!EV$3,'Orders - December 2020'!$C$2:$C$2047,Worksheet!$F103),"-")</f>
        <v>-</v>
      </c>
      <c r="EW103" s="51" t="str">
        <f>IFERROR(AVERAGEIFS('Orders - December 2020'!$I$2:$I$2047,'Orders - December 2020'!$H$2:$H$2047,Worksheet!EW$3,'Orders - December 2020'!$C$2:$C$2047,Worksheet!$F103),"-")</f>
        <v>-</v>
      </c>
      <c r="EX103" s="51" t="str">
        <f>IFERROR(AVERAGEIFS('Orders - December 2020'!$I$2:$I$2047,'Orders - December 2020'!$H$2:$H$2047,Worksheet!EX$3,'Orders - December 2020'!$C$2:$C$2047,Worksheet!$F103),"-")</f>
        <v>-</v>
      </c>
      <c r="EY103" s="51" t="str">
        <f>IFERROR(AVERAGEIFS('Orders - December 2020'!$I$2:$I$2047,'Orders - December 2020'!$H$2:$H$2047,Worksheet!EY$3,'Orders - December 2020'!$C$2:$C$2047,Worksheet!$F103),"-")</f>
        <v>-</v>
      </c>
      <c r="EZ103" s="51" t="str">
        <f>IFERROR(AVERAGEIFS('Orders - December 2020'!$I$2:$I$2047,'Orders - December 2020'!$H$2:$H$2047,Worksheet!EZ$3,'Orders - December 2020'!$C$2:$C$2047,Worksheet!$F103),"-")</f>
        <v>-</v>
      </c>
      <c r="FA103" s="51" t="str">
        <f>IFERROR(AVERAGEIFS('Orders - December 2020'!$I$2:$I$2047,'Orders - December 2020'!$H$2:$H$2047,Worksheet!FA$3,'Orders - December 2020'!$C$2:$C$2047,Worksheet!$F103),"-")</f>
        <v>-</v>
      </c>
      <c r="FB103" s="51" t="str">
        <f>IFERROR(AVERAGEIFS('Orders - December 2020'!$I$2:$I$2047,'Orders - December 2020'!$H$2:$H$2047,Worksheet!FB$3,'Orders - December 2020'!$C$2:$C$2047,Worksheet!$F103),"-")</f>
        <v>-</v>
      </c>
      <c r="FC103" s="51" t="str">
        <f>IFERROR(AVERAGEIFS('Orders - December 2020'!$I$2:$I$2047,'Orders - December 2020'!$H$2:$H$2047,Worksheet!FC$3,'Orders - December 2020'!$C$2:$C$2047,Worksheet!$F103),"-")</f>
        <v>-</v>
      </c>
      <c r="FD103" s="51" t="str">
        <f>IFERROR(AVERAGEIFS('Orders - December 2020'!$I$2:$I$2047,'Orders - December 2020'!$H$2:$H$2047,Worksheet!FD$3,'Orders - December 2020'!$C$2:$C$2047,Worksheet!$F103),"-")</f>
        <v>-</v>
      </c>
      <c r="FE103" s="51" t="str">
        <f>IFERROR(AVERAGEIFS('Orders - December 2020'!$I$2:$I$2047,'Orders - December 2020'!$H$2:$H$2047,Worksheet!FE$3,'Orders - December 2020'!$C$2:$C$2047,Worksheet!$F103),"-")</f>
        <v>-</v>
      </c>
      <c r="FF103" s="51" t="str">
        <f>IFERROR(AVERAGEIFS('Orders - December 2020'!$I$2:$I$2047,'Orders - December 2020'!$H$2:$H$2047,Worksheet!FF$3,'Orders - December 2020'!$C$2:$C$2047,Worksheet!$F103),"-")</f>
        <v>-</v>
      </c>
      <c r="FG103" s="52" t="str">
        <f>IFERROR(AVERAGEIFS('Orders - December 2020'!$I$2:$I$2047,'Orders - December 2020'!$H$2:$H$2047,Worksheet!FG$3,'Orders - December 2020'!$C$2:$C$2047,Worksheet!$F103),"-")</f>
        <v>-</v>
      </c>
    </row>
    <row r="104" spans="6:163">
      <c r="F104" s="45" t="str">
        <v>AbolOla Minimarts</v>
      </c>
      <c r="G104" s="50" t="str">
        <f>IFERROR(AVERAGEIFS('Orders - December 2020'!$I$2:$I$2047,'Orders - December 2020'!$H$2:$H$2047,Worksheet!G$3,'Orders - December 2020'!$C$2:$C$2047,Worksheet!$F104),"-")</f>
        <v>-</v>
      </c>
      <c r="H104" s="51" t="str">
        <f>IFERROR(AVERAGEIFS('Orders - December 2020'!$I$2:$I$2047,'Orders - December 2020'!$H$2:$H$2047,Worksheet!H$3,'Orders - December 2020'!$C$2:$C$2047,Worksheet!$F104),"-")</f>
        <v>-</v>
      </c>
      <c r="I104" s="51" t="str">
        <f>IFERROR(AVERAGEIFS('Orders - December 2020'!$I$2:$I$2047,'Orders - December 2020'!$H$2:$H$2047,Worksheet!I$3,'Orders - December 2020'!$C$2:$C$2047,Worksheet!$F104),"-")</f>
        <v>-</v>
      </c>
      <c r="J104" s="51" t="str">
        <f>IFERROR(AVERAGEIFS('Orders - December 2020'!$I$2:$I$2047,'Orders - December 2020'!$H$2:$H$2047,Worksheet!J$3,'Orders - December 2020'!$C$2:$C$2047,Worksheet!$F104),"-")</f>
        <v>-</v>
      </c>
      <c r="K104" s="51" t="str">
        <f>IFERROR(AVERAGEIFS('Orders - December 2020'!$I$2:$I$2047,'Orders - December 2020'!$H$2:$H$2047,Worksheet!K$3,'Orders - December 2020'!$C$2:$C$2047,Worksheet!$F104),"-")</f>
        <v>-</v>
      </c>
      <c r="L104" s="51" t="str">
        <f>IFERROR(AVERAGEIFS('Orders - December 2020'!$I$2:$I$2047,'Orders - December 2020'!$H$2:$H$2047,Worksheet!L$3,'Orders - December 2020'!$C$2:$C$2047,Worksheet!$F104),"-")</f>
        <v>-</v>
      </c>
      <c r="M104" s="51" t="str">
        <f>IFERROR(AVERAGEIFS('Orders - December 2020'!$I$2:$I$2047,'Orders - December 2020'!$H$2:$H$2047,Worksheet!M$3,'Orders - December 2020'!$C$2:$C$2047,Worksheet!$F104),"-")</f>
        <v>-</v>
      </c>
      <c r="N104" s="51" t="str">
        <f>IFERROR(AVERAGEIFS('Orders - December 2020'!$I$2:$I$2047,'Orders - December 2020'!$H$2:$H$2047,Worksheet!N$3,'Orders - December 2020'!$C$2:$C$2047,Worksheet!$F104),"-")</f>
        <v>-</v>
      </c>
      <c r="O104" s="51" t="str">
        <f>IFERROR(AVERAGEIFS('Orders - December 2020'!$I$2:$I$2047,'Orders - December 2020'!$H$2:$H$2047,Worksheet!O$3,'Orders - December 2020'!$C$2:$C$2047,Worksheet!$F104),"-")</f>
        <v>-</v>
      </c>
      <c r="P104" s="51" t="str">
        <f>IFERROR(AVERAGEIFS('Orders - December 2020'!$I$2:$I$2047,'Orders - December 2020'!$H$2:$H$2047,Worksheet!P$3,'Orders - December 2020'!$C$2:$C$2047,Worksheet!$F104),"-")</f>
        <v>-</v>
      </c>
      <c r="Q104" s="51" t="str">
        <f>IFERROR(AVERAGEIFS('Orders - December 2020'!$I$2:$I$2047,'Orders - December 2020'!$H$2:$H$2047,Worksheet!Q$3,'Orders - December 2020'!$C$2:$C$2047,Worksheet!$F104),"-")</f>
        <v>-</v>
      </c>
      <c r="R104" s="51" t="str">
        <f>IFERROR(AVERAGEIFS('Orders - December 2020'!$I$2:$I$2047,'Orders - December 2020'!$H$2:$H$2047,Worksheet!R$3,'Orders - December 2020'!$C$2:$C$2047,Worksheet!$F104),"-")</f>
        <v>-</v>
      </c>
      <c r="S104" s="51" t="str">
        <f>IFERROR(AVERAGEIFS('Orders - December 2020'!$I$2:$I$2047,'Orders - December 2020'!$H$2:$H$2047,Worksheet!S$3,'Orders - December 2020'!$C$2:$C$2047,Worksheet!$F104),"-")</f>
        <v>-</v>
      </c>
      <c r="T104" s="51" t="str">
        <f>IFERROR(AVERAGEIFS('Orders - December 2020'!$I$2:$I$2047,'Orders - December 2020'!$H$2:$H$2047,Worksheet!T$3,'Orders - December 2020'!$C$2:$C$2047,Worksheet!$F104),"-")</f>
        <v>-</v>
      </c>
      <c r="U104" s="51" t="str">
        <f>IFERROR(AVERAGEIFS('Orders - December 2020'!$I$2:$I$2047,'Orders - December 2020'!$H$2:$H$2047,Worksheet!U$3,'Orders - December 2020'!$C$2:$C$2047,Worksheet!$F104),"-")</f>
        <v>-</v>
      </c>
      <c r="V104" s="51" t="str">
        <f>IFERROR(AVERAGEIFS('Orders - December 2020'!$I$2:$I$2047,'Orders - December 2020'!$H$2:$H$2047,Worksheet!V$3,'Orders - December 2020'!$C$2:$C$2047,Worksheet!$F104),"-")</f>
        <v>-</v>
      </c>
      <c r="W104" s="51" t="str">
        <f>IFERROR(AVERAGEIFS('Orders - December 2020'!$I$2:$I$2047,'Orders - December 2020'!$H$2:$H$2047,Worksheet!W$3,'Orders - December 2020'!$C$2:$C$2047,Worksheet!$F104),"-")</f>
        <v>-</v>
      </c>
      <c r="X104" s="51" t="str">
        <f>IFERROR(AVERAGEIFS('Orders - December 2020'!$I$2:$I$2047,'Orders - December 2020'!$H$2:$H$2047,Worksheet!X$3,'Orders - December 2020'!$C$2:$C$2047,Worksheet!$F104),"-")</f>
        <v>-</v>
      </c>
      <c r="Y104" s="51" t="str">
        <f>IFERROR(AVERAGEIFS('Orders - December 2020'!$I$2:$I$2047,'Orders - December 2020'!$H$2:$H$2047,Worksheet!Y$3,'Orders - December 2020'!$C$2:$C$2047,Worksheet!$F104),"-")</f>
        <v>-</v>
      </c>
      <c r="Z104" s="51" t="str">
        <f>IFERROR(AVERAGEIFS('Orders - December 2020'!$I$2:$I$2047,'Orders - December 2020'!$H$2:$H$2047,Worksheet!Z$3,'Orders - December 2020'!$C$2:$C$2047,Worksheet!$F104),"-")</f>
        <v>-</v>
      </c>
      <c r="AA104" s="51" t="str">
        <f>IFERROR(AVERAGEIFS('Orders - December 2020'!$I$2:$I$2047,'Orders - December 2020'!$H$2:$H$2047,Worksheet!AA$3,'Orders - December 2020'!$C$2:$C$2047,Worksheet!$F104),"-")</f>
        <v>-</v>
      </c>
      <c r="AB104" s="51" t="str">
        <f>IFERROR(AVERAGEIFS('Orders - December 2020'!$I$2:$I$2047,'Orders - December 2020'!$H$2:$H$2047,Worksheet!AB$3,'Orders - December 2020'!$C$2:$C$2047,Worksheet!$F104),"-")</f>
        <v>-</v>
      </c>
      <c r="AC104" s="51" t="str">
        <f>IFERROR(AVERAGEIFS('Orders - December 2020'!$I$2:$I$2047,'Orders - December 2020'!$H$2:$H$2047,Worksheet!AC$3,'Orders - December 2020'!$C$2:$C$2047,Worksheet!$F104),"-")</f>
        <v>-</v>
      </c>
      <c r="AD104" s="51" t="str">
        <f>IFERROR(AVERAGEIFS('Orders - December 2020'!$I$2:$I$2047,'Orders - December 2020'!$H$2:$H$2047,Worksheet!AD$3,'Orders - December 2020'!$C$2:$C$2047,Worksheet!$F104),"-")</f>
        <v>-</v>
      </c>
      <c r="AE104" s="51" t="str">
        <f>IFERROR(AVERAGEIFS('Orders - December 2020'!$I$2:$I$2047,'Orders - December 2020'!$H$2:$H$2047,Worksheet!AE$3,'Orders - December 2020'!$C$2:$C$2047,Worksheet!$F104),"-")</f>
        <v>-</v>
      </c>
      <c r="AF104" s="51" t="str">
        <f>IFERROR(AVERAGEIFS('Orders - December 2020'!$I$2:$I$2047,'Orders - December 2020'!$H$2:$H$2047,Worksheet!AF$3,'Orders - December 2020'!$C$2:$C$2047,Worksheet!$F104),"-")</f>
        <v>-</v>
      </c>
      <c r="AG104" s="51" t="str">
        <f>IFERROR(AVERAGEIFS('Orders - December 2020'!$I$2:$I$2047,'Orders - December 2020'!$H$2:$H$2047,Worksheet!AG$3,'Orders - December 2020'!$C$2:$C$2047,Worksheet!$F104),"-")</f>
        <v>-</v>
      </c>
      <c r="AH104" s="51" t="str">
        <f>IFERROR(AVERAGEIFS('Orders - December 2020'!$I$2:$I$2047,'Orders - December 2020'!$H$2:$H$2047,Worksheet!AH$3,'Orders - December 2020'!$C$2:$C$2047,Worksheet!$F104),"-")</f>
        <v>-</v>
      </c>
      <c r="AI104" s="51" t="str">
        <f>IFERROR(AVERAGEIFS('Orders - December 2020'!$I$2:$I$2047,'Orders - December 2020'!$H$2:$H$2047,Worksheet!AI$3,'Orders - December 2020'!$C$2:$C$2047,Worksheet!$F104),"-")</f>
        <v>-</v>
      </c>
      <c r="AJ104" s="51" t="str">
        <f>IFERROR(AVERAGEIFS('Orders - December 2020'!$I$2:$I$2047,'Orders - December 2020'!$H$2:$H$2047,Worksheet!AJ$3,'Orders - December 2020'!$C$2:$C$2047,Worksheet!$F104),"-")</f>
        <v>-</v>
      </c>
      <c r="AK104" s="51" t="str">
        <f>IFERROR(AVERAGEIFS('Orders - December 2020'!$I$2:$I$2047,'Orders - December 2020'!$H$2:$H$2047,Worksheet!AK$3,'Orders - December 2020'!$C$2:$C$2047,Worksheet!$F104),"-")</f>
        <v>-</v>
      </c>
      <c r="AL104" s="51" t="str">
        <f>IFERROR(AVERAGEIFS('Orders - December 2020'!$I$2:$I$2047,'Orders - December 2020'!$H$2:$H$2047,Worksheet!AL$3,'Orders - December 2020'!$C$2:$C$2047,Worksheet!$F104),"-")</f>
        <v>-</v>
      </c>
      <c r="AM104" s="51">
        <f>IFERROR(AVERAGEIFS('Orders - December 2020'!$I$2:$I$2047,'Orders - December 2020'!$H$2:$H$2047,Worksheet!AM$3,'Orders - December 2020'!$C$2:$C$2047,Worksheet!$F104),"-")</f>
        <v>2</v>
      </c>
      <c r="AN104" s="51" t="str">
        <f>IFERROR(AVERAGEIFS('Orders - December 2020'!$I$2:$I$2047,'Orders - December 2020'!$H$2:$H$2047,Worksheet!AN$3,'Orders - December 2020'!$C$2:$C$2047,Worksheet!$F104),"-")</f>
        <v>-</v>
      </c>
      <c r="AO104" s="51" t="str">
        <f>IFERROR(AVERAGEIFS('Orders - December 2020'!$I$2:$I$2047,'Orders - December 2020'!$H$2:$H$2047,Worksheet!AO$3,'Orders - December 2020'!$C$2:$C$2047,Worksheet!$F104),"-")</f>
        <v>-</v>
      </c>
      <c r="AP104" s="51">
        <f>IFERROR(AVERAGEIFS('Orders - December 2020'!$I$2:$I$2047,'Orders - December 2020'!$H$2:$H$2047,Worksheet!AP$3,'Orders - December 2020'!$C$2:$C$2047,Worksheet!$F104),"-")</f>
        <v>4</v>
      </c>
      <c r="AQ104" s="51" t="str">
        <f>IFERROR(AVERAGEIFS('Orders - December 2020'!$I$2:$I$2047,'Orders - December 2020'!$H$2:$H$2047,Worksheet!AQ$3,'Orders - December 2020'!$C$2:$C$2047,Worksheet!$F104),"-")</f>
        <v>-</v>
      </c>
      <c r="AR104" s="51" t="str">
        <f>IFERROR(AVERAGEIFS('Orders - December 2020'!$I$2:$I$2047,'Orders - December 2020'!$H$2:$H$2047,Worksheet!AR$3,'Orders - December 2020'!$C$2:$C$2047,Worksheet!$F104),"-")</f>
        <v>-</v>
      </c>
      <c r="AS104" s="51" t="str">
        <f>IFERROR(AVERAGEIFS('Orders - December 2020'!$I$2:$I$2047,'Orders - December 2020'!$H$2:$H$2047,Worksheet!AS$3,'Orders - December 2020'!$C$2:$C$2047,Worksheet!$F104),"-")</f>
        <v>-</v>
      </c>
      <c r="AT104" s="51" t="str">
        <f>IFERROR(AVERAGEIFS('Orders - December 2020'!$I$2:$I$2047,'Orders - December 2020'!$H$2:$H$2047,Worksheet!AT$3,'Orders - December 2020'!$C$2:$C$2047,Worksheet!$F104),"-")</f>
        <v>-</v>
      </c>
      <c r="AU104" s="51" t="str">
        <f>IFERROR(AVERAGEIFS('Orders - December 2020'!$I$2:$I$2047,'Orders - December 2020'!$H$2:$H$2047,Worksheet!AU$3,'Orders - December 2020'!$C$2:$C$2047,Worksheet!$F104),"-")</f>
        <v>-</v>
      </c>
      <c r="AV104" s="51" t="str">
        <f>IFERROR(AVERAGEIFS('Orders - December 2020'!$I$2:$I$2047,'Orders - December 2020'!$H$2:$H$2047,Worksheet!AV$3,'Orders - December 2020'!$C$2:$C$2047,Worksheet!$F104),"-")</f>
        <v>-</v>
      </c>
      <c r="AW104" s="51" t="str">
        <f>IFERROR(AVERAGEIFS('Orders - December 2020'!$I$2:$I$2047,'Orders - December 2020'!$H$2:$H$2047,Worksheet!AW$3,'Orders - December 2020'!$C$2:$C$2047,Worksheet!$F104),"-")</f>
        <v>-</v>
      </c>
      <c r="AX104" s="51" t="str">
        <f>IFERROR(AVERAGEIFS('Orders - December 2020'!$I$2:$I$2047,'Orders - December 2020'!$H$2:$H$2047,Worksheet!AX$3,'Orders - December 2020'!$C$2:$C$2047,Worksheet!$F104),"-")</f>
        <v>-</v>
      </c>
      <c r="AY104" s="51" t="str">
        <f>IFERROR(AVERAGEIFS('Orders - December 2020'!$I$2:$I$2047,'Orders - December 2020'!$H$2:$H$2047,Worksheet!AY$3,'Orders - December 2020'!$C$2:$C$2047,Worksheet!$F104),"-")</f>
        <v>-</v>
      </c>
      <c r="AZ104" s="51">
        <f>IFERROR(AVERAGEIFS('Orders - December 2020'!$I$2:$I$2047,'Orders - December 2020'!$H$2:$H$2047,Worksheet!AZ$3,'Orders - December 2020'!$C$2:$C$2047,Worksheet!$F104),"-")</f>
        <v>2</v>
      </c>
      <c r="BA104" s="51" t="str">
        <f>IFERROR(AVERAGEIFS('Orders - December 2020'!$I$2:$I$2047,'Orders - December 2020'!$H$2:$H$2047,Worksheet!BA$3,'Orders - December 2020'!$C$2:$C$2047,Worksheet!$F104),"-")</f>
        <v>-</v>
      </c>
      <c r="BB104" s="51" t="str">
        <f>IFERROR(AVERAGEIFS('Orders - December 2020'!$I$2:$I$2047,'Orders - December 2020'!$H$2:$H$2047,Worksheet!BB$3,'Orders - December 2020'!$C$2:$C$2047,Worksheet!$F104),"-")</f>
        <v>-</v>
      </c>
      <c r="BC104" s="51" t="str">
        <f>IFERROR(AVERAGEIFS('Orders - December 2020'!$I$2:$I$2047,'Orders - December 2020'!$H$2:$H$2047,Worksheet!BC$3,'Orders - December 2020'!$C$2:$C$2047,Worksheet!$F104),"-")</f>
        <v>-</v>
      </c>
      <c r="BD104" s="51" t="str">
        <f>IFERROR(AVERAGEIFS('Orders - December 2020'!$I$2:$I$2047,'Orders - December 2020'!$H$2:$H$2047,Worksheet!BD$3,'Orders - December 2020'!$C$2:$C$2047,Worksheet!$F104),"-")</f>
        <v>-</v>
      </c>
      <c r="BE104" s="51" t="str">
        <f>IFERROR(AVERAGEIFS('Orders - December 2020'!$I$2:$I$2047,'Orders - December 2020'!$H$2:$H$2047,Worksheet!BE$3,'Orders - December 2020'!$C$2:$C$2047,Worksheet!$F104),"-")</f>
        <v>-</v>
      </c>
      <c r="BF104" s="51" t="str">
        <f>IFERROR(AVERAGEIFS('Orders - December 2020'!$I$2:$I$2047,'Orders - December 2020'!$H$2:$H$2047,Worksheet!BF$3,'Orders - December 2020'!$C$2:$C$2047,Worksheet!$F104),"-")</f>
        <v>-</v>
      </c>
      <c r="BG104" s="51" t="str">
        <f>IFERROR(AVERAGEIFS('Orders - December 2020'!$I$2:$I$2047,'Orders - December 2020'!$H$2:$H$2047,Worksheet!BG$3,'Orders - December 2020'!$C$2:$C$2047,Worksheet!$F104),"-")</f>
        <v>-</v>
      </c>
      <c r="BH104" s="51" t="str">
        <f>IFERROR(AVERAGEIFS('Orders - December 2020'!$I$2:$I$2047,'Orders - December 2020'!$H$2:$H$2047,Worksheet!BH$3,'Orders - December 2020'!$C$2:$C$2047,Worksheet!$F104),"-")</f>
        <v>-</v>
      </c>
      <c r="BI104" s="51" t="str">
        <f>IFERROR(AVERAGEIFS('Orders - December 2020'!$I$2:$I$2047,'Orders - December 2020'!$H$2:$H$2047,Worksheet!BI$3,'Orders - December 2020'!$C$2:$C$2047,Worksheet!$F104),"-")</f>
        <v>-</v>
      </c>
      <c r="BJ104" s="51" t="str">
        <f>IFERROR(AVERAGEIFS('Orders - December 2020'!$I$2:$I$2047,'Orders - December 2020'!$H$2:$H$2047,Worksheet!BJ$3,'Orders - December 2020'!$C$2:$C$2047,Worksheet!$F104),"-")</f>
        <v>-</v>
      </c>
      <c r="BK104" s="51" t="str">
        <f>IFERROR(AVERAGEIFS('Orders - December 2020'!$I$2:$I$2047,'Orders - December 2020'!$H$2:$H$2047,Worksheet!BK$3,'Orders - December 2020'!$C$2:$C$2047,Worksheet!$F104),"-")</f>
        <v>-</v>
      </c>
      <c r="BL104" s="51" t="str">
        <f>IFERROR(AVERAGEIFS('Orders - December 2020'!$I$2:$I$2047,'Orders - December 2020'!$H$2:$H$2047,Worksheet!BL$3,'Orders - December 2020'!$C$2:$C$2047,Worksheet!$F104),"-")</f>
        <v>-</v>
      </c>
      <c r="BM104" s="51" t="str">
        <f>IFERROR(AVERAGEIFS('Orders - December 2020'!$I$2:$I$2047,'Orders - December 2020'!$H$2:$H$2047,Worksheet!BM$3,'Orders - December 2020'!$C$2:$C$2047,Worksheet!$F104),"-")</f>
        <v>-</v>
      </c>
      <c r="BN104" s="51" t="str">
        <f>IFERROR(AVERAGEIFS('Orders - December 2020'!$I$2:$I$2047,'Orders - December 2020'!$H$2:$H$2047,Worksheet!BN$3,'Orders - December 2020'!$C$2:$C$2047,Worksheet!$F104),"-")</f>
        <v>-</v>
      </c>
      <c r="BO104" s="51" t="str">
        <f>IFERROR(AVERAGEIFS('Orders - December 2020'!$I$2:$I$2047,'Orders - December 2020'!$H$2:$H$2047,Worksheet!BO$3,'Orders - December 2020'!$C$2:$C$2047,Worksheet!$F104),"-")</f>
        <v>-</v>
      </c>
      <c r="BP104" s="51" t="str">
        <f>IFERROR(AVERAGEIFS('Orders - December 2020'!$I$2:$I$2047,'Orders - December 2020'!$H$2:$H$2047,Worksheet!BP$3,'Orders - December 2020'!$C$2:$C$2047,Worksheet!$F104),"-")</f>
        <v>-</v>
      </c>
      <c r="BQ104" s="51" t="str">
        <f>IFERROR(AVERAGEIFS('Orders - December 2020'!$I$2:$I$2047,'Orders - December 2020'!$H$2:$H$2047,Worksheet!BQ$3,'Orders - December 2020'!$C$2:$C$2047,Worksheet!$F104),"-")</f>
        <v>-</v>
      </c>
      <c r="BR104" s="51" t="str">
        <f>IFERROR(AVERAGEIFS('Orders - December 2020'!$I$2:$I$2047,'Orders - December 2020'!$H$2:$H$2047,Worksheet!BR$3,'Orders - December 2020'!$C$2:$C$2047,Worksheet!$F104),"-")</f>
        <v>-</v>
      </c>
      <c r="BS104" s="51" t="str">
        <f>IFERROR(AVERAGEIFS('Orders - December 2020'!$I$2:$I$2047,'Orders - December 2020'!$H$2:$H$2047,Worksheet!BS$3,'Orders - December 2020'!$C$2:$C$2047,Worksheet!$F104),"-")</f>
        <v>-</v>
      </c>
      <c r="BT104" s="51" t="str">
        <f>IFERROR(AVERAGEIFS('Orders - December 2020'!$I$2:$I$2047,'Orders - December 2020'!$H$2:$H$2047,Worksheet!BT$3,'Orders - December 2020'!$C$2:$C$2047,Worksheet!$F104),"-")</f>
        <v>-</v>
      </c>
      <c r="BU104" s="51" t="str">
        <f>IFERROR(AVERAGEIFS('Orders - December 2020'!$I$2:$I$2047,'Orders - December 2020'!$H$2:$H$2047,Worksheet!BU$3,'Orders - December 2020'!$C$2:$C$2047,Worksheet!$F104),"-")</f>
        <v>-</v>
      </c>
      <c r="BV104" s="51" t="str">
        <f>IFERROR(AVERAGEIFS('Orders - December 2020'!$I$2:$I$2047,'Orders - December 2020'!$H$2:$H$2047,Worksheet!BV$3,'Orders - December 2020'!$C$2:$C$2047,Worksheet!$F104),"-")</f>
        <v>-</v>
      </c>
      <c r="BW104" s="51" t="str">
        <f>IFERROR(AVERAGEIFS('Orders - December 2020'!$I$2:$I$2047,'Orders - December 2020'!$H$2:$H$2047,Worksheet!BW$3,'Orders - December 2020'!$C$2:$C$2047,Worksheet!$F104),"-")</f>
        <v>-</v>
      </c>
      <c r="BX104" s="51" t="str">
        <f>IFERROR(AVERAGEIFS('Orders - December 2020'!$I$2:$I$2047,'Orders - December 2020'!$H$2:$H$2047,Worksheet!BX$3,'Orders - December 2020'!$C$2:$C$2047,Worksheet!$F104),"-")</f>
        <v>-</v>
      </c>
      <c r="BY104" s="51" t="str">
        <f>IFERROR(AVERAGEIFS('Orders - December 2020'!$I$2:$I$2047,'Orders - December 2020'!$H$2:$H$2047,Worksheet!BY$3,'Orders - December 2020'!$C$2:$C$2047,Worksheet!$F104),"-")</f>
        <v>-</v>
      </c>
      <c r="BZ104" s="51" t="str">
        <f>IFERROR(AVERAGEIFS('Orders - December 2020'!$I$2:$I$2047,'Orders - December 2020'!$H$2:$H$2047,Worksheet!BZ$3,'Orders - December 2020'!$C$2:$C$2047,Worksheet!$F104),"-")</f>
        <v>-</v>
      </c>
      <c r="CA104" s="51" t="str">
        <f>IFERROR(AVERAGEIFS('Orders - December 2020'!$I$2:$I$2047,'Orders - December 2020'!$H$2:$H$2047,Worksheet!CA$3,'Orders - December 2020'!$C$2:$C$2047,Worksheet!$F104),"-")</f>
        <v>-</v>
      </c>
      <c r="CB104" s="51" t="str">
        <f>IFERROR(AVERAGEIFS('Orders - December 2020'!$I$2:$I$2047,'Orders - December 2020'!$H$2:$H$2047,Worksheet!CB$3,'Orders - December 2020'!$C$2:$C$2047,Worksheet!$F104),"-")</f>
        <v>-</v>
      </c>
      <c r="CC104" s="51" t="str">
        <f>IFERROR(AVERAGEIFS('Orders - December 2020'!$I$2:$I$2047,'Orders - December 2020'!$H$2:$H$2047,Worksheet!CC$3,'Orders - December 2020'!$C$2:$C$2047,Worksheet!$F104),"-")</f>
        <v>-</v>
      </c>
      <c r="CD104" s="51" t="str">
        <f>IFERROR(AVERAGEIFS('Orders - December 2020'!$I$2:$I$2047,'Orders - December 2020'!$H$2:$H$2047,Worksheet!CD$3,'Orders - December 2020'!$C$2:$C$2047,Worksheet!$F104),"-")</f>
        <v>-</v>
      </c>
      <c r="CE104" s="51" t="str">
        <f>IFERROR(AVERAGEIFS('Orders - December 2020'!$I$2:$I$2047,'Orders - December 2020'!$H$2:$H$2047,Worksheet!CE$3,'Orders - December 2020'!$C$2:$C$2047,Worksheet!$F104),"-")</f>
        <v>-</v>
      </c>
      <c r="CF104" s="51" t="str">
        <f>IFERROR(AVERAGEIFS('Orders - December 2020'!$I$2:$I$2047,'Orders - December 2020'!$H$2:$H$2047,Worksheet!CF$3,'Orders - December 2020'!$C$2:$C$2047,Worksheet!$F104),"-")</f>
        <v>-</v>
      </c>
      <c r="CG104" s="51" t="str">
        <f>IFERROR(AVERAGEIFS('Orders - December 2020'!$I$2:$I$2047,'Orders - December 2020'!$H$2:$H$2047,Worksheet!CG$3,'Orders - December 2020'!$C$2:$C$2047,Worksheet!$F104),"-")</f>
        <v>-</v>
      </c>
      <c r="CH104" s="51" t="str">
        <f>IFERROR(AVERAGEIFS('Orders - December 2020'!$I$2:$I$2047,'Orders - December 2020'!$H$2:$H$2047,Worksheet!CH$3,'Orders - December 2020'!$C$2:$C$2047,Worksheet!$F104),"-")</f>
        <v>-</v>
      </c>
      <c r="CI104" s="51" t="str">
        <f>IFERROR(AVERAGEIFS('Orders - December 2020'!$I$2:$I$2047,'Orders - December 2020'!$H$2:$H$2047,Worksheet!CI$3,'Orders - December 2020'!$C$2:$C$2047,Worksheet!$F104),"-")</f>
        <v>-</v>
      </c>
      <c r="CJ104" s="51" t="str">
        <f>IFERROR(AVERAGEIFS('Orders - December 2020'!$I$2:$I$2047,'Orders - December 2020'!$H$2:$H$2047,Worksheet!CJ$3,'Orders - December 2020'!$C$2:$C$2047,Worksheet!$F104),"-")</f>
        <v>-</v>
      </c>
      <c r="CK104" s="51" t="str">
        <f>IFERROR(AVERAGEIFS('Orders - December 2020'!$I$2:$I$2047,'Orders - December 2020'!$H$2:$H$2047,Worksheet!CK$3,'Orders - December 2020'!$C$2:$C$2047,Worksheet!$F104),"-")</f>
        <v>-</v>
      </c>
      <c r="CL104" s="51" t="str">
        <f>IFERROR(AVERAGEIFS('Orders - December 2020'!$I$2:$I$2047,'Orders - December 2020'!$H$2:$H$2047,Worksheet!CL$3,'Orders - December 2020'!$C$2:$C$2047,Worksheet!$F104),"-")</f>
        <v>-</v>
      </c>
      <c r="CM104" s="51" t="str">
        <f>IFERROR(AVERAGEIFS('Orders - December 2020'!$I$2:$I$2047,'Orders - December 2020'!$H$2:$H$2047,Worksheet!CM$3,'Orders - December 2020'!$C$2:$C$2047,Worksheet!$F104),"-")</f>
        <v>-</v>
      </c>
      <c r="CN104" s="51" t="str">
        <f>IFERROR(AVERAGEIFS('Orders - December 2020'!$I$2:$I$2047,'Orders - December 2020'!$H$2:$H$2047,Worksheet!CN$3,'Orders - December 2020'!$C$2:$C$2047,Worksheet!$F104),"-")</f>
        <v>-</v>
      </c>
      <c r="CO104" s="51" t="str">
        <f>IFERROR(AVERAGEIFS('Orders - December 2020'!$I$2:$I$2047,'Orders - December 2020'!$H$2:$H$2047,Worksheet!CO$3,'Orders - December 2020'!$C$2:$C$2047,Worksheet!$F104),"-")</f>
        <v>-</v>
      </c>
      <c r="CP104" s="51" t="str">
        <f>IFERROR(AVERAGEIFS('Orders - December 2020'!$I$2:$I$2047,'Orders - December 2020'!$H$2:$H$2047,Worksheet!CP$3,'Orders - December 2020'!$C$2:$C$2047,Worksheet!$F104),"-")</f>
        <v>-</v>
      </c>
      <c r="CQ104" s="51" t="str">
        <f>IFERROR(AVERAGEIFS('Orders - December 2020'!$I$2:$I$2047,'Orders - December 2020'!$H$2:$H$2047,Worksheet!CQ$3,'Orders - December 2020'!$C$2:$C$2047,Worksheet!$F104),"-")</f>
        <v>-</v>
      </c>
      <c r="CR104" s="51" t="str">
        <f>IFERROR(AVERAGEIFS('Orders - December 2020'!$I$2:$I$2047,'Orders - December 2020'!$H$2:$H$2047,Worksheet!CR$3,'Orders - December 2020'!$C$2:$C$2047,Worksheet!$F104),"-")</f>
        <v>-</v>
      </c>
      <c r="CS104" s="51" t="str">
        <f>IFERROR(AVERAGEIFS('Orders - December 2020'!$I$2:$I$2047,'Orders - December 2020'!$H$2:$H$2047,Worksheet!CS$3,'Orders - December 2020'!$C$2:$C$2047,Worksheet!$F104),"-")</f>
        <v>-</v>
      </c>
      <c r="CT104" s="51" t="str">
        <f>IFERROR(AVERAGEIFS('Orders - December 2020'!$I$2:$I$2047,'Orders - December 2020'!$H$2:$H$2047,Worksheet!CT$3,'Orders - December 2020'!$C$2:$C$2047,Worksheet!$F104),"-")</f>
        <v>-</v>
      </c>
      <c r="CU104" s="51" t="str">
        <f>IFERROR(AVERAGEIFS('Orders - December 2020'!$I$2:$I$2047,'Orders - December 2020'!$H$2:$H$2047,Worksheet!CU$3,'Orders - December 2020'!$C$2:$C$2047,Worksheet!$F104),"-")</f>
        <v>-</v>
      </c>
      <c r="CV104" s="51" t="str">
        <f>IFERROR(AVERAGEIFS('Orders - December 2020'!$I$2:$I$2047,'Orders - December 2020'!$H$2:$H$2047,Worksheet!CV$3,'Orders - December 2020'!$C$2:$C$2047,Worksheet!$F104),"-")</f>
        <v>-</v>
      </c>
      <c r="CW104" s="51" t="str">
        <f>IFERROR(AVERAGEIFS('Orders - December 2020'!$I$2:$I$2047,'Orders - December 2020'!$H$2:$H$2047,Worksheet!CW$3,'Orders - December 2020'!$C$2:$C$2047,Worksheet!$F104),"-")</f>
        <v>-</v>
      </c>
      <c r="CX104" s="51" t="str">
        <f>IFERROR(AVERAGEIFS('Orders - December 2020'!$I$2:$I$2047,'Orders - December 2020'!$H$2:$H$2047,Worksheet!CX$3,'Orders - December 2020'!$C$2:$C$2047,Worksheet!$F104),"-")</f>
        <v>-</v>
      </c>
      <c r="CY104" s="51" t="str">
        <f>IFERROR(AVERAGEIFS('Orders - December 2020'!$I$2:$I$2047,'Orders - December 2020'!$H$2:$H$2047,Worksheet!CY$3,'Orders - December 2020'!$C$2:$C$2047,Worksheet!$F104),"-")</f>
        <v>-</v>
      </c>
      <c r="CZ104" s="51" t="str">
        <f>IFERROR(AVERAGEIFS('Orders - December 2020'!$I$2:$I$2047,'Orders - December 2020'!$H$2:$H$2047,Worksheet!CZ$3,'Orders - December 2020'!$C$2:$C$2047,Worksheet!$F104),"-")</f>
        <v>-</v>
      </c>
      <c r="DA104" s="51" t="str">
        <f>IFERROR(AVERAGEIFS('Orders - December 2020'!$I$2:$I$2047,'Orders - December 2020'!$H$2:$H$2047,Worksheet!DA$3,'Orders - December 2020'!$C$2:$C$2047,Worksheet!$F104),"-")</f>
        <v>-</v>
      </c>
      <c r="DB104" s="51" t="str">
        <f>IFERROR(AVERAGEIFS('Orders - December 2020'!$I$2:$I$2047,'Orders - December 2020'!$H$2:$H$2047,Worksheet!DB$3,'Orders - December 2020'!$C$2:$C$2047,Worksheet!$F104),"-")</f>
        <v>-</v>
      </c>
      <c r="DC104" s="51" t="str">
        <f>IFERROR(AVERAGEIFS('Orders - December 2020'!$I$2:$I$2047,'Orders - December 2020'!$H$2:$H$2047,Worksheet!DC$3,'Orders - December 2020'!$C$2:$C$2047,Worksheet!$F104),"-")</f>
        <v>-</v>
      </c>
      <c r="DD104" s="51" t="str">
        <f>IFERROR(AVERAGEIFS('Orders - December 2020'!$I$2:$I$2047,'Orders - December 2020'!$H$2:$H$2047,Worksheet!DD$3,'Orders - December 2020'!$C$2:$C$2047,Worksheet!$F104),"-")</f>
        <v>-</v>
      </c>
      <c r="DE104" s="51" t="str">
        <f>IFERROR(AVERAGEIFS('Orders - December 2020'!$I$2:$I$2047,'Orders - December 2020'!$H$2:$H$2047,Worksheet!DE$3,'Orders - December 2020'!$C$2:$C$2047,Worksheet!$F104),"-")</f>
        <v>-</v>
      </c>
      <c r="DF104" s="51" t="str">
        <f>IFERROR(AVERAGEIFS('Orders - December 2020'!$I$2:$I$2047,'Orders - December 2020'!$H$2:$H$2047,Worksheet!DF$3,'Orders - December 2020'!$C$2:$C$2047,Worksheet!$F104),"-")</f>
        <v>-</v>
      </c>
      <c r="DG104" s="51" t="str">
        <f>IFERROR(AVERAGEIFS('Orders - December 2020'!$I$2:$I$2047,'Orders - December 2020'!$H$2:$H$2047,Worksheet!DG$3,'Orders - December 2020'!$C$2:$C$2047,Worksheet!$F104),"-")</f>
        <v>-</v>
      </c>
      <c r="DH104" s="51" t="str">
        <f>IFERROR(AVERAGEIFS('Orders - December 2020'!$I$2:$I$2047,'Orders - December 2020'!$H$2:$H$2047,Worksheet!DH$3,'Orders - December 2020'!$C$2:$C$2047,Worksheet!$F104),"-")</f>
        <v>-</v>
      </c>
      <c r="DI104" s="51" t="str">
        <f>IFERROR(AVERAGEIFS('Orders - December 2020'!$I$2:$I$2047,'Orders - December 2020'!$H$2:$H$2047,Worksheet!DI$3,'Orders - December 2020'!$C$2:$C$2047,Worksheet!$F104),"-")</f>
        <v>-</v>
      </c>
      <c r="DJ104" s="51" t="str">
        <f>IFERROR(AVERAGEIFS('Orders - December 2020'!$I$2:$I$2047,'Orders - December 2020'!$H$2:$H$2047,Worksheet!DJ$3,'Orders - December 2020'!$C$2:$C$2047,Worksheet!$F104),"-")</f>
        <v>-</v>
      </c>
      <c r="DK104" s="51" t="str">
        <f>IFERROR(AVERAGEIFS('Orders - December 2020'!$I$2:$I$2047,'Orders - December 2020'!$H$2:$H$2047,Worksheet!DK$3,'Orders - December 2020'!$C$2:$C$2047,Worksheet!$F104),"-")</f>
        <v>-</v>
      </c>
      <c r="DL104" s="51" t="str">
        <f>IFERROR(AVERAGEIFS('Orders - December 2020'!$I$2:$I$2047,'Orders - December 2020'!$H$2:$H$2047,Worksheet!DL$3,'Orders - December 2020'!$C$2:$C$2047,Worksheet!$F104),"-")</f>
        <v>-</v>
      </c>
      <c r="DM104" s="51" t="str">
        <f>IFERROR(AVERAGEIFS('Orders - December 2020'!$I$2:$I$2047,'Orders - December 2020'!$H$2:$H$2047,Worksheet!DM$3,'Orders - December 2020'!$C$2:$C$2047,Worksheet!$F104),"-")</f>
        <v>-</v>
      </c>
      <c r="DN104" s="51" t="str">
        <f>IFERROR(AVERAGEIFS('Orders - December 2020'!$I$2:$I$2047,'Orders - December 2020'!$H$2:$H$2047,Worksheet!DN$3,'Orders - December 2020'!$C$2:$C$2047,Worksheet!$F104),"-")</f>
        <v>-</v>
      </c>
      <c r="DO104" s="51" t="str">
        <f>IFERROR(AVERAGEIFS('Orders - December 2020'!$I$2:$I$2047,'Orders - December 2020'!$H$2:$H$2047,Worksheet!DO$3,'Orders - December 2020'!$C$2:$C$2047,Worksheet!$F104),"-")</f>
        <v>-</v>
      </c>
      <c r="DP104" s="51" t="str">
        <f>IFERROR(AVERAGEIFS('Orders - December 2020'!$I$2:$I$2047,'Orders - December 2020'!$H$2:$H$2047,Worksheet!DP$3,'Orders - December 2020'!$C$2:$C$2047,Worksheet!$F104),"-")</f>
        <v>-</v>
      </c>
      <c r="DQ104" s="51" t="str">
        <f>IFERROR(AVERAGEIFS('Orders - December 2020'!$I$2:$I$2047,'Orders - December 2020'!$H$2:$H$2047,Worksheet!DQ$3,'Orders - December 2020'!$C$2:$C$2047,Worksheet!$F104),"-")</f>
        <v>-</v>
      </c>
      <c r="DR104" s="51" t="str">
        <f>IFERROR(AVERAGEIFS('Orders - December 2020'!$I$2:$I$2047,'Orders - December 2020'!$H$2:$H$2047,Worksheet!DR$3,'Orders - December 2020'!$C$2:$C$2047,Worksheet!$F104),"-")</f>
        <v>-</v>
      </c>
      <c r="DS104" s="51" t="str">
        <f>IFERROR(AVERAGEIFS('Orders - December 2020'!$I$2:$I$2047,'Orders - December 2020'!$H$2:$H$2047,Worksheet!DS$3,'Orders - December 2020'!$C$2:$C$2047,Worksheet!$F104),"-")</f>
        <v>-</v>
      </c>
      <c r="DT104" s="51" t="str">
        <f>IFERROR(AVERAGEIFS('Orders - December 2020'!$I$2:$I$2047,'Orders - December 2020'!$H$2:$H$2047,Worksheet!DT$3,'Orders - December 2020'!$C$2:$C$2047,Worksheet!$F104),"-")</f>
        <v>-</v>
      </c>
      <c r="DU104" s="51" t="str">
        <f>IFERROR(AVERAGEIFS('Orders - December 2020'!$I$2:$I$2047,'Orders - December 2020'!$H$2:$H$2047,Worksheet!DU$3,'Orders - December 2020'!$C$2:$C$2047,Worksheet!$F104),"-")</f>
        <v>-</v>
      </c>
      <c r="DV104" s="51" t="str">
        <f>IFERROR(AVERAGEIFS('Orders - December 2020'!$I$2:$I$2047,'Orders - December 2020'!$H$2:$H$2047,Worksheet!DV$3,'Orders - December 2020'!$C$2:$C$2047,Worksheet!$F104),"-")</f>
        <v>-</v>
      </c>
      <c r="DW104" s="51" t="str">
        <f>IFERROR(AVERAGEIFS('Orders - December 2020'!$I$2:$I$2047,'Orders - December 2020'!$H$2:$H$2047,Worksheet!DW$3,'Orders - December 2020'!$C$2:$C$2047,Worksheet!$F104),"-")</f>
        <v>-</v>
      </c>
      <c r="DX104" s="51" t="str">
        <f>IFERROR(AVERAGEIFS('Orders - December 2020'!$I$2:$I$2047,'Orders - December 2020'!$H$2:$H$2047,Worksheet!DX$3,'Orders - December 2020'!$C$2:$C$2047,Worksheet!$F104),"-")</f>
        <v>-</v>
      </c>
      <c r="DY104" s="51" t="str">
        <f>IFERROR(AVERAGEIFS('Orders - December 2020'!$I$2:$I$2047,'Orders - December 2020'!$H$2:$H$2047,Worksheet!DY$3,'Orders - December 2020'!$C$2:$C$2047,Worksheet!$F104),"-")</f>
        <v>-</v>
      </c>
      <c r="DZ104" s="51" t="str">
        <f>IFERROR(AVERAGEIFS('Orders - December 2020'!$I$2:$I$2047,'Orders - December 2020'!$H$2:$H$2047,Worksheet!DZ$3,'Orders - December 2020'!$C$2:$C$2047,Worksheet!$F104),"-")</f>
        <v>-</v>
      </c>
      <c r="EA104" s="51" t="str">
        <f>IFERROR(AVERAGEIFS('Orders - December 2020'!$I$2:$I$2047,'Orders - December 2020'!$H$2:$H$2047,Worksheet!EA$3,'Orders - December 2020'!$C$2:$C$2047,Worksheet!$F104),"-")</f>
        <v>-</v>
      </c>
      <c r="EB104" s="51" t="str">
        <f>IFERROR(AVERAGEIFS('Orders - December 2020'!$I$2:$I$2047,'Orders - December 2020'!$H$2:$H$2047,Worksheet!EB$3,'Orders - December 2020'!$C$2:$C$2047,Worksheet!$F104),"-")</f>
        <v>-</v>
      </c>
      <c r="EC104" s="51" t="str">
        <f>IFERROR(AVERAGEIFS('Orders - December 2020'!$I$2:$I$2047,'Orders - December 2020'!$H$2:$H$2047,Worksheet!EC$3,'Orders - December 2020'!$C$2:$C$2047,Worksheet!$F104),"-")</f>
        <v>-</v>
      </c>
      <c r="ED104" s="51" t="str">
        <f>IFERROR(AVERAGEIFS('Orders - December 2020'!$I$2:$I$2047,'Orders - December 2020'!$H$2:$H$2047,Worksheet!ED$3,'Orders - December 2020'!$C$2:$C$2047,Worksheet!$F104),"-")</f>
        <v>-</v>
      </c>
      <c r="EE104" s="51" t="str">
        <f>IFERROR(AVERAGEIFS('Orders - December 2020'!$I$2:$I$2047,'Orders - December 2020'!$H$2:$H$2047,Worksheet!EE$3,'Orders - December 2020'!$C$2:$C$2047,Worksheet!$F104),"-")</f>
        <v>-</v>
      </c>
      <c r="EF104" s="51">
        <f>IFERROR(AVERAGEIFS('Orders - December 2020'!$I$2:$I$2047,'Orders - December 2020'!$H$2:$H$2047,Worksheet!EF$3,'Orders - December 2020'!$C$2:$C$2047,Worksheet!$F104),"-")</f>
        <v>2</v>
      </c>
      <c r="EG104" s="51" t="str">
        <f>IFERROR(AVERAGEIFS('Orders - December 2020'!$I$2:$I$2047,'Orders - December 2020'!$H$2:$H$2047,Worksheet!EG$3,'Orders - December 2020'!$C$2:$C$2047,Worksheet!$F104),"-")</f>
        <v>-</v>
      </c>
      <c r="EH104" s="51" t="str">
        <f>IFERROR(AVERAGEIFS('Orders - December 2020'!$I$2:$I$2047,'Orders - December 2020'!$H$2:$H$2047,Worksheet!EH$3,'Orders - December 2020'!$C$2:$C$2047,Worksheet!$F104),"-")</f>
        <v>-</v>
      </c>
      <c r="EI104" s="51" t="str">
        <f>IFERROR(AVERAGEIFS('Orders - December 2020'!$I$2:$I$2047,'Orders - December 2020'!$H$2:$H$2047,Worksheet!EI$3,'Orders - December 2020'!$C$2:$C$2047,Worksheet!$F104),"-")</f>
        <v>-</v>
      </c>
      <c r="EJ104" s="51" t="str">
        <f>IFERROR(AVERAGEIFS('Orders - December 2020'!$I$2:$I$2047,'Orders - December 2020'!$H$2:$H$2047,Worksheet!EJ$3,'Orders - December 2020'!$C$2:$C$2047,Worksheet!$F104),"-")</f>
        <v>-</v>
      </c>
      <c r="EK104" s="51" t="str">
        <f>IFERROR(AVERAGEIFS('Orders - December 2020'!$I$2:$I$2047,'Orders - December 2020'!$H$2:$H$2047,Worksheet!EK$3,'Orders - December 2020'!$C$2:$C$2047,Worksheet!$F104),"-")</f>
        <v>-</v>
      </c>
      <c r="EL104" s="51" t="str">
        <f>IFERROR(AVERAGEIFS('Orders - December 2020'!$I$2:$I$2047,'Orders - December 2020'!$H$2:$H$2047,Worksheet!EL$3,'Orders - December 2020'!$C$2:$C$2047,Worksheet!$F104),"-")</f>
        <v>-</v>
      </c>
      <c r="EM104" s="51" t="str">
        <f>IFERROR(AVERAGEIFS('Orders - December 2020'!$I$2:$I$2047,'Orders - December 2020'!$H$2:$H$2047,Worksheet!EM$3,'Orders - December 2020'!$C$2:$C$2047,Worksheet!$F104),"-")</f>
        <v>-</v>
      </c>
      <c r="EN104" s="51">
        <f>IFERROR(AVERAGEIFS('Orders - December 2020'!$I$2:$I$2047,'Orders - December 2020'!$H$2:$H$2047,Worksheet!EN$3,'Orders - December 2020'!$C$2:$C$2047,Worksheet!$F104),"-")</f>
        <v>2</v>
      </c>
      <c r="EO104" s="51" t="str">
        <f>IFERROR(AVERAGEIFS('Orders - December 2020'!$I$2:$I$2047,'Orders - December 2020'!$H$2:$H$2047,Worksheet!EO$3,'Orders - December 2020'!$C$2:$C$2047,Worksheet!$F104),"-")</f>
        <v>-</v>
      </c>
      <c r="EP104" s="51" t="str">
        <f>IFERROR(AVERAGEIFS('Orders - December 2020'!$I$2:$I$2047,'Orders - December 2020'!$H$2:$H$2047,Worksheet!EP$3,'Orders - December 2020'!$C$2:$C$2047,Worksheet!$F104),"-")</f>
        <v>-</v>
      </c>
      <c r="EQ104" s="51" t="str">
        <f>IFERROR(AVERAGEIFS('Orders - December 2020'!$I$2:$I$2047,'Orders - December 2020'!$H$2:$H$2047,Worksheet!EQ$3,'Orders - December 2020'!$C$2:$C$2047,Worksheet!$F104),"-")</f>
        <v>-</v>
      </c>
      <c r="ER104" s="51" t="str">
        <f>IFERROR(AVERAGEIFS('Orders - December 2020'!$I$2:$I$2047,'Orders - December 2020'!$H$2:$H$2047,Worksheet!ER$3,'Orders - December 2020'!$C$2:$C$2047,Worksheet!$F104),"-")</f>
        <v>-</v>
      </c>
      <c r="ES104" s="51" t="str">
        <f>IFERROR(AVERAGEIFS('Orders - December 2020'!$I$2:$I$2047,'Orders - December 2020'!$H$2:$H$2047,Worksheet!ES$3,'Orders - December 2020'!$C$2:$C$2047,Worksheet!$F104),"-")</f>
        <v>-</v>
      </c>
      <c r="ET104" s="51" t="str">
        <f>IFERROR(AVERAGEIFS('Orders - December 2020'!$I$2:$I$2047,'Orders - December 2020'!$H$2:$H$2047,Worksheet!ET$3,'Orders - December 2020'!$C$2:$C$2047,Worksheet!$F104),"-")</f>
        <v>-</v>
      </c>
      <c r="EU104" s="51" t="str">
        <f>IFERROR(AVERAGEIFS('Orders - December 2020'!$I$2:$I$2047,'Orders - December 2020'!$H$2:$H$2047,Worksheet!EU$3,'Orders - December 2020'!$C$2:$C$2047,Worksheet!$F104),"-")</f>
        <v>-</v>
      </c>
      <c r="EV104" s="51" t="str">
        <f>IFERROR(AVERAGEIFS('Orders - December 2020'!$I$2:$I$2047,'Orders - December 2020'!$H$2:$H$2047,Worksheet!EV$3,'Orders - December 2020'!$C$2:$C$2047,Worksheet!$F104),"-")</f>
        <v>-</v>
      </c>
      <c r="EW104" s="51" t="str">
        <f>IFERROR(AVERAGEIFS('Orders - December 2020'!$I$2:$I$2047,'Orders - December 2020'!$H$2:$H$2047,Worksheet!EW$3,'Orders - December 2020'!$C$2:$C$2047,Worksheet!$F104),"-")</f>
        <v>-</v>
      </c>
      <c r="EX104" s="51" t="str">
        <f>IFERROR(AVERAGEIFS('Orders - December 2020'!$I$2:$I$2047,'Orders - December 2020'!$H$2:$H$2047,Worksheet!EX$3,'Orders - December 2020'!$C$2:$C$2047,Worksheet!$F104),"-")</f>
        <v>-</v>
      </c>
      <c r="EY104" s="51" t="str">
        <f>IFERROR(AVERAGEIFS('Orders - December 2020'!$I$2:$I$2047,'Orders - December 2020'!$H$2:$H$2047,Worksheet!EY$3,'Orders - December 2020'!$C$2:$C$2047,Worksheet!$F104),"-")</f>
        <v>-</v>
      </c>
      <c r="EZ104" s="51" t="str">
        <f>IFERROR(AVERAGEIFS('Orders - December 2020'!$I$2:$I$2047,'Orders - December 2020'!$H$2:$H$2047,Worksheet!EZ$3,'Orders - December 2020'!$C$2:$C$2047,Worksheet!$F104),"-")</f>
        <v>-</v>
      </c>
      <c r="FA104" s="51" t="str">
        <f>IFERROR(AVERAGEIFS('Orders - December 2020'!$I$2:$I$2047,'Orders - December 2020'!$H$2:$H$2047,Worksheet!FA$3,'Orders - December 2020'!$C$2:$C$2047,Worksheet!$F104),"-")</f>
        <v>-</v>
      </c>
      <c r="FB104" s="51" t="str">
        <f>IFERROR(AVERAGEIFS('Orders - December 2020'!$I$2:$I$2047,'Orders - December 2020'!$H$2:$H$2047,Worksheet!FB$3,'Orders - December 2020'!$C$2:$C$2047,Worksheet!$F104),"-")</f>
        <v>-</v>
      </c>
      <c r="FC104" s="51" t="str">
        <f>IFERROR(AVERAGEIFS('Orders - December 2020'!$I$2:$I$2047,'Orders - December 2020'!$H$2:$H$2047,Worksheet!FC$3,'Orders - December 2020'!$C$2:$C$2047,Worksheet!$F104),"-")</f>
        <v>-</v>
      </c>
      <c r="FD104" s="51" t="str">
        <f>IFERROR(AVERAGEIFS('Orders - December 2020'!$I$2:$I$2047,'Orders - December 2020'!$H$2:$H$2047,Worksheet!FD$3,'Orders - December 2020'!$C$2:$C$2047,Worksheet!$F104),"-")</f>
        <v>-</v>
      </c>
      <c r="FE104" s="51" t="str">
        <f>IFERROR(AVERAGEIFS('Orders - December 2020'!$I$2:$I$2047,'Orders - December 2020'!$H$2:$H$2047,Worksheet!FE$3,'Orders - December 2020'!$C$2:$C$2047,Worksheet!$F104),"-")</f>
        <v>-</v>
      </c>
      <c r="FF104" s="51" t="str">
        <f>IFERROR(AVERAGEIFS('Orders - December 2020'!$I$2:$I$2047,'Orders - December 2020'!$H$2:$H$2047,Worksheet!FF$3,'Orders - December 2020'!$C$2:$C$2047,Worksheet!$F104),"-")</f>
        <v>-</v>
      </c>
      <c r="FG104" s="52" t="str">
        <f>IFERROR(AVERAGEIFS('Orders - December 2020'!$I$2:$I$2047,'Orders - December 2020'!$H$2:$H$2047,Worksheet!FG$3,'Orders - December 2020'!$C$2:$C$2047,Worksheet!$F104),"-")</f>
        <v>-</v>
      </c>
    </row>
    <row r="105" spans="6:163">
      <c r="F105" s="45" t="str">
        <v>Fortune Supermarket</v>
      </c>
      <c r="G105" s="50" t="str">
        <f>IFERROR(AVERAGEIFS('Orders - December 2020'!$I$2:$I$2047,'Orders - December 2020'!$H$2:$H$2047,Worksheet!G$3,'Orders - December 2020'!$C$2:$C$2047,Worksheet!$F105),"-")</f>
        <v>-</v>
      </c>
      <c r="H105" s="51" t="str">
        <f>IFERROR(AVERAGEIFS('Orders - December 2020'!$I$2:$I$2047,'Orders - December 2020'!$H$2:$H$2047,Worksheet!H$3,'Orders - December 2020'!$C$2:$C$2047,Worksheet!$F105),"-")</f>
        <v>-</v>
      </c>
      <c r="I105" s="51" t="str">
        <f>IFERROR(AVERAGEIFS('Orders - December 2020'!$I$2:$I$2047,'Orders - December 2020'!$H$2:$H$2047,Worksheet!I$3,'Orders - December 2020'!$C$2:$C$2047,Worksheet!$F105),"-")</f>
        <v>-</v>
      </c>
      <c r="J105" s="51" t="str">
        <f>IFERROR(AVERAGEIFS('Orders - December 2020'!$I$2:$I$2047,'Orders - December 2020'!$H$2:$H$2047,Worksheet!J$3,'Orders - December 2020'!$C$2:$C$2047,Worksheet!$F105),"-")</f>
        <v>-</v>
      </c>
      <c r="K105" s="51" t="str">
        <f>IFERROR(AVERAGEIFS('Orders - December 2020'!$I$2:$I$2047,'Orders - December 2020'!$H$2:$H$2047,Worksheet!K$3,'Orders - December 2020'!$C$2:$C$2047,Worksheet!$F105),"-")</f>
        <v>-</v>
      </c>
      <c r="L105" s="51" t="str">
        <f>IFERROR(AVERAGEIFS('Orders - December 2020'!$I$2:$I$2047,'Orders - December 2020'!$H$2:$H$2047,Worksheet!L$3,'Orders - December 2020'!$C$2:$C$2047,Worksheet!$F105),"-")</f>
        <v>-</v>
      </c>
      <c r="M105" s="51" t="str">
        <f>IFERROR(AVERAGEIFS('Orders - December 2020'!$I$2:$I$2047,'Orders - December 2020'!$H$2:$H$2047,Worksheet!M$3,'Orders - December 2020'!$C$2:$C$2047,Worksheet!$F105),"-")</f>
        <v>-</v>
      </c>
      <c r="N105" s="51" t="str">
        <f>IFERROR(AVERAGEIFS('Orders - December 2020'!$I$2:$I$2047,'Orders - December 2020'!$H$2:$H$2047,Worksheet!N$3,'Orders - December 2020'!$C$2:$C$2047,Worksheet!$F105),"-")</f>
        <v>-</v>
      </c>
      <c r="O105" s="51" t="str">
        <f>IFERROR(AVERAGEIFS('Orders - December 2020'!$I$2:$I$2047,'Orders - December 2020'!$H$2:$H$2047,Worksheet!O$3,'Orders - December 2020'!$C$2:$C$2047,Worksheet!$F105),"-")</f>
        <v>-</v>
      </c>
      <c r="P105" s="51" t="str">
        <f>IFERROR(AVERAGEIFS('Orders - December 2020'!$I$2:$I$2047,'Orders - December 2020'!$H$2:$H$2047,Worksheet!P$3,'Orders - December 2020'!$C$2:$C$2047,Worksheet!$F105),"-")</f>
        <v>-</v>
      </c>
      <c r="Q105" s="51" t="str">
        <f>IFERROR(AVERAGEIFS('Orders - December 2020'!$I$2:$I$2047,'Orders - December 2020'!$H$2:$H$2047,Worksheet!Q$3,'Orders - December 2020'!$C$2:$C$2047,Worksheet!$F105),"-")</f>
        <v>-</v>
      </c>
      <c r="R105" s="51" t="str">
        <f>IFERROR(AVERAGEIFS('Orders - December 2020'!$I$2:$I$2047,'Orders - December 2020'!$H$2:$H$2047,Worksheet!R$3,'Orders - December 2020'!$C$2:$C$2047,Worksheet!$F105),"-")</f>
        <v>-</v>
      </c>
      <c r="S105" s="51" t="str">
        <f>IFERROR(AVERAGEIFS('Orders - December 2020'!$I$2:$I$2047,'Orders - December 2020'!$H$2:$H$2047,Worksheet!S$3,'Orders - December 2020'!$C$2:$C$2047,Worksheet!$F105),"-")</f>
        <v>-</v>
      </c>
      <c r="T105" s="51" t="str">
        <f>IFERROR(AVERAGEIFS('Orders - December 2020'!$I$2:$I$2047,'Orders - December 2020'!$H$2:$H$2047,Worksheet!T$3,'Orders - December 2020'!$C$2:$C$2047,Worksheet!$F105),"-")</f>
        <v>-</v>
      </c>
      <c r="U105" s="51" t="str">
        <f>IFERROR(AVERAGEIFS('Orders - December 2020'!$I$2:$I$2047,'Orders - December 2020'!$H$2:$H$2047,Worksheet!U$3,'Orders - December 2020'!$C$2:$C$2047,Worksheet!$F105),"-")</f>
        <v>-</v>
      </c>
      <c r="V105" s="51" t="str">
        <f>IFERROR(AVERAGEIFS('Orders - December 2020'!$I$2:$I$2047,'Orders - December 2020'!$H$2:$H$2047,Worksheet!V$3,'Orders - December 2020'!$C$2:$C$2047,Worksheet!$F105),"-")</f>
        <v>-</v>
      </c>
      <c r="W105" s="51" t="str">
        <f>IFERROR(AVERAGEIFS('Orders - December 2020'!$I$2:$I$2047,'Orders - December 2020'!$H$2:$H$2047,Worksheet!W$3,'Orders - December 2020'!$C$2:$C$2047,Worksheet!$F105),"-")</f>
        <v>-</v>
      </c>
      <c r="X105" s="51" t="str">
        <f>IFERROR(AVERAGEIFS('Orders - December 2020'!$I$2:$I$2047,'Orders - December 2020'!$H$2:$H$2047,Worksheet!X$3,'Orders - December 2020'!$C$2:$C$2047,Worksheet!$F105),"-")</f>
        <v>-</v>
      </c>
      <c r="Y105" s="51" t="str">
        <f>IFERROR(AVERAGEIFS('Orders - December 2020'!$I$2:$I$2047,'Orders - December 2020'!$H$2:$H$2047,Worksheet!Y$3,'Orders - December 2020'!$C$2:$C$2047,Worksheet!$F105),"-")</f>
        <v>-</v>
      </c>
      <c r="Z105" s="51" t="str">
        <f>IFERROR(AVERAGEIFS('Orders - December 2020'!$I$2:$I$2047,'Orders - December 2020'!$H$2:$H$2047,Worksheet!Z$3,'Orders - December 2020'!$C$2:$C$2047,Worksheet!$F105),"-")</f>
        <v>-</v>
      </c>
      <c r="AA105" s="51" t="str">
        <f>IFERROR(AVERAGEIFS('Orders - December 2020'!$I$2:$I$2047,'Orders - December 2020'!$H$2:$H$2047,Worksheet!AA$3,'Orders - December 2020'!$C$2:$C$2047,Worksheet!$F105),"-")</f>
        <v>-</v>
      </c>
      <c r="AB105" s="51" t="str">
        <f>IFERROR(AVERAGEIFS('Orders - December 2020'!$I$2:$I$2047,'Orders - December 2020'!$H$2:$H$2047,Worksheet!AB$3,'Orders - December 2020'!$C$2:$C$2047,Worksheet!$F105),"-")</f>
        <v>-</v>
      </c>
      <c r="AC105" s="51" t="str">
        <f>IFERROR(AVERAGEIFS('Orders - December 2020'!$I$2:$I$2047,'Orders - December 2020'!$H$2:$H$2047,Worksheet!AC$3,'Orders - December 2020'!$C$2:$C$2047,Worksheet!$F105),"-")</f>
        <v>-</v>
      </c>
      <c r="AD105" s="51" t="str">
        <f>IFERROR(AVERAGEIFS('Orders - December 2020'!$I$2:$I$2047,'Orders - December 2020'!$H$2:$H$2047,Worksheet!AD$3,'Orders - December 2020'!$C$2:$C$2047,Worksheet!$F105),"-")</f>
        <v>-</v>
      </c>
      <c r="AE105" s="51" t="str">
        <f>IFERROR(AVERAGEIFS('Orders - December 2020'!$I$2:$I$2047,'Orders - December 2020'!$H$2:$H$2047,Worksheet!AE$3,'Orders - December 2020'!$C$2:$C$2047,Worksheet!$F105),"-")</f>
        <v>-</v>
      </c>
      <c r="AF105" s="51" t="str">
        <f>IFERROR(AVERAGEIFS('Orders - December 2020'!$I$2:$I$2047,'Orders - December 2020'!$H$2:$H$2047,Worksheet!AF$3,'Orders - December 2020'!$C$2:$C$2047,Worksheet!$F105),"-")</f>
        <v>-</v>
      </c>
      <c r="AG105" s="51" t="str">
        <f>IFERROR(AVERAGEIFS('Orders - December 2020'!$I$2:$I$2047,'Orders - December 2020'!$H$2:$H$2047,Worksheet!AG$3,'Orders - December 2020'!$C$2:$C$2047,Worksheet!$F105),"-")</f>
        <v>-</v>
      </c>
      <c r="AH105" s="51" t="str">
        <f>IFERROR(AVERAGEIFS('Orders - December 2020'!$I$2:$I$2047,'Orders - December 2020'!$H$2:$H$2047,Worksheet!AH$3,'Orders - December 2020'!$C$2:$C$2047,Worksheet!$F105),"-")</f>
        <v>-</v>
      </c>
      <c r="AI105" s="51">
        <f>IFERROR(AVERAGEIFS('Orders - December 2020'!$I$2:$I$2047,'Orders - December 2020'!$H$2:$H$2047,Worksheet!AI$3,'Orders - December 2020'!$C$2:$C$2047,Worksheet!$F105),"-")</f>
        <v>1</v>
      </c>
      <c r="AJ105" s="51" t="str">
        <f>IFERROR(AVERAGEIFS('Orders - December 2020'!$I$2:$I$2047,'Orders - December 2020'!$H$2:$H$2047,Worksheet!AJ$3,'Orders - December 2020'!$C$2:$C$2047,Worksheet!$F105),"-")</f>
        <v>-</v>
      </c>
      <c r="AK105" s="51" t="str">
        <f>IFERROR(AVERAGEIFS('Orders - December 2020'!$I$2:$I$2047,'Orders - December 2020'!$H$2:$H$2047,Worksheet!AK$3,'Orders - December 2020'!$C$2:$C$2047,Worksheet!$F105),"-")</f>
        <v>-</v>
      </c>
      <c r="AL105" s="51" t="str">
        <f>IFERROR(AVERAGEIFS('Orders - December 2020'!$I$2:$I$2047,'Orders - December 2020'!$H$2:$H$2047,Worksheet!AL$3,'Orders - December 2020'!$C$2:$C$2047,Worksheet!$F105),"-")</f>
        <v>-</v>
      </c>
      <c r="AM105" s="51" t="str">
        <f>IFERROR(AVERAGEIFS('Orders - December 2020'!$I$2:$I$2047,'Orders - December 2020'!$H$2:$H$2047,Worksheet!AM$3,'Orders - December 2020'!$C$2:$C$2047,Worksheet!$F105),"-")</f>
        <v>-</v>
      </c>
      <c r="AN105" s="51" t="str">
        <f>IFERROR(AVERAGEIFS('Orders - December 2020'!$I$2:$I$2047,'Orders - December 2020'!$H$2:$H$2047,Worksheet!AN$3,'Orders - December 2020'!$C$2:$C$2047,Worksheet!$F105),"-")</f>
        <v>-</v>
      </c>
      <c r="AO105" s="51" t="str">
        <f>IFERROR(AVERAGEIFS('Orders - December 2020'!$I$2:$I$2047,'Orders - December 2020'!$H$2:$H$2047,Worksheet!AO$3,'Orders - December 2020'!$C$2:$C$2047,Worksheet!$F105),"-")</f>
        <v>-</v>
      </c>
      <c r="AP105" s="51" t="str">
        <f>IFERROR(AVERAGEIFS('Orders - December 2020'!$I$2:$I$2047,'Orders - December 2020'!$H$2:$H$2047,Worksheet!AP$3,'Orders - December 2020'!$C$2:$C$2047,Worksheet!$F105),"-")</f>
        <v>-</v>
      </c>
      <c r="AQ105" s="51" t="str">
        <f>IFERROR(AVERAGEIFS('Orders - December 2020'!$I$2:$I$2047,'Orders - December 2020'!$H$2:$H$2047,Worksheet!AQ$3,'Orders - December 2020'!$C$2:$C$2047,Worksheet!$F105),"-")</f>
        <v>-</v>
      </c>
      <c r="AR105" s="51" t="str">
        <f>IFERROR(AVERAGEIFS('Orders - December 2020'!$I$2:$I$2047,'Orders - December 2020'!$H$2:$H$2047,Worksheet!AR$3,'Orders - December 2020'!$C$2:$C$2047,Worksheet!$F105),"-")</f>
        <v>-</v>
      </c>
      <c r="AS105" s="51" t="str">
        <f>IFERROR(AVERAGEIFS('Orders - December 2020'!$I$2:$I$2047,'Orders - December 2020'!$H$2:$H$2047,Worksheet!AS$3,'Orders - December 2020'!$C$2:$C$2047,Worksheet!$F105),"-")</f>
        <v>-</v>
      </c>
      <c r="AT105" s="51" t="str">
        <f>IFERROR(AVERAGEIFS('Orders - December 2020'!$I$2:$I$2047,'Orders - December 2020'!$H$2:$H$2047,Worksheet!AT$3,'Orders - December 2020'!$C$2:$C$2047,Worksheet!$F105),"-")</f>
        <v>-</v>
      </c>
      <c r="AU105" s="51" t="str">
        <f>IFERROR(AVERAGEIFS('Orders - December 2020'!$I$2:$I$2047,'Orders - December 2020'!$H$2:$H$2047,Worksheet!AU$3,'Orders - December 2020'!$C$2:$C$2047,Worksheet!$F105),"-")</f>
        <v>-</v>
      </c>
      <c r="AV105" s="51" t="str">
        <f>IFERROR(AVERAGEIFS('Orders - December 2020'!$I$2:$I$2047,'Orders - December 2020'!$H$2:$H$2047,Worksheet!AV$3,'Orders - December 2020'!$C$2:$C$2047,Worksheet!$F105),"-")</f>
        <v>-</v>
      </c>
      <c r="AW105" s="51" t="str">
        <f>IFERROR(AVERAGEIFS('Orders - December 2020'!$I$2:$I$2047,'Orders - December 2020'!$H$2:$H$2047,Worksheet!AW$3,'Orders - December 2020'!$C$2:$C$2047,Worksheet!$F105),"-")</f>
        <v>-</v>
      </c>
      <c r="AX105" s="51" t="str">
        <f>IFERROR(AVERAGEIFS('Orders - December 2020'!$I$2:$I$2047,'Orders - December 2020'!$H$2:$H$2047,Worksheet!AX$3,'Orders - December 2020'!$C$2:$C$2047,Worksheet!$F105),"-")</f>
        <v>-</v>
      </c>
      <c r="AY105" s="51" t="str">
        <f>IFERROR(AVERAGEIFS('Orders - December 2020'!$I$2:$I$2047,'Orders - December 2020'!$H$2:$H$2047,Worksheet!AY$3,'Orders - December 2020'!$C$2:$C$2047,Worksheet!$F105),"-")</f>
        <v>-</v>
      </c>
      <c r="AZ105" s="51" t="str">
        <f>IFERROR(AVERAGEIFS('Orders - December 2020'!$I$2:$I$2047,'Orders - December 2020'!$H$2:$H$2047,Worksheet!AZ$3,'Orders - December 2020'!$C$2:$C$2047,Worksheet!$F105),"-")</f>
        <v>-</v>
      </c>
      <c r="BA105" s="51" t="str">
        <f>IFERROR(AVERAGEIFS('Orders - December 2020'!$I$2:$I$2047,'Orders - December 2020'!$H$2:$H$2047,Worksheet!BA$3,'Orders - December 2020'!$C$2:$C$2047,Worksheet!$F105),"-")</f>
        <v>-</v>
      </c>
      <c r="BB105" s="51" t="str">
        <f>IFERROR(AVERAGEIFS('Orders - December 2020'!$I$2:$I$2047,'Orders - December 2020'!$H$2:$H$2047,Worksheet!BB$3,'Orders - December 2020'!$C$2:$C$2047,Worksheet!$F105),"-")</f>
        <v>-</v>
      </c>
      <c r="BC105" s="51" t="str">
        <f>IFERROR(AVERAGEIFS('Orders - December 2020'!$I$2:$I$2047,'Orders - December 2020'!$H$2:$H$2047,Worksheet!BC$3,'Orders - December 2020'!$C$2:$C$2047,Worksheet!$F105),"-")</f>
        <v>-</v>
      </c>
      <c r="BD105" s="51" t="str">
        <f>IFERROR(AVERAGEIFS('Orders - December 2020'!$I$2:$I$2047,'Orders - December 2020'!$H$2:$H$2047,Worksheet!BD$3,'Orders - December 2020'!$C$2:$C$2047,Worksheet!$F105),"-")</f>
        <v>-</v>
      </c>
      <c r="BE105" s="51" t="str">
        <f>IFERROR(AVERAGEIFS('Orders - December 2020'!$I$2:$I$2047,'Orders - December 2020'!$H$2:$H$2047,Worksheet!BE$3,'Orders - December 2020'!$C$2:$C$2047,Worksheet!$F105),"-")</f>
        <v>-</v>
      </c>
      <c r="BF105" s="51" t="str">
        <f>IFERROR(AVERAGEIFS('Orders - December 2020'!$I$2:$I$2047,'Orders - December 2020'!$H$2:$H$2047,Worksheet!BF$3,'Orders - December 2020'!$C$2:$C$2047,Worksheet!$F105),"-")</f>
        <v>-</v>
      </c>
      <c r="BG105" s="51" t="str">
        <f>IFERROR(AVERAGEIFS('Orders - December 2020'!$I$2:$I$2047,'Orders - December 2020'!$H$2:$H$2047,Worksheet!BG$3,'Orders - December 2020'!$C$2:$C$2047,Worksheet!$F105),"-")</f>
        <v>-</v>
      </c>
      <c r="BH105" s="51" t="str">
        <f>IFERROR(AVERAGEIFS('Orders - December 2020'!$I$2:$I$2047,'Orders - December 2020'!$H$2:$H$2047,Worksheet!BH$3,'Orders - December 2020'!$C$2:$C$2047,Worksheet!$F105),"-")</f>
        <v>-</v>
      </c>
      <c r="BI105" s="51" t="str">
        <f>IFERROR(AVERAGEIFS('Orders - December 2020'!$I$2:$I$2047,'Orders - December 2020'!$H$2:$H$2047,Worksheet!BI$3,'Orders - December 2020'!$C$2:$C$2047,Worksheet!$F105),"-")</f>
        <v>-</v>
      </c>
      <c r="BJ105" s="51" t="str">
        <f>IFERROR(AVERAGEIFS('Orders - December 2020'!$I$2:$I$2047,'Orders - December 2020'!$H$2:$H$2047,Worksheet!BJ$3,'Orders - December 2020'!$C$2:$C$2047,Worksheet!$F105),"-")</f>
        <v>-</v>
      </c>
      <c r="BK105" s="51" t="str">
        <f>IFERROR(AVERAGEIFS('Orders - December 2020'!$I$2:$I$2047,'Orders - December 2020'!$H$2:$H$2047,Worksheet!BK$3,'Orders - December 2020'!$C$2:$C$2047,Worksheet!$F105),"-")</f>
        <v>-</v>
      </c>
      <c r="BL105" s="51" t="str">
        <f>IFERROR(AVERAGEIFS('Orders - December 2020'!$I$2:$I$2047,'Orders - December 2020'!$H$2:$H$2047,Worksheet!BL$3,'Orders - December 2020'!$C$2:$C$2047,Worksheet!$F105),"-")</f>
        <v>-</v>
      </c>
      <c r="BM105" s="51" t="str">
        <f>IFERROR(AVERAGEIFS('Orders - December 2020'!$I$2:$I$2047,'Orders - December 2020'!$H$2:$H$2047,Worksheet!BM$3,'Orders - December 2020'!$C$2:$C$2047,Worksheet!$F105),"-")</f>
        <v>-</v>
      </c>
      <c r="BN105" s="51" t="str">
        <f>IFERROR(AVERAGEIFS('Orders - December 2020'!$I$2:$I$2047,'Orders - December 2020'!$H$2:$H$2047,Worksheet!BN$3,'Orders - December 2020'!$C$2:$C$2047,Worksheet!$F105),"-")</f>
        <v>-</v>
      </c>
      <c r="BO105" s="51" t="str">
        <f>IFERROR(AVERAGEIFS('Orders - December 2020'!$I$2:$I$2047,'Orders - December 2020'!$H$2:$H$2047,Worksheet!BO$3,'Orders - December 2020'!$C$2:$C$2047,Worksheet!$F105),"-")</f>
        <v>-</v>
      </c>
      <c r="BP105" s="51" t="str">
        <f>IFERROR(AVERAGEIFS('Orders - December 2020'!$I$2:$I$2047,'Orders - December 2020'!$H$2:$H$2047,Worksheet!BP$3,'Orders - December 2020'!$C$2:$C$2047,Worksheet!$F105),"-")</f>
        <v>-</v>
      </c>
      <c r="BQ105" s="51" t="str">
        <f>IFERROR(AVERAGEIFS('Orders - December 2020'!$I$2:$I$2047,'Orders - December 2020'!$H$2:$H$2047,Worksheet!BQ$3,'Orders - December 2020'!$C$2:$C$2047,Worksheet!$F105),"-")</f>
        <v>-</v>
      </c>
      <c r="BR105" s="51" t="str">
        <f>IFERROR(AVERAGEIFS('Orders - December 2020'!$I$2:$I$2047,'Orders - December 2020'!$H$2:$H$2047,Worksheet!BR$3,'Orders - December 2020'!$C$2:$C$2047,Worksheet!$F105),"-")</f>
        <v>-</v>
      </c>
      <c r="BS105" s="51" t="str">
        <f>IFERROR(AVERAGEIFS('Orders - December 2020'!$I$2:$I$2047,'Orders - December 2020'!$H$2:$H$2047,Worksheet!BS$3,'Orders - December 2020'!$C$2:$C$2047,Worksheet!$F105),"-")</f>
        <v>-</v>
      </c>
      <c r="BT105" s="51" t="str">
        <f>IFERROR(AVERAGEIFS('Orders - December 2020'!$I$2:$I$2047,'Orders - December 2020'!$H$2:$H$2047,Worksheet!BT$3,'Orders - December 2020'!$C$2:$C$2047,Worksheet!$F105),"-")</f>
        <v>-</v>
      </c>
      <c r="BU105" s="51" t="str">
        <f>IFERROR(AVERAGEIFS('Orders - December 2020'!$I$2:$I$2047,'Orders - December 2020'!$H$2:$H$2047,Worksheet!BU$3,'Orders - December 2020'!$C$2:$C$2047,Worksheet!$F105),"-")</f>
        <v>-</v>
      </c>
      <c r="BV105" s="51" t="str">
        <f>IFERROR(AVERAGEIFS('Orders - December 2020'!$I$2:$I$2047,'Orders - December 2020'!$H$2:$H$2047,Worksheet!BV$3,'Orders - December 2020'!$C$2:$C$2047,Worksheet!$F105),"-")</f>
        <v>-</v>
      </c>
      <c r="BW105" s="51" t="str">
        <f>IFERROR(AVERAGEIFS('Orders - December 2020'!$I$2:$I$2047,'Orders - December 2020'!$H$2:$H$2047,Worksheet!BW$3,'Orders - December 2020'!$C$2:$C$2047,Worksheet!$F105),"-")</f>
        <v>-</v>
      </c>
      <c r="BX105" s="51" t="str">
        <f>IFERROR(AVERAGEIFS('Orders - December 2020'!$I$2:$I$2047,'Orders - December 2020'!$H$2:$H$2047,Worksheet!BX$3,'Orders - December 2020'!$C$2:$C$2047,Worksheet!$F105),"-")</f>
        <v>-</v>
      </c>
      <c r="BY105" s="51" t="str">
        <f>IFERROR(AVERAGEIFS('Orders - December 2020'!$I$2:$I$2047,'Orders - December 2020'!$H$2:$H$2047,Worksheet!BY$3,'Orders - December 2020'!$C$2:$C$2047,Worksheet!$F105),"-")</f>
        <v>-</v>
      </c>
      <c r="BZ105" s="51" t="str">
        <f>IFERROR(AVERAGEIFS('Orders - December 2020'!$I$2:$I$2047,'Orders - December 2020'!$H$2:$H$2047,Worksheet!BZ$3,'Orders - December 2020'!$C$2:$C$2047,Worksheet!$F105),"-")</f>
        <v>-</v>
      </c>
      <c r="CA105" s="51" t="str">
        <f>IFERROR(AVERAGEIFS('Orders - December 2020'!$I$2:$I$2047,'Orders - December 2020'!$H$2:$H$2047,Worksheet!CA$3,'Orders - December 2020'!$C$2:$C$2047,Worksheet!$F105),"-")</f>
        <v>-</v>
      </c>
      <c r="CB105" s="51" t="str">
        <f>IFERROR(AVERAGEIFS('Orders - December 2020'!$I$2:$I$2047,'Orders - December 2020'!$H$2:$H$2047,Worksheet!CB$3,'Orders - December 2020'!$C$2:$C$2047,Worksheet!$F105),"-")</f>
        <v>-</v>
      </c>
      <c r="CC105" s="51" t="str">
        <f>IFERROR(AVERAGEIFS('Orders - December 2020'!$I$2:$I$2047,'Orders - December 2020'!$H$2:$H$2047,Worksheet!CC$3,'Orders - December 2020'!$C$2:$C$2047,Worksheet!$F105),"-")</f>
        <v>-</v>
      </c>
      <c r="CD105" s="51" t="str">
        <f>IFERROR(AVERAGEIFS('Orders - December 2020'!$I$2:$I$2047,'Orders - December 2020'!$H$2:$H$2047,Worksheet!CD$3,'Orders - December 2020'!$C$2:$C$2047,Worksheet!$F105),"-")</f>
        <v>-</v>
      </c>
      <c r="CE105" s="51" t="str">
        <f>IFERROR(AVERAGEIFS('Orders - December 2020'!$I$2:$I$2047,'Orders - December 2020'!$H$2:$H$2047,Worksheet!CE$3,'Orders - December 2020'!$C$2:$C$2047,Worksheet!$F105),"-")</f>
        <v>-</v>
      </c>
      <c r="CF105" s="51" t="str">
        <f>IFERROR(AVERAGEIFS('Orders - December 2020'!$I$2:$I$2047,'Orders - December 2020'!$H$2:$H$2047,Worksheet!CF$3,'Orders - December 2020'!$C$2:$C$2047,Worksheet!$F105),"-")</f>
        <v>-</v>
      </c>
      <c r="CG105" s="51" t="str">
        <f>IFERROR(AVERAGEIFS('Orders - December 2020'!$I$2:$I$2047,'Orders - December 2020'!$H$2:$H$2047,Worksheet!CG$3,'Orders - December 2020'!$C$2:$C$2047,Worksheet!$F105),"-")</f>
        <v>-</v>
      </c>
      <c r="CH105" s="51" t="str">
        <f>IFERROR(AVERAGEIFS('Orders - December 2020'!$I$2:$I$2047,'Orders - December 2020'!$H$2:$H$2047,Worksheet!CH$3,'Orders - December 2020'!$C$2:$C$2047,Worksheet!$F105),"-")</f>
        <v>-</v>
      </c>
      <c r="CI105" s="51" t="str">
        <f>IFERROR(AVERAGEIFS('Orders - December 2020'!$I$2:$I$2047,'Orders - December 2020'!$H$2:$H$2047,Worksheet!CI$3,'Orders - December 2020'!$C$2:$C$2047,Worksheet!$F105),"-")</f>
        <v>-</v>
      </c>
      <c r="CJ105" s="51" t="str">
        <f>IFERROR(AVERAGEIFS('Orders - December 2020'!$I$2:$I$2047,'Orders - December 2020'!$H$2:$H$2047,Worksheet!CJ$3,'Orders - December 2020'!$C$2:$C$2047,Worksheet!$F105),"-")</f>
        <v>-</v>
      </c>
      <c r="CK105" s="51" t="str">
        <f>IFERROR(AVERAGEIFS('Orders - December 2020'!$I$2:$I$2047,'Orders - December 2020'!$H$2:$H$2047,Worksheet!CK$3,'Orders - December 2020'!$C$2:$C$2047,Worksheet!$F105),"-")</f>
        <v>-</v>
      </c>
      <c r="CL105" s="51" t="str">
        <f>IFERROR(AVERAGEIFS('Orders - December 2020'!$I$2:$I$2047,'Orders - December 2020'!$H$2:$H$2047,Worksheet!CL$3,'Orders - December 2020'!$C$2:$C$2047,Worksheet!$F105),"-")</f>
        <v>-</v>
      </c>
      <c r="CM105" s="51" t="str">
        <f>IFERROR(AVERAGEIFS('Orders - December 2020'!$I$2:$I$2047,'Orders - December 2020'!$H$2:$H$2047,Worksheet!CM$3,'Orders - December 2020'!$C$2:$C$2047,Worksheet!$F105),"-")</f>
        <v>-</v>
      </c>
      <c r="CN105" s="51" t="str">
        <f>IFERROR(AVERAGEIFS('Orders - December 2020'!$I$2:$I$2047,'Orders - December 2020'!$H$2:$H$2047,Worksheet!CN$3,'Orders - December 2020'!$C$2:$C$2047,Worksheet!$F105),"-")</f>
        <v>-</v>
      </c>
      <c r="CO105" s="51" t="str">
        <f>IFERROR(AVERAGEIFS('Orders - December 2020'!$I$2:$I$2047,'Orders - December 2020'!$H$2:$H$2047,Worksheet!CO$3,'Orders - December 2020'!$C$2:$C$2047,Worksheet!$F105),"-")</f>
        <v>-</v>
      </c>
      <c r="CP105" s="51" t="str">
        <f>IFERROR(AVERAGEIFS('Orders - December 2020'!$I$2:$I$2047,'Orders - December 2020'!$H$2:$H$2047,Worksheet!CP$3,'Orders - December 2020'!$C$2:$C$2047,Worksheet!$F105),"-")</f>
        <v>-</v>
      </c>
      <c r="CQ105" s="51" t="str">
        <f>IFERROR(AVERAGEIFS('Orders - December 2020'!$I$2:$I$2047,'Orders - December 2020'!$H$2:$H$2047,Worksheet!CQ$3,'Orders - December 2020'!$C$2:$C$2047,Worksheet!$F105),"-")</f>
        <v>-</v>
      </c>
      <c r="CR105" s="51" t="str">
        <f>IFERROR(AVERAGEIFS('Orders - December 2020'!$I$2:$I$2047,'Orders - December 2020'!$H$2:$H$2047,Worksheet!CR$3,'Orders - December 2020'!$C$2:$C$2047,Worksheet!$F105),"-")</f>
        <v>-</v>
      </c>
      <c r="CS105" s="51" t="str">
        <f>IFERROR(AVERAGEIFS('Orders - December 2020'!$I$2:$I$2047,'Orders - December 2020'!$H$2:$H$2047,Worksheet!CS$3,'Orders - December 2020'!$C$2:$C$2047,Worksheet!$F105),"-")</f>
        <v>-</v>
      </c>
      <c r="CT105" s="51" t="str">
        <f>IFERROR(AVERAGEIFS('Orders - December 2020'!$I$2:$I$2047,'Orders - December 2020'!$H$2:$H$2047,Worksheet!CT$3,'Orders - December 2020'!$C$2:$C$2047,Worksheet!$F105),"-")</f>
        <v>-</v>
      </c>
      <c r="CU105" s="51" t="str">
        <f>IFERROR(AVERAGEIFS('Orders - December 2020'!$I$2:$I$2047,'Orders - December 2020'!$H$2:$H$2047,Worksheet!CU$3,'Orders - December 2020'!$C$2:$C$2047,Worksheet!$F105),"-")</f>
        <v>-</v>
      </c>
      <c r="CV105" s="51" t="str">
        <f>IFERROR(AVERAGEIFS('Orders - December 2020'!$I$2:$I$2047,'Orders - December 2020'!$H$2:$H$2047,Worksheet!CV$3,'Orders - December 2020'!$C$2:$C$2047,Worksheet!$F105),"-")</f>
        <v>-</v>
      </c>
      <c r="CW105" s="51" t="str">
        <f>IFERROR(AVERAGEIFS('Orders - December 2020'!$I$2:$I$2047,'Orders - December 2020'!$H$2:$H$2047,Worksheet!CW$3,'Orders - December 2020'!$C$2:$C$2047,Worksheet!$F105),"-")</f>
        <v>-</v>
      </c>
      <c r="CX105" s="51" t="str">
        <f>IFERROR(AVERAGEIFS('Orders - December 2020'!$I$2:$I$2047,'Orders - December 2020'!$H$2:$H$2047,Worksheet!CX$3,'Orders - December 2020'!$C$2:$C$2047,Worksheet!$F105),"-")</f>
        <v>-</v>
      </c>
      <c r="CY105" s="51" t="str">
        <f>IFERROR(AVERAGEIFS('Orders - December 2020'!$I$2:$I$2047,'Orders - December 2020'!$H$2:$H$2047,Worksheet!CY$3,'Orders - December 2020'!$C$2:$C$2047,Worksheet!$F105),"-")</f>
        <v>-</v>
      </c>
      <c r="CZ105" s="51" t="str">
        <f>IFERROR(AVERAGEIFS('Orders - December 2020'!$I$2:$I$2047,'Orders - December 2020'!$H$2:$H$2047,Worksheet!CZ$3,'Orders - December 2020'!$C$2:$C$2047,Worksheet!$F105),"-")</f>
        <v>-</v>
      </c>
      <c r="DA105" s="51" t="str">
        <f>IFERROR(AVERAGEIFS('Orders - December 2020'!$I$2:$I$2047,'Orders - December 2020'!$H$2:$H$2047,Worksheet!DA$3,'Orders - December 2020'!$C$2:$C$2047,Worksheet!$F105),"-")</f>
        <v>-</v>
      </c>
      <c r="DB105" s="51" t="str">
        <f>IFERROR(AVERAGEIFS('Orders - December 2020'!$I$2:$I$2047,'Orders - December 2020'!$H$2:$H$2047,Worksheet!DB$3,'Orders - December 2020'!$C$2:$C$2047,Worksheet!$F105),"-")</f>
        <v>-</v>
      </c>
      <c r="DC105" s="51" t="str">
        <f>IFERROR(AVERAGEIFS('Orders - December 2020'!$I$2:$I$2047,'Orders - December 2020'!$H$2:$H$2047,Worksheet!DC$3,'Orders - December 2020'!$C$2:$C$2047,Worksheet!$F105),"-")</f>
        <v>-</v>
      </c>
      <c r="DD105" s="51" t="str">
        <f>IFERROR(AVERAGEIFS('Orders - December 2020'!$I$2:$I$2047,'Orders - December 2020'!$H$2:$H$2047,Worksheet!DD$3,'Orders - December 2020'!$C$2:$C$2047,Worksheet!$F105),"-")</f>
        <v>-</v>
      </c>
      <c r="DE105" s="51" t="str">
        <f>IFERROR(AVERAGEIFS('Orders - December 2020'!$I$2:$I$2047,'Orders - December 2020'!$H$2:$H$2047,Worksheet!DE$3,'Orders - December 2020'!$C$2:$C$2047,Worksheet!$F105),"-")</f>
        <v>-</v>
      </c>
      <c r="DF105" s="51" t="str">
        <f>IFERROR(AVERAGEIFS('Orders - December 2020'!$I$2:$I$2047,'Orders - December 2020'!$H$2:$H$2047,Worksheet!DF$3,'Orders - December 2020'!$C$2:$C$2047,Worksheet!$F105),"-")</f>
        <v>-</v>
      </c>
      <c r="DG105" s="51" t="str">
        <f>IFERROR(AVERAGEIFS('Orders - December 2020'!$I$2:$I$2047,'Orders - December 2020'!$H$2:$H$2047,Worksheet!DG$3,'Orders - December 2020'!$C$2:$C$2047,Worksheet!$F105),"-")</f>
        <v>-</v>
      </c>
      <c r="DH105" s="51" t="str">
        <f>IFERROR(AVERAGEIFS('Orders - December 2020'!$I$2:$I$2047,'Orders - December 2020'!$H$2:$H$2047,Worksheet!DH$3,'Orders - December 2020'!$C$2:$C$2047,Worksheet!$F105),"-")</f>
        <v>-</v>
      </c>
      <c r="DI105" s="51" t="str">
        <f>IFERROR(AVERAGEIFS('Orders - December 2020'!$I$2:$I$2047,'Orders - December 2020'!$H$2:$H$2047,Worksheet!DI$3,'Orders - December 2020'!$C$2:$C$2047,Worksheet!$F105),"-")</f>
        <v>-</v>
      </c>
      <c r="DJ105" s="51" t="str">
        <f>IFERROR(AVERAGEIFS('Orders - December 2020'!$I$2:$I$2047,'Orders - December 2020'!$H$2:$H$2047,Worksheet!DJ$3,'Orders - December 2020'!$C$2:$C$2047,Worksheet!$F105),"-")</f>
        <v>-</v>
      </c>
      <c r="DK105" s="51" t="str">
        <f>IFERROR(AVERAGEIFS('Orders - December 2020'!$I$2:$I$2047,'Orders - December 2020'!$H$2:$H$2047,Worksheet!DK$3,'Orders - December 2020'!$C$2:$C$2047,Worksheet!$F105),"-")</f>
        <v>-</v>
      </c>
      <c r="DL105" s="51" t="str">
        <f>IFERROR(AVERAGEIFS('Orders - December 2020'!$I$2:$I$2047,'Orders - December 2020'!$H$2:$H$2047,Worksheet!DL$3,'Orders - December 2020'!$C$2:$C$2047,Worksheet!$F105),"-")</f>
        <v>-</v>
      </c>
      <c r="DM105" s="51" t="str">
        <f>IFERROR(AVERAGEIFS('Orders - December 2020'!$I$2:$I$2047,'Orders - December 2020'!$H$2:$H$2047,Worksheet!DM$3,'Orders - December 2020'!$C$2:$C$2047,Worksheet!$F105),"-")</f>
        <v>-</v>
      </c>
      <c r="DN105" s="51" t="str">
        <f>IFERROR(AVERAGEIFS('Orders - December 2020'!$I$2:$I$2047,'Orders - December 2020'!$H$2:$H$2047,Worksheet!DN$3,'Orders - December 2020'!$C$2:$C$2047,Worksheet!$F105),"-")</f>
        <v>-</v>
      </c>
      <c r="DO105" s="51" t="str">
        <f>IFERROR(AVERAGEIFS('Orders - December 2020'!$I$2:$I$2047,'Orders - December 2020'!$H$2:$H$2047,Worksheet!DO$3,'Orders - December 2020'!$C$2:$C$2047,Worksheet!$F105),"-")</f>
        <v>-</v>
      </c>
      <c r="DP105" s="51" t="str">
        <f>IFERROR(AVERAGEIFS('Orders - December 2020'!$I$2:$I$2047,'Orders - December 2020'!$H$2:$H$2047,Worksheet!DP$3,'Orders - December 2020'!$C$2:$C$2047,Worksheet!$F105),"-")</f>
        <v>-</v>
      </c>
      <c r="DQ105" s="51" t="str">
        <f>IFERROR(AVERAGEIFS('Orders - December 2020'!$I$2:$I$2047,'Orders - December 2020'!$H$2:$H$2047,Worksheet!DQ$3,'Orders - December 2020'!$C$2:$C$2047,Worksheet!$F105),"-")</f>
        <v>-</v>
      </c>
      <c r="DR105" s="51" t="str">
        <f>IFERROR(AVERAGEIFS('Orders - December 2020'!$I$2:$I$2047,'Orders - December 2020'!$H$2:$H$2047,Worksheet!DR$3,'Orders - December 2020'!$C$2:$C$2047,Worksheet!$F105),"-")</f>
        <v>-</v>
      </c>
      <c r="DS105" s="51" t="str">
        <f>IFERROR(AVERAGEIFS('Orders - December 2020'!$I$2:$I$2047,'Orders - December 2020'!$H$2:$H$2047,Worksheet!DS$3,'Orders - December 2020'!$C$2:$C$2047,Worksheet!$F105),"-")</f>
        <v>-</v>
      </c>
      <c r="DT105" s="51">
        <f>IFERROR(AVERAGEIFS('Orders - December 2020'!$I$2:$I$2047,'Orders - December 2020'!$H$2:$H$2047,Worksheet!DT$3,'Orders - December 2020'!$C$2:$C$2047,Worksheet!$F105),"-")</f>
        <v>2</v>
      </c>
      <c r="DU105" s="51" t="str">
        <f>IFERROR(AVERAGEIFS('Orders - December 2020'!$I$2:$I$2047,'Orders - December 2020'!$H$2:$H$2047,Worksheet!DU$3,'Orders - December 2020'!$C$2:$C$2047,Worksheet!$F105),"-")</f>
        <v>-</v>
      </c>
      <c r="DV105" s="51" t="str">
        <f>IFERROR(AVERAGEIFS('Orders - December 2020'!$I$2:$I$2047,'Orders - December 2020'!$H$2:$H$2047,Worksheet!DV$3,'Orders - December 2020'!$C$2:$C$2047,Worksheet!$F105),"-")</f>
        <v>-</v>
      </c>
      <c r="DW105" s="51" t="str">
        <f>IFERROR(AVERAGEIFS('Orders - December 2020'!$I$2:$I$2047,'Orders - December 2020'!$H$2:$H$2047,Worksheet!DW$3,'Orders - December 2020'!$C$2:$C$2047,Worksheet!$F105),"-")</f>
        <v>-</v>
      </c>
      <c r="DX105" s="51" t="str">
        <f>IFERROR(AVERAGEIFS('Orders - December 2020'!$I$2:$I$2047,'Orders - December 2020'!$H$2:$H$2047,Worksheet!DX$3,'Orders - December 2020'!$C$2:$C$2047,Worksheet!$F105),"-")</f>
        <v>-</v>
      </c>
      <c r="DY105" s="51" t="str">
        <f>IFERROR(AVERAGEIFS('Orders - December 2020'!$I$2:$I$2047,'Orders - December 2020'!$H$2:$H$2047,Worksheet!DY$3,'Orders - December 2020'!$C$2:$C$2047,Worksheet!$F105),"-")</f>
        <v>-</v>
      </c>
      <c r="DZ105" s="51" t="str">
        <f>IFERROR(AVERAGEIFS('Orders - December 2020'!$I$2:$I$2047,'Orders - December 2020'!$H$2:$H$2047,Worksheet!DZ$3,'Orders - December 2020'!$C$2:$C$2047,Worksheet!$F105),"-")</f>
        <v>-</v>
      </c>
      <c r="EA105" s="51" t="str">
        <f>IFERROR(AVERAGEIFS('Orders - December 2020'!$I$2:$I$2047,'Orders - December 2020'!$H$2:$H$2047,Worksheet!EA$3,'Orders - December 2020'!$C$2:$C$2047,Worksheet!$F105),"-")</f>
        <v>-</v>
      </c>
      <c r="EB105" s="51" t="str">
        <f>IFERROR(AVERAGEIFS('Orders - December 2020'!$I$2:$I$2047,'Orders - December 2020'!$H$2:$H$2047,Worksheet!EB$3,'Orders - December 2020'!$C$2:$C$2047,Worksheet!$F105),"-")</f>
        <v>-</v>
      </c>
      <c r="EC105" s="51">
        <f>IFERROR(AVERAGEIFS('Orders - December 2020'!$I$2:$I$2047,'Orders - December 2020'!$H$2:$H$2047,Worksheet!EC$3,'Orders - December 2020'!$C$2:$C$2047,Worksheet!$F105),"-")</f>
        <v>2</v>
      </c>
      <c r="ED105" s="51" t="str">
        <f>IFERROR(AVERAGEIFS('Orders - December 2020'!$I$2:$I$2047,'Orders - December 2020'!$H$2:$H$2047,Worksheet!ED$3,'Orders - December 2020'!$C$2:$C$2047,Worksheet!$F105),"-")</f>
        <v>-</v>
      </c>
      <c r="EE105" s="51" t="str">
        <f>IFERROR(AVERAGEIFS('Orders - December 2020'!$I$2:$I$2047,'Orders - December 2020'!$H$2:$H$2047,Worksheet!EE$3,'Orders - December 2020'!$C$2:$C$2047,Worksheet!$F105),"-")</f>
        <v>-</v>
      </c>
      <c r="EF105" s="51" t="str">
        <f>IFERROR(AVERAGEIFS('Orders - December 2020'!$I$2:$I$2047,'Orders - December 2020'!$H$2:$H$2047,Worksheet!EF$3,'Orders - December 2020'!$C$2:$C$2047,Worksheet!$F105),"-")</f>
        <v>-</v>
      </c>
      <c r="EG105" s="51" t="str">
        <f>IFERROR(AVERAGEIFS('Orders - December 2020'!$I$2:$I$2047,'Orders - December 2020'!$H$2:$H$2047,Worksheet!EG$3,'Orders - December 2020'!$C$2:$C$2047,Worksheet!$F105),"-")</f>
        <v>-</v>
      </c>
      <c r="EH105" s="51" t="str">
        <f>IFERROR(AVERAGEIFS('Orders - December 2020'!$I$2:$I$2047,'Orders - December 2020'!$H$2:$H$2047,Worksheet!EH$3,'Orders - December 2020'!$C$2:$C$2047,Worksheet!$F105),"-")</f>
        <v>-</v>
      </c>
      <c r="EI105" s="51" t="str">
        <f>IFERROR(AVERAGEIFS('Orders - December 2020'!$I$2:$I$2047,'Orders - December 2020'!$H$2:$H$2047,Worksheet!EI$3,'Orders - December 2020'!$C$2:$C$2047,Worksheet!$F105),"-")</f>
        <v>-</v>
      </c>
      <c r="EJ105" s="51" t="str">
        <f>IFERROR(AVERAGEIFS('Orders - December 2020'!$I$2:$I$2047,'Orders - December 2020'!$H$2:$H$2047,Worksheet!EJ$3,'Orders - December 2020'!$C$2:$C$2047,Worksheet!$F105),"-")</f>
        <v>-</v>
      </c>
      <c r="EK105" s="51">
        <f>IFERROR(AVERAGEIFS('Orders - December 2020'!$I$2:$I$2047,'Orders - December 2020'!$H$2:$H$2047,Worksheet!EK$3,'Orders - December 2020'!$C$2:$C$2047,Worksheet!$F105),"-")</f>
        <v>5</v>
      </c>
      <c r="EL105" s="51" t="str">
        <f>IFERROR(AVERAGEIFS('Orders - December 2020'!$I$2:$I$2047,'Orders - December 2020'!$H$2:$H$2047,Worksheet!EL$3,'Orders - December 2020'!$C$2:$C$2047,Worksheet!$F105),"-")</f>
        <v>-</v>
      </c>
      <c r="EM105" s="51">
        <f>IFERROR(AVERAGEIFS('Orders - December 2020'!$I$2:$I$2047,'Orders - December 2020'!$H$2:$H$2047,Worksheet!EM$3,'Orders - December 2020'!$C$2:$C$2047,Worksheet!$F105),"-")</f>
        <v>1</v>
      </c>
      <c r="EN105" s="51" t="str">
        <f>IFERROR(AVERAGEIFS('Orders - December 2020'!$I$2:$I$2047,'Orders - December 2020'!$H$2:$H$2047,Worksheet!EN$3,'Orders - December 2020'!$C$2:$C$2047,Worksheet!$F105),"-")</f>
        <v>-</v>
      </c>
      <c r="EO105" s="51">
        <f>IFERROR(AVERAGEIFS('Orders - December 2020'!$I$2:$I$2047,'Orders - December 2020'!$H$2:$H$2047,Worksheet!EO$3,'Orders - December 2020'!$C$2:$C$2047,Worksheet!$F105),"-")</f>
        <v>2</v>
      </c>
      <c r="EP105" s="51" t="str">
        <f>IFERROR(AVERAGEIFS('Orders - December 2020'!$I$2:$I$2047,'Orders - December 2020'!$H$2:$H$2047,Worksheet!EP$3,'Orders - December 2020'!$C$2:$C$2047,Worksheet!$F105),"-")</f>
        <v>-</v>
      </c>
      <c r="EQ105" s="51" t="str">
        <f>IFERROR(AVERAGEIFS('Orders - December 2020'!$I$2:$I$2047,'Orders - December 2020'!$H$2:$H$2047,Worksheet!EQ$3,'Orders - December 2020'!$C$2:$C$2047,Worksheet!$F105),"-")</f>
        <v>-</v>
      </c>
      <c r="ER105" s="51" t="str">
        <f>IFERROR(AVERAGEIFS('Orders - December 2020'!$I$2:$I$2047,'Orders - December 2020'!$H$2:$H$2047,Worksheet!ER$3,'Orders - December 2020'!$C$2:$C$2047,Worksheet!$F105),"-")</f>
        <v>-</v>
      </c>
      <c r="ES105" s="51" t="str">
        <f>IFERROR(AVERAGEIFS('Orders - December 2020'!$I$2:$I$2047,'Orders - December 2020'!$H$2:$H$2047,Worksheet!ES$3,'Orders - December 2020'!$C$2:$C$2047,Worksheet!$F105),"-")</f>
        <v>-</v>
      </c>
      <c r="ET105" s="51" t="str">
        <f>IFERROR(AVERAGEIFS('Orders - December 2020'!$I$2:$I$2047,'Orders - December 2020'!$H$2:$H$2047,Worksheet!ET$3,'Orders - December 2020'!$C$2:$C$2047,Worksheet!$F105),"-")</f>
        <v>-</v>
      </c>
      <c r="EU105" s="51" t="str">
        <f>IFERROR(AVERAGEIFS('Orders - December 2020'!$I$2:$I$2047,'Orders - December 2020'!$H$2:$H$2047,Worksheet!EU$3,'Orders - December 2020'!$C$2:$C$2047,Worksheet!$F105),"-")</f>
        <v>-</v>
      </c>
      <c r="EV105" s="51" t="str">
        <f>IFERROR(AVERAGEIFS('Orders - December 2020'!$I$2:$I$2047,'Orders - December 2020'!$H$2:$H$2047,Worksheet!EV$3,'Orders - December 2020'!$C$2:$C$2047,Worksheet!$F105),"-")</f>
        <v>-</v>
      </c>
      <c r="EW105" s="51" t="str">
        <f>IFERROR(AVERAGEIFS('Orders - December 2020'!$I$2:$I$2047,'Orders - December 2020'!$H$2:$H$2047,Worksheet!EW$3,'Orders - December 2020'!$C$2:$C$2047,Worksheet!$F105),"-")</f>
        <v>-</v>
      </c>
      <c r="EX105" s="51" t="str">
        <f>IFERROR(AVERAGEIFS('Orders - December 2020'!$I$2:$I$2047,'Orders - December 2020'!$H$2:$H$2047,Worksheet!EX$3,'Orders - December 2020'!$C$2:$C$2047,Worksheet!$F105),"-")</f>
        <v>-</v>
      </c>
      <c r="EY105" s="51" t="str">
        <f>IFERROR(AVERAGEIFS('Orders - December 2020'!$I$2:$I$2047,'Orders - December 2020'!$H$2:$H$2047,Worksheet!EY$3,'Orders - December 2020'!$C$2:$C$2047,Worksheet!$F105),"-")</f>
        <v>-</v>
      </c>
      <c r="EZ105" s="51" t="str">
        <f>IFERROR(AVERAGEIFS('Orders - December 2020'!$I$2:$I$2047,'Orders - December 2020'!$H$2:$H$2047,Worksheet!EZ$3,'Orders - December 2020'!$C$2:$C$2047,Worksheet!$F105),"-")</f>
        <v>-</v>
      </c>
      <c r="FA105" s="51" t="str">
        <f>IFERROR(AVERAGEIFS('Orders - December 2020'!$I$2:$I$2047,'Orders - December 2020'!$H$2:$H$2047,Worksheet!FA$3,'Orders - December 2020'!$C$2:$C$2047,Worksheet!$F105),"-")</f>
        <v>-</v>
      </c>
      <c r="FB105" s="51" t="str">
        <f>IFERROR(AVERAGEIFS('Orders - December 2020'!$I$2:$I$2047,'Orders - December 2020'!$H$2:$H$2047,Worksheet!FB$3,'Orders - December 2020'!$C$2:$C$2047,Worksheet!$F105),"-")</f>
        <v>-</v>
      </c>
      <c r="FC105" s="51" t="str">
        <f>IFERROR(AVERAGEIFS('Orders - December 2020'!$I$2:$I$2047,'Orders - December 2020'!$H$2:$H$2047,Worksheet!FC$3,'Orders - December 2020'!$C$2:$C$2047,Worksheet!$F105),"-")</f>
        <v>-</v>
      </c>
      <c r="FD105" s="51" t="str">
        <f>IFERROR(AVERAGEIFS('Orders - December 2020'!$I$2:$I$2047,'Orders - December 2020'!$H$2:$H$2047,Worksheet!FD$3,'Orders - December 2020'!$C$2:$C$2047,Worksheet!$F105),"-")</f>
        <v>-</v>
      </c>
      <c r="FE105" s="51" t="str">
        <f>IFERROR(AVERAGEIFS('Orders - December 2020'!$I$2:$I$2047,'Orders - December 2020'!$H$2:$H$2047,Worksheet!FE$3,'Orders - December 2020'!$C$2:$C$2047,Worksheet!$F105),"-")</f>
        <v>-</v>
      </c>
      <c r="FF105" s="51" t="str">
        <f>IFERROR(AVERAGEIFS('Orders - December 2020'!$I$2:$I$2047,'Orders - December 2020'!$H$2:$H$2047,Worksheet!FF$3,'Orders - December 2020'!$C$2:$C$2047,Worksheet!$F105),"-")</f>
        <v>-</v>
      </c>
      <c r="FG105" s="52" t="str">
        <f>IFERROR(AVERAGEIFS('Orders - December 2020'!$I$2:$I$2047,'Orders - December 2020'!$H$2:$H$2047,Worksheet!FG$3,'Orders - December 2020'!$C$2:$C$2047,Worksheet!$F105),"-")</f>
        <v>-</v>
      </c>
    </row>
    <row r="106" spans="6:163">
      <c r="F106" s="45" t="str">
        <v>Metro Minimart</v>
      </c>
      <c r="G106" s="50" t="str">
        <f>IFERROR(AVERAGEIFS('Orders - December 2020'!$I$2:$I$2047,'Orders - December 2020'!$H$2:$H$2047,Worksheet!G$3,'Orders - December 2020'!$C$2:$C$2047,Worksheet!$F106),"-")</f>
        <v>-</v>
      </c>
      <c r="H106" s="51" t="str">
        <f>IFERROR(AVERAGEIFS('Orders - December 2020'!$I$2:$I$2047,'Orders - December 2020'!$H$2:$H$2047,Worksheet!H$3,'Orders - December 2020'!$C$2:$C$2047,Worksheet!$F106),"-")</f>
        <v>-</v>
      </c>
      <c r="I106" s="51" t="str">
        <f>IFERROR(AVERAGEIFS('Orders - December 2020'!$I$2:$I$2047,'Orders - December 2020'!$H$2:$H$2047,Worksheet!I$3,'Orders - December 2020'!$C$2:$C$2047,Worksheet!$F106),"-")</f>
        <v>-</v>
      </c>
      <c r="J106" s="51" t="str">
        <f>IFERROR(AVERAGEIFS('Orders - December 2020'!$I$2:$I$2047,'Orders - December 2020'!$H$2:$H$2047,Worksheet!J$3,'Orders - December 2020'!$C$2:$C$2047,Worksheet!$F106),"-")</f>
        <v>-</v>
      </c>
      <c r="K106" s="51" t="str">
        <f>IFERROR(AVERAGEIFS('Orders - December 2020'!$I$2:$I$2047,'Orders - December 2020'!$H$2:$H$2047,Worksheet!K$3,'Orders - December 2020'!$C$2:$C$2047,Worksheet!$F106),"-")</f>
        <v>-</v>
      </c>
      <c r="L106" s="51" t="str">
        <f>IFERROR(AVERAGEIFS('Orders - December 2020'!$I$2:$I$2047,'Orders - December 2020'!$H$2:$H$2047,Worksheet!L$3,'Orders - December 2020'!$C$2:$C$2047,Worksheet!$F106),"-")</f>
        <v>-</v>
      </c>
      <c r="M106" s="51" t="str">
        <f>IFERROR(AVERAGEIFS('Orders - December 2020'!$I$2:$I$2047,'Orders - December 2020'!$H$2:$H$2047,Worksheet!M$3,'Orders - December 2020'!$C$2:$C$2047,Worksheet!$F106),"-")</f>
        <v>-</v>
      </c>
      <c r="N106" s="51" t="str">
        <f>IFERROR(AVERAGEIFS('Orders - December 2020'!$I$2:$I$2047,'Orders - December 2020'!$H$2:$H$2047,Worksheet!N$3,'Orders - December 2020'!$C$2:$C$2047,Worksheet!$F106),"-")</f>
        <v>-</v>
      </c>
      <c r="O106" s="51" t="str">
        <f>IFERROR(AVERAGEIFS('Orders - December 2020'!$I$2:$I$2047,'Orders - December 2020'!$H$2:$H$2047,Worksheet!O$3,'Orders - December 2020'!$C$2:$C$2047,Worksheet!$F106),"-")</f>
        <v>-</v>
      </c>
      <c r="P106" s="51" t="str">
        <f>IFERROR(AVERAGEIFS('Orders - December 2020'!$I$2:$I$2047,'Orders - December 2020'!$H$2:$H$2047,Worksheet!P$3,'Orders - December 2020'!$C$2:$C$2047,Worksheet!$F106),"-")</f>
        <v>-</v>
      </c>
      <c r="Q106" s="51" t="str">
        <f>IFERROR(AVERAGEIFS('Orders - December 2020'!$I$2:$I$2047,'Orders - December 2020'!$H$2:$H$2047,Worksheet!Q$3,'Orders - December 2020'!$C$2:$C$2047,Worksheet!$F106),"-")</f>
        <v>-</v>
      </c>
      <c r="R106" s="51" t="str">
        <f>IFERROR(AVERAGEIFS('Orders - December 2020'!$I$2:$I$2047,'Orders - December 2020'!$H$2:$H$2047,Worksheet!R$3,'Orders - December 2020'!$C$2:$C$2047,Worksheet!$F106),"-")</f>
        <v>-</v>
      </c>
      <c r="S106" s="51" t="str">
        <f>IFERROR(AVERAGEIFS('Orders - December 2020'!$I$2:$I$2047,'Orders - December 2020'!$H$2:$H$2047,Worksheet!S$3,'Orders - December 2020'!$C$2:$C$2047,Worksheet!$F106),"-")</f>
        <v>-</v>
      </c>
      <c r="T106" s="51" t="str">
        <f>IFERROR(AVERAGEIFS('Orders - December 2020'!$I$2:$I$2047,'Orders - December 2020'!$H$2:$H$2047,Worksheet!T$3,'Orders - December 2020'!$C$2:$C$2047,Worksheet!$F106),"-")</f>
        <v>-</v>
      </c>
      <c r="U106" s="51" t="str">
        <f>IFERROR(AVERAGEIFS('Orders - December 2020'!$I$2:$I$2047,'Orders - December 2020'!$H$2:$H$2047,Worksheet!U$3,'Orders - December 2020'!$C$2:$C$2047,Worksheet!$F106),"-")</f>
        <v>-</v>
      </c>
      <c r="V106" s="51" t="str">
        <f>IFERROR(AVERAGEIFS('Orders - December 2020'!$I$2:$I$2047,'Orders - December 2020'!$H$2:$H$2047,Worksheet!V$3,'Orders - December 2020'!$C$2:$C$2047,Worksheet!$F106),"-")</f>
        <v>-</v>
      </c>
      <c r="W106" s="51" t="str">
        <f>IFERROR(AVERAGEIFS('Orders - December 2020'!$I$2:$I$2047,'Orders - December 2020'!$H$2:$H$2047,Worksheet!W$3,'Orders - December 2020'!$C$2:$C$2047,Worksheet!$F106),"-")</f>
        <v>-</v>
      </c>
      <c r="X106" s="51" t="str">
        <f>IFERROR(AVERAGEIFS('Orders - December 2020'!$I$2:$I$2047,'Orders - December 2020'!$H$2:$H$2047,Worksheet!X$3,'Orders - December 2020'!$C$2:$C$2047,Worksheet!$F106),"-")</f>
        <v>-</v>
      </c>
      <c r="Y106" s="51" t="str">
        <f>IFERROR(AVERAGEIFS('Orders - December 2020'!$I$2:$I$2047,'Orders - December 2020'!$H$2:$H$2047,Worksheet!Y$3,'Orders - December 2020'!$C$2:$C$2047,Worksheet!$F106),"-")</f>
        <v>-</v>
      </c>
      <c r="Z106" s="51" t="str">
        <f>IFERROR(AVERAGEIFS('Orders - December 2020'!$I$2:$I$2047,'Orders - December 2020'!$H$2:$H$2047,Worksheet!Z$3,'Orders - December 2020'!$C$2:$C$2047,Worksheet!$F106),"-")</f>
        <v>-</v>
      </c>
      <c r="AA106" s="51" t="str">
        <f>IFERROR(AVERAGEIFS('Orders - December 2020'!$I$2:$I$2047,'Orders - December 2020'!$H$2:$H$2047,Worksheet!AA$3,'Orders - December 2020'!$C$2:$C$2047,Worksheet!$F106),"-")</f>
        <v>-</v>
      </c>
      <c r="AB106" s="51" t="str">
        <f>IFERROR(AVERAGEIFS('Orders - December 2020'!$I$2:$I$2047,'Orders - December 2020'!$H$2:$H$2047,Worksheet!AB$3,'Orders - December 2020'!$C$2:$C$2047,Worksheet!$F106),"-")</f>
        <v>-</v>
      </c>
      <c r="AC106" s="51" t="str">
        <f>IFERROR(AVERAGEIFS('Orders - December 2020'!$I$2:$I$2047,'Orders - December 2020'!$H$2:$H$2047,Worksheet!AC$3,'Orders - December 2020'!$C$2:$C$2047,Worksheet!$F106),"-")</f>
        <v>-</v>
      </c>
      <c r="AD106" s="51" t="str">
        <f>IFERROR(AVERAGEIFS('Orders - December 2020'!$I$2:$I$2047,'Orders - December 2020'!$H$2:$H$2047,Worksheet!AD$3,'Orders - December 2020'!$C$2:$C$2047,Worksheet!$F106),"-")</f>
        <v>-</v>
      </c>
      <c r="AE106" s="51" t="str">
        <f>IFERROR(AVERAGEIFS('Orders - December 2020'!$I$2:$I$2047,'Orders - December 2020'!$H$2:$H$2047,Worksheet!AE$3,'Orders - December 2020'!$C$2:$C$2047,Worksheet!$F106),"-")</f>
        <v>-</v>
      </c>
      <c r="AF106" s="51" t="str">
        <f>IFERROR(AVERAGEIFS('Orders - December 2020'!$I$2:$I$2047,'Orders - December 2020'!$H$2:$H$2047,Worksheet!AF$3,'Orders - December 2020'!$C$2:$C$2047,Worksheet!$F106),"-")</f>
        <v>-</v>
      </c>
      <c r="AG106" s="51" t="str">
        <f>IFERROR(AVERAGEIFS('Orders - December 2020'!$I$2:$I$2047,'Orders - December 2020'!$H$2:$H$2047,Worksheet!AG$3,'Orders - December 2020'!$C$2:$C$2047,Worksheet!$F106),"-")</f>
        <v>-</v>
      </c>
      <c r="AH106" s="51" t="str">
        <f>IFERROR(AVERAGEIFS('Orders - December 2020'!$I$2:$I$2047,'Orders - December 2020'!$H$2:$H$2047,Worksheet!AH$3,'Orders - December 2020'!$C$2:$C$2047,Worksheet!$F106),"-")</f>
        <v>-</v>
      </c>
      <c r="AI106" s="51" t="str">
        <f>IFERROR(AVERAGEIFS('Orders - December 2020'!$I$2:$I$2047,'Orders - December 2020'!$H$2:$H$2047,Worksheet!AI$3,'Orders - December 2020'!$C$2:$C$2047,Worksheet!$F106),"-")</f>
        <v>-</v>
      </c>
      <c r="AJ106" s="51" t="str">
        <f>IFERROR(AVERAGEIFS('Orders - December 2020'!$I$2:$I$2047,'Orders - December 2020'!$H$2:$H$2047,Worksheet!AJ$3,'Orders - December 2020'!$C$2:$C$2047,Worksheet!$F106),"-")</f>
        <v>-</v>
      </c>
      <c r="AK106" s="51" t="str">
        <f>IFERROR(AVERAGEIFS('Orders - December 2020'!$I$2:$I$2047,'Orders - December 2020'!$H$2:$H$2047,Worksheet!AK$3,'Orders - December 2020'!$C$2:$C$2047,Worksheet!$F106),"-")</f>
        <v>-</v>
      </c>
      <c r="AL106" s="51" t="str">
        <f>IFERROR(AVERAGEIFS('Orders - December 2020'!$I$2:$I$2047,'Orders - December 2020'!$H$2:$H$2047,Worksheet!AL$3,'Orders - December 2020'!$C$2:$C$2047,Worksheet!$F106),"-")</f>
        <v>-</v>
      </c>
      <c r="AM106" s="51" t="str">
        <f>IFERROR(AVERAGEIFS('Orders - December 2020'!$I$2:$I$2047,'Orders - December 2020'!$H$2:$H$2047,Worksheet!AM$3,'Orders - December 2020'!$C$2:$C$2047,Worksheet!$F106),"-")</f>
        <v>-</v>
      </c>
      <c r="AN106" s="51" t="str">
        <f>IFERROR(AVERAGEIFS('Orders - December 2020'!$I$2:$I$2047,'Orders - December 2020'!$H$2:$H$2047,Worksheet!AN$3,'Orders - December 2020'!$C$2:$C$2047,Worksheet!$F106),"-")</f>
        <v>-</v>
      </c>
      <c r="AO106" s="51" t="str">
        <f>IFERROR(AVERAGEIFS('Orders - December 2020'!$I$2:$I$2047,'Orders - December 2020'!$H$2:$H$2047,Worksheet!AO$3,'Orders - December 2020'!$C$2:$C$2047,Worksheet!$F106),"-")</f>
        <v>-</v>
      </c>
      <c r="AP106" s="51" t="str">
        <f>IFERROR(AVERAGEIFS('Orders - December 2020'!$I$2:$I$2047,'Orders - December 2020'!$H$2:$H$2047,Worksheet!AP$3,'Orders - December 2020'!$C$2:$C$2047,Worksheet!$F106),"-")</f>
        <v>-</v>
      </c>
      <c r="AQ106" s="51">
        <f>IFERROR(AVERAGEIFS('Orders - December 2020'!$I$2:$I$2047,'Orders - December 2020'!$H$2:$H$2047,Worksheet!AQ$3,'Orders - December 2020'!$C$2:$C$2047,Worksheet!$F106),"-")</f>
        <v>1</v>
      </c>
      <c r="AR106" s="51">
        <f>IFERROR(AVERAGEIFS('Orders - December 2020'!$I$2:$I$2047,'Orders - December 2020'!$H$2:$H$2047,Worksheet!AR$3,'Orders - December 2020'!$C$2:$C$2047,Worksheet!$F106),"-")</f>
        <v>1</v>
      </c>
      <c r="AS106" s="51" t="str">
        <f>IFERROR(AVERAGEIFS('Orders - December 2020'!$I$2:$I$2047,'Orders - December 2020'!$H$2:$H$2047,Worksheet!AS$3,'Orders - December 2020'!$C$2:$C$2047,Worksheet!$F106),"-")</f>
        <v>-</v>
      </c>
      <c r="AT106" s="51">
        <f>IFERROR(AVERAGEIFS('Orders - December 2020'!$I$2:$I$2047,'Orders - December 2020'!$H$2:$H$2047,Worksheet!AT$3,'Orders - December 2020'!$C$2:$C$2047,Worksheet!$F106),"-")</f>
        <v>1</v>
      </c>
      <c r="AU106" s="51" t="str">
        <f>IFERROR(AVERAGEIFS('Orders - December 2020'!$I$2:$I$2047,'Orders - December 2020'!$H$2:$H$2047,Worksheet!AU$3,'Orders - December 2020'!$C$2:$C$2047,Worksheet!$F106),"-")</f>
        <v>-</v>
      </c>
      <c r="AV106" s="51" t="str">
        <f>IFERROR(AVERAGEIFS('Orders - December 2020'!$I$2:$I$2047,'Orders - December 2020'!$H$2:$H$2047,Worksheet!AV$3,'Orders - December 2020'!$C$2:$C$2047,Worksheet!$F106),"-")</f>
        <v>-</v>
      </c>
      <c r="AW106" s="51" t="str">
        <f>IFERROR(AVERAGEIFS('Orders - December 2020'!$I$2:$I$2047,'Orders - December 2020'!$H$2:$H$2047,Worksheet!AW$3,'Orders - December 2020'!$C$2:$C$2047,Worksheet!$F106),"-")</f>
        <v>-</v>
      </c>
      <c r="AX106" s="51" t="str">
        <f>IFERROR(AVERAGEIFS('Orders - December 2020'!$I$2:$I$2047,'Orders - December 2020'!$H$2:$H$2047,Worksheet!AX$3,'Orders - December 2020'!$C$2:$C$2047,Worksheet!$F106),"-")</f>
        <v>-</v>
      </c>
      <c r="AY106" s="51">
        <f>IFERROR(AVERAGEIFS('Orders - December 2020'!$I$2:$I$2047,'Orders - December 2020'!$H$2:$H$2047,Worksheet!AY$3,'Orders - December 2020'!$C$2:$C$2047,Worksheet!$F106),"-")</f>
        <v>1</v>
      </c>
      <c r="AZ106" s="51" t="str">
        <f>IFERROR(AVERAGEIFS('Orders - December 2020'!$I$2:$I$2047,'Orders - December 2020'!$H$2:$H$2047,Worksheet!AZ$3,'Orders - December 2020'!$C$2:$C$2047,Worksheet!$F106),"-")</f>
        <v>-</v>
      </c>
      <c r="BA106" s="51">
        <f>IFERROR(AVERAGEIFS('Orders - December 2020'!$I$2:$I$2047,'Orders - December 2020'!$H$2:$H$2047,Worksheet!BA$3,'Orders - December 2020'!$C$2:$C$2047,Worksheet!$F106),"-")</f>
        <v>1</v>
      </c>
      <c r="BB106" s="51" t="str">
        <f>IFERROR(AVERAGEIFS('Orders - December 2020'!$I$2:$I$2047,'Orders - December 2020'!$H$2:$H$2047,Worksheet!BB$3,'Orders - December 2020'!$C$2:$C$2047,Worksheet!$F106),"-")</f>
        <v>-</v>
      </c>
      <c r="BC106" s="51" t="str">
        <f>IFERROR(AVERAGEIFS('Orders - December 2020'!$I$2:$I$2047,'Orders - December 2020'!$H$2:$H$2047,Worksheet!BC$3,'Orders - December 2020'!$C$2:$C$2047,Worksheet!$F106),"-")</f>
        <v>-</v>
      </c>
      <c r="BD106" s="51" t="str">
        <f>IFERROR(AVERAGEIFS('Orders - December 2020'!$I$2:$I$2047,'Orders - December 2020'!$H$2:$H$2047,Worksheet!BD$3,'Orders - December 2020'!$C$2:$C$2047,Worksheet!$F106),"-")</f>
        <v>-</v>
      </c>
      <c r="BE106" s="51" t="str">
        <f>IFERROR(AVERAGEIFS('Orders - December 2020'!$I$2:$I$2047,'Orders - December 2020'!$H$2:$H$2047,Worksheet!BE$3,'Orders - December 2020'!$C$2:$C$2047,Worksheet!$F106),"-")</f>
        <v>-</v>
      </c>
      <c r="BF106" s="51" t="str">
        <f>IFERROR(AVERAGEIFS('Orders - December 2020'!$I$2:$I$2047,'Orders - December 2020'!$H$2:$H$2047,Worksheet!BF$3,'Orders - December 2020'!$C$2:$C$2047,Worksheet!$F106),"-")</f>
        <v>-</v>
      </c>
      <c r="BG106" s="51" t="str">
        <f>IFERROR(AVERAGEIFS('Orders - December 2020'!$I$2:$I$2047,'Orders - December 2020'!$H$2:$H$2047,Worksheet!BG$3,'Orders - December 2020'!$C$2:$C$2047,Worksheet!$F106),"-")</f>
        <v>-</v>
      </c>
      <c r="BH106" s="51" t="str">
        <f>IFERROR(AVERAGEIFS('Orders - December 2020'!$I$2:$I$2047,'Orders - December 2020'!$H$2:$H$2047,Worksheet!BH$3,'Orders - December 2020'!$C$2:$C$2047,Worksheet!$F106),"-")</f>
        <v>-</v>
      </c>
      <c r="BI106" s="51" t="str">
        <f>IFERROR(AVERAGEIFS('Orders - December 2020'!$I$2:$I$2047,'Orders - December 2020'!$H$2:$H$2047,Worksheet!BI$3,'Orders - December 2020'!$C$2:$C$2047,Worksheet!$F106),"-")</f>
        <v>-</v>
      </c>
      <c r="BJ106" s="51">
        <f>IFERROR(AVERAGEIFS('Orders - December 2020'!$I$2:$I$2047,'Orders - December 2020'!$H$2:$H$2047,Worksheet!BJ$3,'Orders - December 2020'!$C$2:$C$2047,Worksheet!$F106),"-")</f>
        <v>1</v>
      </c>
      <c r="BK106" s="51" t="str">
        <f>IFERROR(AVERAGEIFS('Orders - December 2020'!$I$2:$I$2047,'Orders - December 2020'!$H$2:$H$2047,Worksheet!BK$3,'Orders - December 2020'!$C$2:$C$2047,Worksheet!$F106),"-")</f>
        <v>-</v>
      </c>
      <c r="BL106" s="51" t="str">
        <f>IFERROR(AVERAGEIFS('Orders - December 2020'!$I$2:$I$2047,'Orders - December 2020'!$H$2:$H$2047,Worksheet!BL$3,'Orders - December 2020'!$C$2:$C$2047,Worksheet!$F106),"-")</f>
        <v>-</v>
      </c>
      <c r="BM106" s="51">
        <f>IFERROR(AVERAGEIFS('Orders - December 2020'!$I$2:$I$2047,'Orders - December 2020'!$H$2:$H$2047,Worksheet!BM$3,'Orders - December 2020'!$C$2:$C$2047,Worksheet!$F106),"-")</f>
        <v>1</v>
      </c>
      <c r="BN106" s="51" t="str">
        <f>IFERROR(AVERAGEIFS('Orders - December 2020'!$I$2:$I$2047,'Orders - December 2020'!$H$2:$H$2047,Worksheet!BN$3,'Orders - December 2020'!$C$2:$C$2047,Worksheet!$F106),"-")</f>
        <v>-</v>
      </c>
      <c r="BO106" s="51" t="str">
        <f>IFERROR(AVERAGEIFS('Orders - December 2020'!$I$2:$I$2047,'Orders - December 2020'!$H$2:$H$2047,Worksheet!BO$3,'Orders - December 2020'!$C$2:$C$2047,Worksheet!$F106),"-")</f>
        <v>-</v>
      </c>
      <c r="BP106" s="51" t="str">
        <f>IFERROR(AVERAGEIFS('Orders - December 2020'!$I$2:$I$2047,'Orders - December 2020'!$H$2:$H$2047,Worksheet!BP$3,'Orders - December 2020'!$C$2:$C$2047,Worksheet!$F106),"-")</f>
        <v>-</v>
      </c>
      <c r="BQ106" s="51" t="str">
        <f>IFERROR(AVERAGEIFS('Orders - December 2020'!$I$2:$I$2047,'Orders - December 2020'!$H$2:$H$2047,Worksheet!BQ$3,'Orders - December 2020'!$C$2:$C$2047,Worksheet!$F106),"-")</f>
        <v>-</v>
      </c>
      <c r="BR106" s="51" t="str">
        <f>IFERROR(AVERAGEIFS('Orders - December 2020'!$I$2:$I$2047,'Orders - December 2020'!$H$2:$H$2047,Worksheet!BR$3,'Orders - December 2020'!$C$2:$C$2047,Worksheet!$F106),"-")</f>
        <v>-</v>
      </c>
      <c r="BS106" s="51">
        <f>IFERROR(AVERAGEIFS('Orders - December 2020'!$I$2:$I$2047,'Orders - December 2020'!$H$2:$H$2047,Worksheet!BS$3,'Orders - December 2020'!$C$2:$C$2047,Worksheet!$F106),"-")</f>
        <v>1</v>
      </c>
      <c r="BT106" s="51" t="str">
        <f>IFERROR(AVERAGEIFS('Orders - December 2020'!$I$2:$I$2047,'Orders - December 2020'!$H$2:$H$2047,Worksheet!BT$3,'Orders - December 2020'!$C$2:$C$2047,Worksheet!$F106),"-")</f>
        <v>-</v>
      </c>
      <c r="BU106" s="51" t="str">
        <f>IFERROR(AVERAGEIFS('Orders - December 2020'!$I$2:$I$2047,'Orders - December 2020'!$H$2:$H$2047,Worksheet!BU$3,'Orders - December 2020'!$C$2:$C$2047,Worksheet!$F106),"-")</f>
        <v>-</v>
      </c>
      <c r="BV106" s="51" t="str">
        <f>IFERROR(AVERAGEIFS('Orders - December 2020'!$I$2:$I$2047,'Orders - December 2020'!$H$2:$H$2047,Worksheet!BV$3,'Orders - December 2020'!$C$2:$C$2047,Worksheet!$F106),"-")</f>
        <v>-</v>
      </c>
      <c r="BW106" s="51" t="str">
        <f>IFERROR(AVERAGEIFS('Orders - December 2020'!$I$2:$I$2047,'Orders - December 2020'!$H$2:$H$2047,Worksheet!BW$3,'Orders - December 2020'!$C$2:$C$2047,Worksheet!$F106),"-")</f>
        <v>-</v>
      </c>
      <c r="BX106" s="51" t="str">
        <f>IFERROR(AVERAGEIFS('Orders - December 2020'!$I$2:$I$2047,'Orders - December 2020'!$H$2:$H$2047,Worksheet!BX$3,'Orders - December 2020'!$C$2:$C$2047,Worksheet!$F106),"-")</f>
        <v>-</v>
      </c>
      <c r="BY106" s="51" t="str">
        <f>IFERROR(AVERAGEIFS('Orders - December 2020'!$I$2:$I$2047,'Orders - December 2020'!$H$2:$H$2047,Worksheet!BY$3,'Orders - December 2020'!$C$2:$C$2047,Worksheet!$F106),"-")</f>
        <v>-</v>
      </c>
      <c r="BZ106" s="51" t="str">
        <f>IFERROR(AVERAGEIFS('Orders - December 2020'!$I$2:$I$2047,'Orders - December 2020'!$H$2:$H$2047,Worksheet!BZ$3,'Orders - December 2020'!$C$2:$C$2047,Worksheet!$F106),"-")</f>
        <v>-</v>
      </c>
      <c r="CA106" s="51" t="str">
        <f>IFERROR(AVERAGEIFS('Orders - December 2020'!$I$2:$I$2047,'Orders - December 2020'!$H$2:$H$2047,Worksheet!CA$3,'Orders - December 2020'!$C$2:$C$2047,Worksheet!$F106),"-")</f>
        <v>-</v>
      </c>
      <c r="CB106" s="51" t="str">
        <f>IFERROR(AVERAGEIFS('Orders - December 2020'!$I$2:$I$2047,'Orders - December 2020'!$H$2:$H$2047,Worksheet!CB$3,'Orders - December 2020'!$C$2:$C$2047,Worksheet!$F106),"-")</f>
        <v>-</v>
      </c>
      <c r="CC106" s="51" t="str">
        <f>IFERROR(AVERAGEIFS('Orders - December 2020'!$I$2:$I$2047,'Orders - December 2020'!$H$2:$H$2047,Worksheet!CC$3,'Orders - December 2020'!$C$2:$C$2047,Worksheet!$F106),"-")</f>
        <v>-</v>
      </c>
      <c r="CD106" s="51" t="str">
        <f>IFERROR(AVERAGEIFS('Orders - December 2020'!$I$2:$I$2047,'Orders - December 2020'!$H$2:$H$2047,Worksheet!CD$3,'Orders - December 2020'!$C$2:$C$2047,Worksheet!$F106),"-")</f>
        <v>-</v>
      </c>
      <c r="CE106" s="51" t="str">
        <f>IFERROR(AVERAGEIFS('Orders - December 2020'!$I$2:$I$2047,'Orders - December 2020'!$H$2:$H$2047,Worksheet!CE$3,'Orders - December 2020'!$C$2:$C$2047,Worksheet!$F106),"-")</f>
        <v>-</v>
      </c>
      <c r="CF106" s="51" t="str">
        <f>IFERROR(AVERAGEIFS('Orders - December 2020'!$I$2:$I$2047,'Orders - December 2020'!$H$2:$H$2047,Worksheet!CF$3,'Orders - December 2020'!$C$2:$C$2047,Worksheet!$F106),"-")</f>
        <v>-</v>
      </c>
      <c r="CG106" s="51" t="str">
        <f>IFERROR(AVERAGEIFS('Orders - December 2020'!$I$2:$I$2047,'Orders - December 2020'!$H$2:$H$2047,Worksheet!CG$3,'Orders - December 2020'!$C$2:$C$2047,Worksheet!$F106),"-")</f>
        <v>-</v>
      </c>
      <c r="CH106" s="51">
        <f>IFERROR(AVERAGEIFS('Orders - December 2020'!$I$2:$I$2047,'Orders - December 2020'!$H$2:$H$2047,Worksheet!CH$3,'Orders - December 2020'!$C$2:$C$2047,Worksheet!$F106),"-")</f>
        <v>1</v>
      </c>
      <c r="CI106" s="51" t="str">
        <f>IFERROR(AVERAGEIFS('Orders - December 2020'!$I$2:$I$2047,'Orders - December 2020'!$H$2:$H$2047,Worksheet!CI$3,'Orders - December 2020'!$C$2:$C$2047,Worksheet!$F106),"-")</f>
        <v>-</v>
      </c>
      <c r="CJ106" s="51">
        <f>IFERROR(AVERAGEIFS('Orders - December 2020'!$I$2:$I$2047,'Orders - December 2020'!$H$2:$H$2047,Worksheet!CJ$3,'Orders - December 2020'!$C$2:$C$2047,Worksheet!$F106),"-")</f>
        <v>1</v>
      </c>
      <c r="CK106" s="51" t="str">
        <f>IFERROR(AVERAGEIFS('Orders - December 2020'!$I$2:$I$2047,'Orders - December 2020'!$H$2:$H$2047,Worksheet!CK$3,'Orders - December 2020'!$C$2:$C$2047,Worksheet!$F106),"-")</f>
        <v>-</v>
      </c>
      <c r="CL106" s="51" t="str">
        <f>IFERROR(AVERAGEIFS('Orders - December 2020'!$I$2:$I$2047,'Orders - December 2020'!$H$2:$H$2047,Worksheet!CL$3,'Orders - December 2020'!$C$2:$C$2047,Worksheet!$F106),"-")</f>
        <v>-</v>
      </c>
      <c r="CM106" s="51" t="str">
        <f>IFERROR(AVERAGEIFS('Orders - December 2020'!$I$2:$I$2047,'Orders - December 2020'!$H$2:$H$2047,Worksheet!CM$3,'Orders - December 2020'!$C$2:$C$2047,Worksheet!$F106),"-")</f>
        <v>-</v>
      </c>
      <c r="CN106" s="51" t="str">
        <f>IFERROR(AVERAGEIFS('Orders - December 2020'!$I$2:$I$2047,'Orders - December 2020'!$H$2:$H$2047,Worksheet!CN$3,'Orders - December 2020'!$C$2:$C$2047,Worksheet!$F106),"-")</f>
        <v>-</v>
      </c>
      <c r="CO106" s="51">
        <f>IFERROR(AVERAGEIFS('Orders - December 2020'!$I$2:$I$2047,'Orders - December 2020'!$H$2:$H$2047,Worksheet!CO$3,'Orders - December 2020'!$C$2:$C$2047,Worksheet!$F106),"-")</f>
        <v>1</v>
      </c>
      <c r="CP106" s="51" t="str">
        <f>IFERROR(AVERAGEIFS('Orders - December 2020'!$I$2:$I$2047,'Orders - December 2020'!$H$2:$H$2047,Worksheet!CP$3,'Orders - December 2020'!$C$2:$C$2047,Worksheet!$F106),"-")</f>
        <v>-</v>
      </c>
      <c r="CQ106" s="51" t="str">
        <f>IFERROR(AVERAGEIFS('Orders - December 2020'!$I$2:$I$2047,'Orders - December 2020'!$H$2:$H$2047,Worksheet!CQ$3,'Orders - December 2020'!$C$2:$C$2047,Worksheet!$F106),"-")</f>
        <v>-</v>
      </c>
      <c r="CR106" s="51" t="str">
        <f>IFERROR(AVERAGEIFS('Orders - December 2020'!$I$2:$I$2047,'Orders - December 2020'!$H$2:$H$2047,Worksheet!CR$3,'Orders - December 2020'!$C$2:$C$2047,Worksheet!$F106),"-")</f>
        <v>-</v>
      </c>
      <c r="CS106" s="51" t="str">
        <f>IFERROR(AVERAGEIFS('Orders - December 2020'!$I$2:$I$2047,'Orders - December 2020'!$H$2:$H$2047,Worksheet!CS$3,'Orders - December 2020'!$C$2:$C$2047,Worksheet!$F106),"-")</f>
        <v>-</v>
      </c>
      <c r="CT106" s="51" t="str">
        <f>IFERROR(AVERAGEIFS('Orders - December 2020'!$I$2:$I$2047,'Orders - December 2020'!$H$2:$H$2047,Worksheet!CT$3,'Orders - December 2020'!$C$2:$C$2047,Worksheet!$F106),"-")</f>
        <v>-</v>
      </c>
      <c r="CU106" s="51" t="str">
        <f>IFERROR(AVERAGEIFS('Orders - December 2020'!$I$2:$I$2047,'Orders - December 2020'!$H$2:$H$2047,Worksheet!CU$3,'Orders - December 2020'!$C$2:$C$2047,Worksheet!$F106),"-")</f>
        <v>-</v>
      </c>
      <c r="CV106" s="51" t="str">
        <f>IFERROR(AVERAGEIFS('Orders - December 2020'!$I$2:$I$2047,'Orders - December 2020'!$H$2:$H$2047,Worksheet!CV$3,'Orders - December 2020'!$C$2:$C$2047,Worksheet!$F106),"-")</f>
        <v>-</v>
      </c>
      <c r="CW106" s="51" t="str">
        <f>IFERROR(AVERAGEIFS('Orders - December 2020'!$I$2:$I$2047,'Orders - December 2020'!$H$2:$H$2047,Worksheet!CW$3,'Orders - December 2020'!$C$2:$C$2047,Worksheet!$F106),"-")</f>
        <v>-</v>
      </c>
      <c r="CX106" s="51">
        <f>IFERROR(AVERAGEIFS('Orders - December 2020'!$I$2:$I$2047,'Orders - December 2020'!$H$2:$H$2047,Worksheet!CX$3,'Orders - December 2020'!$C$2:$C$2047,Worksheet!$F106),"-")</f>
        <v>2</v>
      </c>
      <c r="CY106" s="51" t="str">
        <f>IFERROR(AVERAGEIFS('Orders - December 2020'!$I$2:$I$2047,'Orders - December 2020'!$H$2:$H$2047,Worksheet!CY$3,'Orders - December 2020'!$C$2:$C$2047,Worksheet!$F106),"-")</f>
        <v>-</v>
      </c>
      <c r="CZ106" s="51" t="str">
        <f>IFERROR(AVERAGEIFS('Orders - December 2020'!$I$2:$I$2047,'Orders - December 2020'!$H$2:$H$2047,Worksheet!CZ$3,'Orders - December 2020'!$C$2:$C$2047,Worksheet!$F106),"-")</f>
        <v>-</v>
      </c>
      <c r="DA106" s="51" t="str">
        <f>IFERROR(AVERAGEIFS('Orders - December 2020'!$I$2:$I$2047,'Orders - December 2020'!$H$2:$H$2047,Worksheet!DA$3,'Orders - December 2020'!$C$2:$C$2047,Worksheet!$F106),"-")</f>
        <v>-</v>
      </c>
      <c r="DB106" s="51" t="str">
        <f>IFERROR(AVERAGEIFS('Orders - December 2020'!$I$2:$I$2047,'Orders - December 2020'!$H$2:$H$2047,Worksheet!DB$3,'Orders - December 2020'!$C$2:$C$2047,Worksheet!$F106),"-")</f>
        <v>-</v>
      </c>
      <c r="DC106" s="51" t="str">
        <f>IFERROR(AVERAGEIFS('Orders - December 2020'!$I$2:$I$2047,'Orders - December 2020'!$H$2:$H$2047,Worksheet!DC$3,'Orders - December 2020'!$C$2:$C$2047,Worksheet!$F106),"-")</f>
        <v>-</v>
      </c>
      <c r="DD106" s="51" t="str">
        <f>IFERROR(AVERAGEIFS('Orders - December 2020'!$I$2:$I$2047,'Orders - December 2020'!$H$2:$H$2047,Worksheet!DD$3,'Orders - December 2020'!$C$2:$C$2047,Worksheet!$F106),"-")</f>
        <v>-</v>
      </c>
      <c r="DE106" s="51" t="str">
        <f>IFERROR(AVERAGEIFS('Orders - December 2020'!$I$2:$I$2047,'Orders - December 2020'!$H$2:$H$2047,Worksheet!DE$3,'Orders - December 2020'!$C$2:$C$2047,Worksheet!$F106),"-")</f>
        <v>-</v>
      </c>
      <c r="DF106" s="51" t="str">
        <f>IFERROR(AVERAGEIFS('Orders - December 2020'!$I$2:$I$2047,'Orders - December 2020'!$H$2:$H$2047,Worksheet!DF$3,'Orders - December 2020'!$C$2:$C$2047,Worksheet!$F106),"-")</f>
        <v>-</v>
      </c>
      <c r="DG106" s="51" t="str">
        <f>IFERROR(AVERAGEIFS('Orders - December 2020'!$I$2:$I$2047,'Orders - December 2020'!$H$2:$H$2047,Worksheet!DG$3,'Orders - December 2020'!$C$2:$C$2047,Worksheet!$F106),"-")</f>
        <v>-</v>
      </c>
      <c r="DH106" s="51" t="str">
        <f>IFERROR(AVERAGEIFS('Orders - December 2020'!$I$2:$I$2047,'Orders - December 2020'!$H$2:$H$2047,Worksheet!DH$3,'Orders - December 2020'!$C$2:$C$2047,Worksheet!$F106),"-")</f>
        <v>-</v>
      </c>
      <c r="DI106" s="51">
        <f>IFERROR(AVERAGEIFS('Orders - December 2020'!$I$2:$I$2047,'Orders - December 2020'!$H$2:$H$2047,Worksheet!DI$3,'Orders - December 2020'!$C$2:$C$2047,Worksheet!$F106),"-")</f>
        <v>1</v>
      </c>
      <c r="DJ106" s="51" t="str">
        <f>IFERROR(AVERAGEIFS('Orders - December 2020'!$I$2:$I$2047,'Orders - December 2020'!$H$2:$H$2047,Worksheet!DJ$3,'Orders - December 2020'!$C$2:$C$2047,Worksheet!$F106),"-")</f>
        <v>-</v>
      </c>
      <c r="DK106" s="51" t="str">
        <f>IFERROR(AVERAGEIFS('Orders - December 2020'!$I$2:$I$2047,'Orders - December 2020'!$H$2:$H$2047,Worksheet!DK$3,'Orders - December 2020'!$C$2:$C$2047,Worksheet!$F106),"-")</f>
        <v>-</v>
      </c>
      <c r="DL106" s="51" t="str">
        <f>IFERROR(AVERAGEIFS('Orders - December 2020'!$I$2:$I$2047,'Orders - December 2020'!$H$2:$H$2047,Worksheet!DL$3,'Orders - December 2020'!$C$2:$C$2047,Worksheet!$F106),"-")</f>
        <v>-</v>
      </c>
      <c r="DM106" s="51" t="str">
        <f>IFERROR(AVERAGEIFS('Orders - December 2020'!$I$2:$I$2047,'Orders - December 2020'!$H$2:$H$2047,Worksheet!DM$3,'Orders - December 2020'!$C$2:$C$2047,Worksheet!$F106),"-")</f>
        <v>-</v>
      </c>
      <c r="DN106" s="51" t="str">
        <f>IFERROR(AVERAGEIFS('Orders - December 2020'!$I$2:$I$2047,'Orders - December 2020'!$H$2:$H$2047,Worksheet!DN$3,'Orders - December 2020'!$C$2:$C$2047,Worksheet!$F106),"-")</f>
        <v>-</v>
      </c>
      <c r="DO106" s="51" t="str">
        <f>IFERROR(AVERAGEIFS('Orders - December 2020'!$I$2:$I$2047,'Orders - December 2020'!$H$2:$H$2047,Worksheet!DO$3,'Orders - December 2020'!$C$2:$C$2047,Worksheet!$F106),"-")</f>
        <v>-</v>
      </c>
      <c r="DP106" s="51" t="str">
        <f>IFERROR(AVERAGEIFS('Orders - December 2020'!$I$2:$I$2047,'Orders - December 2020'!$H$2:$H$2047,Worksheet!DP$3,'Orders - December 2020'!$C$2:$C$2047,Worksheet!$F106),"-")</f>
        <v>-</v>
      </c>
      <c r="DQ106" s="51" t="str">
        <f>IFERROR(AVERAGEIFS('Orders - December 2020'!$I$2:$I$2047,'Orders - December 2020'!$H$2:$H$2047,Worksheet!DQ$3,'Orders - December 2020'!$C$2:$C$2047,Worksheet!$F106),"-")</f>
        <v>-</v>
      </c>
      <c r="DR106" s="51" t="str">
        <f>IFERROR(AVERAGEIFS('Orders - December 2020'!$I$2:$I$2047,'Orders - December 2020'!$H$2:$H$2047,Worksheet!DR$3,'Orders - December 2020'!$C$2:$C$2047,Worksheet!$F106),"-")</f>
        <v>-</v>
      </c>
      <c r="DS106" s="51" t="str">
        <f>IFERROR(AVERAGEIFS('Orders - December 2020'!$I$2:$I$2047,'Orders - December 2020'!$H$2:$H$2047,Worksheet!DS$3,'Orders - December 2020'!$C$2:$C$2047,Worksheet!$F106),"-")</f>
        <v>-</v>
      </c>
      <c r="DT106" s="51" t="str">
        <f>IFERROR(AVERAGEIFS('Orders - December 2020'!$I$2:$I$2047,'Orders - December 2020'!$H$2:$H$2047,Worksheet!DT$3,'Orders - December 2020'!$C$2:$C$2047,Worksheet!$F106),"-")</f>
        <v>-</v>
      </c>
      <c r="DU106" s="51" t="str">
        <f>IFERROR(AVERAGEIFS('Orders - December 2020'!$I$2:$I$2047,'Orders - December 2020'!$H$2:$H$2047,Worksheet!DU$3,'Orders - December 2020'!$C$2:$C$2047,Worksheet!$F106),"-")</f>
        <v>-</v>
      </c>
      <c r="DV106" s="51" t="str">
        <f>IFERROR(AVERAGEIFS('Orders - December 2020'!$I$2:$I$2047,'Orders - December 2020'!$H$2:$H$2047,Worksheet!DV$3,'Orders - December 2020'!$C$2:$C$2047,Worksheet!$F106),"-")</f>
        <v>-</v>
      </c>
      <c r="DW106" s="51">
        <f>IFERROR(AVERAGEIFS('Orders - December 2020'!$I$2:$I$2047,'Orders - December 2020'!$H$2:$H$2047,Worksheet!DW$3,'Orders - December 2020'!$C$2:$C$2047,Worksheet!$F106),"-")</f>
        <v>2</v>
      </c>
      <c r="DX106" s="51" t="str">
        <f>IFERROR(AVERAGEIFS('Orders - December 2020'!$I$2:$I$2047,'Orders - December 2020'!$H$2:$H$2047,Worksheet!DX$3,'Orders - December 2020'!$C$2:$C$2047,Worksheet!$F106),"-")</f>
        <v>-</v>
      </c>
      <c r="DY106" s="51">
        <f>IFERROR(AVERAGEIFS('Orders - December 2020'!$I$2:$I$2047,'Orders - December 2020'!$H$2:$H$2047,Worksheet!DY$3,'Orders - December 2020'!$C$2:$C$2047,Worksheet!$F106),"-")</f>
        <v>1</v>
      </c>
      <c r="DZ106" s="51" t="str">
        <f>IFERROR(AVERAGEIFS('Orders - December 2020'!$I$2:$I$2047,'Orders - December 2020'!$H$2:$H$2047,Worksheet!DZ$3,'Orders - December 2020'!$C$2:$C$2047,Worksheet!$F106),"-")</f>
        <v>-</v>
      </c>
      <c r="EA106" s="51" t="str">
        <f>IFERROR(AVERAGEIFS('Orders - December 2020'!$I$2:$I$2047,'Orders - December 2020'!$H$2:$H$2047,Worksheet!EA$3,'Orders - December 2020'!$C$2:$C$2047,Worksheet!$F106),"-")</f>
        <v>-</v>
      </c>
      <c r="EB106" s="51" t="str">
        <f>IFERROR(AVERAGEIFS('Orders - December 2020'!$I$2:$I$2047,'Orders - December 2020'!$H$2:$H$2047,Worksheet!EB$3,'Orders - December 2020'!$C$2:$C$2047,Worksheet!$F106),"-")</f>
        <v>-</v>
      </c>
      <c r="EC106" s="51" t="str">
        <f>IFERROR(AVERAGEIFS('Orders - December 2020'!$I$2:$I$2047,'Orders - December 2020'!$H$2:$H$2047,Worksheet!EC$3,'Orders - December 2020'!$C$2:$C$2047,Worksheet!$F106),"-")</f>
        <v>-</v>
      </c>
      <c r="ED106" s="51" t="str">
        <f>IFERROR(AVERAGEIFS('Orders - December 2020'!$I$2:$I$2047,'Orders - December 2020'!$H$2:$H$2047,Worksheet!ED$3,'Orders - December 2020'!$C$2:$C$2047,Worksheet!$F106),"-")</f>
        <v>-</v>
      </c>
      <c r="EE106" s="51" t="str">
        <f>IFERROR(AVERAGEIFS('Orders - December 2020'!$I$2:$I$2047,'Orders - December 2020'!$H$2:$H$2047,Worksheet!EE$3,'Orders - December 2020'!$C$2:$C$2047,Worksheet!$F106),"-")</f>
        <v>-</v>
      </c>
      <c r="EF106" s="51" t="str">
        <f>IFERROR(AVERAGEIFS('Orders - December 2020'!$I$2:$I$2047,'Orders - December 2020'!$H$2:$H$2047,Worksheet!EF$3,'Orders - December 2020'!$C$2:$C$2047,Worksheet!$F106),"-")</f>
        <v>-</v>
      </c>
      <c r="EG106" s="51" t="str">
        <f>IFERROR(AVERAGEIFS('Orders - December 2020'!$I$2:$I$2047,'Orders - December 2020'!$H$2:$H$2047,Worksheet!EG$3,'Orders - December 2020'!$C$2:$C$2047,Worksheet!$F106),"-")</f>
        <v>-</v>
      </c>
      <c r="EH106" s="51" t="str">
        <f>IFERROR(AVERAGEIFS('Orders - December 2020'!$I$2:$I$2047,'Orders - December 2020'!$H$2:$H$2047,Worksheet!EH$3,'Orders - December 2020'!$C$2:$C$2047,Worksheet!$F106),"-")</f>
        <v>-</v>
      </c>
      <c r="EI106" s="51" t="str">
        <f>IFERROR(AVERAGEIFS('Orders - December 2020'!$I$2:$I$2047,'Orders - December 2020'!$H$2:$H$2047,Worksheet!EI$3,'Orders - December 2020'!$C$2:$C$2047,Worksheet!$F106),"-")</f>
        <v>-</v>
      </c>
      <c r="EJ106" s="51" t="str">
        <f>IFERROR(AVERAGEIFS('Orders - December 2020'!$I$2:$I$2047,'Orders - December 2020'!$H$2:$H$2047,Worksheet!EJ$3,'Orders - December 2020'!$C$2:$C$2047,Worksheet!$F106),"-")</f>
        <v>-</v>
      </c>
      <c r="EK106" s="51" t="str">
        <f>IFERROR(AVERAGEIFS('Orders - December 2020'!$I$2:$I$2047,'Orders - December 2020'!$H$2:$H$2047,Worksheet!EK$3,'Orders - December 2020'!$C$2:$C$2047,Worksheet!$F106),"-")</f>
        <v>-</v>
      </c>
      <c r="EL106" s="51" t="str">
        <f>IFERROR(AVERAGEIFS('Orders - December 2020'!$I$2:$I$2047,'Orders - December 2020'!$H$2:$H$2047,Worksheet!EL$3,'Orders - December 2020'!$C$2:$C$2047,Worksheet!$F106),"-")</f>
        <v>-</v>
      </c>
      <c r="EM106" s="51" t="str">
        <f>IFERROR(AVERAGEIFS('Orders - December 2020'!$I$2:$I$2047,'Orders - December 2020'!$H$2:$H$2047,Worksheet!EM$3,'Orders - December 2020'!$C$2:$C$2047,Worksheet!$F106),"-")</f>
        <v>-</v>
      </c>
      <c r="EN106" s="51">
        <f>IFERROR(AVERAGEIFS('Orders - December 2020'!$I$2:$I$2047,'Orders - December 2020'!$H$2:$H$2047,Worksheet!EN$3,'Orders - December 2020'!$C$2:$C$2047,Worksheet!$F106),"-")</f>
        <v>1</v>
      </c>
      <c r="EO106" s="51" t="str">
        <f>IFERROR(AVERAGEIFS('Orders - December 2020'!$I$2:$I$2047,'Orders - December 2020'!$H$2:$H$2047,Worksheet!EO$3,'Orders - December 2020'!$C$2:$C$2047,Worksheet!$F106),"-")</f>
        <v>-</v>
      </c>
      <c r="EP106" s="51" t="str">
        <f>IFERROR(AVERAGEIFS('Orders - December 2020'!$I$2:$I$2047,'Orders - December 2020'!$H$2:$H$2047,Worksheet!EP$3,'Orders - December 2020'!$C$2:$C$2047,Worksheet!$F106),"-")</f>
        <v>-</v>
      </c>
      <c r="EQ106" s="51" t="str">
        <f>IFERROR(AVERAGEIFS('Orders - December 2020'!$I$2:$I$2047,'Orders - December 2020'!$H$2:$H$2047,Worksheet!EQ$3,'Orders - December 2020'!$C$2:$C$2047,Worksheet!$F106),"-")</f>
        <v>-</v>
      </c>
      <c r="ER106" s="51" t="str">
        <f>IFERROR(AVERAGEIFS('Orders - December 2020'!$I$2:$I$2047,'Orders - December 2020'!$H$2:$H$2047,Worksheet!ER$3,'Orders - December 2020'!$C$2:$C$2047,Worksheet!$F106),"-")</f>
        <v>-</v>
      </c>
      <c r="ES106" s="51" t="str">
        <f>IFERROR(AVERAGEIFS('Orders - December 2020'!$I$2:$I$2047,'Orders - December 2020'!$H$2:$H$2047,Worksheet!ES$3,'Orders - December 2020'!$C$2:$C$2047,Worksheet!$F106),"-")</f>
        <v>-</v>
      </c>
      <c r="ET106" s="51" t="str">
        <f>IFERROR(AVERAGEIFS('Orders - December 2020'!$I$2:$I$2047,'Orders - December 2020'!$H$2:$H$2047,Worksheet!ET$3,'Orders - December 2020'!$C$2:$C$2047,Worksheet!$F106),"-")</f>
        <v>-</v>
      </c>
      <c r="EU106" s="51" t="str">
        <f>IFERROR(AVERAGEIFS('Orders - December 2020'!$I$2:$I$2047,'Orders - December 2020'!$H$2:$H$2047,Worksheet!EU$3,'Orders - December 2020'!$C$2:$C$2047,Worksheet!$F106),"-")</f>
        <v>-</v>
      </c>
      <c r="EV106" s="51" t="str">
        <f>IFERROR(AVERAGEIFS('Orders - December 2020'!$I$2:$I$2047,'Orders - December 2020'!$H$2:$H$2047,Worksheet!EV$3,'Orders - December 2020'!$C$2:$C$2047,Worksheet!$F106),"-")</f>
        <v>-</v>
      </c>
      <c r="EW106" s="51" t="str">
        <f>IFERROR(AVERAGEIFS('Orders - December 2020'!$I$2:$I$2047,'Orders - December 2020'!$H$2:$H$2047,Worksheet!EW$3,'Orders - December 2020'!$C$2:$C$2047,Worksheet!$F106),"-")</f>
        <v>-</v>
      </c>
      <c r="EX106" s="51" t="str">
        <f>IFERROR(AVERAGEIFS('Orders - December 2020'!$I$2:$I$2047,'Orders - December 2020'!$H$2:$H$2047,Worksheet!EX$3,'Orders - December 2020'!$C$2:$C$2047,Worksheet!$F106),"-")</f>
        <v>-</v>
      </c>
      <c r="EY106" s="51" t="str">
        <f>IFERROR(AVERAGEIFS('Orders - December 2020'!$I$2:$I$2047,'Orders - December 2020'!$H$2:$H$2047,Worksheet!EY$3,'Orders - December 2020'!$C$2:$C$2047,Worksheet!$F106),"-")</f>
        <v>-</v>
      </c>
      <c r="EZ106" s="51" t="str">
        <f>IFERROR(AVERAGEIFS('Orders - December 2020'!$I$2:$I$2047,'Orders - December 2020'!$H$2:$H$2047,Worksheet!EZ$3,'Orders - December 2020'!$C$2:$C$2047,Worksheet!$F106),"-")</f>
        <v>-</v>
      </c>
      <c r="FA106" s="51" t="str">
        <f>IFERROR(AVERAGEIFS('Orders - December 2020'!$I$2:$I$2047,'Orders - December 2020'!$H$2:$H$2047,Worksheet!FA$3,'Orders - December 2020'!$C$2:$C$2047,Worksheet!$F106),"-")</f>
        <v>-</v>
      </c>
      <c r="FB106" s="51" t="str">
        <f>IFERROR(AVERAGEIFS('Orders - December 2020'!$I$2:$I$2047,'Orders - December 2020'!$H$2:$H$2047,Worksheet!FB$3,'Orders - December 2020'!$C$2:$C$2047,Worksheet!$F106),"-")</f>
        <v>-</v>
      </c>
      <c r="FC106" s="51" t="str">
        <f>IFERROR(AVERAGEIFS('Orders - December 2020'!$I$2:$I$2047,'Orders - December 2020'!$H$2:$H$2047,Worksheet!FC$3,'Orders - December 2020'!$C$2:$C$2047,Worksheet!$F106),"-")</f>
        <v>-</v>
      </c>
      <c r="FD106" s="51" t="str">
        <f>IFERROR(AVERAGEIFS('Orders - December 2020'!$I$2:$I$2047,'Orders - December 2020'!$H$2:$H$2047,Worksheet!FD$3,'Orders - December 2020'!$C$2:$C$2047,Worksheet!$F106),"-")</f>
        <v>-</v>
      </c>
      <c r="FE106" s="51" t="str">
        <f>IFERROR(AVERAGEIFS('Orders - December 2020'!$I$2:$I$2047,'Orders - December 2020'!$H$2:$H$2047,Worksheet!FE$3,'Orders - December 2020'!$C$2:$C$2047,Worksheet!$F106),"-")</f>
        <v>-</v>
      </c>
      <c r="FF106" s="51" t="str">
        <f>IFERROR(AVERAGEIFS('Orders - December 2020'!$I$2:$I$2047,'Orders - December 2020'!$H$2:$H$2047,Worksheet!FF$3,'Orders - December 2020'!$C$2:$C$2047,Worksheet!$F106),"-")</f>
        <v>-</v>
      </c>
      <c r="FG106" s="52" t="str">
        <f>IFERROR(AVERAGEIFS('Orders - December 2020'!$I$2:$I$2047,'Orders - December 2020'!$H$2:$H$2047,Worksheet!FG$3,'Orders - December 2020'!$C$2:$C$2047,Worksheet!$F106),"-")</f>
        <v>-</v>
      </c>
    </row>
    <row r="107" spans="6:163">
      <c r="F107" s="45" t="str">
        <v>Madam rahman Minimart</v>
      </c>
      <c r="G107" s="50" t="str">
        <f>IFERROR(AVERAGEIFS('Orders - December 2020'!$I$2:$I$2047,'Orders - December 2020'!$H$2:$H$2047,Worksheet!G$3,'Orders - December 2020'!$C$2:$C$2047,Worksheet!$F107),"-")</f>
        <v>-</v>
      </c>
      <c r="H107" s="51" t="str">
        <f>IFERROR(AVERAGEIFS('Orders - December 2020'!$I$2:$I$2047,'Orders - December 2020'!$H$2:$H$2047,Worksheet!H$3,'Orders - December 2020'!$C$2:$C$2047,Worksheet!$F107),"-")</f>
        <v>-</v>
      </c>
      <c r="I107" s="51" t="str">
        <f>IFERROR(AVERAGEIFS('Orders - December 2020'!$I$2:$I$2047,'Orders - December 2020'!$H$2:$H$2047,Worksheet!I$3,'Orders - December 2020'!$C$2:$C$2047,Worksheet!$F107),"-")</f>
        <v>-</v>
      </c>
      <c r="J107" s="51" t="str">
        <f>IFERROR(AVERAGEIFS('Orders - December 2020'!$I$2:$I$2047,'Orders - December 2020'!$H$2:$H$2047,Worksheet!J$3,'Orders - December 2020'!$C$2:$C$2047,Worksheet!$F107),"-")</f>
        <v>-</v>
      </c>
      <c r="K107" s="51" t="str">
        <f>IFERROR(AVERAGEIFS('Orders - December 2020'!$I$2:$I$2047,'Orders - December 2020'!$H$2:$H$2047,Worksheet!K$3,'Orders - December 2020'!$C$2:$C$2047,Worksheet!$F107),"-")</f>
        <v>-</v>
      </c>
      <c r="L107" s="51" t="str">
        <f>IFERROR(AVERAGEIFS('Orders - December 2020'!$I$2:$I$2047,'Orders - December 2020'!$H$2:$H$2047,Worksheet!L$3,'Orders - December 2020'!$C$2:$C$2047,Worksheet!$F107),"-")</f>
        <v>-</v>
      </c>
      <c r="M107" s="51" t="str">
        <f>IFERROR(AVERAGEIFS('Orders - December 2020'!$I$2:$I$2047,'Orders - December 2020'!$H$2:$H$2047,Worksheet!M$3,'Orders - December 2020'!$C$2:$C$2047,Worksheet!$F107),"-")</f>
        <v>-</v>
      </c>
      <c r="N107" s="51" t="str">
        <f>IFERROR(AVERAGEIFS('Orders - December 2020'!$I$2:$I$2047,'Orders - December 2020'!$H$2:$H$2047,Worksheet!N$3,'Orders - December 2020'!$C$2:$C$2047,Worksheet!$F107),"-")</f>
        <v>-</v>
      </c>
      <c r="O107" s="51" t="str">
        <f>IFERROR(AVERAGEIFS('Orders - December 2020'!$I$2:$I$2047,'Orders - December 2020'!$H$2:$H$2047,Worksheet!O$3,'Orders - December 2020'!$C$2:$C$2047,Worksheet!$F107),"-")</f>
        <v>-</v>
      </c>
      <c r="P107" s="51" t="str">
        <f>IFERROR(AVERAGEIFS('Orders - December 2020'!$I$2:$I$2047,'Orders - December 2020'!$H$2:$H$2047,Worksheet!P$3,'Orders - December 2020'!$C$2:$C$2047,Worksheet!$F107),"-")</f>
        <v>-</v>
      </c>
      <c r="Q107" s="51" t="str">
        <f>IFERROR(AVERAGEIFS('Orders - December 2020'!$I$2:$I$2047,'Orders - December 2020'!$H$2:$H$2047,Worksheet!Q$3,'Orders - December 2020'!$C$2:$C$2047,Worksheet!$F107),"-")</f>
        <v>-</v>
      </c>
      <c r="R107" s="51" t="str">
        <f>IFERROR(AVERAGEIFS('Orders - December 2020'!$I$2:$I$2047,'Orders - December 2020'!$H$2:$H$2047,Worksheet!R$3,'Orders - December 2020'!$C$2:$C$2047,Worksheet!$F107),"-")</f>
        <v>-</v>
      </c>
      <c r="S107" s="51" t="str">
        <f>IFERROR(AVERAGEIFS('Orders - December 2020'!$I$2:$I$2047,'Orders - December 2020'!$H$2:$H$2047,Worksheet!S$3,'Orders - December 2020'!$C$2:$C$2047,Worksheet!$F107),"-")</f>
        <v>-</v>
      </c>
      <c r="T107" s="51" t="str">
        <f>IFERROR(AVERAGEIFS('Orders - December 2020'!$I$2:$I$2047,'Orders - December 2020'!$H$2:$H$2047,Worksheet!T$3,'Orders - December 2020'!$C$2:$C$2047,Worksheet!$F107),"-")</f>
        <v>-</v>
      </c>
      <c r="U107" s="51" t="str">
        <f>IFERROR(AVERAGEIFS('Orders - December 2020'!$I$2:$I$2047,'Orders - December 2020'!$H$2:$H$2047,Worksheet!U$3,'Orders - December 2020'!$C$2:$C$2047,Worksheet!$F107),"-")</f>
        <v>-</v>
      </c>
      <c r="V107" s="51" t="str">
        <f>IFERROR(AVERAGEIFS('Orders - December 2020'!$I$2:$I$2047,'Orders - December 2020'!$H$2:$H$2047,Worksheet!V$3,'Orders - December 2020'!$C$2:$C$2047,Worksheet!$F107),"-")</f>
        <v>-</v>
      </c>
      <c r="W107" s="51" t="str">
        <f>IFERROR(AVERAGEIFS('Orders - December 2020'!$I$2:$I$2047,'Orders - December 2020'!$H$2:$H$2047,Worksheet!W$3,'Orders - December 2020'!$C$2:$C$2047,Worksheet!$F107),"-")</f>
        <v>-</v>
      </c>
      <c r="X107" s="51" t="str">
        <f>IFERROR(AVERAGEIFS('Orders - December 2020'!$I$2:$I$2047,'Orders - December 2020'!$H$2:$H$2047,Worksheet!X$3,'Orders - December 2020'!$C$2:$C$2047,Worksheet!$F107),"-")</f>
        <v>-</v>
      </c>
      <c r="Y107" s="51" t="str">
        <f>IFERROR(AVERAGEIFS('Orders - December 2020'!$I$2:$I$2047,'Orders - December 2020'!$H$2:$H$2047,Worksheet!Y$3,'Orders - December 2020'!$C$2:$C$2047,Worksheet!$F107),"-")</f>
        <v>-</v>
      </c>
      <c r="Z107" s="51" t="str">
        <f>IFERROR(AVERAGEIFS('Orders - December 2020'!$I$2:$I$2047,'Orders - December 2020'!$H$2:$H$2047,Worksheet!Z$3,'Orders - December 2020'!$C$2:$C$2047,Worksheet!$F107),"-")</f>
        <v>-</v>
      </c>
      <c r="AA107" s="51" t="str">
        <f>IFERROR(AVERAGEIFS('Orders - December 2020'!$I$2:$I$2047,'Orders - December 2020'!$H$2:$H$2047,Worksheet!AA$3,'Orders - December 2020'!$C$2:$C$2047,Worksheet!$F107),"-")</f>
        <v>-</v>
      </c>
      <c r="AB107" s="51" t="str">
        <f>IFERROR(AVERAGEIFS('Orders - December 2020'!$I$2:$I$2047,'Orders - December 2020'!$H$2:$H$2047,Worksheet!AB$3,'Orders - December 2020'!$C$2:$C$2047,Worksheet!$F107),"-")</f>
        <v>-</v>
      </c>
      <c r="AC107" s="51" t="str">
        <f>IFERROR(AVERAGEIFS('Orders - December 2020'!$I$2:$I$2047,'Orders - December 2020'!$H$2:$H$2047,Worksheet!AC$3,'Orders - December 2020'!$C$2:$C$2047,Worksheet!$F107),"-")</f>
        <v>-</v>
      </c>
      <c r="AD107" s="51" t="str">
        <f>IFERROR(AVERAGEIFS('Orders - December 2020'!$I$2:$I$2047,'Orders - December 2020'!$H$2:$H$2047,Worksheet!AD$3,'Orders - December 2020'!$C$2:$C$2047,Worksheet!$F107),"-")</f>
        <v>-</v>
      </c>
      <c r="AE107" s="51" t="str">
        <f>IFERROR(AVERAGEIFS('Orders - December 2020'!$I$2:$I$2047,'Orders - December 2020'!$H$2:$H$2047,Worksheet!AE$3,'Orders - December 2020'!$C$2:$C$2047,Worksheet!$F107),"-")</f>
        <v>-</v>
      </c>
      <c r="AF107" s="51" t="str">
        <f>IFERROR(AVERAGEIFS('Orders - December 2020'!$I$2:$I$2047,'Orders - December 2020'!$H$2:$H$2047,Worksheet!AF$3,'Orders - December 2020'!$C$2:$C$2047,Worksheet!$F107),"-")</f>
        <v>-</v>
      </c>
      <c r="AG107" s="51" t="str">
        <f>IFERROR(AVERAGEIFS('Orders - December 2020'!$I$2:$I$2047,'Orders - December 2020'!$H$2:$H$2047,Worksheet!AG$3,'Orders - December 2020'!$C$2:$C$2047,Worksheet!$F107),"-")</f>
        <v>-</v>
      </c>
      <c r="AH107" s="51" t="str">
        <f>IFERROR(AVERAGEIFS('Orders - December 2020'!$I$2:$I$2047,'Orders - December 2020'!$H$2:$H$2047,Worksheet!AH$3,'Orders - December 2020'!$C$2:$C$2047,Worksheet!$F107),"-")</f>
        <v>-</v>
      </c>
      <c r="AI107" s="51" t="str">
        <f>IFERROR(AVERAGEIFS('Orders - December 2020'!$I$2:$I$2047,'Orders - December 2020'!$H$2:$H$2047,Worksheet!AI$3,'Orders - December 2020'!$C$2:$C$2047,Worksheet!$F107),"-")</f>
        <v>-</v>
      </c>
      <c r="AJ107" s="51" t="str">
        <f>IFERROR(AVERAGEIFS('Orders - December 2020'!$I$2:$I$2047,'Orders - December 2020'!$H$2:$H$2047,Worksheet!AJ$3,'Orders - December 2020'!$C$2:$C$2047,Worksheet!$F107),"-")</f>
        <v>-</v>
      </c>
      <c r="AK107" s="51">
        <f>IFERROR(AVERAGEIFS('Orders - December 2020'!$I$2:$I$2047,'Orders - December 2020'!$H$2:$H$2047,Worksheet!AK$3,'Orders - December 2020'!$C$2:$C$2047,Worksheet!$F107),"-")</f>
        <v>1</v>
      </c>
      <c r="AL107" s="51" t="str">
        <f>IFERROR(AVERAGEIFS('Orders - December 2020'!$I$2:$I$2047,'Orders - December 2020'!$H$2:$H$2047,Worksheet!AL$3,'Orders - December 2020'!$C$2:$C$2047,Worksheet!$F107),"-")</f>
        <v>-</v>
      </c>
      <c r="AM107" s="51" t="str">
        <f>IFERROR(AVERAGEIFS('Orders - December 2020'!$I$2:$I$2047,'Orders - December 2020'!$H$2:$H$2047,Worksheet!AM$3,'Orders - December 2020'!$C$2:$C$2047,Worksheet!$F107),"-")</f>
        <v>-</v>
      </c>
      <c r="AN107" s="51" t="str">
        <f>IFERROR(AVERAGEIFS('Orders - December 2020'!$I$2:$I$2047,'Orders - December 2020'!$H$2:$H$2047,Worksheet!AN$3,'Orders - December 2020'!$C$2:$C$2047,Worksheet!$F107),"-")</f>
        <v>-</v>
      </c>
      <c r="AO107" s="51" t="str">
        <f>IFERROR(AVERAGEIFS('Orders - December 2020'!$I$2:$I$2047,'Orders - December 2020'!$H$2:$H$2047,Worksheet!AO$3,'Orders - December 2020'!$C$2:$C$2047,Worksheet!$F107),"-")</f>
        <v>-</v>
      </c>
      <c r="AP107" s="51" t="str">
        <f>IFERROR(AVERAGEIFS('Orders - December 2020'!$I$2:$I$2047,'Orders - December 2020'!$H$2:$H$2047,Worksheet!AP$3,'Orders - December 2020'!$C$2:$C$2047,Worksheet!$F107),"-")</f>
        <v>-</v>
      </c>
      <c r="AQ107" s="51" t="str">
        <f>IFERROR(AVERAGEIFS('Orders - December 2020'!$I$2:$I$2047,'Orders - December 2020'!$H$2:$H$2047,Worksheet!AQ$3,'Orders - December 2020'!$C$2:$C$2047,Worksheet!$F107),"-")</f>
        <v>-</v>
      </c>
      <c r="AR107" s="51" t="str">
        <f>IFERROR(AVERAGEIFS('Orders - December 2020'!$I$2:$I$2047,'Orders - December 2020'!$H$2:$H$2047,Worksheet!AR$3,'Orders - December 2020'!$C$2:$C$2047,Worksheet!$F107),"-")</f>
        <v>-</v>
      </c>
      <c r="AS107" s="51" t="str">
        <f>IFERROR(AVERAGEIFS('Orders - December 2020'!$I$2:$I$2047,'Orders - December 2020'!$H$2:$H$2047,Worksheet!AS$3,'Orders - December 2020'!$C$2:$C$2047,Worksheet!$F107),"-")</f>
        <v>-</v>
      </c>
      <c r="AT107" s="51" t="str">
        <f>IFERROR(AVERAGEIFS('Orders - December 2020'!$I$2:$I$2047,'Orders - December 2020'!$H$2:$H$2047,Worksheet!AT$3,'Orders - December 2020'!$C$2:$C$2047,Worksheet!$F107),"-")</f>
        <v>-</v>
      </c>
      <c r="AU107" s="51">
        <f>IFERROR(AVERAGEIFS('Orders - December 2020'!$I$2:$I$2047,'Orders - December 2020'!$H$2:$H$2047,Worksheet!AU$3,'Orders - December 2020'!$C$2:$C$2047,Worksheet!$F107),"-")</f>
        <v>1</v>
      </c>
      <c r="AV107" s="51" t="str">
        <f>IFERROR(AVERAGEIFS('Orders - December 2020'!$I$2:$I$2047,'Orders - December 2020'!$H$2:$H$2047,Worksheet!AV$3,'Orders - December 2020'!$C$2:$C$2047,Worksheet!$F107),"-")</f>
        <v>-</v>
      </c>
      <c r="AW107" s="51" t="str">
        <f>IFERROR(AVERAGEIFS('Orders - December 2020'!$I$2:$I$2047,'Orders - December 2020'!$H$2:$H$2047,Worksheet!AW$3,'Orders - December 2020'!$C$2:$C$2047,Worksheet!$F107),"-")</f>
        <v>-</v>
      </c>
      <c r="AX107" s="51">
        <f>IFERROR(AVERAGEIFS('Orders - December 2020'!$I$2:$I$2047,'Orders - December 2020'!$H$2:$H$2047,Worksheet!AX$3,'Orders - December 2020'!$C$2:$C$2047,Worksheet!$F107),"-")</f>
        <v>1</v>
      </c>
      <c r="AY107" s="51" t="str">
        <f>IFERROR(AVERAGEIFS('Orders - December 2020'!$I$2:$I$2047,'Orders - December 2020'!$H$2:$H$2047,Worksheet!AY$3,'Orders - December 2020'!$C$2:$C$2047,Worksheet!$F107),"-")</f>
        <v>-</v>
      </c>
      <c r="AZ107" s="51" t="str">
        <f>IFERROR(AVERAGEIFS('Orders - December 2020'!$I$2:$I$2047,'Orders - December 2020'!$H$2:$H$2047,Worksheet!AZ$3,'Orders - December 2020'!$C$2:$C$2047,Worksheet!$F107),"-")</f>
        <v>-</v>
      </c>
      <c r="BA107" s="51" t="str">
        <f>IFERROR(AVERAGEIFS('Orders - December 2020'!$I$2:$I$2047,'Orders - December 2020'!$H$2:$H$2047,Worksheet!BA$3,'Orders - December 2020'!$C$2:$C$2047,Worksheet!$F107),"-")</f>
        <v>-</v>
      </c>
      <c r="BB107" s="51" t="str">
        <f>IFERROR(AVERAGEIFS('Orders - December 2020'!$I$2:$I$2047,'Orders - December 2020'!$H$2:$H$2047,Worksheet!BB$3,'Orders - December 2020'!$C$2:$C$2047,Worksheet!$F107),"-")</f>
        <v>-</v>
      </c>
      <c r="BC107" s="51" t="str">
        <f>IFERROR(AVERAGEIFS('Orders - December 2020'!$I$2:$I$2047,'Orders - December 2020'!$H$2:$H$2047,Worksheet!BC$3,'Orders - December 2020'!$C$2:$C$2047,Worksheet!$F107),"-")</f>
        <v>-</v>
      </c>
      <c r="BD107" s="51" t="str">
        <f>IFERROR(AVERAGEIFS('Orders - December 2020'!$I$2:$I$2047,'Orders - December 2020'!$H$2:$H$2047,Worksheet!BD$3,'Orders - December 2020'!$C$2:$C$2047,Worksheet!$F107),"-")</f>
        <v>-</v>
      </c>
      <c r="BE107" s="51" t="str">
        <f>IFERROR(AVERAGEIFS('Orders - December 2020'!$I$2:$I$2047,'Orders - December 2020'!$H$2:$H$2047,Worksheet!BE$3,'Orders - December 2020'!$C$2:$C$2047,Worksheet!$F107),"-")</f>
        <v>-</v>
      </c>
      <c r="BF107" s="51" t="str">
        <f>IFERROR(AVERAGEIFS('Orders - December 2020'!$I$2:$I$2047,'Orders - December 2020'!$H$2:$H$2047,Worksheet!BF$3,'Orders - December 2020'!$C$2:$C$2047,Worksheet!$F107),"-")</f>
        <v>-</v>
      </c>
      <c r="BG107" s="51" t="str">
        <f>IFERROR(AVERAGEIFS('Orders - December 2020'!$I$2:$I$2047,'Orders - December 2020'!$H$2:$H$2047,Worksheet!BG$3,'Orders - December 2020'!$C$2:$C$2047,Worksheet!$F107),"-")</f>
        <v>-</v>
      </c>
      <c r="BH107" s="51" t="str">
        <f>IFERROR(AVERAGEIFS('Orders - December 2020'!$I$2:$I$2047,'Orders - December 2020'!$H$2:$H$2047,Worksheet!BH$3,'Orders - December 2020'!$C$2:$C$2047,Worksheet!$F107),"-")</f>
        <v>-</v>
      </c>
      <c r="BI107" s="51" t="str">
        <f>IFERROR(AVERAGEIFS('Orders - December 2020'!$I$2:$I$2047,'Orders - December 2020'!$H$2:$H$2047,Worksheet!BI$3,'Orders - December 2020'!$C$2:$C$2047,Worksheet!$F107),"-")</f>
        <v>-</v>
      </c>
      <c r="BJ107" s="51" t="str">
        <f>IFERROR(AVERAGEIFS('Orders - December 2020'!$I$2:$I$2047,'Orders - December 2020'!$H$2:$H$2047,Worksheet!BJ$3,'Orders - December 2020'!$C$2:$C$2047,Worksheet!$F107),"-")</f>
        <v>-</v>
      </c>
      <c r="BK107" s="51">
        <f>IFERROR(AVERAGEIFS('Orders - December 2020'!$I$2:$I$2047,'Orders - December 2020'!$H$2:$H$2047,Worksheet!BK$3,'Orders - December 2020'!$C$2:$C$2047,Worksheet!$F107),"-")</f>
        <v>1</v>
      </c>
      <c r="BL107" s="51" t="str">
        <f>IFERROR(AVERAGEIFS('Orders - December 2020'!$I$2:$I$2047,'Orders - December 2020'!$H$2:$H$2047,Worksheet!BL$3,'Orders - December 2020'!$C$2:$C$2047,Worksheet!$F107),"-")</f>
        <v>-</v>
      </c>
      <c r="BM107" s="51" t="str">
        <f>IFERROR(AVERAGEIFS('Orders - December 2020'!$I$2:$I$2047,'Orders - December 2020'!$H$2:$H$2047,Worksheet!BM$3,'Orders - December 2020'!$C$2:$C$2047,Worksheet!$F107),"-")</f>
        <v>-</v>
      </c>
      <c r="BN107" s="51" t="str">
        <f>IFERROR(AVERAGEIFS('Orders - December 2020'!$I$2:$I$2047,'Orders - December 2020'!$H$2:$H$2047,Worksheet!BN$3,'Orders - December 2020'!$C$2:$C$2047,Worksheet!$F107),"-")</f>
        <v>-</v>
      </c>
      <c r="BO107" s="51" t="str">
        <f>IFERROR(AVERAGEIFS('Orders - December 2020'!$I$2:$I$2047,'Orders - December 2020'!$H$2:$H$2047,Worksheet!BO$3,'Orders - December 2020'!$C$2:$C$2047,Worksheet!$F107),"-")</f>
        <v>-</v>
      </c>
      <c r="BP107" s="51" t="str">
        <f>IFERROR(AVERAGEIFS('Orders - December 2020'!$I$2:$I$2047,'Orders - December 2020'!$H$2:$H$2047,Worksheet!BP$3,'Orders - December 2020'!$C$2:$C$2047,Worksheet!$F107),"-")</f>
        <v>-</v>
      </c>
      <c r="BQ107" s="51" t="str">
        <f>IFERROR(AVERAGEIFS('Orders - December 2020'!$I$2:$I$2047,'Orders - December 2020'!$H$2:$H$2047,Worksheet!BQ$3,'Orders - December 2020'!$C$2:$C$2047,Worksheet!$F107),"-")</f>
        <v>-</v>
      </c>
      <c r="BR107" s="51" t="str">
        <f>IFERROR(AVERAGEIFS('Orders - December 2020'!$I$2:$I$2047,'Orders - December 2020'!$H$2:$H$2047,Worksheet!BR$3,'Orders - December 2020'!$C$2:$C$2047,Worksheet!$F107),"-")</f>
        <v>-</v>
      </c>
      <c r="BS107" s="51" t="str">
        <f>IFERROR(AVERAGEIFS('Orders - December 2020'!$I$2:$I$2047,'Orders - December 2020'!$H$2:$H$2047,Worksheet!BS$3,'Orders - December 2020'!$C$2:$C$2047,Worksheet!$F107),"-")</f>
        <v>-</v>
      </c>
      <c r="BT107" s="51" t="str">
        <f>IFERROR(AVERAGEIFS('Orders - December 2020'!$I$2:$I$2047,'Orders - December 2020'!$H$2:$H$2047,Worksheet!BT$3,'Orders - December 2020'!$C$2:$C$2047,Worksheet!$F107),"-")</f>
        <v>-</v>
      </c>
      <c r="BU107" s="51" t="str">
        <f>IFERROR(AVERAGEIFS('Orders - December 2020'!$I$2:$I$2047,'Orders - December 2020'!$H$2:$H$2047,Worksheet!BU$3,'Orders - December 2020'!$C$2:$C$2047,Worksheet!$F107),"-")</f>
        <v>-</v>
      </c>
      <c r="BV107" s="51" t="str">
        <f>IFERROR(AVERAGEIFS('Orders - December 2020'!$I$2:$I$2047,'Orders - December 2020'!$H$2:$H$2047,Worksheet!BV$3,'Orders - December 2020'!$C$2:$C$2047,Worksheet!$F107),"-")</f>
        <v>-</v>
      </c>
      <c r="BW107" s="51" t="str">
        <f>IFERROR(AVERAGEIFS('Orders - December 2020'!$I$2:$I$2047,'Orders - December 2020'!$H$2:$H$2047,Worksheet!BW$3,'Orders - December 2020'!$C$2:$C$2047,Worksheet!$F107),"-")</f>
        <v>-</v>
      </c>
      <c r="BX107" s="51" t="str">
        <f>IFERROR(AVERAGEIFS('Orders - December 2020'!$I$2:$I$2047,'Orders - December 2020'!$H$2:$H$2047,Worksheet!BX$3,'Orders - December 2020'!$C$2:$C$2047,Worksheet!$F107),"-")</f>
        <v>-</v>
      </c>
      <c r="BY107" s="51" t="str">
        <f>IFERROR(AVERAGEIFS('Orders - December 2020'!$I$2:$I$2047,'Orders - December 2020'!$H$2:$H$2047,Worksheet!BY$3,'Orders - December 2020'!$C$2:$C$2047,Worksheet!$F107),"-")</f>
        <v>-</v>
      </c>
      <c r="BZ107" s="51" t="str">
        <f>IFERROR(AVERAGEIFS('Orders - December 2020'!$I$2:$I$2047,'Orders - December 2020'!$H$2:$H$2047,Worksheet!BZ$3,'Orders - December 2020'!$C$2:$C$2047,Worksheet!$F107),"-")</f>
        <v>-</v>
      </c>
      <c r="CA107" s="51" t="str">
        <f>IFERROR(AVERAGEIFS('Orders - December 2020'!$I$2:$I$2047,'Orders - December 2020'!$H$2:$H$2047,Worksheet!CA$3,'Orders - December 2020'!$C$2:$C$2047,Worksheet!$F107),"-")</f>
        <v>-</v>
      </c>
      <c r="CB107" s="51" t="str">
        <f>IFERROR(AVERAGEIFS('Orders - December 2020'!$I$2:$I$2047,'Orders - December 2020'!$H$2:$H$2047,Worksheet!CB$3,'Orders - December 2020'!$C$2:$C$2047,Worksheet!$F107),"-")</f>
        <v>-</v>
      </c>
      <c r="CC107" s="51" t="str">
        <f>IFERROR(AVERAGEIFS('Orders - December 2020'!$I$2:$I$2047,'Orders - December 2020'!$H$2:$H$2047,Worksheet!CC$3,'Orders - December 2020'!$C$2:$C$2047,Worksheet!$F107),"-")</f>
        <v>-</v>
      </c>
      <c r="CD107" s="51" t="str">
        <f>IFERROR(AVERAGEIFS('Orders - December 2020'!$I$2:$I$2047,'Orders - December 2020'!$H$2:$H$2047,Worksheet!CD$3,'Orders - December 2020'!$C$2:$C$2047,Worksheet!$F107),"-")</f>
        <v>-</v>
      </c>
      <c r="CE107" s="51" t="str">
        <f>IFERROR(AVERAGEIFS('Orders - December 2020'!$I$2:$I$2047,'Orders - December 2020'!$H$2:$H$2047,Worksheet!CE$3,'Orders - December 2020'!$C$2:$C$2047,Worksheet!$F107),"-")</f>
        <v>-</v>
      </c>
      <c r="CF107" s="51" t="str">
        <f>IFERROR(AVERAGEIFS('Orders - December 2020'!$I$2:$I$2047,'Orders - December 2020'!$H$2:$H$2047,Worksheet!CF$3,'Orders - December 2020'!$C$2:$C$2047,Worksheet!$F107),"-")</f>
        <v>-</v>
      </c>
      <c r="CG107" s="51" t="str">
        <f>IFERROR(AVERAGEIFS('Orders - December 2020'!$I$2:$I$2047,'Orders - December 2020'!$H$2:$H$2047,Worksheet!CG$3,'Orders - December 2020'!$C$2:$C$2047,Worksheet!$F107),"-")</f>
        <v>-</v>
      </c>
      <c r="CH107" s="51" t="str">
        <f>IFERROR(AVERAGEIFS('Orders - December 2020'!$I$2:$I$2047,'Orders - December 2020'!$H$2:$H$2047,Worksheet!CH$3,'Orders - December 2020'!$C$2:$C$2047,Worksheet!$F107),"-")</f>
        <v>-</v>
      </c>
      <c r="CI107" s="51" t="str">
        <f>IFERROR(AVERAGEIFS('Orders - December 2020'!$I$2:$I$2047,'Orders - December 2020'!$H$2:$H$2047,Worksheet!CI$3,'Orders - December 2020'!$C$2:$C$2047,Worksheet!$F107),"-")</f>
        <v>-</v>
      </c>
      <c r="CJ107" s="51" t="str">
        <f>IFERROR(AVERAGEIFS('Orders - December 2020'!$I$2:$I$2047,'Orders - December 2020'!$H$2:$H$2047,Worksheet!CJ$3,'Orders - December 2020'!$C$2:$C$2047,Worksheet!$F107),"-")</f>
        <v>-</v>
      </c>
      <c r="CK107" s="51" t="str">
        <f>IFERROR(AVERAGEIFS('Orders - December 2020'!$I$2:$I$2047,'Orders - December 2020'!$H$2:$H$2047,Worksheet!CK$3,'Orders - December 2020'!$C$2:$C$2047,Worksheet!$F107),"-")</f>
        <v>-</v>
      </c>
      <c r="CL107" s="51" t="str">
        <f>IFERROR(AVERAGEIFS('Orders - December 2020'!$I$2:$I$2047,'Orders - December 2020'!$H$2:$H$2047,Worksheet!CL$3,'Orders - December 2020'!$C$2:$C$2047,Worksheet!$F107),"-")</f>
        <v>-</v>
      </c>
      <c r="CM107" s="51">
        <f>IFERROR(AVERAGEIFS('Orders - December 2020'!$I$2:$I$2047,'Orders - December 2020'!$H$2:$H$2047,Worksheet!CM$3,'Orders - December 2020'!$C$2:$C$2047,Worksheet!$F107),"-")</f>
        <v>1</v>
      </c>
      <c r="CN107" s="51" t="str">
        <f>IFERROR(AVERAGEIFS('Orders - December 2020'!$I$2:$I$2047,'Orders - December 2020'!$H$2:$H$2047,Worksheet!CN$3,'Orders - December 2020'!$C$2:$C$2047,Worksheet!$F107),"-")</f>
        <v>-</v>
      </c>
      <c r="CO107" s="51">
        <f>IFERROR(AVERAGEIFS('Orders - December 2020'!$I$2:$I$2047,'Orders - December 2020'!$H$2:$H$2047,Worksheet!CO$3,'Orders - December 2020'!$C$2:$C$2047,Worksheet!$F107),"-")</f>
        <v>1</v>
      </c>
      <c r="CP107" s="51" t="str">
        <f>IFERROR(AVERAGEIFS('Orders - December 2020'!$I$2:$I$2047,'Orders - December 2020'!$H$2:$H$2047,Worksheet!CP$3,'Orders - December 2020'!$C$2:$C$2047,Worksheet!$F107),"-")</f>
        <v>-</v>
      </c>
      <c r="CQ107" s="51">
        <f>IFERROR(AVERAGEIFS('Orders - December 2020'!$I$2:$I$2047,'Orders - December 2020'!$H$2:$H$2047,Worksheet!CQ$3,'Orders - December 2020'!$C$2:$C$2047,Worksheet!$F107),"-")</f>
        <v>1</v>
      </c>
      <c r="CR107" s="51" t="str">
        <f>IFERROR(AVERAGEIFS('Orders - December 2020'!$I$2:$I$2047,'Orders - December 2020'!$H$2:$H$2047,Worksheet!CR$3,'Orders - December 2020'!$C$2:$C$2047,Worksheet!$F107),"-")</f>
        <v>-</v>
      </c>
      <c r="CS107" s="51" t="str">
        <f>IFERROR(AVERAGEIFS('Orders - December 2020'!$I$2:$I$2047,'Orders - December 2020'!$H$2:$H$2047,Worksheet!CS$3,'Orders - December 2020'!$C$2:$C$2047,Worksheet!$F107),"-")</f>
        <v>-</v>
      </c>
      <c r="CT107" s="51" t="str">
        <f>IFERROR(AVERAGEIFS('Orders - December 2020'!$I$2:$I$2047,'Orders - December 2020'!$H$2:$H$2047,Worksheet!CT$3,'Orders - December 2020'!$C$2:$C$2047,Worksheet!$F107),"-")</f>
        <v>-</v>
      </c>
      <c r="CU107" s="51" t="str">
        <f>IFERROR(AVERAGEIFS('Orders - December 2020'!$I$2:$I$2047,'Orders - December 2020'!$H$2:$H$2047,Worksheet!CU$3,'Orders - December 2020'!$C$2:$C$2047,Worksheet!$F107),"-")</f>
        <v>-</v>
      </c>
      <c r="CV107" s="51" t="str">
        <f>IFERROR(AVERAGEIFS('Orders - December 2020'!$I$2:$I$2047,'Orders - December 2020'!$H$2:$H$2047,Worksheet!CV$3,'Orders - December 2020'!$C$2:$C$2047,Worksheet!$F107),"-")</f>
        <v>-</v>
      </c>
      <c r="CW107" s="51" t="str">
        <f>IFERROR(AVERAGEIFS('Orders - December 2020'!$I$2:$I$2047,'Orders - December 2020'!$H$2:$H$2047,Worksheet!CW$3,'Orders - December 2020'!$C$2:$C$2047,Worksheet!$F107),"-")</f>
        <v>-</v>
      </c>
      <c r="CX107" s="51" t="str">
        <f>IFERROR(AVERAGEIFS('Orders - December 2020'!$I$2:$I$2047,'Orders - December 2020'!$H$2:$H$2047,Worksheet!CX$3,'Orders - December 2020'!$C$2:$C$2047,Worksheet!$F107),"-")</f>
        <v>-</v>
      </c>
      <c r="CY107" s="51" t="str">
        <f>IFERROR(AVERAGEIFS('Orders - December 2020'!$I$2:$I$2047,'Orders - December 2020'!$H$2:$H$2047,Worksheet!CY$3,'Orders - December 2020'!$C$2:$C$2047,Worksheet!$F107),"-")</f>
        <v>-</v>
      </c>
      <c r="CZ107" s="51" t="str">
        <f>IFERROR(AVERAGEIFS('Orders - December 2020'!$I$2:$I$2047,'Orders - December 2020'!$H$2:$H$2047,Worksheet!CZ$3,'Orders - December 2020'!$C$2:$C$2047,Worksheet!$F107),"-")</f>
        <v>-</v>
      </c>
      <c r="DA107" s="51" t="str">
        <f>IFERROR(AVERAGEIFS('Orders - December 2020'!$I$2:$I$2047,'Orders - December 2020'!$H$2:$H$2047,Worksheet!DA$3,'Orders - December 2020'!$C$2:$C$2047,Worksheet!$F107),"-")</f>
        <v>-</v>
      </c>
      <c r="DB107" s="51" t="str">
        <f>IFERROR(AVERAGEIFS('Orders - December 2020'!$I$2:$I$2047,'Orders - December 2020'!$H$2:$H$2047,Worksheet!DB$3,'Orders - December 2020'!$C$2:$C$2047,Worksheet!$F107),"-")</f>
        <v>-</v>
      </c>
      <c r="DC107" s="51" t="str">
        <f>IFERROR(AVERAGEIFS('Orders - December 2020'!$I$2:$I$2047,'Orders - December 2020'!$H$2:$H$2047,Worksheet!DC$3,'Orders - December 2020'!$C$2:$C$2047,Worksheet!$F107),"-")</f>
        <v>-</v>
      </c>
      <c r="DD107" s="51" t="str">
        <f>IFERROR(AVERAGEIFS('Orders - December 2020'!$I$2:$I$2047,'Orders - December 2020'!$H$2:$H$2047,Worksheet!DD$3,'Orders - December 2020'!$C$2:$C$2047,Worksheet!$F107),"-")</f>
        <v>-</v>
      </c>
      <c r="DE107" s="51" t="str">
        <f>IFERROR(AVERAGEIFS('Orders - December 2020'!$I$2:$I$2047,'Orders - December 2020'!$H$2:$H$2047,Worksheet!DE$3,'Orders - December 2020'!$C$2:$C$2047,Worksheet!$F107),"-")</f>
        <v>-</v>
      </c>
      <c r="DF107" s="51">
        <f>IFERROR(AVERAGEIFS('Orders - December 2020'!$I$2:$I$2047,'Orders - December 2020'!$H$2:$H$2047,Worksheet!DF$3,'Orders - December 2020'!$C$2:$C$2047,Worksheet!$F107),"-")</f>
        <v>1</v>
      </c>
      <c r="DG107" s="51" t="str">
        <f>IFERROR(AVERAGEIFS('Orders - December 2020'!$I$2:$I$2047,'Orders - December 2020'!$H$2:$H$2047,Worksheet!DG$3,'Orders - December 2020'!$C$2:$C$2047,Worksheet!$F107),"-")</f>
        <v>-</v>
      </c>
      <c r="DH107" s="51" t="str">
        <f>IFERROR(AVERAGEIFS('Orders - December 2020'!$I$2:$I$2047,'Orders - December 2020'!$H$2:$H$2047,Worksheet!DH$3,'Orders - December 2020'!$C$2:$C$2047,Worksheet!$F107),"-")</f>
        <v>-</v>
      </c>
      <c r="DI107" s="51" t="str">
        <f>IFERROR(AVERAGEIFS('Orders - December 2020'!$I$2:$I$2047,'Orders - December 2020'!$H$2:$H$2047,Worksheet!DI$3,'Orders - December 2020'!$C$2:$C$2047,Worksheet!$F107),"-")</f>
        <v>-</v>
      </c>
      <c r="DJ107" s="51" t="str">
        <f>IFERROR(AVERAGEIFS('Orders - December 2020'!$I$2:$I$2047,'Orders - December 2020'!$H$2:$H$2047,Worksheet!DJ$3,'Orders - December 2020'!$C$2:$C$2047,Worksheet!$F107),"-")</f>
        <v>-</v>
      </c>
      <c r="DK107" s="51" t="str">
        <f>IFERROR(AVERAGEIFS('Orders - December 2020'!$I$2:$I$2047,'Orders - December 2020'!$H$2:$H$2047,Worksheet!DK$3,'Orders - December 2020'!$C$2:$C$2047,Worksheet!$F107),"-")</f>
        <v>-</v>
      </c>
      <c r="DL107" s="51" t="str">
        <f>IFERROR(AVERAGEIFS('Orders - December 2020'!$I$2:$I$2047,'Orders - December 2020'!$H$2:$H$2047,Worksheet!DL$3,'Orders - December 2020'!$C$2:$C$2047,Worksheet!$F107),"-")</f>
        <v>-</v>
      </c>
      <c r="DM107" s="51" t="str">
        <f>IFERROR(AVERAGEIFS('Orders - December 2020'!$I$2:$I$2047,'Orders - December 2020'!$H$2:$H$2047,Worksheet!DM$3,'Orders - December 2020'!$C$2:$C$2047,Worksheet!$F107),"-")</f>
        <v>-</v>
      </c>
      <c r="DN107" s="51" t="str">
        <f>IFERROR(AVERAGEIFS('Orders - December 2020'!$I$2:$I$2047,'Orders - December 2020'!$H$2:$H$2047,Worksheet!DN$3,'Orders - December 2020'!$C$2:$C$2047,Worksheet!$F107),"-")</f>
        <v>-</v>
      </c>
      <c r="DO107" s="51" t="str">
        <f>IFERROR(AVERAGEIFS('Orders - December 2020'!$I$2:$I$2047,'Orders - December 2020'!$H$2:$H$2047,Worksheet!DO$3,'Orders - December 2020'!$C$2:$C$2047,Worksheet!$F107),"-")</f>
        <v>-</v>
      </c>
      <c r="DP107" s="51" t="str">
        <f>IFERROR(AVERAGEIFS('Orders - December 2020'!$I$2:$I$2047,'Orders - December 2020'!$H$2:$H$2047,Worksheet!DP$3,'Orders - December 2020'!$C$2:$C$2047,Worksheet!$F107),"-")</f>
        <v>-</v>
      </c>
      <c r="DQ107" s="51" t="str">
        <f>IFERROR(AVERAGEIFS('Orders - December 2020'!$I$2:$I$2047,'Orders - December 2020'!$H$2:$H$2047,Worksheet!DQ$3,'Orders - December 2020'!$C$2:$C$2047,Worksheet!$F107),"-")</f>
        <v>-</v>
      </c>
      <c r="DR107" s="51" t="str">
        <f>IFERROR(AVERAGEIFS('Orders - December 2020'!$I$2:$I$2047,'Orders - December 2020'!$H$2:$H$2047,Worksheet!DR$3,'Orders - December 2020'!$C$2:$C$2047,Worksheet!$F107),"-")</f>
        <v>-</v>
      </c>
      <c r="DS107" s="51" t="str">
        <f>IFERROR(AVERAGEIFS('Orders - December 2020'!$I$2:$I$2047,'Orders - December 2020'!$H$2:$H$2047,Worksheet!DS$3,'Orders - December 2020'!$C$2:$C$2047,Worksheet!$F107),"-")</f>
        <v>-</v>
      </c>
      <c r="DT107" s="51" t="str">
        <f>IFERROR(AVERAGEIFS('Orders - December 2020'!$I$2:$I$2047,'Orders - December 2020'!$H$2:$H$2047,Worksheet!DT$3,'Orders - December 2020'!$C$2:$C$2047,Worksheet!$F107),"-")</f>
        <v>-</v>
      </c>
      <c r="DU107" s="51" t="str">
        <f>IFERROR(AVERAGEIFS('Orders - December 2020'!$I$2:$I$2047,'Orders - December 2020'!$H$2:$H$2047,Worksheet!DU$3,'Orders - December 2020'!$C$2:$C$2047,Worksheet!$F107),"-")</f>
        <v>-</v>
      </c>
      <c r="DV107" s="51" t="str">
        <f>IFERROR(AVERAGEIFS('Orders - December 2020'!$I$2:$I$2047,'Orders - December 2020'!$H$2:$H$2047,Worksheet!DV$3,'Orders - December 2020'!$C$2:$C$2047,Worksheet!$F107),"-")</f>
        <v>-</v>
      </c>
      <c r="DW107" s="51" t="str">
        <f>IFERROR(AVERAGEIFS('Orders - December 2020'!$I$2:$I$2047,'Orders - December 2020'!$H$2:$H$2047,Worksheet!DW$3,'Orders - December 2020'!$C$2:$C$2047,Worksheet!$F107),"-")</f>
        <v>-</v>
      </c>
      <c r="DX107" s="51" t="str">
        <f>IFERROR(AVERAGEIFS('Orders - December 2020'!$I$2:$I$2047,'Orders - December 2020'!$H$2:$H$2047,Worksheet!DX$3,'Orders - December 2020'!$C$2:$C$2047,Worksheet!$F107),"-")</f>
        <v>-</v>
      </c>
      <c r="DY107" s="51" t="str">
        <f>IFERROR(AVERAGEIFS('Orders - December 2020'!$I$2:$I$2047,'Orders - December 2020'!$H$2:$H$2047,Worksheet!DY$3,'Orders - December 2020'!$C$2:$C$2047,Worksheet!$F107),"-")</f>
        <v>-</v>
      </c>
      <c r="DZ107" s="51">
        <f>IFERROR(AVERAGEIFS('Orders - December 2020'!$I$2:$I$2047,'Orders - December 2020'!$H$2:$H$2047,Worksheet!DZ$3,'Orders - December 2020'!$C$2:$C$2047,Worksheet!$F107),"-")</f>
        <v>1</v>
      </c>
      <c r="EA107" s="51" t="str">
        <f>IFERROR(AVERAGEIFS('Orders - December 2020'!$I$2:$I$2047,'Orders - December 2020'!$H$2:$H$2047,Worksheet!EA$3,'Orders - December 2020'!$C$2:$C$2047,Worksheet!$F107),"-")</f>
        <v>-</v>
      </c>
      <c r="EB107" s="51" t="str">
        <f>IFERROR(AVERAGEIFS('Orders - December 2020'!$I$2:$I$2047,'Orders - December 2020'!$H$2:$H$2047,Worksheet!EB$3,'Orders - December 2020'!$C$2:$C$2047,Worksheet!$F107),"-")</f>
        <v>-</v>
      </c>
      <c r="EC107" s="51">
        <f>IFERROR(AVERAGEIFS('Orders - December 2020'!$I$2:$I$2047,'Orders - December 2020'!$H$2:$H$2047,Worksheet!EC$3,'Orders - December 2020'!$C$2:$C$2047,Worksheet!$F107),"-")</f>
        <v>1</v>
      </c>
      <c r="ED107" s="51" t="str">
        <f>IFERROR(AVERAGEIFS('Orders - December 2020'!$I$2:$I$2047,'Orders - December 2020'!$H$2:$H$2047,Worksheet!ED$3,'Orders - December 2020'!$C$2:$C$2047,Worksheet!$F107),"-")</f>
        <v>-</v>
      </c>
      <c r="EE107" s="51" t="str">
        <f>IFERROR(AVERAGEIFS('Orders - December 2020'!$I$2:$I$2047,'Orders - December 2020'!$H$2:$H$2047,Worksheet!EE$3,'Orders - December 2020'!$C$2:$C$2047,Worksheet!$F107),"-")</f>
        <v>-</v>
      </c>
      <c r="EF107" s="51" t="str">
        <f>IFERROR(AVERAGEIFS('Orders - December 2020'!$I$2:$I$2047,'Orders - December 2020'!$H$2:$H$2047,Worksheet!EF$3,'Orders - December 2020'!$C$2:$C$2047,Worksheet!$F107),"-")</f>
        <v>-</v>
      </c>
      <c r="EG107" s="51" t="str">
        <f>IFERROR(AVERAGEIFS('Orders - December 2020'!$I$2:$I$2047,'Orders - December 2020'!$H$2:$H$2047,Worksheet!EG$3,'Orders - December 2020'!$C$2:$C$2047,Worksheet!$F107),"-")</f>
        <v>-</v>
      </c>
      <c r="EH107" s="51" t="str">
        <f>IFERROR(AVERAGEIFS('Orders - December 2020'!$I$2:$I$2047,'Orders - December 2020'!$H$2:$H$2047,Worksheet!EH$3,'Orders - December 2020'!$C$2:$C$2047,Worksheet!$F107),"-")</f>
        <v>-</v>
      </c>
      <c r="EI107" s="51" t="str">
        <f>IFERROR(AVERAGEIFS('Orders - December 2020'!$I$2:$I$2047,'Orders - December 2020'!$H$2:$H$2047,Worksheet!EI$3,'Orders - December 2020'!$C$2:$C$2047,Worksheet!$F107),"-")</f>
        <v>-</v>
      </c>
      <c r="EJ107" s="51" t="str">
        <f>IFERROR(AVERAGEIFS('Orders - December 2020'!$I$2:$I$2047,'Orders - December 2020'!$H$2:$H$2047,Worksheet!EJ$3,'Orders - December 2020'!$C$2:$C$2047,Worksheet!$F107),"-")</f>
        <v>-</v>
      </c>
      <c r="EK107" s="51" t="str">
        <f>IFERROR(AVERAGEIFS('Orders - December 2020'!$I$2:$I$2047,'Orders - December 2020'!$H$2:$H$2047,Worksheet!EK$3,'Orders - December 2020'!$C$2:$C$2047,Worksheet!$F107),"-")</f>
        <v>-</v>
      </c>
      <c r="EL107" s="51" t="str">
        <f>IFERROR(AVERAGEIFS('Orders - December 2020'!$I$2:$I$2047,'Orders - December 2020'!$H$2:$H$2047,Worksheet!EL$3,'Orders - December 2020'!$C$2:$C$2047,Worksheet!$F107),"-")</f>
        <v>-</v>
      </c>
      <c r="EM107" s="51" t="str">
        <f>IFERROR(AVERAGEIFS('Orders - December 2020'!$I$2:$I$2047,'Orders - December 2020'!$H$2:$H$2047,Worksheet!EM$3,'Orders - December 2020'!$C$2:$C$2047,Worksheet!$F107),"-")</f>
        <v>-</v>
      </c>
      <c r="EN107" s="51" t="str">
        <f>IFERROR(AVERAGEIFS('Orders - December 2020'!$I$2:$I$2047,'Orders - December 2020'!$H$2:$H$2047,Worksheet!EN$3,'Orders - December 2020'!$C$2:$C$2047,Worksheet!$F107),"-")</f>
        <v>-</v>
      </c>
      <c r="EO107" s="51" t="str">
        <f>IFERROR(AVERAGEIFS('Orders - December 2020'!$I$2:$I$2047,'Orders - December 2020'!$H$2:$H$2047,Worksheet!EO$3,'Orders - December 2020'!$C$2:$C$2047,Worksheet!$F107),"-")</f>
        <v>-</v>
      </c>
      <c r="EP107" s="51" t="str">
        <f>IFERROR(AVERAGEIFS('Orders - December 2020'!$I$2:$I$2047,'Orders - December 2020'!$H$2:$H$2047,Worksheet!EP$3,'Orders - December 2020'!$C$2:$C$2047,Worksheet!$F107),"-")</f>
        <v>-</v>
      </c>
      <c r="EQ107" s="51" t="str">
        <f>IFERROR(AVERAGEIFS('Orders - December 2020'!$I$2:$I$2047,'Orders - December 2020'!$H$2:$H$2047,Worksheet!EQ$3,'Orders - December 2020'!$C$2:$C$2047,Worksheet!$F107),"-")</f>
        <v>-</v>
      </c>
      <c r="ER107" s="51">
        <f>IFERROR(AVERAGEIFS('Orders - December 2020'!$I$2:$I$2047,'Orders - December 2020'!$H$2:$H$2047,Worksheet!ER$3,'Orders - December 2020'!$C$2:$C$2047,Worksheet!$F107),"-")</f>
        <v>1</v>
      </c>
      <c r="ES107" s="51" t="str">
        <f>IFERROR(AVERAGEIFS('Orders - December 2020'!$I$2:$I$2047,'Orders - December 2020'!$H$2:$H$2047,Worksheet!ES$3,'Orders - December 2020'!$C$2:$C$2047,Worksheet!$F107),"-")</f>
        <v>-</v>
      </c>
      <c r="ET107" s="51" t="str">
        <f>IFERROR(AVERAGEIFS('Orders - December 2020'!$I$2:$I$2047,'Orders - December 2020'!$H$2:$H$2047,Worksheet!ET$3,'Orders - December 2020'!$C$2:$C$2047,Worksheet!$F107),"-")</f>
        <v>-</v>
      </c>
      <c r="EU107" s="51" t="str">
        <f>IFERROR(AVERAGEIFS('Orders - December 2020'!$I$2:$I$2047,'Orders - December 2020'!$H$2:$H$2047,Worksheet!EU$3,'Orders - December 2020'!$C$2:$C$2047,Worksheet!$F107),"-")</f>
        <v>-</v>
      </c>
      <c r="EV107" s="51" t="str">
        <f>IFERROR(AVERAGEIFS('Orders - December 2020'!$I$2:$I$2047,'Orders - December 2020'!$H$2:$H$2047,Worksheet!EV$3,'Orders - December 2020'!$C$2:$C$2047,Worksheet!$F107),"-")</f>
        <v>-</v>
      </c>
      <c r="EW107" s="51" t="str">
        <f>IFERROR(AVERAGEIFS('Orders - December 2020'!$I$2:$I$2047,'Orders - December 2020'!$H$2:$H$2047,Worksheet!EW$3,'Orders - December 2020'!$C$2:$C$2047,Worksheet!$F107),"-")</f>
        <v>-</v>
      </c>
      <c r="EX107" s="51" t="str">
        <f>IFERROR(AVERAGEIFS('Orders - December 2020'!$I$2:$I$2047,'Orders - December 2020'!$H$2:$H$2047,Worksheet!EX$3,'Orders - December 2020'!$C$2:$C$2047,Worksheet!$F107),"-")</f>
        <v>-</v>
      </c>
      <c r="EY107" s="51" t="str">
        <f>IFERROR(AVERAGEIFS('Orders - December 2020'!$I$2:$I$2047,'Orders - December 2020'!$H$2:$H$2047,Worksheet!EY$3,'Orders - December 2020'!$C$2:$C$2047,Worksheet!$F107),"-")</f>
        <v>-</v>
      </c>
      <c r="EZ107" s="51" t="str">
        <f>IFERROR(AVERAGEIFS('Orders - December 2020'!$I$2:$I$2047,'Orders - December 2020'!$H$2:$H$2047,Worksheet!EZ$3,'Orders - December 2020'!$C$2:$C$2047,Worksheet!$F107),"-")</f>
        <v>-</v>
      </c>
      <c r="FA107" s="51" t="str">
        <f>IFERROR(AVERAGEIFS('Orders - December 2020'!$I$2:$I$2047,'Orders - December 2020'!$H$2:$H$2047,Worksheet!FA$3,'Orders - December 2020'!$C$2:$C$2047,Worksheet!$F107),"-")</f>
        <v>-</v>
      </c>
      <c r="FB107" s="51" t="str">
        <f>IFERROR(AVERAGEIFS('Orders - December 2020'!$I$2:$I$2047,'Orders - December 2020'!$H$2:$H$2047,Worksheet!FB$3,'Orders - December 2020'!$C$2:$C$2047,Worksheet!$F107),"-")</f>
        <v>-</v>
      </c>
      <c r="FC107" s="51" t="str">
        <f>IFERROR(AVERAGEIFS('Orders - December 2020'!$I$2:$I$2047,'Orders - December 2020'!$H$2:$H$2047,Worksheet!FC$3,'Orders - December 2020'!$C$2:$C$2047,Worksheet!$F107),"-")</f>
        <v>-</v>
      </c>
      <c r="FD107" s="51" t="str">
        <f>IFERROR(AVERAGEIFS('Orders - December 2020'!$I$2:$I$2047,'Orders - December 2020'!$H$2:$H$2047,Worksheet!FD$3,'Orders - December 2020'!$C$2:$C$2047,Worksheet!$F107),"-")</f>
        <v>-</v>
      </c>
      <c r="FE107" s="51" t="str">
        <f>IFERROR(AVERAGEIFS('Orders - December 2020'!$I$2:$I$2047,'Orders - December 2020'!$H$2:$H$2047,Worksheet!FE$3,'Orders - December 2020'!$C$2:$C$2047,Worksheet!$F107),"-")</f>
        <v>-</v>
      </c>
      <c r="FF107" s="51" t="str">
        <f>IFERROR(AVERAGEIFS('Orders - December 2020'!$I$2:$I$2047,'Orders - December 2020'!$H$2:$H$2047,Worksheet!FF$3,'Orders - December 2020'!$C$2:$C$2047,Worksheet!$F107),"-")</f>
        <v>-</v>
      </c>
      <c r="FG107" s="52" t="str">
        <f>IFERROR(AVERAGEIFS('Orders - December 2020'!$I$2:$I$2047,'Orders - December 2020'!$H$2:$H$2047,Worksheet!FG$3,'Orders - December 2020'!$C$2:$C$2047,Worksheet!$F107),"-")</f>
        <v>-</v>
      </c>
    </row>
    <row r="108" spans="6:163">
      <c r="F108" s="45" t="str">
        <v>Brasq</v>
      </c>
      <c r="G108" s="50" t="str">
        <f>IFERROR(AVERAGEIFS('Orders - December 2020'!$I$2:$I$2047,'Orders - December 2020'!$H$2:$H$2047,Worksheet!G$3,'Orders - December 2020'!$C$2:$C$2047,Worksheet!$F108),"-")</f>
        <v>-</v>
      </c>
      <c r="H108" s="51" t="str">
        <f>IFERROR(AVERAGEIFS('Orders - December 2020'!$I$2:$I$2047,'Orders - December 2020'!$H$2:$H$2047,Worksheet!H$3,'Orders - December 2020'!$C$2:$C$2047,Worksheet!$F108),"-")</f>
        <v>-</v>
      </c>
      <c r="I108" s="51" t="str">
        <f>IFERROR(AVERAGEIFS('Orders - December 2020'!$I$2:$I$2047,'Orders - December 2020'!$H$2:$H$2047,Worksheet!I$3,'Orders - December 2020'!$C$2:$C$2047,Worksheet!$F108),"-")</f>
        <v>-</v>
      </c>
      <c r="J108" s="51" t="str">
        <f>IFERROR(AVERAGEIFS('Orders - December 2020'!$I$2:$I$2047,'Orders - December 2020'!$H$2:$H$2047,Worksheet!J$3,'Orders - December 2020'!$C$2:$C$2047,Worksheet!$F108),"-")</f>
        <v>-</v>
      </c>
      <c r="K108" s="51" t="str">
        <f>IFERROR(AVERAGEIFS('Orders - December 2020'!$I$2:$I$2047,'Orders - December 2020'!$H$2:$H$2047,Worksheet!K$3,'Orders - December 2020'!$C$2:$C$2047,Worksheet!$F108),"-")</f>
        <v>-</v>
      </c>
      <c r="L108" s="51" t="str">
        <f>IFERROR(AVERAGEIFS('Orders - December 2020'!$I$2:$I$2047,'Orders - December 2020'!$H$2:$H$2047,Worksheet!L$3,'Orders - December 2020'!$C$2:$C$2047,Worksheet!$F108),"-")</f>
        <v>-</v>
      </c>
      <c r="M108" s="51" t="str">
        <f>IFERROR(AVERAGEIFS('Orders - December 2020'!$I$2:$I$2047,'Orders - December 2020'!$H$2:$H$2047,Worksheet!M$3,'Orders - December 2020'!$C$2:$C$2047,Worksheet!$F108),"-")</f>
        <v>-</v>
      </c>
      <c r="N108" s="51" t="str">
        <f>IFERROR(AVERAGEIFS('Orders - December 2020'!$I$2:$I$2047,'Orders - December 2020'!$H$2:$H$2047,Worksheet!N$3,'Orders - December 2020'!$C$2:$C$2047,Worksheet!$F108),"-")</f>
        <v>-</v>
      </c>
      <c r="O108" s="51" t="str">
        <f>IFERROR(AVERAGEIFS('Orders - December 2020'!$I$2:$I$2047,'Orders - December 2020'!$H$2:$H$2047,Worksheet!O$3,'Orders - December 2020'!$C$2:$C$2047,Worksheet!$F108),"-")</f>
        <v>-</v>
      </c>
      <c r="P108" s="51" t="str">
        <f>IFERROR(AVERAGEIFS('Orders - December 2020'!$I$2:$I$2047,'Orders - December 2020'!$H$2:$H$2047,Worksheet!P$3,'Orders - December 2020'!$C$2:$C$2047,Worksheet!$F108),"-")</f>
        <v>-</v>
      </c>
      <c r="Q108" s="51" t="str">
        <f>IFERROR(AVERAGEIFS('Orders - December 2020'!$I$2:$I$2047,'Orders - December 2020'!$H$2:$H$2047,Worksheet!Q$3,'Orders - December 2020'!$C$2:$C$2047,Worksheet!$F108),"-")</f>
        <v>-</v>
      </c>
      <c r="R108" s="51" t="str">
        <f>IFERROR(AVERAGEIFS('Orders - December 2020'!$I$2:$I$2047,'Orders - December 2020'!$H$2:$H$2047,Worksheet!R$3,'Orders - December 2020'!$C$2:$C$2047,Worksheet!$F108),"-")</f>
        <v>-</v>
      </c>
      <c r="S108" s="51" t="str">
        <f>IFERROR(AVERAGEIFS('Orders - December 2020'!$I$2:$I$2047,'Orders - December 2020'!$H$2:$H$2047,Worksheet!S$3,'Orders - December 2020'!$C$2:$C$2047,Worksheet!$F108),"-")</f>
        <v>-</v>
      </c>
      <c r="T108" s="51" t="str">
        <f>IFERROR(AVERAGEIFS('Orders - December 2020'!$I$2:$I$2047,'Orders - December 2020'!$H$2:$H$2047,Worksheet!T$3,'Orders - December 2020'!$C$2:$C$2047,Worksheet!$F108),"-")</f>
        <v>-</v>
      </c>
      <c r="U108" s="51" t="str">
        <f>IFERROR(AVERAGEIFS('Orders - December 2020'!$I$2:$I$2047,'Orders - December 2020'!$H$2:$H$2047,Worksheet!U$3,'Orders - December 2020'!$C$2:$C$2047,Worksheet!$F108),"-")</f>
        <v>-</v>
      </c>
      <c r="V108" s="51" t="str">
        <f>IFERROR(AVERAGEIFS('Orders - December 2020'!$I$2:$I$2047,'Orders - December 2020'!$H$2:$H$2047,Worksheet!V$3,'Orders - December 2020'!$C$2:$C$2047,Worksheet!$F108),"-")</f>
        <v>-</v>
      </c>
      <c r="W108" s="51" t="str">
        <f>IFERROR(AVERAGEIFS('Orders - December 2020'!$I$2:$I$2047,'Orders - December 2020'!$H$2:$H$2047,Worksheet!W$3,'Orders - December 2020'!$C$2:$C$2047,Worksheet!$F108),"-")</f>
        <v>-</v>
      </c>
      <c r="X108" s="51" t="str">
        <f>IFERROR(AVERAGEIFS('Orders - December 2020'!$I$2:$I$2047,'Orders - December 2020'!$H$2:$H$2047,Worksheet!X$3,'Orders - December 2020'!$C$2:$C$2047,Worksheet!$F108),"-")</f>
        <v>-</v>
      </c>
      <c r="Y108" s="51" t="str">
        <f>IFERROR(AVERAGEIFS('Orders - December 2020'!$I$2:$I$2047,'Orders - December 2020'!$H$2:$H$2047,Worksheet!Y$3,'Orders - December 2020'!$C$2:$C$2047,Worksheet!$F108),"-")</f>
        <v>-</v>
      </c>
      <c r="Z108" s="51" t="str">
        <f>IFERROR(AVERAGEIFS('Orders - December 2020'!$I$2:$I$2047,'Orders - December 2020'!$H$2:$H$2047,Worksheet!Z$3,'Orders - December 2020'!$C$2:$C$2047,Worksheet!$F108),"-")</f>
        <v>-</v>
      </c>
      <c r="AA108" s="51" t="str">
        <f>IFERROR(AVERAGEIFS('Orders - December 2020'!$I$2:$I$2047,'Orders - December 2020'!$H$2:$H$2047,Worksheet!AA$3,'Orders - December 2020'!$C$2:$C$2047,Worksheet!$F108),"-")</f>
        <v>-</v>
      </c>
      <c r="AB108" s="51" t="str">
        <f>IFERROR(AVERAGEIFS('Orders - December 2020'!$I$2:$I$2047,'Orders - December 2020'!$H$2:$H$2047,Worksheet!AB$3,'Orders - December 2020'!$C$2:$C$2047,Worksheet!$F108),"-")</f>
        <v>-</v>
      </c>
      <c r="AC108" s="51" t="str">
        <f>IFERROR(AVERAGEIFS('Orders - December 2020'!$I$2:$I$2047,'Orders - December 2020'!$H$2:$H$2047,Worksheet!AC$3,'Orders - December 2020'!$C$2:$C$2047,Worksheet!$F108),"-")</f>
        <v>-</v>
      </c>
      <c r="AD108" s="51" t="str">
        <f>IFERROR(AVERAGEIFS('Orders - December 2020'!$I$2:$I$2047,'Orders - December 2020'!$H$2:$H$2047,Worksheet!AD$3,'Orders - December 2020'!$C$2:$C$2047,Worksheet!$F108),"-")</f>
        <v>-</v>
      </c>
      <c r="AE108" s="51" t="str">
        <f>IFERROR(AVERAGEIFS('Orders - December 2020'!$I$2:$I$2047,'Orders - December 2020'!$H$2:$H$2047,Worksheet!AE$3,'Orders - December 2020'!$C$2:$C$2047,Worksheet!$F108),"-")</f>
        <v>-</v>
      </c>
      <c r="AF108" s="51" t="str">
        <f>IFERROR(AVERAGEIFS('Orders - December 2020'!$I$2:$I$2047,'Orders - December 2020'!$H$2:$H$2047,Worksheet!AF$3,'Orders - December 2020'!$C$2:$C$2047,Worksheet!$F108),"-")</f>
        <v>-</v>
      </c>
      <c r="AG108" s="51" t="str">
        <f>IFERROR(AVERAGEIFS('Orders - December 2020'!$I$2:$I$2047,'Orders - December 2020'!$H$2:$H$2047,Worksheet!AG$3,'Orders - December 2020'!$C$2:$C$2047,Worksheet!$F108),"-")</f>
        <v>-</v>
      </c>
      <c r="AH108" s="51" t="str">
        <f>IFERROR(AVERAGEIFS('Orders - December 2020'!$I$2:$I$2047,'Orders - December 2020'!$H$2:$H$2047,Worksheet!AH$3,'Orders - December 2020'!$C$2:$C$2047,Worksheet!$F108),"-")</f>
        <v>-</v>
      </c>
      <c r="AI108" s="51" t="str">
        <f>IFERROR(AVERAGEIFS('Orders - December 2020'!$I$2:$I$2047,'Orders - December 2020'!$H$2:$H$2047,Worksheet!AI$3,'Orders - December 2020'!$C$2:$C$2047,Worksheet!$F108),"-")</f>
        <v>-</v>
      </c>
      <c r="AJ108" s="51">
        <f>IFERROR(AVERAGEIFS('Orders - December 2020'!$I$2:$I$2047,'Orders - December 2020'!$H$2:$H$2047,Worksheet!AJ$3,'Orders - December 2020'!$C$2:$C$2047,Worksheet!$F108),"-")</f>
        <v>1</v>
      </c>
      <c r="AK108" s="51">
        <f>IFERROR(AVERAGEIFS('Orders - December 2020'!$I$2:$I$2047,'Orders - December 2020'!$H$2:$H$2047,Worksheet!AK$3,'Orders - December 2020'!$C$2:$C$2047,Worksheet!$F108),"-")</f>
        <v>5.666666666666667</v>
      </c>
      <c r="AL108" s="51">
        <f>IFERROR(AVERAGEIFS('Orders - December 2020'!$I$2:$I$2047,'Orders - December 2020'!$H$2:$H$2047,Worksheet!AL$3,'Orders - December 2020'!$C$2:$C$2047,Worksheet!$F108),"-")</f>
        <v>1</v>
      </c>
      <c r="AM108" s="51" t="str">
        <f>IFERROR(AVERAGEIFS('Orders - December 2020'!$I$2:$I$2047,'Orders - December 2020'!$H$2:$H$2047,Worksheet!AM$3,'Orders - December 2020'!$C$2:$C$2047,Worksheet!$F108),"-")</f>
        <v>-</v>
      </c>
      <c r="AN108" s="51" t="str">
        <f>IFERROR(AVERAGEIFS('Orders - December 2020'!$I$2:$I$2047,'Orders - December 2020'!$H$2:$H$2047,Worksheet!AN$3,'Orders - December 2020'!$C$2:$C$2047,Worksheet!$F108),"-")</f>
        <v>-</v>
      </c>
      <c r="AO108" s="51" t="str">
        <f>IFERROR(AVERAGEIFS('Orders - December 2020'!$I$2:$I$2047,'Orders - December 2020'!$H$2:$H$2047,Worksheet!AO$3,'Orders - December 2020'!$C$2:$C$2047,Worksheet!$F108),"-")</f>
        <v>-</v>
      </c>
      <c r="AP108" s="51" t="str">
        <f>IFERROR(AVERAGEIFS('Orders - December 2020'!$I$2:$I$2047,'Orders - December 2020'!$H$2:$H$2047,Worksheet!AP$3,'Orders - December 2020'!$C$2:$C$2047,Worksheet!$F108),"-")</f>
        <v>-</v>
      </c>
      <c r="AQ108" s="51" t="str">
        <f>IFERROR(AVERAGEIFS('Orders - December 2020'!$I$2:$I$2047,'Orders - December 2020'!$H$2:$H$2047,Worksheet!AQ$3,'Orders - December 2020'!$C$2:$C$2047,Worksheet!$F108),"-")</f>
        <v>-</v>
      </c>
      <c r="AR108" s="51">
        <f>IFERROR(AVERAGEIFS('Orders - December 2020'!$I$2:$I$2047,'Orders - December 2020'!$H$2:$H$2047,Worksheet!AR$3,'Orders - December 2020'!$C$2:$C$2047,Worksheet!$F108),"-")</f>
        <v>1</v>
      </c>
      <c r="AS108" s="51">
        <f>IFERROR(AVERAGEIFS('Orders - December 2020'!$I$2:$I$2047,'Orders - December 2020'!$H$2:$H$2047,Worksheet!AS$3,'Orders - December 2020'!$C$2:$C$2047,Worksheet!$F108),"-")</f>
        <v>1</v>
      </c>
      <c r="AT108" s="51">
        <f>IFERROR(AVERAGEIFS('Orders - December 2020'!$I$2:$I$2047,'Orders - December 2020'!$H$2:$H$2047,Worksheet!AT$3,'Orders - December 2020'!$C$2:$C$2047,Worksheet!$F108),"-")</f>
        <v>1</v>
      </c>
      <c r="AU108" s="51" t="str">
        <f>IFERROR(AVERAGEIFS('Orders - December 2020'!$I$2:$I$2047,'Orders - December 2020'!$H$2:$H$2047,Worksheet!AU$3,'Orders - December 2020'!$C$2:$C$2047,Worksheet!$F108),"-")</f>
        <v>-</v>
      </c>
      <c r="AV108" s="51" t="str">
        <f>IFERROR(AVERAGEIFS('Orders - December 2020'!$I$2:$I$2047,'Orders - December 2020'!$H$2:$H$2047,Worksheet!AV$3,'Orders - December 2020'!$C$2:$C$2047,Worksheet!$F108),"-")</f>
        <v>-</v>
      </c>
      <c r="AW108" s="51" t="str">
        <f>IFERROR(AVERAGEIFS('Orders - December 2020'!$I$2:$I$2047,'Orders - December 2020'!$H$2:$H$2047,Worksheet!AW$3,'Orders - December 2020'!$C$2:$C$2047,Worksheet!$F108),"-")</f>
        <v>-</v>
      </c>
      <c r="AX108" s="51" t="str">
        <f>IFERROR(AVERAGEIFS('Orders - December 2020'!$I$2:$I$2047,'Orders - December 2020'!$H$2:$H$2047,Worksheet!AX$3,'Orders - December 2020'!$C$2:$C$2047,Worksheet!$F108),"-")</f>
        <v>-</v>
      </c>
      <c r="AY108" s="51">
        <f>IFERROR(AVERAGEIFS('Orders - December 2020'!$I$2:$I$2047,'Orders - December 2020'!$H$2:$H$2047,Worksheet!AY$3,'Orders - December 2020'!$C$2:$C$2047,Worksheet!$F108),"-")</f>
        <v>3.5</v>
      </c>
      <c r="AZ108" s="51">
        <f>IFERROR(AVERAGEIFS('Orders - December 2020'!$I$2:$I$2047,'Orders - December 2020'!$H$2:$H$2047,Worksheet!AZ$3,'Orders - December 2020'!$C$2:$C$2047,Worksheet!$F108),"-")</f>
        <v>1</v>
      </c>
      <c r="BA108" s="51">
        <f>IFERROR(AVERAGEIFS('Orders - December 2020'!$I$2:$I$2047,'Orders - December 2020'!$H$2:$H$2047,Worksheet!BA$3,'Orders - December 2020'!$C$2:$C$2047,Worksheet!$F108),"-")</f>
        <v>1.5</v>
      </c>
      <c r="BB108" s="51" t="str">
        <f>IFERROR(AVERAGEIFS('Orders - December 2020'!$I$2:$I$2047,'Orders - December 2020'!$H$2:$H$2047,Worksheet!BB$3,'Orders - December 2020'!$C$2:$C$2047,Worksheet!$F108),"-")</f>
        <v>-</v>
      </c>
      <c r="BC108" s="51" t="str">
        <f>IFERROR(AVERAGEIFS('Orders - December 2020'!$I$2:$I$2047,'Orders - December 2020'!$H$2:$H$2047,Worksheet!BC$3,'Orders - December 2020'!$C$2:$C$2047,Worksheet!$F108),"-")</f>
        <v>-</v>
      </c>
      <c r="BD108" s="51" t="str">
        <f>IFERROR(AVERAGEIFS('Orders - December 2020'!$I$2:$I$2047,'Orders - December 2020'!$H$2:$H$2047,Worksheet!BD$3,'Orders - December 2020'!$C$2:$C$2047,Worksheet!$F108),"-")</f>
        <v>-</v>
      </c>
      <c r="BE108" s="51">
        <f>IFERROR(AVERAGEIFS('Orders - December 2020'!$I$2:$I$2047,'Orders - December 2020'!$H$2:$H$2047,Worksheet!BE$3,'Orders - December 2020'!$C$2:$C$2047,Worksheet!$F108),"-")</f>
        <v>2</v>
      </c>
      <c r="BF108" s="51">
        <f>IFERROR(AVERAGEIFS('Orders - December 2020'!$I$2:$I$2047,'Orders - December 2020'!$H$2:$H$2047,Worksheet!BF$3,'Orders - December 2020'!$C$2:$C$2047,Worksheet!$F108),"-")</f>
        <v>1</v>
      </c>
      <c r="BG108" s="51" t="str">
        <f>IFERROR(AVERAGEIFS('Orders - December 2020'!$I$2:$I$2047,'Orders - December 2020'!$H$2:$H$2047,Worksheet!BG$3,'Orders - December 2020'!$C$2:$C$2047,Worksheet!$F108),"-")</f>
        <v>-</v>
      </c>
      <c r="BH108" s="51" t="str">
        <f>IFERROR(AVERAGEIFS('Orders - December 2020'!$I$2:$I$2047,'Orders - December 2020'!$H$2:$H$2047,Worksheet!BH$3,'Orders - December 2020'!$C$2:$C$2047,Worksheet!$F108),"-")</f>
        <v>-</v>
      </c>
      <c r="BI108" s="51" t="str">
        <f>IFERROR(AVERAGEIFS('Orders - December 2020'!$I$2:$I$2047,'Orders - December 2020'!$H$2:$H$2047,Worksheet!BI$3,'Orders - December 2020'!$C$2:$C$2047,Worksheet!$F108),"-")</f>
        <v>-</v>
      </c>
      <c r="BJ108" s="51" t="str">
        <f>IFERROR(AVERAGEIFS('Orders - December 2020'!$I$2:$I$2047,'Orders - December 2020'!$H$2:$H$2047,Worksheet!BJ$3,'Orders - December 2020'!$C$2:$C$2047,Worksheet!$F108),"-")</f>
        <v>-</v>
      </c>
      <c r="BK108" s="51" t="str">
        <f>IFERROR(AVERAGEIFS('Orders - December 2020'!$I$2:$I$2047,'Orders - December 2020'!$H$2:$H$2047,Worksheet!BK$3,'Orders - December 2020'!$C$2:$C$2047,Worksheet!$F108),"-")</f>
        <v>-</v>
      </c>
      <c r="BL108" s="51">
        <f>IFERROR(AVERAGEIFS('Orders - December 2020'!$I$2:$I$2047,'Orders - December 2020'!$H$2:$H$2047,Worksheet!BL$3,'Orders - December 2020'!$C$2:$C$2047,Worksheet!$F108),"-")</f>
        <v>1</v>
      </c>
      <c r="BM108" s="51" t="str">
        <f>IFERROR(AVERAGEIFS('Orders - December 2020'!$I$2:$I$2047,'Orders - December 2020'!$H$2:$H$2047,Worksheet!BM$3,'Orders - December 2020'!$C$2:$C$2047,Worksheet!$F108),"-")</f>
        <v>-</v>
      </c>
      <c r="BN108" s="51" t="str">
        <f>IFERROR(AVERAGEIFS('Orders - December 2020'!$I$2:$I$2047,'Orders - December 2020'!$H$2:$H$2047,Worksheet!BN$3,'Orders - December 2020'!$C$2:$C$2047,Worksheet!$F108),"-")</f>
        <v>-</v>
      </c>
      <c r="BO108" s="51" t="str">
        <f>IFERROR(AVERAGEIFS('Orders - December 2020'!$I$2:$I$2047,'Orders - December 2020'!$H$2:$H$2047,Worksheet!BO$3,'Orders - December 2020'!$C$2:$C$2047,Worksheet!$F108),"-")</f>
        <v>-</v>
      </c>
      <c r="BP108" s="51" t="str">
        <f>IFERROR(AVERAGEIFS('Orders - December 2020'!$I$2:$I$2047,'Orders - December 2020'!$H$2:$H$2047,Worksheet!BP$3,'Orders - December 2020'!$C$2:$C$2047,Worksheet!$F108),"-")</f>
        <v>-</v>
      </c>
      <c r="BQ108" s="51" t="str">
        <f>IFERROR(AVERAGEIFS('Orders - December 2020'!$I$2:$I$2047,'Orders - December 2020'!$H$2:$H$2047,Worksheet!BQ$3,'Orders - December 2020'!$C$2:$C$2047,Worksheet!$F108),"-")</f>
        <v>-</v>
      </c>
      <c r="BR108" s="51" t="str">
        <f>IFERROR(AVERAGEIFS('Orders - December 2020'!$I$2:$I$2047,'Orders - December 2020'!$H$2:$H$2047,Worksheet!BR$3,'Orders - December 2020'!$C$2:$C$2047,Worksheet!$F108),"-")</f>
        <v>-</v>
      </c>
      <c r="BS108" s="51" t="str">
        <f>IFERROR(AVERAGEIFS('Orders - December 2020'!$I$2:$I$2047,'Orders - December 2020'!$H$2:$H$2047,Worksheet!BS$3,'Orders - December 2020'!$C$2:$C$2047,Worksheet!$F108),"-")</f>
        <v>-</v>
      </c>
      <c r="BT108" s="51" t="str">
        <f>IFERROR(AVERAGEIFS('Orders - December 2020'!$I$2:$I$2047,'Orders - December 2020'!$H$2:$H$2047,Worksheet!BT$3,'Orders - December 2020'!$C$2:$C$2047,Worksheet!$F108),"-")</f>
        <v>-</v>
      </c>
      <c r="BU108" s="51" t="str">
        <f>IFERROR(AVERAGEIFS('Orders - December 2020'!$I$2:$I$2047,'Orders - December 2020'!$H$2:$H$2047,Worksheet!BU$3,'Orders - December 2020'!$C$2:$C$2047,Worksheet!$F108),"-")</f>
        <v>-</v>
      </c>
      <c r="BV108" s="51">
        <f>IFERROR(AVERAGEIFS('Orders - December 2020'!$I$2:$I$2047,'Orders - December 2020'!$H$2:$H$2047,Worksheet!BV$3,'Orders - December 2020'!$C$2:$C$2047,Worksheet!$F108),"-")</f>
        <v>3.5</v>
      </c>
      <c r="BW108" s="51" t="str">
        <f>IFERROR(AVERAGEIFS('Orders - December 2020'!$I$2:$I$2047,'Orders - December 2020'!$H$2:$H$2047,Worksheet!BW$3,'Orders - December 2020'!$C$2:$C$2047,Worksheet!$F108),"-")</f>
        <v>-</v>
      </c>
      <c r="BX108" s="51" t="str">
        <f>IFERROR(AVERAGEIFS('Orders - December 2020'!$I$2:$I$2047,'Orders - December 2020'!$H$2:$H$2047,Worksheet!BX$3,'Orders - December 2020'!$C$2:$C$2047,Worksheet!$F108),"-")</f>
        <v>-</v>
      </c>
      <c r="BY108" s="51" t="str">
        <f>IFERROR(AVERAGEIFS('Orders - December 2020'!$I$2:$I$2047,'Orders - December 2020'!$H$2:$H$2047,Worksheet!BY$3,'Orders - December 2020'!$C$2:$C$2047,Worksheet!$F108),"-")</f>
        <v>-</v>
      </c>
      <c r="BZ108" s="51">
        <f>IFERROR(AVERAGEIFS('Orders - December 2020'!$I$2:$I$2047,'Orders - December 2020'!$H$2:$H$2047,Worksheet!BZ$3,'Orders - December 2020'!$C$2:$C$2047,Worksheet!$F108),"-")</f>
        <v>2</v>
      </c>
      <c r="CA108" s="51" t="str">
        <f>IFERROR(AVERAGEIFS('Orders - December 2020'!$I$2:$I$2047,'Orders - December 2020'!$H$2:$H$2047,Worksheet!CA$3,'Orders - December 2020'!$C$2:$C$2047,Worksheet!$F108),"-")</f>
        <v>-</v>
      </c>
      <c r="CB108" s="51" t="str">
        <f>IFERROR(AVERAGEIFS('Orders - December 2020'!$I$2:$I$2047,'Orders - December 2020'!$H$2:$H$2047,Worksheet!CB$3,'Orders - December 2020'!$C$2:$C$2047,Worksheet!$F108),"-")</f>
        <v>-</v>
      </c>
      <c r="CC108" s="51" t="str">
        <f>IFERROR(AVERAGEIFS('Orders - December 2020'!$I$2:$I$2047,'Orders - December 2020'!$H$2:$H$2047,Worksheet!CC$3,'Orders - December 2020'!$C$2:$C$2047,Worksheet!$F108),"-")</f>
        <v>-</v>
      </c>
      <c r="CD108" s="51" t="str">
        <f>IFERROR(AVERAGEIFS('Orders - December 2020'!$I$2:$I$2047,'Orders - December 2020'!$H$2:$H$2047,Worksheet!CD$3,'Orders - December 2020'!$C$2:$C$2047,Worksheet!$F108),"-")</f>
        <v>-</v>
      </c>
      <c r="CE108" s="51" t="str">
        <f>IFERROR(AVERAGEIFS('Orders - December 2020'!$I$2:$I$2047,'Orders - December 2020'!$H$2:$H$2047,Worksheet!CE$3,'Orders - December 2020'!$C$2:$C$2047,Worksheet!$F108),"-")</f>
        <v>-</v>
      </c>
      <c r="CF108" s="51" t="str">
        <f>IFERROR(AVERAGEIFS('Orders - December 2020'!$I$2:$I$2047,'Orders - December 2020'!$H$2:$H$2047,Worksheet!CF$3,'Orders - December 2020'!$C$2:$C$2047,Worksheet!$F108),"-")</f>
        <v>-</v>
      </c>
      <c r="CG108" s="51" t="str">
        <f>IFERROR(AVERAGEIFS('Orders - December 2020'!$I$2:$I$2047,'Orders - December 2020'!$H$2:$H$2047,Worksheet!CG$3,'Orders - December 2020'!$C$2:$C$2047,Worksheet!$F108),"-")</f>
        <v>-</v>
      </c>
      <c r="CH108" s="51">
        <f>IFERROR(AVERAGEIFS('Orders - December 2020'!$I$2:$I$2047,'Orders - December 2020'!$H$2:$H$2047,Worksheet!CH$3,'Orders - December 2020'!$C$2:$C$2047,Worksheet!$F108),"-")</f>
        <v>3.3333333333333335</v>
      </c>
      <c r="CI108" s="51">
        <f>IFERROR(AVERAGEIFS('Orders - December 2020'!$I$2:$I$2047,'Orders - December 2020'!$H$2:$H$2047,Worksheet!CI$3,'Orders - December 2020'!$C$2:$C$2047,Worksheet!$F108),"-")</f>
        <v>1</v>
      </c>
      <c r="CJ108" s="51" t="str">
        <f>IFERROR(AVERAGEIFS('Orders - December 2020'!$I$2:$I$2047,'Orders - December 2020'!$H$2:$H$2047,Worksheet!CJ$3,'Orders - December 2020'!$C$2:$C$2047,Worksheet!$F108),"-")</f>
        <v>-</v>
      </c>
      <c r="CK108" s="51" t="str">
        <f>IFERROR(AVERAGEIFS('Orders - December 2020'!$I$2:$I$2047,'Orders - December 2020'!$H$2:$H$2047,Worksheet!CK$3,'Orders - December 2020'!$C$2:$C$2047,Worksheet!$F108),"-")</f>
        <v>-</v>
      </c>
      <c r="CL108" s="51" t="str">
        <f>IFERROR(AVERAGEIFS('Orders - December 2020'!$I$2:$I$2047,'Orders - December 2020'!$H$2:$H$2047,Worksheet!CL$3,'Orders - December 2020'!$C$2:$C$2047,Worksheet!$F108),"-")</f>
        <v>-</v>
      </c>
      <c r="CM108" s="51" t="str">
        <f>IFERROR(AVERAGEIFS('Orders - December 2020'!$I$2:$I$2047,'Orders - December 2020'!$H$2:$H$2047,Worksheet!CM$3,'Orders - December 2020'!$C$2:$C$2047,Worksheet!$F108),"-")</f>
        <v>-</v>
      </c>
      <c r="CN108" s="51" t="str">
        <f>IFERROR(AVERAGEIFS('Orders - December 2020'!$I$2:$I$2047,'Orders - December 2020'!$H$2:$H$2047,Worksheet!CN$3,'Orders - December 2020'!$C$2:$C$2047,Worksheet!$F108),"-")</f>
        <v>-</v>
      </c>
      <c r="CO108" s="51" t="str">
        <f>IFERROR(AVERAGEIFS('Orders - December 2020'!$I$2:$I$2047,'Orders - December 2020'!$H$2:$H$2047,Worksheet!CO$3,'Orders - December 2020'!$C$2:$C$2047,Worksheet!$F108),"-")</f>
        <v>-</v>
      </c>
      <c r="CP108" s="51" t="str">
        <f>IFERROR(AVERAGEIFS('Orders - December 2020'!$I$2:$I$2047,'Orders - December 2020'!$H$2:$H$2047,Worksheet!CP$3,'Orders - December 2020'!$C$2:$C$2047,Worksheet!$F108),"-")</f>
        <v>-</v>
      </c>
      <c r="CQ108" s="51" t="str">
        <f>IFERROR(AVERAGEIFS('Orders - December 2020'!$I$2:$I$2047,'Orders - December 2020'!$H$2:$H$2047,Worksheet!CQ$3,'Orders - December 2020'!$C$2:$C$2047,Worksheet!$F108),"-")</f>
        <v>-</v>
      </c>
      <c r="CR108" s="51" t="str">
        <f>IFERROR(AVERAGEIFS('Orders - December 2020'!$I$2:$I$2047,'Orders - December 2020'!$H$2:$H$2047,Worksheet!CR$3,'Orders - December 2020'!$C$2:$C$2047,Worksheet!$F108),"-")</f>
        <v>-</v>
      </c>
      <c r="CS108" s="51" t="str">
        <f>IFERROR(AVERAGEIFS('Orders - December 2020'!$I$2:$I$2047,'Orders - December 2020'!$H$2:$H$2047,Worksheet!CS$3,'Orders - December 2020'!$C$2:$C$2047,Worksheet!$F108),"-")</f>
        <v>-</v>
      </c>
      <c r="CT108" s="51" t="str">
        <f>IFERROR(AVERAGEIFS('Orders - December 2020'!$I$2:$I$2047,'Orders - December 2020'!$H$2:$H$2047,Worksheet!CT$3,'Orders - December 2020'!$C$2:$C$2047,Worksheet!$F108),"-")</f>
        <v>-</v>
      </c>
      <c r="CU108" s="51" t="str">
        <f>IFERROR(AVERAGEIFS('Orders - December 2020'!$I$2:$I$2047,'Orders - December 2020'!$H$2:$H$2047,Worksheet!CU$3,'Orders - December 2020'!$C$2:$C$2047,Worksheet!$F108),"-")</f>
        <v>-</v>
      </c>
      <c r="CV108" s="51" t="str">
        <f>IFERROR(AVERAGEIFS('Orders - December 2020'!$I$2:$I$2047,'Orders - December 2020'!$H$2:$H$2047,Worksheet!CV$3,'Orders - December 2020'!$C$2:$C$2047,Worksheet!$F108),"-")</f>
        <v>-</v>
      </c>
      <c r="CW108" s="51" t="str">
        <f>IFERROR(AVERAGEIFS('Orders - December 2020'!$I$2:$I$2047,'Orders - December 2020'!$H$2:$H$2047,Worksheet!CW$3,'Orders - December 2020'!$C$2:$C$2047,Worksheet!$F108),"-")</f>
        <v>-</v>
      </c>
      <c r="CX108" s="51" t="str">
        <f>IFERROR(AVERAGEIFS('Orders - December 2020'!$I$2:$I$2047,'Orders - December 2020'!$H$2:$H$2047,Worksheet!CX$3,'Orders - December 2020'!$C$2:$C$2047,Worksheet!$F108),"-")</f>
        <v>-</v>
      </c>
      <c r="CY108" s="51" t="str">
        <f>IFERROR(AVERAGEIFS('Orders - December 2020'!$I$2:$I$2047,'Orders - December 2020'!$H$2:$H$2047,Worksheet!CY$3,'Orders - December 2020'!$C$2:$C$2047,Worksheet!$F108),"-")</f>
        <v>-</v>
      </c>
      <c r="CZ108" s="51" t="str">
        <f>IFERROR(AVERAGEIFS('Orders - December 2020'!$I$2:$I$2047,'Orders - December 2020'!$H$2:$H$2047,Worksheet!CZ$3,'Orders - December 2020'!$C$2:$C$2047,Worksheet!$F108),"-")</f>
        <v>-</v>
      </c>
      <c r="DA108" s="51" t="str">
        <f>IFERROR(AVERAGEIFS('Orders - December 2020'!$I$2:$I$2047,'Orders - December 2020'!$H$2:$H$2047,Worksheet!DA$3,'Orders - December 2020'!$C$2:$C$2047,Worksheet!$F108),"-")</f>
        <v>-</v>
      </c>
      <c r="DB108" s="51" t="str">
        <f>IFERROR(AVERAGEIFS('Orders - December 2020'!$I$2:$I$2047,'Orders - December 2020'!$H$2:$H$2047,Worksheet!DB$3,'Orders - December 2020'!$C$2:$C$2047,Worksheet!$F108),"-")</f>
        <v>-</v>
      </c>
      <c r="DC108" s="51" t="str">
        <f>IFERROR(AVERAGEIFS('Orders - December 2020'!$I$2:$I$2047,'Orders - December 2020'!$H$2:$H$2047,Worksheet!DC$3,'Orders - December 2020'!$C$2:$C$2047,Worksheet!$F108),"-")</f>
        <v>-</v>
      </c>
      <c r="DD108" s="51" t="str">
        <f>IFERROR(AVERAGEIFS('Orders - December 2020'!$I$2:$I$2047,'Orders - December 2020'!$H$2:$H$2047,Worksheet!DD$3,'Orders - December 2020'!$C$2:$C$2047,Worksheet!$F108),"-")</f>
        <v>-</v>
      </c>
      <c r="DE108" s="51" t="str">
        <f>IFERROR(AVERAGEIFS('Orders - December 2020'!$I$2:$I$2047,'Orders - December 2020'!$H$2:$H$2047,Worksheet!DE$3,'Orders - December 2020'!$C$2:$C$2047,Worksheet!$F108),"-")</f>
        <v>-</v>
      </c>
      <c r="DF108" s="51" t="str">
        <f>IFERROR(AVERAGEIFS('Orders - December 2020'!$I$2:$I$2047,'Orders - December 2020'!$H$2:$H$2047,Worksheet!DF$3,'Orders - December 2020'!$C$2:$C$2047,Worksheet!$F108),"-")</f>
        <v>-</v>
      </c>
      <c r="DG108" s="51" t="str">
        <f>IFERROR(AVERAGEIFS('Orders - December 2020'!$I$2:$I$2047,'Orders - December 2020'!$H$2:$H$2047,Worksheet!DG$3,'Orders - December 2020'!$C$2:$C$2047,Worksheet!$F108),"-")</f>
        <v>-</v>
      </c>
      <c r="DH108" s="51" t="str">
        <f>IFERROR(AVERAGEIFS('Orders - December 2020'!$I$2:$I$2047,'Orders - December 2020'!$H$2:$H$2047,Worksheet!DH$3,'Orders - December 2020'!$C$2:$C$2047,Worksheet!$F108),"-")</f>
        <v>-</v>
      </c>
      <c r="DI108" s="51" t="str">
        <f>IFERROR(AVERAGEIFS('Orders - December 2020'!$I$2:$I$2047,'Orders - December 2020'!$H$2:$H$2047,Worksheet!DI$3,'Orders - December 2020'!$C$2:$C$2047,Worksheet!$F108),"-")</f>
        <v>-</v>
      </c>
      <c r="DJ108" s="51" t="str">
        <f>IFERROR(AVERAGEIFS('Orders - December 2020'!$I$2:$I$2047,'Orders - December 2020'!$H$2:$H$2047,Worksheet!DJ$3,'Orders - December 2020'!$C$2:$C$2047,Worksheet!$F108),"-")</f>
        <v>-</v>
      </c>
      <c r="DK108" s="51" t="str">
        <f>IFERROR(AVERAGEIFS('Orders - December 2020'!$I$2:$I$2047,'Orders - December 2020'!$H$2:$H$2047,Worksheet!DK$3,'Orders - December 2020'!$C$2:$C$2047,Worksheet!$F108),"-")</f>
        <v>-</v>
      </c>
      <c r="DL108" s="51" t="str">
        <f>IFERROR(AVERAGEIFS('Orders - December 2020'!$I$2:$I$2047,'Orders - December 2020'!$H$2:$H$2047,Worksheet!DL$3,'Orders - December 2020'!$C$2:$C$2047,Worksheet!$F108),"-")</f>
        <v>-</v>
      </c>
      <c r="DM108" s="51" t="str">
        <f>IFERROR(AVERAGEIFS('Orders - December 2020'!$I$2:$I$2047,'Orders - December 2020'!$H$2:$H$2047,Worksheet!DM$3,'Orders - December 2020'!$C$2:$C$2047,Worksheet!$F108),"-")</f>
        <v>-</v>
      </c>
      <c r="DN108" s="51" t="str">
        <f>IFERROR(AVERAGEIFS('Orders - December 2020'!$I$2:$I$2047,'Orders - December 2020'!$H$2:$H$2047,Worksheet!DN$3,'Orders - December 2020'!$C$2:$C$2047,Worksheet!$F108),"-")</f>
        <v>-</v>
      </c>
      <c r="DO108" s="51" t="str">
        <f>IFERROR(AVERAGEIFS('Orders - December 2020'!$I$2:$I$2047,'Orders - December 2020'!$H$2:$H$2047,Worksheet!DO$3,'Orders - December 2020'!$C$2:$C$2047,Worksheet!$F108),"-")</f>
        <v>-</v>
      </c>
      <c r="DP108" s="51" t="str">
        <f>IFERROR(AVERAGEIFS('Orders - December 2020'!$I$2:$I$2047,'Orders - December 2020'!$H$2:$H$2047,Worksheet!DP$3,'Orders - December 2020'!$C$2:$C$2047,Worksheet!$F108),"-")</f>
        <v>-</v>
      </c>
      <c r="DQ108" s="51" t="str">
        <f>IFERROR(AVERAGEIFS('Orders - December 2020'!$I$2:$I$2047,'Orders - December 2020'!$H$2:$H$2047,Worksheet!DQ$3,'Orders - December 2020'!$C$2:$C$2047,Worksheet!$F108),"-")</f>
        <v>-</v>
      </c>
      <c r="DR108" s="51" t="str">
        <f>IFERROR(AVERAGEIFS('Orders - December 2020'!$I$2:$I$2047,'Orders - December 2020'!$H$2:$H$2047,Worksheet!DR$3,'Orders - December 2020'!$C$2:$C$2047,Worksheet!$F108),"-")</f>
        <v>-</v>
      </c>
      <c r="DS108" s="51" t="str">
        <f>IFERROR(AVERAGEIFS('Orders - December 2020'!$I$2:$I$2047,'Orders - December 2020'!$H$2:$H$2047,Worksheet!DS$3,'Orders - December 2020'!$C$2:$C$2047,Worksheet!$F108),"-")</f>
        <v>-</v>
      </c>
      <c r="DT108" s="51" t="str">
        <f>IFERROR(AVERAGEIFS('Orders - December 2020'!$I$2:$I$2047,'Orders - December 2020'!$H$2:$H$2047,Worksheet!DT$3,'Orders - December 2020'!$C$2:$C$2047,Worksheet!$F108),"-")</f>
        <v>-</v>
      </c>
      <c r="DU108" s="51" t="str">
        <f>IFERROR(AVERAGEIFS('Orders - December 2020'!$I$2:$I$2047,'Orders - December 2020'!$H$2:$H$2047,Worksheet!DU$3,'Orders - December 2020'!$C$2:$C$2047,Worksheet!$F108),"-")</f>
        <v>-</v>
      </c>
      <c r="DV108" s="51">
        <f>IFERROR(AVERAGEIFS('Orders - December 2020'!$I$2:$I$2047,'Orders - December 2020'!$H$2:$H$2047,Worksheet!DV$3,'Orders - December 2020'!$C$2:$C$2047,Worksheet!$F108),"-")</f>
        <v>5</v>
      </c>
      <c r="DW108" s="51">
        <f>IFERROR(AVERAGEIFS('Orders - December 2020'!$I$2:$I$2047,'Orders - December 2020'!$H$2:$H$2047,Worksheet!DW$3,'Orders - December 2020'!$C$2:$C$2047,Worksheet!$F108),"-")</f>
        <v>5</v>
      </c>
      <c r="DX108" s="51" t="str">
        <f>IFERROR(AVERAGEIFS('Orders - December 2020'!$I$2:$I$2047,'Orders - December 2020'!$H$2:$H$2047,Worksheet!DX$3,'Orders - December 2020'!$C$2:$C$2047,Worksheet!$F108),"-")</f>
        <v>-</v>
      </c>
      <c r="DY108" s="51" t="str">
        <f>IFERROR(AVERAGEIFS('Orders - December 2020'!$I$2:$I$2047,'Orders - December 2020'!$H$2:$H$2047,Worksheet!DY$3,'Orders - December 2020'!$C$2:$C$2047,Worksheet!$F108),"-")</f>
        <v>-</v>
      </c>
      <c r="DZ108" s="51" t="str">
        <f>IFERROR(AVERAGEIFS('Orders - December 2020'!$I$2:$I$2047,'Orders - December 2020'!$H$2:$H$2047,Worksheet!DZ$3,'Orders - December 2020'!$C$2:$C$2047,Worksheet!$F108),"-")</f>
        <v>-</v>
      </c>
      <c r="EA108" s="51" t="str">
        <f>IFERROR(AVERAGEIFS('Orders - December 2020'!$I$2:$I$2047,'Orders - December 2020'!$H$2:$H$2047,Worksheet!EA$3,'Orders - December 2020'!$C$2:$C$2047,Worksheet!$F108),"-")</f>
        <v>-</v>
      </c>
      <c r="EB108" s="51" t="str">
        <f>IFERROR(AVERAGEIFS('Orders - December 2020'!$I$2:$I$2047,'Orders - December 2020'!$H$2:$H$2047,Worksheet!EB$3,'Orders - December 2020'!$C$2:$C$2047,Worksheet!$F108),"-")</f>
        <v>-</v>
      </c>
      <c r="EC108" s="51">
        <f>IFERROR(AVERAGEIFS('Orders - December 2020'!$I$2:$I$2047,'Orders - December 2020'!$H$2:$H$2047,Worksheet!EC$3,'Orders - December 2020'!$C$2:$C$2047,Worksheet!$F108),"-")</f>
        <v>5</v>
      </c>
      <c r="ED108" s="51">
        <f>IFERROR(AVERAGEIFS('Orders - December 2020'!$I$2:$I$2047,'Orders - December 2020'!$H$2:$H$2047,Worksheet!ED$3,'Orders - December 2020'!$C$2:$C$2047,Worksheet!$F108),"-")</f>
        <v>5</v>
      </c>
      <c r="EE108" s="51" t="str">
        <f>IFERROR(AVERAGEIFS('Orders - December 2020'!$I$2:$I$2047,'Orders - December 2020'!$H$2:$H$2047,Worksheet!EE$3,'Orders - December 2020'!$C$2:$C$2047,Worksheet!$F108),"-")</f>
        <v>-</v>
      </c>
      <c r="EF108" s="51">
        <f>IFERROR(AVERAGEIFS('Orders - December 2020'!$I$2:$I$2047,'Orders - December 2020'!$H$2:$H$2047,Worksheet!EF$3,'Orders - December 2020'!$C$2:$C$2047,Worksheet!$F108),"-")</f>
        <v>2</v>
      </c>
      <c r="EG108" s="51" t="str">
        <f>IFERROR(AVERAGEIFS('Orders - December 2020'!$I$2:$I$2047,'Orders - December 2020'!$H$2:$H$2047,Worksheet!EG$3,'Orders - December 2020'!$C$2:$C$2047,Worksheet!$F108),"-")</f>
        <v>-</v>
      </c>
      <c r="EH108" s="51" t="str">
        <f>IFERROR(AVERAGEIFS('Orders - December 2020'!$I$2:$I$2047,'Orders - December 2020'!$H$2:$H$2047,Worksheet!EH$3,'Orders - December 2020'!$C$2:$C$2047,Worksheet!$F108),"-")</f>
        <v>-</v>
      </c>
      <c r="EI108" s="51" t="str">
        <f>IFERROR(AVERAGEIFS('Orders - December 2020'!$I$2:$I$2047,'Orders - December 2020'!$H$2:$H$2047,Worksheet!EI$3,'Orders - December 2020'!$C$2:$C$2047,Worksheet!$F108),"-")</f>
        <v>-</v>
      </c>
      <c r="EJ108" s="51" t="str">
        <f>IFERROR(AVERAGEIFS('Orders - December 2020'!$I$2:$I$2047,'Orders - December 2020'!$H$2:$H$2047,Worksheet!EJ$3,'Orders - December 2020'!$C$2:$C$2047,Worksheet!$F108),"-")</f>
        <v>-</v>
      </c>
      <c r="EK108" s="51">
        <f>IFERROR(AVERAGEIFS('Orders - December 2020'!$I$2:$I$2047,'Orders - December 2020'!$H$2:$H$2047,Worksheet!EK$3,'Orders - December 2020'!$C$2:$C$2047,Worksheet!$F108),"-")</f>
        <v>5</v>
      </c>
      <c r="EL108" s="51" t="str">
        <f>IFERROR(AVERAGEIFS('Orders - December 2020'!$I$2:$I$2047,'Orders - December 2020'!$H$2:$H$2047,Worksheet!EL$3,'Orders - December 2020'!$C$2:$C$2047,Worksheet!$F108),"-")</f>
        <v>-</v>
      </c>
      <c r="EM108" s="51" t="str">
        <f>IFERROR(AVERAGEIFS('Orders - December 2020'!$I$2:$I$2047,'Orders - December 2020'!$H$2:$H$2047,Worksheet!EM$3,'Orders - December 2020'!$C$2:$C$2047,Worksheet!$F108),"-")</f>
        <v>-</v>
      </c>
      <c r="EN108" s="51" t="str">
        <f>IFERROR(AVERAGEIFS('Orders - December 2020'!$I$2:$I$2047,'Orders - December 2020'!$H$2:$H$2047,Worksheet!EN$3,'Orders - December 2020'!$C$2:$C$2047,Worksheet!$F108),"-")</f>
        <v>-</v>
      </c>
      <c r="EO108" s="51" t="str">
        <f>IFERROR(AVERAGEIFS('Orders - December 2020'!$I$2:$I$2047,'Orders - December 2020'!$H$2:$H$2047,Worksheet!EO$3,'Orders - December 2020'!$C$2:$C$2047,Worksheet!$F108),"-")</f>
        <v>-</v>
      </c>
      <c r="EP108" s="51" t="str">
        <f>IFERROR(AVERAGEIFS('Orders - December 2020'!$I$2:$I$2047,'Orders - December 2020'!$H$2:$H$2047,Worksheet!EP$3,'Orders - December 2020'!$C$2:$C$2047,Worksheet!$F108),"-")</f>
        <v>-</v>
      </c>
      <c r="EQ108" s="51" t="str">
        <f>IFERROR(AVERAGEIFS('Orders - December 2020'!$I$2:$I$2047,'Orders - December 2020'!$H$2:$H$2047,Worksheet!EQ$3,'Orders - December 2020'!$C$2:$C$2047,Worksheet!$F108),"-")</f>
        <v>-</v>
      </c>
      <c r="ER108" s="51" t="str">
        <f>IFERROR(AVERAGEIFS('Orders - December 2020'!$I$2:$I$2047,'Orders - December 2020'!$H$2:$H$2047,Worksheet!ER$3,'Orders - December 2020'!$C$2:$C$2047,Worksheet!$F108),"-")</f>
        <v>-</v>
      </c>
      <c r="ES108" s="51" t="str">
        <f>IFERROR(AVERAGEIFS('Orders - December 2020'!$I$2:$I$2047,'Orders - December 2020'!$H$2:$H$2047,Worksheet!ES$3,'Orders - December 2020'!$C$2:$C$2047,Worksheet!$F108),"-")</f>
        <v>-</v>
      </c>
      <c r="ET108" s="51" t="str">
        <f>IFERROR(AVERAGEIFS('Orders - December 2020'!$I$2:$I$2047,'Orders - December 2020'!$H$2:$H$2047,Worksheet!ET$3,'Orders - December 2020'!$C$2:$C$2047,Worksheet!$F108),"-")</f>
        <v>-</v>
      </c>
      <c r="EU108" s="51" t="str">
        <f>IFERROR(AVERAGEIFS('Orders - December 2020'!$I$2:$I$2047,'Orders - December 2020'!$H$2:$H$2047,Worksheet!EU$3,'Orders - December 2020'!$C$2:$C$2047,Worksheet!$F108),"-")</f>
        <v>-</v>
      </c>
      <c r="EV108" s="51" t="str">
        <f>IFERROR(AVERAGEIFS('Orders - December 2020'!$I$2:$I$2047,'Orders - December 2020'!$H$2:$H$2047,Worksheet!EV$3,'Orders - December 2020'!$C$2:$C$2047,Worksheet!$F108),"-")</f>
        <v>-</v>
      </c>
      <c r="EW108" s="51" t="str">
        <f>IFERROR(AVERAGEIFS('Orders - December 2020'!$I$2:$I$2047,'Orders - December 2020'!$H$2:$H$2047,Worksheet!EW$3,'Orders - December 2020'!$C$2:$C$2047,Worksheet!$F108),"-")</f>
        <v>-</v>
      </c>
      <c r="EX108" s="51" t="str">
        <f>IFERROR(AVERAGEIFS('Orders - December 2020'!$I$2:$I$2047,'Orders - December 2020'!$H$2:$H$2047,Worksheet!EX$3,'Orders - December 2020'!$C$2:$C$2047,Worksheet!$F108),"-")</f>
        <v>-</v>
      </c>
      <c r="EY108" s="51">
        <f>IFERROR(AVERAGEIFS('Orders - December 2020'!$I$2:$I$2047,'Orders - December 2020'!$H$2:$H$2047,Worksheet!EY$3,'Orders - December 2020'!$C$2:$C$2047,Worksheet!$F108),"-")</f>
        <v>2</v>
      </c>
      <c r="EZ108" s="51" t="str">
        <f>IFERROR(AVERAGEIFS('Orders - December 2020'!$I$2:$I$2047,'Orders - December 2020'!$H$2:$H$2047,Worksheet!EZ$3,'Orders - December 2020'!$C$2:$C$2047,Worksheet!$F108),"-")</f>
        <v>-</v>
      </c>
      <c r="FA108" s="51" t="str">
        <f>IFERROR(AVERAGEIFS('Orders - December 2020'!$I$2:$I$2047,'Orders - December 2020'!$H$2:$H$2047,Worksheet!FA$3,'Orders - December 2020'!$C$2:$C$2047,Worksheet!$F108),"-")</f>
        <v>-</v>
      </c>
      <c r="FB108" s="51" t="str">
        <f>IFERROR(AVERAGEIFS('Orders - December 2020'!$I$2:$I$2047,'Orders - December 2020'!$H$2:$H$2047,Worksheet!FB$3,'Orders - December 2020'!$C$2:$C$2047,Worksheet!$F108),"-")</f>
        <v>-</v>
      </c>
      <c r="FC108" s="51">
        <f>IFERROR(AVERAGEIFS('Orders - December 2020'!$I$2:$I$2047,'Orders - December 2020'!$H$2:$H$2047,Worksheet!FC$3,'Orders - December 2020'!$C$2:$C$2047,Worksheet!$F108),"-")</f>
        <v>5</v>
      </c>
      <c r="FD108" s="51" t="str">
        <f>IFERROR(AVERAGEIFS('Orders - December 2020'!$I$2:$I$2047,'Orders - December 2020'!$H$2:$H$2047,Worksheet!FD$3,'Orders - December 2020'!$C$2:$C$2047,Worksheet!$F108),"-")</f>
        <v>-</v>
      </c>
      <c r="FE108" s="51" t="str">
        <f>IFERROR(AVERAGEIFS('Orders - December 2020'!$I$2:$I$2047,'Orders - December 2020'!$H$2:$H$2047,Worksheet!FE$3,'Orders - December 2020'!$C$2:$C$2047,Worksheet!$F108),"-")</f>
        <v>-</v>
      </c>
      <c r="FF108" s="51" t="str">
        <f>IFERROR(AVERAGEIFS('Orders - December 2020'!$I$2:$I$2047,'Orders - December 2020'!$H$2:$H$2047,Worksheet!FF$3,'Orders - December 2020'!$C$2:$C$2047,Worksheet!$F108),"-")</f>
        <v>-</v>
      </c>
      <c r="FG108" s="52" t="str">
        <f>IFERROR(AVERAGEIFS('Orders - December 2020'!$I$2:$I$2047,'Orders - December 2020'!$H$2:$H$2047,Worksheet!FG$3,'Orders - December 2020'!$C$2:$C$2047,Worksheet!$F108),"-")</f>
        <v>-</v>
      </c>
    </row>
    <row r="109" spans="6:163">
      <c r="F109" s="45" t="str">
        <v>Chika Minimart</v>
      </c>
      <c r="G109" s="50" t="str">
        <f>IFERROR(AVERAGEIFS('Orders - December 2020'!$I$2:$I$2047,'Orders - December 2020'!$H$2:$H$2047,Worksheet!G$3,'Orders - December 2020'!$C$2:$C$2047,Worksheet!$F109),"-")</f>
        <v>-</v>
      </c>
      <c r="H109" s="51" t="str">
        <f>IFERROR(AVERAGEIFS('Orders - December 2020'!$I$2:$I$2047,'Orders - December 2020'!$H$2:$H$2047,Worksheet!H$3,'Orders - December 2020'!$C$2:$C$2047,Worksheet!$F109),"-")</f>
        <v>-</v>
      </c>
      <c r="I109" s="51" t="str">
        <f>IFERROR(AVERAGEIFS('Orders - December 2020'!$I$2:$I$2047,'Orders - December 2020'!$H$2:$H$2047,Worksheet!I$3,'Orders - December 2020'!$C$2:$C$2047,Worksheet!$F109),"-")</f>
        <v>-</v>
      </c>
      <c r="J109" s="51" t="str">
        <f>IFERROR(AVERAGEIFS('Orders - December 2020'!$I$2:$I$2047,'Orders - December 2020'!$H$2:$H$2047,Worksheet!J$3,'Orders - December 2020'!$C$2:$C$2047,Worksheet!$F109),"-")</f>
        <v>-</v>
      </c>
      <c r="K109" s="51" t="str">
        <f>IFERROR(AVERAGEIFS('Orders - December 2020'!$I$2:$I$2047,'Orders - December 2020'!$H$2:$H$2047,Worksheet!K$3,'Orders - December 2020'!$C$2:$C$2047,Worksheet!$F109),"-")</f>
        <v>-</v>
      </c>
      <c r="L109" s="51" t="str">
        <f>IFERROR(AVERAGEIFS('Orders - December 2020'!$I$2:$I$2047,'Orders - December 2020'!$H$2:$H$2047,Worksheet!L$3,'Orders - December 2020'!$C$2:$C$2047,Worksheet!$F109),"-")</f>
        <v>-</v>
      </c>
      <c r="M109" s="51" t="str">
        <f>IFERROR(AVERAGEIFS('Orders - December 2020'!$I$2:$I$2047,'Orders - December 2020'!$H$2:$H$2047,Worksheet!M$3,'Orders - December 2020'!$C$2:$C$2047,Worksheet!$F109),"-")</f>
        <v>-</v>
      </c>
      <c r="N109" s="51" t="str">
        <f>IFERROR(AVERAGEIFS('Orders - December 2020'!$I$2:$I$2047,'Orders - December 2020'!$H$2:$H$2047,Worksheet!N$3,'Orders - December 2020'!$C$2:$C$2047,Worksheet!$F109),"-")</f>
        <v>-</v>
      </c>
      <c r="O109" s="51" t="str">
        <f>IFERROR(AVERAGEIFS('Orders - December 2020'!$I$2:$I$2047,'Orders - December 2020'!$H$2:$H$2047,Worksheet!O$3,'Orders - December 2020'!$C$2:$C$2047,Worksheet!$F109),"-")</f>
        <v>-</v>
      </c>
      <c r="P109" s="51" t="str">
        <f>IFERROR(AVERAGEIFS('Orders - December 2020'!$I$2:$I$2047,'Orders - December 2020'!$H$2:$H$2047,Worksheet!P$3,'Orders - December 2020'!$C$2:$C$2047,Worksheet!$F109),"-")</f>
        <v>-</v>
      </c>
      <c r="Q109" s="51" t="str">
        <f>IFERROR(AVERAGEIFS('Orders - December 2020'!$I$2:$I$2047,'Orders - December 2020'!$H$2:$H$2047,Worksheet!Q$3,'Orders - December 2020'!$C$2:$C$2047,Worksheet!$F109),"-")</f>
        <v>-</v>
      </c>
      <c r="R109" s="51" t="str">
        <f>IFERROR(AVERAGEIFS('Orders - December 2020'!$I$2:$I$2047,'Orders - December 2020'!$H$2:$H$2047,Worksheet!R$3,'Orders - December 2020'!$C$2:$C$2047,Worksheet!$F109),"-")</f>
        <v>-</v>
      </c>
      <c r="S109" s="51" t="str">
        <f>IFERROR(AVERAGEIFS('Orders - December 2020'!$I$2:$I$2047,'Orders - December 2020'!$H$2:$H$2047,Worksheet!S$3,'Orders - December 2020'!$C$2:$C$2047,Worksheet!$F109),"-")</f>
        <v>-</v>
      </c>
      <c r="T109" s="51" t="str">
        <f>IFERROR(AVERAGEIFS('Orders - December 2020'!$I$2:$I$2047,'Orders - December 2020'!$H$2:$H$2047,Worksheet!T$3,'Orders - December 2020'!$C$2:$C$2047,Worksheet!$F109),"-")</f>
        <v>-</v>
      </c>
      <c r="U109" s="51" t="str">
        <f>IFERROR(AVERAGEIFS('Orders - December 2020'!$I$2:$I$2047,'Orders - December 2020'!$H$2:$H$2047,Worksheet!U$3,'Orders - December 2020'!$C$2:$C$2047,Worksheet!$F109),"-")</f>
        <v>-</v>
      </c>
      <c r="V109" s="51" t="str">
        <f>IFERROR(AVERAGEIFS('Orders - December 2020'!$I$2:$I$2047,'Orders - December 2020'!$H$2:$H$2047,Worksheet!V$3,'Orders - December 2020'!$C$2:$C$2047,Worksheet!$F109),"-")</f>
        <v>-</v>
      </c>
      <c r="W109" s="51" t="str">
        <f>IFERROR(AVERAGEIFS('Orders - December 2020'!$I$2:$I$2047,'Orders - December 2020'!$H$2:$H$2047,Worksheet!W$3,'Orders - December 2020'!$C$2:$C$2047,Worksheet!$F109),"-")</f>
        <v>-</v>
      </c>
      <c r="X109" s="51" t="str">
        <f>IFERROR(AVERAGEIFS('Orders - December 2020'!$I$2:$I$2047,'Orders - December 2020'!$H$2:$H$2047,Worksheet!X$3,'Orders - December 2020'!$C$2:$C$2047,Worksheet!$F109),"-")</f>
        <v>-</v>
      </c>
      <c r="Y109" s="51" t="str">
        <f>IFERROR(AVERAGEIFS('Orders - December 2020'!$I$2:$I$2047,'Orders - December 2020'!$H$2:$H$2047,Worksheet!Y$3,'Orders - December 2020'!$C$2:$C$2047,Worksheet!$F109),"-")</f>
        <v>-</v>
      </c>
      <c r="Z109" s="51" t="str">
        <f>IFERROR(AVERAGEIFS('Orders - December 2020'!$I$2:$I$2047,'Orders - December 2020'!$H$2:$H$2047,Worksheet!Z$3,'Orders - December 2020'!$C$2:$C$2047,Worksheet!$F109),"-")</f>
        <v>-</v>
      </c>
      <c r="AA109" s="51" t="str">
        <f>IFERROR(AVERAGEIFS('Orders - December 2020'!$I$2:$I$2047,'Orders - December 2020'!$H$2:$H$2047,Worksheet!AA$3,'Orders - December 2020'!$C$2:$C$2047,Worksheet!$F109),"-")</f>
        <v>-</v>
      </c>
      <c r="AB109" s="51" t="str">
        <f>IFERROR(AVERAGEIFS('Orders - December 2020'!$I$2:$I$2047,'Orders - December 2020'!$H$2:$H$2047,Worksheet!AB$3,'Orders - December 2020'!$C$2:$C$2047,Worksheet!$F109),"-")</f>
        <v>-</v>
      </c>
      <c r="AC109" s="51" t="str">
        <f>IFERROR(AVERAGEIFS('Orders - December 2020'!$I$2:$I$2047,'Orders - December 2020'!$H$2:$H$2047,Worksheet!AC$3,'Orders - December 2020'!$C$2:$C$2047,Worksheet!$F109),"-")</f>
        <v>-</v>
      </c>
      <c r="AD109" s="51" t="str">
        <f>IFERROR(AVERAGEIFS('Orders - December 2020'!$I$2:$I$2047,'Orders - December 2020'!$H$2:$H$2047,Worksheet!AD$3,'Orders - December 2020'!$C$2:$C$2047,Worksheet!$F109),"-")</f>
        <v>-</v>
      </c>
      <c r="AE109" s="51" t="str">
        <f>IFERROR(AVERAGEIFS('Orders - December 2020'!$I$2:$I$2047,'Orders - December 2020'!$H$2:$H$2047,Worksheet!AE$3,'Orders - December 2020'!$C$2:$C$2047,Worksheet!$F109),"-")</f>
        <v>-</v>
      </c>
      <c r="AF109" s="51" t="str">
        <f>IFERROR(AVERAGEIFS('Orders - December 2020'!$I$2:$I$2047,'Orders - December 2020'!$H$2:$H$2047,Worksheet!AF$3,'Orders - December 2020'!$C$2:$C$2047,Worksheet!$F109),"-")</f>
        <v>-</v>
      </c>
      <c r="AG109" s="51" t="str">
        <f>IFERROR(AVERAGEIFS('Orders - December 2020'!$I$2:$I$2047,'Orders - December 2020'!$H$2:$H$2047,Worksheet!AG$3,'Orders - December 2020'!$C$2:$C$2047,Worksheet!$F109),"-")</f>
        <v>-</v>
      </c>
      <c r="AH109" s="51" t="str">
        <f>IFERROR(AVERAGEIFS('Orders - December 2020'!$I$2:$I$2047,'Orders - December 2020'!$H$2:$H$2047,Worksheet!AH$3,'Orders - December 2020'!$C$2:$C$2047,Worksheet!$F109),"-")</f>
        <v>-</v>
      </c>
      <c r="AI109" s="51" t="str">
        <f>IFERROR(AVERAGEIFS('Orders - December 2020'!$I$2:$I$2047,'Orders - December 2020'!$H$2:$H$2047,Worksheet!AI$3,'Orders - December 2020'!$C$2:$C$2047,Worksheet!$F109),"-")</f>
        <v>-</v>
      </c>
      <c r="AJ109" s="51">
        <f>IFERROR(AVERAGEIFS('Orders - December 2020'!$I$2:$I$2047,'Orders - December 2020'!$H$2:$H$2047,Worksheet!AJ$3,'Orders - December 2020'!$C$2:$C$2047,Worksheet!$F109),"-")</f>
        <v>1</v>
      </c>
      <c r="AK109" s="51" t="str">
        <f>IFERROR(AVERAGEIFS('Orders - December 2020'!$I$2:$I$2047,'Orders - December 2020'!$H$2:$H$2047,Worksheet!AK$3,'Orders - December 2020'!$C$2:$C$2047,Worksheet!$F109),"-")</f>
        <v>-</v>
      </c>
      <c r="AL109" s="51" t="str">
        <f>IFERROR(AVERAGEIFS('Orders - December 2020'!$I$2:$I$2047,'Orders - December 2020'!$H$2:$H$2047,Worksheet!AL$3,'Orders - December 2020'!$C$2:$C$2047,Worksheet!$F109),"-")</f>
        <v>-</v>
      </c>
      <c r="AM109" s="51">
        <f>IFERROR(AVERAGEIFS('Orders - December 2020'!$I$2:$I$2047,'Orders - December 2020'!$H$2:$H$2047,Worksheet!AM$3,'Orders - December 2020'!$C$2:$C$2047,Worksheet!$F109),"-")</f>
        <v>1</v>
      </c>
      <c r="AN109" s="51" t="str">
        <f>IFERROR(AVERAGEIFS('Orders - December 2020'!$I$2:$I$2047,'Orders - December 2020'!$H$2:$H$2047,Worksheet!AN$3,'Orders - December 2020'!$C$2:$C$2047,Worksheet!$F109),"-")</f>
        <v>-</v>
      </c>
      <c r="AO109" s="51" t="str">
        <f>IFERROR(AVERAGEIFS('Orders - December 2020'!$I$2:$I$2047,'Orders - December 2020'!$H$2:$H$2047,Worksheet!AO$3,'Orders - December 2020'!$C$2:$C$2047,Worksheet!$F109),"-")</f>
        <v>-</v>
      </c>
      <c r="AP109" s="51">
        <f>IFERROR(AVERAGEIFS('Orders - December 2020'!$I$2:$I$2047,'Orders - December 2020'!$H$2:$H$2047,Worksheet!AP$3,'Orders - December 2020'!$C$2:$C$2047,Worksheet!$F109),"-")</f>
        <v>2</v>
      </c>
      <c r="AQ109" s="51" t="str">
        <f>IFERROR(AVERAGEIFS('Orders - December 2020'!$I$2:$I$2047,'Orders - December 2020'!$H$2:$H$2047,Worksheet!AQ$3,'Orders - December 2020'!$C$2:$C$2047,Worksheet!$F109),"-")</f>
        <v>-</v>
      </c>
      <c r="AR109" s="51" t="str">
        <f>IFERROR(AVERAGEIFS('Orders - December 2020'!$I$2:$I$2047,'Orders - December 2020'!$H$2:$H$2047,Worksheet!AR$3,'Orders - December 2020'!$C$2:$C$2047,Worksheet!$F109),"-")</f>
        <v>-</v>
      </c>
      <c r="AS109" s="51" t="str">
        <f>IFERROR(AVERAGEIFS('Orders - December 2020'!$I$2:$I$2047,'Orders - December 2020'!$H$2:$H$2047,Worksheet!AS$3,'Orders - December 2020'!$C$2:$C$2047,Worksheet!$F109),"-")</f>
        <v>-</v>
      </c>
      <c r="AT109" s="51" t="str">
        <f>IFERROR(AVERAGEIFS('Orders - December 2020'!$I$2:$I$2047,'Orders - December 2020'!$H$2:$H$2047,Worksheet!AT$3,'Orders - December 2020'!$C$2:$C$2047,Worksheet!$F109),"-")</f>
        <v>-</v>
      </c>
      <c r="AU109" s="51" t="str">
        <f>IFERROR(AVERAGEIFS('Orders - December 2020'!$I$2:$I$2047,'Orders - December 2020'!$H$2:$H$2047,Worksheet!AU$3,'Orders - December 2020'!$C$2:$C$2047,Worksheet!$F109),"-")</f>
        <v>-</v>
      </c>
      <c r="AV109" s="51" t="str">
        <f>IFERROR(AVERAGEIFS('Orders - December 2020'!$I$2:$I$2047,'Orders - December 2020'!$H$2:$H$2047,Worksheet!AV$3,'Orders - December 2020'!$C$2:$C$2047,Worksheet!$F109),"-")</f>
        <v>-</v>
      </c>
      <c r="AW109" s="51" t="str">
        <f>IFERROR(AVERAGEIFS('Orders - December 2020'!$I$2:$I$2047,'Orders - December 2020'!$H$2:$H$2047,Worksheet!AW$3,'Orders - December 2020'!$C$2:$C$2047,Worksheet!$F109),"-")</f>
        <v>-</v>
      </c>
      <c r="AX109" s="51" t="str">
        <f>IFERROR(AVERAGEIFS('Orders - December 2020'!$I$2:$I$2047,'Orders - December 2020'!$H$2:$H$2047,Worksheet!AX$3,'Orders - December 2020'!$C$2:$C$2047,Worksheet!$F109),"-")</f>
        <v>-</v>
      </c>
      <c r="AY109" s="51" t="str">
        <f>IFERROR(AVERAGEIFS('Orders - December 2020'!$I$2:$I$2047,'Orders - December 2020'!$H$2:$H$2047,Worksheet!AY$3,'Orders - December 2020'!$C$2:$C$2047,Worksheet!$F109),"-")</f>
        <v>-</v>
      </c>
      <c r="AZ109" s="51" t="str">
        <f>IFERROR(AVERAGEIFS('Orders - December 2020'!$I$2:$I$2047,'Orders - December 2020'!$H$2:$H$2047,Worksheet!AZ$3,'Orders - December 2020'!$C$2:$C$2047,Worksheet!$F109),"-")</f>
        <v>-</v>
      </c>
      <c r="BA109" s="51" t="str">
        <f>IFERROR(AVERAGEIFS('Orders - December 2020'!$I$2:$I$2047,'Orders - December 2020'!$H$2:$H$2047,Worksheet!BA$3,'Orders - December 2020'!$C$2:$C$2047,Worksheet!$F109),"-")</f>
        <v>-</v>
      </c>
      <c r="BB109" s="51" t="str">
        <f>IFERROR(AVERAGEIFS('Orders - December 2020'!$I$2:$I$2047,'Orders - December 2020'!$H$2:$H$2047,Worksheet!BB$3,'Orders - December 2020'!$C$2:$C$2047,Worksheet!$F109),"-")</f>
        <v>-</v>
      </c>
      <c r="BC109" s="51" t="str">
        <f>IFERROR(AVERAGEIFS('Orders - December 2020'!$I$2:$I$2047,'Orders - December 2020'!$H$2:$H$2047,Worksheet!BC$3,'Orders - December 2020'!$C$2:$C$2047,Worksheet!$F109),"-")</f>
        <v>-</v>
      </c>
      <c r="BD109" s="51" t="str">
        <f>IFERROR(AVERAGEIFS('Orders - December 2020'!$I$2:$I$2047,'Orders - December 2020'!$H$2:$H$2047,Worksheet!BD$3,'Orders - December 2020'!$C$2:$C$2047,Worksheet!$F109),"-")</f>
        <v>-</v>
      </c>
      <c r="BE109" s="51" t="str">
        <f>IFERROR(AVERAGEIFS('Orders - December 2020'!$I$2:$I$2047,'Orders - December 2020'!$H$2:$H$2047,Worksheet!BE$3,'Orders - December 2020'!$C$2:$C$2047,Worksheet!$F109),"-")</f>
        <v>-</v>
      </c>
      <c r="BF109" s="51" t="str">
        <f>IFERROR(AVERAGEIFS('Orders - December 2020'!$I$2:$I$2047,'Orders - December 2020'!$H$2:$H$2047,Worksheet!BF$3,'Orders - December 2020'!$C$2:$C$2047,Worksheet!$F109),"-")</f>
        <v>-</v>
      </c>
      <c r="BG109" s="51" t="str">
        <f>IFERROR(AVERAGEIFS('Orders - December 2020'!$I$2:$I$2047,'Orders - December 2020'!$H$2:$H$2047,Worksheet!BG$3,'Orders - December 2020'!$C$2:$C$2047,Worksheet!$F109),"-")</f>
        <v>-</v>
      </c>
      <c r="BH109" s="51" t="str">
        <f>IFERROR(AVERAGEIFS('Orders - December 2020'!$I$2:$I$2047,'Orders - December 2020'!$H$2:$H$2047,Worksheet!BH$3,'Orders - December 2020'!$C$2:$C$2047,Worksheet!$F109),"-")</f>
        <v>-</v>
      </c>
      <c r="BI109" s="51" t="str">
        <f>IFERROR(AVERAGEIFS('Orders - December 2020'!$I$2:$I$2047,'Orders - December 2020'!$H$2:$H$2047,Worksheet!BI$3,'Orders - December 2020'!$C$2:$C$2047,Worksheet!$F109),"-")</f>
        <v>-</v>
      </c>
      <c r="BJ109" s="51" t="str">
        <f>IFERROR(AVERAGEIFS('Orders - December 2020'!$I$2:$I$2047,'Orders - December 2020'!$H$2:$H$2047,Worksheet!BJ$3,'Orders - December 2020'!$C$2:$C$2047,Worksheet!$F109),"-")</f>
        <v>-</v>
      </c>
      <c r="BK109" s="51" t="str">
        <f>IFERROR(AVERAGEIFS('Orders - December 2020'!$I$2:$I$2047,'Orders - December 2020'!$H$2:$H$2047,Worksheet!BK$3,'Orders - December 2020'!$C$2:$C$2047,Worksheet!$F109),"-")</f>
        <v>-</v>
      </c>
      <c r="BL109" s="51" t="str">
        <f>IFERROR(AVERAGEIFS('Orders - December 2020'!$I$2:$I$2047,'Orders - December 2020'!$H$2:$H$2047,Worksheet!BL$3,'Orders - December 2020'!$C$2:$C$2047,Worksheet!$F109),"-")</f>
        <v>-</v>
      </c>
      <c r="BM109" s="51" t="str">
        <f>IFERROR(AVERAGEIFS('Orders - December 2020'!$I$2:$I$2047,'Orders - December 2020'!$H$2:$H$2047,Worksheet!BM$3,'Orders - December 2020'!$C$2:$C$2047,Worksheet!$F109),"-")</f>
        <v>-</v>
      </c>
      <c r="BN109" s="51" t="str">
        <f>IFERROR(AVERAGEIFS('Orders - December 2020'!$I$2:$I$2047,'Orders - December 2020'!$H$2:$H$2047,Worksheet!BN$3,'Orders - December 2020'!$C$2:$C$2047,Worksheet!$F109),"-")</f>
        <v>-</v>
      </c>
      <c r="BO109" s="51" t="str">
        <f>IFERROR(AVERAGEIFS('Orders - December 2020'!$I$2:$I$2047,'Orders - December 2020'!$H$2:$H$2047,Worksheet!BO$3,'Orders - December 2020'!$C$2:$C$2047,Worksheet!$F109),"-")</f>
        <v>-</v>
      </c>
      <c r="BP109" s="51" t="str">
        <f>IFERROR(AVERAGEIFS('Orders - December 2020'!$I$2:$I$2047,'Orders - December 2020'!$H$2:$H$2047,Worksheet!BP$3,'Orders - December 2020'!$C$2:$C$2047,Worksheet!$F109),"-")</f>
        <v>-</v>
      </c>
      <c r="BQ109" s="51" t="str">
        <f>IFERROR(AVERAGEIFS('Orders - December 2020'!$I$2:$I$2047,'Orders - December 2020'!$H$2:$H$2047,Worksheet!BQ$3,'Orders - December 2020'!$C$2:$C$2047,Worksheet!$F109),"-")</f>
        <v>-</v>
      </c>
      <c r="BR109" s="51" t="str">
        <f>IFERROR(AVERAGEIFS('Orders - December 2020'!$I$2:$I$2047,'Orders - December 2020'!$H$2:$H$2047,Worksheet!BR$3,'Orders - December 2020'!$C$2:$C$2047,Worksheet!$F109),"-")</f>
        <v>-</v>
      </c>
      <c r="BS109" s="51" t="str">
        <f>IFERROR(AVERAGEIFS('Orders - December 2020'!$I$2:$I$2047,'Orders - December 2020'!$H$2:$H$2047,Worksheet!BS$3,'Orders - December 2020'!$C$2:$C$2047,Worksheet!$F109),"-")</f>
        <v>-</v>
      </c>
      <c r="BT109" s="51" t="str">
        <f>IFERROR(AVERAGEIFS('Orders - December 2020'!$I$2:$I$2047,'Orders - December 2020'!$H$2:$H$2047,Worksheet!BT$3,'Orders - December 2020'!$C$2:$C$2047,Worksheet!$F109),"-")</f>
        <v>-</v>
      </c>
      <c r="BU109" s="51" t="str">
        <f>IFERROR(AVERAGEIFS('Orders - December 2020'!$I$2:$I$2047,'Orders - December 2020'!$H$2:$H$2047,Worksheet!BU$3,'Orders - December 2020'!$C$2:$C$2047,Worksheet!$F109),"-")</f>
        <v>-</v>
      </c>
      <c r="BV109" s="51" t="str">
        <f>IFERROR(AVERAGEIFS('Orders - December 2020'!$I$2:$I$2047,'Orders - December 2020'!$H$2:$H$2047,Worksheet!BV$3,'Orders - December 2020'!$C$2:$C$2047,Worksheet!$F109),"-")</f>
        <v>-</v>
      </c>
      <c r="BW109" s="51" t="str">
        <f>IFERROR(AVERAGEIFS('Orders - December 2020'!$I$2:$I$2047,'Orders - December 2020'!$H$2:$H$2047,Worksheet!BW$3,'Orders - December 2020'!$C$2:$C$2047,Worksheet!$F109),"-")</f>
        <v>-</v>
      </c>
      <c r="BX109" s="51" t="str">
        <f>IFERROR(AVERAGEIFS('Orders - December 2020'!$I$2:$I$2047,'Orders - December 2020'!$H$2:$H$2047,Worksheet!BX$3,'Orders - December 2020'!$C$2:$C$2047,Worksheet!$F109),"-")</f>
        <v>-</v>
      </c>
      <c r="BY109" s="51" t="str">
        <f>IFERROR(AVERAGEIFS('Orders - December 2020'!$I$2:$I$2047,'Orders - December 2020'!$H$2:$H$2047,Worksheet!BY$3,'Orders - December 2020'!$C$2:$C$2047,Worksheet!$F109),"-")</f>
        <v>-</v>
      </c>
      <c r="BZ109" s="51" t="str">
        <f>IFERROR(AVERAGEIFS('Orders - December 2020'!$I$2:$I$2047,'Orders - December 2020'!$H$2:$H$2047,Worksheet!BZ$3,'Orders - December 2020'!$C$2:$C$2047,Worksheet!$F109),"-")</f>
        <v>-</v>
      </c>
      <c r="CA109" s="51" t="str">
        <f>IFERROR(AVERAGEIFS('Orders - December 2020'!$I$2:$I$2047,'Orders - December 2020'!$H$2:$H$2047,Worksheet!CA$3,'Orders - December 2020'!$C$2:$C$2047,Worksheet!$F109),"-")</f>
        <v>-</v>
      </c>
      <c r="CB109" s="51" t="str">
        <f>IFERROR(AVERAGEIFS('Orders - December 2020'!$I$2:$I$2047,'Orders - December 2020'!$H$2:$H$2047,Worksheet!CB$3,'Orders - December 2020'!$C$2:$C$2047,Worksheet!$F109),"-")</f>
        <v>-</v>
      </c>
      <c r="CC109" s="51" t="str">
        <f>IFERROR(AVERAGEIFS('Orders - December 2020'!$I$2:$I$2047,'Orders - December 2020'!$H$2:$H$2047,Worksheet!CC$3,'Orders - December 2020'!$C$2:$C$2047,Worksheet!$F109),"-")</f>
        <v>-</v>
      </c>
      <c r="CD109" s="51" t="str">
        <f>IFERROR(AVERAGEIFS('Orders - December 2020'!$I$2:$I$2047,'Orders - December 2020'!$H$2:$H$2047,Worksheet!CD$3,'Orders - December 2020'!$C$2:$C$2047,Worksheet!$F109),"-")</f>
        <v>-</v>
      </c>
      <c r="CE109" s="51" t="str">
        <f>IFERROR(AVERAGEIFS('Orders - December 2020'!$I$2:$I$2047,'Orders - December 2020'!$H$2:$H$2047,Worksheet!CE$3,'Orders - December 2020'!$C$2:$C$2047,Worksheet!$F109),"-")</f>
        <v>-</v>
      </c>
      <c r="CF109" s="51" t="str">
        <f>IFERROR(AVERAGEIFS('Orders - December 2020'!$I$2:$I$2047,'Orders - December 2020'!$H$2:$H$2047,Worksheet!CF$3,'Orders - December 2020'!$C$2:$C$2047,Worksheet!$F109),"-")</f>
        <v>-</v>
      </c>
      <c r="CG109" s="51" t="str">
        <f>IFERROR(AVERAGEIFS('Orders - December 2020'!$I$2:$I$2047,'Orders - December 2020'!$H$2:$H$2047,Worksheet!CG$3,'Orders - December 2020'!$C$2:$C$2047,Worksheet!$F109),"-")</f>
        <v>-</v>
      </c>
      <c r="CH109" s="51" t="str">
        <f>IFERROR(AVERAGEIFS('Orders - December 2020'!$I$2:$I$2047,'Orders - December 2020'!$H$2:$H$2047,Worksheet!CH$3,'Orders - December 2020'!$C$2:$C$2047,Worksheet!$F109),"-")</f>
        <v>-</v>
      </c>
      <c r="CI109" s="51" t="str">
        <f>IFERROR(AVERAGEIFS('Orders - December 2020'!$I$2:$I$2047,'Orders - December 2020'!$H$2:$H$2047,Worksheet!CI$3,'Orders - December 2020'!$C$2:$C$2047,Worksheet!$F109),"-")</f>
        <v>-</v>
      </c>
      <c r="CJ109" s="51" t="str">
        <f>IFERROR(AVERAGEIFS('Orders - December 2020'!$I$2:$I$2047,'Orders - December 2020'!$H$2:$H$2047,Worksheet!CJ$3,'Orders - December 2020'!$C$2:$C$2047,Worksheet!$F109),"-")</f>
        <v>-</v>
      </c>
      <c r="CK109" s="51" t="str">
        <f>IFERROR(AVERAGEIFS('Orders - December 2020'!$I$2:$I$2047,'Orders - December 2020'!$H$2:$H$2047,Worksheet!CK$3,'Orders - December 2020'!$C$2:$C$2047,Worksheet!$F109),"-")</f>
        <v>-</v>
      </c>
      <c r="CL109" s="51" t="str">
        <f>IFERROR(AVERAGEIFS('Orders - December 2020'!$I$2:$I$2047,'Orders - December 2020'!$H$2:$H$2047,Worksheet!CL$3,'Orders - December 2020'!$C$2:$C$2047,Worksheet!$F109),"-")</f>
        <v>-</v>
      </c>
      <c r="CM109" s="51" t="str">
        <f>IFERROR(AVERAGEIFS('Orders - December 2020'!$I$2:$I$2047,'Orders - December 2020'!$H$2:$H$2047,Worksheet!CM$3,'Orders - December 2020'!$C$2:$C$2047,Worksheet!$F109),"-")</f>
        <v>-</v>
      </c>
      <c r="CN109" s="51" t="str">
        <f>IFERROR(AVERAGEIFS('Orders - December 2020'!$I$2:$I$2047,'Orders - December 2020'!$H$2:$H$2047,Worksheet!CN$3,'Orders - December 2020'!$C$2:$C$2047,Worksheet!$F109),"-")</f>
        <v>-</v>
      </c>
      <c r="CO109" s="51">
        <f>IFERROR(AVERAGEIFS('Orders - December 2020'!$I$2:$I$2047,'Orders - December 2020'!$H$2:$H$2047,Worksheet!CO$3,'Orders - December 2020'!$C$2:$C$2047,Worksheet!$F109),"-")</f>
        <v>1</v>
      </c>
      <c r="CP109" s="51" t="str">
        <f>IFERROR(AVERAGEIFS('Orders - December 2020'!$I$2:$I$2047,'Orders - December 2020'!$H$2:$H$2047,Worksheet!CP$3,'Orders - December 2020'!$C$2:$C$2047,Worksheet!$F109),"-")</f>
        <v>-</v>
      </c>
      <c r="CQ109" s="51" t="str">
        <f>IFERROR(AVERAGEIFS('Orders - December 2020'!$I$2:$I$2047,'Orders - December 2020'!$H$2:$H$2047,Worksheet!CQ$3,'Orders - December 2020'!$C$2:$C$2047,Worksheet!$F109),"-")</f>
        <v>-</v>
      </c>
      <c r="CR109" s="51" t="str">
        <f>IFERROR(AVERAGEIFS('Orders - December 2020'!$I$2:$I$2047,'Orders - December 2020'!$H$2:$H$2047,Worksheet!CR$3,'Orders - December 2020'!$C$2:$C$2047,Worksheet!$F109),"-")</f>
        <v>-</v>
      </c>
      <c r="CS109" s="51" t="str">
        <f>IFERROR(AVERAGEIFS('Orders - December 2020'!$I$2:$I$2047,'Orders - December 2020'!$H$2:$H$2047,Worksheet!CS$3,'Orders - December 2020'!$C$2:$C$2047,Worksheet!$F109),"-")</f>
        <v>-</v>
      </c>
      <c r="CT109" s="51" t="str">
        <f>IFERROR(AVERAGEIFS('Orders - December 2020'!$I$2:$I$2047,'Orders - December 2020'!$H$2:$H$2047,Worksheet!CT$3,'Orders - December 2020'!$C$2:$C$2047,Worksheet!$F109),"-")</f>
        <v>-</v>
      </c>
      <c r="CU109" s="51" t="str">
        <f>IFERROR(AVERAGEIFS('Orders - December 2020'!$I$2:$I$2047,'Orders - December 2020'!$H$2:$H$2047,Worksheet!CU$3,'Orders - December 2020'!$C$2:$C$2047,Worksheet!$F109),"-")</f>
        <v>-</v>
      </c>
      <c r="CV109" s="51" t="str">
        <f>IFERROR(AVERAGEIFS('Orders - December 2020'!$I$2:$I$2047,'Orders - December 2020'!$H$2:$H$2047,Worksheet!CV$3,'Orders - December 2020'!$C$2:$C$2047,Worksheet!$F109),"-")</f>
        <v>-</v>
      </c>
      <c r="CW109" s="51" t="str">
        <f>IFERROR(AVERAGEIFS('Orders - December 2020'!$I$2:$I$2047,'Orders - December 2020'!$H$2:$H$2047,Worksheet!CW$3,'Orders - December 2020'!$C$2:$C$2047,Worksheet!$F109),"-")</f>
        <v>-</v>
      </c>
      <c r="CX109" s="51" t="str">
        <f>IFERROR(AVERAGEIFS('Orders - December 2020'!$I$2:$I$2047,'Orders - December 2020'!$H$2:$H$2047,Worksheet!CX$3,'Orders - December 2020'!$C$2:$C$2047,Worksheet!$F109),"-")</f>
        <v>-</v>
      </c>
      <c r="CY109" s="51" t="str">
        <f>IFERROR(AVERAGEIFS('Orders - December 2020'!$I$2:$I$2047,'Orders - December 2020'!$H$2:$H$2047,Worksheet!CY$3,'Orders - December 2020'!$C$2:$C$2047,Worksheet!$F109),"-")</f>
        <v>-</v>
      </c>
      <c r="CZ109" s="51" t="str">
        <f>IFERROR(AVERAGEIFS('Orders - December 2020'!$I$2:$I$2047,'Orders - December 2020'!$H$2:$H$2047,Worksheet!CZ$3,'Orders - December 2020'!$C$2:$C$2047,Worksheet!$F109),"-")</f>
        <v>-</v>
      </c>
      <c r="DA109" s="51" t="str">
        <f>IFERROR(AVERAGEIFS('Orders - December 2020'!$I$2:$I$2047,'Orders - December 2020'!$H$2:$H$2047,Worksheet!DA$3,'Orders - December 2020'!$C$2:$C$2047,Worksheet!$F109),"-")</f>
        <v>-</v>
      </c>
      <c r="DB109" s="51" t="str">
        <f>IFERROR(AVERAGEIFS('Orders - December 2020'!$I$2:$I$2047,'Orders - December 2020'!$H$2:$H$2047,Worksheet!DB$3,'Orders - December 2020'!$C$2:$C$2047,Worksheet!$F109),"-")</f>
        <v>-</v>
      </c>
      <c r="DC109" s="51" t="str">
        <f>IFERROR(AVERAGEIFS('Orders - December 2020'!$I$2:$I$2047,'Orders - December 2020'!$H$2:$H$2047,Worksheet!DC$3,'Orders - December 2020'!$C$2:$C$2047,Worksheet!$F109),"-")</f>
        <v>-</v>
      </c>
      <c r="DD109" s="51" t="str">
        <f>IFERROR(AVERAGEIFS('Orders - December 2020'!$I$2:$I$2047,'Orders - December 2020'!$H$2:$H$2047,Worksheet!DD$3,'Orders - December 2020'!$C$2:$C$2047,Worksheet!$F109),"-")</f>
        <v>-</v>
      </c>
      <c r="DE109" s="51" t="str">
        <f>IFERROR(AVERAGEIFS('Orders - December 2020'!$I$2:$I$2047,'Orders - December 2020'!$H$2:$H$2047,Worksheet!DE$3,'Orders - December 2020'!$C$2:$C$2047,Worksheet!$F109),"-")</f>
        <v>-</v>
      </c>
      <c r="DF109" s="51" t="str">
        <f>IFERROR(AVERAGEIFS('Orders - December 2020'!$I$2:$I$2047,'Orders - December 2020'!$H$2:$H$2047,Worksheet!DF$3,'Orders - December 2020'!$C$2:$C$2047,Worksheet!$F109),"-")</f>
        <v>-</v>
      </c>
      <c r="DG109" s="51" t="str">
        <f>IFERROR(AVERAGEIFS('Orders - December 2020'!$I$2:$I$2047,'Orders - December 2020'!$H$2:$H$2047,Worksheet!DG$3,'Orders - December 2020'!$C$2:$C$2047,Worksheet!$F109),"-")</f>
        <v>-</v>
      </c>
      <c r="DH109" s="51" t="str">
        <f>IFERROR(AVERAGEIFS('Orders - December 2020'!$I$2:$I$2047,'Orders - December 2020'!$H$2:$H$2047,Worksheet!DH$3,'Orders - December 2020'!$C$2:$C$2047,Worksheet!$F109),"-")</f>
        <v>-</v>
      </c>
      <c r="DI109" s="51" t="str">
        <f>IFERROR(AVERAGEIFS('Orders - December 2020'!$I$2:$I$2047,'Orders - December 2020'!$H$2:$H$2047,Worksheet!DI$3,'Orders - December 2020'!$C$2:$C$2047,Worksheet!$F109),"-")</f>
        <v>-</v>
      </c>
      <c r="DJ109" s="51" t="str">
        <f>IFERROR(AVERAGEIFS('Orders - December 2020'!$I$2:$I$2047,'Orders - December 2020'!$H$2:$H$2047,Worksheet!DJ$3,'Orders - December 2020'!$C$2:$C$2047,Worksheet!$F109),"-")</f>
        <v>-</v>
      </c>
      <c r="DK109" s="51" t="str">
        <f>IFERROR(AVERAGEIFS('Orders - December 2020'!$I$2:$I$2047,'Orders - December 2020'!$H$2:$H$2047,Worksheet!DK$3,'Orders - December 2020'!$C$2:$C$2047,Worksheet!$F109),"-")</f>
        <v>-</v>
      </c>
      <c r="DL109" s="51" t="str">
        <f>IFERROR(AVERAGEIFS('Orders - December 2020'!$I$2:$I$2047,'Orders - December 2020'!$H$2:$H$2047,Worksheet!DL$3,'Orders - December 2020'!$C$2:$C$2047,Worksheet!$F109),"-")</f>
        <v>-</v>
      </c>
      <c r="DM109" s="51" t="str">
        <f>IFERROR(AVERAGEIFS('Orders - December 2020'!$I$2:$I$2047,'Orders - December 2020'!$H$2:$H$2047,Worksheet!DM$3,'Orders - December 2020'!$C$2:$C$2047,Worksheet!$F109),"-")</f>
        <v>-</v>
      </c>
      <c r="DN109" s="51" t="str">
        <f>IFERROR(AVERAGEIFS('Orders - December 2020'!$I$2:$I$2047,'Orders - December 2020'!$H$2:$H$2047,Worksheet!DN$3,'Orders - December 2020'!$C$2:$C$2047,Worksheet!$F109),"-")</f>
        <v>-</v>
      </c>
      <c r="DO109" s="51" t="str">
        <f>IFERROR(AVERAGEIFS('Orders - December 2020'!$I$2:$I$2047,'Orders - December 2020'!$H$2:$H$2047,Worksheet!DO$3,'Orders - December 2020'!$C$2:$C$2047,Worksheet!$F109),"-")</f>
        <v>-</v>
      </c>
      <c r="DP109" s="51" t="str">
        <f>IFERROR(AVERAGEIFS('Orders - December 2020'!$I$2:$I$2047,'Orders - December 2020'!$H$2:$H$2047,Worksheet!DP$3,'Orders - December 2020'!$C$2:$C$2047,Worksheet!$F109),"-")</f>
        <v>-</v>
      </c>
      <c r="DQ109" s="51" t="str">
        <f>IFERROR(AVERAGEIFS('Orders - December 2020'!$I$2:$I$2047,'Orders - December 2020'!$H$2:$H$2047,Worksheet!DQ$3,'Orders - December 2020'!$C$2:$C$2047,Worksheet!$F109),"-")</f>
        <v>-</v>
      </c>
      <c r="DR109" s="51" t="str">
        <f>IFERROR(AVERAGEIFS('Orders - December 2020'!$I$2:$I$2047,'Orders - December 2020'!$H$2:$H$2047,Worksheet!DR$3,'Orders - December 2020'!$C$2:$C$2047,Worksheet!$F109),"-")</f>
        <v>-</v>
      </c>
      <c r="DS109" s="51" t="str">
        <f>IFERROR(AVERAGEIFS('Orders - December 2020'!$I$2:$I$2047,'Orders - December 2020'!$H$2:$H$2047,Worksheet!DS$3,'Orders - December 2020'!$C$2:$C$2047,Worksheet!$F109),"-")</f>
        <v>-</v>
      </c>
      <c r="DT109" s="51" t="str">
        <f>IFERROR(AVERAGEIFS('Orders - December 2020'!$I$2:$I$2047,'Orders - December 2020'!$H$2:$H$2047,Worksheet!DT$3,'Orders - December 2020'!$C$2:$C$2047,Worksheet!$F109),"-")</f>
        <v>-</v>
      </c>
      <c r="DU109" s="51" t="str">
        <f>IFERROR(AVERAGEIFS('Orders - December 2020'!$I$2:$I$2047,'Orders - December 2020'!$H$2:$H$2047,Worksheet!DU$3,'Orders - December 2020'!$C$2:$C$2047,Worksheet!$F109),"-")</f>
        <v>-</v>
      </c>
      <c r="DV109" s="51">
        <f>IFERROR(AVERAGEIFS('Orders - December 2020'!$I$2:$I$2047,'Orders - December 2020'!$H$2:$H$2047,Worksheet!DV$3,'Orders - December 2020'!$C$2:$C$2047,Worksheet!$F109),"-")</f>
        <v>2</v>
      </c>
      <c r="DW109" s="51">
        <f>IFERROR(AVERAGEIFS('Orders - December 2020'!$I$2:$I$2047,'Orders - December 2020'!$H$2:$H$2047,Worksheet!DW$3,'Orders - December 2020'!$C$2:$C$2047,Worksheet!$F109),"-")</f>
        <v>1</v>
      </c>
      <c r="DX109" s="51" t="str">
        <f>IFERROR(AVERAGEIFS('Orders - December 2020'!$I$2:$I$2047,'Orders - December 2020'!$H$2:$H$2047,Worksheet!DX$3,'Orders - December 2020'!$C$2:$C$2047,Worksheet!$F109),"-")</f>
        <v>-</v>
      </c>
      <c r="DY109" s="51" t="str">
        <f>IFERROR(AVERAGEIFS('Orders - December 2020'!$I$2:$I$2047,'Orders - December 2020'!$H$2:$H$2047,Worksheet!DY$3,'Orders - December 2020'!$C$2:$C$2047,Worksheet!$F109),"-")</f>
        <v>-</v>
      </c>
      <c r="DZ109" s="51" t="str">
        <f>IFERROR(AVERAGEIFS('Orders - December 2020'!$I$2:$I$2047,'Orders - December 2020'!$H$2:$H$2047,Worksheet!DZ$3,'Orders - December 2020'!$C$2:$C$2047,Worksheet!$F109),"-")</f>
        <v>-</v>
      </c>
      <c r="EA109" s="51" t="str">
        <f>IFERROR(AVERAGEIFS('Orders - December 2020'!$I$2:$I$2047,'Orders - December 2020'!$H$2:$H$2047,Worksheet!EA$3,'Orders - December 2020'!$C$2:$C$2047,Worksheet!$F109),"-")</f>
        <v>-</v>
      </c>
      <c r="EB109" s="51" t="str">
        <f>IFERROR(AVERAGEIFS('Orders - December 2020'!$I$2:$I$2047,'Orders - December 2020'!$H$2:$H$2047,Worksheet!EB$3,'Orders - December 2020'!$C$2:$C$2047,Worksheet!$F109),"-")</f>
        <v>-</v>
      </c>
      <c r="EC109" s="51" t="str">
        <f>IFERROR(AVERAGEIFS('Orders - December 2020'!$I$2:$I$2047,'Orders - December 2020'!$H$2:$H$2047,Worksheet!EC$3,'Orders - December 2020'!$C$2:$C$2047,Worksheet!$F109),"-")</f>
        <v>-</v>
      </c>
      <c r="ED109" s="51" t="str">
        <f>IFERROR(AVERAGEIFS('Orders - December 2020'!$I$2:$I$2047,'Orders - December 2020'!$H$2:$H$2047,Worksheet!ED$3,'Orders - December 2020'!$C$2:$C$2047,Worksheet!$F109),"-")</f>
        <v>-</v>
      </c>
      <c r="EE109" s="51" t="str">
        <f>IFERROR(AVERAGEIFS('Orders - December 2020'!$I$2:$I$2047,'Orders - December 2020'!$H$2:$H$2047,Worksheet!EE$3,'Orders - December 2020'!$C$2:$C$2047,Worksheet!$F109),"-")</f>
        <v>-</v>
      </c>
      <c r="EF109" s="51" t="str">
        <f>IFERROR(AVERAGEIFS('Orders - December 2020'!$I$2:$I$2047,'Orders - December 2020'!$H$2:$H$2047,Worksheet!EF$3,'Orders - December 2020'!$C$2:$C$2047,Worksheet!$F109),"-")</f>
        <v>-</v>
      </c>
      <c r="EG109" s="51" t="str">
        <f>IFERROR(AVERAGEIFS('Orders - December 2020'!$I$2:$I$2047,'Orders - December 2020'!$H$2:$H$2047,Worksheet!EG$3,'Orders - December 2020'!$C$2:$C$2047,Worksheet!$F109),"-")</f>
        <v>-</v>
      </c>
      <c r="EH109" s="51" t="str">
        <f>IFERROR(AVERAGEIFS('Orders - December 2020'!$I$2:$I$2047,'Orders - December 2020'!$H$2:$H$2047,Worksheet!EH$3,'Orders - December 2020'!$C$2:$C$2047,Worksheet!$F109),"-")</f>
        <v>-</v>
      </c>
      <c r="EI109" s="51" t="str">
        <f>IFERROR(AVERAGEIFS('Orders - December 2020'!$I$2:$I$2047,'Orders - December 2020'!$H$2:$H$2047,Worksheet!EI$3,'Orders - December 2020'!$C$2:$C$2047,Worksheet!$F109),"-")</f>
        <v>-</v>
      </c>
      <c r="EJ109" s="51" t="str">
        <f>IFERROR(AVERAGEIFS('Orders - December 2020'!$I$2:$I$2047,'Orders - December 2020'!$H$2:$H$2047,Worksheet!EJ$3,'Orders - December 2020'!$C$2:$C$2047,Worksheet!$F109),"-")</f>
        <v>-</v>
      </c>
      <c r="EK109" s="51" t="str">
        <f>IFERROR(AVERAGEIFS('Orders - December 2020'!$I$2:$I$2047,'Orders - December 2020'!$H$2:$H$2047,Worksheet!EK$3,'Orders - December 2020'!$C$2:$C$2047,Worksheet!$F109),"-")</f>
        <v>-</v>
      </c>
      <c r="EL109" s="51" t="str">
        <f>IFERROR(AVERAGEIFS('Orders - December 2020'!$I$2:$I$2047,'Orders - December 2020'!$H$2:$H$2047,Worksheet!EL$3,'Orders - December 2020'!$C$2:$C$2047,Worksheet!$F109),"-")</f>
        <v>-</v>
      </c>
      <c r="EM109" s="51" t="str">
        <f>IFERROR(AVERAGEIFS('Orders - December 2020'!$I$2:$I$2047,'Orders - December 2020'!$H$2:$H$2047,Worksheet!EM$3,'Orders - December 2020'!$C$2:$C$2047,Worksheet!$F109),"-")</f>
        <v>-</v>
      </c>
      <c r="EN109" s="51" t="str">
        <f>IFERROR(AVERAGEIFS('Orders - December 2020'!$I$2:$I$2047,'Orders - December 2020'!$H$2:$H$2047,Worksheet!EN$3,'Orders - December 2020'!$C$2:$C$2047,Worksheet!$F109),"-")</f>
        <v>-</v>
      </c>
      <c r="EO109" s="51" t="str">
        <f>IFERROR(AVERAGEIFS('Orders - December 2020'!$I$2:$I$2047,'Orders - December 2020'!$H$2:$H$2047,Worksheet!EO$3,'Orders - December 2020'!$C$2:$C$2047,Worksheet!$F109),"-")</f>
        <v>-</v>
      </c>
      <c r="EP109" s="51" t="str">
        <f>IFERROR(AVERAGEIFS('Orders - December 2020'!$I$2:$I$2047,'Orders - December 2020'!$H$2:$H$2047,Worksheet!EP$3,'Orders - December 2020'!$C$2:$C$2047,Worksheet!$F109),"-")</f>
        <v>-</v>
      </c>
      <c r="EQ109" s="51" t="str">
        <f>IFERROR(AVERAGEIFS('Orders - December 2020'!$I$2:$I$2047,'Orders - December 2020'!$H$2:$H$2047,Worksheet!EQ$3,'Orders - December 2020'!$C$2:$C$2047,Worksheet!$F109),"-")</f>
        <v>-</v>
      </c>
      <c r="ER109" s="51" t="str">
        <f>IFERROR(AVERAGEIFS('Orders - December 2020'!$I$2:$I$2047,'Orders - December 2020'!$H$2:$H$2047,Worksheet!ER$3,'Orders - December 2020'!$C$2:$C$2047,Worksheet!$F109),"-")</f>
        <v>-</v>
      </c>
      <c r="ES109" s="51" t="str">
        <f>IFERROR(AVERAGEIFS('Orders - December 2020'!$I$2:$I$2047,'Orders - December 2020'!$H$2:$H$2047,Worksheet!ES$3,'Orders - December 2020'!$C$2:$C$2047,Worksheet!$F109),"-")</f>
        <v>-</v>
      </c>
      <c r="ET109" s="51" t="str">
        <f>IFERROR(AVERAGEIFS('Orders - December 2020'!$I$2:$I$2047,'Orders - December 2020'!$H$2:$H$2047,Worksheet!ET$3,'Orders - December 2020'!$C$2:$C$2047,Worksheet!$F109),"-")</f>
        <v>-</v>
      </c>
      <c r="EU109" s="51" t="str">
        <f>IFERROR(AVERAGEIFS('Orders - December 2020'!$I$2:$I$2047,'Orders - December 2020'!$H$2:$H$2047,Worksheet!EU$3,'Orders - December 2020'!$C$2:$C$2047,Worksheet!$F109),"-")</f>
        <v>-</v>
      </c>
      <c r="EV109" s="51" t="str">
        <f>IFERROR(AVERAGEIFS('Orders - December 2020'!$I$2:$I$2047,'Orders - December 2020'!$H$2:$H$2047,Worksheet!EV$3,'Orders - December 2020'!$C$2:$C$2047,Worksheet!$F109),"-")</f>
        <v>-</v>
      </c>
      <c r="EW109" s="51" t="str">
        <f>IFERROR(AVERAGEIFS('Orders - December 2020'!$I$2:$I$2047,'Orders - December 2020'!$H$2:$H$2047,Worksheet!EW$3,'Orders - December 2020'!$C$2:$C$2047,Worksheet!$F109),"-")</f>
        <v>-</v>
      </c>
      <c r="EX109" s="51" t="str">
        <f>IFERROR(AVERAGEIFS('Orders - December 2020'!$I$2:$I$2047,'Orders - December 2020'!$H$2:$H$2047,Worksheet!EX$3,'Orders - December 2020'!$C$2:$C$2047,Worksheet!$F109),"-")</f>
        <v>-</v>
      </c>
      <c r="EY109" s="51" t="str">
        <f>IFERROR(AVERAGEIFS('Orders - December 2020'!$I$2:$I$2047,'Orders - December 2020'!$H$2:$H$2047,Worksheet!EY$3,'Orders - December 2020'!$C$2:$C$2047,Worksheet!$F109),"-")</f>
        <v>-</v>
      </c>
      <c r="EZ109" s="51" t="str">
        <f>IFERROR(AVERAGEIFS('Orders - December 2020'!$I$2:$I$2047,'Orders - December 2020'!$H$2:$H$2047,Worksheet!EZ$3,'Orders - December 2020'!$C$2:$C$2047,Worksheet!$F109),"-")</f>
        <v>-</v>
      </c>
      <c r="FA109" s="51" t="str">
        <f>IFERROR(AVERAGEIFS('Orders - December 2020'!$I$2:$I$2047,'Orders - December 2020'!$H$2:$H$2047,Worksheet!FA$3,'Orders - December 2020'!$C$2:$C$2047,Worksheet!$F109),"-")</f>
        <v>-</v>
      </c>
      <c r="FB109" s="51" t="str">
        <f>IFERROR(AVERAGEIFS('Orders - December 2020'!$I$2:$I$2047,'Orders - December 2020'!$H$2:$H$2047,Worksheet!FB$3,'Orders - December 2020'!$C$2:$C$2047,Worksheet!$F109),"-")</f>
        <v>-</v>
      </c>
      <c r="FC109" s="51" t="str">
        <f>IFERROR(AVERAGEIFS('Orders - December 2020'!$I$2:$I$2047,'Orders - December 2020'!$H$2:$H$2047,Worksheet!FC$3,'Orders - December 2020'!$C$2:$C$2047,Worksheet!$F109),"-")</f>
        <v>-</v>
      </c>
      <c r="FD109" s="51" t="str">
        <f>IFERROR(AVERAGEIFS('Orders - December 2020'!$I$2:$I$2047,'Orders - December 2020'!$H$2:$H$2047,Worksheet!FD$3,'Orders - December 2020'!$C$2:$C$2047,Worksheet!$F109),"-")</f>
        <v>-</v>
      </c>
      <c r="FE109" s="51" t="str">
        <f>IFERROR(AVERAGEIFS('Orders - December 2020'!$I$2:$I$2047,'Orders - December 2020'!$H$2:$H$2047,Worksheet!FE$3,'Orders - December 2020'!$C$2:$C$2047,Worksheet!$F109),"-")</f>
        <v>-</v>
      </c>
      <c r="FF109" s="51" t="str">
        <f>IFERROR(AVERAGEIFS('Orders - December 2020'!$I$2:$I$2047,'Orders - December 2020'!$H$2:$H$2047,Worksheet!FF$3,'Orders - December 2020'!$C$2:$C$2047,Worksheet!$F109),"-")</f>
        <v>-</v>
      </c>
      <c r="FG109" s="52" t="str">
        <f>IFERROR(AVERAGEIFS('Orders - December 2020'!$I$2:$I$2047,'Orders - December 2020'!$H$2:$H$2047,Worksheet!FG$3,'Orders - December 2020'!$C$2:$C$2047,Worksheet!$F109),"-")</f>
        <v>-</v>
      </c>
    </row>
    <row r="110" spans="6:163">
      <c r="F110" s="45" t="str">
        <v>Funky Minimart</v>
      </c>
      <c r="G110" s="50" t="str">
        <f>IFERROR(AVERAGEIFS('Orders - December 2020'!$I$2:$I$2047,'Orders - December 2020'!$H$2:$H$2047,Worksheet!G$3,'Orders - December 2020'!$C$2:$C$2047,Worksheet!$F110),"-")</f>
        <v>-</v>
      </c>
      <c r="H110" s="51" t="str">
        <f>IFERROR(AVERAGEIFS('Orders - December 2020'!$I$2:$I$2047,'Orders - December 2020'!$H$2:$H$2047,Worksheet!H$3,'Orders - December 2020'!$C$2:$C$2047,Worksheet!$F110),"-")</f>
        <v>-</v>
      </c>
      <c r="I110" s="51" t="str">
        <f>IFERROR(AVERAGEIFS('Orders - December 2020'!$I$2:$I$2047,'Orders - December 2020'!$H$2:$H$2047,Worksheet!I$3,'Orders - December 2020'!$C$2:$C$2047,Worksheet!$F110),"-")</f>
        <v>-</v>
      </c>
      <c r="J110" s="51" t="str">
        <f>IFERROR(AVERAGEIFS('Orders - December 2020'!$I$2:$I$2047,'Orders - December 2020'!$H$2:$H$2047,Worksheet!J$3,'Orders - December 2020'!$C$2:$C$2047,Worksheet!$F110),"-")</f>
        <v>-</v>
      </c>
      <c r="K110" s="51" t="str">
        <f>IFERROR(AVERAGEIFS('Orders - December 2020'!$I$2:$I$2047,'Orders - December 2020'!$H$2:$H$2047,Worksheet!K$3,'Orders - December 2020'!$C$2:$C$2047,Worksheet!$F110),"-")</f>
        <v>-</v>
      </c>
      <c r="L110" s="51" t="str">
        <f>IFERROR(AVERAGEIFS('Orders - December 2020'!$I$2:$I$2047,'Orders - December 2020'!$H$2:$H$2047,Worksheet!L$3,'Orders - December 2020'!$C$2:$C$2047,Worksheet!$F110),"-")</f>
        <v>-</v>
      </c>
      <c r="M110" s="51" t="str">
        <f>IFERROR(AVERAGEIFS('Orders - December 2020'!$I$2:$I$2047,'Orders - December 2020'!$H$2:$H$2047,Worksheet!M$3,'Orders - December 2020'!$C$2:$C$2047,Worksheet!$F110),"-")</f>
        <v>-</v>
      </c>
      <c r="N110" s="51" t="str">
        <f>IFERROR(AVERAGEIFS('Orders - December 2020'!$I$2:$I$2047,'Orders - December 2020'!$H$2:$H$2047,Worksheet!N$3,'Orders - December 2020'!$C$2:$C$2047,Worksheet!$F110),"-")</f>
        <v>-</v>
      </c>
      <c r="O110" s="51" t="str">
        <f>IFERROR(AVERAGEIFS('Orders - December 2020'!$I$2:$I$2047,'Orders - December 2020'!$H$2:$H$2047,Worksheet!O$3,'Orders - December 2020'!$C$2:$C$2047,Worksheet!$F110),"-")</f>
        <v>-</v>
      </c>
      <c r="P110" s="51" t="str">
        <f>IFERROR(AVERAGEIFS('Orders - December 2020'!$I$2:$I$2047,'Orders - December 2020'!$H$2:$H$2047,Worksheet!P$3,'Orders - December 2020'!$C$2:$C$2047,Worksheet!$F110),"-")</f>
        <v>-</v>
      </c>
      <c r="Q110" s="51" t="str">
        <f>IFERROR(AVERAGEIFS('Orders - December 2020'!$I$2:$I$2047,'Orders - December 2020'!$H$2:$H$2047,Worksheet!Q$3,'Orders - December 2020'!$C$2:$C$2047,Worksheet!$F110),"-")</f>
        <v>-</v>
      </c>
      <c r="R110" s="51" t="str">
        <f>IFERROR(AVERAGEIFS('Orders - December 2020'!$I$2:$I$2047,'Orders - December 2020'!$H$2:$H$2047,Worksheet!R$3,'Orders - December 2020'!$C$2:$C$2047,Worksheet!$F110),"-")</f>
        <v>-</v>
      </c>
      <c r="S110" s="51" t="str">
        <f>IFERROR(AVERAGEIFS('Orders - December 2020'!$I$2:$I$2047,'Orders - December 2020'!$H$2:$H$2047,Worksheet!S$3,'Orders - December 2020'!$C$2:$C$2047,Worksheet!$F110),"-")</f>
        <v>-</v>
      </c>
      <c r="T110" s="51" t="str">
        <f>IFERROR(AVERAGEIFS('Orders - December 2020'!$I$2:$I$2047,'Orders - December 2020'!$H$2:$H$2047,Worksheet!T$3,'Orders - December 2020'!$C$2:$C$2047,Worksheet!$F110),"-")</f>
        <v>-</v>
      </c>
      <c r="U110" s="51" t="str">
        <f>IFERROR(AVERAGEIFS('Orders - December 2020'!$I$2:$I$2047,'Orders - December 2020'!$H$2:$H$2047,Worksheet!U$3,'Orders - December 2020'!$C$2:$C$2047,Worksheet!$F110),"-")</f>
        <v>-</v>
      </c>
      <c r="V110" s="51" t="str">
        <f>IFERROR(AVERAGEIFS('Orders - December 2020'!$I$2:$I$2047,'Orders - December 2020'!$H$2:$H$2047,Worksheet!V$3,'Orders - December 2020'!$C$2:$C$2047,Worksheet!$F110),"-")</f>
        <v>-</v>
      </c>
      <c r="W110" s="51" t="str">
        <f>IFERROR(AVERAGEIFS('Orders - December 2020'!$I$2:$I$2047,'Orders - December 2020'!$H$2:$H$2047,Worksheet!W$3,'Orders - December 2020'!$C$2:$C$2047,Worksheet!$F110),"-")</f>
        <v>-</v>
      </c>
      <c r="X110" s="51" t="str">
        <f>IFERROR(AVERAGEIFS('Orders - December 2020'!$I$2:$I$2047,'Orders - December 2020'!$H$2:$H$2047,Worksheet!X$3,'Orders - December 2020'!$C$2:$C$2047,Worksheet!$F110),"-")</f>
        <v>-</v>
      </c>
      <c r="Y110" s="51" t="str">
        <f>IFERROR(AVERAGEIFS('Orders - December 2020'!$I$2:$I$2047,'Orders - December 2020'!$H$2:$H$2047,Worksheet!Y$3,'Orders - December 2020'!$C$2:$C$2047,Worksheet!$F110),"-")</f>
        <v>-</v>
      </c>
      <c r="Z110" s="51" t="str">
        <f>IFERROR(AVERAGEIFS('Orders - December 2020'!$I$2:$I$2047,'Orders - December 2020'!$H$2:$H$2047,Worksheet!Z$3,'Orders - December 2020'!$C$2:$C$2047,Worksheet!$F110),"-")</f>
        <v>-</v>
      </c>
      <c r="AA110" s="51" t="str">
        <f>IFERROR(AVERAGEIFS('Orders - December 2020'!$I$2:$I$2047,'Orders - December 2020'!$H$2:$H$2047,Worksheet!AA$3,'Orders - December 2020'!$C$2:$C$2047,Worksheet!$F110),"-")</f>
        <v>-</v>
      </c>
      <c r="AB110" s="51" t="str">
        <f>IFERROR(AVERAGEIFS('Orders - December 2020'!$I$2:$I$2047,'Orders - December 2020'!$H$2:$H$2047,Worksheet!AB$3,'Orders - December 2020'!$C$2:$C$2047,Worksheet!$F110),"-")</f>
        <v>-</v>
      </c>
      <c r="AC110" s="51" t="str">
        <f>IFERROR(AVERAGEIFS('Orders - December 2020'!$I$2:$I$2047,'Orders - December 2020'!$H$2:$H$2047,Worksheet!AC$3,'Orders - December 2020'!$C$2:$C$2047,Worksheet!$F110),"-")</f>
        <v>-</v>
      </c>
      <c r="AD110" s="51" t="str">
        <f>IFERROR(AVERAGEIFS('Orders - December 2020'!$I$2:$I$2047,'Orders - December 2020'!$H$2:$H$2047,Worksheet!AD$3,'Orders - December 2020'!$C$2:$C$2047,Worksheet!$F110),"-")</f>
        <v>-</v>
      </c>
      <c r="AE110" s="51" t="str">
        <f>IFERROR(AVERAGEIFS('Orders - December 2020'!$I$2:$I$2047,'Orders - December 2020'!$H$2:$H$2047,Worksheet!AE$3,'Orders - December 2020'!$C$2:$C$2047,Worksheet!$F110),"-")</f>
        <v>-</v>
      </c>
      <c r="AF110" s="51" t="str">
        <f>IFERROR(AVERAGEIFS('Orders - December 2020'!$I$2:$I$2047,'Orders - December 2020'!$H$2:$H$2047,Worksheet!AF$3,'Orders - December 2020'!$C$2:$C$2047,Worksheet!$F110),"-")</f>
        <v>-</v>
      </c>
      <c r="AG110" s="51" t="str">
        <f>IFERROR(AVERAGEIFS('Orders - December 2020'!$I$2:$I$2047,'Orders - December 2020'!$H$2:$H$2047,Worksheet!AG$3,'Orders - December 2020'!$C$2:$C$2047,Worksheet!$F110),"-")</f>
        <v>-</v>
      </c>
      <c r="AH110" s="51" t="str">
        <f>IFERROR(AVERAGEIFS('Orders - December 2020'!$I$2:$I$2047,'Orders - December 2020'!$H$2:$H$2047,Worksheet!AH$3,'Orders - December 2020'!$C$2:$C$2047,Worksheet!$F110),"-")</f>
        <v>-</v>
      </c>
      <c r="AI110" s="51" t="str">
        <f>IFERROR(AVERAGEIFS('Orders - December 2020'!$I$2:$I$2047,'Orders - December 2020'!$H$2:$H$2047,Worksheet!AI$3,'Orders - December 2020'!$C$2:$C$2047,Worksheet!$F110),"-")</f>
        <v>-</v>
      </c>
      <c r="AJ110" s="51" t="str">
        <f>IFERROR(AVERAGEIFS('Orders - December 2020'!$I$2:$I$2047,'Orders - December 2020'!$H$2:$H$2047,Worksheet!AJ$3,'Orders - December 2020'!$C$2:$C$2047,Worksheet!$F110),"-")</f>
        <v>-</v>
      </c>
      <c r="AK110" s="51">
        <f>IFERROR(AVERAGEIFS('Orders - December 2020'!$I$2:$I$2047,'Orders - December 2020'!$H$2:$H$2047,Worksheet!AK$3,'Orders - December 2020'!$C$2:$C$2047,Worksheet!$F110),"-")</f>
        <v>4</v>
      </c>
      <c r="AL110" s="51" t="str">
        <f>IFERROR(AVERAGEIFS('Orders - December 2020'!$I$2:$I$2047,'Orders - December 2020'!$H$2:$H$2047,Worksheet!AL$3,'Orders - December 2020'!$C$2:$C$2047,Worksheet!$F110),"-")</f>
        <v>-</v>
      </c>
      <c r="AM110" s="51" t="str">
        <f>IFERROR(AVERAGEIFS('Orders - December 2020'!$I$2:$I$2047,'Orders - December 2020'!$H$2:$H$2047,Worksheet!AM$3,'Orders - December 2020'!$C$2:$C$2047,Worksheet!$F110),"-")</f>
        <v>-</v>
      </c>
      <c r="AN110" s="51" t="str">
        <f>IFERROR(AVERAGEIFS('Orders - December 2020'!$I$2:$I$2047,'Orders - December 2020'!$H$2:$H$2047,Worksheet!AN$3,'Orders - December 2020'!$C$2:$C$2047,Worksheet!$F110),"-")</f>
        <v>-</v>
      </c>
      <c r="AO110" s="51" t="str">
        <f>IFERROR(AVERAGEIFS('Orders - December 2020'!$I$2:$I$2047,'Orders - December 2020'!$H$2:$H$2047,Worksheet!AO$3,'Orders - December 2020'!$C$2:$C$2047,Worksheet!$F110),"-")</f>
        <v>-</v>
      </c>
      <c r="AP110" s="51">
        <f>IFERROR(AVERAGEIFS('Orders - December 2020'!$I$2:$I$2047,'Orders - December 2020'!$H$2:$H$2047,Worksheet!AP$3,'Orders - December 2020'!$C$2:$C$2047,Worksheet!$F110),"-")</f>
        <v>2</v>
      </c>
      <c r="AQ110" s="51" t="str">
        <f>IFERROR(AVERAGEIFS('Orders - December 2020'!$I$2:$I$2047,'Orders - December 2020'!$H$2:$H$2047,Worksheet!AQ$3,'Orders - December 2020'!$C$2:$C$2047,Worksheet!$F110),"-")</f>
        <v>-</v>
      </c>
      <c r="AR110" s="51" t="str">
        <f>IFERROR(AVERAGEIFS('Orders - December 2020'!$I$2:$I$2047,'Orders - December 2020'!$H$2:$H$2047,Worksheet!AR$3,'Orders - December 2020'!$C$2:$C$2047,Worksheet!$F110),"-")</f>
        <v>-</v>
      </c>
      <c r="AS110" s="51" t="str">
        <f>IFERROR(AVERAGEIFS('Orders - December 2020'!$I$2:$I$2047,'Orders - December 2020'!$H$2:$H$2047,Worksheet!AS$3,'Orders - December 2020'!$C$2:$C$2047,Worksheet!$F110),"-")</f>
        <v>-</v>
      </c>
      <c r="AT110" s="51" t="str">
        <f>IFERROR(AVERAGEIFS('Orders - December 2020'!$I$2:$I$2047,'Orders - December 2020'!$H$2:$H$2047,Worksheet!AT$3,'Orders - December 2020'!$C$2:$C$2047,Worksheet!$F110),"-")</f>
        <v>-</v>
      </c>
      <c r="AU110" s="51" t="str">
        <f>IFERROR(AVERAGEIFS('Orders - December 2020'!$I$2:$I$2047,'Orders - December 2020'!$H$2:$H$2047,Worksheet!AU$3,'Orders - December 2020'!$C$2:$C$2047,Worksheet!$F110),"-")</f>
        <v>-</v>
      </c>
      <c r="AV110" s="51" t="str">
        <f>IFERROR(AVERAGEIFS('Orders - December 2020'!$I$2:$I$2047,'Orders - December 2020'!$H$2:$H$2047,Worksheet!AV$3,'Orders - December 2020'!$C$2:$C$2047,Worksheet!$F110),"-")</f>
        <v>-</v>
      </c>
      <c r="AW110" s="51" t="str">
        <f>IFERROR(AVERAGEIFS('Orders - December 2020'!$I$2:$I$2047,'Orders - December 2020'!$H$2:$H$2047,Worksheet!AW$3,'Orders - December 2020'!$C$2:$C$2047,Worksheet!$F110),"-")</f>
        <v>-</v>
      </c>
      <c r="AX110" s="51" t="str">
        <f>IFERROR(AVERAGEIFS('Orders - December 2020'!$I$2:$I$2047,'Orders - December 2020'!$H$2:$H$2047,Worksheet!AX$3,'Orders - December 2020'!$C$2:$C$2047,Worksheet!$F110),"-")</f>
        <v>-</v>
      </c>
      <c r="AY110" s="51">
        <f>IFERROR(AVERAGEIFS('Orders - December 2020'!$I$2:$I$2047,'Orders - December 2020'!$H$2:$H$2047,Worksheet!AY$3,'Orders - December 2020'!$C$2:$C$2047,Worksheet!$F110),"-")</f>
        <v>3</v>
      </c>
      <c r="AZ110" s="51" t="str">
        <f>IFERROR(AVERAGEIFS('Orders - December 2020'!$I$2:$I$2047,'Orders - December 2020'!$H$2:$H$2047,Worksheet!AZ$3,'Orders - December 2020'!$C$2:$C$2047,Worksheet!$F110),"-")</f>
        <v>-</v>
      </c>
      <c r="BA110" s="51" t="str">
        <f>IFERROR(AVERAGEIFS('Orders - December 2020'!$I$2:$I$2047,'Orders - December 2020'!$H$2:$H$2047,Worksheet!BA$3,'Orders - December 2020'!$C$2:$C$2047,Worksheet!$F110),"-")</f>
        <v>-</v>
      </c>
      <c r="BB110" s="51" t="str">
        <f>IFERROR(AVERAGEIFS('Orders - December 2020'!$I$2:$I$2047,'Orders - December 2020'!$H$2:$H$2047,Worksheet!BB$3,'Orders - December 2020'!$C$2:$C$2047,Worksheet!$F110),"-")</f>
        <v>-</v>
      </c>
      <c r="BC110" s="51" t="str">
        <f>IFERROR(AVERAGEIFS('Orders - December 2020'!$I$2:$I$2047,'Orders - December 2020'!$H$2:$H$2047,Worksheet!BC$3,'Orders - December 2020'!$C$2:$C$2047,Worksheet!$F110),"-")</f>
        <v>-</v>
      </c>
      <c r="BD110" s="51" t="str">
        <f>IFERROR(AVERAGEIFS('Orders - December 2020'!$I$2:$I$2047,'Orders - December 2020'!$H$2:$H$2047,Worksheet!BD$3,'Orders - December 2020'!$C$2:$C$2047,Worksheet!$F110),"-")</f>
        <v>-</v>
      </c>
      <c r="BE110" s="51">
        <f>IFERROR(AVERAGEIFS('Orders - December 2020'!$I$2:$I$2047,'Orders - December 2020'!$H$2:$H$2047,Worksheet!BE$3,'Orders - December 2020'!$C$2:$C$2047,Worksheet!$F110),"-")</f>
        <v>3</v>
      </c>
      <c r="BF110" s="51" t="str">
        <f>IFERROR(AVERAGEIFS('Orders - December 2020'!$I$2:$I$2047,'Orders - December 2020'!$H$2:$H$2047,Worksheet!BF$3,'Orders - December 2020'!$C$2:$C$2047,Worksheet!$F110),"-")</f>
        <v>-</v>
      </c>
      <c r="BG110" s="51" t="str">
        <f>IFERROR(AVERAGEIFS('Orders - December 2020'!$I$2:$I$2047,'Orders - December 2020'!$H$2:$H$2047,Worksheet!BG$3,'Orders - December 2020'!$C$2:$C$2047,Worksheet!$F110),"-")</f>
        <v>-</v>
      </c>
      <c r="BH110" s="51" t="str">
        <f>IFERROR(AVERAGEIFS('Orders - December 2020'!$I$2:$I$2047,'Orders - December 2020'!$H$2:$H$2047,Worksheet!BH$3,'Orders - December 2020'!$C$2:$C$2047,Worksheet!$F110),"-")</f>
        <v>-</v>
      </c>
      <c r="BI110" s="51" t="str">
        <f>IFERROR(AVERAGEIFS('Orders - December 2020'!$I$2:$I$2047,'Orders - December 2020'!$H$2:$H$2047,Worksheet!BI$3,'Orders - December 2020'!$C$2:$C$2047,Worksheet!$F110),"-")</f>
        <v>-</v>
      </c>
      <c r="BJ110" s="51" t="str">
        <f>IFERROR(AVERAGEIFS('Orders - December 2020'!$I$2:$I$2047,'Orders - December 2020'!$H$2:$H$2047,Worksheet!BJ$3,'Orders - December 2020'!$C$2:$C$2047,Worksheet!$F110),"-")</f>
        <v>-</v>
      </c>
      <c r="BK110" s="51" t="str">
        <f>IFERROR(AVERAGEIFS('Orders - December 2020'!$I$2:$I$2047,'Orders - December 2020'!$H$2:$H$2047,Worksheet!BK$3,'Orders - December 2020'!$C$2:$C$2047,Worksheet!$F110),"-")</f>
        <v>-</v>
      </c>
      <c r="BL110" s="51" t="str">
        <f>IFERROR(AVERAGEIFS('Orders - December 2020'!$I$2:$I$2047,'Orders - December 2020'!$H$2:$H$2047,Worksheet!BL$3,'Orders - December 2020'!$C$2:$C$2047,Worksheet!$F110),"-")</f>
        <v>-</v>
      </c>
      <c r="BM110" s="51" t="str">
        <f>IFERROR(AVERAGEIFS('Orders - December 2020'!$I$2:$I$2047,'Orders - December 2020'!$H$2:$H$2047,Worksheet!BM$3,'Orders - December 2020'!$C$2:$C$2047,Worksheet!$F110),"-")</f>
        <v>-</v>
      </c>
      <c r="BN110" s="51" t="str">
        <f>IFERROR(AVERAGEIFS('Orders - December 2020'!$I$2:$I$2047,'Orders - December 2020'!$H$2:$H$2047,Worksheet!BN$3,'Orders - December 2020'!$C$2:$C$2047,Worksheet!$F110),"-")</f>
        <v>-</v>
      </c>
      <c r="BO110" s="51" t="str">
        <f>IFERROR(AVERAGEIFS('Orders - December 2020'!$I$2:$I$2047,'Orders - December 2020'!$H$2:$H$2047,Worksheet!BO$3,'Orders - December 2020'!$C$2:$C$2047,Worksheet!$F110),"-")</f>
        <v>-</v>
      </c>
      <c r="BP110" s="51" t="str">
        <f>IFERROR(AVERAGEIFS('Orders - December 2020'!$I$2:$I$2047,'Orders - December 2020'!$H$2:$H$2047,Worksheet!BP$3,'Orders - December 2020'!$C$2:$C$2047,Worksheet!$F110),"-")</f>
        <v>-</v>
      </c>
      <c r="BQ110" s="51">
        <f>IFERROR(AVERAGEIFS('Orders - December 2020'!$I$2:$I$2047,'Orders - December 2020'!$H$2:$H$2047,Worksheet!BQ$3,'Orders - December 2020'!$C$2:$C$2047,Worksheet!$F110),"-")</f>
        <v>2</v>
      </c>
      <c r="BR110" s="51" t="str">
        <f>IFERROR(AVERAGEIFS('Orders - December 2020'!$I$2:$I$2047,'Orders - December 2020'!$H$2:$H$2047,Worksheet!BR$3,'Orders - December 2020'!$C$2:$C$2047,Worksheet!$F110),"-")</f>
        <v>-</v>
      </c>
      <c r="BS110" s="51" t="str">
        <f>IFERROR(AVERAGEIFS('Orders - December 2020'!$I$2:$I$2047,'Orders - December 2020'!$H$2:$H$2047,Worksheet!BS$3,'Orders - December 2020'!$C$2:$C$2047,Worksheet!$F110),"-")</f>
        <v>-</v>
      </c>
      <c r="BT110" s="51" t="str">
        <f>IFERROR(AVERAGEIFS('Orders - December 2020'!$I$2:$I$2047,'Orders - December 2020'!$H$2:$H$2047,Worksheet!BT$3,'Orders - December 2020'!$C$2:$C$2047,Worksheet!$F110),"-")</f>
        <v>-</v>
      </c>
      <c r="BU110" s="51" t="str">
        <f>IFERROR(AVERAGEIFS('Orders - December 2020'!$I$2:$I$2047,'Orders - December 2020'!$H$2:$H$2047,Worksheet!BU$3,'Orders - December 2020'!$C$2:$C$2047,Worksheet!$F110),"-")</f>
        <v>-</v>
      </c>
      <c r="BV110" s="51" t="str">
        <f>IFERROR(AVERAGEIFS('Orders - December 2020'!$I$2:$I$2047,'Orders - December 2020'!$H$2:$H$2047,Worksheet!BV$3,'Orders - December 2020'!$C$2:$C$2047,Worksheet!$F110),"-")</f>
        <v>-</v>
      </c>
      <c r="BW110" s="51" t="str">
        <f>IFERROR(AVERAGEIFS('Orders - December 2020'!$I$2:$I$2047,'Orders - December 2020'!$H$2:$H$2047,Worksheet!BW$3,'Orders - December 2020'!$C$2:$C$2047,Worksheet!$F110),"-")</f>
        <v>-</v>
      </c>
      <c r="BX110" s="51" t="str">
        <f>IFERROR(AVERAGEIFS('Orders - December 2020'!$I$2:$I$2047,'Orders - December 2020'!$H$2:$H$2047,Worksheet!BX$3,'Orders - December 2020'!$C$2:$C$2047,Worksheet!$F110),"-")</f>
        <v>-</v>
      </c>
      <c r="BY110" s="51" t="str">
        <f>IFERROR(AVERAGEIFS('Orders - December 2020'!$I$2:$I$2047,'Orders - December 2020'!$H$2:$H$2047,Worksheet!BY$3,'Orders - December 2020'!$C$2:$C$2047,Worksheet!$F110),"-")</f>
        <v>-</v>
      </c>
      <c r="BZ110" s="51" t="str">
        <f>IFERROR(AVERAGEIFS('Orders - December 2020'!$I$2:$I$2047,'Orders - December 2020'!$H$2:$H$2047,Worksheet!BZ$3,'Orders - December 2020'!$C$2:$C$2047,Worksheet!$F110),"-")</f>
        <v>-</v>
      </c>
      <c r="CA110" s="51" t="str">
        <f>IFERROR(AVERAGEIFS('Orders - December 2020'!$I$2:$I$2047,'Orders - December 2020'!$H$2:$H$2047,Worksheet!CA$3,'Orders - December 2020'!$C$2:$C$2047,Worksheet!$F110),"-")</f>
        <v>-</v>
      </c>
      <c r="CB110" s="51" t="str">
        <f>IFERROR(AVERAGEIFS('Orders - December 2020'!$I$2:$I$2047,'Orders - December 2020'!$H$2:$H$2047,Worksheet!CB$3,'Orders - December 2020'!$C$2:$C$2047,Worksheet!$F110),"-")</f>
        <v>-</v>
      </c>
      <c r="CC110" s="51" t="str">
        <f>IFERROR(AVERAGEIFS('Orders - December 2020'!$I$2:$I$2047,'Orders - December 2020'!$H$2:$H$2047,Worksheet!CC$3,'Orders - December 2020'!$C$2:$C$2047,Worksheet!$F110),"-")</f>
        <v>-</v>
      </c>
      <c r="CD110" s="51" t="str">
        <f>IFERROR(AVERAGEIFS('Orders - December 2020'!$I$2:$I$2047,'Orders - December 2020'!$H$2:$H$2047,Worksheet!CD$3,'Orders - December 2020'!$C$2:$C$2047,Worksheet!$F110),"-")</f>
        <v>-</v>
      </c>
      <c r="CE110" s="51" t="str">
        <f>IFERROR(AVERAGEIFS('Orders - December 2020'!$I$2:$I$2047,'Orders - December 2020'!$H$2:$H$2047,Worksheet!CE$3,'Orders - December 2020'!$C$2:$C$2047,Worksheet!$F110),"-")</f>
        <v>-</v>
      </c>
      <c r="CF110" s="51" t="str">
        <f>IFERROR(AVERAGEIFS('Orders - December 2020'!$I$2:$I$2047,'Orders - December 2020'!$H$2:$H$2047,Worksheet!CF$3,'Orders - December 2020'!$C$2:$C$2047,Worksheet!$F110),"-")</f>
        <v>-</v>
      </c>
      <c r="CG110" s="51" t="str">
        <f>IFERROR(AVERAGEIFS('Orders - December 2020'!$I$2:$I$2047,'Orders - December 2020'!$H$2:$H$2047,Worksheet!CG$3,'Orders - December 2020'!$C$2:$C$2047,Worksheet!$F110),"-")</f>
        <v>-</v>
      </c>
      <c r="CH110" s="51" t="str">
        <f>IFERROR(AVERAGEIFS('Orders - December 2020'!$I$2:$I$2047,'Orders - December 2020'!$H$2:$H$2047,Worksheet!CH$3,'Orders - December 2020'!$C$2:$C$2047,Worksheet!$F110),"-")</f>
        <v>-</v>
      </c>
      <c r="CI110" s="51" t="str">
        <f>IFERROR(AVERAGEIFS('Orders - December 2020'!$I$2:$I$2047,'Orders - December 2020'!$H$2:$H$2047,Worksheet!CI$3,'Orders - December 2020'!$C$2:$C$2047,Worksheet!$F110),"-")</f>
        <v>-</v>
      </c>
      <c r="CJ110" s="51" t="str">
        <f>IFERROR(AVERAGEIFS('Orders - December 2020'!$I$2:$I$2047,'Orders - December 2020'!$H$2:$H$2047,Worksheet!CJ$3,'Orders - December 2020'!$C$2:$C$2047,Worksheet!$F110),"-")</f>
        <v>-</v>
      </c>
      <c r="CK110" s="51" t="str">
        <f>IFERROR(AVERAGEIFS('Orders - December 2020'!$I$2:$I$2047,'Orders - December 2020'!$H$2:$H$2047,Worksheet!CK$3,'Orders - December 2020'!$C$2:$C$2047,Worksheet!$F110),"-")</f>
        <v>-</v>
      </c>
      <c r="CL110" s="51" t="str">
        <f>IFERROR(AVERAGEIFS('Orders - December 2020'!$I$2:$I$2047,'Orders - December 2020'!$H$2:$H$2047,Worksheet!CL$3,'Orders - December 2020'!$C$2:$C$2047,Worksheet!$F110),"-")</f>
        <v>-</v>
      </c>
      <c r="CM110" s="51" t="str">
        <f>IFERROR(AVERAGEIFS('Orders - December 2020'!$I$2:$I$2047,'Orders - December 2020'!$H$2:$H$2047,Worksheet!CM$3,'Orders - December 2020'!$C$2:$C$2047,Worksheet!$F110),"-")</f>
        <v>-</v>
      </c>
      <c r="CN110" s="51" t="str">
        <f>IFERROR(AVERAGEIFS('Orders - December 2020'!$I$2:$I$2047,'Orders - December 2020'!$H$2:$H$2047,Worksheet!CN$3,'Orders - December 2020'!$C$2:$C$2047,Worksheet!$F110),"-")</f>
        <v>-</v>
      </c>
      <c r="CO110" s="51" t="str">
        <f>IFERROR(AVERAGEIFS('Orders - December 2020'!$I$2:$I$2047,'Orders - December 2020'!$H$2:$H$2047,Worksheet!CO$3,'Orders - December 2020'!$C$2:$C$2047,Worksheet!$F110),"-")</f>
        <v>-</v>
      </c>
      <c r="CP110" s="51" t="str">
        <f>IFERROR(AVERAGEIFS('Orders - December 2020'!$I$2:$I$2047,'Orders - December 2020'!$H$2:$H$2047,Worksheet!CP$3,'Orders - December 2020'!$C$2:$C$2047,Worksheet!$F110),"-")</f>
        <v>-</v>
      </c>
      <c r="CQ110" s="51" t="str">
        <f>IFERROR(AVERAGEIFS('Orders - December 2020'!$I$2:$I$2047,'Orders - December 2020'!$H$2:$H$2047,Worksheet!CQ$3,'Orders - December 2020'!$C$2:$C$2047,Worksheet!$F110),"-")</f>
        <v>-</v>
      </c>
      <c r="CR110" s="51" t="str">
        <f>IFERROR(AVERAGEIFS('Orders - December 2020'!$I$2:$I$2047,'Orders - December 2020'!$H$2:$H$2047,Worksheet!CR$3,'Orders - December 2020'!$C$2:$C$2047,Worksheet!$F110),"-")</f>
        <v>-</v>
      </c>
      <c r="CS110" s="51" t="str">
        <f>IFERROR(AVERAGEIFS('Orders - December 2020'!$I$2:$I$2047,'Orders - December 2020'!$H$2:$H$2047,Worksheet!CS$3,'Orders - December 2020'!$C$2:$C$2047,Worksheet!$F110),"-")</f>
        <v>-</v>
      </c>
      <c r="CT110" s="51" t="str">
        <f>IFERROR(AVERAGEIFS('Orders - December 2020'!$I$2:$I$2047,'Orders - December 2020'!$H$2:$H$2047,Worksheet!CT$3,'Orders - December 2020'!$C$2:$C$2047,Worksheet!$F110),"-")</f>
        <v>-</v>
      </c>
      <c r="CU110" s="51" t="str">
        <f>IFERROR(AVERAGEIFS('Orders - December 2020'!$I$2:$I$2047,'Orders - December 2020'!$H$2:$H$2047,Worksheet!CU$3,'Orders - December 2020'!$C$2:$C$2047,Worksheet!$F110),"-")</f>
        <v>-</v>
      </c>
      <c r="CV110" s="51" t="str">
        <f>IFERROR(AVERAGEIFS('Orders - December 2020'!$I$2:$I$2047,'Orders - December 2020'!$H$2:$H$2047,Worksheet!CV$3,'Orders - December 2020'!$C$2:$C$2047,Worksheet!$F110),"-")</f>
        <v>-</v>
      </c>
      <c r="CW110" s="51" t="str">
        <f>IFERROR(AVERAGEIFS('Orders - December 2020'!$I$2:$I$2047,'Orders - December 2020'!$H$2:$H$2047,Worksheet!CW$3,'Orders - December 2020'!$C$2:$C$2047,Worksheet!$F110),"-")</f>
        <v>-</v>
      </c>
      <c r="CX110" s="51" t="str">
        <f>IFERROR(AVERAGEIFS('Orders - December 2020'!$I$2:$I$2047,'Orders - December 2020'!$H$2:$H$2047,Worksheet!CX$3,'Orders - December 2020'!$C$2:$C$2047,Worksheet!$F110),"-")</f>
        <v>-</v>
      </c>
      <c r="CY110" s="51" t="str">
        <f>IFERROR(AVERAGEIFS('Orders - December 2020'!$I$2:$I$2047,'Orders - December 2020'!$H$2:$H$2047,Worksheet!CY$3,'Orders - December 2020'!$C$2:$C$2047,Worksheet!$F110),"-")</f>
        <v>-</v>
      </c>
      <c r="CZ110" s="51" t="str">
        <f>IFERROR(AVERAGEIFS('Orders - December 2020'!$I$2:$I$2047,'Orders - December 2020'!$H$2:$H$2047,Worksheet!CZ$3,'Orders - December 2020'!$C$2:$C$2047,Worksheet!$F110),"-")</f>
        <v>-</v>
      </c>
      <c r="DA110" s="51" t="str">
        <f>IFERROR(AVERAGEIFS('Orders - December 2020'!$I$2:$I$2047,'Orders - December 2020'!$H$2:$H$2047,Worksheet!DA$3,'Orders - December 2020'!$C$2:$C$2047,Worksheet!$F110),"-")</f>
        <v>-</v>
      </c>
      <c r="DB110" s="51" t="str">
        <f>IFERROR(AVERAGEIFS('Orders - December 2020'!$I$2:$I$2047,'Orders - December 2020'!$H$2:$H$2047,Worksheet!DB$3,'Orders - December 2020'!$C$2:$C$2047,Worksheet!$F110),"-")</f>
        <v>-</v>
      </c>
      <c r="DC110" s="51" t="str">
        <f>IFERROR(AVERAGEIFS('Orders - December 2020'!$I$2:$I$2047,'Orders - December 2020'!$H$2:$H$2047,Worksheet!DC$3,'Orders - December 2020'!$C$2:$C$2047,Worksheet!$F110),"-")</f>
        <v>-</v>
      </c>
      <c r="DD110" s="51" t="str">
        <f>IFERROR(AVERAGEIFS('Orders - December 2020'!$I$2:$I$2047,'Orders - December 2020'!$H$2:$H$2047,Worksheet!DD$3,'Orders - December 2020'!$C$2:$C$2047,Worksheet!$F110),"-")</f>
        <v>-</v>
      </c>
      <c r="DE110" s="51" t="str">
        <f>IFERROR(AVERAGEIFS('Orders - December 2020'!$I$2:$I$2047,'Orders - December 2020'!$H$2:$H$2047,Worksheet!DE$3,'Orders - December 2020'!$C$2:$C$2047,Worksheet!$F110),"-")</f>
        <v>-</v>
      </c>
      <c r="DF110" s="51" t="str">
        <f>IFERROR(AVERAGEIFS('Orders - December 2020'!$I$2:$I$2047,'Orders - December 2020'!$H$2:$H$2047,Worksheet!DF$3,'Orders - December 2020'!$C$2:$C$2047,Worksheet!$F110),"-")</f>
        <v>-</v>
      </c>
      <c r="DG110" s="51" t="str">
        <f>IFERROR(AVERAGEIFS('Orders - December 2020'!$I$2:$I$2047,'Orders - December 2020'!$H$2:$H$2047,Worksheet!DG$3,'Orders - December 2020'!$C$2:$C$2047,Worksheet!$F110),"-")</f>
        <v>-</v>
      </c>
      <c r="DH110" s="51" t="str">
        <f>IFERROR(AVERAGEIFS('Orders - December 2020'!$I$2:$I$2047,'Orders - December 2020'!$H$2:$H$2047,Worksheet!DH$3,'Orders - December 2020'!$C$2:$C$2047,Worksheet!$F110),"-")</f>
        <v>-</v>
      </c>
      <c r="DI110" s="51" t="str">
        <f>IFERROR(AVERAGEIFS('Orders - December 2020'!$I$2:$I$2047,'Orders - December 2020'!$H$2:$H$2047,Worksheet!DI$3,'Orders - December 2020'!$C$2:$C$2047,Worksheet!$F110),"-")</f>
        <v>-</v>
      </c>
      <c r="DJ110" s="51" t="str">
        <f>IFERROR(AVERAGEIFS('Orders - December 2020'!$I$2:$I$2047,'Orders - December 2020'!$H$2:$H$2047,Worksheet!DJ$3,'Orders - December 2020'!$C$2:$C$2047,Worksheet!$F110),"-")</f>
        <v>-</v>
      </c>
      <c r="DK110" s="51" t="str">
        <f>IFERROR(AVERAGEIFS('Orders - December 2020'!$I$2:$I$2047,'Orders - December 2020'!$H$2:$H$2047,Worksheet!DK$3,'Orders - December 2020'!$C$2:$C$2047,Worksheet!$F110),"-")</f>
        <v>-</v>
      </c>
      <c r="DL110" s="51" t="str">
        <f>IFERROR(AVERAGEIFS('Orders - December 2020'!$I$2:$I$2047,'Orders - December 2020'!$H$2:$H$2047,Worksheet!DL$3,'Orders - December 2020'!$C$2:$C$2047,Worksheet!$F110),"-")</f>
        <v>-</v>
      </c>
      <c r="DM110" s="51" t="str">
        <f>IFERROR(AVERAGEIFS('Orders - December 2020'!$I$2:$I$2047,'Orders - December 2020'!$H$2:$H$2047,Worksheet!DM$3,'Orders - December 2020'!$C$2:$C$2047,Worksheet!$F110),"-")</f>
        <v>-</v>
      </c>
      <c r="DN110" s="51" t="str">
        <f>IFERROR(AVERAGEIFS('Orders - December 2020'!$I$2:$I$2047,'Orders - December 2020'!$H$2:$H$2047,Worksheet!DN$3,'Orders - December 2020'!$C$2:$C$2047,Worksheet!$F110),"-")</f>
        <v>-</v>
      </c>
      <c r="DO110" s="51" t="str">
        <f>IFERROR(AVERAGEIFS('Orders - December 2020'!$I$2:$I$2047,'Orders - December 2020'!$H$2:$H$2047,Worksheet!DO$3,'Orders - December 2020'!$C$2:$C$2047,Worksheet!$F110),"-")</f>
        <v>-</v>
      </c>
      <c r="DP110" s="51" t="str">
        <f>IFERROR(AVERAGEIFS('Orders - December 2020'!$I$2:$I$2047,'Orders - December 2020'!$H$2:$H$2047,Worksheet!DP$3,'Orders - December 2020'!$C$2:$C$2047,Worksheet!$F110),"-")</f>
        <v>-</v>
      </c>
      <c r="DQ110" s="51" t="str">
        <f>IFERROR(AVERAGEIFS('Orders - December 2020'!$I$2:$I$2047,'Orders - December 2020'!$H$2:$H$2047,Worksheet!DQ$3,'Orders - December 2020'!$C$2:$C$2047,Worksheet!$F110),"-")</f>
        <v>-</v>
      </c>
      <c r="DR110" s="51" t="str">
        <f>IFERROR(AVERAGEIFS('Orders - December 2020'!$I$2:$I$2047,'Orders - December 2020'!$H$2:$H$2047,Worksheet!DR$3,'Orders - December 2020'!$C$2:$C$2047,Worksheet!$F110),"-")</f>
        <v>-</v>
      </c>
      <c r="DS110" s="51" t="str">
        <f>IFERROR(AVERAGEIFS('Orders - December 2020'!$I$2:$I$2047,'Orders - December 2020'!$H$2:$H$2047,Worksheet!DS$3,'Orders - December 2020'!$C$2:$C$2047,Worksheet!$F110),"-")</f>
        <v>-</v>
      </c>
      <c r="DT110" s="51" t="str">
        <f>IFERROR(AVERAGEIFS('Orders - December 2020'!$I$2:$I$2047,'Orders - December 2020'!$H$2:$H$2047,Worksheet!DT$3,'Orders - December 2020'!$C$2:$C$2047,Worksheet!$F110),"-")</f>
        <v>-</v>
      </c>
      <c r="DU110" s="51" t="str">
        <f>IFERROR(AVERAGEIFS('Orders - December 2020'!$I$2:$I$2047,'Orders - December 2020'!$H$2:$H$2047,Worksheet!DU$3,'Orders - December 2020'!$C$2:$C$2047,Worksheet!$F110),"-")</f>
        <v>-</v>
      </c>
      <c r="DV110" s="51">
        <f>IFERROR(AVERAGEIFS('Orders - December 2020'!$I$2:$I$2047,'Orders - December 2020'!$H$2:$H$2047,Worksheet!DV$3,'Orders - December 2020'!$C$2:$C$2047,Worksheet!$F110),"-")</f>
        <v>2</v>
      </c>
      <c r="DW110" s="51" t="str">
        <f>IFERROR(AVERAGEIFS('Orders - December 2020'!$I$2:$I$2047,'Orders - December 2020'!$H$2:$H$2047,Worksheet!DW$3,'Orders - December 2020'!$C$2:$C$2047,Worksheet!$F110),"-")</f>
        <v>-</v>
      </c>
      <c r="DX110" s="51" t="str">
        <f>IFERROR(AVERAGEIFS('Orders - December 2020'!$I$2:$I$2047,'Orders - December 2020'!$H$2:$H$2047,Worksheet!DX$3,'Orders - December 2020'!$C$2:$C$2047,Worksheet!$F110),"-")</f>
        <v>-</v>
      </c>
      <c r="DY110" s="51" t="str">
        <f>IFERROR(AVERAGEIFS('Orders - December 2020'!$I$2:$I$2047,'Orders - December 2020'!$H$2:$H$2047,Worksheet!DY$3,'Orders - December 2020'!$C$2:$C$2047,Worksheet!$F110),"-")</f>
        <v>-</v>
      </c>
      <c r="DZ110" s="51" t="str">
        <f>IFERROR(AVERAGEIFS('Orders - December 2020'!$I$2:$I$2047,'Orders - December 2020'!$H$2:$H$2047,Worksheet!DZ$3,'Orders - December 2020'!$C$2:$C$2047,Worksheet!$F110),"-")</f>
        <v>-</v>
      </c>
      <c r="EA110" s="51" t="str">
        <f>IFERROR(AVERAGEIFS('Orders - December 2020'!$I$2:$I$2047,'Orders - December 2020'!$H$2:$H$2047,Worksheet!EA$3,'Orders - December 2020'!$C$2:$C$2047,Worksheet!$F110),"-")</f>
        <v>-</v>
      </c>
      <c r="EB110" s="51" t="str">
        <f>IFERROR(AVERAGEIFS('Orders - December 2020'!$I$2:$I$2047,'Orders - December 2020'!$H$2:$H$2047,Worksheet!EB$3,'Orders - December 2020'!$C$2:$C$2047,Worksheet!$F110),"-")</f>
        <v>-</v>
      </c>
      <c r="EC110" s="51" t="str">
        <f>IFERROR(AVERAGEIFS('Orders - December 2020'!$I$2:$I$2047,'Orders - December 2020'!$H$2:$H$2047,Worksheet!EC$3,'Orders - December 2020'!$C$2:$C$2047,Worksheet!$F110),"-")</f>
        <v>-</v>
      </c>
      <c r="ED110" s="51" t="str">
        <f>IFERROR(AVERAGEIFS('Orders - December 2020'!$I$2:$I$2047,'Orders - December 2020'!$H$2:$H$2047,Worksheet!ED$3,'Orders - December 2020'!$C$2:$C$2047,Worksheet!$F110),"-")</f>
        <v>-</v>
      </c>
      <c r="EE110" s="51" t="str">
        <f>IFERROR(AVERAGEIFS('Orders - December 2020'!$I$2:$I$2047,'Orders - December 2020'!$H$2:$H$2047,Worksheet!EE$3,'Orders - December 2020'!$C$2:$C$2047,Worksheet!$F110),"-")</f>
        <v>-</v>
      </c>
      <c r="EF110" s="51" t="str">
        <f>IFERROR(AVERAGEIFS('Orders - December 2020'!$I$2:$I$2047,'Orders - December 2020'!$H$2:$H$2047,Worksheet!EF$3,'Orders - December 2020'!$C$2:$C$2047,Worksheet!$F110),"-")</f>
        <v>-</v>
      </c>
      <c r="EG110" s="51" t="str">
        <f>IFERROR(AVERAGEIFS('Orders - December 2020'!$I$2:$I$2047,'Orders - December 2020'!$H$2:$H$2047,Worksheet!EG$3,'Orders - December 2020'!$C$2:$C$2047,Worksheet!$F110),"-")</f>
        <v>-</v>
      </c>
      <c r="EH110" s="51" t="str">
        <f>IFERROR(AVERAGEIFS('Orders - December 2020'!$I$2:$I$2047,'Orders - December 2020'!$H$2:$H$2047,Worksheet!EH$3,'Orders - December 2020'!$C$2:$C$2047,Worksheet!$F110),"-")</f>
        <v>-</v>
      </c>
      <c r="EI110" s="51" t="str">
        <f>IFERROR(AVERAGEIFS('Orders - December 2020'!$I$2:$I$2047,'Orders - December 2020'!$H$2:$H$2047,Worksheet!EI$3,'Orders - December 2020'!$C$2:$C$2047,Worksheet!$F110),"-")</f>
        <v>-</v>
      </c>
      <c r="EJ110" s="51" t="str">
        <f>IFERROR(AVERAGEIFS('Orders - December 2020'!$I$2:$I$2047,'Orders - December 2020'!$H$2:$H$2047,Worksheet!EJ$3,'Orders - December 2020'!$C$2:$C$2047,Worksheet!$F110),"-")</f>
        <v>-</v>
      </c>
      <c r="EK110" s="51" t="str">
        <f>IFERROR(AVERAGEIFS('Orders - December 2020'!$I$2:$I$2047,'Orders - December 2020'!$H$2:$H$2047,Worksheet!EK$3,'Orders - December 2020'!$C$2:$C$2047,Worksheet!$F110),"-")</f>
        <v>-</v>
      </c>
      <c r="EL110" s="51" t="str">
        <f>IFERROR(AVERAGEIFS('Orders - December 2020'!$I$2:$I$2047,'Orders - December 2020'!$H$2:$H$2047,Worksheet!EL$3,'Orders - December 2020'!$C$2:$C$2047,Worksheet!$F110),"-")</f>
        <v>-</v>
      </c>
      <c r="EM110" s="51" t="str">
        <f>IFERROR(AVERAGEIFS('Orders - December 2020'!$I$2:$I$2047,'Orders - December 2020'!$H$2:$H$2047,Worksheet!EM$3,'Orders - December 2020'!$C$2:$C$2047,Worksheet!$F110),"-")</f>
        <v>-</v>
      </c>
      <c r="EN110" s="51" t="str">
        <f>IFERROR(AVERAGEIFS('Orders - December 2020'!$I$2:$I$2047,'Orders - December 2020'!$H$2:$H$2047,Worksheet!EN$3,'Orders - December 2020'!$C$2:$C$2047,Worksheet!$F110),"-")</f>
        <v>-</v>
      </c>
      <c r="EO110" s="51" t="str">
        <f>IFERROR(AVERAGEIFS('Orders - December 2020'!$I$2:$I$2047,'Orders - December 2020'!$H$2:$H$2047,Worksheet!EO$3,'Orders - December 2020'!$C$2:$C$2047,Worksheet!$F110),"-")</f>
        <v>-</v>
      </c>
      <c r="EP110" s="51" t="str">
        <f>IFERROR(AVERAGEIFS('Orders - December 2020'!$I$2:$I$2047,'Orders - December 2020'!$H$2:$H$2047,Worksheet!EP$3,'Orders - December 2020'!$C$2:$C$2047,Worksheet!$F110),"-")</f>
        <v>-</v>
      </c>
      <c r="EQ110" s="51" t="str">
        <f>IFERROR(AVERAGEIFS('Orders - December 2020'!$I$2:$I$2047,'Orders - December 2020'!$H$2:$H$2047,Worksheet!EQ$3,'Orders - December 2020'!$C$2:$C$2047,Worksheet!$F110),"-")</f>
        <v>-</v>
      </c>
      <c r="ER110" s="51" t="str">
        <f>IFERROR(AVERAGEIFS('Orders - December 2020'!$I$2:$I$2047,'Orders - December 2020'!$H$2:$H$2047,Worksheet!ER$3,'Orders - December 2020'!$C$2:$C$2047,Worksheet!$F110),"-")</f>
        <v>-</v>
      </c>
      <c r="ES110" s="51" t="str">
        <f>IFERROR(AVERAGEIFS('Orders - December 2020'!$I$2:$I$2047,'Orders - December 2020'!$H$2:$H$2047,Worksheet!ES$3,'Orders - December 2020'!$C$2:$C$2047,Worksheet!$F110),"-")</f>
        <v>-</v>
      </c>
      <c r="ET110" s="51" t="str">
        <f>IFERROR(AVERAGEIFS('Orders - December 2020'!$I$2:$I$2047,'Orders - December 2020'!$H$2:$H$2047,Worksheet!ET$3,'Orders - December 2020'!$C$2:$C$2047,Worksheet!$F110),"-")</f>
        <v>-</v>
      </c>
      <c r="EU110" s="51" t="str">
        <f>IFERROR(AVERAGEIFS('Orders - December 2020'!$I$2:$I$2047,'Orders - December 2020'!$H$2:$H$2047,Worksheet!EU$3,'Orders - December 2020'!$C$2:$C$2047,Worksheet!$F110),"-")</f>
        <v>-</v>
      </c>
      <c r="EV110" s="51" t="str">
        <f>IFERROR(AVERAGEIFS('Orders - December 2020'!$I$2:$I$2047,'Orders - December 2020'!$H$2:$H$2047,Worksheet!EV$3,'Orders - December 2020'!$C$2:$C$2047,Worksheet!$F110),"-")</f>
        <v>-</v>
      </c>
      <c r="EW110" s="51" t="str">
        <f>IFERROR(AVERAGEIFS('Orders - December 2020'!$I$2:$I$2047,'Orders - December 2020'!$H$2:$H$2047,Worksheet!EW$3,'Orders - December 2020'!$C$2:$C$2047,Worksheet!$F110),"-")</f>
        <v>-</v>
      </c>
      <c r="EX110" s="51" t="str">
        <f>IFERROR(AVERAGEIFS('Orders - December 2020'!$I$2:$I$2047,'Orders - December 2020'!$H$2:$H$2047,Worksheet!EX$3,'Orders - December 2020'!$C$2:$C$2047,Worksheet!$F110),"-")</f>
        <v>-</v>
      </c>
      <c r="EY110" s="51" t="str">
        <f>IFERROR(AVERAGEIFS('Orders - December 2020'!$I$2:$I$2047,'Orders - December 2020'!$H$2:$H$2047,Worksheet!EY$3,'Orders - December 2020'!$C$2:$C$2047,Worksheet!$F110),"-")</f>
        <v>-</v>
      </c>
      <c r="EZ110" s="51" t="str">
        <f>IFERROR(AVERAGEIFS('Orders - December 2020'!$I$2:$I$2047,'Orders - December 2020'!$H$2:$H$2047,Worksheet!EZ$3,'Orders - December 2020'!$C$2:$C$2047,Worksheet!$F110),"-")</f>
        <v>-</v>
      </c>
      <c r="FA110" s="51" t="str">
        <f>IFERROR(AVERAGEIFS('Orders - December 2020'!$I$2:$I$2047,'Orders - December 2020'!$H$2:$H$2047,Worksheet!FA$3,'Orders - December 2020'!$C$2:$C$2047,Worksheet!$F110),"-")</f>
        <v>-</v>
      </c>
      <c r="FB110" s="51" t="str">
        <f>IFERROR(AVERAGEIFS('Orders - December 2020'!$I$2:$I$2047,'Orders - December 2020'!$H$2:$H$2047,Worksheet!FB$3,'Orders - December 2020'!$C$2:$C$2047,Worksheet!$F110),"-")</f>
        <v>-</v>
      </c>
      <c r="FC110" s="51" t="str">
        <f>IFERROR(AVERAGEIFS('Orders - December 2020'!$I$2:$I$2047,'Orders - December 2020'!$H$2:$H$2047,Worksheet!FC$3,'Orders - December 2020'!$C$2:$C$2047,Worksheet!$F110),"-")</f>
        <v>-</v>
      </c>
      <c r="FD110" s="51" t="str">
        <f>IFERROR(AVERAGEIFS('Orders - December 2020'!$I$2:$I$2047,'Orders - December 2020'!$H$2:$H$2047,Worksheet!FD$3,'Orders - December 2020'!$C$2:$C$2047,Worksheet!$F110),"-")</f>
        <v>-</v>
      </c>
      <c r="FE110" s="51" t="str">
        <f>IFERROR(AVERAGEIFS('Orders - December 2020'!$I$2:$I$2047,'Orders - December 2020'!$H$2:$H$2047,Worksheet!FE$3,'Orders - December 2020'!$C$2:$C$2047,Worksheet!$F110),"-")</f>
        <v>-</v>
      </c>
      <c r="FF110" s="51" t="str">
        <f>IFERROR(AVERAGEIFS('Orders - December 2020'!$I$2:$I$2047,'Orders - December 2020'!$H$2:$H$2047,Worksheet!FF$3,'Orders - December 2020'!$C$2:$C$2047,Worksheet!$F110),"-")</f>
        <v>-</v>
      </c>
      <c r="FG110" s="52" t="str">
        <f>IFERROR(AVERAGEIFS('Orders - December 2020'!$I$2:$I$2047,'Orders - December 2020'!$H$2:$H$2047,Worksheet!FG$3,'Orders - December 2020'!$C$2:$C$2047,Worksheet!$F110),"-")</f>
        <v>-</v>
      </c>
    </row>
    <row r="111" spans="6:163">
      <c r="F111" s="45" t="str">
        <v>Bay-on Minimart</v>
      </c>
      <c r="G111" s="50" t="str">
        <f>IFERROR(AVERAGEIFS('Orders - December 2020'!$I$2:$I$2047,'Orders - December 2020'!$H$2:$H$2047,Worksheet!G$3,'Orders - December 2020'!$C$2:$C$2047,Worksheet!$F111),"-")</f>
        <v>-</v>
      </c>
      <c r="H111" s="51" t="str">
        <f>IFERROR(AVERAGEIFS('Orders - December 2020'!$I$2:$I$2047,'Orders - December 2020'!$H$2:$H$2047,Worksheet!H$3,'Orders - December 2020'!$C$2:$C$2047,Worksheet!$F111),"-")</f>
        <v>-</v>
      </c>
      <c r="I111" s="51" t="str">
        <f>IFERROR(AVERAGEIFS('Orders - December 2020'!$I$2:$I$2047,'Orders - December 2020'!$H$2:$H$2047,Worksheet!I$3,'Orders - December 2020'!$C$2:$C$2047,Worksheet!$F111),"-")</f>
        <v>-</v>
      </c>
      <c r="J111" s="51" t="str">
        <f>IFERROR(AVERAGEIFS('Orders - December 2020'!$I$2:$I$2047,'Orders - December 2020'!$H$2:$H$2047,Worksheet!J$3,'Orders - December 2020'!$C$2:$C$2047,Worksheet!$F111),"-")</f>
        <v>-</v>
      </c>
      <c r="K111" s="51" t="str">
        <f>IFERROR(AVERAGEIFS('Orders - December 2020'!$I$2:$I$2047,'Orders - December 2020'!$H$2:$H$2047,Worksheet!K$3,'Orders - December 2020'!$C$2:$C$2047,Worksheet!$F111),"-")</f>
        <v>-</v>
      </c>
      <c r="L111" s="51" t="str">
        <f>IFERROR(AVERAGEIFS('Orders - December 2020'!$I$2:$I$2047,'Orders - December 2020'!$H$2:$H$2047,Worksheet!L$3,'Orders - December 2020'!$C$2:$C$2047,Worksheet!$F111),"-")</f>
        <v>-</v>
      </c>
      <c r="M111" s="51" t="str">
        <f>IFERROR(AVERAGEIFS('Orders - December 2020'!$I$2:$I$2047,'Orders - December 2020'!$H$2:$H$2047,Worksheet!M$3,'Orders - December 2020'!$C$2:$C$2047,Worksheet!$F111),"-")</f>
        <v>-</v>
      </c>
      <c r="N111" s="51" t="str">
        <f>IFERROR(AVERAGEIFS('Orders - December 2020'!$I$2:$I$2047,'Orders - December 2020'!$H$2:$H$2047,Worksheet!N$3,'Orders - December 2020'!$C$2:$C$2047,Worksheet!$F111),"-")</f>
        <v>-</v>
      </c>
      <c r="O111" s="51" t="str">
        <f>IFERROR(AVERAGEIFS('Orders - December 2020'!$I$2:$I$2047,'Orders - December 2020'!$H$2:$H$2047,Worksheet!O$3,'Orders - December 2020'!$C$2:$C$2047,Worksheet!$F111),"-")</f>
        <v>-</v>
      </c>
      <c r="P111" s="51" t="str">
        <f>IFERROR(AVERAGEIFS('Orders - December 2020'!$I$2:$I$2047,'Orders - December 2020'!$H$2:$H$2047,Worksheet!P$3,'Orders - December 2020'!$C$2:$C$2047,Worksheet!$F111),"-")</f>
        <v>-</v>
      </c>
      <c r="Q111" s="51" t="str">
        <f>IFERROR(AVERAGEIFS('Orders - December 2020'!$I$2:$I$2047,'Orders - December 2020'!$H$2:$H$2047,Worksheet!Q$3,'Orders - December 2020'!$C$2:$C$2047,Worksheet!$F111),"-")</f>
        <v>-</v>
      </c>
      <c r="R111" s="51" t="str">
        <f>IFERROR(AVERAGEIFS('Orders - December 2020'!$I$2:$I$2047,'Orders - December 2020'!$H$2:$H$2047,Worksheet!R$3,'Orders - December 2020'!$C$2:$C$2047,Worksheet!$F111),"-")</f>
        <v>-</v>
      </c>
      <c r="S111" s="51" t="str">
        <f>IFERROR(AVERAGEIFS('Orders - December 2020'!$I$2:$I$2047,'Orders - December 2020'!$H$2:$H$2047,Worksheet!S$3,'Orders - December 2020'!$C$2:$C$2047,Worksheet!$F111),"-")</f>
        <v>-</v>
      </c>
      <c r="T111" s="51" t="str">
        <f>IFERROR(AVERAGEIFS('Orders - December 2020'!$I$2:$I$2047,'Orders - December 2020'!$H$2:$H$2047,Worksheet!T$3,'Orders - December 2020'!$C$2:$C$2047,Worksheet!$F111),"-")</f>
        <v>-</v>
      </c>
      <c r="U111" s="51" t="str">
        <f>IFERROR(AVERAGEIFS('Orders - December 2020'!$I$2:$I$2047,'Orders - December 2020'!$H$2:$H$2047,Worksheet!U$3,'Orders - December 2020'!$C$2:$C$2047,Worksheet!$F111),"-")</f>
        <v>-</v>
      </c>
      <c r="V111" s="51" t="str">
        <f>IFERROR(AVERAGEIFS('Orders - December 2020'!$I$2:$I$2047,'Orders - December 2020'!$H$2:$H$2047,Worksheet!V$3,'Orders - December 2020'!$C$2:$C$2047,Worksheet!$F111),"-")</f>
        <v>-</v>
      </c>
      <c r="W111" s="51" t="str">
        <f>IFERROR(AVERAGEIFS('Orders - December 2020'!$I$2:$I$2047,'Orders - December 2020'!$H$2:$H$2047,Worksheet!W$3,'Orders - December 2020'!$C$2:$C$2047,Worksheet!$F111),"-")</f>
        <v>-</v>
      </c>
      <c r="X111" s="51" t="str">
        <f>IFERROR(AVERAGEIFS('Orders - December 2020'!$I$2:$I$2047,'Orders - December 2020'!$H$2:$H$2047,Worksheet!X$3,'Orders - December 2020'!$C$2:$C$2047,Worksheet!$F111),"-")</f>
        <v>-</v>
      </c>
      <c r="Y111" s="51" t="str">
        <f>IFERROR(AVERAGEIFS('Orders - December 2020'!$I$2:$I$2047,'Orders - December 2020'!$H$2:$H$2047,Worksheet!Y$3,'Orders - December 2020'!$C$2:$C$2047,Worksheet!$F111),"-")</f>
        <v>-</v>
      </c>
      <c r="Z111" s="51" t="str">
        <f>IFERROR(AVERAGEIFS('Orders - December 2020'!$I$2:$I$2047,'Orders - December 2020'!$H$2:$H$2047,Worksheet!Z$3,'Orders - December 2020'!$C$2:$C$2047,Worksheet!$F111),"-")</f>
        <v>-</v>
      </c>
      <c r="AA111" s="51" t="str">
        <f>IFERROR(AVERAGEIFS('Orders - December 2020'!$I$2:$I$2047,'Orders - December 2020'!$H$2:$H$2047,Worksheet!AA$3,'Orders - December 2020'!$C$2:$C$2047,Worksheet!$F111),"-")</f>
        <v>-</v>
      </c>
      <c r="AB111" s="51" t="str">
        <f>IFERROR(AVERAGEIFS('Orders - December 2020'!$I$2:$I$2047,'Orders - December 2020'!$H$2:$H$2047,Worksheet!AB$3,'Orders - December 2020'!$C$2:$C$2047,Worksheet!$F111),"-")</f>
        <v>-</v>
      </c>
      <c r="AC111" s="51" t="str">
        <f>IFERROR(AVERAGEIFS('Orders - December 2020'!$I$2:$I$2047,'Orders - December 2020'!$H$2:$H$2047,Worksheet!AC$3,'Orders - December 2020'!$C$2:$C$2047,Worksheet!$F111),"-")</f>
        <v>-</v>
      </c>
      <c r="AD111" s="51" t="str">
        <f>IFERROR(AVERAGEIFS('Orders - December 2020'!$I$2:$I$2047,'Orders - December 2020'!$H$2:$H$2047,Worksheet!AD$3,'Orders - December 2020'!$C$2:$C$2047,Worksheet!$F111),"-")</f>
        <v>-</v>
      </c>
      <c r="AE111" s="51" t="str">
        <f>IFERROR(AVERAGEIFS('Orders - December 2020'!$I$2:$I$2047,'Orders - December 2020'!$H$2:$H$2047,Worksheet!AE$3,'Orders - December 2020'!$C$2:$C$2047,Worksheet!$F111),"-")</f>
        <v>-</v>
      </c>
      <c r="AF111" s="51" t="str">
        <f>IFERROR(AVERAGEIFS('Orders - December 2020'!$I$2:$I$2047,'Orders - December 2020'!$H$2:$H$2047,Worksheet!AF$3,'Orders - December 2020'!$C$2:$C$2047,Worksheet!$F111),"-")</f>
        <v>-</v>
      </c>
      <c r="AG111" s="51" t="str">
        <f>IFERROR(AVERAGEIFS('Orders - December 2020'!$I$2:$I$2047,'Orders - December 2020'!$H$2:$H$2047,Worksheet!AG$3,'Orders - December 2020'!$C$2:$C$2047,Worksheet!$F111),"-")</f>
        <v>-</v>
      </c>
      <c r="AH111" s="51" t="str">
        <f>IFERROR(AVERAGEIFS('Orders - December 2020'!$I$2:$I$2047,'Orders - December 2020'!$H$2:$H$2047,Worksheet!AH$3,'Orders - December 2020'!$C$2:$C$2047,Worksheet!$F111),"-")</f>
        <v>-</v>
      </c>
      <c r="AI111" s="51" t="str">
        <f>IFERROR(AVERAGEIFS('Orders - December 2020'!$I$2:$I$2047,'Orders - December 2020'!$H$2:$H$2047,Worksheet!AI$3,'Orders - December 2020'!$C$2:$C$2047,Worksheet!$F111),"-")</f>
        <v>-</v>
      </c>
      <c r="AJ111" s="51" t="str">
        <f>IFERROR(AVERAGEIFS('Orders - December 2020'!$I$2:$I$2047,'Orders - December 2020'!$H$2:$H$2047,Worksheet!AJ$3,'Orders - December 2020'!$C$2:$C$2047,Worksheet!$F111),"-")</f>
        <v>-</v>
      </c>
      <c r="AK111" s="51">
        <f>IFERROR(AVERAGEIFS('Orders - December 2020'!$I$2:$I$2047,'Orders - December 2020'!$H$2:$H$2047,Worksheet!AK$3,'Orders - December 2020'!$C$2:$C$2047,Worksheet!$F111),"-")</f>
        <v>1</v>
      </c>
      <c r="AL111" s="51" t="str">
        <f>IFERROR(AVERAGEIFS('Orders - December 2020'!$I$2:$I$2047,'Orders - December 2020'!$H$2:$H$2047,Worksheet!AL$3,'Orders - December 2020'!$C$2:$C$2047,Worksheet!$F111),"-")</f>
        <v>-</v>
      </c>
      <c r="AM111" s="51" t="str">
        <f>IFERROR(AVERAGEIFS('Orders - December 2020'!$I$2:$I$2047,'Orders - December 2020'!$H$2:$H$2047,Worksheet!AM$3,'Orders - December 2020'!$C$2:$C$2047,Worksheet!$F111),"-")</f>
        <v>-</v>
      </c>
      <c r="AN111" s="51" t="str">
        <f>IFERROR(AVERAGEIFS('Orders - December 2020'!$I$2:$I$2047,'Orders - December 2020'!$H$2:$H$2047,Worksheet!AN$3,'Orders - December 2020'!$C$2:$C$2047,Worksheet!$F111),"-")</f>
        <v>-</v>
      </c>
      <c r="AO111" s="51" t="str">
        <f>IFERROR(AVERAGEIFS('Orders - December 2020'!$I$2:$I$2047,'Orders - December 2020'!$H$2:$H$2047,Worksheet!AO$3,'Orders - December 2020'!$C$2:$C$2047,Worksheet!$F111),"-")</f>
        <v>-</v>
      </c>
      <c r="AP111" s="51" t="str">
        <f>IFERROR(AVERAGEIFS('Orders - December 2020'!$I$2:$I$2047,'Orders - December 2020'!$H$2:$H$2047,Worksheet!AP$3,'Orders - December 2020'!$C$2:$C$2047,Worksheet!$F111),"-")</f>
        <v>-</v>
      </c>
      <c r="AQ111" s="51" t="str">
        <f>IFERROR(AVERAGEIFS('Orders - December 2020'!$I$2:$I$2047,'Orders - December 2020'!$H$2:$H$2047,Worksheet!AQ$3,'Orders - December 2020'!$C$2:$C$2047,Worksheet!$F111),"-")</f>
        <v>-</v>
      </c>
      <c r="AR111" s="51" t="str">
        <f>IFERROR(AVERAGEIFS('Orders - December 2020'!$I$2:$I$2047,'Orders - December 2020'!$H$2:$H$2047,Worksheet!AR$3,'Orders - December 2020'!$C$2:$C$2047,Worksheet!$F111),"-")</f>
        <v>-</v>
      </c>
      <c r="AS111" s="51" t="str">
        <f>IFERROR(AVERAGEIFS('Orders - December 2020'!$I$2:$I$2047,'Orders - December 2020'!$H$2:$H$2047,Worksheet!AS$3,'Orders - December 2020'!$C$2:$C$2047,Worksheet!$F111),"-")</f>
        <v>-</v>
      </c>
      <c r="AT111" s="51" t="str">
        <f>IFERROR(AVERAGEIFS('Orders - December 2020'!$I$2:$I$2047,'Orders - December 2020'!$H$2:$H$2047,Worksheet!AT$3,'Orders - December 2020'!$C$2:$C$2047,Worksheet!$F111),"-")</f>
        <v>-</v>
      </c>
      <c r="AU111" s="51" t="str">
        <f>IFERROR(AVERAGEIFS('Orders - December 2020'!$I$2:$I$2047,'Orders - December 2020'!$H$2:$H$2047,Worksheet!AU$3,'Orders - December 2020'!$C$2:$C$2047,Worksheet!$F111),"-")</f>
        <v>-</v>
      </c>
      <c r="AV111" s="51" t="str">
        <f>IFERROR(AVERAGEIFS('Orders - December 2020'!$I$2:$I$2047,'Orders - December 2020'!$H$2:$H$2047,Worksheet!AV$3,'Orders - December 2020'!$C$2:$C$2047,Worksheet!$F111),"-")</f>
        <v>-</v>
      </c>
      <c r="AW111" s="51" t="str">
        <f>IFERROR(AVERAGEIFS('Orders - December 2020'!$I$2:$I$2047,'Orders - December 2020'!$H$2:$H$2047,Worksheet!AW$3,'Orders - December 2020'!$C$2:$C$2047,Worksheet!$F111),"-")</f>
        <v>-</v>
      </c>
      <c r="AX111" s="51" t="str">
        <f>IFERROR(AVERAGEIFS('Orders - December 2020'!$I$2:$I$2047,'Orders - December 2020'!$H$2:$H$2047,Worksheet!AX$3,'Orders - December 2020'!$C$2:$C$2047,Worksheet!$F111),"-")</f>
        <v>-</v>
      </c>
      <c r="AY111" s="51" t="str">
        <f>IFERROR(AVERAGEIFS('Orders - December 2020'!$I$2:$I$2047,'Orders - December 2020'!$H$2:$H$2047,Worksheet!AY$3,'Orders - December 2020'!$C$2:$C$2047,Worksheet!$F111),"-")</f>
        <v>-</v>
      </c>
      <c r="AZ111" s="51" t="str">
        <f>IFERROR(AVERAGEIFS('Orders - December 2020'!$I$2:$I$2047,'Orders - December 2020'!$H$2:$H$2047,Worksheet!AZ$3,'Orders - December 2020'!$C$2:$C$2047,Worksheet!$F111),"-")</f>
        <v>-</v>
      </c>
      <c r="BA111" s="51" t="str">
        <f>IFERROR(AVERAGEIFS('Orders - December 2020'!$I$2:$I$2047,'Orders - December 2020'!$H$2:$H$2047,Worksheet!BA$3,'Orders - December 2020'!$C$2:$C$2047,Worksheet!$F111),"-")</f>
        <v>-</v>
      </c>
      <c r="BB111" s="51" t="str">
        <f>IFERROR(AVERAGEIFS('Orders - December 2020'!$I$2:$I$2047,'Orders - December 2020'!$H$2:$H$2047,Worksheet!BB$3,'Orders - December 2020'!$C$2:$C$2047,Worksheet!$F111),"-")</f>
        <v>-</v>
      </c>
      <c r="BC111" s="51" t="str">
        <f>IFERROR(AVERAGEIFS('Orders - December 2020'!$I$2:$I$2047,'Orders - December 2020'!$H$2:$H$2047,Worksheet!BC$3,'Orders - December 2020'!$C$2:$C$2047,Worksheet!$F111),"-")</f>
        <v>-</v>
      </c>
      <c r="BD111" s="51" t="str">
        <f>IFERROR(AVERAGEIFS('Orders - December 2020'!$I$2:$I$2047,'Orders - December 2020'!$H$2:$H$2047,Worksheet!BD$3,'Orders - December 2020'!$C$2:$C$2047,Worksheet!$F111),"-")</f>
        <v>-</v>
      </c>
      <c r="BE111" s="51" t="str">
        <f>IFERROR(AVERAGEIFS('Orders - December 2020'!$I$2:$I$2047,'Orders - December 2020'!$H$2:$H$2047,Worksheet!BE$3,'Orders - December 2020'!$C$2:$C$2047,Worksheet!$F111),"-")</f>
        <v>-</v>
      </c>
      <c r="BF111" s="51" t="str">
        <f>IFERROR(AVERAGEIFS('Orders - December 2020'!$I$2:$I$2047,'Orders - December 2020'!$H$2:$H$2047,Worksheet!BF$3,'Orders - December 2020'!$C$2:$C$2047,Worksheet!$F111),"-")</f>
        <v>-</v>
      </c>
      <c r="BG111" s="51" t="str">
        <f>IFERROR(AVERAGEIFS('Orders - December 2020'!$I$2:$I$2047,'Orders - December 2020'!$H$2:$H$2047,Worksheet!BG$3,'Orders - December 2020'!$C$2:$C$2047,Worksheet!$F111),"-")</f>
        <v>-</v>
      </c>
      <c r="BH111" s="51" t="str">
        <f>IFERROR(AVERAGEIFS('Orders - December 2020'!$I$2:$I$2047,'Orders - December 2020'!$H$2:$H$2047,Worksheet!BH$3,'Orders - December 2020'!$C$2:$C$2047,Worksheet!$F111),"-")</f>
        <v>-</v>
      </c>
      <c r="BI111" s="51" t="str">
        <f>IFERROR(AVERAGEIFS('Orders - December 2020'!$I$2:$I$2047,'Orders - December 2020'!$H$2:$H$2047,Worksheet!BI$3,'Orders - December 2020'!$C$2:$C$2047,Worksheet!$F111),"-")</f>
        <v>-</v>
      </c>
      <c r="BJ111" s="51" t="str">
        <f>IFERROR(AVERAGEIFS('Orders - December 2020'!$I$2:$I$2047,'Orders - December 2020'!$H$2:$H$2047,Worksheet!BJ$3,'Orders - December 2020'!$C$2:$C$2047,Worksheet!$F111),"-")</f>
        <v>-</v>
      </c>
      <c r="BK111" s="51" t="str">
        <f>IFERROR(AVERAGEIFS('Orders - December 2020'!$I$2:$I$2047,'Orders - December 2020'!$H$2:$H$2047,Worksheet!BK$3,'Orders - December 2020'!$C$2:$C$2047,Worksheet!$F111),"-")</f>
        <v>-</v>
      </c>
      <c r="BL111" s="51" t="str">
        <f>IFERROR(AVERAGEIFS('Orders - December 2020'!$I$2:$I$2047,'Orders - December 2020'!$H$2:$H$2047,Worksheet!BL$3,'Orders - December 2020'!$C$2:$C$2047,Worksheet!$F111),"-")</f>
        <v>-</v>
      </c>
      <c r="BM111" s="51" t="str">
        <f>IFERROR(AVERAGEIFS('Orders - December 2020'!$I$2:$I$2047,'Orders - December 2020'!$H$2:$H$2047,Worksheet!BM$3,'Orders - December 2020'!$C$2:$C$2047,Worksheet!$F111),"-")</f>
        <v>-</v>
      </c>
      <c r="BN111" s="51" t="str">
        <f>IFERROR(AVERAGEIFS('Orders - December 2020'!$I$2:$I$2047,'Orders - December 2020'!$H$2:$H$2047,Worksheet!BN$3,'Orders - December 2020'!$C$2:$C$2047,Worksheet!$F111),"-")</f>
        <v>-</v>
      </c>
      <c r="BO111" s="51" t="str">
        <f>IFERROR(AVERAGEIFS('Orders - December 2020'!$I$2:$I$2047,'Orders - December 2020'!$H$2:$H$2047,Worksheet!BO$3,'Orders - December 2020'!$C$2:$C$2047,Worksheet!$F111),"-")</f>
        <v>-</v>
      </c>
      <c r="BP111" s="51" t="str">
        <f>IFERROR(AVERAGEIFS('Orders - December 2020'!$I$2:$I$2047,'Orders - December 2020'!$H$2:$H$2047,Worksheet!BP$3,'Orders - December 2020'!$C$2:$C$2047,Worksheet!$F111),"-")</f>
        <v>-</v>
      </c>
      <c r="BQ111" s="51" t="str">
        <f>IFERROR(AVERAGEIFS('Orders - December 2020'!$I$2:$I$2047,'Orders - December 2020'!$H$2:$H$2047,Worksheet!BQ$3,'Orders - December 2020'!$C$2:$C$2047,Worksheet!$F111),"-")</f>
        <v>-</v>
      </c>
      <c r="BR111" s="51" t="str">
        <f>IFERROR(AVERAGEIFS('Orders - December 2020'!$I$2:$I$2047,'Orders - December 2020'!$H$2:$H$2047,Worksheet!BR$3,'Orders - December 2020'!$C$2:$C$2047,Worksheet!$F111),"-")</f>
        <v>-</v>
      </c>
      <c r="BS111" s="51" t="str">
        <f>IFERROR(AVERAGEIFS('Orders - December 2020'!$I$2:$I$2047,'Orders - December 2020'!$H$2:$H$2047,Worksheet!BS$3,'Orders - December 2020'!$C$2:$C$2047,Worksheet!$F111),"-")</f>
        <v>-</v>
      </c>
      <c r="BT111" s="51" t="str">
        <f>IFERROR(AVERAGEIFS('Orders - December 2020'!$I$2:$I$2047,'Orders - December 2020'!$H$2:$H$2047,Worksheet!BT$3,'Orders - December 2020'!$C$2:$C$2047,Worksheet!$F111),"-")</f>
        <v>-</v>
      </c>
      <c r="BU111" s="51" t="str">
        <f>IFERROR(AVERAGEIFS('Orders - December 2020'!$I$2:$I$2047,'Orders - December 2020'!$H$2:$H$2047,Worksheet!BU$3,'Orders - December 2020'!$C$2:$C$2047,Worksheet!$F111),"-")</f>
        <v>-</v>
      </c>
      <c r="BV111" s="51" t="str">
        <f>IFERROR(AVERAGEIFS('Orders - December 2020'!$I$2:$I$2047,'Orders - December 2020'!$H$2:$H$2047,Worksheet!BV$3,'Orders - December 2020'!$C$2:$C$2047,Worksheet!$F111),"-")</f>
        <v>-</v>
      </c>
      <c r="BW111" s="51" t="str">
        <f>IFERROR(AVERAGEIFS('Orders - December 2020'!$I$2:$I$2047,'Orders - December 2020'!$H$2:$H$2047,Worksheet!BW$3,'Orders - December 2020'!$C$2:$C$2047,Worksheet!$F111),"-")</f>
        <v>-</v>
      </c>
      <c r="BX111" s="51" t="str">
        <f>IFERROR(AVERAGEIFS('Orders - December 2020'!$I$2:$I$2047,'Orders - December 2020'!$H$2:$H$2047,Worksheet!BX$3,'Orders - December 2020'!$C$2:$C$2047,Worksheet!$F111),"-")</f>
        <v>-</v>
      </c>
      <c r="BY111" s="51" t="str">
        <f>IFERROR(AVERAGEIFS('Orders - December 2020'!$I$2:$I$2047,'Orders - December 2020'!$H$2:$H$2047,Worksheet!BY$3,'Orders - December 2020'!$C$2:$C$2047,Worksheet!$F111),"-")</f>
        <v>-</v>
      </c>
      <c r="BZ111" s="51" t="str">
        <f>IFERROR(AVERAGEIFS('Orders - December 2020'!$I$2:$I$2047,'Orders - December 2020'!$H$2:$H$2047,Worksheet!BZ$3,'Orders - December 2020'!$C$2:$C$2047,Worksheet!$F111),"-")</f>
        <v>-</v>
      </c>
      <c r="CA111" s="51" t="str">
        <f>IFERROR(AVERAGEIFS('Orders - December 2020'!$I$2:$I$2047,'Orders - December 2020'!$H$2:$H$2047,Worksheet!CA$3,'Orders - December 2020'!$C$2:$C$2047,Worksheet!$F111),"-")</f>
        <v>-</v>
      </c>
      <c r="CB111" s="51" t="str">
        <f>IFERROR(AVERAGEIFS('Orders - December 2020'!$I$2:$I$2047,'Orders - December 2020'!$H$2:$H$2047,Worksheet!CB$3,'Orders - December 2020'!$C$2:$C$2047,Worksheet!$F111),"-")</f>
        <v>-</v>
      </c>
      <c r="CC111" s="51" t="str">
        <f>IFERROR(AVERAGEIFS('Orders - December 2020'!$I$2:$I$2047,'Orders - December 2020'!$H$2:$H$2047,Worksheet!CC$3,'Orders - December 2020'!$C$2:$C$2047,Worksheet!$F111),"-")</f>
        <v>-</v>
      </c>
      <c r="CD111" s="51" t="str">
        <f>IFERROR(AVERAGEIFS('Orders - December 2020'!$I$2:$I$2047,'Orders - December 2020'!$H$2:$H$2047,Worksheet!CD$3,'Orders - December 2020'!$C$2:$C$2047,Worksheet!$F111),"-")</f>
        <v>-</v>
      </c>
      <c r="CE111" s="51" t="str">
        <f>IFERROR(AVERAGEIFS('Orders - December 2020'!$I$2:$I$2047,'Orders - December 2020'!$H$2:$H$2047,Worksheet!CE$3,'Orders - December 2020'!$C$2:$C$2047,Worksheet!$F111),"-")</f>
        <v>-</v>
      </c>
      <c r="CF111" s="51" t="str">
        <f>IFERROR(AVERAGEIFS('Orders - December 2020'!$I$2:$I$2047,'Orders - December 2020'!$H$2:$H$2047,Worksheet!CF$3,'Orders - December 2020'!$C$2:$C$2047,Worksheet!$F111),"-")</f>
        <v>-</v>
      </c>
      <c r="CG111" s="51" t="str">
        <f>IFERROR(AVERAGEIFS('Orders - December 2020'!$I$2:$I$2047,'Orders - December 2020'!$H$2:$H$2047,Worksheet!CG$3,'Orders - December 2020'!$C$2:$C$2047,Worksheet!$F111),"-")</f>
        <v>-</v>
      </c>
      <c r="CH111" s="51" t="str">
        <f>IFERROR(AVERAGEIFS('Orders - December 2020'!$I$2:$I$2047,'Orders - December 2020'!$H$2:$H$2047,Worksheet!CH$3,'Orders - December 2020'!$C$2:$C$2047,Worksheet!$F111),"-")</f>
        <v>-</v>
      </c>
      <c r="CI111" s="51" t="str">
        <f>IFERROR(AVERAGEIFS('Orders - December 2020'!$I$2:$I$2047,'Orders - December 2020'!$H$2:$H$2047,Worksheet!CI$3,'Orders - December 2020'!$C$2:$C$2047,Worksheet!$F111),"-")</f>
        <v>-</v>
      </c>
      <c r="CJ111" s="51" t="str">
        <f>IFERROR(AVERAGEIFS('Orders - December 2020'!$I$2:$I$2047,'Orders - December 2020'!$H$2:$H$2047,Worksheet!CJ$3,'Orders - December 2020'!$C$2:$C$2047,Worksheet!$F111),"-")</f>
        <v>-</v>
      </c>
      <c r="CK111" s="51" t="str">
        <f>IFERROR(AVERAGEIFS('Orders - December 2020'!$I$2:$I$2047,'Orders - December 2020'!$H$2:$H$2047,Worksheet!CK$3,'Orders - December 2020'!$C$2:$C$2047,Worksheet!$F111),"-")</f>
        <v>-</v>
      </c>
      <c r="CL111" s="51" t="str">
        <f>IFERROR(AVERAGEIFS('Orders - December 2020'!$I$2:$I$2047,'Orders - December 2020'!$H$2:$H$2047,Worksheet!CL$3,'Orders - December 2020'!$C$2:$C$2047,Worksheet!$F111),"-")</f>
        <v>-</v>
      </c>
      <c r="CM111" s="51" t="str">
        <f>IFERROR(AVERAGEIFS('Orders - December 2020'!$I$2:$I$2047,'Orders - December 2020'!$H$2:$H$2047,Worksheet!CM$3,'Orders - December 2020'!$C$2:$C$2047,Worksheet!$F111),"-")</f>
        <v>-</v>
      </c>
      <c r="CN111" s="51" t="str">
        <f>IFERROR(AVERAGEIFS('Orders - December 2020'!$I$2:$I$2047,'Orders - December 2020'!$H$2:$H$2047,Worksheet!CN$3,'Orders - December 2020'!$C$2:$C$2047,Worksheet!$F111),"-")</f>
        <v>-</v>
      </c>
      <c r="CO111" s="51">
        <f>IFERROR(AVERAGEIFS('Orders - December 2020'!$I$2:$I$2047,'Orders - December 2020'!$H$2:$H$2047,Worksheet!CO$3,'Orders - December 2020'!$C$2:$C$2047,Worksheet!$F111),"-")</f>
        <v>2</v>
      </c>
      <c r="CP111" s="51" t="str">
        <f>IFERROR(AVERAGEIFS('Orders - December 2020'!$I$2:$I$2047,'Orders - December 2020'!$H$2:$H$2047,Worksheet!CP$3,'Orders - December 2020'!$C$2:$C$2047,Worksheet!$F111),"-")</f>
        <v>-</v>
      </c>
      <c r="CQ111" s="51" t="str">
        <f>IFERROR(AVERAGEIFS('Orders - December 2020'!$I$2:$I$2047,'Orders - December 2020'!$H$2:$H$2047,Worksheet!CQ$3,'Orders - December 2020'!$C$2:$C$2047,Worksheet!$F111),"-")</f>
        <v>-</v>
      </c>
      <c r="CR111" s="51" t="str">
        <f>IFERROR(AVERAGEIFS('Orders - December 2020'!$I$2:$I$2047,'Orders - December 2020'!$H$2:$H$2047,Worksheet!CR$3,'Orders - December 2020'!$C$2:$C$2047,Worksheet!$F111),"-")</f>
        <v>-</v>
      </c>
      <c r="CS111" s="51" t="str">
        <f>IFERROR(AVERAGEIFS('Orders - December 2020'!$I$2:$I$2047,'Orders - December 2020'!$H$2:$H$2047,Worksheet!CS$3,'Orders - December 2020'!$C$2:$C$2047,Worksheet!$F111),"-")</f>
        <v>-</v>
      </c>
      <c r="CT111" s="51" t="str">
        <f>IFERROR(AVERAGEIFS('Orders - December 2020'!$I$2:$I$2047,'Orders - December 2020'!$H$2:$H$2047,Worksheet!CT$3,'Orders - December 2020'!$C$2:$C$2047,Worksheet!$F111),"-")</f>
        <v>-</v>
      </c>
      <c r="CU111" s="51" t="str">
        <f>IFERROR(AVERAGEIFS('Orders - December 2020'!$I$2:$I$2047,'Orders - December 2020'!$H$2:$H$2047,Worksheet!CU$3,'Orders - December 2020'!$C$2:$C$2047,Worksheet!$F111),"-")</f>
        <v>-</v>
      </c>
      <c r="CV111" s="51" t="str">
        <f>IFERROR(AVERAGEIFS('Orders - December 2020'!$I$2:$I$2047,'Orders - December 2020'!$H$2:$H$2047,Worksheet!CV$3,'Orders - December 2020'!$C$2:$C$2047,Worksheet!$F111),"-")</f>
        <v>-</v>
      </c>
      <c r="CW111" s="51" t="str">
        <f>IFERROR(AVERAGEIFS('Orders - December 2020'!$I$2:$I$2047,'Orders - December 2020'!$H$2:$H$2047,Worksheet!CW$3,'Orders - December 2020'!$C$2:$C$2047,Worksheet!$F111),"-")</f>
        <v>-</v>
      </c>
      <c r="CX111" s="51" t="str">
        <f>IFERROR(AVERAGEIFS('Orders - December 2020'!$I$2:$I$2047,'Orders - December 2020'!$H$2:$H$2047,Worksheet!CX$3,'Orders - December 2020'!$C$2:$C$2047,Worksheet!$F111),"-")</f>
        <v>-</v>
      </c>
      <c r="CY111" s="51" t="str">
        <f>IFERROR(AVERAGEIFS('Orders - December 2020'!$I$2:$I$2047,'Orders - December 2020'!$H$2:$H$2047,Worksheet!CY$3,'Orders - December 2020'!$C$2:$C$2047,Worksheet!$F111),"-")</f>
        <v>-</v>
      </c>
      <c r="CZ111" s="51" t="str">
        <f>IFERROR(AVERAGEIFS('Orders - December 2020'!$I$2:$I$2047,'Orders - December 2020'!$H$2:$H$2047,Worksheet!CZ$3,'Orders - December 2020'!$C$2:$C$2047,Worksheet!$F111),"-")</f>
        <v>-</v>
      </c>
      <c r="DA111" s="51" t="str">
        <f>IFERROR(AVERAGEIFS('Orders - December 2020'!$I$2:$I$2047,'Orders - December 2020'!$H$2:$H$2047,Worksheet!DA$3,'Orders - December 2020'!$C$2:$C$2047,Worksheet!$F111),"-")</f>
        <v>-</v>
      </c>
      <c r="DB111" s="51" t="str">
        <f>IFERROR(AVERAGEIFS('Orders - December 2020'!$I$2:$I$2047,'Orders - December 2020'!$H$2:$H$2047,Worksheet!DB$3,'Orders - December 2020'!$C$2:$C$2047,Worksheet!$F111),"-")</f>
        <v>-</v>
      </c>
      <c r="DC111" s="51" t="str">
        <f>IFERROR(AVERAGEIFS('Orders - December 2020'!$I$2:$I$2047,'Orders - December 2020'!$H$2:$H$2047,Worksheet!DC$3,'Orders - December 2020'!$C$2:$C$2047,Worksheet!$F111),"-")</f>
        <v>-</v>
      </c>
      <c r="DD111" s="51" t="str">
        <f>IFERROR(AVERAGEIFS('Orders - December 2020'!$I$2:$I$2047,'Orders - December 2020'!$H$2:$H$2047,Worksheet!DD$3,'Orders - December 2020'!$C$2:$C$2047,Worksheet!$F111),"-")</f>
        <v>-</v>
      </c>
      <c r="DE111" s="51" t="str">
        <f>IFERROR(AVERAGEIFS('Orders - December 2020'!$I$2:$I$2047,'Orders - December 2020'!$H$2:$H$2047,Worksheet!DE$3,'Orders - December 2020'!$C$2:$C$2047,Worksheet!$F111),"-")</f>
        <v>-</v>
      </c>
      <c r="DF111" s="51" t="str">
        <f>IFERROR(AVERAGEIFS('Orders - December 2020'!$I$2:$I$2047,'Orders - December 2020'!$H$2:$H$2047,Worksheet!DF$3,'Orders - December 2020'!$C$2:$C$2047,Worksheet!$F111),"-")</f>
        <v>-</v>
      </c>
      <c r="DG111" s="51" t="str">
        <f>IFERROR(AVERAGEIFS('Orders - December 2020'!$I$2:$I$2047,'Orders - December 2020'!$H$2:$H$2047,Worksheet!DG$3,'Orders - December 2020'!$C$2:$C$2047,Worksheet!$F111),"-")</f>
        <v>-</v>
      </c>
      <c r="DH111" s="51" t="str">
        <f>IFERROR(AVERAGEIFS('Orders - December 2020'!$I$2:$I$2047,'Orders - December 2020'!$H$2:$H$2047,Worksheet!DH$3,'Orders - December 2020'!$C$2:$C$2047,Worksheet!$F111),"-")</f>
        <v>-</v>
      </c>
      <c r="DI111" s="51" t="str">
        <f>IFERROR(AVERAGEIFS('Orders - December 2020'!$I$2:$I$2047,'Orders - December 2020'!$H$2:$H$2047,Worksheet!DI$3,'Orders - December 2020'!$C$2:$C$2047,Worksheet!$F111),"-")</f>
        <v>-</v>
      </c>
      <c r="DJ111" s="51" t="str">
        <f>IFERROR(AVERAGEIFS('Orders - December 2020'!$I$2:$I$2047,'Orders - December 2020'!$H$2:$H$2047,Worksheet!DJ$3,'Orders - December 2020'!$C$2:$C$2047,Worksheet!$F111),"-")</f>
        <v>-</v>
      </c>
      <c r="DK111" s="51" t="str">
        <f>IFERROR(AVERAGEIFS('Orders - December 2020'!$I$2:$I$2047,'Orders - December 2020'!$H$2:$H$2047,Worksheet!DK$3,'Orders - December 2020'!$C$2:$C$2047,Worksheet!$F111),"-")</f>
        <v>-</v>
      </c>
      <c r="DL111" s="51" t="str">
        <f>IFERROR(AVERAGEIFS('Orders - December 2020'!$I$2:$I$2047,'Orders - December 2020'!$H$2:$H$2047,Worksheet!DL$3,'Orders - December 2020'!$C$2:$C$2047,Worksheet!$F111),"-")</f>
        <v>-</v>
      </c>
      <c r="DM111" s="51" t="str">
        <f>IFERROR(AVERAGEIFS('Orders - December 2020'!$I$2:$I$2047,'Orders - December 2020'!$H$2:$H$2047,Worksheet!DM$3,'Orders - December 2020'!$C$2:$C$2047,Worksheet!$F111),"-")</f>
        <v>-</v>
      </c>
      <c r="DN111" s="51" t="str">
        <f>IFERROR(AVERAGEIFS('Orders - December 2020'!$I$2:$I$2047,'Orders - December 2020'!$H$2:$H$2047,Worksheet!DN$3,'Orders - December 2020'!$C$2:$C$2047,Worksheet!$F111),"-")</f>
        <v>-</v>
      </c>
      <c r="DO111" s="51" t="str">
        <f>IFERROR(AVERAGEIFS('Orders - December 2020'!$I$2:$I$2047,'Orders - December 2020'!$H$2:$H$2047,Worksheet!DO$3,'Orders - December 2020'!$C$2:$C$2047,Worksheet!$F111),"-")</f>
        <v>-</v>
      </c>
      <c r="DP111" s="51" t="str">
        <f>IFERROR(AVERAGEIFS('Orders - December 2020'!$I$2:$I$2047,'Orders - December 2020'!$H$2:$H$2047,Worksheet!DP$3,'Orders - December 2020'!$C$2:$C$2047,Worksheet!$F111),"-")</f>
        <v>-</v>
      </c>
      <c r="DQ111" s="51" t="str">
        <f>IFERROR(AVERAGEIFS('Orders - December 2020'!$I$2:$I$2047,'Orders - December 2020'!$H$2:$H$2047,Worksheet!DQ$3,'Orders - December 2020'!$C$2:$C$2047,Worksheet!$F111),"-")</f>
        <v>-</v>
      </c>
      <c r="DR111" s="51" t="str">
        <f>IFERROR(AVERAGEIFS('Orders - December 2020'!$I$2:$I$2047,'Orders - December 2020'!$H$2:$H$2047,Worksheet!DR$3,'Orders - December 2020'!$C$2:$C$2047,Worksheet!$F111),"-")</f>
        <v>-</v>
      </c>
      <c r="DS111" s="51" t="str">
        <f>IFERROR(AVERAGEIFS('Orders - December 2020'!$I$2:$I$2047,'Orders - December 2020'!$H$2:$H$2047,Worksheet!DS$3,'Orders - December 2020'!$C$2:$C$2047,Worksheet!$F111),"-")</f>
        <v>-</v>
      </c>
      <c r="DT111" s="51" t="str">
        <f>IFERROR(AVERAGEIFS('Orders - December 2020'!$I$2:$I$2047,'Orders - December 2020'!$H$2:$H$2047,Worksheet!DT$3,'Orders - December 2020'!$C$2:$C$2047,Worksheet!$F111),"-")</f>
        <v>-</v>
      </c>
      <c r="DU111" s="51" t="str">
        <f>IFERROR(AVERAGEIFS('Orders - December 2020'!$I$2:$I$2047,'Orders - December 2020'!$H$2:$H$2047,Worksheet!DU$3,'Orders - December 2020'!$C$2:$C$2047,Worksheet!$F111),"-")</f>
        <v>-</v>
      </c>
      <c r="DV111" s="51" t="str">
        <f>IFERROR(AVERAGEIFS('Orders - December 2020'!$I$2:$I$2047,'Orders - December 2020'!$H$2:$H$2047,Worksheet!DV$3,'Orders - December 2020'!$C$2:$C$2047,Worksheet!$F111),"-")</f>
        <v>-</v>
      </c>
      <c r="DW111" s="51" t="str">
        <f>IFERROR(AVERAGEIFS('Orders - December 2020'!$I$2:$I$2047,'Orders - December 2020'!$H$2:$H$2047,Worksheet!DW$3,'Orders - December 2020'!$C$2:$C$2047,Worksheet!$F111),"-")</f>
        <v>-</v>
      </c>
      <c r="DX111" s="51" t="str">
        <f>IFERROR(AVERAGEIFS('Orders - December 2020'!$I$2:$I$2047,'Orders - December 2020'!$H$2:$H$2047,Worksheet!DX$3,'Orders - December 2020'!$C$2:$C$2047,Worksheet!$F111),"-")</f>
        <v>-</v>
      </c>
      <c r="DY111" s="51">
        <f>IFERROR(AVERAGEIFS('Orders - December 2020'!$I$2:$I$2047,'Orders - December 2020'!$H$2:$H$2047,Worksheet!DY$3,'Orders - December 2020'!$C$2:$C$2047,Worksheet!$F111),"-")</f>
        <v>1</v>
      </c>
      <c r="DZ111" s="51" t="str">
        <f>IFERROR(AVERAGEIFS('Orders - December 2020'!$I$2:$I$2047,'Orders - December 2020'!$H$2:$H$2047,Worksheet!DZ$3,'Orders - December 2020'!$C$2:$C$2047,Worksheet!$F111),"-")</f>
        <v>-</v>
      </c>
      <c r="EA111" s="51" t="str">
        <f>IFERROR(AVERAGEIFS('Orders - December 2020'!$I$2:$I$2047,'Orders - December 2020'!$H$2:$H$2047,Worksheet!EA$3,'Orders - December 2020'!$C$2:$C$2047,Worksheet!$F111),"-")</f>
        <v>-</v>
      </c>
      <c r="EB111" s="51">
        <f>IFERROR(AVERAGEIFS('Orders - December 2020'!$I$2:$I$2047,'Orders - December 2020'!$H$2:$H$2047,Worksheet!EB$3,'Orders - December 2020'!$C$2:$C$2047,Worksheet!$F111),"-")</f>
        <v>1</v>
      </c>
      <c r="EC111" s="51" t="str">
        <f>IFERROR(AVERAGEIFS('Orders - December 2020'!$I$2:$I$2047,'Orders - December 2020'!$H$2:$H$2047,Worksheet!EC$3,'Orders - December 2020'!$C$2:$C$2047,Worksheet!$F111),"-")</f>
        <v>-</v>
      </c>
      <c r="ED111" s="51">
        <f>IFERROR(AVERAGEIFS('Orders - December 2020'!$I$2:$I$2047,'Orders - December 2020'!$H$2:$H$2047,Worksheet!ED$3,'Orders - December 2020'!$C$2:$C$2047,Worksheet!$F111),"-")</f>
        <v>1</v>
      </c>
      <c r="EE111" s="51" t="str">
        <f>IFERROR(AVERAGEIFS('Orders - December 2020'!$I$2:$I$2047,'Orders - December 2020'!$H$2:$H$2047,Worksheet!EE$3,'Orders - December 2020'!$C$2:$C$2047,Worksheet!$F111),"-")</f>
        <v>-</v>
      </c>
      <c r="EF111" s="51" t="str">
        <f>IFERROR(AVERAGEIFS('Orders - December 2020'!$I$2:$I$2047,'Orders - December 2020'!$H$2:$H$2047,Worksheet!EF$3,'Orders - December 2020'!$C$2:$C$2047,Worksheet!$F111),"-")</f>
        <v>-</v>
      </c>
      <c r="EG111" s="51" t="str">
        <f>IFERROR(AVERAGEIFS('Orders - December 2020'!$I$2:$I$2047,'Orders - December 2020'!$H$2:$H$2047,Worksheet!EG$3,'Orders - December 2020'!$C$2:$C$2047,Worksheet!$F111),"-")</f>
        <v>-</v>
      </c>
      <c r="EH111" s="51" t="str">
        <f>IFERROR(AVERAGEIFS('Orders - December 2020'!$I$2:$I$2047,'Orders - December 2020'!$H$2:$H$2047,Worksheet!EH$3,'Orders - December 2020'!$C$2:$C$2047,Worksheet!$F111),"-")</f>
        <v>-</v>
      </c>
      <c r="EI111" s="51" t="str">
        <f>IFERROR(AVERAGEIFS('Orders - December 2020'!$I$2:$I$2047,'Orders - December 2020'!$H$2:$H$2047,Worksheet!EI$3,'Orders - December 2020'!$C$2:$C$2047,Worksheet!$F111),"-")</f>
        <v>-</v>
      </c>
      <c r="EJ111" s="51" t="str">
        <f>IFERROR(AVERAGEIFS('Orders - December 2020'!$I$2:$I$2047,'Orders - December 2020'!$H$2:$H$2047,Worksheet!EJ$3,'Orders - December 2020'!$C$2:$C$2047,Worksheet!$F111),"-")</f>
        <v>-</v>
      </c>
      <c r="EK111" s="51" t="str">
        <f>IFERROR(AVERAGEIFS('Orders - December 2020'!$I$2:$I$2047,'Orders - December 2020'!$H$2:$H$2047,Worksheet!EK$3,'Orders - December 2020'!$C$2:$C$2047,Worksheet!$F111),"-")</f>
        <v>-</v>
      </c>
      <c r="EL111" s="51" t="str">
        <f>IFERROR(AVERAGEIFS('Orders - December 2020'!$I$2:$I$2047,'Orders - December 2020'!$H$2:$H$2047,Worksheet!EL$3,'Orders - December 2020'!$C$2:$C$2047,Worksheet!$F111),"-")</f>
        <v>-</v>
      </c>
      <c r="EM111" s="51" t="str">
        <f>IFERROR(AVERAGEIFS('Orders - December 2020'!$I$2:$I$2047,'Orders - December 2020'!$H$2:$H$2047,Worksheet!EM$3,'Orders - December 2020'!$C$2:$C$2047,Worksheet!$F111),"-")</f>
        <v>-</v>
      </c>
      <c r="EN111" s="51">
        <f>IFERROR(AVERAGEIFS('Orders - December 2020'!$I$2:$I$2047,'Orders - December 2020'!$H$2:$H$2047,Worksheet!EN$3,'Orders - December 2020'!$C$2:$C$2047,Worksheet!$F111),"-")</f>
        <v>1</v>
      </c>
      <c r="EO111" s="51" t="str">
        <f>IFERROR(AVERAGEIFS('Orders - December 2020'!$I$2:$I$2047,'Orders - December 2020'!$H$2:$H$2047,Worksheet!EO$3,'Orders - December 2020'!$C$2:$C$2047,Worksheet!$F111),"-")</f>
        <v>-</v>
      </c>
      <c r="EP111" s="51">
        <f>IFERROR(AVERAGEIFS('Orders - December 2020'!$I$2:$I$2047,'Orders - December 2020'!$H$2:$H$2047,Worksheet!EP$3,'Orders - December 2020'!$C$2:$C$2047,Worksheet!$F111),"-")</f>
        <v>1</v>
      </c>
      <c r="EQ111" s="51">
        <f>IFERROR(AVERAGEIFS('Orders - December 2020'!$I$2:$I$2047,'Orders - December 2020'!$H$2:$H$2047,Worksheet!EQ$3,'Orders - December 2020'!$C$2:$C$2047,Worksheet!$F111),"-")</f>
        <v>1</v>
      </c>
      <c r="ER111" s="51" t="str">
        <f>IFERROR(AVERAGEIFS('Orders - December 2020'!$I$2:$I$2047,'Orders - December 2020'!$H$2:$H$2047,Worksheet!ER$3,'Orders - December 2020'!$C$2:$C$2047,Worksheet!$F111),"-")</f>
        <v>-</v>
      </c>
      <c r="ES111" s="51" t="str">
        <f>IFERROR(AVERAGEIFS('Orders - December 2020'!$I$2:$I$2047,'Orders - December 2020'!$H$2:$H$2047,Worksheet!ES$3,'Orders - December 2020'!$C$2:$C$2047,Worksheet!$F111),"-")</f>
        <v>-</v>
      </c>
      <c r="ET111" s="51" t="str">
        <f>IFERROR(AVERAGEIFS('Orders - December 2020'!$I$2:$I$2047,'Orders - December 2020'!$H$2:$H$2047,Worksheet!ET$3,'Orders - December 2020'!$C$2:$C$2047,Worksheet!$F111),"-")</f>
        <v>-</v>
      </c>
      <c r="EU111" s="51" t="str">
        <f>IFERROR(AVERAGEIFS('Orders - December 2020'!$I$2:$I$2047,'Orders - December 2020'!$H$2:$H$2047,Worksheet!EU$3,'Orders - December 2020'!$C$2:$C$2047,Worksheet!$F111),"-")</f>
        <v>-</v>
      </c>
      <c r="EV111" s="51" t="str">
        <f>IFERROR(AVERAGEIFS('Orders - December 2020'!$I$2:$I$2047,'Orders - December 2020'!$H$2:$H$2047,Worksheet!EV$3,'Orders - December 2020'!$C$2:$C$2047,Worksheet!$F111),"-")</f>
        <v>-</v>
      </c>
      <c r="EW111" s="51" t="str">
        <f>IFERROR(AVERAGEIFS('Orders - December 2020'!$I$2:$I$2047,'Orders - December 2020'!$H$2:$H$2047,Worksheet!EW$3,'Orders - December 2020'!$C$2:$C$2047,Worksheet!$F111),"-")</f>
        <v>-</v>
      </c>
      <c r="EX111" s="51" t="str">
        <f>IFERROR(AVERAGEIFS('Orders - December 2020'!$I$2:$I$2047,'Orders - December 2020'!$H$2:$H$2047,Worksheet!EX$3,'Orders - December 2020'!$C$2:$C$2047,Worksheet!$F111),"-")</f>
        <v>-</v>
      </c>
      <c r="EY111" s="51" t="str">
        <f>IFERROR(AVERAGEIFS('Orders - December 2020'!$I$2:$I$2047,'Orders - December 2020'!$H$2:$H$2047,Worksheet!EY$3,'Orders - December 2020'!$C$2:$C$2047,Worksheet!$F111),"-")</f>
        <v>-</v>
      </c>
      <c r="EZ111" s="51" t="str">
        <f>IFERROR(AVERAGEIFS('Orders - December 2020'!$I$2:$I$2047,'Orders - December 2020'!$H$2:$H$2047,Worksheet!EZ$3,'Orders - December 2020'!$C$2:$C$2047,Worksheet!$F111),"-")</f>
        <v>-</v>
      </c>
      <c r="FA111" s="51" t="str">
        <f>IFERROR(AVERAGEIFS('Orders - December 2020'!$I$2:$I$2047,'Orders - December 2020'!$H$2:$H$2047,Worksheet!FA$3,'Orders - December 2020'!$C$2:$C$2047,Worksheet!$F111),"-")</f>
        <v>-</v>
      </c>
      <c r="FB111" s="51" t="str">
        <f>IFERROR(AVERAGEIFS('Orders - December 2020'!$I$2:$I$2047,'Orders - December 2020'!$H$2:$H$2047,Worksheet!FB$3,'Orders - December 2020'!$C$2:$C$2047,Worksheet!$F111),"-")</f>
        <v>-</v>
      </c>
      <c r="FC111" s="51" t="str">
        <f>IFERROR(AVERAGEIFS('Orders - December 2020'!$I$2:$I$2047,'Orders - December 2020'!$H$2:$H$2047,Worksheet!FC$3,'Orders - December 2020'!$C$2:$C$2047,Worksheet!$F111),"-")</f>
        <v>-</v>
      </c>
      <c r="FD111" s="51" t="str">
        <f>IFERROR(AVERAGEIFS('Orders - December 2020'!$I$2:$I$2047,'Orders - December 2020'!$H$2:$H$2047,Worksheet!FD$3,'Orders - December 2020'!$C$2:$C$2047,Worksheet!$F111),"-")</f>
        <v>-</v>
      </c>
      <c r="FE111" s="51" t="str">
        <f>IFERROR(AVERAGEIFS('Orders - December 2020'!$I$2:$I$2047,'Orders - December 2020'!$H$2:$H$2047,Worksheet!FE$3,'Orders - December 2020'!$C$2:$C$2047,Worksheet!$F111),"-")</f>
        <v>-</v>
      </c>
      <c r="FF111" s="51" t="str">
        <f>IFERROR(AVERAGEIFS('Orders - December 2020'!$I$2:$I$2047,'Orders - December 2020'!$H$2:$H$2047,Worksheet!FF$3,'Orders - December 2020'!$C$2:$C$2047,Worksheet!$F111),"-")</f>
        <v>-</v>
      </c>
      <c r="FG111" s="52" t="str">
        <f>IFERROR(AVERAGEIFS('Orders - December 2020'!$I$2:$I$2047,'Orders - December 2020'!$H$2:$H$2047,Worksheet!FG$3,'Orders - December 2020'!$C$2:$C$2047,Worksheet!$F111),"-")</f>
        <v>-</v>
      </c>
    </row>
    <row r="112" spans="6:163">
      <c r="F112" s="45" t="str">
        <v>Champion Minimart</v>
      </c>
      <c r="G112" s="50" t="str">
        <f>IFERROR(AVERAGEIFS('Orders - December 2020'!$I$2:$I$2047,'Orders - December 2020'!$H$2:$H$2047,Worksheet!G$3,'Orders - December 2020'!$C$2:$C$2047,Worksheet!$F112),"-")</f>
        <v>-</v>
      </c>
      <c r="H112" s="51" t="str">
        <f>IFERROR(AVERAGEIFS('Orders - December 2020'!$I$2:$I$2047,'Orders - December 2020'!$H$2:$H$2047,Worksheet!H$3,'Orders - December 2020'!$C$2:$C$2047,Worksheet!$F112),"-")</f>
        <v>-</v>
      </c>
      <c r="I112" s="51" t="str">
        <f>IFERROR(AVERAGEIFS('Orders - December 2020'!$I$2:$I$2047,'Orders - December 2020'!$H$2:$H$2047,Worksheet!I$3,'Orders - December 2020'!$C$2:$C$2047,Worksheet!$F112),"-")</f>
        <v>-</v>
      </c>
      <c r="J112" s="51" t="str">
        <f>IFERROR(AVERAGEIFS('Orders - December 2020'!$I$2:$I$2047,'Orders - December 2020'!$H$2:$H$2047,Worksheet!J$3,'Orders - December 2020'!$C$2:$C$2047,Worksheet!$F112),"-")</f>
        <v>-</v>
      </c>
      <c r="K112" s="51" t="str">
        <f>IFERROR(AVERAGEIFS('Orders - December 2020'!$I$2:$I$2047,'Orders - December 2020'!$H$2:$H$2047,Worksheet!K$3,'Orders - December 2020'!$C$2:$C$2047,Worksheet!$F112),"-")</f>
        <v>-</v>
      </c>
      <c r="L112" s="51" t="str">
        <f>IFERROR(AVERAGEIFS('Orders - December 2020'!$I$2:$I$2047,'Orders - December 2020'!$H$2:$H$2047,Worksheet!L$3,'Orders - December 2020'!$C$2:$C$2047,Worksheet!$F112),"-")</f>
        <v>-</v>
      </c>
      <c r="M112" s="51" t="str">
        <f>IFERROR(AVERAGEIFS('Orders - December 2020'!$I$2:$I$2047,'Orders - December 2020'!$H$2:$H$2047,Worksheet!M$3,'Orders - December 2020'!$C$2:$C$2047,Worksheet!$F112),"-")</f>
        <v>-</v>
      </c>
      <c r="N112" s="51" t="str">
        <f>IFERROR(AVERAGEIFS('Orders - December 2020'!$I$2:$I$2047,'Orders - December 2020'!$H$2:$H$2047,Worksheet!N$3,'Orders - December 2020'!$C$2:$C$2047,Worksheet!$F112),"-")</f>
        <v>-</v>
      </c>
      <c r="O112" s="51" t="str">
        <f>IFERROR(AVERAGEIFS('Orders - December 2020'!$I$2:$I$2047,'Orders - December 2020'!$H$2:$H$2047,Worksheet!O$3,'Orders - December 2020'!$C$2:$C$2047,Worksheet!$F112),"-")</f>
        <v>-</v>
      </c>
      <c r="P112" s="51" t="str">
        <f>IFERROR(AVERAGEIFS('Orders - December 2020'!$I$2:$I$2047,'Orders - December 2020'!$H$2:$H$2047,Worksheet!P$3,'Orders - December 2020'!$C$2:$C$2047,Worksheet!$F112),"-")</f>
        <v>-</v>
      </c>
      <c r="Q112" s="51" t="str">
        <f>IFERROR(AVERAGEIFS('Orders - December 2020'!$I$2:$I$2047,'Orders - December 2020'!$H$2:$H$2047,Worksheet!Q$3,'Orders - December 2020'!$C$2:$C$2047,Worksheet!$F112),"-")</f>
        <v>-</v>
      </c>
      <c r="R112" s="51" t="str">
        <f>IFERROR(AVERAGEIFS('Orders - December 2020'!$I$2:$I$2047,'Orders - December 2020'!$H$2:$H$2047,Worksheet!R$3,'Orders - December 2020'!$C$2:$C$2047,Worksheet!$F112),"-")</f>
        <v>-</v>
      </c>
      <c r="S112" s="51" t="str">
        <f>IFERROR(AVERAGEIFS('Orders - December 2020'!$I$2:$I$2047,'Orders - December 2020'!$H$2:$H$2047,Worksheet!S$3,'Orders - December 2020'!$C$2:$C$2047,Worksheet!$F112),"-")</f>
        <v>-</v>
      </c>
      <c r="T112" s="51" t="str">
        <f>IFERROR(AVERAGEIFS('Orders - December 2020'!$I$2:$I$2047,'Orders - December 2020'!$H$2:$H$2047,Worksheet!T$3,'Orders - December 2020'!$C$2:$C$2047,Worksheet!$F112),"-")</f>
        <v>-</v>
      </c>
      <c r="U112" s="51" t="str">
        <f>IFERROR(AVERAGEIFS('Orders - December 2020'!$I$2:$I$2047,'Orders - December 2020'!$H$2:$H$2047,Worksheet!U$3,'Orders - December 2020'!$C$2:$C$2047,Worksheet!$F112),"-")</f>
        <v>-</v>
      </c>
      <c r="V112" s="51" t="str">
        <f>IFERROR(AVERAGEIFS('Orders - December 2020'!$I$2:$I$2047,'Orders - December 2020'!$H$2:$H$2047,Worksheet!V$3,'Orders - December 2020'!$C$2:$C$2047,Worksheet!$F112),"-")</f>
        <v>-</v>
      </c>
      <c r="W112" s="51" t="str">
        <f>IFERROR(AVERAGEIFS('Orders - December 2020'!$I$2:$I$2047,'Orders - December 2020'!$H$2:$H$2047,Worksheet!W$3,'Orders - December 2020'!$C$2:$C$2047,Worksheet!$F112),"-")</f>
        <v>-</v>
      </c>
      <c r="X112" s="51" t="str">
        <f>IFERROR(AVERAGEIFS('Orders - December 2020'!$I$2:$I$2047,'Orders - December 2020'!$H$2:$H$2047,Worksheet!X$3,'Orders - December 2020'!$C$2:$C$2047,Worksheet!$F112),"-")</f>
        <v>-</v>
      </c>
      <c r="Y112" s="51" t="str">
        <f>IFERROR(AVERAGEIFS('Orders - December 2020'!$I$2:$I$2047,'Orders - December 2020'!$H$2:$H$2047,Worksheet!Y$3,'Orders - December 2020'!$C$2:$C$2047,Worksheet!$F112),"-")</f>
        <v>-</v>
      </c>
      <c r="Z112" s="51" t="str">
        <f>IFERROR(AVERAGEIFS('Orders - December 2020'!$I$2:$I$2047,'Orders - December 2020'!$H$2:$H$2047,Worksheet!Z$3,'Orders - December 2020'!$C$2:$C$2047,Worksheet!$F112),"-")</f>
        <v>-</v>
      </c>
      <c r="AA112" s="51" t="str">
        <f>IFERROR(AVERAGEIFS('Orders - December 2020'!$I$2:$I$2047,'Orders - December 2020'!$H$2:$H$2047,Worksheet!AA$3,'Orders - December 2020'!$C$2:$C$2047,Worksheet!$F112),"-")</f>
        <v>-</v>
      </c>
      <c r="AB112" s="51" t="str">
        <f>IFERROR(AVERAGEIFS('Orders - December 2020'!$I$2:$I$2047,'Orders - December 2020'!$H$2:$H$2047,Worksheet!AB$3,'Orders - December 2020'!$C$2:$C$2047,Worksheet!$F112),"-")</f>
        <v>-</v>
      </c>
      <c r="AC112" s="51" t="str">
        <f>IFERROR(AVERAGEIFS('Orders - December 2020'!$I$2:$I$2047,'Orders - December 2020'!$H$2:$H$2047,Worksheet!AC$3,'Orders - December 2020'!$C$2:$C$2047,Worksheet!$F112),"-")</f>
        <v>-</v>
      </c>
      <c r="AD112" s="51" t="str">
        <f>IFERROR(AVERAGEIFS('Orders - December 2020'!$I$2:$I$2047,'Orders - December 2020'!$H$2:$H$2047,Worksheet!AD$3,'Orders - December 2020'!$C$2:$C$2047,Worksheet!$F112),"-")</f>
        <v>-</v>
      </c>
      <c r="AE112" s="51" t="str">
        <f>IFERROR(AVERAGEIFS('Orders - December 2020'!$I$2:$I$2047,'Orders - December 2020'!$H$2:$H$2047,Worksheet!AE$3,'Orders - December 2020'!$C$2:$C$2047,Worksheet!$F112),"-")</f>
        <v>-</v>
      </c>
      <c r="AF112" s="51" t="str">
        <f>IFERROR(AVERAGEIFS('Orders - December 2020'!$I$2:$I$2047,'Orders - December 2020'!$H$2:$H$2047,Worksheet!AF$3,'Orders - December 2020'!$C$2:$C$2047,Worksheet!$F112),"-")</f>
        <v>-</v>
      </c>
      <c r="AG112" s="51" t="str">
        <f>IFERROR(AVERAGEIFS('Orders - December 2020'!$I$2:$I$2047,'Orders - December 2020'!$H$2:$H$2047,Worksheet!AG$3,'Orders - December 2020'!$C$2:$C$2047,Worksheet!$F112),"-")</f>
        <v>-</v>
      </c>
      <c r="AH112" s="51" t="str">
        <f>IFERROR(AVERAGEIFS('Orders - December 2020'!$I$2:$I$2047,'Orders - December 2020'!$H$2:$H$2047,Worksheet!AH$3,'Orders - December 2020'!$C$2:$C$2047,Worksheet!$F112),"-")</f>
        <v>-</v>
      </c>
      <c r="AI112" s="51" t="str">
        <f>IFERROR(AVERAGEIFS('Orders - December 2020'!$I$2:$I$2047,'Orders - December 2020'!$H$2:$H$2047,Worksheet!AI$3,'Orders - December 2020'!$C$2:$C$2047,Worksheet!$F112),"-")</f>
        <v>-</v>
      </c>
      <c r="AJ112" s="51" t="str">
        <f>IFERROR(AVERAGEIFS('Orders - December 2020'!$I$2:$I$2047,'Orders - December 2020'!$H$2:$H$2047,Worksheet!AJ$3,'Orders - December 2020'!$C$2:$C$2047,Worksheet!$F112),"-")</f>
        <v>-</v>
      </c>
      <c r="AK112" s="51" t="str">
        <f>IFERROR(AVERAGEIFS('Orders - December 2020'!$I$2:$I$2047,'Orders - December 2020'!$H$2:$H$2047,Worksheet!AK$3,'Orders - December 2020'!$C$2:$C$2047,Worksheet!$F112),"-")</f>
        <v>-</v>
      </c>
      <c r="AL112" s="51" t="str">
        <f>IFERROR(AVERAGEIFS('Orders - December 2020'!$I$2:$I$2047,'Orders - December 2020'!$H$2:$H$2047,Worksheet!AL$3,'Orders - December 2020'!$C$2:$C$2047,Worksheet!$F112),"-")</f>
        <v>-</v>
      </c>
      <c r="AM112" s="51" t="str">
        <f>IFERROR(AVERAGEIFS('Orders - December 2020'!$I$2:$I$2047,'Orders - December 2020'!$H$2:$H$2047,Worksheet!AM$3,'Orders - December 2020'!$C$2:$C$2047,Worksheet!$F112),"-")</f>
        <v>-</v>
      </c>
      <c r="AN112" s="51" t="str">
        <f>IFERROR(AVERAGEIFS('Orders - December 2020'!$I$2:$I$2047,'Orders - December 2020'!$H$2:$H$2047,Worksheet!AN$3,'Orders - December 2020'!$C$2:$C$2047,Worksheet!$F112),"-")</f>
        <v>-</v>
      </c>
      <c r="AO112" s="51" t="str">
        <f>IFERROR(AVERAGEIFS('Orders - December 2020'!$I$2:$I$2047,'Orders - December 2020'!$H$2:$H$2047,Worksheet!AO$3,'Orders - December 2020'!$C$2:$C$2047,Worksheet!$F112),"-")</f>
        <v>-</v>
      </c>
      <c r="AP112" s="51" t="str">
        <f>IFERROR(AVERAGEIFS('Orders - December 2020'!$I$2:$I$2047,'Orders - December 2020'!$H$2:$H$2047,Worksheet!AP$3,'Orders - December 2020'!$C$2:$C$2047,Worksheet!$F112),"-")</f>
        <v>-</v>
      </c>
      <c r="AQ112" s="51" t="str">
        <f>IFERROR(AVERAGEIFS('Orders - December 2020'!$I$2:$I$2047,'Orders - December 2020'!$H$2:$H$2047,Worksheet!AQ$3,'Orders - December 2020'!$C$2:$C$2047,Worksheet!$F112),"-")</f>
        <v>-</v>
      </c>
      <c r="AR112" s="51" t="str">
        <f>IFERROR(AVERAGEIFS('Orders - December 2020'!$I$2:$I$2047,'Orders - December 2020'!$H$2:$H$2047,Worksheet!AR$3,'Orders - December 2020'!$C$2:$C$2047,Worksheet!$F112),"-")</f>
        <v>-</v>
      </c>
      <c r="AS112" s="51" t="str">
        <f>IFERROR(AVERAGEIFS('Orders - December 2020'!$I$2:$I$2047,'Orders - December 2020'!$H$2:$H$2047,Worksheet!AS$3,'Orders - December 2020'!$C$2:$C$2047,Worksheet!$F112),"-")</f>
        <v>-</v>
      </c>
      <c r="AT112" s="51" t="str">
        <f>IFERROR(AVERAGEIFS('Orders - December 2020'!$I$2:$I$2047,'Orders - December 2020'!$H$2:$H$2047,Worksheet!AT$3,'Orders - December 2020'!$C$2:$C$2047,Worksheet!$F112),"-")</f>
        <v>-</v>
      </c>
      <c r="AU112" s="51" t="str">
        <f>IFERROR(AVERAGEIFS('Orders - December 2020'!$I$2:$I$2047,'Orders - December 2020'!$H$2:$H$2047,Worksheet!AU$3,'Orders - December 2020'!$C$2:$C$2047,Worksheet!$F112),"-")</f>
        <v>-</v>
      </c>
      <c r="AV112" s="51" t="str">
        <f>IFERROR(AVERAGEIFS('Orders - December 2020'!$I$2:$I$2047,'Orders - December 2020'!$H$2:$H$2047,Worksheet!AV$3,'Orders - December 2020'!$C$2:$C$2047,Worksheet!$F112),"-")</f>
        <v>-</v>
      </c>
      <c r="AW112" s="51" t="str">
        <f>IFERROR(AVERAGEIFS('Orders - December 2020'!$I$2:$I$2047,'Orders - December 2020'!$H$2:$H$2047,Worksheet!AW$3,'Orders - December 2020'!$C$2:$C$2047,Worksheet!$F112),"-")</f>
        <v>-</v>
      </c>
      <c r="AX112" s="51" t="str">
        <f>IFERROR(AVERAGEIFS('Orders - December 2020'!$I$2:$I$2047,'Orders - December 2020'!$H$2:$H$2047,Worksheet!AX$3,'Orders - December 2020'!$C$2:$C$2047,Worksheet!$F112),"-")</f>
        <v>-</v>
      </c>
      <c r="AY112" s="51" t="str">
        <f>IFERROR(AVERAGEIFS('Orders - December 2020'!$I$2:$I$2047,'Orders - December 2020'!$H$2:$H$2047,Worksheet!AY$3,'Orders - December 2020'!$C$2:$C$2047,Worksheet!$F112),"-")</f>
        <v>-</v>
      </c>
      <c r="AZ112" s="51" t="str">
        <f>IFERROR(AVERAGEIFS('Orders - December 2020'!$I$2:$I$2047,'Orders - December 2020'!$H$2:$H$2047,Worksheet!AZ$3,'Orders - December 2020'!$C$2:$C$2047,Worksheet!$F112),"-")</f>
        <v>-</v>
      </c>
      <c r="BA112" s="51" t="str">
        <f>IFERROR(AVERAGEIFS('Orders - December 2020'!$I$2:$I$2047,'Orders - December 2020'!$H$2:$H$2047,Worksheet!BA$3,'Orders - December 2020'!$C$2:$C$2047,Worksheet!$F112),"-")</f>
        <v>-</v>
      </c>
      <c r="BB112" s="51" t="str">
        <f>IFERROR(AVERAGEIFS('Orders - December 2020'!$I$2:$I$2047,'Orders - December 2020'!$H$2:$H$2047,Worksheet!BB$3,'Orders - December 2020'!$C$2:$C$2047,Worksheet!$F112),"-")</f>
        <v>-</v>
      </c>
      <c r="BC112" s="51" t="str">
        <f>IFERROR(AVERAGEIFS('Orders - December 2020'!$I$2:$I$2047,'Orders - December 2020'!$H$2:$H$2047,Worksheet!BC$3,'Orders - December 2020'!$C$2:$C$2047,Worksheet!$F112),"-")</f>
        <v>-</v>
      </c>
      <c r="BD112" s="51" t="str">
        <f>IFERROR(AVERAGEIFS('Orders - December 2020'!$I$2:$I$2047,'Orders - December 2020'!$H$2:$H$2047,Worksheet!BD$3,'Orders - December 2020'!$C$2:$C$2047,Worksheet!$F112),"-")</f>
        <v>-</v>
      </c>
      <c r="BE112" s="51" t="str">
        <f>IFERROR(AVERAGEIFS('Orders - December 2020'!$I$2:$I$2047,'Orders - December 2020'!$H$2:$H$2047,Worksheet!BE$3,'Orders - December 2020'!$C$2:$C$2047,Worksheet!$F112),"-")</f>
        <v>-</v>
      </c>
      <c r="BF112" s="51" t="str">
        <f>IFERROR(AVERAGEIFS('Orders - December 2020'!$I$2:$I$2047,'Orders - December 2020'!$H$2:$H$2047,Worksheet!BF$3,'Orders - December 2020'!$C$2:$C$2047,Worksheet!$F112),"-")</f>
        <v>-</v>
      </c>
      <c r="BG112" s="51" t="str">
        <f>IFERROR(AVERAGEIFS('Orders - December 2020'!$I$2:$I$2047,'Orders - December 2020'!$H$2:$H$2047,Worksheet!BG$3,'Orders - December 2020'!$C$2:$C$2047,Worksheet!$F112),"-")</f>
        <v>-</v>
      </c>
      <c r="BH112" s="51" t="str">
        <f>IFERROR(AVERAGEIFS('Orders - December 2020'!$I$2:$I$2047,'Orders - December 2020'!$H$2:$H$2047,Worksheet!BH$3,'Orders - December 2020'!$C$2:$C$2047,Worksheet!$F112),"-")</f>
        <v>-</v>
      </c>
      <c r="BI112" s="51" t="str">
        <f>IFERROR(AVERAGEIFS('Orders - December 2020'!$I$2:$I$2047,'Orders - December 2020'!$H$2:$H$2047,Worksheet!BI$3,'Orders - December 2020'!$C$2:$C$2047,Worksheet!$F112),"-")</f>
        <v>-</v>
      </c>
      <c r="BJ112" s="51" t="str">
        <f>IFERROR(AVERAGEIFS('Orders - December 2020'!$I$2:$I$2047,'Orders - December 2020'!$H$2:$H$2047,Worksheet!BJ$3,'Orders - December 2020'!$C$2:$C$2047,Worksheet!$F112),"-")</f>
        <v>-</v>
      </c>
      <c r="BK112" s="51" t="str">
        <f>IFERROR(AVERAGEIFS('Orders - December 2020'!$I$2:$I$2047,'Orders - December 2020'!$H$2:$H$2047,Worksheet!BK$3,'Orders - December 2020'!$C$2:$C$2047,Worksheet!$F112),"-")</f>
        <v>-</v>
      </c>
      <c r="BL112" s="51" t="str">
        <f>IFERROR(AVERAGEIFS('Orders - December 2020'!$I$2:$I$2047,'Orders - December 2020'!$H$2:$H$2047,Worksheet!BL$3,'Orders - December 2020'!$C$2:$C$2047,Worksheet!$F112),"-")</f>
        <v>-</v>
      </c>
      <c r="BM112" s="51" t="str">
        <f>IFERROR(AVERAGEIFS('Orders - December 2020'!$I$2:$I$2047,'Orders - December 2020'!$H$2:$H$2047,Worksheet!BM$3,'Orders - December 2020'!$C$2:$C$2047,Worksheet!$F112),"-")</f>
        <v>-</v>
      </c>
      <c r="BN112" s="51" t="str">
        <f>IFERROR(AVERAGEIFS('Orders - December 2020'!$I$2:$I$2047,'Orders - December 2020'!$H$2:$H$2047,Worksheet!BN$3,'Orders - December 2020'!$C$2:$C$2047,Worksheet!$F112),"-")</f>
        <v>-</v>
      </c>
      <c r="BO112" s="51" t="str">
        <f>IFERROR(AVERAGEIFS('Orders - December 2020'!$I$2:$I$2047,'Orders - December 2020'!$H$2:$H$2047,Worksheet!BO$3,'Orders - December 2020'!$C$2:$C$2047,Worksheet!$F112),"-")</f>
        <v>-</v>
      </c>
      <c r="BP112" s="51" t="str">
        <f>IFERROR(AVERAGEIFS('Orders - December 2020'!$I$2:$I$2047,'Orders - December 2020'!$H$2:$H$2047,Worksheet!BP$3,'Orders - December 2020'!$C$2:$C$2047,Worksheet!$F112),"-")</f>
        <v>-</v>
      </c>
      <c r="BQ112" s="51" t="str">
        <f>IFERROR(AVERAGEIFS('Orders - December 2020'!$I$2:$I$2047,'Orders - December 2020'!$H$2:$H$2047,Worksheet!BQ$3,'Orders - December 2020'!$C$2:$C$2047,Worksheet!$F112),"-")</f>
        <v>-</v>
      </c>
      <c r="BR112" s="51" t="str">
        <f>IFERROR(AVERAGEIFS('Orders - December 2020'!$I$2:$I$2047,'Orders - December 2020'!$H$2:$H$2047,Worksheet!BR$3,'Orders - December 2020'!$C$2:$C$2047,Worksheet!$F112),"-")</f>
        <v>-</v>
      </c>
      <c r="BS112" s="51" t="str">
        <f>IFERROR(AVERAGEIFS('Orders - December 2020'!$I$2:$I$2047,'Orders - December 2020'!$H$2:$H$2047,Worksheet!BS$3,'Orders - December 2020'!$C$2:$C$2047,Worksheet!$F112),"-")</f>
        <v>-</v>
      </c>
      <c r="BT112" s="51" t="str">
        <f>IFERROR(AVERAGEIFS('Orders - December 2020'!$I$2:$I$2047,'Orders - December 2020'!$H$2:$H$2047,Worksheet!BT$3,'Orders - December 2020'!$C$2:$C$2047,Worksheet!$F112),"-")</f>
        <v>-</v>
      </c>
      <c r="BU112" s="51" t="str">
        <f>IFERROR(AVERAGEIFS('Orders - December 2020'!$I$2:$I$2047,'Orders - December 2020'!$H$2:$H$2047,Worksheet!BU$3,'Orders - December 2020'!$C$2:$C$2047,Worksheet!$F112),"-")</f>
        <v>-</v>
      </c>
      <c r="BV112" s="51" t="str">
        <f>IFERROR(AVERAGEIFS('Orders - December 2020'!$I$2:$I$2047,'Orders - December 2020'!$H$2:$H$2047,Worksheet!BV$3,'Orders - December 2020'!$C$2:$C$2047,Worksheet!$F112),"-")</f>
        <v>-</v>
      </c>
      <c r="BW112" s="51" t="str">
        <f>IFERROR(AVERAGEIFS('Orders - December 2020'!$I$2:$I$2047,'Orders - December 2020'!$H$2:$H$2047,Worksheet!BW$3,'Orders - December 2020'!$C$2:$C$2047,Worksheet!$F112),"-")</f>
        <v>-</v>
      </c>
      <c r="BX112" s="51" t="str">
        <f>IFERROR(AVERAGEIFS('Orders - December 2020'!$I$2:$I$2047,'Orders - December 2020'!$H$2:$H$2047,Worksheet!BX$3,'Orders - December 2020'!$C$2:$C$2047,Worksheet!$F112),"-")</f>
        <v>-</v>
      </c>
      <c r="BY112" s="51" t="str">
        <f>IFERROR(AVERAGEIFS('Orders - December 2020'!$I$2:$I$2047,'Orders - December 2020'!$H$2:$H$2047,Worksheet!BY$3,'Orders - December 2020'!$C$2:$C$2047,Worksheet!$F112),"-")</f>
        <v>-</v>
      </c>
      <c r="BZ112" s="51" t="str">
        <f>IFERROR(AVERAGEIFS('Orders - December 2020'!$I$2:$I$2047,'Orders - December 2020'!$H$2:$H$2047,Worksheet!BZ$3,'Orders - December 2020'!$C$2:$C$2047,Worksheet!$F112),"-")</f>
        <v>-</v>
      </c>
      <c r="CA112" s="51">
        <f>IFERROR(AVERAGEIFS('Orders - December 2020'!$I$2:$I$2047,'Orders - December 2020'!$H$2:$H$2047,Worksheet!CA$3,'Orders - December 2020'!$C$2:$C$2047,Worksheet!$F112),"-")</f>
        <v>1</v>
      </c>
      <c r="CB112" s="51" t="str">
        <f>IFERROR(AVERAGEIFS('Orders - December 2020'!$I$2:$I$2047,'Orders - December 2020'!$H$2:$H$2047,Worksheet!CB$3,'Orders - December 2020'!$C$2:$C$2047,Worksheet!$F112),"-")</f>
        <v>-</v>
      </c>
      <c r="CC112" s="51" t="str">
        <f>IFERROR(AVERAGEIFS('Orders - December 2020'!$I$2:$I$2047,'Orders - December 2020'!$H$2:$H$2047,Worksheet!CC$3,'Orders - December 2020'!$C$2:$C$2047,Worksheet!$F112),"-")</f>
        <v>-</v>
      </c>
      <c r="CD112" s="51" t="str">
        <f>IFERROR(AVERAGEIFS('Orders - December 2020'!$I$2:$I$2047,'Orders - December 2020'!$H$2:$H$2047,Worksheet!CD$3,'Orders - December 2020'!$C$2:$C$2047,Worksheet!$F112),"-")</f>
        <v>-</v>
      </c>
      <c r="CE112" s="51" t="str">
        <f>IFERROR(AVERAGEIFS('Orders - December 2020'!$I$2:$I$2047,'Orders - December 2020'!$H$2:$H$2047,Worksheet!CE$3,'Orders - December 2020'!$C$2:$C$2047,Worksheet!$F112),"-")</f>
        <v>-</v>
      </c>
      <c r="CF112" s="51" t="str">
        <f>IFERROR(AVERAGEIFS('Orders - December 2020'!$I$2:$I$2047,'Orders - December 2020'!$H$2:$H$2047,Worksheet!CF$3,'Orders - December 2020'!$C$2:$C$2047,Worksheet!$F112),"-")</f>
        <v>-</v>
      </c>
      <c r="CG112" s="51" t="str">
        <f>IFERROR(AVERAGEIFS('Orders - December 2020'!$I$2:$I$2047,'Orders - December 2020'!$H$2:$H$2047,Worksheet!CG$3,'Orders - December 2020'!$C$2:$C$2047,Worksheet!$F112),"-")</f>
        <v>-</v>
      </c>
      <c r="CH112" s="51" t="str">
        <f>IFERROR(AVERAGEIFS('Orders - December 2020'!$I$2:$I$2047,'Orders - December 2020'!$H$2:$H$2047,Worksheet!CH$3,'Orders - December 2020'!$C$2:$C$2047,Worksheet!$F112),"-")</f>
        <v>-</v>
      </c>
      <c r="CI112" s="51" t="str">
        <f>IFERROR(AVERAGEIFS('Orders - December 2020'!$I$2:$I$2047,'Orders - December 2020'!$H$2:$H$2047,Worksheet!CI$3,'Orders - December 2020'!$C$2:$C$2047,Worksheet!$F112),"-")</f>
        <v>-</v>
      </c>
      <c r="CJ112" s="51" t="str">
        <f>IFERROR(AVERAGEIFS('Orders - December 2020'!$I$2:$I$2047,'Orders - December 2020'!$H$2:$H$2047,Worksheet!CJ$3,'Orders - December 2020'!$C$2:$C$2047,Worksheet!$F112),"-")</f>
        <v>-</v>
      </c>
      <c r="CK112" s="51" t="str">
        <f>IFERROR(AVERAGEIFS('Orders - December 2020'!$I$2:$I$2047,'Orders - December 2020'!$H$2:$H$2047,Worksheet!CK$3,'Orders - December 2020'!$C$2:$C$2047,Worksheet!$F112),"-")</f>
        <v>-</v>
      </c>
      <c r="CL112" s="51" t="str">
        <f>IFERROR(AVERAGEIFS('Orders - December 2020'!$I$2:$I$2047,'Orders - December 2020'!$H$2:$H$2047,Worksheet!CL$3,'Orders - December 2020'!$C$2:$C$2047,Worksheet!$F112),"-")</f>
        <v>-</v>
      </c>
      <c r="CM112" s="51">
        <f>IFERROR(AVERAGEIFS('Orders - December 2020'!$I$2:$I$2047,'Orders - December 2020'!$H$2:$H$2047,Worksheet!CM$3,'Orders - December 2020'!$C$2:$C$2047,Worksheet!$F112),"-")</f>
        <v>20</v>
      </c>
      <c r="CN112" s="51" t="str">
        <f>IFERROR(AVERAGEIFS('Orders - December 2020'!$I$2:$I$2047,'Orders - December 2020'!$H$2:$H$2047,Worksheet!CN$3,'Orders - December 2020'!$C$2:$C$2047,Worksheet!$F112),"-")</f>
        <v>-</v>
      </c>
      <c r="CO112" s="51" t="str">
        <f>IFERROR(AVERAGEIFS('Orders - December 2020'!$I$2:$I$2047,'Orders - December 2020'!$H$2:$H$2047,Worksheet!CO$3,'Orders - December 2020'!$C$2:$C$2047,Worksheet!$F112),"-")</f>
        <v>-</v>
      </c>
      <c r="CP112" s="51" t="str">
        <f>IFERROR(AVERAGEIFS('Orders - December 2020'!$I$2:$I$2047,'Orders - December 2020'!$H$2:$H$2047,Worksheet!CP$3,'Orders - December 2020'!$C$2:$C$2047,Worksheet!$F112),"-")</f>
        <v>-</v>
      </c>
      <c r="CQ112" s="51" t="str">
        <f>IFERROR(AVERAGEIFS('Orders - December 2020'!$I$2:$I$2047,'Orders - December 2020'!$H$2:$H$2047,Worksheet!CQ$3,'Orders - December 2020'!$C$2:$C$2047,Worksheet!$F112),"-")</f>
        <v>-</v>
      </c>
      <c r="CR112" s="51" t="str">
        <f>IFERROR(AVERAGEIFS('Orders - December 2020'!$I$2:$I$2047,'Orders - December 2020'!$H$2:$H$2047,Worksheet!CR$3,'Orders - December 2020'!$C$2:$C$2047,Worksheet!$F112),"-")</f>
        <v>-</v>
      </c>
      <c r="CS112" s="51" t="str">
        <f>IFERROR(AVERAGEIFS('Orders - December 2020'!$I$2:$I$2047,'Orders - December 2020'!$H$2:$H$2047,Worksheet!CS$3,'Orders - December 2020'!$C$2:$C$2047,Worksheet!$F112),"-")</f>
        <v>-</v>
      </c>
      <c r="CT112" s="51" t="str">
        <f>IFERROR(AVERAGEIFS('Orders - December 2020'!$I$2:$I$2047,'Orders - December 2020'!$H$2:$H$2047,Worksheet!CT$3,'Orders - December 2020'!$C$2:$C$2047,Worksheet!$F112),"-")</f>
        <v>-</v>
      </c>
      <c r="CU112" s="51" t="str">
        <f>IFERROR(AVERAGEIFS('Orders - December 2020'!$I$2:$I$2047,'Orders - December 2020'!$H$2:$H$2047,Worksheet!CU$3,'Orders - December 2020'!$C$2:$C$2047,Worksheet!$F112),"-")</f>
        <v>-</v>
      </c>
      <c r="CV112" s="51" t="str">
        <f>IFERROR(AVERAGEIFS('Orders - December 2020'!$I$2:$I$2047,'Orders - December 2020'!$H$2:$H$2047,Worksheet!CV$3,'Orders - December 2020'!$C$2:$C$2047,Worksheet!$F112),"-")</f>
        <v>-</v>
      </c>
      <c r="CW112" s="51" t="str">
        <f>IFERROR(AVERAGEIFS('Orders - December 2020'!$I$2:$I$2047,'Orders - December 2020'!$H$2:$H$2047,Worksheet!CW$3,'Orders - December 2020'!$C$2:$C$2047,Worksheet!$F112),"-")</f>
        <v>-</v>
      </c>
      <c r="CX112" s="51" t="str">
        <f>IFERROR(AVERAGEIFS('Orders - December 2020'!$I$2:$I$2047,'Orders - December 2020'!$H$2:$H$2047,Worksheet!CX$3,'Orders - December 2020'!$C$2:$C$2047,Worksheet!$F112),"-")</f>
        <v>-</v>
      </c>
      <c r="CY112" s="51" t="str">
        <f>IFERROR(AVERAGEIFS('Orders - December 2020'!$I$2:$I$2047,'Orders - December 2020'!$H$2:$H$2047,Worksheet!CY$3,'Orders - December 2020'!$C$2:$C$2047,Worksheet!$F112),"-")</f>
        <v>-</v>
      </c>
      <c r="CZ112" s="51" t="str">
        <f>IFERROR(AVERAGEIFS('Orders - December 2020'!$I$2:$I$2047,'Orders - December 2020'!$H$2:$H$2047,Worksheet!CZ$3,'Orders - December 2020'!$C$2:$C$2047,Worksheet!$F112),"-")</f>
        <v>-</v>
      </c>
      <c r="DA112" s="51" t="str">
        <f>IFERROR(AVERAGEIFS('Orders - December 2020'!$I$2:$I$2047,'Orders - December 2020'!$H$2:$H$2047,Worksheet!DA$3,'Orders - December 2020'!$C$2:$C$2047,Worksheet!$F112),"-")</f>
        <v>-</v>
      </c>
      <c r="DB112" s="51" t="str">
        <f>IFERROR(AVERAGEIFS('Orders - December 2020'!$I$2:$I$2047,'Orders - December 2020'!$H$2:$H$2047,Worksheet!DB$3,'Orders - December 2020'!$C$2:$C$2047,Worksheet!$F112),"-")</f>
        <v>-</v>
      </c>
      <c r="DC112" s="51" t="str">
        <f>IFERROR(AVERAGEIFS('Orders - December 2020'!$I$2:$I$2047,'Orders - December 2020'!$H$2:$H$2047,Worksheet!DC$3,'Orders - December 2020'!$C$2:$C$2047,Worksheet!$F112),"-")</f>
        <v>-</v>
      </c>
      <c r="DD112" s="51" t="str">
        <f>IFERROR(AVERAGEIFS('Orders - December 2020'!$I$2:$I$2047,'Orders - December 2020'!$H$2:$H$2047,Worksheet!DD$3,'Orders - December 2020'!$C$2:$C$2047,Worksheet!$F112),"-")</f>
        <v>-</v>
      </c>
      <c r="DE112" s="51" t="str">
        <f>IFERROR(AVERAGEIFS('Orders - December 2020'!$I$2:$I$2047,'Orders - December 2020'!$H$2:$H$2047,Worksheet!DE$3,'Orders - December 2020'!$C$2:$C$2047,Worksheet!$F112),"-")</f>
        <v>-</v>
      </c>
      <c r="DF112" s="51" t="str">
        <f>IFERROR(AVERAGEIFS('Orders - December 2020'!$I$2:$I$2047,'Orders - December 2020'!$H$2:$H$2047,Worksheet!DF$3,'Orders - December 2020'!$C$2:$C$2047,Worksheet!$F112),"-")</f>
        <v>-</v>
      </c>
      <c r="DG112" s="51" t="str">
        <f>IFERROR(AVERAGEIFS('Orders - December 2020'!$I$2:$I$2047,'Orders - December 2020'!$H$2:$H$2047,Worksheet!DG$3,'Orders - December 2020'!$C$2:$C$2047,Worksheet!$F112),"-")</f>
        <v>-</v>
      </c>
      <c r="DH112" s="51" t="str">
        <f>IFERROR(AVERAGEIFS('Orders - December 2020'!$I$2:$I$2047,'Orders - December 2020'!$H$2:$H$2047,Worksheet!DH$3,'Orders - December 2020'!$C$2:$C$2047,Worksheet!$F112),"-")</f>
        <v>-</v>
      </c>
      <c r="DI112" s="51" t="str">
        <f>IFERROR(AVERAGEIFS('Orders - December 2020'!$I$2:$I$2047,'Orders - December 2020'!$H$2:$H$2047,Worksheet!DI$3,'Orders - December 2020'!$C$2:$C$2047,Worksheet!$F112),"-")</f>
        <v>-</v>
      </c>
      <c r="DJ112" s="51" t="str">
        <f>IFERROR(AVERAGEIFS('Orders - December 2020'!$I$2:$I$2047,'Orders - December 2020'!$H$2:$H$2047,Worksheet!DJ$3,'Orders - December 2020'!$C$2:$C$2047,Worksheet!$F112),"-")</f>
        <v>-</v>
      </c>
      <c r="DK112" s="51" t="str">
        <f>IFERROR(AVERAGEIFS('Orders - December 2020'!$I$2:$I$2047,'Orders - December 2020'!$H$2:$H$2047,Worksheet!DK$3,'Orders - December 2020'!$C$2:$C$2047,Worksheet!$F112),"-")</f>
        <v>-</v>
      </c>
      <c r="DL112" s="51" t="str">
        <f>IFERROR(AVERAGEIFS('Orders - December 2020'!$I$2:$I$2047,'Orders - December 2020'!$H$2:$H$2047,Worksheet!DL$3,'Orders - December 2020'!$C$2:$C$2047,Worksheet!$F112),"-")</f>
        <v>-</v>
      </c>
      <c r="DM112" s="51" t="str">
        <f>IFERROR(AVERAGEIFS('Orders - December 2020'!$I$2:$I$2047,'Orders - December 2020'!$H$2:$H$2047,Worksheet!DM$3,'Orders - December 2020'!$C$2:$C$2047,Worksheet!$F112),"-")</f>
        <v>-</v>
      </c>
      <c r="DN112" s="51" t="str">
        <f>IFERROR(AVERAGEIFS('Orders - December 2020'!$I$2:$I$2047,'Orders - December 2020'!$H$2:$H$2047,Worksheet!DN$3,'Orders - December 2020'!$C$2:$C$2047,Worksheet!$F112),"-")</f>
        <v>-</v>
      </c>
      <c r="DO112" s="51" t="str">
        <f>IFERROR(AVERAGEIFS('Orders - December 2020'!$I$2:$I$2047,'Orders - December 2020'!$H$2:$H$2047,Worksheet!DO$3,'Orders - December 2020'!$C$2:$C$2047,Worksheet!$F112),"-")</f>
        <v>-</v>
      </c>
      <c r="DP112" s="51" t="str">
        <f>IFERROR(AVERAGEIFS('Orders - December 2020'!$I$2:$I$2047,'Orders - December 2020'!$H$2:$H$2047,Worksheet!DP$3,'Orders - December 2020'!$C$2:$C$2047,Worksheet!$F112),"-")</f>
        <v>-</v>
      </c>
      <c r="DQ112" s="51" t="str">
        <f>IFERROR(AVERAGEIFS('Orders - December 2020'!$I$2:$I$2047,'Orders - December 2020'!$H$2:$H$2047,Worksheet!DQ$3,'Orders - December 2020'!$C$2:$C$2047,Worksheet!$F112),"-")</f>
        <v>-</v>
      </c>
      <c r="DR112" s="51" t="str">
        <f>IFERROR(AVERAGEIFS('Orders - December 2020'!$I$2:$I$2047,'Orders - December 2020'!$H$2:$H$2047,Worksheet!DR$3,'Orders - December 2020'!$C$2:$C$2047,Worksheet!$F112),"-")</f>
        <v>-</v>
      </c>
      <c r="DS112" s="51" t="str">
        <f>IFERROR(AVERAGEIFS('Orders - December 2020'!$I$2:$I$2047,'Orders - December 2020'!$H$2:$H$2047,Worksheet!DS$3,'Orders - December 2020'!$C$2:$C$2047,Worksheet!$F112),"-")</f>
        <v>-</v>
      </c>
      <c r="DT112" s="51" t="str">
        <f>IFERROR(AVERAGEIFS('Orders - December 2020'!$I$2:$I$2047,'Orders - December 2020'!$H$2:$H$2047,Worksheet!DT$3,'Orders - December 2020'!$C$2:$C$2047,Worksheet!$F112),"-")</f>
        <v>-</v>
      </c>
      <c r="DU112" s="51" t="str">
        <f>IFERROR(AVERAGEIFS('Orders - December 2020'!$I$2:$I$2047,'Orders - December 2020'!$H$2:$H$2047,Worksheet!DU$3,'Orders - December 2020'!$C$2:$C$2047,Worksheet!$F112),"-")</f>
        <v>-</v>
      </c>
      <c r="DV112" s="51" t="str">
        <f>IFERROR(AVERAGEIFS('Orders - December 2020'!$I$2:$I$2047,'Orders - December 2020'!$H$2:$H$2047,Worksheet!DV$3,'Orders - December 2020'!$C$2:$C$2047,Worksheet!$F112),"-")</f>
        <v>-</v>
      </c>
      <c r="DW112" s="51" t="str">
        <f>IFERROR(AVERAGEIFS('Orders - December 2020'!$I$2:$I$2047,'Orders - December 2020'!$H$2:$H$2047,Worksheet!DW$3,'Orders - December 2020'!$C$2:$C$2047,Worksheet!$F112),"-")</f>
        <v>-</v>
      </c>
      <c r="DX112" s="51" t="str">
        <f>IFERROR(AVERAGEIFS('Orders - December 2020'!$I$2:$I$2047,'Orders - December 2020'!$H$2:$H$2047,Worksheet!DX$3,'Orders - December 2020'!$C$2:$C$2047,Worksheet!$F112),"-")</f>
        <v>-</v>
      </c>
      <c r="DY112" s="51" t="str">
        <f>IFERROR(AVERAGEIFS('Orders - December 2020'!$I$2:$I$2047,'Orders - December 2020'!$H$2:$H$2047,Worksheet!DY$3,'Orders - December 2020'!$C$2:$C$2047,Worksheet!$F112),"-")</f>
        <v>-</v>
      </c>
      <c r="DZ112" s="51" t="str">
        <f>IFERROR(AVERAGEIFS('Orders - December 2020'!$I$2:$I$2047,'Orders - December 2020'!$H$2:$H$2047,Worksheet!DZ$3,'Orders - December 2020'!$C$2:$C$2047,Worksheet!$F112),"-")</f>
        <v>-</v>
      </c>
      <c r="EA112" s="51" t="str">
        <f>IFERROR(AVERAGEIFS('Orders - December 2020'!$I$2:$I$2047,'Orders - December 2020'!$H$2:$H$2047,Worksheet!EA$3,'Orders - December 2020'!$C$2:$C$2047,Worksheet!$F112),"-")</f>
        <v>-</v>
      </c>
      <c r="EB112" s="51" t="str">
        <f>IFERROR(AVERAGEIFS('Orders - December 2020'!$I$2:$I$2047,'Orders - December 2020'!$H$2:$H$2047,Worksheet!EB$3,'Orders - December 2020'!$C$2:$C$2047,Worksheet!$F112),"-")</f>
        <v>-</v>
      </c>
      <c r="EC112" s="51" t="str">
        <f>IFERROR(AVERAGEIFS('Orders - December 2020'!$I$2:$I$2047,'Orders - December 2020'!$H$2:$H$2047,Worksheet!EC$3,'Orders - December 2020'!$C$2:$C$2047,Worksheet!$F112),"-")</f>
        <v>-</v>
      </c>
      <c r="ED112" s="51" t="str">
        <f>IFERROR(AVERAGEIFS('Orders - December 2020'!$I$2:$I$2047,'Orders - December 2020'!$H$2:$H$2047,Worksheet!ED$3,'Orders - December 2020'!$C$2:$C$2047,Worksheet!$F112),"-")</f>
        <v>-</v>
      </c>
      <c r="EE112" s="51" t="str">
        <f>IFERROR(AVERAGEIFS('Orders - December 2020'!$I$2:$I$2047,'Orders - December 2020'!$H$2:$H$2047,Worksheet!EE$3,'Orders - December 2020'!$C$2:$C$2047,Worksheet!$F112),"-")</f>
        <v>-</v>
      </c>
      <c r="EF112" s="51" t="str">
        <f>IFERROR(AVERAGEIFS('Orders - December 2020'!$I$2:$I$2047,'Orders - December 2020'!$H$2:$H$2047,Worksheet!EF$3,'Orders - December 2020'!$C$2:$C$2047,Worksheet!$F112),"-")</f>
        <v>-</v>
      </c>
      <c r="EG112" s="51" t="str">
        <f>IFERROR(AVERAGEIFS('Orders - December 2020'!$I$2:$I$2047,'Orders - December 2020'!$H$2:$H$2047,Worksheet!EG$3,'Orders - December 2020'!$C$2:$C$2047,Worksheet!$F112),"-")</f>
        <v>-</v>
      </c>
      <c r="EH112" s="51" t="str">
        <f>IFERROR(AVERAGEIFS('Orders - December 2020'!$I$2:$I$2047,'Orders - December 2020'!$H$2:$H$2047,Worksheet!EH$3,'Orders - December 2020'!$C$2:$C$2047,Worksheet!$F112),"-")</f>
        <v>-</v>
      </c>
      <c r="EI112" s="51" t="str">
        <f>IFERROR(AVERAGEIFS('Orders - December 2020'!$I$2:$I$2047,'Orders - December 2020'!$H$2:$H$2047,Worksheet!EI$3,'Orders - December 2020'!$C$2:$C$2047,Worksheet!$F112),"-")</f>
        <v>-</v>
      </c>
      <c r="EJ112" s="51" t="str">
        <f>IFERROR(AVERAGEIFS('Orders - December 2020'!$I$2:$I$2047,'Orders - December 2020'!$H$2:$H$2047,Worksheet!EJ$3,'Orders - December 2020'!$C$2:$C$2047,Worksheet!$F112),"-")</f>
        <v>-</v>
      </c>
      <c r="EK112" s="51" t="str">
        <f>IFERROR(AVERAGEIFS('Orders - December 2020'!$I$2:$I$2047,'Orders - December 2020'!$H$2:$H$2047,Worksheet!EK$3,'Orders - December 2020'!$C$2:$C$2047,Worksheet!$F112),"-")</f>
        <v>-</v>
      </c>
      <c r="EL112" s="51" t="str">
        <f>IFERROR(AVERAGEIFS('Orders - December 2020'!$I$2:$I$2047,'Orders - December 2020'!$H$2:$H$2047,Worksheet!EL$3,'Orders - December 2020'!$C$2:$C$2047,Worksheet!$F112),"-")</f>
        <v>-</v>
      </c>
      <c r="EM112" s="51" t="str">
        <f>IFERROR(AVERAGEIFS('Orders - December 2020'!$I$2:$I$2047,'Orders - December 2020'!$H$2:$H$2047,Worksheet!EM$3,'Orders - December 2020'!$C$2:$C$2047,Worksheet!$F112),"-")</f>
        <v>-</v>
      </c>
      <c r="EN112" s="51" t="str">
        <f>IFERROR(AVERAGEIFS('Orders - December 2020'!$I$2:$I$2047,'Orders - December 2020'!$H$2:$H$2047,Worksheet!EN$3,'Orders - December 2020'!$C$2:$C$2047,Worksheet!$F112),"-")</f>
        <v>-</v>
      </c>
      <c r="EO112" s="51" t="str">
        <f>IFERROR(AVERAGEIFS('Orders - December 2020'!$I$2:$I$2047,'Orders - December 2020'!$H$2:$H$2047,Worksheet!EO$3,'Orders - December 2020'!$C$2:$C$2047,Worksheet!$F112),"-")</f>
        <v>-</v>
      </c>
      <c r="EP112" s="51" t="str">
        <f>IFERROR(AVERAGEIFS('Orders - December 2020'!$I$2:$I$2047,'Orders - December 2020'!$H$2:$H$2047,Worksheet!EP$3,'Orders - December 2020'!$C$2:$C$2047,Worksheet!$F112),"-")</f>
        <v>-</v>
      </c>
      <c r="EQ112" s="51" t="str">
        <f>IFERROR(AVERAGEIFS('Orders - December 2020'!$I$2:$I$2047,'Orders - December 2020'!$H$2:$H$2047,Worksheet!EQ$3,'Orders - December 2020'!$C$2:$C$2047,Worksheet!$F112),"-")</f>
        <v>-</v>
      </c>
      <c r="ER112" s="51" t="str">
        <f>IFERROR(AVERAGEIFS('Orders - December 2020'!$I$2:$I$2047,'Orders - December 2020'!$H$2:$H$2047,Worksheet!ER$3,'Orders - December 2020'!$C$2:$C$2047,Worksheet!$F112),"-")</f>
        <v>-</v>
      </c>
      <c r="ES112" s="51" t="str">
        <f>IFERROR(AVERAGEIFS('Orders - December 2020'!$I$2:$I$2047,'Orders - December 2020'!$H$2:$H$2047,Worksheet!ES$3,'Orders - December 2020'!$C$2:$C$2047,Worksheet!$F112),"-")</f>
        <v>-</v>
      </c>
      <c r="ET112" s="51" t="str">
        <f>IFERROR(AVERAGEIFS('Orders - December 2020'!$I$2:$I$2047,'Orders - December 2020'!$H$2:$H$2047,Worksheet!ET$3,'Orders - December 2020'!$C$2:$C$2047,Worksheet!$F112),"-")</f>
        <v>-</v>
      </c>
      <c r="EU112" s="51" t="str">
        <f>IFERROR(AVERAGEIFS('Orders - December 2020'!$I$2:$I$2047,'Orders - December 2020'!$H$2:$H$2047,Worksheet!EU$3,'Orders - December 2020'!$C$2:$C$2047,Worksheet!$F112),"-")</f>
        <v>-</v>
      </c>
      <c r="EV112" s="51" t="str">
        <f>IFERROR(AVERAGEIFS('Orders - December 2020'!$I$2:$I$2047,'Orders - December 2020'!$H$2:$H$2047,Worksheet!EV$3,'Orders - December 2020'!$C$2:$C$2047,Worksheet!$F112),"-")</f>
        <v>-</v>
      </c>
      <c r="EW112" s="51" t="str">
        <f>IFERROR(AVERAGEIFS('Orders - December 2020'!$I$2:$I$2047,'Orders - December 2020'!$H$2:$H$2047,Worksheet!EW$3,'Orders - December 2020'!$C$2:$C$2047,Worksheet!$F112),"-")</f>
        <v>-</v>
      </c>
      <c r="EX112" s="51" t="str">
        <f>IFERROR(AVERAGEIFS('Orders - December 2020'!$I$2:$I$2047,'Orders - December 2020'!$H$2:$H$2047,Worksheet!EX$3,'Orders - December 2020'!$C$2:$C$2047,Worksheet!$F112),"-")</f>
        <v>-</v>
      </c>
      <c r="EY112" s="51" t="str">
        <f>IFERROR(AVERAGEIFS('Orders - December 2020'!$I$2:$I$2047,'Orders - December 2020'!$H$2:$H$2047,Worksheet!EY$3,'Orders - December 2020'!$C$2:$C$2047,Worksheet!$F112),"-")</f>
        <v>-</v>
      </c>
      <c r="EZ112" s="51" t="str">
        <f>IFERROR(AVERAGEIFS('Orders - December 2020'!$I$2:$I$2047,'Orders - December 2020'!$H$2:$H$2047,Worksheet!EZ$3,'Orders - December 2020'!$C$2:$C$2047,Worksheet!$F112),"-")</f>
        <v>-</v>
      </c>
      <c r="FA112" s="51" t="str">
        <f>IFERROR(AVERAGEIFS('Orders - December 2020'!$I$2:$I$2047,'Orders - December 2020'!$H$2:$H$2047,Worksheet!FA$3,'Orders - December 2020'!$C$2:$C$2047,Worksheet!$F112),"-")</f>
        <v>-</v>
      </c>
      <c r="FB112" s="51" t="str">
        <f>IFERROR(AVERAGEIFS('Orders - December 2020'!$I$2:$I$2047,'Orders - December 2020'!$H$2:$H$2047,Worksheet!FB$3,'Orders - December 2020'!$C$2:$C$2047,Worksheet!$F112),"-")</f>
        <v>-</v>
      </c>
      <c r="FC112" s="51" t="str">
        <f>IFERROR(AVERAGEIFS('Orders - December 2020'!$I$2:$I$2047,'Orders - December 2020'!$H$2:$H$2047,Worksheet!FC$3,'Orders - December 2020'!$C$2:$C$2047,Worksheet!$F112),"-")</f>
        <v>-</v>
      </c>
      <c r="FD112" s="51" t="str">
        <f>IFERROR(AVERAGEIFS('Orders - December 2020'!$I$2:$I$2047,'Orders - December 2020'!$H$2:$H$2047,Worksheet!FD$3,'Orders - December 2020'!$C$2:$C$2047,Worksheet!$F112),"-")</f>
        <v>-</v>
      </c>
      <c r="FE112" s="51" t="str">
        <f>IFERROR(AVERAGEIFS('Orders - December 2020'!$I$2:$I$2047,'Orders - December 2020'!$H$2:$H$2047,Worksheet!FE$3,'Orders - December 2020'!$C$2:$C$2047,Worksheet!$F112),"-")</f>
        <v>-</v>
      </c>
      <c r="FF112" s="51" t="str">
        <f>IFERROR(AVERAGEIFS('Orders - December 2020'!$I$2:$I$2047,'Orders - December 2020'!$H$2:$H$2047,Worksheet!FF$3,'Orders - December 2020'!$C$2:$C$2047,Worksheet!$F112),"-")</f>
        <v>-</v>
      </c>
      <c r="FG112" s="52" t="str">
        <f>IFERROR(AVERAGEIFS('Orders - December 2020'!$I$2:$I$2047,'Orders - December 2020'!$H$2:$H$2047,Worksheet!FG$3,'Orders - December 2020'!$C$2:$C$2047,Worksheet!$F112),"-")</f>
        <v>-</v>
      </c>
    </row>
    <row r="113" spans="6:163">
      <c r="F113" s="45" t="str">
        <v>Iya Lekan Minimart</v>
      </c>
      <c r="G113" s="50" t="str">
        <f>IFERROR(AVERAGEIFS('Orders - December 2020'!$I$2:$I$2047,'Orders - December 2020'!$H$2:$H$2047,Worksheet!G$3,'Orders - December 2020'!$C$2:$C$2047,Worksheet!$F113),"-")</f>
        <v>-</v>
      </c>
      <c r="H113" s="51" t="str">
        <f>IFERROR(AVERAGEIFS('Orders - December 2020'!$I$2:$I$2047,'Orders - December 2020'!$H$2:$H$2047,Worksheet!H$3,'Orders - December 2020'!$C$2:$C$2047,Worksheet!$F113),"-")</f>
        <v>-</v>
      </c>
      <c r="I113" s="51" t="str">
        <f>IFERROR(AVERAGEIFS('Orders - December 2020'!$I$2:$I$2047,'Orders - December 2020'!$H$2:$H$2047,Worksheet!I$3,'Orders - December 2020'!$C$2:$C$2047,Worksheet!$F113),"-")</f>
        <v>-</v>
      </c>
      <c r="J113" s="51" t="str">
        <f>IFERROR(AVERAGEIFS('Orders - December 2020'!$I$2:$I$2047,'Orders - December 2020'!$H$2:$H$2047,Worksheet!J$3,'Orders - December 2020'!$C$2:$C$2047,Worksheet!$F113),"-")</f>
        <v>-</v>
      </c>
      <c r="K113" s="51" t="str">
        <f>IFERROR(AVERAGEIFS('Orders - December 2020'!$I$2:$I$2047,'Orders - December 2020'!$H$2:$H$2047,Worksheet!K$3,'Orders - December 2020'!$C$2:$C$2047,Worksheet!$F113),"-")</f>
        <v>-</v>
      </c>
      <c r="L113" s="51" t="str">
        <f>IFERROR(AVERAGEIFS('Orders - December 2020'!$I$2:$I$2047,'Orders - December 2020'!$H$2:$H$2047,Worksheet!L$3,'Orders - December 2020'!$C$2:$C$2047,Worksheet!$F113),"-")</f>
        <v>-</v>
      </c>
      <c r="M113" s="51" t="str">
        <f>IFERROR(AVERAGEIFS('Orders - December 2020'!$I$2:$I$2047,'Orders - December 2020'!$H$2:$H$2047,Worksheet!M$3,'Orders - December 2020'!$C$2:$C$2047,Worksheet!$F113),"-")</f>
        <v>-</v>
      </c>
      <c r="N113" s="51" t="str">
        <f>IFERROR(AVERAGEIFS('Orders - December 2020'!$I$2:$I$2047,'Orders - December 2020'!$H$2:$H$2047,Worksheet!N$3,'Orders - December 2020'!$C$2:$C$2047,Worksheet!$F113),"-")</f>
        <v>-</v>
      </c>
      <c r="O113" s="51" t="str">
        <f>IFERROR(AVERAGEIFS('Orders - December 2020'!$I$2:$I$2047,'Orders - December 2020'!$H$2:$H$2047,Worksheet!O$3,'Orders - December 2020'!$C$2:$C$2047,Worksheet!$F113),"-")</f>
        <v>-</v>
      </c>
      <c r="P113" s="51" t="str">
        <f>IFERROR(AVERAGEIFS('Orders - December 2020'!$I$2:$I$2047,'Orders - December 2020'!$H$2:$H$2047,Worksheet!P$3,'Orders - December 2020'!$C$2:$C$2047,Worksheet!$F113),"-")</f>
        <v>-</v>
      </c>
      <c r="Q113" s="51" t="str">
        <f>IFERROR(AVERAGEIFS('Orders - December 2020'!$I$2:$I$2047,'Orders - December 2020'!$H$2:$H$2047,Worksheet!Q$3,'Orders - December 2020'!$C$2:$C$2047,Worksheet!$F113),"-")</f>
        <v>-</v>
      </c>
      <c r="R113" s="51" t="str">
        <f>IFERROR(AVERAGEIFS('Orders - December 2020'!$I$2:$I$2047,'Orders - December 2020'!$H$2:$H$2047,Worksheet!R$3,'Orders - December 2020'!$C$2:$C$2047,Worksheet!$F113),"-")</f>
        <v>-</v>
      </c>
      <c r="S113" s="51" t="str">
        <f>IFERROR(AVERAGEIFS('Orders - December 2020'!$I$2:$I$2047,'Orders - December 2020'!$H$2:$H$2047,Worksheet!S$3,'Orders - December 2020'!$C$2:$C$2047,Worksheet!$F113),"-")</f>
        <v>-</v>
      </c>
      <c r="T113" s="51" t="str">
        <f>IFERROR(AVERAGEIFS('Orders - December 2020'!$I$2:$I$2047,'Orders - December 2020'!$H$2:$H$2047,Worksheet!T$3,'Orders - December 2020'!$C$2:$C$2047,Worksheet!$F113),"-")</f>
        <v>-</v>
      </c>
      <c r="U113" s="51" t="str">
        <f>IFERROR(AVERAGEIFS('Orders - December 2020'!$I$2:$I$2047,'Orders - December 2020'!$H$2:$H$2047,Worksheet!U$3,'Orders - December 2020'!$C$2:$C$2047,Worksheet!$F113),"-")</f>
        <v>-</v>
      </c>
      <c r="V113" s="51" t="str">
        <f>IFERROR(AVERAGEIFS('Orders - December 2020'!$I$2:$I$2047,'Orders - December 2020'!$H$2:$H$2047,Worksheet!V$3,'Orders - December 2020'!$C$2:$C$2047,Worksheet!$F113),"-")</f>
        <v>-</v>
      </c>
      <c r="W113" s="51" t="str">
        <f>IFERROR(AVERAGEIFS('Orders - December 2020'!$I$2:$I$2047,'Orders - December 2020'!$H$2:$H$2047,Worksheet!W$3,'Orders - December 2020'!$C$2:$C$2047,Worksheet!$F113),"-")</f>
        <v>-</v>
      </c>
      <c r="X113" s="51" t="str">
        <f>IFERROR(AVERAGEIFS('Orders - December 2020'!$I$2:$I$2047,'Orders - December 2020'!$H$2:$H$2047,Worksheet!X$3,'Orders - December 2020'!$C$2:$C$2047,Worksheet!$F113),"-")</f>
        <v>-</v>
      </c>
      <c r="Y113" s="51" t="str">
        <f>IFERROR(AVERAGEIFS('Orders - December 2020'!$I$2:$I$2047,'Orders - December 2020'!$H$2:$H$2047,Worksheet!Y$3,'Orders - December 2020'!$C$2:$C$2047,Worksheet!$F113),"-")</f>
        <v>-</v>
      </c>
      <c r="Z113" s="51" t="str">
        <f>IFERROR(AVERAGEIFS('Orders - December 2020'!$I$2:$I$2047,'Orders - December 2020'!$H$2:$H$2047,Worksheet!Z$3,'Orders - December 2020'!$C$2:$C$2047,Worksheet!$F113),"-")</f>
        <v>-</v>
      </c>
      <c r="AA113" s="51" t="str">
        <f>IFERROR(AVERAGEIFS('Orders - December 2020'!$I$2:$I$2047,'Orders - December 2020'!$H$2:$H$2047,Worksheet!AA$3,'Orders - December 2020'!$C$2:$C$2047,Worksheet!$F113),"-")</f>
        <v>-</v>
      </c>
      <c r="AB113" s="51" t="str">
        <f>IFERROR(AVERAGEIFS('Orders - December 2020'!$I$2:$I$2047,'Orders - December 2020'!$H$2:$H$2047,Worksheet!AB$3,'Orders - December 2020'!$C$2:$C$2047,Worksheet!$F113),"-")</f>
        <v>-</v>
      </c>
      <c r="AC113" s="51" t="str">
        <f>IFERROR(AVERAGEIFS('Orders - December 2020'!$I$2:$I$2047,'Orders - December 2020'!$H$2:$H$2047,Worksheet!AC$3,'Orders - December 2020'!$C$2:$C$2047,Worksheet!$F113),"-")</f>
        <v>-</v>
      </c>
      <c r="AD113" s="51" t="str">
        <f>IFERROR(AVERAGEIFS('Orders - December 2020'!$I$2:$I$2047,'Orders - December 2020'!$H$2:$H$2047,Worksheet!AD$3,'Orders - December 2020'!$C$2:$C$2047,Worksheet!$F113),"-")</f>
        <v>-</v>
      </c>
      <c r="AE113" s="51" t="str">
        <f>IFERROR(AVERAGEIFS('Orders - December 2020'!$I$2:$I$2047,'Orders - December 2020'!$H$2:$H$2047,Worksheet!AE$3,'Orders - December 2020'!$C$2:$C$2047,Worksheet!$F113),"-")</f>
        <v>-</v>
      </c>
      <c r="AF113" s="51" t="str">
        <f>IFERROR(AVERAGEIFS('Orders - December 2020'!$I$2:$I$2047,'Orders - December 2020'!$H$2:$H$2047,Worksheet!AF$3,'Orders - December 2020'!$C$2:$C$2047,Worksheet!$F113),"-")</f>
        <v>-</v>
      </c>
      <c r="AG113" s="51" t="str">
        <f>IFERROR(AVERAGEIFS('Orders - December 2020'!$I$2:$I$2047,'Orders - December 2020'!$H$2:$H$2047,Worksheet!AG$3,'Orders - December 2020'!$C$2:$C$2047,Worksheet!$F113),"-")</f>
        <v>-</v>
      </c>
      <c r="AH113" s="51" t="str">
        <f>IFERROR(AVERAGEIFS('Orders - December 2020'!$I$2:$I$2047,'Orders - December 2020'!$H$2:$H$2047,Worksheet!AH$3,'Orders - December 2020'!$C$2:$C$2047,Worksheet!$F113),"-")</f>
        <v>-</v>
      </c>
      <c r="AI113" s="51" t="str">
        <f>IFERROR(AVERAGEIFS('Orders - December 2020'!$I$2:$I$2047,'Orders - December 2020'!$H$2:$H$2047,Worksheet!AI$3,'Orders - December 2020'!$C$2:$C$2047,Worksheet!$F113),"-")</f>
        <v>-</v>
      </c>
      <c r="AJ113" s="51" t="str">
        <f>IFERROR(AVERAGEIFS('Orders - December 2020'!$I$2:$I$2047,'Orders - December 2020'!$H$2:$H$2047,Worksheet!AJ$3,'Orders - December 2020'!$C$2:$C$2047,Worksheet!$F113),"-")</f>
        <v>-</v>
      </c>
      <c r="AK113" s="51" t="str">
        <f>IFERROR(AVERAGEIFS('Orders - December 2020'!$I$2:$I$2047,'Orders - December 2020'!$H$2:$H$2047,Worksheet!AK$3,'Orders - December 2020'!$C$2:$C$2047,Worksheet!$F113),"-")</f>
        <v>-</v>
      </c>
      <c r="AL113" s="51" t="str">
        <f>IFERROR(AVERAGEIFS('Orders - December 2020'!$I$2:$I$2047,'Orders - December 2020'!$H$2:$H$2047,Worksheet!AL$3,'Orders - December 2020'!$C$2:$C$2047,Worksheet!$F113),"-")</f>
        <v>-</v>
      </c>
      <c r="AM113" s="51" t="str">
        <f>IFERROR(AVERAGEIFS('Orders - December 2020'!$I$2:$I$2047,'Orders - December 2020'!$H$2:$H$2047,Worksheet!AM$3,'Orders - December 2020'!$C$2:$C$2047,Worksheet!$F113),"-")</f>
        <v>-</v>
      </c>
      <c r="AN113" s="51" t="str">
        <f>IFERROR(AVERAGEIFS('Orders - December 2020'!$I$2:$I$2047,'Orders - December 2020'!$H$2:$H$2047,Worksheet!AN$3,'Orders - December 2020'!$C$2:$C$2047,Worksheet!$F113),"-")</f>
        <v>-</v>
      </c>
      <c r="AO113" s="51" t="str">
        <f>IFERROR(AVERAGEIFS('Orders - December 2020'!$I$2:$I$2047,'Orders - December 2020'!$H$2:$H$2047,Worksheet!AO$3,'Orders - December 2020'!$C$2:$C$2047,Worksheet!$F113),"-")</f>
        <v>-</v>
      </c>
      <c r="AP113" s="51" t="str">
        <f>IFERROR(AVERAGEIFS('Orders - December 2020'!$I$2:$I$2047,'Orders - December 2020'!$H$2:$H$2047,Worksheet!AP$3,'Orders - December 2020'!$C$2:$C$2047,Worksheet!$F113),"-")</f>
        <v>-</v>
      </c>
      <c r="AQ113" s="51" t="str">
        <f>IFERROR(AVERAGEIFS('Orders - December 2020'!$I$2:$I$2047,'Orders - December 2020'!$H$2:$H$2047,Worksheet!AQ$3,'Orders - December 2020'!$C$2:$C$2047,Worksheet!$F113),"-")</f>
        <v>-</v>
      </c>
      <c r="AR113" s="51" t="str">
        <f>IFERROR(AVERAGEIFS('Orders - December 2020'!$I$2:$I$2047,'Orders - December 2020'!$H$2:$H$2047,Worksheet!AR$3,'Orders - December 2020'!$C$2:$C$2047,Worksheet!$F113),"-")</f>
        <v>-</v>
      </c>
      <c r="AS113" s="51" t="str">
        <f>IFERROR(AVERAGEIFS('Orders - December 2020'!$I$2:$I$2047,'Orders - December 2020'!$H$2:$H$2047,Worksheet!AS$3,'Orders - December 2020'!$C$2:$C$2047,Worksheet!$F113),"-")</f>
        <v>-</v>
      </c>
      <c r="AT113" s="51" t="str">
        <f>IFERROR(AVERAGEIFS('Orders - December 2020'!$I$2:$I$2047,'Orders - December 2020'!$H$2:$H$2047,Worksheet!AT$3,'Orders - December 2020'!$C$2:$C$2047,Worksheet!$F113),"-")</f>
        <v>-</v>
      </c>
      <c r="AU113" s="51" t="str">
        <f>IFERROR(AVERAGEIFS('Orders - December 2020'!$I$2:$I$2047,'Orders - December 2020'!$H$2:$H$2047,Worksheet!AU$3,'Orders - December 2020'!$C$2:$C$2047,Worksheet!$F113),"-")</f>
        <v>-</v>
      </c>
      <c r="AV113" s="51" t="str">
        <f>IFERROR(AVERAGEIFS('Orders - December 2020'!$I$2:$I$2047,'Orders - December 2020'!$H$2:$H$2047,Worksheet!AV$3,'Orders - December 2020'!$C$2:$C$2047,Worksheet!$F113),"-")</f>
        <v>-</v>
      </c>
      <c r="AW113" s="51" t="str">
        <f>IFERROR(AVERAGEIFS('Orders - December 2020'!$I$2:$I$2047,'Orders - December 2020'!$H$2:$H$2047,Worksheet!AW$3,'Orders - December 2020'!$C$2:$C$2047,Worksheet!$F113),"-")</f>
        <v>-</v>
      </c>
      <c r="AX113" s="51" t="str">
        <f>IFERROR(AVERAGEIFS('Orders - December 2020'!$I$2:$I$2047,'Orders - December 2020'!$H$2:$H$2047,Worksheet!AX$3,'Orders - December 2020'!$C$2:$C$2047,Worksheet!$F113),"-")</f>
        <v>-</v>
      </c>
      <c r="AY113" s="51" t="str">
        <f>IFERROR(AVERAGEIFS('Orders - December 2020'!$I$2:$I$2047,'Orders - December 2020'!$H$2:$H$2047,Worksheet!AY$3,'Orders - December 2020'!$C$2:$C$2047,Worksheet!$F113),"-")</f>
        <v>-</v>
      </c>
      <c r="AZ113" s="51" t="str">
        <f>IFERROR(AVERAGEIFS('Orders - December 2020'!$I$2:$I$2047,'Orders - December 2020'!$H$2:$H$2047,Worksheet!AZ$3,'Orders - December 2020'!$C$2:$C$2047,Worksheet!$F113),"-")</f>
        <v>-</v>
      </c>
      <c r="BA113" s="51" t="str">
        <f>IFERROR(AVERAGEIFS('Orders - December 2020'!$I$2:$I$2047,'Orders - December 2020'!$H$2:$H$2047,Worksheet!BA$3,'Orders - December 2020'!$C$2:$C$2047,Worksheet!$F113),"-")</f>
        <v>-</v>
      </c>
      <c r="BB113" s="51" t="str">
        <f>IFERROR(AVERAGEIFS('Orders - December 2020'!$I$2:$I$2047,'Orders - December 2020'!$H$2:$H$2047,Worksheet!BB$3,'Orders - December 2020'!$C$2:$C$2047,Worksheet!$F113),"-")</f>
        <v>-</v>
      </c>
      <c r="BC113" s="51" t="str">
        <f>IFERROR(AVERAGEIFS('Orders - December 2020'!$I$2:$I$2047,'Orders - December 2020'!$H$2:$H$2047,Worksheet!BC$3,'Orders - December 2020'!$C$2:$C$2047,Worksheet!$F113),"-")</f>
        <v>-</v>
      </c>
      <c r="BD113" s="51" t="str">
        <f>IFERROR(AVERAGEIFS('Orders - December 2020'!$I$2:$I$2047,'Orders - December 2020'!$H$2:$H$2047,Worksheet!BD$3,'Orders - December 2020'!$C$2:$C$2047,Worksheet!$F113),"-")</f>
        <v>-</v>
      </c>
      <c r="BE113" s="51" t="str">
        <f>IFERROR(AVERAGEIFS('Orders - December 2020'!$I$2:$I$2047,'Orders - December 2020'!$H$2:$H$2047,Worksheet!BE$3,'Orders - December 2020'!$C$2:$C$2047,Worksheet!$F113),"-")</f>
        <v>-</v>
      </c>
      <c r="BF113" s="51" t="str">
        <f>IFERROR(AVERAGEIFS('Orders - December 2020'!$I$2:$I$2047,'Orders - December 2020'!$H$2:$H$2047,Worksheet!BF$3,'Orders - December 2020'!$C$2:$C$2047,Worksheet!$F113),"-")</f>
        <v>-</v>
      </c>
      <c r="BG113" s="51" t="str">
        <f>IFERROR(AVERAGEIFS('Orders - December 2020'!$I$2:$I$2047,'Orders - December 2020'!$H$2:$H$2047,Worksheet!BG$3,'Orders - December 2020'!$C$2:$C$2047,Worksheet!$F113),"-")</f>
        <v>-</v>
      </c>
      <c r="BH113" s="51" t="str">
        <f>IFERROR(AVERAGEIFS('Orders - December 2020'!$I$2:$I$2047,'Orders - December 2020'!$H$2:$H$2047,Worksheet!BH$3,'Orders - December 2020'!$C$2:$C$2047,Worksheet!$F113),"-")</f>
        <v>-</v>
      </c>
      <c r="BI113" s="51" t="str">
        <f>IFERROR(AVERAGEIFS('Orders - December 2020'!$I$2:$I$2047,'Orders - December 2020'!$H$2:$H$2047,Worksheet!BI$3,'Orders - December 2020'!$C$2:$C$2047,Worksheet!$F113),"-")</f>
        <v>-</v>
      </c>
      <c r="BJ113" s="51" t="str">
        <f>IFERROR(AVERAGEIFS('Orders - December 2020'!$I$2:$I$2047,'Orders - December 2020'!$H$2:$H$2047,Worksheet!BJ$3,'Orders - December 2020'!$C$2:$C$2047,Worksheet!$F113),"-")</f>
        <v>-</v>
      </c>
      <c r="BK113" s="51" t="str">
        <f>IFERROR(AVERAGEIFS('Orders - December 2020'!$I$2:$I$2047,'Orders - December 2020'!$H$2:$H$2047,Worksheet!BK$3,'Orders - December 2020'!$C$2:$C$2047,Worksheet!$F113),"-")</f>
        <v>-</v>
      </c>
      <c r="BL113" s="51" t="str">
        <f>IFERROR(AVERAGEIFS('Orders - December 2020'!$I$2:$I$2047,'Orders - December 2020'!$H$2:$H$2047,Worksheet!BL$3,'Orders - December 2020'!$C$2:$C$2047,Worksheet!$F113),"-")</f>
        <v>-</v>
      </c>
      <c r="BM113" s="51" t="str">
        <f>IFERROR(AVERAGEIFS('Orders - December 2020'!$I$2:$I$2047,'Orders - December 2020'!$H$2:$H$2047,Worksheet!BM$3,'Orders - December 2020'!$C$2:$C$2047,Worksheet!$F113),"-")</f>
        <v>-</v>
      </c>
      <c r="BN113" s="51" t="str">
        <f>IFERROR(AVERAGEIFS('Orders - December 2020'!$I$2:$I$2047,'Orders - December 2020'!$H$2:$H$2047,Worksheet!BN$3,'Orders - December 2020'!$C$2:$C$2047,Worksheet!$F113),"-")</f>
        <v>-</v>
      </c>
      <c r="BO113" s="51" t="str">
        <f>IFERROR(AVERAGEIFS('Orders - December 2020'!$I$2:$I$2047,'Orders - December 2020'!$H$2:$H$2047,Worksheet!BO$3,'Orders - December 2020'!$C$2:$C$2047,Worksheet!$F113),"-")</f>
        <v>-</v>
      </c>
      <c r="BP113" s="51" t="str">
        <f>IFERROR(AVERAGEIFS('Orders - December 2020'!$I$2:$I$2047,'Orders - December 2020'!$H$2:$H$2047,Worksheet!BP$3,'Orders - December 2020'!$C$2:$C$2047,Worksheet!$F113),"-")</f>
        <v>-</v>
      </c>
      <c r="BQ113" s="51" t="str">
        <f>IFERROR(AVERAGEIFS('Orders - December 2020'!$I$2:$I$2047,'Orders - December 2020'!$H$2:$H$2047,Worksheet!BQ$3,'Orders - December 2020'!$C$2:$C$2047,Worksheet!$F113),"-")</f>
        <v>-</v>
      </c>
      <c r="BR113" s="51" t="str">
        <f>IFERROR(AVERAGEIFS('Orders - December 2020'!$I$2:$I$2047,'Orders - December 2020'!$H$2:$H$2047,Worksheet!BR$3,'Orders - December 2020'!$C$2:$C$2047,Worksheet!$F113),"-")</f>
        <v>-</v>
      </c>
      <c r="BS113" s="51" t="str">
        <f>IFERROR(AVERAGEIFS('Orders - December 2020'!$I$2:$I$2047,'Orders - December 2020'!$H$2:$H$2047,Worksheet!BS$3,'Orders - December 2020'!$C$2:$C$2047,Worksheet!$F113),"-")</f>
        <v>-</v>
      </c>
      <c r="BT113" s="51" t="str">
        <f>IFERROR(AVERAGEIFS('Orders - December 2020'!$I$2:$I$2047,'Orders - December 2020'!$H$2:$H$2047,Worksheet!BT$3,'Orders - December 2020'!$C$2:$C$2047,Worksheet!$F113),"-")</f>
        <v>-</v>
      </c>
      <c r="BU113" s="51" t="str">
        <f>IFERROR(AVERAGEIFS('Orders - December 2020'!$I$2:$I$2047,'Orders - December 2020'!$H$2:$H$2047,Worksheet!BU$3,'Orders - December 2020'!$C$2:$C$2047,Worksheet!$F113),"-")</f>
        <v>-</v>
      </c>
      <c r="BV113" s="51" t="str">
        <f>IFERROR(AVERAGEIFS('Orders - December 2020'!$I$2:$I$2047,'Orders - December 2020'!$H$2:$H$2047,Worksheet!BV$3,'Orders - December 2020'!$C$2:$C$2047,Worksheet!$F113),"-")</f>
        <v>-</v>
      </c>
      <c r="BW113" s="51" t="str">
        <f>IFERROR(AVERAGEIFS('Orders - December 2020'!$I$2:$I$2047,'Orders - December 2020'!$H$2:$H$2047,Worksheet!BW$3,'Orders - December 2020'!$C$2:$C$2047,Worksheet!$F113),"-")</f>
        <v>-</v>
      </c>
      <c r="BX113" s="51" t="str">
        <f>IFERROR(AVERAGEIFS('Orders - December 2020'!$I$2:$I$2047,'Orders - December 2020'!$H$2:$H$2047,Worksheet!BX$3,'Orders - December 2020'!$C$2:$C$2047,Worksheet!$F113),"-")</f>
        <v>-</v>
      </c>
      <c r="BY113" s="51" t="str">
        <f>IFERROR(AVERAGEIFS('Orders - December 2020'!$I$2:$I$2047,'Orders - December 2020'!$H$2:$H$2047,Worksheet!BY$3,'Orders - December 2020'!$C$2:$C$2047,Worksheet!$F113),"-")</f>
        <v>-</v>
      </c>
      <c r="BZ113" s="51" t="str">
        <f>IFERROR(AVERAGEIFS('Orders - December 2020'!$I$2:$I$2047,'Orders - December 2020'!$H$2:$H$2047,Worksheet!BZ$3,'Orders - December 2020'!$C$2:$C$2047,Worksheet!$F113),"-")</f>
        <v>-</v>
      </c>
      <c r="CA113" s="51">
        <f>IFERROR(AVERAGEIFS('Orders - December 2020'!$I$2:$I$2047,'Orders - December 2020'!$H$2:$H$2047,Worksheet!CA$3,'Orders - December 2020'!$C$2:$C$2047,Worksheet!$F113),"-")</f>
        <v>1</v>
      </c>
      <c r="CB113" s="51" t="str">
        <f>IFERROR(AVERAGEIFS('Orders - December 2020'!$I$2:$I$2047,'Orders - December 2020'!$H$2:$H$2047,Worksheet!CB$3,'Orders - December 2020'!$C$2:$C$2047,Worksheet!$F113),"-")</f>
        <v>-</v>
      </c>
      <c r="CC113" s="51" t="str">
        <f>IFERROR(AVERAGEIFS('Orders - December 2020'!$I$2:$I$2047,'Orders - December 2020'!$H$2:$H$2047,Worksheet!CC$3,'Orders - December 2020'!$C$2:$C$2047,Worksheet!$F113),"-")</f>
        <v>-</v>
      </c>
      <c r="CD113" s="51" t="str">
        <f>IFERROR(AVERAGEIFS('Orders - December 2020'!$I$2:$I$2047,'Orders - December 2020'!$H$2:$H$2047,Worksheet!CD$3,'Orders - December 2020'!$C$2:$C$2047,Worksheet!$F113),"-")</f>
        <v>-</v>
      </c>
      <c r="CE113" s="51" t="str">
        <f>IFERROR(AVERAGEIFS('Orders - December 2020'!$I$2:$I$2047,'Orders - December 2020'!$H$2:$H$2047,Worksheet!CE$3,'Orders - December 2020'!$C$2:$C$2047,Worksheet!$F113),"-")</f>
        <v>-</v>
      </c>
      <c r="CF113" s="51" t="str">
        <f>IFERROR(AVERAGEIFS('Orders - December 2020'!$I$2:$I$2047,'Orders - December 2020'!$H$2:$H$2047,Worksheet!CF$3,'Orders - December 2020'!$C$2:$C$2047,Worksheet!$F113),"-")</f>
        <v>-</v>
      </c>
      <c r="CG113" s="51" t="str">
        <f>IFERROR(AVERAGEIFS('Orders - December 2020'!$I$2:$I$2047,'Orders - December 2020'!$H$2:$H$2047,Worksheet!CG$3,'Orders - December 2020'!$C$2:$C$2047,Worksheet!$F113),"-")</f>
        <v>-</v>
      </c>
      <c r="CH113" s="51" t="str">
        <f>IFERROR(AVERAGEIFS('Orders - December 2020'!$I$2:$I$2047,'Orders - December 2020'!$H$2:$H$2047,Worksheet!CH$3,'Orders - December 2020'!$C$2:$C$2047,Worksheet!$F113),"-")</f>
        <v>-</v>
      </c>
      <c r="CI113" s="51" t="str">
        <f>IFERROR(AVERAGEIFS('Orders - December 2020'!$I$2:$I$2047,'Orders - December 2020'!$H$2:$H$2047,Worksheet!CI$3,'Orders - December 2020'!$C$2:$C$2047,Worksheet!$F113),"-")</f>
        <v>-</v>
      </c>
      <c r="CJ113" s="51" t="str">
        <f>IFERROR(AVERAGEIFS('Orders - December 2020'!$I$2:$I$2047,'Orders - December 2020'!$H$2:$H$2047,Worksheet!CJ$3,'Orders - December 2020'!$C$2:$C$2047,Worksheet!$F113),"-")</f>
        <v>-</v>
      </c>
      <c r="CK113" s="51" t="str">
        <f>IFERROR(AVERAGEIFS('Orders - December 2020'!$I$2:$I$2047,'Orders - December 2020'!$H$2:$H$2047,Worksheet!CK$3,'Orders - December 2020'!$C$2:$C$2047,Worksheet!$F113),"-")</f>
        <v>-</v>
      </c>
      <c r="CL113" s="51" t="str">
        <f>IFERROR(AVERAGEIFS('Orders - December 2020'!$I$2:$I$2047,'Orders - December 2020'!$H$2:$H$2047,Worksheet!CL$3,'Orders - December 2020'!$C$2:$C$2047,Worksheet!$F113),"-")</f>
        <v>-</v>
      </c>
      <c r="CM113" s="51" t="str">
        <f>IFERROR(AVERAGEIFS('Orders - December 2020'!$I$2:$I$2047,'Orders - December 2020'!$H$2:$H$2047,Worksheet!CM$3,'Orders - December 2020'!$C$2:$C$2047,Worksheet!$F113),"-")</f>
        <v>-</v>
      </c>
      <c r="CN113" s="51" t="str">
        <f>IFERROR(AVERAGEIFS('Orders - December 2020'!$I$2:$I$2047,'Orders - December 2020'!$H$2:$H$2047,Worksheet!CN$3,'Orders - December 2020'!$C$2:$C$2047,Worksheet!$F113),"-")</f>
        <v>-</v>
      </c>
      <c r="CO113" s="51" t="str">
        <f>IFERROR(AVERAGEIFS('Orders - December 2020'!$I$2:$I$2047,'Orders - December 2020'!$H$2:$H$2047,Worksheet!CO$3,'Orders - December 2020'!$C$2:$C$2047,Worksheet!$F113),"-")</f>
        <v>-</v>
      </c>
      <c r="CP113" s="51" t="str">
        <f>IFERROR(AVERAGEIFS('Orders - December 2020'!$I$2:$I$2047,'Orders - December 2020'!$H$2:$H$2047,Worksheet!CP$3,'Orders - December 2020'!$C$2:$C$2047,Worksheet!$F113),"-")</f>
        <v>-</v>
      </c>
      <c r="CQ113" s="51" t="str">
        <f>IFERROR(AVERAGEIFS('Orders - December 2020'!$I$2:$I$2047,'Orders - December 2020'!$H$2:$H$2047,Worksheet!CQ$3,'Orders - December 2020'!$C$2:$C$2047,Worksheet!$F113),"-")</f>
        <v>-</v>
      </c>
      <c r="CR113" s="51" t="str">
        <f>IFERROR(AVERAGEIFS('Orders - December 2020'!$I$2:$I$2047,'Orders - December 2020'!$H$2:$H$2047,Worksheet!CR$3,'Orders - December 2020'!$C$2:$C$2047,Worksheet!$F113),"-")</f>
        <v>-</v>
      </c>
      <c r="CS113" s="51" t="str">
        <f>IFERROR(AVERAGEIFS('Orders - December 2020'!$I$2:$I$2047,'Orders - December 2020'!$H$2:$H$2047,Worksheet!CS$3,'Orders - December 2020'!$C$2:$C$2047,Worksheet!$F113),"-")</f>
        <v>-</v>
      </c>
      <c r="CT113" s="51" t="str">
        <f>IFERROR(AVERAGEIFS('Orders - December 2020'!$I$2:$I$2047,'Orders - December 2020'!$H$2:$H$2047,Worksheet!CT$3,'Orders - December 2020'!$C$2:$C$2047,Worksheet!$F113),"-")</f>
        <v>-</v>
      </c>
      <c r="CU113" s="51" t="str">
        <f>IFERROR(AVERAGEIFS('Orders - December 2020'!$I$2:$I$2047,'Orders - December 2020'!$H$2:$H$2047,Worksheet!CU$3,'Orders - December 2020'!$C$2:$C$2047,Worksheet!$F113),"-")</f>
        <v>-</v>
      </c>
      <c r="CV113" s="51" t="str">
        <f>IFERROR(AVERAGEIFS('Orders - December 2020'!$I$2:$I$2047,'Orders - December 2020'!$H$2:$H$2047,Worksheet!CV$3,'Orders - December 2020'!$C$2:$C$2047,Worksheet!$F113),"-")</f>
        <v>-</v>
      </c>
      <c r="CW113" s="51" t="str">
        <f>IFERROR(AVERAGEIFS('Orders - December 2020'!$I$2:$I$2047,'Orders - December 2020'!$H$2:$H$2047,Worksheet!CW$3,'Orders - December 2020'!$C$2:$C$2047,Worksheet!$F113),"-")</f>
        <v>-</v>
      </c>
      <c r="CX113" s="51" t="str">
        <f>IFERROR(AVERAGEIFS('Orders - December 2020'!$I$2:$I$2047,'Orders - December 2020'!$H$2:$H$2047,Worksheet!CX$3,'Orders - December 2020'!$C$2:$C$2047,Worksheet!$F113),"-")</f>
        <v>-</v>
      </c>
      <c r="CY113" s="51" t="str">
        <f>IFERROR(AVERAGEIFS('Orders - December 2020'!$I$2:$I$2047,'Orders - December 2020'!$H$2:$H$2047,Worksheet!CY$3,'Orders - December 2020'!$C$2:$C$2047,Worksheet!$F113),"-")</f>
        <v>-</v>
      </c>
      <c r="CZ113" s="51" t="str">
        <f>IFERROR(AVERAGEIFS('Orders - December 2020'!$I$2:$I$2047,'Orders - December 2020'!$H$2:$H$2047,Worksheet!CZ$3,'Orders - December 2020'!$C$2:$C$2047,Worksheet!$F113),"-")</f>
        <v>-</v>
      </c>
      <c r="DA113" s="51" t="str">
        <f>IFERROR(AVERAGEIFS('Orders - December 2020'!$I$2:$I$2047,'Orders - December 2020'!$H$2:$H$2047,Worksheet!DA$3,'Orders - December 2020'!$C$2:$C$2047,Worksheet!$F113),"-")</f>
        <v>-</v>
      </c>
      <c r="DB113" s="51" t="str">
        <f>IFERROR(AVERAGEIFS('Orders - December 2020'!$I$2:$I$2047,'Orders - December 2020'!$H$2:$H$2047,Worksheet!DB$3,'Orders - December 2020'!$C$2:$C$2047,Worksheet!$F113),"-")</f>
        <v>-</v>
      </c>
      <c r="DC113" s="51" t="str">
        <f>IFERROR(AVERAGEIFS('Orders - December 2020'!$I$2:$I$2047,'Orders - December 2020'!$H$2:$H$2047,Worksheet!DC$3,'Orders - December 2020'!$C$2:$C$2047,Worksheet!$F113),"-")</f>
        <v>-</v>
      </c>
      <c r="DD113" s="51" t="str">
        <f>IFERROR(AVERAGEIFS('Orders - December 2020'!$I$2:$I$2047,'Orders - December 2020'!$H$2:$H$2047,Worksheet!DD$3,'Orders - December 2020'!$C$2:$C$2047,Worksheet!$F113),"-")</f>
        <v>-</v>
      </c>
      <c r="DE113" s="51" t="str">
        <f>IFERROR(AVERAGEIFS('Orders - December 2020'!$I$2:$I$2047,'Orders - December 2020'!$H$2:$H$2047,Worksheet!DE$3,'Orders - December 2020'!$C$2:$C$2047,Worksheet!$F113),"-")</f>
        <v>-</v>
      </c>
      <c r="DF113" s="51" t="str">
        <f>IFERROR(AVERAGEIFS('Orders - December 2020'!$I$2:$I$2047,'Orders - December 2020'!$H$2:$H$2047,Worksheet!DF$3,'Orders - December 2020'!$C$2:$C$2047,Worksheet!$F113),"-")</f>
        <v>-</v>
      </c>
      <c r="DG113" s="51" t="str">
        <f>IFERROR(AVERAGEIFS('Orders - December 2020'!$I$2:$I$2047,'Orders - December 2020'!$H$2:$H$2047,Worksheet!DG$3,'Orders - December 2020'!$C$2:$C$2047,Worksheet!$F113),"-")</f>
        <v>-</v>
      </c>
      <c r="DH113" s="51" t="str">
        <f>IFERROR(AVERAGEIFS('Orders - December 2020'!$I$2:$I$2047,'Orders - December 2020'!$H$2:$H$2047,Worksheet!DH$3,'Orders - December 2020'!$C$2:$C$2047,Worksheet!$F113),"-")</f>
        <v>-</v>
      </c>
      <c r="DI113" s="51" t="str">
        <f>IFERROR(AVERAGEIFS('Orders - December 2020'!$I$2:$I$2047,'Orders - December 2020'!$H$2:$H$2047,Worksheet!DI$3,'Orders - December 2020'!$C$2:$C$2047,Worksheet!$F113),"-")</f>
        <v>-</v>
      </c>
      <c r="DJ113" s="51" t="str">
        <f>IFERROR(AVERAGEIFS('Orders - December 2020'!$I$2:$I$2047,'Orders - December 2020'!$H$2:$H$2047,Worksheet!DJ$3,'Orders - December 2020'!$C$2:$C$2047,Worksheet!$F113),"-")</f>
        <v>-</v>
      </c>
      <c r="DK113" s="51" t="str">
        <f>IFERROR(AVERAGEIFS('Orders - December 2020'!$I$2:$I$2047,'Orders - December 2020'!$H$2:$H$2047,Worksheet!DK$3,'Orders - December 2020'!$C$2:$C$2047,Worksheet!$F113),"-")</f>
        <v>-</v>
      </c>
      <c r="DL113" s="51" t="str">
        <f>IFERROR(AVERAGEIFS('Orders - December 2020'!$I$2:$I$2047,'Orders - December 2020'!$H$2:$H$2047,Worksheet!DL$3,'Orders - December 2020'!$C$2:$C$2047,Worksheet!$F113),"-")</f>
        <v>-</v>
      </c>
      <c r="DM113" s="51" t="str">
        <f>IFERROR(AVERAGEIFS('Orders - December 2020'!$I$2:$I$2047,'Orders - December 2020'!$H$2:$H$2047,Worksheet!DM$3,'Orders - December 2020'!$C$2:$C$2047,Worksheet!$F113),"-")</f>
        <v>-</v>
      </c>
      <c r="DN113" s="51" t="str">
        <f>IFERROR(AVERAGEIFS('Orders - December 2020'!$I$2:$I$2047,'Orders - December 2020'!$H$2:$H$2047,Worksheet!DN$3,'Orders - December 2020'!$C$2:$C$2047,Worksheet!$F113),"-")</f>
        <v>-</v>
      </c>
      <c r="DO113" s="51" t="str">
        <f>IFERROR(AVERAGEIFS('Orders - December 2020'!$I$2:$I$2047,'Orders - December 2020'!$H$2:$H$2047,Worksheet!DO$3,'Orders - December 2020'!$C$2:$C$2047,Worksheet!$F113),"-")</f>
        <v>-</v>
      </c>
      <c r="DP113" s="51" t="str">
        <f>IFERROR(AVERAGEIFS('Orders - December 2020'!$I$2:$I$2047,'Orders - December 2020'!$H$2:$H$2047,Worksheet!DP$3,'Orders - December 2020'!$C$2:$C$2047,Worksheet!$F113),"-")</f>
        <v>-</v>
      </c>
      <c r="DQ113" s="51" t="str">
        <f>IFERROR(AVERAGEIFS('Orders - December 2020'!$I$2:$I$2047,'Orders - December 2020'!$H$2:$H$2047,Worksheet!DQ$3,'Orders - December 2020'!$C$2:$C$2047,Worksheet!$F113),"-")</f>
        <v>-</v>
      </c>
      <c r="DR113" s="51" t="str">
        <f>IFERROR(AVERAGEIFS('Orders - December 2020'!$I$2:$I$2047,'Orders - December 2020'!$H$2:$H$2047,Worksheet!DR$3,'Orders - December 2020'!$C$2:$C$2047,Worksheet!$F113),"-")</f>
        <v>-</v>
      </c>
      <c r="DS113" s="51" t="str">
        <f>IFERROR(AVERAGEIFS('Orders - December 2020'!$I$2:$I$2047,'Orders - December 2020'!$H$2:$H$2047,Worksheet!DS$3,'Orders - December 2020'!$C$2:$C$2047,Worksheet!$F113),"-")</f>
        <v>-</v>
      </c>
      <c r="DT113" s="51" t="str">
        <f>IFERROR(AVERAGEIFS('Orders - December 2020'!$I$2:$I$2047,'Orders - December 2020'!$H$2:$H$2047,Worksheet!DT$3,'Orders - December 2020'!$C$2:$C$2047,Worksheet!$F113),"-")</f>
        <v>-</v>
      </c>
      <c r="DU113" s="51" t="str">
        <f>IFERROR(AVERAGEIFS('Orders - December 2020'!$I$2:$I$2047,'Orders - December 2020'!$H$2:$H$2047,Worksheet!DU$3,'Orders - December 2020'!$C$2:$C$2047,Worksheet!$F113),"-")</f>
        <v>-</v>
      </c>
      <c r="DV113" s="51" t="str">
        <f>IFERROR(AVERAGEIFS('Orders - December 2020'!$I$2:$I$2047,'Orders - December 2020'!$H$2:$H$2047,Worksheet!DV$3,'Orders - December 2020'!$C$2:$C$2047,Worksheet!$F113),"-")</f>
        <v>-</v>
      </c>
      <c r="DW113" s="51" t="str">
        <f>IFERROR(AVERAGEIFS('Orders - December 2020'!$I$2:$I$2047,'Orders - December 2020'!$H$2:$H$2047,Worksheet!DW$3,'Orders - December 2020'!$C$2:$C$2047,Worksheet!$F113),"-")</f>
        <v>-</v>
      </c>
      <c r="DX113" s="51" t="str">
        <f>IFERROR(AVERAGEIFS('Orders - December 2020'!$I$2:$I$2047,'Orders - December 2020'!$H$2:$H$2047,Worksheet!DX$3,'Orders - December 2020'!$C$2:$C$2047,Worksheet!$F113),"-")</f>
        <v>-</v>
      </c>
      <c r="DY113" s="51" t="str">
        <f>IFERROR(AVERAGEIFS('Orders - December 2020'!$I$2:$I$2047,'Orders - December 2020'!$H$2:$H$2047,Worksheet!DY$3,'Orders - December 2020'!$C$2:$C$2047,Worksheet!$F113),"-")</f>
        <v>-</v>
      </c>
      <c r="DZ113" s="51" t="str">
        <f>IFERROR(AVERAGEIFS('Orders - December 2020'!$I$2:$I$2047,'Orders - December 2020'!$H$2:$H$2047,Worksheet!DZ$3,'Orders - December 2020'!$C$2:$C$2047,Worksheet!$F113),"-")</f>
        <v>-</v>
      </c>
      <c r="EA113" s="51" t="str">
        <f>IFERROR(AVERAGEIFS('Orders - December 2020'!$I$2:$I$2047,'Orders - December 2020'!$H$2:$H$2047,Worksheet!EA$3,'Orders - December 2020'!$C$2:$C$2047,Worksheet!$F113),"-")</f>
        <v>-</v>
      </c>
      <c r="EB113" s="51" t="str">
        <f>IFERROR(AVERAGEIFS('Orders - December 2020'!$I$2:$I$2047,'Orders - December 2020'!$H$2:$H$2047,Worksheet!EB$3,'Orders - December 2020'!$C$2:$C$2047,Worksheet!$F113),"-")</f>
        <v>-</v>
      </c>
      <c r="EC113" s="51" t="str">
        <f>IFERROR(AVERAGEIFS('Orders - December 2020'!$I$2:$I$2047,'Orders - December 2020'!$H$2:$H$2047,Worksheet!EC$3,'Orders - December 2020'!$C$2:$C$2047,Worksheet!$F113),"-")</f>
        <v>-</v>
      </c>
      <c r="ED113" s="51" t="str">
        <f>IFERROR(AVERAGEIFS('Orders - December 2020'!$I$2:$I$2047,'Orders - December 2020'!$H$2:$H$2047,Worksheet!ED$3,'Orders - December 2020'!$C$2:$C$2047,Worksheet!$F113),"-")</f>
        <v>-</v>
      </c>
      <c r="EE113" s="51" t="str">
        <f>IFERROR(AVERAGEIFS('Orders - December 2020'!$I$2:$I$2047,'Orders - December 2020'!$H$2:$H$2047,Worksheet!EE$3,'Orders - December 2020'!$C$2:$C$2047,Worksheet!$F113),"-")</f>
        <v>-</v>
      </c>
      <c r="EF113" s="51" t="str">
        <f>IFERROR(AVERAGEIFS('Orders - December 2020'!$I$2:$I$2047,'Orders - December 2020'!$H$2:$H$2047,Worksheet!EF$3,'Orders - December 2020'!$C$2:$C$2047,Worksheet!$F113),"-")</f>
        <v>-</v>
      </c>
      <c r="EG113" s="51" t="str">
        <f>IFERROR(AVERAGEIFS('Orders - December 2020'!$I$2:$I$2047,'Orders - December 2020'!$H$2:$H$2047,Worksheet!EG$3,'Orders - December 2020'!$C$2:$C$2047,Worksheet!$F113),"-")</f>
        <v>-</v>
      </c>
      <c r="EH113" s="51" t="str">
        <f>IFERROR(AVERAGEIFS('Orders - December 2020'!$I$2:$I$2047,'Orders - December 2020'!$H$2:$H$2047,Worksheet!EH$3,'Orders - December 2020'!$C$2:$C$2047,Worksheet!$F113),"-")</f>
        <v>-</v>
      </c>
      <c r="EI113" s="51" t="str">
        <f>IFERROR(AVERAGEIFS('Orders - December 2020'!$I$2:$I$2047,'Orders - December 2020'!$H$2:$H$2047,Worksheet!EI$3,'Orders - December 2020'!$C$2:$C$2047,Worksheet!$F113),"-")</f>
        <v>-</v>
      </c>
      <c r="EJ113" s="51" t="str">
        <f>IFERROR(AVERAGEIFS('Orders - December 2020'!$I$2:$I$2047,'Orders - December 2020'!$H$2:$H$2047,Worksheet!EJ$3,'Orders - December 2020'!$C$2:$C$2047,Worksheet!$F113),"-")</f>
        <v>-</v>
      </c>
      <c r="EK113" s="51" t="str">
        <f>IFERROR(AVERAGEIFS('Orders - December 2020'!$I$2:$I$2047,'Orders - December 2020'!$H$2:$H$2047,Worksheet!EK$3,'Orders - December 2020'!$C$2:$C$2047,Worksheet!$F113),"-")</f>
        <v>-</v>
      </c>
      <c r="EL113" s="51" t="str">
        <f>IFERROR(AVERAGEIFS('Orders - December 2020'!$I$2:$I$2047,'Orders - December 2020'!$H$2:$H$2047,Worksheet!EL$3,'Orders - December 2020'!$C$2:$C$2047,Worksheet!$F113),"-")</f>
        <v>-</v>
      </c>
      <c r="EM113" s="51" t="str">
        <f>IFERROR(AVERAGEIFS('Orders - December 2020'!$I$2:$I$2047,'Orders - December 2020'!$H$2:$H$2047,Worksheet!EM$3,'Orders - December 2020'!$C$2:$C$2047,Worksheet!$F113),"-")</f>
        <v>-</v>
      </c>
      <c r="EN113" s="51" t="str">
        <f>IFERROR(AVERAGEIFS('Orders - December 2020'!$I$2:$I$2047,'Orders - December 2020'!$H$2:$H$2047,Worksheet!EN$3,'Orders - December 2020'!$C$2:$C$2047,Worksheet!$F113),"-")</f>
        <v>-</v>
      </c>
      <c r="EO113" s="51" t="str">
        <f>IFERROR(AVERAGEIFS('Orders - December 2020'!$I$2:$I$2047,'Orders - December 2020'!$H$2:$H$2047,Worksheet!EO$3,'Orders - December 2020'!$C$2:$C$2047,Worksheet!$F113),"-")</f>
        <v>-</v>
      </c>
      <c r="EP113" s="51" t="str">
        <f>IFERROR(AVERAGEIFS('Orders - December 2020'!$I$2:$I$2047,'Orders - December 2020'!$H$2:$H$2047,Worksheet!EP$3,'Orders - December 2020'!$C$2:$C$2047,Worksheet!$F113),"-")</f>
        <v>-</v>
      </c>
      <c r="EQ113" s="51" t="str">
        <f>IFERROR(AVERAGEIFS('Orders - December 2020'!$I$2:$I$2047,'Orders - December 2020'!$H$2:$H$2047,Worksheet!EQ$3,'Orders - December 2020'!$C$2:$C$2047,Worksheet!$F113),"-")</f>
        <v>-</v>
      </c>
      <c r="ER113" s="51" t="str">
        <f>IFERROR(AVERAGEIFS('Orders - December 2020'!$I$2:$I$2047,'Orders - December 2020'!$H$2:$H$2047,Worksheet!ER$3,'Orders - December 2020'!$C$2:$C$2047,Worksheet!$F113),"-")</f>
        <v>-</v>
      </c>
      <c r="ES113" s="51" t="str">
        <f>IFERROR(AVERAGEIFS('Orders - December 2020'!$I$2:$I$2047,'Orders - December 2020'!$H$2:$H$2047,Worksheet!ES$3,'Orders - December 2020'!$C$2:$C$2047,Worksheet!$F113),"-")</f>
        <v>-</v>
      </c>
      <c r="ET113" s="51" t="str">
        <f>IFERROR(AVERAGEIFS('Orders - December 2020'!$I$2:$I$2047,'Orders - December 2020'!$H$2:$H$2047,Worksheet!ET$3,'Orders - December 2020'!$C$2:$C$2047,Worksheet!$F113),"-")</f>
        <v>-</v>
      </c>
      <c r="EU113" s="51" t="str">
        <f>IFERROR(AVERAGEIFS('Orders - December 2020'!$I$2:$I$2047,'Orders - December 2020'!$H$2:$H$2047,Worksheet!EU$3,'Orders - December 2020'!$C$2:$C$2047,Worksheet!$F113),"-")</f>
        <v>-</v>
      </c>
      <c r="EV113" s="51" t="str">
        <f>IFERROR(AVERAGEIFS('Orders - December 2020'!$I$2:$I$2047,'Orders - December 2020'!$H$2:$H$2047,Worksheet!EV$3,'Orders - December 2020'!$C$2:$C$2047,Worksheet!$F113),"-")</f>
        <v>-</v>
      </c>
      <c r="EW113" s="51" t="str">
        <f>IFERROR(AVERAGEIFS('Orders - December 2020'!$I$2:$I$2047,'Orders - December 2020'!$H$2:$H$2047,Worksheet!EW$3,'Orders - December 2020'!$C$2:$C$2047,Worksheet!$F113),"-")</f>
        <v>-</v>
      </c>
      <c r="EX113" s="51" t="str">
        <f>IFERROR(AVERAGEIFS('Orders - December 2020'!$I$2:$I$2047,'Orders - December 2020'!$H$2:$H$2047,Worksheet!EX$3,'Orders - December 2020'!$C$2:$C$2047,Worksheet!$F113),"-")</f>
        <v>-</v>
      </c>
      <c r="EY113" s="51" t="str">
        <f>IFERROR(AVERAGEIFS('Orders - December 2020'!$I$2:$I$2047,'Orders - December 2020'!$H$2:$H$2047,Worksheet!EY$3,'Orders - December 2020'!$C$2:$C$2047,Worksheet!$F113),"-")</f>
        <v>-</v>
      </c>
      <c r="EZ113" s="51" t="str">
        <f>IFERROR(AVERAGEIFS('Orders - December 2020'!$I$2:$I$2047,'Orders - December 2020'!$H$2:$H$2047,Worksheet!EZ$3,'Orders - December 2020'!$C$2:$C$2047,Worksheet!$F113),"-")</f>
        <v>-</v>
      </c>
      <c r="FA113" s="51" t="str">
        <f>IFERROR(AVERAGEIFS('Orders - December 2020'!$I$2:$I$2047,'Orders - December 2020'!$H$2:$H$2047,Worksheet!FA$3,'Orders - December 2020'!$C$2:$C$2047,Worksheet!$F113),"-")</f>
        <v>-</v>
      </c>
      <c r="FB113" s="51" t="str">
        <f>IFERROR(AVERAGEIFS('Orders - December 2020'!$I$2:$I$2047,'Orders - December 2020'!$H$2:$H$2047,Worksheet!FB$3,'Orders - December 2020'!$C$2:$C$2047,Worksheet!$F113),"-")</f>
        <v>-</v>
      </c>
      <c r="FC113" s="51" t="str">
        <f>IFERROR(AVERAGEIFS('Orders - December 2020'!$I$2:$I$2047,'Orders - December 2020'!$H$2:$H$2047,Worksheet!FC$3,'Orders - December 2020'!$C$2:$C$2047,Worksheet!$F113),"-")</f>
        <v>-</v>
      </c>
      <c r="FD113" s="51" t="str">
        <f>IFERROR(AVERAGEIFS('Orders - December 2020'!$I$2:$I$2047,'Orders - December 2020'!$H$2:$H$2047,Worksheet!FD$3,'Orders - December 2020'!$C$2:$C$2047,Worksheet!$F113),"-")</f>
        <v>-</v>
      </c>
      <c r="FE113" s="51" t="str">
        <f>IFERROR(AVERAGEIFS('Orders - December 2020'!$I$2:$I$2047,'Orders - December 2020'!$H$2:$H$2047,Worksheet!FE$3,'Orders - December 2020'!$C$2:$C$2047,Worksheet!$F113),"-")</f>
        <v>-</v>
      </c>
      <c r="FF113" s="51" t="str">
        <f>IFERROR(AVERAGEIFS('Orders - December 2020'!$I$2:$I$2047,'Orders - December 2020'!$H$2:$H$2047,Worksheet!FF$3,'Orders - December 2020'!$C$2:$C$2047,Worksheet!$F113),"-")</f>
        <v>-</v>
      </c>
      <c r="FG113" s="52" t="str">
        <f>IFERROR(AVERAGEIFS('Orders - December 2020'!$I$2:$I$2047,'Orders - December 2020'!$H$2:$H$2047,Worksheet!FG$3,'Orders - December 2020'!$C$2:$C$2047,Worksheet!$F113),"-")</f>
        <v>-</v>
      </c>
    </row>
    <row r="114" spans="6:163">
      <c r="F114" s="45" t="str">
        <v>Fairmoon Supermarket</v>
      </c>
      <c r="G114" s="50" t="str">
        <f>IFERROR(AVERAGEIFS('Orders - December 2020'!$I$2:$I$2047,'Orders - December 2020'!$H$2:$H$2047,Worksheet!G$3,'Orders - December 2020'!$C$2:$C$2047,Worksheet!$F114),"-")</f>
        <v>-</v>
      </c>
      <c r="H114" s="51" t="str">
        <f>IFERROR(AVERAGEIFS('Orders - December 2020'!$I$2:$I$2047,'Orders - December 2020'!$H$2:$H$2047,Worksheet!H$3,'Orders - December 2020'!$C$2:$C$2047,Worksheet!$F114),"-")</f>
        <v>-</v>
      </c>
      <c r="I114" s="51" t="str">
        <f>IFERROR(AVERAGEIFS('Orders - December 2020'!$I$2:$I$2047,'Orders - December 2020'!$H$2:$H$2047,Worksheet!I$3,'Orders - December 2020'!$C$2:$C$2047,Worksheet!$F114),"-")</f>
        <v>-</v>
      </c>
      <c r="J114" s="51" t="str">
        <f>IFERROR(AVERAGEIFS('Orders - December 2020'!$I$2:$I$2047,'Orders - December 2020'!$H$2:$H$2047,Worksheet!J$3,'Orders - December 2020'!$C$2:$C$2047,Worksheet!$F114),"-")</f>
        <v>-</v>
      </c>
      <c r="K114" s="51" t="str">
        <f>IFERROR(AVERAGEIFS('Orders - December 2020'!$I$2:$I$2047,'Orders - December 2020'!$H$2:$H$2047,Worksheet!K$3,'Orders - December 2020'!$C$2:$C$2047,Worksheet!$F114),"-")</f>
        <v>-</v>
      </c>
      <c r="L114" s="51" t="str">
        <f>IFERROR(AVERAGEIFS('Orders - December 2020'!$I$2:$I$2047,'Orders - December 2020'!$H$2:$H$2047,Worksheet!L$3,'Orders - December 2020'!$C$2:$C$2047,Worksheet!$F114),"-")</f>
        <v>-</v>
      </c>
      <c r="M114" s="51" t="str">
        <f>IFERROR(AVERAGEIFS('Orders - December 2020'!$I$2:$I$2047,'Orders - December 2020'!$H$2:$H$2047,Worksheet!M$3,'Orders - December 2020'!$C$2:$C$2047,Worksheet!$F114),"-")</f>
        <v>-</v>
      </c>
      <c r="N114" s="51" t="str">
        <f>IFERROR(AVERAGEIFS('Orders - December 2020'!$I$2:$I$2047,'Orders - December 2020'!$H$2:$H$2047,Worksheet!N$3,'Orders - December 2020'!$C$2:$C$2047,Worksheet!$F114),"-")</f>
        <v>-</v>
      </c>
      <c r="O114" s="51" t="str">
        <f>IFERROR(AVERAGEIFS('Orders - December 2020'!$I$2:$I$2047,'Orders - December 2020'!$H$2:$H$2047,Worksheet!O$3,'Orders - December 2020'!$C$2:$C$2047,Worksheet!$F114),"-")</f>
        <v>-</v>
      </c>
      <c r="P114" s="51" t="str">
        <f>IFERROR(AVERAGEIFS('Orders - December 2020'!$I$2:$I$2047,'Orders - December 2020'!$H$2:$H$2047,Worksheet!P$3,'Orders - December 2020'!$C$2:$C$2047,Worksheet!$F114),"-")</f>
        <v>-</v>
      </c>
      <c r="Q114" s="51" t="str">
        <f>IFERROR(AVERAGEIFS('Orders - December 2020'!$I$2:$I$2047,'Orders - December 2020'!$H$2:$H$2047,Worksheet!Q$3,'Orders - December 2020'!$C$2:$C$2047,Worksheet!$F114),"-")</f>
        <v>-</v>
      </c>
      <c r="R114" s="51" t="str">
        <f>IFERROR(AVERAGEIFS('Orders - December 2020'!$I$2:$I$2047,'Orders - December 2020'!$H$2:$H$2047,Worksheet!R$3,'Orders - December 2020'!$C$2:$C$2047,Worksheet!$F114),"-")</f>
        <v>-</v>
      </c>
      <c r="S114" s="51" t="str">
        <f>IFERROR(AVERAGEIFS('Orders - December 2020'!$I$2:$I$2047,'Orders - December 2020'!$H$2:$H$2047,Worksheet!S$3,'Orders - December 2020'!$C$2:$C$2047,Worksheet!$F114),"-")</f>
        <v>-</v>
      </c>
      <c r="T114" s="51" t="str">
        <f>IFERROR(AVERAGEIFS('Orders - December 2020'!$I$2:$I$2047,'Orders - December 2020'!$H$2:$H$2047,Worksheet!T$3,'Orders - December 2020'!$C$2:$C$2047,Worksheet!$F114),"-")</f>
        <v>-</v>
      </c>
      <c r="U114" s="51" t="str">
        <f>IFERROR(AVERAGEIFS('Orders - December 2020'!$I$2:$I$2047,'Orders - December 2020'!$H$2:$H$2047,Worksheet!U$3,'Orders - December 2020'!$C$2:$C$2047,Worksheet!$F114),"-")</f>
        <v>-</v>
      </c>
      <c r="V114" s="51" t="str">
        <f>IFERROR(AVERAGEIFS('Orders - December 2020'!$I$2:$I$2047,'Orders - December 2020'!$H$2:$H$2047,Worksheet!V$3,'Orders - December 2020'!$C$2:$C$2047,Worksheet!$F114),"-")</f>
        <v>-</v>
      </c>
      <c r="W114" s="51" t="str">
        <f>IFERROR(AVERAGEIFS('Orders - December 2020'!$I$2:$I$2047,'Orders - December 2020'!$H$2:$H$2047,Worksheet!W$3,'Orders - December 2020'!$C$2:$C$2047,Worksheet!$F114),"-")</f>
        <v>-</v>
      </c>
      <c r="X114" s="51" t="str">
        <f>IFERROR(AVERAGEIFS('Orders - December 2020'!$I$2:$I$2047,'Orders - December 2020'!$H$2:$H$2047,Worksheet!X$3,'Orders - December 2020'!$C$2:$C$2047,Worksheet!$F114),"-")</f>
        <v>-</v>
      </c>
      <c r="Y114" s="51" t="str">
        <f>IFERROR(AVERAGEIFS('Orders - December 2020'!$I$2:$I$2047,'Orders - December 2020'!$H$2:$H$2047,Worksheet!Y$3,'Orders - December 2020'!$C$2:$C$2047,Worksheet!$F114),"-")</f>
        <v>-</v>
      </c>
      <c r="Z114" s="51" t="str">
        <f>IFERROR(AVERAGEIFS('Orders - December 2020'!$I$2:$I$2047,'Orders - December 2020'!$H$2:$H$2047,Worksheet!Z$3,'Orders - December 2020'!$C$2:$C$2047,Worksheet!$F114),"-")</f>
        <v>-</v>
      </c>
      <c r="AA114" s="51" t="str">
        <f>IFERROR(AVERAGEIFS('Orders - December 2020'!$I$2:$I$2047,'Orders - December 2020'!$H$2:$H$2047,Worksheet!AA$3,'Orders - December 2020'!$C$2:$C$2047,Worksheet!$F114),"-")</f>
        <v>-</v>
      </c>
      <c r="AB114" s="51" t="str">
        <f>IFERROR(AVERAGEIFS('Orders - December 2020'!$I$2:$I$2047,'Orders - December 2020'!$H$2:$H$2047,Worksheet!AB$3,'Orders - December 2020'!$C$2:$C$2047,Worksheet!$F114),"-")</f>
        <v>-</v>
      </c>
      <c r="AC114" s="51" t="str">
        <f>IFERROR(AVERAGEIFS('Orders - December 2020'!$I$2:$I$2047,'Orders - December 2020'!$H$2:$H$2047,Worksheet!AC$3,'Orders - December 2020'!$C$2:$C$2047,Worksheet!$F114),"-")</f>
        <v>-</v>
      </c>
      <c r="AD114" s="51" t="str">
        <f>IFERROR(AVERAGEIFS('Orders - December 2020'!$I$2:$I$2047,'Orders - December 2020'!$H$2:$H$2047,Worksheet!AD$3,'Orders - December 2020'!$C$2:$C$2047,Worksheet!$F114),"-")</f>
        <v>-</v>
      </c>
      <c r="AE114" s="51" t="str">
        <f>IFERROR(AVERAGEIFS('Orders - December 2020'!$I$2:$I$2047,'Orders - December 2020'!$H$2:$H$2047,Worksheet!AE$3,'Orders - December 2020'!$C$2:$C$2047,Worksheet!$F114),"-")</f>
        <v>-</v>
      </c>
      <c r="AF114" s="51" t="str">
        <f>IFERROR(AVERAGEIFS('Orders - December 2020'!$I$2:$I$2047,'Orders - December 2020'!$H$2:$H$2047,Worksheet!AF$3,'Orders - December 2020'!$C$2:$C$2047,Worksheet!$F114),"-")</f>
        <v>-</v>
      </c>
      <c r="AG114" s="51" t="str">
        <f>IFERROR(AVERAGEIFS('Orders - December 2020'!$I$2:$I$2047,'Orders - December 2020'!$H$2:$H$2047,Worksheet!AG$3,'Orders - December 2020'!$C$2:$C$2047,Worksheet!$F114),"-")</f>
        <v>-</v>
      </c>
      <c r="AH114" s="51" t="str">
        <f>IFERROR(AVERAGEIFS('Orders - December 2020'!$I$2:$I$2047,'Orders - December 2020'!$H$2:$H$2047,Worksheet!AH$3,'Orders - December 2020'!$C$2:$C$2047,Worksheet!$F114),"-")</f>
        <v>-</v>
      </c>
      <c r="AI114" s="51" t="str">
        <f>IFERROR(AVERAGEIFS('Orders - December 2020'!$I$2:$I$2047,'Orders - December 2020'!$H$2:$H$2047,Worksheet!AI$3,'Orders - December 2020'!$C$2:$C$2047,Worksheet!$F114),"-")</f>
        <v>-</v>
      </c>
      <c r="AJ114" s="51" t="str">
        <f>IFERROR(AVERAGEIFS('Orders - December 2020'!$I$2:$I$2047,'Orders - December 2020'!$H$2:$H$2047,Worksheet!AJ$3,'Orders - December 2020'!$C$2:$C$2047,Worksheet!$F114),"-")</f>
        <v>-</v>
      </c>
      <c r="AK114" s="51" t="str">
        <f>IFERROR(AVERAGEIFS('Orders - December 2020'!$I$2:$I$2047,'Orders - December 2020'!$H$2:$H$2047,Worksheet!AK$3,'Orders - December 2020'!$C$2:$C$2047,Worksheet!$F114),"-")</f>
        <v>-</v>
      </c>
      <c r="AL114" s="51" t="str">
        <f>IFERROR(AVERAGEIFS('Orders - December 2020'!$I$2:$I$2047,'Orders - December 2020'!$H$2:$H$2047,Worksheet!AL$3,'Orders - December 2020'!$C$2:$C$2047,Worksheet!$F114),"-")</f>
        <v>-</v>
      </c>
      <c r="AM114" s="51" t="str">
        <f>IFERROR(AVERAGEIFS('Orders - December 2020'!$I$2:$I$2047,'Orders - December 2020'!$H$2:$H$2047,Worksheet!AM$3,'Orders - December 2020'!$C$2:$C$2047,Worksheet!$F114),"-")</f>
        <v>-</v>
      </c>
      <c r="AN114" s="51" t="str">
        <f>IFERROR(AVERAGEIFS('Orders - December 2020'!$I$2:$I$2047,'Orders - December 2020'!$H$2:$H$2047,Worksheet!AN$3,'Orders - December 2020'!$C$2:$C$2047,Worksheet!$F114),"-")</f>
        <v>-</v>
      </c>
      <c r="AO114" s="51" t="str">
        <f>IFERROR(AVERAGEIFS('Orders - December 2020'!$I$2:$I$2047,'Orders - December 2020'!$H$2:$H$2047,Worksheet!AO$3,'Orders - December 2020'!$C$2:$C$2047,Worksheet!$F114),"-")</f>
        <v>-</v>
      </c>
      <c r="AP114" s="51" t="str">
        <f>IFERROR(AVERAGEIFS('Orders - December 2020'!$I$2:$I$2047,'Orders - December 2020'!$H$2:$H$2047,Worksheet!AP$3,'Orders - December 2020'!$C$2:$C$2047,Worksheet!$F114),"-")</f>
        <v>-</v>
      </c>
      <c r="AQ114" s="51" t="str">
        <f>IFERROR(AVERAGEIFS('Orders - December 2020'!$I$2:$I$2047,'Orders - December 2020'!$H$2:$H$2047,Worksheet!AQ$3,'Orders - December 2020'!$C$2:$C$2047,Worksheet!$F114),"-")</f>
        <v>-</v>
      </c>
      <c r="AR114" s="51" t="str">
        <f>IFERROR(AVERAGEIFS('Orders - December 2020'!$I$2:$I$2047,'Orders - December 2020'!$H$2:$H$2047,Worksheet!AR$3,'Orders - December 2020'!$C$2:$C$2047,Worksheet!$F114),"-")</f>
        <v>-</v>
      </c>
      <c r="AS114" s="51" t="str">
        <f>IFERROR(AVERAGEIFS('Orders - December 2020'!$I$2:$I$2047,'Orders - December 2020'!$H$2:$H$2047,Worksheet!AS$3,'Orders - December 2020'!$C$2:$C$2047,Worksheet!$F114),"-")</f>
        <v>-</v>
      </c>
      <c r="AT114" s="51" t="str">
        <f>IFERROR(AVERAGEIFS('Orders - December 2020'!$I$2:$I$2047,'Orders - December 2020'!$H$2:$H$2047,Worksheet!AT$3,'Orders - December 2020'!$C$2:$C$2047,Worksheet!$F114),"-")</f>
        <v>-</v>
      </c>
      <c r="AU114" s="51" t="str">
        <f>IFERROR(AVERAGEIFS('Orders - December 2020'!$I$2:$I$2047,'Orders - December 2020'!$H$2:$H$2047,Worksheet!AU$3,'Orders - December 2020'!$C$2:$C$2047,Worksheet!$F114),"-")</f>
        <v>-</v>
      </c>
      <c r="AV114" s="51" t="str">
        <f>IFERROR(AVERAGEIFS('Orders - December 2020'!$I$2:$I$2047,'Orders - December 2020'!$H$2:$H$2047,Worksheet!AV$3,'Orders - December 2020'!$C$2:$C$2047,Worksheet!$F114),"-")</f>
        <v>-</v>
      </c>
      <c r="AW114" s="51" t="str">
        <f>IFERROR(AVERAGEIFS('Orders - December 2020'!$I$2:$I$2047,'Orders - December 2020'!$H$2:$H$2047,Worksheet!AW$3,'Orders - December 2020'!$C$2:$C$2047,Worksheet!$F114),"-")</f>
        <v>-</v>
      </c>
      <c r="AX114" s="51" t="str">
        <f>IFERROR(AVERAGEIFS('Orders - December 2020'!$I$2:$I$2047,'Orders - December 2020'!$H$2:$H$2047,Worksheet!AX$3,'Orders - December 2020'!$C$2:$C$2047,Worksheet!$F114),"-")</f>
        <v>-</v>
      </c>
      <c r="AY114" s="51" t="str">
        <f>IFERROR(AVERAGEIFS('Orders - December 2020'!$I$2:$I$2047,'Orders - December 2020'!$H$2:$H$2047,Worksheet!AY$3,'Orders - December 2020'!$C$2:$C$2047,Worksheet!$F114),"-")</f>
        <v>-</v>
      </c>
      <c r="AZ114" s="51" t="str">
        <f>IFERROR(AVERAGEIFS('Orders - December 2020'!$I$2:$I$2047,'Orders - December 2020'!$H$2:$H$2047,Worksheet!AZ$3,'Orders - December 2020'!$C$2:$C$2047,Worksheet!$F114),"-")</f>
        <v>-</v>
      </c>
      <c r="BA114" s="51" t="str">
        <f>IFERROR(AVERAGEIFS('Orders - December 2020'!$I$2:$I$2047,'Orders - December 2020'!$H$2:$H$2047,Worksheet!BA$3,'Orders - December 2020'!$C$2:$C$2047,Worksheet!$F114),"-")</f>
        <v>-</v>
      </c>
      <c r="BB114" s="51" t="str">
        <f>IFERROR(AVERAGEIFS('Orders - December 2020'!$I$2:$I$2047,'Orders - December 2020'!$H$2:$H$2047,Worksheet!BB$3,'Orders - December 2020'!$C$2:$C$2047,Worksheet!$F114),"-")</f>
        <v>-</v>
      </c>
      <c r="BC114" s="51" t="str">
        <f>IFERROR(AVERAGEIFS('Orders - December 2020'!$I$2:$I$2047,'Orders - December 2020'!$H$2:$H$2047,Worksheet!BC$3,'Orders - December 2020'!$C$2:$C$2047,Worksheet!$F114),"-")</f>
        <v>-</v>
      </c>
      <c r="BD114" s="51" t="str">
        <f>IFERROR(AVERAGEIFS('Orders - December 2020'!$I$2:$I$2047,'Orders - December 2020'!$H$2:$H$2047,Worksheet!BD$3,'Orders - December 2020'!$C$2:$C$2047,Worksheet!$F114),"-")</f>
        <v>-</v>
      </c>
      <c r="BE114" s="51" t="str">
        <f>IFERROR(AVERAGEIFS('Orders - December 2020'!$I$2:$I$2047,'Orders - December 2020'!$H$2:$H$2047,Worksheet!BE$3,'Orders - December 2020'!$C$2:$C$2047,Worksheet!$F114),"-")</f>
        <v>-</v>
      </c>
      <c r="BF114" s="51" t="str">
        <f>IFERROR(AVERAGEIFS('Orders - December 2020'!$I$2:$I$2047,'Orders - December 2020'!$H$2:$H$2047,Worksheet!BF$3,'Orders - December 2020'!$C$2:$C$2047,Worksheet!$F114),"-")</f>
        <v>-</v>
      </c>
      <c r="BG114" s="51" t="str">
        <f>IFERROR(AVERAGEIFS('Orders - December 2020'!$I$2:$I$2047,'Orders - December 2020'!$H$2:$H$2047,Worksheet!BG$3,'Orders - December 2020'!$C$2:$C$2047,Worksheet!$F114),"-")</f>
        <v>-</v>
      </c>
      <c r="BH114" s="51" t="str">
        <f>IFERROR(AVERAGEIFS('Orders - December 2020'!$I$2:$I$2047,'Orders - December 2020'!$H$2:$H$2047,Worksheet!BH$3,'Orders - December 2020'!$C$2:$C$2047,Worksheet!$F114),"-")</f>
        <v>-</v>
      </c>
      <c r="BI114" s="51" t="str">
        <f>IFERROR(AVERAGEIFS('Orders - December 2020'!$I$2:$I$2047,'Orders - December 2020'!$H$2:$H$2047,Worksheet!BI$3,'Orders - December 2020'!$C$2:$C$2047,Worksheet!$F114),"-")</f>
        <v>-</v>
      </c>
      <c r="BJ114" s="51" t="str">
        <f>IFERROR(AVERAGEIFS('Orders - December 2020'!$I$2:$I$2047,'Orders - December 2020'!$H$2:$H$2047,Worksheet!BJ$3,'Orders - December 2020'!$C$2:$C$2047,Worksheet!$F114),"-")</f>
        <v>-</v>
      </c>
      <c r="BK114" s="51" t="str">
        <f>IFERROR(AVERAGEIFS('Orders - December 2020'!$I$2:$I$2047,'Orders - December 2020'!$H$2:$H$2047,Worksheet!BK$3,'Orders - December 2020'!$C$2:$C$2047,Worksheet!$F114),"-")</f>
        <v>-</v>
      </c>
      <c r="BL114" s="51" t="str">
        <f>IFERROR(AVERAGEIFS('Orders - December 2020'!$I$2:$I$2047,'Orders - December 2020'!$H$2:$H$2047,Worksheet!BL$3,'Orders - December 2020'!$C$2:$C$2047,Worksheet!$F114),"-")</f>
        <v>-</v>
      </c>
      <c r="BM114" s="51" t="str">
        <f>IFERROR(AVERAGEIFS('Orders - December 2020'!$I$2:$I$2047,'Orders - December 2020'!$H$2:$H$2047,Worksheet!BM$3,'Orders - December 2020'!$C$2:$C$2047,Worksheet!$F114),"-")</f>
        <v>-</v>
      </c>
      <c r="BN114" s="51" t="str">
        <f>IFERROR(AVERAGEIFS('Orders - December 2020'!$I$2:$I$2047,'Orders - December 2020'!$H$2:$H$2047,Worksheet!BN$3,'Orders - December 2020'!$C$2:$C$2047,Worksheet!$F114),"-")</f>
        <v>-</v>
      </c>
      <c r="BO114" s="51" t="str">
        <f>IFERROR(AVERAGEIFS('Orders - December 2020'!$I$2:$I$2047,'Orders - December 2020'!$H$2:$H$2047,Worksheet!BO$3,'Orders - December 2020'!$C$2:$C$2047,Worksheet!$F114),"-")</f>
        <v>-</v>
      </c>
      <c r="BP114" s="51" t="str">
        <f>IFERROR(AVERAGEIFS('Orders - December 2020'!$I$2:$I$2047,'Orders - December 2020'!$H$2:$H$2047,Worksheet!BP$3,'Orders - December 2020'!$C$2:$C$2047,Worksheet!$F114),"-")</f>
        <v>-</v>
      </c>
      <c r="BQ114" s="51" t="str">
        <f>IFERROR(AVERAGEIFS('Orders - December 2020'!$I$2:$I$2047,'Orders - December 2020'!$H$2:$H$2047,Worksheet!BQ$3,'Orders - December 2020'!$C$2:$C$2047,Worksheet!$F114),"-")</f>
        <v>-</v>
      </c>
      <c r="BR114" s="51" t="str">
        <f>IFERROR(AVERAGEIFS('Orders - December 2020'!$I$2:$I$2047,'Orders - December 2020'!$H$2:$H$2047,Worksheet!BR$3,'Orders - December 2020'!$C$2:$C$2047,Worksheet!$F114),"-")</f>
        <v>-</v>
      </c>
      <c r="BS114" s="51" t="str">
        <f>IFERROR(AVERAGEIFS('Orders - December 2020'!$I$2:$I$2047,'Orders - December 2020'!$H$2:$H$2047,Worksheet!BS$3,'Orders - December 2020'!$C$2:$C$2047,Worksheet!$F114),"-")</f>
        <v>-</v>
      </c>
      <c r="BT114" s="51" t="str">
        <f>IFERROR(AVERAGEIFS('Orders - December 2020'!$I$2:$I$2047,'Orders - December 2020'!$H$2:$H$2047,Worksheet!BT$3,'Orders - December 2020'!$C$2:$C$2047,Worksheet!$F114),"-")</f>
        <v>-</v>
      </c>
      <c r="BU114" s="51" t="str">
        <f>IFERROR(AVERAGEIFS('Orders - December 2020'!$I$2:$I$2047,'Orders - December 2020'!$H$2:$H$2047,Worksheet!BU$3,'Orders - December 2020'!$C$2:$C$2047,Worksheet!$F114),"-")</f>
        <v>-</v>
      </c>
      <c r="BV114" s="51" t="str">
        <f>IFERROR(AVERAGEIFS('Orders - December 2020'!$I$2:$I$2047,'Orders - December 2020'!$H$2:$H$2047,Worksheet!BV$3,'Orders - December 2020'!$C$2:$C$2047,Worksheet!$F114),"-")</f>
        <v>-</v>
      </c>
      <c r="BW114" s="51" t="str">
        <f>IFERROR(AVERAGEIFS('Orders - December 2020'!$I$2:$I$2047,'Orders - December 2020'!$H$2:$H$2047,Worksheet!BW$3,'Orders - December 2020'!$C$2:$C$2047,Worksheet!$F114),"-")</f>
        <v>-</v>
      </c>
      <c r="BX114" s="51" t="str">
        <f>IFERROR(AVERAGEIFS('Orders - December 2020'!$I$2:$I$2047,'Orders - December 2020'!$H$2:$H$2047,Worksheet!BX$3,'Orders - December 2020'!$C$2:$C$2047,Worksheet!$F114),"-")</f>
        <v>-</v>
      </c>
      <c r="BY114" s="51" t="str">
        <f>IFERROR(AVERAGEIFS('Orders - December 2020'!$I$2:$I$2047,'Orders - December 2020'!$H$2:$H$2047,Worksheet!BY$3,'Orders - December 2020'!$C$2:$C$2047,Worksheet!$F114),"-")</f>
        <v>-</v>
      </c>
      <c r="BZ114" s="51" t="str">
        <f>IFERROR(AVERAGEIFS('Orders - December 2020'!$I$2:$I$2047,'Orders - December 2020'!$H$2:$H$2047,Worksheet!BZ$3,'Orders - December 2020'!$C$2:$C$2047,Worksheet!$F114),"-")</f>
        <v>-</v>
      </c>
      <c r="CA114" s="51">
        <f>IFERROR(AVERAGEIFS('Orders - December 2020'!$I$2:$I$2047,'Orders - December 2020'!$H$2:$H$2047,Worksheet!CA$3,'Orders - December 2020'!$C$2:$C$2047,Worksheet!$F114),"-")</f>
        <v>1</v>
      </c>
      <c r="CB114" s="51" t="str">
        <f>IFERROR(AVERAGEIFS('Orders - December 2020'!$I$2:$I$2047,'Orders - December 2020'!$H$2:$H$2047,Worksheet!CB$3,'Orders - December 2020'!$C$2:$C$2047,Worksheet!$F114),"-")</f>
        <v>-</v>
      </c>
      <c r="CC114" s="51" t="str">
        <f>IFERROR(AVERAGEIFS('Orders - December 2020'!$I$2:$I$2047,'Orders - December 2020'!$H$2:$H$2047,Worksheet!CC$3,'Orders - December 2020'!$C$2:$C$2047,Worksheet!$F114),"-")</f>
        <v>-</v>
      </c>
      <c r="CD114" s="51" t="str">
        <f>IFERROR(AVERAGEIFS('Orders - December 2020'!$I$2:$I$2047,'Orders - December 2020'!$H$2:$H$2047,Worksheet!CD$3,'Orders - December 2020'!$C$2:$C$2047,Worksheet!$F114),"-")</f>
        <v>-</v>
      </c>
      <c r="CE114" s="51" t="str">
        <f>IFERROR(AVERAGEIFS('Orders - December 2020'!$I$2:$I$2047,'Orders - December 2020'!$H$2:$H$2047,Worksheet!CE$3,'Orders - December 2020'!$C$2:$C$2047,Worksheet!$F114),"-")</f>
        <v>-</v>
      </c>
      <c r="CF114" s="51" t="str">
        <f>IFERROR(AVERAGEIFS('Orders - December 2020'!$I$2:$I$2047,'Orders - December 2020'!$H$2:$H$2047,Worksheet!CF$3,'Orders - December 2020'!$C$2:$C$2047,Worksheet!$F114),"-")</f>
        <v>-</v>
      </c>
      <c r="CG114" s="51" t="str">
        <f>IFERROR(AVERAGEIFS('Orders - December 2020'!$I$2:$I$2047,'Orders - December 2020'!$H$2:$H$2047,Worksheet!CG$3,'Orders - December 2020'!$C$2:$C$2047,Worksheet!$F114),"-")</f>
        <v>-</v>
      </c>
      <c r="CH114" s="51" t="str">
        <f>IFERROR(AVERAGEIFS('Orders - December 2020'!$I$2:$I$2047,'Orders - December 2020'!$H$2:$H$2047,Worksheet!CH$3,'Orders - December 2020'!$C$2:$C$2047,Worksheet!$F114),"-")</f>
        <v>-</v>
      </c>
      <c r="CI114" s="51" t="str">
        <f>IFERROR(AVERAGEIFS('Orders - December 2020'!$I$2:$I$2047,'Orders - December 2020'!$H$2:$H$2047,Worksheet!CI$3,'Orders - December 2020'!$C$2:$C$2047,Worksheet!$F114),"-")</f>
        <v>-</v>
      </c>
      <c r="CJ114" s="51" t="str">
        <f>IFERROR(AVERAGEIFS('Orders - December 2020'!$I$2:$I$2047,'Orders - December 2020'!$H$2:$H$2047,Worksheet!CJ$3,'Orders - December 2020'!$C$2:$C$2047,Worksheet!$F114),"-")</f>
        <v>-</v>
      </c>
      <c r="CK114" s="51" t="str">
        <f>IFERROR(AVERAGEIFS('Orders - December 2020'!$I$2:$I$2047,'Orders - December 2020'!$H$2:$H$2047,Worksheet!CK$3,'Orders - December 2020'!$C$2:$C$2047,Worksheet!$F114),"-")</f>
        <v>-</v>
      </c>
      <c r="CL114" s="51" t="str">
        <f>IFERROR(AVERAGEIFS('Orders - December 2020'!$I$2:$I$2047,'Orders - December 2020'!$H$2:$H$2047,Worksheet!CL$3,'Orders - December 2020'!$C$2:$C$2047,Worksheet!$F114),"-")</f>
        <v>-</v>
      </c>
      <c r="CM114" s="51" t="str">
        <f>IFERROR(AVERAGEIFS('Orders - December 2020'!$I$2:$I$2047,'Orders - December 2020'!$H$2:$H$2047,Worksheet!CM$3,'Orders - December 2020'!$C$2:$C$2047,Worksheet!$F114),"-")</f>
        <v>-</v>
      </c>
      <c r="CN114" s="51" t="str">
        <f>IFERROR(AVERAGEIFS('Orders - December 2020'!$I$2:$I$2047,'Orders - December 2020'!$H$2:$H$2047,Worksheet!CN$3,'Orders - December 2020'!$C$2:$C$2047,Worksheet!$F114),"-")</f>
        <v>-</v>
      </c>
      <c r="CO114" s="51" t="str">
        <f>IFERROR(AVERAGEIFS('Orders - December 2020'!$I$2:$I$2047,'Orders - December 2020'!$H$2:$H$2047,Worksheet!CO$3,'Orders - December 2020'!$C$2:$C$2047,Worksheet!$F114),"-")</f>
        <v>-</v>
      </c>
      <c r="CP114" s="51" t="str">
        <f>IFERROR(AVERAGEIFS('Orders - December 2020'!$I$2:$I$2047,'Orders - December 2020'!$H$2:$H$2047,Worksheet!CP$3,'Orders - December 2020'!$C$2:$C$2047,Worksheet!$F114),"-")</f>
        <v>-</v>
      </c>
      <c r="CQ114" s="51" t="str">
        <f>IFERROR(AVERAGEIFS('Orders - December 2020'!$I$2:$I$2047,'Orders - December 2020'!$H$2:$H$2047,Worksheet!CQ$3,'Orders - December 2020'!$C$2:$C$2047,Worksheet!$F114),"-")</f>
        <v>-</v>
      </c>
      <c r="CR114" s="51" t="str">
        <f>IFERROR(AVERAGEIFS('Orders - December 2020'!$I$2:$I$2047,'Orders - December 2020'!$H$2:$H$2047,Worksheet!CR$3,'Orders - December 2020'!$C$2:$C$2047,Worksheet!$F114),"-")</f>
        <v>-</v>
      </c>
      <c r="CS114" s="51" t="str">
        <f>IFERROR(AVERAGEIFS('Orders - December 2020'!$I$2:$I$2047,'Orders - December 2020'!$H$2:$H$2047,Worksheet!CS$3,'Orders - December 2020'!$C$2:$C$2047,Worksheet!$F114),"-")</f>
        <v>-</v>
      </c>
      <c r="CT114" s="51" t="str">
        <f>IFERROR(AVERAGEIFS('Orders - December 2020'!$I$2:$I$2047,'Orders - December 2020'!$H$2:$H$2047,Worksheet!CT$3,'Orders - December 2020'!$C$2:$C$2047,Worksheet!$F114),"-")</f>
        <v>-</v>
      </c>
      <c r="CU114" s="51" t="str">
        <f>IFERROR(AVERAGEIFS('Orders - December 2020'!$I$2:$I$2047,'Orders - December 2020'!$H$2:$H$2047,Worksheet!CU$3,'Orders - December 2020'!$C$2:$C$2047,Worksheet!$F114),"-")</f>
        <v>-</v>
      </c>
      <c r="CV114" s="51" t="str">
        <f>IFERROR(AVERAGEIFS('Orders - December 2020'!$I$2:$I$2047,'Orders - December 2020'!$H$2:$H$2047,Worksheet!CV$3,'Orders - December 2020'!$C$2:$C$2047,Worksheet!$F114),"-")</f>
        <v>-</v>
      </c>
      <c r="CW114" s="51" t="str">
        <f>IFERROR(AVERAGEIFS('Orders - December 2020'!$I$2:$I$2047,'Orders - December 2020'!$H$2:$H$2047,Worksheet!CW$3,'Orders - December 2020'!$C$2:$C$2047,Worksheet!$F114),"-")</f>
        <v>-</v>
      </c>
      <c r="CX114" s="51" t="str">
        <f>IFERROR(AVERAGEIFS('Orders - December 2020'!$I$2:$I$2047,'Orders - December 2020'!$H$2:$H$2047,Worksheet!CX$3,'Orders - December 2020'!$C$2:$C$2047,Worksheet!$F114),"-")</f>
        <v>-</v>
      </c>
      <c r="CY114" s="51" t="str">
        <f>IFERROR(AVERAGEIFS('Orders - December 2020'!$I$2:$I$2047,'Orders - December 2020'!$H$2:$H$2047,Worksheet!CY$3,'Orders - December 2020'!$C$2:$C$2047,Worksheet!$F114),"-")</f>
        <v>-</v>
      </c>
      <c r="CZ114" s="51" t="str">
        <f>IFERROR(AVERAGEIFS('Orders - December 2020'!$I$2:$I$2047,'Orders - December 2020'!$H$2:$H$2047,Worksheet!CZ$3,'Orders - December 2020'!$C$2:$C$2047,Worksheet!$F114),"-")</f>
        <v>-</v>
      </c>
      <c r="DA114" s="51" t="str">
        <f>IFERROR(AVERAGEIFS('Orders - December 2020'!$I$2:$I$2047,'Orders - December 2020'!$H$2:$H$2047,Worksheet!DA$3,'Orders - December 2020'!$C$2:$C$2047,Worksheet!$F114),"-")</f>
        <v>-</v>
      </c>
      <c r="DB114" s="51" t="str">
        <f>IFERROR(AVERAGEIFS('Orders - December 2020'!$I$2:$I$2047,'Orders - December 2020'!$H$2:$H$2047,Worksheet!DB$3,'Orders - December 2020'!$C$2:$C$2047,Worksheet!$F114),"-")</f>
        <v>-</v>
      </c>
      <c r="DC114" s="51" t="str">
        <f>IFERROR(AVERAGEIFS('Orders - December 2020'!$I$2:$I$2047,'Orders - December 2020'!$H$2:$H$2047,Worksheet!DC$3,'Orders - December 2020'!$C$2:$C$2047,Worksheet!$F114),"-")</f>
        <v>-</v>
      </c>
      <c r="DD114" s="51" t="str">
        <f>IFERROR(AVERAGEIFS('Orders - December 2020'!$I$2:$I$2047,'Orders - December 2020'!$H$2:$H$2047,Worksheet!DD$3,'Orders - December 2020'!$C$2:$C$2047,Worksheet!$F114),"-")</f>
        <v>-</v>
      </c>
      <c r="DE114" s="51" t="str">
        <f>IFERROR(AVERAGEIFS('Orders - December 2020'!$I$2:$I$2047,'Orders - December 2020'!$H$2:$H$2047,Worksheet!DE$3,'Orders - December 2020'!$C$2:$C$2047,Worksheet!$F114),"-")</f>
        <v>-</v>
      </c>
      <c r="DF114" s="51" t="str">
        <f>IFERROR(AVERAGEIFS('Orders - December 2020'!$I$2:$I$2047,'Orders - December 2020'!$H$2:$H$2047,Worksheet!DF$3,'Orders - December 2020'!$C$2:$C$2047,Worksheet!$F114),"-")</f>
        <v>-</v>
      </c>
      <c r="DG114" s="51" t="str">
        <f>IFERROR(AVERAGEIFS('Orders - December 2020'!$I$2:$I$2047,'Orders - December 2020'!$H$2:$H$2047,Worksheet!DG$3,'Orders - December 2020'!$C$2:$C$2047,Worksheet!$F114),"-")</f>
        <v>-</v>
      </c>
      <c r="DH114" s="51" t="str">
        <f>IFERROR(AVERAGEIFS('Orders - December 2020'!$I$2:$I$2047,'Orders - December 2020'!$H$2:$H$2047,Worksheet!DH$3,'Orders - December 2020'!$C$2:$C$2047,Worksheet!$F114),"-")</f>
        <v>-</v>
      </c>
      <c r="DI114" s="51" t="str">
        <f>IFERROR(AVERAGEIFS('Orders - December 2020'!$I$2:$I$2047,'Orders - December 2020'!$H$2:$H$2047,Worksheet!DI$3,'Orders - December 2020'!$C$2:$C$2047,Worksheet!$F114),"-")</f>
        <v>-</v>
      </c>
      <c r="DJ114" s="51" t="str">
        <f>IFERROR(AVERAGEIFS('Orders - December 2020'!$I$2:$I$2047,'Orders - December 2020'!$H$2:$H$2047,Worksheet!DJ$3,'Orders - December 2020'!$C$2:$C$2047,Worksheet!$F114),"-")</f>
        <v>-</v>
      </c>
      <c r="DK114" s="51" t="str">
        <f>IFERROR(AVERAGEIFS('Orders - December 2020'!$I$2:$I$2047,'Orders - December 2020'!$H$2:$H$2047,Worksheet!DK$3,'Orders - December 2020'!$C$2:$C$2047,Worksheet!$F114),"-")</f>
        <v>-</v>
      </c>
      <c r="DL114" s="51" t="str">
        <f>IFERROR(AVERAGEIFS('Orders - December 2020'!$I$2:$I$2047,'Orders - December 2020'!$H$2:$H$2047,Worksheet!DL$3,'Orders - December 2020'!$C$2:$C$2047,Worksheet!$F114),"-")</f>
        <v>-</v>
      </c>
      <c r="DM114" s="51" t="str">
        <f>IFERROR(AVERAGEIFS('Orders - December 2020'!$I$2:$I$2047,'Orders - December 2020'!$H$2:$H$2047,Worksheet!DM$3,'Orders - December 2020'!$C$2:$C$2047,Worksheet!$F114),"-")</f>
        <v>-</v>
      </c>
      <c r="DN114" s="51" t="str">
        <f>IFERROR(AVERAGEIFS('Orders - December 2020'!$I$2:$I$2047,'Orders - December 2020'!$H$2:$H$2047,Worksheet!DN$3,'Orders - December 2020'!$C$2:$C$2047,Worksheet!$F114),"-")</f>
        <v>-</v>
      </c>
      <c r="DO114" s="51" t="str">
        <f>IFERROR(AVERAGEIFS('Orders - December 2020'!$I$2:$I$2047,'Orders - December 2020'!$H$2:$H$2047,Worksheet!DO$3,'Orders - December 2020'!$C$2:$C$2047,Worksheet!$F114),"-")</f>
        <v>-</v>
      </c>
      <c r="DP114" s="51" t="str">
        <f>IFERROR(AVERAGEIFS('Orders - December 2020'!$I$2:$I$2047,'Orders - December 2020'!$H$2:$H$2047,Worksheet!DP$3,'Orders - December 2020'!$C$2:$C$2047,Worksheet!$F114),"-")</f>
        <v>-</v>
      </c>
      <c r="DQ114" s="51" t="str">
        <f>IFERROR(AVERAGEIFS('Orders - December 2020'!$I$2:$I$2047,'Orders - December 2020'!$H$2:$H$2047,Worksheet!DQ$3,'Orders - December 2020'!$C$2:$C$2047,Worksheet!$F114),"-")</f>
        <v>-</v>
      </c>
      <c r="DR114" s="51" t="str">
        <f>IFERROR(AVERAGEIFS('Orders - December 2020'!$I$2:$I$2047,'Orders - December 2020'!$H$2:$H$2047,Worksheet!DR$3,'Orders - December 2020'!$C$2:$C$2047,Worksheet!$F114),"-")</f>
        <v>-</v>
      </c>
      <c r="DS114" s="51" t="str">
        <f>IFERROR(AVERAGEIFS('Orders - December 2020'!$I$2:$I$2047,'Orders - December 2020'!$H$2:$H$2047,Worksheet!DS$3,'Orders - December 2020'!$C$2:$C$2047,Worksheet!$F114),"-")</f>
        <v>-</v>
      </c>
      <c r="DT114" s="51" t="str">
        <f>IFERROR(AVERAGEIFS('Orders - December 2020'!$I$2:$I$2047,'Orders - December 2020'!$H$2:$H$2047,Worksheet!DT$3,'Orders - December 2020'!$C$2:$C$2047,Worksheet!$F114),"-")</f>
        <v>-</v>
      </c>
      <c r="DU114" s="51" t="str">
        <f>IFERROR(AVERAGEIFS('Orders - December 2020'!$I$2:$I$2047,'Orders - December 2020'!$H$2:$H$2047,Worksheet!DU$3,'Orders - December 2020'!$C$2:$C$2047,Worksheet!$F114),"-")</f>
        <v>-</v>
      </c>
      <c r="DV114" s="51" t="str">
        <f>IFERROR(AVERAGEIFS('Orders - December 2020'!$I$2:$I$2047,'Orders - December 2020'!$H$2:$H$2047,Worksheet!DV$3,'Orders - December 2020'!$C$2:$C$2047,Worksheet!$F114),"-")</f>
        <v>-</v>
      </c>
      <c r="DW114" s="51" t="str">
        <f>IFERROR(AVERAGEIFS('Orders - December 2020'!$I$2:$I$2047,'Orders - December 2020'!$H$2:$H$2047,Worksheet!DW$3,'Orders - December 2020'!$C$2:$C$2047,Worksheet!$F114),"-")</f>
        <v>-</v>
      </c>
      <c r="DX114" s="51" t="str">
        <f>IFERROR(AVERAGEIFS('Orders - December 2020'!$I$2:$I$2047,'Orders - December 2020'!$H$2:$H$2047,Worksheet!DX$3,'Orders - December 2020'!$C$2:$C$2047,Worksheet!$F114),"-")</f>
        <v>-</v>
      </c>
      <c r="DY114" s="51" t="str">
        <f>IFERROR(AVERAGEIFS('Orders - December 2020'!$I$2:$I$2047,'Orders - December 2020'!$H$2:$H$2047,Worksheet!DY$3,'Orders - December 2020'!$C$2:$C$2047,Worksheet!$F114),"-")</f>
        <v>-</v>
      </c>
      <c r="DZ114" s="51" t="str">
        <f>IFERROR(AVERAGEIFS('Orders - December 2020'!$I$2:$I$2047,'Orders - December 2020'!$H$2:$H$2047,Worksheet!DZ$3,'Orders - December 2020'!$C$2:$C$2047,Worksheet!$F114),"-")</f>
        <v>-</v>
      </c>
      <c r="EA114" s="51" t="str">
        <f>IFERROR(AVERAGEIFS('Orders - December 2020'!$I$2:$I$2047,'Orders - December 2020'!$H$2:$H$2047,Worksheet!EA$3,'Orders - December 2020'!$C$2:$C$2047,Worksheet!$F114),"-")</f>
        <v>-</v>
      </c>
      <c r="EB114" s="51" t="str">
        <f>IFERROR(AVERAGEIFS('Orders - December 2020'!$I$2:$I$2047,'Orders - December 2020'!$H$2:$H$2047,Worksheet!EB$3,'Orders - December 2020'!$C$2:$C$2047,Worksheet!$F114),"-")</f>
        <v>-</v>
      </c>
      <c r="EC114" s="51" t="str">
        <f>IFERROR(AVERAGEIFS('Orders - December 2020'!$I$2:$I$2047,'Orders - December 2020'!$H$2:$H$2047,Worksheet!EC$3,'Orders - December 2020'!$C$2:$C$2047,Worksheet!$F114),"-")</f>
        <v>-</v>
      </c>
      <c r="ED114" s="51" t="str">
        <f>IFERROR(AVERAGEIFS('Orders - December 2020'!$I$2:$I$2047,'Orders - December 2020'!$H$2:$H$2047,Worksheet!ED$3,'Orders - December 2020'!$C$2:$C$2047,Worksheet!$F114),"-")</f>
        <v>-</v>
      </c>
      <c r="EE114" s="51" t="str">
        <f>IFERROR(AVERAGEIFS('Orders - December 2020'!$I$2:$I$2047,'Orders - December 2020'!$H$2:$H$2047,Worksheet!EE$3,'Orders - December 2020'!$C$2:$C$2047,Worksheet!$F114),"-")</f>
        <v>-</v>
      </c>
      <c r="EF114" s="51" t="str">
        <f>IFERROR(AVERAGEIFS('Orders - December 2020'!$I$2:$I$2047,'Orders - December 2020'!$H$2:$H$2047,Worksheet!EF$3,'Orders - December 2020'!$C$2:$C$2047,Worksheet!$F114),"-")</f>
        <v>-</v>
      </c>
      <c r="EG114" s="51" t="str">
        <f>IFERROR(AVERAGEIFS('Orders - December 2020'!$I$2:$I$2047,'Orders - December 2020'!$H$2:$H$2047,Worksheet!EG$3,'Orders - December 2020'!$C$2:$C$2047,Worksheet!$F114),"-")</f>
        <v>-</v>
      </c>
      <c r="EH114" s="51" t="str">
        <f>IFERROR(AVERAGEIFS('Orders - December 2020'!$I$2:$I$2047,'Orders - December 2020'!$H$2:$H$2047,Worksheet!EH$3,'Orders - December 2020'!$C$2:$C$2047,Worksheet!$F114),"-")</f>
        <v>-</v>
      </c>
      <c r="EI114" s="51" t="str">
        <f>IFERROR(AVERAGEIFS('Orders - December 2020'!$I$2:$I$2047,'Orders - December 2020'!$H$2:$H$2047,Worksheet!EI$3,'Orders - December 2020'!$C$2:$C$2047,Worksheet!$F114),"-")</f>
        <v>-</v>
      </c>
      <c r="EJ114" s="51" t="str">
        <f>IFERROR(AVERAGEIFS('Orders - December 2020'!$I$2:$I$2047,'Orders - December 2020'!$H$2:$H$2047,Worksheet!EJ$3,'Orders - December 2020'!$C$2:$C$2047,Worksheet!$F114),"-")</f>
        <v>-</v>
      </c>
      <c r="EK114" s="51" t="str">
        <f>IFERROR(AVERAGEIFS('Orders - December 2020'!$I$2:$I$2047,'Orders - December 2020'!$H$2:$H$2047,Worksheet!EK$3,'Orders - December 2020'!$C$2:$C$2047,Worksheet!$F114),"-")</f>
        <v>-</v>
      </c>
      <c r="EL114" s="51" t="str">
        <f>IFERROR(AVERAGEIFS('Orders - December 2020'!$I$2:$I$2047,'Orders - December 2020'!$H$2:$H$2047,Worksheet!EL$3,'Orders - December 2020'!$C$2:$C$2047,Worksheet!$F114),"-")</f>
        <v>-</v>
      </c>
      <c r="EM114" s="51" t="str">
        <f>IFERROR(AVERAGEIFS('Orders - December 2020'!$I$2:$I$2047,'Orders - December 2020'!$H$2:$H$2047,Worksheet!EM$3,'Orders - December 2020'!$C$2:$C$2047,Worksheet!$F114),"-")</f>
        <v>-</v>
      </c>
      <c r="EN114" s="51" t="str">
        <f>IFERROR(AVERAGEIFS('Orders - December 2020'!$I$2:$I$2047,'Orders - December 2020'!$H$2:$H$2047,Worksheet!EN$3,'Orders - December 2020'!$C$2:$C$2047,Worksheet!$F114),"-")</f>
        <v>-</v>
      </c>
      <c r="EO114" s="51" t="str">
        <f>IFERROR(AVERAGEIFS('Orders - December 2020'!$I$2:$I$2047,'Orders - December 2020'!$H$2:$H$2047,Worksheet!EO$3,'Orders - December 2020'!$C$2:$C$2047,Worksheet!$F114),"-")</f>
        <v>-</v>
      </c>
      <c r="EP114" s="51" t="str">
        <f>IFERROR(AVERAGEIFS('Orders - December 2020'!$I$2:$I$2047,'Orders - December 2020'!$H$2:$H$2047,Worksheet!EP$3,'Orders - December 2020'!$C$2:$C$2047,Worksheet!$F114),"-")</f>
        <v>-</v>
      </c>
      <c r="EQ114" s="51" t="str">
        <f>IFERROR(AVERAGEIFS('Orders - December 2020'!$I$2:$I$2047,'Orders - December 2020'!$H$2:$H$2047,Worksheet!EQ$3,'Orders - December 2020'!$C$2:$C$2047,Worksheet!$F114),"-")</f>
        <v>-</v>
      </c>
      <c r="ER114" s="51" t="str">
        <f>IFERROR(AVERAGEIFS('Orders - December 2020'!$I$2:$I$2047,'Orders - December 2020'!$H$2:$H$2047,Worksheet!ER$3,'Orders - December 2020'!$C$2:$C$2047,Worksheet!$F114),"-")</f>
        <v>-</v>
      </c>
      <c r="ES114" s="51" t="str">
        <f>IFERROR(AVERAGEIFS('Orders - December 2020'!$I$2:$I$2047,'Orders - December 2020'!$H$2:$H$2047,Worksheet!ES$3,'Orders - December 2020'!$C$2:$C$2047,Worksheet!$F114),"-")</f>
        <v>-</v>
      </c>
      <c r="ET114" s="51" t="str">
        <f>IFERROR(AVERAGEIFS('Orders - December 2020'!$I$2:$I$2047,'Orders - December 2020'!$H$2:$H$2047,Worksheet!ET$3,'Orders - December 2020'!$C$2:$C$2047,Worksheet!$F114),"-")</f>
        <v>-</v>
      </c>
      <c r="EU114" s="51" t="str">
        <f>IFERROR(AVERAGEIFS('Orders - December 2020'!$I$2:$I$2047,'Orders - December 2020'!$H$2:$H$2047,Worksheet!EU$3,'Orders - December 2020'!$C$2:$C$2047,Worksheet!$F114),"-")</f>
        <v>-</v>
      </c>
      <c r="EV114" s="51" t="str">
        <f>IFERROR(AVERAGEIFS('Orders - December 2020'!$I$2:$I$2047,'Orders - December 2020'!$H$2:$H$2047,Worksheet!EV$3,'Orders - December 2020'!$C$2:$C$2047,Worksheet!$F114),"-")</f>
        <v>-</v>
      </c>
      <c r="EW114" s="51" t="str">
        <f>IFERROR(AVERAGEIFS('Orders - December 2020'!$I$2:$I$2047,'Orders - December 2020'!$H$2:$H$2047,Worksheet!EW$3,'Orders - December 2020'!$C$2:$C$2047,Worksheet!$F114),"-")</f>
        <v>-</v>
      </c>
      <c r="EX114" s="51" t="str">
        <f>IFERROR(AVERAGEIFS('Orders - December 2020'!$I$2:$I$2047,'Orders - December 2020'!$H$2:$H$2047,Worksheet!EX$3,'Orders - December 2020'!$C$2:$C$2047,Worksheet!$F114),"-")</f>
        <v>-</v>
      </c>
      <c r="EY114" s="51" t="str">
        <f>IFERROR(AVERAGEIFS('Orders - December 2020'!$I$2:$I$2047,'Orders - December 2020'!$H$2:$H$2047,Worksheet!EY$3,'Orders - December 2020'!$C$2:$C$2047,Worksheet!$F114),"-")</f>
        <v>-</v>
      </c>
      <c r="EZ114" s="51" t="str">
        <f>IFERROR(AVERAGEIFS('Orders - December 2020'!$I$2:$I$2047,'Orders - December 2020'!$H$2:$H$2047,Worksheet!EZ$3,'Orders - December 2020'!$C$2:$C$2047,Worksheet!$F114),"-")</f>
        <v>-</v>
      </c>
      <c r="FA114" s="51" t="str">
        <f>IFERROR(AVERAGEIFS('Orders - December 2020'!$I$2:$I$2047,'Orders - December 2020'!$H$2:$H$2047,Worksheet!FA$3,'Orders - December 2020'!$C$2:$C$2047,Worksheet!$F114),"-")</f>
        <v>-</v>
      </c>
      <c r="FB114" s="51" t="str">
        <f>IFERROR(AVERAGEIFS('Orders - December 2020'!$I$2:$I$2047,'Orders - December 2020'!$H$2:$H$2047,Worksheet!FB$3,'Orders - December 2020'!$C$2:$C$2047,Worksheet!$F114),"-")</f>
        <v>-</v>
      </c>
      <c r="FC114" s="51" t="str">
        <f>IFERROR(AVERAGEIFS('Orders - December 2020'!$I$2:$I$2047,'Orders - December 2020'!$H$2:$H$2047,Worksheet!FC$3,'Orders - December 2020'!$C$2:$C$2047,Worksheet!$F114),"-")</f>
        <v>-</v>
      </c>
      <c r="FD114" s="51" t="str">
        <f>IFERROR(AVERAGEIFS('Orders - December 2020'!$I$2:$I$2047,'Orders - December 2020'!$H$2:$H$2047,Worksheet!FD$3,'Orders - December 2020'!$C$2:$C$2047,Worksheet!$F114),"-")</f>
        <v>-</v>
      </c>
      <c r="FE114" s="51" t="str">
        <f>IFERROR(AVERAGEIFS('Orders - December 2020'!$I$2:$I$2047,'Orders - December 2020'!$H$2:$H$2047,Worksheet!FE$3,'Orders - December 2020'!$C$2:$C$2047,Worksheet!$F114),"-")</f>
        <v>-</v>
      </c>
      <c r="FF114" s="51" t="str">
        <f>IFERROR(AVERAGEIFS('Orders - December 2020'!$I$2:$I$2047,'Orders - December 2020'!$H$2:$H$2047,Worksheet!FF$3,'Orders - December 2020'!$C$2:$C$2047,Worksheet!$F114),"-")</f>
        <v>-</v>
      </c>
      <c r="FG114" s="52" t="str">
        <f>IFERROR(AVERAGEIFS('Orders - December 2020'!$I$2:$I$2047,'Orders - December 2020'!$H$2:$H$2047,Worksheet!FG$3,'Orders - December 2020'!$C$2:$C$2047,Worksheet!$F114),"-")</f>
        <v>-</v>
      </c>
    </row>
    <row r="115" spans="6:163">
      <c r="F115" s="45" t="str">
        <v>Louiz Mart</v>
      </c>
      <c r="G115" s="50" t="str">
        <f>IFERROR(AVERAGEIFS('Orders - December 2020'!$I$2:$I$2047,'Orders - December 2020'!$H$2:$H$2047,Worksheet!G$3,'Orders - December 2020'!$C$2:$C$2047,Worksheet!$F115),"-")</f>
        <v>-</v>
      </c>
      <c r="H115" s="51" t="str">
        <f>IFERROR(AVERAGEIFS('Orders - December 2020'!$I$2:$I$2047,'Orders - December 2020'!$H$2:$H$2047,Worksheet!H$3,'Orders - December 2020'!$C$2:$C$2047,Worksheet!$F115),"-")</f>
        <v>-</v>
      </c>
      <c r="I115" s="51" t="str">
        <f>IFERROR(AVERAGEIFS('Orders - December 2020'!$I$2:$I$2047,'Orders - December 2020'!$H$2:$H$2047,Worksheet!I$3,'Orders - December 2020'!$C$2:$C$2047,Worksheet!$F115),"-")</f>
        <v>-</v>
      </c>
      <c r="J115" s="51" t="str">
        <f>IFERROR(AVERAGEIFS('Orders - December 2020'!$I$2:$I$2047,'Orders - December 2020'!$H$2:$H$2047,Worksheet!J$3,'Orders - December 2020'!$C$2:$C$2047,Worksheet!$F115),"-")</f>
        <v>-</v>
      </c>
      <c r="K115" s="51" t="str">
        <f>IFERROR(AVERAGEIFS('Orders - December 2020'!$I$2:$I$2047,'Orders - December 2020'!$H$2:$H$2047,Worksheet!K$3,'Orders - December 2020'!$C$2:$C$2047,Worksheet!$F115),"-")</f>
        <v>-</v>
      </c>
      <c r="L115" s="51" t="str">
        <f>IFERROR(AVERAGEIFS('Orders - December 2020'!$I$2:$I$2047,'Orders - December 2020'!$H$2:$H$2047,Worksheet!L$3,'Orders - December 2020'!$C$2:$C$2047,Worksheet!$F115),"-")</f>
        <v>-</v>
      </c>
      <c r="M115" s="51" t="str">
        <f>IFERROR(AVERAGEIFS('Orders - December 2020'!$I$2:$I$2047,'Orders - December 2020'!$H$2:$H$2047,Worksheet!M$3,'Orders - December 2020'!$C$2:$C$2047,Worksheet!$F115),"-")</f>
        <v>-</v>
      </c>
      <c r="N115" s="51" t="str">
        <f>IFERROR(AVERAGEIFS('Orders - December 2020'!$I$2:$I$2047,'Orders - December 2020'!$H$2:$H$2047,Worksheet!N$3,'Orders - December 2020'!$C$2:$C$2047,Worksheet!$F115),"-")</f>
        <v>-</v>
      </c>
      <c r="O115" s="51" t="str">
        <f>IFERROR(AVERAGEIFS('Orders - December 2020'!$I$2:$I$2047,'Orders - December 2020'!$H$2:$H$2047,Worksheet!O$3,'Orders - December 2020'!$C$2:$C$2047,Worksheet!$F115),"-")</f>
        <v>-</v>
      </c>
      <c r="P115" s="51" t="str">
        <f>IFERROR(AVERAGEIFS('Orders - December 2020'!$I$2:$I$2047,'Orders - December 2020'!$H$2:$H$2047,Worksheet!P$3,'Orders - December 2020'!$C$2:$C$2047,Worksheet!$F115),"-")</f>
        <v>-</v>
      </c>
      <c r="Q115" s="51" t="str">
        <f>IFERROR(AVERAGEIFS('Orders - December 2020'!$I$2:$I$2047,'Orders - December 2020'!$H$2:$H$2047,Worksheet!Q$3,'Orders - December 2020'!$C$2:$C$2047,Worksheet!$F115),"-")</f>
        <v>-</v>
      </c>
      <c r="R115" s="51" t="str">
        <f>IFERROR(AVERAGEIFS('Orders - December 2020'!$I$2:$I$2047,'Orders - December 2020'!$H$2:$H$2047,Worksheet!R$3,'Orders - December 2020'!$C$2:$C$2047,Worksheet!$F115),"-")</f>
        <v>-</v>
      </c>
      <c r="S115" s="51" t="str">
        <f>IFERROR(AVERAGEIFS('Orders - December 2020'!$I$2:$I$2047,'Orders - December 2020'!$H$2:$H$2047,Worksheet!S$3,'Orders - December 2020'!$C$2:$C$2047,Worksheet!$F115),"-")</f>
        <v>-</v>
      </c>
      <c r="T115" s="51" t="str">
        <f>IFERROR(AVERAGEIFS('Orders - December 2020'!$I$2:$I$2047,'Orders - December 2020'!$H$2:$H$2047,Worksheet!T$3,'Orders - December 2020'!$C$2:$C$2047,Worksheet!$F115),"-")</f>
        <v>-</v>
      </c>
      <c r="U115" s="51" t="str">
        <f>IFERROR(AVERAGEIFS('Orders - December 2020'!$I$2:$I$2047,'Orders - December 2020'!$H$2:$H$2047,Worksheet!U$3,'Orders - December 2020'!$C$2:$C$2047,Worksheet!$F115),"-")</f>
        <v>-</v>
      </c>
      <c r="V115" s="51" t="str">
        <f>IFERROR(AVERAGEIFS('Orders - December 2020'!$I$2:$I$2047,'Orders - December 2020'!$H$2:$H$2047,Worksheet!V$3,'Orders - December 2020'!$C$2:$C$2047,Worksheet!$F115),"-")</f>
        <v>-</v>
      </c>
      <c r="W115" s="51" t="str">
        <f>IFERROR(AVERAGEIFS('Orders - December 2020'!$I$2:$I$2047,'Orders - December 2020'!$H$2:$H$2047,Worksheet!W$3,'Orders - December 2020'!$C$2:$C$2047,Worksheet!$F115),"-")</f>
        <v>-</v>
      </c>
      <c r="X115" s="51" t="str">
        <f>IFERROR(AVERAGEIFS('Orders - December 2020'!$I$2:$I$2047,'Orders - December 2020'!$H$2:$H$2047,Worksheet!X$3,'Orders - December 2020'!$C$2:$C$2047,Worksheet!$F115),"-")</f>
        <v>-</v>
      </c>
      <c r="Y115" s="51" t="str">
        <f>IFERROR(AVERAGEIFS('Orders - December 2020'!$I$2:$I$2047,'Orders - December 2020'!$H$2:$H$2047,Worksheet!Y$3,'Orders - December 2020'!$C$2:$C$2047,Worksheet!$F115),"-")</f>
        <v>-</v>
      </c>
      <c r="Z115" s="51" t="str">
        <f>IFERROR(AVERAGEIFS('Orders - December 2020'!$I$2:$I$2047,'Orders - December 2020'!$H$2:$H$2047,Worksheet!Z$3,'Orders - December 2020'!$C$2:$C$2047,Worksheet!$F115),"-")</f>
        <v>-</v>
      </c>
      <c r="AA115" s="51" t="str">
        <f>IFERROR(AVERAGEIFS('Orders - December 2020'!$I$2:$I$2047,'Orders - December 2020'!$H$2:$H$2047,Worksheet!AA$3,'Orders - December 2020'!$C$2:$C$2047,Worksheet!$F115),"-")</f>
        <v>-</v>
      </c>
      <c r="AB115" s="51" t="str">
        <f>IFERROR(AVERAGEIFS('Orders - December 2020'!$I$2:$I$2047,'Orders - December 2020'!$H$2:$H$2047,Worksheet!AB$3,'Orders - December 2020'!$C$2:$C$2047,Worksheet!$F115),"-")</f>
        <v>-</v>
      </c>
      <c r="AC115" s="51" t="str">
        <f>IFERROR(AVERAGEIFS('Orders - December 2020'!$I$2:$I$2047,'Orders - December 2020'!$H$2:$H$2047,Worksheet!AC$3,'Orders - December 2020'!$C$2:$C$2047,Worksheet!$F115),"-")</f>
        <v>-</v>
      </c>
      <c r="AD115" s="51" t="str">
        <f>IFERROR(AVERAGEIFS('Orders - December 2020'!$I$2:$I$2047,'Orders - December 2020'!$H$2:$H$2047,Worksheet!AD$3,'Orders - December 2020'!$C$2:$C$2047,Worksheet!$F115),"-")</f>
        <v>-</v>
      </c>
      <c r="AE115" s="51" t="str">
        <f>IFERROR(AVERAGEIFS('Orders - December 2020'!$I$2:$I$2047,'Orders - December 2020'!$H$2:$H$2047,Worksheet!AE$3,'Orders - December 2020'!$C$2:$C$2047,Worksheet!$F115),"-")</f>
        <v>-</v>
      </c>
      <c r="AF115" s="51" t="str">
        <f>IFERROR(AVERAGEIFS('Orders - December 2020'!$I$2:$I$2047,'Orders - December 2020'!$H$2:$H$2047,Worksheet!AF$3,'Orders - December 2020'!$C$2:$C$2047,Worksheet!$F115),"-")</f>
        <v>-</v>
      </c>
      <c r="AG115" s="51" t="str">
        <f>IFERROR(AVERAGEIFS('Orders - December 2020'!$I$2:$I$2047,'Orders - December 2020'!$H$2:$H$2047,Worksheet!AG$3,'Orders - December 2020'!$C$2:$C$2047,Worksheet!$F115),"-")</f>
        <v>-</v>
      </c>
      <c r="AH115" s="51" t="str">
        <f>IFERROR(AVERAGEIFS('Orders - December 2020'!$I$2:$I$2047,'Orders - December 2020'!$H$2:$H$2047,Worksheet!AH$3,'Orders - December 2020'!$C$2:$C$2047,Worksheet!$F115),"-")</f>
        <v>-</v>
      </c>
      <c r="AI115" s="51">
        <f>IFERROR(AVERAGEIFS('Orders - December 2020'!$I$2:$I$2047,'Orders - December 2020'!$H$2:$H$2047,Worksheet!AI$3,'Orders - December 2020'!$C$2:$C$2047,Worksheet!$F115),"-")</f>
        <v>1</v>
      </c>
      <c r="AJ115" s="51">
        <f>IFERROR(AVERAGEIFS('Orders - December 2020'!$I$2:$I$2047,'Orders - December 2020'!$H$2:$H$2047,Worksheet!AJ$3,'Orders - December 2020'!$C$2:$C$2047,Worksheet!$F115),"-")</f>
        <v>1</v>
      </c>
      <c r="AK115" s="51" t="str">
        <f>IFERROR(AVERAGEIFS('Orders - December 2020'!$I$2:$I$2047,'Orders - December 2020'!$H$2:$H$2047,Worksheet!AK$3,'Orders - December 2020'!$C$2:$C$2047,Worksheet!$F115),"-")</f>
        <v>-</v>
      </c>
      <c r="AL115" s="51" t="str">
        <f>IFERROR(AVERAGEIFS('Orders - December 2020'!$I$2:$I$2047,'Orders - December 2020'!$H$2:$H$2047,Worksheet!AL$3,'Orders - December 2020'!$C$2:$C$2047,Worksheet!$F115),"-")</f>
        <v>-</v>
      </c>
      <c r="AM115" s="51" t="str">
        <f>IFERROR(AVERAGEIFS('Orders - December 2020'!$I$2:$I$2047,'Orders - December 2020'!$H$2:$H$2047,Worksheet!AM$3,'Orders - December 2020'!$C$2:$C$2047,Worksheet!$F115),"-")</f>
        <v>-</v>
      </c>
      <c r="AN115" s="51" t="str">
        <f>IFERROR(AVERAGEIFS('Orders - December 2020'!$I$2:$I$2047,'Orders - December 2020'!$H$2:$H$2047,Worksheet!AN$3,'Orders - December 2020'!$C$2:$C$2047,Worksheet!$F115),"-")</f>
        <v>-</v>
      </c>
      <c r="AO115" s="51" t="str">
        <f>IFERROR(AVERAGEIFS('Orders - December 2020'!$I$2:$I$2047,'Orders - December 2020'!$H$2:$H$2047,Worksheet!AO$3,'Orders - December 2020'!$C$2:$C$2047,Worksheet!$F115),"-")</f>
        <v>-</v>
      </c>
      <c r="AP115" s="51" t="str">
        <f>IFERROR(AVERAGEIFS('Orders - December 2020'!$I$2:$I$2047,'Orders - December 2020'!$H$2:$H$2047,Worksheet!AP$3,'Orders - December 2020'!$C$2:$C$2047,Worksheet!$F115),"-")</f>
        <v>-</v>
      </c>
      <c r="AQ115" s="51" t="str">
        <f>IFERROR(AVERAGEIFS('Orders - December 2020'!$I$2:$I$2047,'Orders - December 2020'!$H$2:$H$2047,Worksheet!AQ$3,'Orders - December 2020'!$C$2:$C$2047,Worksheet!$F115),"-")</f>
        <v>-</v>
      </c>
      <c r="AR115" s="51" t="str">
        <f>IFERROR(AVERAGEIFS('Orders - December 2020'!$I$2:$I$2047,'Orders - December 2020'!$H$2:$H$2047,Worksheet!AR$3,'Orders - December 2020'!$C$2:$C$2047,Worksheet!$F115),"-")</f>
        <v>-</v>
      </c>
      <c r="AS115" s="51" t="str">
        <f>IFERROR(AVERAGEIFS('Orders - December 2020'!$I$2:$I$2047,'Orders - December 2020'!$H$2:$H$2047,Worksheet!AS$3,'Orders - December 2020'!$C$2:$C$2047,Worksheet!$F115),"-")</f>
        <v>-</v>
      </c>
      <c r="AT115" s="51" t="str">
        <f>IFERROR(AVERAGEIFS('Orders - December 2020'!$I$2:$I$2047,'Orders - December 2020'!$H$2:$H$2047,Worksheet!AT$3,'Orders - December 2020'!$C$2:$C$2047,Worksheet!$F115),"-")</f>
        <v>-</v>
      </c>
      <c r="AU115" s="51" t="str">
        <f>IFERROR(AVERAGEIFS('Orders - December 2020'!$I$2:$I$2047,'Orders - December 2020'!$H$2:$H$2047,Worksheet!AU$3,'Orders - December 2020'!$C$2:$C$2047,Worksheet!$F115),"-")</f>
        <v>-</v>
      </c>
      <c r="AV115" s="51" t="str">
        <f>IFERROR(AVERAGEIFS('Orders - December 2020'!$I$2:$I$2047,'Orders - December 2020'!$H$2:$H$2047,Worksheet!AV$3,'Orders - December 2020'!$C$2:$C$2047,Worksheet!$F115),"-")</f>
        <v>-</v>
      </c>
      <c r="AW115" s="51" t="str">
        <f>IFERROR(AVERAGEIFS('Orders - December 2020'!$I$2:$I$2047,'Orders - December 2020'!$H$2:$H$2047,Worksheet!AW$3,'Orders - December 2020'!$C$2:$C$2047,Worksheet!$F115),"-")</f>
        <v>-</v>
      </c>
      <c r="AX115" s="51" t="str">
        <f>IFERROR(AVERAGEIFS('Orders - December 2020'!$I$2:$I$2047,'Orders - December 2020'!$H$2:$H$2047,Worksheet!AX$3,'Orders - December 2020'!$C$2:$C$2047,Worksheet!$F115),"-")</f>
        <v>-</v>
      </c>
      <c r="AY115" s="51" t="str">
        <f>IFERROR(AVERAGEIFS('Orders - December 2020'!$I$2:$I$2047,'Orders - December 2020'!$H$2:$H$2047,Worksheet!AY$3,'Orders - December 2020'!$C$2:$C$2047,Worksheet!$F115),"-")</f>
        <v>-</v>
      </c>
      <c r="AZ115" s="51" t="str">
        <f>IFERROR(AVERAGEIFS('Orders - December 2020'!$I$2:$I$2047,'Orders - December 2020'!$H$2:$H$2047,Worksheet!AZ$3,'Orders - December 2020'!$C$2:$C$2047,Worksheet!$F115),"-")</f>
        <v>-</v>
      </c>
      <c r="BA115" s="51" t="str">
        <f>IFERROR(AVERAGEIFS('Orders - December 2020'!$I$2:$I$2047,'Orders - December 2020'!$H$2:$H$2047,Worksheet!BA$3,'Orders - December 2020'!$C$2:$C$2047,Worksheet!$F115),"-")</f>
        <v>-</v>
      </c>
      <c r="BB115" s="51" t="str">
        <f>IFERROR(AVERAGEIFS('Orders - December 2020'!$I$2:$I$2047,'Orders - December 2020'!$H$2:$H$2047,Worksheet!BB$3,'Orders - December 2020'!$C$2:$C$2047,Worksheet!$F115),"-")</f>
        <v>-</v>
      </c>
      <c r="BC115" s="51" t="str">
        <f>IFERROR(AVERAGEIFS('Orders - December 2020'!$I$2:$I$2047,'Orders - December 2020'!$H$2:$H$2047,Worksheet!BC$3,'Orders - December 2020'!$C$2:$C$2047,Worksheet!$F115),"-")</f>
        <v>-</v>
      </c>
      <c r="BD115" s="51" t="str">
        <f>IFERROR(AVERAGEIFS('Orders - December 2020'!$I$2:$I$2047,'Orders - December 2020'!$H$2:$H$2047,Worksheet!BD$3,'Orders - December 2020'!$C$2:$C$2047,Worksheet!$F115),"-")</f>
        <v>-</v>
      </c>
      <c r="BE115" s="51" t="str">
        <f>IFERROR(AVERAGEIFS('Orders - December 2020'!$I$2:$I$2047,'Orders - December 2020'!$H$2:$H$2047,Worksheet!BE$3,'Orders - December 2020'!$C$2:$C$2047,Worksheet!$F115),"-")</f>
        <v>-</v>
      </c>
      <c r="BF115" s="51" t="str">
        <f>IFERROR(AVERAGEIFS('Orders - December 2020'!$I$2:$I$2047,'Orders - December 2020'!$H$2:$H$2047,Worksheet!BF$3,'Orders - December 2020'!$C$2:$C$2047,Worksheet!$F115),"-")</f>
        <v>-</v>
      </c>
      <c r="BG115" s="51" t="str">
        <f>IFERROR(AVERAGEIFS('Orders - December 2020'!$I$2:$I$2047,'Orders - December 2020'!$H$2:$H$2047,Worksheet!BG$3,'Orders - December 2020'!$C$2:$C$2047,Worksheet!$F115),"-")</f>
        <v>-</v>
      </c>
      <c r="BH115" s="51" t="str">
        <f>IFERROR(AVERAGEIFS('Orders - December 2020'!$I$2:$I$2047,'Orders - December 2020'!$H$2:$H$2047,Worksheet!BH$3,'Orders - December 2020'!$C$2:$C$2047,Worksheet!$F115),"-")</f>
        <v>-</v>
      </c>
      <c r="BI115" s="51" t="str">
        <f>IFERROR(AVERAGEIFS('Orders - December 2020'!$I$2:$I$2047,'Orders - December 2020'!$H$2:$H$2047,Worksheet!BI$3,'Orders - December 2020'!$C$2:$C$2047,Worksheet!$F115),"-")</f>
        <v>-</v>
      </c>
      <c r="BJ115" s="51">
        <f>IFERROR(AVERAGEIFS('Orders - December 2020'!$I$2:$I$2047,'Orders - December 2020'!$H$2:$H$2047,Worksheet!BJ$3,'Orders - December 2020'!$C$2:$C$2047,Worksheet!$F115),"-")</f>
        <v>1</v>
      </c>
      <c r="BK115" s="51" t="str">
        <f>IFERROR(AVERAGEIFS('Orders - December 2020'!$I$2:$I$2047,'Orders - December 2020'!$H$2:$H$2047,Worksheet!BK$3,'Orders - December 2020'!$C$2:$C$2047,Worksheet!$F115),"-")</f>
        <v>-</v>
      </c>
      <c r="BL115" s="51" t="str">
        <f>IFERROR(AVERAGEIFS('Orders - December 2020'!$I$2:$I$2047,'Orders - December 2020'!$H$2:$H$2047,Worksheet!BL$3,'Orders - December 2020'!$C$2:$C$2047,Worksheet!$F115),"-")</f>
        <v>-</v>
      </c>
      <c r="BM115" s="51" t="str">
        <f>IFERROR(AVERAGEIFS('Orders - December 2020'!$I$2:$I$2047,'Orders - December 2020'!$H$2:$H$2047,Worksheet!BM$3,'Orders - December 2020'!$C$2:$C$2047,Worksheet!$F115),"-")</f>
        <v>-</v>
      </c>
      <c r="BN115" s="51" t="str">
        <f>IFERROR(AVERAGEIFS('Orders - December 2020'!$I$2:$I$2047,'Orders - December 2020'!$H$2:$H$2047,Worksheet!BN$3,'Orders - December 2020'!$C$2:$C$2047,Worksheet!$F115),"-")</f>
        <v>-</v>
      </c>
      <c r="BO115" s="51" t="str">
        <f>IFERROR(AVERAGEIFS('Orders - December 2020'!$I$2:$I$2047,'Orders - December 2020'!$H$2:$H$2047,Worksheet!BO$3,'Orders - December 2020'!$C$2:$C$2047,Worksheet!$F115),"-")</f>
        <v>-</v>
      </c>
      <c r="BP115" s="51">
        <f>IFERROR(AVERAGEIFS('Orders - December 2020'!$I$2:$I$2047,'Orders - December 2020'!$H$2:$H$2047,Worksheet!BP$3,'Orders - December 2020'!$C$2:$C$2047,Worksheet!$F115),"-")</f>
        <v>1</v>
      </c>
      <c r="BQ115" s="51" t="str">
        <f>IFERROR(AVERAGEIFS('Orders - December 2020'!$I$2:$I$2047,'Orders - December 2020'!$H$2:$H$2047,Worksheet!BQ$3,'Orders - December 2020'!$C$2:$C$2047,Worksheet!$F115),"-")</f>
        <v>-</v>
      </c>
      <c r="BR115" s="51" t="str">
        <f>IFERROR(AVERAGEIFS('Orders - December 2020'!$I$2:$I$2047,'Orders - December 2020'!$H$2:$H$2047,Worksheet!BR$3,'Orders - December 2020'!$C$2:$C$2047,Worksheet!$F115),"-")</f>
        <v>-</v>
      </c>
      <c r="BS115" s="51" t="str">
        <f>IFERROR(AVERAGEIFS('Orders - December 2020'!$I$2:$I$2047,'Orders - December 2020'!$H$2:$H$2047,Worksheet!BS$3,'Orders - December 2020'!$C$2:$C$2047,Worksheet!$F115),"-")</f>
        <v>-</v>
      </c>
      <c r="BT115" s="51" t="str">
        <f>IFERROR(AVERAGEIFS('Orders - December 2020'!$I$2:$I$2047,'Orders - December 2020'!$H$2:$H$2047,Worksheet!BT$3,'Orders - December 2020'!$C$2:$C$2047,Worksheet!$F115),"-")</f>
        <v>-</v>
      </c>
      <c r="BU115" s="51" t="str">
        <f>IFERROR(AVERAGEIFS('Orders - December 2020'!$I$2:$I$2047,'Orders - December 2020'!$H$2:$H$2047,Worksheet!BU$3,'Orders - December 2020'!$C$2:$C$2047,Worksheet!$F115),"-")</f>
        <v>-</v>
      </c>
      <c r="BV115" s="51" t="str">
        <f>IFERROR(AVERAGEIFS('Orders - December 2020'!$I$2:$I$2047,'Orders - December 2020'!$H$2:$H$2047,Worksheet!BV$3,'Orders - December 2020'!$C$2:$C$2047,Worksheet!$F115),"-")</f>
        <v>-</v>
      </c>
      <c r="BW115" s="51" t="str">
        <f>IFERROR(AVERAGEIFS('Orders - December 2020'!$I$2:$I$2047,'Orders - December 2020'!$H$2:$H$2047,Worksheet!BW$3,'Orders - December 2020'!$C$2:$C$2047,Worksheet!$F115),"-")</f>
        <v>-</v>
      </c>
      <c r="BX115" s="51" t="str">
        <f>IFERROR(AVERAGEIFS('Orders - December 2020'!$I$2:$I$2047,'Orders - December 2020'!$H$2:$H$2047,Worksheet!BX$3,'Orders - December 2020'!$C$2:$C$2047,Worksheet!$F115),"-")</f>
        <v>-</v>
      </c>
      <c r="BY115" s="51">
        <f>IFERROR(AVERAGEIFS('Orders - December 2020'!$I$2:$I$2047,'Orders - December 2020'!$H$2:$H$2047,Worksheet!BY$3,'Orders - December 2020'!$C$2:$C$2047,Worksheet!$F115),"-")</f>
        <v>1</v>
      </c>
      <c r="BZ115" s="51">
        <f>IFERROR(AVERAGEIFS('Orders - December 2020'!$I$2:$I$2047,'Orders - December 2020'!$H$2:$H$2047,Worksheet!BZ$3,'Orders - December 2020'!$C$2:$C$2047,Worksheet!$F115),"-")</f>
        <v>1</v>
      </c>
      <c r="CA115" s="51" t="str">
        <f>IFERROR(AVERAGEIFS('Orders - December 2020'!$I$2:$I$2047,'Orders - December 2020'!$H$2:$H$2047,Worksheet!CA$3,'Orders - December 2020'!$C$2:$C$2047,Worksheet!$F115),"-")</f>
        <v>-</v>
      </c>
      <c r="CB115" s="51" t="str">
        <f>IFERROR(AVERAGEIFS('Orders - December 2020'!$I$2:$I$2047,'Orders - December 2020'!$H$2:$H$2047,Worksheet!CB$3,'Orders - December 2020'!$C$2:$C$2047,Worksheet!$F115),"-")</f>
        <v>-</v>
      </c>
      <c r="CC115" s="51" t="str">
        <f>IFERROR(AVERAGEIFS('Orders - December 2020'!$I$2:$I$2047,'Orders - December 2020'!$H$2:$H$2047,Worksheet!CC$3,'Orders - December 2020'!$C$2:$C$2047,Worksheet!$F115),"-")</f>
        <v>-</v>
      </c>
      <c r="CD115" s="51" t="str">
        <f>IFERROR(AVERAGEIFS('Orders - December 2020'!$I$2:$I$2047,'Orders - December 2020'!$H$2:$H$2047,Worksheet!CD$3,'Orders - December 2020'!$C$2:$C$2047,Worksheet!$F115),"-")</f>
        <v>-</v>
      </c>
      <c r="CE115" s="51" t="str">
        <f>IFERROR(AVERAGEIFS('Orders - December 2020'!$I$2:$I$2047,'Orders - December 2020'!$H$2:$H$2047,Worksheet!CE$3,'Orders - December 2020'!$C$2:$C$2047,Worksheet!$F115),"-")</f>
        <v>-</v>
      </c>
      <c r="CF115" s="51" t="str">
        <f>IFERROR(AVERAGEIFS('Orders - December 2020'!$I$2:$I$2047,'Orders - December 2020'!$H$2:$H$2047,Worksheet!CF$3,'Orders - December 2020'!$C$2:$C$2047,Worksheet!$F115),"-")</f>
        <v>-</v>
      </c>
      <c r="CG115" s="51" t="str">
        <f>IFERROR(AVERAGEIFS('Orders - December 2020'!$I$2:$I$2047,'Orders - December 2020'!$H$2:$H$2047,Worksheet!CG$3,'Orders - December 2020'!$C$2:$C$2047,Worksheet!$F115),"-")</f>
        <v>-</v>
      </c>
      <c r="CH115" s="51" t="str">
        <f>IFERROR(AVERAGEIFS('Orders - December 2020'!$I$2:$I$2047,'Orders - December 2020'!$H$2:$H$2047,Worksheet!CH$3,'Orders - December 2020'!$C$2:$C$2047,Worksheet!$F115),"-")</f>
        <v>-</v>
      </c>
      <c r="CI115" s="51" t="str">
        <f>IFERROR(AVERAGEIFS('Orders - December 2020'!$I$2:$I$2047,'Orders - December 2020'!$H$2:$H$2047,Worksheet!CI$3,'Orders - December 2020'!$C$2:$C$2047,Worksheet!$F115),"-")</f>
        <v>-</v>
      </c>
      <c r="CJ115" s="51" t="str">
        <f>IFERROR(AVERAGEIFS('Orders - December 2020'!$I$2:$I$2047,'Orders - December 2020'!$H$2:$H$2047,Worksheet!CJ$3,'Orders - December 2020'!$C$2:$C$2047,Worksheet!$F115),"-")</f>
        <v>-</v>
      </c>
      <c r="CK115" s="51" t="str">
        <f>IFERROR(AVERAGEIFS('Orders - December 2020'!$I$2:$I$2047,'Orders - December 2020'!$H$2:$H$2047,Worksheet!CK$3,'Orders - December 2020'!$C$2:$C$2047,Worksheet!$F115),"-")</f>
        <v>-</v>
      </c>
      <c r="CL115" s="51" t="str">
        <f>IFERROR(AVERAGEIFS('Orders - December 2020'!$I$2:$I$2047,'Orders - December 2020'!$H$2:$H$2047,Worksheet!CL$3,'Orders - December 2020'!$C$2:$C$2047,Worksheet!$F115),"-")</f>
        <v>-</v>
      </c>
      <c r="CM115" s="51" t="str">
        <f>IFERROR(AVERAGEIFS('Orders - December 2020'!$I$2:$I$2047,'Orders - December 2020'!$H$2:$H$2047,Worksheet!CM$3,'Orders - December 2020'!$C$2:$C$2047,Worksheet!$F115),"-")</f>
        <v>-</v>
      </c>
      <c r="CN115" s="51" t="str">
        <f>IFERROR(AVERAGEIFS('Orders - December 2020'!$I$2:$I$2047,'Orders - December 2020'!$H$2:$H$2047,Worksheet!CN$3,'Orders - December 2020'!$C$2:$C$2047,Worksheet!$F115),"-")</f>
        <v>-</v>
      </c>
      <c r="CO115" s="51">
        <f>IFERROR(AVERAGEIFS('Orders - December 2020'!$I$2:$I$2047,'Orders - December 2020'!$H$2:$H$2047,Worksheet!CO$3,'Orders - December 2020'!$C$2:$C$2047,Worksheet!$F115),"-")</f>
        <v>1</v>
      </c>
      <c r="CP115" s="51" t="str">
        <f>IFERROR(AVERAGEIFS('Orders - December 2020'!$I$2:$I$2047,'Orders - December 2020'!$H$2:$H$2047,Worksheet!CP$3,'Orders - December 2020'!$C$2:$C$2047,Worksheet!$F115),"-")</f>
        <v>-</v>
      </c>
      <c r="CQ115" s="51" t="str">
        <f>IFERROR(AVERAGEIFS('Orders - December 2020'!$I$2:$I$2047,'Orders - December 2020'!$H$2:$H$2047,Worksheet!CQ$3,'Orders - December 2020'!$C$2:$C$2047,Worksheet!$F115),"-")</f>
        <v>-</v>
      </c>
      <c r="CR115" s="51" t="str">
        <f>IFERROR(AVERAGEIFS('Orders - December 2020'!$I$2:$I$2047,'Orders - December 2020'!$H$2:$H$2047,Worksheet!CR$3,'Orders - December 2020'!$C$2:$C$2047,Worksheet!$F115),"-")</f>
        <v>-</v>
      </c>
      <c r="CS115" s="51" t="str">
        <f>IFERROR(AVERAGEIFS('Orders - December 2020'!$I$2:$I$2047,'Orders - December 2020'!$H$2:$H$2047,Worksheet!CS$3,'Orders - December 2020'!$C$2:$C$2047,Worksheet!$F115),"-")</f>
        <v>-</v>
      </c>
      <c r="CT115" s="51" t="str">
        <f>IFERROR(AVERAGEIFS('Orders - December 2020'!$I$2:$I$2047,'Orders - December 2020'!$H$2:$H$2047,Worksheet!CT$3,'Orders - December 2020'!$C$2:$C$2047,Worksheet!$F115),"-")</f>
        <v>-</v>
      </c>
      <c r="CU115" s="51" t="str">
        <f>IFERROR(AVERAGEIFS('Orders - December 2020'!$I$2:$I$2047,'Orders - December 2020'!$H$2:$H$2047,Worksheet!CU$3,'Orders - December 2020'!$C$2:$C$2047,Worksheet!$F115),"-")</f>
        <v>-</v>
      </c>
      <c r="CV115" s="51" t="str">
        <f>IFERROR(AVERAGEIFS('Orders - December 2020'!$I$2:$I$2047,'Orders - December 2020'!$H$2:$H$2047,Worksheet!CV$3,'Orders - December 2020'!$C$2:$C$2047,Worksheet!$F115),"-")</f>
        <v>-</v>
      </c>
      <c r="CW115" s="51" t="str">
        <f>IFERROR(AVERAGEIFS('Orders - December 2020'!$I$2:$I$2047,'Orders - December 2020'!$H$2:$H$2047,Worksheet!CW$3,'Orders - December 2020'!$C$2:$C$2047,Worksheet!$F115),"-")</f>
        <v>-</v>
      </c>
      <c r="CX115" s="51" t="str">
        <f>IFERROR(AVERAGEIFS('Orders - December 2020'!$I$2:$I$2047,'Orders - December 2020'!$H$2:$H$2047,Worksheet!CX$3,'Orders - December 2020'!$C$2:$C$2047,Worksheet!$F115),"-")</f>
        <v>-</v>
      </c>
      <c r="CY115" s="51" t="str">
        <f>IFERROR(AVERAGEIFS('Orders - December 2020'!$I$2:$I$2047,'Orders - December 2020'!$H$2:$H$2047,Worksheet!CY$3,'Orders - December 2020'!$C$2:$C$2047,Worksheet!$F115),"-")</f>
        <v>-</v>
      </c>
      <c r="CZ115" s="51" t="str">
        <f>IFERROR(AVERAGEIFS('Orders - December 2020'!$I$2:$I$2047,'Orders - December 2020'!$H$2:$H$2047,Worksheet!CZ$3,'Orders - December 2020'!$C$2:$C$2047,Worksheet!$F115),"-")</f>
        <v>-</v>
      </c>
      <c r="DA115" s="51" t="str">
        <f>IFERROR(AVERAGEIFS('Orders - December 2020'!$I$2:$I$2047,'Orders - December 2020'!$H$2:$H$2047,Worksheet!DA$3,'Orders - December 2020'!$C$2:$C$2047,Worksheet!$F115),"-")</f>
        <v>-</v>
      </c>
      <c r="DB115" s="51" t="str">
        <f>IFERROR(AVERAGEIFS('Orders - December 2020'!$I$2:$I$2047,'Orders - December 2020'!$H$2:$H$2047,Worksheet!DB$3,'Orders - December 2020'!$C$2:$C$2047,Worksheet!$F115),"-")</f>
        <v>-</v>
      </c>
      <c r="DC115" s="51" t="str">
        <f>IFERROR(AVERAGEIFS('Orders - December 2020'!$I$2:$I$2047,'Orders - December 2020'!$H$2:$H$2047,Worksheet!DC$3,'Orders - December 2020'!$C$2:$C$2047,Worksheet!$F115),"-")</f>
        <v>-</v>
      </c>
      <c r="DD115" s="51" t="str">
        <f>IFERROR(AVERAGEIFS('Orders - December 2020'!$I$2:$I$2047,'Orders - December 2020'!$H$2:$H$2047,Worksheet!DD$3,'Orders - December 2020'!$C$2:$C$2047,Worksheet!$F115),"-")</f>
        <v>-</v>
      </c>
      <c r="DE115" s="51" t="str">
        <f>IFERROR(AVERAGEIFS('Orders - December 2020'!$I$2:$I$2047,'Orders - December 2020'!$H$2:$H$2047,Worksheet!DE$3,'Orders - December 2020'!$C$2:$C$2047,Worksheet!$F115),"-")</f>
        <v>-</v>
      </c>
      <c r="DF115" s="51" t="str">
        <f>IFERROR(AVERAGEIFS('Orders - December 2020'!$I$2:$I$2047,'Orders - December 2020'!$H$2:$H$2047,Worksheet!DF$3,'Orders - December 2020'!$C$2:$C$2047,Worksheet!$F115),"-")</f>
        <v>-</v>
      </c>
      <c r="DG115" s="51" t="str">
        <f>IFERROR(AVERAGEIFS('Orders - December 2020'!$I$2:$I$2047,'Orders - December 2020'!$H$2:$H$2047,Worksheet!DG$3,'Orders - December 2020'!$C$2:$C$2047,Worksheet!$F115),"-")</f>
        <v>-</v>
      </c>
      <c r="DH115" s="51" t="str">
        <f>IFERROR(AVERAGEIFS('Orders - December 2020'!$I$2:$I$2047,'Orders - December 2020'!$H$2:$H$2047,Worksheet!DH$3,'Orders - December 2020'!$C$2:$C$2047,Worksheet!$F115),"-")</f>
        <v>-</v>
      </c>
      <c r="DI115" s="51" t="str">
        <f>IFERROR(AVERAGEIFS('Orders - December 2020'!$I$2:$I$2047,'Orders - December 2020'!$H$2:$H$2047,Worksheet!DI$3,'Orders - December 2020'!$C$2:$C$2047,Worksheet!$F115),"-")</f>
        <v>-</v>
      </c>
      <c r="DJ115" s="51" t="str">
        <f>IFERROR(AVERAGEIFS('Orders - December 2020'!$I$2:$I$2047,'Orders - December 2020'!$H$2:$H$2047,Worksheet!DJ$3,'Orders - December 2020'!$C$2:$C$2047,Worksheet!$F115),"-")</f>
        <v>-</v>
      </c>
      <c r="DK115" s="51" t="str">
        <f>IFERROR(AVERAGEIFS('Orders - December 2020'!$I$2:$I$2047,'Orders - December 2020'!$H$2:$H$2047,Worksheet!DK$3,'Orders - December 2020'!$C$2:$C$2047,Worksheet!$F115),"-")</f>
        <v>-</v>
      </c>
      <c r="DL115" s="51" t="str">
        <f>IFERROR(AVERAGEIFS('Orders - December 2020'!$I$2:$I$2047,'Orders - December 2020'!$H$2:$H$2047,Worksheet!DL$3,'Orders - December 2020'!$C$2:$C$2047,Worksheet!$F115),"-")</f>
        <v>-</v>
      </c>
      <c r="DM115" s="51" t="str">
        <f>IFERROR(AVERAGEIFS('Orders - December 2020'!$I$2:$I$2047,'Orders - December 2020'!$H$2:$H$2047,Worksheet!DM$3,'Orders - December 2020'!$C$2:$C$2047,Worksheet!$F115),"-")</f>
        <v>-</v>
      </c>
      <c r="DN115" s="51" t="str">
        <f>IFERROR(AVERAGEIFS('Orders - December 2020'!$I$2:$I$2047,'Orders - December 2020'!$H$2:$H$2047,Worksheet!DN$3,'Orders - December 2020'!$C$2:$C$2047,Worksheet!$F115),"-")</f>
        <v>-</v>
      </c>
      <c r="DO115" s="51" t="str">
        <f>IFERROR(AVERAGEIFS('Orders - December 2020'!$I$2:$I$2047,'Orders - December 2020'!$H$2:$H$2047,Worksheet!DO$3,'Orders - December 2020'!$C$2:$C$2047,Worksheet!$F115),"-")</f>
        <v>-</v>
      </c>
      <c r="DP115" s="51" t="str">
        <f>IFERROR(AVERAGEIFS('Orders - December 2020'!$I$2:$I$2047,'Orders - December 2020'!$H$2:$H$2047,Worksheet!DP$3,'Orders - December 2020'!$C$2:$C$2047,Worksheet!$F115),"-")</f>
        <v>-</v>
      </c>
      <c r="DQ115" s="51" t="str">
        <f>IFERROR(AVERAGEIFS('Orders - December 2020'!$I$2:$I$2047,'Orders - December 2020'!$H$2:$H$2047,Worksheet!DQ$3,'Orders - December 2020'!$C$2:$C$2047,Worksheet!$F115),"-")</f>
        <v>-</v>
      </c>
      <c r="DR115" s="51" t="str">
        <f>IFERROR(AVERAGEIFS('Orders - December 2020'!$I$2:$I$2047,'Orders - December 2020'!$H$2:$H$2047,Worksheet!DR$3,'Orders - December 2020'!$C$2:$C$2047,Worksheet!$F115),"-")</f>
        <v>-</v>
      </c>
      <c r="DS115" s="51" t="str">
        <f>IFERROR(AVERAGEIFS('Orders - December 2020'!$I$2:$I$2047,'Orders - December 2020'!$H$2:$H$2047,Worksheet!DS$3,'Orders - December 2020'!$C$2:$C$2047,Worksheet!$F115),"-")</f>
        <v>-</v>
      </c>
      <c r="DT115" s="51" t="str">
        <f>IFERROR(AVERAGEIFS('Orders - December 2020'!$I$2:$I$2047,'Orders - December 2020'!$H$2:$H$2047,Worksheet!DT$3,'Orders - December 2020'!$C$2:$C$2047,Worksheet!$F115),"-")</f>
        <v>-</v>
      </c>
      <c r="DU115" s="51" t="str">
        <f>IFERROR(AVERAGEIFS('Orders - December 2020'!$I$2:$I$2047,'Orders - December 2020'!$H$2:$H$2047,Worksheet!DU$3,'Orders - December 2020'!$C$2:$C$2047,Worksheet!$F115),"-")</f>
        <v>-</v>
      </c>
      <c r="DV115" s="51" t="str">
        <f>IFERROR(AVERAGEIFS('Orders - December 2020'!$I$2:$I$2047,'Orders - December 2020'!$H$2:$H$2047,Worksheet!DV$3,'Orders - December 2020'!$C$2:$C$2047,Worksheet!$F115),"-")</f>
        <v>-</v>
      </c>
      <c r="DW115" s="51" t="str">
        <f>IFERROR(AVERAGEIFS('Orders - December 2020'!$I$2:$I$2047,'Orders - December 2020'!$H$2:$H$2047,Worksheet!DW$3,'Orders - December 2020'!$C$2:$C$2047,Worksheet!$F115),"-")</f>
        <v>-</v>
      </c>
      <c r="DX115" s="51" t="str">
        <f>IFERROR(AVERAGEIFS('Orders - December 2020'!$I$2:$I$2047,'Orders - December 2020'!$H$2:$H$2047,Worksheet!DX$3,'Orders - December 2020'!$C$2:$C$2047,Worksheet!$F115),"-")</f>
        <v>-</v>
      </c>
      <c r="DY115" s="51" t="str">
        <f>IFERROR(AVERAGEIFS('Orders - December 2020'!$I$2:$I$2047,'Orders - December 2020'!$H$2:$H$2047,Worksheet!DY$3,'Orders - December 2020'!$C$2:$C$2047,Worksheet!$F115),"-")</f>
        <v>-</v>
      </c>
      <c r="DZ115" s="51" t="str">
        <f>IFERROR(AVERAGEIFS('Orders - December 2020'!$I$2:$I$2047,'Orders - December 2020'!$H$2:$H$2047,Worksheet!DZ$3,'Orders - December 2020'!$C$2:$C$2047,Worksheet!$F115),"-")</f>
        <v>-</v>
      </c>
      <c r="EA115" s="51" t="str">
        <f>IFERROR(AVERAGEIFS('Orders - December 2020'!$I$2:$I$2047,'Orders - December 2020'!$H$2:$H$2047,Worksheet!EA$3,'Orders - December 2020'!$C$2:$C$2047,Worksheet!$F115),"-")</f>
        <v>-</v>
      </c>
      <c r="EB115" s="51" t="str">
        <f>IFERROR(AVERAGEIFS('Orders - December 2020'!$I$2:$I$2047,'Orders - December 2020'!$H$2:$H$2047,Worksheet!EB$3,'Orders - December 2020'!$C$2:$C$2047,Worksheet!$F115),"-")</f>
        <v>-</v>
      </c>
      <c r="EC115" s="51" t="str">
        <f>IFERROR(AVERAGEIFS('Orders - December 2020'!$I$2:$I$2047,'Orders - December 2020'!$H$2:$H$2047,Worksheet!EC$3,'Orders - December 2020'!$C$2:$C$2047,Worksheet!$F115),"-")</f>
        <v>-</v>
      </c>
      <c r="ED115" s="51" t="str">
        <f>IFERROR(AVERAGEIFS('Orders - December 2020'!$I$2:$I$2047,'Orders - December 2020'!$H$2:$H$2047,Worksheet!ED$3,'Orders - December 2020'!$C$2:$C$2047,Worksheet!$F115),"-")</f>
        <v>-</v>
      </c>
      <c r="EE115" s="51" t="str">
        <f>IFERROR(AVERAGEIFS('Orders - December 2020'!$I$2:$I$2047,'Orders - December 2020'!$H$2:$H$2047,Worksheet!EE$3,'Orders - December 2020'!$C$2:$C$2047,Worksheet!$F115),"-")</f>
        <v>-</v>
      </c>
      <c r="EF115" s="51" t="str">
        <f>IFERROR(AVERAGEIFS('Orders - December 2020'!$I$2:$I$2047,'Orders - December 2020'!$H$2:$H$2047,Worksheet!EF$3,'Orders - December 2020'!$C$2:$C$2047,Worksheet!$F115),"-")</f>
        <v>-</v>
      </c>
      <c r="EG115" s="51" t="str">
        <f>IFERROR(AVERAGEIFS('Orders - December 2020'!$I$2:$I$2047,'Orders - December 2020'!$H$2:$H$2047,Worksheet!EG$3,'Orders - December 2020'!$C$2:$C$2047,Worksheet!$F115),"-")</f>
        <v>-</v>
      </c>
      <c r="EH115" s="51" t="str">
        <f>IFERROR(AVERAGEIFS('Orders - December 2020'!$I$2:$I$2047,'Orders - December 2020'!$H$2:$H$2047,Worksheet!EH$3,'Orders - December 2020'!$C$2:$C$2047,Worksheet!$F115),"-")</f>
        <v>-</v>
      </c>
      <c r="EI115" s="51" t="str">
        <f>IFERROR(AVERAGEIFS('Orders - December 2020'!$I$2:$I$2047,'Orders - December 2020'!$H$2:$H$2047,Worksheet!EI$3,'Orders - December 2020'!$C$2:$C$2047,Worksheet!$F115),"-")</f>
        <v>-</v>
      </c>
      <c r="EJ115" s="51" t="str">
        <f>IFERROR(AVERAGEIFS('Orders - December 2020'!$I$2:$I$2047,'Orders - December 2020'!$H$2:$H$2047,Worksheet!EJ$3,'Orders - December 2020'!$C$2:$C$2047,Worksheet!$F115),"-")</f>
        <v>-</v>
      </c>
      <c r="EK115" s="51" t="str">
        <f>IFERROR(AVERAGEIFS('Orders - December 2020'!$I$2:$I$2047,'Orders - December 2020'!$H$2:$H$2047,Worksheet!EK$3,'Orders - December 2020'!$C$2:$C$2047,Worksheet!$F115),"-")</f>
        <v>-</v>
      </c>
      <c r="EL115" s="51" t="str">
        <f>IFERROR(AVERAGEIFS('Orders - December 2020'!$I$2:$I$2047,'Orders - December 2020'!$H$2:$H$2047,Worksheet!EL$3,'Orders - December 2020'!$C$2:$C$2047,Worksheet!$F115),"-")</f>
        <v>-</v>
      </c>
      <c r="EM115" s="51" t="str">
        <f>IFERROR(AVERAGEIFS('Orders - December 2020'!$I$2:$I$2047,'Orders - December 2020'!$H$2:$H$2047,Worksheet!EM$3,'Orders - December 2020'!$C$2:$C$2047,Worksheet!$F115),"-")</f>
        <v>-</v>
      </c>
      <c r="EN115" s="51" t="str">
        <f>IFERROR(AVERAGEIFS('Orders - December 2020'!$I$2:$I$2047,'Orders - December 2020'!$H$2:$H$2047,Worksheet!EN$3,'Orders - December 2020'!$C$2:$C$2047,Worksheet!$F115),"-")</f>
        <v>-</v>
      </c>
      <c r="EO115" s="51" t="str">
        <f>IFERROR(AVERAGEIFS('Orders - December 2020'!$I$2:$I$2047,'Orders - December 2020'!$H$2:$H$2047,Worksheet!EO$3,'Orders - December 2020'!$C$2:$C$2047,Worksheet!$F115),"-")</f>
        <v>-</v>
      </c>
      <c r="EP115" s="51" t="str">
        <f>IFERROR(AVERAGEIFS('Orders - December 2020'!$I$2:$I$2047,'Orders - December 2020'!$H$2:$H$2047,Worksheet!EP$3,'Orders - December 2020'!$C$2:$C$2047,Worksheet!$F115),"-")</f>
        <v>-</v>
      </c>
      <c r="EQ115" s="51" t="str">
        <f>IFERROR(AVERAGEIFS('Orders - December 2020'!$I$2:$I$2047,'Orders - December 2020'!$H$2:$H$2047,Worksheet!EQ$3,'Orders - December 2020'!$C$2:$C$2047,Worksheet!$F115),"-")</f>
        <v>-</v>
      </c>
      <c r="ER115" s="51" t="str">
        <f>IFERROR(AVERAGEIFS('Orders - December 2020'!$I$2:$I$2047,'Orders - December 2020'!$H$2:$H$2047,Worksheet!ER$3,'Orders - December 2020'!$C$2:$C$2047,Worksheet!$F115),"-")</f>
        <v>-</v>
      </c>
      <c r="ES115" s="51" t="str">
        <f>IFERROR(AVERAGEIFS('Orders - December 2020'!$I$2:$I$2047,'Orders - December 2020'!$H$2:$H$2047,Worksheet!ES$3,'Orders - December 2020'!$C$2:$C$2047,Worksheet!$F115),"-")</f>
        <v>-</v>
      </c>
      <c r="ET115" s="51" t="str">
        <f>IFERROR(AVERAGEIFS('Orders - December 2020'!$I$2:$I$2047,'Orders - December 2020'!$H$2:$H$2047,Worksheet!ET$3,'Orders - December 2020'!$C$2:$C$2047,Worksheet!$F115),"-")</f>
        <v>-</v>
      </c>
      <c r="EU115" s="51" t="str">
        <f>IFERROR(AVERAGEIFS('Orders - December 2020'!$I$2:$I$2047,'Orders - December 2020'!$H$2:$H$2047,Worksheet!EU$3,'Orders - December 2020'!$C$2:$C$2047,Worksheet!$F115),"-")</f>
        <v>-</v>
      </c>
      <c r="EV115" s="51" t="str">
        <f>IFERROR(AVERAGEIFS('Orders - December 2020'!$I$2:$I$2047,'Orders - December 2020'!$H$2:$H$2047,Worksheet!EV$3,'Orders - December 2020'!$C$2:$C$2047,Worksheet!$F115),"-")</f>
        <v>-</v>
      </c>
      <c r="EW115" s="51" t="str">
        <f>IFERROR(AVERAGEIFS('Orders - December 2020'!$I$2:$I$2047,'Orders - December 2020'!$H$2:$H$2047,Worksheet!EW$3,'Orders - December 2020'!$C$2:$C$2047,Worksheet!$F115),"-")</f>
        <v>-</v>
      </c>
      <c r="EX115" s="51" t="str">
        <f>IFERROR(AVERAGEIFS('Orders - December 2020'!$I$2:$I$2047,'Orders - December 2020'!$H$2:$H$2047,Worksheet!EX$3,'Orders - December 2020'!$C$2:$C$2047,Worksheet!$F115),"-")</f>
        <v>-</v>
      </c>
      <c r="EY115" s="51">
        <f>IFERROR(AVERAGEIFS('Orders - December 2020'!$I$2:$I$2047,'Orders - December 2020'!$H$2:$H$2047,Worksheet!EY$3,'Orders - December 2020'!$C$2:$C$2047,Worksheet!$F115),"-")</f>
        <v>1</v>
      </c>
      <c r="EZ115" s="51" t="str">
        <f>IFERROR(AVERAGEIFS('Orders - December 2020'!$I$2:$I$2047,'Orders - December 2020'!$H$2:$H$2047,Worksheet!EZ$3,'Orders - December 2020'!$C$2:$C$2047,Worksheet!$F115),"-")</f>
        <v>-</v>
      </c>
      <c r="FA115" s="51" t="str">
        <f>IFERROR(AVERAGEIFS('Orders - December 2020'!$I$2:$I$2047,'Orders - December 2020'!$H$2:$H$2047,Worksheet!FA$3,'Orders - December 2020'!$C$2:$C$2047,Worksheet!$F115),"-")</f>
        <v>-</v>
      </c>
      <c r="FB115" s="51" t="str">
        <f>IFERROR(AVERAGEIFS('Orders - December 2020'!$I$2:$I$2047,'Orders - December 2020'!$H$2:$H$2047,Worksheet!FB$3,'Orders - December 2020'!$C$2:$C$2047,Worksheet!$F115),"-")</f>
        <v>-</v>
      </c>
      <c r="FC115" s="51" t="str">
        <f>IFERROR(AVERAGEIFS('Orders - December 2020'!$I$2:$I$2047,'Orders - December 2020'!$H$2:$H$2047,Worksheet!FC$3,'Orders - December 2020'!$C$2:$C$2047,Worksheet!$F115),"-")</f>
        <v>-</v>
      </c>
      <c r="FD115" s="51" t="str">
        <f>IFERROR(AVERAGEIFS('Orders - December 2020'!$I$2:$I$2047,'Orders - December 2020'!$H$2:$H$2047,Worksheet!FD$3,'Orders - December 2020'!$C$2:$C$2047,Worksheet!$F115),"-")</f>
        <v>-</v>
      </c>
      <c r="FE115" s="51" t="str">
        <f>IFERROR(AVERAGEIFS('Orders - December 2020'!$I$2:$I$2047,'Orders - December 2020'!$H$2:$H$2047,Worksheet!FE$3,'Orders - December 2020'!$C$2:$C$2047,Worksheet!$F115),"-")</f>
        <v>-</v>
      </c>
      <c r="FF115" s="51" t="str">
        <f>IFERROR(AVERAGEIFS('Orders - December 2020'!$I$2:$I$2047,'Orders - December 2020'!$H$2:$H$2047,Worksheet!FF$3,'Orders - December 2020'!$C$2:$C$2047,Worksheet!$F115),"-")</f>
        <v>-</v>
      </c>
      <c r="FG115" s="52" t="str">
        <f>IFERROR(AVERAGEIFS('Orders - December 2020'!$I$2:$I$2047,'Orders - December 2020'!$H$2:$H$2047,Worksheet!FG$3,'Orders - December 2020'!$C$2:$C$2047,Worksheet!$F115),"-")</f>
        <v>-</v>
      </c>
    </row>
    <row r="116" spans="6:163">
      <c r="F116" s="45" t="str">
        <v>Olufayo Minimart</v>
      </c>
      <c r="G116" s="50" t="str">
        <f>IFERROR(AVERAGEIFS('Orders - December 2020'!$I$2:$I$2047,'Orders - December 2020'!$H$2:$H$2047,Worksheet!G$3,'Orders - December 2020'!$C$2:$C$2047,Worksheet!$F116),"-")</f>
        <v>-</v>
      </c>
      <c r="H116" s="51" t="str">
        <f>IFERROR(AVERAGEIFS('Orders - December 2020'!$I$2:$I$2047,'Orders - December 2020'!$H$2:$H$2047,Worksheet!H$3,'Orders - December 2020'!$C$2:$C$2047,Worksheet!$F116),"-")</f>
        <v>-</v>
      </c>
      <c r="I116" s="51" t="str">
        <f>IFERROR(AVERAGEIFS('Orders - December 2020'!$I$2:$I$2047,'Orders - December 2020'!$H$2:$H$2047,Worksheet!I$3,'Orders - December 2020'!$C$2:$C$2047,Worksheet!$F116),"-")</f>
        <v>-</v>
      </c>
      <c r="J116" s="51" t="str">
        <f>IFERROR(AVERAGEIFS('Orders - December 2020'!$I$2:$I$2047,'Orders - December 2020'!$H$2:$H$2047,Worksheet!J$3,'Orders - December 2020'!$C$2:$C$2047,Worksheet!$F116),"-")</f>
        <v>-</v>
      </c>
      <c r="K116" s="51" t="str">
        <f>IFERROR(AVERAGEIFS('Orders - December 2020'!$I$2:$I$2047,'Orders - December 2020'!$H$2:$H$2047,Worksheet!K$3,'Orders - December 2020'!$C$2:$C$2047,Worksheet!$F116),"-")</f>
        <v>-</v>
      </c>
      <c r="L116" s="51" t="str">
        <f>IFERROR(AVERAGEIFS('Orders - December 2020'!$I$2:$I$2047,'Orders - December 2020'!$H$2:$H$2047,Worksheet!L$3,'Orders - December 2020'!$C$2:$C$2047,Worksheet!$F116),"-")</f>
        <v>-</v>
      </c>
      <c r="M116" s="51" t="str">
        <f>IFERROR(AVERAGEIFS('Orders - December 2020'!$I$2:$I$2047,'Orders - December 2020'!$H$2:$H$2047,Worksheet!M$3,'Orders - December 2020'!$C$2:$C$2047,Worksheet!$F116),"-")</f>
        <v>-</v>
      </c>
      <c r="N116" s="51" t="str">
        <f>IFERROR(AVERAGEIFS('Orders - December 2020'!$I$2:$I$2047,'Orders - December 2020'!$H$2:$H$2047,Worksheet!N$3,'Orders - December 2020'!$C$2:$C$2047,Worksheet!$F116),"-")</f>
        <v>-</v>
      </c>
      <c r="O116" s="51" t="str">
        <f>IFERROR(AVERAGEIFS('Orders - December 2020'!$I$2:$I$2047,'Orders - December 2020'!$H$2:$H$2047,Worksheet!O$3,'Orders - December 2020'!$C$2:$C$2047,Worksheet!$F116),"-")</f>
        <v>-</v>
      </c>
      <c r="P116" s="51" t="str">
        <f>IFERROR(AVERAGEIFS('Orders - December 2020'!$I$2:$I$2047,'Orders - December 2020'!$H$2:$H$2047,Worksheet!P$3,'Orders - December 2020'!$C$2:$C$2047,Worksheet!$F116),"-")</f>
        <v>-</v>
      </c>
      <c r="Q116" s="51" t="str">
        <f>IFERROR(AVERAGEIFS('Orders - December 2020'!$I$2:$I$2047,'Orders - December 2020'!$H$2:$H$2047,Worksheet!Q$3,'Orders - December 2020'!$C$2:$C$2047,Worksheet!$F116),"-")</f>
        <v>-</v>
      </c>
      <c r="R116" s="51" t="str">
        <f>IFERROR(AVERAGEIFS('Orders - December 2020'!$I$2:$I$2047,'Orders - December 2020'!$H$2:$H$2047,Worksheet!R$3,'Orders - December 2020'!$C$2:$C$2047,Worksheet!$F116),"-")</f>
        <v>-</v>
      </c>
      <c r="S116" s="51" t="str">
        <f>IFERROR(AVERAGEIFS('Orders - December 2020'!$I$2:$I$2047,'Orders - December 2020'!$H$2:$H$2047,Worksheet!S$3,'Orders - December 2020'!$C$2:$C$2047,Worksheet!$F116),"-")</f>
        <v>-</v>
      </c>
      <c r="T116" s="51" t="str">
        <f>IFERROR(AVERAGEIFS('Orders - December 2020'!$I$2:$I$2047,'Orders - December 2020'!$H$2:$H$2047,Worksheet!T$3,'Orders - December 2020'!$C$2:$C$2047,Worksheet!$F116),"-")</f>
        <v>-</v>
      </c>
      <c r="U116" s="51" t="str">
        <f>IFERROR(AVERAGEIFS('Orders - December 2020'!$I$2:$I$2047,'Orders - December 2020'!$H$2:$H$2047,Worksheet!U$3,'Orders - December 2020'!$C$2:$C$2047,Worksheet!$F116),"-")</f>
        <v>-</v>
      </c>
      <c r="V116" s="51" t="str">
        <f>IFERROR(AVERAGEIFS('Orders - December 2020'!$I$2:$I$2047,'Orders - December 2020'!$H$2:$H$2047,Worksheet!V$3,'Orders - December 2020'!$C$2:$C$2047,Worksheet!$F116),"-")</f>
        <v>-</v>
      </c>
      <c r="W116" s="51" t="str">
        <f>IFERROR(AVERAGEIFS('Orders - December 2020'!$I$2:$I$2047,'Orders - December 2020'!$H$2:$H$2047,Worksheet!W$3,'Orders - December 2020'!$C$2:$C$2047,Worksheet!$F116),"-")</f>
        <v>-</v>
      </c>
      <c r="X116" s="51" t="str">
        <f>IFERROR(AVERAGEIFS('Orders - December 2020'!$I$2:$I$2047,'Orders - December 2020'!$H$2:$H$2047,Worksheet!X$3,'Orders - December 2020'!$C$2:$C$2047,Worksheet!$F116),"-")</f>
        <v>-</v>
      </c>
      <c r="Y116" s="51" t="str">
        <f>IFERROR(AVERAGEIFS('Orders - December 2020'!$I$2:$I$2047,'Orders - December 2020'!$H$2:$H$2047,Worksheet!Y$3,'Orders - December 2020'!$C$2:$C$2047,Worksheet!$F116),"-")</f>
        <v>-</v>
      </c>
      <c r="Z116" s="51" t="str">
        <f>IFERROR(AVERAGEIFS('Orders - December 2020'!$I$2:$I$2047,'Orders - December 2020'!$H$2:$H$2047,Worksheet!Z$3,'Orders - December 2020'!$C$2:$C$2047,Worksheet!$F116),"-")</f>
        <v>-</v>
      </c>
      <c r="AA116" s="51" t="str">
        <f>IFERROR(AVERAGEIFS('Orders - December 2020'!$I$2:$I$2047,'Orders - December 2020'!$H$2:$H$2047,Worksheet!AA$3,'Orders - December 2020'!$C$2:$C$2047,Worksheet!$F116),"-")</f>
        <v>-</v>
      </c>
      <c r="AB116" s="51" t="str">
        <f>IFERROR(AVERAGEIFS('Orders - December 2020'!$I$2:$I$2047,'Orders - December 2020'!$H$2:$H$2047,Worksheet!AB$3,'Orders - December 2020'!$C$2:$C$2047,Worksheet!$F116),"-")</f>
        <v>-</v>
      </c>
      <c r="AC116" s="51" t="str">
        <f>IFERROR(AVERAGEIFS('Orders - December 2020'!$I$2:$I$2047,'Orders - December 2020'!$H$2:$H$2047,Worksheet!AC$3,'Orders - December 2020'!$C$2:$C$2047,Worksheet!$F116),"-")</f>
        <v>-</v>
      </c>
      <c r="AD116" s="51" t="str">
        <f>IFERROR(AVERAGEIFS('Orders - December 2020'!$I$2:$I$2047,'Orders - December 2020'!$H$2:$H$2047,Worksheet!AD$3,'Orders - December 2020'!$C$2:$C$2047,Worksheet!$F116),"-")</f>
        <v>-</v>
      </c>
      <c r="AE116" s="51" t="str">
        <f>IFERROR(AVERAGEIFS('Orders - December 2020'!$I$2:$I$2047,'Orders - December 2020'!$H$2:$H$2047,Worksheet!AE$3,'Orders - December 2020'!$C$2:$C$2047,Worksheet!$F116),"-")</f>
        <v>-</v>
      </c>
      <c r="AF116" s="51" t="str">
        <f>IFERROR(AVERAGEIFS('Orders - December 2020'!$I$2:$I$2047,'Orders - December 2020'!$H$2:$H$2047,Worksheet!AF$3,'Orders - December 2020'!$C$2:$C$2047,Worksheet!$F116),"-")</f>
        <v>-</v>
      </c>
      <c r="AG116" s="51" t="str">
        <f>IFERROR(AVERAGEIFS('Orders - December 2020'!$I$2:$I$2047,'Orders - December 2020'!$H$2:$H$2047,Worksheet!AG$3,'Orders - December 2020'!$C$2:$C$2047,Worksheet!$F116),"-")</f>
        <v>-</v>
      </c>
      <c r="AH116" s="51" t="str">
        <f>IFERROR(AVERAGEIFS('Orders - December 2020'!$I$2:$I$2047,'Orders - December 2020'!$H$2:$H$2047,Worksheet!AH$3,'Orders - December 2020'!$C$2:$C$2047,Worksheet!$F116),"-")</f>
        <v>-</v>
      </c>
      <c r="AI116" s="51" t="str">
        <f>IFERROR(AVERAGEIFS('Orders - December 2020'!$I$2:$I$2047,'Orders - December 2020'!$H$2:$H$2047,Worksheet!AI$3,'Orders - December 2020'!$C$2:$C$2047,Worksheet!$F116),"-")</f>
        <v>-</v>
      </c>
      <c r="AJ116" s="51" t="str">
        <f>IFERROR(AVERAGEIFS('Orders - December 2020'!$I$2:$I$2047,'Orders - December 2020'!$H$2:$H$2047,Worksheet!AJ$3,'Orders - December 2020'!$C$2:$C$2047,Worksheet!$F116),"-")</f>
        <v>-</v>
      </c>
      <c r="AK116" s="51">
        <f>IFERROR(AVERAGEIFS('Orders - December 2020'!$I$2:$I$2047,'Orders - December 2020'!$H$2:$H$2047,Worksheet!AK$3,'Orders - December 2020'!$C$2:$C$2047,Worksheet!$F116),"-")</f>
        <v>10</v>
      </c>
      <c r="AL116" s="51" t="str">
        <f>IFERROR(AVERAGEIFS('Orders - December 2020'!$I$2:$I$2047,'Orders - December 2020'!$H$2:$H$2047,Worksheet!AL$3,'Orders - December 2020'!$C$2:$C$2047,Worksheet!$F116),"-")</f>
        <v>-</v>
      </c>
      <c r="AM116" s="51" t="str">
        <f>IFERROR(AVERAGEIFS('Orders - December 2020'!$I$2:$I$2047,'Orders - December 2020'!$H$2:$H$2047,Worksheet!AM$3,'Orders - December 2020'!$C$2:$C$2047,Worksheet!$F116),"-")</f>
        <v>-</v>
      </c>
      <c r="AN116" s="51" t="str">
        <f>IFERROR(AVERAGEIFS('Orders - December 2020'!$I$2:$I$2047,'Orders - December 2020'!$H$2:$H$2047,Worksheet!AN$3,'Orders - December 2020'!$C$2:$C$2047,Worksheet!$F116),"-")</f>
        <v>-</v>
      </c>
      <c r="AO116" s="51" t="str">
        <f>IFERROR(AVERAGEIFS('Orders - December 2020'!$I$2:$I$2047,'Orders - December 2020'!$H$2:$H$2047,Worksheet!AO$3,'Orders - December 2020'!$C$2:$C$2047,Worksheet!$F116),"-")</f>
        <v>-</v>
      </c>
      <c r="AP116" s="51" t="str">
        <f>IFERROR(AVERAGEIFS('Orders - December 2020'!$I$2:$I$2047,'Orders - December 2020'!$H$2:$H$2047,Worksheet!AP$3,'Orders - December 2020'!$C$2:$C$2047,Worksheet!$F116),"-")</f>
        <v>-</v>
      </c>
      <c r="AQ116" s="51" t="str">
        <f>IFERROR(AVERAGEIFS('Orders - December 2020'!$I$2:$I$2047,'Orders - December 2020'!$H$2:$H$2047,Worksheet!AQ$3,'Orders - December 2020'!$C$2:$C$2047,Worksheet!$F116),"-")</f>
        <v>-</v>
      </c>
      <c r="AR116" s="51" t="str">
        <f>IFERROR(AVERAGEIFS('Orders - December 2020'!$I$2:$I$2047,'Orders - December 2020'!$H$2:$H$2047,Worksheet!AR$3,'Orders - December 2020'!$C$2:$C$2047,Worksheet!$F116),"-")</f>
        <v>-</v>
      </c>
      <c r="AS116" s="51" t="str">
        <f>IFERROR(AVERAGEIFS('Orders - December 2020'!$I$2:$I$2047,'Orders - December 2020'!$H$2:$H$2047,Worksheet!AS$3,'Orders - December 2020'!$C$2:$C$2047,Worksheet!$F116),"-")</f>
        <v>-</v>
      </c>
      <c r="AT116" s="51">
        <f>IFERROR(AVERAGEIFS('Orders - December 2020'!$I$2:$I$2047,'Orders - December 2020'!$H$2:$H$2047,Worksheet!AT$3,'Orders - December 2020'!$C$2:$C$2047,Worksheet!$F116),"-")</f>
        <v>2</v>
      </c>
      <c r="AU116" s="51" t="str">
        <f>IFERROR(AVERAGEIFS('Orders - December 2020'!$I$2:$I$2047,'Orders - December 2020'!$H$2:$H$2047,Worksheet!AU$3,'Orders - December 2020'!$C$2:$C$2047,Worksheet!$F116),"-")</f>
        <v>-</v>
      </c>
      <c r="AV116" s="51" t="str">
        <f>IFERROR(AVERAGEIFS('Orders - December 2020'!$I$2:$I$2047,'Orders - December 2020'!$H$2:$H$2047,Worksheet!AV$3,'Orders - December 2020'!$C$2:$C$2047,Worksheet!$F116),"-")</f>
        <v>-</v>
      </c>
      <c r="AW116" s="51" t="str">
        <f>IFERROR(AVERAGEIFS('Orders - December 2020'!$I$2:$I$2047,'Orders - December 2020'!$H$2:$H$2047,Worksheet!AW$3,'Orders - December 2020'!$C$2:$C$2047,Worksheet!$F116),"-")</f>
        <v>-</v>
      </c>
      <c r="AX116" s="51" t="str">
        <f>IFERROR(AVERAGEIFS('Orders - December 2020'!$I$2:$I$2047,'Orders - December 2020'!$H$2:$H$2047,Worksheet!AX$3,'Orders - December 2020'!$C$2:$C$2047,Worksheet!$F116),"-")</f>
        <v>-</v>
      </c>
      <c r="AY116" s="51" t="str">
        <f>IFERROR(AVERAGEIFS('Orders - December 2020'!$I$2:$I$2047,'Orders - December 2020'!$H$2:$H$2047,Worksheet!AY$3,'Orders - December 2020'!$C$2:$C$2047,Worksheet!$F116),"-")</f>
        <v>-</v>
      </c>
      <c r="AZ116" s="51" t="str">
        <f>IFERROR(AVERAGEIFS('Orders - December 2020'!$I$2:$I$2047,'Orders - December 2020'!$H$2:$H$2047,Worksheet!AZ$3,'Orders - December 2020'!$C$2:$C$2047,Worksheet!$F116),"-")</f>
        <v>-</v>
      </c>
      <c r="BA116" s="51" t="str">
        <f>IFERROR(AVERAGEIFS('Orders - December 2020'!$I$2:$I$2047,'Orders - December 2020'!$H$2:$H$2047,Worksheet!BA$3,'Orders - December 2020'!$C$2:$C$2047,Worksheet!$F116),"-")</f>
        <v>-</v>
      </c>
      <c r="BB116" s="51" t="str">
        <f>IFERROR(AVERAGEIFS('Orders - December 2020'!$I$2:$I$2047,'Orders - December 2020'!$H$2:$H$2047,Worksheet!BB$3,'Orders - December 2020'!$C$2:$C$2047,Worksheet!$F116),"-")</f>
        <v>-</v>
      </c>
      <c r="BC116" s="51">
        <f>IFERROR(AVERAGEIFS('Orders - December 2020'!$I$2:$I$2047,'Orders - December 2020'!$H$2:$H$2047,Worksheet!BC$3,'Orders - December 2020'!$C$2:$C$2047,Worksheet!$F116),"-")</f>
        <v>5</v>
      </c>
      <c r="BD116" s="51" t="str">
        <f>IFERROR(AVERAGEIFS('Orders - December 2020'!$I$2:$I$2047,'Orders - December 2020'!$H$2:$H$2047,Worksheet!BD$3,'Orders - December 2020'!$C$2:$C$2047,Worksheet!$F116),"-")</f>
        <v>-</v>
      </c>
      <c r="BE116" s="51">
        <f>IFERROR(AVERAGEIFS('Orders - December 2020'!$I$2:$I$2047,'Orders - December 2020'!$H$2:$H$2047,Worksheet!BE$3,'Orders - December 2020'!$C$2:$C$2047,Worksheet!$F116),"-")</f>
        <v>5</v>
      </c>
      <c r="BF116" s="51" t="str">
        <f>IFERROR(AVERAGEIFS('Orders - December 2020'!$I$2:$I$2047,'Orders - December 2020'!$H$2:$H$2047,Worksheet!BF$3,'Orders - December 2020'!$C$2:$C$2047,Worksheet!$F116),"-")</f>
        <v>-</v>
      </c>
      <c r="BG116" s="51" t="str">
        <f>IFERROR(AVERAGEIFS('Orders - December 2020'!$I$2:$I$2047,'Orders - December 2020'!$H$2:$H$2047,Worksheet!BG$3,'Orders - December 2020'!$C$2:$C$2047,Worksheet!$F116),"-")</f>
        <v>-</v>
      </c>
      <c r="BH116" s="51" t="str">
        <f>IFERROR(AVERAGEIFS('Orders - December 2020'!$I$2:$I$2047,'Orders - December 2020'!$H$2:$H$2047,Worksheet!BH$3,'Orders - December 2020'!$C$2:$C$2047,Worksheet!$F116),"-")</f>
        <v>-</v>
      </c>
      <c r="BI116" s="51" t="str">
        <f>IFERROR(AVERAGEIFS('Orders - December 2020'!$I$2:$I$2047,'Orders - December 2020'!$H$2:$H$2047,Worksheet!BI$3,'Orders - December 2020'!$C$2:$C$2047,Worksheet!$F116),"-")</f>
        <v>-</v>
      </c>
      <c r="BJ116" s="51" t="str">
        <f>IFERROR(AVERAGEIFS('Orders - December 2020'!$I$2:$I$2047,'Orders - December 2020'!$H$2:$H$2047,Worksheet!BJ$3,'Orders - December 2020'!$C$2:$C$2047,Worksheet!$F116),"-")</f>
        <v>-</v>
      </c>
      <c r="BK116" s="51" t="str">
        <f>IFERROR(AVERAGEIFS('Orders - December 2020'!$I$2:$I$2047,'Orders - December 2020'!$H$2:$H$2047,Worksheet!BK$3,'Orders - December 2020'!$C$2:$C$2047,Worksheet!$F116),"-")</f>
        <v>-</v>
      </c>
      <c r="BL116" s="51" t="str">
        <f>IFERROR(AVERAGEIFS('Orders - December 2020'!$I$2:$I$2047,'Orders - December 2020'!$H$2:$H$2047,Worksheet!BL$3,'Orders - December 2020'!$C$2:$C$2047,Worksheet!$F116),"-")</f>
        <v>-</v>
      </c>
      <c r="BM116" s="51" t="str">
        <f>IFERROR(AVERAGEIFS('Orders - December 2020'!$I$2:$I$2047,'Orders - December 2020'!$H$2:$H$2047,Worksheet!BM$3,'Orders - December 2020'!$C$2:$C$2047,Worksheet!$F116),"-")</f>
        <v>-</v>
      </c>
      <c r="BN116" s="51" t="str">
        <f>IFERROR(AVERAGEIFS('Orders - December 2020'!$I$2:$I$2047,'Orders - December 2020'!$H$2:$H$2047,Worksheet!BN$3,'Orders - December 2020'!$C$2:$C$2047,Worksheet!$F116),"-")</f>
        <v>-</v>
      </c>
      <c r="BO116" s="51" t="str">
        <f>IFERROR(AVERAGEIFS('Orders - December 2020'!$I$2:$I$2047,'Orders - December 2020'!$H$2:$H$2047,Worksheet!BO$3,'Orders - December 2020'!$C$2:$C$2047,Worksheet!$F116),"-")</f>
        <v>-</v>
      </c>
      <c r="BP116" s="51" t="str">
        <f>IFERROR(AVERAGEIFS('Orders - December 2020'!$I$2:$I$2047,'Orders - December 2020'!$H$2:$H$2047,Worksheet!BP$3,'Orders - December 2020'!$C$2:$C$2047,Worksheet!$F116),"-")</f>
        <v>-</v>
      </c>
      <c r="BQ116" s="51" t="str">
        <f>IFERROR(AVERAGEIFS('Orders - December 2020'!$I$2:$I$2047,'Orders - December 2020'!$H$2:$H$2047,Worksheet!BQ$3,'Orders - December 2020'!$C$2:$C$2047,Worksheet!$F116),"-")</f>
        <v>-</v>
      </c>
      <c r="BR116" s="51" t="str">
        <f>IFERROR(AVERAGEIFS('Orders - December 2020'!$I$2:$I$2047,'Orders - December 2020'!$H$2:$H$2047,Worksheet!BR$3,'Orders - December 2020'!$C$2:$C$2047,Worksheet!$F116),"-")</f>
        <v>-</v>
      </c>
      <c r="BS116" s="51" t="str">
        <f>IFERROR(AVERAGEIFS('Orders - December 2020'!$I$2:$I$2047,'Orders - December 2020'!$H$2:$H$2047,Worksheet!BS$3,'Orders - December 2020'!$C$2:$C$2047,Worksheet!$F116),"-")</f>
        <v>-</v>
      </c>
      <c r="BT116" s="51" t="str">
        <f>IFERROR(AVERAGEIFS('Orders - December 2020'!$I$2:$I$2047,'Orders - December 2020'!$H$2:$H$2047,Worksheet!BT$3,'Orders - December 2020'!$C$2:$C$2047,Worksheet!$F116),"-")</f>
        <v>-</v>
      </c>
      <c r="BU116" s="51" t="str">
        <f>IFERROR(AVERAGEIFS('Orders - December 2020'!$I$2:$I$2047,'Orders - December 2020'!$H$2:$H$2047,Worksheet!BU$3,'Orders - December 2020'!$C$2:$C$2047,Worksheet!$F116),"-")</f>
        <v>-</v>
      </c>
      <c r="BV116" s="51" t="str">
        <f>IFERROR(AVERAGEIFS('Orders - December 2020'!$I$2:$I$2047,'Orders - December 2020'!$H$2:$H$2047,Worksheet!BV$3,'Orders - December 2020'!$C$2:$C$2047,Worksheet!$F116),"-")</f>
        <v>-</v>
      </c>
      <c r="BW116" s="51" t="str">
        <f>IFERROR(AVERAGEIFS('Orders - December 2020'!$I$2:$I$2047,'Orders - December 2020'!$H$2:$H$2047,Worksheet!BW$3,'Orders - December 2020'!$C$2:$C$2047,Worksheet!$F116),"-")</f>
        <v>-</v>
      </c>
      <c r="BX116" s="51" t="str">
        <f>IFERROR(AVERAGEIFS('Orders - December 2020'!$I$2:$I$2047,'Orders - December 2020'!$H$2:$H$2047,Worksheet!BX$3,'Orders - December 2020'!$C$2:$C$2047,Worksheet!$F116),"-")</f>
        <v>-</v>
      </c>
      <c r="BY116" s="51" t="str">
        <f>IFERROR(AVERAGEIFS('Orders - December 2020'!$I$2:$I$2047,'Orders - December 2020'!$H$2:$H$2047,Worksheet!BY$3,'Orders - December 2020'!$C$2:$C$2047,Worksheet!$F116),"-")</f>
        <v>-</v>
      </c>
      <c r="BZ116" s="51" t="str">
        <f>IFERROR(AVERAGEIFS('Orders - December 2020'!$I$2:$I$2047,'Orders - December 2020'!$H$2:$H$2047,Worksheet!BZ$3,'Orders - December 2020'!$C$2:$C$2047,Worksheet!$F116),"-")</f>
        <v>-</v>
      </c>
      <c r="CA116" s="51" t="str">
        <f>IFERROR(AVERAGEIFS('Orders - December 2020'!$I$2:$I$2047,'Orders - December 2020'!$H$2:$H$2047,Worksheet!CA$3,'Orders - December 2020'!$C$2:$C$2047,Worksheet!$F116),"-")</f>
        <v>-</v>
      </c>
      <c r="CB116" s="51" t="str">
        <f>IFERROR(AVERAGEIFS('Orders - December 2020'!$I$2:$I$2047,'Orders - December 2020'!$H$2:$H$2047,Worksheet!CB$3,'Orders - December 2020'!$C$2:$C$2047,Worksheet!$F116),"-")</f>
        <v>-</v>
      </c>
      <c r="CC116" s="51" t="str">
        <f>IFERROR(AVERAGEIFS('Orders - December 2020'!$I$2:$I$2047,'Orders - December 2020'!$H$2:$H$2047,Worksheet!CC$3,'Orders - December 2020'!$C$2:$C$2047,Worksheet!$F116),"-")</f>
        <v>-</v>
      </c>
      <c r="CD116" s="51" t="str">
        <f>IFERROR(AVERAGEIFS('Orders - December 2020'!$I$2:$I$2047,'Orders - December 2020'!$H$2:$H$2047,Worksheet!CD$3,'Orders - December 2020'!$C$2:$C$2047,Worksheet!$F116),"-")</f>
        <v>-</v>
      </c>
      <c r="CE116" s="51" t="str">
        <f>IFERROR(AVERAGEIFS('Orders - December 2020'!$I$2:$I$2047,'Orders - December 2020'!$H$2:$H$2047,Worksheet!CE$3,'Orders - December 2020'!$C$2:$C$2047,Worksheet!$F116),"-")</f>
        <v>-</v>
      </c>
      <c r="CF116" s="51" t="str">
        <f>IFERROR(AVERAGEIFS('Orders - December 2020'!$I$2:$I$2047,'Orders - December 2020'!$H$2:$H$2047,Worksheet!CF$3,'Orders - December 2020'!$C$2:$C$2047,Worksheet!$F116),"-")</f>
        <v>-</v>
      </c>
      <c r="CG116" s="51" t="str">
        <f>IFERROR(AVERAGEIFS('Orders - December 2020'!$I$2:$I$2047,'Orders - December 2020'!$H$2:$H$2047,Worksheet!CG$3,'Orders - December 2020'!$C$2:$C$2047,Worksheet!$F116),"-")</f>
        <v>-</v>
      </c>
      <c r="CH116" s="51" t="str">
        <f>IFERROR(AVERAGEIFS('Orders - December 2020'!$I$2:$I$2047,'Orders - December 2020'!$H$2:$H$2047,Worksheet!CH$3,'Orders - December 2020'!$C$2:$C$2047,Worksheet!$F116),"-")</f>
        <v>-</v>
      </c>
      <c r="CI116" s="51" t="str">
        <f>IFERROR(AVERAGEIFS('Orders - December 2020'!$I$2:$I$2047,'Orders - December 2020'!$H$2:$H$2047,Worksheet!CI$3,'Orders - December 2020'!$C$2:$C$2047,Worksheet!$F116),"-")</f>
        <v>-</v>
      </c>
      <c r="CJ116" s="51" t="str">
        <f>IFERROR(AVERAGEIFS('Orders - December 2020'!$I$2:$I$2047,'Orders - December 2020'!$H$2:$H$2047,Worksheet!CJ$3,'Orders - December 2020'!$C$2:$C$2047,Worksheet!$F116),"-")</f>
        <v>-</v>
      </c>
      <c r="CK116" s="51" t="str">
        <f>IFERROR(AVERAGEIFS('Orders - December 2020'!$I$2:$I$2047,'Orders - December 2020'!$H$2:$H$2047,Worksheet!CK$3,'Orders - December 2020'!$C$2:$C$2047,Worksheet!$F116),"-")</f>
        <v>-</v>
      </c>
      <c r="CL116" s="51" t="str">
        <f>IFERROR(AVERAGEIFS('Orders - December 2020'!$I$2:$I$2047,'Orders - December 2020'!$H$2:$H$2047,Worksheet!CL$3,'Orders - December 2020'!$C$2:$C$2047,Worksheet!$F116),"-")</f>
        <v>-</v>
      </c>
      <c r="CM116" s="51" t="str">
        <f>IFERROR(AVERAGEIFS('Orders - December 2020'!$I$2:$I$2047,'Orders - December 2020'!$H$2:$H$2047,Worksheet!CM$3,'Orders - December 2020'!$C$2:$C$2047,Worksheet!$F116),"-")</f>
        <v>-</v>
      </c>
      <c r="CN116" s="51" t="str">
        <f>IFERROR(AVERAGEIFS('Orders - December 2020'!$I$2:$I$2047,'Orders - December 2020'!$H$2:$H$2047,Worksheet!CN$3,'Orders - December 2020'!$C$2:$C$2047,Worksheet!$F116),"-")</f>
        <v>-</v>
      </c>
      <c r="CO116" s="51" t="str">
        <f>IFERROR(AVERAGEIFS('Orders - December 2020'!$I$2:$I$2047,'Orders - December 2020'!$H$2:$H$2047,Worksheet!CO$3,'Orders - December 2020'!$C$2:$C$2047,Worksheet!$F116),"-")</f>
        <v>-</v>
      </c>
      <c r="CP116" s="51" t="str">
        <f>IFERROR(AVERAGEIFS('Orders - December 2020'!$I$2:$I$2047,'Orders - December 2020'!$H$2:$H$2047,Worksheet!CP$3,'Orders - December 2020'!$C$2:$C$2047,Worksheet!$F116),"-")</f>
        <v>-</v>
      </c>
      <c r="CQ116" s="51" t="str">
        <f>IFERROR(AVERAGEIFS('Orders - December 2020'!$I$2:$I$2047,'Orders - December 2020'!$H$2:$H$2047,Worksheet!CQ$3,'Orders - December 2020'!$C$2:$C$2047,Worksheet!$F116),"-")</f>
        <v>-</v>
      </c>
      <c r="CR116" s="51" t="str">
        <f>IFERROR(AVERAGEIFS('Orders - December 2020'!$I$2:$I$2047,'Orders - December 2020'!$H$2:$H$2047,Worksheet!CR$3,'Orders - December 2020'!$C$2:$C$2047,Worksheet!$F116),"-")</f>
        <v>-</v>
      </c>
      <c r="CS116" s="51" t="str">
        <f>IFERROR(AVERAGEIFS('Orders - December 2020'!$I$2:$I$2047,'Orders - December 2020'!$H$2:$H$2047,Worksheet!CS$3,'Orders - December 2020'!$C$2:$C$2047,Worksheet!$F116),"-")</f>
        <v>-</v>
      </c>
      <c r="CT116" s="51" t="str">
        <f>IFERROR(AVERAGEIFS('Orders - December 2020'!$I$2:$I$2047,'Orders - December 2020'!$H$2:$H$2047,Worksheet!CT$3,'Orders - December 2020'!$C$2:$C$2047,Worksheet!$F116),"-")</f>
        <v>-</v>
      </c>
      <c r="CU116" s="51" t="str">
        <f>IFERROR(AVERAGEIFS('Orders - December 2020'!$I$2:$I$2047,'Orders - December 2020'!$H$2:$H$2047,Worksheet!CU$3,'Orders - December 2020'!$C$2:$C$2047,Worksheet!$F116),"-")</f>
        <v>-</v>
      </c>
      <c r="CV116" s="51" t="str">
        <f>IFERROR(AVERAGEIFS('Orders - December 2020'!$I$2:$I$2047,'Orders - December 2020'!$H$2:$H$2047,Worksheet!CV$3,'Orders - December 2020'!$C$2:$C$2047,Worksheet!$F116),"-")</f>
        <v>-</v>
      </c>
      <c r="CW116" s="51" t="str">
        <f>IFERROR(AVERAGEIFS('Orders - December 2020'!$I$2:$I$2047,'Orders - December 2020'!$H$2:$H$2047,Worksheet!CW$3,'Orders - December 2020'!$C$2:$C$2047,Worksheet!$F116),"-")</f>
        <v>-</v>
      </c>
      <c r="CX116" s="51" t="str">
        <f>IFERROR(AVERAGEIFS('Orders - December 2020'!$I$2:$I$2047,'Orders - December 2020'!$H$2:$H$2047,Worksheet!CX$3,'Orders - December 2020'!$C$2:$C$2047,Worksheet!$F116),"-")</f>
        <v>-</v>
      </c>
      <c r="CY116" s="51" t="str">
        <f>IFERROR(AVERAGEIFS('Orders - December 2020'!$I$2:$I$2047,'Orders - December 2020'!$H$2:$H$2047,Worksheet!CY$3,'Orders - December 2020'!$C$2:$C$2047,Worksheet!$F116),"-")</f>
        <v>-</v>
      </c>
      <c r="CZ116" s="51" t="str">
        <f>IFERROR(AVERAGEIFS('Orders - December 2020'!$I$2:$I$2047,'Orders - December 2020'!$H$2:$H$2047,Worksheet!CZ$3,'Orders - December 2020'!$C$2:$C$2047,Worksheet!$F116),"-")</f>
        <v>-</v>
      </c>
      <c r="DA116" s="51" t="str">
        <f>IFERROR(AVERAGEIFS('Orders - December 2020'!$I$2:$I$2047,'Orders - December 2020'!$H$2:$H$2047,Worksheet!DA$3,'Orders - December 2020'!$C$2:$C$2047,Worksheet!$F116),"-")</f>
        <v>-</v>
      </c>
      <c r="DB116" s="51" t="str">
        <f>IFERROR(AVERAGEIFS('Orders - December 2020'!$I$2:$I$2047,'Orders - December 2020'!$H$2:$H$2047,Worksheet!DB$3,'Orders - December 2020'!$C$2:$C$2047,Worksheet!$F116),"-")</f>
        <v>-</v>
      </c>
      <c r="DC116" s="51" t="str">
        <f>IFERROR(AVERAGEIFS('Orders - December 2020'!$I$2:$I$2047,'Orders - December 2020'!$H$2:$H$2047,Worksheet!DC$3,'Orders - December 2020'!$C$2:$C$2047,Worksheet!$F116),"-")</f>
        <v>-</v>
      </c>
      <c r="DD116" s="51" t="str">
        <f>IFERROR(AVERAGEIFS('Orders - December 2020'!$I$2:$I$2047,'Orders - December 2020'!$H$2:$H$2047,Worksheet!DD$3,'Orders - December 2020'!$C$2:$C$2047,Worksheet!$F116),"-")</f>
        <v>-</v>
      </c>
      <c r="DE116" s="51" t="str">
        <f>IFERROR(AVERAGEIFS('Orders - December 2020'!$I$2:$I$2047,'Orders - December 2020'!$H$2:$H$2047,Worksheet!DE$3,'Orders - December 2020'!$C$2:$C$2047,Worksheet!$F116),"-")</f>
        <v>-</v>
      </c>
      <c r="DF116" s="51" t="str">
        <f>IFERROR(AVERAGEIFS('Orders - December 2020'!$I$2:$I$2047,'Orders - December 2020'!$H$2:$H$2047,Worksheet!DF$3,'Orders - December 2020'!$C$2:$C$2047,Worksheet!$F116),"-")</f>
        <v>-</v>
      </c>
      <c r="DG116" s="51" t="str">
        <f>IFERROR(AVERAGEIFS('Orders - December 2020'!$I$2:$I$2047,'Orders - December 2020'!$H$2:$H$2047,Worksheet!DG$3,'Orders - December 2020'!$C$2:$C$2047,Worksheet!$F116),"-")</f>
        <v>-</v>
      </c>
      <c r="DH116" s="51" t="str">
        <f>IFERROR(AVERAGEIFS('Orders - December 2020'!$I$2:$I$2047,'Orders - December 2020'!$H$2:$H$2047,Worksheet!DH$3,'Orders - December 2020'!$C$2:$C$2047,Worksheet!$F116),"-")</f>
        <v>-</v>
      </c>
      <c r="DI116" s="51">
        <f>IFERROR(AVERAGEIFS('Orders - December 2020'!$I$2:$I$2047,'Orders - December 2020'!$H$2:$H$2047,Worksheet!DI$3,'Orders - December 2020'!$C$2:$C$2047,Worksheet!$F116),"-")</f>
        <v>7</v>
      </c>
      <c r="DJ116" s="51" t="str">
        <f>IFERROR(AVERAGEIFS('Orders - December 2020'!$I$2:$I$2047,'Orders - December 2020'!$H$2:$H$2047,Worksheet!DJ$3,'Orders - December 2020'!$C$2:$C$2047,Worksheet!$F116),"-")</f>
        <v>-</v>
      </c>
      <c r="DK116" s="51" t="str">
        <f>IFERROR(AVERAGEIFS('Orders - December 2020'!$I$2:$I$2047,'Orders - December 2020'!$H$2:$H$2047,Worksheet!DK$3,'Orders - December 2020'!$C$2:$C$2047,Worksheet!$F116),"-")</f>
        <v>-</v>
      </c>
      <c r="DL116" s="51" t="str">
        <f>IFERROR(AVERAGEIFS('Orders - December 2020'!$I$2:$I$2047,'Orders - December 2020'!$H$2:$H$2047,Worksheet!DL$3,'Orders - December 2020'!$C$2:$C$2047,Worksheet!$F116),"-")</f>
        <v>-</v>
      </c>
      <c r="DM116" s="51" t="str">
        <f>IFERROR(AVERAGEIFS('Orders - December 2020'!$I$2:$I$2047,'Orders - December 2020'!$H$2:$H$2047,Worksheet!DM$3,'Orders - December 2020'!$C$2:$C$2047,Worksheet!$F116),"-")</f>
        <v>-</v>
      </c>
      <c r="DN116" s="51" t="str">
        <f>IFERROR(AVERAGEIFS('Orders - December 2020'!$I$2:$I$2047,'Orders - December 2020'!$H$2:$H$2047,Worksheet!DN$3,'Orders - December 2020'!$C$2:$C$2047,Worksheet!$F116),"-")</f>
        <v>-</v>
      </c>
      <c r="DO116" s="51" t="str">
        <f>IFERROR(AVERAGEIFS('Orders - December 2020'!$I$2:$I$2047,'Orders - December 2020'!$H$2:$H$2047,Worksheet!DO$3,'Orders - December 2020'!$C$2:$C$2047,Worksheet!$F116),"-")</f>
        <v>-</v>
      </c>
      <c r="DP116" s="51" t="str">
        <f>IFERROR(AVERAGEIFS('Orders - December 2020'!$I$2:$I$2047,'Orders - December 2020'!$H$2:$H$2047,Worksheet!DP$3,'Orders - December 2020'!$C$2:$C$2047,Worksheet!$F116),"-")</f>
        <v>-</v>
      </c>
      <c r="DQ116" s="51" t="str">
        <f>IFERROR(AVERAGEIFS('Orders - December 2020'!$I$2:$I$2047,'Orders - December 2020'!$H$2:$H$2047,Worksheet!DQ$3,'Orders - December 2020'!$C$2:$C$2047,Worksheet!$F116),"-")</f>
        <v>-</v>
      </c>
      <c r="DR116" s="51" t="str">
        <f>IFERROR(AVERAGEIFS('Orders - December 2020'!$I$2:$I$2047,'Orders - December 2020'!$H$2:$H$2047,Worksheet!DR$3,'Orders - December 2020'!$C$2:$C$2047,Worksheet!$F116),"-")</f>
        <v>-</v>
      </c>
      <c r="DS116" s="51" t="str">
        <f>IFERROR(AVERAGEIFS('Orders - December 2020'!$I$2:$I$2047,'Orders - December 2020'!$H$2:$H$2047,Worksheet!DS$3,'Orders - December 2020'!$C$2:$C$2047,Worksheet!$F116),"-")</f>
        <v>-</v>
      </c>
      <c r="DT116" s="51" t="str">
        <f>IFERROR(AVERAGEIFS('Orders - December 2020'!$I$2:$I$2047,'Orders - December 2020'!$H$2:$H$2047,Worksheet!DT$3,'Orders - December 2020'!$C$2:$C$2047,Worksheet!$F116),"-")</f>
        <v>-</v>
      </c>
      <c r="DU116" s="51" t="str">
        <f>IFERROR(AVERAGEIFS('Orders - December 2020'!$I$2:$I$2047,'Orders - December 2020'!$H$2:$H$2047,Worksheet!DU$3,'Orders - December 2020'!$C$2:$C$2047,Worksheet!$F116),"-")</f>
        <v>-</v>
      </c>
      <c r="DV116" s="51" t="str">
        <f>IFERROR(AVERAGEIFS('Orders - December 2020'!$I$2:$I$2047,'Orders - December 2020'!$H$2:$H$2047,Worksheet!DV$3,'Orders - December 2020'!$C$2:$C$2047,Worksheet!$F116),"-")</f>
        <v>-</v>
      </c>
      <c r="DW116" s="51" t="str">
        <f>IFERROR(AVERAGEIFS('Orders - December 2020'!$I$2:$I$2047,'Orders - December 2020'!$H$2:$H$2047,Worksheet!DW$3,'Orders - December 2020'!$C$2:$C$2047,Worksheet!$F116),"-")</f>
        <v>-</v>
      </c>
      <c r="DX116" s="51" t="str">
        <f>IFERROR(AVERAGEIFS('Orders - December 2020'!$I$2:$I$2047,'Orders - December 2020'!$H$2:$H$2047,Worksheet!DX$3,'Orders - December 2020'!$C$2:$C$2047,Worksheet!$F116),"-")</f>
        <v>-</v>
      </c>
      <c r="DY116" s="51" t="str">
        <f>IFERROR(AVERAGEIFS('Orders - December 2020'!$I$2:$I$2047,'Orders - December 2020'!$H$2:$H$2047,Worksheet!DY$3,'Orders - December 2020'!$C$2:$C$2047,Worksheet!$F116),"-")</f>
        <v>-</v>
      </c>
      <c r="DZ116" s="51" t="str">
        <f>IFERROR(AVERAGEIFS('Orders - December 2020'!$I$2:$I$2047,'Orders - December 2020'!$H$2:$H$2047,Worksheet!DZ$3,'Orders - December 2020'!$C$2:$C$2047,Worksheet!$F116),"-")</f>
        <v>-</v>
      </c>
      <c r="EA116" s="51" t="str">
        <f>IFERROR(AVERAGEIFS('Orders - December 2020'!$I$2:$I$2047,'Orders - December 2020'!$H$2:$H$2047,Worksheet!EA$3,'Orders - December 2020'!$C$2:$C$2047,Worksheet!$F116),"-")</f>
        <v>-</v>
      </c>
      <c r="EB116" s="51" t="str">
        <f>IFERROR(AVERAGEIFS('Orders - December 2020'!$I$2:$I$2047,'Orders - December 2020'!$H$2:$H$2047,Worksheet!EB$3,'Orders - December 2020'!$C$2:$C$2047,Worksheet!$F116),"-")</f>
        <v>-</v>
      </c>
      <c r="EC116" s="51" t="str">
        <f>IFERROR(AVERAGEIFS('Orders - December 2020'!$I$2:$I$2047,'Orders - December 2020'!$H$2:$H$2047,Worksheet!EC$3,'Orders - December 2020'!$C$2:$C$2047,Worksheet!$F116),"-")</f>
        <v>-</v>
      </c>
      <c r="ED116" s="51" t="str">
        <f>IFERROR(AVERAGEIFS('Orders - December 2020'!$I$2:$I$2047,'Orders - December 2020'!$H$2:$H$2047,Worksheet!ED$3,'Orders - December 2020'!$C$2:$C$2047,Worksheet!$F116),"-")</f>
        <v>-</v>
      </c>
      <c r="EE116" s="51" t="str">
        <f>IFERROR(AVERAGEIFS('Orders - December 2020'!$I$2:$I$2047,'Orders - December 2020'!$H$2:$H$2047,Worksheet!EE$3,'Orders - December 2020'!$C$2:$C$2047,Worksheet!$F116),"-")</f>
        <v>-</v>
      </c>
      <c r="EF116" s="51" t="str">
        <f>IFERROR(AVERAGEIFS('Orders - December 2020'!$I$2:$I$2047,'Orders - December 2020'!$H$2:$H$2047,Worksheet!EF$3,'Orders - December 2020'!$C$2:$C$2047,Worksheet!$F116),"-")</f>
        <v>-</v>
      </c>
      <c r="EG116" s="51" t="str">
        <f>IFERROR(AVERAGEIFS('Orders - December 2020'!$I$2:$I$2047,'Orders - December 2020'!$H$2:$H$2047,Worksheet!EG$3,'Orders - December 2020'!$C$2:$C$2047,Worksheet!$F116),"-")</f>
        <v>-</v>
      </c>
      <c r="EH116" s="51" t="str">
        <f>IFERROR(AVERAGEIFS('Orders - December 2020'!$I$2:$I$2047,'Orders - December 2020'!$H$2:$H$2047,Worksheet!EH$3,'Orders - December 2020'!$C$2:$C$2047,Worksheet!$F116),"-")</f>
        <v>-</v>
      </c>
      <c r="EI116" s="51" t="str">
        <f>IFERROR(AVERAGEIFS('Orders - December 2020'!$I$2:$I$2047,'Orders - December 2020'!$H$2:$H$2047,Worksheet!EI$3,'Orders - December 2020'!$C$2:$C$2047,Worksheet!$F116),"-")</f>
        <v>-</v>
      </c>
      <c r="EJ116" s="51" t="str">
        <f>IFERROR(AVERAGEIFS('Orders - December 2020'!$I$2:$I$2047,'Orders - December 2020'!$H$2:$H$2047,Worksheet!EJ$3,'Orders - December 2020'!$C$2:$C$2047,Worksheet!$F116),"-")</f>
        <v>-</v>
      </c>
      <c r="EK116" s="51" t="str">
        <f>IFERROR(AVERAGEIFS('Orders - December 2020'!$I$2:$I$2047,'Orders - December 2020'!$H$2:$H$2047,Worksheet!EK$3,'Orders - December 2020'!$C$2:$C$2047,Worksheet!$F116),"-")</f>
        <v>-</v>
      </c>
      <c r="EL116" s="51" t="str">
        <f>IFERROR(AVERAGEIFS('Orders - December 2020'!$I$2:$I$2047,'Orders - December 2020'!$H$2:$H$2047,Worksheet!EL$3,'Orders - December 2020'!$C$2:$C$2047,Worksheet!$F116),"-")</f>
        <v>-</v>
      </c>
      <c r="EM116" s="51" t="str">
        <f>IFERROR(AVERAGEIFS('Orders - December 2020'!$I$2:$I$2047,'Orders - December 2020'!$H$2:$H$2047,Worksheet!EM$3,'Orders - December 2020'!$C$2:$C$2047,Worksheet!$F116),"-")</f>
        <v>-</v>
      </c>
      <c r="EN116" s="51" t="str">
        <f>IFERROR(AVERAGEIFS('Orders - December 2020'!$I$2:$I$2047,'Orders - December 2020'!$H$2:$H$2047,Worksheet!EN$3,'Orders - December 2020'!$C$2:$C$2047,Worksheet!$F116),"-")</f>
        <v>-</v>
      </c>
      <c r="EO116" s="51" t="str">
        <f>IFERROR(AVERAGEIFS('Orders - December 2020'!$I$2:$I$2047,'Orders - December 2020'!$H$2:$H$2047,Worksheet!EO$3,'Orders - December 2020'!$C$2:$C$2047,Worksheet!$F116),"-")</f>
        <v>-</v>
      </c>
      <c r="EP116" s="51" t="str">
        <f>IFERROR(AVERAGEIFS('Orders - December 2020'!$I$2:$I$2047,'Orders - December 2020'!$H$2:$H$2047,Worksheet!EP$3,'Orders - December 2020'!$C$2:$C$2047,Worksheet!$F116),"-")</f>
        <v>-</v>
      </c>
      <c r="EQ116" s="51" t="str">
        <f>IFERROR(AVERAGEIFS('Orders - December 2020'!$I$2:$I$2047,'Orders - December 2020'!$H$2:$H$2047,Worksheet!EQ$3,'Orders - December 2020'!$C$2:$C$2047,Worksheet!$F116),"-")</f>
        <v>-</v>
      </c>
      <c r="ER116" s="51" t="str">
        <f>IFERROR(AVERAGEIFS('Orders - December 2020'!$I$2:$I$2047,'Orders - December 2020'!$H$2:$H$2047,Worksheet!ER$3,'Orders - December 2020'!$C$2:$C$2047,Worksheet!$F116),"-")</f>
        <v>-</v>
      </c>
      <c r="ES116" s="51" t="str">
        <f>IFERROR(AVERAGEIFS('Orders - December 2020'!$I$2:$I$2047,'Orders - December 2020'!$H$2:$H$2047,Worksheet!ES$3,'Orders - December 2020'!$C$2:$C$2047,Worksheet!$F116),"-")</f>
        <v>-</v>
      </c>
      <c r="ET116" s="51" t="str">
        <f>IFERROR(AVERAGEIFS('Orders - December 2020'!$I$2:$I$2047,'Orders - December 2020'!$H$2:$H$2047,Worksheet!ET$3,'Orders - December 2020'!$C$2:$C$2047,Worksheet!$F116),"-")</f>
        <v>-</v>
      </c>
      <c r="EU116" s="51" t="str">
        <f>IFERROR(AVERAGEIFS('Orders - December 2020'!$I$2:$I$2047,'Orders - December 2020'!$H$2:$H$2047,Worksheet!EU$3,'Orders - December 2020'!$C$2:$C$2047,Worksheet!$F116),"-")</f>
        <v>-</v>
      </c>
      <c r="EV116" s="51" t="str">
        <f>IFERROR(AVERAGEIFS('Orders - December 2020'!$I$2:$I$2047,'Orders - December 2020'!$H$2:$H$2047,Worksheet!EV$3,'Orders - December 2020'!$C$2:$C$2047,Worksheet!$F116),"-")</f>
        <v>-</v>
      </c>
      <c r="EW116" s="51" t="str">
        <f>IFERROR(AVERAGEIFS('Orders - December 2020'!$I$2:$I$2047,'Orders - December 2020'!$H$2:$H$2047,Worksheet!EW$3,'Orders - December 2020'!$C$2:$C$2047,Worksheet!$F116),"-")</f>
        <v>-</v>
      </c>
      <c r="EX116" s="51" t="str">
        <f>IFERROR(AVERAGEIFS('Orders - December 2020'!$I$2:$I$2047,'Orders - December 2020'!$H$2:$H$2047,Worksheet!EX$3,'Orders - December 2020'!$C$2:$C$2047,Worksheet!$F116),"-")</f>
        <v>-</v>
      </c>
      <c r="EY116" s="51">
        <f>IFERROR(AVERAGEIFS('Orders - December 2020'!$I$2:$I$2047,'Orders - December 2020'!$H$2:$H$2047,Worksheet!EY$3,'Orders - December 2020'!$C$2:$C$2047,Worksheet!$F116),"-")</f>
        <v>10</v>
      </c>
      <c r="EZ116" s="51" t="str">
        <f>IFERROR(AVERAGEIFS('Orders - December 2020'!$I$2:$I$2047,'Orders - December 2020'!$H$2:$H$2047,Worksheet!EZ$3,'Orders - December 2020'!$C$2:$C$2047,Worksheet!$F116),"-")</f>
        <v>-</v>
      </c>
      <c r="FA116" s="51" t="str">
        <f>IFERROR(AVERAGEIFS('Orders - December 2020'!$I$2:$I$2047,'Orders - December 2020'!$H$2:$H$2047,Worksheet!FA$3,'Orders - December 2020'!$C$2:$C$2047,Worksheet!$F116),"-")</f>
        <v>-</v>
      </c>
      <c r="FB116" s="51" t="str">
        <f>IFERROR(AVERAGEIFS('Orders - December 2020'!$I$2:$I$2047,'Orders - December 2020'!$H$2:$H$2047,Worksheet!FB$3,'Orders - December 2020'!$C$2:$C$2047,Worksheet!$F116),"-")</f>
        <v>-</v>
      </c>
      <c r="FC116" s="51" t="str">
        <f>IFERROR(AVERAGEIFS('Orders - December 2020'!$I$2:$I$2047,'Orders - December 2020'!$H$2:$H$2047,Worksheet!FC$3,'Orders - December 2020'!$C$2:$C$2047,Worksheet!$F116),"-")</f>
        <v>-</v>
      </c>
      <c r="FD116" s="51" t="str">
        <f>IFERROR(AVERAGEIFS('Orders - December 2020'!$I$2:$I$2047,'Orders - December 2020'!$H$2:$H$2047,Worksheet!FD$3,'Orders - December 2020'!$C$2:$C$2047,Worksheet!$F116),"-")</f>
        <v>-</v>
      </c>
      <c r="FE116" s="51" t="str">
        <f>IFERROR(AVERAGEIFS('Orders - December 2020'!$I$2:$I$2047,'Orders - December 2020'!$H$2:$H$2047,Worksheet!FE$3,'Orders - December 2020'!$C$2:$C$2047,Worksheet!$F116),"-")</f>
        <v>-</v>
      </c>
      <c r="FF116" s="51" t="str">
        <f>IFERROR(AVERAGEIFS('Orders - December 2020'!$I$2:$I$2047,'Orders - December 2020'!$H$2:$H$2047,Worksheet!FF$3,'Orders - December 2020'!$C$2:$C$2047,Worksheet!$F116),"-")</f>
        <v>-</v>
      </c>
      <c r="FG116" s="52" t="str">
        <f>IFERROR(AVERAGEIFS('Orders - December 2020'!$I$2:$I$2047,'Orders - December 2020'!$H$2:$H$2047,Worksheet!FG$3,'Orders - December 2020'!$C$2:$C$2047,Worksheet!$F116),"-")</f>
        <v>-</v>
      </c>
    </row>
    <row r="117" spans="6:163">
      <c r="F117" s="45" t="str">
        <v>Oreofe Minimart</v>
      </c>
      <c r="G117" s="50" t="str">
        <f>IFERROR(AVERAGEIFS('Orders - December 2020'!$I$2:$I$2047,'Orders - December 2020'!$H$2:$H$2047,Worksheet!G$3,'Orders - December 2020'!$C$2:$C$2047,Worksheet!$F117),"-")</f>
        <v>-</v>
      </c>
      <c r="H117" s="51" t="str">
        <f>IFERROR(AVERAGEIFS('Orders - December 2020'!$I$2:$I$2047,'Orders - December 2020'!$H$2:$H$2047,Worksheet!H$3,'Orders - December 2020'!$C$2:$C$2047,Worksheet!$F117),"-")</f>
        <v>-</v>
      </c>
      <c r="I117" s="51" t="str">
        <f>IFERROR(AVERAGEIFS('Orders - December 2020'!$I$2:$I$2047,'Orders - December 2020'!$H$2:$H$2047,Worksheet!I$3,'Orders - December 2020'!$C$2:$C$2047,Worksheet!$F117),"-")</f>
        <v>-</v>
      </c>
      <c r="J117" s="51" t="str">
        <f>IFERROR(AVERAGEIFS('Orders - December 2020'!$I$2:$I$2047,'Orders - December 2020'!$H$2:$H$2047,Worksheet!J$3,'Orders - December 2020'!$C$2:$C$2047,Worksheet!$F117),"-")</f>
        <v>-</v>
      </c>
      <c r="K117" s="51" t="str">
        <f>IFERROR(AVERAGEIFS('Orders - December 2020'!$I$2:$I$2047,'Orders - December 2020'!$H$2:$H$2047,Worksheet!K$3,'Orders - December 2020'!$C$2:$C$2047,Worksheet!$F117),"-")</f>
        <v>-</v>
      </c>
      <c r="L117" s="51" t="str">
        <f>IFERROR(AVERAGEIFS('Orders - December 2020'!$I$2:$I$2047,'Orders - December 2020'!$H$2:$H$2047,Worksheet!L$3,'Orders - December 2020'!$C$2:$C$2047,Worksheet!$F117),"-")</f>
        <v>-</v>
      </c>
      <c r="M117" s="51" t="str">
        <f>IFERROR(AVERAGEIFS('Orders - December 2020'!$I$2:$I$2047,'Orders - December 2020'!$H$2:$H$2047,Worksheet!M$3,'Orders - December 2020'!$C$2:$C$2047,Worksheet!$F117),"-")</f>
        <v>-</v>
      </c>
      <c r="N117" s="51" t="str">
        <f>IFERROR(AVERAGEIFS('Orders - December 2020'!$I$2:$I$2047,'Orders - December 2020'!$H$2:$H$2047,Worksheet!N$3,'Orders - December 2020'!$C$2:$C$2047,Worksheet!$F117),"-")</f>
        <v>-</v>
      </c>
      <c r="O117" s="51" t="str">
        <f>IFERROR(AVERAGEIFS('Orders - December 2020'!$I$2:$I$2047,'Orders - December 2020'!$H$2:$H$2047,Worksheet!O$3,'Orders - December 2020'!$C$2:$C$2047,Worksheet!$F117),"-")</f>
        <v>-</v>
      </c>
      <c r="P117" s="51" t="str">
        <f>IFERROR(AVERAGEIFS('Orders - December 2020'!$I$2:$I$2047,'Orders - December 2020'!$H$2:$H$2047,Worksheet!P$3,'Orders - December 2020'!$C$2:$C$2047,Worksheet!$F117),"-")</f>
        <v>-</v>
      </c>
      <c r="Q117" s="51" t="str">
        <f>IFERROR(AVERAGEIFS('Orders - December 2020'!$I$2:$I$2047,'Orders - December 2020'!$H$2:$H$2047,Worksheet!Q$3,'Orders - December 2020'!$C$2:$C$2047,Worksheet!$F117),"-")</f>
        <v>-</v>
      </c>
      <c r="R117" s="51" t="str">
        <f>IFERROR(AVERAGEIFS('Orders - December 2020'!$I$2:$I$2047,'Orders - December 2020'!$H$2:$H$2047,Worksheet!R$3,'Orders - December 2020'!$C$2:$C$2047,Worksheet!$F117),"-")</f>
        <v>-</v>
      </c>
      <c r="S117" s="51" t="str">
        <f>IFERROR(AVERAGEIFS('Orders - December 2020'!$I$2:$I$2047,'Orders - December 2020'!$H$2:$H$2047,Worksheet!S$3,'Orders - December 2020'!$C$2:$C$2047,Worksheet!$F117),"-")</f>
        <v>-</v>
      </c>
      <c r="T117" s="51" t="str">
        <f>IFERROR(AVERAGEIFS('Orders - December 2020'!$I$2:$I$2047,'Orders - December 2020'!$H$2:$H$2047,Worksheet!T$3,'Orders - December 2020'!$C$2:$C$2047,Worksheet!$F117),"-")</f>
        <v>-</v>
      </c>
      <c r="U117" s="51" t="str">
        <f>IFERROR(AVERAGEIFS('Orders - December 2020'!$I$2:$I$2047,'Orders - December 2020'!$H$2:$H$2047,Worksheet!U$3,'Orders - December 2020'!$C$2:$C$2047,Worksheet!$F117),"-")</f>
        <v>-</v>
      </c>
      <c r="V117" s="51" t="str">
        <f>IFERROR(AVERAGEIFS('Orders - December 2020'!$I$2:$I$2047,'Orders - December 2020'!$H$2:$H$2047,Worksheet!V$3,'Orders - December 2020'!$C$2:$C$2047,Worksheet!$F117),"-")</f>
        <v>-</v>
      </c>
      <c r="W117" s="51" t="str">
        <f>IFERROR(AVERAGEIFS('Orders - December 2020'!$I$2:$I$2047,'Orders - December 2020'!$H$2:$H$2047,Worksheet!W$3,'Orders - December 2020'!$C$2:$C$2047,Worksheet!$F117),"-")</f>
        <v>-</v>
      </c>
      <c r="X117" s="51" t="str">
        <f>IFERROR(AVERAGEIFS('Orders - December 2020'!$I$2:$I$2047,'Orders - December 2020'!$H$2:$H$2047,Worksheet!X$3,'Orders - December 2020'!$C$2:$C$2047,Worksheet!$F117),"-")</f>
        <v>-</v>
      </c>
      <c r="Y117" s="51" t="str">
        <f>IFERROR(AVERAGEIFS('Orders - December 2020'!$I$2:$I$2047,'Orders - December 2020'!$H$2:$H$2047,Worksheet!Y$3,'Orders - December 2020'!$C$2:$C$2047,Worksheet!$F117),"-")</f>
        <v>-</v>
      </c>
      <c r="Z117" s="51" t="str">
        <f>IFERROR(AVERAGEIFS('Orders - December 2020'!$I$2:$I$2047,'Orders - December 2020'!$H$2:$H$2047,Worksheet!Z$3,'Orders - December 2020'!$C$2:$C$2047,Worksheet!$F117),"-")</f>
        <v>-</v>
      </c>
      <c r="AA117" s="51" t="str">
        <f>IFERROR(AVERAGEIFS('Orders - December 2020'!$I$2:$I$2047,'Orders - December 2020'!$H$2:$H$2047,Worksheet!AA$3,'Orders - December 2020'!$C$2:$C$2047,Worksheet!$F117),"-")</f>
        <v>-</v>
      </c>
      <c r="AB117" s="51" t="str">
        <f>IFERROR(AVERAGEIFS('Orders - December 2020'!$I$2:$I$2047,'Orders - December 2020'!$H$2:$H$2047,Worksheet!AB$3,'Orders - December 2020'!$C$2:$C$2047,Worksheet!$F117),"-")</f>
        <v>-</v>
      </c>
      <c r="AC117" s="51" t="str">
        <f>IFERROR(AVERAGEIFS('Orders - December 2020'!$I$2:$I$2047,'Orders - December 2020'!$H$2:$H$2047,Worksheet!AC$3,'Orders - December 2020'!$C$2:$C$2047,Worksheet!$F117),"-")</f>
        <v>-</v>
      </c>
      <c r="AD117" s="51" t="str">
        <f>IFERROR(AVERAGEIFS('Orders - December 2020'!$I$2:$I$2047,'Orders - December 2020'!$H$2:$H$2047,Worksheet!AD$3,'Orders - December 2020'!$C$2:$C$2047,Worksheet!$F117),"-")</f>
        <v>-</v>
      </c>
      <c r="AE117" s="51" t="str">
        <f>IFERROR(AVERAGEIFS('Orders - December 2020'!$I$2:$I$2047,'Orders - December 2020'!$H$2:$H$2047,Worksheet!AE$3,'Orders - December 2020'!$C$2:$C$2047,Worksheet!$F117),"-")</f>
        <v>-</v>
      </c>
      <c r="AF117" s="51" t="str">
        <f>IFERROR(AVERAGEIFS('Orders - December 2020'!$I$2:$I$2047,'Orders - December 2020'!$H$2:$H$2047,Worksheet!AF$3,'Orders - December 2020'!$C$2:$C$2047,Worksheet!$F117),"-")</f>
        <v>-</v>
      </c>
      <c r="AG117" s="51" t="str">
        <f>IFERROR(AVERAGEIFS('Orders - December 2020'!$I$2:$I$2047,'Orders - December 2020'!$H$2:$H$2047,Worksheet!AG$3,'Orders - December 2020'!$C$2:$C$2047,Worksheet!$F117),"-")</f>
        <v>-</v>
      </c>
      <c r="AH117" s="51" t="str">
        <f>IFERROR(AVERAGEIFS('Orders - December 2020'!$I$2:$I$2047,'Orders - December 2020'!$H$2:$H$2047,Worksheet!AH$3,'Orders - December 2020'!$C$2:$C$2047,Worksheet!$F117),"-")</f>
        <v>-</v>
      </c>
      <c r="AI117" s="51" t="str">
        <f>IFERROR(AVERAGEIFS('Orders - December 2020'!$I$2:$I$2047,'Orders - December 2020'!$H$2:$H$2047,Worksheet!AI$3,'Orders - December 2020'!$C$2:$C$2047,Worksheet!$F117),"-")</f>
        <v>-</v>
      </c>
      <c r="AJ117" s="51" t="str">
        <f>IFERROR(AVERAGEIFS('Orders - December 2020'!$I$2:$I$2047,'Orders - December 2020'!$H$2:$H$2047,Worksheet!AJ$3,'Orders - December 2020'!$C$2:$C$2047,Worksheet!$F117),"-")</f>
        <v>-</v>
      </c>
      <c r="AK117" s="51" t="str">
        <f>IFERROR(AVERAGEIFS('Orders - December 2020'!$I$2:$I$2047,'Orders - December 2020'!$H$2:$H$2047,Worksheet!AK$3,'Orders - December 2020'!$C$2:$C$2047,Worksheet!$F117),"-")</f>
        <v>-</v>
      </c>
      <c r="AL117" s="51" t="str">
        <f>IFERROR(AVERAGEIFS('Orders - December 2020'!$I$2:$I$2047,'Orders - December 2020'!$H$2:$H$2047,Worksheet!AL$3,'Orders - December 2020'!$C$2:$C$2047,Worksheet!$F117),"-")</f>
        <v>-</v>
      </c>
      <c r="AM117" s="51" t="str">
        <f>IFERROR(AVERAGEIFS('Orders - December 2020'!$I$2:$I$2047,'Orders - December 2020'!$H$2:$H$2047,Worksheet!AM$3,'Orders - December 2020'!$C$2:$C$2047,Worksheet!$F117),"-")</f>
        <v>-</v>
      </c>
      <c r="AN117" s="51" t="str">
        <f>IFERROR(AVERAGEIFS('Orders - December 2020'!$I$2:$I$2047,'Orders - December 2020'!$H$2:$H$2047,Worksheet!AN$3,'Orders - December 2020'!$C$2:$C$2047,Worksheet!$F117),"-")</f>
        <v>-</v>
      </c>
      <c r="AO117" s="51" t="str">
        <f>IFERROR(AVERAGEIFS('Orders - December 2020'!$I$2:$I$2047,'Orders - December 2020'!$H$2:$H$2047,Worksheet!AO$3,'Orders - December 2020'!$C$2:$C$2047,Worksheet!$F117),"-")</f>
        <v>-</v>
      </c>
      <c r="AP117" s="51" t="str">
        <f>IFERROR(AVERAGEIFS('Orders - December 2020'!$I$2:$I$2047,'Orders - December 2020'!$H$2:$H$2047,Worksheet!AP$3,'Orders - December 2020'!$C$2:$C$2047,Worksheet!$F117),"-")</f>
        <v>-</v>
      </c>
      <c r="AQ117" s="51" t="str">
        <f>IFERROR(AVERAGEIFS('Orders - December 2020'!$I$2:$I$2047,'Orders - December 2020'!$H$2:$H$2047,Worksheet!AQ$3,'Orders - December 2020'!$C$2:$C$2047,Worksheet!$F117),"-")</f>
        <v>-</v>
      </c>
      <c r="AR117" s="51" t="str">
        <f>IFERROR(AVERAGEIFS('Orders - December 2020'!$I$2:$I$2047,'Orders - December 2020'!$H$2:$H$2047,Worksheet!AR$3,'Orders - December 2020'!$C$2:$C$2047,Worksheet!$F117),"-")</f>
        <v>-</v>
      </c>
      <c r="AS117" s="51" t="str">
        <f>IFERROR(AVERAGEIFS('Orders - December 2020'!$I$2:$I$2047,'Orders - December 2020'!$H$2:$H$2047,Worksheet!AS$3,'Orders - December 2020'!$C$2:$C$2047,Worksheet!$F117),"-")</f>
        <v>-</v>
      </c>
      <c r="AT117" s="51" t="str">
        <f>IFERROR(AVERAGEIFS('Orders - December 2020'!$I$2:$I$2047,'Orders - December 2020'!$H$2:$H$2047,Worksheet!AT$3,'Orders - December 2020'!$C$2:$C$2047,Worksheet!$F117),"-")</f>
        <v>-</v>
      </c>
      <c r="AU117" s="51" t="str">
        <f>IFERROR(AVERAGEIFS('Orders - December 2020'!$I$2:$I$2047,'Orders - December 2020'!$H$2:$H$2047,Worksheet!AU$3,'Orders - December 2020'!$C$2:$C$2047,Worksheet!$F117),"-")</f>
        <v>-</v>
      </c>
      <c r="AV117" s="51" t="str">
        <f>IFERROR(AVERAGEIFS('Orders - December 2020'!$I$2:$I$2047,'Orders - December 2020'!$H$2:$H$2047,Worksheet!AV$3,'Orders - December 2020'!$C$2:$C$2047,Worksheet!$F117),"-")</f>
        <v>-</v>
      </c>
      <c r="AW117" s="51" t="str">
        <f>IFERROR(AVERAGEIFS('Orders - December 2020'!$I$2:$I$2047,'Orders - December 2020'!$H$2:$H$2047,Worksheet!AW$3,'Orders - December 2020'!$C$2:$C$2047,Worksheet!$F117),"-")</f>
        <v>-</v>
      </c>
      <c r="AX117" s="51" t="str">
        <f>IFERROR(AVERAGEIFS('Orders - December 2020'!$I$2:$I$2047,'Orders - December 2020'!$H$2:$H$2047,Worksheet!AX$3,'Orders - December 2020'!$C$2:$C$2047,Worksheet!$F117),"-")</f>
        <v>-</v>
      </c>
      <c r="AY117" s="51" t="str">
        <f>IFERROR(AVERAGEIFS('Orders - December 2020'!$I$2:$I$2047,'Orders - December 2020'!$H$2:$H$2047,Worksheet!AY$3,'Orders - December 2020'!$C$2:$C$2047,Worksheet!$F117),"-")</f>
        <v>-</v>
      </c>
      <c r="AZ117" s="51" t="str">
        <f>IFERROR(AVERAGEIFS('Orders - December 2020'!$I$2:$I$2047,'Orders - December 2020'!$H$2:$H$2047,Worksheet!AZ$3,'Orders - December 2020'!$C$2:$C$2047,Worksheet!$F117),"-")</f>
        <v>-</v>
      </c>
      <c r="BA117" s="51" t="str">
        <f>IFERROR(AVERAGEIFS('Orders - December 2020'!$I$2:$I$2047,'Orders - December 2020'!$H$2:$H$2047,Worksheet!BA$3,'Orders - December 2020'!$C$2:$C$2047,Worksheet!$F117),"-")</f>
        <v>-</v>
      </c>
      <c r="BB117" s="51" t="str">
        <f>IFERROR(AVERAGEIFS('Orders - December 2020'!$I$2:$I$2047,'Orders - December 2020'!$H$2:$H$2047,Worksheet!BB$3,'Orders - December 2020'!$C$2:$C$2047,Worksheet!$F117),"-")</f>
        <v>-</v>
      </c>
      <c r="BC117" s="51" t="str">
        <f>IFERROR(AVERAGEIFS('Orders - December 2020'!$I$2:$I$2047,'Orders - December 2020'!$H$2:$H$2047,Worksheet!BC$3,'Orders - December 2020'!$C$2:$C$2047,Worksheet!$F117),"-")</f>
        <v>-</v>
      </c>
      <c r="BD117" s="51" t="str">
        <f>IFERROR(AVERAGEIFS('Orders - December 2020'!$I$2:$I$2047,'Orders - December 2020'!$H$2:$H$2047,Worksheet!BD$3,'Orders - December 2020'!$C$2:$C$2047,Worksheet!$F117),"-")</f>
        <v>-</v>
      </c>
      <c r="BE117" s="51" t="str">
        <f>IFERROR(AVERAGEIFS('Orders - December 2020'!$I$2:$I$2047,'Orders - December 2020'!$H$2:$H$2047,Worksheet!BE$3,'Orders - December 2020'!$C$2:$C$2047,Worksheet!$F117),"-")</f>
        <v>-</v>
      </c>
      <c r="BF117" s="51" t="str">
        <f>IFERROR(AVERAGEIFS('Orders - December 2020'!$I$2:$I$2047,'Orders - December 2020'!$H$2:$H$2047,Worksheet!BF$3,'Orders - December 2020'!$C$2:$C$2047,Worksheet!$F117),"-")</f>
        <v>-</v>
      </c>
      <c r="BG117" s="51" t="str">
        <f>IFERROR(AVERAGEIFS('Orders - December 2020'!$I$2:$I$2047,'Orders - December 2020'!$H$2:$H$2047,Worksheet!BG$3,'Orders - December 2020'!$C$2:$C$2047,Worksheet!$F117),"-")</f>
        <v>-</v>
      </c>
      <c r="BH117" s="51" t="str">
        <f>IFERROR(AVERAGEIFS('Orders - December 2020'!$I$2:$I$2047,'Orders - December 2020'!$H$2:$H$2047,Worksheet!BH$3,'Orders - December 2020'!$C$2:$C$2047,Worksheet!$F117),"-")</f>
        <v>-</v>
      </c>
      <c r="BI117" s="51" t="str">
        <f>IFERROR(AVERAGEIFS('Orders - December 2020'!$I$2:$I$2047,'Orders - December 2020'!$H$2:$H$2047,Worksheet!BI$3,'Orders - December 2020'!$C$2:$C$2047,Worksheet!$F117),"-")</f>
        <v>-</v>
      </c>
      <c r="BJ117" s="51" t="str">
        <f>IFERROR(AVERAGEIFS('Orders - December 2020'!$I$2:$I$2047,'Orders - December 2020'!$H$2:$H$2047,Worksheet!BJ$3,'Orders - December 2020'!$C$2:$C$2047,Worksheet!$F117),"-")</f>
        <v>-</v>
      </c>
      <c r="BK117" s="51" t="str">
        <f>IFERROR(AVERAGEIFS('Orders - December 2020'!$I$2:$I$2047,'Orders - December 2020'!$H$2:$H$2047,Worksheet!BK$3,'Orders - December 2020'!$C$2:$C$2047,Worksheet!$F117),"-")</f>
        <v>-</v>
      </c>
      <c r="BL117" s="51" t="str">
        <f>IFERROR(AVERAGEIFS('Orders - December 2020'!$I$2:$I$2047,'Orders - December 2020'!$H$2:$H$2047,Worksheet!BL$3,'Orders - December 2020'!$C$2:$C$2047,Worksheet!$F117),"-")</f>
        <v>-</v>
      </c>
      <c r="BM117" s="51" t="str">
        <f>IFERROR(AVERAGEIFS('Orders - December 2020'!$I$2:$I$2047,'Orders - December 2020'!$H$2:$H$2047,Worksheet!BM$3,'Orders - December 2020'!$C$2:$C$2047,Worksheet!$F117),"-")</f>
        <v>-</v>
      </c>
      <c r="BN117" s="51" t="str">
        <f>IFERROR(AVERAGEIFS('Orders - December 2020'!$I$2:$I$2047,'Orders - December 2020'!$H$2:$H$2047,Worksheet!BN$3,'Orders - December 2020'!$C$2:$C$2047,Worksheet!$F117),"-")</f>
        <v>-</v>
      </c>
      <c r="BO117" s="51" t="str">
        <f>IFERROR(AVERAGEIFS('Orders - December 2020'!$I$2:$I$2047,'Orders - December 2020'!$H$2:$H$2047,Worksheet!BO$3,'Orders - December 2020'!$C$2:$C$2047,Worksheet!$F117),"-")</f>
        <v>-</v>
      </c>
      <c r="BP117" s="51" t="str">
        <f>IFERROR(AVERAGEIFS('Orders - December 2020'!$I$2:$I$2047,'Orders - December 2020'!$H$2:$H$2047,Worksheet!BP$3,'Orders - December 2020'!$C$2:$C$2047,Worksheet!$F117),"-")</f>
        <v>-</v>
      </c>
      <c r="BQ117" s="51" t="str">
        <f>IFERROR(AVERAGEIFS('Orders - December 2020'!$I$2:$I$2047,'Orders - December 2020'!$H$2:$H$2047,Worksheet!BQ$3,'Orders - December 2020'!$C$2:$C$2047,Worksheet!$F117),"-")</f>
        <v>-</v>
      </c>
      <c r="BR117" s="51" t="str">
        <f>IFERROR(AVERAGEIFS('Orders - December 2020'!$I$2:$I$2047,'Orders - December 2020'!$H$2:$H$2047,Worksheet!BR$3,'Orders - December 2020'!$C$2:$C$2047,Worksheet!$F117),"-")</f>
        <v>-</v>
      </c>
      <c r="BS117" s="51" t="str">
        <f>IFERROR(AVERAGEIFS('Orders - December 2020'!$I$2:$I$2047,'Orders - December 2020'!$H$2:$H$2047,Worksheet!BS$3,'Orders - December 2020'!$C$2:$C$2047,Worksheet!$F117),"-")</f>
        <v>-</v>
      </c>
      <c r="BT117" s="51" t="str">
        <f>IFERROR(AVERAGEIFS('Orders - December 2020'!$I$2:$I$2047,'Orders - December 2020'!$H$2:$H$2047,Worksheet!BT$3,'Orders - December 2020'!$C$2:$C$2047,Worksheet!$F117),"-")</f>
        <v>-</v>
      </c>
      <c r="BU117" s="51" t="str">
        <f>IFERROR(AVERAGEIFS('Orders - December 2020'!$I$2:$I$2047,'Orders - December 2020'!$H$2:$H$2047,Worksheet!BU$3,'Orders - December 2020'!$C$2:$C$2047,Worksheet!$F117),"-")</f>
        <v>-</v>
      </c>
      <c r="BV117" s="51" t="str">
        <f>IFERROR(AVERAGEIFS('Orders - December 2020'!$I$2:$I$2047,'Orders - December 2020'!$H$2:$H$2047,Worksheet!BV$3,'Orders - December 2020'!$C$2:$C$2047,Worksheet!$F117),"-")</f>
        <v>-</v>
      </c>
      <c r="BW117" s="51" t="str">
        <f>IFERROR(AVERAGEIFS('Orders - December 2020'!$I$2:$I$2047,'Orders - December 2020'!$H$2:$H$2047,Worksheet!BW$3,'Orders - December 2020'!$C$2:$C$2047,Worksheet!$F117),"-")</f>
        <v>-</v>
      </c>
      <c r="BX117" s="51" t="str">
        <f>IFERROR(AVERAGEIFS('Orders - December 2020'!$I$2:$I$2047,'Orders - December 2020'!$H$2:$H$2047,Worksheet!BX$3,'Orders - December 2020'!$C$2:$C$2047,Worksheet!$F117),"-")</f>
        <v>-</v>
      </c>
      <c r="BY117" s="51" t="str">
        <f>IFERROR(AVERAGEIFS('Orders - December 2020'!$I$2:$I$2047,'Orders - December 2020'!$H$2:$H$2047,Worksheet!BY$3,'Orders - December 2020'!$C$2:$C$2047,Worksheet!$F117),"-")</f>
        <v>-</v>
      </c>
      <c r="BZ117" s="51">
        <f>IFERROR(AVERAGEIFS('Orders - December 2020'!$I$2:$I$2047,'Orders - December 2020'!$H$2:$H$2047,Worksheet!BZ$3,'Orders - December 2020'!$C$2:$C$2047,Worksheet!$F117),"-")</f>
        <v>1</v>
      </c>
      <c r="CA117" s="51">
        <f>IFERROR(AVERAGEIFS('Orders - December 2020'!$I$2:$I$2047,'Orders - December 2020'!$H$2:$H$2047,Worksheet!CA$3,'Orders - December 2020'!$C$2:$C$2047,Worksheet!$F117),"-")</f>
        <v>1</v>
      </c>
      <c r="CB117" s="51" t="str">
        <f>IFERROR(AVERAGEIFS('Orders - December 2020'!$I$2:$I$2047,'Orders - December 2020'!$H$2:$H$2047,Worksheet!CB$3,'Orders - December 2020'!$C$2:$C$2047,Worksheet!$F117),"-")</f>
        <v>-</v>
      </c>
      <c r="CC117" s="51" t="str">
        <f>IFERROR(AVERAGEIFS('Orders - December 2020'!$I$2:$I$2047,'Orders - December 2020'!$H$2:$H$2047,Worksheet!CC$3,'Orders - December 2020'!$C$2:$C$2047,Worksheet!$F117),"-")</f>
        <v>-</v>
      </c>
      <c r="CD117" s="51" t="str">
        <f>IFERROR(AVERAGEIFS('Orders - December 2020'!$I$2:$I$2047,'Orders - December 2020'!$H$2:$H$2047,Worksheet!CD$3,'Orders - December 2020'!$C$2:$C$2047,Worksheet!$F117),"-")</f>
        <v>-</v>
      </c>
      <c r="CE117" s="51" t="str">
        <f>IFERROR(AVERAGEIFS('Orders - December 2020'!$I$2:$I$2047,'Orders - December 2020'!$H$2:$H$2047,Worksheet!CE$3,'Orders - December 2020'!$C$2:$C$2047,Worksheet!$F117),"-")</f>
        <v>-</v>
      </c>
      <c r="CF117" s="51" t="str">
        <f>IFERROR(AVERAGEIFS('Orders - December 2020'!$I$2:$I$2047,'Orders - December 2020'!$H$2:$H$2047,Worksheet!CF$3,'Orders - December 2020'!$C$2:$C$2047,Worksheet!$F117),"-")</f>
        <v>-</v>
      </c>
      <c r="CG117" s="51" t="str">
        <f>IFERROR(AVERAGEIFS('Orders - December 2020'!$I$2:$I$2047,'Orders - December 2020'!$H$2:$H$2047,Worksheet!CG$3,'Orders - December 2020'!$C$2:$C$2047,Worksheet!$F117),"-")</f>
        <v>-</v>
      </c>
      <c r="CH117" s="51" t="str">
        <f>IFERROR(AVERAGEIFS('Orders - December 2020'!$I$2:$I$2047,'Orders - December 2020'!$H$2:$H$2047,Worksheet!CH$3,'Orders - December 2020'!$C$2:$C$2047,Worksheet!$F117),"-")</f>
        <v>-</v>
      </c>
      <c r="CI117" s="51" t="str">
        <f>IFERROR(AVERAGEIFS('Orders - December 2020'!$I$2:$I$2047,'Orders - December 2020'!$H$2:$H$2047,Worksheet!CI$3,'Orders - December 2020'!$C$2:$C$2047,Worksheet!$F117),"-")</f>
        <v>-</v>
      </c>
      <c r="CJ117" s="51" t="str">
        <f>IFERROR(AVERAGEIFS('Orders - December 2020'!$I$2:$I$2047,'Orders - December 2020'!$H$2:$H$2047,Worksheet!CJ$3,'Orders - December 2020'!$C$2:$C$2047,Worksheet!$F117),"-")</f>
        <v>-</v>
      </c>
      <c r="CK117" s="51" t="str">
        <f>IFERROR(AVERAGEIFS('Orders - December 2020'!$I$2:$I$2047,'Orders - December 2020'!$H$2:$H$2047,Worksheet!CK$3,'Orders - December 2020'!$C$2:$C$2047,Worksheet!$F117),"-")</f>
        <v>-</v>
      </c>
      <c r="CL117" s="51" t="str">
        <f>IFERROR(AVERAGEIFS('Orders - December 2020'!$I$2:$I$2047,'Orders - December 2020'!$H$2:$H$2047,Worksheet!CL$3,'Orders - December 2020'!$C$2:$C$2047,Worksheet!$F117),"-")</f>
        <v>-</v>
      </c>
      <c r="CM117" s="51" t="str">
        <f>IFERROR(AVERAGEIFS('Orders - December 2020'!$I$2:$I$2047,'Orders - December 2020'!$H$2:$H$2047,Worksheet!CM$3,'Orders - December 2020'!$C$2:$C$2047,Worksheet!$F117),"-")</f>
        <v>-</v>
      </c>
      <c r="CN117" s="51" t="str">
        <f>IFERROR(AVERAGEIFS('Orders - December 2020'!$I$2:$I$2047,'Orders - December 2020'!$H$2:$H$2047,Worksheet!CN$3,'Orders - December 2020'!$C$2:$C$2047,Worksheet!$F117),"-")</f>
        <v>-</v>
      </c>
      <c r="CO117" s="51" t="str">
        <f>IFERROR(AVERAGEIFS('Orders - December 2020'!$I$2:$I$2047,'Orders - December 2020'!$H$2:$H$2047,Worksheet!CO$3,'Orders - December 2020'!$C$2:$C$2047,Worksheet!$F117),"-")</f>
        <v>-</v>
      </c>
      <c r="CP117" s="51" t="str">
        <f>IFERROR(AVERAGEIFS('Orders - December 2020'!$I$2:$I$2047,'Orders - December 2020'!$H$2:$H$2047,Worksheet!CP$3,'Orders - December 2020'!$C$2:$C$2047,Worksheet!$F117),"-")</f>
        <v>-</v>
      </c>
      <c r="CQ117" s="51" t="str">
        <f>IFERROR(AVERAGEIFS('Orders - December 2020'!$I$2:$I$2047,'Orders - December 2020'!$H$2:$H$2047,Worksheet!CQ$3,'Orders - December 2020'!$C$2:$C$2047,Worksheet!$F117),"-")</f>
        <v>-</v>
      </c>
      <c r="CR117" s="51" t="str">
        <f>IFERROR(AVERAGEIFS('Orders - December 2020'!$I$2:$I$2047,'Orders - December 2020'!$H$2:$H$2047,Worksheet!CR$3,'Orders - December 2020'!$C$2:$C$2047,Worksheet!$F117),"-")</f>
        <v>-</v>
      </c>
      <c r="CS117" s="51" t="str">
        <f>IFERROR(AVERAGEIFS('Orders - December 2020'!$I$2:$I$2047,'Orders - December 2020'!$H$2:$H$2047,Worksheet!CS$3,'Orders - December 2020'!$C$2:$C$2047,Worksheet!$F117),"-")</f>
        <v>-</v>
      </c>
      <c r="CT117" s="51" t="str">
        <f>IFERROR(AVERAGEIFS('Orders - December 2020'!$I$2:$I$2047,'Orders - December 2020'!$H$2:$H$2047,Worksheet!CT$3,'Orders - December 2020'!$C$2:$C$2047,Worksheet!$F117),"-")</f>
        <v>-</v>
      </c>
      <c r="CU117" s="51" t="str">
        <f>IFERROR(AVERAGEIFS('Orders - December 2020'!$I$2:$I$2047,'Orders - December 2020'!$H$2:$H$2047,Worksheet!CU$3,'Orders - December 2020'!$C$2:$C$2047,Worksheet!$F117),"-")</f>
        <v>-</v>
      </c>
      <c r="CV117" s="51" t="str">
        <f>IFERROR(AVERAGEIFS('Orders - December 2020'!$I$2:$I$2047,'Orders - December 2020'!$H$2:$H$2047,Worksheet!CV$3,'Orders - December 2020'!$C$2:$C$2047,Worksheet!$F117),"-")</f>
        <v>-</v>
      </c>
      <c r="CW117" s="51" t="str">
        <f>IFERROR(AVERAGEIFS('Orders - December 2020'!$I$2:$I$2047,'Orders - December 2020'!$H$2:$H$2047,Worksheet!CW$3,'Orders - December 2020'!$C$2:$C$2047,Worksheet!$F117),"-")</f>
        <v>-</v>
      </c>
      <c r="CX117" s="51" t="str">
        <f>IFERROR(AVERAGEIFS('Orders - December 2020'!$I$2:$I$2047,'Orders - December 2020'!$H$2:$H$2047,Worksheet!CX$3,'Orders - December 2020'!$C$2:$C$2047,Worksheet!$F117),"-")</f>
        <v>-</v>
      </c>
      <c r="CY117" s="51" t="str">
        <f>IFERROR(AVERAGEIFS('Orders - December 2020'!$I$2:$I$2047,'Orders - December 2020'!$H$2:$H$2047,Worksheet!CY$3,'Orders - December 2020'!$C$2:$C$2047,Worksheet!$F117),"-")</f>
        <v>-</v>
      </c>
      <c r="CZ117" s="51" t="str">
        <f>IFERROR(AVERAGEIFS('Orders - December 2020'!$I$2:$I$2047,'Orders - December 2020'!$H$2:$H$2047,Worksheet!CZ$3,'Orders - December 2020'!$C$2:$C$2047,Worksheet!$F117),"-")</f>
        <v>-</v>
      </c>
      <c r="DA117" s="51" t="str">
        <f>IFERROR(AVERAGEIFS('Orders - December 2020'!$I$2:$I$2047,'Orders - December 2020'!$H$2:$H$2047,Worksheet!DA$3,'Orders - December 2020'!$C$2:$C$2047,Worksheet!$F117),"-")</f>
        <v>-</v>
      </c>
      <c r="DB117" s="51" t="str">
        <f>IFERROR(AVERAGEIFS('Orders - December 2020'!$I$2:$I$2047,'Orders - December 2020'!$H$2:$H$2047,Worksheet!DB$3,'Orders - December 2020'!$C$2:$C$2047,Worksheet!$F117),"-")</f>
        <v>-</v>
      </c>
      <c r="DC117" s="51" t="str">
        <f>IFERROR(AVERAGEIFS('Orders - December 2020'!$I$2:$I$2047,'Orders - December 2020'!$H$2:$H$2047,Worksheet!DC$3,'Orders - December 2020'!$C$2:$C$2047,Worksheet!$F117),"-")</f>
        <v>-</v>
      </c>
      <c r="DD117" s="51" t="str">
        <f>IFERROR(AVERAGEIFS('Orders - December 2020'!$I$2:$I$2047,'Orders - December 2020'!$H$2:$H$2047,Worksheet!DD$3,'Orders - December 2020'!$C$2:$C$2047,Worksheet!$F117),"-")</f>
        <v>-</v>
      </c>
      <c r="DE117" s="51" t="str">
        <f>IFERROR(AVERAGEIFS('Orders - December 2020'!$I$2:$I$2047,'Orders - December 2020'!$H$2:$H$2047,Worksheet!DE$3,'Orders - December 2020'!$C$2:$C$2047,Worksheet!$F117),"-")</f>
        <v>-</v>
      </c>
      <c r="DF117" s="51" t="str">
        <f>IFERROR(AVERAGEIFS('Orders - December 2020'!$I$2:$I$2047,'Orders - December 2020'!$H$2:$H$2047,Worksheet!DF$3,'Orders - December 2020'!$C$2:$C$2047,Worksheet!$F117),"-")</f>
        <v>-</v>
      </c>
      <c r="DG117" s="51" t="str">
        <f>IFERROR(AVERAGEIFS('Orders - December 2020'!$I$2:$I$2047,'Orders - December 2020'!$H$2:$H$2047,Worksheet!DG$3,'Orders - December 2020'!$C$2:$C$2047,Worksheet!$F117),"-")</f>
        <v>-</v>
      </c>
      <c r="DH117" s="51" t="str">
        <f>IFERROR(AVERAGEIFS('Orders - December 2020'!$I$2:$I$2047,'Orders - December 2020'!$H$2:$H$2047,Worksheet!DH$3,'Orders - December 2020'!$C$2:$C$2047,Worksheet!$F117),"-")</f>
        <v>-</v>
      </c>
      <c r="DI117" s="51" t="str">
        <f>IFERROR(AVERAGEIFS('Orders - December 2020'!$I$2:$I$2047,'Orders - December 2020'!$H$2:$H$2047,Worksheet!DI$3,'Orders - December 2020'!$C$2:$C$2047,Worksheet!$F117),"-")</f>
        <v>-</v>
      </c>
      <c r="DJ117" s="51" t="str">
        <f>IFERROR(AVERAGEIFS('Orders - December 2020'!$I$2:$I$2047,'Orders - December 2020'!$H$2:$H$2047,Worksheet!DJ$3,'Orders - December 2020'!$C$2:$C$2047,Worksheet!$F117),"-")</f>
        <v>-</v>
      </c>
      <c r="DK117" s="51" t="str">
        <f>IFERROR(AVERAGEIFS('Orders - December 2020'!$I$2:$I$2047,'Orders - December 2020'!$H$2:$H$2047,Worksheet!DK$3,'Orders - December 2020'!$C$2:$C$2047,Worksheet!$F117),"-")</f>
        <v>-</v>
      </c>
      <c r="DL117" s="51" t="str">
        <f>IFERROR(AVERAGEIFS('Orders - December 2020'!$I$2:$I$2047,'Orders - December 2020'!$H$2:$H$2047,Worksheet!DL$3,'Orders - December 2020'!$C$2:$C$2047,Worksheet!$F117),"-")</f>
        <v>-</v>
      </c>
      <c r="DM117" s="51" t="str">
        <f>IFERROR(AVERAGEIFS('Orders - December 2020'!$I$2:$I$2047,'Orders - December 2020'!$H$2:$H$2047,Worksheet!DM$3,'Orders - December 2020'!$C$2:$C$2047,Worksheet!$F117),"-")</f>
        <v>-</v>
      </c>
      <c r="DN117" s="51" t="str">
        <f>IFERROR(AVERAGEIFS('Orders - December 2020'!$I$2:$I$2047,'Orders - December 2020'!$H$2:$H$2047,Worksheet!DN$3,'Orders - December 2020'!$C$2:$C$2047,Worksheet!$F117),"-")</f>
        <v>-</v>
      </c>
      <c r="DO117" s="51" t="str">
        <f>IFERROR(AVERAGEIFS('Orders - December 2020'!$I$2:$I$2047,'Orders - December 2020'!$H$2:$H$2047,Worksheet!DO$3,'Orders - December 2020'!$C$2:$C$2047,Worksheet!$F117),"-")</f>
        <v>-</v>
      </c>
      <c r="DP117" s="51" t="str">
        <f>IFERROR(AVERAGEIFS('Orders - December 2020'!$I$2:$I$2047,'Orders - December 2020'!$H$2:$H$2047,Worksheet!DP$3,'Orders - December 2020'!$C$2:$C$2047,Worksheet!$F117),"-")</f>
        <v>-</v>
      </c>
      <c r="DQ117" s="51" t="str">
        <f>IFERROR(AVERAGEIFS('Orders - December 2020'!$I$2:$I$2047,'Orders - December 2020'!$H$2:$H$2047,Worksheet!DQ$3,'Orders - December 2020'!$C$2:$C$2047,Worksheet!$F117),"-")</f>
        <v>-</v>
      </c>
      <c r="DR117" s="51" t="str">
        <f>IFERROR(AVERAGEIFS('Orders - December 2020'!$I$2:$I$2047,'Orders - December 2020'!$H$2:$H$2047,Worksheet!DR$3,'Orders - December 2020'!$C$2:$C$2047,Worksheet!$F117),"-")</f>
        <v>-</v>
      </c>
      <c r="DS117" s="51" t="str">
        <f>IFERROR(AVERAGEIFS('Orders - December 2020'!$I$2:$I$2047,'Orders - December 2020'!$H$2:$H$2047,Worksheet!DS$3,'Orders - December 2020'!$C$2:$C$2047,Worksheet!$F117),"-")</f>
        <v>-</v>
      </c>
      <c r="DT117" s="51" t="str">
        <f>IFERROR(AVERAGEIFS('Orders - December 2020'!$I$2:$I$2047,'Orders - December 2020'!$H$2:$H$2047,Worksheet!DT$3,'Orders - December 2020'!$C$2:$C$2047,Worksheet!$F117),"-")</f>
        <v>-</v>
      </c>
      <c r="DU117" s="51" t="str">
        <f>IFERROR(AVERAGEIFS('Orders - December 2020'!$I$2:$I$2047,'Orders - December 2020'!$H$2:$H$2047,Worksheet!DU$3,'Orders - December 2020'!$C$2:$C$2047,Worksheet!$F117),"-")</f>
        <v>-</v>
      </c>
      <c r="DV117" s="51" t="str">
        <f>IFERROR(AVERAGEIFS('Orders - December 2020'!$I$2:$I$2047,'Orders - December 2020'!$H$2:$H$2047,Worksheet!DV$3,'Orders - December 2020'!$C$2:$C$2047,Worksheet!$F117),"-")</f>
        <v>-</v>
      </c>
      <c r="DW117" s="51" t="str">
        <f>IFERROR(AVERAGEIFS('Orders - December 2020'!$I$2:$I$2047,'Orders - December 2020'!$H$2:$H$2047,Worksheet!DW$3,'Orders - December 2020'!$C$2:$C$2047,Worksheet!$F117),"-")</f>
        <v>-</v>
      </c>
      <c r="DX117" s="51" t="str">
        <f>IFERROR(AVERAGEIFS('Orders - December 2020'!$I$2:$I$2047,'Orders - December 2020'!$H$2:$H$2047,Worksheet!DX$3,'Orders - December 2020'!$C$2:$C$2047,Worksheet!$F117),"-")</f>
        <v>-</v>
      </c>
      <c r="DY117" s="51" t="str">
        <f>IFERROR(AVERAGEIFS('Orders - December 2020'!$I$2:$I$2047,'Orders - December 2020'!$H$2:$H$2047,Worksheet!DY$3,'Orders - December 2020'!$C$2:$C$2047,Worksheet!$F117),"-")</f>
        <v>-</v>
      </c>
      <c r="DZ117" s="51" t="str">
        <f>IFERROR(AVERAGEIFS('Orders - December 2020'!$I$2:$I$2047,'Orders - December 2020'!$H$2:$H$2047,Worksheet!DZ$3,'Orders - December 2020'!$C$2:$C$2047,Worksheet!$F117),"-")</f>
        <v>-</v>
      </c>
      <c r="EA117" s="51" t="str">
        <f>IFERROR(AVERAGEIFS('Orders - December 2020'!$I$2:$I$2047,'Orders - December 2020'!$H$2:$H$2047,Worksheet!EA$3,'Orders - December 2020'!$C$2:$C$2047,Worksheet!$F117),"-")</f>
        <v>-</v>
      </c>
      <c r="EB117" s="51" t="str">
        <f>IFERROR(AVERAGEIFS('Orders - December 2020'!$I$2:$I$2047,'Orders - December 2020'!$H$2:$H$2047,Worksheet!EB$3,'Orders - December 2020'!$C$2:$C$2047,Worksheet!$F117),"-")</f>
        <v>-</v>
      </c>
      <c r="EC117" s="51" t="str">
        <f>IFERROR(AVERAGEIFS('Orders - December 2020'!$I$2:$I$2047,'Orders - December 2020'!$H$2:$H$2047,Worksheet!EC$3,'Orders - December 2020'!$C$2:$C$2047,Worksheet!$F117),"-")</f>
        <v>-</v>
      </c>
      <c r="ED117" s="51" t="str">
        <f>IFERROR(AVERAGEIFS('Orders - December 2020'!$I$2:$I$2047,'Orders - December 2020'!$H$2:$H$2047,Worksheet!ED$3,'Orders - December 2020'!$C$2:$C$2047,Worksheet!$F117),"-")</f>
        <v>-</v>
      </c>
      <c r="EE117" s="51" t="str">
        <f>IFERROR(AVERAGEIFS('Orders - December 2020'!$I$2:$I$2047,'Orders - December 2020'!$H$2:$H$2047,Worksheet!EE$3,'Orders - December 2020'!$C$2:$C$2047,Worksheet!$F117),"-")</f>
        <v>-</v>
      </c>
      <c r="EF117" s="51" t="str">
        <f>IFERROR(AVERAGEIFS('Orders - December 2020'!$I$2:$I$2047,'Orders - December 2020'!$H$2:$H$2047,Worksheet!EF$3,'Orders - December 2020'!$C$2:$C$2047,Worksheet!$F117),"-")</f>
        <v>-</v>
      </c>
      <c r="EG117" s="51" t="str">
        <f>IFERROR(AVERAGEIFS('Orders - December 2020'!$I$2:$I$2047,'Orders - December 2020'!$H$2:$H$2047,Worksheet!EG$3,'Orders - December 2020'!$C$2:$C$2047,Worksheet!$F117),"-")</f>
        <v>-</v>
      </c>
      <c r="EH117" s="51" t="str">
        <f>IFERROR(AVERAGEIFS('Orders - December 2020'!$I$2:$I$2047,'Orders - December 2020'!$H$2:$H$2047,Worksheet!EH$3,'Orders - December 2020'!$C$2:$C$2047,Worksheet!$F117),"-")</f>
        <v>-</v>
      </c>
      <c r="EI117" s="51" t="str">
        <f>IFERROR(AVERAGEIFS('Orders - December 2020'!$I$2:$I$2047,'Orders - December 2020'!$H$2:$H$2047,Worksheet!EI$3,'Orders - December 2020'!$C$2:$C$2047,Worksheet!$F117),"-")</f>
        <v>-</v>
      </c>
      <c r="EJ117" s="51" t="str">
        <f>IFERROR(AVERAGEIFS('Orders - December 2020'!$I$2:$I$2047,'Orders - December 2020'!$H$2:$H$2047,Worksheet!EJ$3,'Orders - December 2020'!$C$2:$C$2047,Worksheet!$F117),"-")</f>
        <v>-</v>
      </c>
      <c r="EK117" s="51" t="str">
        <f>IFERROR(AVERAGEIFS('Orders - December 2020'!$I$2:$I$2047,'Orders - December 2020'!$H$2:$H$2047,Worksheet!EK$3,'Orders - December 2020'!$C$2:$C$2047,Worksheet!$F117),"-")</f>
        <v>-</v>
      </c>
      <c r="EL117" s="51" t="str">
        <f>IFERROR(AVERAGEIFS('Orders - December 2020'!$I$2:$I$2047,'Orders - December 2020'!$H$2:$H$2047,Worksheet!EL$3,'Orders - December 2020'!$C$2:$C$2047,Worksheet!$F117),"-")</f>
        <v>-</v>
      </c>
      <c r="EM117" s="51" t="str">
        <f>IFERROR(AVERAGEIFS('Orders - December 2020'!$I$2:$I$2047,'Orders - December 2020'!$H$2:$H$2047,Worksheet!EM$3,'Orders - December 2020'!$C$2:$C$2047,Worksheet!$F117),"-")</f>
        <v>-</v>
      </c>
      <c r="EN117" s="51" t="str">
        <f>IFERROR(AVERAGEIFS('Orders - December 2020'!$I$2:$I$2047,'Orders - December 2020'!$H$2:$H$2047,Worksheet!EN$3,'Orders - December 2020'!$C$2:$C$2047,Worksheet!$F117),"-")</f>
        <v>-</v>
      </c>
      <c r="EO117" s="51" t="str">
        <f>IFERROR(AVERAGEIFS('Orders - December 2020'!$I$2:$I$2047,'Orders - December 2020'!$H$2:$H$2047,Worksheet!EO$3,'Orders - December 2020'!$C$2:$C$2047,Worksheet!$F117),"-")</f>
        <v>-</v>
      </c>
      <c r="EP117" s="51" t="str">
        <f>IFERROR(AVERAGEIFS('Orders - December 2020'!$I$2:$I$2047,'Orders - December 2020'!$H$2:$H$2047,Worksheet!EP$3,'Orders - December 2020'!$C$2:$C$2047,Worksheet!$F117),"-")</f>
        <v>-</v>
      </c>
      <c r="EQ117" s="51" t="str">
        <f>IFERROR(AVERAGEIFS('Orders - December 2020'!$I$2:$I$2047,'Orders - December 2020'!$H$2:$H$2047,Worksheet!EQ$3,'Orders - December 2020'!$C$2:$C$2047,Worksheet!$F117),"-")</f>
        <v>-</v>
      </c>
      <c r="ER117" s="51" t="str">
        <f>IFERROR(AVERAGEIFS('Orders - December 2020'!$I$2:$I$2047,'Orders - December 2020'!$H$2:$H$2047,Worksheet!ER$3,'Orders - December 2020'!$C$2:$C$2047,Worksheet!$F117),"-")</f>
        <v>-</v>
      </c>
      <c r="ES117" s="51" t="str">
        <f>IFERROR(AVERAGEIFS('Orders - December 2020'!$I$2:$I$2047,'Orders - December 2020'!$H$2:$H$2047,Worksheet!ES$3,'Orders - December 2020'!$C$2:$C$2047,Worksheet!$F117),"-")</f>
        <v>-</v>
      </c>
      <c r="ET117" s="51" t="str">
        <f>IFERROR(AVERAGEIFS('Orders - December 2020'!$I$2:$I$2047,'Orders - December 2020'!$H$2:$H$2047,Worksheet!ET$3,'Orders - December 2020'!$C$2:$C$2047,Worksheet!$F117),"-")</f>
        <v>-</v>
      </c>
      <c r="EU117" s="51" t="str">
        <f>IFERROR(AVERAGEIFS('Orders - December 2020'!$I$2:$I$2047,'Orders - December 2020'!$H$2:$H$2047,Worksheet!EU$3,'Orders - December 2020'!$C$2:$C$2047,Worksheet!$F117),"-")</f>
        <v>-</v>
      </c>
      <c r="EV117" s="51" t="str">
        <f>IFERROR(AVERAGEIFS('Orders - December 2020'!$I$2:$I$2047,'Orders - December 2020'!$H$2:$H$2047,Worksheet!EV$3,'Orders - December 2020'!$C$2:$C$2047,Worksheet!$F117),"-")</f>
        <v>-</v>
      </c>
      <c r="EW117" s="51" t="str">
        <f>IFERROR(AVERAGEIFS('Orders - December 2020'!$I$2:$I$2047,'Orders - December 2020'!$H$2:$H$2047,Worksheet!EW$3,'Orders - December 2020'!$C$2:$C$2047,Worksheet!$F117),"-")</f>
        <v>-</v>
      </c>
      <c r="EX117" s="51" t="str">
        <f>IFERROR(AVERAGEIFS('Orders - December 2020'!$I$2:$I$2047,'Orders - December 2020'!$H$2:$H$2047,Worksheet!EX$3,'Orders - December 2020'!$C$2:$C$2047,Worksheet!$F117),"-")</f>
        <v>-</v>
      </c>
      <c r="EY117" s="51" t="str">
        <f>IFERROR(AVERAGEIFS('Orders - December 2020'!$I$2:$I$2047,'Orders - December 2020'!$H$2:$H$2047,Worksheet!EY$3,'Orders - December 2020'!$C$2:$C$2047,Worksheet!$F117),"-")</f>
        <v>-</v>
      </c>
      <c r="EZ117" s="51" t="str">
        <f>IFERROR(AVERAGEIFS('Orders - December 2020'!$I$2:$I$2047,'Orders - December 2020'!$H$2:$H$2047,Worksheet!EZ$3,'Orders - December 2020'!$C$2:$C$2047,Worksheet!$F117),"-")</f>
        <v>-</v>
      </c>
      <c r="FA117" s="51" t="str">
        <f>IFERROR(AVERAGEIFS('Orders - December 2020'!$I$2:$I$2047,'Orders - December 2020'!$H$2:$H$2047,Worksheet!FA$3,'Orders - December 2020'!$C$2:$C$2047,Worksheet!$F117),"-")</f>
        <v>-</v>
      </c>
      <c r="FB117" s="51" t="str">
        <f>IFERROR(AVERAGEIFS('Orders - December 2020'!$I$2:$I$2047,'Orders - December 2020'!$H$2:$H$2047,Worksheet!FB$3,'Orders - December 2020'!$C$2:$C$2047,Worksheet!$F117),"-")</f>
        <v>-</v>
      </c>
      <c r="FC117" s="51" t="str">
        <f>IFERROR(AVERAGEIFS('Orders - December 2020'!$I$2:$I$2047,'Orders - December 2020'!$H$2:$H$2047,Worksheet!FC$3,'Orders - December 2020'!$C$2:$C$2047,Worksheet!$F117),"-")</f>
        <v>-</v>
      </c>
      <c r="FD117" s="51" t="str">
        <f>IFERROR(AVERAGEIFS('Orders - December 2020'!$I$2:$I$2047,'Orders - December 2020'!$H$2:$H$2047,Worksheet!FD$3,'Orders - December 2020'!$C$2:$C$2047,Worksheet!$F117),"-")</f>
        <v>-</v>
      </c>
      <c r="FE117" s="51" t="str">
        <f>IFERROR(AVERAGEIFS('Orders - December 2020'!$I$2:$I$2047,'Orders - December 2020'!$H$2:$H$2047,Worksheet!FE$3,'Orders - December 2020'!$C$2:$C$2047,Worksheet!$F117),"-")</f>
        <v>-</v>
      </c>
      <c r="FF117" s="51" t="str">
        <f>IFERROR(AVERAGEIFS('Orders - December 2020'!$I$2:$I$2047,'Orders - December 2020'!$H$2:$H$2047,Worksheet!FF$3,'Orders - December 2020'!$C$2:$C$2047,Worksheet!$F117),"-")</f>
        <v>-</v>
      </c>
      <c r="FG117" s="52" t="str">
        <f>IFERROR(AVERAGEIFS('Orders - December 2020'!$I$2:$I$2047,'Orders - December 2020'!$H$2:$H$2047,Worksheet!FG$3,'Orders - December 2020'!$C$2:$C$2047,Worksheet!$F117),"-")</f>
        <v>-</v>
      </c>
    </row>
    <row r="118" spans="6:163">
      <c r="F118" s="45" t="str">
        <v>Oladeji Minimart</v>
      </c>
      <c r="G118" s="50" t="str">
        <f>IFERROR(AVERAGEIFS('Orders - December 2020'!$I$2:$I$2047,'Orders - December 2020'!$H$2:$H$2047,Worksheet!G$3,'Orders - December 2020'!$C$2:$C$2047,Worksheet!$F118),"-")</f>
        <v>-</v>
      </c>
      <c r="H118" s="51" t="str">
        <f>IFERROR(AVERAGEIFS('Orders - December 2020'!$I$2:$I$2047,'Orders - December 2020'!$H$2:$H$2047,Worksheet!H$3,'Orders - December 2020'!$C$2:$C$2047,Worksheet!$F118),"-")</f>
        <v>-</v>
      </c>
      <c r="I118" s="51" t="str">
        <f>IFERROR(AVERAGEIFS('Orders - December 2020'!$I$2:$I$2047,'Orders - December 2020'!$H$2:$H$2047,Worksheet!I$3,'Orders - December 2020'!$C$2:$C$2047,Worksheet!$F118),"-")</f>
        <v>-</v>
      </c>
      <c r="J118" s="51" t="str">
        <f>IFERROR(AVERAGEIFS('Orders - December 2020'!$I$2:$I$2047,'Orders - December 2020'!$H$2:$H$2047,Worksheet!J$3,'Orders - December 2020'!$C$2:$C$2047,Worksheet!$F118),"-")</f>
        <v>-</v>
      </c>
      <c r="K118" s="51" t="str">
        <f>IFERROR(AVERAGEIFS('Orders - December 2020'!$I$2:$I$2047,'Orders - December 2020'!$H$2:$H$2047,Worksheet!K$3,'Orders - December 2020'!$C$2:$C$2047,Worksheet!$F118),"-")</f>
        <v>-</v>
      </c>
      <c r="L118" s="51" t="str">
        <f>IFERROR(AVERAGEIFS('Orders - December 2020'!$I$2:$I$2047,'Orders - December 2020'!$H$2:$H$2047,Worksheet!L$3,'Orders - December 2020'!$C$2:$C$2047,Worksheet!$F118),"-")</f>
        <v>-</v>
      </c>
      <c r="M118" s="51" t="str">
        <f>IFERROR(AVERAGEIFS('Orders - December 2020'!$I$2:$I$2047,'Orders - December 2020'!$H$2:$H$2047,Worksheet!M$3,'Orders - December 2020'!$C$2:$C$2047,Worksheet!$F118),"-")</f>
        <v>-</v>
      </c>
      <c r="N118" s="51" t="str">
        <f>IFERROR(AVERAGEIFS('Orders - December 2020'!$I$2:$I$2047,'Orders - December 2020'!$H$2:$H$2047,Worksheet!N$3,'Orders - December 2020'!$C$2:$C$2047,Worksheet!$F118),"-")</f>
        <v>-</v>
      </c>
      <c r="O118" s="51" t="str">
        <f>IFERROR(AVERAGEIFS('Orders - December 2020'!$I$2:$I$2047,'Orders - December 2020'!$H$2:$H$2047,Worksheet!O$3,'Orders - December 2020'!$C$2:$C$2047,Worksheet!$F118),"-")</f>
        <v>-</v>
      </c>
      <c r="P118" s="51" t="str">
        <f>IFERROR(AVERAGEIFS('Orders - December 2020'!$I$2:$I$2047,'Orders - December 2020'!$H$2:$H$2047,Worksheet!P$3,'Orders - December 2020'!$C$2:$C$2047,Worksheet!$F118),"-")</f>
        <v>-</v>
      </c>
      <c r="Q118" s="51" t="str">
        <f>IFERROR(AVERAGEIFS('Orders - December 2020'!$I$2:$I$2047,'Orders - December 2020'!$H$2:$H$2047,Worksheet!Q$3,'Orders - December 2020'!$C$2:$C$2047,Worksheet!$F118),"-")</f>
        <v>-</v>
      </c>
      <c r="R118" s="51" t="str">
        <f>IFERROR(AVERAGEIFS('Orders - December 2020'!$I$2:$I$2047,'Orders - December 2020'!$H$2:$H$2047,Worksheet!R$3,'Orders - December 2020'!$C$2:$C$2047,Worksheet!$F118),"-")</f>
        <v>-</v>
      </c>
      <c r="S118" s="51" t="str">
        <f>IFERROR(AVERAGEIFS('Orders - December 2020'!$I$2:$I$2047,'Orders - December 2020'!$H$2:$H$2047,Worksheet!S$3,'Orders - December 2020'!$C$2:$C$2047,Worksheet!$F118),"-")</f>
        <v>-</v>
      </c>
      <c r="T118" s="51" t="str">
        <f>IFERROR(AVERAGEIFS('Orders - December 2020'!$I$2:$I$2047,'Orders - December 2020'!$H$2:$H$2047,Worksheet!T$3,'Orders - December 2020'!$C$2:$C$2047,Worksheet!$F118),"-")</f>
        <v>-</v>
      </c>
      <c r="U118" s="51" t="str">
        <f>IFERROR(AVERAGEIFS('Orders - December 2020'!$I$2:$I$2047,'Orders - December 2020'!$H$2:$H$2047,Worksheet!U$3,'Orders - December 2020'!$C$2:$C$2047,Worksheet!$F118),"-")</f>
        <v>-</v>
      </c>
      <c r="V118" s="51" t="str">
        <f>IFERROR(AVERAGEIFS('Orders - December 2020'!$I$2:$I$2047,'Orders - December 2020'!$H$2:$H$2047,Worksheet!V$3,'Orders - December 2020'!$C$2:$C$2047,Worksheet!$F118),"-")</f>
        <v>-</v>
      </c>
      <c r="W118" s="51" t="str">
        <f>IFERROR(AVERAGEIFS('Orders - December 2020'!$I$2:$I$2047,'Orders - December 2020'!$H$2:$H$2047,Worksheet!W$3,'Orders - December 2020'!$C$2:$C$2047,Worksheet!$F118),"-")</f>
        <v>-</v>
      </c>
      <c r="X118" s="51" t="str">
        <f>IFERROR(AVERAGEIFS('Orders - December 2020'!$I$2:$I$2047,'Orders - December 2020'!$H$2:$H$2047,Worksheet!X$3,'Orders - December 2020'!$C$2:$C$2047,Worksheet!$F118),"-")</f>
        <v>-</v>
      </c>
      <c r="Y118" s="51" t="str">
        <f>IFERROR(AVERAGEIFS('Orders - December 2020'!$I$2:$I$2047,'Orders - December 2020'!$H$2:$H$2047,Worksheet!Y$3,'Orders - December 2020'!$C$2:$C$2047,Worksheet!$F118),"-")</f>
        <v>-</v>
      </c>
      <c r="Z118" s="51" t="str">
        <f>IFERROR(AVERAGEIFS('Orders - December 2020'!$I$2:$I$2047,'Orders - December 2020'!$H$2:$H$2047,Worksheet!Z$3,'Orders - December 2020'!$C$2:$C$2047,Worksheet!$F118),"-")</f>
        <v>-</v>
      </c>
      <c r="AA118" s="51" t="str">
        <f>IFERROR(AVERAGEIFS('Orders - December 2020'!$I$2:$I$2047,'Orders - December 2020'!$H$2:$H$2047,Worksheet!AA$3,'Orders - December 2020'!$C$2:$C$2047,Worksheet!$F118),"-")</f>
        <v>-</v>
      </c>
      <c r="AB118" s="51" t="str">
        <f>IFERROR(AVERAGEIFS('Orders - December 2020'!$I$2:$I$2047,'Orders - December 2020'!$H$2:$H$2047,Worksheet!AB$3,'Orders - December 2020'!$C$2:$C$2047,Worksheet!$F118),"-")</f>
        <v>-</v>
      </c>
      <c r="AC118" s="51" t="str">
        <f>IFERROR(AVERAGEIFS('Orders - December 2020'!$I$2:$I$2047,'Orders - December 2020'!$H$2:$H$2047,Worksheet!AC$3,'Orders - December 2020'!$C$2:$C$2047,Worksheet!$F118),"-")</f>
        <v>-</v>
      </c>
      <c r="AD118" s="51" t="str">
        <f>IFERROR(AVERAGEIFS('Orders - December 2020'!$I$2:$I$2047,'Orders - December 2020'!$H$2:$H$2047,Worksheet!AD$3,'Orders - December 2020'!$C$2:$C$2047,Worksheet!$F118),"-")</f>
        <v>-</v>
      </c>
      <c r="AE118" s="51" t="str">
        <f>IFERROR(AVERAGEIFS('Orders - December 2020'!$I$2:$I$2047,'Orders - December 2020'!$H$2:$H$2047,Worksheet!AE$3,'Orders - December 2020'!$C$2:$C$2047,Worksheet!$F118),"-")</f>
        <v>-</v>
      </c>
      <c r="AF118" s="51" t="str">
        <f>IFERROR(AVERAGEIFS('Orders - December 2020'!$I$2:$I$2047,'Orders - December 2020'!$H$2:$H$2047,Worksheet!AF$3,'Orders - December 2020'!$C$2:$C$2047,Worksheet!$F118),"-")</f>
        <v>-</v>
      </c>
      <c r="AG118" s="51" t="str">
        <f>IFERROR(AVERAGEIFS('Orders - December 2020'!$I$2:$I$2047,'Orders - December 2020'!$H$2:$H$2047,Worksheet!AG$3,'Orders - December 2020'!$C$2:$C$2047,Worksheet!$F118),"-")</f>
        <v>-</v>
      </c>
      <c r="AH118" s="51" t="str">
        <f>IFERROR(AVERAGEIFS('Orders - December 2020'!$I$2:$I$2047,'Orders - December 2020'!$H$2:$H$2047,Worksheet!AH$3,'Orders - December 2020'!$C$2:$C$2047,Worksheet!$F118),"-")</f>
        <v>-</v>
      </c>
      <c r="AI118" s="51" t="str">
        <f>IFERROR(AVERAGEIFS('Orders - December 2020'!$I$2:$I$2047,'Orders - December 2020'!$H$2:$H$2047,Worksheet!AI$3,'Orders - December 2020'!$C$2:$C$2047,Worksheet!$F118),"-")</f>
        <v>-</v>
      </c>
      <c r="AJ118" s="51" t="str">
        <f>IFERROR(AVERAGEIFS('Orders - December 2020'!$I$2:$I$2047,'Orders - December 2020'!$H$2:$H$2047,Worksheet!AJ$3,'Orders - December 2020'!$C$2:$C$2047,Worksheet!$F118),"-")</f>
        <v>-</v>
      </c>
      <c r="AK118" s="51">
        <f>IFERROR(AVERAGEIFS('Orders - December 2020'!$I$2:$I$2047,'Orders - December 2020'!$H$2:$H$2047,Worksheet!AK$3,'Orders - December 2020'!$C$2:$C$2047,Worksheet!$F118),"-")</f>
        <v>2</v>
      </c>
      <c r="AL118" s="51" t="str">
        <f>IFERROR(AVERAGEIFS('Orders - December 2020'!$I$2:$I$2047,'Orders - December 2020'!$H$2:$H$2047,Worksheet!AL$3,'Orders - December 2020'!$C$2:$C$2047,Worksheet!$F118),"-")</f>
        <v>-</v>
      </c>
      <c r="AM118" s="51" t="str">
        <f>IFERROR(AVERAGEIFS('Orders - December 2020'!$I$2:$I$2047,'Orders - December 2020'!$H$2:$H$2047,Worksheet!AM$3,'Orders - December 2020'!$C$2:$C$2047,Worksheet!$F118),"-")</f>
        <v>-</v>
      </c>
      <c r="AN118" s="51" t="str">
        <f>IFERROR(AVERAGEIFS('Orders - December 2020'!$I$2:$I$2047,'Orders - December 2020'!$H$2:$H$2047,Worksheet!AN$3,'Orders - December 2020'!$C$2:$C$2047,Worksheet!$F118),"-")</f>
        <v>-</v>
      </c>
      <c r="AO118" s="51" t="str">
        <f>IFERROR(AVERAGEIFS('Orders - December 2020'!$I$2:$I$2047,'Orders - December 2020'!$H$2:$H$2047,Worksheet!AO$3,'Orders - December 2020'!$C$2:$C$2047,Worksheet!$F118),"-")</f>
        <v>-</v>
      </c>
      <c r="AP118" s="51" t="str">
        <f>IFERROR(AVERAGEIFS('Orders - December 2020'!$I$2:$I$2047,'Orders - December 2020'!$H$2:$H$2047,Worksheet!AP$3,'Orders - December 2020'!$C$2:$C$2047,Worksheet!$F118),"-")</f>
        <v>-</v>
      </c>
      <c r="AQ118" s="51" t="str">
        <f>IFERROR(AVERAGEIFS('Orders - December 2020'!$I$2:$I$2047,'Orders - December 2020'!$H$2:$H$2047,Worksheet!AQ$3,'Orders - December 2020'!$C$2:$C$2047,Worksheet!$F118),"-")</f>
        <v>-</v>
      </c>
      <c r="AR118" s="51" t="str">
        <f>IFERROR(AVERAGEIFS('Orders - December 2020'!$I$2:$I$2047,'Orders - December 2020'!$H$2:$H$2047,Worksheet!AR$3,'Orders - December 2020'!$C$2:$C$2047,Worksheet!$F118),"-")</f>
        <v>-</v>
      </c>
      <c r="AS118" s="51" t="str">
        <f>IFERROR(AVERAGEIFS('Orders - December 2020'!$I$2:$I$2047,'Orders - December 2020'!$H$2:$H$2047,Worksheet!AS$3,'Orders - December 2020'!$C$2:$C$2047,Worksheet!$F118),"-")</f>
        <v>-</v>
      </c>
      <c r="AT118" s="51">
        <f>IFERROR(AVERAGEIFS('Orders - December 2020'!$I$2:$I$2047,'Orders - December 2020'!$H$2:$H$2047,Worksheet!AT$3,'Orders - December 2020'!$C$2:$C$2047,Worksheet!$F118),"-")</f>
        <v>2</v>
      </c>
      <c r="AU118" s="51">
        <f>IFERROR(AVERAGEIFS('Orders - December 2020'!$I$2:$I$2047,'Orders - December 2020'!$H$2:$H$2047,Worksheet!AU$3,'Orders - December 2020'!$C$2:$C$2047,Worksheet!$F118),"-")</f>
        <v>1</v>
      </c>
      <c r="AV118" s="51" t="str">
        <f>IFERROR(AVERAGEIFS('Orders - December 2020'!$I$2:$I$2047,'Orders - December 2020'!$H$2:$H$2047,Worksheet!AV$3,'Orders - December 2020'!$C$2:$C$2047,Worksheet!$F118),"-")</f>
        <v>-</v>
      </c>
      <c r="AW118" s="51" t="str">
        <f>IFERROR(AVERAGEIFS('Orders - December 2020'!$I$2:$I$2047,'Orders - December 2020'!$H$2:$H$2047,Worksheet!AW$3,'Orders - December 2020'!$C$2:$C$2047,Worksheet!$F118),"-")</f>
        <v>-</v>
      </c>
      <c r="AX118" s="51" t="str">
        <f>IFERROR(AVERAGEIFS('Orders - December 2020'!$I$2:$I$2047,'Orders - December 2020'!$H$2:$H$2047,Worksheet!AX$3,'Orders - December 2020'!$C$2:$C$2047,Worksheet!$F118),"-")</f>
        <v>-</v>
      </c>
      <c r="AY118" s="51" t="str">
        <f>IFERROR(AVERAGEIFS('Orders - December 2020'!$I$2:$I$2047,'Orders - December 2020'!$H$2:$H$2047,Worksheet!AY$3,'Orders - December 2020'!$C$2:$C$2047,Worksheet!$F118),"-")</f>
        <v>-</v>
      </c>
      <c r="AZ118" s="51" t="str">
        <f>IFERROR(AVERAGEIFS('Orders - December 2020'!$I$2:$I$2047,'Orders - December 2020'!$H$2:$H$2047,Worksheet!AZ$3,'Orders - December 2020'!$C$2:$C$2047,Worksheet!$F118),"-")</f>
        <v>-</v>
      </c>
      <c r="BA118" s="51" t="str">
        <f>IFERROR(AVERAGEIFS('Orders - December 2020'!$I$2:$I$2047,'Orders - December 2020'!$H$2:$H$2047,Worksheet!BA$3,'Orders - December 2020'!$C$2:$C$2047,Worksheet!$F118),"-")</f>
        <v>-</v>
      </c>
      <c r="BB118" s="51" t="str">
        <f>IFERROR(AVERAGEIFS('Orders - December 2020'!$I$2:$I$2047,'Orders - December 2020'!$H$2:$H$2047,Worksheet!BB$3,'Orders - December 2020'!$C$2:$C$2047,Worksheet!$F118),"-")</f>
        <v>-</v>
      </c>
      <c r="BC118" s="51" t="str">
        <f>IFERROR(AVERAGEIFS('Orders - December 2020'!$I$2:$I$2047,'Orders - December 2020'!$H$2:$H$2047,Worksheet!BC$3,'Orders - December 2020'!$C$2:$C$2047,Worksheet!$F118),"-")</f>
        <v>-</v>
      </c>
      <c r="BD118" s="51" t="str">
        <f>IFERROR(AVERAGEIFS('Orders - December 2020'!$I$2:$I$2047,'Orders - December 2020'!$H$2:$H$2047,Worksheet!BD$3,'Orders - December 2020'!$C$2:$C$2047,Worksheet!$F118),"-")</f>
        <v>-</v>
      </c>
      <c r="BE118" s="51" t="str">
        <f>IFERROR(AVERAGEIFS('Orders - December 2020'!$I$2:$I$2047,'Orders - December 2020'!$H$2:$H$2047,Worksheet!BE$3,'Orders - December 2020'!$C$2:$C$2047,Worksheet!$F118),"-")</f>
        <v>-</v>
      </c>
      <c r="BF118" s="51" t="str">
        <f>IFERROR(AVERAGEIFS('Orders - December 2020'!$I$2:$I$2047,'Orders - December 2020'!$H$2:$H$2047,Worksheet!BF$3,'Orders - December 2020'!$C$2:$C$2047,Worksheet!$F118),"-")</f>
        <v>-</v>
      </c>
      <c r="BG118" s="51" t="str">
        <f>IFERROR(AVERAGEIFS('Orders - December 2020'!$I$2:$I$2047,'Orders - December 2020'!$H$2:$H$2047,Worksheet!BG$3,'Orders - December 2020'!$C$2:$C$2047,Worksheet!$F118),"-")</f>
        <v>-</v>
      </c>
      <c r="BH118" s="51" t="str">
        <f>IFERROR(AVERAGEIFS('Orders - December 2020'!$I$2:$I$2047,'Orders - December 2020'!$H$2:$H$2047,Worksheet!BH$3,'Orders - December 2020'!$C$2:$C$2047,Worksheet!$F118),"-")</f>
        <v>-</v>
      </c>
      <c r="BI118" s="51" t="str">
        <f>IFERROR(AVERAGEIFS('Orders - December 2020'!$I$2:$I$2047,'Orders - December 2020'!$H$2:$H$2047,Worksheet!BI$3,'Orders - December 2020'!$C$2:$C$2047,Worksheet!$F118),"-")</f>
        <v>-</v>
      </c>
      <c r="BJ118" s="51" t="str">
        <f>IFERROR(AVERAGEIFS('Orders - December 2020'!$I$2:$I$2047,'Orders - December 2020'!$H$2:$H$2047,Worksheet!BJ$3,'Orders - December 2020'!$C$2:$C$2047,Worksheet!$F118),"-")</f>
        <v>-</v>
      </c>
      <c r="BK118" s="51" t="str">
        <f>IFERROR(AVERAGEIFS('Orders - December 2020'!$I$2:$I$2047,'Orders - December 2020'!$H$2:$H$2047,Worksheet!BK$3,'Orders - December 2020'!$C$2:$C$2047,Worksheet!$F118),"-")</f>
        <v>-</v>
      </c>
      <c r="BL118" s="51" t="str">
        <f>IFERROR(AVERAGEIFS('Orders - December 2020'!$I$2:$I$2047,'Orders - December 2020'!$H$2:$H$2047,Worksheet!BL$3,'Orders - December 2020'!$C$2:$C$2047,Worksheet!$F118),"-")</f>
        <v>-</v>
      </c>
      <c r="BM118" s="51" t="str">
        <f>IFERROR(AVERAGEIFS('Orders - December 2020'!$I$2:$I$2047,'Orders - December 2020'!$H$2:$H$2047,Worksheet!BM$3,'Orders - December 2020'!$C$2:$C$2047,Worksheet!$F118),"-")</f>
        <v>-</v>
      </c>
      <c r="BN118" s="51" t="str">
        <f>IFERROR(AVERAGEIFS('Orders - December 2020'!$I$2:$I$2047,'Orders - December 2020'!$H$2:$H$2047,Worksheet!BN$3,'Orders - December 2020'!$C$2:$C$2047,Worksheet!$F118),"-")</f>
        <v>-</v>
      </c>
      <c r="BO118" s="51" t="str">
        <f>IFERROR(AVERAGEIFS('Orders - December 2020'!$I$2:$I$2047,'Orders - December 2020'!$H$2:$H$2047,Worksheet!BO$3,'Orders - December 2020'!$C$2:$C$2047,Worksheet!$F118),"-")</f>
        <v>-</v>
      </c>
      <c r="BP118" s="51" t="str">
        <f>IFERROR(AVERAGEIFS('Orders - December 2020'!$I$2:$I$2047,'Orders - December 2020'!$H$2:$H$2047,Worksheet!BP$3,'Orders - December 2020'!$C$2:$C$2047,Worksheet!$F118),"-")</f>
        <v>-</v>
      </c>
      <c r="BQ118" s="51" t="str">
        <f>IFERROR(AVERAGEIFS('Orders - December 2020'!$I$2:$I$2047,'Orders - December 2020'!$H$2:$H$2047,Worksheet!BQ$3,'Orders - December 2020'!$C$2:$C$2047,Worksheet!$F118),"-")</f>
        <v>-</v>
      </c>
      <c r="BR118" s="51" t="str">
        <f>IFERROR(AVERAGEIFS('Orders - December 2020'!$I$2:$I$2047,'Orders - December 2020'!$H$2:$H$2047,Worksheet!BR$3,'Orders - December 2020'!$C$2:$C$2047,Worksheet!$F118),"-")</f>
        <v>-</v>
      </c>
      <c r="BS118" s="51" t="str">
        <f>IFERROR(AVERAGEIFS('Orders - December 2020'!$I$2:$I$2047,'Orders - December 2020'!$H$2:$H$2047,Worksheet!BS$3,'Orders - December 2020'!$C$2:$C$2047,Worksheet!$F118),"-")</f>
        <v>-</v>
      </c>
      <c r="BT118" s="51" t="str">
        <f>IFERROR(AVERAGEIFS('Orders - December 2020'!$I$2:$I$2047,'Orders - December 2020'!$H$2:$H$2047,Worksheet!BT$3,'Orders - December 2020'!$C$2:$C$2047,Worksheet!$F118),"-")</f>
        <v>-</v>
      </c>
      <c r="BU118" s="51" t="str">
        <f>IFERROR(AVERAGEIFS('Orders - December 2020'!$I$2:$I$2047,'Orders - December 2020'!$H$2:$H$2047,Worksheet!BU$3,'Orders - December 2020'!$C$2:$C$2047,Worksheet!$F118),"-")</f>
        <v>-</v>
      </c>
      <c r="BV118" s="51" t="str">
        <f>IFERROR(AVERAGEIFS('Orders - December 2020'!$I$2:$I$2047,'Orders - December 2020'!$H$2:$H$2047,Worksheet!BV$3,'Orders - December 2020'!$C$2:$C$2047,Worksheet!$F118),"-")</f>
        <v>-</v>
      </c>
      <c r="BW118" s="51" t="str">
        <f>IFERROR(AVERAGEIFS('Orders - December 2020'!$I$2:$I$2047,'Orders - December 2020'!$H$2:$H$2047,Worksheet!BW$3,'Orders - December 2020'!$C$2:$C$2047,Worksheet!$F118),"-")</f>
        <v>-</v>
      </c>
      <c r="BX118" s="51" t="str">
        <f>IFERROR(AVERAGEIFS('Orders - December 2020'!$I$2:$I$2047,'Orders - December 2020'!$H$2:$H$2047,Worksheet!BX$3,'Orders - December 2020'!$C$2:$C$2047,Worksheet!$F118),"-")</f>
        <v>-</v>
      </c>
      <c r="BY118" s="51" t="str">
        <f>IFERROR(AVERAGEIFS('Orders - December 2020'!$I$2:$I$2047,'Orders - December 2020'!$H$2:$H$2047,Worksheet!BY$3,'Orders - December 2020'!$C$2:$C$2047,Worksheet!$F118),"-")</f>
        <v>-</v>
      </c>
      <c r="BZ118" s="51" t="str">
        <f>IFERROR(AVERAGEIFS('Orders - December 2020'!$I$2:$I$2047,'Orders - December 2020'!$H$2:$H$2047,Worksheet!BZ$3,'Orders - December 2020'!$C$2:$C$2047,Worksheet!$F118),"-")</f>
        <v>-</v>
      </c>
      <c r="CA118" s="51" t="str">
        <f>IFERROR(AVERAGEIFS('Orders - December 2020'!$I$2:$I$2047,'Orders - December 2020'!$H$2:$H$2047,Worksheet!CA$3,'Orders - December 2020'!$C$2:$C$2047,Worksheet!$F118),"-")</f>
        <v>-</v>
      </c>
      <c r="CB118" s="51" t="str">
        <f>IFERROR(AVERAGEIFS('Orders - December 2020'!$I$2:$I$2047,'Orders - December 2020'!$H$2:$H$2047,Worksheet!CB$3,'Orders - December 2020'!$C$2:$C$2047,Worksheet!$F118),"-")</f>
        <v>-</v>
      </c>
      <c r="CC118" s="51" t="str">
        <f>IFERROR(AVERAGEIFS('Orders - December 2020'!$I$2:$I$2047,'Orders - December 2020'!$H$2:$H$2047,Worksheet!CC$3,'Orders - December 2020'!$C$2:$C$2047,Worksheet!$F118),"-")</f>
        <v>-</v>
      </c>
      <c r="CD118" s="51" t="str">
        <f>IFERROR(AVERAGEIFS('Orders - December 2020'!$I$2:$I$2047,'Orders - December 2020'!$H$2:$H$2047,Worksheet!CD$3,'Orders - December 2020'!$C$2:$C$2047,Worksheet!$F118),"-")</f>
        <v>-</v>
      </c>
      <c r="CE118" s="51" t="str">
        <f>IFERROR(AVERAGEIFS('Orders - December 2020'!$I$2:$I$2047,'Orders - December 2020'!$H$2:$H$2047,Worksheet!CE$3,'Orders - December 2020'!$C$2:$C$2047,Worksheet!$F118),"-")</f>
        <v>-</v>
      </c>
      <c r="CF118" s="51" t="str">
        <f>IFERROR(AVERAGEIFS('Orders - December 2020'!$I$2:$I$2047,'Orders - December 2020'!$H$2:$H$2047,Worksheet!CF$3,'Orders - December 2020'!$C$2:$C$2047,Worksheet!$F118),"-")</f>
        <v>-</v>
      </c>
      <c r="CG118" s="51" t="str">
        <f>IFERROR(AVERAGEIFS('Orders - December 2020'!$I$2:$I$2047,'Orders - December 2020'!$H$2:$H$2047,Worksheet!CG$3,'Orders - December 2020'!$C$2:$C$2047,Worksheet!$F118),"-")</f>
        <v>-</v>
      </c>
      <c r="CH118" s="51" t="str">
        <f>IFERROR(AVERAGEIFS('Orders - December 2020'!$I$2:$I$2047,'Orders - December 2020'!$H$2:$H$2047,Worksheet!CH$3,'Orders - December 2020'!$C$2:$C$2047,Worksheet!$F118),"-")</f>
        <v>-</v>
      </c>
      <c r="CI118" s="51" t="str">
        <f>IFERROR(AVERAGEIFS('Orders - December 2020'!$I$2:$I$2047,'Orders - December 2020'!$H$2:$H$2047,Worksheet!CI$3,'Orders - December 2020'!$C$2:$C$2047,Worksheet!$F118),"-")</f>
        <v>-</v>
      </c>
      <c r="CJ118" s="51" t="str">
        <f>IFERROR(AVERAGEIFS('Orders - December 2020'!$I$2:$I$2047,'Orders - December 2020'!$H$2:$H$2047,Worksheet!CJ$3,'Orders - December 2020'!$C$2:$C$2047,Worksheet!$F118),"-")</f>
        <v>-</v>
      </c>
      <c r="CK118" s="51" t="str">
        <f>IFERROR(AVERAGEIFS('Orders - December 2020'!$I$2:$I$2047,'Orders - December 2020'!$H$2:$H$2047,Worksheet!CK$3,'Orders - December 2020'!$C$2:$C$2047,Worksheet!$F118),"-")</f>
        <v>-</v>
      </c>
      <c r="CL118" s="51" t="str">
        <f>IFERROR(AVERAGEIFS('Orders - December 2020'!$I$2:$I$2047,'Orders - December 2020'!$H$2:$H$2047,Worksheet!CL$3,'Orders - December 2020'!$C$2:$C$2047,Worksheet!$F118),"-")</f>
        <v>-</v>
      </c>
      <c r="CM118" s="51" t="str">
        <f>IFERROR(AVERAGEIFS('Orders - December 2020'!$I$2:$I$2047,'Orders - December 2020'!$H$2:$H$2047,Worksheet!CM$3,'Orders - December 2020'!$C$2:$C$2047,Worksheet!$F118),"-")</f>
        <v>-</v>
      </c>
      <c r="CN118" s="51" t="str">
        <f>IFERROR(AVERAGEIFS('Orders - December 2020'!$I$2:$I$2047,'Orders - December 2020'!$H$2:$H$2047,Worksheet!CN$3,'Orders - December 2020'!$C$2:$C$2047,Worksheet!$F118),"-")</f>
        <v>-</v>
      </c>
      <c r="CO118" s="51" t="str">
        <f>IFERROR(AVERAGEIFS('Orders - December 2020'!$I$2:$I$2047,'Orders - December 2020'!$H$2:$H$2047,Worksheet!CO$3,'Orders - December 2020'!$C$2:$C$2047,Worksheet!$F118),"-")</f>
        <v>-</v>
      </c>
      <c r="CP118" s="51" t="str">
        <f>IFERROR(AVERAGEIFS('Orders - December 2020'!$I$2:$I$2047,'Orders - December 2020'!$H$2:$H$2047,Worksheet!CP$3,'Orders - December 2020'!$C$2:$C$2047,Worksheet!$F118),"-")</f>
        <v>-</v>
      </c>
      <c r="CQ118" s="51" t="str">
        <f>IFERROR(AVERAGEIFS('Orders - December 2020'!$I$2:$I$2047,'Orders - December 2020'!$H$2:$H$2047,Worksheet!CQ$3,'Orders - December 2020'!$C$2:$C$2047,Worksheet!$F118),"-")</f>
        <v>-</v>
      </c>
      <c r="CR118" s="51" t="str">
        <f>IFERROR(AVERAGEIFS('Orders - December 2020'!$I$2:$I$2047,'Orders - December 2020'!$H$2:$H$2047,Worksheet!CR$3,'Orders - December 2020'!$C$2:$C$2047,Worksheet!$F118),"-")</f>
        <v>-</v>
      </c>
      <c r="CS118" s="51" t="str">
        <f>IFERROR(AVERAGEIFS('Orders - December 2020'!$I$2:$I$2047,'Orders - December 2020'!$H$2:$H$2047,Worksheet!CS$3,'Orders - December 2020'!$C$2:$C$2047,Worksheet!$F118),"-")</f>
        <v>-</v>
      </c>
      <c r="CT118" s="51" t="str">
        <f>IFERROR(AVERAGEIFS('Orders - December 2020'!$I$2:$I$2047,'Orders - December 2020'!$H$2:$H$2047,Worksheet!CT$3,'Orders - December 2020'!$C$2:$C$2047,Worksheet!$F118),"-")</f>
        <v>-</v>
      </c>
      <c r="CU118" s="51" t="str">
        <f>IFERROR(AVERAGEIFS('Orders - December 2020'!$I$2:$I$2047,'Orders - December 2020'!$H$2:$H$2047,Worksheet!CU$3,'Orders - December 2020'!$C$2:$C$2047,Worksheet!$F118),"-")</f>
        <v>-</v>
      </c>
      <c r="CV118" s="51" t="str">
        <f>IFERROR(AVERAGEIFS('Orders - December 2020'!$I$2:$I$2047,'Orders - December 2020'!$H$2:$H$2047,Worksheet!CV$3,'Orders - December 2020'!$C$2:$C$2047,Worksheet!$F118),"-")</f>
        <v>-</v>
      </c>
      <c r="CW118" s="51" t="str">
        <f>IFERROR(AVERAGEIFS('Orders - December 2020'!$I$2:$I$2047,'Orders - December 2020'!$H$2:$H$2047,Worksheet!CW$3,'Orders - December 2020'!$C$2:$C$2047,Worksheet!$F118),"-")</f>
        <v>-</v>
      </c>
      <c r="CX118" s="51" t="str">
        <f>IFERROR(AVERAGEIFS('Orders - December 2020'!$I$2:$I$2047,'Orders - December 2020'!$H$2:$H$2047,Worksheet!CX$3,'Orders - December 2020'!$C$2:$C$2047,Worksheet!$F118),"-")</f>
        <v>-</v>
      </c>
      <c r="CY118" s="51" t="str">
        <f>IFERROR(AVERAGEIFS('Orders - December 2020'!$I$2:$I$2047,'Orders - December 2020'!$H$2:$H$2047,Worksheet!CY$3,'Orders - December 2020'!$C$2:$C$2047,Worksheet!$F118),"-")</f>
        <v>-</v>
      </c>
      <c r="CZ118" s="51" t="str">
        <f>IFERROR(AVERAGEIFS('Orders - December 2020'!$I$2:$I$2047,'Orders - December 2020'!$H$2:$H$2047,Worksheet!CZ$3,'Orders - December 2020'!$C$2:$C$2047,Worksheet!$F118),"-")</f>
        <v>-</v>
      </c>
      <c r="DA118" s="51" t="str">
        <f>IFERROR(AVERAGEIFS('Orders - December 2020'!$I$2:$I$2047,'Orders - December 2020'!$H$2:$H$2047,Worksheet!DA$3,'Orders - December 2020'!$C$2:$C$2047,Worksheet!$F118),"-")</f>
        <v>-</v>
      </c>
      <c r="DB118" s="51" t="str">
        <f>IFERROR(AVERAGEIFS('Orders - December 2020'!$I$2:$I$2047,'Orders - December 2020'!$H$2:$H$2047,Worksheet!DB$3,'Orders - December 2020'!$C$2:$C$2047,Worksheet!$F118),"-")</f>
        <v>-</v>
      </c>
      <c r="DC118" s="51" t="str">
        <f>IFERROR(AVERAGEIFS('Orders - December 2020'!$I$2:$I$2047,'Orders - December 2020'!$H$2:$H$2047,Worksheet!DC$3,'Orders - December 2020'!$C$2:$C$2047,Worksheet!$F118),"-")</f>
        <v>-</v>
      </c>
      <c r="DD118" s="51" t="str">
        <f>IFERROR(AVERAGEIFS('Orders - December 2020'!$I$2:$I$2047,'Orders - December 2020'!$H$2:$H$2047,Worksheet!DD$3,'Orders - December 2020'!$C$2:$C$2047,Worksheet!$F118),"-")</f>
        <v>-</v>
      </c>
      <c r="DE118" s="51" t="str">
        <f>IFERROR(AVERAGEIFS('Orders - December 2020'!$I$2:$I$2047,'Orders - December 2020'!$H$2:$H$2047,Worksheet!DE$3,'Orders - December 2020'!$C$2:$C$2047,Worksheet!$F118),"-")</f>
        <v>-</v>
      </c>
      <c r="DF118" s="51" t="str">
        <f>IFERROR(AVERAGEIFS('Orders - December 2020'!$I$2:$I$2047,'Orders - December 2020'!$H$2:$H$2047,Worksheet!DF$3,'Orders - December 2020'!$C$2:$C$2047,Worksheet!$F118),"-")</f>
        <v>-</v>
      </c>
      <c r="DG118" s="51" t="str">
        <f>IFERROR(AVERAGEIFS('Orders - December 2020'!$I$2:$I$2047,'Orders - December 2020'!$H$2:$H$2047,Worksheet!DG$3,'Orders - December 2020'!$C$2:$C$2047,Worksheet!$F118),"-")</f>
        <v>-</v>
      </c>
      <c r="DH118" s="51" t="str">
        <f>IFERROR(AVERAGEIFS('Orders - December 2020'!$I$2:$I$2047,'Orders - December 2020'!$H$2:$H$2047,Worksheet!DH$3,'Orders - December 2020'!$C$2:$C$2047,Worksheet!$F118),"-")</f>
        <v>-</v>
      </c>
      <c r="DI118" s="51" t="str">
        <f>IFERROR(AVERAGEIFS('Orders - December 2020'!$I$2:$I$2047,'Orders - December 2020'!$H$2:$H$2047,Worksheet!DI$3,'Orders - December 2020'!$C$2:$C$2047,Worksheet!$F118),"-")</f>
        <v>-</v>
      </c>
      <c r="DJ118" s="51" t="str">
        <f>IFERROR(AVERAGEIFS('Orders - December 2020'!$I$2:$I$2047,'Orders - December 2020'!$H$2:$H$2047,Worksheet!DJ$3,'Orders - December 2020'!$C$2:$C$2047,Worksheet!$F118),"-")</f>
        <v>-</v>
      </c>
      <c r="DK118" s="51" t="str">
        <f>IFERROR(AVERAGEIFS('Orders - December 2020'!$I$2:$I$2047,'Orders - December 2020'!$H$2:$H$2047,Worksheet!DK$3,'Orders - December 2020'!$C$2:$C$2047,Worksheet!$F118),"-")</f>
        <v>-</v>
      </c>
      <c r="DL118" s="51" t="str">
        <f>IFERROR(AVERAGEIFS('Orders - December 2020'!$I$2:$I$2047,'Orders - December 2020'!$H$2:$H$2047,Worksheet!DL$3,'Orders - December 2020'!$C$2:$C$2047,Worksheet!$F118),"-")</f>
        <v>-</v>
      </c>
      <c r="DM118" s="51" t="str">
        <f>IFERROR(AVERAGEIFS('Orders - December 2020'!$I$2:$I$2047,'Orders - December 2020'!$H$2:$H$2047,Worksheet!DM$3,'Orders - December 2020'!$C$2:$C$2047,Worksheet!$F118),"-")</f>
        <v>-</v>
      </c>
      <c r="DN118" s="51" t="str">
        <f>IFERROR(AVERAGEIFS('Orders - December 2020'!$I$2:$I$2047,'Orders - December 2020'!$H$2:$H$2047,Worksheet!DN$3,'Orders - December 2020'!$C$2:$C$2047,Worksheet!$F118),"-")</f>
        <v>-</v>
      </c>
      <c r="DO118" s="51" t="str">
        <f>IFERROR(AVERAGEIFS('Orders - December 2020'!$I$2:$I$2047,'Orders - December 2020'!$H$2:$H$2047,Worksheet!DO$3,'Orders - December 2020'!$C$2:$C$2047,Worksheet!$F118),"-")</f>
        <v>-</v>
      </c>
      <c r="DP118" s="51" t="str">
        <f>IFERROR(AVERAGEIFS('Orders - December 2020'!$I$2:$I$2047,'Orders - December 2020'!$H$2:$H$2047,Worksheet!DP$3,'Orders - December 2020'!$C$2:$C$2047,Worksheet!$F118),"-")</f>
        <v>-</v>
      </c>
      <c r="DQ118" s="51" t="str">
        <f>IFERROR(AVERAGEIFS('Orders - December 2020'!$I$2:$I$2047,'Orders - December 2020'!$H$2:$H$2047,Worksheet!DQ$3,'Orders - December 2020'!$C$2:$C$2047,Worksheet!$F118),"-")</f>
        <v>-</v>
      </c>
      <c r="DR118" s="51" t="str">
        <f>IFERROR(AVERAGEIFS('Orders - December 2020'!$I$2:$I$2047,'Orders - December 2020'!$H$2:$H$2047,Worksheet!DR$3,'Orders - December 2020'!$C$2:$C$2047,Worksheet!$F118),"-")</f>
        <v>-</v>
      </c>
      <c r="DS118" s="51" t="str">
        <f>IFERROR(AVERAGEIFS('Orders - December 2020'!$I$2:$I$2047,'Orders - December 2020'!$H$2:$H$2047,Worksheet!DS$3,'Orders - December 2020'!$C$2:$C$2047,Worksheet!$F118),"-")</f>
        <v>-</v>
      </c>
      <c r="DT118" s="51" t="str">
        <f>IFERROR(AVERAGEIFS('Orders - December 2020'!$I$2:$I$2047,'Orders - December 2020'!$H$2:$H$2047,Worksheet!DT$3,'Orders - December 2020'!$C$2:$C$2047,Worksheet!$F118),"-")</f>
        <v>-</v>
      </c>
      <c r="DU118" s="51" t="str">
        <f>IFERROR(AVERAGEIFS('Orders - December 2020'!$I$2:$I$2047,'Orders - December 2020'!$H$2:$H$2047,Worksheet!DU$3,'Orders - December 2020'!$C$2:$C$2047,Worksheet!$F118),"-")</f>
        <v>-</v>
      </c>
      <c r="DV118" s="51" t="str">
        <f>IFERROR(AVERAGEIFS('Orders - December 2020'!$I$2:$I$2047,'Orders - December 2020'!$H$2:$H$2047,Worksheet!DV$3,'Orders - December 2020'!$C$2:$C$2047,Worksheet!$F118),"-")</f>
        <v>-</v>
      </c>
      <c r="DW118" s="51" t="str">
        <f>IFERROR(AVERAGEIFS('Orders - December 2020'!$I$2:$I$2047,'Orders - December 2020'!$H$2:$H$2047,Worksheet!DW$3,'Orders - December 2020'!$C$2:$C$2047,Worksheet!$F118),"-")</f>
        <v>-</v>
      </c>
      <c r="DX118" s="51" t="str">
        <f>IFERROR(AVERAGEIFS('Orders - December 2020'!$I$2:$I$2047,'Orders - December 2020'!$H$2:$H$2047,Worksheet!DX$3,'Orders - December 2020'!$C$2:$C$2047,Worksheet!$F118),"-")</f>
        <v>-</v>
      </c>
      <c r="DY118" s="51" t="str">
        <f>IFERROR(AVERAGEIFS('Orders - December 2020'!$I$2:$I$2047,'Orders - December 2020'!$H$2:$H$2047,Worksheet!DY$3,'Orders - December 2020'!$C$2:$C$2047,Worksheet!$F118),"-")</f>
        <v>-</v>
      </c>
      <c r="DZ118" s="51" t="str">
        <f>IFERROR(AVERAGEIFS('Orders - December 2020'!$I$2:$I$2047,'Orders - December 2020'!$H$2:$H$2047,Worksheet!DZ$3,'Orders - December 2020'!$C$2:$C$2047,Worksheet!$F118),"-")</f>
        <v>-</v>
      </c>
      <c r="EA118" s="51" t="str">
        <f>IFERROR(AVERAGEIFS('Orders - December 2020'!$I$2:$I$2047,'Orders - December 2020'!$H$2:$H$2047,Worksheet!EA$3,'Orders - December 2020'!$C$2:$C$2047,Worksheet!$F118),"-")</f>
        <v>-</v>
      </c>
      <c r="EB118" s="51" t="str">
        <f>IFERROR(AVERAGEIFS('Orders - December 2020'!$I$2:$I$2047,'Orders - December 2020'!$H$2:$H$2047,Worksheet!EB$3,'Orders - December 2020'!$C$2:$C$2047,Worksheet!$F118),"-")</f>
        <v>-</v>
      </c>
      <c r="EC118" s="51" t="str">
        <f>IFERROR(AVERAGEIFS('Orders - December 2020'!$I$2:$I$2047,'Orders - December 2020'!$H$2:$H$2047,Worksheet!EC$3,'Orders - December 2020'!$C$2:$C$2047,Worksheet!$F118),"-")</f>
        <v>-</v>
      </c>
      <c r="ED118" s="51" t="str">
        <f>IFERROR(AVERAGEIFS('Orders - December 2020'!$I$2:$I$2047,'Orders - December 2020'!$H$2:$H$2047,Worksheet!ED$3,'Orders - December 2020'!$C$2:$C$2047,Worksheet!$F118),"-")</f>
        <v>-</v>
      </c>
      <c r="EE118" s="51" t="str">
        <f>IFERROR(AVERAGEIFS('Orders - December 2020'!$I$2:$I$2047,'Orders - December 2020'!$H$2:$H$2047,Worksheet!EE$3,'Orders - December 2020'!$C$2:$C$2047,Worksheet!$F118),"-")</f>
        <v>-</v>
      </c>
      <c r="EF118" s="51" t="str">
        <f>IFERROR(AVERAGEIFS('Orders - December 2020'!$I$2:$I$2047,'Orders - December 2020'!$H$2:$H$2047,Worksheet!EF$3,'Orders - December 2020'!$C$2:$C$2047,Worksheet!$F118),"-")</f>
        <v>-</v>
      </c>
      <c r="EG118" s="51" t="str">
        <f>IFERROR(AVERAGEIFS('Orders - December 2020'!$I$2:$I$2047,'Orders - December 2020'!$H$2:$H$2047,Worksheet!EG$3,'Orders - December 2020'!$C$2:$C$2047,Worksheet!$F118),"-")</f>
        <v>-</v>
      </c>
      <c r="EH118" s="51" t="str">
        <f>IFERROR(AVERAGEIFS('Orders - December 2020'!$I$2:$I$2047,'Orders - December 2020'!$H$2:$H$2047,Worksheet!EH$3,'Orders - December 2020'!$C$2:$C$2047,Worksheet!$F118),"-")</f>
        <v>-</v>
      </c>
      <c r="EI118" s="51" t="str">
        <f>IFERROR(AVERAGEIFS('Orders - December 2020'!$I$2:$I$2047,'Orders - December 2020'!$H$2:$H$2047,Worksheet!EI$3,'Orders - December 2020'!$C$2:$C$2047,Worksheet!$F118),"-")</f>
        <v>-</v>
      </c>
      <c r="EJ118" s="51" t="str">
        <f>IFERROR(AVERAGEIFS('Orders - December 2020'!$I$2:$I$2047,'Orders - December 2020'!$H$2:$H$2047,Worksheet!EJ$3,'Orders - December 2020'!$C$2:$C$2047,Worksheet!$F118),"-")</f>
        <v>-</v>
      </c>
      <c r="EK118" s="51" t="str">
        <f>IFERROR(AVERAGEIFS('Orders - December 2020'!$I$2:$I$2047,'Orders - December 2020'!$H$2:$H$2047,Worksheet!EK$3,'Orders - December 2020'!$C$2:$C$2047,Worksheet!$F118),"-")</f>
        <v>-</v>
      </c>
      <c r="EL118" s="51" t="str">
        <f>IFERROR(AVERAGEIFS('Orders - December 2020'!$I$2:$I$2047,'Orders - December 2020'!$H$2:$H$2047,Worksheet!EL$3,'Orders - December 2020'!$C$2:$C$2047,Worksheet!$F118),"-")</f>
        <v>-</v>
      </c>
      <c r="EM118" s="51" t="str">
        <f>IFERROR(AVERAGEIFS('Orders - December 2020'!$I$2:$I$2047,'Orders - December 2020'!$H$2:$H$2047,Worksheet!EM$3,'Orders - December 2020'!$C$2:$C$2047,Worksheet!$F118),"-")</f>
        <v>-</v>
      </c>
      <c r="EN118" s="51" t="str">
        <f>IFERROR(AVERAGEIFS('Orders - December 2020'!$I$2:$I$2047,'Orders - December 2020'!$H$2:$H$2047,Worksheet!EN$3,'Orders - December 2020'!$C$2:$C$2047,Worksheet!$F118),"-")</f>
        <v>-</v>
      </c>
      <c r="EO118" s="51" t="str">
        <f>IFERROR(AVERAGEIFS('Orders - December 2020'!$I$2:$I$2047,'Orders - December 2020'!$H$2:$H$2047,Worksheet!EO$3,'Orders - December 2020'!$C$2:$C$2047,Worksheet!$F118),"-")</f>
        <v>-</v>
      </c>
      <c r="EP118" s="51" t="str">
        <f>IFERROR(AVERAGEIFS('Orders - December 2020'!$I$2:$I$2047,'Orders - December 2020'!$H$2:$H$2047,Worksheet!EP$3,'Orders - December 2020'!$C$2:$C$2047,Worksheet!$F118),"-")</f>
        <v>-</v>
      </c>
      <c r="EQ118" s="51" t="str">
        <f>IFERROR(AVERAGEIFS('Orders - December 2020'!$I$2:$I$2047,'Orders - December 2020'!$H$2:$H$2047,Worksheet!EQ$3,'Orders - December 2020'!$C$2:$C$2047,Worksheet!$F118),"-")</f>
        <v>-</v>
      </c>
      <c r="ER118" s="51" t="str">
        <f>IFERROR(AVERAGEIFS('Orders - December 2020'!$I$2:$I$2047,'Orders - December 2020'!$H$2:$H$2047,Worksheet!ER$3,'Orders - December 2020'!$C$2:$C$2047,Worksheet!$F118),"-")</f>
        <v>-</v>
      </c>
      <c r="ES118" s="51" t="str">
        <f>IFERROR(AVERAGEIFS('Orders - December 2020'!$I$2:$I$2047,'Orders - December 2020'!$H$2:$H$2047,Worksheet!ES$3,'Orders - December 2020'!$C$2:$C$2047,Worksheet!$F118),"-")</f>
        <v>-</v>
      </c>
      <c r="ET118" s="51" t="str">
        <f>IFERROR(AVERAGEIFS('Orders - December 2020'!$I$2:$I$2047,'Orders - December 2020'!$H$2:$H$2047,Worksheet!ET$3,'Orders - December 2020'!$C$2:$C$2047,Worksheet!$F118),"-")</f>
        <v>-</v>
      </c>
      <c r="EU118" s="51" t="str">
        <f>IFERROR(AVERAGEIFS('Orders - December 2020'!$I$2:$I$2047,'Orders - December 2020'!$H$2:$H$2047,Worksheet!EU$3,'Orders - December 2020'!$C$2:$C$2047,Worksheet!$F118),"-")</f>
        <v>-</v>
      </c>
      <c r="EV118" s="51" t="str">
        <f>IFERROR(AVERAGEIFS('Orders - December 2020'!$I$2:$I$2047,'Orders - December 2020'!$H$2:$H$2047,Worksheet!EV$3,'Orders - December 2020'!$C$2:$C$2047,Worksheet!$F118),"-")</f>
        <v>-</v>
      </c>
      <c r="EW118" s="51" t="str">
        <f>IFERROR(AVERAGEIFS('Orders - December 2020'!$I$2:$I$2047,'Orders - December 2020'!$H$2:$H$2047,Worksheet!EW$3,'Orders - December 2020'!$C$2:$C$2047,Worksheet!$F118),"-")</f>
        <v>-</v>
      </c>
      <c r="EX118" s="51" t="str">
        <f>IFERROR(AVERAGEIFS('Orders - December 2020'!$I$2:$I$2047,'Orders - December 2020'!$H$2:$H$2047,Worksheet!EX$3,'Orders - December 2020'!$C$2:$C$2047,Worksheet!$F118),"-")</f>
        <v>-</v>
      </c>
      <c r="EY118" s="51" t="str">
        <f>IFERROR(AVERAGEIFS('Orders - December 2020'!$I$2:$I$2047,'Orders - December 2020'!$H$2:$H$2047,Worksheet!EY$3,'Orders - December 2020'!$C$2:$C$2047,Worksheet!$F118),"-")</f>
        <v>-</v>
      </c>
      <c r="EZ118" s="51" t="str">
        <f>IFERROR(AVERAGEIFS('Orders - December 2020'!$I$2:$I$2047,'Orders - December 2020'!$H$2:$H$2047,Worksheet!EZ$3,'Orders - December 2020'!$C$2:$C$2047,Worksheet!$F118),"-")</f>
        <v>-</v>
      </c>
      <c r="FA118" s="51" t="str">
        <f>IFERROR(AVERAGEIFS('Orders - December 2020'!$I$2:$I$2047,'Orders - December 2020'!$H$2:$H$2047,Worksheet!FA$3,'Orders - December 2020'!$C$2:$C$2047,Worksheet!$F118),"-")</f>
        <v>-</v>
      </c>
      <c r="FB118" s="51" t="str">
        <f>IFERROR(AVERAGEIFS('Orders - December 2020'!$I$2:$I$2047,'Orders - December 2020'!$H$2:$H$2047,Worksheet!FB$3,'Orders - December 2020'!$C$2:$C$2047,Worksheet!$F118),"-")</f>
        <v>-</v>
      </c>
      <c r="FC118" s="51" t="str">
        <f>IFERROR(AVERAGEIFS('Orders - December 2020'!$I$2:$I$2047,'Orders - December 2020'!$H$2:$H$2047,Worksheet!FC$3,'Orders - December 2020'!$C$2:$C$2047,Worksheet!$F118),"-")</f>
        <v>-</v>
      </c>
      <c r="FD118" s="51" t="str">
        <f>IFERROR(AVERAGEIFS('Orders - December 2020'!$I$2:$I$2047,'Orders - December 2020'!$H$2:$H$2047,Worksheet!FD$3,'Orders - December 2020'!$C$2:$C$2047,Worksheet!$F118),"-")</f>
        <v>-</v>
      </c>
      <c r="FE118" s="51" t="str">
        <f>IFERROR(AVERAGEIFS('Orders - December 2020'!$I$2:$I$2047,'Orders - December 2020'!$H$2:$H$2047,Worksheet!FE$3,'Orders - December 2020'!$C$2:$C$2047,Worksheet!$F118),"-")</f>
        <v>-</v>
      </c>
      <c r="FF118" s="51" t="str">
        <f>IFERROR(AVERAGEIFS('Orders - December 2020'!$I$2:$I$2047,'Orders - December 2020'!$H$2:$H$2047,Worksheet!FF$3,'Orders - December 2020'!$C$2:$C$2047,Worksheet!$F118),"-")</f>
        <v>-</v>
      </c>
      <c r="FG118" s="52" t="str">
        <f>IFERROR(AVERAGEIFS('Orders - December 2020'!$I$2:$I$2047,'Orders - December 2020'!$H$2:$H$2047,Worksheet!FG$3,'Orders - December 2020'!$C$2:$C$2047,Worksheet!$F118),"-")</f>
        <v>-</v>
      </c>
    </row>
    <row r="119" spans="6:163">
      <c r="F119" s="45" t="str">
        <v>Mum Aliya</v>
      </c>
      <c r="G119" s="50" t="str">
        <f>IFERROR(AVERAGEIFS('Orders - December 2020'!$I$2:$I$2047,'Orders - December 2020'!$H$2:$H$2047,Worksheet!G$3,'Orders - December 2020'!$C$2:$C$2047,Worksheet!$F119),"-")</f>
        <v>-</v>
      </c>
      <c r="H119" s="51" t="str">
        <f>IFERROR(AVERAGEIFS('Orders - December 2020'!$I$2:$I$2047,'Orders - December 2020'!$H$2:$H$2047,Worksheet!H$3,'Orders - December 2020'!$C$2:$C$2047,Worksheet!$F119),"-")</f>
        <v>-</v>
      </c>
      <c r="I119" s="51" t="str">
        <f>IFERROR(AVERAGEIFS('Orders - December 2020'!$I$2:$I$2047,'Orders - December 2020'!$H$2:$H$2047,Worksheet!I$3,'Orders - December 2020'!$C$2:$C$2047,Worksheet!$F119),"-")</f>
        <v>-</v>
      </c>
      <c r="J119" s="51" t="str">
        <f>IFERROR(AVERAGEIFS('Orders - December 2020'!$I$2:$I$2047,'Orders - December 2020'!$H$2:$H$2047,Worksheet!J$3,'Orders - December 2020'!$C$2:$C$2047,Worksheet!$F119),"-")</f>
        <v>-</v>
      </c>
      <c r="K119" s="51" t="str">
        <f>IFERROR(AVERAGEIFS('Orders - December 2020'!$I$2:$I$2047,'Orders - December 2020'!$H$2:$H$2047,Worksheet!K$3,'Orders - December 2020'!$C$2:$C$2047,Worksheet!$F119),"-")</f>
        <v>-</v>
      </c>
      <c r="L119" s="51" t="str">
        <f>IFERROR(AVERAGEIFS('Orders - December 2020'!$I$2:$I$2047,'Orders - December 2020'!$H$2:$H$2047,Worksheet!L$3,'Orders - December 2020'!$C$2:$C$2047,Worksheet!$F119),"-")</f>
        <v>-</v>
      </c>
      <c r="M119" s="51" t="str">
        <f>IFERROR(AVERAGEIFS('Orders - December 2020'!$I$2:$I$2047,'Orders - December 2020'!$H$2:$H$2047,Worksheet!M$3,'Orders - December 2020'!$C$2:$C$2047,Worksheet!$F119),"-")</f>
        <v>-</v>
      </c>
      <c r="N119" s="51" t="str">
        <f>IFERROR(AVERAGEIFS('Orders - December 2020'!$I$2:$I$2047,'Orders - December 2020'!$H$2:$H$2047,Worksheet!N$3,'Orders - December 2020'!$C$2:$C$2047,Worksheet!$F119),"-")</f>
        <v>-</v>
      </c>
      <c r="O119" s="51" t="str">
        <f>IFERROR(AVERAGEIFS('Orders - December 2020'!$I$2:$I$2047,'Orders - December 2020'!$H$2:$H$2047,Worksheet!O$3,'Orders - December 2020'!$C$2:$C$2047,Worksheet!$F119),"-")</f>
        <v>-</v>
      </c>
      <c r="P119" s="51" t="str">
        <f>IFERROR(AVERAGEIFS('Orders - December 2020'!$I$2:$I$2047,'Orders - December 2020'!$H$2:$H$2047,Worksheet!P$3,'Orders - December 2020'!$C$2:$C$2047,Worksheet!$F119),"-")</f>
        <v>-</v>
      </c>
      <c r="Q119" s="51" t="str">
        <f>IFERROR(AVERAGEIFS('Orders - December 2020'!$I$2:$I$2047,'Orders - December 2020'!$H$2:$H$2047,Worksheet!Q$3,'Orders - December 2020'!$C$2:$C$2047,Worksheet!$F119),"-")</f>
        <v>-</v>
      </c>
      <c r="R119" s="51" t="str">
        <f>IFERROR(AVERAGEIFS('Orders - December 2020'!$I$2:$I$2047,'Orders - December 2020'!$H$2:$H$2047,Worksheet!R$3,'Orders - December 2020'!$C$2:$C$2047,Worksheet!$F119),"-")</f>
        <v>-</v>
      </c>
      <c r="S119" s="51" t="str">
        <f>IFERROR(AVERAGEIFS('Orders - December 2020'!$I$2:$I$2047,'Orders - December 2020'!$H$2:$H$2047,Worksheet!S$3,'Orders - December 2020'!$C$2:$C$2047,Worksheet!$F119),"-")</f>
        <v>-</v>
      </c>
      <c r="T119" s="51" t="str">
        <f>IFERROR(AVERAGEIFS('Orders - December 2020'!$I$2:$I$2047,'Orders - December 2020'!$H$2:$H$2047,Worksheet!T$3,'Orders - December 2020'!$C$2:$C$2047,Worksheet!$F119),"-")</f>
        <v>-</v>
      </c>
      <c r="U119" s="51" t="str">
        <f>IFERROR(AVERAGEIFS('Orders - December 2020'!$I$2:$I$2047,'Orders - December 2020'!$H$2:$H$2047,Worksheet!U$3,'Orders - December 2020'!$C$2:$C$2047,Worksheet!$F119),"-")</f>
        <v>-</v>
      </c>
      <c r="V119" s="51" t="str">
        <f>IFERROR(AVERAGEIFS('Orders - December 2020'!$I$2:$I$2047,'Orders - December 2020'!$H$2:$H$2047,Worksheet!V$3,'Orders - December 2020'!$C$2:$C$2047,Worksheet!$F119),"-")</f>
        <v>-</v>
      </c>
      <c r="W119" s="51" t="str">
        <f>IFERROR(AVERAGEIFS('Orders - December 2020'!$I$2:$I$2047,'Orders - December 2020'!$H$2:$H$2047,Worksheet!W$3,'Orders - December 2020'!$C$2:$C$2047,Worksheet!$F119),"-")</f>
        <v>-</v>
      </c>
      <c r="X119" s="51" t="str">
        <f>IFERROR(AVERAGEIFS('Orders - December 2020'!$I$2:$I$2047,'Orders - December 2020'!$H$2:$H$2047,Worksheet!X$3,'Orders - December 2020'!$C$2:$C$2047,Worksheet!$F119),"-")</f>
        <v>-</v>
      </c>
      <c r="Y119" s="51" t="str">
        <f>IFERROR(AVERAGEIFS('Orders - December 2020'!$I$2:$I$2047,'Orders - December 2020'!$H$2:$H$2047,Worksheet!Y$3,'Orders - December 2020'!$C$2:$C$2047,Worksheet!$F119),"-")</f>
        <v>-</v>
      </c>
      <c r="Z119" s="51" t="str">
        <f>IFERROR(AVERAGEIFS('Orders - December 2020'!$I$2:$I$2047,'Orders - December 2020'!$H$2:$H$2047,Worksheet!Z$3,'Orders - December 2020'!$C$2:$C$2047,Worksheet!$F119),"-")</f>
        <v>-</v>
      </c>
      <c r="AA119" s="51" t="str">
        <f>IFERROR(AVERAGEIFS('Orders - December 2020'!$I$2:$I$2047,'Orders - December 2020'!$H$2:$H$2047,Worksheet!AA$3,'Orders - December 2020'!$C$2:$C$2047,Worksheet!$F119),"-")</f>
        <v>-</v>
      </c>
      <c r="AB119" s="51" t="str">
        <f>IFERROR(AVERAGEIFS('Orders - December 2020'!$I$2:$I$2047,'Orders - December 2020'!$H$2:$H$2047,Worksheet!AB$3,'Orders - December 2020'!$C$2:$C$2047,Worksheet!$F119),"-")</f>
        <v>-</v>
      </c>
      <c r="AC119" s="51" t="str">
        <f>IFERROR(AVERAGEIFS('Orders - December 2020'!$I$2:$I$2047,'Orders - December 2020'!$H$2:$H$2047,Worksheet!AC$3,'Orders - December 2020'!$C$2:$C$2047,Worksheet!$F119),"-")</f>
        <v>-</v>
      </c>
      <c r="AD119" s="51" t="str">
        <f>IFERROR(AVERAGEIFS('Orders - December 2020'!$I$2:$I$2047,'Orders - December 2020'!$H$2:$H$2047,Worksheet!AD$3,'Orders - December 2020'!$C$2:$C$2047,Worksheet!$F119),"-")</f>
        <v>-</v>
      </c>
      <c r="AE119" s="51" t="str">
        <f>IFERROR(AVERAGEIFS('Orders - December 2020'!$I$2:$I$2047,'Orders - December 2020'!$H$2:$H$2047,Worksheet!AE$3,'Orders - December 2020'!$C$2:$C$2047,Worksheet!$F119),"-")</f>
        <v>-</v>
      </c>
      <c r="AF119" s="51" t="str">
        <f>IFERROR(AVERAGEIFS('Orders - December 2020'!$I$2:$I$2047,'Orders - December 2020'!$H$2:$H$2047,Worksheet!AF$3,'Orders - December 2020'!$C$2:$C$2047,Worksheet!$F119),"-")</f>
        <v>-</v>
      </c>
      <c r="AG119" s="51" t="str">
        <f>IFERROR(AVERAGEIFS('Orders - December 2020'!$I$2:$I$2047,'Orders - December 2020'!$H$2:$H$2047,Worksheet!AG$3,'Orders - December 2020'!$C$2:$C$2047,Worksheet!$F119),"-")</f>
        <v>-</v>
      </c>
      <c r="AH119" s="51" t="str">
        <f>IFERROR(AVERAGEIFS('Orders - December 2020'!$I$2:$I$2047,'Orders - December 2020'!$H$2:$H$2047,Worksheet!AH$3,'Orders - December 2020'!$C$2:$C$2047,Worksheet!$F119),"-")</f>
        <v>-</v>
      </c>
      <c r="AI119" s="51" t="str">
        <f>IFERROR(AVERAGEIFS('Orders - December 2020'!$I$2:$I$2047,'Orders - December 2020'!$H$2:$H$2047,Worksheet!AI$3,'Orders - December 2020'!$C$2:$C$2047,Worksheet!$F119),"-")</f>
        <v>-</v>
      </c>
      <c r="AJ119" s="51" t="str">
        <f>IFERROR(AVERAGEIFS('Orders - December 2020'!$I$2:$I$2047,'Orders - December 2020'!$H$2:$H$2047,Worksheet!AJ$3,'Orders - December 2020'!$C$2:$C$2047,Worksheet!$F119),"-")</f>
        <v>-</v>
      </c>
      <c r="AK119" s="51" t="str">
        <f>IFERROR(AVERAGEIFS('Orders - December 2020'!$I$2:$I$2047,'Orders - December 2020'!$H$2:$H$2047,Worksheet!AK$3,'Orders - December 2020'!$C$2:$C$2047,Worksheet!$F119),"-")</f>
        <v>-</v>
      </c>
      <c r="AL119" s="51" t="str">
        <f>IFERROR(AVERAGEIFS('Orders - December 2020'!$I$2:$I$2047,'Orders - December 2020'!$H$2:$H$2047,Worksheet!AL$3,'Orders - December 2020'!$C$2:$C$2047,Worksheet!$F119),"-")</f>
        <v>-</v>
      </c>
      <c r="AM119" s="51" t="str">
        <f>IFERROR(AVERAGEIFS('Orders - December 2020'!$I$2:$I$2047,'Orders - December 2020'!$H$2:$H$2047,Worksheet!AM$3,'Orders - December 2020'!$C$2:$C$2047,Worksheet!$F119),"-")</f>
        <v>-</v>
      </c>
      <c r="AN119" s="51" t="str">
        <f>IFERROR(AVERAGEIFS('Orders - December 2020'!$I$2:$I$2047,'Orders - December 2020'!$H$2:$H$2047,Worksheet!AN$3,'Orders - December 2020'!$C$2:$C$2047,Worksheet!$F119),"-")</f>
        <v>-</v>
      </c>
      <c r="AO119" s="51" t="str">
        <f>IFERROR(AVERAGEIFS('Orders - December 2020'!$I$2:$I$2047,'Orders - December 2020'!$H$2:$H$2047,Worksheet!AO$3,'Orders - December 2020'!$C$2:$C$2047,Worksheet!$F119),"-")</f>
        <v>-</v>
      </c>
      <c r="AP119" s="51" t="str">
        <f>IFERROR(AVERAGEIFS('Orders - December 2020'!$I$2:$I$2047,'Orders - December 2020'!$H$2:$H$2047,Worksheet!AP$3,'Orders - December 2020'!$C$2:$C$2047,Worksheet!$F119),"-")</f>
        <v>-</v>
      </c>
      <c r="AQ119" s="51" t="str">
        <f>IFERROR(AVERAGEIFS('Orders - December 2020'!$I$2:$I$2047,'Orders - December 2020'!$H$2:$H$2047,Worksheet!AQ$3,'Orders - December 2020'!$C$2:$C$2047,Worksheet!$F119),"-")</f>
        <v>-</v>
      </c>
      <c r="AR119" s="51" t="str">
        <f>IFERROR(AVERAGEIFS('Orders - December 2020'!$I$2:$I$2047,'Orders - December 2020'!$H$2:$H$2047,Worksheet!AR$3,'Orders - December 2020'!$C$2:$C$2047,Worksheet!$F119),"-")</f>
        <v>-</v>
      </c>
      <c r="AS119" s="51" t="str">
        <f>IFERROR(AVERAGEIFS('Orders - December 2020'!$I$2:$I$2047,'Orders - December 2020'!$H$2:$H$2047,Worksheet!AS$3,'Orders - December 2020'!$C$2:$C$2047,Worksheet!$F119),"-")</f>
        <v>-</v>
      </c>
      <c r="AT119" s="51" t="str">
        <f>IFERROR(AVERAGEIFS('Orders - December 2020'!$I$2:$I$2047,'Orders - December 2020'!$H$2:$H$2047,Worksheet!AT$3,'Orders - December 2020'!$C$2:$C$2047,Worksheet!$F119),"-")</f>
        <v>-</v>
      </c>
      <c r="AU119" s="51" t="str">
        <f>IFERROR(AVERAGEIFS('Orders - December 2020'!$I$2:$I$2047,'Orders - December 2020'!$H$2:$H$2047,Worksheet!AU$3,'Orders - December 2020'!$C$2:$C$2047,Worksheet!$F119),"-")</f>
        <v>-</v>
      </c>
      <c r="AV119" s="51" t="str">
        <f>IFERROR(AVERAGEIFS('Orders - December 2020'!$I$2:$I$2047,'Orders - December 2020'!$H$2:$H$2047,Worksheet!AV$3,'Orders - December 2020'!$C$2:$C$2047,Worksheet!$F119),"-")</f>
        <v>-</v>
      </c>
      <c r="AW119" s="51" t="str">
        <f>IFERROR(AVERAGEIFS('Orders - December 2020'!$I$2:$I$2047,'Orders - December 2020'!$H$2:$H$2047,Worksheet!AW$3,'Orders - December 2020'!$C$2:$C$2047,Worksheet!$F119),"-")</f>
        <v>-</v>
      </c>
      <c r="AX119" s="51" t="str">
        <f>IFERROR(AVERAGEIFS('Orders - December 2020'!$I$2:$I$2047,'Orders - December 2020'!$H$2:$H$2047,Worksheet!AX$3,'Orders - December 2020'!$C$2:$C$2047,Worksheet!$F119),"-")</f>
        <v>-</v>
      </c>
      <c r="AY119" s="51" t="str">
        <f>IFERROR(AVERAGEIFS('Orders - December 2020'!$I$2:$I$2047,'Orders - December 2020'!$H$2:$H$2047,Worksheet!AY$3,'Orders - December 2020'!$C$2:$C$2047,Worksheet!$F119),"-")</f>
        <v>-</v>
      </c>
      <c r="AZ119" s="51" t="str">
        <f>IFERROR(AVERAGEIFS('Orders - December 2020'!$I$2:$I$2047,'Orders - December 2020'!$H$2:$H$2047,Worksheet!AZ$3,'Orders - December 2020'!$C$2:$C$2047,Worksheet!$F119),"-")</f>
        <v>-</v>
      </c>
      <c r="BA119" s="51" t="str">
        <f>IFERROR(AVERAGEIFS('Orders - December 2020'!$I$2:$I$2047,'Orders - December 2020'!$H$2:$H$2047,Worksheet!BA$3,'Orders - December 2020'!$C$2:$C$2047,Worksheet!$F119),"-")</f>
        <v>-</v>
      </c>
      <c r="BB119" s="51" t="str">
        <f>IFERROR(AVERAGEIFS('Orders - December 2020'!$I$2:$I$2047,'Orders - December 2020'!$H$2:$H$2047,Worksheet!BB$3,'Orders - December 2020'!$C$2:$C$2047,Worksheet!$F119),"-")</f>
        <v>-</v>
      </c>
      <c r="BC119" s="51" t="str">
        <f>IFERROR(AVERAGEIFS('Orders - December 2020'!$I$2:$I$2047,'Orders - December 2020'!$H$2:$H$2047,Worksheet!BC$3,'Orders - December 2020'!$C$2:$C$2047,Worksheet!$F119),"-")</f>
        <v>-</v>
      </c>
      <c r="BD119" s="51" t="str">
        <f>IFERROR(AVERAGEIFS('Orders - December 2020'!$I$2:$I$2047,'Orders - December 2020'!$H$2:$H$2047,Worksheet!BD$3,'Orders - December 2020'!$C$2:$C$2047,Worksheet!$F119),"-")</f>
        <v>-</v>
      </c>
      <c r="BE119" s="51" t="str">
        <f>IFERROR(AVERAGEIFS('Orders - December 2020'!$I$2:$I$2047,'Orders - December 2020'!$H$2:$H$2047,Worksheet!BE$3,'Orders - December 2020'!$C$2:$C$2047,Worksheet!$F119),"-")</f>
        <v>-</v>
      </c>
      <c r="BF119" s="51" t="str">
        <f>IFERROR(AVERAGEIFS('Orders - December 2020'!$I$2:$I$2047,'Orders - December 2020'!$H$2:$H$2047,Worksheet!BF$3,'Orders - December 2020'!$C$2:$C$2047,Worksheet!$F119),"-")</f>
        <v>-</v>
      </c>
      <c r="BG119" s="51" t="str">
        <f>IFERROR(AVERAGEIFS('Orders - December 2020'!$I$2:$I$2047,'Orders - December 2020'!$H$2:$H$2047,Worksheet!BG$3,'Orders - December 2020'!$C$2:$C$2047,Worksheet!$F119),"-")</f>
        <v>-</v>
      </c>
      <c r="BH119" s="51" t="str">
        <f>IFERROR(AVERAGEIFS('Orders - December 2020'!$I$2:$I$2047,'Orders - December 2020'!$H$2:$H$2047,Worksheet!BH$3,'Orders - December 2020'!$C$2:$C$2047,Worksheet!$F119),"-")</f>
        <v>-</v>
      </c>
      <c r="BI119" s="51" t="str">
        <f>IFERROR(AVERAGEIFS('Orders - December 2020'!$I$2:$I$2047,'Orders - December 2020'!$H$2:$H$2047,Worksheet!BI$3,'Orders - December 2020'!$C$2:$C$2047,Worksheet!$F119),"-")</f>
        <v>-</v>
      </c>
      <c r="BJ119" s="51" t="str">
        <f>IFERROR(AVERAGEIFS('Orders - December 2020'!$I$2:$I$2047,'Orders - December 2020'!$H$2:$H$2047,Worksheet!BJ$3,'Orders - December 2020'!$C$2:$C$2047,Worksheet!$F119),"-")</f>
        <v>-</v>
      </c>
      <c r="BK119" s="51" t="str">
        <f>IFERROR(AVERAGEIFS('Orders - December 2020'!$I$2:$I$2047,'Orders - December 2020'!$H$2:$H$2047,Worksheet!BK$3,'Orders - December 2020'!$C$2:$C$2047,Worksheet!$F119),"-")</f>
        <v>-</v>
      </c>
      <c r="BL119" s="51" t="str">
        <f>IFERROR(AVERAGEIFS('Orders - December 2020'!$I$2:$I$2047,'Orders - December 2020'!$H$2:$H$2047,Worksheet!BL$3,'Orders - December 2020'!$C$2:$C$2047,Worksheet!$F119),"-")</f>
        <v>-</v>
      </c>
      <c r="BM119" s="51" t="str">
        <f>IFERROR(AVERAGEIFS('Orders - December 2020'!$I$2:$I$2047,'Orders - December 2020'!$H$2:$H$2047,Worksheet!BM$3,'Orders - December 2020'!$C$2:$C$2047,Worksheet!$F119),"-")</f>
        <v>-</v>
      </c>
      <c r="BN119" s="51" t="str">
        <f>IFERROR(AVERAGEIFS('Orders - December 2020'!$I$2:$I$2047,'Orders - December 2020'!$H$2:$H$2047,Worksheet!BN$3,'Orders - December 2020'!$C$2:$C$2047,Worksheet!$F119),"-")</f>
        <v>-</v>
      </c>
      <c r="BO119" s="51" t="str">
        <f>IFERROR(AVERAGEIFS('Orders - December 2020'!$I$2:$I$2047,'Orders - December 2020'!$H$2:$H$2047,Worksheet!BO$3,'Orders - December 2020'!$C$2:$C$2047,Worksheet!$F119),"-")</f>
        <v>-</v>
      </c>
      <c r="BP119" s="51" t="str">
        <f>IFERROR(AVERAGEIFS('Orders - December 2020'!$I$2:$I$2047,'Orders - December 2020'!$H$2:$H$2047,Worksheet!BP$3,'Orders - December 2020'!$C$2:$C$2047,Worksheet!$F119),"-")</f>
        <v>-</v>
      </c>
      <c r="BQ119" s="51" t="str">
        <f>IFERROR(AVERAGEIFS('Orders - December 2020'!$I$2:$I$2047,'Orders - December 2020'!$H$2:$H$2047,Worksheet!BQ$3,'Orders - December 2020'!$C$2:$C$2047,Worksheet!$F119),"-")</f>
        <v>-</v>
      </c>
      <c r="BR119" s="51" t="str">
        <f>IFERROR(AVERAGEIFS('Orders - December 2020'!$I$2:$I$2047,'Orders - December 2020'!$H$2:$H$2047,Worksheet!BR$3,'Orders - December 2020'!$C$2:$C$2047,Worksheet!$F119),"-")</f>
        <v>-</v>
      </c>
      <c r="BS119" s="51" t="str">
        <f>IFERROR(AVERAGEIFS('Orders - December 2020'!$I$2:$I$2047,'Orders - December 2020'!$H$2:$H$2047,Worksheet!BS$3,'Orders - December 2020'!$C$2:$C$2047,Worksheet!$F119),"-")</f>
        <v>-</v>
      </c>
      <c r="BT119" s="51" t="str">
        <f>IFERROR(AVERAGEIFS('Orders - December 2020'!$I$2:$I$2047,'Orders - December 2020'!$H$2:$H$2047,Worksheet!BT$3,'Orders - December 2020'!$C$2:$C$2047,Worksheet!$F119),"-")</f>
        <v>-</v>
      </c>
      <c r="BU119" s="51" t="str">
        <f>IFERROR(AVERAGEIFS('Orders - December 2020'!$I$2:$I$2047,'Orders - December 2020'!$H$2:$H$2047,Worksheet!BU$3,'Orders - December 2020'!$C$2:$C$2047,Worksheet!$F119),"-")</f>
        <v>-</v>
      </c>
      <c r="BV119" s="51" t="str">
        <f>IFERROR(AVERAGEIFS('Orders - December 2020'!$I$2:$I$2047,'Orders - December 2020'!$H$2:$H$2047,Worksheet!BV$3,'Orders - December 2020'!$C$2:$C$2047,Worksheet!$F119),"-")</f>
        <v>-</v>
      </c>
      <c r="BW119" s="51" t="str">
        <f>IFERROR(AVERAGEIFS('Orders - December 2020'!$I$2:$I$2047,'Orders - December 2020'!$H$2:$H$2047,Worksheet!BW$3,'Orders - December 2020'!$C$2:$C$2047,Worksheet!$F119),"-")</f>
        <v>-</v>
      </c>
      <c r="BX119" s="51" t="str">
        <f>IFERROR(AVERAGEIFS('Orders - December 2020'!$I$2:$I$2047,'Orders - December 2020'!$H$2:$H$2047,Worksheet!BX$3,'Orders - December 2020'!$C$2:$C$2047,Worksheet!$F119),"-")</f>
        <v>-</v>
      </c>
      <c r="BY119" s="51" t="str">
        <f>IFERROR(AVERAGEIFS('Orders - December 2020'!$I$2:$I$2047,'Orders - December 2020'!$H$2:$H$2047,Worksheet!BY$3,'Orders - December 2020'!$C$2:$C$2047,Worksheet!$F119),"-")</f>
        <v>-</v>
      </c>
      <c r="BZ119" s="51" t="str">
        <f>IFERROR(AVERAGEIFS('Orders - December 2020'!$I$2:$I$2047,'Orders - December 2020'!$H$2:$H$2047,Worksheet!BZ$3,'Orders - December 2020'!$C$2:$C$2047,Worksheet!$F119),"-")</f>
        <v>-</v>
      </c>
      <c r="CA119" s="51">
        <f>IFERROR(AVERAGEIFS('Orders - December 2020'!$I$2:$I$2047,'Orders - December 2020'!$H$2:$H$2047,Worksheet!CA$3,'Orders - December 2020'!$C$2:$C$2047,Worksheet!$F119),"-")</f>
        <v>1</v>
      </c>
      <c r="CB119" s="51">
        <f>IFERROR(AVERAGEIFS('Orders - December 2020'!$I$2:$I$2047,'Orders - December 2020'!$H$2:$H$2047,Worksheet!CB$3,'Orders - December 2020'!$C$2:$C$2047,Worksheet!$F119),"-")</f>
        <v>1</v>
      </c>
      <c r="CC119" s="51" t="str">
        <f>IFERROR(AVERAGEIFS('Orders - December 2020'!$I$2:$I$2047,'Orders - December 2020'!$H$2:$H$2047,Worksheet!CC$3,'Orders - December 2020'!$C$2:$C$2047,Worksheet!$F119),"-")</f>
        <v>-</v>
      </c>
      <c r="CD119" s="51" t="str">
        <f>IFERROR(AVERAGEIFS('Orders - December 2020'!$I$2:$I$2047,'Orders - December 2020'!$H$2:$H$2047,Worksheet!CD$3,'Orders - December 2020'!$C$2:$C$2047,Worksheet!$F119),"-")</f>
        <v>-</v>
      </c>
      <c r="CE119" s="51" t="str">
        <f>IFERROR(AVERAGEIFS('Orders - December 2020'!$I$2:$I$2047,'Orders - December 2020'!$H$2:$H$2047,Worksheet!CE$3,'Orders - December 2020'!$C$2:$C$2047,Worksheet!$F119),"-")</f>
        <v>-</v>
      </c>
      <c r="CF119" s="51" t="str">
        <f>IFERROR(AVERAGEIFS('Orders - December 2020'!$I$2:$I$2047,'Orders - December 2020'!$H$2:$H$2047,Worksheet!CF$3,'Orders - December 2020'!$C$2:$C$2047,Worksheet!$F119),"-")</f>
        <v>-</v>
      </c>
      <c r="CG119" s="51" t="str">
        <f>IFERROR(AVERAGEIFS('Orders - December 2020'!$I$2:$I$2047,'Orders - December 2020'!$H$2:$H$2047,Worksheet!CG$3,'Orders - December 2020'!$C$2:$C$2047,Worksheet!$F119),"-")</f>
        <v>-</v>
      </c>
      <c r="CH119" s="51" t="str">
        <f>IFERROR(AVERAGEIFS('Orders - December 2020'!$I$2:$I$2047,'Orders - December 2020'!$H$2:$H$2047,Worksheet!CH$3,'Orders - December 2020'!$C$2:$C$2047,Worksheet!$F119),"-")</f>
        <v>-</v>
      </c>
      <c r="CI119" s="51" t="str">
        <f>IFERROR(AVERAGEIFS('Orders - December 2020'!$I$2:$I$2047,'Orders - December 2020'!$H$2:$H$2047,Worksheet!CI$3,'Orders - December 2020'!$C$2:$C$2047,Worksheet!$F119),"-")</f>
        <v>-</v>
      </c>
      <c r="CJ119" s="51" t="str">
        <f>IFERROR(AVERAGEIFS('Orders - December 2020'!$I$2:$I$2047,'Orders - December 2020'!$H$2:$H$2047,Worksheet!CJ$3,'Orders - December 2020'!$C$2:$C$2047,Worksheet!$F119),"-")</f>
        <v>-</v>
      </c>
      <c r="CK119" s="51" t="str">
        <f>IFERROR(AVERAGEIFS('Orders - December 2020'!$I$2:$I$2047,'Orders - December 2020'!$H$2:$H$2047,Worksheet!CK$3,'Orders - December 2020'!$C$2:$C$2047,Worksheet!$F119),"-")</f>
        <v>-</v>
      </c>
      <c r="CL119" s="51" t="str">
        <f>IFERROR(AVERAGEIFS('Orders - December 2020'!$I$2:$I$2047,'Orders - December 2020'!$H$2:$H$2047,Worksheet!CL$3,'Orders - December 2020'!$C$2:$C$2047,Worksheet!$F119),"-")</f>
        <v>-</v>
      </c>
      <c r="CM119" s="51" t="str">
        <f>IFERROR(AVERAGEIFS('Orders - December 2020'!$I$2:$I$2047,'Orders - December 2020'!$H$2:$H$2047,Worksheet!CM$3,'Orders - December 2020'!$C$2:$C$2047,Worksheet!$F119),"-")</f>
        <v>-</v>
      </c>
      <c r="CN119" s="51" t="str">
        <f>IFERROR(AVERAGEIFS('Orders - December 2020'!$I$2:$I$2047,'Orders - December 2020'!$H$2:$H$2047,Worksheet!CN$3,'Orders - December 2020'!$C$2:$C$2047,Worksheet!$F119),"-")</f>
        <v>-</v>
      </c>
      <c r="CO119" s="51" t="str">
        <f>IFERROR(AVERAGEIFS('Orders - December 2020'!$I$2:$I$2047,'Orders - December 2020'!$H$2:$H$2047,Worksheet!CO$3,'Orders - December 2020'!$C$2:$C$2047,Worksheet!$F119),"-")</f>
        <v>-</v>
      </c>
      <c r="CP119" s="51" t="str">
        <f>IFERROR(AVERAGEIFS('Orders - December 2020'!$I$2:$I$2047,'Orders - December 2020'!$H$2:$H$2047,Worksheet!CP$3,'Orders - December 2020'!$C$2:$C$2047,Worksheet!$F119),"-")</f>
        <v>-</v>
      </c>
      <c r="CQ119" s="51" t="str">
        <f>IFERROR(AVERAGEIFS('Orders - December 2020'!$I$2:$I$2047,'Orders - December 2020'!$H$2:$H$2047,Worksheet!CQ$3,'Orders - December 2020'!$C$2:$C$2047,Worksheet!$F119),"-")</f>
        <v>-</v>
      </c>
      <c r="CR119" s="51" t="str">
        <f>IFERROR(AVERAGEIFS('Orders - December 2020'!$I$2:$I$2047,'Orders - December 2020'!$H$2:$H$2047,Worksheet!CR$3,'Orders - December 2020'!$C$2:$C$2047,Worksheet!$F119),"-")</f>
        <v>-</v>
      </c>
      <c r="CS119" s="51" t="str">
        <f>IFERROR(AVERAGEIFS('Orders - December 2020'!$I$2:$I$2047,'Orders - December 2020'!$H$2:$H$2047,Worksheet!CS$3,'Orders - December 2020'!$C$2:$C$2047,Worksheet!$F119),"-")</f>
        <v>-</v>
      </c>
      <c r="CT119" s="51" t="str">
        <f>IFERROR(AVERAGEIFS('Orders - December 2020'!$I$2:$I$2047,'Orders - December 2020'!$H$2:$H$2047,Worksheet!CT$3,'Orders - December 2020'!$C$2:$C$2047,Worksheet!$F119),"-")</f>
        <v>-</v>
      </c>
      <c r="CU119" s="51" t="str">
        <f>IFERROR(AVERAGEIFS('Orders - December 2020'!$I$2:$I$2047,'Orders - December 2020'!$H$2:$H$2047,Worksheet!CU$3,'Orders - December 2020'!$C$2:$C$2047,Worksheet!$F119),"-")</f>
        <v>-</v>
      </c>
      <c r="CV119" s="51" t="str">
        <f>IFERROR(AVERAGEIFS('Orders - December 2020'!$I$2:$I$2047,'Orders - December 2020'!$H$2:$H$2047,Worksheet!CV$3,'Orders - December 2020'!$C$2:$C$2047,Worksheet!$F119),"-")</f>
        <v>-</v>
      </c>
      <c r="CW119" s="51" t="str">
        <f>IFERROR(AVERAGEIFS('Orders - December 2020'!$I$2:$I$2047,'Orders - December 2020'!$H$2:$H$2047,Worksheet!CW$3,'Orders - December 2020'!$C$2:$C$2047,Worksheet!$F119),"-")</f>
        <v>-</v>
      </c>
      <c r="CX119" s="51" t="str">
        <f>IFERROR(AVERAGEIFS('Orders - December 2020'!$I$2:$I$2047,'Orders - December 2020'!$H$2:$H$2047,Worksheet!CX$3,'Orders - December 2020'!$C$2:$C$2047,Worksheet!$F119),"-")</f>
        <v>-</v>
      </c>
      <c r="CY119" s="51" t="str">
        <f>IFERROR(AVERAGEIFS('Orders - December 2020'!$I$2:$I$2047,'Orders - December 2020'!$H$2:$H$2047,Worksheet!CY$3,'Orders - December 2020'!$C$2:$C$2047,Worksheet!$F119),"-")</f>
        <v>-</v>
      </c>
      <c r="CZ119" s="51" t="str">
        <f>IFERROR(AVERAGEIFS('Orders - December 2020'!$I$2:$I$2047,'Orders - December 2020'!$H$2:$H$2047,Worksheet!CZ$3,'Orders - December 2020'!$C$2:$C$2047,Worksheet!$F119),"-")</f>
        <v>-</v>
      </c>
      <c r="DA119" s="51" t="str">
        <f>IFERROR(AVERAGEIFS('Orders - December 2020'!$I$2:$I$2047,'Orders - December 2020'!$H$2:$H$2047,Worksheet!DA$3,'Orders - December 2020'!$C$2:$C$2047,Worksheet!$F119),"-")</f>
        <v>-</v>
      </c>
      <c r="DB119" s="51" t="str">
        <f>IFERROR(AVERAGEIFS('Orders - December 2020'!$I$2:$I$2047,'Orders - December 2020'!$H$2:$H$2047,Worksheet!DB$3,'Orders - December 2020'!$C$2:$C$2047,Worksheet!$F119),"-")</f>
        <v>-</v>
      </c>
      <c r="DC119" s="51" t="str">
        <f>IFERROR(AVERAGEIFS('Orders - December 2020'!$I$2:$I$2047,'Orders - December 2020'!$H$2:$H$2047,Worksheet!DC$3,'Orders - December 2020'!$C$2:$C$2047,Worksheet!$F119),"-")</f>
        <v>-</v>
      </c>
      <c r="DD119" s="51" t="str">
        <f>IFERROR(AVERAGEIFS('Orders - December 2020'!$I$2:$I$2047,'Orders - December 2020'!$H$2:$H$2047,Worksheet!DD$3,'Orders - December 2020'!$C$2:$C$2047,Worksheet!$F119),"-")</f>
        <v>-</v>
      </c>
      <c r="DE119" s="51" t="str">
        <f>IFERROR(AVERAGEIFS('Orders - December 2020'!$I$2:$I$2047,'Orders - December 2020'!$H$2:$H$2047,Worksheet!DE$3,'Orders - December 2020'!$C$2:$C$2047,Worksheet!$F119),"-")</f>
        <v>-</v>
      </c>
      <c r="DF119" s="51" t="str">
        <f>IFERROR(AVERAGEIFS('Orders - December 2020'!$I$2:$I$2047,'Orders - December 2020'!$H$2:$H$2047,Worksheet!DF$3,'Orders - December 2020'!$C$2:$C$2047,Worksheet!$F119),"-")</f>
        <v>-</v>
      </c>
      <c r="DG119" s="51" t="str">
        <f>IFERROR(AVERAGEIFS('Orders - December 2020'!$I$2:$I$2047,'Orders - December 2020'!$H$2:$H$2047,Worksheet!DG$3,'Orders - December 2020'!$C$2:$C$2047,Worksheet!$F119),"-")</f>
        <v>-</v>
      </c>
      <c r="DH119" s="51" t="str">
        <f>IFERROR(AVERAGEIFS('Orders - December 2020'!$I$2:$I$2047,'Orders - December 2020'!$H$2:$H$2047,Worksheet!DH$3,'Orders - December 2020'!$C$2:$C$2047,Worksheet!$F119),"-")</f>
        <v>-</v>
      </c>
      <c r="DI119" s="51" t="str">
        <f>IFERROR(AVERAGEIFS('Orders - December 2020'!$I$2:$I$2047,'Orders - December 2020'!$H$2:$H$2047,Worksheet!DI$3,'Orders - December 2020'!$C$2:$C$2047,Worksheet!$F119),"-")</f>
        <v>-</v>
      </c>
      <c r="DJ119" s="51" t="str">
        <f>IFERROR(AVERAGEIFS('Orders - December 2020'!$I$2:$I$2047,'Orders - December 2020'!$H$2:$H$2047,Worksheet!DJ$3,'Orders - December 2020'!$C$2:$C$2047,Worksheet!$F119),"-")</f>
        <v>-</v>
      </c>
      <c r="DK119" s="51" t="str">
        <f>IFERROR(AVERAGEIFS('Orders - December 2020'!$I$2:$I$2047,'Orders - December 2020'!$H$2:$H$2047,Worksheet!DK$3,'Orders - December 2020'!$C$2:$C$2047,Worksheet!$F119),"-")</f>
        <v>-</v>
      </c>
      <c r="DL119" s="51" t="str">
        <f>IFERROR(AVERAGEIFS('Orders - December 2020'!$I$2:$I$2047,'Orders - December 2020'!$H$2:$H$2047,Worksheet!DL$3,'Orders - December 2020'!$C$2:$C$2047,Worksheet!$F119),"-")</f>
        <v>-</v>
      </c>
      <c r="DM119" s="51" t="str">
        <f>IFERROR(AVERAGEIFS('Orders - December 2020'!$I$2:$I$2047,'Orders - December 2020'!$H$2:$H$2047,Worksheet!DM$3,'Orders - December 2020'!$C$2:$C$2047,Worksheet!$F119),"-")</f>
        <v>-</v>
      </c>
      <c r="DN119" s="51" t="str">
        <f>IFERROR(AVERAGEIFS('Orders - December 2020'!$I$2:$I$2047,'Orders - December 2020'!$H$2:$H$2047,Worksheet!DN$3,'Orders - December 2020'!$C$2:$C$2047,Worksheet!$F119),"-")</f>
        <v>-</v>
      </c>
      <c r="DO119" s="51" t="str">
        <f>IFERROR(AVERAGEIFS('Orders - December 2020'!$I$2:$I$2047,'Orders - December 2020'!$H$2:$H$2047,Worksheet!DO$3,'Orders - December 2020'!$C$2:$C$2047,Worksheet!$F119),"-")</f>
        <v>-</v>
      </c>
      <c r="DP119" s="51" t="str">
        <f>IFERROR(AVERAGEIFS('Orders - December 2020'!$I$2:$I$2047,'Orders - December 2020'!$H$2:$H$2047,Worksheet!DP$3,'Orders - December 2020'!$C$2:$C$2047,Worksheet!$F119),"-")</f>
        <v>-</v>
      </c>
      <c r="DQ119" s="51" t="str">
        <f>IFERROR(AVERAGEIFS('Orders - December 2020'!$I$2:$I$2047,'Orders - December 2020'!$H$2:$H$2047,Worksheet!DQ$3,'Orders - December 2020'!$C$2:$C$2047,Worksheet!$F119),"-")</f>
        <v>-</v>
      </c>
      <c r="DR119" s="51" t="str">
        <f>IFERROR(AVERAGEIFS('Orders - December 2020'!$I$2:$I$2047,'Orders - December 2020'!$H$2:$H$2047,Worksheet!DR$3,'Orders - December 2020'!$C$2:$C$2047,Worksheet!$F119),"-")</f>
        <v>-</v>
      </c>
      <c r="DS119" s="51" t="str">
        <f>IFERROR(AVERAGEIFS('Orders - December 2020'!$I$2:$I$2047,'Orders - December 2020'!$H$2:$H$2047,Worksheet!DS$3,'Orders - December 2020'!$C$2:$C$2047,Worksheet!$F119),"-")</f>
        <v>-</v>
      </c>
      <c r="DT119" s="51" t="str">
        <f>IFERROR(AVERAGEIFS('Orders - December 2020'!$I$2:$I$2047,'Orders - December 2020'!$H$2:$H$2047,Worksheet!DT$3,'Orders - December 2020'!$C$2:$C$2047,Worksheet!$F119),"-")</f>
        <v>-</v>
      </c>
      <c r="DU119" s="51" t="str">
        <f>IFERROR(AVERAGEIFS('Orders - December 2020'!$I$2:$I$2047,'Orders - December 2020'!$H$2:$H$2047,Worksheet!DU$3,'Orders - December 2020'!$C$2:$C$2047,Worksheet!$F119),"-")</f>
        <v>-</v>
      </c>
      <c r="DV119" s="51" t="str">
        <f>IFERROR(AVERAGEIFS('Orders - December 2020'!$I$2:$I$2047,'Orders - December 2020'!$H$2:$H$2047,Worksheet!DV$3,'Orders - December 2020'!$C$2:$C$2047,Worksheet!$F119),"-")</f>
        <v>-</v>
      </c>
      <c r="DW119" s="51" t="str">
        <f>IFERROR(AVERAGEIFS('Orders - December 2020'!$I$2:$I$2047,'Orders - December 2020'!$H$2:$H$2047,Worksheet!DW$3,'Orders - December 2020'!$C$2:$C$2047,Worksheet!$F119),"-")</f>
        <v>-</v>
      </c>
      <c r="DX119" s="51" t="str">
        <f>IFERROR(AVERAGEIFS('Orders - December 2020'!$I$2:$I$2047,'Orders - December 2020'!$H$2:$H$2047,Worksheet!DX$3,'Orders - December 2020'!$C$2:$C$2047,Worksheet!$F119),"-")</f>
        <v>-</v>
      </c>
      <c r="DY119" s="51" t="str">
        <f>IFERROR(AVERAGEIFS('Orders - December 2020'!$I$2:$I$2047,'Orders - December 2020'!$H$2:$H$2047,Worksheet!DY$3,'Orders - December 2020'!$C$2:$C$2047,Worksheet!$F119),"-")</f>
        <v>-</v>
      </c>
      <c r="DZ119" s="51" t="str">
        <f>IFERROR(AVERAGEIFS('Orders - December 2020'!$I$2:$I$2047,'Orders - December 2020'!$H$2:$H$2047,Worksheet!DZ$3,'Orders - December 2020'!$C$2:$C$2047,Worksheet!$F119),"-")</f>
        <v>-</v>
      </c>
      <c r="EA119" s="51" t="str">
        <f>IFERROR(AVERAGEIFS('Orders - December 2020'!$I$2:$I$2047,'Orders - December 2020'!$H$2:$H$2047,Worksheet!EA$3,'Orders - December 2020'!$C$2:$C$2047,Worksheet!$F119),"-")</f>
        <v>-</v>
      </c>
      <c r="EB119" s="51" t="str">
        <f>IFERROR(AVERAGEIFS('Orders - December 2020'!$I$2:$I$2047,'Orders - December 2020'!$H$2:$H$2047,Worksheet!EB$3,'Orders - December 2020'!$C$2:$C$2047,Worksheet!$F119),"-")</f>
        <v>-</v>
      </c>
      <c r="EC119" s="51" t="str">
        <f>IFERROR(AVERAGEIFS('Orders - December 2020'!$I$2:$I$2047,'Orders - December 2020'!$H$2:$H$2047,Worksheet!EC$3,'Orders - December 2020'!$C$2:$C$2047,Worksheet!$F119),"-")</f>
        <v>-</v>
      </c>
      <c r="ED119" s="51" t="str">
        <f>IFERROR(AVERAGEIFS('Orders - December 2020'!$I$2:$I$2047,'Orders - December 2020'!$H$2:$H$2047,Worksheet!ED$3,'Orders - December 2020'!$C$2:$C$2047,Worksheet!$F119),"-")</f>
        <v>-</v>
      </c>
      <c r="EE119" s="51" t="str">
        <f>IFERROR(AVERAGEIFS('Orders - December 2020'!$I$2:$I$2047,'Orders - December 2020'!$H$2:$H$2047,Worksheet!EE$3,'Orders - December 2020'!$C$2:$C$2047,Worksheet!$F119),"-")</f>
        <v>-</v>
      </c>
      <c r="EF119" s="51" t="str">
        <f>IFERROR(AVERAGEIFS('Orders - December 2020'!$I$2:$I$2047,'Orders - December 2020'!$H$2:$H$2047,Worksheet!EF$3,'Orders - December 2020'!$C$2:$C$2047,Worksheet!$F119),"-")</f>
        <v>-</v>
      </c>
      <c r="EG119" s="51" t="str">
        <f>IFERROR(AVERAGEIFS('Orders - December 2020'!$I$2:$I$2047,'Orders - December 2020'!$H$2:$H$2047,Worksheet!EG$3,'Orders - December 2020'!$C$2:$C$2047,Worksheet!$F119),"-")</f>
        <v>-</v>
      </c>
      <c r="EH119" s="51" t="str">
        <f>IFERROR(AVERAGEIFS('Orders - December 2020'!$I$2:$I$2047,'Orders - December 2020'!$H$2:$H$2047,Worksheet!EH$3,'Orders - December 2020'!$C$2:$C$2047,Worksheet!$F119),"-")</f>
        <v>-</v>
      </c>
      <c r="EI119" s="51" t="str">
        <f>IFERROR(AVERAGEIFS('Orders - December 2020'!$I$2:$I$2047,'Orders - December 2020'!$H$2:$H$2047,Worksheet!EI$3,'Orders - December 2020'!$C$2:$C$2047,Worksheet!$F119),"-")</f>
        <v>-</v>
      </c>
      <c r="EJ119" s="51" t="str">
        <f>IFERROR(AVERAGEIFS('Orders - December 2020'!$I$2:$I$2047,'Orders - December 2020'!$H$2:$H$2047,Worksheet!EJ$3,'Orders - December 2020'!$C$2:$C$2047,Worksheet!$F119),"-")</f>
        <v>-</v>
      </c>
      <c r="EK119" s="51" t="str">
        <f>IFERROR(AVERAGEIFS('Orders - December 2020'!$I$2:$I$2047,'Orders - December 2020'!$H$2:$H$2047,Worksheet!EK$3,'Orders - December 2020'!$C$2:$C$2047,Worksheet!$F119),"-")</f>
        <v>-</v>
      </c>
      <c r="EL119" s="51" t="str">
        <f>IFERROR(AVERAGEIFS('Orders - December 2020'!$I$2:$I$2047,'Orders - December 2020'!$H$2:$H$2047,Worksheet!EL$3,'Orders - December 2020'!$C$2:$C$2047,Worksheet!$F119),"-")</f>
        <v>-</v>
      </c>
      <c r="EM119" s="51" t="str">
        <f>IFERROR(AVERAGEIFS('Orders - December 2020'!$I$2:$I$2047,'Orders - December 2020'!$H$2:$H$2047,Worksheet!EM$3,'Orders - December 2020'!$C$2:$C$2047,Worksheet!$F119),"-")</f>
        <v>-</v>
      </c>
      <c r="EN119" s="51" t="str">
        <f>IFERROR(AVERAGEIFS('Orders - December 2020'!$I$2:$I$2047,'Orders - December 2020'!$H$2:$H$2047,Worksheet!EN$3,'Orders - December 2020'!$C$2:$C$2047,Worksheet!$F119),"-")</f>
        <v>-</v>
      </c>
      <c r="EO119" s="51" t="str">
        <f>IFERROR(AVERAGEIFS('Orders - December 2020'!$I$2:$I$2047,'Orders - December 2020'!$H$2:$H$2047,Worksheet!EO$3,'Orders - December 2020'!$C$2:$C$2047,Worksheet!$F119),"-")</f>
        <v>-</v>
      </c>
      <c r="EP119" s="51" t="str">
        <f>IFERROR(AVERAGEIFS('Orders - December 2020'!$I$2:$I$2047,'Orders - December 2020'!$H$2:$H$2047,Worksheet!EP$3,'Orders - December 2020'!$C$2:$C$2047,Worksheet!$F119),"-")</f>
        <v>-</v>
      </c>
      <c r="EQ119" s="51" t="str">
        <f>IFERROR(AVERAGEIFS('Orders - December 2020'!$I$2:$I$2047,'Orders - December 2020'!$H$2:$H$2047,Worksheet!EQ$3,'Orders - December 2020'!$C$2:$C$2047,Worksheet!$F119),"-")</f>
        <v>-</v>
      </c>
      <c r="ER119" s="51" t="str">
        <f>IFERROR(AVERAGEIFS('Orders - December 2020'!$I$2:$I$2047,'Orders - December 2020'!$H$2:$H$2047,Worksheet!ER$3,'Orders - December 2020'!$C$2:$C$2047,Worksheet!$F119),"-")</f>
        <v>-</v>
      </c>
      <c r="ES119" s="51" t="str">
        <f>IFERROR(AVERAGEIFS('Orders - December 2020'!$I$2:$I$2047,'Orders - December 2020'!$H$2:$H$2047,Worksheet!ES$3,'Orders - December 2020'!$C$2:$C$2047,Worksheet!$F119),"-")</f>
        <v>-</v>
      </c>
      <c r="ET119" s="51" t="str">
        <f>IFERROR(AVERAGEIFS('Orders - December 2020'!$I$2:$I$2047,'Orders - December 2020'!$H$2:$H$2047,Worksheet!ET$3,'Orders - December 2020'!$C$2:$C$2047,Worksheet!$F119),"-")</f>
        <v>-</v>
      </c>
      <c r="EU119" s="51" t="str">
        <f>IFERROR(AVERAGEIFS('Orders - December 2020'!$I$2:$I$2047,'Orders - December 2020'!$H$2:$H$2047,Worksheet!EU$3,'Orders - December 2020'!$C$2:$C$2047,Worksheet!$F119),"-")</f>
        <v>-</v>
      </c>
      <c r="EV119" s="51" t="str">
        <f>IFERROR(AVERAGEIFS('Orders - December 2020'!$I$2:$I$2047,'Orders - December 2020'!$H$2:$H$2047,Worksheet!EV$3,'Orders - December 2020'!$C$2:$C$2047,Worksheet!$F119),"-")</f>
        <v>-</v>
      </c>
      <c r="EW119" s="51" t="str">
        <f>IFERROR(AVERAGEIFS('Orders - December 2020'!$I$2:$I$2047,'Orders - December 2020'!$H$2:$H$2047,Worksheet!EW$3,'Orders - December 2020'!$C$2:$C$2047,Worksheet!$F119),"-")</f>
        <v>-</v>
      </c>
      <c r="EX119" s="51" t="str">
        <f>IFERROR(AVERAGEIFS('Orders - December 2020'!$I$2:$I$2047,'Orders - December 2020'!$H$2:$H$2047,Worksheet!EX$3,'Orders - December 2020'!$C$2:$C$2047,Worksheet!$F119),"-")</f>
        <v>-</v>
      </c>
      <c r="EY119" s="51" t="str">
        <f>IFERROR(AVERAGEIFS('Orders - December 2020'!$I$2:$I$2047,'Orders - December 2020'!$H$2:$H$2047,Worksheet!EY$3,'Orders - December 2020'!$C$2:$C$2047,Worksheet!$F119),"-")</f>
        <v>-</v>
      </c>
      <c r="EZ119" s="51" t="str">
        <f>IFERROR(AVERAGEIFS('Orders - December 2020'!$I$2:$I$2047,'Orders - December 2020'!$H$2:$H$2047,Worksheet!EZ$3,'Orders - December 2020'!$C$2:$C$2047,Worksheet!$F119),"-")</f>
        <v>-</v>
      </c>
      <c r="FA119" s="51" t="str">
        <f>IFERROR(AVERAGEIFS('Orders - December 2020'!$I$2:$I$2047,'Orders - December 2020'!$H$2:$H$2047,Worksheet!FA$3,'Orders - December 2020'!$C$2:$C$2047,Worksheet!$F119),"-")</f>
        <v>-</v>
      </c>
      <c r="FB119" s="51" t="str">
        <f>IFERROR(AVERAGEIFS('Orders - December 2020'!$I$2:$I$2047,'Orders - December 2020'!$H$2:$H$2047,Worksheet!FB$3,'Orders - December 2020'!$C$2:$C$2047,Worksheet!$F119),"-")</f>
        <v>-</v>
      </c>
      <c r="FC119" s="51" t="str">
        <f>IFERROR(AVERAGEIFS('Orders - December 2020'!$I$2:$I$2047,'Orders - December 2020'!$H$2:$H$2047,Worksheet!FC$3,'Orders - December 2020'!$C$2:$C$2047,Worksheet!$F119),"-")</f>
        <v>-</v>
      </c>
      <c r="FD119" s="51" t="str">
        <f>IFERROR(AVERAGEIFS('Orders - December 2020'!$I$2:$I$2047,'Orders - December 2020'!$H$2:$H$2047,Worksheet!FD$3,'Orders - December 2020'!$C$2:$C$2047,Worksheet!$F119),"-")</f>
        <v>-</v>
      </c>
      <c r="FE119" s="51" t="str">
        <f>IFERROR(AVERAGEIFS('Orders - December 2020'!$I$2:$I$2047,'Orders - December 2020'!$H$2:$H$2047,Worksheet!FE$3,'Orders - December 2020'!$C$2:$C$2047,Worksheet!$F119),"-")</f>
        <v>-</v>
      </c>
      <c r="FF119" s="51" t="str">
        <f>IFERROR(AVERAGEIFS('Orders - December 2020'!$I$2:$I$2047,'Orders - December 2020'!$H$2:$H$2047,Worksheet!FF$3,'Orders - December 2020'!$C$2:$C$2047,Worksheet!$F119),"-")</f>
        <v>-</v>
      </c>
      <c r="FG119" s="52" t="str">
        <f>IFERROR(AVERAGEIFS('Orders - December 2020'!$I$2:$I$2047,'Orders - December 2020'!$H$2:$H$2047,Worksheet!FG$3,'Orders - December 2020'!$C$2:$C$2047,Worksheet!$F119),"-")</f>
        <v>-</v>
      </c>
    </row>
    <row r="120" spans="6:163">
      <c r="F120" s="45" t="str">
        <v>S.t.p Enterprise</v>
      </c>
      <c r="G120" s="50" t="str">
        <f>IFERROR(AVERAGEIFS('Orders - December 2020'!$I$2:$I$2047,'Orders - December 2020'!$H$2:$H$2047,Worksheet!G$3,'Orders - December 2020'!$C$2:$C$2047,Worksheet!$F120),"-")</f>
        <v>-</v>
      </c>
      <c r="H120" s="51" t="str">
        <f>IFERROR(AVERAGEIFS('Orders - December 2020'!$I$2:$I$2047,'Orders - December 2020'!$H$2:$H$2047,Worksheet!H$3,'Orders - December 2020'!$C$2:$C$2047,Worksheet!$F120),"-")</f>
        <v>-</v>
      </c>
      <c r="I120" s="51" t="str">
        <f>IFERROR(AVERAGEIFS('Orders - December 2020'!$I$2:$I$2047,'Orders - December 2020'!$H$2:$H$2047,Worksheet!I$3,'Orders - December 2020'!$C$2:$C$2047,Worksheet!$F120),"-")</f>
        <v>-</v>
      </c>
      <c r="J120" s="51" t="str">
        <f>IFERROR(AVERAGEIFS('Orders - December 2020'!$I$2:$I$2047,'Orders - December 2020'!$H$2:$H$2047,Worksheet!J$3,'Orders - December 2020'!$C$2:$C$2047,Worksheet!$F120),"-")</f>
        <v>-</v>
      </c>
      <c r="K120" s="51" t="str">
        <f>IFERROR(AVERAGEIFS('Orders - December 2020'!$I$2:$I$2047,'Orders - December 2020'!$H$2:$H$2047,Worksheet!K$3,'Orders - December 2020'!$C$2:$C$2047,Worksheet!$F120),"-")</f>
        <v>-</v>
      </c>
      <c r="L120" s="51" t="str">
        <f>IFERROR(AVERAGEIFS('Orders - December 2020'!$I$2:$I$2047,'Orders - December 2020'!$H$2:$H$2047,Worksheet!L$3,'Orders - December 2020'!$C$2:$C$2047,Worksheet!$F120),"-")</f>
        <v>-</v>
      </c>
      <c r="M120" s="51" t="str">
        <f>IFERROR(AVERAGEIFS('Orders - December 2020'!$I$2:$I$2047,'Orders - December 2020'!$H$2:$H$2047,Worksheet!M$3,'Orders - December 2020'!$C$2:$C$2047,Worksheet!$F120),"-")</f>
        <v>-</v>
      </c>
      <c r="N120" s="51" t="str">
        <f>IFERROR(AVERAGEIFS('Orders - December 2020'!$I$2:$I$2047,'Orders - December 2020'!$H$2:$H$2047,Worksheet!N$3,'Orders - December 2020'!$C$2:$C$2047,Worksheet!$F120),"-")</f>
        <v>-</v>
      </c>
      <c r="O120" s="51" t="str">
        <f>IFERROR(AVERAGEIFS('Orders - December 2020'!$I$2:$I$2047,'Orders - December 2020'!$H$2:$H$2047,Worksheet!O$3,'Orders - December 2020'!$C$2:$C$2047,Worksheet!$F120),"-")</f>
        <v>-</v>
      </c>
      <c r="P120" s="51" t="str">
        <f>IFERROR(AVERAGEIFS('Orders - December 2020'!$I$2:$I$2047,'Orders - December 2020'!$H$2:$H$2047,Worksheet!P$3,'Orders - December 2020'!$C$2:$C$2047,Worksheet!$F120),"-")</f>
        <v>-</v>
      </c>
      <c r="Q120" s="51" t="str">
        <f>IFERROR(AVERAGEIFS('Orders - December 2020'!$I$2:$I$2047,'Orders - December 2020'!$H$2:$H$2047,Worksheet!Q$3,'Orders - December 2020'!$C$2:$C$2047,Worksheet!$F120),"-")</f>
        <v>-</v>
      </c>
      <c r="R120" s="51" t="str">
        <f>IFERROR(AVERAGEIFS('Orders - December 2020'!$I$2:$I$2047,'Orders - December 2020'!$H$2:$H$2047,Worksheet!R$3,'Orders - December 2020'!$C$2:$C$2047,Worksheet!$F120),"-")</f>
        <v>-</v>
      </c>
      <c r="S120" s="51" t="str">
        <f>IFERROR(AVERAGEIFS('Orders - December 2020'!$I$2:$I$2047,'Orders - December 2020'!$H$2:$H$2047,Worksheet!S$3,'Orders - December 2020'!$C$2:$C$2047,Worksheet!$F120),"-")</f>
        <v>-</v>
      </c>
      <c r="T120" s="51" t="str">
        <f>IFERROR(AVERAGEIFS('Orders - December 2020'!$I$2:$I$2047,'Orders - December 2020'!$H$2:$H$2047,Worksheet!T$3,'Orders - December 2020'!$C$2:$C$2047,Worksheet!$F120),"-")</f>
        <v>-</v>
      </c>
      <c r="U120" s="51" t="str">
        <f>IFERROR(AVERAGEIFS('Orders - December 2020'!$I$2:$I$2047,'Orders - December 2020'!$H$2:$H$2047,Worksheet!U$3,'Orders - December 2020'!$C$2:$C$2047,Worksheet!$F120),"-")</f>
        <v>-</v>
      </c>
      <c r="V120" s="51" t="str">
        <f>IFERROR(AVERAGEIFS('Orders - December 2020'!$I$2:$I$2047,'Orders - December 2020'!$H$2:$H$2047,Worksheet!V$3,'Orders - December 2020'!$C$2:$C$2047,Worksheet!$F120),"-")</f>
        <v>-</v>
      </c>
      <c r="W120" s="51" t="str">
        <f>IFERROR(AVERAGEIFS('Orders - December 2020'!$I$2:$I$2047,'Orders - December 2020'!$H$2:$H$2047,Worksheet!W$3,'Orders - December 2020'!$C$2:$C$2047,Worksheet!$F120),"-")</f>
        <v>-</v>
      </c>
      <c r="X120" s="51" t="str">
        <f>IFERROR(AVERAGEIFS('Orders - December 2020'!$I$2:$I$2047,'Orders - December 2020'!$H$2:$H$2047,Worksheet!X$3,'Orders - December 2020'!$C$2:$C$2047,Worksheet!$F120),"-")</f>
        <v>-</v>
      </c>
      <c r="Y120" s="51" t="str">
        <f>IFERROR(AVERAGEIFS('Orders - December 2020'!$I$2:$I$2047,'Orders - December 2020'!$H$2:$H$2047,Worksheet!Y$3,'Orders - December 2020'!$C$2:$C$2047,Worksheet!$F120),"-")</f>
        <v>-</v>
      </c>
      <c r="Z120" s="51" t="str">
        <f>IFERROR(AVERAGEIFS('Orders - December 2020'!$I$2:$I$2047,'Orders - December 2020'!$H$2:$H$2047,Worksheet!Z$3,'Orders - December 2020'!$C$2:$C$2047,Worksheet!$F120),"-")</f>
        <v>-</v>
      </c>
      <c r="AA120" s="51" t="str">
        <f>IFERROR(AVERAGEIFS('Orders - December 2020'!$I$2:$I$2047,'Orders - December 2020'!$H$2:$H$2047,Worksheet!AA$3,'Orders - December 2020'!$C$2:$C$2047,Worksheet!$F120),"-")</f>
        <v>-</v>
      </c>
      <c r="AB120" s="51" t="str">
        <f>IFERROR(AVERAGEIFS('Orders - December 2020'!$I$2:$I$2047,'Orders - December 2020'!$H$2:$H$2047,Worksheet!AB$3,'Orders - December 2020'!$C$2:$C$2047,Worksheet!$F120),"-")</f>
        <v>-</v>
      </c>
      <c r="AC120" s="51" t="str">
        <f>IFERROR(AVERAGEIFS('Orders - December 2020'!$I$2:$I$2047,'Orders - December 2020'!$H$2:$H$2047,Worksheet!AC$3,'Orders - December 2020'!$C$2:$C$2047,Worksheet!$F120),"-")</f>
        <v>-</v>
      </c>
      <c r="AD120" s="51" t="str">
        <f>IFERROR(AVERAGEIFS('Orders - December 2020'!$I$2:$I$2047,'Orders - December 2020'!$H$2:$H$2047,Worksheet!AD$3,'Orders - December 2020'!$C$2:$C$2047,Worksheet!$F120),"-")</f>
        <v>-</v>
      </c>
      <c r="AE120" s="51" t="str">
        <f>IFERROR(AVERAGEIFS('Orders - December 2020'!$I$2:$I$2047,'Orders - December 2020'!$H$2:$H$2047,Worksheet!AE$3,'Orders - December 2020'!$C$2:$C$2047,Worksheet!$F120),"-")</f>
        <v>-</v>
      </c>
      <c r="AF120" s="51" t="str">
        <f>IFERROR(AVERAGEIFS('Orders - December 2020'!$I$2:$I$2047,'Orders - December 2020'!$H$2:$H$2047,Worksheet!AF$3,'Orders - December 2020'!$C$2:$C$2047,Worksheet!$F120),"-")</f>
        <v>-</v>
      </c>
      <c r="AG120" s="51" t="str">
        <f>IFERROR(AVERAGEIFS('Orders - December 2020'!$I$2:$I$2047,'Orders - December 2020'!$H$2:$H$2047,Worksheet!AG$3,'Orders - December 2020'!$C$2:$C$2047,Worksheet!$F120),"-")</f>
        <v>-</v>
      </c>
      <c r="AH120" s="51" t="str">
        <f>IFERROR(AVERAGEIFS('Orders - December 2020'!$I$2:$I$2047,'Orders - December 2020'!$H$2:$H$2047,Worksheet!AH$3,'Orders - December 2020'!$C$2:$C$2047,Worksheet!$F120),"-")</f>
        <v>-</v>
      </c>
      <c r="AI120" s="51" t="str">
        <f>IFERROR(AVERAGEIFS('Orders - December 2020'!$I$2:$I$2047,'Orders - December 2020'!$H$2:$H$2047,Worksheet!AI$3,'Orders - December 2020'!$C$2:$C$2047,Worksheet!$F120),"-")</f>
        <v>-</v>
      </c>
      <c r="AJ120" s="51">
        <f>IFERROR(AVERAGEIFS('Orders - December 2020'!$I$2:$I$2047,'Orders - December 2020'!$H$2:$H$2047,Worksheet!AJ$3,'Orders - December 2020'!$C$2:$C$2047,Worksheet!$F120),"-")</f>
        <v>3</v>
      </c>
      <c r="AK120" s="51" t="str">
        <f>IFERROR(AVERAGEIFS('Orders - December 2020'!$I$2:$I$2047,'Orders - December 2020'!$H$2:$H$2047,Worksheet!AK$3,'Orders - December 2020'!$C$2:$C$2047,Worksheet!$F120),"-")</f>
        <v>-</v>
      </c>
      <c r="AL120" s="51" t="str">
        <f>IFERROR(AVERAGEIFS('Orders - December 2020'!$I$2:$I$2047,'Orders - December 2020'!$H$2:$H$2047,Worksheet!AL$3,'Orders - December 2020'!$C$2:$C$2047,Worksheet!$F120),"-")</f>
        <v>-</v>
      </c>
      <c r="AM120" s="51" t="str">
        <f>IFERROR(AVERAGEIFS('Orders - December 2020'!$I$2:$I$2047,'Orders - December 2020'!$H$2:$H$2047,Worksheet!AM$3,'Orders - December 2020'!$C$2:$C$2047,Worksheet!$F120),"-")</f>
        <v>-</v>
      </c>
      <c r="AN120" s="51" t="str">
        <f>IFERROR(AVERAGEIFS('Orders - December 2020'!$I$2:$I$2047,'Orders - December 2020'!$H$2:$H$2047,Worksheet!AN$3,'Orders - December 2020'!$C$2:$C$2047,Worksheet!$F120),"-")</f>
        <v>-</v>
      </c>
      <c r="AO120" s="51" t="str">
        <f>IFERROR(AVERAGEIFS('Orders - December 2020'!$I$2:$I$2047,'Orders - December 2020'!$H$2:$H$2047,Worksheet!AO$3,'Orders - December 2020'!$C$2:$C$2047,Worksheet!$F120),"-")</f>
        <v>-</v>
      </c>
      <c r="AP120" s="51" t="str">
        <f>IFERROR(AVERAGEIFS('Orders - December 2020'!$I$2:$I$2047,'Orders - December 2020'!$H$2:$H$2047,Worksheet!AP$3,'Orders - December 2020'!$C$2:$C$2047,Worksheet!$F120),"-")</f>
        <v>-</v>
      </c>
      <c r="AQ120" s="51" t="str">
        <f>IFERROR(AVERAGEIFS('Orders - December 2020'!$I$2:$I$2047,'Orders - December 2020'!$H$2:$H$2047,Worksheet!AQ$3,'Orders - December 2020'!$C$2:$C$2047,Worksheet!$F120),"-")</f>
        <v>-</v>
      </c>
      <c r="AR120" s="51" t="str">
        <f>IFERROR(AVERAGEIFS('Orders - December 2020'!$I$2:$I$2047,'Orders - December 2020'!$H$2:$H$2047,Worksheet!AR$3,'Orders - December 2020'!$C$2:$C$2047,Worksheet!$F120),"-")</f>
        <v>-</v>
      </c>
      <c r="AS120" s="51" t="str">
        <f>IFERROR(AVERAGEIFS('Orders - December 2020'!$I$2:$I$2047,'Orders - December 2020'!$H$2:$H$2047,Worksheet!AS$3,'Orders - December 2020'!$C$2:$C$2047,Worksheet!$F120),"-")</f>
        <v>-</v>
      </c>
      <c r="AT120" s="51" t="str">
        <f>IFERROR(AVERAGEIFS('Orders - December 2020'!$I$2:$I$2047,'Orders - December 2020'!$H$2:$H$2047,Worksheet!AT$3,'Orders - December 2020'!$C$2:$C$2047,Worksheet!$F120),"-")</f>
        <v>-</v>
      </c>
      <c r="AU120" s="51" t="str">
        <f>IFERROR(AVERAGEIFS('Orders - December 2020'!$I$2:$I$2047,'Orders - December 2020'!$H$2:$H$2047,Worksheet!AU$3,'Orders - December 2020'!$C$2:$C$2047,Worksheet!$F120),"-")</f>
        <v>-</v>
      </c>
      <c r="AV120" s="51" t="str">
        <f>IFERROR(AVERAGEIFS('Orders - December 2020'!$I$2:$I$2047,'Orders - December 2020'!$H$2:$H$2047,Worksheet!AV$3,'Orders - December 2020'!$C$2:$C$2047,Worksheet!$F120),"-")</f>
        <v>-</v>
      </c>
      <c r="AW120" s="51" t="str">
        <f>IFERROR(AVERAGEIFS('Orders - December 2020'!$I$2:$I$2047,'Orders - December 2020'!$H$2:$H$2047,Worksheet!AW$3,'Orders - December 2020'!$C$2:$C$2047,Worksheet!$F120),"-")</f>
        <v>-</v>
      </c>
      <c r="AX120" s="51" t="str">
        <f>IFERROR(AVERAGEIFS('Orders - December 2020'!$I$2:$I$2047,'Orders - December 2020'!$H$2:$H$2047,Worksheet!AX$3,'Orders - December 2020'!$C$2:$C$2047,Worksheet!$F120),"-")</f>
        <v>-</v>
      </c>
      <c r="AY120" s="51" t="str">
        <f>IFERROR(AVERAGEIFS('Orders - December 2020'!$I$2:$I$2047,'Orders - December 2020'!$H$2:$H$2047,Worksheet!AY$3,'Orders - December 2020'!$C$2:$C$2047,Worksheet!$F120),"-")</f>
        <v>-</v>
      </c>
      <c r="AZ120" s="51" t="str">
        <f>IFERROR(AVERAGEIFS('Orders - December 2020'!$I$2:$I$2047,'Orders - December 2020'!$H$2:$H$2047,Worksheet!AZ$3,'Orders - December 2020'!$C$2:$C$2047,Worksheet!$F120),"-")</f>
        <v>-</v>
      </c>
      <c r="BA120" s="51" t="str">
        <f>IFERROR(AVERAGEIFS('Orders - December 2020'!$I$2:$I$2047,'Orders - December 2020'!$H$2:$H$2047,Worksheet!BA$3,'Orders - December 2020'!$C$2:$C$2047,Worksheet!$F120),"-")</f>
        <v>-</v>
      </c>
      <c r="BB120" s="51" t="str">
        <f>IFERROR(AVERAGEIFS('Orders - December 2020'!$I$2:$I$2047,'Orders - December 2020'!$H$2:$H$2047,Worksheet!BB$3,'Orders - December 2020'!$C$2:$C$2047,Worksheet!$F120),"-")</f>
        <v>-</v>
      </c>
      <c r="BC120" s="51" t="str">
        <f>IFERROR(AVERAGEIFS('Orders - December 2020'!$I$2:$I$2047,'Orders - December 2020'!$H$2:$H$2047,Worksheet!BC$3,'Orders - December 2020'!$C$2:$C$2047,Worksheet!$F120),"-")</f>
        <v>-</v>
      </c>
      <c r="BD120" s="51" t="str">
        <f>IFERROR(AVERAGEIFS('Orders - December 2020'!$I$2:$I$2047,'Orders - December 2020'!$H$2:$H$2047,Worksheet!BD$3,'Orders - December 2020'!$C$2:$C$2047,Worksheet!$F120),"-")</f>
        <v>-</v>
      </c>
      <c r="BE120" s="51" t="str">
        <f>IFERROR(AVERAGEIFS('Orders - December 2020'!$I$2:$I$2047,'Orders - December 2020'!$H$2:$H$2047,Worksheet!BE$3,'Orders - December 2020'!$C$2:$C$2047,Worksheet!$F120),"-")</f>
        <v>-</v>
      </c>
      <c r="BF120" s="51" t="str">
        <f>IFERROR(AVERAGEIFS('Orders - December 2020'!$I$2:$I$2047,'Orders - December 2020'!$H$2:$H$2047,Worksheet!BF$3,'Orders - December 2020'!$C$2:$C$2047,Worksheet!$F120),"-")</f>
        <v>-</v>
      </c>
      <c r="BG120" s="51" t="str">
        <f>IFERROR(AVERAGEIFS('Orders - December 2020'!$I$2:$I$2047,'Orders - December 2020'!$H$2:$H$2047,Worksheet!BG$3,'Orders - December 2020'!$C$2:$C$2047,Worksheet!$F120),"-")</f>
        <v>-</v>
      </c>
      <c r="BH120" s="51" t="str">
        <f>IFERROR(AVERAGEIFS('Orders - December 2020'!$I$2:$I$2047,'Orders - December 2020'!$H$2:$H$2047,Worksheet!BH$3,'Orders - December 2020'!$C$2:$C$2047,Worksheet!$F120),"-")</f>
        <v>-</v>
      </c>
      <c r="BI120" s="51" t="str">
        <f>IFERROR(AVERAGEIFS('Orders - December 2020'!$I$2:$I$2047,'Orders - December 2020'!$H$2:$H$2047,Worksheet!BI$3,'Orders - December 2020'!$C$2:$C$2047,Worksheet!$F120),"-")</f>
        <v>-</v>
      </c>
      <c r="BJ120" s="51" t="str">
        <f>IFERROR(AVERAGEIFS('Orders - December 2020'!$I$2:$I$2047,'Orders - December 2020'!$H$2:$H$2047,Worksheet!BJ$3,'Orders - December 2020'!$C$2:$C$2047,Worksheet!$F120),"-")</f>
        <v>-</v>
      </c>
      <c r="BK120" s="51" t="str">
        <f>IFERROR(AVERAGEIFS('Orders - December 2020'!$I$2:$I$2047,'Orders - December 2020'!$H$2:$H$2047,Worksheet!BK$3,'Orders - December 2020'!$C$2:$C$2047,Worksheet!$F120),"-")</f>
        <v>-</v>
      </c>
      <c r="BL120" s="51" t="str">
        <f>IFERROR(AVERAGEIFS('Orders - December 2020'!$I$2:$I$2047,'Orders - December 2020'!$H$2:$H$2047,Worksheet!BL$3,'Orders - December 2020'!$C$2:$C$2047,Worksheet!$F120),"-")</f>
        <v>-</v>
      </c>
      <c r="BM120" s="51" t="str">
        <f>IFERROR(AVERAGEIFS('Orders - December 2020'!$I$2:$I$2047,'Orders - December 2020'!$H$2:$H$2047,Worksheet!BM$3,'Orders - December 2020'!$C$2:$C$2047,Worksheet!$F120),"-")</f>
        <v>-</v>
      </c>
      <c r="BN120" s="51" t="str">
        <f>IFERROR(AVERAGEIFS('Orders - December 2020'!$I$2:$I$2047,'Orders - December 2020'!$H$2:$H$2047,Worksheet!BN$3,'Orders - December 2020'!$C$2:$C$2047,Worksheet!$F120),"-")</f>
        <v>-</v>
      </c>
      <c r="BO120" s="51" t="str">
        <f>IFERROR(AVERAGEIFS('Orders - December 2020'!$I$2:$I$2047,'Orders - December 2020'!$H$2:$H$2047,Worksheet!BO$3,'Orders - December 2020'!$C$2:$C$2047,Worksheet!$F120),"-")</f>
        <v>-</v>
      </c>
      <c r="BP120" s="51" t="str">
        <f>IFERROR(AVERAGEIFS('Orders - December 2020'!$I$2:$I$2047,'Orders - December 2020'!$H$2:$H$2047,Worksheet!BP$3,'Orders - December 2020'!$C$2:$C$2047,Worksheet!$F120),"-")</f>
        <v>-</v>
      </c>
      <c r="BQ120" s="51" t="str">
        <f>IFERROR(AVERAGEIFS('Orders - December 2020'!$I$2:$I$2047,'Orders - December 2020'!$H$2:$H$2047,Worksheet!BQ$3,'Orders - December 2020'!$C$2:$C$2047,Worksheet!$F120),"-")</f>
        <v>-</v>
      </c>
      <c r="BR120" s="51" t="str">
        <f>IFERROR(AVERAGEIFS('Orders - December 2020'!$I$2:$I$2047,'Orders - December 2020'!$H$2:$H$2047,Worksheet!BR$3,'Orders - December 2020'!$C$2:$C$2047,Worksheet!$F120),"-")</f>
        <v>-</v>
      </c>
      <c r="BS120" s="51" t="str">
        <f>IFERROR(AVERAGEIFS('Orders - December 2020'!$I$2:$I$2047,'Orders - December 2020'!$H$2:$H$2047,Worksheet!BS$3,'Orders - December 2020'!$C$2:$C$2047,Worksheet!$F120),"-")</f>
        <v>-</v>
      </c>
      <c r="BT120" s="51" t="str">
        <f>IFERROR(AVERAGEIFS('Orders - December 2020'!$I$2:$I$2047,'Orders - December 2020'!$H$2:$H$2047,Worksheet!BT$3,'Orders - December 2020'!$C$2:$C$2047,Worksheet!$F120),"-")</f>
        <v>-</v>
      </c>
      <c r="BU120" s="51" t="str">
        <f>IFERROR(AVERAGEIFS('Orders - December 2020'!$I$2:$I$2047,'Orders - December 2020'!$H$2:$H$2047,Worksheet!BU$3,'Orders - December 2020'!$C$2:$C$2047,Worksheet!$F120),"-")</f>
        <v>-</v>
      </c>
      <c r="BV120" s="51">
        <f>IFERROR(AVERAGEIFS('Orders - December 2020'!$I$2:$I$2047,'Orders - December 2020'!$H$2:$H$2047,Worksheet!BV$3,'Orders - December 2020'!$C$2:$C$2047,Worksheet!$F120),"-")</f>
        <v>1</v>
      </c>
      <c r="BW120" s="51" t="str">
        <f>IFERROR(AVERAGEIFS('Orders - December 2020'!$I$2:$I$2047,'Orders - December 2020'!$H$2:$H$2047,Worksheet!BW$3,'Orders - December 2020'!$C$2:$C$2047,Worksheet!$F120),"-")</f>
        <v>-</v>
      </c>
      <c r="BX120" s="51" t="str">
        <f>IFERROR(AVERAGEIFS('Orders - December 2020'!$I$2:$I$2047,'Orders - December 2020'!$H$2:$H$2047,Worksheet!BX$3,'Orders - December 2020'!$C$2:$C$2047,Worksheet!$F120),"-")</f>
        <v>-</v>
      </c>
      <c r="BY120" s="51" t="str">
        <f>IFERROR(AVERAGEIFS('Orders - December 2020'!$I$2:$I$2047,'Orders - December 2020'!$H$2:$H$2047,Worksheet!BY$3,'Orders - December 2020'!$C$2:$C$2047,Worksheet!$F120),"-")</f>
        <v>-</v>
      </c>
      <c r="BZ120" s="51">
        <f>IFERROR(AVERAGEIFS('Orders - December 2020'!$I$2:$I$2047,'Orders - December 2020'!$H$2:$H$2047,Worksheet!BZ$3,'Orders - December 2020'!$C$2:$C$2047,Worksheet!$F120),"-")</f>
        <v>2</v>
      </c>
      <c r="CA120" s="51" t="str">
        <f>IFERROR(AVERAGEIFS('Orders - December 2020'!$I$2:$I$2047,'Orders - December 2020'!$H$2:$H$2047,Worksheet!CA$3,'Orders - December 2020'!$C$2:$C$2047,Worksheet!$F120),"-")</f>
        <v>-</v>
      </c>
      <c r="CB120" s="51" t="str">
        <f>IFERROR(AVERAGEIFS('Orders - December 2020'!$I$2:$I$2047,'Orders - December 2020'!$H$2:$H$2047,Worksheet!CB$3,'Orders - December 2020'!$C$2:$C$2047,Worksheet!$F120),"-")</f>
        <v>-</v>
      </c>
      <c r="CC120" s="51" t="str">
        <f>IFERROR(AVERAGEIFS('Orders - December 2020'!$I$2:$I$2047,'Orders - December 2020'!$H$2:$H$2047,Worksheet!CC$3,'Orders - December 2020'!$C$2:$C$2047,Worksheet!$F120),"-")</f>
        <v>-</v>
      </c>
      <c r="CD120" s="51" t="str">
        <f>IFERROR(AVERAGEIFS('Orders - December 2020'!$I$2:$I$2047,'Orders - December 2020'!$H$2:$H$2047,Worksheet!CD$3,'Orders - December 2020'!$C$2:$C$2047,Worksheet!$F120),"-")</f>
        <v>-</v>
      </c>
      <c r="CE120" s="51" t="str">
        <f>IFERROR(AVERAGEIFS('Orders - December 2020'!$I$2:$I$2047,'Orders - December 2020'!$H$2:$H$2047,Worksheet!CE$3,'Orders - December 2020'!$C$2:$C$2047,Worksheet!$F120),"-")</f>
        <v>-</v>
      </c>
      <c r="CF120" s="51" t="str">
        <f>IFERROR(AVERAGEIFS('Orders - December 2020'!$I$2:$I$2047,'Orders - December 2020'!$H$2:$H$2047,Worksheet!CF$3,'Orders - December 2020'!$C$2:$C$2047,Worksheet!$F120),"-")</f>
        <v>-</v>
      </c>
      <c r="CG120" s="51" t="str">
        <f>IFERROR(AVERAGEIFS('Orders - December 2020'!$I$2:$I$2047,'Orders - December 2020'!$H$2:$H$2047,Worksheet!CG$3,'Orders - December 2020'!$C$2:$C$2047,Worksheet!$F120),"-")</f>
        <v>-</v>
      </c>
      <c r="CH120" s="51" t="str">
        <f>IFERROR(AVERAGEIFS('Orders - December 2020'!$I$2:$I$2047,'Orders - December 2020'!$H$2:$H$2047,Worksheet!CH$3,'Orders - December 2020'!$C$2:$C$2047,Worksheet!$F120),"-")</f>
        <v>-</v>
      </c>
      <c r="CI120" s="51" t="str">
        <f>IFERROR(AVERAGEIFS('Orders - December 2020'!$I$2:$I$2047,'Orders - December 2020'!$H$2:$H$2047,Worksheet!CI$3,'Orders - December 2020'!$C$2:$C$2047,Worksheet!$F120),"-")</f>
        <v>-</v>
      </c>
      <c r="CJ120" s="51" t="str">
        <f>IFERROR(AVERAGEIFS('Orders - December 2020'!$I$2:$I$2047,'Orders - December 2020'!$H$2:$H$2047,Worksheet!CJ$3,'Orders - December 2020'!$C$2:$C$2047,Worksheet!$F120),"-")</f>
        <v>-</v>
      </c>
      <c r="CK120" s="51" t="str">
        <f>IFERROR(AVERAGEIFS('Orders - December 2020'!$I$2:$I$2047,'Orders - December 2020'!$H$2:$H$2047,Worksheet!CK$3,'Orders - December 2020'!$C$2:$C$2047,Worksheet!$F120),"-")</f>
        <v>-</v>
      </c>
      <c r="CL120" s="51" t="str">
        <f>IFERROR(AVERAGEIFS('Orders - December 2020'!$I$2:$I$2047,'Orders - December 2020'!$H$2:$H$2047,Worksheet!CL$3,'Orders - December 2020'!$C$2:$C$2047,Worksheet!$F120),"-")</f>
        <v>-</v>
      </c>
      <c r="CM120" s="51" t="str">
        <f>IFERROR(AVERAGEIFS('Orders - December 2020'!$I$2:$I$2047,'Orders - December 2020'!$H$2:$H$2047,Worksheet!CM$3,'Orders - December 2020'!$C$2:$C$2047,Worksheet!$F120),"-")</f>
        <v>-</v>
      </c>
      <c r="CN120" s="51" t="str">
        <f>IFERROR(AVERAGEIFS('Orders - December 2020'!$I$2:$I$2047,'Orders - December 2020'!$H$2:$H$2047,Worksheet!CN$3,'Orders - December 2020'!$C$2:$C$2047,Worksheet!$F120),"-")</f>
        <v>-</v>
      </c>
      <c r="CO120" s="51">
        <f>IFERROR(AVERAGEIFS('Orders - December 2020'!$I$2:$I$2047,'Orders - December 2020'!$H$2:$H$2047,Worksheet!CO$3,'Orders - December 2020'!$C$2:$C$2047,Worksheet!$F120),"-")</f>
        <v>1</v>
      </c>
      <c r="CP120" s="51" t="str">
        <f>IFERROR(AVERAGEIFS('Orders - December 2020'!$I$2:$I$2047,'Orders - December 2020'!$H$2:$H$2047,Worksheet!CP$3,'Orders - December 2020'!$C$2:$C$2047,Worksheet!$F120),"-")</f>
        <v>-</v>
      </c>
      <c r="CQ120" s="51" t="str">
        <f>IFERROR(AVERAGEIFS('Orders - December 2020'!$I$2:$I$2047,'Orders - December 2020'!$H$2:$H$2047,Worksheet!CQ$3,'Orders - December 2020'!$C$2:$C$2047,Worksheet!$F120),"-")</f>
        <v>-</v>
      </c>
      <c r="CR120" s="51" t="str">
        <f>IFERROR(AVERAGEIFS('Orders - December 2020'!$I$2:$I$2047,'Orders - December 2020'!$H$2:$H$2047,Worksheet!CR$3,'Orders - December 2020'!$C$2:$C$2047,Worksheet!$F120),"-")</f>
        <v>-</v>
      </c>
      <c r="CS120" s="51" t="str">
        <f>IFERROR(AVERAGEIFS('Orders - December 2020'!$I$2:$I$2047,'Orders - December 2020'!$H$2:$H$2047,Worksheet!CS$3,'Orders - December 2020'!$C$2:$C$2047,Worksheet!$F120),"-")</f>
        <v>-</v>
      </c>
      <c r="CT120" s="51" t="str">
        <f>IFERROR(AVERAGEIFS('Orders - December 2020'!$I$2:$I$2047,'Orders - December 2020'!$H$2:$H$2047,Worksheet!CT$3,'Orders - December 2020'!$C$2:$C$2047,Worksheet!$F120),"-")</f>
        <v>-</v>
      </c>
      <c r="CU120" s="51" t="str">
        <f>IFERROR(AVERAGEIFS('Orders - December 2020'!$I$2:$I$2047,'Orders - December 2020'!$H$2:$H$2047,Worksheet!CU$3,'Orders - December 2020'!$C$2:$C$2047,Worksheet!$F120),"-")</f>
        <v>-</v>
      </c>
      <c r="CV120" s="51" t="str">
        <f>IFERROR(AVERAGEIFS('Orders - December 2020'!$I$2:$I$2047,'Orders - December 2020'!$H$2:$H$2047,Worksheet!CV$3,'Orders - December 2020'!$C$2:$C$2047,Worksheet!$F120),"-")</f>
        <v>-</v>
      </c>
      <c r="CW120" s="51" t="str">
        <f>IFERROR(AVERAGEIFS('Orders - December 2020'!$I$2:$I$2047,'Orders - December 2020'!$H$2:$H$2047,Worksheet!CW$3,'Orders - December 2020'!$C$2:$C$2047,Worksheet!$F120),"-")</f>
        <v>-</v>
      </c>
      <c r="CX120" s="51" t="str">
        <f>IFERROR(AVERAGEIFS('Orders - December 2020'!$I$2:$I$2047,'Orders - December 2020'!$H$2:$H$2047,Worksheet!CX$3,'Orders - December 2020'!$C$2:$C$2047,Worksheet!$F120),"-")</f>
        <v>-</v>
      </c>
      <c r="CY120" s="51" t="str">
        <f>IFERROR(AVERAGEIFS('Orders - December 2020'!$I$2:$I$2047,'Orders - December 2020'!$H$2:$H$2047,Worksheet!CY$3,'Orders - December 2020'!$C$2:$C$2047,Worksheet!$F120),"-")</f>
        <v>-</v>
      </c>
      <c r="CZ120" s="51" t="str">
        <f>IFERROR(AVERAGEIFS('Orders - December 2020'!$I$2:$I$2047,'Orders - December 2020'!$H$2:$H$2047,Worksheet!CZ$3,'Orders - December 2020'!$C$2:$C$2047,Worksheet!$F120),"-")</f>
        <v>-</v>
      </c>
      <c r="DA120" s="51" t="str">
        <f>IFERROR(AVERAGEIFS('Orders - December 2020'!$I$2:$I$2047,'Orders - December 2020'!$H$2:$H$2047,Worksheet!DA$3,'Orders - December 2020'!$C$2:$C$2047,Worksheet!$F120),"-")</f>
        <v>-</v>
      </c>
      <c r="DB120" s="51" t="str">
        <f>IFERROR(AVERAGEIFS('Orders - December 2020'!$I$2:$I$2047,'Orders - December 2020'!$H$2:$H$2047,Worksheet!DB$3,'Orders - December 2020'!$C$2:$C$2047,Worksheet!$F120),"-")</f>
        <v>-</v>
      </c>
      <c r="DC120" s="51" t="str">
        <f>IFERROR(AVERAGEIFS('Orders - December 2020'!$I$2:$I$2047,'Orders - December 2020'!$H$2:$H$2047,Worksheet!DC$3,'Orders - December 2020'!$C$2:$C$2047,Worksheet!$F120),"-")</f>
        <v>-</v>
      </c>
      <c r="DD120" s="51" t="str">
        <f>IFERROR(AVERAGEIFS('Orders - December 2020'!$I$2:$I$2047,'Orders - December 2020'!$H$2:$H$2047,Worksheet!DD$3,'Orders - December 2020'!$C$2:$C$2047,Worksheet!$F120),"-")</f>
        <v>-</v>
      </c>
      <c r="DE120" s="51" t="str">
        <f>IFERROR(AVERAGEIFS('Orders - December 2020'!$I$2:$I$2047,'Orders - December 2020'!$H$2:$H$2047,Worksheet!DE$3,'Orders - December 2020'!$C$2:$C$2047,Worksheet!$F120),"-")</f>
        <v>-</v>
      </c>
      <c r="DF120" s="51" t="str">
        <f>IFERROR(AVERAGEIFS('Orders - December 2020'!$I$2:$I$2047,'Orders - December 2020'!$H$2:$H$2047,Worksheet!DF$3,'Orders - December 2020'!$C$2:$C$2047,Worksheet!$F120),"-")</f>
        <v>-</v>
      </c>
      <c r="DG120" s="51" t="str">
        <f>IFERROR(AVERAGEIFS('Orders - December 2020'!$I$2:$I$2047,'Orders - December 2020'!$H$2:$H$2047,Worksheet!DG$3,'Orders - December 2020'!$C$2:$C$2047,Worksheet!$F120),"-")</f>
        <v>-</v>
      </c>
      <c r="DH120" s="51" t="str">
        <f>IFERROR(AVERAGEIFS('Orders - December 2020'!$I$2:$I$2047,'Orders - December 2020'!$H$2:$H$2047,Worksheet!DH$3,'Orders - December 2020'!$C$2:$C$2047,Worksheet!$F120),"-")</f>
        <v>-</v>
      </c>
      <c r="DI120" s="51" t="str">
        <f>IFERROR(AVERAGEIFS('Orders - December 2020'!$I$2:$I$2047,'Orders - December 2020'!$H$2:$H$2047,Worksheet!DI$3,'Orders - December 2020'!$C$2:$C$2047,Worksheet!$F120),"-")</f>
        <v>-</v>
      </c>
      <c r="DJ120" s="51" t="str">
        <f>IFERROR(AVERAGEIFS('Orders - December 2020'!$I$2:$I$2047,'Orders - December 2020'!$H$2:$H$2047,Worksheet!DJ$3,'Orders - December 2020'!$C$2:$C$2047,Worksheet!$F120),"-")</f>
        <v>-</v>
      </c>
      <c r="DK120" s="51" t="str">
        <f>IFERROR(AVERAGEIFS('Orders - December 2020'!$I$2:$I$2047,'Orders - December 2020'!$H$2:$H$2047,Worksheet!DK$3,'Orders - December 2020'!$C$2:$C$2047,Worksheet!$F120),"-")</f>
        <v>-</v>
      </c>
      <c r="DL120" s="51" t="str">
        <f>IFERROR(AVERAGEIFS('Orders - December 2020'!$I$2:$I$2047,'Orders - December 2020'!$H$2:$H$2047,Worksheet!DL$3,'Orders - December 2020'!$C$2:$C$2047,Worksheet!$F120),"-")</f>
        <v>-</v>
      </c>
      <c r="DM120" s="51" t="str">
        <f>IFERROR(AVERAGEIFS('Orders - December 2020'!$I$2:$I$2047,'Orders - December 2020'!$H$2:$H$2047,Worksheet!DM$3,'Orders - December 2020'!$C$2:$C$2047,Worksheet!$F120),"-")</f>
        <v>-</v>
      </c>
      <c r="DN120" s="51" t="str">
        <f>IFERROR(AVERAGEIFS('Orders - December 2020'!$I$2:$I$2047,'Orders - December 2020'!$H$2:$H$2047,Worksheet!DN$3,'Orders - December 2020'!$C$2:$C$2047,Worksheet!$F120),"-")</f>
        <v>-</v>
      </c>
      <c r="DO120" s="51" t="str">
        <f>IFERROR(AVERAGEIFS('Orders - December 2020'!$I$2:$I$2047,'Orders - December 2020'!$H$2:$H$2047,Worksheet!DO$3,'Orders - December 2020'!$C$2:$C$2047,Worksheet!$F120),"-")</f>
        <v>-</v>
      </c>
      <c r="DP120" s="51" t="str">
        <f>IFERROR(AVERAGEIFS('Orders - December 2020'!$I$2:$I$2047,'Orders - December 2020'!$H$2:$H$2047,Worksheet!DP$3,'Orders - December 2020'!$C$2:$C$2047,Worksheet!$F120),"-")</f>
        <v>-</v>
      </c>
      <c r="DQ120" s="51" t="str">
        <f>IFERROR(AVERAGEIFS('Orders - December 2020'!$I$2:$I$2047,'Orders - December 2020'!$H$2:$H$2047,Worksheet!DQ$3,'Orders - December 2020'!$C$2:$C$2047,Worksheet!$F120),"-")</f>
        <v>-</v>
      </c>
      <c r="DR120" s="51" t="str">
        <f>IFERROR(AVERAGEIFS('Orders - December 2020'!$I$2:$I$2047,'Orders - December 2020'!$H$2:$H$2047,Worksheet!DR$3,'Orders - December 2020'!$C$2:$C$2047,Worksheet!$F120),"-")</f>
        <v>-</v>
      </c>
      <c r="DS120" s="51" t="str">
        <f>IFERROR(AVERAGEIFS('Orders - December 2020'!$I$2:$I$2047,'Orders - December 2020'!$H$2:$H$2047,Worksheet!DS$3,'Orders - December 2020'!$C$2:$C$2047,Worksheet!$F120),"-")</f>
        <v>-</v>
      </c>
      <c r="DT120" s="51" t="str">
        <f>IFERROR(AVERAGEIFS('Orders - December 2020'!$I$2:$I$2047,'Orders - December 2020'!$H$2:$H$2047,Worksheet!DT$3,'Orders - December 2020'!$C$2:$C$2047,Worksheet!$F120),"-")</f>
        <v>-</v>
      </c>
      <c r="DU120" s="51" t="str">
        <f>IFERROR(AVERAGEIFS('Orders - December 2020'!$I$2:$I$2047,'Orders - December 2020'!$H$2:$H$2047,Worksheet!DU$3,'Orders - December 2020'!$C$2:$C$2047,Worksheet!$F120),"-")</f>
        <v>-</v>
      </c>
      <c r="DV120" s="51" t="str">
        <f>IFERROR(AVERAGEIFS('Orders - December 2020'!$I$2:$I$2047,'Orders - December 2020'!$H$2:$H$2047,Worksheet!DV$3,'Orders - December 2020'!$C$2:$C$2047,Worksheet!$F120),"-")</f>
        <v>-</v>
      </c>
      <c r="DW120" s="51" t="str">
        <f>IFERROR(AVERAGEIFS('Orders - December 2020'!$I$2:$I$2047,'Orders - December 2020'!$H$2:$H$2047,Worksheet!DW$3,'Orders - December 2020'!$C$2:$C$2047,Worksheet!$F120),"-")</f>
        <v>-</v>
      </c>
      <c r="DX120" s="51" t="str">
        <f>IFERROR(AVERAGEIFS('Orders - December 2020'!$I$2:$I$2047,'Orders - December 2020'!$H$2:$H$2047,Worksheet!DX$3,'Orders - December 2020'!$C$2:$C$2047,Worksheet!$F120),"-")</f>
        <v>-</v>
      </c>
      <c r="DY120" s="51" t="str">
        <f>IFERROR(AVERAGEIFS('Orders - December 2020'!$I$2:$I$2047,'Orders - December 2020'!$H$2:$H$2047,Worksheet!DY$3,'Orders - December 2020'!$C$2:$C$2047,Worksheet!$F120),"-")</f>
        <v>-</v>
      </c>
      <c r="DZ120" s="51" t="str">
        <f>IFERROR(AVERAGEIFS('Orders - December 2020'!$I$2:$I$2047,'Orders - December 2020'!$H$2:$H$2047,Worksheet!DZ$3,'Orders - December 2020'!$C$2:$C$2047,Worksheet!$F120),"-")</f>
        <v>-</v>
      </c>
      <c r="EA120" s="51" t="str">
        <f>IFERROR(AVERAGEIFS('Orders - December 2020'!$I$2:$I$2047,'Orders - December 2020'!$H$2:$H$2047,Worksheet!EA$3,'Orders - December 2020'!$C$2:$C$2047,Worksheet!$F120),"-")</f>
        <v>-</v>
      </c>
      <c r="EB120" s="51" t="str">
        <f>IFERROR(AVERAGEIFS('Orders - December 2020'!$I$2:$I$2047,'Orders - December 2020'!$H$2:$H$2047,Worksheet!EB$3,'Orders - December 2020'!$C$2:$C$2047,Worksheet!$F120),"-")</f>
        <v>-</v>
      </c>
      <c r="EC120" s="51" t="str">
        <f>IFERROR(AVERAGEIFS('Orders - December 2020'!$I$2:$I$2047,'Orders - December 2020'!$H$2:$H$2047,Worksheet!EC$3,'Orders - December 2020'!$C$2:$C$2047,Worksheet!$F120),"-")</f>
        <v>-</v>
      </c>
      <c r="ED120" s="51" t="str">
        <f>IFERROR(AVERAGEIFS('Orders - December 2020'!$I$2:$I$2047,'Orders - December 2020'!$H$2:$H$2047,Worksheet!ED$3,'Orders - December 2020'!$C$2:$C$2047,Worksheet!$F120),"-")</f>
        <v>-</v>
      </c>
      <c r="EE120" s="51" t="str">
        <f>IFERROR(AVERAGEIFS('Orders - December 2020'!$I$2:$I$2047,'Orders - December 2020'!$H$2:$H$2047,Worksheet!EE$3,'Orders - December 2020'!$C$2:$C$2047,Worksheet!$F120),"-")</f>
        <v>-</v>
      </c>
      <c r="EF120" s="51" t="str">
        <f>IFERROR(AVERAGEIFS('Orders - December 2020'!$I$2:$I$2047,'Orders - December 2020'!$H$2:$H$2047,Worksheet!EF$3,'Orders - December 2020'!$C$2:$C$2047,Worksheet!$F120),"-")</f>
        <v>-</v>
      </c>
      <c r="EG120" s="51" t="str">
        <f>IFERROR(AVERAGEIFS('Orders - December 2020'!$I$2:$I$2047,'Orders - December 2020'!$H$2:$H$2047,Worksheet!EG$3,'Orders - December 2020'!$C$2:$C$2047,Worksheet!$F120),"-")</f>
        <v>-</v>
      </c>
      <c r="EH120" s="51" t="str">
        <f>IFERROR(AVERAGEIFS('Orders - December 2020'!$I$2:$I$2047,'Orders - December 2020'!$H$2:$H$2047,Worksheet!EH$3,'Orders - December 2020'!$C$2:$C$2047,Worksheet!$F120),"-")</f>
        <v>-</v>
      </c>
      <c r="EI120" s="51" t="str">
        <f>IFERROR(AVERAGEIFS('Orders - December 2020'!$I$2:$I$2047,'Orders - December 2020'!$H$2:$H$2047,Worksheet!EI$3,'Orders - December 2020'!$C$2:$C$2047,Worksheet!$F120),"-")</f>
        <v>-</v>
      </c>
      <c r="EJ120" s="51" t="str">
        <f>IFERROR(AVERAGEIFS('Orders - December 2020'!$I$2:$I$2047,'Orders - December 2020'!$H$2:$H$2047,Worksheet!EJ$3,'Orders - December 2020'!$C$2:$C$2047,Worksheet!$F120),"-")</f>
        <v>-</v>
      </c>
      <c r="EK120" s="51" t="str">
        <f>IFERROR(AVERAGEIFS('Orders - December 2020'!$I$2:$I$2047,'Orders - December 2020'!$H$2:$H$2047,Worksheet!EK$3,'Orders - December 2020'!$C$2:$C$2047,Worksheet!$F120),"-")</f>
        <v>-</v>
      </c>
      <c r="EL120" s="51" t="str">
        <f>IFERROR(AVERAGEIFS('Orders - December 2020'!$I$2:$I$2047,'Orders - December 2020'!$H$2:$H$2047,Worksheet!EL$3,'Orders - December 2020'!$C$2:$C$2047,Worksheet!$F120),"-")</f>
        <v>-</v>
      </c>
      <c r="EM120" s="51" t="str">
        <f>IFERROR(AVERAGEIFS('Orders - December 2020'!$I$2:$I$2047,'Orders - December 2020'!$H$2:$H$2047,Worksheet!EM$3,'Orders - December 2020'!$C$2:$C$2047,Worksheet!$F120),"-")</f>
        <v>-</v>
      </c>
      <c r="EN120" s="51" t="str">
        <f>IFERROR(AVERAGEIFS('Orders - December 2020'!$I$2:$I$2047,'Orders - December 2020'!$H$2:$H$2047,Worksheet!EN$3,'Orders - December 2020'!$C$2:$C$2047,Worksheet!$F120),"-")</f>
        <v>-</v>
      </c>
      <c r="EO120" s="51" t="str">
        <f>IFERROR(AVERAGEIFS('Orders - December 2020'!$I$2:$I$2047,'Orders - December 2020'!$H$2:$H$2047,Worksheet!EO$3,'Orders - December 2020'!$C$2:$C$2047,Worksheet!$F120),"-")</f>
        <v>-</v>
      </c>
      <c r="EP120" s="51" t="str">
        <f>IFERROR(AVERAGEIFS('Orders - December 2020'!$I$2:$I$2047,'Orders - December 2020'!$H$2:$H$2047,Worksheet!EP$3,'Orders - December 2020'!$C$2:$C$2047,Worksheet!$F120),"-")</f>
        <v>-</v>
      </c>
      <c r="EQ120" s="51" t="str">
        <f>IFERROR(AVERAGEIFS('Orders - December 2020'!$I$2:$I$2047,'Orders - December 2020'!$H$2:$H$2047,Worksheet!EQ$3,'Orders - December 2020'!$C$2:$C$2047,Worksheet!$F120),"-")</f>
        <v>-</v>
      </c>
      <c r="ER120" s="51" t="str">
        <f>IFERROR(AVERAGEIFS('Orders - December 2020'!$I$2:$I$2047,'Orders - December 2020'!$H$2:$H$2047,Worksheet!ER$3,'Orders - December 2020'!$C$2:$C$2047,Worksheet!$F120),"-")</f>
        <v>-</v>
      </c>
      <c r="ES120" s="51" t="str">
        <f>IFERROR(AVERAGEIFS('Orders - December 2020'!$I$2:$I$2047,'Orders - December 2020'!$H$2:$H$2047,Worksheet!ES$3,'Orders - December 2020'!$C$2:$C$2047,Worksheet!$F120),"-")</f>
        <v>-</v>
      </c>
      <c r="ET120" s="51" t="str">
        <f>IFERROR(AVERAGEIFS('Orders - December 2020'!$I$2:$I$2047,'Orders - December 2020'!$H$2:$H$2047,Worksheet!ET$3,'Orders - December 2020'!$C$2:$C$2047,Worksheet!$F120),"-")</f>
        <v>-</v>
      </c>
      <c r="EU120" s="51" t="str">
        <f>IFERROR(AVERAGEIFS('Orders - December 2020'!$I$2:$I$2047,'Orders - December 2020'!$H$2:$H$2047,Worksheet!EU$3,'Orders - December 2020'!$C$2:$C$2047,Worksheet!$F120),"-")</f>
        <v>-</v>
      </c>
      <c r="EV120" s="51" t="str">
        <f>IFERROR(AVERAGEIFS('Orders - December 2020'!$I$2:$I$2047,'Orders - December 2020'!$H$2:$H$2047,Worksheet!EV$3,'Orders - December 2020'!$C$2:$C$2047,Worksheet!$F120),"-")</f>
        <v>-</v>
      </c>
      <c r="EW120" s="51" t="str">
        <f>IFERROR(AVERAGEIFS('Orders - December 2020'!$I$2:$I$2047,'Orders - December 2020'!$H$2:$H$2047,Worksheet!EW$3,'Orders - December 2020'!$C$2:$C$2047,Worksheet!$F120),"-")</f>
        <v>-</v>
      </c>
      <c r="EX120" s="51" t="str">
        <f>IFERROR(AVERAGEIFS('Orders - December 2020'!$I$2:$I$2047,'Orders - December 2020'!$H$2:$H$2047,Worksheet!EX$3,'Orders - December 2020'!$C$2:$C$2047,Worksheet!$F120),"-")</f>
        <v>-</v>
      </c>
      <c r="EY120" s="51" t="str">
        <f>IFERROR(AVERAGEIFS('Orders - December 2020'!$I$2:$I$2047,'Orders - December 2020'!$H$2:$H$2047,Worksheet!EY$3,'Orders - December 2020'!$C$2:$C$2047,Worksheet!$F120),"-")</f>
        <v>-</v>
      </c>
      <c r="EZ120" s="51" t="str">
        <f>IFERROR(AVERAGEIFS('Orders - December 2020'!$I$2:$I$2047,'Orders - December 2020'!$H$2:$H$2047,Worksheet!EZ$3,'Orders - December 2020'!$C$2:$C$2047,Worksheet!$F120),"-")</f>
        <v>-</v>
      </c>
      <c r="FA120" s="51" t="str">
        <f>IFERROR(AVERAGEIFS('Orders - December 2020'!$I$2:$I$2047,'Orders - December 2020'!$H$2:$H$2047,Worksheet!FA$3,'Orders - December 2020'!$C$2:$C$2047,Worksheet!$F120),"-")</f>
        <v>-</v>
      </c>
      <c r="FB120" s="51" t="str">
        <f>IFERROR(AVERAGEIFS('Orders - December 2020'!$I$2:$I$2047,'Orders - December 2020'!$H$2:$H$2047,Worksheet!FB$3,'Orders - December 2020'!$C$2:$C$2047,Worksheet!$F120),"-")</f>
        <v>-</v>
      </c>
      <c r="FC120" s="51" t="str">
        <f>IFERROR(AVERAGEIFS('Orders - December 2020'!$I$2:$I$2047,'Orders - December 2020'!$H$2:$H$2047,Worksheet!FC$3,'Orders - December 2020'!$C$2:$C$2047,Worksheet!$F120),"-")</f>
        <v>-</v>
      </c>
      <c r="FD120" s="51" t="str">
        <f>IFERROR(AVERAGEIFS('Orders - December 2020'!$I$2:$I$2047,'Orders - December 2020'!$H$2:$H$2047,Worksheet!FD$3,'Orders - December 2020'!$C$2:$C$2047,Worksheet!$F120),"-")</f>
        <v>-</v>
      </c>
      <c r="FE120" s="51" t="str">
        <f>IFERROR(AVERAGEIFS('Orders - December 2020'!$I$2:$I$2047,'Orders - December 2020'!$H$2:$H$2047,Worksheet!FE$3,'Orders - December 2020'!$C$2:$C$2047,Worksheet!$F120),"-")</f>
        <v>-</v>
      </c>
      <c r="FF120" s="51" t="str">
        <f>IFERROR(AVERAGEIFS('Orders - December 2020'!$I$2:$I$2047,'Orders - December 2020'!$H$2:$H$2047,Worksheet!FF$3,'Orders - December 2020'!$C$2:$C$2047,Worksheet!$F120),"-")</f>
        <v>-</v>
      </c>
      <c r="FG120" s="52" t="str">
        <f>IFERROR(AVERAGEIFS('Orders - December 2020'!$I$2:$I$2047,'Orders - December 2020'!$H$2:$H$2047,Worksheet!FG$3,'Orders - December 2020'!$C$2:$C$2047,Worksheet!$F120),"-")</f>
        <v>-</v>
      </c>
    </row>
    <row r="121" spans="6:163">
      <c r="F121" s="45" t="str">
        <v>Hajiya Minimart</v>
      </c>
      <c r="G121" s="50" t="str">
        <f>IFERROR(AVERAGEIFS('Orders - December 2020'!$I$2:$I$2047,'Orders - December 2020'!$H$2:$H$2047,Worksheet!G$3,'Orders - December 2020'!$C$2:$C$2047,Worksheet!$F121),"-")</f>
        <v>-</v>
      </c>
      <c r="H121" s="51" t="str">
        <f>IFERROR(AVERAGEIFS('Orders - December 2020'!$I$2:$I$2047,'Orders - December 2020'!$H$2:$H$2047,Worksheet!H$3,'Orders - December 2020'!$C$2:$C$2047,Worksheet!$F121),"-")</f>
        <v>-</v>
      </c>
      <c r="I121" s="51" t="str">
        <f>IFERROR(AVERAGEIFS('Orders - December 2020'!$I$2:$I$2047,'Orders - December 2020'!$H$2:$H$2047,Worksheet!I$3,'Orders - December 2020'!$C$2:$C$2047,Worksheet!$F121),"-")</f>
        <v>-</v>
      </c>
      <c r="J121" s="51" t="str">
        <f>IFERROR(AVERAGEIFS('Orders - December 2020'!$I$2:$I$2047,'Orders - December 2020'!$H$2:$H$2047,Worksheet!J$3,'Orders - December 2020'!$C$2:$C$2047,Worksheet!$F121),"-")</f>
        <v>-</v>
      </c>
      <c r="K121" s="51" t="str">
        <f>IFERROR(AVERAGEIFS('Orders - December 2020'!$I$2:$I$2047,'Orders - December 2020'!$H$2:$H$2047,Worksheet!K$3,'Orders - December 2020'!$C$2:$C$2047,Worksheet!$F121),"-")</f>
        <v>-</v>
      </c>
      <c r="L121" s="51" t="str">
        <f>IFERROR(AVERAGEIFS('Orders - December 2020'!$I$2:$I$2047,'Orders - December 2020'!$H$2:$H$2047,Worksheet!L$3,'Orders - December 2020'!$C$2:$C$2047,Worksheet!$F121),"-")</f>
        <v>-</v>
      </c>
      <c r="M121" s="51" t="str">
        <f>IFERROR(AVERAGEIFS('Orders - December 2020'!$I$2:$I$2047,'Orders - December 2020'!$H$2:$H$2047,Worksheet!M$3,'Orders - December 2020'!$C$2:$C$2047,Worksheet!$F121),"-")</f>
        <v>-</v>
      </c>
      <c r="N121" s="51" t="str">
        <f>IFERROR(AVERAGEIFS('Orders - December 2020'!$I$2:$I$2047,'Orders - December 2020'!$H$2:$H$2047,Worksheet!N$3,'Orders - December 2020'!$C$2:$C$2047,Worksheet!$F121),"-")</f>
        <v>-</v>
      </c>
      <c r="O121" s="51" t="str">
        <f>IFERROR(AVERAGEIFS('Orders - December 2020'!$I$2:$I$2047,'Orders - December 2020'!$H$2:$H$2047,Worksheet!O$3,'Orders - December 2020'!$C$2:$C$2047,Worksheet!$F121),"-")</f>
        <v>-</v>
      </c>
      <c r="P121" s="51" t="str">
        <f>IFERROR(AVERAGEIFS('Orders - December 2020'!$I$2:$I$2047,'Orders - December 2020'!$H$2:$H$2047,Worksheet!P$3,'Orders - December 2020'!$C$2:$C$2047,Worksheet!$F121),"-")</f>
        <v>-</v>
      </c>
      <c r="Q121" s="51" t="str">
        <f>IFERROR(AVERAGEIFS('Orders - December 2020'!$I$2:$I$2047,'Orders - December 2020'!$H$2:$H$2047,Worksheet!Q$3,'Orders - December 2020'!$C$2:$C$2047,Worksheet!$F121),"-")</f>
        <v>-</v>
      </c>
      <c r="R121" s="51" t="str">
        <f>IFERROR(AVERAGEIFS('Orders - December 2020'!$I$2:$I$2047,'Orders - December 2020'!$H$2:$H$2047,Worksheet!R$3,'Orders - December 2020'!$C$2:$C$2047,Worksheet!$F121),"-")</f>
        <v>-</v>
      </c>
      <c r="S121" s="51" t="str">
        <f>IFERROR(AVERAGEIFS('Orders - December 2020'!$I$2:$I$2047,'Orders - December 2020'!$H$2:$H$2047,Worksheet!S$3,'Orders - December 2020'!$C$2:$C$2047,Worksheet!$F121),"-")</f>
        <v>-</v>
      </c>
      <c r="T121" s="51" t="str">
        <f>IFERROR(AVERAGEIFS('Orders - December 2020'!$I$2:$I$2047,'Orders - December 2020'!$H$2:$H$2047,Worksheet!T$3,'Orders - December 2020'!$C$2:$C$2047,Worksheet!$F121),"-")</f>
        <v>-</v>
      </c>
      <c r="U121" s="51" t="str">
        <f>IFERROR(AVERAGEIFS('Orders - December 2020'!$I$2:$I$2047,'Orders - December 2020'!$H$2:$H$2047,Worksheet!U$3,'Orders - December 2020'!$C$2:$C$2047,Worksheet!$F121),"-")</f>
        <v>-</v>
      </c>
      <c r="V121" s="51" t="str">
        <f>IFERROR(AVERAGEIFS('Orders - December 2020'!$I$2:$I$2047,'Orders - December 2020'!$H$2:$H$2047,Worksheet!V$3,'Orders - December 2020'!$C$2:$C$2047,Worksheet!$F121),"-")</f>
        <v>-</v>
      </c>
      <c r="W121" s="51" t="str">
        <f>IFERROR(AVERAGEIFS('Orders - December 2020'!$I$2:$I$2047,'Orders - December 2020'!$H$2:$H$2047,Worksheet!W$3,'Orders - December 2020'!$C$2:$C$2047,Worksheet!$F121),"-")</f>
        <v>-</v>
      </c>
      <c r="X121" s="51" t="str">
        <f>IFERROR(AVERAGEIFS('Orders - December 2020'!$I$2:$I$2047,'Orders - December 2020'!$H$2:$H$2047,Worksheet!X$3,'Orders - December 2020'!$C$2:$C$2047,Worksheet!$F121),"-")</f>
        <v>-</v>
      </c>
      <c r="Y121" s="51" t="str">
        <f>IFERROR(AVERAGEIFS('Orders - December 2020'!$I$2:$I$2047,'Orders - December 2020'!$H$2:$H$2047,Worksheet!Y$3,'Orders - December 2020'!$C$2:$C$2047,Worksheet!$F121),"-")</f>
        <v>-</v>
      </c>
      <c r="Z121" s="51" t="str">
        <f>IFERROR(AVERAGEIFS('Orders - December 2020'!$I$2:$I$2047,'Orders - December 2020'!$H$2:$H$2047,Worksheet!Z$3,'Orders - December 2020'!$C$2:$C$2047,Worksheet!$F121),"-")</f>
        <v>-</v>
      </c>
      <c r="AA121" s="51" t="str">
        <f>IFERROR(AVERAGEIFS('Orders - December 2020'!$I$2:$I$2047,'Orders - December 2020'!$H$2:$H$2047,Worksheet!AA$3,'Orders - December 2020'!$C$2:$C$2047,Worksheet!$F121),"-")</f>
        <v>-</v>
      </c>
      <c r="AB121" s="51" t="str">
        <f>IFERROR(AVERAGEIFS('Orders - December 2020'!$I$2:$I$2047,'Orders - December 2020'!$H$2:$H$2047,Worksheet!AB$3,'Orders - December 2020'!$C$2:$C$2047,Worksheet!$F121),"-")</f>
        <v>-</v>
      </c>
      <c r="AC121" s="51" t="str">
        <f>IFERROR(AVERAGEIFS('Orders - December 2020'!$I$2:$I$2047,'Orders - December 2020'!$H$2:$H$2047,Worksheet!AC$3,'Orders - December 2020'!$C$2:$C$2047,Worksheet!$F121),"-")</f>
        <v>-</v>
      </c>
      <c r="AD121" s="51" t="str">
        <f>IFERROR(AVERAGEIFS('Orders - December 2020'!$I$2:$I$2047,'Orders - December 2020'!$H$2:$H$2047,Worksheet!AD$3,'Orders - December 2020'!$C$2:$C$2047,Worksheet!$F121),"-")</f>
        <v>-</v>
      </c>
      <c r="AE121" s="51" t="str">
        <f>IFERROR(AVERAGEIFS('Orders - December 2020'!$I$2:$I$2047,'Orders - December 2020'!$H$2:$H$2047,Worksheet!AE$3,'Orders - December 2020'!$C$2:$C$2047,Worksheet!$F121),"-")</f>
        <v>-</v>
      </c>
      <c r="AF121" s="51" t="str">
        <f>IFERROR(AVERAGEIFS('Orders - December 2020'!$I$2:$I$2047,'Orders - December 2020'!$H$2:$H$2047,Worksheet!AF$3,'Orders - December 2020'!$C$2:$C$2047,Worksheet!$F121),"-")</f>
        <v>-</v>
      </c>
      <c r="AG121" s="51" t="str">
        <f>IFERROR(AVERAGEIFS('Orders - December 2020'!$I$2:$I$2047,'Orders - December 2020'!$H$2:$H$2047,Worksheet!AG$3,'Orders - December 2020'!$C$2:$C$2047,Worksheet!$F121),"-")</f>
        <v>-</v>
      </c>
      <c r="AH121" s="51" t="str">
        <f>IFERROR(AVERAGEIFS('Orders - December 2020'!$I$2:$I$2047,'Orders - December 2020'!$H$2:$H$2047,Worksheet!AH$3,'Orders - December 2020'!$C$2:$C$2047,Worksheet!$F121),"-")</f>
        <v>-</v>
      </c>
      <c r="AI121" s="51" t="str">
        <f>IFERROR(AVERAGEIFS('Orders - December 2020'!$I$2:$I$2047,'Orders - December 2020'!$H$2:$H$2047,Worksheet!AI$3,'Orders - December 2020'!$C$2:$C$2047,Worksheet!$F121),"-")</f>
        <v>-</v>
      </c>
      <c r="AJ121" s="51" t="str">
        <f>IFERROR(AVERAGEIFS('Orders - December 2020'!$I$2:$I$2047,'Orders - December 2020'!$H$2:$H$2047,Worksheet!AJ$3,'Orders - December 2020'!$C$2:$C$2047,Worksheet!$F121),"-")</f>
        <v>-</v>
      </c>
      <c r="AK121" s="51" t="str">
        <f>IFERROR(AVERAGEIFS('Orders - December 2020'!$I$2:$I$2047,'Orders - December 2020'!$H$2:$H$2047,Worksheet!AK$3,'Orders - December 2020'!$C$2:$C$2047,Worksheet!$F121),"-")</f>
        <v>-</v>
      </c>
      <c r="AL121" s="51" t="str">
        <f>IFERROR(AVERAGEIFS('Orders - December 2020'!$I$2:$I$2047,'Orders - December 2020'!$H$2:$H$2047,Worksheet!AL$3,'Orders - December 2020'!$C$2:$C$2047,Worksheet!$F121),"-")</f>
        <v>-</v>
      </c>
      <c r="AM121" s="51" t="str">
        <f>IFERROR(AVERAGEIFS('Orders - December 2020'!$I$2:$I$2047,'Orders - December 2020'!$H$2:$H$2047,Worksheet!AM$3,'Orders - December 2020'!$C$2:$C$2047,Worksheet!$F121),"-")</f>
        <v>-</v>
      </c>
      <c r="AN121" s="51" t="str">
        <f>IFERROR(AVERAGEIFS('Orders - December 2020'!$I$2:$I$2047,'Orders - December 2020'!$H$2:$H$2047,Worksheet!AN$3,'Orders - December 2020'!$C$2:$C$2047,Worksheet!$F121),"-")</f>
        <v>-</v>
      </c>
      <c r="AO121" s="51" t="str">
        <f>IFERROR(AVERAGEIFS('Orders - December 2020'!$I$2:$I$2047,'Orders - December 2020'!$H$2:$H$2047,Worksheet!AO$3,'Orders - December 2020'!$C$2:$C$2047,Worksheet!$F121),"-")</f>
        <v>-</v>
      </c>
      <c r="AP121" s="51" t="str">
        <f>IFERROR(AVERAGEIFS('Orders - December 2020'!$I$2:$I$2047,'Orders - December 2020'!$H$2:$H$2047,Worksheet!AP$3,'Orders - December 2020'!$C$2:$C$2047,Worksheet!$F121),"-")</f>
        <v>-</v>
      </c>
      <c r="AQ121" s="51" t="str">
        <f>IFERROR(AVERAGEIFS('Orders - December 2020'!$I$2:$I$2047,'Orders - December 2020'!$H$2:$H$2047,Worksheet!AQ$3,'Orders - December 2020'!$C$2:$C$2047,Worksheet!$F121),"-")</f>
        <v>-</v>
      </c>
      <c r="AR121" s="51" t="str">
        <f>IFERROR(AVERAGEIFS('Orders - December 2020'!$I$2:$I$2047,'Orders - December 2020'!$H$2:$H$2047,Worksheet!AR$3,'Orders - December 2020'!$C$2:$C$2047,Worksheet!$F121),"-")</f>
        <v>-</v>
      </c>
      <c r="AS121" s="51" t="str">
        <f>IFERROR(AVERAGEIFS('Orders - December 2020'!$I$2:$I$2047,'Orders - December 2020'!$H$2:$H$2047,Worksheet!AS$3,'Orders - December 2020'!$C$2:$C$2047,Worksheet!$F121),"-")</f>
        <v>-</v>
      </c>
      <c r="AT121" s="51" t="str">
        <f>IFERROR(AVERAGEIFS('Orders - December 2020'!$I$2:$I$2047,'Orders - December 2020'!$H$2:$H$2047,Worksheet!AT$3,'Orders - December 2020'!$C$2:$C$2047,Worksheet!$F121),"-")</f>
        <v>-</v>
      </c>
      <c r="AU121" s="51" t="str">
        <f>IFERROR(AVERAGEIFS('Orders - December 2020'!$I$2:$I$2047,'Orders - December 2020'!$H$2:$H$2047,Worksheet!AU$3,'Orders - December 2020'!$C$2:$C$2047,Worksheet!$F121),"-")</f>
        <v>-</v>
      </c>
      <c r="AV121" s="51" t="str">
        <f>IFERROR(AVERAGEIFS('Orders - December 2020'!$I$2:$I$2047,'Orders - December 2020'!$H$2:$H$2047,Worksheet!AV$3,'Orders - December 2020'!$C$2:$C$2047,Worksheet!$F121),"-")</f>
        <v>-</v>
      </c>
      <c r="AW121" s="51" t="str">
        <f>IFERROR(AVERAGEIFS('Orders - December 2020'!$I$2:$I$2047,'Orders - December 2020'!$H$2:$H$2047,Worksheet!AW$3,'Orders - December 2020'!$C$2:$C$2047,Worksheet!$F121),"-")</f>
        <v>-</v>
      </c>
      <c r="AX121" s="51" t="str">
        <f>IFERROR(AVERAGEIFS('Orders - December 2020'!$I$2:$I$2047,'Orders - December 2020'!$H$2:$H$2047,Worksheet!AX$3,'Orders - December 2020'!$C$2:$C$2047,Worksheet!$F121),"-")</f>
        <v>-</v>
      </c>
      <c r="AY121" s="51" t="str">
        <f>IFERROR(AVERAGEIFS('Orders - December 2020'!$I$2:$I$2047,'Orders - December 2020'!$H$2:$H$2047,Worksheet!AY$3,'Orders - December 2020'!$C$2:$C$2047,Worksheet!$F121),"-")</f>
        <v>-</v>
      </c>
      <c r="AZ121" s="51" t="str">
        <f>IFERROR(AVERAGEIFS('Orders - December 2020'!$I$2:$I$2047,'Orders - December 2020'!$H$2:$H$2047,Worksheet!AZ$3,'Orders - December 2020'!$C$2:$C$2047,Worksheet!$F121),"-")</f>
        <v>-</v>
      </c>
      <c r="BA121" s="51" t="str">
        <f>IFERROR(AVERAGEIFS('Orders - December 2020'!$I$2:$I$2047,'Orders - December 2020'!$H$2:$H$2047,Worksheet!BA$3,'Orders - December 2020'!$C$2:$C$2047,Worksheet!$F121),"-")</f>
        <v>-</v>
      </c>
      <c r="BB121" s="51" t="str">
        <f>IFERROR(AVERAGEIFS('Orders - December 2020'!$I$2:$I$2047,'Orders - December 2020'!$H$2:$H$2047,Worksheet!BB$3,'Orders - December 2020'!$C$2:$C$2047,Worksheet!$F121),"-")</f>
        <v>-</v>
      </c>
      <c r="BC121" s="51" t="str">
        <f>IFERROR(AVERAGEIFS('Orders - December 2020'!$I$2:$I$2047,'Orders - December 2020'!$H$2:$H$2047,Worksheet!BC$3,'Orders - December 2020'!$C$2:$C$2047,Worksheet!$F121),"-")</f>
        <v>-</v>
      </c>
      <c r="BD121" s="51" t="str">
        <f>IFERROR(AVERAGEIFS('Orders - December 2020'!$I$2:$I$2047,'Orders - December 2020'!$H$2:$H$2047,Worksheet!BD$3,'Orders - December 2020'!$C$2:$C$2047,Worksheet!$F121),"-")</f>
        <v>-</v>
      </c>
      <c r="BE121" s="51" t="str">
        <f>IFERROR(AVERAGEIFS('Orders - December 2020'!$I$2:$I$2047,'Orders - December 2020'!$H$2:$H$2047,Worksheet!BE$3,'Orders - December 2020'!$C$2:$C$2047,Worksheet!$F121),"-")</f>
        <v>-</v>
      </c>
      <c r="BF121" s="51" t="str">
        <f>IFERROR(AVERAGEIFS('Orders - December 2020'!$I$2:$I$2047,'Orders - December 2020'!$H$2:$H$2047,Worksheet!BF$3,'Orders - December 2020'!$C$2:$C$2047,Worksheet!$F121),"-")</f>
        <v>-</v>
      </c>
      <c r="BG121" s="51" t="str">
        <f>IFERROR(AVERAGEIFS('Orders - December 2020'!$I$2:$I$2047,'Orders - December 2020'!$H$2:$H$2047,Worksheet!BG$3,'Orders - December 2020'!$C$2:$C$2047,Worksheet!$F121),"-")</f>
        <v>-</v>
      </c>
      <c r="BH121" s="51" t="str">
        <f>IFERROR(AVERAGEIFS('Orders - December 2020'!$I$2:$I$2047,'Orders - December 2020'!$H$2:$H$2047,Worksheet!BH$3,'Orders - December 2020'!$C$2:$C$2047,Worksheet!$F121),"-")</f>
        <v>-</v>
      </c>
      <c r="BI121" s="51" t="str">
        <f>IFERROR(AVERAGEIFS('Orders - December 2020'!$I$2:$I$2047,'Orders - December 2020'!$H$2:$H$2047,Worksheet!BI$3,'Orders - December 2020'!$C$2:$C$2047,Worksheet!$F121),"-")</f>
        <v>-</v>
      </c>
      <c r="BJ121" s="51" t="str">
        <f>IFERROR(AVERAGEIFS('Orders - December 2020'!$I$2:$I$2047,'Orders - December 2020'!$H$2:$H$2047,Worksheet!BJ$3,'Orders - December 2020'!$C$2:$C$2047,Worksheet!$F121),"-")</f>
        <v>-</v>
      </c>
      <c r="BK121" s="51" t="str">
        <f>IFERROR(AVERAGEIFS('Orders - December 2020'!$I$2:$I$2047,'Orders - December 2020'!$H$2:$H$2047,Worksheet!BK$3,'Orders - December 2020'!$C$2:$C$2047,Worksheet!$F121),"-")</f>
        <v>-</v>
      </c>
      <c r="BL121" s="51" t="str">
        <f>IFERROR(AVERAGEIFS('Orders - December 2020'!$I$2:$I$2047,'Orders - December 2020'!$H$2:$H$2047,Worksheet!BL$3,'Orders - December 2020'!$C$2:$C$2047,Worksheet!$F121),"-")</f>
        <v>-</v>
      </c>
      <c r="BM121" s="51" t="str">
        <f>IFERROR(AVERAGEIFS('Orders - December 2020'!$I$2:$I$2047,'Orders - December 2020'!$H$2:$H$2047,Worksheet!BM$3,'Orders - December 2020'!$C$2:$C$2047,Worksheet!$F121),"-")</f>
        <v>-</v>
      </c>
      <c r="BN121" s="51" t="str">
        <f>IFERROR(AVERAGEIFS('Orders - December 2020'!$I$2:$I$2047,'Orders - December 2020'!$H$2:$H$2047,Worksheet!BN$3,'Orders - December 2020'!$C$2:$C$2047,Worksheet!$F121),"-")</f>
        <v>-</v>
      </c>
      <c r="BO121" s="51" t="str">
        <f>IFERROR(AVERAGEIFS('Orders - December 2020'!$I$2:$I$2047,'Orders - December 2020'!$H$2:$H$2047,Worksheet!BO$3,'Orders - December 2020'!$C$2:$C$2047,Worksheet!$F121),"-")</f>
        <v>-</v>
      </c>
      <c r="BP121" s="51" t="str">
        <f>IFERROR(AVERAGEIFS('Orders - December 2020'!$I$2:$I$2047,'Orders - December 2020'!$H$2:$H$2047,Worksheet!BP$3,'Orders - December 2020'!$C$2:$C$2047,Worksheet!$F121),"-")</f>
        <v>-</v>
      </c>
      <c r="BQ121" s="51" t="str">
        <f>IFERROR(AVERAGEIFS('Orders - December 2020'!$I$2:$I$2047,'Orders - December 2020'!$H$2:$H$2047,Worksheet!BQ$3,'Orders - December 2020'!$C$2:$C$2047,Worksheet!$F121),"-")</f>
        <v>-</v>
      </c>
      <c r="BR121" s="51" t="str">
        <f>IFERROR(AVERAGEIFS('Orders - December 2020'!$I$2:$I$2047,'Orders - December 2020'!$H$2:$H$2047,Worksheet!BR$3,'Orders - December 2020'!$C$2:$C$2047,Worksheet!$F121),"-")</f>
        <v>-</v>
      </c>
      <c r="BS121" s="51" t="str">
        <f>IFERROR(AVERAGEIFS('Orders - December 2020'!$I$2:$I$2047,'Orders - December 2020'!$H$2:$H$2047,Worksheet!BS$3,'Orders - December 2020'!$C$2:$C$2047,Worksheet!$F121),"-")</f>
        <v>-</v>
      </c>
      <c r="BT121" s="51" t="str">
        <f>IFERROR(AVERAGEIFS('Orders - December 2020'!$I$2:$I$2047,'Orders - December 2020'!$H$2:$H$2047,Worksheet!BT$3,'Orders - December 2020'!$C$2:$C$2047,Worksheet!$F121),"-")</f>
        <v>-</v>
      </c>
      <c r="BU121" s="51" t="str">
        <f>IFERROR(AVERAGEIFS('Orders - December 2020'!$I$2:$I$2047,'Orders - December 2020'!$H$2:$H$2047,Worksheet!BU$3,'Orders - December 2020'!$C$2:$C$2047,Worksheet!$F121),"-")</f>
        <v>-</v>
      </c>
      <c r="BV121" s="51" t="str">
        <f>IFERROR(AVERAGEIFS('Orders - December 2020'!$I$2:$I$2047,'Orders - December 2020'!$H$2:$H$2047,Worksheet!BV$3,'Orders - December 2020'!$C$2:$C$2047,Worksheet!$F121),"-")</f>
        <v>-</v>
      </c>
      <c r="BW121" s="51" t="str">
        <f>IFERROR(AVERAGEIFS('Orders - December 2020'!$I$2:$I$2047,'Orders - December 2020'!$H$2:$H$2047,Worksheet!BW$3,'Orders - December 2020'!$C$2:$C$2047,Worksheet!$F121),"-")</f>
        <v>-</v>
      </c>
      <c r="BX121" s="51" t="str">
        <f>IFERROR(AVERAGEIFS('Orders - December 2020'!$I$2:$I$2047,'Orders - December 2020'!$H$2:$H$2047,Worksheet!BX$3,'Orders - December 2020'!$C$2:$C$2047,Worksheet!$F121),"-")</f>
        <v>-</v>
      </c>
      <c r="BY121" s="51" t="str">
        <f>IFERROR(AVERAGEIFS('Orders - December 2020'!$I$2:$I$2047,'Orders - December 2020'!$H$2:$H$2047,Worksheet!BY$3,'Orders - December 2020'!$C$2:$C$2047,Worksheet!$F121),"-")</f>
        <v>-</v>
      </c>
      <c r="BZ121" s="51" t="str">
        <f>IFERROR(AVERAGEIFS('Orders - December 2020'!$I$2:$I$2047,'Orders - December 2020'!$H$2:$H$2047,Worksheet!BZ$3,'Orders - December 2020'!$C$2:$C$2047,Worksheet!$F121),"-")</f>
        <v>-</v>
      </c>
      <c r="CA121" s="51" t="str">
        <f>IFERROR(AVERAGEIFS('Orders - December 2020'!$I$2:$I$2047,'Orders - December 2020'!$H$2:$H$2047,Worksheet!CA$3,'Orders - December 2020'!$C$2:$C$2047,Worksheet!$F121),"-")</f>
        <v>-</v>
      </c>
      <c r="CB121" s="51" t="str">
        <f>IFERROR(AVERAGEIFS('Orders - December 2020'!$I$2:$I$2047,'Orders - December 2020'!$H$2:$H$2047,Worksheet!CB$3,'Orders - December 2020'!$C$2:$C$2047,Worksheet!$F121),"-")</f>
        <v>-</v>
      </c>
      <c r="CC121" s="51" t="str">
        <f>IFERROR(AVERAGEIFS('Orders - December 2020'!$I$2:$I$2047,'Orders - December 2020'!$H$2:$H$2047,Worksheet!CC$3,'Orders - December 2020'!$C$2:$C$2047,Worksheet!$F121),"-")</f>
        <v>-</v>
      </c>
      <c r="CD121" s="51">
        <f>IFERROR(AVERAGEIFS('Orders - December 2020'!$I$2:$I$2047,'Orders - December 2020'!$H$2:$H$2047,Worksheet!CD$3,'Orders - December 2020'!$C$2:$C$2047,Worksheet!$F121),"-")</f>
        <v>3</v>
      </c>
      <c r="CE121" s="51" t="str">
        <f>IFERROR(AVERAGEIFS('Orders - December 2020'!$I$2:$I$2047,'Orders - December 2020'!$H$2:$H$2047,Worksheet!CE$3,'Orders - December 2020'!$C$2:$C$2047,Worksheet!$F121),"-")</f>
        <v>-</v>
      </c>
      <c r="CF121" s="51" t="str">
        <f>IFERROR(AVERAGEIFS('Orders - December 2020'!$I$2:$I$2047,'Orders - December 2020'!$H$2:$H$2047,Worksheet!CF$3,'Orders - December 2020'!$C$2:$C$2047,Worksheet!$F121),"-")</f>
        <v>-</v>
      </c>
      <c r="CG121" s="51" t="str">
        <f>IFERROR(AVERAGEIFS('Orders - December 2020'!$I$2:$I$2047,'Orders - December 2020'!$H$2:$H$2047,Worksheet!CG$3,'Orders - December 2020'!$C$2:$C$2047,Worksheet!$F121),"-")</f>
        <v>-</v>
      </c>
      <c r="CH121" s="51" t="str">
        <f>IFERROR(AVERAGEIFS('Orders - December 2020'!$I$2:$I$2047,'Orders - December 2020'!$H$2:$H$2047,Worksheet!CH$3,'Orders - December 2020'!$C$2:$C$2047,Worksheet!$F121),"-")</f>
        <v>-</v>
      </c>
      <c r="CI121" s="51" t="str">
        <f>IFERROR(AVERAGEIFS('Orders - December 2020'!$I$2:$I$2047,'Orders - December 2020'!$H$2:$H$2047,Worksheet!CI$3,'Orders - December 2020'!$C$2:$C$2047,Worksheet!$F121),"-")</f>
        <v>-</v>
      </c>
      <c r="CJ121" s="51" t="str">
        <f>IFERROR(AVERAGEIFS('Orders - December 2020'!$I$2:$I$2047,'Orders - December 2020'!$H$2:$H$2047,Worksheet!CJ$3,'Orders - December 2020'!$C$2:$C$2047,Worksheet!$F121),"-")</f>
        <v>-</v>
      </c>
      <c r="CK121" s="51" t="str">
        <f>IFERROR(AVERAGEIFS('Orders - December 2020'!$I$2:$I$2047,'Orders - December 2020'!$H$2:$H$2047,Worksheet!CK$3,'Orders - December 2020'!$C$2:$C$2047,Worksheet!$F121),"-")</f>
        <v>-</v>
      </c>
      <c r="CL121" s="51" t="str">
        <f>IFERROR(AVERAGEIFS('Orders - December 2020'!$I$2:$I$2047,'Orders - December 2020'!$H$2:$H$2047,Worksheet!CL$3,'Orders - December 2020'!$C$2:$C$2047,Worksheet!$F121),"-")</f>
        <v>-</v>
      </c>
      <c r="CM121" s="51" t="str">
        <f>IFERROR(AVERAGEIFS('Orders - December 2020'!$I$2:$I$2047,'Orders - December 2020'!$H$2:$H$2047,Worksheet!CM$3,'Orders - December 2020'!$C$2:$C$2047,Worksheet!$F121),"-")</f>
        <v>-</v>
      </c>
      <c r="CN121" s="51" t="str">
        <f>IFERROR(AVERAGEIFS('Orders - December 2020'!$I$2:$I$2047,'Orders - December 2020'!$H$2:$H$2047,Worksheet!CN$3,'Orders - December 2020'!$C$2:$C$2047,Worksheet!$F121),"-")</f>
        <v>-</v>
      </c>
      <c r="CO121" s="51">
        <f>IFERROR(AVERAGEIFS('Orders - December 2020'!$I$2:$I$2047,'Orders - December 2020'!$H$2:$H$2047,Worksheet!CO$3,'Orders - December 2020'!$C$2:$C$2047,Worksheet!$F121),"-")</f>
        <v>10</v>
      </c>
      <c r="CP121" s="51" t="str">
        <f>IFERROR(AVERAGEIFS('Orders - December 2020'!$I$2:$I$2047,'Orders - December 2020'!$H$2:$H$2047,Worksheet!CP$3,'Orders - December 2020'!$C$2:$C$2047,Worksheet!$F121),"-")</f>
        <v>-</v>
      </c>
      <c r="CQ121" s="51">
        <f>IFERROR(AVERAGEIFS('Orders - December 2020'!$I$2:$I$2047,'Orders - December 2020'!$H$2:$H$2047,Worksheet!CQ$3,'Orders - December 2020'!$C$2:$C$2047,Worksheet!$F121),"-")</f>
        <v>3</v>
      </c>
      <c r="CR121" s="51" t="str">
        <f>IFERROR(AVERAGEIFS('Orders - December 2020'!$I$2:$I$2047,'Orders - December 2020'!$H$2:$H$2047,Worksheet!CR$3,'Orders - December 2020'!$C$2:$C$2047,Worksheet!$F121),"-")</f>
        <v>-</v>
      </c>
      <c r="CS121" s="51" t="str">
        <f>IFERROR(AVERAGEIFS('Orders - December 2020'!$I$2:$I$2047,'Orders - December 2020'!$H$2:$H$2047,Worksheet!CS$3,'Orders - December 2020'!$C$2:$C$2047,Worksheet!$F121),"-")</f>
        <v>-</v>
      </c>
      <c r="CT121" s="51" t="str">
        <f>IFERROR(AVERAGEIFS('Orders - December 2020'!$I$2:$I$2047,'Orders - December 2020'!$H$2:$H$2047,Worksheet!CT$3,'Orders - December 2020'!$C$2:$C$2047,Worksheet!$F121),"-")</f>
        <v>-</v>
      </c>
      <c r="CU121" s="51" t="str">
        <f>IFERROR(AVERAGEIFS('Orders - December 2020'!$I$2:$I$2047,'Orders - December 2020'!$H$2:$H$2047,Worksheet!CU$3,'Orders - December 2020'!$C$2:$C$2047,Worksheet!$F121),"-")</f>
        <v>-</v>
      </c>
      <c r="CV121" s="51">
        <f>IFERROR(AVERAGEIFS('Orders - December 2020'!$I$2:$I$2047,'Orders - December 2020'!$H$2:$H$2047,Worksheet!CV$3,'Orders - December 2020'!$C$2:$C$2047,Worksheet!$F121),"-")</f>
        <v>4</v>
      </c>
      <c r="CW121" s="51" t="str">
        <f>IFERROR(AVERAGEIFS('Orders - December 2020'!$I$2:$I$2047,'Orders - December 2020'!$H$2:$H$2047,Worksheet!CW$3,'Orders - December 2020'!$C$2:$C$2047,Worksheet!$F121),"-")</f>
        <v>-</v>
      </c>
      <c r="CX121" s="51" t="str">
        <f>IFERROR(AVERAGEIFS('Orders - December 2020'!$I$2:$I$2047,'Orders - December 2020'!$H$2:$H$2047,Worksheet!CX$3,'Orders - December 2020'!$C$2:$C$2047,Worksheet!$F121),"-")</f>
        <v>-</v>
      </c>
      <c r="CY121" s="51" t="str">
        <f>IFERROR(AVERAGEIFS('Orders - December 2020'!$I$2:$I$2047,'Orders - December 2020'!$H$2:$H$2047,Worksheet!CY$3,'Orders - December 2020'!$C$2:$C$2047,Worksheet!$F121),"-")</f>
        <v>-</v>
      </c>
      <c r="CZ121" s="51" t="str">
        <f>IFERROR(AVERAGEIFS('Orders - December 2020'!$I$2:$I$2047,'Orders - December 2020'!$H$2:$H$2047,Worksheet!CZ$3,'Orders - December 2020'!$C$2:$C$2047,Worksheet!$F121),"-")</f>
        <v>-</v>
      </c>
      <c r="DA121" s="51" t="str">
        <f>IFERROR(AVERAGEIFS('Orders - December 2020'!$I$2:$I$2047,'Orders - December 2020'!$H$2:$H$2047,Worksheet!DA$3,'Orders - December 2020'!$C$2:$C$2047,Worksheet!$F121),"-")</f>
        <v>-</v>
      </c>
      <c r="DB121" s="51" t="str">
        <f>IFERROR(AVERAGEIFS('Orders - December 2020'!$I$2:$I$2047,'Orders - December 2020'!$H$2:$H$2047,Worksheet!DB$3,'Orders - December 2020'!$C$2:$C$2047,Worksheet!$F121),"-")</f>
        <v>-</v>
      </c>
      <c r="DC121" s="51" t="str">
        <f>IFERROR(AVERAGEIFS('Orders - December 2020'!$I$2:$I$2047,'Orders - December 2020'!$H$2:$H$2047,Worksheet!DC$3,'Orders - December 2020'!$C$2:$C$2047,Worksheet!$F121),"-")</f>
        <v>-</v>
      </c>
      <c r="DD121" s="51" t="str">
        <f>IFERROR(AVERAGEIFS('Orders - December 2020'!$I$2:$I$2047,'Orders - December 2020'!$H$2:$H$2047,Worksheet!DD$3,'Orders - December 2020'!$C$2:$C$2047,Worksheet!$F121),"-")</f>
        <v>-</v>
      </c>
      <c r="DE121" s="51" t="str">
        <f>IFERROR(AVERAGEIFS('Orders - December 2020'!$I$2:$I$2047,'Orders - December 2020'!$H$2:$H$2047,Worksheet!DE$3,'Orders - December 2020'!$C$2:$C$2047,Worksheet!$F121),"-")</f>
        <v>-</v>
      </c>
      <c r="DF121" s="51" t="str">
        <f>IFERROR(AVERAGEIFS('Orders - December 2020'!$I$2:$I$2047,'Orders - December 2020'!$H$2:$H$2047,Worksheet!DF$3,'Orders - December 2020'!$C$2:$C$2047,Worksheet!$F121),"-")</f>
        <v>-</v>
      </c>
      <c r="DG121" s="51" t="str">
        <f>IFERROR(AVERAGEIFS('Orders - December 2020'!$I$2:$I$2047,'Orders - December 2020'!$H$2:$H$2047,Worksheet!DG$3,'Orders - December 2020'!$C$2:$C$2047,Worksheet!$F121),"-")</f>
        <v>-</v>
      </c>
      <c r="DH121" s="51">
        <f>IFERROR(AVERAGEIFS('Orders - December 2020'!$I$2:$I$2047,'Orders - December 2020'!$H$2:$H$2047,Worksheet!DH$3,'Orders - December 2020'!$C$2:$C$2047,Worksheet!$F121),"-")</f>
        <v>3</v>
      </c>
      <c r="DI121" s="51" t="str">
        <f>IFERROR(AVERAGEIFS('Orders - December 2020'!$I$2:$I$2047,'Orders - December 2020'!$H$2:$H$2047,Worksheet!DI$3,'Orders - December 2020'!$C$2:$C$2047,Worksheet!$F121),"-")</f>
        <v>-</v>
      </c>
      <c r="DJ121" s="51" t="str">
        <f>IFERROR(AVERAGEIFS('Orders - December 2020'!$I$2:$I$2047,'Orders - December 2020'!$H$2:$H$2047,Worksheet!DJ$3,'Orders - December 2020'!$C$2:$C$2047,Worksheet!$F121),"-")</f>
        <v>-</v>
      </c>
      <c r="DK121" s="51" t="str">
        <f>IFERROR(AVERAGEIFS('Orders - December 2020'!$I$2:$I$2047,'Orders - December 2020'!$H$2:$H$2047,Worksheet!DK$3,'Orders - December 2020'!$C$2:$C$2047,Worksheet!$F121),"-")</f>
        <v>-</v>
      </c>
      <c r="DL121" s="51" t="str">
        <f>IFERROR(AVERAGEIFS('Orders - December 2020'!$I$2:$I$2047,'Orders - December 2020'!$H$2:$H$2047,Worksheet!DL$3,'Orders - December 2020'!$C$2:$C$2047,Worksheet!$F121),"-")</f>
        <v>-</v>
      </c>
      <c r="DM121" s="51" t="str">
        <f>IFERROR(AVERAGEIFS('Orders - December 2020'!$I$2:$I$2047,'Orders - December 2020'!$H$2:$H$2047,Worksheet!DM$3,'Orders - December 2020'!$C$2:$C$2047,Worksheet!$F121),"-")</f>
        <v>-</v>
      </c>
      <c r="DN121" s="51" t="str">
        <f>IFERROR(AVERAGEIFS('Orders - December 2020'!$I$2:$I$2047,'Orders - December 2020'!$H$2:$H$2047,Worksheet!DN$3,'Orders - December 2020'!$C$2:$C$2047,Worksheet!$F121),"-")</f>
        <v>-</v>
      </c>
      <c r="DO121" s="51" t="str">
        <f>IFERROR(AVERAGEIFS('Orders - December 2020'!$I$2:$I$2047,'Orders - December 2020'!$H$2:$H$2047,Worksheet!DO$3,'Orders - December 2020'!$C$2:$C$2047,Worksheet!$F121),"-")</f>
        <v>-</v>
      </c>
      <c r="DP121" s="51" t="str">
        <f>IFERROR(AVERAGEIFS('Orders - December 2020'!$I$2:$I$2047,'Orders - December 2020'!$H$2:$H$2047,Worksheet!DP$3,'Orders - December 2020'!$C$2:$C$2047,Worksheet!$F121),"-")</f>
        <v>-</v>
      </c>
      <c r="DQ121" s="51" t="str">
        <f>IFERROR(AVERAGEIFS('Orders - December 2020'!$I$2:$I$2047,'Orders - December 2020'!$H$2:$H$2047,Worksheet!DQ$3,'Orders - December 2020'!$C$2:$C$2047,Worksheet!$F121),"-")</f>
        <v>-</v>
      </c>
      <c r="DR121" s="51" t="str">
        <f>IFERROR(AVERAGEIFS('Orders - December 2020'!$I$2:$I$2047,'Orders - December 2020'!$H$2:$H$2047,Worksheet!DR$3,'Orders - December 2020'!$C$2:$C$2047,Worksheet!$F121),"-")</f>
        <v>-</v>
      </c>
      <c r="DS121" s="51" t="str">
        <f>IFERROR(AVERAGEIFS('Orders - December 2020'!$I$2:$I$2047,'Orders - December 2020'!$H$2:$H$2047,Worksheet!DS$3,'Orders - December 2020'!$C$2:$C$2047,Worksheet!$F121),"-")</f>
        <v>-</v>
      </c>
      <c r="DT121" s="51" t="str">
        <f>IFERROR(AVERAGEIFS('Orders - December 2020'!$I$2:$I$2047,'Orders - December 2020'!$H$2:$H$2047,Worksheet!DT$3,'Orders - December 2020'!$C$2:$C$2047,Worksheet!$F121),"-")</f>
        <v>-</v>
      </c>
      <c r="DU121" s="51" t="str">
        <f>IFERROR(AVERAGEIFS('Orders - December 2020'!$I$2:$I$2047,'Orders - December 2020'!$H$2:$H$2047,Worksheet!DU$3,'Orders - December 2020'!$C$2:$C$2047,Worksheet!$F121),"-")</f>
        <v>-</v>
      </c>
      <c r="DV121" s="51" t="str">
        <f>IFERROR(AVERAGEIFS('Orders - December 2020'!$I$2:$I$2047,'Orders - December 2020'!$H$2:$H$2047,Worksheet!DV$3,'Orders - December 2020'!$C$2:$C$2047,Worksheet!$F121),"-")</f>
        <v>-</v>
      </c>
      <c r="DW121" s="51" t="str">
        <f>IFERROR(AVERAGEIFS('Orders - December 2020'!$I$2:$I$2047,'Orders - December 2020'!$H$2:$H$2047,Worksheet!DW$3,'Orders - December 2020'!$C$2:$C$2047,Worksheet!$F121),"-")</f>
        <v>-</v>
      </c>
      <c r="DX121" s="51" t="str">
        <f>IFERROR(AVERAGEIFS('Orders - December 2020'!$I$2:$I$2047,'Orders - December 2020'!$H$2:$H$2047,Worksheet!DX$3,'Orders - December 2020'!$C$2:$C$2047,Worksheet!$F121),"-")</f>
        <v>-</v>
      </c>
      <c r="DY121" s="51" t="str">
        <f>IFERROR(AVERAGEIFS('Orders - December 2020'!$I$2:$I$2047,'Orders - December 2020'!$H$2:$H$2047,Worksheet!DY$3,'Orders - December 2020'!$C$2:$C$2047,Worksheet!$F121),"-")</f>
        <v>-</v>
      </c>
      <c r="DZ121" s="51" t="str">
        <f>IFERROR(AVERAGEIFS('Orders - December 2020'!$I$2:$I$2047,'Orders - December 2020'!$H$2:$H$2047,Worksheet!DZ$3,'Orders - December 2020'!$C$2:$C$2047,Worksheet!$F121),"-")</f>
        <v>-</v>
      </c>
      <c r="EA121" s="51" t="str">
        <f>IFERROR(AVERAGEIFS('Orders - December 2020'!$I$2:$I$2047,'Orders - December 2020'!$H$2:$H$2047,Worksheet!EA$3,'Orders - December 2020'!$C$2:$C$2047,Worksheet!$F121),"-")</f>
        <v>-</v>
      </c>
      <c r="EB121" s="51" t="str">
        <f>IFERROR(AVERAGEIFS('Orders - December 2020'!$I$2:$I$2047,'Orders - December 2020'!$H$2:$H$2047,Worksheet!EB$3,'Orders - December 2020'!$C$2:$C$2047,Worksheet!$F121),"-")</f>
        <v>-</v>
      </c>
      <c r="EC121" s="51" t="str">
        <f>IFERROR(AVERAGEIFS('Orders - December 2020'!$I$2:$I$2047,'Orders - December 2020'!$H$2:$H$2047,Worksheet!EC$3,'Orders - December 2020'!$C$2:$C$2047,Worksheet!$F121),"-")</f>
        <v>-</v>
      </c>
      <c r="ED121" s="51" t="str">
        <f>IFERROR(AVERAGEIFS('Orders - December 2020'!$I$2:$I$2047,'Orders - December 2020'!$H$2:$H$2047,Worksheet!ED$3,'Orders - December 2020'!$C$2:$C$2047,Worksheet!$F121),"-")</f>
        <v>-</v>
      </c>
      <c r="EE121" s="51" t="str">
        <f>IFERROR(AVERAGEIFS('Orders - December 2020'!$I$2:$I$2047,'Orders - December 2020'!$H$2:$H$2047,Worksheet!EE$3,'Orders - December 2020'!$C$2:$C$2047,Worksheet!$F121),"-")</f>
        <v>-</v>
      </c>
      <c r="EF121" s="51" t="str">
        <f>IFERROR(AVERAGEIFS('Orders - December 2020'!$I$2:$I$2047,'Orders - December 2020'!$H$2:$H$2047,Worksheet!EF$3,'Orders - December 2020'!$C$2:$C$2047,Worksheet!$F121),"-")</f>
        <v>-</v>
      </c>
      <c r="EG121" s="51" t="str">
        <f>IFERROR(AVERAGEIFS('Orders - December 2020'!$I$2:$I$2047,'Orders - December 2020'!$H$2:$H$2047,Worksheet!EG$3,'Orders - December 2020'!$C$2:$C$2047,Worksheet!$F121),"-")</f>
        <v>-</v>
      </c>
      <c r="EH121" s="51" t="str">
        <f>IFERROR(AVERAGEIFS('Orders - December 2020'!$I$2:$I$2047,'Orders - December 2020'!$H$2:$H$2047,Worksheet!EH$3,'Orders - December 2020'!$C$2:$C$2047,Worksheet!$F121),"-")</f>
        <v>-</v>
      </c>
      <c r="EI121" s="51" t="str">
        <f>IFERROR(AVERAGEIFS('Orders - December 2020'!$I$2:$I$2047,'Orders - December 2020'!$H$2:$H$2047,Worksheet!EI$3,'Orders - December 2020'!$C$2:$C$2047,Worksheet!$F121),"-")</f>
        <v>-</v>
      </c>
      <c r="EJ121" s="51" t="str">
        <f>IFERROR(AVERAGEIFS('Orders - December 2020'!$I$2:$I$2047,'Orders - December 2020'!$H$2:$H$2047,Worksheet!EJ$3,'Orders - December 2020'!$C$2:$C$2047,Worksheet!$F121),"-")</f>
        <v>-</v>
      </c>
      <c r="EK121" s="51" t="str">
        <f>IFERROR(AVERAGEIFS('Orders - December 2020'!$I$2:$I$2047,'Orders - December 2020'!$H$2:$H$2047,Worksheet!EK$3,'Orders - December 2020'!$C$2:$C$2047,Worksheet!$F121),"-")</f>
        <v>-</v>
      </c>
      <c r="EL121" s="51" t="str">
        <f>IFERROR(AVERAGEIFS('Orders - December 2020'!$I$2:$I$2047,'Orders - December 2020'!$H$2:$H$2047,Worksheet!EL$3,'Orders - December 2020'!$C$2:$C$2047,Worksheet!$F121),"-")</f>
        <v>-</v>
      </c>
      <c r="EM121" s="51" t="str">
        <f>IFERROR(AVERAGEIFS('Orders - December 2020'!$I$2:$I$2047,'Orders - December 2020'!$H$2:$H$2047,Worksheet!EM$3,'Orders - December 2020'!$C$2:$C$2047,Worksheet!$F121),"-")</f>
        <v>-</v>
      </c>
      <c r="EN121" s="51" t="str">
        <f>IFERROR(AVERAGEIFS('Orders - December 2020'!$I$2:$I$2047,'Orders - December 2020'!$H$2:$H$2047,Worksheet!EN$3,'Orders - December 2020'!$C$2:$C$2047,Worksheet!$F121),"-")</f>
        <v>-</v>
      </c>
      <c r="EO121" s="51" t="str">
        <f>IFERROR(AVERAGEIFS('Orders - December 2020'!$I$2:$I$2047,'Orders - December 2020'!$H$2:$H$2047,Worksheet!EO$3,'Orders - December 2020'!$C$2:$C$2047,Worksheet!$F121),"-")</f>
        <v>-</v>
      </c>
      <c r="EP121" s="51" t="str">
        <f>IFERROR(AVERAGEIFS('Orders - December 2020'!$I$2:$I$2047,'Orders - December 2020'!$H$2:$H$2047,Worksheet!EP$3,'Orders - December 2020'!$C$2:$C$2047,Worksheet!$F121),"-")</f>
        <v>-</v>
      </c>
      <c r="EQ121" s="51" t="str">
        <f>IFERROR(AVERAGEIFS('Orders - December 2020'!$I$2:$I$2047,'Orders - December 2020'!$H$2:$H$2047,Worksheet!EQ$3,'Orders - December 2020'!$C$2:$C$2047,Worksheet!$F121),"-")</f>
        <v>-</v>
      </c>
      <c r="ER121" s="51" t="str">
        <f>IFERROR(AVERAGEIFS('Orders - December 2020'!$I$2:$I$2047,'Orders - December 2020'!$H$2:$H$2047,Worksheet!ER$3,'Orders - December 2020'!$C$2:$C$2047,Worksheet!$F121),"-")</f>
        <v>-</v>
      </c>
      <c r="ES121" s="51" t="str">
        <f>IFERROR(AVERAGEIFS('Orders - December 2020'!$I$2:$I$2047,'Orders - December 2020'!$H$2:$H$2047,Worksheet!ES$3,'Orders - December 2020'!$C$2:$C$2047,Worksheet!$F121),"-")</f>
        <v>-</v>
      </c>
      <c r="ET121" s="51" t="str">
        <f>IFERROR(AVERAGEIFS('Orders - December 2020'!$I$2:$I$2047,'Orders - December 2020'!$H$2:$H$2047,Worksheet!ET$3,'Orders - December 2020'!$C$2:$C$2047,Worksheet!$F121),"-")</f>
        <v>-</v>
      </c>
      <c r="EU121" s="51" t="str">
        <f>IFERROR(AVERAGEIFS('Orders - December 2020'!$I$2:$I$2047,'Orders - December 2020'!$H$2:$H$2047,Worksheet!EU$3,'Orders - December 2020'!$C$2:$C$2047,Worksheet!$F121),"-")</f>
        <v>-</v>
      </c>
      <c r="EV121" s="51" t="str">
        <f>IFERROR(AVERAGEIFS('Orders - December 2020'!$I$2:$I$2047,'Orders - December 2020'!$H$2:$H$2047,Worksheet!EV$3,'Orders - December 2020'!$C$2:$C$2047,Worksheet!$F121),"-")</f>
        <v>-</v>
      </c>
      <c r="EW121" s="51" t="str">
        <f>IFERROR(AVERAGEIFS('Orders - December 2020'!$I$2:$I$2047,'Orders - December 2020'!$H$2:$H$2047,Worksheet!EW$3,'Orders - December 2020'!$C$2:$C$2047,Worksheet!$F121),"-")</f>
        <v>-</v>
      </c>
      <c r="EX121" s="51" t="str">
        <f>IFERROR(AVERAGEIFS('Orders - December 2020'!$I$2:$I$2047,'Orders - December 2020'!$H$2:$H$2047,Worksheet!EX$3,'Orders - December 2020'!$C$2:$C$2047,Worksheet!$F121),"-")</f>
        <v>-</v>
      </c>
      <c r="EY121" s="51" t="str">
        <f>IFERROR(AVERAGEIFS('Orders - December 2020'!$I$2:$I$2047,'Orders - December 2020'!$H$2:$H$2047,Worksheet!EY$3,'Orders - December 2020'!$C$2:$C$2047,Worksheet!$F121),"-")</f>
        <v>-</v>
      </c>
      <c r="EZ121" s="51" t="str">
        <f>IFERROR(AVERAGEIFS('Orders - December 2020'!$I$2:$I$2047,'Orders - December 2020'!$H$2:$H$2047,Worksheet!EZ$3,'Orders - December 2020'!$C$2:$C$2047,Worksheet!$F121),"-")</f>
        <v>-</v>
      </c>
      <c r="FA121" s="51" t="str">
        <f>IFERROR(AVERAGEIFS('Orders - December 2020'!$I$2:$I$2047,'Orders - December 2020'!$H$2:$H$2047,Worksheet!FA$3,'Orders - December 2020'!$C$2:$C$2047,Worksheet!$F121),"-")</f>
        <v>-</v>
      </c>
      <c r="FB121" s="51" t="str">
        <f>IFERROR(AVERAGEIFS('Orders - December 2020'!$I$2:$I$2047,'Orders - December 2020'!$H$2:$H$2047,Worksheet!FB$3,'Orders - December 2020'!$C$2:$C$2047,Worksheet!$F121),"-")</f>
        <v>-</v>
      </c>
      <c r="FC121" s="51" t="str">
        <f>IFERROR(AVERAGEIFS('Orders - December 2020'!$I$2:$I$2047,'Orders - December 2020'!$H$2:$H$2047,Worksheet!FC$3,'Orders - December 2020'!$C$2:$C$2047,Worksheet!$F121),"-")</f>
        <v>-</v>
      </c>
      <c r="FD121" s="51" t="str">
        <f>IFERROR(AVERAGEIFS('Orders - December 2020'!$I$2:$I$2047,'Orders - December 2020'!$H$2:$H$2047,Worksheet!FD$3,'Orders - December 2020'!$C$2:$C$2047,Worksheet!$F121),"-")</f>
        <v>-</v>
      </c>
      <c r="FE121" s="51" t="str">
        <f>IFERROR(AVERAGEIFS('Orders - December 2020'!$I$2:$I$2047,'Orders - December 2020'!$H$2:$H$2047,Worksheet!FE$3,'Orders - December 2020'!$C$2:$C$2047,Worksheet!$F121),"-")</f>
        <v>-</v>
      </c>
      <c r="FF121" s="51" t="str">
        <f>IFERROR(AVERAGEIFS('Orders - December 2020'!$I$2:$I$2047,'Orders - December 2020'!$H$2:$H$2047,Worksheet!FF$3,'Orders - December 2020'!$C$2:$C$2047,Worksheet!$F121),"-")</f>
        <v>-</v>
      </c>
      <c r="FG121" s="52" t="str">
        <f>IFERROR(AVERAGEIFS('Orders - December 2020'!$I$2:$I$2047,'Orders - December 2020'!$H$2:$H$2047,Worksheet!FG$3,'Orders - December 2020'!$C$2:$C$2047,Worksheet!$F121),"-")</f>
        <v>-</v>
      </c>
    </row>
    <row r="122" spans="6:163">
      <c r="F122" s="45" t="str">
        <v>Sis Glory</v>
      </c>
      <c r="G122" s="50" t="str">
        <f>IFERROR(AVERAGEIFS('Orders - December 2020'!$I$2:$I$2047,'Orders - December 2020'!$H$2:$H$2047,Worksheet!G$3,'Orders - December 2020'!$C$2:$C$2047,Worksheet!$F122),"-")</f>
        <v>-</v>
      </c>
      <c r="H122" s="51" t="str">
        <f>IFERROR(AVERAGEIFS('Orders - December 2020'!$I$2:$I$2047,'Orders - December 2020'!$H$2:$H$2047,Worksheet!H$3,'Orders - December 2020'!$C$2:$C$2047,Worksheet!$F122),"-")</f>
        <v>-</v>
      </c>
      <c r="I122" s="51" t="str">
        <f>IFERROR(AVERAGEIFS('Orders - December 2020'!$I$2:$I$2047,'Orders - December 2020'!$H$2:$H$2047,Worksheet!I$3,'Orders - December 2020'!$C$2:$C$2047,Worksheet!$F122),"-")</f>
        <v>-</v>
      </c>
      <c r="J122" s="51" t="str">
        <f>IFERROR(AVERAGEIFS('Orders - December 2020'!$I$2:$I$2047,'Orders - December 2020'!$H$2:$H$2047,Worksheet!J$3,'Orders - December 2020'!$C$2:$C$2047,Worksheet!$F122),"-")</f>
        <v>-</v>
      </c>
      <c r="K122" s="51" t="str">
        <f>IFERROR(AVERAGEIFS('Orders - December 2020'!$I$2:$I$2047,'Orders - December 2020'!$H$2:$H$2047,Worksheet!K$3,'Orders - December 2020'!$C$2:$C$2047,Worksheet!$F122),"-")</f>
        <v>-</v>
      </c>
      <c r="L122" s="51" t="str">
        <f>IFERROR(AVERAGEIFS('Orders - December 2020'!$I$2:$I$2047,'Orders - December 2020'!$H$2:$H$2047,Worksheet!L$3,'Orders - December 2020'!$C$2:$C$2047,Worksheet!$F122),"-")</f>
        <v>-</v>
      </c>
      <c r="M122" s="51" t="str">
        <f>IFERROR(AVERAGEIFS('Orders - December 2020'!$I$2:$I$2047,'Orders - December 2020'!$H$2:$H$2047,Worksheet!M$3,'Orders - December 2020'!$C$2:$C$2047,Worksheet!$F122),"-")</f>
        <v>-</v>
      </c>
      <c r="N122" s="51" t="str">
        <f>IFERROR(AVERAGEIFS('Orders - December 2020'!$I$2:$I$2047,'Orders - December 2020'!$H$2:$H$2047,Worksheet!N$3,'Orders - December 2020'!$C$2:$C$2047,Worksheet!$F122),"-")</f>
        <v>-</v>
      </c>
      <c r="O122" s="51" t="str">
        <f>IFERROR(AVERAGEIFS('Orders - December 2020'!$I$2:$I$2047,'Orders - December 2020'!$H$2:$H$2047,Worksheet!O$3,'Orders - December 2020'!$C$2:$C$2047,Worksheet!$F122),"-")</f>
        <v>-</v>
      </c>
      <c r="P122" s="51" t="str">
        <f>IFERROR(AVERAGEIFS('Orders - December 2020'!$I$2:$I$2047,'Orders - December 2020'!$H$2:$H$2047,Worksheet!P$3,'Orders - December 2020'!$C$2:$C$2047,Worksheet!$F122),"-")</f>
        <v>-</v>
      </c>
      <c r="Q122" s="51" t="str">
        <f>IFERROR(AVERAGEIFS('Orders - December 2020'!$I$2:$I$2047,'Orders - December 2020'!$H$2:$H$2047,Worksheet!Q$3,'Orders - December 2020'!$C$2:$C$2047,Worksheet!$F122),"-")</f>
        <v>-</v>
      </c>
      <c r="R122" s="51" t="str">
        <f>IFERROR(AVERAGEIFS('Orders - December 2020'!$I$2:$I$2047,'Orders - December 2020'!$H$2:$H$2047,Worksheet!R$3,'Orders - December 2020'!$C$2:$C$2047,Worksheet!$F122),"-")</f>
        <v>-</v>
      </c>
      <c r="S122" s="51" t="str">
        <f>IFERROR(AVERAGEIFS('Orders - December 2020'!$I$2:$I$2047,'Orders - December 2020'!$H$2:$H$2047,Worksheet!S$3,'Orders - December 2020'!$C$2:$C$2047,Worksheet!$F122),"-")</f>
        <v>-</v>
      </c>
      <c r="T122" s="51" t="str">
        <f>IFERROR(AVERAGEIFS('Orders - December 2020'!$I$2:$I$2047,'Orders - December 2020'!$H$2:$H$2047,Worksheet!T$3,'Orders - December 2020'!$C$2:$C$2047,Worksheet!$F122),"-")</f>
        <v>-</v>
      </c>
      <c r="U122" s="51" t="str">
        <f>IFERROR(AVERAGEIFS('Orders - December 2020'!$I$2:$I$2047,'Orders - December 2020'!$H$2:$H$2047,Worksheet!U$3,'Orders - December 2020'!$C$2:$C$2047,Worksheet!$F122),"-")</f>
        <v>-</v>
      </c>
      <c r="V122" s="51" t="str">
        <f>IFERROR(AVERAGEIFS('Orders - December 2020'!$I$2:$I$2047,'Orders - December 2020'!$H$2:$H$2047,Worksheet!V$3,'Orders - December 2020'!$C$2:$C$2047,Worksheet!$F122),"-")</f>
        <v>-</v>
      </c>
      <c r="W122" s="51" t="str">
        <f>IFERROR(AVERAGEIFS('Orders - December 2020'!$I$2:$I$2047,'Orders - December 2020'!$H$2:$H$2047,Worksheet!W$3,'Orders - December 2020'!$C$2:$C$2047,Worksheet!$F122),"-")</f>
        <v>-</v>
      </c>
      <c r="X122" s="51" t="str">
        <f>IFERROR(AVERAGEIFS('Orders - December 2020'!$I$2:$I$2047,'Orders - December 2020'!$H$2:$H$2047,Worksheet!X$3,'Orders - December 2020'!$C$2:$C$2047,Worksheet!$F122),"-")</f>
        <v>-</v>
      </c>
      <c r="Y122" s="51" t="str">
        <f>IFERROR(AVERAGEIFS('Orders - December 2020'!$I$2:$I$2047,'Orders - December 2020'!$H$2:$H$2047,Worksheet!Y$3,'Orders - December 2020'!$C$2:$C$2047,Worksheet!$F122),"-")</f>
        <v>-</v>
      </c>
      <c r="Z122" s="51" t="str">
        <f>IFERROR(AVERAGEIFS('Orders - December 2020'!$I$2:$I$2047,'Orders - December 2020'!$H$2:$H$2047,Worksheet!Z$3,'Orders - December 2020'!$C$2:$C$2047,Worksheet!$F122),"-")</f>
        <v>-</v>
      </c>
      <c r="AA122" s="51" t="str">
        <f>IFERROR(AVERAGEIFS('Orders - December 2020'!$I$2:$I$2047,'Orders - December 2020'!$H$2:$H$2047,Worksheet!AA$3,'Orders - December 2020'!$C$2:$C$2047,Worksheet!$F122),"-")</f>
        <v>-</v>
      </c>
      <c r="AB122" s="51" t="str">
        <f>IFERROR(AVERAGEIFS('Orders - December 2020'!$I$2:$I$2047,'Orders - December 2020'!$H$2:$H$2047,Worksheet!AB$3,'Orders - December 2020'!$C$2:$C$2047,Worksheet!$F122),"-")</f>
        <v>-</v>
      </c>
      <c r="AC122" s="51" t="str">
        <f>IFERROR(AVERAGEIFS('Orders - December 2020'!$I$2:$I$2047,'Orders - December 2020'!$H$2:$H$2047,Worksheet!AC$3,'Orders - December 2020'!$C$2:$C$2047,Worksheet!$F122),"-")</f>
        <v>-</v>
      </c>
      <c r="AD122" s="51" t="str">
        <f>IFERROR(AVERAGEIFS('Orders - December 2020'!$I$2:$I$2047,'Orders - December 2020'!$H$2:$H$2047,Worksheet!AD$3,'Orders - December 2020'!$C$2:$C$2047,Worksheet!$F122),"-")</f>
        <v>-</v>
      </c>
      <c r="AE122" s="51" t="str">
        <f>IFERROR(AVERAGEIFS('Orders - December 2020'!$I$2:$I$2047,'Orders - December 2020'!$H$2:$H$2047,Worksheet!AE$3,'Orders - December 2020'!$C$2:$C$2047,Worksheet!$F122),"-")</f>
        <v>-</v>
      </c>
      <c r="AF122" s="51" t="str">
        <f>IFERROR(AVERAGEIFS('Orders - December 2020'!$I$2:$I$2047,'Orders - December 2020'!$H$2:$H$2047,Worksheet!AF$3,'Orders - December 2020'!$C$2:$C$2047,Worksheet!$F122),"-")</f>
        <v>-</v>
      </c>
      <c r="AG122" s="51" t="str">
        <f>IFERROR(AVERAGEIFS('Orders - December 2020'!$I$2:$I$2047,'Orders - December 2020'!$H$2:$H$2047,Worksheet!AG$3,'Orders - December 2020'!$C$2:$C$2047,Worksheet!$F122),"-")</f>
        <v>-</v>
      </c>
      <c r="AH122" s="51" t="str">
        <f>IFERROR(AVERAGEIFS('Orders - December 2020'!$I$2:$I$2047,'Orders - December 2020'!$H$2:$H$2047,Worksheet!AH$3,'Orders - December 2020'!$C$2:$C$2047,Worksheet!$F122),"-")</f>
        <v>-</v>
      </c>
      <c r="AI122" s="51" t="str">
        <f>IFERROR(AVERAGEIFS('Orders - December 2020'!$I$2:$I$2047,'Orders - December 2020'!$H$2:$H$2047,Worksheet!AI$3,'Orders - December 2020'!$C$2:$C$2047,Worksheet!$F122),"-")</f>
        <v>-</v>
      </c>
      <c r="AJ122" s="51" t="str">
        <f>IFERROR(AVERAGEIFS('Orders - December 2020'!$I$2:$I$2047,'Orders - December 2020'!$H$2:$H$2047,Worksheet!AJ$3,'Orders - December 2020'!$C$2:$C$2047,Worksheet!$F122),"-")</f>
        <v>-</v>
      </c>
      <c r="AK122" s="51" t="str">
        <f>IFERROR(AVERAGEIFS('Orders - December 2020'!$I$2:$I$2047,'Orders - December 2020'!$H$2:$H$2047,Worksheet!AK$3,'Orders - December 2020'!$C$2:$C$2047,Worksheet!$F122),"-")</f>
        <v>-</v>
      </c>
      <c r="AL122" s="51" t="str">
        <f>IFERROR(AVERAGEIFS('Orders - December 2020'!$I$2:$I$2047,'Orders - December 2020'!$H$2:$H$2047,Worksheet!AL$3,'Orders - December 2020'!$C$2:$C$2047,Worksheet!$F122),"-")</f>
        <v>-</v>
      </c>
      <c r="AM122" s="51" t="str">
        <f>IFERROR(AVERAGEIFS('Orders - December 2020'!$I$2:$I$2047,'Orders - December 2020'!$H$2:$H$2047,Worksheet!AM$3,'Orders - December 2020'!$C$2:$C$2047,Worksheet!$F122),"-")</f>
        <v>-</v>
      </c>
      <c r="AN122" s="51" t="str">
        <f>IFERROR(AVERAGEIFS('Orders - December 2020'!$I$2:$I$2047,'Orders - December 2020'!$H$2:$H$2047,Worksheet!AN$3,'Orders - December 2020'!$C$2:$C$2047,Worksheet!$F122),"-")</f>
        <v>-</v>
      </c>
      <c r="AO122" s="51" t="str">
        <f>IFERROR(AVERAGEIFS('Orders - December 2020'!$I$2:$I$2047,'Orders - December 2020'!$H$2:$H$2047,Worksheet!AO$3,'Orders - December 2020'!$C$2:$C$2047,Worksheet!$F122),"-")</f>
        <v>-</v>
      </c>
      <c r="AP122" s="51" t="str">
        <f>IFERROR(AVERAGEIFS('Orders - December 2020'!$I$2:$I$2047,'Orders - December 2020'!$H$2:$H$2047,Worksheet!AP$3,'Orders - December 2020'!$C$2:$C$2047,Worksheet!$F122),"-")</f>
        <v>-</v>
      </c>
      <c r="AQ122" s="51" t="str">
        <f>IFERROR(AVERAGEIFS('Orders - December 2020'!$I$2:$I$2047,'Orders - December 2020'!$H$2:$H$2047,Worksheet!AQ$3,'Orders - December 2020'!$C$2:$C$2047,Worksheet!$F122),"-")</f>
        <v>-</v>
      </c>
      <c r="AR122" s="51" t="str">
        <f>IFERROR(AVERAGEIFS('Orders - December 2020'!$I$2:$I$2047,'Orders - December 2020'!$H$2:$H$2047,Worksheet!AR$3,'Orders - December 2020'!$C$2:$C$2047,Worksheet!$F122),"-")</f>
        <v>-</v>
      </c>
      <c r="AS122" s="51" t="str">
        <f>IFERROR(AVERAGEIFS('Orders - December 2020'!$I$2:$I$2047,'Orders - December 2020'!$H$2:$H$2047,Worksheet!AS$3,'Orders - December 2020'!$C$2:$C$2047,Worksheet!$F122),"-")</f>
        <v>-</v>
      </c>
      <c r="AT122" s="51" t="str">
        <f>IFERROR(AVERAGEIFS('Orders - December 2020'!$I$2:$I$2047,'Orders - December 2020'!$H$2:$H$2047,Worksheet!AT$3,'Orders - December 2020'!$C$2:$C$2047,Worksheet!$F122),"-")</f>
        <v>-</v>
      </c>
      <c r="AU122" s="51" t="str">
        <f>IFERROR(AVERAGEIFS('Orders - December 2020'!$I$2:$I$2047,'Orders - December 2020'!$H$2:$H$2047,Worksheet!AU$3,'Orders - December 2020'!$C$2:$C$2047,Worksheet!$F122),"-")</f>
        <v>-</v>
      </c>
      <c r="AV122" s="51" t="str">
        <f>IFERROR(AVERAGEIFS('Orders - December 2020'!$I$2:$I$2047,'Orders - December 2020'!$H$2:$H$2047,Worksheet!AV$3,'Orders - December 2020'!$C$2:$C$2047,Worksheet!$F122),"-")</f>
        <v>-</v>
      </c>
      <c r="AW122" s="51" t="str">
        <f>IFERROR(AVERAGEIFS('Orders - December 2020'!$I$2:$I$2047,'Orders - December 2020'!$H$2:$H$2047,Worksheet!AW$3,'Orders - December 2020'!$C$2:$C$2047,Worksheet!$F122),"-")</f>
        <v>-</v>
      </c>
      <c r="AX122" s="51" t="str">
        <f>IFERROR(AVERAGEIFS('Orders - December 2020'!$I$2:$I$2047,'Orders - December 2020'!$H$2:$H$2047,Worksheet!AX$3,'Orders - December 2020'!$C$2:$C$2047,Worksheet!$F122),"-")</f>
        <v>-</v>
      </c>
      <c r="AY122" s="51" t="str">
        <f>IFERROR(AVERAGEIFS('Orders - December 2020'!$I$2:$I$2047,'Orders - December 2020'!$H$2:$H$2047,Worksheet!AY$3,'Orders - December 2020'!$C$2:$C$2047,Worksheet!$F122),"-")</f>
        <v>-</v>
      </c>
      <c r="AZ122" s="51" t="str">
        <f>IFERROR(AVERAGEIFS('Orders - December 2020'!$I$2:$I$2047,'Orders - December 2020'!$H$2:$H$2047,Worksheet!AZ$3,'Orders - December 2020'!$C$2:$C$2047,Worksheet!$F122),"-")</f>
        <v>-</v>
      </c>
      <c r="BA122" s="51" t="str">
        <f>IFERROR(AVERAGEIFS('Orders - December 2020'!$I$2:$I$2047,'Orders - December 2020'!$H$2:$H$2047,Worksheet!BA$3,'Orders - December 2020'!$C$2:$C$2047,Worksheet!$F122),"-")</f>
        <v>-</v>
      </c>
      <c r="BB122" s="51" t="str">
        <f>IFERROR(AVERAGEIFS('Orders - December 2020'!$I$2:$I$2047,'Orders - December 2020'!$H$2:$H$2047,Worksheet!BB$3,'Orders - December 2020'!$C$2:$C$2047,Worksheet!$F122),"-")</f>
        <v>-</v>
      </c>
      <c r="BC122" s="51" t="str">
        <f>IFERROR(AVERAGEIFS('Orders - December 2020'!$I$2:$I$2047,'Orders - December 2020'!$H$2:$H$2047,Worksheet!BC$3,'Orders - December 2020'!$C$2:$C$2047,Worksheet!$F122),"-")</f>
        <v>-</v>
      </c>
      <c r="BD122" s="51" t="str">
        <f>IFERROR(AVERAGEIFS('Orders - December 2020'!$I$2:$I$2047,'Orders - December 2020'!$H$2:$H$2047,Worksheet!BD$3,'Orders - December 2020'!$C$2:$C$2047,Worksheet!$F122),"-")</f>
        <v>-</v>
      </c>
      <c r="BE122" s="51" t="str">
        <f>IFERROR(AVERAGEIFS('Orders - December 2020'!$I$2:$I$2047,'Orders - December 2020'!$H$2:$H$2047,Worksheet!BE$3,'Orders - December 2020'!$C$2:$C$2047,Worksheet!$F122),"-")</f>
        <v>-</v>
      </c>
      <c r="BF122" s="51" t="str">
        <f>IFERROR(AVERAGEIFS('Orders - December 2020'!$I$2:$I$2047,'Orders - December 2020'!$H$2:$H$2047,Worksheet!BF$3,'Orders - December 2020'!$C$2:$C$2047,Worksheet!$F122),"-")</f>
        <v>-</v>
      </c>
      <c r="BG122" s="51" t="str">
        <f>IFERROR(AVERAGEIFS('Orders - December 2020'!$I$2:$I$2047,'Orders - December 2020'!$H$2:$H$2047,Worksheet!BG$3,'Orders - December 2020'!$C$2:$C$2047,Worksheet!$F122),"-")</f>
        <v>-</v>
      </c>
      <c r="BH122" s="51" t="str">
        <f>IFERROR(AVERAGEIFS('Orders - December 2020'!$I$2:$I$2047,'Orders - December 2020'!$H$2:$H$2047,Worksheet!BH$3,'Orders - December 2020'!$C$2:$C$2047,Worksheet!$F122),"-")</f>
        <v>-</v>
      </c>
      <c r="BI122" s="51" t="str">
        <f>IFERROR(AVERAGEIFS('Orders - December 2020'!$I$2:$I$2047,'Orders - December 2020'!$H$2:$H$2047,Worksheet!BI$3,'Orders - December 2020'!$C$2:$C$2047,Worksheet!$F122),"-")</f>
        <v>-</v>
      </c>
      <c r="BJ122" s="51" t="str">
        <f>IFERROR(AVERAGEIFS('Orders - December 2020'!$I$2:$I$2047,'Orders - December 2020'!$H$2:$H$2047,Worksheet!BJ$3,'Orders - December 2020'!$C$2:$C$2047,Worksheet!$F122),"-")</f>
        <v>-</v>
      </c>
      <c r="BK122" s="51" t="str">
        <f>IFERROR(AVERAGEIFS('Orders - December 2020'!$I$2:$I$2047,'Orders - December 2020'!$H$2:$H$2047,Worksheet!BK$3,'Orders - December 2020'!$C$2:$C$2047,Worksheet!$F122),"-")</f>
        <v>-</v>
      </c>
      <c r="BL122" s="51" t="str">
        <f>IFERROR(AVERAGEIFS('Orders - December 2020'!$I$2:$I$2047,'Orders - December 2020'!$H$2:$H$2047,Worksheet!BL$3,'Orders - December 2020'!$C$2:$C$2047,Worksheet!$F122),"-")</f>
        <v>-</v>
      </c>
      <c r="BM122" s="51" t="str">
        <f>IFERROR(AVERAGEIFS('Orders - December 2020'!$I$2:$I$2047,'Orders - December 2020'!$H$2:$H$2047,Worksheet!BM$3,'Orders - December 2020'!$C$2:$C$2047,Worksheet!$F122),"-")</f>
        <v>-</v>
      </c>
      <c r="BN122" s="51" t="str">
        <f>IFERROR(AVERAGEIFS('Orders - December 2020'!$I$2:$I$2047,'Orders - December 2020'!$H$2:$H$2047,Worksheet!BN$3,'Orders - December 2020'!$C$2:$C$2047,Worksheet!$F122),"-")</f>
        <v>-</v>
      </c>
      <c r="BO122" s="51" t="str">
        <f>IFERROR(AVERAGEIFS('Orders - December 2020'!$I$2:$I$2047,'Orders - December 2020'!$H$2:$H$2047,Worksheet!BO$3,'Orders - December 2020'!$C$2:$C$2047,Worksheet!$F122),"-")</f>
        <v>-</v>
      </c>
      <c r="BP122" s="51" t="str">
        <f>IFERROR(AVERAGEIFS('Orders - December 2020'!$I$2:$I$2047,'Orders - December 2020'!$H$2:$H$2047,Worksheet!BP$3,'Orders - December 2020'!$C$2:$C$2047,Worksheet!$F122),"-")</f>
        <v>-</v>
      </c>
      <c r="BQ122" s="51" t="str">
        <f>IFERROR(AVERAGEIFS('Orders - December 2020'!$I$2:$I$2047,'Orders - December 2020'!$H$2:$H$2047,Worksheet!BQ$3,'Orders - December 2020'!$C$2:$C$2047,Worksheet!$F122),"-")</f>
        <v>-</v>
      </c>
      <c r="BR122" s="51" t="str">
        <f>IFERROR(AVERAGEIFS('Orders - December 2020'!$I$2:$I$2047,'Orders - December 2020'!$H$2:$H$2047,Worksheet!BR$3,'Orders - December 2020'!$C$2:$C$2047,Worksheet!$F122),"-")</f>
        <v>-</v>
      </c>
      <c r="BS122" s="51" t="str">
        <f>IFERROR(AVERAGEIFS('Orders - December 2020'!$I$2:$I$2047,'Orders - December 2020'!$H$2:$H$2047,Worksheet!BS$3,'Orders - December 2020'!$C$2:$C$2047,Worksheet!$F122),"-")</f>
        <v>-</v>
      </c>
      <c r="BT122" s="51" t="str">
        <f>IFERROR(AVERAGEIFS('Orders - December 2020'!$I$2:$I$2047,'Orders - December 2020'!$H$2:$H$2047,Worksheet!BT$3,'Orders - December 2020'!$C$2:$C$2047,Worksheet!$F122),"-")</f>
        <v>-</v>
      </c>
      <c r="BU122" s="51" t="str">
        <f>IFERROR(AVERAGEIFS('Orders - December 2020'!$I$2:$I$2047,'Orders - December 2020'!$H$2:$H$2047,Worksheet!BU$3,'Orders - December 2020'!$C$2:$C$2047,Worksheet!$F122),"-")</f>
        <v>-</v>
      </c>
      <c r="BV122" s="51" t="str">
        <f>IFERROR(AVERAGEIFS('Orders - December 2020'!$I$2:$I$2047,'Orders - December 2020'!$H$2:$H$2047,Worksheet!BV$3,'Orders - December 2020'!$C$2:$C$2047,Worksheet!$F122),"-")</f>
        <v>-</v>
      </c>
      <c r="BW122" s="51" t="str">
        <f>IFERROR(AVERAGEIFS('Orders - December 2020'!$I$2:$I$2047,'Orders - December 2020'!$H$2:$H$2047,Worksheet!BW$3,'Orders - December 2020'!$C$2:$C$2047,Worksheet!$F122),"-")</f>
        <v>-</v>
      </c>
      <c r="BX122" s="51" t="str">
        <f>IFERROR(AVERAGEIFS('Orders - December 2020'!$I$2:$I$2047,'Orders - December 2020'!$H$2:$H$2047,Worksheet!BX$3,'Orders - December 2020'!$C$2:$C$2047,Worksheet!$F122),"-")</f>
        <v>-</v>
      </c>
      <c r="BY122" s="51" t="str">
        <f>IFERROR(AVERAGEIFS('Orders - December 2020'!$I$2:$I$2047,'Orders - December 2020'!$H$2:$H$2047,Worksheet!BY$3,'Orders - December 2020'!$C$2:$C$2047,Worksheet!$F122),"-")</f>
        <v>-</v>
      </c>
      <c r="BZ122" s="51" t="str">
        <f>IFERROR(AVERAGEIFS('Orders - December 2020'!$I$2:$I$2047,'Orders - December 2020'!$H$2:$H$2047,Worksheet!BZ$3,'Orders - December 2020'!$C$2:$C$2047,Worksheet!$F122),"-")</f>
        <v>-</v>
      </c>
      <c r="CA122" s="51">
        <f>IFERROR(AVERAGEIFS('Orders - December 2020'!$I$2:$I$2047,'Orders - December 2020'!$H$2:$H$2047,Worksheet!CA$3,'Orders - December 2020'!$C$2:$C$2047,Worksheet!$F122),"-")</f>
        <v>1</v>
      </c>
      <c r="CB122" s="51">
        <f>IFERROR(AVERAGEIFS('Orders - December 2020'!$I$2:$I$2047,'Orders - December 2020'!$H$2:$H$2047,Worksheet!CB$3,'Orders - December 2020'!$C$2:$C$2047,Worksheet!$F122),"-")</f>
        <v>1</v>
      </c>
      <c r="CC122" s="51" t="str">
        <f>IFERROR(AVERAGEIFS('Orders - December 2020'!$I$2:$I$2047,'Orders - December 2020'!$H$2:$H$2047,Worksheet!CC$3,'Orders - December 2020'!$C$2:$C$2047,Worksheet!$F122),"-")</f>
        <v>-</v>
      </c>
      <c r="CD122" s="51" t="str">
        <f>IFERROR(AVERAGEIFS('Orders - December 2020'!$I$2:$I$2047,'Orders - December 2020'!$H$2:$H$2047,Worksheet!CD$3,'Orders - December 2020'!$C$2:$C$2047,Worksheet!$F122),"-")</f>
        <v>-</v>
      </c>
      <c r="CE122" s="51" t="str">
        <f>IFERROR(AVERAGEIFS('Orders - December 2020'!$I$2:$I$2047,'Orders - December 2020'!$H$2:$H$2047,Worksheet!CE$3,'Orders - December 2020'!$C$2:$C$2047,Worksheet!$F122),"-")</f>
        <v>-</v>
      </c>
      <c r="CF122" s="51" t="str">
        <f>IFERROR(AVERAGEIFS('Orders - December 2020'!$I$2:$I$2047,'Orders - December 2020'!$H$2:$H$2047,Worksheet!CF$3,'Orders - December 2020'!$C$2:$C$2047,Worksheet!$F122),"-")</f>
        <v>-</v>
      </c>
      <c r="CG122" s="51" t="str">
        <f>IFERROR(AVERAGEIFS('Orders - December 2020'!$I$2:$I$2047,'Orders - December 2020'!$H$2:$H$2047,Worksheet!CG$3,'Orders - December 2020'!$C$2:$C$2047,Worksheet!$F122),"-")</f>
        <v>-</v>
      </c>
      <c r="CH122" s="51" t="str">
        <f>IFERROR(AVERAGEIFS('Orders - December 2020'!$I$2:$I$2047,'Orders - December 2020'!$H$2:$H$2047,Worksheet!CH$3,'Orders - December 2020'!$C$2:$C$2047,Worksheet!$F122),"-")</f>
        <v>-</v>
      </c>
      <c r="CI122" s="51" t="str">
        <f>IFERROR(AVERAGEIFS('Orders - December 2020'!$I$2:$I$2047,'Orders - December 2020'!$H$2:$H$2047,Worksheet!CI$3,'Orders - December 2020'!$C$2:$C$2047,Worksheet!$F122),"-")</f>
        <v>-</v>
      </c>
      <c r="CJ122" s="51" t="str">
        <f>IFERROR(AVERAGEIFS('Orders - December 2020'!$I$2:$I$2047,'Orders - December 2020'!$H$2:$H$2047,Worksheet!CJ$3,'Orders - December 2020'!$C$2:$C$2047,Worksheet!$F122),"-")</f>
        <v>-</v>
      </c>
      <c r="CK122" s="51" t="str">
        <f>IFERROR(AVERAGEIFS('Orders - December 2020'!$I$2:$I$2047,'Orders - December 2020'!$H$2:$H$2047,Worksheet!CK$3,'Orders - December 2020'!$C$2:$C$2047,Worksheet!$F122),"-")</f>
        <v>-</v>
      </c>
      <c r="CL122" s="51" t="str">
        <f>IFERROR(AVERAGEIFS('Orders - December 2020'!$I$2:$I$2047,'Orders - December 2020'!$H$2:$H$2047,Worksheet!CL$3,'Orders - December 2020'!$C$2:$C$2047,Worksheet!$F122),"-")</f>
        <v>-</v>
      </c>
      <c r="CM122" s="51">
        <f>IFERROR(AVERAGEIFS('Orders - December 2020'!$I$2:$I$2047,'Orders - December 2020'!$H$2:$H$2047,Worksheet!CM$3,'Orders - December 2020'!$C$2:$C$2047,Worksheet!$F122),"-")</f>
        <v>2</v>
      </c>
      <c r="CN122" s="51" t="str">
        <f>IFERROR(AVERAGEIFS('Orders - December 2020'!$I$2:$I$2047,'Orders - December 2020'!$H$2:$H$2047,Worksheet!CN$3,'Orders - December 2020'!$C$2:$C$2047,Worksheet!$F122),"-")</f>
        <v>-</v>
      </c>
      <c r="CO122" s="51">
        <f>IFERROR(AVERAGEIFS('Orders - December 2020'!$I$2:$I$2047,'Orders - December 2020'!$H$2:$H$2047,Worksheet!CO$3,'Orders - December 2020'!$C$2:$C$2047,Worksheet!$F122),"-")</f>
        <v>2</v>
      </c>
      <c r="CP122" s="51" t="str">
        <f>IFERROR(AVERAGEIFS('Orders - December 2020'!$I$2:$I$2047,'Orders - December 2020'!$H$2:$H$2047,Worksheet!CP$3,'Orders - December 2020'!$C$2:$C$2047,Worksheet!$F122),"-")</f>
        <v>-</v>
      </c>
      <c r="CQ122" s="51" t="str">
        <f>IFERROR(AVERAGEIFS('Orders - December 2020'!$I$2:$I$2047,'Orders - December 2020'!$H$2:$H$2047,Worksheet!CQ$3,'Orders - December 2020'!$C$2:$C$2047,Worksheet!$F122),"-")</f>
        <v>-</v>
      </c>
      <c r="CR122" s="51" t="str">
        <f>IFERROR(AVERAGEIFS('Orders - December 2020'!$I$2:$I$2047,'Orders - December 2020'!$H$2:$H$2047,Worksheet!CR$3,'Orders - December 2020'!$C$2:$C$2047,Worksheet!$F122),"-")</f>
        <v>-</v>
      </c>
      <c r="CS122" s="51" t="str">
        <f>IFERROR(AVERAGEIFS('Orders - December 2020'!$I$2:$I$2047,'Orders - December 2020'!$H$2:$H$2047,Worksheet!CS$3,'Orders - December 2020'!$C$2:$C$2047,Worksheet!$F122),"-")</f>
        <v>-</v>
      </c>
      <c r="CT122" s="51">
        <f>IFERROR(AVERAGEIFS('Orders - December 2020'!$I$2:$I$2047,'Orders - December 2020'!$H$2:$H$2047,Worksheet!CT$3,'Orders - December 2020'!$C$2:$C$2047,Worksheet!$F122),"-")</f>
        <v>1</v>
      </c>
      <c r="CU122" s="51" t="str">
        <f>IFERROR(AVERAGEIFS('Orders - December 2020'!$I$2:$I$2047,'Orders - December 2020'!$H$2:$H$2047,Worksheet!CU$3,'Orders - December 2020'!$C$2:$C$2047,Worksheet!$F122),"-")</f>
        <v>-</v>
      </c>
      <c r="CV122" s="51" t="str">
        <f>IFERROR(AVERAGEIFS('Orders - December 2020'!$I$2:$I$2047,'Orders - December 2020'!$H$2:$H$2047,Worksheet!CV$3,'Orders - December 2020'!$C$2:$C$2047,Worksheet!$F122),"-")</f>
        <v>-</v>
      </c>
      <c r="CW122" s="51" t="str">
        <f>IFERROR(AVERAGEIFS('Orders - December 2020'!$I$2:$I$2047,'Orders - December 2020'!$H$2:$H$2047,Worksheet!CW$3,'Orders - December 2020'!$C$2:$C$2047,Worksheet!$F122),"-")</f>
        <v>-</v>
      </c>
      <c r="CX122" s="51" t="str">
        <f>IFERROR(AVERAGEIFS('Orders - December 2020'!$I$2:$I$2047,'Orders - December 2020'!$H$2:$H$2047,Worksheet!CX$3,'Orders - December 2020'!$C$2:$C$2047,Worksheet!$F122),"-")</f>
        <v>-</v>
      </c>
      <c r="CY122" s="51" t="str">
        <f>IFERROR(AVERAGEIFS('Orders - December 2020'!$I$2:$I$2047,'Orders - December 2020'!$H$2:$H$2047,Worksheet!CY$3,'Orders - December 2020'!$C$2:$C$2047,Worksheet!$F122),"-")</f>
        <v>-</v>
      </c>
      <c r="CZ122" s="51" t="str">
        <f>IFERROR(AVERAGEIFS('Orders - December 2020'!$I$2:$I$2047,'Orders - December 2020'!$H$2:$H$2047,Worksheet!CZ$3,'Orders - December 2020'!$C$2:$C$2047,Worksheet!$F122),"-")</f>
        <v>-</v>
      </c>
      <c r="DA122" s="51" t="str">
        <f>IFERROR(AVERAGEIFS('Orders - December 2020'!$I$2:$I$2047,'Orders - December 2020'!$H$2:$H$2047,Worksheet!DA$3,'Orders - December 2020'!$C$2:$C$2047,Worksheet!$F122),"-")</f>
        <v>-</v>
      </c>
      <c r="DB122" s="51" t="str">
        <f>IFERROR(AVERAGEIFS('Orders - December 2020'!$I$2:$I$2047,'Orders - December 2020'!$H$2:$H$2047,Worksheet!DB$3,'Orders - December 2020'!$C$2:$C$2047,Worksheet!$F122),"-")</f>
        <v>-</v>
      </c>
      <c r="DC122" s="51" t="str">
        <f>IFERROR(AVERAGEIFS('Orders - December 2020'!$I$2:$I$2047,'Orders - December 2020'!$H$2:$H$2047,Worksheet!DC$3,'Orders - December 2020'!$C$2:$C$2047,Worksheet!$F122),"-")</f>
        <v>-</v>
      </c>
      <c r="DD122" s="51" t="str">
        <f>IFERROR(AVERAGEIFS('Orders - December 2020'!$I$2:$I$2047,'Orders - December 2020'!$H$2:$H$2047,Worksheet!DD$3,'Orders - December 2020'!$C$2:$C$2047,Worksheet!$F122),"-")</f>
        <v>-</v>
      </c>
      <c r="DE122" s="51" t="str">
        <f>IFERROR(AVERAGEIFS('Orders - December 2020'!$I$2:$I$2047,'Orders - December 2020'!$H$2:$H$2047,Worksheet!DE$3,'Orders - December 2020'!$C$2:$C$2047,Worksheet!$F122),"-")</f>
        <v>-</v>
      </c>
      <c r="DF122" s="51" t="str">
        <f>IFERROR(AVERAGEIFS('Orders - December 2020'!$I$2:$I$2047,'Orders - December 2020'!$H$2:$H$2047,Worksheet!DF$3,'Orders - December 2020'!$C$2:$C$2047,Worksheet!$F122),"-")</f>
        <v>-</v>
      </c>
      <c r="DG122" s="51" t="str">
        <f>IFERROR(AVERAGEIFS('Orders - December 2020'!$I$2:$I$2047,'Orders - December 2020'!$H$2:$H$2047,Worksheet!DG$3,'Orders - December 2020'!$C$2:$C$2047,Worksheet!$F122),"-")</f>
        <v>-</v>
      </c>
      <c r="DH122" s="51" t="str">
        <f>IFERROR(AVERAGEIFS('Orders - December 2020'!$I$2:$I$2047,'Orders - December 2020'!$H$2:$H$2047,Worksheet!DH$3,'Orders - December 2020'!$C$2:$C$2047,Worksheet!$F122),"-")</f>
        <v>-</v>
      </c>
      <c r="DI122" s="51">
        <f>IFERROR(AVERAGEIFS('Orders - December 2020'!$I$2:$I$2047,'Orders - December 2020'!$H$2:$H$2047,Worksheet!DI$3,'Orders - December 2020'!$C$2:$C$2047,Worksheet!$F122),"-")</f>
        <v>1</v>
      </c>
      <c r="DJ122" s="51" t="str">
        <f>IFERROR(AVERAGEIFS('Orders - December 2020'!$I$2:$I$2047,'Orders - December 2020'!$H$2:$H$2047,Worksheet!DJ$3,'Orders - December 2020'!$C$2:$C$2047,Worksheet!$F122),"-")</f>
        <v>-</v>
      </c>
      <c r="DK122" s="51" t="str">
        <f>IFERROR(AVERAGEIFS('Orders - December 2020'!$I$2:$I$2047,'Orders - December 2020'!$H$2:$H$2047,Worksheet!DK$3,'Orders - December 2020'!$C$2:$C$2047,Worksheet!$F122),"-")</f>
        <v>-</v>
      </c>
      <c r="DL122" s="51" t="str">
        <f>IFERROR(AVERAGEIFS('Orders - December 2020'!$I$2:$I$2047,'Orders - December 2020'!$H$2:$H$2047,Worksheet!DL$3,'Orders - December 2020'!$C$2:$C$2047,Worksheet!$F122),"-")</f>
        <v>-</v>
      </c>
      <c r="DM122" s="51" t="str">
        <f>IFERROR(AVERAGEIFS('Orders - December 2020'!$I$2:$I$2047,'Orders - December 2020'!$H$2:$H$2047,Worksheet!DM$3,'Orders - December 2020'!$C$2:$C$2047,Worksheet!$F122),"-")</f>
        <v>-</v>
      </c>
      <c r="DN122" s="51" t="str">
        <f>IFERROR(AVERAGEIFS('Orders - December 2020'!$I$2:$I$2047,'Orders - December 2020'!$H$2:$H$2047,Worksheet!DN$3,'Orders - December 2020'!$C$2:$C$2047,Worksheet!$F122),"-")</f>
        <v>-</v>
      </c>
      <c r="DO122" s="51" t="str">
        <f>IFERROR(AVERAGEIFS('Orders - December 2020'!$I$2:$I$2047,'Orders - December 2020'!$H$2:$H$2047,Worksheet!DO$3,'Orders - December 2020'!$C$2:$C$2047,Worksheet!$F122),"-")</f>
        <v>-</v>
      </c>
      <c r="DP122" s="51" t="str">
        <f>IFERROR(AVERAGEIFS('Orders - December 2020'!$I$2:$I$2047,'Orders - December 2020'!$H$2:$H$2047,Worksheet!DP$3,'Orders - December 2020'!$C$2:$C$2047,Worksheet!$F122),"-")</f>
        <v>-</v>
      </c>
      <c r="DQ122" s="51" t="str">
        <f>IFERROR(AVERAGEIFS('Orders - December 2020'!$I$2:$I$2047,'Orders - December 2020'!$H$2:$H$2047,Worksheet!DQ$3,'Orders - December 2020'!$C$2:$C$2047,Worksheet!$F122),"-")</f>
        <v>-</v>
      </c>
      <c r="DR122" s="51" t="str">
        <f>IFERROR(AVERAGEIFS('Orders - December 2020'!$I$2:$I$2047,'Orders - December 2020'!$H$2:$H$2047,Worksheet!DR$3,'Orders - December 2020'!$C$2:$C$2047,Worksheet!$F122),"-")</f>
        <v>-</v>
      </c>
      <c r="DS122" s="51" t="str">
        <f>IFERROR(AVERAGEIFS('Orders - December 2020'!$I$2:$I$2047,'Orders - December 2020'!$H$2:$H$2047,Worksheet!DS$3,'Orders - December 2020'!$C$2:$C$2047,Worksheet!$F122),"-")</f>
        <v>-</v>
      </c>
      <c r="DT122" s="51" t="str">
        <f>IFERROR(AVERAGEIFS('Orders - December 2020'!$I$2:$I$2047,'Orders - December 2020'!$H$2:$H$2047,Worksheet!DT$3,'Orders - December 2020'!$C$2:$C$2047,Worksheet!$F122),"-")</f>
        <v>-</v>
      </c>
      <c r="DU122" s="51" t="str">
        <f>IFERROR(AVERAGEIFS('Orders - December 2020'!$I$2:$I$2047,'Orders - December 2020'!$H$2:$H$2047,Worksheet!DU$3,'Orders - December 2020'!$C$2:$C$2047,Worksheet!$F122),"-")</f>
        <v>-</v>
      </c>
      <c r="DV122" s="51" t="str">
        <f>IFERROR(AVERAGEIFS('Orders - December 2020'!$I$2:$I$2047,'Orders - December 2020'!$H$2:$H$2047,Worksheet!DV$3,'Orders - December 2020'!$C$2:$C$2047,Worksheet!$F122),"-")</f>
        <v>-</v>
      </c>
      <c r="DW122" s="51" t="str">
        <f>IFERROR(AVERAGEIFS('Orders - December 2020'!$I$2:$I$2047,'Orders - December 2020'!$H$2:$H$2047,Worksheet!DW$3,'Orders - December 2020'!$C$2:$C$2047,Worksheet!$F122),"-")</f>
        <v>-</v>
      </c>
      <c r="DX122" s="51" t="str">
        <f>IFERROR(AVERAGEIFS('Orders - December 2020'!$I$2:$I$2047,'Orders - December 2020'!$H$2:$H$2047,Worksheet!DX$3,'Orders - December 2020'!$C$2:$C$2047,Worksheet!$F122),"-")</f>
        <v>-</v>
      </c>
      <c r="DY122" s="51">
        <f>IFERROR(AVERAGEIFS('Orders - December 2020'!$I$2:$I$2047,'Orders - December 2020'!$H$2:$H$2047,Worksheet!DY$3,'Orders - December 2020'!$C$2:$C$2047,Worksheet!$F122),"-")</f>
        <v>1</v>
      </c>
      <c r="DZ122" s="51" t="str">
        <f>IFERROR(AVERAGEIFS('Orders - December 2020'!$I$2:$I$2047,'Orders - December 2020'!$H$2:$H$2047,Worksheet!DZ$3,'Orders - December 2020'!$C$2:$C$2047,Worksheet!$F122),"-")</f>
        <v>-</v>
      </c>
      <c r="EA122" s="51" t="str">
        <f>IFERROR(AVERAGEIFS('Orders - December 2020'!$I$2:$I$2047,'Orders - December 2020'!$H$2:$H$2047,Worksheet!EA$3,'Orders - December 2020'!$C$2:$C$2047,Worksheet!$F122),"-")</f>
        <v>-</v>
      </c>
      <c r="EB122" s="51" t="str">
        <f>IFERROR(AVERAGEIFS('Orders - December 2020'!$I$2:$I$2047,'Orders - December 2020'!$H$2:$H$2047,Worksheet!EB$3,'Orders - December 2020'!$C$2:$C$2047,Worksheet!$F122),"-")</f>
        <v>-</v>
      </c>
      <c r="EC122" s="51" t="str">
        <f>IFERROR(AVERAGEIFS('Orders - December 2020'!$I$2:$I$2047,'Orders - December 2020'!$H$2:$H$2047,Worksheet!EC$3,'Orders - December 2020'!$C$2:$C$2047,Worksheet!$F122),"-")</f>
        <v>-</v>
      </c>
      <c r="ED122" s="51" t="str">
        <f>IFERROR(AVERAGEIFS('Orders - December 2020'!$I$2:$I$2047,'Orders - December 2020'!$H$2:$H$2047,Worksheet!ED$3,'Orders - December 2020'!$C$2:$C$2047,Worksheet!$F122),"-")</f>
        <v>-</v>
      </c>
      <c r="EE122" s="51" t="str">
        <f>IFERROR(AVERAGEIFS('Orders - December 2020'!$I$2:$I$2047,'Orders - December 2020'!$H$2:$H$2047,Worksheet!EE$3,'Orders - December 2020'!$C$2:$C$2047,Worksheet!$F122),"-")</f>
        <v>-</v>
      </c>
      <c r="EF122" s="51" t="str">
        <f>IFERROR(AVERAGEIFS('Orders - December 2020'!$I$2:$I$2047,'Orders - December 2020'!$H$2:$H$2047,Worksheet!EF$3,'Orders - December 2020'!$C$2:$C$2047,Worksheet!$F122),"-")</f>
        <v>-</v>
      </c>
      <c r="EG122" s="51" t="str">
        <f>IFERROR(AVERAGEIFS('Orders - December 2020'!$I$2:$I$2047,'Orders - December 2020'!$H$2:$H$2047,Worksheet!EG$3,'Orders - December 2020'!$C$2:$C$2047,Worksheet!$F122),"-")</f>
        <v>-</v>
      </c>
      <c r="EH122" s="51" t="str">
        <f>IFERROR(AVERAGEIFS('Orders - December 2020'!$I$2:$I$2047,'Orders - December 2020'!$H$2:$H$2047,Worksheet!EH$3,'Orders - December 2020'!$C$2:$C$2047,Worksheet!$F122),"-")</f>
        <v>-</v>
      </c>
      <c r="EI122" s="51" t="str">
        <f>IFERROR(AVERAGEIFS('Orders - December 2020'!$I$2:$I$2047,'Orders - December 2020'!$H$2:$H$2047,Worksheet!EI$3,'Orders - December 2020'!$C$2:$C$2047,Worksheet!$F122),"-")</f>
        <v>-</v>
      </c>
      <c r="EJ122" s="51" t="str">
        <f>IFERROR(AVERAGEIFS('Orders - December 2020'!$I$2:$I$2047,'Orders - December 2020'!$H$2:$H$2047,Worksheet!EJ$3,'Orders - December 2020'!$C$2:$C$2047,Worksheet!$F122),"-")</f>
        <v>-</v>
      </c>
      <c r="EK122" s="51" t="str">
        <f>IFERROR(AVERAGEIFS('Orders - December 2020'!$I$2:$I$2047,'Orders - December 2020'!$H$2:$H$2047,Worksheet!EK$3,'Orders - December 2020'!$C$2:$C$2047,Worksheet!$F122),"-")</f>
        <v>-</v>
      </c>
      <c r="EL122" s="51" t="str">
        <f>IFERROR(AVERAGEIFS('Orders - December 2020'!$I$2:$I$2047,'Orders - December 2020'!$H$2:$H$2047,Worksheet!EL$3,'Orders - December 2020'!$C$2:$C$2047,Worksheet!$F122),"-")</f>
        <v>-</v>
      </c>
      <c r="EM122" s="51" t="str">
        <f>IFERROR(AVERAGEIFS('Orders - December 2020'!$I$2:$I$2047,'Orders - December 2020'!$H$2:$H$2047,Worksheet!EM$3,'Orders - December 2020'!$C$2:$C$2047,Worksheet!$F122),"-")</f>
        <v>-</v>
      </c>
      <c r="EN122" s="51" t="str">
        <f>IFERROR(AVERAGEIFS('Orders - December 2020'!$I$2:$I$2047,'Orders - December 2020'!$H$2:$H$2047,Worksheet!EN$3,'Orders - December 2020'!$C$2:$C$2047,Worksheet!$F122),"-")</f>
        <v>-</v>
      </c>
      <c r="EO122" s="51" t="str">
        <f>IFERROR(AVERAGEIFS('Orders - December 2020'!$I$2:$I$2047,'Orders - December 2020'!$H$2:$H$2047,Worksheet!EO$3,'Orders - December 2020'!$C$2:$C$2047,Worksheet!$F122),"-")</f>
        <v>-</v>
      </c>
      <c r="EP122" s="51" t="str">
        <f>IFERROR(AVERAGEIFS('Orders - December 2020'!$I$2:$I$2047,'Orders - December 2020'!$H$2:$H$2047,Worksheet!EP$3,'Orders - December 2020'!$C$2:$C$2047,Worksheet!$F122),"-")</f>
        <v>-</v>
      </c>
      <c r="EQ122" s="51" t="str">
        <f>IFERROR(AVERAGEIFS('Orders - December 2020'!$I$2:$I$2047,'Orders - December 2020'!$H$2:$H$2047,Worksheet!EQ$3,'Orders - December 2020'!$C$2:$C$2047,Worksheet!$F122),"-")</f>
        <v>-</v>
      </c>
      <c r="ER122" s="51" t="str">
        <f>IFERROR(AVERAGEIFS('Orders - December 2020'!$I$2:$I$2047,'Orders - December 2020'!$H$2:$H$2047,Worksheet!ER$3,'Orders - December 2020'!$C$2:$C$2047,Worksheet!$F122),"-")</f>
        <v>-</v>
      </c>
      <c r="ES122" s="51" t="str">
        <f>IFERROR(AVERAGEIFS('Orders - December 2020'!$I$2:$I$2047,'Orders - December 2020'!$H$2:$H$2047,Worksheet!ES$3,'Orders - December 2020'!$C$2:$C$2047,Worksheet!$F122),"-")</f>
        <v>-</v>
      </c>
      <c r="ET122" s="51" t="str">
        <f>IFERROR(AVERAGEIFS('Orders - December 2020'!$I$2:$I$2047,'Orders - December 2020'!$H$2:$H$2047,Worksheet!ET$3,'Orders - December 2020'!$C$2:$C$2047,Worksheet!$F122),"-")</f>
        <v>-</v>
      </c>
      <c r="EU122" s="51" t="str">
        <f>IFERROR(AVERAGEIFS('Orders - December 2020'!$I$2:$I$2047,'Orders - December 2020'!$H$2:$H$2047,Worksheet!EU$3,'Orders - December 2020'!$C$2:$C$2047,Worksheet!$F122),"-")</f>
        <v>-</v>
      </c>
      <c r="EV122" s="51" t="str">
        <f>IFERROR(AVERAGEIFS('Orders - December 2020'!$I$2:$I$2047,'Orders - December 2020'!$H$2:$H$2047,Worksheet!EV$3,'Orders - December 2020'!$C$2:$C$2047,Worksheet!$F122),"-")</f>
        <v>-</v>
      </c>
      <c r="EW122" s="51" t="str">
        <f>IFERROR(AVERAGEIFS('Orders - December 2020'!$I$2:$I$2047,'Orders - December 2020'!$H$2:$H$2047,Worksheet!EW$3,'Orders - December 2020'!$C$2:$C$2047,Worksheet!$F122),"-")</f>
        <v>-</v>
      </c>
      <c r="EX122" s="51" t="str">
        <f>IFERROR(AVERAGEIFS('Orders - December 2020'!$I$2:$I$2047,'Orders - December 2020'!$H$2:$H$2047,Worksheet!EX$3,'Orders - December 2020'!$C$2:$C$2047,Worksheet!$F122),"-")</f>
        <v>-</v>
      </c>
      <c r="EY122" s="51" t="str">
        <f>IFERROR(AVERAGEIFS('Orders - December 2020'!$I$2:$I$2047,'Orders - December 2020'!$H$2:$H$2047,Worksheet!EY$3,'Orders - December 2020'!$C$2:$C$2047,Worksheet!$F122),"-")</f>
        <v>-</v>
      </c>
      <c r="EZ122" s="51" t="str">
        <f>IFERROR(AVERAGEIFS('Orders - December 2020'!$I$2:$I$2047,'Orders - December 2020'!$H$2:$H$2047,Worksheet!EZ$3,'Orders - December 2020'!$C$2:$C$2047,Worksheet!$F122),"-")</f>
        <v>-</v>
      </c>
      <c r="FA122" s="51" t="str">
        <f>IFERROR(AVERAGEIFS('Orders - December 2020'!$I$2:$I$2047,'Orders - December 2020'!$H$2:$H$2047,Worksheet!FA$3,'Orders - December 2020'!$C$2:$C$2047,Worksheet!$F122),"-")</f>
        <v>-</v>
      </c>
      <c r="FB122" s="51" t="str">
        <f>IFERROR(AVERAGEIFS('Orders - December 2020'!$I$2:$I$2047,'Orders - December 2020'!$H$2:$H$2047,Worksheet!FB$3,'Orders - December 2020'!$C$2:$C$2047,Worksheet!$F122),"-")</f>
        <v>-</v>
      </c>
      <c r="FC122" s="51" t="str">
        <f>IFERROR(AVERAGEIFS('Orders - December 2020'!$I$2:$I$2047,'Orders - December 2020'!$H$2:$H$2047,Worksheet!FC$3,'Orders - December 2020'!$C$2:$C$2047,Worksheet!$F122),"-")</f>
        <v>-</v>
      </c>
      <c r="FD122" s="51" t="str">
        <f>IFERROR(AVERAGEIFS('Orders - December 2020'!$I$2:$I$2047,'Orders - December 2020'!$H$2:$H$2047,Worksheet!FD$3,'Orders - December 2020'!$C$2:$C$2047,Worksheet!$F122),"-")</f>
        <v>-</v>
      </c>
      <c r="FE122" s="51" t="str">
        <f>IFERROR(AVERAGEIFS('Orders - December 2020'!$I$2:$I$2047,'Orders - December 2020'!$H$2:$H$2047,Worksheet!FE$3,'Orders - December 2020'!$C$2:$C$2047,Worksheet!$F122),"-")</f>
        <v>-</v>
      </c>
      <c r="FF122" s="51" t="str">
        <f>IFERROR(AVERAGEIFS('Orders - December 2020'!$I$2:$I$2047,'Orders - December 2020'!$H$2:$H$2047,Worksheet!FF$3,'Orders - December 2020'!$C$2:$C$2047,Worksheet!$F122),"-")</f>
        <v>-</v>
      </c>
      <c r="FG122" s="52" t="str">
        <f>IFERROR(AVERAGEIFS('Orders - December 2020'!$I$2:$I$2047,'Orders - December 2020'!$H$2:$H$2047,Worksheet!FG$3,'Orders - December 2020'!$C$2:$C$2047,Worksheet!$F122),"-")</f>
        <v>-</v>
      </c>
    </row>
    <row r="123" spans="6:163">
      <c r="F123" s="45" t="str">
        <v>Aboki wife's shop</v>
      </c>
      <c r="G123" s="50" t="str">
        <f>IFERROR(AVERAGEIFS('Orders - December 2020'!$I$2:$I$2047,'Orders - December 2020'!$H$2:$H$2047,Worksheet!G$3,'Orders - December 2020'!$C$2:$C$2047,Worksheet!$F123),"-")</f>
        <v>-</v>
      </c>
      <c r="H123" s="51" t="str">
        <f>IFERROR(AVERAGEIFS('Orders - December 2020'!$I$2:$I$2047,'Orders - December 2020'!$H$2:$H$2047,Worksheet!H$3,'Orders - December 2020'!$C$2:$C$2047,Worksheet!$F123),"-")</f>
        <v>-</v>
      </c>
      <c r="I123" s="51" t="str">
        <f>IFERROR(AVERAGEIFS('Orders - December 2020'!$I$2:$I$2047,'Orders - December 2020'!$H$2:$H$2047,Worksheet!I$3,'Orders - December 2020'!$C$2:$C$2047,Worksheet!$F123),"-")</f>
        <v>-</v>
      </c>
      <c r="J123" s="51" t="str">
        <f>IFERROR(AVERAGEIFS('Orders - December 2020'!$I$2:$I$2047,'Orders - December 2020'!$H$2:$H$2047,Worksheet!J$3,'Orders - December 2020'!$C$2:$C$2047,Worksheet!$F123),"-")</f>
        <v>-</v>
      </c>
      <c r="K123" s="51" t="str">
        <f>IFERROR(AVERAGEIFS('Orders - December 2020'!$I$2:$I$2047,'Orders - December 2020'!$H$2:$H$2047,Worksheet!K$3,'Orders - December 2020'!$C$2:$C$2047,Worksheet!$F123),"-")</f>
        <v>-</v>
      </c>
      <c r="L123" s="51" t="str">
        <f>IFERROR(AVERAGEIFS('Orders - December 2020'!$I$2:$I$2047,'Orders - December 2020'!$H$2:$H$2047,Worksheet!L$3,'Orders - December 2020'!$C$2:$C$2047,Worksheet!$F123),"-")</f>
        <v>-</v>
      </c>
      <c r="M123" s="51" t="str">
        <f>IFERROR(AVERAGEIFS('Orders - December 2020'!$I$2:$I$2047,'Orders - December 2020'!$H$2:$H$2047,Worksheet!M$3,'Orders - December 2020'!$C$2:$C$2047,Worksheet!$F123),"-")</f>
        <v>-</v>
      </c>
      <c r="N123" s="51" t="str">
        <f>IFERROR(AVERAGEIFS('Orders - December 2020'!$I$2:$I$2047,'Orders - December 2020'!$H$2:$H$2047,Worksheet!N$3,'Orders - December 2020'!$C$2:$C$2047,Worksheet!$F123),"-")</f>
        <v>-</v>
      </c>
      <c r="O123" s="51" t="str">
        <f>IFERROR(AVERAGEIFS('Orders - December 2020'!$I$2:$I$2047,'Orders - December 2020'!$H$2:$H$2047,Worksheet!O$3,'Orders - December 2020'!$C$2:$C$2047,Worksheet!$F123),"-")</f>
        <v>-</v>
      </c>
      <c r="P123" s="51" t="str">
        <f>IFERROR(AVERAGEIFS('Orders - December 2020'!$I$2:$I$2047,'Orders - December 2020'!$H$2:$H$2047,Worksheet!P$3,'Orders - December 2020'!$C$2:$C$2047,Worksheet!$F123),"-")</f>
        <v>-</v>
      </c>
      <c r="Q123" s="51" t="str">
        <f>IFERROR(AVERAGEIFS('Orders - December 2020'!$I$2:$I$2047,'Orders - December 2020'!$H$2:$H$2047,Worksheet!Q$3,'Orders - December 2020'!$C$2:$C$2047,Worksheet!$F123),"-")</f>
        <v>-</v>
      </c>
      <c r="R123" s="51" t="str">
        <f>IFERROR(AVERAGEIFS('Orders - December 2020'!$I$2:$I$2047,'Orders - December 2020'!$H$2:$H$2047,Worksheet!R$3,'Orders - December 2020'!$C$2:$C$2047,Worksheet!$F123),"-")</f>
        <v>-</v>
      </c>
      <c r="S123" s="51" t="str">
        <f>IFERROR(AVERAGEIFS('Orders - December 2020'!$I$2:$I$2047,'Orders - December 2020'!$H$2:$H$2047,Worksheet!S$3,'Orders - December 2020'!$C$2:$C$2047,Worksheet!$F123),"-")</f>
        <v>-</v>
      </c>
      <c r="T123" s="51" t="str">
        <f>IFERROR(AVERAGEIFS('Orders - December 2020'!$I$2:$I$2047,'Orders - December 2020'!$H$2:$H$2047,Worksheet!T$3,'Orders - December 2020'!$C$2:$C$2047,Worksheet!$F123),"-")</f>
        <v>-</v>
      </c>
      <c r="U123" s="51" t="str">
        <f>IFERROR(AVERAGEIFS('Orders - December 2020'!$I$2:$I$2047,'Orders - December 2020'!$H$2:$H$2047,Worksheet!U$3,'Orders - December 2020'!$C$2:$C$2047,Worksheet!$F123),"-")</f>
        <v>-</v>
      </c>
      <c r="V123" s="51" t="str">
        <f>IFERROR(AVERAGEIFS('Orders - December 2020'!$I$2:$I$2047,'Orders - December 2020'!$H$2:$H$2047,Worksheet!V$3,'Orders - December 2020'!$C$2:$C$2047,Worksheet!$F123),"-")</f>
        <v>-</v>
      </c>
      <c r="W123" s="51" t="str">
        <f>IFERROR(AVERAGEIFS('Orders - December 2020'!$I$2:$I$2047,'Orders - December 2020'!$H$2:$H$2047,Worksheet!W$3,'Orders - December 2020'!$C$2:$C$2047,Worksheet!$F123),"-")</f>
        <v>-</v>
      </c>
      <c r="X123" s="51" t="str">
        <f>IFERROR(AVERAGEIFS('Orders - December 2020'!$I$2:$I$2047,'Orders - December 2020'!$H$2:$H$2047,Worksheet!X$3,'Orders - December 2020'!$C$2:$C$2047,Worksheet!$F123),"-")</f>
        <v>-</v>
      </c>
      <c r="Y123" s="51" t="str">
        <f>IFERROR(AVERAGEIFS('Orders - December 2020'!$I$2:$I$2047,'Orders - December 2020'!$H$2:$H$2047,Worksheet!Y$3,'Orders - December 2020'!$C$2:$C$2047,Worksheet!$F123),"-")</f>
        <v>-</v>
      </c>
      <c r="Z123" s="51" t="str">
        <f>IFERROR(AVERAGEIFS('Orders - December 2020'!$I$2:$I$2047,'Orders - December 2020'!$H$2:$H$2047,Worksheet!Z$3,'Orders - December 2020'!$C$2:$C$2047,Worksheet!$F123),"-")</f>
        <v>-</v>
      </c>
      <c r="AA123" s="51" t="str">
        <f>IFERROR(AVERAGEIFS('Orders - December 2020'!$I$2:$I$2047,'Orders - December 2020'!$H$2:$H$2047,Worksheet!AA$3,'Orders - December 2020'!$C$2:$C$2047,Worksheet!$F123),"-")</f>
        <v>-</v>
      </c>
      <c r="AB123" s="51" t="str">
        <f>IFERROR(AVERAGEIFS('Orders - December 2020'!$I$2:$I$2047,'Orders - December 2020'!$H$2:$H$2047,Worksheet!AB$3,'Orders - December 2020'!$C$2:$C$2047,Worksheet!$F123),"-")</f>
        <v>-</v>
      </c>
      <c r="AC123" s="51" t="str">
        <f>IFERROR(AVERAGEIFS('Orders - December 2020'!$I$2:$I$2047,'Orders - December 2020'!$H$2:$H$2047,Worksheet!AC$3,'Orders - December 2020'!$C$2:$C$2047,Worksheet!$F123),"-")</f>
        <v>-</v>
      </c>
      <c r="AD123" s="51" t="str">
        <f>IFERROR(AVERAGEIFS('Orders - December 2020'!$I$2:$I$2047,'Orders - December 2020'!$H$2:$H$2047,Worksheet!AD$3,'Orders - December 2020'!$C$2:$C$2047,Worksheet!$F123),"-")</f>
        <v>-</v>
      </c>
      <c r="AE123" s="51" t="str">
        <f>IFERROR(AVERAGEIFS('Orders - December 2020'!$I$2:$I$2047,'Orders - December 2020'!$H$2:$H$2047,Worksheet!AE$3,'Orders - December 2020'!$C$2:$C$2047,Worksheet!$F123),"-")</f>
        <v>-</v>
      </c>
      <c r="AF123" s="51" t="str">
        <f>IFERROR(AVERAGEIFS('Orders - December 2020'!$I$2:$I$2047,'Orders - December 2020'!$H$2:$H$2047,Worksheet!AF$3,'Orders - December 2020'!$C$2:$C$2047,Worksheet!$F123),"-")</f>
        <v>-</v>
      </c>
      <c r="AG123" s="51" t="str">
        <f>IFERROR(AVERAGEIFS('Orders - December 2020'!$I$2:$I$2047,'Orders - December 2020'!$H$2:$H$2047,Worksheet!AG$3,'Orders - December 2020'!$C$2:$C$2047,Worksheet!$F123),"-")</f>
        <v>-</v>
      </c>
      <c r="AH123" s="51" t="str">
        <f>IFERROR(AVERAGEIFS('Orders - December 2020'!$I$2:$I$2047,'Orders - December 2020'!$H$2:$H$2047,Worksheet!AH$3,'Orders - December 2020'!$C$2:$C$2047,Worksheet!$F123),"-")</f>
        <v>-</v>
      </c>
      <c r="AI123" s="51" t="str">
        <f>IFERROR(AVERAGEIFS('Orders - December 2020'!$I$2:$I$2047,'Orders - December 2020'!$H$2:$H$2047,Worksheet!AI$3,'Orders - December 2020'!$C$2:$C$2047,Worksheet!$F123),"-")</f>
        <v>-</v>
      </c>
      <c r="AJ123" s="51">
        <f>IFERROR(AVERAGEIFS('Orders - December 2020'!$I$2:$I$2047,'Orders - December 2020'!$H$2:$H$2047,Worksheet!AJ$3,'Orders - December 2020'!$C$2:$C$2047,Worksheet!$F123),"-")</f>
        <v>1</v>
      </c>
      <c r="AK123" s="51" t="str">
        <f>IFERROR(AVERAGEIFS('Orders - December 2020'!$I$2:$I$2047,'Orders - December 2020'!$H$2:$H$2047,Worksheet!AK$3,'Orders - December 2020'!$C$2:$C$2047,Worksheet!$F123),"-")</f>
        <v>-</v>
      </c>
      <c r="AL123" s="51" t="str">
        <f>IFERROR(AVERAGEIFS('Orders - December 2020'!$I$2:$I$2047,'Orders - December 2020'!$H$2:$H$2047,Worksheet!AL$3,'Orders - December 2020'!$C$2:$C$2047,Worksheet!$F123),"-")</f>
        <v>-</v>
      </c>
      <c r="AM123" s="51" t="str">
        <f>IFERROR(AVERAGEIFS('Orders - December 2020'!$I$2:$I$2047,'Orders - December 2020'!$H$2:$H$2047,Worksheet!AM$3,'Orders - December 2020'!$C$2:$C$2047,Worksheet!$F123),"-")</f>
        <v>-</v>
      </c>
      <c r="AN123" s="51">
        <f>IFERROR(AVERAGEIFS('Orders - December 2020'!$I$2:$I$2047,'Orders - December 2020'!$H$2:$H$2047,Worksheet!AN$3,'Orders - December 2020'!$C$2:$C$2047,Worksheet!$F123),"-")</f>
        <v>1</v>
      </c>
      <c r="AO123" s="51" t="str">
        <f>IFERROR(AVERAGEIFS('Orders - December 2020'!$I$2:$I$2047,'Orders - December 2020'!$H$2:$H$2047,Worksheet!AO$3,'Orders - December 2020'!$C$2:$C$2047,Worksheet!$F123),"-")</f>
        <v>-</v>
      </c>
      <c r="AP123" s="51">
        <f>IFERROR(AVERAGEIFS('Orders - December 2020'!$I$2:$I$2047,'Orders - December 2020'!$H$2:$H$2047,Worksheet!AP$3,'Orders - December 2020'!$C$2:$C$2047,Worksheet!$F123),"-")</f>
        <v>1</v>
      </c>
      <c r="AQ123" s="51">
        <f>IFERROR(AVERAGEIFS('Orders - December 2020'!$I$2:$I$2047,'Orders - December 2020'!$H$2:$H$2047,Worksheet!AQ$3,'Orders - December 2020'!$C$2:$C$2047,Worksheet!$F123),"-")</f>
        <v>2</v>
      </c>
      <c r="AR123" s="51" t="str">
        <f>IFERROR(AVERAGEIFS('Orders - December 2020'!$I$2:$I$2047,'Orders - December 2020'!$H$2:$H$2047,Worksheet!AR$3,'Orders - December 2020'!$C$2:$C$2047,Worksheet!$F123),"-")</f>
        <v>-</v>
      </c>
      <c r="AS123" s="51" t="str">
        <f>IFERROR(AVERAGEIFS('Orders - December 2020'!$I$2:$I$2047,'Orders - December 2020'!$H$2:$H$2047,Worksheet!AS$3,'Orders - December 2020'!$C$2:$C$2047,Worksheet!$F123),"-")</f>
        <v>-</v>
      </c>
      <c r="AT123" s="51" t="str">
        <f>IFERROR(AVERAGEIFS('Orders - December 2020'!$I$2:$I$2047,'Orders - December 2020'!$H$2:$H$2047,Worksheet!AT$3,'Orders - December 2020'!$C$2:$C$2047,Worksheet!$F123),"-")</f>
        <v>-</v>
      </c>
      <c r="AU123" s="51" t="str">
        <f>IFERROR(AVERAGEIFS('Orders - December 2020'!$I$2:$I$2047,'Orders - December 2020'!$H$2:$H$2047,Worksheet!AU$3,'Orders - December 2020'!$C$2:$C$2047,Worksheet!$F123),"-")</f>
        <v>-</v>
      </c>
      <c r="AV123" s="51" t="str">
        <f>IFERROR(AVERAGEIFS('Orders - December 2020'!$I$2:$I$2047,'Orders - December 2020'!$H$2:$H$2047,Worksheet!AV$3,'Orders - December 2020'!$C$2:$C$2047,Worksheet!$F123),"-")</f>
        <v>-</v>
      </c>
      <c r="AW123" s="51" t="str">
        <f>IFERROR(AVERAGEIFS('Orders - December 2020'!$I$2:$I$2047,'Orders - December 2020'!$H$2:$H$2047,Worksheet!AW$3,'Orders - December 2020'!$C$2:$C$2047,Worksheet!$F123),"-")</f>
        <v>-</v>
      </c>
      <c r="AX123" s="51" t="str">
        <f>IFERROR(AVERAGEIFS('Orders - December 2020'!$I$2:$I$2047,'Orders - December 2020'!$H$2:$H$2047,Worksheet!AX$3,'Orders - December 2020'!$C$2:$C$2047,Worksheet!$F123),"-")</f>
        <v>-</v>
      </c>
      <c r="AY123" s="51" t="str">
        <f>IFERROR(AVERAGEIFS('Orders - December 2020'!$I$2:$I$2047,'Orders - December 2020'!$H$2:$H$2047,Worksheet!AY$3,'Orders - December 2020'!$C$2:$C$2047,Worksheet!$F123),"-")</f>
        <v>-</v>
      </c>
      <c r="AZ123" s="51" t="str">
        <f>IFERROR(AVERAGEIFS('Orders - December 2020'!$I$2:$I$2047,'Orders - December 2020'!$H$2:$H$2047,Worksheet!AZ$3,'Orders - December 2020'!$C$2:$C$2047,Worksheet!$F123),"-")</f>
        <v>-</v>
      </c>
      <c r="BA123" s="51">
        <f>IFERROR(AVERAGEIFS('Orders - December 2020'!$I$2:$I$2047,'Orders - December 2020'!$H$2:$H$2047,Worksheet!BA$3,'Orders - December 2020'!$C$2:$C$2047,Worksheet!$F123),"-")</f>
        <v>1</v>
      </c>
      <c r="BB123" s="51" t="str">
        <f>IFERROR(AVERAGEIFS('Orders - December 2020'!$I$2:$I$2047,'Orders - December 2020'!$H$2:$H$2047,Worksheet!BB$3,'Orders - December 2020'!$C$2:$C$2047,Worksheet!$F123),"-")</f>
        <v>-</v>
      </c>
      <c r="BC123" s="51" t="str">
        <f>IFERROR(AVERAGEIFS('Orders - December 2020'!$I$2:$I$2047,'Orders - December 2020'!$H$2:$H$2047,Worksheet!BC$3,'Orders - December 2020'!$C$2:$C$2047,Worksheet!$F123),"-")</f>
        <v>-</v>
      </c>
      <c r="BD123" s="51" t="str">
        <f>IFERROR(AVERAGEIFS('Orders - December 2020'!$I$2:$I$2047,'Orders - December 2020'!$H$2:$H$2047,Worksheet!BD$3,'Orders - December 2020'!$C$2:$C$2047,Worksheet!$F123),"-")</f>
        <v>-</v>
      </c>
      <c r="BE123" s="51" t="str">
        <f>IFERROR(AVERAGEIFS('Orders - December 2020'!$I$2:$I$2047,'Orders - December 2020'!$H$2:$H$2047,Worksheet!BE$3,'Orders - December 2020'!$C$2:$C$2047,Worksheet!$F123),"-")</f>
        <v>-</v>
      </c>
      <c r="BF123" s="51" t="str">
        <f>IFERROR(AVERAGEIFS('Orders - December 2020'!$I$2:$I$2047,'Orders - December 2020'!$H$2:$H$2047,Worksheet!BF$3,'Orders - December 2020'!$C$2:$C$2047,Worksheet!$F123),"-")</f>
        <v>-</v>
      </c>
      <c r="BG123" s="51" t="str">
        <f>IFERROR(AVERAGEIFS('Orders - December 2020'!$I$2:$I$2047,'Orders - December 2020'!$H$2:$H$2047,Worksheet!BG$3,'Orders - December 2020'!$C$2:$C$2047,Worksheet!$F123),"-")</f>
        <v>-</v>
      </c>
      <c r="BH123" s="51" t="str">
        <f>IFERROR(AVERAGEIFS('Orders - December 2020'!$I$2:$I$2047,'Orders - December 2020'!$H$2:$H$2047,Worksheet!BH$3,'Orders - December 2020'!$C$2:$C$2047,Worksheet!$F123),"-")</f>
        <v>-</v>
      </c>
      <c r="BI123" s="51" t="str">
        <f>IFERROR(AVERAGEIFS('Orders - December 2020'!$I$2:$I$2047,'Orders - December 2020'!$H$2:$H$2047,Worksheet!BI$3,'Orders - December 2020'!$C$2:$C$2047,Worksheet!$F123),"-")</f>
        <v>-</v>
      </c>
      <c r="BJ123" s="51" t="str">
        <f>IFERROR(AVERAGEIFS('Orders - December 2020'!$I$2:$I$2047,'Orders - December 2020'!$H$2:$H$2047,Worksheet!BJ$3,'Orders - December 2020'!$C$2:$C$2047,Worksheet!$F123),"-")</f>
        <v>-</v>
      </c>
      <c r="BK123" s="51" t="str">
        <f>IFERROR(AVERAGEIFS('Orders - December 2020'!$I$2:$I$2047,'Orders - December 2020'!$H$2:$H$2047,Worksheet!BK$3,'Orders - December 2020'!$C$2:$C$2047,Worksheet!$F123),"-")</f>
        <v>-</v>
      </c>
      <c r="BL123" s="51" t="str">
        <f>IFERROR(AVERAGEIFS('Orders - December 2020'!$I$2:$I$2047,'Orders - December 2020'!$H$2:$H$2047,Worksheet!BL$3,'Orders - December 2020'!$C$2:$C$2047,Worksheet!$F123),"-")</f>
        <v>-</v>
      </c>
      <c r="BM123" s="51" t="str">
        <f>IFERROR(AVERAGEIFS('Orders - December 2020'!$I$2:$I$2047,'Orders - December 2020'!$H$2:$H$2047,Worksheet!BM$3,'Orders - December 2020'!$C$2:$C$2047,Worksheet!$F123),"-")</f>
        <v>-</v>
      </c>
      <c r="BN123" s="51" t="str">
        <f>IFERROR(AVERAGEIFS('Orders - December 2020'!$I$2:$I$2047,'Orders - December 2020'!$H$2:$H$2047,Worksheet!BN$3,'Orders - December 2020'!$C$2:$C$2047,Worksheet!$F123),"-")</f>
        <v>-</v>
      </c>
      <c r="BO123" s="51" t="str">
        <f>IFERROR(AVERAGEIFS('Orders - December 2020'!$I$2:$I$2047,'Orders - December 2020'!$H$2:$H$2047,Worksheet!BO$3,'Orders - December 2020'!$C$2:$C$2047,Worksheet!$F123),"-")</f>
        <v>-</v>
      </c>
      <c r="BP123" s="51" t="str">
        <f>IFERROR(AVERAGEIFS('Orders - December 2020'!$I$2:$I$2047,'Orders - December 2020'!$H$2:$H$2047,Worksheet!BP$3,'Orders - December 2020'!$C$2:$C$2047,Worksheet!$F123),"-")</f>
        <v>-</v>
      </c>
      <c r="BQ123" s="51" t="str">
        <f>IFERROR(AVERAGEIFS('Orders - December 2020'!$I$2:$I$2047,'Orders - December 2020'!$H$2:$H$2047,Worksheet!BQ$3,'Orders - December 2020'!$C$2:$C$2047,Worksheet!$F123),"-")</f>
        <v>-</v>
      </c>
      <c r="BR123" s="51" t="str">
        <f>IFERROR(AVERAGEIFS('Orders - December 2020'!$I$2:$I$2047,'Orders - December 2020'!$H$2:$H$2047,Worksheet!BR$3,'Orders - December 2020'!$C$2:$C$2047,Worksheet!$F123),"-")</f>
        <v>-</v>
      </c>
      <c r="BS123" s="51" t="str">
        <f>IFERROR(AVERAGEIFS('Orders - December 2020'!$I$2:$I$2047,'Orders - December 2020'!$H$2:$H$2047,Worksheet!BS$3,'Orders - December 2020'!$C$2:$C$2047,Worksheet!$F123),"-")</f>
        <v>-</v>
      </c>
      <c r="BT123" s="51" t="str">
        <f>IFERROR(AVERAGEIFS('Orders - December 2020'!$I$2:$I$2047,'Orders - December 2020'!$H$2:$H$2047,Worksheet!BT$3,'Orders - December 2020'!$C$2:$C$2047,Worksheet!$F123),"-")</f>
        <v>-</v>
      </c>
      <c r="BU123" s="51" t="str">
        <f>IFERROR(AVERAGEIFS('Orders - December 2020'!$I$2:$I$2047,'Orders - December 2020'!$H$2:$H$2047,Worksheet!BU$3,'Orders - December 2020'!$C$2:$C$2047,Worksheet!$F123),"-")</f>
        <v>-</v>
      </c>
      <c r="BV123" s="51" t="str">
        <f>IFERROR(AVERAGEIFS('Orders - December 2020'!$I$2:$I$2047,'Orders - December 2020'!$H$2:$H$2047,Worksheet!BV$3,'Orders - December 2020'!$C$2:$C$2047,Worksheet!$F123),"-")</f>
        <v>-</v>
      </c>
      <c r="BW123" s="51" t="str">
        <f>IFERROR(AVERAGEIFS('Orders - December 2020'!$I$2:$I$2047,'Orders - December 2020'!$H$2:$H$2047,Worksheet!BW$3,'Orders - December 2020'!$C$2:$C$2047,Worksheet!$F123),"-")</f>
        <v>-</v>
      </c>
      <c r="BX123" s="51" t="str">
        <f>IFERROR(AVERAGEIFS('Orders - December 2020'!$I$2:$I$2047,'Orders - December 2020'!$H$2:$H$2047,Worksheet!BX$3,'Orders - December 2020'!$C$2:$C$2047,Worksheet!$F123),"-")</f>
        <v>-</v>
      </c>
      <c r="BY123" s="51" t="str">
        <f>IFERROR(AVERAGEIFS('Orders - December 2020'!$I$2:$I$2047,'Orders - December 2020'!$H$2:$H$2047,Worksheet!BY$3,'Orders - December 2020'!$C$2:$C$2047,Worksheet!$F123),"-")</f>
        <v>-</v>
      </c>
      <c r="BZ123" s="51" t="str">
        <f>IFERROR(AVERAGEIFS('Orders - December 2020'!$I$2:$I$2047,'Orders - December 2020'!$H$2:$H$2047,Worksheet!BZ$3,'Orders - December 2020'!$C$2:$C$2047,Worksheet!$F123),"-")</f>
        <v>-</v>
      </c>
      <c r="CA123" s="51" t="str">
        <f>IFERROR(AVERAGEIFS('Orders - December 2020'!$I$2:$I$2047,'Orders - December 2020'!$H$2:$H$2047,Worksheet!CA$3,'Orders - December 2020'!$C$2:$C$2047,Worksheet!$F123),"-")</f>
        <v>-</v>
      </c>
      <c r="CB123" s="51" t="str">
        <f>IFERROR(AVERAGEIFS('Orders - December 2020'!$I$2:$I$2047,'Orders - December 2020'!$H$2:$H$2047,Worksheet!CB$3,'Orders - December 2020'!$C$2:$C$2047,Worksheet!$F123),"-")</f>
        <v>-</v>
      </c>
      <c r="CC123" s="51" t="str">
        <f>IFERROR(AVERAGEIFS('Orders - December 2020'!$I$2:$I$2047,'Orders - December 2020'!$H$2:$H$2047,Worksheet!CC$3,'Orders - December 2020'!$C$2:$C$2047,Worksheet!$F123),"-")</f>
        <v>-</v>
      </c>
      <c r="CD123" s="51" t="str">
        <f>IFERROR(AVERAGEIFS('Orders - December 2020'!$I$2:$I$2047,'Orders - December 2020'!$H$2:$H$2047,Worksheet!CD$3,'Orders - December 2020'!$C$2:$C$2047,Worksheet!$F123),"-")</f>
        <v>-</v>
      </c>
      <c r="CE123" s="51" t="str">
        <f>IFERROR(AVERAGEIFS('Orders - December 2020'!$I$2:$I$2047,'Orders - December 2020'!$H$2:$H$2047,Worksheet!CE$3,'Orders - December 2020'!$C$2:$C$2047,Worksheet!$F123),"-")</f>
        <v>-</v>
      </c>
      <c r="CF123" s="51" t="str">
        <f>IFERROR(AVERAGEIFS('Orders - December 2020'!$I$2:$I$2047,'Orders - December 2020'!$H$2:$H$2047,Worksheet!CF$3,'Orders - December 2020'!$C$2:$C$2047,Worksheet!$F123),"-")</f>
        <v>-</v>
      </c>
      <c r="CG123" s="51" t="str">
        <f>IFERROR(AVERAGEIFS('Orders - December 2020'!$I$2:$I$2047,'Orders - December 2020'!$H$2:$H$2047,Worksheet!CG$3,'Orders - December 2020'!$C$2:$C$2047,Worksheet!$F123),"-")</f>
        <v>-</v>
      </c>
      <c r="CH123" s="51" t="str">
        <f>IFERROR(AVERAGEIFS('Orders - December 2020'!$I$2:$I$2047,'Orders - December 2020'!$H$2:$H$2047,Worksheet!CH$3,'Orders - December 2020'!$C$2:$C$2047,Worksheet!$F123),"-")</f>
        <v>-</v>
      </c>
      <c r="CI123" s="51" t="str">
        <f>IFERROR(AVERAGEIFS('Orders - December 2020'!$I$2:$I$2047,'Orders - December 2020'!$H$2:$H$2047,Worksheet!CI$3,'Orders - December 2020'!$C$2:$C$2047,Worksheet!$F123),"-")</f>
        <v>-</v>
      </c>
      <c r="CJ123" s="51" t="str">
        <f>IFERROR(AVERAGEIFS('Orders - December 2020'!$I$2:$I$2047,'Orders - December 2020'!$H$2:$H$2047,Worksheet!CJ$3,'Orders - December 2020'!$C$2:$C$2047,Worksheet!$F123),"-")</f>
        <v>-</v>
      </c>
      <c r="CK123" s="51" t="str">
        <f>IFERROR(AVERAGEIFS('Orders - December 2020'!$I$2:$I$2047,'Orders - December 2020'!$H$2:$H$2047,Worksheet!CK$3,'Orders - December 2020'!$C$2:$C$2047,Worksheet!$F123),"-")</f>
        <v>-</v>
      </c>
      <c r="CL123" s="51" t="str">
        <f>IFERROR(AVERAGEIFS('Orders - December 2020'!$I$2:$I$2047,'Orders - December 2020'!$H$2:$H$2047,Worksheet!CL$3,'Orders - December 2020'!$C$2:$C$2047,Worksheet!$F123),"-")</f>
        <v>-</v>
      </c>
      <c r="CM123" s="51" t="str">
        <f>IFERROR(AVERAGEIFS('Orders - December 2020'!$I$2:$I$2047,'Orders - December 2020'!$H$2:$H$2047,Worksheet!CM$3,'Orders - December 2020'!$C$2:$C$2047,Worksheet!$F123),"-")</f>
        <v>-</v>
      </c>
      <c r="CN123" s="51" t="str">
        <f>IFERROR(AVERAGEIFS('Orders - December 2020'!$I$2:$I$2047,'Orders - December 2020'!$H$2:$H$2047,Worksheet!CN$3,'Orders - December 2020'!$C$2:$C$2047,Worksheet!$F123),"-")</f>
        <v>-</v>
      </c>
      <c r="CO123" s="51" t="str">
        <f>IFERROR(AVERAGEIFS('Orders - December 2020'!$I$2:$I$2047,'Orders - December 2020'!$H$2:$H$2047,Worksheet!CO$3,'Orders - December 2020'!$C$2:$C$2047,Worksheet!$F123),"-")</f>
        <v>-</v>
      </c>
      <c r="CP123" s="51" t="str">
        <f>IFERROR(AVERAGEIFS('Orders - December 2020'!$I$2:$I$2047,'Orders - December 2020'!$H$2:$H$2047,Worksheet!CP$3,'Orders - December 2020'!$C$2:$C$2047,Worksheet!$F123),"-")</f>
        <v>-</v>
      </c>
      <c r="CQ123" s="51" t="str">
        <f>IFERROR(AVERAGEIFS('Orders - December 2020'!$I$2:$I$2047,'Orders - December 2020'!$H$2:$H$2047,Worksheet!CQ$3,'Orders - December 2020'!$C$2:$C$2047,Worksheet!$F123),"-")</f>
        <v>-</v>
      </c>
      <c r="CR123" s="51" t="str">
        <f>IFERROR(AVERAGEIFS('Orders - December 2020'!$I$2:$I$2047,'Orders - December 2020'!$H$2:$H$2047,Worksheet!CR$3,'Orders - December 2020'!$C$2:$C$2047,Worksheet!$F123),"-")</f>
        <v>-</v>
      </c>
      <c r="CS123" s="51" t="str">
        <f>IFERROR(AVERAGEIFS('Orders - December 2020'!$I$2:$I$2047,'Orders - December 2020'!$H$2:$H$2047,Worksheet!CS$3,'Orders - December 2020'!$C$2:$C$2047,Worksheet!$F123),"-")</f>
        <v>-</v>
      </c>
      <c r="CT123" s="51" t="str">
        <f>IFERROR(AVERAGEIFS('Orders - December 2020'!$I$2:$I$2047,'Orders - December 2020'!$H$2:$H$2047,Worksheet!CT$3,'Orders - December 2020'!$C$2:$C$2047,Worksheet!$F123),"-")</f>
        <v>-</v>
      </c>
      <c r="CU123" s="51" t="str">
        <f>IFERROR(AVERAGEIFS('Orders - December 2020'!$I$2:$I$2047,'Orders - December 2020'!$H$2:$H$2047,Worksheet!CU$3,'Orders - December 2020'!$C$2:$C$2047,Worksheet!$F123),"-")</f>
        <v>-</v>
      </c>
      <c r="CV123" s="51" t="str">
        <f>IFERROR(AVERAGEIFS('Orders - December 2020'!$I$2:$I$2047,'Orders - December 2020'!$H$2:$H$2047,Worksheet!CV$3,'Orders - December 2020'!$C$2:$C$2047,Worksheet!$F123),"-")</f>
        <v>-</v>
      </c>
      <c r="CW123" s="51" t="str">
        <f>IFERROR(AVERAGEIFS('Orders - December 2020'!$I$2:$I$2047,'Orders - December 2020'!$H$2:$H$2047,Worksheet!CW$3,'Orders - December 2020'!$C$2:$C$2047,Worksheet!$F123),"-")</f>
        <v>-</v>
      </c>
      <c r="CX123" s="51" t="str">
        <f>IFERROR(AVERAGEIFS('Orders - December 2020'!$I$2:$I$2047,'Orders - December 2020'!$H$2:$H$2047,Worksheet!CX$3,'Orders - December 2020'!$C$2:$C$2047,Worksheet!$F123),"-")</f>
        <v>-</v>
      </c>
      <c r="CY123" s="51" t="str">
        <f>IFERROR(AVERAGEIFS('Orders - December 2020'!$I$2:$I$2047,'Orders - December 2020'!$H$2:$H$2047,Worksheet!CY$3,'Orders - December 2020'!$C$2:$C$2047,Worksheet!$F123),"-")</f>
        <v>-</v>
      </c>
      <c r="CZ123" s="51" t="str">
        <f>IFERROR(AVERAGEIFS('Orders - December 2020'!$I$2:$I$2047,'Orders - December 2020'!$H$2:$H$2047,Worksheet!CZ$3,'Orders - December 2020'!$C$2:$C$2047,Worksheet!$F123),"-")</f>
        <v>-</v>
      </c>
      <c r="DA123" s="51" t="str">
        <f>IFERROR(AVERAGEIFS('Orders - December 2020'!$I$2:$I$2047,'Orders - December 2020'!$H$2:$H$2047,Worksheet!DA$3,'Orders - December 2020'!$C$2:$C$2047,Worksheet!$F123),"-")</f>
        <v>-</v>
      </c>
      <c r="DB123" s="51" t="str">
        <f>IFERROR(AVERAGEIFS('Orders - December 2020'!$I$2:$I$2047,'Orders - December 2020'!$H$2:$H$2047,Worksheet!DB$3,'Orders - December 2020'!$C$2:$C$2047,Worksheet!$F123),"-")</f>
        <v>-</v>
      </c>
      <c r="DC123" s="51" t="str">
        <f>IFERROR(AVERAGEIFS('Orders - December 2020'!$I$2:$I$2047,'Orders - December 2020'!$H$2:$H$2047,Worksheet!DC$3,'Orders - December 2020'!$C$2:$C$2047,Worksheet!$F123),"-")</f>
        <v>-</v>
      </c>
      <c r="DD123" s="51" t="str">
        <f>IFERROR(AVERAGEIFS('Orders - December 2020'!$I$2:$I$2047,'Orders - December 2020'!$H$2:$H$2047,Worksheet!DD$3,'Orders - December 2020'!$C$2:$C$2047,Worksheet!$F123),"-")</f>
        <v>-</v>
      </c>
      <c r="DE123" s="51" t="str">
        <f>IFERROR(AVERAGEIFS('Orders - December 2020'!$I$2:$I$2047,'Orders - December 2020'!$H$2:$H$2047,Worksheet!DE$3,'Orders - December 2020'!$C$2:$C$2047,Worksheet!$F123),"-")</f>
        <v>-</v>
      </c>
      <c r="DF123" s="51" t="str">
        <f>IFERROR(AVERAGEIFS('Orders - December 2020'!$I$2:$I$2047,'Orders - December 2020'!$H$2:$H$2047,Worksheet!DF$3,'Orders - December 2020'!$C$2:$C$2047,Worksheet!$F123),"-")</f>
        <v>-</v>
      </c>
      <c r="DG123" s="51" t="str">
        <f>IFERROR(AVERAGEIFS('Orders - December 2020'!$I$2:$I$2047,'Orders - December 2020'!$H$2:$H$2047,Worksheet!DG$3,'Orders - December 2020'!$C$2:$C$2047,Worksheet!$F123),"-")</f>
        <v>-</v>
      </c>
      <c r="DH123" s="51" t="str">
        <f>IFERROR(AVERAGEIFS('Orders - December 2020'!$I$2:$I$2047,'Orders - December 2020'!$H$2:$H$2047,Worksheet!DH$3,'Orders - December 2020'!$C$2:$C$2047,Worksheet!$F123),"-")</f>
        <v>-</v>
      </c>
      <c r="DI123" s="51" t="str">
        <f>IFERROR(AVERAGEIFS('Orders - December 2020'!$I$2:$I$2047,'Orders - December 2020'!$H$2:$H$2047,Worksheet!DI$3,'Orders - December 2020'!$C$2:$C$2047,Worksheet!$F123),"-")</f>
        <v>-</v>
      </c>
      <c r="DJ123" s="51" t="str">
        <f>IFERROR(AVERAGEIFS('Orders - December 2020'!$I$2:$I$2047,'Orders - December 2020'!$H$2:$H$2047,Worksheet!DJ$3,'Orders - December 2020'!$C$2:$C$2047,Worksheet!$F123),"-")</f>
        <v>-</v>
      </c>
      <c r="DK123" s="51" t="str">
        <f>IFERROR(AVERAGEIFS('Orders - December 2020'!$I$2:$I$2047,'Orders - December 2020'!$H$2:$H$2047,Worksheet!DK$3,'Orders - December 2020'!$C$2:$C$2047,Worksheet!$F123),"-")</f>
        <v>-</v>
      </c>
      <c r="DL123" s="51" t="str">
        <f>IFERROR(AVERAGEIFS('Orders - December 2020'!$I$2:$I$2047,'Orders - December 2020'!$H$2:$H$2047,Worksheet!DL$3,'Orders - December 2020'!$C$2:$C$2047,Worksheet!$F123),"-")</f>
        <v>-</v>
      </c>
      <c r="DM123" s="51" t="str">
        <f>IFERROR(AVERAGEIFS('Orders - December 2020'!$I$2:$I$2047,'Orders - December 2020'!$H$2:$H$2047,Worksheet!DM$3,'Orders - December 2020'!$C$2:$C$2047,Worksheet!$F123),"-")</f>
        <v>-</v>
      </c>
      <c r="DN123" s="51" t="str">
        <f>IFERROR(AVERAGEIFS('Orders - December 2020'!$I$2:$I$2047,'Orders - December 2020'!$H$2:$H$2047,Worksheet!DN$3,'Orders - December 2020'!$C$2:$C$2047,Worksheet!$F123),"-")</f>
        <v>-</v>
      </c>
      <c r="DO123" s="51" t="str">
        <f>IFERROR(AVERAGEIFS('Orders - December 2020'!$I$2:$I$2047,'Orders - December 2020'!$H$2:$H$2047,Worksheet!DO$3,'Orders - December 2020'!$C$2:$C$2047,Worksheet!$F123),"-")</f>
        <v>-</v>
      </c>
      <c r="DP123" s="51" t="str">
        <f>IFERROR(AVERAGEIFS('Orders - December 2020'!$I$2:$I$2047,'Orders - December 2020'!$H$2:$H$2047,Worksheet!DP$3,'Orders - December 2020'!$C$2:$C$2047,Worksheet!$F123),"-")</f>
        <v>-</v>
      </c>
      <c r="DQ123" s="51" t="str">
        <f>IFERROR(AVERAGEIFS('Orders - December 2020'!$I$2:$I$2047,'Orders - December 2020'!$H$2:$H$2047,Worksheet!DQ$3,'Orders - December 2020'!$C$2:$C$2047,Worksheet!$F123),"-")</f>
        <v>-</v>
      </c>
      <c r="DR123" s="51" t="str">
        <f>IFERROR(AVERAGEIFS('Orders - December 2020'!$I$2:$I$2047,'Orders - December 2020'!$H$2:$H$2047,Worksheet!DR$3,'Orders - December 2020'!$C$2:$C$2047,Worksheet!$F123),"-")</f>
        <v>-</v>
      </c>
      <c r="DS123" s="51" t="str">
        <f>IFERROR(AVERAGEIFS('Orders - December 2020'!$I$2:$I$2047,'Orders - December 2020'!$H$2:$H$2047,Worksheet!DS$3,'Orders - December 2020'!$C$2:$C$2047,Worksheet!$F123),"-")</f>
        <v>-</v>
      </c>
      <c r="DT123" s="51" t="str">
        <f>IFERROR(AVERAGEIFS('Orders - December 2020'!$I$2:$I$2047,'Orders - December 2020'!$H$2:$H$2047,Worksheet!DT$3,'Orders - December 2020'!$C$2:$C$2047,Worksheet!$F123),"-")</f>
        <v>-</v>
      </c>
      <c r="DU123" s="51" t="str">
        <f>IFERROR(AVERAGEIFS('Orders - December 2020'!$I$2:$I$2047,'Orders - December 2020'!$H$2:$H$2047,Worksheet!DU$3,'Orders - December 2020'!$C$2:$C$2047,Worksheet!$F123),"-")</f>
        <v>-</v>
      </c>
      <c r="DV123" s="51">
        <f>IFERROR(AVERAGEIFS('Orders - December 2020'!$I$2:$I$2047,'Orders - December 2020'!$H$2:$H$2047,Worksheet!DV$3,'Orders - December 2020'!$C$2:$C$2047,Worksheet!$F123),"-")</f>
        <v>2</v>
      </c>
      <c r="DW123" s="51">
        <f>IFERROR(AVERAGEIFS('Orders - December 2020'!$I$2:$I$2047,'Orders - December 2020'!$H$2:$H$2047,Worksheet!DW$3,'Orders - December 2020'!$C$2:$C$2047,Worksheet!$F123),"-")</f>
        <v>2</v>
      </c>
      <c r="DX123" s="51" t="str">
        <f>IFERROR(AVERAGEIFS('Orders - December 2020'!$I$2:$I$2047,'Orders - December 2020'!$H$2:$H$2047,Worksheet!DX$3,'Orders - December 2020'!$C$2:$C$2047,Worksheet!$F123),"-")</f>
        <v>-</v>
      </c>
      <c r="DY123" s="51" t="str">
        <f>IFERROR(AVERAGEIFS('Orders - December 2020'!$I$2:$I$2047,'Orders - December 2020'!$H$2:$H$2047,Worksheet!DY$3,'Orders - December 2020'!$C$2:$C$2047,Worksheet!$F123),"-")</f>
        <v>-</v>
      </c>
      <c r="DZ123" s="51" t="str">
        <f>IFERROR(AVERAGEIFS('Orders - December 2020'!$I$2:$I$2047,'Orders - December 2020'!$H$2:$H$2047,Worksheet!DZ$3,'Orders - December 2020'!$C$2:$C$2047,Worksheet!$F123),"-")</f>
        <v>-</v>
      </c>
      <c r="EA123" s="51" t="str">
        <f>IFERROR(AVERAGEIFS('Orders - December 2020'!$I$2:$I$2047,'Orders - December 2020'!$H$2:$H$2047,Worksheet!EA$3,'Orders - December 2020'!$C$2:$C$2047,Worksheet!$F123),"-")</f>
        <v>-</v>
      </c>
      <c r="EB123" s="51">
        <f>IFERROR(AVERAGEIFS('Orders - December 2020'!$I$2:$I$2047,'Orders - December 2020'!$H$2:$H$2047,Worksheet!EB$3,'Orders - December 2020'!$C$2:$C$2047,Worksheet!$F123),"-")</f>
        <v>1</v>
      </c>
      <c r="EC123" s="51" t="str">
        <f>IFERROR(AVERAGEIFS('Orders - December 2020'!$I$2:$I$2047,'Orders - December 2020'!$H$2:$H$2047,Worksheet!EC$3,'Orders - December 2020'!$C$2:$C$2047,Worksheet!$F123),"-")</f>
        <v>-</v>
      </c>
      <c r="ED123" s="51" t="str">
        <f>IFERROR(AVERAGEIFS('Orders - December 2020'!$I$2:$I$2047,'Orders - December 2020'!$H$2:$H$2047,Worksheet!ED$3,'Orders - December 2020'!$C$2:$C$2047,Worksheet!$F123),"-")</f>
        <v>-</v>
      </c>
      <c r="EE123" s="51" t="str">
        <f>IFERROR(AVERAGEIFS('Orders - December 2020'!$I$2:$I$2047,'Orders - December 2020'!$H$2:$H$2047,Worksheet!EE$3,'Orders - December 2020'!$C$2:$C$2047,Worksheet!$F123),"-")</f>
        <v>-</v>
      </c>
      <c r="EF123" s="51" t="str">
        <f>IFERROR(AVERAGEIFS('Orders - December 2020'!$I$2:$I$2047,'Orders - December 2020'!$H$2:$H$2047,Worksheet!EF$3,'Orders - December 2020'!$C$2:$C$2047,Worksheet!$F123),"-")</f>
        <v>-</v>
      </c>
      <c r="EG123" s="51" t="str">
        <f>IFERROR(AVERAGEIFS('Orders - December 2020'!$I$2:$I$2047,'Orders - December 2020'!$H$2:$H$2047,Worksheet!EG$3,'Orders - December 2020'!$C$2:$C$2047,Worksheet!$F123),"-")</f>
        <v>-</v>
      </c>
      <c r="EH123" s="51" t="str">
        <f>IFERROR(AVERAGEIFS('Orders - December 2020'!$I$2:$I$2047,'Orders - December 2020'!$H$2:$H$2047,Worksheet!EH$3,'Orders - December 2020'!$C$2:$C$2047,Worksheet!$F123),"-")</f>
        <v>-</v>
      </c>
      <c r="EI123" s="51" t="str">
        <f>IFERROR(AVERAGEIFS('Orders - December 2020'!$I$2:$I$2047,'Orders - December 2020'!$H$2:$H$2047,Worksheet!EI$3,'Orders - December 2020'!$C$2:$C$2047,Worksheet!$F123),"-")</f>
        <v>-</v>
      </c>
      <c r="EJ123" s="51" t="str">
        <f>IFERROR(AVERAGEIFS('Orders - December 2020'!$I$2:$I$2047,'Orders - December 2020'!$H$2:$H$2047,Worksheet!EJ$3,'Orders - December 2020'!$C$2:$C$2047,Worksheet!$F123),"-")</f>
        <v>-</v>
      </c>
      <c r="EK123" s="51" t="str">
        <f>IFERROR(AVERAGEIFS('Orders - December 2020'!$I$2:$I$2047,'Orders - December 2020'!$H$2:$H$2047,Worksheet!EK$3,'Orders - December 2020'!$C$2:$C$2047,Worksheet!$F123),"-")</f>
        <v>-</v>
      </c>
      <c r="EL123" s="51" t="str">
        <f>IFERROR(AVERAGEIFS('Orders - December 2020'!$I$2:$I$2047,'Orders - December 2020'!$H$2:$H$2047,Worksheet!EL$3,'Orders - December 2020'!$C$2:$C$2047,Worksheet!$F123),"-")</f>
        <v>-</v>
      </c>
      <c r="EM123" s="51" t="str">
        <f>IFERROR(AVERAGEIFS('Orders - December 2020'!$I$2:$I$2047,'Orders - December 2020'!$H$2:$H$2047,Worksheet!EM$3,'Orders - December 2020'!$C$2:$C$2047,Worksheet!$F123),"-")</f>
        <v>-</v>
      </c>
      <c r="EN123" s="51" t="str">
        <f>IFERROR(AVERAGEIFS('Orders - December 2020'!$I$2:$I$2047,'Orders - December 2020'!$H$2:$H$2047,Worksheet!EN$3,'Orders - December 2020'!$C$2:$C$2047,Worksheet!$F123),"-")</f>
        <v>-</v>
      </c>
      <c r="EO123" s="51" t="str">
        <f>IFERROR(AVERAGEIFS('Orders - December 2020'!$I$2:$I$2047,'Orders - December 2020'!$H$2:$H$2047,Worksheet!EO$3,'Orders - December 2020'!$C$2:$C$2047,Worksheet!$F123),"-")</f>
        <v>-</v>
      </c>
      <c r="EP123" s="51" t="str">
        <f>IFERROR(AVERAGEIFS('Orders - December 2020'!$I$2:$I$2047,'Orders - December 2020'!$H$2:$H$2047,Worksheet!EP$3,'Orders - December 2020'!$C$2:$C$2047,Worksheet!$F123),"-")</f>
        <v>-</v>
      </c>
      <c r="EQ123" s="51" t="str">
        <f>IFERROR(AVERAGEIFS('Orders - December 2020'!$I$2:$I$2047,'Orders - December 2020'!$H$2:$H$2047,Worksheet!EQ$3,'Orders - December 2020'!$C$2:$C$2047,Worksheet!$F123),"-")</f>
        <v>-</v>
      </c>
      <c r="ER123" s="51" t="str">
        <f>IFERROR(AVERAGEIFS('Orders - December 2020'!$I$2:$I$2047,'Orders - December 2020'!$H$2:$H$2047,Worksheet!ER$3,'Orders - December 2020'!$C$2:$C$2047,Worksheet!$F123),"-")</f>
        <v>-</v>
      </c>
      <c r="ES123" s="51" t="str">
        <f>IFERROR(AVERAGEIFS('Orders - December 2020'!$I$2:$I$2047,'Orders - December 2020'!$H$2:$H$2047,Worksheet!ES$3,'Orders - December 2020'!$C$2:$C$2047,Worksheet!$F123),"-")</f>
        <v>-</v>
      </c>
      <c r="ET123" s="51" t="str">
        <f>IFERROR(AVERAGEIFS('Orders - December 2020'!$I$2:$I$2047,'Orders - December 2020'!$H$2:$H$2047,Worksheet!ET$3,'Orders - December 2020'!$C$2:$C$2047,Worksheet!$F123),"-")</f>
        <v>-</v>
      </c>
      <c r="EU123" s="51" t="str">
        <f>IFERROR(AVERAGEIFS('Orders - December 2020'!$I$2:$I$2047,'Orders - December 2020'!$H$2:$H$2047,Worksheet!EU$3,'Orders - December 2020'!$C$2:$C$2047,Worksheet!$F123),"-")</f>
        <v>-</v>
      </c>
      <c r="EV123" s="51" t="str">
        <f>IFERROR(AVERAGEIFS('Orders - December 2020'!$I$2:$I$2047,'Orders - December 2020'!$H$2:$H$2047,Worksheet!EV$3,'Orders - December 2020'!$C$2:$C$2047,Worksheet!$F123),"-")</f>
        <v>-</v>
      </c>
      <c r="EW123" s="51" t="str">
        <f>IFERROR(AVERAGEIFS('Orders - December 2020'!$I$2:$I$2047,'Orders - December 2020'!$H$2:$H$2047,Worksheet!EW$3,'Orders - December 2020'!$C$2:$C$2047,Worksheet!$F123),"-")</f>
        <v>-</v>
      </c>
      <c r="EX123" s="51" t="str">
        <f>IFERROR(AVERAGEIFS('Orders - December 2020'!$I$2:$I$2047,'Orders - December 2020'!$H$2:$H$2047,Worksheet!EX$3,'Orders - December 2020'!$C$2:$C$2047,Worksheet!$F123),"-")</f>
        <v>-</v>
      </c>
      <c r="EY123" s="51" t="str">
        <f>IFERROR(AVERAGEIFS('Orders - December 2020'!$I$2:$I$2047,'Orders - December 2020'!$H$2:$H$2047,Worksheet!EY$3,'Orders - December 2020'!$C$2:$C$2047,Worksheet!$F123),"-")</f>
        <v>-</v>
      </c>
      <c r="EZ123" s="51" t="str">
        <f>IFERROR(AVERAGEIFS('Orders - December 2020'!$I$2:$I$2047,'Orders - December 2020'!$H$2:$H$2047,Worksheet!EZ$3,'Orders - December 2020'!$C$2:$C$2047,Worksheet!$F123),"-")</f>
        <v>-</v>
      </c>
      <c r="FA123" s="51" t="str">
        <f>IFERROR(AVERAGEIFS('Orders - December 2020'!$I$2:$I$2047,'Orders - December 2020'!$H$2:$H$2047,Worksheet!FA$3,'Orders - December 2020'!$C$2:$C$2047,Worksheet!$F123),"-")</f>
        <v>-</v>
      </c>
      <c r="FB123" s="51" t="str">
        <f>IFERROR(AVERAGEIFS('Orders - December 2020'!$I$2:$I$2047,'Orders - December 2020'!$H$2:$H$2047,Worksheet!FB$3,'Orders - December 2020'!$C$2:$C$2047,Worksheet!$F123),"-")</f>
        <v>-</v>
      </c>
      <c r="FC123" s="51" t="str">
        <f>IFERROR(AVERAGEIFS('Orders - December 2020'!$I$2:$I$2047,'Orders - December 2020'!$H$2:$H$2047,Worksheet!FC$3,'Orders - December 2020'!$C$2:$C$2047,Worksheet!$F123),"-")</f>
        <v>-</v>
      </c>
      <c r="FD123" s="51" t="str">
        <f>IFERROR(AVERAGEIFS('Orders - December 2020'!$I$2:$I$2047,'Orders - December 2020'!$H$2:$H$2047,Worksheet!FD$3,'Orders - December 2020'!$C$2:$C$2047,Worksheet!$F123),"-")</f>
        <v>-</v>
      </c>
      <c r="FE123" s="51" t="str">
        <f>IFERROR(AVERAGEIFS('Orders - December 2020'!$I$2:$I$2047,'Orders - December 2020'!$H$2:$H$2047,Worksheet!FE$3,'Orders - December 2020'!$C$2:$C$2047,Worksheet!$F123),"-")</f>
        <v>-</v>
      </c>
      <c r="FF123" s="51" t="str">
        <f>IFERROR(AVERAGEIFS('Orders - December 2020'!$I$2:$I$2047,'Orders - December 2020'!$H$2:$H$2047,Worksheet!FF$3,'Orders - December 2020'!$C$2:$C$2047,Worksheet!$F123),"-")</f>
        <v>-</v>
      </c>
      <c r="FG123" s="52" t="str">
        <f>IFERROR(AVERAGEIFS('Orders - December 2020'!$I$2:$I$2047,'Orders - December 2020'!$H$2:$H$2047,Worksheet!FG$3,'Orders - December 2020'!$C$2:$C$2047,Worksheet!$F123),"-")</f>
        <v>-</v>
      </c>
    </row>
    <row r="124" spans="6:163">
      <c r="F124" s="45" t="str">
        <v>Simeon Madam</v>
      </c>
      <c r="G124" s="50" t="str">
        <f>IFERROR(AVERAGEIFS('Orders - December 2020'!$I$2:$I$2047,'Orders - December 2020'!$H$2:$H$2047,Worksheet!G$3,'Orders - December 2020'!$C$2:$C$2047,Worksheet!$F124),"-")</f>
        <v>-</v>
      </c>
      <c r="H124" s="51" t="str">
        <f>IFERROR(AVERAGEIFS('Orders - December 2020'!$I$2:$I$2047,'Orders - December 2020'!$H$2:$H$2047,Worksheet!H$3,'Orders - December 2020'!$C$2:$C$2047,Worksheet!$F124),"-")</f>
        <v>-</v>
      </c>
      <c r="I124" s="51" t="str">
        <f>IFERROR(AVERAGEIFS('Orders - December 2020'!$I$2:$I$2047,'Orders - December 2020'!$H$2:$H$2047,Worksheet!I$3,'Orders - December 2020'!$C$2:$C$2047,Worksheet!$F124),"-")</f>
        <v>-</v>
      </c>
      <c r="J124" s="51" t="str">
        <f>IFERROR(AVERAGEIFS('Orders - December 2020'!$I$2:$I$2047,'Orders - December 2020'!$H$2:$H$2047,Worksheet!J$3,'Orders - December 2020'!$C$2:$C$2047,Worksheet!$F124),"-")</f>
        <v>-</v>
      </c>
      <c r="K124" s="51" t="str">
        <f>IFERROR(AVERAGEIFS('Orders - December 2020'!$I$2:$I$2047,'Orders - December 2020'!$H$2:$H$2047,Worksheet!K$3,'Orders - December 2020'!$C$2:$C$2047,Worksheet!$F124),"-")</f>
        <v>-</v>
      </c>
      <c r="L124" s="51" t="str">
        <f>IFERROR(AVERAGEIFS('Orders - December 2020'!$I$2:$I$2047,'Orders - December 2020'!$H$2:$H$2047,Worksheet!L$3,'Orders - December 2020'!$C$2:$C$2047,Worksheet!$F124),"-")</f>
        <v>-</v>
      </c>
      <c r="M124" s="51" t="str">
        <f>IFERROR(AVERAGEIFS('Orders - December 2020'!$I$2:$I$2047,'Orders - December 2020'!$H$2:$H$2047,Worksheet!M$3,'Orders - December 2020'!$C$2:$C$2047,Worksheet!$F124),"-")</f>
        <v>-</v>
      </c>
      <c r="N124" s="51" t="str">
        <f>IFERROR(AVERAGEIFS('Orders - December 2020'!$I$2:$I$2047,'Orders - December 2020'!$H$2:$H$2047,Worksheet!N$3,'Orders - December 2020'!$C$2:$C$2047,Worksheet!$F124),"-")</f>
        <v>-</v>
      </c>
      <c r="O124" s="51" t="str">
        <f>IFERROR(AVERAGEIFS('Orders - December 2020'!$I$2:$I$2047,'Orders - December 2020'!$H$2:$H$2047,Worksheet!O$3,'Orders - December 2020'!$C$2:$C$2047,Worksheet!$F124),"-")</f>
        <v>-</v>
      </c>
      <c r="P124" s="51" t="str">
        <f>IFERROR(AVERAGEIFS('Orders - December 2020'!$I$2:$I$2047,'Orders - December 2020'!$H$2:$H$2047,Worksheet!P$3,'Orders - December 2020'!$C$2:$C$2047,Worksheet!$F124),"-")</f>
        <v>-</v>
      </c>
      <c r="Q124" s="51" t="str">
        <f>IFERROR(AVERAGEIFS('Orders - December 2020'!$I$2:$I$2047,'Orders - December 2020'!$H$2:$H$2047,Worksheet!Q$3,'Orders - December 2020'!$C$2:$C$2047,Worksheet!$F124),"-")</f>
        <v>-</v>
      </c>
      <c r="R124" s="51" t="str">
        <f>IFERROR(AVERAGEIFS('Orders - December 2020'!$I$2:$I$2047,'Orders - December 2020'!$H$2:$H$2047,Worksheet!R$3,'Orders - December 2020'!$C$2:$C$2047,Worksheet!$F124),"-")</f>
        <v>-</v>
      </c>
      <c r="S124" s="51" t="str">
        <f>IFERROR(AVERAGEIFS('Orders - December 2020'!$I$2:$I$2047,'Orders - December 2020'!$H$2:$H$2047,Worksheet!S$3,'Orders - December 2020'!$C$2:$C$2047,Worksheet!$F124),"-")</f>
        <v>-</v>
      </c>
      <c r="T124" s="51" t="str">
        <f>IFERROR(AVERAGEIFS('Orders - December 2020'!$I$2:$I$2047,'Orders - December 2020'!$H$2:$H$2047,Worksheet!T$3,'Orders - December 2020'!$C$2:$C$2047,Worksheet!$F124),"-")</f>
        <v>-</v>
      </c>
      <c r="U124" s="51" t="str">
        <f>IFERROR(AVERAGEIFS('Orders - December 2020'!$I$2:$I$2047,'Orders - December 2020'!$H$2:$H$2047,Worksheet!U$3,'Orders - December 2020'!$C$2:$C$2047,Worksheet!$F124),"-")</f>
        <v>-</v>
      </c>
      <c r="V124" s="51" t="str">
        <f>IFERROR(AVERAGEIFS('Orders - December 2020'!$I$2:$I$2047,'Orders - December 2020'!$H$2:$H$2047,Worksheet!V$3,'Orders - December 2020'!$C$2:$C$2047,Worksheet!$F124),"-")</f>
        <v>-</v>
      </c>
      <c r="W124" s="51" t="str">
        <f>IFERROR(AVERAGEIFS('Orders - December 2020'!$I$2:$I$2047,'Orders - December 2020'!$H$2:$H$2047,Worksheet!W$3,'Orders - December 2020'!$C$2:$C$2047,Worksheet!$F124),"-")</f>
        <v>-</v>
      </c>
      <c r="X124" s="51" t="str">
        <f>IFERROR(AVERAGEIFS('Orders - December 2020'!$I$2:$I$2047,'Orders - December 2020'!$H$2:$H$2047,Worksheet!X$3,'Orders - December 2020'!$C$2:$C$2047,Worksheet!$F124),"-")</f>
        <v>-</v>
      </c>
      <c r="Y124" s="51" t="str">
        <f>IFERROR(AVERAGEIFS('Orders - December 2020'!$I$2:$I$2047,'Orders - December 2020'!$H$2:$H$2047,Worksheet!Y$3,'Orders - December 2020'!$C$2:$C$2047,Worksheet!$F124),"-")</f>
        <v>-</v>
      </c>
      <c r="Z124" s="51" t="str">
        <f>IFERROR(AVERAGEIFS('Orders - December 2020'!$I$2:$I$2047,'Orders - December 2020'!$H$2:$H$2047,Worksheet!Z$3,'Orders - December 2020'!$C$2:$C$2047,Worksheet!$F124),"-")</f>
        <v>-</v>
      </c>
      <c r="AA124" s="51" t="str">
        <f>IFERROR(AVERAGEIFS('Orders - December 2020'!$I$2:$I$2047,'Orders - December 2020'!$H$2:$H$2047,Worksheet!AA$3,'Orders - December 2020'!$C$2:$C$2047,Worksheet!$F124),"-")</f>
        <v>-</v>
      </c>
      <c r="AB124" s="51" t="str">
        <f>IFERROR(AVERAGEIFS('Orders - December 2020'!$I$2:$I$2047,'Orders - December 2020'!$H$2:$H$2047,Worksheet!AB$3,'Orders - December 2020'!$C$2:$C$2047,Worksheet!$F124),"-")</f>
        <v>-</v>
      </c>
      <c r="AC124" s="51" t="str">
        <f>IFERROR(AVERAGEIFS('Orders - December 2020'!$I$2:$I$2047,'Orders - December 2020'!$H$2:$H$2047,Worksheet!AC$3,'Orders - December 2020'!$C$2:$C$2047,Worksheet!$F124),"-")</f>
        <v>-</v>
      </c>
      <c r="AD124" s="51" t="str">
        <f>IFERROR(AVERAGEIFS('Orders - December 2020'!$I$2:$I$2047,'Orders - December 2020'!$H$2:$H$2047,Worksheet!AD$3,'Orders - December 2020'!$C$2:$C$2047,Worksheet!$F124),"-")</f>
        <v>-</v>
      </c>
      <c r="AE124" s="51" t="str">
        <f>IFERROR(AVERAGEIFS('Orders - December 2020'!$I$2:$I$2047,'Orders - December 2020'!$H$2:$H$2047,Worksheet!AE$3,'Orders - December 2020'!$C$2:$C$2047,Worksheet!$F124),"-")</f>
        <v>-</v>
      </c>
      <c r="AF124" s="51" t="str">
        <f>IFERROR(AVERAGEIFS('Orders - December 2020'!$I$2:$I$2047,'Orders - December 2020'!$H$2:$H$2047,Worksheet!AF$3,'Orders - December 2020'!$C$2:$C$2047,Worksheet!$F124),"-")</f>
        <v>-</v>
      </c>
      <c r="AG124" s="51" t="str">
        <f>IFERROR(AVERAGEIFS('Orders - December 2020'!$I$2:$I$2047,'Orders - December 2020'!$H$2:$H$2047,Worksheet!AG$3,'Orders - December 2020'!$C$2:$C$2047,Worksheet!$F124),"-")</f>
        <v>-</v>
      </c>
      <c r="AH124" s="51" t="str">
        <f>IFERROR(AVERAGEIFS('Orders - December 2020'!$I$2:$I$2047,'Orders - December 2020'!$H$2:$H$2047,Worksheet!AH$3,'Orders - December 2020'!$C$2:$C$2047,Worksheet!$F124),"-")</f>
        <v>-</v>
      </c>
      <c r="AI124" s="51" t="str">
        <f>IFERROR(AVERAGEIFS('Orders - December 2020'!$I$2:$I$2047,'Orders - December 2020'!$H$2:$H$2047,Worksheet!AI$3,'Orders - December 2020'!$C$2:$C$2047,Worksheet!$F124),"-")</f>
        <v>-</v>
      </c>
      <c r="AJ124" s="51" t="str">
        <f>IFERROR(AVERAGEIFS('Orders - December 2020'!$I$2:$I$2047,'Orders - December 2020'!$H$2:$H$2047,Worksheet!AJ$3,'Orders - December 2020'!$C$2:$C$2047,Worksheet!$F124),"-")</f>
        <v>-</v>
      </c>
      <c r="AK124" s="51">
        <f>IFERROR(AVERAGEIFS('Orders - December 2020'!$I$2:$I$2047,'Orders - December 2020'!$H$2:$H$2047,Worksheet!AK$3,'Orders - December 2020'!$C$2:$C$2047,Worksheet!$F124),"-")</f>
        <v>3</v>
      </c>
      <c r="AL124" s="51" t="str">
        <f>IFERROR(AVERAGEIFS('Orders - December 2020'!$I$2:$I$2047,'Orders - December 2020'!$H$2:$H$2047,Worksheet!AL$3,'Orders - December 2020'!$C$2:$C$2047,Worksheet!$F124),"-")</f>
        <v>-</v>
      </c>
      <c r="AM124" s="51" t="str">
        <f>IFERROR(AVERAGEIFS('Orders - December 2020'!$I$2:$I$2047,'Orders - December 2020'!$H$2:$H$2047,Worksheet!AM$3,'Orders - December 2020'!$C$2:$C$2047,Worksheet!$F124),"-")</f>
        <v>-</v>
      </c>
      <c r="AN124" s="51" t="str">
        <f>IFERROR(AVERAGEIFS('Orders - December 2020'!$I$2:$I$2047,'Orders - December 2020'!$H$2:$H$2047,Worksheet!AN$3,'Orders - December 2020'!$C$2:$C$2047,Worksheet!$F124),"-")</f>
        <v>-</v>
      </c>
      <c r="AO124" s="51" t="str">
        <f>IFERROR(AVERAGEIFS('Orders - December 2020'!$I$2:$I$2047,'Orders - December 2020'!$H$2:$H$2047,Worksheet!AO$3,'Orders - December 2020'!$C$2:$C$2047,Worksheet!$F124),"-")</f>
        <v>-</v>
      </c>
      <c r="AP124" s="51" t="str">
        <f>IFERROR(AVERAGEIFS('Orders - December 2020'!$I$2:$I$2047,'Orders - December 2020'!$H$2:$H$2047,Worksheet!AP$3,'Orders - December 2020'!$C$2:$C$2047,Worksheet!$F124),"-")</f>
        <v>-</v>
      </c>
      <c r="AQ124" s="51" t="str">
        <f>IFERROR(AVERAGEIFS('Orders - December 2020'!$I$2:$I$2047,'Orders - December 2020'!$H$2:$H$2047,Worksheet!AQ$3,'Orders - December 2020'!$C$2:$C$2047,Worksheet!$F124),"-")</f>
        <v>-</v>
      </c>
      <c r="AR124" s="51" t="str">
        <f>IFERROR(AVERAGEIFS('Orders - December 2020'!$I$2:$I$2047,'Orders - December 2020'!$H$2:$H$2047,Worksheet!AR$3,'Orders - December 2020'!$C$2:$C$2047,Worksheet!$F124),"-")</f>
        <v>-</v>
      </c>
      <c r="AS124" s="51" t="str">
        <f>IFERROR(AVERAGEIFS('Orders - December 2020'!$I$2:$I$2047,'Orders - December 2020'!$H$2:$H$2047,Worksheet!AS$3,'Orders - December 2020'!$C$2:$C$2047,Worksheet!$F124),"-")</f>
        <v>-</v>
      </c>
      <c r="AT124" s="51" t="str">
        <f>IFERROR(AVERAGEIFS('Orders - December 2020'!$I$2:$I$2047,'Orders - December 2020'!$H$2:$H$2047,Worksheet!AT$3,'Orders - December 2020'!$C$2:$C$2047,Worksheet!$F124),"-")</f>
        <v>-</v>
      </c>
      <c r="AU124" s="51" t="str">
        <f>IFERROR(AVERAGEIFS('Orders - December 2020'!$I$2:$I$2047,'Orders - December 2020'!$H$2:$H$2047,Worksheet!AU$3,'Orders - December 2020'!$C$2:$C$2047,Worksheet!$F124),"-")</f>
        <v>-</v>
      </c>
      <c r="AV124" s="51" t="str">
        <f>IFERROR(AVERAGEIFS('Orders - December 2020'!$I$2:$I$2047,'Orders - December 2020'!$H$2:$H$2047,Worksheet!AV$3,'Orders - December 2020'!$C$2:$C$2047,Worksheet!$F124),"-")</f>
        <v>-</v>
      </c>
      <c r="AW124" s="51" t="str">
        <f>IFERROR(AVERAGEIFS('Orders - December 2020'!$I$2:$I$2047,'Orders - December 2020'!$H$2:$H$2047,Worksheet!AW$3,'Orders - December 2020'!$C$2:$C$2047,Worksheet!$F124),"-")</f>
        <v>-</v>
      </c>
      <c r="AX124" s="51" t="str">
        <f>IFERROR(AVERAGEIFS('Orders - December 2020'!$I$2:$I$2047,'Orders - December 2020'!$H$2:$H$2047,Worksheet!AX$3,'Orders - December 2020'!$C$2:$C$2047,Worksheet!$F124),"-")</f>
        <v>-</v>
      </c>
      <c r="AY124" s="51" t="str">
        <f>IFERROR(AVERAGEIFS('Orders - December 2020'!$I$2:$I$2047,'Orders - December 2020'!$H$2:$H$2047,Worksheet!AY$3,'Orders - December 2020'!$C$2:$C$2047,Worksheet!$F124),"-")</f>
        <v>-</v>
      </c>
      <c r="AZ124" s="51" t="str">
        <f>IFERROR(AVERAGEIFS('Orders - December 2020'!$I$2:$I$2047,'Orders - December 2020'!$H$2:$H$2047,Worksheet!AZ$3,'Orders - December 2020'!$C$2:$C$2047,Worksheet!$F124),"-")</f>
        <v>-</v>
      </c>
      <c r="BA124" s="51" t="str">
        <f>IFERROR(AVERAGEIFS('Orders - December 2020'!$I$2:$I$2047,'Orders - December 2020'!$H$2:$H$2047,Worksheet!BA$3,'Orders - December 2020'!$C$2:$C$2047,Worksheet!$F124),"-")</f>
        <v>-</v>
      </c>
      <c r="BB124" s="51" t="str">
        <f>IFERROR(AVERAGEIFS('Orders - December 2020'!$I$2:$I$2047,'Orders - December 2020'!$H$2:$H$2047,Worksheet!BB$3,'Orders - December 2020'!$C$2:$C$2047,Worksheet!$F124),"-")</f>
        <v>-</v>
      </c>
      <c r="BC124" s="51" t="str">
        <f>IFERROR(AVERAGEIFS('Orders - December 2020'!$I$2:$I$2047,'Orders - December 2020'!$H$2:$H$2047,Worksheet!BC$3,'Orders - December 2020'!$C$2:$C$2047,Worksheet!$F124),"-")</f>
        <v>-</v>
      </c>
      <c r="BD124" s="51" t="str">
        <f>IFERROR(AVERAGEIFS('Orders - December 2020'!$I$2:$I$2047,'Orders - December 2020'!$H$2:$H$2047,Worksheet!BD$3,'Orders - December 2020'!$C$2:$C$2047,Worksheet!$F124),"-")</f>
        <v>-</v>
      </c>
      <c r="BE124" s="51" t="str">
        <f>IFERROR(AVERAGEIFS('Orders - December 2020'!$I$2:$I$2047,'Orders - December 2020'!$H$2:$H$2047,Worksheet!BE$3,'Orders - December 2020'!$C$2:$C$2047,Worksheet!$F124),"-")</f>
        <v>-</v>
      </c>
      <c r="BF124" s="51" t="str">
        <f>IFERROR(AVERAGEIFS('Orders - December 2020'!$I$2:$I$2047,'Orders - December 2020'!$H$2:$H$2047,Worksheet!BF$3,'Orders - December 2020'!$C$2:$C$2047,Worksheet!$F124),"-")</f>
        <v>-</v>
      </c>
      <c r="BG124" s="51" t="str">
        <f>IFERROR(AVERAGEIFS('Orders - December 2020'!$I$2:$I$2047,'Orders - December 2020'!$H$2:$H$2047,Worksheet!BG$3,'Orders - December 2020'!$C$2:$C$2047,Worksheet!$F124),"-")</f>
        <v>-</v>
      </c>
      <c r="BH124" s="51" t="str">
        <f>IFERROR(AVERAGEIFS('Orders - December 2020'!$I$2:$I$2047,'Orders - December 2020'!$H$2:$H$2047,Worksheet!BH$3,'Orders - December 2020'!$C$2:$C$2047,Worksheet!$F124),"-")</f>
        <v>-</v>
      </c>
      <c r="BI124" s="51" t="str">
        <f>IFERROR(AVERAGEIFS('Orders - December 2020'!$I$2:$I$2047,'Orders - December 2020'!$H$2:$H$2047,Worksheet!BI$3,'Orders - December 2020'!$C$2:$C$2047,Worksheet!$F124),"-")</f>
        <v>-</v>
      </c>
      <c r="BJ124" s="51" t="str">
        <f>IFERROR(AVERAGEIFS('Orders - December 2020'!$I$2:$I$2047,'Orders - December 2020'!$H$2:$H$2047,Worksheet!BJ$3,'Orders - December 2020'!$C$2:$C$2047,Worksheet!$F124),"-")</f>
        <v>-</v>
      </c>
      <c r="BK124" s="51" t="str">
        <f>IFERROR(AVERAGEIFS('Orders - December 2020'!$I$2:$I$2047,'Orders - December 2020'!$H$2:$H$2047,Worksheet!BK$3,'Orders - December 2020'!$C$2:$C$2047,Worksheet!$F124),"-")</f>
        <v>-</v>
      </c>
      <c r="BL124" s="51" t="str">
        <f>IFERROR(AVERAGEIFS('Orders - December 2020'!$I$2:$I$2047,'Orders - December 2020'!$H$2:$H$2047,Worksheet!BL$3,'Orders - December 2020'!$C$2:$C$2047,Worksheet!$F124),"-")</f>
        <v>-</v>
      </c>
      <c r="BM124" s="51" t="str">
        <f>IFERROR(AVERAGEIFS('Orders - December 2020'!$I$2:$I$2047,'Orders - December 2020'!$H$2:$H$2047,Worksheet!BM$3,'Orders - December 2020'!$C$2:$C$2047,Worksheet!$F124),"-")</f>
        <v>-</v>
      </c>
      <c r="BN124" s="51" t="str">
        <f>IFERROR(AVERAGEIFS('Orders - December 2020'!$I$2:$I$2047,'Orders - December 2020'!$H$2:$H$2047,Worksheet!BN$3,'Orders - December 2020'!$C$2:$C$2047,Worksheet!$F124),"-")</f>
        <v>-</v>
      </c>
      <c r="BO124" s="51" t="str">
        <f>IFERROR(AVERAGEIFS('Orders - December 2020'!$I$2:$I$2047,'Orders - December 2020'!$H$2:$H$2047,Worksheet!BO$3,'Orders - December 2020'!$C$2:$C$2047,Worksheet!$F124),"-")</f>
        <v>-</v>
      </c>
      <c r="BP124" s="51" t="str">
        <f>IFERROR(AVERAGEIFS('Orders - December 2020'!$I$2:$I$2047,'Orders - December 2020'!$H$2:$H$2047,Worksheet!BP$3,'Orders - December 2020'!$C$2:$C$2047,Worksheet!$F124),"-")</f>
        <v>-</v>
      </c>
      <c r="BQ124" s="51" t="str">
        <f>IFERROR(AVERAGEIFS('Orders - December 2020'!$I$2:$I$2047,'Orders - December 2020'!$H$2:$H$2047,Worksheet!BQ$3,'Orders - December 2020'!$C$2:$C$2047,Worksheet!$F124),"-")</f>
        <v>-</v>
      </c>
      <c r="BR124" s="51" t="str">
        <f>IFERROR(AVERAGEIFS('Orders - December 2020'!$I$2:$I$2047,'Orders - December 2020'!$H$2:$H$2047,Worksheet!BR$3,'Orders - December 2020'!$C$2:$C$2047,Worksheet!$F124),"-")</f>
        <v>-</v>
      </c>
      <c r="BS124" s="51" t="str">
        <f>IFERROR(AVERAGEIFS('Orders - December 2020'!$I$2:$I$2047,'Orders - December 2020'!$H$2:$H$2047,Worksheet!BS$3,'Orders - December 2020'!$C$2:$C$2047,Worksheet!$F124),"-")</f>
        <v>-</v>
      </c>
      <c r="BT124" s="51" t="str">
        <f>IFERROR(AVERAGEIFS('Orders - December 2020'!$I$2:$I$2047,'Orders - December 2020'!$H$2:$H$2047,Worksheet!BT$3,'Orders - December 2020'!$C$2:$C$2047,Worksheet!$F124),"-")</f>
        <v>-</v>
      </c>
      <c r="BU124" s="51" t="str">
        <f>IFERROR(AVERAGEIFS('Orders - December 2020'!$I$2:$I$2047,'Orders - December 2020'!$H$2:$H$2047,Worksheet!BU$3,'Orders - December 2020'!$C$2:$C$2047,Worksheet!$F124),"-")</f>
        <v>-</v>
      </c>
      <c r="BV124" s="51" t="str">
        <f>IFERROR(AVERAGEIFS('Orders - December 2020'!$I$2:$I$2047,'Orders - December 2020'!$H$2:$H$2047,Worksheet!BV$3,'Orders - December 2020'!$C$2:$C$2047,Worksheet!$F124),"-")</f>
        <v>-</v>
      </c>
      <c r="BW124" s="51" t="str">
        <f>IFERROR(AVERAGEIFS('Orders - December 2020'!$I$2:$I$2047,'Orders - December 2020'!$H$2:$H$2047,Worksheet!BW$3,'Orders - December 2020'!$C$2:$C$2047,Worksheet!$F124),"-")</f>
        <v>-</v>
      </c>
      <c r="BX124" s="51" t="str">
        <f>IFERROR(AVERAGEIFS('Orders - December 2020'!$I$2:$I$2047,'Orders - December 2020'!$H$2:$H$2047,Worksheet!BX$3,'Orders - December 2020'!$C$2:$C$2047,Worksheet!$F124),"-")</f>
        <v>-</v>
      </c>
      <c r="BY124" s="51" t="str">
        <f>IFERROR(AVERAGEIFS('Orders - December 2020'!$I$2:$I$2047,'Orders - December 2020'!$H$2:$H$2047,Worksheet!BY$3,'Orders - December 2020'!$C$2:$C$2047,Worksheet!$F124),"-")</f>
        <v>-</v>
      </c>
      <c r="BZ124" s="51" t="str">
        <f>IFERROR(AVERAGEIFS('Orders - December 2020'!$I$2:$I$2047,'Orders - December 2020'!$H$2:$H$2047,Worksheet!BZ$3,'Orders - December 2020'!$C$2:$C$2047,Worksheet!$F124),"-")</f>
        <v>-</v>
      </c>
      <c r="CA124" s="51" t="str">
        <f>IFERROR(AVERAGEIFS('Orders - December 2020'!$I$2:$I$2047,'Orders - December 2020'!$H$2:$H$2047,Worksheet!CA$3,'Orders - December 2020'!$C$2:$C$2047,Worksheet!$F124),"-")</f>
        <v>-</v>
      </c>
      <c r="CB124" s="51" t="str">
        <f>IFERROR(AVERAGEIFS('Orders - December 2020'!$I$2:$I$2047,'Orders - December 2020'!$H$2:$H$2047,Worksheet!CB$3,'Orders - December 2020'!$C$2:$C$2047,Worksheet!$F124),"-")</f>
        <v>-</v>
      </c>
      <c r="CC124" s="51" t="str">
        <f>IFERROR(AVERAGEIFS('Orders - December 2020'!$I$2:$I$2047,'Orders - December 2020'!$H$2:$H$2047,Worksheet!CC$3,'Orders - December 2020'!$C$2:$C$2047,Worksheet!$F124),"-")</f>
        <v>-</v>
      </c>
      <c r="CD124" s="51" t="str">
        <f>IFERROR(AVERAGEIFS('Orders - December 2020'!$I$2:$I$2047,'Orders - December 2020'!$H$2:$H$2047,Worksheet!CD$3,'Orders - December 2020'!$C$2:$C$2047,Worksheet!$F124),"-")</f>
        <v>-</v>
      </c>
      <c r="CE124" s="51" t="str">
        <f>IFERROR(AVERAGEIFS('Orders - December 2020'!$I$2:$I$2047,'Orders - December 2020'!$H$2:$H$2047,Worksheet!CE$3,'Orders - December 2020'!$C$2:$C$2047,Worksheet!$F124),"-")</f>
        <v>-</v>
      </c>
      <c r="CF124" s="51" t="str">
        <f>IFERROR(AVERAGEIFS('Orders - December 2020'!$I$2:$I$2047,'Orders - December 2020'!$H$2:$H$2047,Worksheet!CF$3,'Orders - December 2020'!$C$2:$C$2047,Worksheet!$F124),"-")</f>
        <v>-</v>
      </c>
      <c r="CG124" s="51" t="str">
        <f>IFERROR(AVERAGEIFS('Orders - December 2020'!$I$2:$I$2047,'Orders - December 2020'!$H$2:$H$2047,Worksheet!CG$3,'Orders - December 2020'!$C$2:$C$2047,Worksheet!$F124),"-")</f>
        <v>-</v>
      </c>
      <c r="CH124" s="51" t="str">
        <f>IFERROR(AVERAGEIFS('Orders - December 2020'!$I$2:$I$2047,'Orders - December 2020'!$H$2:$H$2047,Worksheet!CH$3,'Orders - December 2020'!$C$2:$C$2047,Worksheet!$F124),"-")</f>
        <v>-</v>
      </c>
      <c r="CI124" s="51" t="str">
        <f>IFERROR(AVERAGEIFS('Orders - December 2020'!$I$2:$I$2047,'Orders - December 2020'!$H$2:$H$2047,Worksheet!CI$3,'Orders - December 2020'!$C$2:$C$2047,Worksheet!$F124),"-")</f>
        <v>-</v>
      </c>
      <c r="CJ124" s="51" t="str">
        <f>IFERROR(AVERAGEIFS('Orders - December 2020'!$I$2:$I$2047,'Orders - December 2020'!$H$2:$H$2047,Worksheet!CJ$3,'Orders - December 2020'!$C$2:$C$2047,Worksheet!$F124),"-")</f>
        <v>-</v>
      </c>
      <c r="CK124" s="51" t="str">
        <f>IFERROR(AVERAGEIFS('Orders - December 2020'!$I$2:$I$2047,'Orders - December 2020'!$H$2:$H$2047,Worksheet!CK$3,'Orders - December 2020'!$C$2:$C$2047,Worksheet!$F124),"-")</f>
        <v>-</v>
      </c>
      <c r="CL124" s="51" t="str">
        <f>IFERROR(AVERAGEIFS('Orders - December 2020'!$I$2:$I$2047,'Orders - December 2020'!$H$2:$H$2047,Worksheet!CL$3,'Orders - December 2020'!$C$2:$C$2047,Worksheet!$F124),"-")</f>
        <v>-</v>
      </c>
      <c r="CM124" s="51" t="str">
        <f>IFERROR(AVERAGEIFS('Orders - December 2020'!$I$2:$I$2047,'Orders - December 2020'!$H$2:$H$2047,Worksheet!CM$3,'Orders - December 2020'!$C$2:$C$2047,Worksheet!$F124),"-")</f>
        <v>-</v>
      </c>
      <c r="CN124" s="51" t="str">
        <f>IFERROR(AVERAGEIFS('Orders - December 2020'!$I$2:$I$2047,'Orders - December 2020'!$H$2:$H$2047,Worksheet!CN$3,'Orders - December 2020'!$C$2:$C$2047,Worksheet!$F124),"-")</f>
        <v>-</v>
      </c>
      <c r="CO124" s="51" t="str">
        <f>IFERROR(AVERAGEIFS('Orders - December 2020'!$I$2:$I$2047,'Orders - December 2020'!$H$2:$H$2047,Worksheet!CO$3,'Orders - December 2020'!$C$2:$C$2047,Worksheet!$F124),"-")</f>
        <v>-</v>
      </c>
      <c r="CP124" s="51" t="str">
        <f>IFERROR(AVERAGEIFS('Orders - December 2020'!$I$2:$I$2047,'Orders - December 2020'!$H$2:$H$2047,Worksheet!CP$3,'Orders - December 2020'!$C$2:$C$2047,Worksheet!$F124),"-")</f>
        <v>-</v>
      </c>
      <c r="CQ124" s="51" t="str">
        <f>IFERROR(AVERAGEIFS('Orders - December 2020'!$I$2:$I$2047,'Orders - December 2020'!$H$2:$H$2047,Worksheet!CQ$3,'Orders - December 2020'!$C$2:$C$2047,Worksheet!$F124),"-")</f>
        <v>-</v>
      </c>
      <c r="CR124" s="51" t="str">
        <f>IFERROR(AVERAGEIFS('Orders - December 2020'!$I$2:$I$2047,'Orders - December 2020'!$H$2:$H$2047,Worksheet!CR$3,'Orders - December 2020'!$C$2:$C$2047,Worksheet!$F124),"-")</f>
        <v>-</v>
      </c>
      <c r="CS124" s="51" t="str">
        <f>IFERROR(AVERAGEIFS('Orders - December 2020'!$I$2:$I$2047,'Orders - December 2020'!$H$2:$H$2047,Worksheet!CS$3,'Orders - December 2020'!$C$2:$C$2047,Worksheet!$F124),"-")</f>
        <v>-</v>
      </c>
      <c r="CT124" s="51" t="str">
        <f>IFERROR(AVERAGEIFS('Orders - December 2020'!$I$2:$I$2047,'Orders - December 2020'!$H$2:$H$2047,Worksheet!CT$3,'Orders - December 2020'!$C$2:$C$2047,Worksheet!$F124),"-")</f>
        <v>-</v>
      </c>
      <c r="CU124" s="51" t="str">
        <f>IFERROR(AVERAGEIFS('Orders - December 2020'!$I$2:$I$2047,'Orders - December 2020'!$H$2:$H$2047,Worksheet!CU$3,'Orders - December 2020'!$C$2:$C$2047,Worksheet!$F124),"-")</f>
        <v>-</v>
      </c>
      <c r="CV124" s="51" t="str">
        <f>IFERROR(AVERAGEIFS('Orders - December 2020'!$I$2:$I$2047,'Orders - December 2020'!$H$2:$H$2047,Worksheet!CV$3,'Orders - December 2020'!$C$2:$C$2047,Worksheet!$F124),"-")</f>
        <v>-</v>
      </c>
      <c r="CW124" s="51" t="str">
        <f>IFERROR(AVERAGEIFS('Orders - December 2020'!$I$2:$I$2047,'Orders - December 2020'!$H$2:$H$2047,Worksheet!CW$3,'Orders - December 2020'!$C$2:$C$2047,Worksheet!$F124),"-")</f>
        <v>-</v>
      </c>
      <c r="CX124" s="51">
        <f>IFERROR(AVERAGEIFS('Orders - December 2020'!$I$2:$I$2047,'Orders - December 2020'!$H$2:$H$2047,Worksheet!CX$3,'Orders - December 2020'!$C$2:$C$2047,Worksheet!$F124),"-")</f>
        <v>5</v>
      </c>
      <c r="CY124" s="51" t="str">
        <f>IFERROR(AVERAGEIFS('Orders - December 2020'!$I$2:$I$2047,'Orders - December 2020'!$H$2:$H$2047,Worksheet!CY$3,'Orders - December 2020'!$C$2:$C$2047,Worksheet!$F124),"-")</f>
        <v>-</v>
      </c>
      <c r="CZ124" s="51" t="str">
        <f>IFERROR(AVERAGEIFS('Orders - December 2020'!$I$2:$I$2047,'Orders - December 2020'!$H$2:$H$2047,Worksheet!CZ$3,'Orders - December 2020'!$C$2:$C$2047,Worksheet!$F124),"-")</f>
        <v>-</v>
      </c>
      <c r="DA124" s="51" t="str">
        <f>IFERROR(AVERAGEIFS('Orders - December 2020'!$I$2:$I$2047,'Orders - December 2020'!$H$2:$H$2047,Worksheet!DA$3,'Orders - December 2020'!$C$2:$C$2047,Worksheet!$F124),"-")</f>
        <v>-</v>
      </c>
      <c r="DB124" s="51" t="str">
        <f>IFERROR(AVERAGEIFS('Orders - December 2020'!$I$2:$I$2047,'Orders - December 2020'!$H$2:$H$2047,Worksheet!DB$3,'Orders - December 2020'!$C$2:$C$2047,Worksheet!$F124),"-")</f>
        <v>-</v>
      </c>
      <c r="DC124" s="51" t="str">
        <f>IFERROR(AVERAGEIFS('Orders - December 2020'!$I$2:$I$2047,'Orders - December 2020'!$H$2:$H$2047,Worksheet!DC$3,'Orders - December 2020'!$C$2:$C$2047,Worksheet!$F124),"-")</f>
        <v>-</v>
      </c>
      <c r="DD124" s="51" t="str">
        <f>IFERROR(AVERAGEIFS('Orders - December 2020'!$I$2:$I$2047,'Orders - December 2020'!$H$2:$H$2047,Worksheet!DD$3,'Orders - December 2020'!$C$2:$C$2047,Worksheet!$F124),"-")</f>
        <v>-</v>
      </c>
      <c r="DE124" s="51" t="str">
        <f>IFERROR(AVERAGEIFS('Orders - December 2020'!$I$2:$I$2047,'Orders - December 2020'!$H$2:$H$2047,Worksheet!DE$3,'Orders - December 2020'!$C$2:$C$2047,Worksheet!$F124),"-")</f>
        <v>-</v>
      </c>
      <c r="DF124" s="51" t="str">
        <f>IFERROR(AVERAGEIFS('Orders - December 2020'!$I$2:$I$2047,'Orders - December 2020'!$H$2:$H$2047,Worksheet!DF$3,'Orders - December 2020'!$C$2:$C$2047,Worksheet!$F124),"-")</f>
        <v>-</v>
      </c>
      <c r="DG124" s="51" t="str">
        <f>IFERROR(AVERAGEIFS('Orders - December 2020'!$I$2:$I$2047,'Orders - December 2020'!$H$2:$H$2047,Worksheet!DG$3,'Orders - December 2020'!$C$2:$C$2047,Worksheet!$F124),"-")</f>
        <v>-</v>
      </c>
      <c r="DH124" s="51" t="str">
        <f>IFERROR(AVERAGEIFS('Orders - December 2020'!$I$2:$I$2047,'Orders - December 2020'!$H$2:$H$2047,Worksheet!DH$3,'Orders - December 2020'!$C$2:$C$2047,Worksheet!$F124),"-")</f>
        <v>-</v>
      </c>
      <c r="DI124" s="51" t="str">
        <f>IFERROR(AVERAGEIFS('Orders - December 2020'!$I$2:$I$2047,'Orders - December 2020'!$H$2:$H$2047,Worksheet!DI$3,'Orders - December 2020'!$C$2:$C$2047,Worksheet!$F124),"-")</f>
        <v>-</v>
      </c>
      <c r="DJ124" s="51" t="str">
        <f>IFERROR(AVERAGEIFS('Orders - December 2020'!$I$2:$I$2047,'Orders - December 2020'!$H$2:$H$2047,Worksheet!DJ$3,'Orders - December 2020'!$C$2:$C$2047,Worksheet!$F124),"-")</f>
        <v>-</v>
      </c>
      <c r="DK124" s="51" t="str">
        <f>IFERROR(AVERAGEIFS('Orders - December 2020'!$I$2:$I$2047,'Orders - December 2020'!$H$2:$H$2047,Worksheet!DK$3,'Orders - December 2020'!$C$2:$C$2047,Worksheet!$F124),"-")</f>
        <v>-</v>
      </c>
      <c r="DL124" s="51" t="str">
        <f>IFERROR(AVERAGEIFS('Orders - December 2020'!$I$2:$I$2047,'Orders - December 2020'!$H$2:$H$2047,Worksheet!DL$3,'Orders - December 2020'!$C$2:$C$2047,Worksheet!$F124),"-")</f>
        <v>-</v>
      </c>
      <c r="DM124" s="51" t="str">
        <f>IFERROR(AVERAGEIFS('Orders - December 2020'!$I$2:$I$2047,'Orders - December 2020'!$H$2:$H$2047,Worksheet!DM$3,'Orders - December 2020'!$C$2:$C$2047,Worksheet!$F124),"-")</f>
        <v>-</v>
      </c>
      <c r="DN124" s="51" t="str">
        <f>IFERROR(AVERAGEIFS('Orders - December 2020'!$I$2:$I$2047,'Orders - December 2020'!$H$2:$H$2047,Worksheet!DN$3,'Orders - December 2020'!$C$2:$C$2047,Worksheet!$F124),"-")</f>
        <v>-</v>
      </c>
      <c r="DO124" s="51" t="str">
        <f>IFERROR(AVERAGEIFS('Orders - December 2020'!$I$2:$I$2047,'Orders - December 2020'!$H$2:$H$2047,Worksheet!DO$3,'Orders - December 2020'!$C$2:$C$2047,Worksheet!$F124),"-")</f>
        <v>-</v>
      </c>
      <c r="DP124" s="51" t="str">
        <f>IFERROR(AVERAGEIFS('Orders - December 2020'!$I$2:$I$2047,'Orders - December 2020'!$H$2:$H$2047,Worksheet!DP$3,'Orders - December 2020'!$C$2:$C$2047,Worksheet!$F124),"-")</f>
        <v>-</v>
      </c>
      <c r="DQ124" s="51" t="str">
        <f>IFERROR(AVERAGEIFS('Orders - December 2020'!$I$2:$I$2047,'Orders - December 2020'!$H$2:$H$2047,Worksheet!DQ$3,'Orders - December 2020'!$C$2:$C$2047,Worksheet!$F124),"-")</f>
        <v>-</v>
      </c>
      <c r="DR124" s="51" t="str">
        <f>IFERROR(AVERAGEIFS('Orders - December 2020'!$I$2:$I$2047,'Orders - December 2020'!$H$2:$H$2047,Worksheet!DR$3,'Orders - December 2020'!$C$2:$C$2047,Worksheet!$F124),"-")</f>
        <v>-</v>
      </c>
      <c r="DS124" s="51" t="str">
        <f>IFERROR(AVERAGEIFS('Orders - December 2020'!$I$2:$I$2047,'Orders - December 2020'!$H$2:$H$2047,Worksheet!DS$3,'Orders - December 2020'!$C$2:$C$2047,Worksheet!$F124),"-")</f>
        <v>-</v>
      </c>
      <c r="DT124" s="51" t="str">
        <f>IFERROR(AVERAGEIFS('Orders - December 2020'!$I$2:$I$2047,'Orders - December 2020'!$H$2:$H$2047,Worksheet!DT$3,'Orders - December 2020'!$C$2:$C$2047,Worksheet!$F124),"-")</f>
        <v>-</v>
      </c>
      <c r="DU124" s="51" t="str">
        <f>IFERROR(AVERAGEIFS('Orders - December 2020'!$I$2:$I$2047,'Orders - December 2020'!$H$2:$H$2047,Worksheet!DU$3,'Orders - December 2020'!$C$2:$C$2047,Worksheet!$F124),"-")</f>
        <v>-</v>
      </c>
      <c r="DV124" s="51">
        <f>IFERROR(AVERAGEIFS('Orders - December 2020'!$I$2:$I$2047,'Orders - December 2020'!$H$2:$H$2047,Worksheet!DV$3,'Orders - December 2020'!$C$2:$C$2047,Worksheet!$F124),"-")</f>
        <v>3</v>
      </c>
      <c r="DW124" s="51">
        <f>IFERROR(AVERAGEIFS('Orders - December 2020'!$I$2:$I$2047,'Orders - December 2020'!$H$2:$H$2047,Worksheet!DW$3,'Orders - December 2020'!$C$2:$C$2047,Worksheet!$F124),"-")</f>
        <v>2</v>
      </c>
      <c r="DX124" s="51" t="str">
        <f>IFERROR(AVERAGEIFS('Orders - December 2020'!$I$2:$I$2047,'Orders - December 2020'!$H$2:$H$2047,Worksheet!DX$3,'Orders - December 2020'!$C$2:$C$2047,Worksheet!$F124),"-")</f>
        <v>-</v>
      </c>
      <c r="DY124" s="51">
        <f>IFERROR(AVERAGEIFS('Orders - December 2020'!$I$2:$I$2047,'Orders - December 2020'!$H$2:$H$2047,Worksheet!DY$3,'Orders - December 2020'!$C$2:$C$2047,Worksheet!$F124),"-")</f>
        <v>5</v>
      </c>
      <c r="DZ124" s="51" t="str">
        <f>IFERROR(AVERAGEIFS('Orders - December 2020'!$I$2:$I$2047,'Orders - December 2020'!$H$2:$H$2047,Worksheet!DZ$3,'Orders - December 2020'!$C$2:$C$2047,Worksheet!$F124),"-")</f>
        <v>-</v>
      </c>
      <c r="EA124" s="51" t="str">
        <f>IFERROR(AVERAGEIFS('Orders - December 2020'!$I$2:$I$2047,'Orders - December 2020'!$H$2:$H$2047,Worksheet!EA$3,'Orders - December 2020'!$C$2:$C$2047,Worksheet!$F124),"-")</f>
        <v>-</v>
      </c>
      <c r="EB124" s="51" t="str">
        <f>IFERROR(AVERAGEIFS('Orders - December 2020'!$I$2:$I$2047,'Orders - December 2020'!$H$2:$H$2047,Worksheet!EB$3,'Orders - December 2020'!$C$2:$C$2047,Worksheet!$F124),"-")</f>
        <v>-</v>
      </c>
      <c r="EC124" s="51" t="str">
        <f>IFERROR(AVERAGEIFS('Orders - December 2020'!$I$2:$I$2047,'Orders - December 2020'!$H$2:$H$2047,Worksheet!EC$3,'Orders - December 2020'!$C$2:$C$2047,Worksheet!$F124),"-")</f>
        <v>-</v>
      </c>
      <c r="ED124" s="51" t="str">
        <f>IFERROR(AVERAGEIFS('Orders - December 2020'!$I$2:$I$2047,'Orders - December 2020'!$H$2:$H$2047,Worksheet!ED$3,'Orders - December 2020'!$C$2:$C$2047,Worksheet!$F124),"-")</f>
        <v>-</v>
      </c>
      <c r="EE124" s="51" t="str">
        <f>IFERROR(AVERAGEIFS('Orders - December 2020'!$I$2:$I$2047,'Orders - December 2020'!$H$2:$H$2047,Worksheet!EE$3,'Orders - December 2020'!$C$2:$C$2047,Worksheet!$F124),"-")</f>
        <v>-</v>
      </c>
      <c r="EF124" s="51" t="str">
        <f>IFERROR(AVERAGEIFS('Orders - December 2020'!$I$2:$I$2047,'Orders - December 2020'!$H$2:$H$2047,Worksheet!EF$3,'Orders - December 2020'!$C$2:$C$2047,Worksheet!$F124),"-")</f>
        <v>-</v>
      </c>
      <c r="EG124" s="51" t="str">
        <f>IFERROR(AVERAGEIFS('Orders - December 2020'!$I$2:$I$2047,'Orders - December 2020'!$H$2:$H$2047,Worksheet!EG$3,'Orders - December 2020'!$C$2:$C$2047,Worksheet!$F124),"-")</f>
        <v>-</v>
      </c>
      <c r="EH124" s="51" t="str">
        <f>IFERROR(AVERAGEIFS('Orders - December 2020'!$I$2:$I$2047,'Orders - December 2020'!$H$2:$H$2047,Worksheet!EH$3,'Orders - December 2020'!$C$2:$C$2047,Worksheet!$F124),"-")</f>
        <v>-</v>
      </c>
      <c r="EI124" s="51" t="str">
        <f>IFERROR(AVERAGEIFS('Orders - December 2020'!$I$2:$I$2047,'Orders - December 2020'!$H$2:$H$2047,Worksheet!EI$3,'Orders - December 2020'!$C$2:$C$2047,Worksheet!$F124),"-")</f>
        <v>-</v>
      </c>
      <c r="EJ124" s="51" t="str">
        <f>IFERROR(AVERAGEIFS('Orders - December 2020'!$I$2:$I$2047,'Orders - December 2020'!$H$2:$H$2047,Worksheet!EJ$3,'Orders - December 2020'!$C$2:$C$2047,Worksheet!$F124),"-")</f>
        <v>-</v>
      </c>
      <c r="EK124" s="51" t="str">
        <f>IFERROR(AVERAGEIFS('Orders - December 2020'!$I$2:$I$2047,'Orders - December 2020'!$H$2:$H$2047,Worksheet!EK$3,'Orders - December 2020'!$C$2:$C$2047,Worksheet!$F124),"-")</f>
        <v>-</v>
      </c>
      <c r="EL124" s="51" t="str">
        <f>IFERROR(AVERAGEIFS('Orders - December 2020'!$I$2:$I$2047,'Orders - December 2020'!$H$2:$H$2047,Worksheet!EL$3,'Orders - December 2020'!$C$2:$C$2047,Worksheet!$F124),"-")</f>
        <v>-</v>
      </c>
      <c r="EM124" s="51" t="str">
        <f>IFERROR(AVERAGEIFS('Orders - December 2020'!$I$2:$I$2047,'Orders - December 2020'!$H$2:$H$2047,Worksheet!EM$3,'Orders - December 2020'!$C$2:$C$2047,Worksheet!$F124),"-")</f>
        <v>-</v>
      </c>
      <c r="EN124" s="51" t="str">
        <f>IFERROR(AVERAGEIFS('Orders - December 2020'!$I$2:$I$2047,'Orders - December 2020'!$H$2:$H$2047,Worksheet!EN$3,'Orders - December 2020'!$C$2:$C$2047,Worksheet!$F124),"-")</f>
        <v>-</v>
      </c>
      <c r="EO124" s="51" t="str">
        <f>IFERROR(AVERAGEIFS('Orders - December 2020'!$I$2:$I$2047,'Orders - December 2020'!$H$2:$H$2047,Worksheet!EO$3,'Orders - December 2020'!$C$2:$C$2047,Worksheet!$F124),"-")</f>
        <v>-</v>
      </c>
      <c r="EP124" s="51" t="str">
        <f>IFERROR(AVERAGEIFS('Orders - December 2020'!$I$2:$I$2047,'Orders - December 2020'!$H$2:$H$2047,Worksheet!EP$3,'Orders - December 2020'!$C$2:$C$2047,Worksheet!$F124),"-")</f>
        <v>-</v>
      </c>
      <c r="EQ124" s="51" t="str">
        <f>IFERROR(AVERAGEIFS('Orders - December 2020'!$I$2:$I$2047,'Orders - December 2020'!$H$2:$H$2047,Worksheet!EQ$3,'Orders - December 2020'!$C$2:$C$2047,Worksheet!$F124),"-")</f>
        <v>-</v>
      </c>
      <c r="ER124" s="51" t="str">
        <f>IFERROR(AVERAGEIFS('Orders - December 2020'!$I$2:$I$2047,'Orders - December 2020'!$H$2:$H$2047,Worksheet!ER$3,'Orders - December 2020'!$C$2:$C$2047,Worksheet!$F124),"-")</f>
        <v>-</v>
      </c>
      <c r="ES124" s="51" t="str">
        <f>IFERROR(AVERAGEIFS('Orders - December 2020'!$I$2:$I$2047,'Orders - December 2020'!$H$2:$H$2047,Worksheet!ES$3,'Orders - December 2020'!$C$2:$C$2047,Worksheet!$F124),"-")</f>
        <v>-</v>
      </c>
      <c r="ET124" s="51" t="str">
        <f>IFERROR(AVERAGEIFS('Orders - December 2020'!$I$2:$I$2047,'Orders - December 2020'!$H$2:$H$2047,Worksheet!ET$3,'Orders - December 2020'!$C$2:$C$2047,Worksheet!$F124),"-")</f>
        <v>-</v>
      </c>
      <c r="EU124" s="51" t="str">
        <f>IFERROR(AVERAGEIFS('Orders - December 2020'!$I$2:$I$2047,'Orders - December 2020'!$H$2:$H$2047,Worksheet!EU$3,'Orders - December 2020'!$C$2:$C$2047,Worksheet!$F124),"-")</f>
        <v>-</v>
      </c>
      <c r="EV124" s="51" t="str">
        <f>IFERROR(AVERAGEIFS('Orders - December 2020'!$I$2:$I$2047,'Orders - December 2020'!$H$2:$H$2047,Worksheet!EV$3,'Orders - December 2020'!$C$2:$C$2047,Worksheet!$F124),"-")</f>
        <v>-</v>
      </c>
      <c r="EW124" s="51" t="str">
        <f>IFERROR(AVERAGEIFS('Orders - December 2020'!$I$2:$I$2047,'Orders - December 2020'!$H$2:$H$2047,Worksheet!EW$3,'Orders - December 2020'!$C$2:$C$2047,Worksheet!$F124),"-")</f>
        <v>-</v>
      </c>
      <c r="EX124" s="51" t="str">
        <f>IFERROR(AVERAGEIFS('Orders - December 2020'!$I$2:$I$2047,'Orders - December 2020'!$H$2:$H$2047,Worksheet!EX$3,'Orders - December 2020'!$C$2:$C$2047,Worksheet!$F124),"-")</f>
        <v>-</v>
      </c>
      <c r="EY124" s="51" t="str">
        <f>IFERROR(AVERAGEIFS('Orders - December 2020'!$I$2:$I$2047,'Orders - December 2020'!$H$2:$H$2047,Worksheet!EY$3,'Orders - December 2020'!$C$2:$C$2047,Worksheet!$F124),"-")</f>
        <v>-</v>
      </c>
      <c r="EZ124" s="51" t="str">
        <f>IFERROR(AVERAGEIFS('Orders - December 2020'!$I$2:$I$2047,'Orders - December 2020'!$H$2:$H$2047,Worksheet!EZ$3,'Orders - December 2020'!$C$2:$C$2047,Worksheet!$F124),"-")</f>
        <v>-</v>
      </c>
      <c r="FA124" s="51" t="str">
        <f>IFERROR(AVERAGEIFS('Orders - December 2020'!$I$2:$I$2047,'Orders - December 2020'!$H$2:$H$2047,Worksheet!FA$3,'Orders - December 2020'!$C$2:$C$2047,Worksheet!$F124),"-")</f>
        <v>-</v>
      </c>
      <c r="FB124" s="51" t="str">
        <f>IFERROR(AVERAGEIFS('Orders - December 2020'!$I$2:$I$2047,'Orders - December 2020'!$H$2:$H$2047,Worksheet!FB$3,'Orders - December 2020'!$C$2:$C$2047,Worksheet!$F124),"-")</f>
        <v>-</v>
      </c>
      <c r="FC124" s="51" t="str">
        <f>IFERROR(AVERAGEIFS('Orders - December 2020'!$I$2:$I$2047,'Orders - December 2020'!$H$2:$H$2047,Worksheet!FC$3,'Orders - December 2020'!$C$2:$C$2047,Worksheet!$F124),"-")</f>
        <v>-</v>
      </c>
      <c r="FD124" s="51" t="str">
        <f>IFERROR(AVERAGEIFS('Orders - December 2020'!$I$2:$I$2047,'Orders - December 2020'!$H$2:$H$2047,Worksheet!FD$3,'Orders - December 2020'!$C$2:$C$2047,Worksheet!$F124),"-")</f>
        <v>-</v>
      </c>
      <c r="FE124" s="51" t="str">
        <f>IFERROR(AVERAGEIFS('Orders - December 2020'!$I$2:$I$2047,'Orders - December 2020'!$H$2:$H$2047,Worksheet!FE$3,'Orders - December 2020'!$C$2:$C$2047,Worksheet!$F124),"-")</f>
        <v>-</v>
      </c>
      <c r="FF124" s="51" t="str">
        <f>IFERROR(AVERAGEIFS('Orders - December 2020'!$I$2:$I$2047,'Orders - December 2020'!$H$2:$H$2047,Worksheet!FF$3,'Orders - December 2020'!$C$2:$C$2047,Worksheet!$F124),"-")</f>
        <v>-</v>
      </c>
      <c r="FG124" s="52" t="str">
        <f>IFERROR(AVERAGEIFS('Orders - December 2020'!$I$2:$I$2047,'Orders - December 2020'!$H$2:$H$2047,Worksheet!FG$3,'Orders - December 2020'!$C$2:$C$2047,Worksheet!$F124),"-")</f>
        <v>-</v>
      </c>
    </row>
    <row r="125" spans="6:163">
      <c r="F125" s="45" t="str">
        <v>Santa Maria Minimarts</v>
      </c>
      <c r="G125" s="50" t="str">
        <f>IFERROR(AVERAGEIFS('Orders - December 2020'!$I$2:$I$2047,'Orders - December 2020'!$H$2:$H$2047,Worksheet!G$3,'Orders - December 2020'!$C$2:$C$2047,Worksheet!$F125),"-")</f>
        <v>-</v>
      </c>
      <c r="H125" s="51" t="str">
        <f>IFERROR(AVERAGEIFS('Orders - December 2020'!$I$2:$I$2047,'Orders - December 2020'!$H$2:$H$2047,Worksheet!H$3,'Orders - December 2020'!$C$2:$C$2047,Worksheet!$F125),"-")</f>
        <v>-</v>
      </c>
      <c r="I125" s="51" t="str">
        <f>IFERROR(AVERAGEIFS('Orders - December 2020'!$I$2:$I$2047,'Orders - December 2020'!$H$2:$H$2047,Worksheet!I$3,'Orders - December 2020'!$C$2:$C$2047,Worksheet!$F125),"-")</f>
        <v>-</v>
      </c>
      <c r="J125" s="51" t="str">
        <f>IFERROR(AVERAGEIFS('Orders - December 2020'!$I$2:$I$2047,'Orders - December 2020'!$H$2:$H$2047,Worksheet!J$3,'Orders - December 2020'!$C$2:$C$2047,Worksheet!$F125),"-")</f>
        <v>-</v>
      </c>
      <c r="K125" s="51" t="str">
        <f>IFERROR(AVERAGEIFS('Orders - December 2020'!$I$2:$I$2047,'Orders - December 2020'!$H$2:$H$2047,Worksheet!K$3,'Orders - December 2020'!$C$2:$C$2047,Worksheet!$F125),"-")</f>
        <v>-</v>
      </c>
      <c r="L125" s="51" t="str">
        <f>IFERROR(AVERAGEIFS('Orders - December 2020'!$I$2:$I$2047,'Orders - December 2020'!$H$2:$H$2047,Worksheet!L$3,'Orders - December 2020'!$C$2:$C$2047,Worksheet!$F125),"-")</f>
        <v>-</v>
      </c>
      <c r="M125" s="51" t="str">
        <f>IFERROR(AVERAGEIFS('Orders - December 2020'!$I$2:$I$2047,'Orders - December 2020'!$H$2:$H$2047,Worksheet!M$3,'Orders - December 2020'!$C$2:$C$2047,Worksheet!$F125),"-")</f>
        <v>-</v>
      </c>
      <c r="N125" s="51" t="str">
        <f>IFERROR(AVERAGEIFS('Orders - December 2020'!$I$2:$I$2047,'Orders - December 2020'!$H$2:$H$2047,Worksheet!N$3,'Orders - December 2020'!$C$2:$C$2047,Worksheet!$F125),"-")</f>
        <v>-</v>
      </c>
      <c r="O125" s="51" t="str">
        <f>IFERROR(AVERAGEIFS('Orders - December 2020'!$I$2:$I$2047,'Orders - December 2020'!$H$2:$H$2047,Worksheet!O$3,'Orders - December 2020'!$C$2:$C$2047,Worksheet!$F125),"-")</f>
        <v>-</v>
      </c>
      <c r="P125" s="51" t="str">
        <f>IFERROR(AVERAGEIFS('Orders - December 2020'!$I$2:$I$2047,'Orders - December 2020'!$H$2:$H$2047,Worksheet!P$3,'Orders - December 2020'!$C$2:$C$2047,Worksheet!$F125),"-")</f>
        <v>-</v>
      </c>
      <c r="Q125" s="51" t="str">
        <f>IFERROR(AVERAGEIFS('Orders - December 2020'!$I$2:$I$2047,'Orders - December 2020'!$H$2:$H$2047,Worksheet!Q$3,'Orders - December 2020'!$C$2:$C$2047,Worksheet!$F125),"-")</f>
        <v>-</v>
      </c>
      <c r="R125" s="51" t="str">
        <f>IFERROR(AVERAGEIFS('Orders - December 2020'!$I$2:$I$2047,'Orders - December 2020'!$H$2:$H$2047,Worksheet!R$3,'Orders - December 2020'!$C$2:$C$2047,Worksheet!$F125),"-")</f>
        <v>-</v>
      </c>
      <c r="S125" s="51" t="str">
        <f>IFERROR(AVERAGEIFS('Orders - December 2020'!$I$2:$I$2047,'Orders - December 2020'!$H$2:$H$2047,Worksheet!S$3,'Orders - December 2020'!$C$2:$C$2047,Worksheet!$F125),"-")</f>
        <v>-</v>
      </c>
      <c r="T125" s="51" t="str">
        <f>IFERROR(AVERAGEIFS('Orders - December 2020'!$I$2:$I$2047,'Orders - December 2020'!$H$2:$H$2047,Worksheet!T$3,'Orders - December 2020'!$C$2:$C$2047,Worksheet!$F125),"-")</f>
        <v>-</v>
      </c>
      <c r="U125" s="51" t="str">
        <f>IFERROR(AVERAGEIFS('Orders - December 2020'!$I$2:$I$2047,'Orders - December 2020'!$H$2:$H$2047,Worksheet!U$3,'Orders - December 2020'!$C$2:$C$2047,Worksheet!$F125),"-")</f>
        <v>-</v>
      </c>
      <c r="V125" s="51" t="str">
        <f>IFERROR(AVERAGEIFS('Orders - December 2020'!$I$2:$I$2047,'Orders - December 2020'!$H$2:$H$2047,Worksheet!V$3,'Orders - December 2020'!$C$2:$C$2047,Worksheet!$F125),"-")</f>
        <v>-</v>
      </c>
      <c r="W125" s="51" t="str">
        <f>IFERROR(AVERAGEIFS('Orders - December 2020'!$I$2:$I$2047,'Orders - December 2020'!$H$2:$H$2047,Worksheet!W$3,'Orders - December 2020'!$C$2:$C$2047,Worksheet!$F125),"-")</f>
        <v>-</v>
      </c>
      <c r="X125" s="51" t="str">
        <f>IFERROR(AVERAGEIFS('Orders - December 2020'!$I$2:$I$2047,'Orders - December 2020'!$H$2:$H$2047,Worksheet!X$3,'Orders - December 2020'!$C$2:$C$2047,Worksheet!$F125),"-")</f>
        <v>-</v>
      </c>
      <c r="Y125" s="51" t="str">
        <f>IFERROR(AVERAGEIFS('Orders - December 2020'!$I$2:$I$2047,'Orders - December 2020'!$H$2:$H$2047,Worksheet!Y$3,'Orders - December 2020'!$C$2:$C$2047,Worksheet!$F125),"-")</f>
        <v>-</v>
      </c>
      <c r="Z125" s="51" t="str">
        <f>IFERROR(AVERAGEIFS('Orders - December 2020'!$I$2:$I$2047,'Orders - December 2020'!$H$2:$H$2047,Worksheet!Z$3,'Orders - December 2020'!$C$2:$C$2047,Worksheet!$F125),"-")</f>
        <v>-</v>
      </c>
      <c r="AA125" s="51" t="str">
        <f>IFERROR(AVERAGEIFS('Orders - December 2020'!$I$2:$I$2047,'Orders - December 2020'!$H$2:$H$2047,Worksheet!AA$3,'Orders - December 2020'!$C$2:$C$2047,Worksheet!$F125),"-")</f>
        <v>-</v>
      </c>
      <c r="AB125" s="51" t="str">
        <f>IFERROR(AVERAGEIFS('Orders - December 2020'!$I$2:$I$2047,'Orders - December 2020'!$H$2:$H$2047,Worksheet!AB$3,'Orders - December 2020'!$C$2:$C$2047,Worksheet!$F125),"-")</f>
        <v>-</v>
      </c>
      <c r="AC125" s="51" t="str">
        <f>IFERROR(AVERAGEIFS('Orders - December 2020'!$I$2:$I$2047,'Orders - December 2020'!$H$2:$H$2047,Worksheet!AC$3,'Orders - December 2020'!$C$2:$C$2047,Worksheet!$F125),"-")</f>
        <v>-</v>
      </c>
      <c r="AD125" s="51" t="str">
        <f>IFERROR(AVERAGEIFS('Orders - December 2020'!$I$2:$I$2047,'Orders - December 2020'!$H$2:$H$2047,Worksheet!AD$3,'Orders - December 2020'!$C$2:$C$2047,Worksheet!$F125),"-")</f>
        <v>-</v>
      </c>
      <c r="AE125" s="51" t="str">
        <f>IFERROR(AVERAGEIFS('Orders - December 2020'!$I$2:$I$2047,'Orders - December 2020'!$H$2:$H$2047,Worksheet!AE$3,'Orders - December 2020'!$C$2:$C$2047,Worksheet!$F125),"-")</f>
        <v>-</v>
      </c>
      <c r="AF125" s="51" t="str">
        <f>IFERROR(AVERAGEIFS('Orders - December 2020'!$I$2:$I$2047,'Orders - December 2020'!$H$2:$H$2047,Worksheet!AF$3,'Orders - December 2020'!$C$2:$C$2047,Worksheet!$F125),"-")</f>
        <v>-</v>
      </c>
      <c r="AG125" s="51" t="str">
        <f>IFERROR(AVERAGEIFS('Orders - December 2020'!$I$2:$I$2047,'Orders - December 2020'!$H$2:$H$2047,Worksheet!AG$3,'Orders - December 2020'!$C$2:$C$2047,Worksheet!$F125),"-")</f>
        <v>-</v>
      </c>
      <c r="AH125" s="51" t="str">
        <f>IFERROR(AVERAGEIFS('Orders - December 2020'!$I$2:$I$2047,'Orders - December 2020'!$H$2:$H$2047,Worksheet!AH$3,'Orders - December 2020'!$C$2:$C$2047,Worksheet!$F125),"-")</f>
        <v>-</v>
      </c>
      <c r="AI125" s="51" t="str">
        <f>IFERROR(AVERAGEIFS('Orders - December 2020'!$I$2:$I$2047,'Orders - December 2020'!$H$2:$H$2047,Worksheet!AI$3,'Orders - December 2020'!$C$2:$C$2047,Worksheet!$F125),"-")</f>
        <v>-</v>
      </c>
      <c r="AJ125" s="51">
        <f>IFERROR(AVERAGEIFS('Orders - December 2020'!$I$2:$I$2047,'Orders - December 2020'!$H$2:$H$2047,Worksheet!AJ$3,'Orders - December 2020'!$C$2:$C$2047,Worksheet!$F125),"-")</f>
        <v>1</v>
      </c>
      <c r="AK125" s="51">
        <f>IFERROR(AVERAGEIFS('Orders - December 2020'!$I$2:$I$2047,'Orders - December 2020'!$H$2:$H$2047,Worksheet!AK$3,'Orders - December 2020'!$C$2:$C$2047,Worksheet!$F125),"-")</f>
        <v>3</v>
      </c>
      <c r="AL125" s="51" t="str">
        <f>IFERROR(AVERAGEIFS('Orders - December 2020'!$I$2:$I$2047,'Orders - December 2020'!$H$2:$H$2047,Worksheet!AL$3,'Orders - December 2020'!$C$2:$C$2047,Worksheet!$F125),"-")</f>
        <v>-</v>
      </c>
      <c r="AM125" s="51">
        <f>IFERROR(AVERAGEIFS('Orders - December 2020'!$I$2:$I$2047,'Orders - December 2020'!$H$2:$H$2047,Worksheet!AM$3,'Orders - December 2020'!$C$2:$C$2047,Worksheet!$F125),"-")</f>
        <v>1</v>
      </c>
      <c r="AN125" s="51" t="str">
        <f>IFERROR(AVERAGEIFS('Orders - December 2020'!$I$2:$I$2047,'Orders - December 2020'!$H$2:$H$2047,Worksheet!AN$3,'Orders - December 2020'!$C$2:$C$2047,Worksheet!$F125),"-")</f>
        <v>-</v>
      </c>
      <c r="AO125" s="51" t="str">
        <f>IFERROR(AVERAGEIFS('Orders - December 2020'!$I$2:$I$2047,'Orders - December 2020'!$H$2:$H$2047,Worksheet!AO$3,'Orders - December 2020'!$C$2:$C$2047,Worksheet!$F125),"-")</f>
        <v>-</v>
      </c>
      <c r="AP125" s="51">
        <f>IFERROR(AVERAGEIFS('Orders - December 2020'!$I$2:$I$2047,'Orders - December 2020'!$H$2:$H$2047,Worksheet!AP$3,'Orders - December 2020'!$C$2:$C$2047,Worksheet!$F125),"-")</f>
        <v>2</v>
      </c>
      <c r="AQ125" s="51" t="str">
        <f>IFERROR(AVERAGEIFS('Orders - December 2020'!$I$2:$I$2047,'Orders - December 2020'!$H$2:$H$2047,Worksheet!AQ$3,'Orders - December 2020'!$C$2:$C$2047,Worksheet!$F125),"-")</f>
        <v>-</v>
      </c>
      <c r="AR125" s="51" t="str">
        <f>IFERROR(AVERAGEIFS('Orders - December 2020'!$I$2:$I$2047,'Orders - December 2020'!$H$2:$H$2047,Worksheet!AR$3,'Orders - December 2020'!$C$2:$C$2047,Worksheet!$F125),"-")</f>
        <v>-</v>
      </c>
      <c r="AS125" s="51" t="str">
        <f>IFERROR(AVERAGEIFS('Orders - December 2020'!$I$2:$I$2047,'Orders - December 2020'!$H$2:$H$2047,Worksheet!AS$3,'Orders - December 2020'!$C$2:$C$2047,Worksheet!$F125),"-")</f>
        <v>-</v>
      </c>
      <c r="AT125" s="51" t="str">
        <f>IFERROR(AVERAGEIFS('Orders - December 2020'!$I$2:$I$2047,'Orders - December 2020'!$H$2:$H$2047,Worksheet!AT$3,'Orders - December 2020'!$C$2:$C$2047,Worksheet!$F125),"-")</f>
        <v>-</v>
      </c>
      <c r="AU125" s="51" t="str">
        <f>IFERROR(AVERAGEIFS('Orders - December 2020'!$I$2:$I$2047,'Orders - December 2020'!$H$2:$H$2047,Worksheet!AU$3,'Orders - December 2020'!$C$2:$C$2047,Worksheet!$F125),"-")</f>
        <v>-</v>
      </c>
      <c r="AV125" s="51" t="str">
        <f>IFERROR(AVERAGEIFS('Orders - December 2020'!$I$2:$I$2047,'Orders - December 2020'!$H$2:$H$2047,Worksheet!AV$3,'Orders - December 2020'!$C$2:$C$2047,Worksheet!$F125),"-")</f>
        <v>-</v>
      </c>
      <c r="AW125" s="51" t="str">
        <f>IFERROR(AVERAGEIFS('Orders - December 2020'!$I$2:$I$2047,'Orders - December 2020'!$H$2:$H$2047,Worksheet!AW$3,'Orders - December 2020'!$C$2:$C$2047,Worksheet!$F125),"-")</f>
        <v>-</v>
      </c>
      <c r="AX125" s="51" t="str">
        <f>IFERROR(AVERAGEIFS('Orders - December 2020'!$I$2:$I$2047,'Orders - December 2020'!$H$2:$H$2047,Worksheet!AX$3,'Orders - December 2020'!$C$2:$C$2047,Worksheet!$F125),"-")</f>
        <v>-</v>
      </c>
      <c r="AY125" s="51">
        <f>IFERROR(AVERAGEIFS('Orders - December 2020'!$I$2:$I$2047,'Orders - December 2020'!$H$2:$H$2047,Worksheet!AY$3,'Orders - December 2020'!$C$2:$C$2047,Worksheet!$F125),"-")</f>
        <v>2</v>
      </c>
      <c r="AZ125" s="51">
        <f>IFERROR(AVERAGEIFS('Orders - December 2020'!$I$2:$I$2047,'Orders - December 2020'!$H$2:$H$2047,Worksheet!AZ$3,'Orders - December 2020'!$C$2:$C$2047,Worksheet!$F125),"-")</f>
        <v>1</v>
      </c>
      <c r="BA125" s="51">
        <f>IFERROR(AVERAGEIFS('Orders - December 2020'!$I$2:$I$2047,'Orders - December 2020'!$H$2:$H$2047,Worksheet!BA$3,'Orders - December 2020'!$C$2:$C$2047,Worksheet!$F125),"-")</f>
        <v>1</v>
      </c>
      <c r="BB125" s="51" t="str">
        <f>IFERROR(AVERAGEIFS('Orders - December 2020'!$I$2:$I$2047,'Orders - December 2020'!$H$2:$H$2047,Worksheet!BB$3,'Orders - December 2020'!$C$2:$C$2047,Worksheet!$F125),"-")</f>
        <v>-</v>
      </c>
      <c r="BC125" s="51" t="str">
        <f>IFERROR(AVERAGEIFS('Orders - December 2020'!$I$2:$I$2047,'Orders - December 2020'!$H$2:$H$2047,Worksheet!BC$3,'Orders - December 2020'!$C$2:$C$2047,Worksheet!$F125),"-")</f>
        <v>-</v>
      </c>
      <c r="BD125" s="51" t="str">
        <f>IFERROR(AVERAGEIFS('Orders - December 2020'!$I$2:$I$2047,'Orders - December 2020'!$H$2:$H$2047,Worksheet!BD$3,'Orders - December 2020'!$C$2:$C$2047,Worksheet!$F125),"-")</f>
        <v>-</v>
      </c>
      <c r="BE125" s="51">
        <f>IFERROR(AVERAGEIFS('Orders - December 2020'!$I$2:$I$2047,'Orders - December 2020'!$H$2:$H$2047,Worksheet!BE$3,'Orders - December 2020'!$C$2:$C$2047,Worksheet!$F125),"-")</f>
        <v>1</v>
      </c>
      <c r="BF125" s="51" t="str">
        <f>IFERROR(AVERAGEIFS('Orders - December 2020'!$I$2:$I$2047,'Orders - December 2020'!$H$2:$H$2047,Worksheet!BF$3,'Orders - December 2020'!$C$2:$C$2047,Worksheet!$F125),"-")</f>
        <v>-</v>
      </c>
      <c r="BG125" s="51" t="str">
        <f>IFERROR(AVERAGEIFS('Orders - December 2020'!$I$2:$I$2047,'Orders - December 2020'!$H$2:$H$2047,Worksheet!BG$3,'Orders - December 2020'!$C$2:$C$2047,Worksheet!$F125),"-")</f>
        <v>-</v>
      </c>
      <c r="BH125" s="51" t="str">
        <f>IFERROR(AVERAGEIFS('Orders - December 2020'!$I$2:$I$2047,'Orders - December 2020'!$H$2:$H$2047,Worksheet!BH$3,'Orders - December 2020'!$C$2:$C$2047,Worksheet!$F125),"-")</f>
        <v>-</v>
      </c>
      <c r="BI125" s="51" t="str">
        <f>IFERROR(AVERAGEIFS('Orders - December 2020'!$I$2:$I$2047,'Orders - December 2020'!$H$2:$H$2047,Worksheet!BI$3,'Orders - December 2020'!$C$2:$C$2047,Worksheet!$F125),"-")</f>
        <v>-</v>
      </c>
      <c r="BJ125" s="51" t="str">
        <f>IFERROR(AVERAGEIFS('Orders - December 2020'!$I$2:$I$2047,'Orders - December 2020'!$H$2:$H$2047,Worksheet!BJ$3,'Orders - December 2020'!$C$2:$C$2047,Worksheet!$F125),"-")</f>
        <v>-</v>
      </c>
      <c r="BK125" s="51" t="str">
        <f>IFERROR(AVERAGEIFS('Orders - December 2020'!$I$2:$I$2047,'Orders - December 2020'!$H$2:$H$2047,Worksheet!BK$3,'Orders - December 2020'!$C$2:$C$2047,Worksheet!$F125),"-")</f>
        <v>-</v>
      </c>
      <c r="BL125" s="51" t="str">
        <f>IFERROR(AVERAGEIFS('Orders - December 2020'!$I$2:$I$2047,'Orders - December 2020'!$H$2:$H$2047,Worksheet!BL$3,'Orders - December 2020'!$C$2:$C$2047,Worksheet!$F125),"-")</f>
        <v>-</v>
      </c>
      <c r="BM125" s="51" t="str">
        <f>IFERROR(AVERAGEIFS('Orders - December 2020'!$I$2:$I$2047,'Orders - December 2020'!$H$2:$H$2047,Worksheet!BM$3,'Orders - December 2020'!$C$2:$C$2047,Worksheet!$F125),"-")</f>
        <v>-</v>
      </c>
      <c r="BN125" s="51" t="str">
        <f>IFERROR(AVERAGEIFS('Orders - December 2020'!$I$2:$I$2047,'Orders - December 2020'!$H$2:$H$2047,Worksheet!BN$3,'Orders - December 2020'!$C$2:$C$2047,Worksheet!$F125),"-")</f>
        <v>-</v>
      </c>
      <c r="BO125" s="51" t="str">
        <f>IFERROR(AVERAGEIFS('Orders - December 2020'!$I$2:$I$2047,'Orders - December 2020'!$H$2:$H$2047,Worksheet!BO$3,'Orders - December 2020'!$C$2:$C$2047,Worksheet!$F125),"-")</f>
        <v>-</v>
      </c>
      <c r="BP125" s="51" t="str">
        <f>IFERROR(AVERAGEIFS('Orders - December 2020'!$I$2:$I$2047,'Orders - December 2020'!$H$2:$H$2047,Worksheet!BP$3,'Orders - December 2020'!$C$2:$C$2047,Worksheet!$F125),"-")</f>
        <v>-</v>
      </c>
      <c r="BQ125" s="51" t="str">
        <f>IFERROR(AVERAGEIFS('Orders - December 2020'!$I$2:$I$2047,'Orders - December 2020'!$H$2:$H$2047,Worksheet!BQ$3,'Orders - December 2020'!$C$2:$C$2047,Worksheet!$F125),"-")</f>
        <v>-</v>
      </c>
      <c r="BR125" s="51" t="str">
        <f>IFERROR(AVERAGEIFS('Orders - December 2020'!$I$2:$I$2047,'Orders - December 2020'!$H$2:$H$2047,Worksheet!BR$3,'Orders - December 2020'!$C$2:$C$2047,Worksheet!$F125),"-")</f>
        <v>-</v>
      </c>
      <c r="BS125" s="51" t="str">
        <f>IFERROR(AVERAGEIFS('Orders - December 2020'!$I$2:$I$2047,'Orders - December 2020'!$H$2:$H$2047,Worksheet!BS$3,'Orders - December 2020'!$C$2:$C$2047,Worksheet!$F125),"-")</f>
        <v>-</v>
      </c>
      <c r="BT125" s="51" t="str">
        <f>IFERROR(AVERAGEIFS('Orders - December 2020'!$I$2:$I$2047,'Orders - December 2020'!$H$2:$H$2047,Worksheet!BT$3,'Orders - December 2020'!$C$2:$C$2047,Worksheet!$F125),"-")</f>
        <v>-</v>
      </c>
      <c r="BU125" s="51" t="str">
        <f>IFERROR(AVERAGEIFS('Orders - December 2020'!$I$2:$I$2047,'Orders - December 2020'!$H$2:$H$2047,Worksheet!BU$3,'Orders - December 2020'!$C$2:$C$2047,Worksheet!$F125),"-")</f>
        <v>-</v>
      </c>
      <c r="BV125" s="51" t="str">
        <f>IFERROR(AVERAGEIFS('Orders - December 2020'!$I$2:$I$2047,'Orders - December 2020'!$H$2:$H$2047,Worksheet!BV$3,'Orders - December 2020'!$C$2:$C$2047,Worksheet!$F125),"-")</f>
        <v>-</v>
      </c>
      <c r="BW125" s="51" t="str">
        <f>IFERROR(AVERAGEIFS('Orders - December 2020'!$I$2:$I$2047,'Orders - December 2020'!$H$2:$H$2047,Worksheet!BW$3,'Orders - December 2020'!$C$2:$C$2047,Worksheet!$F125),"-")</f>
        <v>-</v>
      </c>
      <c r="BX125" s="51" t="str">
        <f>IFERROR(AVERAGEIFS('Orders - December 2020'!$I$2:$I$2047,'Orders - December 2020'!$H$2:$H$2047,Worksheet!BX$3,'Orders - December 2020'!$C$2:$C$2047,Worksheet!$F125),"-")</f>
        <v>-</v>
      </c>
      <c r="BY125" s="51" t="str">
        <f>IFERROR(AVERAGEIFS('Orders - December 2020'!$I$2:$I$2047,'Orders - December 2020'!$H$2:$H$2047,Worksheet!BY$3,'Orders - December 2020'!$C$2:$C$2047,Worksheet!$F125),"-")</f>
        <v>-</v>
      </c>
      <c r="BZ125" s="51">
        <f>IFERROR(AVERAGEIFS('Orders - December 2020'!$I$2:$I$2047,'Orders - December 2020'!$H$2:$H$2047,Worksheet!BZ$3,'Orders - December 2020'!$C$2:$C$2047,Worksheet!$F125),"-")</f>
        <v>2</v>
      </c>
      <c r="CA125" s="51" t="str">
        <f>IFERROR(AVERAGEIFS('Orders - December 2020'!$I$2:$I$2047,'Orders - December 2020'!$H$2:$H$2047,Worksheet!CA$3,'Orders - December 2020'!$C$2:$C$2047,Worksheet!$F125),"-")</f>
        <v>-</v>
      </c>
      <c r="CB125" s="51" t="str">
        <f>IFERROR(AVERAGEIFS('Orders - December 2020'!$I$2:$I$2047,'Orders - December 2020'!$H$2:$H$2047,Worksheet!CB$3,'Orders - December 2020'!$C$2:$C$2047,Worksheet!$F125),"-")</f>
        <v>-</v>
      </c>
      <c r="CC125" s="51" t="str">
        <f>IFERROR(AVERAGEIFS('Orders - December 2020'!$I$2:$I$2047,'Orders - December 2020'!$H$2:$H$2047,Worksheet!CC$3,'Orders - December 2020'!$C$2:$C$2047,Worksheet!$F125),"-")</f>
        <v>-</v>
      </c>
      <c r="CD125" s="51" t="str">
        <f>IFERROR(AVERAGEIFS('Orders - December 2020'!$I$2:$I$2047,'Orders - December 2020'!$H$2:$H$2047,Worksheet!CD$3,'Orders - December 2020'!$C$2:$C$2047,Worksheet!$F125),"-")</f>
        <v>-</v>
      </c>
      <c r="CE125" s="51" t="str">
        <f>IFERROR(AVERAGEIFS('Orders - December 2020'!$I$2:$I$2047,'Orders - December 2020'!$H$2:$H$2047,Worksheet!CE$3,'Orders - December 2020'!$C$2:$C$2047,Worksheet!$F125),"-")</f>
        <v>-</v>
      </c>
      <c r="CF125" s="51" t="str">
        <f>IFERROR(AVERAGEIFS('Orders - December 2020'!$I$2:$I$2047,'Orders - December 2020'!$H$2:$H$2047,Worksheet!CF$3,'Orders - December 2020'!$C$2:$C$2047,Worksheet!$F125),"-")</f>
        <v>-</v>
      </c>
      <c r="CG125" s="51" t="str">
        <f>IFERROR(AVERAGEIFS('Orders - December 2020'!$I$2:$I$2047,'Orders - December 2020'!$H$2:$H$2047,Worksheet!CG$3,'Orders - December 2020'!$C$2:$C$2047,Worksheet!$F125),"-")</f>
        <v>-</v>
      </c>
      <c r="CH125" s="51" t="str">
        <f>IFERROR(AVERAGEIFS('Orders - December 2020'!$I$2:$I$2047,'Orders - December 2020'!$H$2:$H$2047,Worksheet!CH$3,'Orders - December 2020'!$C$2:$C$2047,Worksheet!$F125),"-")</f>
        <v>-</v>
      </c>
      <c r="CI125" s="51" t="str">
        <f>IFERROR(AVERAGEIFS('Orders - December 2020'!$I$2:$I$2047,'Orders - December 2020'!$H$2:$H$2047,Worksheet!CI$3,'Orders - December 2020'!$C$2:$C$2047,Worksheet!$F125),"-")</f>
        <v>-</v>
      </c>
      <c r="CJ125" s="51" t="str">
        <f>IFERROR(AVERAGEIFS('Orders - December 2020'!$I$2:$I$2047,'Orders - December 2020'!$H$2:$H$2047,Worksheet!CJ$3,'Orders - December 2020'!$C$2:$C$2047,Worksheet!$F125),"-")</f>
        <v>-</v>
      </c>
      <c r="CK125" s="51" t="str">
        <f>IFERROR(AVERAGEIFS('Orders - December 2020'!$I$2:$I$2047,'Orders - December 2020'!$H$2:$H$2047,Worksheet!CK$3,'Orders - December 2020'!$C$2:$C$2047,Worksheet!$F125),"-")</f>
        <v>-</v>
      </c>
      <c r="CL125" s="51" t="str">
        <f>IFERROR(AVERAGEIFS('Orders - December 2020'!$I$2:$I$2047,'Orders - December 2020'!$H$2:$H$2047,Worksheet!CL$3,'Orders - December 2020'!$C$2:$C$2047,Worksheet!$F125),"-")</f>
        <v>-</v>
      </c>
      <c r="CM125" s="51" t="str">
        <f>IFERROR(AVERAGEIFS('Orders - December 2020'!$I$2:$I$2047,'Orders - December 2020'!$H$2:$H$2047,Worksheet!CM$3,'Orders - December 2020'!$C$2:$C$2047,Worksheet!$F125),"-")</f>
        <v>-</v>
      </c>
      <c r="CN125" s="51" t="str">
        <f>IFERROR(AVERAGEIFS('Orders - December 2020'!$I$2:$I$2047,'Orders - December 2020'!$H$2:$H$2047,Worksheet!CN$3,'Orders - December 2020'!$C$2:$C$2047,Worksheet!$F125),"-")</f>
        <v>-</v>
      </c>
      <c r="CO125" s="51" t="str">
        <f>IFERROR(AVERAGEIFS('Orders - December 2020'!$I$2:$I$2047,'Orders - December 2020'!$H$2:$H$2047,Worksheet!CO$3,'Orders - December 2020'!$C$2:$C$2047,Worksheet!$F125),"-")</f>
        <v>-</v>
      </c>
      <c r="CP125" s="51" t="str">
        <f>IFERROR(AVERAGEIFS('Orders - December 2020'!$I$2:$I$2047,'Orders - December 2020'!$H$2:$H$2047,Worksheet!CP$3,'Orders - December 2020'!$C$2:$C$2047,Worksheet!$F125),"-")</f>
        <v>-</v>
      </c>
      <c r="CQ125" s="51" t="str">
        <f>IFERROR(AVERAGEIFS('Orders - December 2020'!$I$2:$I$2047,'Orders - December 2020'!$H$2:$H$2047,Worksheet!CQ$3,'Orders - December 2020'!$C$2:$C$2047,Worksheet!$F125),"-")</f>
        <v>-</v>
      </c>
      <c r="CR125" s="51" t="str">
        <f>IFERROR(AVERAGEIFS('Orders - December 2020'!$I$2:$I$2047,'Orders - December 2020'!$H$2:$H$2047,Worksheet!CR$3,'Orders - December 2020'!$C$2:$C$2047,Worksheet!$F125),"-")</f>
        <v>-</v>
      </c>
      <c r="CS125" s="51" t="str">
        <f>IFERROR(AVERAGEIFS('Orders - December 2020'!$I$2:$I$2047,'Orders - December 2020'!$H$2:$H$2047,Worksheet!CS$3,'Orders - December 2020'!$C$2:$C$2047,Worksheet!$F125),"-")</f>
        <v>-</v>
      </c>
      <c r="CT125" s="51" t="str">
        <f>IFERROR(AVERAGEIFS('Orders - December 2020'!$I$2:$I$2047,'Orders - December 2020'!$H$2:$H$2047,Worksheet!CT$3,'Orders - December 2020'!$C$2:$C$2047,Worksheet!$F125),"-")</f>
        <v>-</v>
      </c>
      <c r="CU125" s="51" t="str">
        <f>IFERROR(AVERAGEIFS('Orders - December 2020'!$I$2:$I$2047,'Orders - December 2020'!$H$2:$H$2047,Worksheet!CU$3,'Orders - December 2020'!$C$2:$C$2047,Worksheet!$F125),"-")</f>
        <v>-</v>
      </c>
      <c r="CV125" s="51" t="str">
        <f>IFERROR(AVERAGEIFS('Orders - December 2020'!$I$2:$I$2047,'Orders - December 2020'!$H$2:$H$2047,Worksheet!CV$3,'Orders - December 2020'!$C$2:$C$2047,Worksheet!$F125),"-")</f>
        <v>-</v>
      </c>
      <c r="CW125" s="51" t="str">
        <f>IFERROR(AVERAGEIFS('Orders - December 2020'!$I$2:$I$2047,'Orders - December 2020'!$H$2:$H$2047,Worksheet!CW$3,'Orders - December 2020'!$C$2:$C$2047,Worksheet!$F125),"-")</f>
        <v>-</v>
      </c>
      <c r="CX125" s="51" t="str">
        <f>IFERROR(AVERAGEIFS('Orders - December 2020'!$I$2:$I$2047,'Orders - December 2020'!$H$2:$H$2047,Worksheet!CX$3,'Orders - December 2020'!$C$2:$C$2047,Worksheet!$F125),"-")</f>
        <v>-</v>
      </c>
      <c r="CY125" s="51" t="str">
        <f>IFERROR(AVERAGEIFS('Orders - December 2020'!$I$2:$I$2047,'Orders - December 2020'!$H$2:$H$2047,Worksheet!CY$3,'Orders - December 2020'!$C$2:$C$2047,Worksheet!$F125),"-")</f>
        <v>-</v>
      </c>
      <c r="CZ125" s="51" t="str">
        <f>IFERROR(AVERAGEIFS('Orders - December 2020'!$I$2:$I$2047,'Orders - December 2020'!$H$2:$H$2047,Worksheet!CZ$3,'Orders - December 2020'!$C$2:$C$2047,Worksheet!$F125),"-")</f>
        <v>-</v>
      </c>
      <c r="DA125" s="51" t="str">
        <f>IFERROR(AVERAGEIFS('Orders - December 2020'!$I$2:$I$2047,'Orders - December 2020'!$H$2:$H$2047,Worksheet!DA$3,'Orders - December 2020'!$C$2:$C$2047,Worksheet!$F125),"-")</f>
        <v>-</v>
      </c>
      <c r="DB125" s="51" t="str">
        <f>IFERROR(AVERAGEIFS('Orders - December 2020'!$I$2:$I$2047,'Orders - December 2020'!$H$2:$H$2047,Worksheet!DB$3,'Orders - December 2020'!$C$2:$C$2047,Worksheet!$F125),"-")</f>
        <v>-</v>
      </c>
      <c r="DC125" s="51" t="str">
        <f>IFERROR(AVERAGEIFS('Orders - December 2020'!$I$2:$I$2047,'Orders - December 2020'!$H$2:$H$2047,Worksheet!DC$3,'Orders - December 2020'!$C$2:$C$2047,Worksheet!$F125),"-")</f>
        <v>-</v>
      </c>
      <c r="DD125" s="51" t="str">
        <f>IFERROR(AVERAGEIFS('Orders - December 2020'!$I$2:$I$2047,'Orders - December 2020'!$H$2:$H$2047,Worksheet!DD$3,'Orders - December 2020'!$C$2:$C$2047,Worksheet!$F125),"-")</f>
        <v>-</v>
      </c>
      <c r="DE125" s="51" t="str">
        <f>IFERROR(AVERAGEIFS('Orders - December 2020'!$I$2:$I$2047,'Orders - December 2020'!$H$2:$H$2047,Worksheet!DE$3,'Orders - December 2020'!$C$2:$C$2047,Worksheet!$F125),"-")</f>
        <v>-</v>
      </c>
      <c r="DF125" s="51" t="str">
        <f>IFERROR(AVERAGEIFS('Orders - December 2020'!$I$2:$I$2047,'Orders - December 2020'!$H$2:$H$2047,Worksheet!DF$3,'Orders - December 2020'!$C$2:$C$2047,Worksheet!$F125),"-")</f>
        <v>-</v>
      </c>
      <c r="DG125" s="51" t="str">
        <f>IFERROR(AVERAGEIFS('Orders - December 2020'!$I$2:$I$2047,'Orders - December 2020'!$H$2:$H$2047,Worksheet!DG$3,'Orders - December 2020'!$C$2:$C$2047,Worksheet!$F125),"-")</f>
        <v>-</v>
      </c>
      <c r="DH125" s="51" t="str">
        <f>IFERROR(AVERAGEIFS('Orders - December 2020'!$I$2:$I$2047,'Orders - December 2020'!$H$2:$H$2047,Worksheet!DH$3,'Orders - December 2020'!$C$2:$C$2047,Worksheet!$F125),"-")</f>
        <v>-</v>
      </c>
      <c r="DI125" s="51" t="str">
        <f>IFERROR(AVERAGEIFS('Orders - December 2020'!$I$2:$I$2047,'Orders - December 2020'!$H$2:$H$2047,Worksheet!DI$3,'Orders - December 2020'!$C$2:$C$2047,Worksheet!$F125),"-")</f>
        <v>-</v>
      </c>
      <c r="DJ125" s="51" t="str">
        <f>IFERROR(AVERAGEIFS('Orders - December 2020'!$I$2:$I$2047,'Orders - December 2020'!$H$2:$H$2047,Worksheet!DJ$3,'Orders - December 2020'!$C$2:$C$2047,Worksheet!$F125),"-")</f>
        <v>-</v>
      </c>
      <c r="DK125" s="51" t="str">
        <f>IFERROR(AVERAGEIFS('Orders - December 2020'!$I$2:$I$2047,'Orders - December 2020'!$H$2:$H$2047,Worksheet!DK$3,'Orders - December 2020'!$C$2:$C$2047,Worksheet!$F125),"-")</f>
        <v>-</v>
      </c>
      <c r="DL125" s="51" t="str">
        <f>IFERROR(AVERAGEIFS('Orders - December 2020'!$I$2:$I$2047,'Orders - December 2020'!$H$2:$H$2047,Worksheet!DL$3,'Orders - December 2020'!$C$2:$C$2047,Worksheet!$F125),"-")</f>
        <v>-</v>
      </c>
      <c r="DM125" s="51" t="str">
        <f>IFERROR(AVERAGEIFS('Orders - December 2020'!$I$2:$I$2047,'Orders - December 2020'!$H$2:$H$2047,Worksheet!DM$3,'Orders - December 2020'!$C$2:$C$2047,Worksheet!$F125),"-")</f>
        <v>-</v>
      </c>
      <c r="DN125" s="51" t="str">
        <f>IFERROR(AVERAGEIFS('Orders - December 2020'!$I$2:$I$2047,'Orders - December 2020'!$H$2:$H$2047,Worksheet!DN$3,'Orders - December 2020'!$C$2:$C$2047,Worksheet!$F125),"-")</f>
        <v>-</v>
      </c>
      <c r="DO125" s="51" t="str">
        <f>IFERROR(AVERAGEIFS('Orders - December 2020'!$I$2:$I$2047,'Orders - December 2020'!$H$2:$H$2047,Worksheet!DO$3,'Orders - December 2020'!$C$2:$C$2047,Worksheet!$F125),"-")</f>
        <v>-</v>
      </c>
      <c r="DP125" s="51" t="str">
        <f>IFERROR(AVERAGEIFS('Orders - December 2020'!$I$2:$I$2047,'Orders - December 2020'!$H$2:$H$2047,Worksheet!DP$3,'Orders - December 2020'!$C$2:$C$2047,Worksheet!$F125),"-")</f>
        <v>-</v>
      </c>
      <c r="DQ125" s="51" t="str">
        <f>IFERROR(AVERAGEIFS('Orders - December 2020'!$I$2:$I$2047,'Orders - December 2020'!$H$2:$H$2047,Worksheet!DQ$3,'Orders - December 2020'!$C$2:$C$2047,Worksheet!$F125),"-")</f>
        <v>-</v>
      </c>
      <c r="DR125" s="51" t="str">
        <f>IFERROR(AVERAGEIFS('Orders - December 2020'!$I$2:$I$2047,'Orders - December 2020'!$H$2:$H$2047,Worksheet!DR$3,'Orders - December 2020'!$C$2:$C$2047,Worksheet!$F125),"-")</f>
        <v>-</v>
      </c>
      <c r="DS125" s="51" t="str">
        <f>IFERROR(AVERAGEIFS('Orders - December 2020'!$I$2:$I$2047,'Orders - December 2020'!$H$2:$H$2047,Worksheet!DS$3,'Orders - December 2020'!$C$2:$C$2047,Worksheet!$F125),"-")</f>
        <v>-</v>
      </c>
      <c r="DT125" s="51" t="str">
        <f>IFERROR(AVERAGEIFS('Orders - December 2020'!$I$2:$I$2047,'Orders - December 2020'!$H$2:$H$2047,Worksheet!DT$3,'Orders - December 2020'!$C$2:$C$2047,Worksheet!$F125),"-")</f>
        <v>-</v>
      </c>
      <c r="DU125" s="51" t="str">
        <f>IFERROR(AVERAGEIFS('Orders - December 2020'!$I$2:$I$2047,'Orders - December 2020'!$H$2:$H$2047,Worksheet!DU$3,'Orders - December 2020'!$C$2:$C$2047,Worksheet!$F125),"-")</f>
        <v>-</v>
      </c>
      <c r="DV125" s="51" t="str">
        <f>IFERROR(AVERAGEIFS('Orders - December 2020'!$I$2:$I$2047,'Orders - December 2020'!$H$2:$H$2047,Worksheet!DV$3,'Orders - December 2020'!$C$2:$C$2047,Worksheet!$F125),"-")</f>
        <v>-</v>
      </c>
      <c r="DW125" s="51" t="str">
        <f>IFERROR(AVERAGEIFS('Orders - December 2020'!$I$2:$I$2047,'Orders - December 2020'!$H$2:$H$2047,Worksheet!DW$3,'Orders - December 2020'!$C$2:$C$2047,Worksheet!$F125),"-")</f>
        <v>-</v>
      </c>
      <c r="DX125" s="51" t="str">
        <f>IFERROR(AVERAGEIFS('Orders - December 2020'!$I$2:$I$2047,'Orders - December 2020'!$H$2:$H$2047,Worksheet!DX$3,'Orders - December 2020'!$C$2:$C$2047,Worksheet!$F125),"-")</f>
        <v>-</v>
      </c>
      <c r="DY125" s="51" t="str">
        <f>IFERROR(AVERAGEIFS('Orders - December 2020'!$I$2:$I$2047,'Orders - December 2020'!$H$2:$H$2047,Worksheet!DY$3,'Orders - December 2020'!$C$2:$C$2047,Worksheet!$F125),"-")</f>
        <v>-</v>
      </c>
      <c r="DZ125" s="51" t="str">
        <f>IFERROR(AVERAGEIFS('Orders - December 2020'!$I$2:$I$2047,'Orders - December 2020'!$H$2:$H$2047,Worksheet!DZ$3,'Orders - December 2020'!$C$2:$C$2047,Worksheet!$F125),"-")</f>
        <v>-</v>
      </c>
      <c r="EA125" s="51" t="str">
        <f>IFERROR(AVERAGEIFS('Orders - December 2020'!$I$2:$I$2047,'Orders - December 2020'!$H$2:$H$2047,Worksheet!EA$3,'Orders - December 2020'!$C$2:$C$2047,Worksheet!$F125),"-")</f>
        <v>-</v>
      </c>
      <c r="EB125" s="51" t="str">
        <f>IFERROR(AVERAGEIFS('Orders - December 2020'!$I$2:$I$2047,'Orders - December 2020'!$H$2:$H$2047,Worksheet!EB$3,'Orders - December 2020'!$C$2:$C$2047,Worksheet!$F125),"-")</f>
        <v>-</v>
      </c>
      <c r="EC125" s="51" t="str">
        <f>IFERROR(AVERAGEIFS('Orders - December 2020'!$I$2:$I$2047,'Orders - December 2020'!$H$2:$H$2047,Worksheet!EC$3,'Orders - December 2020'!$C$2:$C$2047,Worksheet!$F125),"-")</f>
        <v>-</v>
      </c>
      <c r="ED125" s="51" t="str">
        <f>IFERROR(AVERAGEIFS('Orders - December 2020'!$I$2:$I$2047,'Orders - December 2020'!$H$2:$H$2047,Worksheet!ED$3,'Orders - December 2020'!$C$2:$C$2047,Worksheet!$F125),"-")</f>
        <v>-</v>
      </c>
      <c r="EE125" s="51" t="str">
        <f>IFERROR(AVERAGEIFS('Orders - December 2020'!$I$2:$I$2047,'Orders - December 2020'!$H$2:$H$2047,Worksheet!EE$3,'Orders - December 2020'!$C$2:$C$2047,Worksheet!$F125),"-")</f>
        <v>-</v>
      </c>
      <c r="EF125" s="51" t="str">
        <f>IFERROR(AVERAGEIFS('Orders - December 2020'!$I$2:$I$2047,'Orders - December 2020'!$H$2:$H$2047,Worksheet!EF$3,'Orders - December 2020'!$C$2:$C$2047,Worksheet!$F125),"-")</f>
        <v>-</v>
      </c>
      <c r="EG125" s="51" t="str">
        <f>IFERROR(AVERAGEIFS('Orders - December 2020'!$I$2:$I$2047,'Orders - December 2020'!$H$2:$H$2047,Worksheet!EG$3,'Orders - December 2020'!$C$2:$C$2047,Worksheet!$F125),"-")</f>
        <v>-</v>
      </c>
      <c r="EH125" s="51" t="str">
        <f>IFERROR(AVERAGEIFS('Orders - December 2020'!$I$2:$I$2047,'Orders - December 2020'!$H$2:$H$2047,Worksheet!EH$3,'Orders - December 2020'!$C$2:$C$2047,Worksheet!$F125),"-")</f>
        <v>-</v>
      </c>
      <c r="EI125" s="51" t="str">
        <f>IFERROR(AVERAGEIFS('Orders - December 2020'!$I$2:$I$2047,'Orders - December 2020'!$H$2:$H$2047,Worksheet!EI$3,'Orders - December 2020'!$C$2:$C$2047,Worksheet!$F125),"-")</f>
        <v>-</v>
      </c>
      <c r="EJ125" s="51" t="str">
        <f>IFERROR(AVERAGEIFS('Orders - December 2020'!$I$2:$I$2047,'Orders - December 2020'!$H$2:$H$2047,Worksheet!EJ$3,'Orders - December 2020'!$C$2:$C$2047,Worksheet!$F125),"-")</f>
        <v>-</v>
      </c>
      <c r="EK125" s="51" t="str">
        <f>IFERROR(AVERAGEIFS('Orders - December 2020'!$I$2:$I$2047,'Orders - December 2020'!$H$2:$H$2047,Worksheet!EK$3,'Orders - December 2020'!$C$2:$C$2047,Worksheet!$F125),"-")</f>
        <v>-</v>
      </c>
      <c r="EL125" s="51" t="str">
        <f>IFERROR(AVERAGEIFS('Orders - December 2020'!$I$2:$I$2047,'Orders - December 2020'!$H$2:$H$2047,Worksheet!EL$3,'Orders - December 2020'!$C$2:$C$2047,Worksheet!$F125),"-")</f>
        <v>-</v>
      </c>
      <c r="EM125" s="51" t="str">
        <f>IFERROR(AVERAGEIFS('Orders - December 2020'!$I$2:$I$2047,'Orders - December 2020'!$H$2:$H$2047,Worksheet!EM$3,'Orders - December 2020'!$C$2:$C$2047,Worksheet!$F125),"-")</f>
        <v>-</v>
      </c>
      <c r="EN125" s="51" t="str">
        <f>IFERROR(AVERAGEIFS('Orders - December 2020'!$I$2:$I$2047,'Orders - December 2020'!$H$2:$H$2047,Worksheet!EN$3,'Orders - December 2020'!$C$2:$C$2047,Worksheet!$F125),"-")</f>
        <v>-</v>
      </c>
      <c r="EO125" s="51" t="str">
        <f>IFERROR(AVERAGEIFS('Orders - December 2020'!$I$2:$I$2047,'Orders - December 2020'!$H$2:$H$2047,Worksheet!EO$3,'Orders - December 2020'!$C$2:$C$2047,Worksheet!$F125),"-")</f>
        <v>-</v>
      </c>
      <c r="EP125" s="51" t="str">
        <f>IFERROR(AVERAGEIFS('Orders - December 2020'!$I$2:$I$2047,'Orders - December 2020'!$H$2:$H$2047,Worksheet!EP$3,'Orders - December 2020'!$C$2:$C$2047,Worksheet!$F125),"-")</f>
        <v>-</v>
      </c>
      <c r="EQ125" s="51" t="str">
        <f>IFERROR(AVERAGEIFS('Orders - December 2020'!$I$2:$I$2047,'Orders - December 2020'!$H$2:$H$2047,Worksheet!EQ$3,'Orders - December 2020'!$C$2:$C$2047,Worksheet!$F125),"-")</f>
        <v>-</v>
      </c>
      <c r="ER125" s="51" t="str">
        <f>IFERROR(AVERAGEIFS('Orders - December 2020'!$I$2:$I$2047,'Orders - December 2020'!$H$2:$H$2047,Worksheet!ER$3,'Orders - December 2020'!$C$2:$C$2047,Worksheet!$F125),"-")</f>
        <v>-</v>
      </c>
      <c r="ES125" s="51" t="str">
        <f>IFERROR(AVERAGEIFS('Orders - December 2020'!$I$2:$I$2047,'Orders - December 2020'!$H$2:$H$2047,Worksheet!ES$3,'Orders - December 2020'!$C$2:$C$2047,Worksheet!$F125),"-")</f>
        <v>-</v>
      </c>
      <c r="ET125" s="51" t="str">
        <f>IFERROR(AVERAGEIFS('Orders - December 2020'!$I$2:$I$2047,'Orders - December 2020'!$H$2:$H$2047,Worksheet!ET$3,'Orders - December 2020'!$C$2:$C$2047,Worksheet!$F125),"-")</f>
        <v>-</v>
      </c>
      <c r="EU125" s="51" t="str">
        <f>IFERROR(AVERAGEIFS('Orders - December 2020'!$I$2:$I$2047,'Orders - December 2020'!$H$2:$H$2047,Worksheet!EU$3,'Orders - December 2020'!$C$2:$C$2047,Worksheet!$F125),"-")</f>
        <v>-</v>
      </c>
      <c r="EV125" s="51" t="str">
        <f>IFERROR(AVERAGEIFS('Orders - December 2020'!$I$2:$I$2047,'Orders - December 2020'!$H$2:$H$2047,Worksheet!EV$3,'Orders - December 2020'!$C$2:$C$2047,Worksheet!$F125),"-")</f>
        <v>-</v>
      </c>
      <c r="EW125" s="51" t="str">
        <f>IFERROR(AVERAGEIFS('Orders - December 2020'!$I$2:$I$2047,'Orders - December 2020'!$H$2:$H$2047,Worksheet!EW$3,'Orders - December 2020'!$C$2:$C$2047,Worksheet!$F125),"-")</f>
        <v>-</v>
      </c>
      <c r="EX125" s="51" t="str">
        <f>IFERROR(AVERAGEIFS('Orders - December 2020'!$I$2:$I$2047,'Orders - December 2020'!$H$2:$H$2047,Worksheet!EX$3,'Orders - December 2020'!$C$2:$C$2047,Worksheet!$F125),"-")</f>
        <v>-</v>
      </c>
      <c r="EY125" s="51" t="str">
        <f>IFERROR(AVERAGEIFS('Orders - December 2020'!$I$2:$I$2047,'Orders - December 2020'!$H$2:$H$2047,Worksheet!EY$3,'Orders - December 2020'!$C$2:$C$2047,Worksheet!$F125),"-")</f>
        <v>-</v>
      </c>
      <c r="EZ125" s="51" t="str">
        <f>IFERROR(AVERAGEIFS('Orders - December 2020'!$I$2:$I$2047,'Orders - December 2020'!$H$2:$H$2047,Worksheet!EZ$3,'Orders - December 2020'!$C$2:$C$2047,Worksheet!$F125),"-")</f>
        <v>-</v>
      </c>
      <c r="FA125" s="51" t="str">
        <f>IFERROR(AVERAGEIFS('Orders - December 2020'!$I$2:$I$2047,'Orders - December 2020'!$H$2:$H$2047,Worksheet!FA$3,'Orders - December 2020'!$C$2:$C$2047,Worksheet!$F125),"-")</f>
        <v>-</v>
      </c>
      <c r="FB125" s="51" t="str">
        <f>IFERROR(AVERAGEIFS('Orders - December 2020'!$I$2:$I$2047,'Orders - December 2020'!$H$2:$H$2047,Worksheet!FB$3,'Orders - December 2020'!$C$2:$C$2047,Worksheet!$F125),"-")</f>
        <v>-</v>
      </c>
      <c r="FC125" s="51" t="str">
        <f>IFERROR(AVERAGEIFS('Orders - December 2020'!$I$2:$I$2047,'Orders - December 2020'!$H$2:$H$2047,Worksheet!FC$3,'Orders - December 2020'!$C$2:$C$2047,Worksheet!$F125),"-")</f>
        <v>-</v>
      </c>
      <c r="FD125" s="51" t="str">
        <f>IFERROR(AVERAGEIFS('Orders - December 2020'!$I$2:$I$2047,'Orders - December 2020'!$H$2:$H$2047,Worksheet!FD$3,'Orders - December 2020'!$C$2:$C$2047,Worksheet!$F125),"-")</f>
        <v>-</v>
      </c>
      <c r="FE125" s="51" t="str">
        <f>IFERROR(AVERAGEIFS('Orders - December 2020'!$I$2:$I$2047,'Orders - December 2020'!$H$2:$H$2047,Worksheet!FE$3,'Orders - December 2020'!$C$2:$C$2047,Worksheet!$F125),"-")</f>
        <v>-</v>
      </c>
      <c r="FF125" s="51" t="str">
        <f>IFERROR(AVERAGEIFS('Orders - December 2020'!$I$2:$I$2047,'Orders - December 2020'!$H$2:$H$2047,Worksheet!FF$3,'Orders - December 2020'!$C$2:$C$2047,Worksheet!$F125),"-")</f>
        <v>-</v>
      </c>
      <c r="FG125" s="52" t="str">
        <f>IFERROR(AVERAGEIFS('Orders - December 2020'!$I$2:$I$2047,'Orders - December 2020'!$H$2:$H$2047,Worksheet!FG$3,'Orders - December 2020'!$C$2:$C$2047,Worksheet!$F125),"-")</f>
        <v>-</v>
      </c>
    </row>
    <row r="126" spans="6:163">
      <c r="F126" s="45" t="str">
        <v>Josu Minimart</v>
      </c>
      <c r="G126" s="50" t="str">
        <f>IFERROR(AVERAGEIFS('Orders - December 2020'!$I$2:$I$2047,'Orders - December 2020'!$H$2:$H$2047,Worksheet!G$3,'Orders - December 2020'!$C$2:$C$2047,Worksheet!$F126),"-")</f>
        <v>-</v>
      </c>
      <c r="H126" s="51" t="str">
        <f>IFERROR(AVERAGEIFS('Orders - December 2020'!$I$2:$I$2047,'Orders - December 2020'!$H$2:$H$2047,Worksheet!H$3,'Orders - December 2020'!$C$2:$C$2047,Worksheet!$F126),"-")</f>
        <v>-</v>
      </c>
      <c r="I126" s="51" t="str">
        <f>IFERROR(AVERAGEIFS('Orders - December 2020'!$I$2:$I$2047,'Orders - December 2020'!$H$2:$H$2047,Worksheet!I$3,'Orders - December 2020'!$C$2:$C$2047,Worksheet!$F126),"-")</f>
        <v>-</v>
      </c>
      <c r="J126" s="51" t="str">
        <f>IFERROR(AVERAGEIFS('Orders - December 2020'!$I$2:$I$2047,'Orders - December 2020'!$H$2:$H$2047,Worksheet!J$3,'Orders - December 2020'!$C$2:$C$2047,Worksheet!$F126),"-")</f>
        <v>-</v>
      </c>
      <c r="K126" s="51" t="str">
        <f>IFERROR(AVERAGEIFS('Orders - December 2020'!$I$2:$I$2047,'Orders - December 2020'!$H$2:$H$2047,Worksheet!K$3,'Orders - December 2020'!$C$2:$C$2047,Worksheet!$F126),"-")</f>
        <v>-</v>
      </c>
      <c r="L126" s="51" t="str">
        <f>IFERROR(AVERAGEIFS('Orders - December 2020'!$I$2:$I$2047,'Orders - December 2020'!$H$2:$H$2047,Worksheet!L$3,'Orders - December 2020'!$C$2:$C$2047,Worksheet!$F126),"-")</f>
        <v>-</v>
      </c>
      <c r="M126" s="51" t="str">
        <f>IFERROR(AVERAGEIFS('Orders - December 2020'!$I$2:$I$2047,'Orders - December 2020'!$H$2:$H$2047,Worksheet!M$3,'Orders - December 2020'!$C$2:$C$2047,Worksheet!$F126),"-")</f>
        <v>-</v>
      </c>
      <c r="N126" s="51" t="str">
        <f>IFERROR(AVERAGEIFS('Orders - December 2020'!$I$2:$I$2047,'Orders - December 2020'!$H$2:$H$2047,Worksheet!N$3,'Orders - December 2020'!$C$2:$C$2047,Worksheet!$F126),"-")</f>
        <v>-</v>
      </c>
      <c r="O126" s="51" t="str">
        <f>IFERROR(AVERAGEIFS('Orders - December 2020'!$I$2:$I$2047,'Orders - December 2020'!$H$2:$H$2047,Worksheet!O$3,'Orders - December 2020'!$C$2:$C$2047,Worksheet!$F126),"-")</f>
        <v>-</v>
      </c>
      <c r="P126" s="51" t="str">
        <f>IFERROR(AVERAGEIFS('Orders - December 2020'!$I$2:$I$2047,'Orders - December 2020'!$H$2:$H$2047,Worksheet!P$3,'Orders - December 2020'!$C$2:$C$2047,Worksheet!$F126),"-")</f>
        <v>-</v>
      </c>
      <c r="Q126" s="51" t="str">
        <f>IFERROR(AVERAGEIFS('Orders - December 2020'!$I$2:$I$2047,'Orders - December 2020'!$H$2:$H$2047,Worksheet!Q$3,'Orders - December 2020'!$C$2:$C$2047,Worksheet!$F126),"-")</f>
        <v>-</v>
      </c>
      <c r="R126" s="51" t="str">
        <f>IFERROR(AVERAGEIFS('Orders - December 2020'!$I$2:$I$2047,'Orders - December 2020'!$H$2:$H$2047,Worksheet!R$3,'Orders - December 2020'!$C$2:$C$2047,Worksheet!$F126),"-")</f>
        <v>-</v>
      </c>
      <c r="S126" s="51" t="str">
        <f>IFERROR(AVERAGEIFS('Orders - December 2020'!$I$2:$I$2047,'Orders - December 2020'!$H$2:$H$2047,Worksheet!S$3,'Orders - December 2020'!$C$2:$C$2047,Worksheet!$F126),"-")</f>
        <v>-</v>
      </c>
      <c r="T126" s="51" t="str">
        <f>IFERROR(AVERAGEIFS('Orders - December 2020'!$I$2:$I$2047,'Orders - December 2020'!$H$2:$H$2047,Worksheet!T$3,'Orders - December 2020'!$C$2:$C$2047,Worksheet!$F126),"-")</f>
        <v>-</v>
      </c>
      <c r="U126" s="51" t="str">
        <f>IFERROR(AVERAGEIFS('Orders - December 2020'!$I$2:$I$2047,'Orders - December 2020'!$H$2:$H$2047,Worksheet!U$3,'Orders - December 2020'!$C$2:$C$2047,Worksheet!$F126),"-")</f>
        <v>-</v>
      </c>
      <c r="V126" s="51" t="str">
        <f>IFERROR(AVERAGEIFS('Orders - December 2020'!$I$2:$I$2047,'Orders - December 2020'!$H$2:$H$2047,Worksheet!V$3,'Orders - December 2020'!$C$2:$C$2047,Worksheet!$F126),"-")</f>
        <v>-</v>
      </c>
      <c r="W126" s="51" t="str">
        <f>IFERROR(AVERAGEIFS('Orders - December 2020'!$I$2:$I$2047,'Orders - December 2020'!$H$2:$H$2047,Worksheet!W$3,'Orders - December 2020'!$C$2:$C$2047,Worksheet!$F126),"-")</f>
        <v>-</v>
      </c>
      <c r="X126" s="51" t="str">
        <f>IFERROR(AVERAGEIFS('Orders - December 2020'!$I$2:$I$2047,'Orders - December 2020'!$H$2:$H$2047,Worksheet!X$3,'Orders - December 2020'!$C$2:$C$2047,Worksheet!$F126),"-")</f>
        <v>-</v>
      </c>
      <c r="Y126" s="51" t="str">
        <f>IFERROR(AVERAGEIFS('Orders - December 2020'!$I$2:$I$2047,'Orders - December 2020'!$H$2:$H$2047,Worksheet!Y$3,'Orders - December 2020'!$C$2:$C$2047,Worksheet!$F126),"-")</f>
        <v>-</v>
      </c>
      <c r="Z126" s="51" t="str">
        <f>IFERROR(AVERAGEIFS('Orders - December 2020'!$I$2:$I$2047,'Orders - December 2020'!$H$2:$H$2047,Worksheet!Z$3,'Orders - December 2020'!$C$2:$C$2047,Worksheet!$F126),"-")</f>
        <v>-</v>
      </c>
      <c r="AA126" s="51" t="str">
        <f>IFERROR(AVERAGEIFS('Orders - December 2020'!$I$2:$I$2047,'Orders - December 2020'!$H$2:$H$2047,Worksheet!AA$3,'Orders - December 2020'!$C$2:$C$2047,Worksheet!$F126),"-")</f>
        <v>-</v>
      </c>
      <c r="AB126" s="51" t="str">
        <f>IFERROR(AVERAGEIFS('Orders - December 2020'!$I$2:$I$2047,'Orders - December 2020'!$H$2:$H$2047,Worksheet!AB$3,'Orders - December 2020'!$C$2:$C$2047,Worksheet!$F126),"-")</f>
        <v>-</v>
      </c>
      <c r="AC126" s="51" t="str">
        <f>IFERROR(AVERAGEIFS('Orders - December 2020'!$I$2:$I$2047,'Orders - December 2020'!$H$2:$H$2047,Worksheet!AC$3,'Orders - December 2020'!$C$2:$C$2047,Worksheet!$F126),"-")</f>
        <v>-</v>
      </c>
      <c r="AD126" s="51" t="str">
        <f>IFERROR(AVERAGEIFS('Orders - December 2020'!$I$2:$I$2047,'Orders - December 2020'!$H$2:$H$2047,Worksheet!AD$3,'Orders - December 2020'!$C$2:$C$2047,Worksheet!$F126),"-")</f>
        <v>-</v>
      </c>
      <c r="AE126" s="51" t="str">
        <f>IFERROR(AVERAGEIFS('Orders - December 2020'!$I$2:$I$2047,'Orders - December 2020'!$H$2:$H$2047,Worksheet!AE$3,'Orders - December 2020'!$C$2:$C$2047,Worksheet!$F126),"-")</f>
        <v>-</v>
      </c>
      <c r="AF126" s="51" t="str">
        <f>IFERROR(AVERAGEIFS('Orders - December 2020'!$I$2:$I$2047,'Orders - December 2020'!$H$2:$H$2047,Worksheet!AF$3,'Orders - December 2020'!$C$2:$C$2047,Worksheet!$F126),"-")</f>
        <v>-</v>
      </c>
      <c r="AG126" s="51" t="str">
        <f>IFERROR(AVERAGEIFS('Orders - December 2020'!$I$2:$I$2047,'Orders - December 2020'!$H$2:$H$2047,Worksheet!AG$3,'Orders - December 2020'!$C$2:$C$2047,Worksheet!$F126),"-")</f>
        <v>-</v>
      </c>
      <c r="AH126" s="51" t="str">
        <f>IFERROR(AVERAGEIFS('Orders - December 2020'!$I$2:$I$2047,'Orders - December 2020'!$H$2:$H$2047,Worksheet!AH$3,'Orders - December 2020'!$C$2:$C$2047,Worksheet!$F126),"-")</f>
        <v>-</v>
      </c>
      <c r="AI126" s="51" t="str">
        <f>IFERROR(AVERAGEIFS('Orders - December 2020'!$I$2:$I$2047,'Orders - December 2020'!$H$2:$H$2047,Worksheet!AI$3,'Orders - December 2020'!$C$2:$C$2047,Worksheet!$F126),"-")</f>
        <v>-</v>
      </c>
      <c r="AJ126" s="51" t="str">
        <f>IFERROR(AVERAGEIFS('Orders - December 2020'!$I$2:$I$2047,'Orders - December 2020'!$H$2:$H$2047,Worksheet!AJ$3,'Orders - December 2020'!$C$2:$C$2047,Worksheet!$F126),"-")</f>
        <v>-</v>
      </c>
      <c r="AK126" s="51">
        <f>IFERROR(AVERAGEIFS('Orders - December 2020'!$I$2:$I$2047,'Orders - December 2020'!$H$2:$H$2047,Worksheet!AK$3,'Orders - December 2020'!$C$2:$C$2047,Worksheet!$F126),"-")</f>
        <v>4</v>
      </c>
      <c r="AL126" s="51" t="str">
        <f>IFERROR(AVERAGEIFS('Orders - December 2020'!$I$2:$I$2047,'Orders - December 2020'!$H$2:$H$2047,Worksheet!AL$3,'Orders - December 2020'!$C$2:$C$2047,Worksheet!$F126),"-")</f>
        <v>-</v>
      </c>
      <c r="AM126" s="51" t="str">
        <f>IFERROR(AVERAGEIFS('Orders - December 2020'!$I$2:$I$2047,'Orders - December 2020'!$H$2:$H$2047,Worksheet!AM$3,'Orders - December 2020'!$C$2:$C$2047,Worksheet!$F126),"-")</f>
        <v>-</v>
      </c>
      <c r="AN126" s="51" t="str">
        <f>IFERROR(AVERAGEIFS('Orders - December 2020'!$I$2:$I$2047,'Orders - December 2020'!$H$2:$H$2047,Worksheet!AN$3,'Orders - December 2020'!$C$2:$C$2047,Worksheet!$F126),"-")</f>
        <v>-</v>
      </c>
      <c r="AO126" s="51" t="str">
        <f>IFERROR(AVERAGEIFS('Orders - December 2020'!$I$2:$I$2047,'Orders - December 2020'!$H$2:$H$2047,Worksheet!AO$3,'Orders - December 2020'!$C$2:$C$2047,Worksheet!$F126),"-")</f>
        <v>-</v>
      </c>
      <c r="AP126" s="51">
        <f>IFERROR(AVERAGEIFS('Orders - December 2020'!$I$2:$I$2047,'Orders - December 2020'!$H$2:$H$2047,Worksheet!AP$3,'Orders - December 2020'!$C$2:$C$2047,Worksheet!$F126),"-")</f>
        <v>7</v>
      </c>
      <c r="AQ126" s="51">
        <f>IFERROR(AVERAGEIFS('Orders - December 2020'!$I$2:$I$2047,'Orders - December 2020'!$H$2:$H$2047,Worksheet!AQ$3,'Orders - December 2020'!$C$2:$C$2047,Worksheet!$F126),"-")</f>
        <v>4</v>
      </c>
      <c r="AR126" s="51" t="str">
        <f>IFERROR(AVERAGEIFS('Orders - December 2020'!$I$2:$I$2047,'Orders - December 2020'!$H$2:$H$2047,Worksheet!AR$3,'Orders - December 2020'!$C$2:$C$2047,Worksheet!$F126),"-")</f>
        <v>-</v>
      </c>
      <c r="AS126" s="51" t="str">
        <f>IFERROR(AVERAGEIFS('Orders - December 2020'!$I$2:$I$2047,'Orders - December 2020'!$H$2:$H$2047,Worksheet!AS$3,'Orders - December 2020'!$C$2:$C$2047,Worksheet!$F126),"-")</f>
        <v>-</v>
      </c>
      <c r="AT126" s="51" t="str">
        <f>IFERROR(AVERAGEIFS('Orders - December 2020'!$I$2:$I$2047,'Orders - December 2020'!$H$2:$H$2047,Worksheet!AT$3,'Orders - December 2020'!$C$2:$C$2047,Worksheet!$F126),"-")</f>
        <v>-</v>
      </c>
      <c r="AU126" s="51" t="str">
        <f>IFERROR(AVERAGEIFS('Orders - December 2020'!$I$2:$I$2047,'Orders - December 2020'!$H$2:$H$2047,Worksheet!AU$3,'Orders - December 2020'!$C$2:$C$2047,Worksheet!$F126),"-")</f>
        <v>-</v>
      </c>
      <c r="AV126" s="51" t="str">
        <f>IFERROR(AVERAGEIFS('Orders - December 2020'!$I$2:$I$2047,'Orders - December 2020'!$H$2:$H$2047,Worksheet!AV$3,'Orders - December 2020'!$C$2:$C$2047,Worksheet!$F126),"-")</f>
        <v>-</v>
      </c>
      <c r="AW126" s="51" t="str">
        <f>IFERROR(AVERAGEIFS('Orders - December 2020'!$I$2:$I$2047,'Orders - December 2020'!$H$2:$H$2047,Worksheet!AW$3,'Orders - December 2020'!$C$2:$C$2047,Worksheet!$F126),"-")</f>
        <v>-</v>
      </c>
      <c r="AX126" s="51" t="str">
        <f>IFERROR(AVERAGEIFS('Orders - December 2020'!$I$2:$I$2047,'Orders - December 2020'!$H$2:$H$2047,Worksheet!AX$3,'Orders - December 2020'!$C$2:$C$2047,Worksheet!$F126),"-")</f>
        <v>-</v>
      </c>
      <c r="AY126" s="51">
        <f>IFERROR(AVERAGEIFS('Orders - December 2020'!$I$2:$I$2047,'Orders - December 2020'!$H$2:$H$2047,Worksheet!AY$3,'Orders - December 2020'!$C$2:$C$2047,Worksheet!$F126),"-")</f>
        <v>3</v>
      </c>
      <c r="AZ126" s="51" t="str">
        <f>IFERROR(AVERAGEIFS('Orders - December 2020'!$I$2:$I$2047,'Orders - December 2020'!$H$2:$H$2047,Worksheet!AZ$3,'Orders - December 2020'!$C$2:$C$2047,Worksheet!$F126),"-")</f>
        <v>-</v>
      </c>
      <c r="BA126" s="51" t="str">
        <f>IFERROR(AVERAGEIFS('Orders - December 2020'!$I$2:$I$2047,'Orders - December 2020'!$H$2:$H$2047,Worksheet!BA$3,'Orders - December 2020'!$C$2:$C$2047,Worksheet!$F126),"-")</f>
        <v>-</v>
      </c>
      <c r="BB126" s="51" t="str">
        <f>IFERROR(AVERAGEIFS('Orders - December 2020'!$I$2:$I$2047,'Orders - December 2020'!$H$2:$H$2047,Worksheet!BB$3,'Orders - December 2020'!$C$2:$C$2047,Worksheet!$F126),"-")</f>
        <v>-</v>
      </c>
      <c r="BC126" s="51" t="str">
        <f>IFERROR(AVERAGEIFS('Orders - December 2020'!$I$2:$I$2047,'Orders - December 2020'!$H$2:$H$2047,Worksheet!BC$3,'Orders - December 2020'!$C$2:$C$2047,Worksheet!$F126),"-")</f>
        <v>-</v>
      </c>
      <c r="BD126" s="51" t="str">
        <f>IFERROR(AVERAGEIFS('Orders - December 2020'!$I$2:$I$2047,'Orders - December 2020'!$H$2:$H$2047,Worksheet!BD$3,'Orders - December 2020'!$C$2:$C$2047,Worksheet!$F126),"-")</f>
        <v>-</v>
      </c>
      <c r="BE126" s="51" t="str">
        <f>IFERROR(AVERAGEIFS('Orders - December 2020'!$I$2:$I$2047,'Orders - December 2020'!$H$2:$H$2047,Worksheet!BE$3,'Orders - December 2020'!$C$2:$C$2047,Worksheet!$F126),"-")</f>
        <v>-</v>
      </c>
      <c r="BF126" s="51" t="str">
        <f>IFERROR(AVERAGEIFS('Orders - December 2020'!$I$2:$I$2047,'Orders - December 2020'!$H$2:$H$2047,Worksheet!BF$3,'Orders - December 2020'!$C$2:$C$2047,Worksheet!$F126),"-")</f>
        <v>-</v>
      </c>
      <c r="BG126" s="51" t="str">
        <f>IFERROR(AVERAGEIFS('Orders - December 2020'!$I$2:$I$2047,'Orders - December 2020'!$H$2:$H$2047,Worksheet!BG$3,'Orders - December 2020'!$C$2:$C$2047,Worksheet!$F126),"-")</f>
        <v>-</v>
      </c>
      <c r="BH126" s="51" t="str">
        <f>IFERROR(AVERAGEIFS('Orders - December 2020'!$I$2:$I$2047,'Orders - December 2020'!$H$2:$H$2047,Worksheet!BH$3,'Orders - December 2020'!$C$2:$C$2047,Worksheet!$F126),"-")</f>
        <v>-</v>
      </c>
      <c r="BI126" s="51" t="str">
        <f>IFERROR(AVERAGEIFS('Orders - December 2020'!$I$2:$I$2047,'Orders - December 2020'!$H$2:$H$2047,Worksheet!BI$3,'Orders - December 2020'!$C$2:$C$2047,Worksheet!$F126),"-")</f>
        <v>-</v>
      </c>
      <c r="BJ126" s="51" t="str">
        <f>IFERROR(AVERAGEIFS('Orders - December 2020'!$I$2:$I$2047,'Orders - December 2020'!$H$2:$H$2047,Worksheet!BJ$3,'Orders - December 2020'!$C$2:$C$2047,Worksheet!$F126),"-")</f>
        <v>-</v>
      </c>
      <c r="BK126" s="51" t="str">
        <f>IFERROR(AVERAGEIFS('Orders - December 2020'!$I$2:$I$2047,'Orders - December 2020'!$H$2:$H$2047,Worksheet!BK$3,'Orders - December 2020'!$C$2:$C$2047,Worksheet!$F126),"-")</f>
        <v>-</v>
      </c>
      <c r="BL126" s="51" t="str">
        <f>IFERROR(AVERAGEIFS('Orders - December 2020'!$I$2:$I$2047,'Orders - December 2020'!$H$2:$H$2047,Worksheet!BL$3,'Orders - December 2020'!$C$2:$C$2047,Worksheet!$F126),"-")</f>
        <v>-</v>
      </c>
      <c r="BM126" s="51" t="str">
        <f>IFERROR(AVERAGEIFS('Orders - December 2020'!$I$2:$I$2047,'Orders - December 2020'!$H$2:$H$2047,Worksheet!BM$3,'Orders - December 2020'!$C$2:$C$2047,Worksheet!$F126),"-")</f>
        <v>-</v>
      </c>
      <c r="BN126" s="51" t="str">
        <f>IFERROR(AVERAGEIFS('Orders - December 2020'!$I$2:$I$2047,'Orders - December 2020'!$H$2:$H$2047,Worksheet!BN$3,'Orders - December 2020'!$C$2:$C$2047,Worksheet!$F126),"-")</f>
        <v>-</v>
      </c>
      <c r="BO126" s="51" t="str">
        <f>IFERROR(AVERAGEIFS('Orders - December 2020'!$I$2:$I$2047,'Orders - December 2020'!$H$2:$H$2047,Worksheet!BO$3,'Orders - December 2020'!$C$2:$C$2047,Worksheet!$F126),"-")</f>
        <v>-</v>
      </c>
      <c r="BP126" s="51" t="str">
        <f>IFERROR(AVERAGEIFS('Orders - December 2020'!$I$2:$I$2047,'Orders - December 2020'!$H$2:$H$2047,Worksheet!BP$3,'Orders - December 2020'!$C$2:$C$2047,Worksheet!$F126),"-")</f>
        <v>-</v>
      </c>
      <c r="BQ126" s="51" t="str">
        <f>IFERROR(AVERAGEIFS('Orders - December 2020'!$I$2:$I$2047,'Orders - December 2020'!$H$2:$H$2047,Worksheet!BQ$3,'Orders - December 2020'!$C$2:$C$2047,Worksheet!$F126),"-")</f>
        <v>-</v>
      </c>
      <c r="BR126" s="51" t="str">
        <f>IFERROR(AVERAGEIFS('Orders - December 2020'!$I$2:$I$2047,'Orders - December 2020'!$H$2:$H$2047,Worksheet!BR$3,'Orders - December 2020'!$C$2:$C$2047,Worksheet!$F126),"-")</f>
        <v>-</v>
      </c>
      <c r="BS126" s="51" t="str">
        <f>IFERROR(AVERAGEIFS('Orders - December 2020'!$I$2:$I$2047,'Orders - December 2020'!$H$2:$H$2047,Worksheet!BS$3,'Orders - December 2020'!$C$2:$C$2047,Worksheet!$F126),"-")</f>
        <v>-</v>
      </c>
      <c r="BT126" s="51" t="str">
        <f>IFERROR(AVERAGEIFS('Orders - December 2020'!$I$2:$I$2047,'Orders - December 2020'!$H$2:$H$2047,Worksheet!BT$3,'Orders - December 2020'!$C$2:$C$2047,Worksheet!$F126),"-")</f>
        <v>-</v>
      </c>
      <c r="BU126" s="51" t="str">
        <f>IFERROR(AVERAGEIFS('Orders - December 2020'!$I$2:$I$2047,'Orders - December 2020'!$H$2:$H$2047,Worksheet!BU$3,'Orders - December 2020'!$C$2:$C$2047,Worksheet!$F126),"-")</f>
        <v>-</v>
      </c>
      <c r="BV126" s="51" t="str">
        <f>IFERROR(AVERAGEIFS('Orders - December 2020'!$I$2:$I$2047,'Orders - December 2020'!$H$2:$H$2047,Worksheet!BV$3,'Orders - December 2020'!$C$2:$C$2047,Worksheet!$F126),"-")</f>
        <v>-</v>
      </c>
      <c r="BW126" s="51" t="str">
        <f>IFERROR(AVERAGEIFS('Orders - December 2020'!$I$2:$I$2047,'Orders - December 2020'!$H$2:$H$2047,Worksheet!BW$3,'Orders - December 2020'!$C$2:$C$2047,Worksheet!$F126),"-")</f>
        <v>-</v>
      </c>
      <c r="BX126" s="51" t="str">
        <f>IFERROR(AVERAGEIFS('Orders - December 2020'!$I$2:$I$2047,'Orders - December 2020'!$H$2:$H$2047,Worksheet!BX$3,'Orders - December 2020'!$C$2:$C$2047,Worksheet!$F126),"-")</f>
        <v>-</v>
      </c>
      <c r="BY126" s="51" t="str">
        <f>IFERROR(AVERAGEIFS('Orders - December 2020'!$I$2:$I$2047,'Orders - December 2020'!$H$2:$H$2047,Worksheet!BY$3,'Orders - December 2020'!$C$2:$C$2047,Worksheet!$F126),"-")</f>
        <v>-</v>
      </c>
      <c r="BZ126" s="51" t="str">
        <f>IFERROR(AVERAGEIFS('Orders - December 2020'!$I$2:$I$2047,'Orders - December 2020'!$H$2:$H$2047,Worksheet!BZ$3,'Orders - December 2020'!$C$2:$C$2047,Worksheet!$F126),"-")</f>
        <v>-</v>
      </c>
      <c r="CA126" s="51">
        <f>IFERROR(AVERAGEIFS('Orders - December 2020'!$I$2:$I$2047,'Orders - December 2020'!$H$2:$H$2047,Worksheet!CA$3,'Orders - December 2020'!$C$2:$C$2047,Worksheet!$F126),"-")</f>
        <v>1</v>
      </c>
      <c r="CB126" s="51">
        <f>IFERROR(AVERAGEIFS('Orders - December 2020'!$I$2:$I$2047,'Orders - December 2020'!$H$2:$H$2047,Worksheet!CB$3,'Orders - December 2020'!$C$2:$C$2047,Worksheet!$F126),"-")</f>
        <v>1</v>
      </c>
      <c r="CC126" s="51" t="str">
        <f>IFERROR(AVERAGEIFS('Orders - December 2020'!$I$2:$I$2047,'Orders - December 2020'!$H$2:$H$2047,Worksheet!CC$3,'Orders - December 2020'!$C$2:$C$2047,Worksheet!$F126),"-")</f>
        <v>-</v>
      </c>
      <c r="CD126" s="51" t="str">
        <f>IFERROR(AVERAGEIFS('Orders - December 2020'!$I$2:$I$2047,'Orders - December 2020'!$H$2:$H$2047,Worksheet!CD$3,'Orders - December 2020'!$C$2:$C$2047,Worksheet!$F126),"-")</f>
        <v>-</v>
      </c>
      <c r="CE126" s="51" t="str">
        <f>IFERROR(AVERAGEIFS('Orders - December 2020'!$I$2:$I$2047,'Orders - December 2020'!$H$2:$H$2047,Worksheet!CE$3,'Orders - December 2020'!$C$2:$C$2047,Worksheet!$F126),"-")</f>
        <v>-</v>
      </c>
      <c r="CF126" s="51" t="str">
        <f>IFERROR(AVERAGEIFS('Orders - December 2020'!$I$2:$I$2047,'Orders - December 2020'!$H$2:$H$2047,Worksheet!CF$3,'Orders - December 2020'!$C$2:$C$2047,Worksheet!$F126),"-")</f>
        <v>-</v>
      </c>
      <c r="CG126" s="51" t="str">
        <f>IFERROR(AVERAGEIFS('Orders - December 2020'!$I$2:$I$2047,'Orders - December 2020'!$H$2:$H$2047,Worksheet!CG$3,'Orders - December 2020'!$C$2:$C$2047,Worksheet!$F126),"-")</f>
        <v>-</v>
      </c>
      <c r="CH126" s="51" t="str">
        <f>IFERROR(AVERAGEIFS('Orders - December 2020'!$I$2:$I$2047,'Orders - December 2020'!$H$2:$H$2047,Worksheet!CH$3,'Orders - December 2020'!$C$2:$C$2047,Worksheet!$F126),"-")</f>
        <v>-</v>
      </c>
      <c r="CI126" s="51" t="str">
        <f>IFERROR(AVERAGEIFS('Orders - December 2020'!$I$2:$I$2047,'Orders - December 2020'!$H$2:$H$2047,Worksheet!CI$3,'Orders - December 2020'!$C$2:$C$2047,Worksheet!$F126),"-")</f>
        <v>-</v>
      </c>
      <c r="CJ126" s="51" t="str">
        <f>IFERROR(AVERAGEIFS('Orders - December 2020'!$I$2:$I$2047,'Orders - December 2020'!$H$2:$H$2047,Worksheet!CJ$3,'Orders - December 2020'!$C$2:$C$2047,Worksheet!$F126),"-")</f>
        <v>-</v>
      </c>
      <c r="CK126" s="51" t="str">
        <f>IFERROR(AVERAGEIFS('Orders - December 2020'!$I$2:$I$2047,'Orders - December 2020'!$H$2:$H$2047,Worksheet!CK$3,'Orders - December 2020'!$C$2:$C$2047,Worksheet!$F126),"-")</f>
        <v>-</v>
      </c>
      <c r="CL126" s="51" t="str">
        <f>IFERROR(AVERAGEIFS('Orders - December 2020'!$I$2:$I$2047,'Orders - December 2020'!$H$2:$H$2047,Worksheet!CL$3,'Orders - December 2020'!$C$2:$C$2047,Worksheet!$F126),"-")</f>
        <v>-</v>
      </c>
      <c r="CM126" s="51" t="str">
        <f>IFERROR(AVERAGEIFS('Orders - December 2020'!$I$2:$I$2047,'Orders - December 2020'!$H$2:$H$2047,Worksheet!CM$3,'Orders - December 2020'!$C$2:$C$2047,Worksheet!$F126),"-")</f>
        <v>-</v>
      </c>
      <c r="CN126" s="51" t="str">
        <f>IFERROR(AVERAGEIFS('Orders - December 2020'!$I$2:$I$2047,'Orders - December 2020'!$H$2:$H$2047,Worksheet!CN$3,'Orders - December 2020'!$C$2:$C$2047,Worksheet!$F126),"-")</f>
        <v>-</v>
      </c>
      <c r="CO126" s="51" t="str">
        <f>IFERROR(AVERAGEIFS('Orders - December 2020'!$I$2:$I$2047,'Orders - December 2020'!$H$2:$H$2047,Worksheet!CO$3,'Orders - December 2020'!$C$2:$C$2047,Worksheet!$F126),"-")</f>
        <v>-</v>
      </c>
      <c r="CP126" s="51" t="str">
        <f>IFERROR(AVERAGEIFS('Orders - December 2020'!$I$2:$I$2047,'Orders - December 2020'!$H$2:$H$2047,Worksheet!CP$3,'Orders - December 2020'!$C$2:$C$2047,Worksheet!$F126),"-")</f>
        <v>-</v>
      </c>
      <c r="CQ126" s="51" t="str">
        <f>IFERROR(AVERAGEIFS('Orders - December 2020'!$I$2:$I$2047,'Orders - December 2020'!$H$2:$H$2047,Worksheet!CQ$3,'Orders - December 2020'!$C$2:$C$2047,Worksheet!$F126),"-")</f>
        <v>-</v>
      </c>
      <c r="CR126" s="51" t="str">
        <f>IFERROR(AVERAGEIFS('Orders - December 2020'!$I$2:$I$2047,'Orders - December 2020'!$H$2:$H$2047,Worksheet!CR$3,'Orders - December 2020'!$C$2:$C$2047,Worksheet!$F126),"-")</f>
        <v>-</v>
      </c>
      <c r="CS126" s="51" t="str">
        <f>IFERROR(AVERAGEIFS('Orders - December 2020'!$I$2:$I$2047,'Orders - December 2020'!$H$2:$H$2047,Worksheet!CS$3,'Orders - December 2020'!$C$2:$C$2047,Worksheet!$F126),"-")</f>
        <v>-</v>
      </c>
      <c r="CT126" s="51" t="str">
        <f>IFERROR(AVERAGEIFS('Orders - December 2020'!$I$2:$I$2047,'Orders - December 2020'!$H$2:$H$2047,Worksheet!CT$3,'Orders - December 2020'!$C$2:$C$2047,Worksheet!$F126),"-")</f>
        <v>-</v>
      </c>
      <c r="CU126" s="51" t="str">
        <f>IFERROR(AVERAGEIFS('Orders - December 2020'!$I$2:$I$2047,'Orders - December 2020'!$H$2:$H$2047,Worksheet!CU$3,'Orders - December 2020'!$C$2:$C$2047,Worksheet!$F126),"-")</f>
        <v>-</v>
      </c>
      <c r="CV126" s="51" t="str">
        <f>IFERROR(AVERAGEIFS('Orders - December 2020'!$I$2:$I$2047,'Orders - December 2020'!$H$2:$H$2047,Worksheet!CV$3,'Orders - December 2020'!$C$2:$C$2047,Worksheet!$F126),"-")</f>
        <v>-</v>
      </c>
      <c r="CW126" s="51" t="str">
        <f>IFERROR(AVERAGEIFS('Orders - December 2020'!$I$2:$I$2047,'Orders - December 2020'!$H$2:$H$2047,Worksheet!CW$3,'Orders - December 2020'!$C$2:$C$2047,Worksheet!$F126),"-")</f>
        <v>-</v>
      </c>
      <c r="CX126" s="51" t="str">
        <f>IFERROR(AVERAGEIFS('Orders - December 2020'!$I$2:$I$2047,'Orders - December 2020'!$H$2:$H$2047,Worksheet!CX$3,'Orders - December 2020'!$C$2:$C$2047,Worksheet!$F126),"-")</f>
        <v>-</v>
      </c>
      <c r="CY126" s="51" t="str">
        <f>IFERROR(AVERAGEIFS('Orders - December 2020'!$I$2:$I$2047,'Orders - December 2020'!$H$2:$H$2047,Worksheet!CY$3,'Orders - December 2020'!$C$2:$C$2047,Worksheet!$F126),"-")</f>
        <v>-</v>
      </c>
      <c r="CZ126" s="51" t="str">
        <f>IFERROR(AVERAGEIFS('Orders - December 2020'!$I$2:$I$2047,'Orders - December 2020'!$H$2:$H$2047,Worksheet!CZ$3,'Orders - December 2020'!$C$2:$C$2047,Worksheet!$F126),"-")</f>
        <v>-</v>
      </c>
      <c r="DA126" s="51" t="str">
        <f>IFERROR(AVERAGEIFS('Orders - December 2020'!$I$2:$I$2047,'Orders - December 2020'!$H$2:$H$2047,Worksheet!DA$3,'Orders - December 2020'!$C$2:$C$2047,Worksheet!$F126),"-")</f>
        <v>-</v>
      </c>
      <c r="DB126" s="51" t="str">
        <f>IFERROR(AVERAGEIFS('Orders - December 2020'!$I$2:$I$2047,'Orders - December 2020'!$H$2:$H$2047,Worksheet!DB$3,'Orders - December 2020'!$C$2:$C$2047,Worksheet!$F126),"-")</f>
        <v>-</v>
      </c>
      <c r="DC126" s="51" t="str">
        <f>IFERROR(AVERAGEIFS('Orders - December 2020'!$I$2:$I$2047,'Orders - December 2020'!$H$2:$H$2047,Worksheet!DC$3,'Orders - December 2020'!$C$2:$C$2047,Worksheet!$F126),"-")</f>
        <v>-</v>
      </c>
      <c r="DD126" s="51" t="str">
        <f>IFERROR(AVERAGEIFS('Orders - December 2020'!$I$2:$I$2047,'Orders - December 2020'!$H$2:$H$2047,Worksheet!DD$3,'Orders - December 2020'!$C$2:$C$2047,Worksheet!$F126),"-")</f>
        <v>-</v>
      </c>
      <c r="DE126" s="51" t="str">
        <f>IFERROR(AVERAGEIFS('Orders - December 2020'!$I$2:$I$2047,'Orders - December 2020'!$H$2:$H$2047,Worksheet!DE$3,'Orders - December 2020'!$C$2:$C$2047,Worksheet!$F126),"-")</f>
        <v>-</v>
      </c>
      <c r="DF126" s="51" t="str">
        <f>IFERROR(AVERAGEIFS('Orders - December 2020'!$I$2:$I$2047,'Orders - December 2020'!$H$2:$H$2047,Worksheet!DF$3,'Orders - December 2020'!$C$2:$C$2047,Worksheet!$F126),"-")</f>
        <v>-</v>
      </c>
      <c r="DG126" s="51" t="str">
        <f>IFERROR(AVERAGEIFS('Orders - December 2020'!$I$2:$I$2047,'Orders - December 2020'!$H$2:$H$2047,Worksheet!DG$3,'Orders - December 2020'!$C$2:$C$2047,Worksheet!$F126),"-")</f>
        <v>-</v>
      </c>
      <c r="DH126" s="51" t="str">
        <f>IFERROR(AVERAGEIFS('Orders - December 2020'!$I$2:$I$2047,'Orders - December 2020'!$H$2:$H$2047,Worksheet!DH$3,'Orders - December 2020'!$C$2:$C$2047,Worksheet!$F126),"-")</f>
        <v>-</v>
      </c>
      <c r="DI126" s="51" t="str">
        <f>IFERROR(AVERAGEIFS('Orders - December 2020'!$I$2:$I$2047,'Orders - December 2020'!$H$2:$H$2047,Worksheet!DI$3,'Orders - December 2020'!$C$2:$C$2047,Worksheet!$F126),"-")</f>
        <v>-</v>
      </c>
      <c r="DJ126" s="51" t="str">
        <f>IFERROR(AVERAGEIFS('Orders - December 2020'!$I$2:$I$2047,'Orders - December 2020'!$H$2:$H$2047,Worksheet!DJ$3,'Orders - December 2020'!$C$2:$C$2047,Worksheet!$F126),"-")</f>
        <v>-</v>
      </c>
      <c r="DK126" s="51" t="str">
        <f>IFERROR(AVERAGEIFS('Orders - December 2020'!$I$2:$I$2047,'Orders - December 2020'!$H$2:$H$2047,Worksheet!DK$3,'Orders - December 2020'!$C$2:$C$2047,Worksheet!$F126),"-")</f>
        <v>-</v>
      </c>
      <c r="DL126" s="51" t="str">
        <f>IFERROR(AVERAGEIFS('Orders - December 2020'!$I$2:$I$2047,'Orders - December 2020'!$H$2:$H$2047,Worksheet!DL$3,'Orders - December 2020'!$C$2:$C$2047,Worksheet!$F126),"-")</f>
        <v>-</v>
      </c>
      <c r="DM126" s="51" t="str">
        <f>IFERROR(AVERAGEIFS('Orders - December 2020'!$I$2:$I$2047,'Orders - December 2020'!$H$2:$H$2047,Worksheet!DM$3,'Orders - December 2020'!$C$2:$C$2047,Worksheet!$F126),"-")</f>
        <v>-</v>
      </c>
      <c r="DN126" s="51" t="str">
        <f>IFERROR(AVERAGEIFS('Orders - December 2020'!$I$2:$I$2047,'Orders - December 2020'!$H$2:$H$2047,Worksheet!DN$3,'Orders - December 2020'!$C$2:$C$2047,Worksheet!$F126),"-")</f>
        <v>-</v>
      </c>
      <c r="DO126" s="51" t="str">
        <f>IFERROR(AVERAGEIFS('Orders - December 2020'!$I$2:$I$2047,'Orders - December 2020'!$H$2:$H$2047,Worksheet!DO$3,'Orders - December 2020'!$C$2:$C$2047,Worksheet!$F126),"-")</f>
        <v>-</v>
      </c>
      <c r="DP126" s="51" t="str">
        <f>IFERROR(AVERAGEIFS('Orders - December 2020'!$I$2:$I$2047,'Orders - December 2020'!$H$2:$H$2047,Worksheet!DP$3,'Orders - December 2020'!$C$2:$C$2047,Worksheet!$F126),"-")</f>
        <v>-</v>
      </c>
      <c r="DQ126" s="51" t="str">
        <f>IFERROR(AVERAGEIFS('Orders - December 2020'!$I$2:$I$2047,'Orders - December 2020'!$H$2:$H$2047,Worksheet!DQ$3,'Orders - December 2020'!$C$2:$C$2047,Worksheet!$F126),"-")</f>
        <v>-</v>
      </c>
      <c r="DR126" s="51" t="str">
        <f>IFERROR(AVERAGEIFS('Orders - December 2020'!$I$2:$I$2047,'Orders - December 2020'!$H$2:$H$2047,Worksheet!DR$3,'Orders - December 2020'!$C$2:$C$2047,Worksheet!$F126),"-")</f>
        <v>-</v>
      </c>
      <c r="DS126" s="51" t="str">
        <f>IFERROR(AVERAGEIFS('Orders - December 2020'!$I$2:$I$2047,'Orders - December 2020'!$H$2:$H$2047,Worksheet!DS$3,'Orders - December 2020'!$C$2:$C$2047,Worksheet!$F126),"-")</f>
        <v>-</v>
      </c>
      <c r="DT126" s="51" t="str">
        <f>IFERROR(AVERAGEIFS('Orders - December 2020'!$I$2:$I$2047,'Orders - December 2020'!$H$2:$H$2047,Worksheet!DT$3,'Orders - December 2020'!$C$2:$C$2047,Worksheet!$F126),"-")</f>
        <v>-</v>
      </c>
      <c r="DU126" s="51" t="str">
        <f>IFERROR(AVERAGEIFS('Orders - December 2020'!$I$2:$I$2047,'Orders - December 2020'!$H$2:$H$2047,Worksheet!DU$3,'Orders - December 2020'!$C$2:$C$2047,Worksheet!$F126),"-")</f>
        <v>-</v>
      </c>
      <c r="DV126" s="51" t="str">
        <f>IFERROR(AVERAGEIFS('Orders - December 2020'!$I$2:$I$2047,'Orders - December 2020'!$H$2:$H$2047,Worksheet!DV$3,'Orders - December 2020'!$C$2:$C$2047,Worksheet!$F126),"-")</f>
        <v>-</v>
      </c>
      <c r="DW126" s="51" t="str">
        <f>IFERROR(AVERAGEIFS('Orders - December 2020'!$I$2:$I$2047,'Orders - December 2020'!$H$2:$H$2047,Worksheet!DW$3,'Orders - December 2020'!$C$2:$C$2047,Worksheet!$F126),"-")</f>
        <v>-</v>
      </c>
      <c r="DX126" s="51" t="str">
        <f>IFERROR(AVERAGEIFS('Orders - December 2020'!$I$2:$I$2047,'Orders - December 2020'!$H$2:$H$2047,Worksheet!DX$3,'Orders - December 2020'!$C$2:$C$2047,Worksheet!$F126),"-")</f>
        <v>-</v>
      </c>
      <c r="DY126" s="51" t="str">
        <f>IFERROR(AVERAGEIFS('Orders - December 2020'!$I$2:$I$2047,'Orders - December 2020'!$H$2:$H$2047,Worksheet!DY$3,'Orders - December 2020'!$C$2:$C$2047,Worksheet!$F126),"-")</f>
        <v>-</v>
      </c>
      <c r="DZ126" s="51" t="str">
        <f>IFERROR(AVERAGEIFS('Orders - December 2020'!$I$2:$I$2047,'Orders - December 2020'!$H$2:$H$2047,Worksheet!DZ$3,'Orders - December 2020'!$C$2:$C$2047,Worksheet!$F126),"-")</f>
        <v>-</v>
      </c>
      <c r="EA126" s="51" t="str">
        <f>IFERROR(AVERAGEIFS('Orders - December 2020'!$I$2:$I$2047,'Orders - December 2020'!$H$2:$H$2047,Worksheet!EA$3,'Orders - December 2020'!$C$2:$C$2047,Worksheet!$F126),"-")</f>
        <v>-</v>
      </c>
      <c r="EB126" s="51" t="str">
        <f>IFERROR(AVERAGEIFS('Orders - December 2020'!$I$2:$I$2047,'Orders - December 2020'!$H$2:$H$2047,Worksheet!EB$3,'Orders - December 2020'!$C$2:$C$2047,Worksheet!$F126),"-")</f>
        <v>-</v>
      </c>
      <c r="EC126" s="51">
        <f>IFERROR(AVERAGEIFS('Orders - December 2020'!$I$2:$I$2047,'Orders - December 2020'!$H$2:$H$2047,Worksheet!EC$3,'Orders - December 2020'!$C$2:$C$2047,Worksheet!$F126),"-")</f>
        <v>1</v>
      </c>
      <c r="ED126" s="51" t="str">
        <f>IFERROR(AVERAGEIFS('Orders - December 2020'!$I$2:$I$2047,'Orders - December 2020'!$H$2:$H$2047,Worksheet!ED$3,'Orders - December 2020'!$C$2:$C$2047,Worksheet!$F126),"-")</f>
        <v>-</v>
      </c>
      <c r="EE126" s="51" t="str">
        <f>IFERROR(AVERAGEIFS('Orders - December 2020'!$I$2:$I$2047,'Orders - December 2020'!$H$2:$H$2047,Worksheet!EE$3,'Orders - December 2020'!$C$2:$C$2047,Worksheet!$F126),"-")</f>
        <v>-</v>
      </c>
      <c r="EF126" s="51" t="str">
        <f>IFERROR(AVERAGEIFS('Orders - December 2020'!$I$2:$I$2047,'Orders - December 2020'!$H$2:$H$2047,Worksheet!EF$3,'Orders - December 2020'!$C$2:$C$2047,Worksheet!$F126),"-")</f>
        <v>-</v>
      </c>
      <c r="EG126" s="51" t="str">
        <f>IFERROR(AVERAGEIFS('Orders - December 2020'!$I$2:$I$2047,'Orders - December 2020'!$H$2:$H$2047,Worksheet!EG$3,'Orders - December 2020'!$C$2:$C$2047,Worksheet!$F126),"-")</f>
        <v>-</v>
      </c>
      <c r="EH126" s="51" t="str">
        <f>IFERROR(AVERAGEIFS('Orders - December 2020'!$I$2:$I$2047,'Orders - December 2020'!$H$2:$H$2047,Worksheet!EH$3,'Orders - December 2020'!$C$2:$C$2047,Worksheet!$F126),"-")</f>
        <v>-</v>
      </c>
      <c r="EI126" s="51" t="str">
        <f>IFERROR(AVERAGEIFS('Orders - December 2020'!$I$2:$I$2047,'Orders - December 2020'!$H$2:$H$2047,Worksheet!EI$3,'Orders - December 2020'!$C$2:$C$2047,Worksheet!$F126),"-")</f>
        <v>-</v>
      </c>
      <c r="EJ126" s="51" t="str">
        <f>IFERROR(AVERAGEIFS('Orders - December 2020'!$I$2:$I$2047,'Orders - December 2020'!$H$2:$H$2047,Worksheet!EJ$3,'Orders - December 2020'!$C$2:$C$2047,Worksheet!$F126),"-")</f>
        <v>-</v>
      </c>
      <c r="EK126" s="51" t="str">
        <f>IFERROR(AVERAGEIFS('Orders - December 2020'!$I$2:$I$2047,'Orders - December 2020'!$H$2:$H$2047,Worksheet!EK$3,'Orders - December 2020'!$C$2:$C$2047,Worksheet!$F126),"-")</f>
        <v>-</v>
      </c>
      <c r="EL126" s="51" t="str">
        <f>IFERROR(AVERAGEIFS('Orders - December 2020'!$I$2:$I$2047,'Orders - December 2020'!$H$2:$H$2047,Worksheet!EL$3,'Orders - December 2020'!$C$2:$C$2047,Worksheet!$F126),"-")</f>
        <v>-</v>
      </c>
      <c r="EM126" s="51" t="str">
        <f>IFERROR(AVERAGEIFS('Orders - December 2020'!$I$2:$I$2047,'Orders - December 2020'!$H$2:$H$2047,Worksheet!EM$3,'Orders - December 2020'!$C$2:$C$2047,Worksheet!$F126),"-")</f>
        <v>-</v>
      </c>
      <c r="EN126" s="51" t="str">
        <f>IFERROR(AVERAGEIFS('Orders - December 2020'!$I$2:$I$2047,'Orders - December 2020'!$H$2:$H$2047,Worksheet!EN$3,'Orders - December 2020'!$C$2:$C$2047,Worksheet!$F126),"-")</f>
        <v>-</v>
      </c>
      <c r="EO126" s="51" t="str">
        <f>IFERROR(AVERAGEIFS('Orders - December 2020'!$I$2:$I$2047,'Orders - December 2020'!$H$2:$H$2047,Worksheet!EO$3,'Orders - December 2020'!$C$2:$C$2047,Worksheet!$F126),"-")</f>
        <v>-</v>
      </c>
      <c r="EP126" s="51" t="str">
        <f>IFERROR(AVERAGEIFS('Orders - December 2020'!$I$2:$I$2047,'Orders - December 2020'!$H$2:$H$2047,Worksheet!EP$3,'Orders - December 2020'!$C$2:$C$2047,Worksheet!$F126),"-")</f>
        <v>-</v>
      </c>
      <c r="EQ126" s="51" t="str">
        <f>IFERROR(AVERAGEIFS('Orders - December 2020'!$I$2:$I$2047,'Orders - December 2020'!$H$2:$H$2047,Worksheet!EQ$3,'Orders - December 2020'!$C$2:$C$2047,Worksheet!$F126),"-")</f>
        <v>-</v>
      </c>
      <c r="ER126" s="51" t="str">
        <f>IFERROR(AVERAGEIFS('Orders - December 2020'!$I$2:$I$2047,'Orders - December 2020'!$H$2:$H$2047,Worksheet!ER$3,'Orders - December 2020'!$C$2:$C$2047,Worksheet!$F126),"-")</f>
        <v>-</v>
      </c>
      <c r="ES126" s="51" t="str">
        <f>IFERROR(AVERAGEIFS('Orders - December 2020'!$I$2:$I$2047,'Orders - December 2020'!$H$2:$H$2047,Worksheet!ES$3,'Orders - December 2020'!$C$2:$C$2047,Worksheet!$F126),"-")</f>
        <v>-</v>
      </c>
      <c r="ET126" s="51" t="str">
        <f>IFERROR(AVERAGEIFS('Orders - December 2020'!$I$2:$I$2047,'Orders - December 2020'!$H$2:$H$2047,Worksheet!ET$3,'Orders - December 2020'!$C$2:$C$2047,Worksheet!$F126),"-")</f>
        <v>-</v>
      </c>
      <c r="EU126" s="51" t="str">
        <f>IFERROR(AVERAGEIFS('Orders - December 2020'!$I$2:$I$2047,'Orders - December 2020'!$H$2:$H$2047,Worksheet!EU$3,'Orders - December 2020'!$C$2:$C$2047,Worksheet!$F126),"-")</f>
        <v>-</v>
      </c>
      <c r="EV126" s="51" t="str">
        <f>IFERROR(AVERAGEIFS('Orders - December 2020'!$I$2:$I$2047,'Orders - December 2020'!$H$2:$H$2047,Worksheet!EV$3,'Orders - December 2020'!$C$2:$C$2047,Worksheet!$F126),"-")</f>
        <v>-</v>
      </c>
      <c r="EW126" s="51" t="str">
        <f>IFERROR(AVERAGEIFS('Orders - December 2020'!$I$2:$I$2047,'Orders - December 2020'!$H$2:$H$2047,Worksheet!EW$3,'Orders - December 2020'!$C$2:$C$2047,Worksheet!$F126),"-")</f>
        <v>-</v>
      </c>
      <c r="EX126" s="51" t="str">
        <f>IFERROR(AVERAGEIFS('Orders - December 2020'!$I$2:$I$2047,'Orders - December 2020'!$H$2:$H$2047,Worksheet!EX$3,'Orders - December 2020'!$C$2:$C$2047,Worksheet!$F126),"-")</f>
        <v>-</v>
      </c>
      <c r="EY126" s="51">
        <f>IFERROR(AVERAGEIFS('Orders - December 2020'!$I$2:$I$2047,'Orders - December 2020'!$H$2:$H$2047,Worksheet!EY$3,'Orders - December 2020'!$C$2:$C$2047,Worksheet!$F126),"-")</f>
        <v>3</v>
      </c>
      <c r="EZ126" s="51" t="str">
        <f>IFERROR(AVERAGEIFS('Orders - December 2020'!$I$2:$I$2047,'Orders - December 2020'!$H$2:$H$2047,Worksheet!EZ$3,'Orders - December 2020'!$C$2:$C$2047,Worksheet!$F126),"-")</f>
        <v>-</v>
      </c>
      <c r="FA126" s="51" t="str">
        <f>IFERROR(AVERAGEIFS('Orders - December 2020'!$I$2:$I$2047,'Orders - December 2020'!$H$2:$H$2047,Worksheet!FA$3,'Orders - December 2020'!$C$2:$C$2047,Worksheet!$F126),"-")</f>
        <v>-</v>
      </c>
      <c r="FB126" s="51" t="str">
        <f>IFERROR(AVERAGEIFS('Orders - December 2020'!$I$2:$I$2047,'Orders - December 2020'!$H$2:$H$2047,Worksheet!FB$3,'Orders - December 2020'!$C$2:$C$2047,Worksheet!$F126),"-")</f>
        <v>-</v>
      </c>
      <c r="FC126" s="51" t="str">
        <f>IFERROR(AVERAGEIFS('Orders - December 2020'!$I$2:$I$2047,'Orders - December 2020'!$H$2:$H$2047,Worksheet!FC$3,'Orders - December 2020'!$C$2:$C$2047,Worksheet!$F126),"-")</f>
        <v>-</v>
      </c>
      <c r="FD126" s="51" t="str">
        <f>IFERROR(AVERAGEIFS('Orders - December 2020'!$I$2:$I$2047,'Orders - December 2020'!$H$2:$H$2047,Worksheet!FD$3,'Orders - December 2020'!$C$2:$C$2047,Worksheet!$F126),"-")</f>
        <v>-</v>
      </c>
      <c r="FE126" s="51" t="str">
        <f>IFERROR(AVERAGEIFS('Orders - December 2020'!$I$2:$I$2047,'Orders - December 2020'!$H$2:$H$2047,Worksheet!FE$3,'Orders - December 2020'!$C$2:$C$2047,Worksheet!$F126),"-")</f>
        <v>-</v>
      </c>
      <c r="FF126" s="51" t="str">
        <f>IFERROR(AVERAGEIFS('Orders - December 2020'!$I$2:$I$2047,'Orders - December 2020'!$H$2:$H$2047,Worksheet!FF$3,'Orders - December 2020'!$C$2:$C$2047,Worksheet!$F126),"-")</f>
        <v>-</v>
      </c>
      <c r="FG126" s="52" t="str">
        <f>IFERROR(AVERAGEIFS('Orders - December 2020'!$I$2:$I$2047,'Orders - December 2020'!$H$2:$H$2047,Worksheet!FG$3,'Orders - December 2020'!$C$2:$C$2047,Worksheet!$F126),"-")</f>
        <v>-</v>
      </c>
    </row>
    <row r="127" spans="6:163">
      <c r="F127" s="45" t="str">
        <v>Alhaja</v>
      </c>
      <c r="G127" s="50" t="str">
        <f>IFERROR(AVERAGEIFS('Orders - December 2020'!$I$2:$I$2047,'Orders - December 2020'!$H$2:$H$2047,Worksheet!G$3,'Orders - December 2020'!$C$2:$C$2047,Worksheet!$F127),"-")</f>
        <v>-</v>
      </c>
      <c r="H127" s="51" t="str">
        <f>IFERROR(AVERAGEIFS('Orders - December 2020'!$I$2:$I$2047,'Orders - December 2020'!$H$2:$H$2047,Worksheet!H$3,'Orders - December 2020'!$C$2:$C$2047,Worksheet!$F127),"-")</f>
        <v>-</v>
      </c>
      <c r="I127" s="51" t="str">
        <f>IFERROR(AVERAGEIFS('Orders - December 2020'!$I$2:$I$2047,'Orders - December 2020'!$H$2:$H$2047,Worksheet!I$3,'Orders - December 2020'!$C$2:$C$2047,Worksheet!$F127),"-")</f>
        <v>-</v>
      </c>
      <c r="J127" s="51" t="str">
        <f>IFERROR(AVERAGEIFS('Orders - December 2020'!$I$2:$I$2047,'Orders - December 2020'!$H$2:$H$2047,Worksheet!J$3,'Orders - December 2020'!$C$2:$C$2047,Worksheet!$F127),"-")</f>
        <v>-</v>
      </c>
      <c r="K127" s="51" t="str">
        <f>IFERROR(AVERAGEIFS('Orders - December 2020'!$I$2:$I$2047,'Orders - December 2020'!$H$2:$H$2047,Worksheet!K$3,'Orders - December 2020'!$C$2:$C$2047,Worksheet!$F127),"-")</f>
        <v>-</v>
      </c>
      <c r="L127" s="51" t="str">
        <f>IFERROR(AVERAGEIFS('Orders - December 2020'!$I$2:$I$2047,'Orders - December 2020'!$H$2:$H$2047,Worksheet!L$3,'Orders - December 2020'!$C$2:$C$2047,Worksheet!$F127),"-")</f>
        <v>-</v>
      </c>
      <c r="M127" s="51" t="str">
        <f>IFERROR(AVERAGEIFS('Orders - December 2020'!$I$2:$I$2047,'Orders - December 2020'!$H$2:$H$2047,Worksheet!M$3,'Orders - December 2020'!$C$2:$C$2047,Worksheet!$F127),"-")</f>
        <v>-</v>
      </c>
      <c r="N127" s="51" t="str">
        <f>IFERROR(AVERAGEIFS('Orders - December 2020'!$I$2:$I$2047,'Orders - December 2020'!$H$2:$H$2047,Worksheet!N$3,'Orders - December 2020'!$C$2:$C$2047,Worksheet!$F127),"-")</f>
        <v>-</v>
      </c>
      <c r="O127" s="51" t="str">
        <f>IFERROR(AVERAGEIFS('Orders - December 2020'!$I$2:$I$2047,'Orders - December 2020'!$H$2:$H$2047,Worksheet!O$3,'Orders - December 2020'!$C$2:$C$2047,Worksheet!$F127),"-")</f>
        <v>-</v>
      </c>
      <c r="P127" s="51" t="str">
        <f>IFERROR(AVERAGEIFS('Orders - December 2020'!$I$2:$I$2047,'Orders - December 2020'!$H$2:$H$2047,Worksheet!P$3,'Orders - December 2020'!$C$2:$C$2047,Worksheet!$F127),"-")</f>
        <v>-</v>
      </c>
      <c r="Q127" s="51" t="str">
        <f>IFERROR(AVERAGEIFS('Orders - December 2020'!$I$2:$I$2047,'Orders - December 2020'!$H$2:$H$2047,Worksheet!Q$3,'Orders - December 2020'!$C$2:$C$2047,Worksheet!$F127),"-")</f>
        <v>-</v>
      </c>
      <c r="R127" s="51" t="str">
        <f>IFERROR(AVERAGEIFS('Orders - December 2020'!$I$2:$I$2047,'Orders - December 2020'!$H$2:$H$2047,Worksheet!R$3,'Orders - December 2020'!$C$2:$C$2047,Worksheet!$F127),"-")</f>
        <v>-</v>
      </c>
      <c r="S127" s="51" t="str">
        <f>IFERROR(AVERAGEIFS('Orders - December 2020'!$I$2:$I$2047,'Orders - December 2020'!$H$2:$H$2047,Worksheet!S$3,'Orders - December 2020'!$C$2:$C$2047,Worksheet!$F127),"-")</f>
        <v>-</v>
      </c>
      <c r="T127" s="51" t="str">
        <f>IFERROR(AVERAGEIFS('Orders - December 2020'!$I$2:$I$2047,'Orders - December 2020'!$H$2:$H$2047,Worksheet!T$3,'Orders - December 2020'!$C$2:$C$2047,Worksheet!$F127),"-")</f>
        <v>-</v>
      </c>
      <c r="U127" s="51" t="str">
        <f>IFERROR(AVERAGEIFS('Orders - December 2020'!$I$2:$I$2047,'Orders - December 2020'!$H$2:$H$2047,Worksheet!U$3,'Orders - December 2020'!$C$2:$C$2047,Worksheet!$F127),"-")</f>
        <v>-</v>
      </c>
      <c r="V127" s="51" t="str">
        <f>IFERROR(AVERAGEIFS('Orders - December 2020'!$I$2:$I$2047,'Orders - December 2020'!$H$2:$H$2047,Worksheet!V$3,'Orders - December 2020'!$C$2:$C$2047,Worksheet!$F127),"-")</f>
        <v>-</v>
      </c>
      <c r="W127" s="51" t="str">
        <f>IFERROR(AVERAGEIFS('Orders - December 2020'!$I$2:$I$2047,'Orders - December 2020'!$H$2:$H$2047,Worksheet!W$3,'Orders - December 2020'!$C$2:$C$2047,Worksheet!$F127),"-")</f>
        <v>-</v>
      </c>
      <c r="X127" s="51" t="str">
        <f>IFERROR(AVERAGEIFS('Orders - December 2020'!$I$2:$I$2047,'Orders - December 2020'!$H$2:$H$2047,Worksheet!X$3,'Orders - December 2020'!$C$2:$C$2047,Worksheet!$F127),"-")</f>
        <v>-</v>
      </c>
      <c r="Y127" s="51" t="str">
        <f>IFERROR(AVERAGEIFS('Orders - December 2020'!$I$2:$I$2047,'Orders - December 2020'!$H$2:$H$2047,Worksheet!Y$3,'Orders - December 2020'!$C$2:$C$2047,Worksheet!$F127),"-")</f>
        <v>-</v>
      </c>
      <c r="Z127" s="51" t="str">
        <f>IFERROR(AVERAGEIFS('Orders - December 2020'!$I$2:$I$2047,'Orders - December 2020'!$H$2:$H$2047,Worksheet!Z$3,'Orders - December 2020'!$C$2:$C$2047,Worksheet!$F127),"-")</f>
        <v>-</v>
      </c>
      <c r="AA127" s="51" t="str">
        <f>IFERROR(AVERAGEIFS('Orders - December 2020'!$I$2:$I$2047,'Orders - December 2020'!$H$2:$H$2047,Worksheet!AA$3,'Orders - December 2020'!$C$2:$C$2047,Worksheet!$F127),"-")</f>
        <v>-</v>
      </c>
      <c r="AB127" s="51" t="str">
        <f>IFERROR(AVERAGEIFS('Orders - December 2020'!$I$2:$I$2047,'Orders - December 2020'!$H$2:$H$2047,Worksheet!AB$3,'Orders - December 2020'!$C$2:$C$2047,Worksheet!$F127),"-")</f>
        <v>-</v>
      </c>
      <c r="AC127" s="51" t="str">
        <f>IFERROR(AVERAGEIFS('Orders - December 2020'!$I$2:$I$2047,'Orders - December 2020'!$H$2:$H$2047,Worksheet!AC$3,'Orders - December 2020'!$C$2:$C$2047,Worksheet!$F127),"-")</f>
        <v>-</v>
      </c>
      <c r="AD127" s="51" t="str">
        <f>IFERROR(AVERAGEIFS('Orders - December 2020'!$I$2:$I$2047,'Orders - December 2020'!$H$2:$H$2047,Worksheet!AD$3,'Orders - December 2020'!$C$2:$C$2047,Worksheet!$F127),"-")</f>
        <v>-</v>
      </c>
      <c r="AE127" s="51" t="str">
        <f>IFERROR(AVERAGEIFS('Orders - December 2020'!$I$2:$I$2047,'Orders - December 2020'!$H$2:$H$2047,Worksheet!AE$3,'Orders - December 2020'!$C$2:$C$2047,Worksheet!$F127),"-")</f>
        <v>-</v>
      </c>
      <c r="AF127" s="51" t="str">
        <f>IFERROR(AVERAGEIFS('Orders - December 2020'!$I$2:$I$2047,'Orders - December 2020'!$H$2:$H$2047,Worksheet!AF$3,'Orders - December 2020'!$C$2:$C$2047,Worksheet!$F127),"-")</f>
        <v>-</v>
      </c>
      <c r="AG127" s="51" t="str">
        <f>IFERROR(AVERAGEIFS('Orders - December 2020'!$I$2:$I$2047,'Orders - December 2020'!$H$2:$H$2047,Worksheet!AG$3,'Orders - December 2020'!$C$2:$C$2047,Worksheet!$F127),"-")</f>
        <v>-</v>
      </c>
      <c r="AH127" s="51" t="str">
        <f>IFERROR(AVERAGEIFS('Orders - December 2020'!$I$2:$I$2047,'Orders - December 2020'!$H$2:$H$2047,Worksheet!AH$3,'Orders - December 2020'!$C$2:$C$2047,Worksheet!$F127),"-")</f>
        <v>-</v>
      </c>
      <c r="AI127" s="51" t="str">
        <f>IFERROR(AVERAGEIFS('Orders - December 2020'!$I$2:$I$2047,'Orders - December 2020'!$H$2:$H$2047,Worksheet!AI$3,'Orders - December 2020'!$C$2:$C$2047,Worksheet!$F127),"-")</f>
        <v>-</v>
      </c>
      <c r="AJ127" s="51">
        <f>IFERROR(AVERAGEIFS('Orders - December 2020'!$I$2:$I$2047,'Orders - December 2020'!$H$2:$H$2047,Worksheet!AJ$3,'Orders - December 2020'!$C$2:$C$2047,Worksheet!$F127),"-")</f>
        <v>4</v>
      </c>
      <c r="AK127" s="51">
        <f>IFERROR(AVERAGEIFS('Orders - December 2020'!$I$2:$I$2047,'Orders - December 2020'!$H$2:$H$2047,Worksheet!AK$3,'Orders - December 2020'!$C$2:$C$2047,Worksheet!$F127),"-")</f>
        <v>10</v>
      </c>
      <c r="AL127" s="51" t="str">
        <f>IFERROR(AVERAGEIFS('Orders - December 2020'!$I$2:$I$2047,'Orders - December 2020'!$H$2:$H$2047,Worksheet!AL$3,'Orders - December 2020'!$C$2:$C$2047,Worksheet!$F127),"-")</f>
        <v>-</v>
      </c>
      <c r="AM127" s="51" t="str">
        <f>IFERROR(AVERAGEIFS('Orders - December 2020'!$I$2:$I$2047,'Orders - December 2020'!$H$2:$H$2047,Worksheet!AM$3,'Orders - December 2020'!$C$2:$C$2047,Worksheet!$F127),"-")</f>
        <v>-</v>
      </c>
      <c r="AN127" s="51">
        <f>IFERROR(AVERAGEIFS('Orders - December 2020'!$I$2:$I$2047,'Orders - December 2020'!$H$2:$H$2047,Worksheet!AN$3,'Orders - December 2020'!$C$2:$C$2047,Worksheet!$F127),"-")</f>
        <v>20</v>
      </c>
      <c r="AO127" s="51" t="str">
        <f>IFERROR(AVERAGEIFS('Orders - December 2020'!$I$2:$I$2047,'Orders - December 2020'!$H$2:$H$2047,Worksheet!AO$3,'Orders - December 2020'!$C$2:$C$2047,Worksheet!$F127),"-")</f>
        <v>-</v>
      </c>
      <c r="AP127" s="51">
        <f>IFERROR(AVERAGEIFS('Orders - December 2020'!$I$2:$I$2047,'Orders - December 2020'!$H$2:$H$2047,Worksheet!AP$3,'Orders - December 2020'!$C$2:$C$2047,Worksheet!$F127),"-")</f>
        <v>12.5</v>
      </c>
      <c r="AQ127" s="51">
        <f>IFERROR(AVERAGEIFS('Orders - December 2020'!$I$2:$I$2047,'Orders - December 2020'!$H$2:$H$2047,Worksheet!AQ$3,'Orders - December 2020'!$C$2:$C$2047,Worksheet!$F127),"-")</f>
        <v>5</v>
      </c>
      <c r="AR127" s="51" t="str">
        <f>IFERROR(AVERAGEIFS('Orders - December 2020'!$I$2:$I$2047,'Orders - December 2020'!$H$2:$H$2047,Worksheet!AR$3,'Orders - December 2020'!$C$2:$C$2047,Worksheet!$F127),"-")</f>
        <v>-</v>
      </c>
      <c r="AS127" s="51" t="str">
        <f>IFERROR(AVERAGEIFS('Orders - December 2020'!$I$2:$I$2047,'Orders - December 2020'!$H$2:$H$2047,Worksheet!AS$3,'Orders - December 2020'!$C$2:$C$2047,Worksheet!$F127),"-")</f>
        <v>-</v>
      </c>
      <c r="AT127" s="51">
        <f>IFERROR(AVERAGEIFS('Orders - December 2020'!$I$2:$I$2047,'Orders - December 2020'!$H$2:$H$2047,Worksheet!AT$3,'Orders - December 2020'!$C$2:$C$2047,Worksheet!$F127),"-")</f>
        <v>4</v>
      </c>
      <c r="AU127" s="51" t="str">
        <f>IFERROR(AVERAGEIFS('Orders - December 2020'!$I$2:$I$2047,'Orders - December 2020'!$H$2:$H$2047,Worksheet!AU$3,'Orders - December 2020'!$C$2:$C$2047,Worksheet!$F127),"-")</f>
        <v>-</v>
      </c>
      <c r="AV127" s="51" t="str">
        <f>IFERROR(AVERAGEIFS('Orders - December 2020'!$I$2:$I$2047,'Orders - December 2020'!$H$2:$H$2047,Worksheet!AV$3,'Orders - December 2020'!$C$2:$C$2047,Worksheet!$F127),"-")</f>
        <v>-</v>
      </c>
      <c r="AW127" s="51" t="str">
        <f>IFERROR(AVERAGEIFS('Orders - December 2020'!$I$2:$I$2047,'Orders - December 2020'!$H$2:$H$2047,Worksheet!AW$3,'Orders - December 2020'!$C$2:$C$2047,Worksheet!$F127),"-")</f>
        <v>-</v>
      </c>
      <c r="AX127" s="51" t="str">
        <f>IFERROR(AVERAGEIFS('Orders - December 2020'!$I$2:$I$2047,'Orders - December 2020'!$H$2:$H$2047,Worksheet!AX$3,'Orders - December 2020'!$C$2:$C$2047,Worksheet!$F127),"-")</f>
        <v>-</v>
      </c>
      <c r="AY127" s="51" t="str">
        <f>IFERROR(AVERAGEIFS('Orders - December 2020'!$I$2:$I$2047,'Orders - December 2020'!$H$2:$H$2047,Worksheet!AY$3,'Orders - December 2020'!$C$2:$C$2047,Worksheet!$F127),"-")</f>
        <v>-</v>
      </c>
      <c r="AZ127" s="51" t="str">
        <f>IFERROR(AVERAGEIFS('Orders - December 2020'!$I$2:$I$2047,'Orders - December 2020'!$H$2:$H$2047,Worksheet!AZ$3,'Orders - December 2020'!$C$2:$C$2047,Worksheet!$F127),"-")</f>
        <v>-</v>
      </c>
      <c r="BA127" s="51">
        <f>IFERROR(AVERAGEIFS('Orders - December 2020'!$I$2:$I$2047,'Orders - December 2020'!$H$2:$H$2047,Worksheet!BA$3,'Orders - December 2020'!$C$2:$C$2047,Worksheet!$F127),"-")</f>
        <v>4</v>
      </c>
      <c r="BB127" s="51" t="str">
        <f>IFERROR(AVERAGEIFS('Orders - December 2020'!$I$2:$I$2047,'Orders - December 2020'!$H$2:$H$2047,Worksheet!BB$3,'Orders - December 2020'!$C$2:$C$2047,Worksheet!$F127),"-")</f>
        <v>-</v>
      </c>
      <c r="BC127" s="51" t="str">
        <f>IFERROR(AVERAGEIFS('Orders - December 2020'!$I$2:$I$2047,'Orders - December 2020'!$H$2:$H$2047,Worksheet!BC$3,'Orders - December 2020'!$C$2:$C$2047,Worksheet!$F127),"-")</f>
        <v>-</v>
      </c>
      <c r="BD127" s="51" t="str">
        <f>IFERROR(AVERAGEIFS('Orders - December 2020'!$I$2:$I$2047,'Orders - December 2020'!$H$2:$H$2047,Worksheet!BD$3,'Orders - December 2020'!$C$2:$C$2047,Worksheet!$F127),"-")</f>
        <v>-</v>
      </c>
      <c r="BE127" s="51">
        <f>IFERROR(AVERAGEIFS('Orders - December 2020'!$I$2:$I$2047,'Orders - December 2020'!$H$2:$H$2047,Worksheet!BE$3,'Orders - December 2020'!$C$2:$C$2047,Worksheet!$F127),"-")</f>
        <v>10</v>
      </c>
      <c r="BF127" s="51">
        <f>IFERROR(AVERAGEIFS('Orders - December 2020'!$I$2:$I$2047,'Orders - December 2020'!$H$2:$H$2047,Worksheet!BF$3,'Orders - December 2020'!$C$2:$C$2047,Worksheet!$F127),"-")</f>
        <v>2</v>
      </c>
      <c r="BG127" s="51" t="str">
        <f>IFERROR(AVERAGEIFS('Orders - December 2020'!$I$2:$I$2047,'Orders - December 2020'!$H$2:$H$2047,Worksheet!BG$3,'Orders - December 2020'!$C$2:$C$2047,Worksheet!$F127),"-")</f>
        <v>-</v>
      </c>
      <c r="BH127" s="51" t="str">
        <f>IFERROR(AVERAGEIFS('Orders - December 2020'!$I$2:$I$2047,'Orders - December 2020'!$H$2:$H$2047,Worksheet!BH$3,'Orders - December 2020'!$C$2:$C$2047,Worksheet!$F127),"-")</f>
        <v>-</v>
      </c>
      <c r="BI127" s="51" t="str">
        <f>IFERROR(AVERAGEIFS('Orders - December 2020'!$I$2:$I$2047,'Orders - December 2020'!$H$2:$H$2047,Worksheet!BI$3,'Orders - December 2020'!$C$2:$C$2047,Worksheet!$F127),"-")</f>
        <v>-</v>
      </c>
      <c r="BJ127" s="51" t="str">
        <f>IFERROR(AVERAGEIFS('Orders - December 2020'!$I$2:$I$2047,'Orders - December 2020'!$H$2:$H$2047,Worksheet!BJ$3,'Orders - December 2020'!$C$2:$C$2047,Worksheet!$F127),"-")</f>
        <v>-</v>
      </c>
      <c r="BK127" s="51" t="str">
        <f>IFERROR(AVERAGEIFS('Orders - December 2020'!$I$2:$I$2047,'Orders - December 2020'!$H$2:$H$2047,Worksheet!BK$3,'Orders - December 2020'!$C$2:$C$2047,Worksheet!$F127),"-")</f>
        <v>-</v>
      </c>
      <c r="BL127" s="51" t="str">
        <f>IFERROR(AVERAGEIFS('Orders - December 2020'!$I$2:$I$2047,'Orders - December 2020'!$H$2:$H$2047,Worksheet!BL$3,'Orders - December 2020'!$C$2:$C$2047,Worksheet!$F127),"-")</f>
        <v>-</v>
      </c>
      <c r="BM127" s="51" t="str">
        <f>IFERROR(AVERAGEIFS('Orders - December 2020'!$I$2:$I$2047,'Orders - December 2020'!$H$2:$H$2047,Worksheet!BM$3,'Orders - December 2020'!$C$2:$C$2047,Worksheet!$F127),"-")</f>
        <v>-</v>
      </c>
      <c r="BN127" s="51" t="str">
        <f>IFERROR(AVERAGEIFS('Orders - December 2020'!$I$2:$I$2047,'Orders - December 2020'!$H$2:$H$2047,Worksheet!BN$3,'Orders - December 2020'!$C$2:$C$2047,Worksheet!$F127),"-")</f>
        <v>-</v>
      </c>
      <c r="BO127" s="51">
        <f>IFERROR(AVERAGEIFS('Orders - December 2020'!$I$2:$I$2047,'Orders - December 2020'!$H$2:$H$2047,Worksheet!BO$3,'Orders - December 2020'!$C$2:$C$2047,Worksheet!$F127),"-")</f>
        <v>20</v>
      </c>
      <c r="BP127" s="51" t="str">
        <f>IFERROR(AVERAGEIFS('Orders - December 2020'!$I$2:$I$2047,'Orders - December 2020'!$H$2:$H$2047,Worksheet!BP$3,'Orders - December 2020'!$C$2:$C$2047,Worksheet!$F127),"-")</f>
        <v>-</v>
      </c>
      <c r="BQ127" s="51" t="str">
        <f>IFERROR(AVERAGEIFS('Orders - December 2020'!$I$2:$I$2047,'Orders - December 2020'!$H$2:$H$2047,Worksheet!BQ$3,'Orders - December 2020'!$C$2:$C$2047,Worksheet!$F127),"-")</f>
        <v>-</v>
      </c>
      <c r="BR127" s="51" t="str">
        <f>IFERROR(AVERAGEIFS('Orders - December 2020'!$I$2:$I$2047,'Orders - December 2020'!$H$2:$H$2047,Worksheet!BR$3,'Orders - December 2020'!$C$2:$C$2047,Worksheet!$F127),"-")</f>
        <v>-</v>
      </c>
      <c r="BS127" s="51">
        <f>IFERROR(AVERAGEIFS('Orders - December 2020'!$I$2:$I$2047,'Orders - December 2020'!$H$2:$H$2047,Worksheet!BS$3,'Orders - December 2020'!$C$2:$C$2047,Worksheet!$F127),"-")</f>
        <v>1</v>
      </c>
      <c r="BT127" s="51" t="str">
        <f>IFERROR(AVERAGEIFS('Orders - December 2020'!$I$2:$I$2047,'Orders - December 2020'!$H$2:$H$2047,Worksheet!BT$3,'Orders - December 2020'!$C$2:$C$2047,Worksheet!$F127),"-")</f>
        <v>-</v>
      </c>
      <c r="BU127" s="51" t="str">
        <f>IFERROR(AVERAGEIFS('Orders - December 2020'!$I$2:$I$2047,'Orders - December 2020'!$H$2:$H$2047,Worksheet!BU$3,'Orders - December 2020'!$C$2:$C$2047,Worksheet!$F127),"-")</f>
        <v>-</v>
      </c>
      <c r="BV127" s="51" t="str">
        <f>IFERROR(AVERAGEIFS('Orders - December 2020'!$I$2:$I$2047,'Orders - December 2020'!$H$2:$H$2047,Worksheet!BV$3,'Orders - December 2020'!$C$2:$C$2047,Worksheet!$F127),"-")</f>
        <v>-</v>
      </c>
      <c r="BW127" s="51" t="str">
        <f>IFERROR(AVERAGEIFS('Orders - December 2020'!$I$2:$I$2047,'Orders - December 2020'!$H$2:$H$2047,Worksheet!BW$3,'Orders - December 2020'!$C$2:$C$2047,Worksheet!$F127),"-")</f>
        <v>-</v>
      </c>
      <c r="BX127" s="51" t="str">
        <f>IFERROR(AVERAGEIFS('Orders - December 2020'!$I$2:$I$2047,'Orders - December 2020'!$H$2:$H$2047,Worksheet!BX$3,'Orders - December 2020'!$C$2:$C$2047,Worksheet!$F127),"-")</f>
        <v>-</v>
      </c>
      <c r="BY127" s="51" t="str">
        <f>IFERROR(AVERAGEIFS('Orders - December 2020'!$I$2:$I$2047,'Orders - December 2020'!$H$2:$H$2047,Worksheet!BY$3,'Orders - December 2020'!$C$2:$C$2047,Worksheet!$F127),"-")</f>
        <v>-</v>
      </c>
      <c r="BZ127" s="51" t="str">
        <f>IFERROR(AVERAGEIFS('Orders - December 2020'!$I$2:$I$2047,'Orders - December 2020'!$H$2:$H$2047,Worksheet!BZ$3,'Orders - December 2020'!$C$2:$C$2047,Worksheet!$F127),"-")</f>
        <v>-</v>
      </c>
      <c r="CA127" s="51" t="str">
        <f>IFERROR(AVERAGEIFS('Orders - December 2020'!$I$2:$I$2047,'Orders - December 2020'!$H$2:$H$2047,Worksheet!CA$3,'Orders - December 2020'!$C$2:$C$2047,Worksheet!$F127),"-")</f>
        <v>-</v>
      </c>
      <c r="CB127" s="51" t="str">
        <f>IFERROR(AVERAGEIFS('Orders - December 2020'!$I$2:$I$2047,'Orders - December 2020'!$H$2:$H$2047,Worksheet!CB$3,'Orders - December 2020'!$C$2:$C$2047,Worksheet!$F127),"-")</f>
        <v>-</v>
      </c>
      <c r="CC127" s="51" t="str">
        <f>IFERROR(AVERAGEIFS('Orders - December 2020'!$I$2:$I$2047,'Orders - December 2020'!$H$2:$H$2047,Worksheet!CC$3,'Orders - December 2020'!$C$2:$C$2047,Worksheet!$F127),"-")</f>
        <v>-</v>
      </c>
      <c r="CD127" s="51" t="str">
        <f>IFERROR(AVERAGEIFS('Orders - December 2020'!$I$2:$I$2047,'Orders - December 2020'!$H$2:$H$2047,Worksheet!CD$3,'Orders - December 2020'!$C$2:$C$2047,Worksheet!$F127),"-")</f>
        <v>-</v>
      </c>
      <c r="CE127" s="51" t="str">
        <f>IFERROR(AVERAGEIFS('Orders - December 2020'!$I$2:$I$2047,'Orders - December 2020'!$H$2:$H$2047,Worksheet!CE$3,'Orders - December 2020'!$C$2:$C$2047,Worksheet!$F127),"-")</f>
        <v>-</v>
      </c>
      <c r="CF127" s="51" t="str">
        <f>IFERROR(AVERAGEIFS('Orders - December 2020'!$I$2:$I$2047,'Orders - December 2020'!$H$2:$H$2047,Worksheet!CF$3,'Orders - December 2020'!$C$2:$C$2047,Worksheet!$F127),"-")</f>
        <v>-</v>
      </c>
      <c r="CG127" s="51" t="str">
        <f>IFERROR(AVERAGEIFS('Orders - December 2020'!$I$2:$I$2047,'Orders - December 2020'!$H$2:$H$2047,Worksheet!CG$3,'Orders - December 2020'!$C$2:$C$2047,Worksheet!$F127),"-")</f>
        <v>-</v>
      </c>
      <c r="CH127" s="51" t="str">
        <f>IFERROR(AVERAGEIFS('Orders - December 2020'!$I$2:$I$2047,'Orders - December 2020'!$H$2:$H$2047,Worksheet!CH$3,'Orders - December 2020'!$C$2:$C$2047,Worksheet!$F127),"-")</f>
        <v>-</v>
      </c>
      <c r="CI127" s="51" t="str">
        <f>IFERROR(AVERAGEIFS('Orders - December 2020'!$I$2:$I$2047,'Orders - December 2020'!$H$2:$H$2047,Worksheet!CI$3,'Orders - December 2020'!$C$2:$C$2047,Worksheet!$F127),"-")</f>
        <v>-</v>
      </c>
      <c r="CJ127" s="51" t="str">
        <f>IFERROR(AVERAGEIFS('Orders - December 2020'!$I$2:$I$2047,'Orders - December 2020'!$H$2:$H$2047,Worksheet!CJ$3,'Orders - December 2020'!$C$2:$C$2047,Worksheet!$F127),"-")</f>
        <v>-</v>
      </c>
      <c r="CK127" s="51" t="str">
        <f>IFERROR(AVERAGEIFS('Orders - December 2020'!$I$2:$I$2047,'Orders - December 2020'!$H$2:$H$2047,Worksheet!CK$3,'Orders - December 2020'!$C$2:$C$2047,Worksheet!$F127),"-")</f>
        <v>-</v>
      </c>
      <c r="CL127" s="51" t="str">
        <f>IFERROR(AVERAGEIFS('Orders - December 2020'!$I$2:$I$2047,'Orders - December 2020'!$H$2:$H$2047,Worksheet!CL$3,'Orders - December 2020'!$C$2:$C$2047,Worksheet!$F127),"-")</f>
        <v>-</v>
      </c>
      <c r="CM127" s="51" t="str">
        <f>IFERROR(AVERAGEIFS('Orders - December 2020'!$I$2:$I$2047,'Orders - December 2020'!$H$2:$H$2047,Worksheet!CM$3,'Orders - December 2020'!$C$2:$C$2047,Worksheet!$F127),"-")</f>
        <v>-</v>
      </c>
      <c r="CN127" s="51" t="str">
        <f>IFERROR(AVERAGEIFS('Orders - December 2020'!$I$2:$I$2047,'Orders - December 2020'!$H$2:$H$2047,Worksheet!CN$3,'Orders - December 2020'!$C$2:$C$2047,Worksheet!$F127),"-")</f>
        <v>-</v>
      </c>
      <c r="CO127" s="51" t="str">
        <f>IFERROR(AVERAGEIFS('Orders - December 2020'!$I$2:$I$2047,'Orders - December 2020'!$H$2:$H$2047,Worksheet!CO$3,'Orders - December 2020'!$C$2:$C$2047,Worksheet!$F127),"-")</f>
        <v>-</v>
      </c>
      <c r="CP127" s="51" t="str">
        <f>IFERROR(AVERAGEIFS('Orders - December 2020'!$I$2:$I$2047,'Orders - December 2020'!$H$2:$H$2047,Worksheet!CP$3,'Orders - December 2020'!$C$2:$C$2047,Worksheet!$F127),"-")</f>
        <v>-</v>
      </c>
      <c r="CQ127" s="51" t="str">
        <f>IFERROR(AVERAGEIFS('Orders - December 2020'!$I$2:$I$2047,'Orders - December 2020'!$H$2:$H$2047,Worksheet!CQ$3,'Orders - December 2020'!$C$2:$C$2047,Worksheet!$F127),"-")</f>
        <v>-</v>
      </c>
      <c r="CR127" s="51" t="str">
        <f>IFERROR(AVERAGEIFS('Orders - December 2020'!$I$2:$I$2047,'Orders - December 2020'!$H$2:$H$2047,Worksheet!CR$3,'Orders - December 2020'!$C$2:$C$2047,Worksheet!$F127),"-")</f>
        <v>-</v>
      </c>
      <c r="CS127" s="51" t="str">
        <f>IFERROR(AVERAGEIFS('Orders - December 2020'!$I$2:$I$2047,'Orders - December 2020'!$H$2:$H$2047,Worksheet!CS$3,'Orders - December 2020'!$C$2:$C$2047,Worksheet!$F127),"-")</f>
        <v>-</v>
      </c>
      <c r="CT127" s="51" t="str">
        <f>IFERROR(AVERAGEIFS('Orders - December 2020'!$I$2:$I$2047,'Orders - December 2020'!$H$2:$H$2047,Worksheet!CT$3,'Orders - December 2020'!$C$2:$C$2047,Worksheet!$F127),"-")</f>
        <v>-</v>
      </c>
      <c r="CU127" s="51" t="str">
        <f>IFERROR(AVERAGEIFS('Orders - December 2020'!$I$2:$I$2047,'Orders - December 2020'!$H$2:$H$2047,Worksheet!CU$3,'Orders - December 2020'!$C$2:$C$2047,Worksheet!$F127),"-")</f>
        <v>-</v>
      </c>
      <c r="CV127" s="51" t="str">
        <f>IFERROR(AVERAGEIFS('Orders - December 2020'!$I$2:$I$2047,'Orders - December 2020'!$H$2:$H$2047,Worksheet!CV$3,'Orders - December 2020'!$C$2:$C$2047,Worksheet!$F127),"-")</f>
        <v>-</v>
      </c>
      <c r="CW127" s="51" t="str">
        <f>IFERROR(AVERAGEIFS('Orders - December 2020'!$I$2:$I$2047,'Orders - December 2020'!$H$2:$H$2047,Worksheet!CW$3,'Orders - December 2020'!$C$2:$C$2047,Worksheet!$F127),"-")</f>
        <v>-</v>
      </c>
      <c r="CX127" s="51" t="str">
        <f>IFERROR(AVERAGEIFS('Orders - December 2020'!$I$2:$I$2047,'Orders - December 2020'!$H$2:$H$2047,Worksheet!CX$3,'Orders - December 2020'!$C$2:$C$2047,Worksheet!$F127),"-")</f>
        <v>-</v>
      </c>
      <c r="CY127" s="51" t="str">
        <f>IFERROR(AVERAGEIFS('Orders - December 2020'!$I$2:$I$2047,'Orders - December 2020'!$H$2:$H$2047,Worksheet!CY$3,'Orders - December 2020'!$C$2:$C$2047,Worksheet!$F127),"-")</f>
        <v>-</v>
      </c>
      <c r="CZ127" s="51" t="str">
        <f>IFERROR(AVERAGEIFS('Orders - December 2020'!$I$2:$I$2047,'Orders - December 2020'!$H$2:$H$2047,Worksheet!CZ$3,'Orders - December 2020'!$C$2:$C$2047,Worksheet!$F127),"-")</f>
        <v>-</v>
      </c>
      <c r="DA127" s="51" t="str">
        <f>IFERROR(AVERAGEIFS('Orders - December 2020'!$I$2:$I$2047,'Orders - December 2020'!$H$2:$H$2047,Worksheet!DA$3,'Orders - December 2020'!$C$2:$C$2047,Worksheet!$F127),"-")</f>
        <v>-</v>
      </c>
      <c r="DB127" s="51" t="str">
        <f>IFERROR(AVERAGEIFS('Orders - December 2020'!$I$2:$I$2047,'Orders - December 2020'!$H$2:$H$2047,Worksheet!DB$3,'Orders - December 2020'!$C$2:$C$2047,Worksheet!$F127),"-")</f>
        <v>-</v>
      </c>
      <c r="DC127" s="51" t="str">
        <f>IFERROR(AVERAGEIFS('Orders - December 2020'!$I$2:$I$2047,'Orders - December 2020'!$H$2:$H$2047,Worksheet!DC$3,'Orders - December 2020'!$C$2:$C$2047,Worksheet!$F127),"-")</f>
        <v>-</v>
      </c>
      <c r="DD127" s="51" t="str">
        <f>IFERROR(AVERAGEIFS('Orders - December 2020'!$I$2:$I$2047,'Orders - December 2020'!$H$2:$H$2047,Worksheet!DD$3,'Orders - December 2020'!$C$2:$C$2047,Worksheet!$F127),"-")</f>
        <v>-</v>
      </c>
      <c r="DE127" s="51" t="str">
        <f>IFERROR(AVERAGEIFS('Orders - December 2020'!$I$2:$I$2047,'Orders - December 2020'!$H$2:$H$2047,Worksheet!DE$3,'Orders - December 2020'!$C$2:$C$2047,Worksheet!$F127),"-")</f>
        <v>-</v>
      </c>
      <c r="DF127" s="51" t="str">
        <f>IFERROR(AVERAGEIFS('Orders - December 2020'!$I$2:$I$2047,'Orders - December 2020'!$H$2:$H$2047,Worksheet!DF$3,'Orders - December 2020'!$C$2:$C$2047,Worksheet!$F127),"-")</f>
        <v>-</v>
      </c>
      <c r="DG127" s="51" t="str">
        <f>IFERROR(AVERAGEIFS('Orders - December 2020'!$I$2:$I$2047,'Orders - December 2020'!$H$2:$H$2047,Worksheet!DG$3,'Orders - December 2020'!$C$2:$C$2047,Worksheet!$F127),"-")</f>
        <v>-</v>
      </c>
      <c r="DH127" s="51" t="str">
        <f>IFERROR(AVERAGEIFS('Orders - December 2020'!$I$2:$I$2047,'Orders - December 2020'!$H$2:$H$2047,Worksheet!DH$3,'Orders - December 2020'!$C$2:$C$2047,Worksheet!$F127),"-")</f>
        <v>-</v>
      </c>
      <c r="DI127" s="51">
        <f>IFERROR(AVERAGEIFS('Orders - December 2020'!$I$2:$I$2047,'Orders - December 2020'!$H$2:$H$2047,Worksheet!DI$3,'Orders - December 2020'!$C$2:$C$2047,Worksheet!$F127),"-")</f>
        <v>10</v>
      </c>
      <c r="DJ127" s="51" t="str">
        <f>IFERROR(AVERAGEIFS('Orders - December 2020'!$I$2:$I$2047,'Orders - December 2020'!$H$2:$H$2047,Worksheet!DJ$3,'Orders - December 2020'!$C$2:$C$2047,Worksheet!$F127),"-")</f>
        <v>-</v>
      </c>
      <c r="DK127" s="51" t="str">
        <f>IFERROR(AVERAGEIFS('Orders - December 2020'!$I$2:$I$2047,'Orders - December 2020'!$H$2:$H$2047,Worksheet!DK$3,'Orders - December 2020'!$C$2:$C$2047,Worksheet!$F127),"-")</f>
        <v>-</v>
      </c>
      <c r="DL127" s="51" t="str">
        <f>IFERROR(AVERAGEIFS('Orders - December 2020'!$I$2:$I$2047,'Orders - December 2020'!$H$2:$H$2047,Worksheet!DL$3,'Orders - December 2020'!$C$2:$C$2047,Worksheet!$F127),"-")</f>
        <v>-</v>
      </c>
      <c r="DM127" s="51" t="str">
        <f>IFERROR(AVERAGEIFS('Orders - December 2020'!$I$2:$I$2047,'Orders - December 2020'!$H$2:$H$2047,Worksheet!DM$3,'Orders - December 2020'!$C$2:$C$2047,Worksheet!$F127),"-")</f>
        <v>-</v>
      </c>
      <c r="DN127" s="51" t="str">
        <f>IFERROR(AVERAGEIFS('Orders - December 2020'!$I$2:$I$2047,'Orders - December 2020'!$H$2:$H$2047,Worksheet!DN$3,'Orders - December 2020'!$C$2:$C$2047,Worksheet!$F127),"-")</f>
        <v>-</v>
      </c>
      <c r="DO127" s="51" t="str">
        <f>IFERROR(AVERAGEIFS('Orders - December 2020'!$I$2:$I$2047,'Orders - December 2020'!$H$2:$H$2047,Worksheet!DO$3,'Orders - December 2020'!$C$2:$C$2047,Worksheet!$F127),"-")</f>
        <v>-</v>
      </c>
      <c r="DP127" s="51" t="str">
        <f>IFERROR(AVERAGEIFS('Orders - December 2020'!$I$2:$I$2047,'Orders - December 2020'!$H$2:$H$2047,Worksheet!DP$3,'Orders - December 2020'!$C$2:$C$2047,Worksheet!$F127),"-")</f>
        <v>-</v>
      </c>
      <c r="DQ127" s="51" t="str">
        <f>IFERROR(AVERAGEIFS('Orders - December 2020'!$I$2:$I$2047,'Orders - December 2020'!$H$2:$H$2047,Worksheet!DQ$3,'Orders - December 2020'!$C$2:$C$2047,Worksheet!$F127),"-")</f>
        <v>-</v>
      </c>
      <c r="DR127" s="51" t="str">
        <f>IFERROR(AVERAGEIFS('Orders - December 2020'!$I$2:$I$2047,'Orders - December 2020'!$H$2:$H$2047,Worksheet!DR$3,'Orders - December 2020'!$C$2:$C$2047,Worksheet!$F127),"-")</f>
        <v>-</v>
      </c>
      <c r="DS127" s="51" t="str">
        <f>IFERROR(AVERAGEIFS('Orders - December 2020'!$I$2:$I$2047,'Orders - December 2020'!$H$2:$H$2047,Worksheet!DS$3,'Orders - December 2020'!$C$2:$C$2047,Worksheet!$F127),"-")</f>
        <v>-</v>
      </c>
      <c r="DT127" s="51" t="str">
        <f>IFERROR(AVERAGEIFS('Orders - December 2020'!$I$2:$I$2047,'Orders - December 2020'!$H$2:$H$2047,Worksheet!DT$3,'Orders - December 2020'!$C$2:$C$2047,Worksheet!$F127),"-")</f>
        <v>-</v>
      </c>
      <c r="DU127" s="51" t="str">
        <f>IFERROR(AVERAGEIFS('Orders - December 2020'!$I$2:$I$2047,'Orders - December 2020'!$H$2:$H$2047,Worksheet!DU$3,'Orders - December 2020'!$C$2:$C$2047,Worksheet!$F127),"-")</f>
        <v>-</v>
      </c>
      <c r="DV127" s="51">
        <f>IFERROR(AVERAGEIFS('Orders - December 2020'!$I$2:$I$2047,'Orders - December 2020'!$H$2:$H$2047,Worksheet!DV$3,'Orders - December 2020'!$C$2:$C$2047,Worksheet!$F127),"-")</f>
        <v>10</v>
      </c>
      <c r="DW127" s="51" t="str">
        <f>IFERROR(AVERAGEIFS('Orders - December 2020'!$I$2:$I$2047,'Orders - December 2020'!$H$2:$H$2047,Worksheet!DW$3,'Orders - December 2020'!$C$2:$C$2047,Worksheet!$F127),"-")</f>
        <v>-</v>
      </c>
      <c r="DX127" s="51" t="str">
        <f>IFERROR(AVERAGEIFS('Orders - December 2020'!$I$2:$I$2047,'Orders - December 2020'!$H$2:$H$2047,Worksheet!DX$3,'Orders - December 2020'!$C$2:$C$2047,Worksheet!$F127),"-")</f>
        <v>-</v>
      </c>
      <c r="DY127" s="51" t="str">
        <f>IFERROR(AVERAGEIFS('Orders - December 2020'!$I$2:$I$2047,'Orders - December 2020'!$H$2:$H$2047,Worksheet!DY$3,'Orders - December 2020'!$C$2:$C$2047,Worksheet!$F127),"-")</f>
        <v>-</v>
      </c>
      <c r="DZ127" s="51" t="str">
        <f>IFERROR(AVERAGEIFS('Orders - December 2020'!$I$2:$I$2047,'Orders - December 2020'!$H$2:$H$2047,Worksheet!DZ$3,'Orders - December 2020'!$C$2:$C$2047,Worksheet!$F127),"-")</f>
        <v>-</v>
      </c>
      <c r="EA127" s="51" t="str">
        <f>IFERROR(AVERAGEIFS('Orders - December 2020'!$I$2:$I$2047,'Orders - December 2020'!$H$2:$H$2047,Worksheet!EA$3,'Orders - December 2020'!$C$2:$C$2047,Worksheet!$F127),"-")</f>
        <v>-</v>
      </c>
      <c r="EB127" s="51" t="str">
        <f>IFERROR(AVERAGEIFS('Orders - December 2020'!$I$2:$I$2047,'Orders - December 2020'!$H$2:$H$2047,Worksheet!EB$3,'Orders - December 2020'!$C$2:$C$2047,Worksheet!$F127),"-")</f>
        <v>-</v>
      </c>
      <c r="EC127" s="51" t="str">
        <f>IFERROR(AVERAGEIFS('Orders - December 2020'!$I$2:$I$2047,'Orders - December 2020'!$H$2:$H$2047,Worksheet!EC$3,'Orders - December 2020'!$C$2:$C$2047,Worksheet!$F127),"-")</f>
        <v>-</v>
      </c>
      <c r="ED127" s="51" t="str">
        <f>IFERROR(AVERAGEIFS('Orders - December 2020'!$I$2:$I$2047,'Orders - December 2020'!$H$2:$H$2047,Worksheet!ED$3,'Orders - December 2020'!$C$2:$C$2047,Worksheet!$F127),"-")</f>
        <v>-</v>
      </c>
      <c r="EE127" s="51">
        <f>IFERROR(AVERAGEIFS('Orders - December 2020'!$I$2:$I$2047,'Orders - December 2020'!$H$2:$H$2047,Worksheet!EE$3,'Orders - December 2020'!$C$2:$C$2047,Worksheet!$F127),"-")</f>
        <v>10</v>
      </c>
      <c r="EF127" s="51" t="str">
        <f>IFERROR(AVERAGEIFS('Orders - December 2020'!$I$2:$I$2047,'Orders - December 2020'!$H$2:$H$2047,Worksheet!EF$3,'Orders - December 2020'!$C$2:$C$2047,Worksheet!$F127),"-")</f>
        <v>-</v>
      </c>
      <c r="EG127" s="51" t="str">
        <f>IFERROR(AVERAGEIFS('Orders - December 2020'!$I$2:$I$2047,'Orders - December 2020'!$H$2:$H$2047,Worksheet!EG$3,'Orders - December 2020'!$C$2:$C$2047,Worksheet!$F127),"-")</f>
        <v>-</v>
      </c>
      <c r="EH127" s="51" t="str">
        <f>IFERROR(AVERAGEIFS('Orders - December 2020'!$I$2:$I$2047,'Orders - December 2020'!$H$2:$H$2047,Worksheet!EH$3,'Orders - December 2020'!$C$2:$C$2047,Worksheet!$F127),"-")</f>
        <v>-</v>
      </c>
      <c r="EI127" s="51" t="str">
        <f>IFERROR(AVERAGEIFS('Orders - December 2020'!$I$2:$I$2047,'Orders - December 2020'!$H$2:$H$2047,Worksheet!EI$3,'Orders - December 2020'!$C$2:$C$2047,Worksheet!$F127),"-")</f>
        <v>-</v>
      </c>
      <c r="EJ127" s="51" t="str">
        <f>IFERROR(AVERAGEIFS('Orders - December 2020'!$I$2:$I$2047,'Orders - December 2020'!$H$2:$H$2047,Worksheet!EJ$3,'Orders - December 2020'!$C$2:$C$2047,Worksheet!$F127),"-")</f>
        <v>-</v>
      </c>
      <c r="EK127" s="51" t="str">
        <f>IFERROR(AVERAGEIFS('Orders - December 2020'!$I$2:$I$2047,'Orders - December 2020'!$H$2:$H$2047,Worksheet!EK$3,'Orders - December 2020'!$C$2:$C$2047,Worksheet!$F127),"-")</f>
        <v>-</v>
      </c>
      <c r="EL127" s="51" t="str">
        <f>IFERROR(AVERAGEIFS('Orders - December 2020'!$I$2:$I$2047,'Orders - December 2020'!$H$2:$H$2047,Worksheet!EL$3,'Orders - December 2020'!$C$2:$C$2047,Worksheet!$F127),"-")</f>
        <v>-</v>
      </c>
      <c r="EM127" s="51" t="str">
        <f>IFERROR(AVERAGEIFS('Orders - December 2020'!$I$2:$I$2047,'Orders - December 2020'!$H$2:$H$2047,Worksheet!EM$3,'Orders - December 2020'!$C$2:$C$2047,Worksheet!$F127),"-")</f>
        <v>-</v>
      </c>
      <c r="EN127" s="51" t="str">
        <f>IFERROR(AVERAGEIFS('Orders - December 2020'!$I$2:$I$2047,'Orders - December 2020'!$H$2:$H$2047,Worksheet!EN$3,'Orders - December 2020'!$C$2:$C$2047,Worksheet!$F127),"-")</f>
        <v>-</v>
      </c>
      <c r="EO127" s="51" t="str">
        <f>IFERROR(AVERAGEIFS('Orders - December 2020'!$I$2:$I$2047,'Orders - December 2020'!$H$2:$H$2047,Worksheet!EO$3,'Orders - December 2020'!$C$2:$C$2047,Worksheet!$F127),"-")</f>
        <v>-</v>
      </c>
      <c r="EP127" s="51" t="str">
        <f>IFERROR(AVERAGEIFS('Orders - December 2020'!$I$2:$I$2047,'Orders - December 2020'!$H$2:$H$2047,Worksheet!EP$3,'Orders - December 2020'!$C$2:$C$2047,Worksheet!$F127),"-")</f>
        <v>-</v>
      </c>
      <c r="EQ127" s="51" t="str">
        <f>IFERROR(AVERAGEIFS('Orders - December 2020'!$I$2:$I$2047,'Orders - December 2020'!$H$2:$H$2047,Worksheet!EQ$3,'Orders - December 2020'!$C$2:$C$2047,Worksheet!$F127),"-")</f>
        <v>-</v>
      </c>
      <c r="ER127" s="51" t="str">
        <f>IFERROR(AVERAGEIFS('Orders - December 2020'!$I$2:$I$2047,'Orders - December 2020'!$H$2:$H$2047,Worksheet!ER$3,'Orders - December 2020'!$C$2:$C$2047,Worksheet!$F127),"-")</f>
        <v>-</v>
      </c>
      <c r="ES127" s="51" t="str">
        <f>IFERROR(AVERAGEIFS('Orders - December 2020'!$I$2:$I$2047,'Orders - December 2020'!$H$2:$H$2047,Worksheet!ES$3,'Orders - December 2020'!$C$2:$C$2047,Worksheet!$F127),"-")</f>
        <v>-</v>
      </c>
      <c r="ET127" s="51" t="str">
        <f>IFERROR(AVERAGEIFS('Orders - December 2020'!$I$2:$I$2047,'Orders - December 2020'!$H$2:$H$2047,Worksheet!ET$3,'Orders - December 2020'!$C$2:$C$2047,Worksheet!$F127),"-")</f>
        <v>-</v>
      </c>
      <c r="EU127" s="51" t="str">
        <f>IFERROR(AVERAGEIFS('Orders - December 2020'!$I$2:$I$2047,'Orders - December 2020'!$H$2:$H$2047,Worksheet!EU$3,'Orders - December 2020'!$C$2:$C$2047,Worksheet!$F127),"-")</f>
        <v>-</v>
      </c>
      <c r="EV127" s="51" t="str">
        <f>IFERROR(AVERAGEIFS('Orders - December 2020'!$I$2:$I$2047,'Orders - December 2020'!$H$2:$H$2047,Worksheet!EV$3,'Orders - December 2020'!$C$2:$C$2047,Worksheet!$F127),"-")</f>
        <v>-</v>
      </c>
      <c r="EW127" s="51" t="str">
        <f>IFERROR(AVERAGEIFS('Orders - December 2020'!$I$2:$I$2047,'Orders - December 2020'!$H$2:$H$2047,Worksheet!EW$3,'Orders - December 2020'!$C$2:$C$2047,Worksheet!$F127),"-")</f>
        <v>-</v>
      </c>
      <c r="EX127" s="51" t="str">
        <f>IFERROR(AVERAGEIFS('Orders - December 2020'!$I$2:$I$2047,'Orders - December 2020'!$H$2:$H$2047,Worksheet!EX$3,'Orders - December 2020'!$C$2:$C$2047,Worksheet!$F127),"-")</f>
        <v>-</v>
      </c>
      <c r="EY127" s="51" t="str">
        <f>IFERROR(AVERAGEIFS('Orders - December 2020'!$I$2:$I$2047,'Orders - December 2020'!$H$2:$H$2047,Worksheet!EY$3,'Orders - December 2020'!$C$2:$C$2047,Worksheet!$F127),"-")</f>
        <v>-</v>
      </c>
      <c r="EZ127" s="51" t="str">
        <f>IFERROR(AVERAGEIFS('Orders - December 2020'!$I$2:$I$2047,'Orders - December 2020'!$H$2:$H$2047,Worksheet!EZ$3,'Orders - December 2020'!$C$2:$C$2047,Worksheet!$F127),"-")</f>
        <v>-</v>
      </c>
      <c r="FA127" s="51" t="str">
        <f>IFERROR(AVERAGEIFS('Orders - December 2020'!$I$2:$I$2047,'Orders - December 2020'!$H$2:$H$2047,Worksheet!FA$3,'Orders - December 2020'!$C$2:$C$2047,Worksheet!$F127),"-")</f>
        <v>-</v>
      </c>
      <c r="FB127" s="51" t="str">
        <f>IFERROR(AVERAGEIFS('Orders - December 2020'!$I$2:$I$2047,'Orders - December 2020'!$H$2:$H$2047,Worksheet!FB$3,'Orders - December 2020'!$C$2:$C$2047,Worksheet!$F127),"-")</f>
        <v>-</v>
      </c>
      <c r="FC127" s="51" t="str">
        <f>IFERROR(AVERAGEIFS('Orders - December 2020'!$I$2:$I$2047,'Orders - December 2020'!$H$2:$H$2047,Worksheet!FC$3,'Orders - December 2020'!$C$2:$C$2047,Worksheet!$F127),"-")</f>
        <v>-</v>
      </c>
      <c r="FD127" s="51" t="str">
        <f>IFERROR(AVERAGEIFS('Orders - December 2020'!$I$2:$I$2047,'Orders - December 2020'!$H$2:$H$2047,Worksheet!FD$3,'Orders - December 2020'!$C$2:$C$2047,Worksheet!$F127),"-")</f>
        <v>-</v>
      </c>
      <c r="FE127" s="51" t="str">
        <f>IFERROR(AVERAGEIFS('Orders - December 2020'!$I$2:$I$2047,'Orders - December 2020'!$H$2:$H$2047,Worksheet!FE$3,'Orders - December 2020'!$C$2:$C$2047,Worksheet!$F127),"-")</f>
        <v>-</v>
      </c>
      <c r="FF127" s="51" t="str">
        <f>IFERROR(AVERAGEIFS('Orders - December 2020'!$I$2:$I$2047,'Orders - December 2020'!$H$2:$H$2047,Worksheet!FF$3,'Orders - December 2020'!$C$2:$C$2047,Worksheet!$F127),"-")</f>
        <v>-</v>
      </c>
      <c r="FG127" s="52" t="str">
        <f>IFERROR(AVERAGEIFS('Orders - December 2020'!$I$2:$I$2047,'Orders - December 2020'!$H$2:$H$2047,Worksheet!FG$3,'Orders - December 2020'!$C$2:$C$2047,Worksheet!$F127),"-")</f>
        <v>-</v>
      </c>
    </row>
    <row r="128" spans="6:163">
      <c r="F128" s="45" t="str">
        <v>Solo Minimarts</v>
      </c>
      <c r="G128" s="50" t="str">
        <f>IFERROR(AVERAGEIFS('Orders - December 2020'!$I$2:$I$2047,'Orders - December 2020'!$H$2:$H$2047,Worksheet!G$3,'Orders - December 2020'!$C$2:$C$2047,Worksheet!$F128),"-")</f>
        <v>-</v>
      </c>
      <c r="H128" s="51" t="str">
        <f>IFERROR(AVERAGEIFS('Orders - December 2020'!$I$2:$I$2047,'Orders - December 2020'!$H$2:$H$2047,Worksheet!H$3,'Orders - December 2020'!$C$2:$C$2047,Worksheet!$F128),"-")</f>
        <v>-</v>
      </c>
      <c r="I128" s="51" t="str">
        <f>IFERROR(AVERAGEIFS('Orders - December 2020'!$I$2:$I$2047,'Orders - December 2020'!$H$2:$H$2047,Worksheet!I$3,'Orders - December 2020'!$C$2:$C$2047,Worksheet!$F128),"-")</f>
        <v>-</v>
      </c>
      <c r="J128" s="51" t="str">
        <f>IFERROR(AVERAGEIFS('Orders - December 2020'!$I$2:$I$2047,'Orders - December 2020'!$H$2:$H$2047,Worksheet!J$3,'Orders - December 2020'!$C$2:$C$2047,Worksheet!$F128),"-")</f>
        <v>-</v>
      </c>
      <c r="K128" s="51" t="str">
        <f>IFERROR(AVERAGEIFS('Orders - December 2020'!$I$2:$I$2047,'Orders - December 2020'!$H$2:$H$2047,Worksheet!K$3,'Orders - December 2020'!$C$2:$C$2047,Worksheet!$F128),"-")</f>
        <v>-</v>
      </c>
      <c r="L128" s="51" t="str">
        <f>IFERROR(AVERAGEIFS('Orders - December 2020'!$I$2:$I$2047,'Orders - December 2020'!$H$2:$H$2047,Worksheet!L$3,'Orders - December 2020'!$C$2:$C$2047,Worksheet!$F128),"-")</f>
        <v>-</v>
      </c>
      <c r="M128" s="51" t="str">
        <f>IFERROR(AVERAGEIFS('Orders - December 2020'!$I$2:$I$2047,'Orders - December 2020'!$H$2:$H$2047,Worksheet!M$3,'Orders - December 2020'!$C$2:$C$2047,Worksheet!$F128),"-")</f>
        <v>-</v>
      </c>
      <c r="N128" s="51" t="str">
        <f>IFERROR(AVERAGEIFS('Orders - December 2020'!$I$2:$I$2047,'Orders - December 2020'!$H$2:$H$2047,Worksheet!N$3,'Orders - December 2020'!$C$2:$C$2047,Worksheet!$F128),"-")</f>
        <v>-</v>
      </c>
      <c r="O128" s="51" t="str">
        <f>IFERROR(AVERAGEIFS('Orders - December 2020'!$I$2:$I$2047,'Orders - December 2020'!$H$2:$H$2047,Worksheet!O$3,'Orders - December 2020'!$C$2:$C$2047,Worksheet!$F128),"-")</f>
        <v>-</v>
      </c>
      <c r="P128" s="51" t="str">
        <f>IFERROR(AVERAGEIFS('Orders - December 2020'!$I$2:$I$2047,'Orders - December 2020'!$H$2:$H$2047,Worksheet!P$3,'Orders - December 2020'!$C$2:$C$2047,Worksheet!$F128),"-")</f>
        <v>-</v>
      </c>
      <c r="Q128" s="51" t="str">
        <f>IFERROR(AVERAGEIFS('Orders - December 2020'!$I$2:$I$2047,'Orders - December 2020'!$H$2:$H$2047,Worksheet!Q$3,'Orders - December 2020'!$C$2:$C$2047,Worksheet!$F128),"-")</f>
        <v>-</v>
      </c>
      <c r="R128" s="51" t="str">
        <f>IFERROR(AVERAGEIFS('Orders - December 2020'!$I$2:$I$2047,'Orders - December 2020'!$H$2:$H$2047,Worksheet!R$3,'Orders - December 2020'!$C$2:$C$2047,Worksheet!$F128),"-")</f>
        <v>-</v>
      </c>
      <c r="S128" s="51" t="str">
        <f>IFERROR(AVERAGEIFS('Orders - December 2020'!$I$2:$I$2047,'Orders - December 2020'!$H$2:$H$2047,Worksheet!S$3,'Orders - December 2020'!$C$2:$C$2047,Worksheet!$F128),"-")</f>
        <v>-</v>
      </c>
      <c r="T128" s="51" t="str">
        <f>IFERROR(AVERAGEIFS('Orders - December 2020'!$I$2:$I$2047,'Orders - December 2020'!$H$2:$H$2047,Worksheet!T$3,'Orders - December 2020'!$C$2:$C$2047,Worksheet!$F128),"-")</f>
        <v>-</v>
      </c>
      <c r="U128" s="51" t="str">
        <f>IFERROR(AVERAGEIFS('Orders - December 2020'!$I$2:$I$2047,'Orders - December 2020'!$H$2:$H$2047,Worksheet!U$3,'Orders - December 2020'!$C$2:$C$2047,Worksheet!$F128),"-")</f>
        <v>-</v>
      </c>
      <c r="V128" s="51" t="str">
        <f>IFERROR(AVERAGEIFS('Orders - December 2020'!$I$2:$I$2047,'Orders - December 2020'!$H$2:$H$2047,Worksheet!V$3,'Orders - December 2020'!$C$2:$C$2047,Worksheet!$F128),"-")</f>
        <v>-</v>
      </c>
      <c r="W128" s="51" t="str">
        <f>IFERROR(AVERAGEIFS('Orders - December 2020'!$I$2:$I$2047,'Orders - December 2020'!$H$2:$H$2047,Worksheet!W$3,'Orders - December 2020'!$C$2:$C$2047,Worksheet!$F128),"-")</f>
        <v>-</v>
      </c>
      <c r="X128" s="51" t="str">
        <f>IFERROR(AVERAGEIFS('Orders - December 2020'!$I$2:$I$2047,'Orders - December 2020'!$H$2:$H$2047,Worksheet!X$3,'Orders - December 2020'!$C$2:$C$2047,Worksheet!$F128),"-")</f>
        <v>-</v>
      </c>
      <c r="Y128" s="51" t="str">
        <f>IFERROR(AVERAGEIFS('Orders - December 2020'!$I$2:$I$2047,'Orders - December 2020'!$H$2:$H$2047,Worksheet!Y$3,'Orders - December 2020'!$C$2:$C$2047,Worksheet!$F128),"-")</f>
        <v>-</v>
      </c>
      <c r="Z128" s="51" t="str">
        <f>IFERROR(AVERAGEIFS('Orders - December 2020'!$I$2:$I$2047,'Orders - December 2020'!$H$2:$H$2047,Worksheet!Z$3,'Orders - December 2020'!$C$2:$C$2047,Worksheet!$F128),"-")</f>
        <v>-</v>
      </c>
      <c r="AA128" s="51" t="str">
        <f>IFERROR(AVERAGEIFS('Orders - December 2020'!$I$2:$I$2047,'Orders - December 2020'!$H$2:$H$2047,Worksheet!AA$3,'Orders - December 2020'!$C$2:$C$2047,Worksheet!$F128),"-")</f>
        <v>-</v>
      </c>
      <c r="AB128" s="51" t="str">
        <f>IFERROR(AVERAGEIFS('Orders - December 2020'!$I$2:$I$2047,'Orders - December 2020'!$H$2:$H$2047,Worksheet!AB$3,'Orders - December 2020'!$C$2:$C$2047,Worksheet!$F128),"-")</f>
        <v>-</v>
      </c>
      <c r="AC128" s="51" t="str">
        <f>IFERROR(AVERAGEIFS('Orders - December 2020'!$I$2:$I$2047,'Orders - December 2020'!$H$2:$H$2047,Worksheet!AC$3,'Orders - December 2020'!$C$2:$C$2047,Worksheet!$F128),"-")</f>
        <v>-</v>
      </c>
      <c r="AD128" s="51" t="str">
        <f>IFERROR(AVERAGEIFS('Orders - December 2020'!$I$2:$I$2047,'Orders - December 2020'!$H$2:$H$2047,Worksheet!AD$3,'Orders - December 2020'!$C$2:$C$2047,Worksheet!$F128),"-")</f>
        <v>-</v>
      </c>
      <c r="AE128" s="51" t="str">
        <f>IFERROR(AVERAGEIFS('Orders - December 2020'!$I$2:$I$2047,'Orders - December 2020'!$H$2:$H$2047,Worksheet!AE$3,'Orders - December 2020'!$C$2:$C$2047,Worksheet!$F128),"-")</f>
        <v>-</v>
      </c>
      <c r="AF128" s="51" t="str">
        <f>IFERROR(AVERAGEIFS('Orders - December 2020'!$I$2:$I$2047,'Orders - December 2020'!$H$2:$H$2047,Worksheet!AF$3,'Orders - December 2020'!$C$2:$C$2047,Worksheet!$F128),"-")</f>
        <v>-</v>
      </c>
      <c r="AG128" s="51" t="str">
        <f>IFERROR(AVERAGEIFS('Orders - December 2020'!$I$2:$I$2047,'Orders - December 2020'!$H$2:$H$2047,Worksheet!AG$3,'Orders - December 2020'!$C$2:$C$2047,Worksheet!$F128),"-")</f>
        <v>-</v>
      </c>
      <c r="AH128" s="51" t="str">
        <f>IFERROR(AVERAGEIFS('Orders - December 2020'!$I$2:$I$2047,'Orders - December 2020'!$H$2:$H$2047,Worksheet!AH$3,'Orders - December 2020'!$C$2:$C$2047,Worksheet!$F128),"-")</f>
        <v>-</v>
      </c>
      <c r="AI128" s="51" t="str">
        <f>IFERROR(AVERAGEIFS('Orders - December 2020'!$I$2:$I$2047,'Orders - December 2020'!$H$2:$H$2047,Worksheet!AI$3,'Orders - December 2020'!$C$2:$C$2047,Worksheet!$F128),"-")</f>
        <v>-</v>
      </c>
      <c r="AJ128" s="51" t="str">
        <f>IFERROR(AVERAGEIFS('Orders - December 2020'!$I$2:$I$2047,'Orders - December 2020'!$H$2:$H$2047,Worksheet!AJ$3,'Orders - December 2020'!$C$2:$C$2047,Worksheet!$F128),"-")</f>
        <v>-</v>
      </c>
      <c r="AK128" s="51" t="str">
        <f>IFERROR(AVERAGEIFS('Orders - December 2020'!$I$2:$I$2047,'Orders - December 2020'!$H$2:$H$2047,Worksheet!AK$3,'Orders - December 2020'!$C$2:$C$2047,Worksheet!$F128),"-")</f>
        <v>-</v>
      </c>
      <c r="AL128" s="51" t="str">
        <f>IFERROR(AVERAGEIFS('Orders - December 2020'!$I$2:$I$2047,'Orders - December 2020'!$H$2:$H$2047,Worksheet!AL$3,'Orders - December 2020'!$C$2:$C$2047,Worksheet!$F128),"-")</f>
        <v>-</v>
      </c>
      <c r="AM128" s="51" t="str">
        <f>IFERROR(AVERAGEIFS('Orders - December 2020'!$I$2:$I$2047,'Orders - December 2020'!$H$2:$H$2047,Worksheet!AM$3,'Orders - December 2020'!$C$2:$C$2047,Worksheet!$F128),"-")</f>
        <v>-</v>
      </c>
      <c r="AN128" s="51" t="str">
        <f>IFERROR(AVERAGEIFS('Orders - December 2020'!$I$2:$I$2047,'Orders - December 2020'!$H$2:$H$2047,Worksheet!AN$3,'Orders - December 2020'!$C$2:$C$2047,Worksheet!$F128),"-")</f>
        <v>-</v>
      </c>
      <c r="AO128" s="51" t="str">
        <f>IFERROR(AVERAGEIFS('Orders - December 2020'!$I$2:$I$2047,'Orders - December 2020'!$H$2:$H$2047,Worksheet!AO$3,'Orders - December 2020'!$C$2:$C$2047,Worksheet!$F128),"-")</f>
        <v>-</v>
      </c>
      <c r="AP128" s="51" t="str">
        <f>IFERROR(AVERAGEIFS('Orders - December 2020'!$I$2:$I$2047,'Orders - December 2020'!$H$2:$H$2047,Worksheet!AP$3,'Orders - December 2020'!$C$2:$C$2047,Worksheet!$F128),"-")</f>
        <v>-</v>
      </c>
      <c r="AQ128" s="51" t="str">
        <f>IFERROR(AVERAGEIFS('Orders - December 2020'!$I$2:$I$2047,'Orders - December 2020'!$H$2:$H$2047,Worksheet!AQ$3,'Orders - December 2020'!$C$2:$C$2047,Worksheet!$F128),"-")</f>
        <v>-</v>
      </c>
      <c r="AR128" s="51" t="str">
        <f>IFERROR(AVERAGEIFS('Orders - December 2020'!$I$2:$I$2047,'Orders - December 2020'!$H$2:$H$2047,Worksheet!AR$3,'Orders - December 2020'!$C$2:$C$2047,Worksheet!$F128),"-")</f>
        <v>-</v>
      </c>
      <c r="AS128" s="51" t="str">
        <f>IFERROR(AVERAGEIFS('Orders - December 2020'!$I$2:$I$2047,'Orders - December 2020'!$H$2:$H$2047,Worksheet!AS$3,'Orders - December 2020'!$C$2:$C$2047,Worksheet!$F128),"-")</f>
        <v>-</v>
      </c>
      <c r="AT128" s="51" t="str">
        <f>IFERROR(AVERAGEIFS('Orders - December 2020'!$I$2:$I$2047,'Orders - December 2020'!$H$2:$H$2047,Worksheet!AT$3,'Orders - December 2020'!$C$2:$C$2047,Worksheet!$F128),"-")</f>
        <v>-</v>
      </c>
      <c r="AU128" s="51" t="str">
        <f>IFERROR(AVERAGEIFS('Orders - December 2020'!$I$2:$I$2047,'Orders - December 2020'!$H$2:$H$2047,Worksheet!AU$3,'Orders - December 2020'!$C$2:$C$2047,Worksheet!$F128),"-")</f>
        <v>-</v>
      </c>
      <c r="AV128" s="51" t="str">
        <f>IFERROR(AVERAGEIFS('Orders - December 2020'!$I$2:$I$2047,'Orders - December 2020'!$H$2:$H$2047,Worksheet!AV$3,'Orders - December 2020'!$C$2:$C$2047,Worksheet!$F128),"-")</f>
        <v>-</v>
      </c>
      <c r="AW128" s="51" t="str">
        <f>IFERROR(AVERAGEIFS('Orders - December 2020'!$I$2:$I$2047,'Orders - December 2020'!$H$2:$H$2047,Worksheet!AW$3,'Orders - December 2020'!$C$2:$C$2047,Worksheet!$F128),"-")</f>
        <v>-</v>
      </c>
      <c r="AX128" s="51" t="str">
        <f>IFERROR(AVERAGEIFS('Orders - December 2020'!$I$2:$I$2047,'Orders - December 2020'!$H$2:$H$2047,Worksheet!AX$3,'Orders - December 2020'!$C$2:$C$2047,Worksheet!$F128),"-")</f>
        <v>-</v>
      </c>
      <c r="AY128" s="51" t="str">
        <f>IFERROR(AVERAGEIFS('Orders - December 2020'!$I$2:$I$2047,'Orders - December 2020'!$H$2:$H$2047,Worksheet!AY$3,'Orders - December 2020'!$C$2:$C$2047,Worksheet!$F128),"-")</f>
        <v>-</v>
      </c>
      <c r="AZ128" s="51" t="str">
        <f>IFERROR(AVERAGEIFS('Orders - December 2020'!$I$2:$I$2047,'Orders - December 2020'!$H$2:$H$2047,Worksheet!AZ$3,'Orders - December 2020'!$C$2:$C$2047,Worksheet!$F128),"-")</f>
        <v>-</v>
      </c>
      <c r="BA128" s="51" t="str">
        <f>IFERROR(AVERAGEIFS('Orders - December 2020'!$I$2:$I$2047,'Orders - December 2020'!$H$2:$H$2047,Worksheet!BA$3,'Orders - December 2020'!$C$2:$C$2047,Worksheet!$F128),"-")</f>
        <v>-</v>
      </c>
      <c r="BB128" s="51" t="str">
        <f>IFERROR(AVERAGEIFS('Orders - December 2020'!$I$2:$I$2047,'Orders - December 2020'!$H$2:$H$2047,Worksheet!BB$3,'Orders - December 2020'!$C$2:$C$2047,Worksheet!$F128),"-")</f>
        <v>-</v>
      </c>
      <c r="BC128" s="51" t="str">
        <f>IFERROR(AVERAGEIFS('Orders - December 2020'!$I$2:$I$2047,'Orders - December 2020'!$H$2:$H$2047,Worksheet!BC$3,'Orders - December 2020'!$C$2:$C$2047,Worksheet!$F128),"-")</f>
        <v>-</v>
      </c>
      <c r="BD128" s="51" t="str">
        <f>IFERROR(AVERAGEIFS('Orders - December 2020'!$I$2:$I$2047,'Orders - December 2020'!$H$2:$H$2047,Worksheet!BD$3,'Orders - December 2020'!$C$2:$C$2047,Worksheet!$F128),"-")</f>
        <v>-</v>
      </c>
      <c r="BE128" s="51" t="str">
        <f>IFERROR(AVERAGEIFS('Orders - December 2020'!$I$2:$I$2047,'Orders - December 2020'!$H$2:$H$2047,Worksheet!BE$3,'Orders - December 2020'!$C$2:$C$2047,Worksheet!$F128),"-")</f>
        <v>-</v>
      </c>
      <c r="BF128" s="51" t="str">
        <f>IFERROR(AVERAGEIFS('Orders - December 2020'!$I$2:$I$2047,'Orders - December 2020'!$H$2:$H$2047,Worksheet!BF$3,'Orders - December 2020'!$C$2:$C$2047,Worksheet!$F128),"-")</f>
        <v>-</v>
      </c>
      <c r="BG128" s="51" t="str">
        <f>IFERROR(AVERAGEIFS('Orders - December 2020'!$I$2:$I$2047,'Orders - December 2020'!$H$2:$H$2047,Worksheet!BG$3,'Orders - December 2020'!$C$2:$C$2047,Worksheet!$F128),"-")</f>
        <v>-</v>
      </c>
      <c r="BH128" s="51" t="str">
        <f>IFERROR(AVERAGEIFS('Orders - December 2020'!$I$2:$I$2047,'Orders - December 2020'!$H$2:$H$2047,Worksheet!BH$3,'Orders - December 2020'!$C$2:$C$2047,Worksheet!$F128),"-")</f>
        <v>-</v>
      </c>
      <c r="BI128" s="51" t="str">
        <f>IFERROR(AVERAGEIFS('Orders - December 2020'!$I$2:$I$2047,'Orders - December 2020'!$H$2:$H$2047,Worksheet!BI$3,'Orders - December 2020'!$C$2:$C$2047,Worksheet!$F128),"-")</f>
        <v>-</v>
      </c>
      <c r="BJ128" s="51" t="str">
        <f>IFERROR(AVERAGEIFS('Orders - December 2020'!$I$2:$I$2047,'Orders - December 2020'!$H$2:$H$2047,Worksheet!BJ$3,'Orders - December 2020'!$C$2:$C$2047,Worksheet!$F128),"-")</f>
        <v>-</v>
      </c>
      <c r="BK128" s="51" t="str">
        <f>IFERROR(AVERAGEIFS('Orders - December 2020'!$I$2:$I$2047,'Orders - December 2020'!$H$2:$H$2047,Worksheet!BK$3,'Orders - December 2020'!$C$2:$C$2047,Worksheet!$F128),"-")</f>
        <v>-</v>
      </c>
      <c r="BL128" s="51" t="str">
        <f>IFERROR(AVERAGEIFS('Orders - December 2020'!$I$2:$I$2047,'Orders - December 2020'!$H$2:$H$2047,Worksheet!BL$3,'Orders - December 2020'!$C$2:$C$2047,Worksheet!$F128),"-")</f>
        <v>-</v>
      </c>
      <c r="BM128" s="51" t="str">
        <f>IFERROR(AVERAGEIFS('Orders - December 2020'!$I$2:$I$2047,'Orders - December 2020'!$H$2:$H$2047,Worksheet!BM$3,'Orders - December 2020'!$C$2:$C$2047,Worksheet!$F128),"-")</f>
        <v>-</v>
      </c>
      <c r="BN128" s="51" t="str">
        <f>IFERROR(AVERAGEIFS('Orders - December 2020'!$I$2:$I$2047,'Orders - December 2020'!$H$2:$H$2047,Worksheet!BN$3,'Orders - December 2020'!$C$2:$C$2047,Worksheet!$F128),"-")</f>
        <v>-</v>
      </c>
      <c r="BO128" s="51" t="str">
        <f>IFERROR(AVERAGEIFS('Orders - December 2020'!$I$2:$I$2047,'Orders - December 2020'!$H$2:$H$2047,Worksheet!BO$3,'Orders - December 2020'!$C$2:$C$2047,Worksheet!$F128),"-")</f>
        <v>-</v>
      </c>
      <c r="BP128" s="51" t="str">
        <f>IFERROR(AVERAGEIFS('Orders - December 2020'!$I$2:$I$2047,'Orders - December 2020'!$H$2:$H$2047,Worksheet!BP$3,'Orders - December 2020'!$C$2:$C$2047,Worksheet!$F128),"-")</f>
        <v>-</v>
      </c>
      <c r="BQ128" s="51" t="str">
        <f>IFERROR(AVERAGEIFS('Orders - December 2020'!$I$2:$I$2047,'Orders - December 2020'!$H$2:$H$2047,Worksheet!BQ$3,'Orders - December 2020'!$C$2:$C$2047,Worksheet!$F128),"-")</f>
        <v>-</v>
      </c>
      <c r="BR128" s="51" t="str">
        <f>IFERROR(AVERAGEIFS('Orders - December 2020'!$I$2:$I$2047,'Orders - December 2020'!$H$2:$H$2047,Worksheet!BR$3,'Orders - December 2020'!$C$2:$C$2047,Worksheet!$F128),"-")</f>
        <v>-</v>
      </c>
      <c r="BS128" s="51" t="str">
        <f>IFERROR(AVERAGEIFS('Orders - December 2020'!$I$2:$I$2047,'Orders - December 2020'!$H$2:$H$2047,Worksheet!BS$3,'Orders - December 2020'!$C$2:$C$2047,Worksheet!$F128),"-")</f>
        <v>-</v>
      </c>
      <c r="BT128" s="51" t="str">
        <f>IFERROR(AVERAGEIFS('Orders - December 2020'!$I$2:$I$2047,'Orders - December 2020'!$H$2:$H$2047,Worksheet!BT$3,'Orders - December 2020'!$C$2:$C$2047,Worksheet!$F128),"-")</f>
        <v>-</v>
      </c>
      <c r="BU128" s="51" t="str">
        <f>IFERROR(AVERAGEIFS('Orders - December 2020'!$I$2:$I$2047,'Orders - December 2020'!$H$2:$H$2047,Worksheet!BU$3,'Orders - December 2020'!$C$2:$C$2047,Worksheet!$F128),"-")</f>
        <v>-</v>
      </c>
      <c r="BV128" s="51" t="str">
        <f>IFERROR(AVERAGEIFS('Orders - December 2020'!$I$2:$I$2047,'Orders - December 2020'!$H$2:$H$2047,Worksheet!BV$3,'Orders - December 2020'!$C$2:$C$2047,Worksheet!$F128),"-")</f>
        <v>-</v>
      </c>
      <c r="BW128" s="51" t="str">
        <f>IFERROR(AVERAGEIFS('Orders - December 2020'!$I$2:$I$2047,'Orders - December 2020'!$H$2:$H$2047,Worksheet!BW$3,'Orders - December 2020'!$C$2:$C$2047,Worksheet!$F128),"-")</f>
        <v>-</v>
      </c>
      <c r="BX128" s="51" t="str">
        <f>IFERROR(AVERAGEIFS('Orders - December 2020'!$I$2:$I$2047,'Orders - December 2020'!$H$2:$H$2047,Worksheet!BX$3,'Orders - December 2020'!$C$2:$C$2047,Worksheet!$F128),"-")</f>
        <v>-</v>
      </c>
      <c r="BY128" s="51" t="str">
        <f>IFERROR(AVERAGEIFS('Orders - December 2020'!$I$2:$I$2047,'Orders - December 2020'!$H$2:$H$2047,Worksheet!BY$3,'Orders - December 2020'!$C$2:$C$2047,Worksheet!$F128),"-")</f>
        <v>-</v>
      </c>
      <c r="BZ128" s="51" t="str">
        <f>IFERROR(AVERAGEIFS('Orders - December 2020'!$I$2:$I$2047,'Orders - December 2020'!$H$2:$H$2047,Worksheet!BZ$3,'Orders - December 2020'!$C$2:$C$2047,Worksheet!$F128),"-")</f>
        <v>-</v>
      </c>
      <c r="CA128" s="51">
        <f>IFERROR(AVERAGEIFS('Orders - December 2020'!$I$2:$I$2047,'Orders - December 2020'!$H$2:$H$2047,Worksheet!CA$3,'Orders - December 2020'!$C$2:$C$2047,Worksheet!$F128),"-")</f>
        <v>1</v>
      </c>
      <c r="CB128" s="51">
        <f>IFERROR(AVERAGEIFS('Orders - December 2020'!$I$2:$I$2047,'Orders - December 2020'!$H$2:$H$2047,Worksheet!CB$3,'Orders - December 2020'!$C$2:$C$2047,Worksheet!$F128),"-")</f>
        <v>1</v>
      </c>
      <c r="CC128" s="51" t="str">
        <f>IFERROR(AVERAGEIFS('Orders - December 2020'!$I$2:$I$2047,'Orders - December 2020'!$H$2:$H$2047,Worksheet!CC$3,'Orders - December 2020'!$C$2:$C$2047,Worksheet!$F128),"-")</f>
        <v>-</v>
      </c>
      <c r="CD128" s="51" t="str">
        <f>IFERROR(AVERAGEIFS('Orders - December 2020'!$I$2:$I$2047,'Orders - December 2020'!$H$2:$H$2047,Worksheet!CD$3,'Orders - December 2020'!$C$2:$C$2047,Worksheet!$F128),"-")</f>
        <v>-</v>
      </c>
      <c r="CE128" s="51" t="str">
        <f>IFERROR(AVERAGEIFS('Orders - December 2020'!$I$2:$I$2047,'Orders - December 2020'!$H$2:$H$2047,Worksheet!CE$3,'Orders - December 2020'!$C$2:$C$2047,Worksheet!$F128),"-")</f>
        <v>-</v>
      </c>
      <c r="CF128" s="51" t="str">
        <f>IFERROR(AVERAGEIFS('Orders - December 2020'!$I$2:$I$2047,'Orders - December 2020'!$H$2:$H$2047,Worksheet!CF$3,'Orders - December 2020'!$C$2:$C$2047,Worksheet!$F128),"-")</f>
        <v>-</v>
      </c>
      <c r="CG128" s="51" t="str">
        <f>IFERROR(AVERAGEIFS('Orders - December 2020'!$I$2:$I$2047,'Orders - December 2020'!$H$2:$H$2047,Worksheet!CG$3,'Orders - December 2020'!$C$2:$C$2047,Worksheet!$F128),"-")</f>
        <v>-</v>
      </c>
      <c r="CH128" s="51" t="str">
        <f>IFERROR(AVERAGEIFS('Orders - December 2020'!$I$2:$I$2047,'Orders - December 2020'!$H$2:$H$2047,Worksheet!CH$3,'Orders - December 2020'!$C$2:$C$2047,Worksheet!$F128),"-")</f>
        <v>-</v>
      </c>
      <c r="CI128" s="51" t="str">
        <f>IFERROR(AVERAGEIFS('Orders - December 2020'!$I$2:$I$2047,'Orders - December 2020'!$H$2:$H$2047,Worksheet!CI$3,'Orders - December 2020'!$C$2:$C$2047,Worksheet!$F128),"-")</f>
        <v>-</v>
      </c>
      <c r="CJ128" s="51" t="str">
        <f>IFERROR(AVERAGEIFS('Orders - December 2020'!$I$2:$I$2047,'Orders - December 2020'!$H$2:$H$2047,Worksheet!CJ$3,'Orders - December 2020'!$C$2:$C$2047,Worksheet!$F128),"-")</f>
        <v>-</v>
      </c>
      <c r="CK128" s="51" t="str">
        <f>IFERROR(AVERAGEIFS('Orders - December 2020'!$I$2:$I$2047,'Orders - December 2020'!$H$2:$H$2047,Worksheet!CK$3,'Orders - December 2020'!$C$2:$C$2047,Worksheet!$F128),"-")</f>
        <v>-</v>
      </c>
      <c r="CL128" s="51" t="str">
        <f>IFERROR(AVERAGEIFS('Orders - December 2020'!$I$2:$I$2047,'Orders - December 2020'!$H$2:$H$2047,Worksheet!CL$3,'Orders - December 2020'!$C$2:$C$2047,Worksheet!$F128),"-")</f>
        <v>-</v>
      </c>
      <c r="CM128" s="51" t="str">
        <f>IFERROR(AVERAGEIFS('Orders - December 2020'!$I$2:$I$2047,'Orders - December 2020'!$H$2:$H$2047,Worksheet!CM$3,'Orders - December 2020'!$C$2:$C$2047,Worksheet!$F128),"-")</f>
        <v>-</v>
      </c>
      <c r="CN128" s="51" t="str">
        <f>IFERROR(AVERAGEIFS('Orders - December 2020'!$I$2:$I$2047,'Orders - December 2020'!$H$2:$H$2047,Worksheet!CN$3,'Orders - December 2020'!$C$2:$C$2047,Worksheet!$F128),"-")</f>
        <v>-</v>
      </c>
      <c r="CO128" s="51" t="str">
        <f>IFERROR(AVERAGEIFS('Orders - December 2020'!$I$2:$I$2047,'Orders - December 2020'!$H$2:$H$2047,Worksheet!CO$3,'Orders - December 2020'!$C$2:$C$2047,Worksheet!$F128),"-")</f>
        <v>-</v>
      </c>
      <c r="CP128" s="51" t="str">
        <f>IFERROR(AVERAGEIFS('Orders - December 2020'!$I$2:$I$2047,'Orders - December 2020'!$H$2:$H$2047,Worksheet!CP$3,'Orders - December 2020'!$C$2:$C$2047,Worksheet!$F128),"-")</f>
        <v>-</v>
      </c>
      <c r="CQ128" s="51" t="str">
        <f>IFERROR(AVERAGEIFS('Orders - December 2020'!$I$2:$I$2047,'Orders - December 2020'!$H$2:$H$2047,Worksheet!CQ$3,'Orders - December 2020'!$C$2:$C$2047,Worksheet!$F128),"-")</f>
        <v>-</v>
      </c>
      <c r="CR128" s="51" t="str">
        <f>IFERROR(AVERAGEIFS('Orders - December 2020'!$I$2:$I$2047,'Orders - December 2020'!$H$2:$H$2047,Worksheet!CR$3,'Orders - December 2020'!$C$2:$C$2047,Worksheet!$F128),"-")</f>
        <v>-</v>
      </c>
      <c r="CS128" s="51" t="str">
        <f>IFERROR(AVERAGEIFS('Orders - December 2020'!$I$2:$I$2047,'Orders - December 2020'!$H$2:$H$2047,Worksheet!CS$3,'Orders - December 2020'!$C$2:$C$2047,Worksheet!$F128),"-")</f>
        <v>-</v>
      </c>
      <c r="CT128" s="51" t="str">
        <f>IFERROR(AVERAGEIFS('Orders - December 2020'!$I$2:$I$2047,'Orders - December 2020'!$H$2:$H$2047,Worksheet!CT$3,'Orders - December 2020'!$C$2:$C$2047,Worksheet!$F128),"-")</f>
        <v>-</v>
      </c>
      <c r="CU128" s="51" t="str">
        <f>IFERROR(AVERAGEIFS('Orders - December 2020'!$I$2:$I$2047,'Orders - December 2020'!$H$2:$H$2047,Worksheet!CU$3,'Orders - December 2020'!$C$2:$C$2047,Worksheet!$F128),"-")</f>
        <v>-</v>
      </c>
      <c r="CV128" s="51" t="str">
        <f>IFERROR(AVERAGEIFS('Orders - December 2020'!$I$2:$I$2047,'Orders - December 2020'!$H$2:$H$2047,Worksheet!CV$3,'Orders - December 2020'!$C$2:$C$2047,Worksheet!$F128),"-")</f>
        <v>-</v>
      </c>
      <c r="CW128" s="51" t="str">
        <f>IFERROR(AVERAGEIFS('Orders - December 2020'!$I$2:$I$2047,'Orders - December 2020'!$H$2:$H$2047,Worksheet!CW$3,'Orders - December 2020'!$C$2:$C$2047,Worksheet!$F128),"-")</f>
        <v>-</v>
      </c>
      <c r="CX128" s="51" t="str">
        <f>IFERROR(AVERAGEIFS('Orders - December 2020'!$I$2:$I$2047,'Orders - December 2020'!$H$2:$H$2047,Worksheet!CX$3,'Orders - December 2020'!$C$2:$C$2047,Worksheet!$F128),"-")</f>
        <v>-</v>
      </c>
      <c r="CY128" s="51" t="str">
        <f>IFERROR(AVERAGEIFS('Orders - December 2020'!$I$2:$I$2047,'Orders - December 2020'!$H$2:$H$2047,Worksheet!CY$3,'Orders - December 2020'!$C$2:$C$2047,Worksheet!$F128),"-")</f>
        <v>-</v>
      </c>
      <c r="CZ128" s="51" t="str">
        <f>IFERROR(AVERAGEIFS('Orders - December 2020'!$I$2:$I$2047,'Orders - December 2020'!$H$2:$H$2047,Worksheet!CZ$3,'Orders - December 2020'!$C$2:$C$2047,Worksheet!$F128),"-")</f>
        <v>-</v>
      </c>
      <c r="DA128" s="51" t="str">
        <f>IFERROR(AVERAGEIFS('Orders - December 2020'!$I$2:$I$2047,'Orders - December 2020'!$H$2:$H$2047,Worksheet!DA$3,'Orders - December 2020'!$C$2:$C$2047,Worksheet!$F128),"-")</f>
        <v>-</v>
      </c>
      <c r="DB128" s="51" t="str">
        <f>IFERROR(AVERAGEIFS('Orders - December 2020'!$I$2:$I$2047,'Orders - December 2020'!$H$2:$H$2047,Worksheet!DB$3,'Orders - December 2020'!$C$2:$C$2047,Worksheet!$F128),"-")</f>
        <v>-</v>
      </c>
      <c r="DC128" s="51" t="str">
        <f>IFERROR(AVERAGEIFS('Orders - December 2020'!$I$2:$I$2047,'Orders - December 2020'!$H$2:$H$2047,Worksheet!DC$3,'Orders - December 2020'!$C$2:$C$2047,Worksheet!$F128),"-")</f>
        <v>-</v>
      </c>
      <c r="DD128" s="51" t="str">
        <f>IFERROR(AVERAGEIFS('Orders - December 2020'!$I$2:$I$2047,'Orders - December 2020'!$H$2:$H$2047,Worksheet!DD$3,'Orders - December 2020'!$C$2:$C$2047,Worksheet!$F128),"-")</f>
        <v>-</v>
      </c>
      <c r="DE128" s="51" t="str">
        <f>IFERROR(AVERAGEIFS('Orders - December 2020'!$I$2:$I$2047,'Orders - December 2020'!$H$2:$H$2047,Worksheet!DE$3,'Orders - December 2020'!$C$2:$C$2047,Worksheet!$F128),"-")</f>
        <v>-</v>
      </c>
      <c r="DF128" s="51" t="str">
        <f>IFERROR(AVERAGEIFS('Orders - December 2020'!$I$2:$I$2047,'Orders - December 2020'!$H$2:$H$2047,Worksheet!DF$3,'Orders - December 2020'!$C$2:$C$2047,Worksheet!$F128),"-")</f>
        <v>-</v>
      </c>
      <c r="DG128" s="51" t="str">
        <f>IFERROR(AVERAGEIFS('Orders - December 2020'!$I$2:$I$2047,'Orders - December 2020'!$H$2:$H$2047,Worksheet!DG$3,'Orders - December 2020'!$C$2:$C$2047,Worksheet!$F128),"-")</f>
        <v>-</v>
      </c>
      <c r="DH128" s="51" t="str">
        <f>IFERROR(AVERAGEIFS('Orders - December 2020'!$I$2:$I$2047,'Orders - December 2020'!$H$2:$H$2047,Worksheet!DH$3,'Orders - December 2020'!$C$2:$C$2047,Worksheet!$F128),"-")</f>
        <v>-</v>
      </c>
      <c r="DI128" s="51" t="str">
        <f>IFERROR(AVERAGEIFS('Orders - December 2020'!$I$2:$I$2047,'Orders - December 2020'!$H$2:$H$2047,Worksheet!DI$3,'Orders - December 2020'!$C$2:$C$2047,Worksheet!$F128),"-")</f>
        <v>-</v>
      </c>
      <c r="DJ128" s="51" t="str">
        <f>IFERROR(AVERAGEIFS('Orders - December 2020'!$I$2:$I$2047,'Orders - December 2020'!$H$2:$H$2047,Worksheet!DJ$3,'Orders - December 2020'!$C$2:$C$2047,Worksheet!$F128),"-")</f>
        <v>-</v>
      </c>
      <c r="DK128" s="51" t="str">
        <f>IFERROR(AVERAGEIFS('Orders - December 2020'!$I$2:$I$2047,'Orders - December 2020'!$H$2:$H$2047,Worksheet!DK$3,'Orders - December 2020'!$C$2:$C$2047,Worksheet!$F128),"-")</f>
        <v>-</v>
      </c>
      <c r="DL128" s="51" t="str">
        <f>IFERROR(AVERAGEIFS('Orders - December 2020'!$I$2:$I$2047,'Orders - December 2020'!$H$2:$H$2047,Worksheet!DL$3,'Orders - December 2020'!$C$2:$C$2047,Worksheet!$F128),"-")</f>
        <v>-</v>
      </c>
      <c r="DM128" s="51" t="str">
        <f>IFERROR(AVERAGEIFS('Orders - December 2020'!$I$2:$I$2047,'Orders - December 2020'!$H$2:$H$2047,Worksheet!DM$3,'Orders - December 2020'!$C$2:$C$2047,Worksheet!$F128),"-")</f>
        <v>-</v>
      </c>
      <c r="DN128" s="51" t="str">
        <f>IFERROR(AVERAGEIFS('Orders - December 2020'!$I$2:$I$2047,'Orders - December 2020'!$H$2:$H$2047,Worksheet!DN$3,'Orders - December 2020'!$C$2:$C$2047,Worksheet!$F128),"-")</f>
        <v>-</v>
      </c>
      <c r="DO128" s="51" t="str">
        <f>IFERROR(AVERAGEIFS('Orders - December 2020'!$I$2:$I$2047,'Orders - December 2020'!$H$2:$H$2047,Worksheet!DO$3,'Orders - December 2020'!$C$2:$C$2047,Worksheet!$F128),"-")</f>
        <v>-</v>
      </c>
      <c r="DP128" s="51" t="str">
        <f>IFERROR(AVERAGEIFS('Orders - December 2020'!$I$2:$I$2047,'Orders - December 2020'!$H$2:$H$2047,Worksheet!DP$3,'Orders - December 2020'!$C$2:$C$2047,Worksheet!$F128),"-")</f>
        <v>-</v>
      </c>
      <c r="DQ128" s="51" t="str">
        <f>IFERROR(AVERAGEIFS('Orders - December 2020'!$I$2:$I$2047,'Orders - December 2020'!$H$2:$H$2047,Worksheet!DQ$3,'Orders - December 2020'!$C$2:$C$2047,Worksheet!$F128),"-")</f>
        <v>-</v>
      </c>
      <c r="DR128" s="51" t="str">
        <f>IFERROR(AVERAGEIFS('Orders - December 2020'!$I$2:$I$2047,'Orders - December 2020'!$H$2:$H$2047,Worksheet!DR$3,'Orders - December 2020'!$C$2:$C$2047,Worksheet!$F128),"-")</f>
        <v>-</v>
      </c>
      <c r="DS128" s="51" t="str">
        <f>IFERROR(AVERAGEIFS('Orders - December 2020'!$I$2:$I$2047,'Orders - December 2020'!$H$2:$H$2047,Worksheet!DS$3,'Orders - December 2020'!$C$2:$C$2047,Worksheet!$F128),"-")</f>
        <v>-</v>
      </c>
      <c r="DT128" s="51" t="str">
        <f>IFERROR(AVERAGEIFS('Orders - December 2020'!$I$2:$I$2047,'Orders - December 2020'!$H$2:$H$2047,Worksheet!DT$3,'Orders - December 2020'!$C$2:$C$2047,Worksheet!$F128),"-")</f>
        <v>-</v>
      </c>
      <c r="DU128" s="51" t="str">
        <f>IFERROR(AVERAGEIFS('Orders - December 2020'!$I$2:$I$2047,'Orders - December 2020'!$H$2:$H$2047,Worksheet!DU$3,'Orders - December 2020'!$C$2:$C$2047,Worksheet!$F128),"-")</f>
        <v>-</v>
      </c>
      <c r="DV128" s="51" t="str">
        <f>IFERROR(AVERAGEIFS('Orders - December 2020'!$I$2:$I$2047,'Orders - December 2020'!$H$2:$H$2047,Worksheet!DV$3,'Orders - December 2020'!$C$2:$C$2047,Worksheet!$F128),"-")</f>
        <v>-</v>
      </c>
      <c r="DW128" s="51" t="str">
        <f>IFERROR(AVERAGEIFS('Orders - December 2020'!$I$2:$I$2047,'Orders - December 2020'!$H$2:$H$2047,Worksheet!DW$3,'Orders - December 2020'!$C$2:$C$2047,Worksheet!$F128),"-")</f>
        <v>-</v>
      </c>
      <c r="DX128" s="51" t="str">
        <f>IFERROR(AVERAGEIFS('Orders - December 2020'!$I$2:$I$2047,'Orders - December 2020'!$H$2:$H$2047,Worksheet!DX$3,'Orders - December 2020'!$C$2:$C$2047,Worksheet!$F128),"-")</f>
        <v>-</v>
      </c>
      <c r="DY128" s="51" t="str">
        <f>IFERROR(AVERAGEIFS('Orders - December 2020'!$I$2:$I$2047,'Orders - December 2020'!$H$2:$H$2047,Worksheet!DY$3,'Orders - December 2020'!$C$2:$C$2047,Worksheet!$F128),"-")</f>
        <v>-</v>
      </c>
      <c r="DZ128" s="51" t="str">
        <f>IFERROR(AVERAGEIFS('Orders - December 2020'!$I$2:$I$2047,'Orders - December 2020'!$H$2:$H$2047,Worksheet!DZ$3,'Orders - December 2020'!$C$2:$C$2047,Worksheet!$F128),"-")</f>
        <v>-</v>
      </c>
      <c r="EA128" s="51" t="str">
        <f>IFERROR(AVERAGEIFS('Orders - December 2020'!$I$2:$I$2047,'Orders - December 2020'!$H$2:$H$2047,Worksheet!EA$3,'Orders - December 2020'!$C$2:$C$2047,Worksheet!$F128),"-")</f>
        <v>-</v>
      </c>
      <c r="EB128" s="51" t="str">
        <f>IFERROR(AVERAGEIFS('Orders - December 2020'!$I$2:$I$2047,'Orders - December 2020'!$H$2:$H$2047,Worksheet!EB$3,'Orders - December 2020'!$C$2:$C$2047,Worksheet!$F128),"-")</f>
        <v>-</v>
      </c>
      <c r="EC128" s="51" t="str">
        <f>IFERROR(AVERAGEIFS('Orders - December 2020'!$I$2:$I$2047,'Orders - December 2020'!$H$2:$H$2047,Worksheet!EC$3,'Orders - December 2020'!$C$2:$C$2047,Worksheet!$F128),"-")</f>
        <v>-</v>
      </c>
      <c r="ED128" s="51" t="str">
        <f>IFERROR(AVERAGEIFS('Orders - December 2020'!$I$2:$I$2047,'Orders - December 2020'!$H$2:$H$2047,Worksheet!ED$3,'Orders - December 2020'!$C$2:$C$2047,Worksheet!$F128),"-")</f>
        <v>-</v>
      </c>
      <c r="EE128" s="51" t="str">
        <f>IFERROR(AVERAGEIFS('Orders - December 2020'!$I$2:$I$2047,'Orders - December 2020'!$H$2:$H$2047,Worksheet!EE$3,'Orders - December 2020'!$C$2:$C$2047,Worksheet!$F128),"-")</f>
        <v>-</v>
      </c>
      <c r="EF128" s="51" t="str">
        <f>IFERROR(AVERAGEIFS('Orders - December 2020'!$I$2:$I$2047,'Orders - December 2020'!$H$2:$H$2047,Worksheet!EF$3,'Orders - December 2020'!$C$2:$C$2047,Worksheet!$F128),"-")</f>
        <v>-</v>
      </c>
      <c r="EG128" s="51" t="str">
        <f>IFERROR(AVERAGEIFS('Orders - December 2020'!$I$2:$I$2047,'Orders - December 2020'!$H$2:$H$2047,Worksheet!EG$3,'Orders - December 2020'!$C$2:$C$2047,Worksheet!$F128),"-")</f>
        <v>-</v>
      </c>
      <c r="EH128" s="51" t="str">
        <f>IFERROR(AVERAGEIFS('Orders - December 2020'!$I$2:$I$2047,'Orders - December 2020'!$H$2:$H$2047,Worksheet!EH$3,'Orders - December 2020'!$C$2:$C$2047,Worksheet!$F128),"-")</f>
        <v>-</v>
      </c>
      <c r="EI128" s="51" t="str">
        <f>IFERROR(AVERAGEIFS('Orders - December 2020'!$I$2:$I$2047,'Orders - December 2020'!$H$2:$H$2047,Worksheet!EI$3,'Orders - December 2020'!$C$2:$C$2047,Worksheet!$F128),"-")</f>
        <v>-</v>
      </c>
      <c r="EJ128" s="51" t="str">
        <f>IFERROR(AVERAGEIFS('Orders - December 2020'!$I$2:$I$2047,'Orders - December 2020'!$H$2:$H$2047,Worksheet!EJ$3,'Orders - December 2020'!$C$2:$C$2047,Worksheet!$F128),"-")</f>
        <v>-</v>
      </c>
      <c r="EK128" s="51" t="str">
        <f>IFERROR(AVERAGEIFS('Orders - December 2020'!$I$2:$I$2047,'Orders - December 2020'!$H$2:$H$2047,Worksheet!EK$3,'Orders - December 2020'!$C$2:$C$2047,Worksheet!$F128),"-")</f>
        <v>-</v>
      </c>
      <c r="EL128" s="51" t="str">
        <f>IFERROR(AVERAGEIFS('Orders - December 2020'!$I$2:$I$2047,'Orders - December 2020'!$H$2:$H$2047,Worksheet!EL$3,'Orders - December 2020'!$C$2:$C$2047,Worksheet!$F128),"-")</f>
        <v>-</v>
      </c>
      <c r="EM128" s="51" t="str">
        <f>IFERROR(AVERAGEIFS('Orders - December 2020'!$I$2:$I$2047,'Orders - December 2020'!$H$2:$H$2047,Worksheet!EM$3,'Orders - December 2020'!$C$2:$C$2047,Worksheet!$F128),"-")</f>
        <v>-</v>
      </c>
      <c r="EN128" s="51" t="str">
        <f>IFERROR(AVERAGEIFS('Orders - December 2020'!$I$2:$I$2047,'Orders - December 2020'!$H$2:$H$2047,Worksheet!EN$3,'Orders - December 2020'!$C$2:$C$2047,Worksheet!$F128),"-")</f>
        <v>-</v>
      </c>
      <c r="EO128" s="51" t="str">
        <f>IFERROR(AVERAGEIFS('Orders - December 2020'!$I$2:$I$2047,'Orders - December 2020'!$H$2:$H$2047,Worksheet!EO$3,'Orders - December 2020'!$C$2:$C$2047,Worksheet!$F128),"-")</f>
        <v>-</v>
      </c>
      <c r="EP128" s="51" t="str">
        <f>IFERROR(AVERAGEIFS('Orders - December 2020'!$I$2:$I$2047,'Orders - December 2020'!$H$2:$H$2047,Worksheet!EP$3,'Orders - December 2020'!$C$2:$C$2047,Worksheet!$F128),"-")</f>
        <v>-</v>
      </c>
      <c r="EQ128" s="51" t="str">
        <f>IFERROR(AVERAGEIFS('Orders - December 2020'!$I$2:$I$2047,'Orders - December 2020'!$H$2:$H$2047,Worksheet!EQ$3,'Orders - December 2020'!$C$2:$C$2047,Worksheet!$F128),"-")</f>
        <v>-</v>
      </c>
      <c r="ER128" s="51" t="str">
        <f>IFERROR(AVERAGEIFS('Orders - December 2020'!$I$2:$I$2047,'Orders - December 2020'!$H$2:$H$2047,Worksheet!ER$3,'Orders - December 2020'!$C$2:$C$2047,Worksheet!$F128),"-")</f>
        <v>-</v>
      </c>
      <c r="ES128" s="51" t="str">
        <f>IFERROR(AVERAGEIFS('Orders - December 2020'!$I$2:$I$2047,'Orders - December 2020'!$H$2:$H$2047,Worksheet!ES$3,'Orders - December 2020'!$C$2:$C$2047,Worksheet!$F128),"-")</f>
        <v>-</v>
      </c>
      <c r="ET128" s="51" t="str">
        <f>IFERROR(AVERAGEIFS('Orders - December 2020'!$I$2:$I$2047,'Orders - December 2020'!$H$2:$H$2047,Worksheet!ET$3,'Orders - December 2020'!$C$2:$C$2047,Worksheet!$F128),"-")</f>
        <v>-</v>
      </c>
      <c r="EU128" s="51" t="str">
        <f>IFERROR(AVERAGEIFS('Orders - December 2020'!$I$2:$I$2047,'Orders - December 2020'!$H$2:$H$2047,Worksheet!EU$3,'Orders - December 2020'!$C$2:$C$2047,Worksheet!$F128),"-")</f>
        <v>-</v>
      </c>
      <c r="EV128" s="51" t="str">
        <f>IFERROR(AVERAGEIFS('Orders - December 2020'!$I$2:$I$2047,'Orders - December 2020'!$H$2:$H$2047,Worksheet!EV$3,'Orders - December 2020'!$C$2:$C$2047,Worksheet!$F128),"-")</f>
        <v>-</v>
      </c>
      <c r="EW128" s="51" t="str">
        <f>IFERROR(AVERAGEIFS('Orders - December 2020'!$I$2:$I$2047,'Orders - December 2020'!$H$2:$H$2047,Worksheet!EW$3,'Orders - December 2020'!$C$2:$C$2047,Worksheet!$F128),"-")</f>
        <v>-</v>
      </c>
      <c r="EX128" s="51" t="str">
        <f>IFERROR(AVERAGEIFS('Orders - December 2020'!$I$2:$I$2047,'Orders - December 2020'!$H$2:$H$2047,Worksheet!EX$3,'Orders - December 2020'!$C$2:$C$2047,Worksheet!$F128),"-")</f>
        <v>-</v>
      </c>
      <c r="EY128" s="51" t="str">
        <f>IFERROR(AVERAGEIFS('Orders - December 2020'!$I$2:$I$2047,'Orders - December 2020'!$H$2:$H$2047,Worksheet!EY$3,'Orders - December 2020'!$C$2:$C$2047,Worksheet!$F128),"-")</f>
        <v>-</v>
      </c>
      <c r="EZ128" s="51" t="str">
        <f>IFERROR(AVERAGEIFS('Orders - December 2020'!$I$2:$I$2047,'Orders - December 2020'!$H$2:$H$2047,Worksheet!EZ$3,'Orders - December 2020'!$C$2:$C$2047,Worksheet!$F128),"-")</f>
        <v>-</v>
      </c>
      <c r="FA128" s="51" t="str">
        <f>IFERROR(AVERAGEIFS('Orders - December 2020'!$I$2:$I$2047,'Orders - December 2020'!$H$2:$H$2047,Worksheet!FA$3,'Orders - December 2020'!$C$2:$C$2047,Worksheet!$F128),"-")</f>
        <v>-</v>
      </c>
      <c r="FB128" s="51" t="str">
        <f>IFERROR(AVERAGEIFS('Orders - December 2020'!$I$2:$I$2047,'Orders - December 2020'!$H$2:$H$2047,Worksheet!FB$3,'Orders - December 2020'!$C$2:$C$2047,Worksheet!$F128),"-")</f>
        <v>-</v>
      </c>
      <c r="FC128" s="51" t="str">
        <f>IFERROR(AVERAGEIFS('Orders - December 2020'!$I$2:$I$2047,'Orders - December 2020'!$H$2:$H$2047,Worksheet!FC$3,'Orders - December 2020'!$C$2:$C$2047,Worksheet!$F128),"-")</f>
        <v>-</v>
      </c>
      <c r="FD128" s="51" t="str">
        <f>IFERROR(AVERAGEIFS('Orders - December 2020'!$I$2:$I$2047,'Orders - December 2020'!$H$2:$H$2047,Worksheet!FD$3,'Orders - December 2020'!$C$2:$C$2047,Worksheet!$F128),"-")</f>
        <v>-</v>
      </c>
      <c r="FE128" s="51" t="str">
        <f>IFERROR(AVERAGEIFS('Orders - December 2020'!$I$2:$I$2047,'Orders - December 2020'!$H$2:$H$2047,Worksheet!FE$3,'Orders - December 2020'!$C$2:$C$2047,Worksheet!$F128),"-")</f>
        <v>-</v>
      </c>
      <c r="FF128" s="51" t="str">
        <f>IFERROR(AVERAGEIFS('Orders - December 2020'!$I$2:$I$2047,'Orders - December 2020'!$H$2:$H$2047,Worksheet!FF$3,'Orders - December 2020'!$C$2:$C$2047,Worksheet!$F128),"-")</f>
        <v>-</v>
      </c>
      <c r="FG128" s="52" t="str">
        <f>IFERROR(AVERAGEIFS('Orders - December 2020'!$I$2:$I$2047,'Orders - December 2020'!$H$2:$H$2047,Worksheet!FG$3,'Orders - December 2020'!$C$2:$C$2047,Worksheet!$F128),"-")</f>
        <v>-</v>
      </c>
    </row>
    <row r="129" spans="6:163">
      <c r="F129" s="45" t="str">
        <v>Free Man Minimarts</v>
      </c>
      <c r="G129" s="50" t="str">
        <f>IFERROR(AVERAGEIFS('Orders - December 2020'!$I$2:$I$2047,'Orders - December 2020'!$H$2:$H$2047,Worksheet!G$3,'Orders - December 2020'!$C$2:$C$2047,Worksheet!$F129),"-")</f>
        <v>-</v>
      </c>
      <c r="H129" s="51" t="str">
        <f>IFERROR(AVERAGEIFS('Orders - December 2020'!$I$2:$I$2047,'Orders - December 2020'!$H$2:$H$2047,Worksheet!H$3,'Orders - December 2020'!$C$2:$C$2047,Worksheet!$F129),"-")</f>
        <v>-</v>
      </c>
      <c r="I129" s="51" t="str">
        <f>IFERROR(AVERAGEIFS('Orders - December 2020'!$I$2:$I$2047,'Orders - December 2020'!$H$2:$H$2047,Worksheet!I$3,'Orders - December 2020'!$C$2:$C$2047,Worksheet!$F129),"-")</f>
        <v>-</v>
      </c>
      <c r="J129" s="51" t="str">
        <f>IFERROR(AVERAGEIFS('Orders - December 2020'!$I$2:$I$2047,'Orders - December 2020'!$H$2:$H$2047,Worksheet!J$3,'Orders - December 2020'!$C$2:$C$2047,Worksheet!$F129),"-")</f>
        <v>-</v>
      </c>
      <c r="K129" s="51" t="str">
        <f>IFERROR(AVERAGEIFS('Orders - December 2020'!$I$2:$I$2047,'Orders - December 2020'!$H$2:$H$2047,Worksheet!K$3,'Orders - December 2020'!$C$2:$C$2047,Worksheet!$F129),"-")</f>
        <v>-</v>
      </c>
      <c r="L129" s="51" t="str">
        <f>IFERROR(AVERAGEIFS('Orders - December 2020'!$I$2:$I$2047,'Orders - December 2020'!$H$2:$H$2047,Worksheet!L$3,'Orders - December 2020'!$C$2:$C$2047,Worksheet!$F129),"-")</f>
        <v>-</v>
      </c>
      <c r="M129" s="51" t="str">
        <f>IFERROR(AVERAGEIFS('Orders - December 2020'!$I$2:$I$2047,'Orders - December 2020'!$H$2:$H$2047,Worksheet!M$3,'Orders - December 2020'!$C$2:$C$2047,Worksheet!$F129),"-")</f>
        <v>-</v>
      </c>
      <c r="N129" s="51" t="str">
        <f>IFERROR(AVERAGEIFS('Orders - December 2020'!$I$2:$I$2047,'Orders - December 2020'!$H$2:$H$2047,Worksheet!N$3,'Orders - December 2020'!$C$2:$C$2047,Worksheet!$F129),"-")</f>
        <v>-</v>
      </c>
      <c r="O129" s="51" t="str">
        <f>IFERROR(AVERAGEIFS('Orders - December 2020'!$I$2:$I$2047,'Orders - December 2020'!$H$2:$H$2047,Worksheet!O$3,'Orders - December 2020'!$C$2:$C$2047,Worksheet!$F129),"-")</f>
        <v>-</v>
      </c>
      <c r="P129" s="51" t="str">
        <f>IFERROR(AVERAGEIFS('Orders - December 2020'!$I$2:$I$2047,'Orders - December 2020'!$H$2:$H$2047,Worksheet!P$3,'Orders - December 2020'!$C$2:$C$2047,Worksheet!$F129),"-")</f>
        <v>-</v>
      </c>
      <c r="Q129" s="51" t="str">
        <f>IFERROR(AVERAGEIFS('Orders - December 2020'!$I$2:$I$2047,'Orders - December 2020'!$H$2:$H$2047,Worksheet!Q$3,'Orders - December 2020'!$C$2:$C$2047,Worksheet!$F129),"-")</f>
        <v>-</v>
      </c>
      <c r="R129" s="51" t="str">
        <f>IFERROR(AVERAGEIFS('Orders - December 2020'!$I$2:$I$2047,'Orders - December 2020'!$H$2:$H$2047,Worksheet!R$3,'Orders - December 2020'!$C$2:$C$2047,Worksheet!$F129),"-")</f>
        <v>-</v>
      </c>
      <c r="S129" s="51" t="str">
        <f>IFERROR(AVERAGEIFS('Orders - December 2020'!$I$2:$I$2047,'Orders - December 2020'!$H$2:$H$2047,Worksheet!S$3,'Orders - December 2020'!$C$2:$C$2047,Worksheet!$F129),"-")</f>
        <v>-</v>
      </c>
      <c r="T129" s="51" t="str">
        <f>IFERROR(AVERAGEIFS('Orders - December 2020'!$I$2:$I$2047,'Orders - December 2020'!$H$2:$H$2047,Worksheet!T$3,'Orders - December 2020'!$C$2:$C$2047,Worksheet!$F129),"-")</f>
        <v>-</v>
      </c>
      <c r="U129" s="51" t="str">
        <f>IFERROR(AVERAGEIFS('Orders - December 2020'!$I$2:$I$2047,'Orders - December 2020'!$H$2:$H$2047,Worksheet!U$3,'Orders - December 2020'!$C$2:$C$2047,Worksheet!$F129),"-")</f>
        <v>-</v>
      </c>
      <c r="V129" s="51" t="str">
        <f>IFERROR(AVERAGEIFS('Orders - December 2020'!$I$2:$I$2047,'Orders - December 2020'!$H$2:$H$2047,Worksheet!V$3,'Orders - December 2020'!$C$2:$C$2047,Worksheet!$F129),"-")</f>
        <v>-</v>
      </c>
      <c r="W129" s="51" t="str">
        <f>IFERROR(AVERAGEIFS('Orders - December 2020'!$I$2:$I$2047,'Orders - December 2020'!$H$2:$H$2047,Worksheet!W$3,'Orders - December 2020'!$C$2:$C$2047,Worksheet!$F129),"-")</f>
        <v>-</v>
      </c>
      <c r="X129" s="51" t="str">
        <f>IFERROR(AVERAGEIFS('Orders - December 2020'!$I$2:$I$2047,'Orders - December 2020'!$H$2:$H$2047,Worksheet!X$3,'Orders - December 2020'!$C$2:$C$2047,Worksheet!$F129),"-")</f>
        <v>-</v>
      </c>
      <c r="Y129" s="51" t="str">
        <f>IFERROR(AVERAGEIFS('Orders - December 2020'!$I$2:$I$2047,'Orders - December 2020'!$H$2:$H$2047,Worksheet!Y$3,'Orders - December 2020'!$C$2:$C$2047,Worksheet!$F129),"-")</f>
        <v>-</v>
      </c>
      <c r="Z129" s="51" t="str">
        <f>IFERROR(AVERAGEIFS('Orders - December 2020'!$I$2:$I$2047,'Orders - December 2020'!$H$2:$H$2047,Worksheet!Z$3,'Orders - December 2020'!$C$2:$C$2047,Worksheet!$F129),"-")</f>
        <v>-</v>
      </c>
      <c r="AA129" s="51" t="str">
        <f>IFERROR(AVERAGEIFS('Orders - December 2020'!$I$2:$I$2047,'Orders - December 2020'!$H$2:$H$2047,Worksheet!AA$3,'Orders - December 2020'!$C$2:$C$2047,Worksheet!$F129),"-")</f>
        <v>-</v>
      </c>
      <c r="AB129" s="51" t="str">
        <f>IFERROR(AVERAGEIFS('Orders - December 2020'!$I$2:$I$2047,'Orders - December 2020'!$H$2:$H$2047,Worksheet!AB$3,'Orders - December 2020'!$C$2:$C$2047,Worksheet!$F129),"-")</f>
        <v>-</v>
      </c>
      <c r="AC129" s="51" t="str">
        <f>IFERROR(AVERAGEIFS('Orders - December 2020'!$I$2:$I$2047,'Orders - December 2020'!$H$2:$H$2047,Worksheet!AC$3,'Orders - December 2020'!$C$2:$C$2047,Worksheet!$F129),"-")</f>
        <v>-</v>
      </c>
      <c r="AD129" s="51" t="str">
        <f>IFERROR(AVERAGEIFS('Orders - December 2020'!$I$2:$I$2047,'Orders - December 2020'!$H$2:$H$2047,Worksheet!AD$3,'Orders - December 2020'!$C$2:$C$2047,Worksheet!$F129),"-")</f>
        <v>-</v>
      </c>
      <c r="AE129" s="51" t="str">
        <f>IFERROR(AVERAGEIFS('Orders - December 2020'!$I$2:$I$2047,'Orders - December 2020'!$H$2:$H$2047,Worksheet!AE$3,'Orders - December 2020'!$C$2:$C$2047,Worksheet!$F129),"-")</f>
        <v>-</v>
      </c>
      <c r="AF129" s="51" t="str">
        <f>IFERROR(AVERAGEIFS('Orders - December 2020'!$I$2:$I$2047,'Orders - December 2020'!$H$2:$H$2047,Worksheet!AF$3,'Orders - December 2020'!$C$2:$C$2047,Worksheet!$F129),"-")</f>
        <v>-</v>
      </c>
      <c r="AG129" s="51" t="str">
        <f>IFERROR(AVERAGEIFS('Orders - December 2020'!$I$2:$I$2047,'Orders - December 2020'!$H$2:$H$2047,Worksheet!AG$3,'Orders - December 2020'!$C$2:$C$2047,Worksheet!$F129),"-")</f>
        <v>-</v>
      </c>
      <c r="AH129" s="51" t="str">
        <f>IFERROR(AVERAGEIFS('Orders - December 2020'!$I$2:$I$2047,'Orders - December 2020'!$H$2:$H$2047,Worksheet!AH$3,'Orders - December 2020'!$C$2:$C$2047,Worksheet!$F129),"-")</f>
        <v>-</v>
      </c>
      <c r="AI129" s="51" t="str">
        <f>IFERROR(AVERAGEIFS('Orders - December 2020'!$I$2:$I$2047,'Orders - December 2020'!$H$2:$H$2047,Worksheet!AI$3,'Orders - December 2020'!$C$2:$C$2047,Worksheet!$F129),"-")</f>
        <v>-</v>
      </c>
      <c r="AJ129" s="51">
        <f>IFERROR(AVERAGEIFS('Orders - December 2020'!$I$2:$I$2047,'Orders - December 2020'!$H$2:$H$2047,Worksheet!AJ$3,'Orders - December 2020'!$C$2:$C$2047,Worksheet!$F129),"-")</f>
        <v>2</v>
      </c>
      <c r="AK129" s="51" t="str">
        <f>IFERROR(AVERAGEIFS('Orders - December 2020'!$I$2:$I$2047,'Orders - December 2020'!$H$2:$H$2047,Worksheet!AK$3,'Orders - December 2020'!$C$2:$C$2047,Worksheet!$F129),"-")</f>
        <v>-</v>
      </c>
      <c r="AL129" s="51" t="str">
        <f>IFERROR(AVERAGEIFS('Orders - December 2020'!$I$2:$I$2047,'Orders - December 2020'!$H$2:$H$2047,Worksheet!AL$3,'Orders - December 2020'!$C$2:$C$2047,Worksheet!$F129),"-")</f>
        <v>-</v>
      </c>
      <c r="AM129" s="51" t="str">
        <f>IFERROR(AVERAGEIFS('Orders - December 2020'!$I$2:$I$2047,'Orders - December 2020'!$H$2:$H$2047,Worksheet!AM$3,'Orders - December 2020'!$C$2:$C$2047,Worksheet!$F129),"-")</f>
        <v>-</v>
      </c>
      <c r="AN129" s="51" t="str">
        <f>IFERROR(AVERAGEIFS('Orders - December 2020'!$I$2:$I$2047,'Orders - December 2020'!$H$2:$H$2047,Worksheet!AN$3,'Orders - December 2020'!$C$2:$C$2047,Worksheet!$F129),"-")</f>
        <v>-</v>
      </c>
      <c r="AO129" s="51" t="str">
        <f>IFERROR(AVERAGEIFS('Orders - December 2020'!$I$2:$I$2047,'Orders - December 2020'!$H$2:$H$2047,Worksheet!AO$3,'Orders - December 2020'!$C$2:$C$2047,Worksheet!$F129),"-")</f>
        <v>-</v>
      </c>
      <c r="AP129" s="51" t="str">
        <f>IFERROR(AVERAGEIFS('Orders - December 2020'!$I$2:$I$2047,'Orders - December 2020'!$H$2:$H$2047,Worksheet!AP$3,'Orders - December 2020'!$C$2:$C$2047,Worksheet!$F129),"-")</f>
        <v>-</v>
      </c>
      <c r="AQ129" s="51" t="str">
        <f>IFERROR(AVERAGEIFS('Orders - December 2020'!$I$2:$I$2047,'Orders - December 2020'!$H$2:$H$2047,Worksheet!AQ$3,'Orders - December 2020'!$C$2:$C$2047,Worksheet!$F129),"-")</f>
        <v>-</v>
      </c>
      <c r="AR129" s="51" t="str">
        <f>IFERROR(AVERAGEIFS('Orders - December 2020'!$I$2:$I$2047,'Orders - December 2020'!$H$2:$H$2047,Worksheet!AR$3,'Orders - December 2020'!$C$2:$C$2047,Worksheet!$F129),"-")</f>
        <v>-</v>
      </c>
      <c r="AS129" s="51" t="str">
        <f>IFERROR(AVERAGEIFS('Orders - December 2020'!$I$2:$I$2047,'Orders - December 2020'!$H$2:$H$2047,Worksheet!AS$3,'Orders - December 2020'!$C$2:$C$2047,Worksheet!$F129),"-")</f>
        <v>-</v>
      </c>
      <c r="AT129" s="51" t="str">
        <f>IFERROR(AVERAGEIFS('Orders - December 2020'!$I$2:$I$2047,'Orders - December 2020'!$H$2:$H$2047,Worksheet!AT$3,'Orders - December 2020'!$C$2:$C$2047,Worksheet!$F129),"-")</f>
        <v>-</v>
      </c>
      <c r="AU129" s="51" t="str">
        <f>IFERROR(AVERAGEIFS('Orders - December 2020'!$I$2:$I$2047,'Orders - December 2020'!$H$2:$H$2047,Worksheet!AU$3,'Orders - December 2020'!$C$2:$C$2047,Worksheet!$F129),"-")</f>
        <v>-</v>
      </c>
      <c r="AV129" s="51" t="str">
        <f>IFERROR(AVERAGEIFS('Orders - December 2020'!$I$2:$I$2047,'Orders - December 2020'!$H$2:$H$2047,Worksheet!AV$3,'Orders - December 2020'!$C$2:$C$2047,Worksheet!$F129),"-")</f>
        <v>-</v>
      </c>
      <c r="AW129" s="51" t="str">
        <f>IFERROR(AVERAGEIFS('Orders - December 2020'!$I$2:$I$2047,'Orders - December 2020'!$H$2:$H$2047,Worksheet!AW$3,'Orders - December 2020'!$C$2:$C$2047,Worksheet!$F129),"-")</f>
        <v>-</v>
      </c>
      <c r="AX129" s="51" t="str">
        <f>IFERROR(AVERAGEIFS('Orders - December 2020'!$I$2:$I$2047,'Orders - December 2020'!$H$2:$H$2047,Worksheet!AX$3,'Orders - December 2020'!$C$2:$C$2047,Worksheet!$F129),"-")</f>
        <v>-</v>
      </c>
      <c r="AY129" s="51" t="str">
        <f>IFERROR(AVERAGEIFS('Orders - December 2020'!$I$2:$I$2047,'Orders - December 2020'!$H$2:$H$2047,Worksheet!AY$3,'Orders - December 2020'!$C$2:$C$2047,Worksheet!$F129),"-")</f>
        <v>-</v>
      </c>
      <c r="AZ129" s="51" t="str">
        <f>IFERROR(AVERAGEIFS('Orders - December 2020'!$I$2:$I$2047,'Orders - December 2020'!$H$2:$H$2047,Worksheet!AZ$3,'Orders - December 2020'!$C$2:$C$2047,Worksheet!$F129),"-")</f>
        <v>-</v>
      </c>
      <c r="BA129" s="51" t="str">
        <f>IFERROR(AVERAGEIFS('Orders - December 2020'!$I$2:$I$2047,'Orders - December 2020'!$H$2:$H$2047,Worksheet!BA$3,'Orders - December 2020'!$C$2:$C$2047,Worksheet!$F129),"-")</f>
        <v>-</v>
      </c>
      <c r="BB129" s="51" t="str">
        <f>IFERROR(AVERAGEIFS('Orders - December 2020'!$I$2:$I$2047,'Orders - December 2020'!$H$2:$H$2047,Worksheet!BB$3,'Orders - December 2020'!$C$2:$C$2047,Worksheet!$F129),"-")</f>
        <v>-</v>
      </c>
      <c r="BC129" s="51" t="str">
        <f>IFERROR(AVERAGEIFS('Orders - December 2020'!$I$2:$I$2047,'Orders - December 2020'!$H$2:$H$2047,Worksheet!BC$3,'Orders - December 2020'!$C$2:$C$2047,Worksheet!$F129),"-")</f>
        <v>-</v>
      </c>
      <c r="BD129" s="51" t="str">
        <f>IFERROR(AVERAGEIFS('Orders - December 2020'!$I$2:$I$2047,'Orders - December 2020'!$H$2:$H$2047,Worksheet!BD$3,'Orders - December 2020'!$C$2:$C$2047,Worksheet!$F129),"-")</f>
        <v>-</v>
      </c>
      <c r="BE129" s="51" t="str">
        <f>IFERROR(AVERAGEIFS('Orders - December 2020'!$I$2:$I$2047,'Orders - December 2020'!$H$2:$H$2047,Worksheet!BE$3,'Orders - December 2020'!$C$2:$C$2047,Worksheet!$F129),"-")</f>
        <v>-</v>
      </c>
      <c r="BF129" s="51" t="str">
        <f>IFERROR(AVERAGEIFS('Orders - December 2020'!$I$2:$I$2047,'Orders - December 2020'!$H$2:$H$2047,Worksheet!BF$3,'Orders - December 2020'!$C$2:$C$2047,Worksheet!$F129),"-")</f>
        <v>-</v>
      </c>
      <c r="BG129" s="51" t="str">
        <f>IFERROR(AVERAGEIFS('Orders - December 2020'!$I$2:$I$2047,'Orders - December 2020'!$H$2:$H$2047,Worksheet!BG$3,'Orders - December 2020'!$C$2:$C$2047,Worksheet!$F129),"-")</f>
        <v>-</v>
      </c>
      <c r="BH129" s="51" t="str">
        <f>IFERROR(AVERAGEIFS('Orders - December 2020'!$I$2:$I$2047,'Orders - December 2020'!$H$2:$H$2047,Worksheet!BH$3,'Orders - December 2020'!$C$2:$C$2047,Worksheet!$F129),"-")</f>
        <v>-</v>
      </c>
      <c r="BI129" s="51" t="str">
        <f>IFERROR(AVERAGEIFS('Orders - December 2020'!$I$2:$I$2047,'Orders - December 2020'!$H$2:$H$2047,Worksheet!BI$3,'Orders - December 2020'!$C$2:$C$2047,Worksheet!$F129),"-")</f>
        <v>-</v>
      </c>
      <c r="BJ129" s="51" t="str">
        <f>IFERROR(AVERAGEIFS('Orders - December 2020'!$I$2:$I$2047,'Orders - December 2020'!$H$2:$H$2047,Worksheet!BJ$3,'Orders - December 2020'!$C$2:$C$2047,Worksheet!$F129),"-")</f>
        <v>-</v>
      </c>
      <c r="BK129" s="51" t="str">
        <f>IFERROR(AVERAGEIFS('Orders - December 2020'!$I$2:$I$2047,'Orders - December 2020'!$H$2:$H$2047,Worksheet!BK$3,'Orders - December 2020'!$C$2:$C$2047,Worksheet!$F129),"-")</f>
        <v>-</v>
      </c>
      <c r="BL129" s="51" t="str">
        <f>IFERROR(AVERAGEIFS('Orders - December 2020'!$I$2:$I$2047,'Orders - December 2020'!$H$2:$H$2047,Worksheet!BL$3,'Orders - December 2020'!$C$2:$C$2047,Worksheet!$F129),"-")</f>
        <v>-</v>
      </c>
      <c r="BM129" s="51" t="str">
        <f>IFERROR(AVERAGEIFS('Orders - December 2020'!$I$2:$I$2047,'Orders - December 2020'!$H$2:$H$2047,Worksheet!BM$3,'Orders - December 2020'!$C$2:$C$2047,Worksheet!$F129),"-")</f>
        <v>-</v>
      </c>
      <c r="BN129" s="51" t="str">
        <f>IFERROR(AVERAGEIFS('Orders - December 2020'!$I$2:$I$2047,'Orders - December 2020'!$H$2:$H$2047,Worksheet!BN$3,'Orders - December 2020'!$C$2:$C$2047,Worksheet!$F129),"-")</f>
        <v>-</v>
      </c>
      <c r="BO129" s="51" t="str">
        <f>IFERROR(AVERAGEIFS('Orders - December 2020'!$I$2:$I$2047,'Orders - December 2020'!$H$2:$H$2047,Worksheet!BO$3,'Orders - December 2020'!$C$2:$C$2047,Worksheet!$F129),"-")</f>
        <v>-</v>
      </c>
      <c r="BP129" s="51" t="str">
        <f>IFERROR(AVERAGEIFS('Orders - December 2020'!$I$2:$I$2047,'Orders - December 2020'!$H$2:$H$2047,Worksheet!BP$3,'Orders - December 2020'!$C$2:$C$2047,Worksheet!$F129),"-")</f>
        <v>-</v>
      </c>
      <c r="BQ129" s="51" t="str">
        <f>IFERROR(AVERAGEIFS('Orders - December 2020'!$I$2:$I$2047,'Orders - December 2020'!$H$2:$H$2047,Worksheet!BQ$3,'Orders - December 2020'!$C$2:$C$2047,Worksheet!$F129),"-")</f>
        <v>-</v>
      </c>
      <c r="BR129" s="51" t="str">
        <f>IFERROR(AVERAGEIFS('Orders - December 2020'!$I$2:$I$2047,'Orders - December 2020'!$H$2:$H$2047,Worksheet!BR$3,'Orders - December 2020'!$C$2:$C$2047,Worksheet!$F129),"-")</f>
        <v>-</v>
      </c>
      <c r="BS129" s="51" t="str">
        <f>IFERROR(AVERAGEIFS('Orders - December 2020'!$I$2:$I$2047,'Orders - December 2020'!$H$2:$H$2047,Worksheet!BS$3,'Orders - December 2020'!$C$2:$C$2047,Worksheet!$F129),"-")</f>
        <v>-</v>
      </c>
      <c r="BT129" s="51" t="str">
        <f>IFERROR(AVERAGEIFS('Orders - December 2020'!$I$2:$I$2047,'Orders - December 2020'!$H$2:$H$2047,Worksheet!BT$3,'Orders - December 2020'!$C$2:$C$2047,Worksheet!$F129),"-")</f>
        <v>-</v>
      </c>
      <c r="BU129" s="51" t="str">
        <f>IFERROR(AVERAGEIFS('Orders - December 2020'!$I$2:$I$2047,'Orders - December 2020'!$H$2:$H$2047,Worksheet!BU$3,'Orders - December 2020'!$C$2:$C$2047,Worksheet!$F129),"-")</f>
        <v>-</v>
      </c>
      <c r="BV129" s="51" t="str">
        <f>IFERROR(AVERAGEIFS('Orders - December 2020'!$I$2:$I$2047,'Orders - December 2020'!$H$2:$H$2047,Worksheet!BV$3,'Orders - December 2020'!$C$2:$C$2047,Worksheet!$F129),"-")</f>
        <v>-</v>
      </c>
      <c r="BW129" s="51" t="str">
        <f>IFERROR(AVERAGEIFS('Orders - December 2020'!$I$2:$I$2047,'Orders - December 2020'!$H$2:$H$2047,Worksheet!BW$3,'Orders - December 2020'!$C$2:$C$2047,Worksheet!$F129),"-")</f>
        <v>-</v>
      </c>
      <c r="BX129" s="51" t="str">
        <f>IFERROR(AVERAGEIFS('Orders - December 2020'!$I$2:$I$2047,'Orders - December 2020'!$H$2:$H$2047,Worksheet!BX$3,'Orders - December 2020'!$C$2:$C$2047,Worksheet!$F129),"-")</f>
        <v>-</v>
      </c>
      <c r="BY129" s="51" t="str">
        <f>IFERROR(AVERAGEIFS('Orders - December 2020'!$I$2:$I$2047,'Orders - December 2020'!$H$2:$H$2047,Worksheet!BY$3,'Orders - December 2020'!$C$2:$C$2047,Worksheet!$F129),"-")</f>
        <v>-</v>
      </c>
      <c r="BZ129" s="51" t="str">
        <f>IFERROR(AVERAGEIFS('Orders - December 2020'!$I$2:$I$2047,'Orders - December 2020'!$H$2:$H$2047,Worksheet!BZ$3,'Orders - December 2020'!$C$2:$C$2047,Worksheet!$F129),"-")</f>
        <v>-</v>
      </c>
      <c r="CA129" s="51" t="str">
        <f>IFERROR(AVERAGEIFS('Orders - December 2020'!$I$2:$I$2047,'Orders - December 2020'!$H$2:$H$2047,Worksheet!CA$3,'Orders - December 2020'!$C$2:$C$2047,Worksheet!$F129),"-")</f>
        <v>-</v>
      </c>
      <c r="CB129" s="51" t="str">
        <f>IFERROR(AVERAGEIFS('Orders - December 2020'!$I$2:$I$2047,'Orders - December 2020'!$H$2:$H$2047,Worksheet!CB$3,'Orders - December 2020'!$C$2:$C$2047,Worksheet!$F129),"-")</f>
        <v>-</v>
      </c>
      <c r="CC129" s="51" t="str">
        <f>IFERROR(AVERAGEIFS('Orders - December 2020'!$I$2:$I$2047,'Orders - December 2020'!$H$2:$H$2047,Worksheet!CC$3,'Orders - December 2020'!$C$2:$C$2047,Worksheet!$F129),"-")</f>
        <v>-</v>
      </c>
      <c r="CD129" s="51" t="str">
        <f>IFERROR(AVERAGEIFS('Orders - December 2020'!$I$2:$I$2047,'Orders - December 2020'!$H$2:$H$2047,Worksheet!CD$3,'Orders - December 2020'!$C$2:$C$2047,Worksheet!$F129),"-")</f>
        <v>-</v>
      </c>
      <c r="CE129" s="51" t="str">
        <f>IFERROR(AVERAGEIFS('Orders - December 2020'!$I$2:$I$2047,'Orders - December 2020'!$H$2:$H$2047,Worksheet!CE$3,'Orders - December 2020'!$C$2:$C$2047,Worksheet!$F129),"-")</f>
        <v>-</v>
      </c>
      <c r="CF129" s="51" t="str">
        <f>IFERROR(AVERAGEIFS('Orders - December 2020'!$I$2:$I$2047,'Orders - December 2020'!$H$2:$H$2047,Worksheet!CF$3,'Orders - December 2020'!$C$2:$C$2047,Worksheet!$F129),"-")</f>
        <v>-</v>
      </c>
      <c r="CG129" s="51" t="str">
        <f>IFERROR(AVERAGEIFS('Orders - December 2020'!$I$2:$I$2047,'Orders - December 2020'!$H$2:$H$2047,Worksheet!CG$3,'Orders - December 2020'!$C$2:$C$2047,Worksheet!$F129),"-")</f>
        <v>-</v>
      </c>
      <c r="CH129" s="51" t="str">
        <f>IFERROR(AVERAGEIFS('Orders - December 2020'!$I$2:$I$2047,'Orders - December 2020'!$H$2:$H$2047,Worksheet!CH$3,'Orders - December 2020'!$C$2:$C$2047,Worksheet!$F129),"-")</f>
        <v>-</v>
      </c>
      <c r="CI129" s="51" t="str">
        <f>IFERROR(AVERAGEIFS('Orders - December 2020'!$I$2:$I$2047,'Orders - December 2020'!$H$2:$H$2047,Worksheet!CI$3,'Orders - December 2020'!$C$2:$C$2047,Worksheet!$F129),"-")</f>
        <v>-</v>
      </c>
      <c r="CJ129" s="51" t="str">
        <f>IFERROR(AVERAGEIFS('Orders - December 2020'!$I$2:$I$2047,'Orders - December 2020'!$H$2:$H$2047,Worksheet!CJ$3,'Orders - December 2020'!$C$2:$C$2047,Worksheet!$F129),"-")</f>
        <v>-</v>
      </c>
      <c r="CK129" s="51" t="str">
        <f>IFERROR(AVERAGEIFS('Orders - December 2020'!$I$2:$I$2047,'Orders - December 2020'!$H$2:$H$2047,Worksheet!CK$3,'Orders - December 2020'!$C$2:$C$2047,Worksheet!$F129),"-")</f>
        <v>-</v>
      </c>
      <c r="CL129" s="51" t="str">
        <f>IFERROR(AVERAGEIFS('Orders - December 2020'!$I$2:$I$2047,'Orders - December 2020'!$H$2:$H$2047,Worksheet!CL$3,'Orders - December 2020'!$C$2:$C$2047,Worksheet!$F129),"-")</f>
        <v>-</v>
      </c>
      <c r="CM129" s="51" t="str">
        <f>IFERROR(AVERAGEIFS('Orders - December 2020'!$I$2:$I$2047,'Orders - December 2020'!$H$2:$H$2047,Worksheet!CM$3,'Orders - December 2020'!$C$2:$C$2047,Worksheet!$F129),"-")</f>
        <v>-</v>
      </c>
      <c r="CN129" s="51" t="str">
        <f>IFERROR(AVERAGEIFS('Orders - December 2020'!$I$2:$I$2047,'Orders - December 2020'!$H$2:$H$2047,Worksheet!CN$3,'Orders - December 2020'!$C$2:$C$2047,Worksheet!$F129),"-")</f>
        <v>-</v>
      </c>
      <c r="CO129" s="51">
        <f>IFERROR(AVERAGEIFS('Orders - December 2020'!$I$2:$I$2047,'Orders - December 2020'!$H$2:$H$2047,Worksheet!CO$3,'Orders - December 2020'!$C$2:$C$2047,Worksheet!$F129),"-")</f>
        <v>2</v>
      </c>
      <c r="CP129" s="51" t="str">
        <f>IFERROR(AVERAGEIFS('Orders - December 2020'!$I$2:$I$2047,'Orders - December 2020'!$H$2:$H$2047,Worksheet!CP$3,'Orders - December 2020'!$C$2:$C$2047,Worksheet!$F129),"-")</f>
        <v>-</v>
      </c>
      <c r="CQ129" s="51" t="str">
        <f>IFERROR(AVERAGEIFS('Orders - December 2020'!$I$2:$I$2047,'Orders - December 2020'!$H$2:$H$2047,Worksheet!CQ$3,'Orders - December 2020'!$C$2:$C$2047,Worksheet!$F129),"-")</f>
        <v>-</v>
      </c>
      <c r="CR129" s="51" t="str">
        <f>IFERROR(AVERAGEIFS('Orders - December 2020'!$I$2:$I$2047,'Orders - December 2020'!$H$2:$H$2047,Worksheet!CR$3,'Orders - December 2020'!$C$2:$C$2047,Worksheet!$F129),"-")</f>
        <v>-</v>
      </c>
      <c r="CS129" s="51" t="str">
        <f>IFERROR(AVERAGEIFS('Orders - December 2020'!$I$2:$I$2047,'Orders - December 2020'!$H$2:$H$2047,Worksheet!CS$3,'Orders - December 2020'!$C$2:$C$2047,Worksheet!$F129),"-")</f>
        <v>-</v>
      </c>
      <c r="CT129" s="51" t="str">
        <f>IFERROR(AVERAGEIFS('Orders - December 2020'!$I$2:$I$2047,'Orders - December 2020'!$H$2:$H$2047,Worksheet!CT$3,'Orders - December 2020'!$C$2:$C$2047,Worksheet!$F129),"-")</f>
        <v>-</v>
      </c>
      <c r="CU129" s="51" t="str">
        <f>IFERROR(AVERAGEIFS('Orders - December 2020'!$I$2:$I$2047,'Orders - December 2020'!$H$2:$H$2047,Worksheet!CU$3,'Orders - December 2020'!$C$2:$C$2047,Worksheet!$F129),"-")</f>
        <v>-</v>
      </c>
      <c r="CV129" s="51" t="str">
        <f>IFERROR(AVERAGEIFS('Orders - December 2020'!$I$2:$I$2047,'Orders - December 2020'!$H$2:$H$2047,Worksheet!CV$3,'Orders - December 2020'!$C$2:$C$2047,Worksheet!$F129),"-")</f>
        <v>-</v>
      </c>
      <c r="CW129" s="51" t="str">
        <f>IFERROR(AVERAGEIFS('Orders - December 2020'!$I$2:$I$2047,'Orders - December 2020'!$H$2:$H$2047,Worksheet!CW$3,'Orders - December 2020'!$C$2:$C$2047,Worksheet!$F129),"-")</f>
        <v>-</v>
      </c>
      <c r="CX129" s="51" t="str">
        <f>IFERROR(AVERAGEIFS('Orders - December 2020'!$I$2:$I$2047,'Orders - December 2020'!$H$2:$H$2047,Worksheet!CX$3,'Orders - December 2020'!$C$2:$C$2047,Worksheet!$F129),"-")</f>
        <v>-</v>
      </c>
      <c r="CY129" s="51" t="str">
        <f>IFERROR(AVERAGEIFS('Orders - December 2020'!$I$2:$I$2047,'Orders - December 2020'!$H$2:$H$2047,Worksheet!CY$3,'Orders - December 2020'!$C$2:$C$2047,Worksheet!$F129),"-")</f>
        <v>-</v>
      </c>
      <c r="CZ129" s="51" t="str">
        <f>IFERROR(AVERAGEIFS('Orders - December 2020'!$I$2:$I$2047,'Orders - December 2020'!$H$2:$H$2047,Worksheet!CZ$3,'Orders - December 2020'!$C$2:$C$2047,Worksheet!$F129),"-")</f>
        <v>-</v>
      </c>
      <c r="DA129" s="51" t="str">
        <f>IFERROR(AVERAGEIFS('Orders - December 2020'!$I$2:$I$2047,'Orders - December 2020'!$H$2:$H$2047,Worksheet!DA$3,'Orders - December 2020'!$C$2:$C$2047,Worksheet!$F129),"-")</f>
        <v>-</v>
      </c>
      <c r="DB129" s="51" t="str">
        <f>IFERROR(AVERAGEIFS('Orders - December 2020'!$I$2:$I$2047,'Orders - December 2020'!$H$2:$H$2047,Worksheet!DB$3,'Orders - December 2020'!$C$2:$C$2047,Worksheet!$F129),"-")</f>
        <v>-</v>
      </c>
      <c r="DC129" s="51" t="str">
        <f>IFERROR(AVERAGEIFS('Orders - December 2020'!$I$2:$I$2047,'Orders - December 2020'!$H$2:$H$2047,Worksheet!DC$3,'Orders - December 2020'!$C$2:$C$2047,Worksheet!$F129),"-")</f>
        <v>-</v>
      </c>
      <c r="DD129" s="51" t="str">
        <f>IFERROR(AVERAGEIFS('Orders - December 2020'!$I$2:$I$2047,'Orders - December 2020'!$H$2:$H$2047,Worksheet!DD$3,'Orders - December 2020'!$C$2:$C$2047,Worksheet!$F129),"-")</f>
        <v>-</v>
      </c>
      <c r="DE129" s="51" t="str">
        <f>IFERROR(AVERAGEIFS('Orders - December 2020'!$I$2:$I$2047,'Orders - December 2020'!$H$2:$H$2047,Worksheet!DE$3,'Orders - December 2020'!$C$2:$C$2047,Worksheet!$F129),"-")</f>
        <v>-</v>
      </c>
      <c r="DF129" s="51" t="str">
        <f>IFERROR(AVERAGEIFS('Orders - December 2020'!$I$2:$I$2047,'Orders - December 2020'!$H$2:$H$2047,Worksheet!DF$3,'Orders - December 2020'!$C$2:$C$2047,Worksheet!$F129),"-")</f>
        <v>-</v>
      </c>
      <c r="DG129" s="51" t="str">
        <f>IFERROR(AVERAGEIFS('Orders - December 2020'!$I$2:$I$2047,'Orders - December 2020'!$H$2:$H$2047,Worksheet!DG$3,'Orders - December 2020'!$C$2:$C$2047,Worksheet!$F129),"-")</f>
        <v>-</v>
      </c>
      <c r="DH129" s="51" t="str">
        <f>IFERROR(AVERAGEIFS('Orders - December 2020'!$I$2:$I$2047,'Orders - December 2020'!$H$2:$H$2047,Worksheet!DH$3,'Orders - December 2020'!$C$2:$C$2047,Worksheet!$F129),"-")</f>
        <v>-</v>
      </c>
      <c r="DI129" s="51" t="str">
        <f>IFERROR(AVERAGEIFS('Orders - December 2020'!$I$2:$I$2047,'Orders - December 2020'!$H$2:$H$2047,Worksheet!DI$3,'Orders - December 2020'!$C$2:$C$2047,Worksheet!$F129),"-")</f>
        <v>-</v>
      </c>
      <c r="DJ129" s="51" t="str">
        <f>IFERROR(AVERAGEIFS('Orders - December 2020'!$I$2:$I$2047,'Orders - December 2020'!$H$2:$H$2047,Worksheet!DJ$3,'Orders - December 2020'!$C$2:$C$2047,Worksheet!$F129),"-")</f>
        <v>-</v>
      </c>
      <c r="DK129" s="51" t="str">
        <f>IFERROR(AVERAGEIFS('Orders - December 2020'!$I$2:$I$2047,'Orders - December 2020'!$H$2:$H$2047,Worksheet!DK$3,'Orders - December 2020'!$C$2:$C$2047,Worksheet!$F129),"-")</f>
        <v>-</v>
      </c>
      <c r="DL129" s="51" t="str">
        <f>IFERROR(AVERAGEIFS('Orders - December 2020'!$I$2:$I$2047,'Orders - December 2020'!$H$2:$H$2047,Worksheet!DL$3,'Orders - December 2020'!$C$2:$C$2047,Worksheet!$F129),"-")</f>
        <v>-</v>
      </c>
      <c r="DM129" s="51" t="str">
        <f>IFERROR(AVERAGEIFS('Orders - December 2020'!$I$2:$I$2047,'Orders - December 2020'!$H$2:$H$2047,Worksheet!DM$3,'Orders - December 2020'!$C$2:$C$2047,Worksheet!$F129),"-")</f>
        <v>-</v>
      </c>
      <c r="DN129" s="51" t="str">
        <f>IFERROR(AVERAGEIFS('Orders - December 2020'!$I$2:$I$2047,'Orders - December 2020'!$H$2:$H$2047,Worksheet!DN$3,'Orders - December 2020'!$C$2:$C$2047,Worksheet!$F129),"-")</f>
        <v>-</v>
      </c>
      <c r="DO129" s="51" t="str">
        <f>IFERROR(AVERAGEIFS('Orders - December 2020'!$I$2:$I$2047,'Orders - December 2020'!$H$2:$H$2047,Worksheet!DO$3,'Orders - December 2020'!$C$2:$C$2047,Worksheet!$F129),"-")</f>
        <v>-</v>
      </c>
      <c r="DP129" s="51" t="str">
        <f>IFERROR(AVERAGEIFS('Orders - December 2020'!$I$2:$I$2047,'Orders - December 2020'!$H$2:$H$2047,Worksheet!DP$3,'Orders - December 2020'!$C$2:$C$2047,Worksheet!$F129),"-")</f>
        <v>-</v>
      </c>
      <c r="DQ129" s="51" t="str">
        <f>IFERROR(AVERAGEIFS('Orders - December 2020'!$I$2:$I$2047,'Orders - December 2020'!$H$2:$H$2047,Worksheet!DQ$3,'Orders - December 2020'!$C$2:$C$2047,Worksheet!$F129),"-")</f>
        <v>-</v>
      </c>
      <c r="DR129" s="51" t="str">
        <f>IFERROR(AVERAGEIFS('Orders - December 2020'!$I$2:$I$2047,'Orders - December 2020'!$H$2:$H$2047,Worksheet!DR$3,'Orders - December 2020'!$C$2:$C$2047,Worksheet!$F129),"-")</f>
        <v>-</v>
      </c>
      <c r="DS129" s="51" t="str">
        <f>IFERROR(AVERAGEIFS('Orders - December 2020'!$I$2:$I$2047,'Orders - December 2020'!$H$2:$H$2047,Worksheet!DS$3,'Orders - December 2020'!$C$2:$C$2047,Worksheet!$F129),"-")</f>
        <v>-</v>
      </c>
      <c r="DT129" s="51" t="str">
        <f>IFERROR(AVERAGEIFS('Orders - December 2020'!$I$2:$I$2047,'Orders - December 2020'!$H$2:$H$2047,Worksheet!DT$3,'Orders - December 2020'!$C$2:$C$2047,Worksheet!$F129),"-")</f>
        <v>-</v>
      </c>
      <c r="DU129" s="51" t="str">
        <f>IFERROR(AVERAGEIFS('Orders - December 2020'!$I$2:$I$2047,'Orders - December 2020'!$H$2:$H$2047,Worksheet!DU$3,'Orders - December 2020'!$C$2:$C$2047,Worksheet!$F129),"-")</f>
        <v>-</v>
      </c>
      <c r="DV129" s="51" t="str">
        <f>IFERROR(AVERAGEIFS('Orders - December 2020'!$I$2:$I$2047,'Orders - December 2020'!$H$2:$H$2047,Worksheet!DV$3,'Orders - December 2020'!$C$2:$C$2047,Worksheet!$F129),"-")</f>
        <v>-</v>
      </c>
      <c r="DW129" s="51" t="str">
        <f>IFERROR(AVERAGEIFS('Orders - December 2020'!$I$2:$I$2047,'Orders - December 2020'!$H$2:$H$2047,Worksheet!DW$3,'Orders - December 2020'!$C$2:$C$2047,Worksheet!$F129),"-")</f>
        <v>-</v>
      </c>
      <c r="DX129" s="51" t="str">
        <f>IFERROR(AVERAGEIFS('Orders - December 2020'!$I$2:$I$2047,'Orders - December 2020'!$H$2:$H$2047,Worksheet!DX$3,'Orders - December 2020'!$C$2:$C$2047,Worksheet!$F129),"-")</f>
        <v>-</v>
      </c>
      <c r="DY129" s="51" t="str">
        <f>IFERROR(AVERAGEIFS('Orders - December 2020'!$I$2:$I$2047,'Orders - December 2020'!$H$2:$H$2047,Worksheet!DY$3,'Orders - December 2020'!$C$2:$C$2047,Worksheet!$F129),"-")</f>
        <v>-</v>
      </c>
      <c r="DZ129" s="51" t="str">
        <f>IFERROR(AVERAGEIFS('Orders - December 2020'!$I$2:$I$2047,'Orders - December 2020'!$H$2:$H$2047,Worksheet!DZ$3,'Orders - December 2020'!$C$2:$C$2047,Worksheet!$F129),"-")</f>
        <v>-</v>
      </c>
      <c r="EA129" s="51" t="str">
        <f>IFERROR(AVERAGEIFS('Orders - December 2020'!$I$2:$I$2047,'Orders - December 2020'!$H$2:$H$2047,Worksheet!EA$3,'Orders - December 2020'!$C$2:$C$2047,Worksheet!$F129),"-")</f>
        <v>-</v>
      </c>
      <c r="EB129" s="51" t="str">
        <f>IFERROR(AVERAGEIFS('Orders - December 2020'!$I$2:$I$2047,'Orders - December 2020'!$H$2:$H$2047,Worksheet!EB$3,'Orders - December 2020'!$C$2:$C$2047,Worksheet!$F129),"-")</f>
        <v>-</v>
      </c>
      <c r="EC129" s="51" t="str">
        <f>IFERROR(AVERAGEIFS('Orders - December 2020'!$I$2:$I$2047,'Orders - December 2020'!$H$2:$H$2047,Worksheet!EC$3,'Orders - December 2020'!$C$2:$C$2047,Worksheet!$F129),"-")</f>
        <v>-</v>
      </c>
      <c r="ED129" s="51" t="str">
        <f>IFERROR(AVERAGEIFS('Orders - December 2020'!$I$2:$I$2047,'Orders - December 2020'!$H$2:$H$2047,Worksheet!ED$3,'Orders - December 2020'!$C$2:$C$2047,Worksheet!$F129),"-")</f>
        <v>-</v>
      </c>
      <c r="EE129" s="51" t="str">
        <f>IFERROR(AVERAGEIFS('Orders - December 2020'!$I$2:$I$2047,'Orders - December 2020'!$H$2:$H$2047,Worksheet!EE$3,'Orders - December 2020'!$C$2:$C$2047,Worksheet!$F129),"-")</f>
        <v>-</v>
      </c>
      <c r="EF129" s="51" t="str">
        <f>IFERROR(AVERAGEIFS('Orders - December 2020'!$I$2:$I$2047,'Orders - December 2020'!$H$2:$H$2047,Worksheet!EF$3,'Orders - December 2020'!$C$2:$C$2047,Worksheet!$F129),"-")</f>
        <v>-</v>
      </c>
      <c r="EG129" s="51" t="str">
        <f>IFERROR(AVERAGEIFS('Orders - December 2020'!$I$2:$I$2047,'Orders - December 2020'!$H$2:$H$2047,Worksheet!EG$3,'Orders - December 2020'!$C$2:$C$2047,Worksheet!$F129),"-")</f>
        <v>-</v>
      </c>
      <c r="EH129" s="51" t="str">
        <f>IFERROR(AVERAGEIFS('Orders - December 2020'!$I$2:$I$2047,'Orders - December 2020'!$H$2:$H$2047,Worksheet!EH$3,'Orders - December 2020'!$C$2:$C$2047,Worksheet!$F129),"-")</f>
        <v>-</v>
      </c>
      <c r="EI129" s="51" t="str">
        <f>IFERROR(AVERAGEIFS('Orders - December 2020'!$I$2:$I$2047,'Orders - December 2020'!$H$2:$H$2047,Worksheet!EI$3,'Orders - December 2020'!$C$2:$C$2047,Worksheet!$F129),"-")</f>
        <v>-</v>
      </c>
      <c r="EJ129" s="51" t="str">
        <f>IFERROR(AVERAGEIFS('Orders - December 2020'!$I$2:$I$2047,'Orders - December 2020'!$H$2:$H$2047,Worksheet!EJ$3,'Orders - December 2020'!$C$2:$C$2047,Worksheet!$F129),"-")</f>
        <v>-</v>
      </c>
      <c r="EK129" s="51" t="str">
        <f>IFERROR(AVERAGEIFS('Orders - December 2020'!$I$2:$I$2047,'Orders - December 2020'!$H$2:$H$2047,Worksheet!EK$3,'Orders - December 2020'!$C$2:$C$2047,Worksheet!$F129),"-")</f>
        <v>-</v>
      </c>
      <c r="EL129" s="51" t="str">
        <f>IFERROR(AVERAGEIFS('Orders - December 2020'!$I$2:$I$2047,'Orders - December 2020'!$H$2:$H$2047,Worksheet!EL$3,'Orders - December 2020'!$C$2:$C$2047,Worksheet!$F129),"-")</f>
        <v>-</v>
      </c>
      <c r="EM129" s="51" t="str">
        <f>IFERROR(AVERAGEIFS('Orders - December 2020'!$I$2:$I$2047,'Orders - December 2020'!$H$2:$H$2047,Worksheet!EM$3,'Orders - December 2020'!$C$2:$C$2047,Worksheet!$F129),"-")</f>
        <v>-</v>
      </c>
      <c r="EN129" s="51" t="str">
        <f>IFERROR(AVERAGEIFS('Orders - December 2020'!$I$2:$I$2047,'Orders - December 2020'!$H$2:$H$2047,Worksheet!EN$3,'Orders - December 2020'!$C$2:$C$2047,Worksheet!$F129),"-")</f>
        <v>-</v>
      </c>
      <c r="EO129" s="51" t="str">
        <f>IFERROR(AVERAGEIFS('Orders - December 2020'!$I$2:$I$2047,'Orders - December 2020'!$H$2:$H$2047,Worksheet!EO$3,'Orders - December 2020'!$C$2:$C$2047,Worksheet!$F129),"-")</f>
        <v>-</v>
      </c>
      <c r="EP129" s="51" t="str">
        <f>IFERROR(AVERAGEIFS('Orders - December 2020'!$I$2:$I$2047,'Orders - December 2020'!$H$2:$H$2047,Worksheet!EP$3,'Orders - December 2020'!$C$2:$C$2047,Worksheet!$F129),"-")</f>
        <v>-</v>
      </c>
      <c r="EQ129" s="51" t="str">
        <f>IFERROR(AVERAGEIFS('Orders - December 2020'!$I$2:$I$2047,'Orders - December 2020'!$H$2:$H$2047,Worksheet!EQ$3,'Orders - December 2020'!$C$2:$C$2047,Worksheet!$F129),"-")</f>
        <v>-</v>
      </c>
      <c r="ER129" s="51" t="str">
        <f>IFERROR(AVERAGEIFS('Orders - December 2020'!$I$2:$I$2047,'Orders - December 2020'!$H$2:$H$2047,Worksheet!ER$3,'Orders - December 2020'!$C$2:$C$2047,Worksheet!$F129),"-")</f>
        <v>-</v>
      </c>
      <c r="ES129" s="51" t="str">
        <f>IFERROR(AVERAGEIFS('Orders - December 2020'!$I$2:$I$2047,'Orders - December 2020'!$H$2:$H$2047,Worksheet!ES$3,'Orders - December 2020'!$C$2:$C$2047,Worksheet!$F129),"-")</f>
        <v>-</v>
      </c>
      <c r="ET129" s="51" t="str">
        <f>IFERROR(AVERAGEIFS('Orders - December 2020'!$I$2:$I$2047,'Orders - December 2020'!$H$2:$H$2047,Worksheet!ET$3,'Orders - December 2020'!$C$2:$C$2047,Worksheet!$F129),"-")</f>
        <v>-</v>
      </c>
      <c r="EU129" s="51" t="str">
        <f>IFERROR(AVERAGEIFS('Orders - December 2020'!$I$2:$I$2047,'Orders - December 2020'!$H$2:$H$2047,Worksheet!EU$3,'Orders - December 2020'!$C$2:$C$2047,Worksheet!$F129),"-")</f>
        <v>-</v>
      </c>
      <c r="EV129" s="51" t="str">
        <f>IFERROR(AVERAGEIFS('Orders - December 2020'!$I$2:$I$2047,'Orders - December 2020'!$H$2:$H$2047,Worksheet!EV$3,'Orders - December 2020'!$C$2:$C$2047,Worksheet!$F129),"-")</f>
        <v>-</v>
      </c>
      <c r="EW129" s="51" t="str">
        <f>IFERROR(AVERAGEIFS('Orders - December 2020'!$I$2:$I$2047,'Orders - December 2020'!$H$2:$H$2047,Worksheet!EW$3,'Orders - December 2020'!$C$2:$C$2047,Worksheet!$F129),"-")</f>
        <v>-</v>
      </c>
      <c r="EX129" s="51" t="str">
        <f>IFERROR(AVERAGEIFS('Orders - December 2020'!$I$2:$I$2047,'Orders - December 2020'!$H$2:$H$2047,Worksheet!EX$3,'Orders - December 2020'!$C$2:$C$2047,Worksheet!$F129),"-")</f>
        <v>-</v>
      </c>
      <c r="EY129" s="51" t="str">
        <f>IFERROR(AVERAGEIFS('Orders - December 2020'!$I$2:$I$2047,'Orders - December 2020'!$H$2:$H$2047,Worksheet!EY$3,'Orders - December 2020'!$C$2:$C$2047,Worksheet!$F129),"-")</f>
        <v>-</v>
      </c>
      <c r="EZ129" s="51" t="str">
        <f>IFERROR(AVERAGEIFS('Orders - December 2020'!$I$2:$I$2047,'Orders - December 2020'!$H$2:$H$2047,Worksheet!EZ$3,'Orders - December 2020'!$C$2:$C$2047,Worksheet!$F129),"-")</f>
        <v>-</v>
      </c>
      <c r="FA129" s="51" t="str">
        <f>IFERROR(AVERAGEIFS('Orders - December 2020'!$I$2:$I$2047,'Orders - December 2020'!$H$2:$H$2047,Worksheet!FA$3,'Orders - December 2020'!$C$2:$C$2047,Worksheet!$F129),"-")</f>
        <v>-</v>
      </c>
      <c r="FB129" s="51" t="str">
        <f>IFERROR(AVERAGEIFS('Orders - December 2020'!$I$2:$I$2047,'Orders - December 2020'!$H$2:$H$2047,Worksheet!FB$3,'Orders - December 2020'!$C$2:$C$2047,Worksheet!$F129),"-")</f>
        <v>-</v>
      </c>
      <c r="FC129" s="51" t="str">
        <f>IFERROR(AVERAGEIFS('Orders - December 2020'!$I$2:$I$2047,'Orders - December 2020'!$H$2:$H$2047,Worksheet!FC$3,'Orders - December 2020'!$C$2:$C$2047,Worksheet!$F129),"-")</f>
        <v>-</v>
      </c>
      <c r="FD129" s="51" t="str">
        <f>IFERROR(AVERAGEIFS('Orders - December 2020'!$I$2:$I$2047,'Orders - December 2020'!$H$2:$H$2047,Worksheet!FD$3,'Orders - December 2020'!$C$2:$C$2047,Worksheet!$F129),"-")</f>
        <v>-</v>
      </c>
      <c r="FE129" s="51" t="str">
        <f>IFERROR(AVERAGEIFS('Orders - December 2020'!$I$2:$I$2047,'Orders - December 2020'!$H$2:$H$2047,Worksheet!FE$3,'Orders - December 2020'!$C$2:$C$2047,Worksheet!$F129),"-")</f>
        <v>-</v>
      </c>
      <c r="FF129" s="51" t="str">
        <f>IFERROR(AVERAGEIFS('Orders - December 2020'!$I$2:$I$2047,'Orders - December 2020'!$H$2:$H$2047,Worksheet!FF$3,'Orders - December 2020'!$C$2:$C$2047,Worksheet!$F129),"-")</f>
        <v>-</v>
      </c>
      <c r="FG129" s="52" t="str">
        <f>IFERROR(AVERAGEIFS('Orders - December 2020'!$I$2:$I$2047,'Orders - December 2020'!$H$2:$H$2047,Worksheet!FG$3,'Orders - December 2020'!$C$2:$C$2047,Worksheet!$F129),"-")</f>
        <v>-</v>
      </c>
    </row>
    <row r="130" spans="6:163">
      <c r="F130" s="45" t="str">
        <v>Able God</v>
      </c>
      <c r="G130" s="50" t="str">
        <f>IFERROR(AVERAGEIFS('Orders - December 2020'!$I$2:$I$2047,'Orders - December 2020'!$H$2:$H$2047,Worksheet!G$3,'Orders - December 2020'!$C$2:$C$2047,Worksheet!$F130),"-")</f>
        <v>-</v>
      </c>
      <c r="H130" s="51" t="str">
        <f>IFERROR(AVERAGEIFS('Orders - December 2020'!$I$2:$I$2047,'Orders - December 2020'!$H$2:$H$2047,Worksheet!H$3,'Orders - December 2020'!$C$2:$C$2047,Worksheet!$F130),"-")</f>
        <v>-</v>
      </c>
      <c r="I130" s="51" t="str">
        <f>IFERROR(AVERAGEIFS('Orders - December 2020'!$I$2:$I$2047,'Orders - December 2020'!$H$2:$H$2047,Worksheet!I$3,'Orders - December 2020'!$C$2:$C$2047,Worksheet!$F130),"-")</f>
        <v>-</v>
      </c>
      <c r="J130" s="51" t="str">
        <f>IFERROR(AVERAGEIFS('Orders - December 2020'!$I$2:$I$2047,'Orders - December 2020'!$H$2:$H$2047,Worksheet!J$3,'Orders - December 2020'!$C$2:$C$2047,Worksheet!$F130),"-")</f>
        <v>-</v>
      </c>
      <c r="K130" s="51" t="str">
        <f>IFERROR(AVERAGEIFS('Orders - December 2020'!$I$2:$I$2047,'Orders - December 2020'!$H$2:$H$2047,Worksheet!K$3,'Orders - December 2020'!$C$2:$C$2047,Worksheet!$F130),"-")</f>
        <v>-</v>
      </c>
      <c r="L130" s="51" t="str">
        <f>IFERROR(AVERAGEIFS('Orders - December 2020'!$I$2:$I$2047,'Orders - December 2020'!$H$2:$H$2047,Worksheet!L$3,'Orders - December 2020'!$C$2:$C$2047,Worksheet!$F130),"-")</f>
        <v>-</v>
      </c>
      <c r="M130" s="51" t="str">
        <f>IFERROR(AVERAGEIFS('Orders - December 2020'!$I$2:$I$2047,'Orders - December 2020'!$H$2:$H$2047,Worksheet!M$3,'Orders - December 2020'!$C$2:$C$2047,Worksheet!$F130),"-")</f>
        <v>-</v>
      </c>
      <c r="N130" s="51" t="str">
        <f>IFERROR(AVERAGEIFS('Orders - December 2020'!$I$2:$I$2047,'Orders - December 2020'!$H$2:$H$2047,Worksheet!N$3,'Orders - December 2020'!$C$2:$C$2047,Worksheet!$F130),"-")</f>
        <v>-</v>
      </c>
      <c r="O130" s="51" t="str">
        <f>IFERROR(AVERAGEIFS('Orders - December 2020'!$I$2:$I$2047,'Orders - December 2020'!$H$2:$H$2047,Worksheet!O$3,'Orders - December 2020'!$C$2:$C$2047,Worksheet!$F130),"-")</f>
        <v>-</v>
      </c>
      <c r="P130" s="51" t="str">
        <f>IFERROR(AVERAGEIFS('Orders - December 2020'!$I$2:$I$2047,'Orders - December 2020'!$H$2:$H$2047,Worksheet!P$3,'Orders - December 2020'!$C$2:$C$2047,Worksheet!$F130),"-")</f>
        <v>-</v>
      </c>
      <c r="Q130" s="51" t="str">
        <f>IFERROR(AVERAGEIFS('Orders - December 2020'!$I$2:$I$2047,'Orders - December 2020'!$H$2:$H$2047,Worksheet!Q$3,'Orders - December 2020'!$C$2:$C$2047,Worksheet!$F130),"-")</f>
        <v>-</v>
      </c>
      <c r="R130" s="51" t="str">
        <f>IFERROR(AVERAGEIFS('Orders - December 2020'!$I$2:$I$2047,'Orders - December 2020'!$H$2:$H$2047,Worksheet!R$3,'Orders - December 2020'!$C$2:$C$2047,Worksheet!$F130),"-")</f>
        <v>-</v>
      </c>
      <c r="S130" s="51" t="str">
        <f>IFERROR(AVERAGEIFS('Orders - December 2020'!$I$2:$I$2047,'Orders - December 2020'!$H$2:$H$2047,Worksheet!S$3,'Orders - December 2020'!$C$2:$C$2047,Worksheet!$F130),"-")</f>
        <v>-</v>
      </c>
      <c r="T130" s="51" t="str">
        <f>IFERROR(AVERAGEIFS('Orders - December 2020'!$I$2:$I$2047,'Orders - December 2020'!$H$2:$H$2047,Worksheet!T$3,'Orders - December 2020'!$C$2:$C$2047,Worksheet!$F130),"-")</f>
        <v>-</v>
      </c>
      <c r="U130" s="51" t="str">
        <f>IFERROR(AVERAGEIFS('Orders - December 2020'!$I$2:$I$2047,'Orders - December 2020'!$H$2:$H$2047,Worksheet!U$3,'Orders - December 2020'!$C$2:$C$2047,Worksheet!$F130),"-")</f>
        <v>-</v>
      </c>
      <c r="V130" s="51" t="str">
        <f>IFERROR(AVERAGEIFS('Orders - December 2020'!$I$2:$I$2047,'Orders - December 2020'!$H$2:$H$2047,Worksheet!V$3,'Orders - December 2020'!$C$2:$C$2047,Worksheet!$F130),"-")</f>
        <v>-</v>
      </c>
      <c r="W130" s="51" t="str">
        <f>IFERROR(AVERAGEIFS('Orders - December 2020'!$I$2:$I$2047,'Orders - December 2020'!$H$2:$H$2047,Worksheet!W$3,'Orders - December 2020'!$C$2:$C$2047,Worksheet!$F130),"-")</f>
        <v>-</v>
      </c>
      <c r="X130" s="51" t="str">
        <f>IFERROR(AVERAGEIFS('Orders - December 2020'!$I$2:$I$2047,'Orders - December 2020'!$H$2:$H$2047,Worksheet!X$3,'Orders - December 2020'!$C$2:$C$2047,Worksheet!$F130),"-")</f>
        <v>-</v>
      </c>
      <c r="Y130" s="51" t="str">
        <f>IFERROR(AVERAGEIFS('Orders - December 2020'!$I$2:$I$2047,'Orders - December 2020'!$H$2:$H$2047,Worksheet!Y$3,'Orders - December 2020'!$C$2:$C$2047,Worksheet!$F130),"-")</f>
        <v>-</v>
      </c>
      <c r="Z130" s="51" t="str">
        <f>IFERROR(AVERAGEIFS('Orders - December 2020'!$I$2:$I$2047,'Orders - December 2020'!$H$2:$H$2047,Worksheet!Z$3,'Orders - December 2020'!$C$2:$C$2047,Worksheet!$F130),"-")</f>
        <v>-</v>
      </c>
      <c r="AA130" s="51" t="str">
        <f>IFERROR(AVERAGEIFS('Orders - December 2020'!$I$2:$I$2047,'Orders - December 2020'!$H$2:$H$2047,Worksheet!AA$3,'Orders - December 2020'!$C$2:$C$2047,Worksheet!$F130),"-")</f>
        <v>-</v>
      </c>
      <c r="AB130" s="51" t="str">
        <f>IFERROR(AVERAGEIFS('Orders - December 2020'!$I$2:$I$2047,'Orders - December 2020'!$H$2:$H$2047,Worksheet!AB$3,'Orders - December 2020'!$C$2:$C$2047,Worksheet!$F130),"-")</f>
        <v>-</v>
      </c>
      <c r="AC130" s="51" t="str">
        <f>IFERROR(AVERAGEIFS('Orders - December 2020'!$I$2:$I$2047,'Orders - December 2020'!$H$2:$H$2047,Worksheet!AC$3,'Orders - December 2020'!$C$2:$C$2047,Worksheet!$F130),"-")</f>
        <v>-</v>
      </c>
      <c r="AD130" s="51" t="str">
        <f>IFERROR(AVERAGEIFS('Orders - December 2020'!$I$2:$I$2047,'Orders - December 2020'!$H$2:$H$2047,Worksheet!AD$3,'Orders - December 2020'!$C$2:$C$2047,Worksheet!$F130),"-")</f>
        <v>-</v>
      </c>
      <c r="AE130" s="51" t="str">
        <f>IFERROR(AVERAGEIFS('Orders - December 2020'!$I$2:$I$2047,'Orders - December 2020'!$H$2:$H$2047,Worksheet!AE$3,'Orders - December 2020'!$C$2:$C$2047,Worksheet!$F130),"-")</f>
        <v>-</v>
      </c>
      <c r="AF130" s="51" t="str">
        <f>IFERROR(AVERAGEIFS('Orders - December 2020'!$I$2:$I$2047,'Orders - December 2020'!$H$2:$H$2047,Worksheet!AF$3,'Orders - December 2020'!$C$2:$C$2047,Worksheet!$F130),"-")</f>
        <v>-</v>
      </c>
      <c r="AG130" s="51" t="str">
        <f>IFERROR(AVERAGEIFS('Orders - December 2020'!$I$2:$I$2047,'Orders - December 2020'!$H$2:$H$2047,Worksheet!AG$3,'Orders - December 2020'!$C$2:$C$2047,Worksheet!$F130),"-")</f>
        <v>-</v>
      </c>
      <c r="AH130" s="51" t="str">
        <f>IFERROR(AVERAGEIFS('Orders - December 2020'!$I$2:$I$2047,'Orders - December 2020'!$H$2:$H$2047,Worksheet!AH$3,'Orders - December 2020'!$C$2:$C$2047,Worksheet!$F130),"-")</f>
        <v>-</v>
      </c>
      <c r="AI130" s="51" t="str">
        <f>IFERROR(AVERAGEIFS('Orders - December 2020'!$I$2:$I$2047,'Orders - December 2020'!$H$2:$H$2047,Worksheet!AI$3,'Orders - December 2020'!$C$2:$C$2047,Worksheet!$F130),"-")</f>
        <v>-</v>
      </c>
      <c r="AJ130" s="51" t="str">
        <f>IFERROR(AVERAGEIFS('Orders - December 2020'!$I$2:$I$2047,'Orders - December 2020'!$H$2:$H$2047,Worksheet!AJ$3,'Orders - December 2020'!$C$2:$C$2047,Worksheet!$F130),"-")</f>
        <v>-</v>
      </c>
      <c r="AK130" s="51" t="str">
        <f>IFERROR(AVERAGEIFS('Orders - December 2020'!$I$2:$I$2047,'Orders - December 2020'!$H$2:$H$2047,Worksheet!AK$3,'Orders - December 2020'!$C$2:$C$2047,Worksheet!$F130),"-")</f>
        <v>-</v>
      </c>
      <c r="AL130" s="51" t="str">
        <f>IFERROR(AVERAGEIFS('Orders - December 2020'!$I$2:$I$2047,'Orders - December 2020'!$H$2:$H$2047,Worksheet!AL$3,'Orders - December 2020'!$C$2:$C$2047,Worksheet!$F130),"-")</f>
        <v>-</v>
      </c>
      <c r="AM130" s="51" t="str">
        <f>IFERROR(AVERAGEIFS('Orders - December 2020'!$I$2:$I$2047,'Orders - December 2020'!$H$2:$H$2047,Worksheet!AM$3,'Orders - December 2020'!$C$2:$C$2047,Worksheet!$F130),"-")</f>
        <v>-</v>
      </c>
      <c r="AN130" s="51" t="str">
        <f>IFERROR(AVERAGEIFS('Orders - December 2020'!$I$2:$I$2047,'Orders - December 2020'!$H$2:$H$2047,Worksheet!AN$3,'Orders - December 2020'!$C$2:$C$2047,Worksheet!$F130),"-")</f>
        <v>-</v>
      </c>
      <c r="AO130" s="51" t="str">
        <f>IFERROR(AVERAGEIFS('Orders - December 2020'!$I$2:$I$2047,'Orders - December 2020'!$H$2:$H$2047,Worksheet!AO$3,'Orders - December 2020'!$C$2:$C$2047,Worksheet!$F130),"-")</f>
        <v>-</v>
      </c>
      <c r="AP130" s="51" t="str">
        <f>IFERROR(AVERAGEIFS('Orders - December 2020'!$I$2:$I$2047,'Orders - December 2020'!$H$2:$H$2047,Worksheet!AP$3,'Orders - December 2020'!$C$2:$C$2047,Worksheet!$F130),"-")</f>
        <v>-</v>
      </c>
      <c r="AQ130" s="51" t="str">
        <f>IFERROR(AVERAGEIFS('Orders - December 2020'!$I$2:$I$2047,'Orders - December 2020'!$H$2:$H$2047,Worksheet!AQ$3,'Orders - December 2020'!$C$2:$C$2047,Worksheet!$F130),"-")</f>
        <v>-</v>
      </c>
      <c r="AR130" s="51" t="str">
        <f>IFERROR(AVERAGEIFS('Orders - December 2020'!$I$2:$I$2047,'Orders - December 2020'!$H$2:$H$2047,Worksheet!AR$3,'Orders - December 2020'!$C$2:$C$2047,Worksheet!$F130),"-")</f>
        <v>-</v>
      </c>
      <c r="AS130" s="51" t="str">
        <f>IFERROR(AVERAGEIFS('Orders - December 2020'!$I$2:$I$2047,'Orders - December 2020'!$H$2:$H$2047,Worksheet!AS$3,'Orders - December 2020'!$C$2:$C$2047,Worksheet!$F130),"-")</f>
        <v>-</v>
      </c>
      <c r="AT130" s="51" t="str">
        <f>IFERROR(AVERAGEIFS('Orders - December 2020'!$I$2:$I$2047,'Orders - December 2020'!$H$2:$H$2047,Worksheet!AT$3,'Orders - December 2020'!$C$2:$C$2047,Worksheet!$F130),"-")</f>
        <v>-</v>
      </c>
      <c r="AU130" s="51" t="str">
        <f>IFERROR(AVERAGEIFS('Orders - December 2020'!$I$2:$I$2047,'Orders - December 2020'!$H$2:$H$2047,Worksheet!AU$3,'Orders - December 2020'!$C$2:$C$2047,Worksheet!$F130),"-")</f>
        <v>-</v>
      </c>
      <c r="AV130" s="51" t="str">
        <f>IFERROR(AVERAGEIFS('Orders - December 2020'!$I$2:$I$2047,'Orders - December 2020'!$H$2:$H$2047,Worksheet!AV$3,'Orders - December 2020'!$C$2:$C$2047,Worksheet!$F130),"-")</f>
        <v>-</v>
      </c>
      <c r="AW130" s="51" t="str">
        <f>IFERROR(AVERAGEIFS('Orders - December 2020'!$I$2:$I$2047,'Orders - December 2020'!$H$2:$H$2047,Worksheet!AW$3,'Orders - December 2020'!$C$2:$C$2047,Worksheet!$F130),"-")</f>
        <v>-</v>
      </c>
      <c r="AX130" s="51" t="str">
        <f>IFERROR(AVERAGEIFS('Orders - December 2020'!$I$2:$I$2047,'Orders - December 2020'!$H$2:$H$2047,Worksheet!AX$3,'Orders - December 2020'!$C$2:$C$2047,Worksheet!$F130),"-")</f>
        <v>-</v>
      </c>
      <c r="AY130" s="51" t="str">
        <f>IFERROR(AVERAGEIFS('Orders - December 2020'!$I$2:$I$2047,'Orders - December 2020'!$H$2:$H$2047,Worksheet!AY$3,'Orders - December 2020'!$C$2:$C$2047,Worksheet!$F130),"-")</f>
        <v>-</v>
      </c>
      <c r="AZ130" s="51" t="str">
        <f>IFERROR(AVERAGEIFS('Orders - December 2020'!$I$2:$I$2047,'Orders - December 2020'!$H$2:$H$2047,Worksheet!AZ$3,'Orders - December 2020'!$C$2:$C$2047,Worksheet!$F130),"-")</f>
        <v>-</v>
      </c>
      <c r="BA130" s="51" t="str">
        <f>IFERROR(AVERAGEIFS('Orders - December 2020'!$I$2:$I$2047,'Orders - December 2020'!$H$2:$H$2047,Worksheet!BA$3,'Orders - December 2020'!$C$2:$C$2047,Worksheet!$F130),"-")</f>
        <v>-</v>
      </c>
      <c r="BB130" s="51" t="str">
        <f>IFERROR(AVERAGEIFS('Orders - December 2020'!$I$2:$I$2047,'Orders - December 2020'!$H$2:$H$2047,Worksheet!BB$3,'Orders - December 2020'!$C$2:$C$2047,Worksheet!$F130),"-")</f>
        <v>-</v>
      </c>
      <c r="BC130" s="51" t="str">
        <f>IFERROR(AVERAGEIFS('Orders - December 2020'!$I$2:$I$2047,'Orders - December 2020'!$H$2:$H$2047,Worksheet!BC$3,'Orders - December 2020'!$C$2:$C$2047,Worksheet!$F130),"-")</f>
        <v>-</v>
      </c>
      <c r="BD130" s="51" t="str">
        <f>IFERROR(AVERAGEIFS('Orders - December 2020'!$I$2:$I$2047,'Orders - December 2020'!$H$2:$H$2047,Worksheet!BD$3,'Orders - December 2020'!$C$2:$C$2047,Worksheet!$F130),"-")</f>
        <v>-</v>
      </c>
      <c r="BE130" s="51" t="str">
        <f>IFERROR(AVERAGEIFS('Orders - December 2020'!$I$2:$I$2047,'Orders - December 2020'!$H$2:$H$2047,Worksheet!BE$3,'Orders - December 2020'!$C$2:$C$2047,Worksheet!$F130),"-")</f>
        <v>-</v>
      </c>
      <c r="BF130" s="51" t="str">
        <f>IFERROR(AVERAGEIFS('Orders - December 2020'!$I$2:$I$2047,'Orders - December 2020'!$H$2:$H$2047,Worksheet!BF$3,'Orders - December 2020'!$C$2:$C$2047,Worksheet!$F130),"-")</f>
        <v>-</v>
      </c>
      <c r="BG130" s="51" t="str">
        <f>IFERROR(AVERAGEIFS('Orders - December 2020'!$I$2:$I$2047,'Orders - December 2020'!$H$2:$H$2047,Worksheet!BG$3,'Orders - December 2020'!$C$2:$C$2047,Worksheet!$F130),"-")</f>
        <v>-</v>
      </c>
      <c r="BH130" s="51" t="str">
        <f>IFERROR(AVERAGEIFS('Orders - December 2020'!$I$2:$I$2047,'Orders - December 2020'!$H$2:$H$2047,Worksheet!BH$3,'Orders - December 2020'!$C$2:$C$2047,Worksheet!$F130),"-")</f>
        <v>-</v>
      </c>
      <c r="BI130" s="51" t="str">
        <f>IFERROR(AVERAGEIFS('Orders - December 2020'!$I$2:$I$2047,'Orders - December 2020'!$H$2:$H$2047,Worksheet!BI$3,'Orders - December 2020'!$C$2:$C$2047,Worksheet!$F130),"-")</f>
        <v>-</v>
      </c>
      <c r="BJ130" s="51" t="str">
        <f>IFERROR(AVERAGEIFS('Orders - December 2020'!$I$2:$I$2047,'Orders - December 2020'!$H$2:$H$2047,Worksheet!BJ$3,'Orders - December 2020'!$C$2:$C$2047,Worksheet!$F130),"-")</f>
        <v>-</v>
      </c>
      <c r="BK130" s="51" t="str">
        <f>IFERROR(AVERAGEIFS('Orders - December 2020'!$I$2:$I$2047,'Orders - December 2020'!$H$2:$H$2047,Worksheet!BK$3,'Orders - December 2020'!$C$2:$C$2047,Worksheet!$F130),"-")</f>
        <v>-</v>
      </c>
      <c r="BL130" s="51" t="str">
        <f>IFERROR(AVERAGEIFS('Orders - December 2020'!$I$2:$I$2047,'Orders - December 2020'!$H$2:$H$2047,Worksheet!BL$3,'Orders - December 2020'!$C$2:$C$2047,Worksheet!$F130),"-")</f>
        <v>-</v>
      </c>
      <c r="BM130" s="51" t="str">
        <f>IFERROR(AVERAGEIFS('Orders - December 2020'!$I$2:$I$2047,'Orders - December 2020'!$H$2:$H$2047,Worksheet!BM$3,'Orders - December 2020'!$C$2:$C$2047,Worksheet!$F130),"-")</f>
        <v>-</v>
      </c>
      <c r="BN130" s="51" t="str">
        <f>IFERROR(AVERAGEIFS('Orders - December 2020'!$I$2:$I$2047,'Orders - December 2020'!$H$2:$H$2047,Worksheet!BN$3,'Orders - December 2020'!$C$2:$C$2047,Worksheet!$F130),"-")</f>
        <v>-</v>
      </c>
      <c r="BO130" s="51" t="str">
        <f>IFERROR(AVERAGEIFS('Orders - December 2020'!$I$2:$I$2047,'Orders - December 2020'!$H$2:$H$2047,Worksheet!BO$3,'Orders - December 2020'!$C$2:$C$2047,Worksheet!$F130),"-")</f>
        <v>-</v>
      </c>
      <c r="BP130" s="51" t="str">
        <f>IFERROR(AVERAGEIFS('Orders - December 2020'!$I$2:$I$2047,'Orders - December 2020'!$H$2:$H$2047,Worksheet!BP$3,'Orders - December 2020'!$C$2:$C$2047,Worksheet!$F130),"-")</f>
        <v>-</v>
      </c>
      <c r="BQ130" s="51" t="str">
        <f>IFERROR(AVERAGEIFS('Orders - December 2020'!$I$2:$I$2047,'Orders - December 2020'!$H$2:$H$2047,Worksheet!BQ$3,'Orders - December 2020'!$C$2:$C$2047,Worksheet!$F130),"-")</f>
        <v>-</v>
      </c>
      <c r="BR130" s="51" t="str">
        <f>IFERROR(AVERAGEIFS('Orders - December 2020'!$I$2:$I$2047,'Orders - December 2020'!$H$2:$H$2047,Worksheet!BR$3,'Orders - December 2020'!$C$2:$C$2047,Worksheet!$F130),"-")</f>
        <v>-</v>
      </c>
      <c r="BS130" s="51" t="str">
        <f>IFERROR(AVERAGEIFS('Orders - December 2020'!$I$2:$I$2047,'Orders - December 2020'!$H$2:$H$2047,Worksheet!BS$3,'Orders - December 2020'!$C$2:$C$2047,Worksheet!$F130),"-")</f>
        <v>-</v>
      </c>
      <c r="BT130" s="51" t="str">
        <f>IFERROR(AVERAGEIFS('Orders - December 2020'!$I$2:$I$2047,'Orders - December 2020'!$H$2:$H$2047,Worksheet!BT$3,'Orders - December 2020'!$C$2:$C$2047,Worksheet!$F130),"-")</f>
        <v>-</v>
      </c>
      <c r="BU130" s="51" t="str">
        <f>IFERROR(AVERAGEIFS('Orders - December 2020'!$I$2:$I$2047,'Orders - December 2020'!$H$2:$H$2047,Worksheet!BU$3,'Orders - December 2020'!$C$2:$C$2047,Worksheet!$F130),"-")</f>
        <v>-</v>
      </c>
      <c r="BV130" s="51" t="str">
        <f>IFERROR(AVERAGEIFS('Orders - December 2020'!$I$2:$I$2047,'Orders - December 2020'!$H$2:$H$2047,Worksheet!BV$3,'Orders - December 2020'!$C$2:$C$2047,Worksheet!$F130),"-")</f>
        <v>-</v>
      </c>
      <c r="BW130" s="51" t="str">
        <f>IFERROR(AVERAGEIFS('Orders - December 2020'!$I$2:$I$2047,'Orders - December 2020'!$H$2:$H$2047,Worksheet!BW$3,'Orders - December 2020'!$C$2:$C$2047,Worksheet!$F130),"-")</f>
        <v>-</v>
      </c>
      <c r="BX130" s="51" t="str">
        <f>IFERROR(AVERAGEIFS('Orders - December 2020'!$I$2:$I$2047,'Orders - December 2020'!$H$2:$H$2047,Worksheet!BX$3,'Orders - December 2020'!$C$2:$C$2047,Worksheet!$F130),"-")</f>
        <v>-</v>
      </c>
      <c r="BY130" s="51" t="str">
        <f>IFERROR(AVERAGEIFS('Orders - December 2020'!$I$2:$I$2047,'Orders - December 2020'!$H$2:$H$2047,Worksheet!BY$3,'Orders - December 2020'!$C$2:$C$2047,Worksheet!$F130),"-")</f>
        <v>-</v>
      </c>
      <c r="BZ130" s="51" t="str">
        <f>IFERROR(AVERAGEIFS('Orders - December 2020'!$I$2:$I$2047,'Orders - December 2020'!$H$2:$H$2047,Worksheet!BZ$3,'Orders - December 2020'!$C$2:$C$2047,Worksheet!$F130),"-")</f>
        <v>-</v>
      </c>
      <c r="CA130" s="51">
        <f>IFERROR(AVERAGEIFS('Orders - December 2020'!$I$2:$I$2047,'Orders - December 2020'!$H$2:$H$2047,Worksheet!CA$3,'Orders - December 2020'!$C$2:$C$2047,Worksheet!$F130),"-")</f>
        <v>1</v>
      </c>
      <c r="CB130" s="51">
        <f>IFERROR(AVERAGEIFS('Orders - December 2020'!$I$2:$I$2047,'Orders - December 2020'!$H$2:$H$2047,Worksheet!CB$3,'Orders - December 2020'!$C$2:$C$2047,Worksheet!$F130),"-")</f>
        <v>1</v>
      </c>
      <c r="CC130" s="51" t="str">
        <f>IFERROR(AVERAGEIFS('Orders - December 2020'!$I$2:$I$2047,'Orders - December 2020'!$H$2:$H$2047,Worksheet!CC$3,'Orders - December 2020'!$C$2:$C$2047,Worksheet!$F130),"-")</f>
        <v>-</v>
      </c>
      <c r="CD130" s="51" t="str">
        <f>IFERROR(AVERAGEIFS('Orders - December 2020'!$I$2:$I$2047,'Orders - December 2020'!$H$2:$H$2047,Worksheet!CD$3,'Orders - December 2020'!$C$2:$C$2047,Worksheet!$F130),"-")</f>
        <v>-</v>
      </c>
      <c r="CE130" s="51" t="str">
        <f>IFERROR(AVERAGEIFS('Orders - December 2020'!$I$2:$I$2047,'Orders - December 2020'!$H$2:$H$2047,Worksheet!CE$3,'Orders - December 2020'!$C$2:$C$2047,Worksheet!$F130),"-")</f>
        <v>-</v>
      </c>
      <c r="CF130" s="51" t="str">
        <f>IFERROR(AVERAGEIFS('Orders - December 2020'!$I$2:$I$2047,'Orders - December 2020'!$H$2:$H$2047,Worksheet!CF$3,'Orders - December 2020'!$C$2:$C$2047,Worksheet!$F130),"-")</f>
        <v>-</v>
      </c>
      <c r="CG130" s="51" t="str">
        <f>IFERROR(AVERAGEIFS('Orders - December 2020'!$I$2:$I$2047,'Orders - December 2020'!$H$2:$H$2047,Worksheet!CG$3,'Orders - December 2020'!$C$2:$C$2047,Worksheet!$F130),"-")</f>
        <v>-</v>
      </c>
      <c r="CH130" s="51" t="str">
        <f>IFERROR(AVERAGEIFS('Orders - December 2020'!$I$2:$I$2047,'Orders - December 2020'!$H$2:$H$2047,Worksheet!CH$3,'Orders - December 2020'!$C$2:$C$2047,Worksheet!$F130),"-")</f>
        <v>-</v>
      </c>
      <c r="CI130" s="51" t="str">
        <f>IFERROR(AVERAGEIFS('Orders - December 2020'!$I$2:$I$2047,'Orders - December 2020'!$H$2:$H$2047,Worksheet!CI$3,'Orders - December 2020'!$C$2:$C$2047,Worksheet!$F130),"-")</f>
        <v>-</v>
      </c>
      <c r="CJ130" s="51">
        <f>IFERROR(AVERAGEIFS('Orders - December 2020'!$I$2:$I$2047,'Orders - December 2020'!$H$2:$H$2047,Worksheet!CJ$3,'Orders - December 2020'!$C$2:$C$2047,Worksheet!$F130),"-")</f>
        <v>3</v>
      </c>
      <c r="CK130" s="51" t="str">
        <f>IFERROR(AVERAGEIFS('Orders - December 2020'!$I$2:$I$2047,'Orders - December 2020'!$H$2:$H$2047,Worksheet!CK$3,'Orders - December 2020'!$C$2:$C$2047,Worksheet!$F130),"-")</f>
        <v>-</v>
      </c>
      <c r="CL130" s="51" t="str">
        <f>IFERROR(AVERAGEIFS('Orders - December 2020'!$I$2:$I$2047,'Orders - December 2020'!$H$2:$H$2047,Worksheet!CL$3,'Orders - December 2020'!$C$2:$C$2047,Worksheet!$F130),"-")</f>
        <v>-</v>
      </c>
      <c r="CM130" s="51" t="str">
        <f>IFERROR(AVERAGEIFS('Orders - December 2020'!$I$2:$I$2047,'Orders - December 2020'!$H$2:$H$2047,Worksheet!CM$3,'Orders - December 2020'!$C$2:$C$2047,Worksheet!$F130),"-")</f>
        <v>-</v>
      </c>
      <c r="CN130" s="51" t="str">
        <f>IFERROR(AVERAGEIFS('Orders - December 2020'!$I$2:$I$2047,'Orders - December 2020'!$H$2:$H$2047,Worksheet!CN$3,'Orders - December 2020'!$C$2:$C$2047,Worksheet!$F130),"-")</f>
        <v>-</v>
      </c>
      <c r="CO130" s="51" t="str">
        <f>IFERROR(AVERAGEIFS('Orders - December 2020'!$I$2:$I$2047,'Orders - December 2020'!$H$2:$H$2047,Worksheet!CO$3,'Orders - December 2020'!$C$2:$C$2047,Worksheet!$F130),"-")</f>
        <v>-</v>
      </c>
      <c r="CP130" s="51" t="str">
        <f>IFERROR(AVERAGEIFS('Orders - December 2020'!$I$2:$I$2047,'Orders - December 2020'!$H$2:$H$2047,Worksheet!CP$3,'Orders - December 2020'!$C$2:$C$2047,Worksheet!$F130),"-")</f>
        <v>-</v>
      </c>
      <c r="CQ130" s="51" t="str">
        <f>IFERROR(AVERAGEIFS('Orders - December 2020'!$I$2:$I$2047,'Orders - December 2020'!$H$2:$H$2047,Worksheet!CQ$3,'Orders - December 2020'!$C$2:$C$2047,Worksheet!$F130),"-")</f>
        <v>-</v>
      </c>
      <c r="CR130" s="51" t="str">
        <f>IFERROR(AVERAGEIFS('Orders - December 2020'!$I$2:$I$2047,'Orders - December 2020'!$H$2:$H$2047,Worksheet!CR$3,'Orders - December 2020'!$C$2:$C$2047,Worksheet!$F130),"-")</f>
        <v>-</v>
      </c>
      <c r="CS130" s="51" t="str">
        <f>IFERROR(AVERAGEIFS('Orders - December 2020'!$I$2:$I$2047,'Orders - December 2020'!$H$2:$H$2047,Worksheet!CS$3,'Orders - December 2020'!$C$2:$C$2047,Worksheet!$F130),"-")</f>
        <v>-</v>
      </c>
      <c r="CT130" s="51" t="str">
        <f>IFERROR(AVERAGEIFS('Orders - December 2020'!$I$2:$I$2047,'Orders - December 2020'!$H$2:$H$2047,Worksheet!CT$3,'Orders - December 2020'!$C$2:$C$2047,Worksheet!$F130),"-")</f>
        <v>-</v>
      </c>
      <c r="CU130" s="51" t="str">
        <f>IFERROR(AVERAGEIFS('Orders - December 2020'!$I$2:$I$2047,'Orders - December 2020'!$H$2:$H$2047,Worksheet!CU$3,'Orders - December 2020'!$C$2:$C$2047,Worksheet!$F130),"-")</f>
        <v>-</v>
      </c>
      <c r="CV130" s="51" t="str">
        <f>IFERROR(AVERAGEIFS('Orders - December 2020'!$I$2:$I$2047,'Orders - December 2020'!$H$2:$H$2047,Worksheet!CV$3,'Orders - December 2020'!$C$2:$C$2047,Worksheet!$F130),"-")</f>
        <v>-</v>
      </c>
      <c r="CW130" s="51" t="str">
        <f>IFERROR(AVERAGEIFS('Orders - December 2020'!$I$2:$I$2047,'Orders - December 2020'!$H$2:$H$2047,Worksheet!CW$3,'Orders - December 2020'!$C$2:$C$2047,Worksheet!$F130),"-")</f>
        <v>-</v>
      </c>
      <c r="CX130" s="51" t="str">
        <f>IFERROR(AVERAGEIFS('Orders - December 2020'!$I$2:$I$2047,'Orders - December 2020'!$H$2:$H$2047,Worksheet!CX$3,'Orders - December 2020'!$C$2:$C$2047,Worksheet!$F130),"-")</f>
        <v>-</v>
      </c>
      <c r="CY130" s="51" t="str">
        <f>IFERROR(AVERAGEIFS('Orders - December 2020'!$I$2:$I$2047,'Orders - December 2020'!$H$2:$H$2047,Worksheet!CY$3,'Orders - December 2020'!$C$2:$C$2047,Worksheet!$F130),"-")</f>
        <v>-</v>
      </c>
      <c r="CZ130" s="51" t="str">
        <f>IFERROR(AVERAGEIFS('Orders - December 2020'!$I$2:$I$2047,'Orders - December 2020'!$H$2:$H$2047,Worksheet!CZ$3,'Orders - December 2020'!$C$2:$C$2047,Worksheet!$F130),"-")</f>
        <v>-</v>
      </c>
      <c r="DA130" s="51" t="str">
        <f>IFERROR(AVERAGEIFS('Orders - December 2020'!$I$2:$I$2047,'Orders - December 2020'!$H$2:$H$2047,Worksheet!DA$3,'Orders - December 2020'!$C$2:$C$2047,Worksheet!$F130),"-")</f>
        <v>-</v>
      </c>
      <c r="DB130" s="51" t="str">
        <f>IFERROR(AVERAGEIFS('Orders - December 2020'!$I$2:$I$2047,'Orders - December 2020'!$H$2:$H$2047,Worksheet!DB$3,'Orders - December 2020'!$C$2:$C$2047,Worksheet!$F130),"-")</f>
        <v>-</v>
      </c>
      <c r="DC130" s="51" t="str">
        <f>IFERROR(AVERAGEIFS('Orders - December 2020'!$I$2:$I$2047,'Orders - December 2020'!$H$2:$H$2047,Worksheet!DC$3,'Orders - December 2020'!$C$2:$C$2047,Worksheet!$F130),"-")</f>
        <v>-</v>
      </c>
      <c r="DD130" s="51" t="str">
        <f>IFERROR(AVERAGEIFS('Orders - December 2020'!$I$2:$I$2047,'Orders - December 2020'!$H$2:$H$2047,Worksheet!DD$3,'Orders - December 2020'!$C$2:$C$2047,Worksheet!$F130),"-")</f>
        <v>-</v>
      </c>
      <c r="DE130" s="51" t="str">
        <f>IFERROR(AVERAGEIFS('Orders - December 2020'!$I$2:$I$2047,'Orders - December 2020'!$H$2:$H$2047,Worksheet!DE$3,'Orders - December 2020'!$C$2:$C$2047,Worksheet!$F130),"-")</f>
        <v>-</v>
      </c>
      <c r="DF130" s="51" t="str">
        <f>IFERROR(AVERAGEIFS('Orders - December 2020'!$I$2:$I$2047,'Orders - December 2020'!$H$2:$H$2047,Worksheet!DF$3,'Orders - December 2020'!$C$2:$C$2047,Worksheet!$F130),"-")</f>
        <v>-</v>
      </c>
      <c r="DG130" s="51" t="str">
        <f>IFERROR(AVERAGEIFS('Orders - December 2020'!$I$2:$I$2047,'Orders - December 2020'!$H$2:$H$2047,Worksheet!DG$3,'Orders - December 2020'!$C$2:$C$2047,Worksheet!$F130),"-")</f>
        <v>-</v>
      </c>
      <c r="DH130" s="51" t="str">
        <f>IFERROR(AVERAGEIFS('Orders - December 2020'!$I$2:$I$2047,'Orders - December 2020'!$H$2:$H$2047,Worksheet!DH$3,'Orders - December 2020'!$C$2:$C$2047,Worksheet!$F130),"-")</f>
        <v>-</v>
      </c>
      <c r="DI130" s="51" t="str">
        <f>IFERROR(AVERAGEIFS('Orders - December 2020'!$I$2:$I$2047,'Orders - December 2020'!$H$2:$H$2047,Worksheet!DI$3,'Orders - December 2020'!$C$2:$C$2047,Worksheet!$F130),"-")</f>
        <v>-</v>
      </c>
      <c r="DJ130" s="51" t="str">
        <f>IFERROR(AVERAGEIFS('Orders - December 2020'!$I$2:$I$2047,'Orders - December 2020'!$H$2:$H$2047,Worksheet!DJ$3,'Orders - December 2020'!$C$2:$C$2047,Worksheet!$F130),"-")</f>
        <v>-</v>
      </c>
      <c r="DK130" s="51" t="str">
        <f>IFERROR(AVERAGEIFS('Orders - December 2020'!$I$2:$I$2047,'Orders - December 2020'!$H$2:$H$2047,Worksheet!DK$3,'Orders - December 2020'!$C$2:$C$2047,Worksheet!$F130),"-")</f>
        <v>-</v>
      </c>
      <c r="DL130" s="51" t="str">
        <f>IFERROR(AVERAGEIFS('Orders - December 2020'!$I$2:$I$2047,'Orders - December 2020'!$H$2:$H$2047,Worksheet!DL$3,'Orders - December 2020'!$C$2:$C$2047,Worksheet!$F130),"-")</f>
        <v>-</v>
      </c>
      <c r="DM130" s="51" t="str">
        <f>IFERROR(AVERAGEIFS('Orders - December 2020'!$I$2:$I$2047,'Orders - December 2020'!$H$2:$H$2047,Worksheet!DM$3,'Orders - December 2020'!$C$2:$C$2047,Worksheet!$F130),"-")</f>
        <v>-</v>
      </c>
      <c r="DN130" s="51" t="str">
        <f>IFERROR(AVERAGEIFS('Orders - December 2020'!$I$2:$I$2047,'Orders - December 2020'!$H$2:$H$2047,Worksheet!DN$3,'Orders - December 2020'!$C$2:$C$2047,Worksheet!$F130),"-")</f>
        <v>-</v>
      </c>
      <c r="DO130" s="51" t="str">
        <f>IFERROR(AVERAGEIFS('Orders - December 2020'!$I$2:$I$2047,'Orders - December 2020'!$H$2:$H$2047,Worksheet!DO$3,'Orders - December 2020'!$C$2:$C$2047,Worksheet!$F130),"-")</f>
        <v>-</v>
      </c>
      <c r="DP130" s="51" t="str">
        <f>IFERROR(AVERAGEIFS('Orders - December 2020'!$I$2:$I$2047,'Orders - December 2020'!$H$2:$H$2047,Worksheet!DP$3,'Orders - December 2020'!$C$2:$C$2047,Worksheet!$F130),"-")</f>
        <v>-</v>
      </c>
      <c r="DQ130" s="51" t="str">
        <f>IFERROR(AVERAGEIFS('Orders - December 2020'!$I$2:$I$2047,'Orders - December 2020'!$H$2:$H$2047,Worksheet!DQ$3,'Orders - December 2020'!$C$2:$C$2047,Worksheet!$F130),"-")</f>
        <v>-</v>
      </c>
      <c r="DR130" s="51" t="str">
        <f>IFERROR(AVERAGEIFS('Orders - December 2020'!$I$2:$I$2047,'Orders - December 2020'!$H$2:$H$2047,Worksheet!DR$3,'Orders - December 2020'!$C$2:$C$2047,Worksheet!$F130),"-")</f>
        <v>-</v>
      </c>
      <c r="DS130" s="51" t="str">
        <f>IFERROR(AVERAGEIFS('Orders - December 2020'!$I$2:$I$2047,'Orders - December 2020'!$H$2:$H$2047,Worksheet!DS$3,'Orders - December 2020'!$C$2:$C$2047,Worksheet!$F130),"-")</f>
        <v>-</v>
      </c>
      <c r="DT130" s="51" t="str">
        <f>IFERROR(AVERAGEIFS('Orders - December 2020'!$I$2:$I$2047,'Orders - December 2020'!$H$2:$H$2047,Worksheet!DT$3,'Orders - December 2020'!$C$2:$C$2047,Worksheet!$F130),"-")</f>
        <v>-</v>
      </c>
      <c r="DU130" s="51" t="str">
        <f>IFERROR(AVERAGEIFS('Orders - December 2020'!$I$2:$I$2047,'Orders - December 2020'!$H$2:$H$2047,Worksheet!DU$3,'Orders - December 2020'!$C$2:$C$2047,Worksheet!$F130),"-")</f>
        <v>-</v>
      </c>
      <c r="DV130" s="51" t="str">
        <f>IFERROR(AVERAGEIFS('Orders - December 2020'!$I$2:$I$2047,'Orders - December 2020'!$H$2:$H$2047,Worksheet!DV$3,'Orders - December 2020'!$C$2:$C$2047,Worksheet!$F130),"-")</f>
        <v>-</v>
      </c>
      <c r="DW130" s="51" t="str">
        <f>IFERROR(AVERAGEIFS('Orders - December 2020'!$I$2:$I$2047,'Orders - December 2020'!$H$2:$H$2047,Worksheet!DW$3,'Orders - December 2020'!$C$2:$C$2047,Worksheet!$F130),"-")</f>
        <v>-</v>
      </c>
      <c r="DX130" s="51" t="str">
        <f>IFERROR(AVERAGEIFS('Orders - December 2020'!$I$2:$I$2047,'Orders - December 2020'!$H$2:$H$2047,Worksheet!DX$3,'Orders - December 2020'!$C$2:$C$2047,Worksheet!$F130),"-")</f>
        <v>-</v>
      </c>
      <c r="DY130" s="51" t="str">
        <f>IFERROR(AVERAGEIFS('Orders - December 2020'!$I$2:$I$2047,'Orders - December 2020'!$H$2:$H$2047,Worksheet!DY$3,'Orders - December 2020'!$C$2:$C$2047,Worksheet!$F130),"-")</f>
        <v>-</v>
      </c>
      <c r="DZ130" s="51" t="str">
        <f>IFERROR(AVERAGEIFS('Orders - December 2020'!$I$2:$I$2047,'Orders - December 2020'!$H$2:$H$2047,Worksheet!DZ$3,'Orders - December 2020'!$C$2:$C$2047,Worksheet!$F130),"-")</f>
        <v>-</v>
      </c>
      <c r="EA130" s="51" t="str">
        <f>IFERROR(AVERAGEIFS('Orders - December 2020'!$I$2:$I$2047,'Orders - December 2020'!$H$2:$H$2047,Worksheet!EA$3,'Orders - December 2020'!$C$2:$C$2047,Worksheet!$F130),"-")</f>
        <v>-</v>
      </c>
      <c r="EB130" s="51" t="str">
        <f>IFERROR(AVERAGEIFS('Orders - December 2020'!$I$2:$I$2047,'Orders - December 2020'!$H$2:$H$2047,Worksheet!EB$3,'Orders - December 2020'!$C$2:$C$2047,Worksheet!$F130),"-")</f>
        <v>-</v>
      </c>
      <c r="EC130" s="51" t="str">
        <f>IFERROR(AVERAGEIFS('Orders - December 2020'!$I$2:$I$2047,'Orders - December 2020'!$H$2:$H$2047,Worksheet!EC$3,'Orders - December 2020'!$C$2:$C$2047,Worksheet!$F130),"-")</f>
        <v>-</v>
      </c>
      <c r="ED130" s="51" t="str">
        <f>IFERROR(AVERAGEIFS('Orders - December 2020'!$I$2:$I$2047,'Orders - December 2020'!$H$2:$H$2047,Worksheet!ED$3,'Orders - December 2020'!$C$2:$C$2047,Worksheet!$F130),"-")</f>
        <v>-</v>
      </c>
      <c r="EE130" s="51" t="str">
        <f>IFERROR(AVERAGEIFS('Orders - December 2020'!$I$2:$I$2047,'Orders - December 2020'!$H$2:$H$2047,Worksheet!EE$3,'Orders - December 2020'!$C$2:$C$2047,Worksheet!$F130),"-")</f>
        <v>-</v>
      </c>
      <c r="EF130" s="51" t="str">
        <f>IFERROR(AVERAGEIFS('Orders - December 2020'!$I$2:$I$2047,'Orders - December 2020'!$H$2:$H$2047,Worksheet!EF$3,'Orders - December 2020'!$C$2:$C$2047,Worksheet!$F130),"-")</f>
        <v>-</v>
      </c>
      <c r="EG130" s="51" t="str">
        <f>IFERROR(AVERAGEIFS('Orders - December 2020'!$I$2:$I$2047,'Orders - December 2020'!$H$2:$H$2047,Worksheet!EG$3,'Orders - December 2020'!$C$2:$C$2047,Worksheet!$F130),"-")</f>
        <v>-</v>
      </c>
      <c r="EH130" s="51" t="str">
        <f>IFERROR(AVERAGEIFS('Orders - December 2020'!$I$2:$I$2047,'Orders - December 2020'!$H$2:$H$2047,Worksheet!EH$3,'Orders - December 2020'!$C$2:$C$2047,Worksheet!$F130),"-")</f>
        <v>-</v>
      </c>
      <c r="EI130" s="51" t="str">
        <f>IFERROR(AVERAGEIFS('Orders - December 2020'!$I$2:$I$2047,'Orders - December 2020'!$H$2:$H$2047,Worksheet!EI$3,'Orders - December 2020'!$C$2:$C$2047,Worksheet!$F130),"-")</f>
        <v>-</v>
      </c>
      <c r="EJ130" s="51" t="str">
        <f>IFERROR(AVERAGEIFS('Orders - December 2020'!$I$2:$I$2047,'Orders - December 2020'!$H$2:$H$2047,Worksheet!EJ$3,'Orders - December 2020'!$C$2:$C$2047,Worksheet!$F130),"-")</f>
        <v>-</v>
      </c>
      <c r="EK130" s="51" t="str">
        <f>IFERROR(AVERAGEIFS('Orders - December 2020'!$I$2:$I$2047,'Orders - December 2020'!$H$2:$H$2047,Worksheet!EK$3,'Orders - December 2020'!$C$2:$C$2047,Worksheet!$F130),"-")</f>
        <v>-</v>
      </c>
      <c r="EL130" s="51" t="str">
        <f>IFERROR(AVERAGEIFS('Orders - December 2020'!$I$2:$I$2047,'Orders - December 2020'!$H$2:$H$2047,Worksheet!EL$3,'Orders - December 2020'!$C$2:$C$2047,Worksheet!$F130),"-")</f>
        <v>-</v>
      </c>
      <c r="EM130" s="51" t="str">
        <f>IFERROR(AVERAGEIFS('Orders - December 2020'!$I$2:$I$2047,'Orders - December 2020'!$H$2:$H$2047,Worksheet!EM$3,'Orders - December 2020'!$C$2:$C$2047,Worksheet!$F130),"-")</f>
        <v>-</v>
      </c>
      <c r="EN130" s="51" t="str">
        <f>IFERROR(AVERAGEIFS('Orders - December 2020'!$I$2:$I$2047,'Orders - December 2020'!$H$2:$H$2047,Worksheet!EN$3,'Orders - December 2020'!$C$2:$C$2047,Worksheet!$F130),"-")</f>
        <v>-</v>
      </c>
      <c r="EO130" s="51" t="str">
        <f>IFERROR(AVERAGEIFS('Orders - December 2020'!$I$2:$I$2047,'Orders - December 2020'!$H$2:$H$2047,Worksheet!EO$3,'Orders - December 2020'!$C$2:$C$2047,Worksheet!$F130),"-")</f>
        <v>-</v>
      </c>
      <c r="EP130" s="51" t="str">
        <f>IFERROR(AVERAGEIFS('Orders - December 2020'!$I$2:$I$2047,'Orders - December 2020'!$H$2:$H$2047,Worksheet!EP$3,'Orders - December 2020'!$C$2:$C$2047,Worksheet!$F130),"-")</f>
        <v>-</v>
      </c>
      <c r="EQ130" s="51" t="str">
        <f>IFERROR(AVERAGEIFS('Orders - December 2020'!$I$2:$I$2047,'Orders - December 2020'!$H$2:$H$2047,Worksheet!EQ$3,'Orders - December 2020'!$C$2:$C$2047,Worksheet!$F130),"-")</f>
        <v>-</v>
      </c>
      <c r="ER130" s="51" t="str">
        <f>IFERROR(AVERAGEIFS('Orders - December 2020'!$I$2:$I$2047,'Orders - December 2020'!$H$2:$H$2047,Worksheet!ER$3,'Orders - December 2020'!$C$2:$C$2047,Worksheet!$F130),"-")</f>
        <v>-</v>
      </c>
      <c r="ES130" s="51" t="str">
        <f>IFERROR(AVERAGEIFS('Orders - December 2020'!$I$2:$I$2047,'Orders - December 2020'!$H$2:$H$2047,Worksheet!ES$3,'Orders - December 2020'!$C$2:$C$2047,Worksheet!$F130),"-")</f>
        <v>-</v>
      </c>
      <c r="ET130" s="51" t="str">
        <f>IFERROR(AVERAGEIFS('Orders - December 2020'!$I$2:$I$2047,'Orders - December 2020'!$H$2:$H$2047,Worksheet!ET$3,'Orders - December 2020'!$C$2:$C$2047,Worksheet!$F130),"-")</f>
        <v>-</v>
      </c>
      <c r="EU130" s="51" t="str">
        <f>IFERROR(AVERAGEIFS('Orders - December 2020'!$I$2:$I$2047,'Orders - December 2020'!$H$2:$H$2047,Worksheet!EU$3,'Orders - December 2020'!$C$2:$C$2047,Worksheet!$F130),"-")</f>
        <v>-</v>
      </c>
      <c r="EV130" s="51" t="str">
        <f>IFERROR(AVERAGEIFS('Orders - December 2020'!$I$2:$I$2047,'Orders - December 2020'!$H$2:$H$2047,Worksheet!EV$3,'Orders - December 2020'!$C$2:$C$2047,Worksheet!$F130),"-")</f>
        <v>-</v>
      </c>
      <c r="EW130" s="51" t="str">
        <f>IFERROR(AVERAGEIFS('Orders - December 2020'!$I$2:$I$2047,'Orders - December 2020'!$H$2:$H$2047,Worksheet!EW$3,'Orders - December 2020'!$C$2:$C$2047,Worksheet!$F130),"-")</f>
        <v>-</v>
      </c>
      <c r="EX130" s="51" t="str">
        <f>IFERROR(AVERAGEIFS('Orders - December 2020'!$I$2:$I$2047,'Orders - December 2020'!$H$2:$H$2047,Worksheet!EX$3,'Orders - December 2020'!$C$2:$C$2047,Worksheet!$F130),"-")</f>
        <v>-</v>
      </c>
      <c r="EY130" s="51" t="str">
        <f>IFERROR(AVERAGEIFS('Orders - December 2020'!$I$2:$I$2047,'Orders - December 2020'!$H$2:$H$2047,Worksheet!EY$3,'Orders - December 2020'!$C$2:$C$2047,Worksheet!$F130),"-")</f>
        <v>-</v>
      </c>
      <c r="EZ130" s="51" t="str">
        <f>IFERROR(AVERAGEIFS('Orders - December 2020'!$I$2:$I$2047,'Orders - December 2020'!$H$2:$H$2047,Worksheet!EZ$3,'Orders - December 2020'!$C$2:$C$2047,Worksheet!$F130),"-")</f>
        <v>-</v>
      </c>
      <c r="FA130" s="51" t="str">
        <f>IFERROR(AVERAGEIFS('Orders - December 2020'!$I$2:$I$2047,'Orders - December 2020'!$H$2:$H$2047,Worksheet!FA$3,'Orders - December 2020'!$C$2:$C$2047,Worksheet!$F130),"-")</f>
        <v>-</v>
      </c>
      <c r="FB130" s="51" t="str">
        <f>IFERROR(AVERAGEIFS('Orders - December 2020'!$I$2:$I$2047,'Orders - December 2020'!$H$2:$H$2047,Worksheet!FB$3,'Orders - December 2020'!$C$2:$C$2047,Worksheet!$F130),"-")</f>
        <v>-</v>
      </c>
      <c r="FC130" s="51" t="str">
        <f>IFERROR(AVERAGEIFS('Orders - December 2020'!$I$2:$I$2047,'Orders - December 2020'!$H$2:$H$2047,Worksheet!FC$3,'Orders - December 2020'!$C$2:$C$2047,Worksheet!$F130),"-")</f>
        <v>-</v>
      </c>
      <c r="FD130" s="51" t="str">
        <f>IFERROR(AVERAGEIFS('Orders - December 2020'!$I$2:$I$2047,'Orders - December 2020'!$H$2:$H$2047,Worksheet!FD$3,'Orders - December 2020'!$C$2:$C$2047,Worksheet!$F130),"-")</f>
        <v>-</v>
      </c>
      <c r="FE130" s="51" t="str">
        <f>IFERROR(AVERAGEIFS('Orders - December 2020'!$I$2:$I$2047,'Orders - December 2020'!$H$2:$H$2047,Worksheet!FE$3,'Orders - December 2020'!$C$2:$C$2047,Worksheet!$F130),"-")</f>
        <v>-</v>
      </c>
      <c r="FF130" s="51" t="str">
        <f>IFERROR(AVERAGEIFS('Orders - December 2020'!$I$2:$I$2047,'Orders - December 2020'!$H$2:$H$2047,Worksheet!FF$3,'Orders - December 2020'!$C$2:$C$2047,Worksheet!$F130),"-")</f>
        <v>-</v>
      </c>
      <c r="FG130" s="52" t="str">
        <f>IFERROR(AVERAGEIFS('Orders - December 2020'!$I$2:$I$2047,'Orders - December 2020'!$H$2:$H$2047,Worksheet!FG$3,'Orders - December 2020'!$C$2:$C$2047,Worksheet!$F130),"-")</f>
        <v>-</v>
      </c>
    </row>
    <row r="131" spans="6:163">
      <c r="F131" s="45" t="str">
        <v>aktit farm supermarket</v>
      </c>
      <c r="G131" s="50" t="str">
        <f>IFERROR(AVERAGEIFS('Orders - December 2020'!$I$2:$I$2047,'Orders - December 2020'!$H$2:$H$2047,Worksheet!G$3,'Orders - December 2020'!$C$2:$C$2047,Worksheet!$F131),"-")</f>
        <v>-</v>
      </c>
      <c r="H131" s="51" t="str">
        <f>IFERROR(AVERAGEIFS('Orders - December 2020'!$I$2:$I$2047,'Orders - December 2020'!$H$2:$H$2047,Worksheet!H$3,'Orders - December 2020'!$C$2:$C$2047,Worksheet!$F131),"-")</f>
        <v>-</v>
      </c>
      <c r="I131" s="51" t="str">
        <f>IFERROR(AVERAGEIFS('Orders - December 2020'!$I$2:$I$2047,'Orders - December 2020'!$H$2:$H$2047,Worksheet!I$3,'Orders - December 2020'!$C$2:$C$2047,Worksheet!$F131),"-")</f>
        <v>-</v>
      </c>
      <c r="J131" s="51" t="str">
        <f>IFERROR(AVERAGEIFS('Orders - December 2020'!$I$2:$I$2047,'Orders - December 2020'!$H$2:$H$2047,Worksheet!J$3,'Orders - December 2020'!$C$2:$C$2047,Worksheet!$F131),"-")</f>
        <v>-</v>
      </c>
      <c r="K131" s="51" t="str">
        <f>IFERROR(AVERAGEIFS('Orders - December 2020'!$I$2:$I$2047,'Orders - December 2020'!$H$2:$H$2047,Worksheet!K$3,'Orders - December 2020'!$C$2:$C$2047,Worksheet!$F131),"-")</f>
        <v>-</v>
      </c>
      <c r="L131" s="51" t="str">
        <f>IFERROR(AVERAGEIFS('Orders - December 2020'!$I$2:$I$2047,'Orders - December 2020'!$H$2:$H$2047,Worksheet!L$3,'Orders - December 2020'!$C$2:$C$2047,Worksheet!$F131),"-")</f>
        <v>-</v>
      </c>
      <c r="M131" s="51" t="str">
        <f>IFERROR(AVERAGEIFS('Orders - December 2020'!$I$2:$I$2047,'Orders - December 2020'!$H$2:$H$2047,Worksheet!M$3,'Orders - December 2020'!$C$2:$C$2047,Worksheet!$F131),"-")</f>
        <v>-</v>
      </c>
      <c r="N131" s="51" t="str">
        <f>IFERROR(AVERAGEIFS('Orders - December 2020'!$I$2:$I$2047,'Orders - December 2020'!$H$2:$H$2047,Worksheet!N$3,'Orders - December 2020'!$C$2:$C$2047,Worksheet!$F131),"-")</f>
        <v>-</v>
      </c>
      <c r="O131" s="51" t="str">
        <f>IFERROR(AVERAGEIFS('Orders - December 2020'!$I$2:$I$2047,'Orders - December 2020'!$H$2:$H$2047,Worksheet!O$3,'Orders - December 2020'!$C$2:$C$2047,Worksheet!$F131),"-")</f>
        <v>-</v>
      </c>
      <c r="P131" s="51" t="str">
        <f>IFERROR(AVERAGEIFS('Orders - December 2020'!$I$2:$I$2047,'Orders - December 2020'!$H$2:$H$2047,Worksheet!P$3,'Orders - December 2020'!$C$2:$C$2047,Worksheet!$F131),"-")</f>
        <v>-</v>
      </c>
      <c r="Q131" s="51" t="str">
        <f>IFERROR(AVERAGEIFS('Orders - December 2020'!$I$2:$I$2047,'Orders - December 2020'!$H$2:$H$2047,Worksheet!Q$3,'Orders - December 2020'!$C$2:$C$2047,Worksheet!$F131),"-")</f>
        <v>-</v>
      </c>
      <c r="R131" s="51" t="str">
        <f>IFERROR(AVERAGEIFS('Orders - December 2020'!$I$2:$I$2047,'Orders - December 2020'!$H$2:$H$2047,Worksheet!R$3,'Orders - December 2020'!$C$2:$C$2047,Worksheet!$F131),"-")</f>
        <v>-</v>
      </c>
      <c r="S131" s="51" t="str">
        <f>IFERROR(AVERAGEIFS('Orders - December 2020'!$I$2:$I$2047,'Orders - December 2020'!$H$2:$H$2047,Worksheet!S$3,'Orders - December 2020'!$C$2:$C$2047,Worksheet!$F131),"-")</f>
        <v>-</v>
      </c>
      <c r="T131" s="51" t="str">
        <f>IFERROR(AVERAGEIFS('Orders - December 2020'!$I$2:$I$2047,'Orders - December 2020'!$H$2:$H$2047,Worksheet!T$3,'Orders - December 2020'!$C$2:$C$2047,Worksheet!$F131),"-")</f>
        <v>-</v>
      </c>
      <c r="U131" s="51" t="str">
        <f>IFERROR(AVERAGEIFS('Orders - December 2020'!$I$2:$I$2047,'Orders - December 2020'!$H$2:$H$2047,Worksheet!U$3,'Orders - December 2020'!$C$2:$C$2047,Worksheet!$F131),"-")</f>
        <v>-</v>
      </c>
      <c r="V131" s="51" t="str">
        <f>IFERROR(AVERAGEIFS('Orders - December 2020'!$I$2:$I$2047,'Orders - December 2020'!$H$2:$H$2047,Worksheet!V$3,'Orders - December 2020'!$C$2:$C$2047,Worksheet!$F131),"-")</f>
        <v>-</v>
      </c>
      <c r="W131" s="51" t="str">
        <f>IFERROR(AVERAGEIFS('Orders - December 2020'!$I$2:$I$2047,'Orders - December 2020'!$H$2:$H$2047,Worksheet!W$3,'Orders - December 2020'!$C$2:$C$2047,Worksheet!$F131),"-")</f>
        <v>-</v>
      </c>
      <c r="X131" s="51" t="str">
        <f>IFERROR(AVERAGEIFS('Orders - December 2020'!$I$2:$I$2047,'Orders - December 2020'!$H$2:$H$2047,Worksheet!X$3,'Orders - December 2020'!$C$2:$C$2047,Worksheet!$F131),"-")</f>
        <v>-</v>
      </c>
      <c r="Y131" s="51" t="str">
        <f>IFERROR(AVERAGEIFS('Orders - December 2020'!$I$2:$I$2047,'Orders - December 2020'!$H$2:$H$2047,Worksheet!Y$3,'Orders - December 2020'!$C$2:$C$2047,Worksheet!$F131),"-")</f>
        <v>-</v>
      </c>
      <c r="Z131" s="51" t="str">
        <f>IFERROR(AVERAGEIFS('Orders - December 2020'!$I$2:$I$2047,'Orders - December 2020'!$H$2:$H$2047,Worksheet!Z$3,'Orders - December 2020'!$C$2:$C$2047,Worksheet!$F131),"-")</f>
        <v>-</v>
      </c>
      <c r="AA131" s="51" t="str">
        <f>IFERROR(AVERAGEIFS('Orders - December 2020'!$I$2:$I$2047,'Orders - December 2020'!$H$2:$H$2047,Worksheet!AA$3,'Orders - December 2020'!$C$2:$C$2047,Worksheet!$F131),"-")</f>
        <v>-</v>
      </c>
      <c r="AB131" s="51" t="str">
        <f>IFERROR(AVERAGEIFS('Orders - December 2020'!$I$2:$I$2047,'Orders - December 2020'!$H$2:$H$2047,Worksheet!AB$3,'Orders - December 2020'!$C$2:$C$2047,Worksheet!$F131),"-")</f>
        <v>-</v>
      </c>
      <c r="AC131" s="51" t="str">
        <f>IFERROR(AVERAGEIFS('Orders - December 2020'!$I$2:$I$2047,'Orders - December 2020'!$H$2:$H$2047,Worksheet!AC$3,'Orders - December 2020'!$C$2:$C$2047,Worksheet!$F131),"-")</f>
        <v>-</v>
      </c>
      <c r="AD131" s="51" t="str">
        <f>IFERROR(AVERAGEIFS('Orders - December 2020'!$I$2:$I$2047,'Orders - December 2020'!$H$2:$H$2047,Worksheet!AD$3,'Orders - December 2020'!$C$2:$C$2047,Worksheet!$F131),"-")</f>
        <v>-</v>
      </c>
      <c r="AE131" s="51" t="str">
        <f>IFERROR(AVERAGEIFS('Orders - December 2020'!$I$2:$I$2047,'Orders - December 2020'!$H$2:$H$2047,Worksheet!AE$3,'Orders - December 2020'!$C$2:$C$2047,Worksheet!$F131),"-")</f>
        <v>-</v>
      </c>
      <c r="AF131" s="51" t="str">
        <f>IFERROR(AVERAGEIFS('Orders - December 2020'!$I$2:$I$2047,'Orders - December 2020'!$H$2:$H$2047,Worksheet!AF$3,'Orders - December 2020'!$C$2:$C$2047,Worksheet!$F131),"-")</f>
        <v>-</v>
      </c>
      <c r="AG131" s="51" t="str">
        <f>IFERROR(AVERAGEIFS('Orders - December 2020'!$I$2:$I$2047,'Orders - December 2020'!$H$2:$H$2047,Worksheet!AG$3,'Orders - December 2020'!$C$2:$C$2047,Worksheet!$F131),"-")</f>
        <v>-</v>
      </c>
      <c r="AH131" s="51" t="str">
        <f>IFERROR(AVERAGEIFS('Orders - December 2020'!$I$2:$I$2047,'Orders - December 2020'!$H$2:$H$2047,Worksheet!AH$3,'Orders - December 2020'!$C$2:$C$2047,Worksheet!$F131),"-")</f>
        <v>-</v>
      </c>
      <c r="AI131" s="51" t="str">
        <f>IFERROR(AVERAGEIFS('Orders - December 2020'!$I$2:$I$2047,'Orders - December 2020'!$H$2:$H$2047,Worksheet!AI$3,'Orders - December 2020'!$C$2:$C$2047,Worksheet!$F131),"-")</f>
        <v>-</v>
      </c>
      <c r="AJ131" s="51">
        <f>IFERROR(AVERAGEIFS('Orders - December 2020'!$I$2:$I$2047,'Orders - December 2020'!$H$2:$H$2047,Worksheet!AJ$3,'Orders - December 2020'!$C$2:$C$2047,Worksheet!$F131),"-")</f>
        <v>2</v>
      </c>
      <c r="AK131" s="51">
        <f>IFERROR(AVERAGEIFS('Orders - December 2020'!$I$2:$I$2047,'Orders - December 2020'!$H$2:$H$2047,Worksheet!AK$3,'Orders - December 2020'!$C$2:$C$2047,Worksheet!$F131),"-")</f>
        <v>3</v>
      </c>
      <c r="AL131" s="51" t="str">
        <f>IFERROR(AVERAGEIFS('Orders - December 2020'!$I$2:$I$2047,'Orders - December 2020'!$H$2:$H$2047,Worksheet!AL$3,'Orders - December 2020'!$C$2:$C$2047,Worksheet!$F131),"-")</f>
        <v>-</v>
      </c>
      <c r="AM131" s="51" t="str">
        <f>IFERROR(AVERAGEIFS('Orders - December 2020'!$I$2:$I$2047,'Orders - December 2020'!$H$2:$H$2047,Worksheet!AM$3,'Orders - December 2020'!$C$2:$C$2047,Worksheet!$F131),"-")</f>
        <v>-</v>
      </c>
      <c r="AN131" s="51" t="str">
        <f>IFERROR(AVERAGEIFS('Orders - December 2020'!$I$2:$I$2047,'Orders - December 2020'!$H$2:$H$2047,Worksheet!AN$3,'Orders - December 2020'!$C$2:$C$2047,Worksheet!$F131),"-")</f>
        <v>-</v>
      </c>
      <c r="AO131" s="51" t="str">
        <f>IFERROR(AVERAGEIFS('Orders - December 2020'!$I$2:$I$2047,'Orders - December 2020'!$H$2:$H$2047,Worksheet!AO$3,'Orders - December 2020'!$C$2:$C$2047,Worksheet!$F131),"-")</f>
        <v>-</v>
      </c>
      <c r="AP131" s="51" t="str">
        <f>IFERROR(AVERAGEIFS('Orders - December 2020'!$I$2:$I$2047,'Orders - December 2020'!$H$2:$H$2047,Worksheet!AP$3,'Orders - December 2020'!$C$2:$C$2047,Worksheet!$F131),"-")</f>
        <v>-</v>
      </c>
      <c r="AQ131" s="51" t="str">
        <f>IFERROR(AVERAGEIFS('Orders - December 2020'!$I$2:$I$2047,'Orders - December 2020'!$H$2:$H$2047,Worksheet!AQ$3,'Orders - December 2020'!$C$2:$C$2047,Worksheet!$F131),"-")</f>
        <v>-</v>
      </c>
      <c r="AR131" s="51" t="str">
        <f>IFERROR(AVERAGEIFS('Orders - December 2020'!$I$2:$I$2047,'Orders - December 2020'!$H$2:$H$2047,Worksheet!AR$3,'Orders - December 2020'!$C$2:$C$2047,Worksheet!$F131),"-")</f>
        <v>-</v>
      </c>
      <c r="AS131" s="51" t="str">
        <f>IFERROR(AVERAGEIFS('Orders - December 2020'!$I$2:$I$2047,'Orders - December 2020'!$H$2:$H$2047,Worksheet!AS$3,'Orders - December 2020'!$C$2:$C$2047,Worksheet!$F131),"-")</f>
        <v>-</v>
      </c>
      <c r="AT131" s="51" t="str">
        <f>IFERROR(AVERAGEIFS('Orders - December 2020'!$I$2:$I$2047,'Orders - December 2020'!$H$2:$H$2047,Worksheet!AT$3,'Orders - December 2020'!$C$2:$C$2047,Worksheet!$F131),"-")</f>
        <v>-</v>
      </c>
      <c r="AU131" s="51" t="str">
        <f>IFERROR(AVERAGEIFS('Orders - December 2020'!$I$2:$I$2047,'Orders - December 2020'!$H$2:$H$2047,Worksheet!AU$3,'Orders - December 2020'!$C$2:$C$2047,Worksheet!$F131),"-")</f>
        <v>-</v>
      </c>
      <c r="AV131" s="51" t="str">
        <f>IFERROR(AVERAGEIFS('Orders - December 2020'!$I$2:$I$2047,'Orders - December 2020'!$H$2:$H$2047,Worksheet!AV$3,'Orders - December 2020'!$C$2:$C$2047,Worksheet!$F131),"-")</f>
        <v>-</v>
      </c>
      <c r="AW131" s="51" t="str">
        <f>IFERROR(AVERAGEIFS('Orders - December 2020'!$I$2:$I$2047,'Orders - December 2020'!$H$2:$H$2047,Worksheet!AW$3,'Orders - December 2020'!$C$2:$C$2047,Worksheet!$F131),"-")</f>
        <v>-</v>
      </c>
      <c r="AX131" s="51" t="str">
        <f>IFERROR(AVERAGEIFS('Orders - December 2020'!$I$2:$I$2047,'Orders - December 2020'!$H$2:$H$2047,Worksheet!AX$3,'Orders - December 2020'!$C$2:$C$2047,Worksheet!$F131),"-")</f>
        <v>-</v>
      </c>
      <c r="AY131" s="51" t="str">
        <f>IFERROR(AVERAGEIFS('Orders - December 2020'!$I$2:$I$2047,'Orders - December 2020'!$H$2:$H$2047,Worksheet!AY$3,'Orders - December 2020'!$C$2:$C$2047,Worksheet!$F131),"-")</f>
        <v>-</v>
      </c>
      <c r="AZ131" s="51" t="str">
        <f>IFERROR(AVERAGEIFS('Orders - December 2020'!$I$2:$I$2047,'Orders - December 2020'!$H$2:$H$2047,Worksheet!AZ$3,'Orders - December 2020'!$C$2:$C$2047,Worksheet!$F131),"-")</f>
        <v>-</v>
      </c>
      <c r="BA131" s="51" t="str">
        <f>IFERROR(AVERAGEIFS('Orders - December 2020'!$I$2:$I$2047,'Orders - December 2020'!$H$2:$H$2047,Worksheet!BA$3,'Orders - December 2020'!$C$2:$C$2047,Worksheet!$F131),"-")</f>
        <v>-</v>
      </c>
      <c r="BB131" s="51" t="str">
        <f>IFERROR(AVERAGEIFS('Orders - December 2020'!$I$2:$I$2047,'Orders - December 2020'!$H$2:$H$2047,Worksheet!BB$3,'Orders - December 2020'!$C$2:$C$2047,Worksheet!$F131),"-")</f>
        <v>-</v>
      </c>
      <c r="BC131" s="51" t="str">
        <f>IFERROR(AVERAGEIFS('Orders - December 2020'!$I$2:$I$2047,'Orders - December 2020'!$H$2:$H$2047,Worksheet!BC$3,'Orders - December 2020'!$C$2:$C$2047,Worksheet!$F131),"-")</f>
        <v>-</v>
      </c>
      <c r="BD131" s="51" t="str">
        <f>IFERROR(AVERAGEIFS('Orders - December 2020'!$I$2:$I$2047,'Orders - December 2020'!$H$2:$H$2047,Worksheet!BD$3,'Orders - December 2020'!$C$2:$C$2047,Worksheet!$F131),"-")</f>
        <v>-</v>
      </c>
      <c r="BE131" s="51" t="str">
        <f>IFERROR(AVERAGEIFS('Orders - December 2020'!$I$2:$I$2047,'Orders - December 2020'!$H$2:$H$2047,Worksheet!BE$3,'Orders - December 2020'!$C$2:$C$2047,Worksheet!$F131),"-")</f>
        <v>-</v>
      </c>
      <c r="BF131" s="51" t="str">
        <f>IFERROR(AVERAGEIFS('Orders - December 2020'!$I$2:$I$2047,'Orders - December 2020'!$H$2:$H$2047,Worksheet!BF$3,'Orders - December 2020'!$C$2:$C$2047,Worksheet!$F131),"-")</f>
        <v>-</v>
      </c>
      <c r="BG131" s="51" t="str">
        <f>IFERROR(AVERAGEIFS('Orders - December 2020'!$I$2:$I$2047,'Orders - December 2020'!$H$2:$H$2047,Worksheet!BG$3,'Orders - December 2020'!$C$2:$C$2047,Worksheet!$F131),"-")</f>
        <v>-</v>
      </c>
      <c r="BH131" s="51" t="str">
        <f>IFERROR(AVERAGEIFS('Orders - December 2020'!$I$2:$I$2047,'Orders - December 2020'!$H$2:$H$2047,Worksheet!BH$3,'Orders - December 2020'!$C$2:$C$2047,Worksheet!$F131),"-")</f>
        <v>-</v>
      </c>
      <c r="BI131" s="51" t="str">
        <f>IFERROR(AVERAGEIFS('Orders - December 2020'!$I$2:$I$2047,'Orders - December 2020'!$H$2:$H$2047,Worksheet!BI$3,'Orders - December 2020'!$C$2:$C$2047,Worksheet!$F131),"-")</f>
        <v>-</v>
      </c>
      <c r="BJ131" s="51" t="str">
        <f>IFERROR(AVERAGEIFS('Orders - December 2020'!$I$2:$I$2047,'Orders - December 2020'!$H$2:$H$2047,Worksheet!BJ$3,'Orders - December 2020'!$C$2:$C$2047,Worksheet!$F131),"-")</f>
        <v>-</v>
      </c>
      <c r="BK131" s="51" t="str">
        <f>IFERROR(AVERAGEIFS('Orders - December 2020'!$I$2:$I$2047,'Orders - December 2020'!$H$2:$H$2047,Worksheet!BK$3,'Orders - December 2020'!$C$2:$C$2047,Worksheet!$F131),"-")</f>
        <v>-</v>
      </c>
      <c r="BL131" s="51" t="str">
        <f>IFERROR(AVERAGEIFS('Orders - December 2020'!$I$2:$I$2047,'Orders - December 2020'!$H$2:$H$2047,Worksheet!BL$3,'Orders - December 2020'!$C$2:$C$2047,Worksheet!$F131),"-")</f>
        <v>-</v>
      </c>
      <c r="BM131" s="51" t="str">
        <f>IFERROR(AVERAGEIFS('Orders - December 2020'!$I$2:$I$2047,'Orders - December 2020'!$H$2:$H$2047,Worksheet!BM$3,'Orders - December 2020'!$C$2:$C$2047,Worksheet!$F131),"-")</f>
        <v>-</v>
      </c>
      <c r="BN131" s="51" t="str">
        <f>IFERROR(AVERAGEIFS('Orders - December 2020'!$I$2:$I$2047,'Orders - December 2020'!$H$2:$H$2047,Worksheet!BN$3,'Orders - December 2020'!$C$2:$C$2047,Worksheet!$F131),"-")</f>
        <v>-</v>
      </c>
      <c r="BO131" s="51" t="str">
        <f>IFERROR(AVERAGEIFS('Orders - December 2020'!$I$2:$I$2047,'Orders - December 2020'!$H$2:$H$2047,Worksheet!BO$3,'Orders - December 2020'!$C$2:$C$2047,Worksheet!$F131),"-")</f>
        <v>-</v>
      </c>
      <c r="BP131" s="51" t="str">
        <f>IFERROR(AVERAGEIFS('Orders - December 2020'!$I$2:$I$2047,'Orders - December 2020'!$H$2:$H$2047,Worksheet!BP$3,'Orders - December 2020'!$C$2:$C$2047,Worksheet!$F131),"-")</f>
        <v>-</v>
      </c>
      <c r="BQ131" s="51" t="str">
        <f>IFERROR(AVERAGEIFS('Orders - December 2020'!$I$2:$I$2047,'Orders - December 2020'!$H$2:$H$2047,Worksheet!BQ$3,'Orders - December 2020'!$C$2:$C$2047,Worksheet!$F131),"-")</f>
        <v>-</v>
      </c>
      <c r="BR131" s="51" t="str">
        <f>IFERROR(AVERAGEIFS('Orders - December 2020'!$I$2:$I$2047,'Orders - December 2020'!$H$2:$H$2047,Worksheet!BR$3,'Orders - December 2020'!$C$2:$C$2047,Worksheet!$F131),"-")</f>
        <v>-</v>
      </c>
      <c r="BS131" s="51" t="str">
        <f>IFERROR(AVERAGEIFS('Orders - December 2020'!$I$2:$I$2047,'Orders - December 2020'!$H$2:$H$2047,Worksheet!BS$3,'Orders - December 2020'!$C$2:$C$2047,Worksheet!$F131),"-")</f>
        <v>-</v>
      </c>
      <c r="BT131" s="51" t="str">
        <f>IFERROR(AVERAGEIFS('Orders - December 2020'!$I$2:$I$2047,'Orders - December 2020'!$H$2:$H$2047,Worksheet!BT$3,'Orders - December 2020'!$C$2:$C$2047,Worksheet!$F131),"-")</f>
        <v>-</v>
      </c>
      <c r="BU131" s="51" t="str">
        <f>IFERROR(AVERAGEIFS('Orders - December 2020'!$I$2:$I$2047,'Orders - December 2020'!$H$2:$H$2047,Worksheet!BU$3,'Orders - December 2020'!$C$2:$C$2047,Worksheet!$F131),"-")</f>
        <v>-</v>
      </c>
      <c r="BV131" s="51" t="str">
        <f>IFERROR(AVERAGEIFS('Orders - December 2020'!$I$2:$I$2047,'Orders - December 2020'!$H$2:$H$2047,Worksheet!BV$3,'Orders - December 2020'!$C$2:$C$2047,Worksheet!$F131),"-")</f>
        <v>-</v>
      </c>
      <c r="BW131" s="51" t="str">
        <f>IFERROR(AVERAGEIFS('Orders - December 2020'!$I$2:$I$2047,'Orders - December 2020'!$H$2:$H$2047,Worksheet!BW$3,'Orders - December 2020'!$C$2:$C$2047,Worksheet!$F131),"-")</f>
        <v>-</v>
      </c>
      <c r="BX131" s="51" t="str">
        <f>IFERROR(AVERAGEIFS('Orders - December 2020'!$I$2:$I$2047,'Orders - December 2020'!$H$2:$H$2047,Worksheet!BX$3,'Orders - December 2020'!$C$2:$C$2047,Worksheet!$F131),"-")</f>
        <v>-</v>
      </c>
      <c r="BY131" s="51" t="str">
        <f>IFERROR(AVERAGEIFS('Orders - December 2020'!$I$2:$I$2047,'Orders - December 2020'!$H$2:$H$2047,Worksheet!BY$3,'Orders - December 2020'!$C$2:$C$2047,Worksheet!$F131),"-")</f>
        <v>-</v>
      </c>
      <c r="BZ131" s="51" t="str">
        <f>IFERROR(AVERAGEIFS('Orders - December 2020'!$I$2:$I$2047,'Orders - December 2020'!$H$2:$H$2047,Worksheet!BZ$3,'Orders - December 2020'!$C$2:$C$2047,Worksheet!$F131),"-")</f>
        <v>-</v>
      </c>
      <c r="CA131" s="51" t="str">
        <f>IFERROR(AVERAGEIFS('Orders - December 2020'!$I$2:$I$2047,'Orders - December 2020'!$H$2:$H$2047,Worksheet!CA$3,'Orders - December 2020'!$C$2:$C$2047,Worksheet!$F131),"-")</f>
        <v>-</v>
      </c>
      <c r="CB131" s="51" t="str">
        <f>IFERROR(AVERAGEIFS('Orders - December 2020'!$I$2:$I$2047,'Orders - December 2020'!$H$2:$H$2047,Worksheet!CB$3,'Orders - December 2020'!$C$2:$C$2047,Worksheet!$F131),"-")</f>
        <v>-</v>
      </c>
      <c r="CC131" s="51" t="str">
        <f>IFERROR(AVERAGEIFS('Orders - December 2020'!$I$2:$I$2047,'Orders - December 2020'!$H$2:$H$2047,Worksheet!CC$3,'Orders - December 2020'!$C$2:$C$2047,Worksheet!$F131),"-")</f>
        <v>-</v>
      </c>
      <c r="CD131" s="51" t="str">
        <f>IFERROR(AVERAGEIFS('Orders - December 2020'!$I$2:$I$2047,'Orders - December 2020'!$H$2:$H$2047,Worksheet!CD$3,'Orders - December 2020'!$C$2:$C$2047,Worksheet!$F131),"-")</f>
        <v>-</v>
      </c>
      <c r="CE131" s="51" t="str">
        <f>IFERROR(AVERAGEIFS('Orders - December 2020'!$I$2:$I$2047,'Orders - December 2020'!$H$2:$H$2047,Worksheet!CE$3,'Orders - December 2020'!$C$2:$C$2047,Worksheet!$F131),"-")</f>
        <v>-</v>
      </c>
      <c r="CF131" s="51" t="str">
        <f>IFERROR(AVERAGEIFS('Orders - December 2020'!$I$2:$I$2047,'Orders - December 2020'!$H$2:$H$2047,Worksheet!CF$3,'Orders - December 2020'!$C$2:$C$2047,Worksheet!$F131),"-")</f>
        <v>-</v>
      </c>
      <c r="CG131" s="51" t="str">
        <f>IFERROR(AVERAGEIFS('Orders - December 2020'!$I$2:$I$2047,'Orders - December 2020'!$H$2:$H$2047,Worksheet!CG$3,'Orders - December 2020'!$C$2:$C$2047,Worksheet!$F131),"-")</f>
        <v>-</v>
      </c>
      <c r="CH131" s="51" t="str">
        <f>IFERROR(AVERAGEIFS('Orders - December 2020'!$I$2:$I$2047,'Orders - December 2020'!$H$2:$H$2047,Worksheet!CH$3,'Orders - December 2020'!$C$2:$C$2047,Worksheet!$F131),"-")</f>
        <v>-</v>
      </c>
      <c r="CI131" s="51" t="str">
        <f>IFERROR(AVERAGEIFS('Orders - December 2020'!$I$2:$I$2047,'Orders - December 2020'!$H$2:$H$2047,Worksheet!CI$3,'Orders - December 2020'!$C$2:$C$2047,Worksheet!$F131),"-")</f>
        <v>-</v>
      </c>
      <c r="CJ131" s="51" t="str">
        <f>IFERROR(AVERAGEIFS('Orders - December 2020'!$I$2:$I$2047,'Orders - December 2020'!$H$2:$H$2047,Worksheet!CJ$3,'Orders - December 2020'!$C$2:$C$2047,Worksheet!$F131),"-")</f>
        <v>-</v>
      </c>
      <c r="CK131" s="51" t="str">
        <f>IFERROR(AVERAGEIFS('Orders - December 2020'!$I$2:$I$2047,'Orders - December 2020'!$H$2:$H$2047,Worksheet!CK$3,'Orders - December 2020'!$C$2:$C$2047,Worksheet!$F131),"-")</f>
        <v>-</v>
      </c>
      <c r="CL131" s="51" t="str">
        <f>IFERROR(AVERAGEIFS('Orders - December 2020'!$I$2:$I$2047,'Orders - December 2020'!$H$2:$H$2047,Worksheet!CL$3,'Orders - December 2020'!$C$2:$C$2047,Worksheet!$F131),"-")</f>
        <v>-</v>
      </c>
      <c r="CM131" s="51" t="str">
        <f>IFERROR(AVERAGEIFS('Orders - December 2020'!$I$2:$I$2047,'Orders - December 2020'!$H$2:$H$2047,Worksheet!CM$3,'Orders - December 2020'!$C$2:$C$2047,Worksheet!$F131),"-")</f>
        <v>-</v>
      </c>
      <c r="CN131" s="51" t="str">
        <f>IFERROR(AVERAGEIFS('Orders - December 2020'!$I$2:$I$2047,'Orders - December 2020'!$H$2:$H$2047,Worksheet!CN$3,'Orders - December 2020'!$C$2:$C$2047,Worksheet!$F131),"-")</f>
        <v>-</v>
      </c>
      <c r="CO131" s="51" t="str">
        <f>IFERROR(AVERAGEIFS('Orders - December 2020'!$I$2:$I$2047,'Orders - December 2020'!$H$2:$H$2047,Worksheet!CO$3,'Orders - December 2020'!$C$2:$C$2047,Worksheet!$F131),"-")</f>
        <v>-</v>
      </c>
      <c r="CP131" s="51" t="str">
        <f>IFERROR(AVERAGEIFS('Orders - December 2020'!$I$2:$I$2047,'Orders - December 2020'!$H$2:$H$2047,Worksheet!CP$3,'Orders - December 2020'!$C$2:$C$2047,Worksheet!$F131),"-")</f>
        <v>-</v>
      </c>
      <c r="CQ131" s="51" t="str">
        <f>IFERROR(AVERAGEIFS('Orders - December 2020'!$I$2:$I$2047,'Orders - December 2020'!$H$2:$H$2047,Worksheet!CQ$3,'Orders - December 2020'!$C$2:$C$2047,Worksheet!$F131),"-")</f>
        <v>-</v>
      </c>
      <c r="CR131" s="51">
        <f>IFERROR(AVERAGEIFS('Orders - December 2020'!$I$2:$I$2047,'Orders - December 2020'!$H$2:$H$2047,Worksheet!CR$3,'Orders - December 2020'!$C$2:$C$2047,Worksheet!$F131),"-")</f>
        <v>8</v>
      </c>
      <c r="CS131" s="51" t="str">
        <f>IFERROR(AVERAGEIFS('Orders - December 2020'!$I$2:$I$2047,'Orders - December 2020'!$H$2:$H$2047,Worksheet!CS$3,'Orders - December 2020'!$C$2:$C$2047,Worksheet!$F131),"-")</f>
        <v>-</v>
      </c>
      <c r="CT131" s="51" t="str">
        <f>IFERROR(AVERAGEIFS('Orders - December 2020'!$I$2:$I$2047,'Orders - December 2020'!$H$2:$H$2047,Worksheet!CT$3,'Orders - December 2020'!$C$2:$C$2047,Worksheet!$F131),"-")</f>
        <v>-</v>
      </c>
      <c r="CU131" s="51" t="str">
        <f>IFERROR(AVERAGEIFS('Orders - December 2020'!$I$2:$I$2047,'Orders - December 2020'!$H$2:$H$2047,Worksheet!CU$3,'Orders - December 2020'!$C$2:$C$2047,Worksheet!$F131),"-")</f>
        <v>-</v>
      </c>
      <c r="CV131" s="51" t="str">
        <f>IFERROR(AVERAGEIFS('Orders - December 2020'!$I$2:$I$2047,'Orders - December 2020'!$H$2:$H$2047,Worksheet!CV$3,'Orders - December 2020'!$C$2:$C$2047,Worksheet!$F131),"-")</f>
        <v>-</v>
      </c>
      <c r="CW131" s="51" t="str">
        <f>IFERROR(AVERAGEIFS('Orders - December 2020'!$I$2:$I$2047,'Orders - December 2020'!$H$2:$H$2047,Worksheet!CW$3,'Orders - December 2020'!$C$2:$C$2047,Worksheet!$F131),"-")</f>
        <v>-</v>
      </c>
      <c r="CX131" s="51">
        <f>IFERROR(AVERAGEIFS('Orders - December 2020'!$I$2:$I$2047,'Orders - December 2020'!$H$2:$H$2047,Worksheet!CX$3,'Orders - December 2020'!$C$2:$C$2047,Worksheet!$F131),"-")</f>
        <v>14</v>
      </c>
      <c r="CY131" s="51" t="str">
        <f>IFERROR(AVERAGEIFS('Orders - December 2020'!$I$2:$I$2047,'Orders - December 2020'!$H$2:$H$2047,Worksheet!CY$3,'Orders - December 2020'!$C$2:$C$2047,Worksheet!$F131),"-")</f>
        <v>-</v>
      </c>
      <c r="CZ131" s="51" t="str">
        <f>IFERROR(AVERAGEIFS('Orders - December 2020'!$I$2:$I$2047,'Orders - December 2020'!$H$2:$H$2047,Worksheet!CZ$3,'Orders - December 2020'!$C$2:$C$2047,Worksheet!$F131),"-")</f>
        <v>-</v>
      </c>
      <c r="DA131" s="51" t="str">
        <f>IFERROR(AVERAGEIFS('Orders - December 2020'!$I$2:$I$2047,'Orders - December 2020'!$H$2:$H$2047,Worksheet!DA$3,'Orders - December 2020'!$C$2:$C$2047,Worksheet!$F131),"-")</f>
        <v>-</v>
      </c>
      <c r="DB131" s="51" t="str">
        <f>IFERROR(AVERAGEIFS('Orders - December 2020'!$I$2:$I$2047,'Orders - December 2020'!$H$2:$H$2047,Worksheet!DB$3,'Orders - December 2020'!$C$2:$C$2047,Worksheet!$F131),"-")</f>
        <v>-</v>
      </c>
      <c r="DC131" s="51" t="str">
        <f>IFERROR(AVERAGEIFS('Orders - December 2020'!$I$2:$I$2047,'Orders - December 2020'!$H$2:$H$2047,Worksheet!DC$3,'Orders - December 2020'!$C$2:$C$2047,Worksheet!$F131),"-")</f>
        <v>-</v>
      </c>
      <c r="DD131" s="51" t="str">
        <f>IFERROR(AVERAGEIFS('Orders - December 2020'!$I$2:$I$2047,'Orders - December 2020'!$H$2:$H$2047,Worksheet!DD$3,'Orders - December 2020'!$C$2:$C$2047,Worksheet!$F131),"-")</f>
        <v>-</v>
      </c>
      <c r="DE131" s="51" t="str">
        <f>IFERROR(AVERAGEIFS('Orders - December 2020'!$I$2:$I$2047,'Orders - December 2020'!$H$2:$H$2047,Worksheet!DE$3,'Orders - December 2020'!$C$2:$C$2047,Worksheet!$F131),"-")</f>
        <v>-</v>
      </c>
      <c r="DF131" s="51" t="str">
        <f>IFERROR(AVERAGEIFS('Orders - December 2020'!$I$2:$I$2047,'Orders - December 2020'!$H$2:$H$2047,Worksheet!DF$3,'Orders - December 2020'!$C$2:$C$2047,Worksheet!$F131),"-")</f>
        <v>-</v>
      </c>
      <c r="DG131" s="51" t="str">
        <f>IFERROR(AVERAGEIFS('Orders - December 2020'!$I$2:$I$2047,'Orders - December 2020'!$H$2:$H$2047,Worksheet!DG$3,'Orders - December 2020'!$C$2:$C$2047,Worksheet!$F131),"-")</f>
        <v>-</v>
      </c>
      <c r="DH131" s="51" t="str">
        <f>IFERROR(AVERAGEIFS('Orders - December 2020'!$I$2:$I$2047,'Orders - December 2020'!$H$2:$H$2047,Worksheet!DH$3,'Orders - December 2020'!$C$2:$C$2047,Worksheet!$F131),"-")</f>
        <v>-</v>
      </c>
      <c r="DI131" s="51" t="str">
        <f>IFERROR(AVERAGEIFS('Orders - December 2020'!$I$2:$I$2047,'Orders - December 2020'!$H$2:$H$2047,Worksheet!DI$3,'Orders - December 2020'!$C$2:$C$2047,Worksheet!$F131),"-")</f>
        <v>-</v>
      </c>
      <c r="DJ131" s="51" t="str">
        <f>IFERROR(AVERAGEIFS('Orders - December 2020'!$I$2:$I$2047,'Orders - December 2020'!$H$2:$H$2047,Worksheet!DJ$3,'Orders - December 2020'!$C$2:$C$2047,Worksheet!$F131),"-")</f>
        <v>-</v>
      </c>
      <c r="DK131" s="51" t="str">
        <f>IFERROR(AVERAGEIFS('Orders - December 2020'!$I$2:$I$2047,'Orders - December 2020'!$H$2:$H$2047,Worksheet!DK$3,'Orders - December 2020'!$C$2:$C$2047,Worksheet!$F131),"-")</f>
        <v>-</v>
      </c>
      <c r="DL131" s="51" t="str">
        <f>IFERROR(AVERAGEIFS('Orders - December 2020'!$I$2:$I$2047,'Orders - December 2020'!$H$2:$H$2047,Worksheet!DL$3,'Orders - December 2020'!$C$2:$C$2047,Worksheet!$F131),"-")</f>
        <v>-</v>
      </c>
      <c r="DM131" s="51" t="str">
        <f>IFERROR(AVERAGEIFS('Orders - December 2020'!$I$2:$I$2047,'Orders - December 2020'!$H$2:$H$2047,Worksheet!DM$3,'Orders - December 2020'!$C$2:$C$2047,Worksheet!$F131),"-")</f>
        <v>-</v>
      </c>
      <c r="DN131" s="51" t="str">
        <f>IFERROR(AVERAGEIFS('Orders - December 2020'!$I$2:$I$2047,'Orders - December 2020'!$H$2:$H$2047,Worksheet!DN$3,'Orders - December 2020'!$C$2:$C$2047,Worksheet!$F131),"-")</f>
        <v>-</v>
      </c>
      <c r="DO131" s="51" t="str">
        <f>IFERROR(AVERAGEIFS('Orders - December 2020'!$I$2:$I$2047,'Orders - December 2020'!$H$2:$H$2047,Worksheet!DO$3,'Orders - December 2020'!$C$2:$C$2047,Worksheet!$F131),"-")</f>
        <v>-</v>
      </c>
      <c r="DP131" s="51" t="str">
        <f>IFERROR(AVERAGEIFS('Orders - December 2020'!$I$2:$I$2047,'Orders - December 2020'!$H$2:$H$2047,Worksheet!DP$3,'Orders - December 2020'!$C$2:$C$2047,Worksheet!$F131),"-")</f>
        <v>-</v>
      </c>
      <c r="DQ131" s="51" t="str">
        <f>IFERROR(AVERAGEIFS('Orders - December 2020'!$I$2:$I$2047,'Orders - December 2020'!$H$2:$H$2047,Worksheet!DQ$3,'Orders - December 2020'!$C$2:$C$2047,Worksheet!$F131),"-")</f>
        <v>-</v>
      </c>
      <c r="DR131" s="51" t="str">
        <f>IFERROR(AVERAGEIFS('Orders - December 2020'!$I$2:$I$2047,'Orders - December 2020'!$H$2:$H$2047,Worksheet!DR$3,'Orders - December 2020'!$C$2:$C$2047,Worksheet!$F131),"-")</f>
        <v>-</v>
      </c>
      <c r="DS131" s="51" t="str">
        <f>IFERROR(AVERAGEIFS('Orders - December 2020'!$I$2:$I$2047,'Orders - December 2020'!$H$2:$H$2047,Worksheet!DS$3,'Orders - December 2020'!$C$2:$C$2047,Worksheet!$F131),"-")</f>
        <v>-</v>
      </c>
      <c r="DT131" s="51" t="str">
        <f>IFERROR(AVERAGEIFS('Orders - December 2020'!$I$2:$I$2047,'Orders - December 2020'!$H$2:$H$2047,Worksheet!DT$3,'Orders - December 2020'!$C$2:$C$2047,Worksheet!$F131),"-")</f>
        <v>-</v>
      </c>
      <c r="DU131" s="51" t="str">
        <f>IFERROR(AVERAGEIFS('Orders - December 2020'!$I$2:$I$2047,'Orders - December 2020'!$H$2:$H$2047,Worksheet!DU$3,'Orders - December 2020'!$C$2:$C$2047,Worksheet!$F131),"-")</f>
        <v>-</v>
      </c>
      <c r="DV131" s="51" t="str">
        <f>IFERROR(AVERAGEIFS('Orders - December 2020'!$I$2:$I$2047,'Orders - December 2020'!$H$2:$H$2047,Worksheet!DV$3,'Orders - December 2020'!$C$2:$C$2047,Worksheet!$F131),"-")</f>
        <v>-</v>
      </c>
      <c r="DW131" s="51" t="str">
        <f>IFERROR(AVERAGEIFS('Orders - December 2020'!$I$2:$I$2047,'Orders - December 2020'!$H$2:$H$2047,Worksheet!DW$3,'Orders - December 2020'!$C$2:$C$2047,Worksheet!$F131),"-")</f>
        <v>-</v>
      </c>
      <c r="DX131" s="51" t="str">
        <f>IFERROR(AVERAGEIFS('Orders - December 2020'!$I$2:$I$2047,'Orders - December 2020'!$H$2:$H$2047,Worksheet!DX$3,'Orders - December 2020'!$C$2:$C$2047,Worksheet!$F131),"-")</f>
        <v>-</v>
      </c>
      <c r="DY131" s="51" t="str">
        <f>IFERROR(AVERAGEIFS('Orders - December 2020'!$I$2:$I$2047,'Orders - December 2020'!$H$2:$H$2047,Worksheet!DY$3,'Orders - December 2020'!$C$2:$C$2047,Worksheet!$F131),"-")</f>
        <v>-</v>
      </c>
      <c r="DZ131" s="51" t="str">
        <f>IFERROR(AVERAGEIFS('Orders - December 2020'!$I$2:$I$2047,'Orders - December 2020'!$H$2:$H$2047,Worksheet!DZ$3,'Orders - December 2020'!$C$2:$C$2047,Worksheet!$F131),"-")</f>
        <v>-</v>
      </c>
      <c r="EA131" s="51" t="str">
        <f>IFERROR(AVERAGEIFS('Orders - December 2020'!$I$2:$I$2047,'Orders - December 2020'!$H$2:$H$2047,Worksheet!EA$3,'Orders - December 2020'!$C$2:$C$2047,Worksheet!$F131),"-")</f>
        <v>-</v>
      </c>
      <c r="EB131" s="51" t="str">
        <f>IFERROR(AVERAGEIFS('Orders - December 2020'!$I$2:$I$2047,'Orders - December 2020'!$H$2:$H$2047,Worksheet!EB$3,'Orders - December 2020'!$C$2:$C$2047,Worksheet!$F131),"-")</f>
        <v>-</v>
      </c>
      <c r="EC131" s="51" t="str">
        <f>IFERROR(AVERAGEIFS('Orders - December 2020'!$I$2:$I$2047,'Orders - December 2020'!$H$2:$H$2047,Worksheet!EC$3,'Orders - December 2020'!$C$2:$C$2047,Worksheet!$F131),"-")</f>
        <v>-</v>
      </c>
      <c r="ED131" s="51" t="str">
        <f>IFERROR(AVERAGEIFS('Orders - December 2020'!$I$2:$I$2047,'Orders - December 2020'!$H$2:$H$2047,Worksheet!ED$3,'Orders - December 2020'!$C$2:$C$2047,Worksheet!$F131),"-")</f>
        <v>-</v>
      </c>
      <c r="EE131" s="51" t="str">
        <f>IFERROR(AVERAGEIFS('Orders - December 2020'!$I$2:$I$2047,'Orders - December 2020'!$H$2:$H$2047,Worksheet!EE$3,'Orders - December 2020'!$C$2:$C$2047,Worksheet!$F131),"-")</f>
        <v>-</v>
      </c>
      <c r="EF131" s="51" t="str">
        <f>IFERROR(AVERAGEIFS('Orders - December 2020'!$I$2:$I$2047,'Orders - December 2020'!$H$2:$H$2047,Worksheet!EF$3,'Orders - December 2020'!$C$2:$C$2047,Worksheet!$F131),"-")</f>
        <v>-</v>
      </c>
      <c r="EG131" s="51" t="str">
        <f>IFERROR(AVERAGEIFS('Orders - December 2020'!$I$2:$I$2047,'Orders - December 2020'!$H$2:$H$2047,Worksheet!EG$3,'Orders - December 2020'!$C$2:$C$2047,Worksheet!$F131),"-")</f>
        <v>-</v>
      </c>
      <c r="EH131" s="51" t="str">
        <f>IFERROR(AVERAGEIFS('Orders - December 2020'!$I$2:$I$2047,'Orders - December 2020'!$H$2:$H$2047,Worksheet!EH$3,'Orders - December 2020'!$C$2:$C$2047,Worksheet!$F131),"-")</f>
        <v>-</v>
      </c>
      <c r="EI131" s="51" t="str">
        <f>IFERROR(AVERAGEIFS('Orders - December 2020'!$I$2:$I$2047,'Orders - December 2020'!$H$2:$H$2047,Worksheet!EI$3,'Orders - December 2020'!$C$2:$C$2047,Worksheet!$F131),"-")</f>
        <v>-</v>
      </c>
      <c r="EJ131" s="51" t="str">
        <f>IFERROR(AVERAGEIFS('Orders - December 2020'!$I$2:$I$2047,'Orders - December 2020'!$H$2:$H$2047,Worksheet!EJ$3,'Orders - December 2020'!$C$2:$C$2047,Worksheet!$F131),"-")</f>
        <v>-</v>
      </c>
      <c r="EK131" s="51" t="str">
        <f>IFERROR(AVERAGEIFS('Orders - December 2020'!$I$2:$I$2047,'Orders - December 2020'!$H$2:$H$2047,Worksheet!EK$3,'Orders - December 2020'!$C$2:$C$2047,Worksheet!$F131),"-")</f>
        <v>-</v>
      </c>
      <c r="EL131" s="51" t="str">
        <f>IFERROR(AVERAGEIFS('Orders - December 2020'!$I$2:$I$2047,'Orders - December 2020'!$H$2:$H$2047,Worksheet!EL$3,'Orders - December 2020'!$C$2:$C$2047,Worksheet!$F131),"-")</f>
        <v>-</v>
      </c>
      <c r="EM131" s="51" t="str">
        <f>IFERROR(AVERAGEIFS('Orders - December 2020'!$I$2:$I$2047,'Orders - December 2020'!$H$2:$H$2047,Worksheet!EM$3,'Orders - December 2020'!$C$2:$C$2047,Worksheet!$F131),"-")</f>
        <v>-</v>
      </c>
      <c r="EN131" s="51" t="str">
        <f>IFERROR(AVERAGEIFS('Orders - December 2020'!$I$2:$I$2047,'Orders - December 2020'!$H$2:$H$2047,Worksheet!EN$3,'Orders - December 2020'!$C$2:$C$2047,Worksheet!$F131),"-")</f>
        <v>-</v>
      </c>
      <c r="EO131" s="51" t="str">
        <f>IFERROR(AVERAGEIFS('Orders - December 2020'!$I$2:$I$2047,'Orders - December 2020'!$H$2:$H$2047,Worksheet!EO$3,'Orders - December 2020'!$C$2:$C$2047,Worksheet!$F131),"-")</f>
        <v>-</v>
      </c>
      <c r="EP131" s="51" t="str">
        <f>IFERROR(AVERAGEIFS('Orders - December 2020'!$I$2:$I$2047,'Orders - December 2020'!$H$2:$H$2047,Worksheet!EP$3,'Orders - December 2020'!$C$2:$C$2047,Worksheet!$F131),"-")</f>
        <v>-</v>
      </c>
      <c r="EQ131" s="51" t="str">
        <f>IFERROR(AVERAGEIFS('Orders - December 2020'!$I$2:$I$2047,'Orders - December 2020'!$H$2:$H$2047,Worksheet!EQ$3,'Orders - December 2020'!$C$2:$C$2047,Worksheet!$F131),"-")</f>
        <v>-</v>
      </c>
      <c r="ER131" s="51" t="str">
        <f>IFERROR(AVERAGEIFS('Orders - December 2020'!$I$2:$I$2047,'Orders - December 2020'!$H$2:$H$2047,Worksheet!ER$3,'Orders - December 2020'!$C$2:$C$2047,Worksheet!$F131),"-")</f>
        <v>-</v>
      </c>
      <c r="ES131" s="51" t="str">
        <f>IFERROR(AVERAGEIFS('Orders - December 2020'!$I$2:$I$2047,'Orders - December 2020'!$H$2:$H$2047,Worksheet!ES$3,'Orders - December 2020'!$C$2:$C$2047,Worksheet!$F131),"-")</f>
        <v>-</v>
      </c>
      <c r="ET131" s="51" t="str">
        <f>IFERROR(AVERAGEIFS('Orders - December 2020'!$I$2:$I$2047,'Orders - December 2020'!$H$2:$H$2047,Worksheet!ET$3,'Orders - December 2020'!$C$2:$C$2047,Worksheet!$F131),"-")</f>
        <v>-</v>
      </c>
      <c r="EU131" s="51" t="str">
        <f>IFERROR(AVERAGEIFS('Orders - December 2020'!$I$2:$I$2047,'Orders - December 2020'!$H$2:$H$2047,Worksheet!EU$3,'Orders - December 2020'!$C$2:$C$2047,Worksheet!$F131),"-")</f>
        <v>-</v>
      </c>
      <c r="EV131" s="51" t="str">
        <f>IFERROR(AVERAGEIFS('Orders - December 2020'!$I$2:$I$2047,'Orders - December 2020'!$H$2:$H$2047,Worksheet!EV$3,'Orders - December 2020'!$C$2:$C$2047,Worksheet!$F131),"-")</f>
        <v>-</v>
      </c>
      <c r="EW131" s="51" t="str">
        <f>IFERROR(AVERAGEIFS('Orders - December 2020'!$I$2:$I$2047,'Orders - December 2020'!$H$2:$H$2047,Worksheet!EW$3,'Orders - December 2020'!$C$2:$C$2047,Worksheet!$F131),"-")</f>
        <v>-</v>
      </c>
      <c r="EX131" s="51" t="str">
        <f>IFERROR(AVERAGEIFS('Orders - December 2020'!$I$2:$I$2047,'Orders - December 2020'!$H$2:$H$2047,Worksheet!EX$3,'Orders - December 2020'!$C$2:$C$2047,Worksheet!$F131),"-")</f>
        <v>-</v>
      </c>
      <c r="EY131" s="51" t="str">
        <f>IFERROR(AVERAGEIFS('Orders - December 2020'!$I$2:$I$2047,'Orders - December 2020'!$H$2:$H$2047,Worksheet!EY$3,'Orders - December 2020'!$C$2:$C$2047,Worksheet!$F131),"-")</f>
        <v>-</v>
      </c>
      <c r="EZ131" s="51" t="str">
        <f>IFERROR(AVERAGEIFS('Orders - December 2020'!$I$2:$I$2047,'Orders - December 2020'!$H$2:$H$2047,Worksheet!EZ$3,'Orders - December 2020'!$C$2:$C$2047,Worksheet!$F131),"-")</f>
        <v>-</v>
      </c>
      <c r="FA131" s="51" t="str">
        <f>IFERROR(AVERAGEIFS('Orders - December 2020'!$I$2:$I$2047,'Orders - December 2020'!$H$2:$H$2047,Worksheet!FA$3,'Orders - December 2020'!$C$2:$C$2047,Worksheet!$F131),"-")</f>
        <v>-</v>
      </c>
      <c r="FB131" s="51" t="str">
        <f>IFERROR(AVERAGEIFS('Orders - December 2020'!$I$2:$I$2047,'Orders - December 2020'!$H$2:$H$2047,Worksheet!FB$3,'Orders - December 2020'!$C$2:$C$2047,Worksheet!$F131),"-")</f>
        <v>-</v>
      </c>
      <c r="FC131" s="51" t="str">
        <f>IFERROR(AVERAGEIFS('Orders - December 2020'!$I$2:$I$2047,'Orders - December 2020'!$H$2:$H$2047,Worksheet!FC$3,'Orders - December 2020'!$C$2:$C$2047,Worksheet!$F131),"-")</f>
        <v>-</v>
      </c>
      <c r="FD131" s="51" t="str">
        <f>IFERROR(AVERAGEIFS('Orders - December 2020'!$I$2:$I$2047,'Orders - December 2020'!$H$2:$H$2047,Worksheet!FD$3,'Orders - December 2020'!$C$2:$C$2047,Worksheet!$F131),"-")</f>
        <v>-</v>
      </c>
      <c r="FE131" s="51" t="str">
        <f>IFERROR(AVERAGEIFS('Orders - December 2020'!$I$2:$I$2047,'Orders - December 2020'!$H$2:$H$2047,Worksheet!FE$3,'Orders - December 2020'!$C$2:$C$2047,Worksheet!$F131),"-")</f>
        <v>-</v>
      </c>
      <c r="FF131" s="51" t="str">
        <f>IFERROR(AVERAGEIFS('Orders - December 2020'!$I$2:$I$2047,'Orders - December 2020'!$H$2:$H$2047,Worksheet!FF$3,'Orders - December 2020'!$C$2:$C$2047,Worksheet!$F131),"-")</f>
        <v>-</v>
      </c>
      <c r="FG131" s="52" t="str">
        <f>IFERROR(AVERAGEIFS('Orders - December 2020'!$I$2:$I$2047,'Orders - December 2020'!$H$2:$H$2047,Worksheet!FG$3,'Orders - December 2020'!$C$2:$C$2047,Worksheet!$F131),"-")</f>
        <v>-</v>
      </c>
    </row>
    <row r="132" spans="6:163">
      <c r="F132" s="45" t="str">
        <v>ogba</v>
      </c>
      <c r="G132" s="50" t="str">
        <f>IFERROR(AVERAGEIFS('Orders - December 2020'!$I$2:$I$2047,'Orders - December 2020'!$H$2:$H$2047,Worksheet!G$3,'Orders - December 2020'!$C$2:$C$2047,Worksheet!$F132),"-")</f>
        <v>-</v>
      </c>
      <c r="H132" s="51" t="str">
        <f>IFERROR(AVERAGEIFS('Orders - December 2020'!$I$2:$I$2047,'Orders - December 2020'!$H$2:$H$2047,Worksheet!H$3,'Orders - December 2020'!$C$2:$C$2047,Worksheet!$F132),"-")</f>
        <v>-</v>
      </c>
      <c r="I132" s="51" t="str">
        <f>IFERROR(AVERAGEIFS('Orders - December 2020'!$I$2:$I$2047,'Orders - December 2020'!$H$2:$H$2047,Worksheet!I$3,'Orders - December 2020'!$C$2:$C$2047,Worksheet!$F132),"-")</f>
        <v>-</v>
      </c>
      <c r="J132" s="51" t="str">
        <f>IFERROR(AVERAGEIFS('Orders - December 2020'!$I$2:$I$2047,'Orders - December 2020'!$H$2:$H$2047,Worksheet!J$3,'Orders - December 2020'!$C$2:$C$2047,Worksheet!$F132),"-")</f>
        <v>-</v>
      </c>
      <c r="K132" s="51" t="str">
        <f>IFERROR(AVERAGEIFS('Orders - December 2020'!$I$2:$I$2047,'Orders - December 2020'!$H$2:$H$2047,Worksheet!K$3,'Orders - December 2020'!$C$2:$C$2047,Worksheet!$F132),"-")</f>
        <v>-</v>
      </c>
      <c r="L132" s="51" t="str">
        <f>IFERROR(AVERAGEIFS('Orders - December 2020'!$I$2:$I$2047,'Orders - December 2020'!$H$2:$H$2047,Worksheet!L$3,'Orders - December 2020'!$C$2:$C$2047,Worksheet!$F132),"-")</f>
        <v>-</v>
      </c>
      <c r="M132" s="51" t="str">
        <f>IFERROR(AVERAGEIFS('Orders - December 2020'!$I$2:$I$2047,'Orders - December 2020'!$H$2:$H$2047,Worksheet!M$3,'Orders - December 2020'!$C$2:$C$2047,Worksheet!$F132),"-")</f>
        <v>-</v>
      </c>
      <c r="N132" s="51" t="str">
        <f>IFERROR(AVERAGEIFS('Orders - December 2020'!$I$2:$I$2047,'Orders - December 2020'!$H$2:$H$2047,Worksheet!N$3,'Orders - December 2020'!$C$2:$C$2047,Worksheet!$F132),"-")</f>
        <v>-</v>
      </c>
      <c r="O132" s="51" t="str">
        <f>IFERROR(AVERAGEIFS('Orders - December 2020'!$I$2:$I$2047,'Orders - December 2020'!$H$2:$H$2047,Worksheet!O$3,'Orders - December 2020'!$C$2:$C$2047,Worksheet!$F132),"-")</f>
        <v>-</v>
      </c>
      <c r="P132" s="51" t="str">
        <f>IFERROR(AVERAGEIFS('Orders - December 2020'!$I$2:$I$2047,'Orders - December 2020'!$H$2:$H$2047,Worksheet!P$3,'Orders - December 2020'!$C$2:$C$2047,Worksheet!$F132),"-")</f>
        <v>-</v>
      </c>
      <c r="Q132" s="51" t="str">
        <f>IFERROR(AVERAGEIFS('Orders - December 2020'!$I$2:$I$2047,'Orders - December 2020'!$H$2:$H$2047,Worksheet!Q$3,'Orders - December 2020'!$C$2:$C$2047,Worksheet!$F132),"-")</f>
        <v>-</v>
      </c>
      <c r="R132" s="51" t="str">
        <f>IFERROR(AVERAGEIFS('Orders - December 2020'!$I$2:$I$2047,'Orders - December 2020'!$H$2:$H$2047,Worksheet!R$3,'Orders - December 2020'!$C$2:$C$2047,Worksheet!$F132),"-")</f>
        <v>-</v>
      </c>
      <c r="S132" s="51" t="str">
        <f>IFERROR(AVERAGEIFS('Orders - December 2020'!$I$2:$I$2047,'Orders - December 2020'!$H$2:$H$2047,Worksheet!S$3,'Orders - December 2020'!$C$2:$C$2047,Worksheet!$F132),"-")</f>
        <v>-</v>
      </c>
      <c r="T132" s="51" t="str">
        <f>IFERROR(AVERAGEIFS('Orders - December 2020'!$I$2:$I$2047,'Orders - December 2020'!$H$2:$H$2047,Worksheet!T$3,'Orders - December 2020'!$C$2:$C$2047,Worksheet!$F132),"-")</f>
        <v>-</v>
      </c>
      <c r="U132" s="51" t="str">
        <f>IFERROR(AVERAGEIFS('Orders - December 2020'!$I$2:$I$2047,'Orders - December 2020'!$H$2:$H$2047,Worksheet!U$3,'Orders - December 2020'!$C$2:$C$2047,Worksheet!$F132),"-")</f>
        <v>-</v>
      </c>
      <c r="V132" s="51" t="str">
        <f>IFERROR(AVERAGEIFS('Orders - December 2020'!$I$2:$I$2047,'Orders - December 2020'!$H$2:$H$2047,Worksheet!V$3,'Orders - December 2020'!$C$2:$C$2047,Worksheet!$F132),"-")</f>
        <v>-</v>
      </c>
      <c r="W132" s="51" t="str">
        <f>IFERROR(AVERAGEIFS('Orders - December 2020'!$I$2:$I$2047,'Orders - December 2020'!$H$2:$H$2047,Worksheet!W$3,'Orders - December 2020'!$C$2:$C$2047,Worksheet!$F132),"-")</f>
        <v>-</v>
      </c>
      <c r="X132" s="51" t="str">
        <f>IFERROR(AVERAGEIFS('Orders - December 2020'!$I$2:$I$2047,'Orders - December 2020'!$H$2:$H$2047,Worksheet!X$3,'Orders - December 2020'!$C$2:$C$2047,Worksheet!$F132),"-")</f>
        <v>-</v>
      </c>
      <c r="Y132" s="51" t="str">
        <f>IFERROR(AVERAGEIFS('Orders - December 2020'!$I$2:$I$2047,'Orders - December 2020'!$H$2:$H$2047,Worksheet!Y$3,'Orders - December 2020'!$C$2:$C$2047,Worksheet!$F132),"-")</f>
        <v>-</v>
      </c>
      <c r="Z132" s="51" t="str">
        <f>IFERROR(AVERAGEIFS('Orders - December 2020'!$I$2:$I$2047,'Orders - December 2020'!$H$2:$H$2047,Worksheet!Z$3,'Orders - December 2020'!$C$2:$C$2047,Worksheet!$F132),"-")</f>
        <v>-</v>
      </c>
      <c r="AA132" s="51" t="str">
        <f>IFERROR(AVERAGEIFS('Orders - December 2020'!$I$2:$I$2047,'Orders - December 2020'!$H$2:$H$2047,Worksheet!AA$3,'Orders - December 2020'!$C$2:$C$2047,Worksheet!$F132),"-")</f>
        <v>-</v>
      </c>
      <c r="AB132" s="51" t="str">
        <f>IFERROR(AVERAGEIFS('Orders - December 2020'!$I$2:$I$2047,'Orders - December 2020'!$H$2:$H$2047,Worksheet!AB$3,'Orders - December 2020'!$C$2:$C$2047,Worksheet!$F132),"-")</f>
        <v>-</v>
      </c>
      <c r="AC132" s="51" t="str">
        <f>IFERROR(AVERAGEIFS('Orders - December 2020'!$I$2:$I$2047,'Orders - December 2020'!$H$2:$H$2047,Worksheet!AC$3,'Orders - December 2020'!$C$2:$C$2047,Worksheet!$F132),"-")</f>
        <v>-</v>
      </c>
      <c r="AD132" s="51" t="str">
        <f>IFERROR(AVERAGEIFS('Orders - December 2020'!$I$2:$I$2047,'Orders - December 2020'!$H$2:$H$2047,Worksheet!AD$3,'Orders - December 2020'!$C$2:$C$2047,Worksheet!$F132),"-")</f>
        <v>-</v>
      </c>
      <c r="AE132" s="51" t="str">
        <f>IFERROR(AVERAGEIFS('Orders - December 2020'!$I$2:$I$2047,'Orders - December 2020'!$H$2:$H$2047,Worksheet!AE$3,'Orders - December 2020'!$C$2:$C$2047,Worksheet!$F132),"-")</f>
        <v>-</v>
      </c>
      <c r="AF132" s="51" t="str">
        <f>IFERROR(AVERAGEIFS('Orders - December 2020'!$I$2:$I$2047,'Orders - December 2020'!$H$2:$H$2047,Worksheet!AF$3,'Orders - December 2020'!$C$2:$C$2047,Worksheet!$F132),"-")</f>
        <v>-</v>
      </c>
      <c r="AG132" s="51" t="str">
        <f>IFERROR(AVERAGEIFS('Orders - December 2020'!$I$2:$I$2047,'Orders - December 2020'!$H$2:$H$2047,Worksheet!AG$3,'Orders - December 2020'!$C$2:$C$2047,Worksheet!$F132),"-")</f>
        <v>-</v>
      </c>
      <c r="AH132" s="51" t="str">
        <f>IFERROR(AVERAGEIFS('Orders - December 2020'!$I$2:$I$2047,'Orders - December 2020'!$H$2:$H$2047,Worksheet!AH$3,'Orders - December 2020'!$C$2:$C$2047,Worksheet!$F132),"-")</f>
        <v>-</v>
      </c>
      <c r="AI132" s="51">
        <f>IFERROR(AVERAGEIFS('Orders - December 2020'!$I$2:$I$2047,'Orders - December 2020'!$H$2:$H$2047,Worksheet!AI$3,'Orders - December 2020'!$C$2:$C$2047,Worksheet!$F132),"-")</f>
        <v>1</v>
      </c>
      <c r="AJ132" s="51">
        <f>IFERROR(AVERAGEIFS('Orders - December 2020'!$I$2:$I$2047,'Orders - December 2020'!$H$2:$H$2047,Worksheet!AJ$3,'Orders - December 2020'!$C$2:$C$2047,Worksheet!$F132),"-")</f>
        <v>1</v>
      </c>
      <c r="AK132" s="51">
        <f>IFERROR(AVERAGEIFS('Orders - December 2020'!$I$2:$I$2047,'Orders - December 2020'!$H$2:$H$2047,Worksheet!AK$3,'Orders - December 2020'!$C$2:$C$2047,Worksheet!$F132),"-")</f>
        <v>1</v>
      </c>
      <c r="AL132" s="51" t="str">
        <f>IFERROR(AVERAGEIFS('Orders - December 2020'!$I$2:$I$2047,'Orders - December 2020'!$H$2:$H$2047,Worksheet!AL$3,'Orders - December 2020'!$C$2:$C$2047,Worksheet!$F132),"-")</f>
        <v>-</v>
      </c>
      <c r="AM132" s="51" t="str">
        <f>IFERROR(AVERAGEIFS('Orders - December 2020'!$I$2:$I$2047,'Orders - December 2020'!$H$2:$H$2047,Worksheet!AM$3,'Orders - December 2020'!$C$2:$C$2047,Worksheet!$F132),"-")</f>
        <v>-</v>
      </c>
      <c r="AN132" s="51" t="str">
        <f>IFERROR(AVERAGEIFS('Orders - December 2020'!$I$2:$I$2047,'Orders - December 2020'!$H$2:$H$2047,Worksheet!AN$3,'Orders - December 2020'!$C$2:$C$2047,Worksheet!$F132),"-")</f>
        <v>-</v>
      </c>
      <c r="AO132" s="51" t="str">
        <f>IFERROR(AVERAGEIFS('Orders - December 2020'!$I$2:$I$2047,'Orders - December 2020'!$H$2:$H$2047,Worksheet!AO$3,'Orders - December 2020'!$C$2:$C$2047,Worksheet!$F132),"-")</f>
        <v>-</v>
      </c>
      <c r="AP132" s="51" t="str">
        <f>IFERROR(AVERAGEIFS('Orders - December 2020'!$I$2:$I$2047,'Orders - December 2020'!$H$2:$H$2047,Worksheet!AP$3,'Orders - December 2020'!$C$2:$C$2047,Worksheet!$F132),"-")</f>
        <v>-</v>
      </c>
      <c r="AQ132" s="51" t="str">
        <f>IFERROR(AVERAGEIFS('Orders - December 2020'!$I$2:$I$2047,'Orders - December 2020'!$H$2:$H$2047,Worksheet!AQ$3,'Orders - December 2020'!$C$2:$C$2047,Worksheet!$F132),"-")</f>
        <v>-</v>
      </c>
      <c r="AR132" s="51" t="str">
        <f>IFERROR(AVERAGEIFS('Orders - December 2020'!$I$2:$I$2047,'Orders - December 2020'!$H$2:$H$2047,Worksheet!AR$3,'Orders - December 2020'!$C$2:$C$2047,Worksheet!$F132),"-")</f>
        <v>-</v>
      </c>
      <c r="AS132" s="51" t="str">
        <f>IFERROR(AVERAGEIFS('Orders - December 2020'!$I$2:$I$2047,'Orders - December 2020'!$H$2:$H$2047,Worksheet!AS$3,'Orders - December 2020'!$C$2:$C$2047,Worksheet!$F132),"-")</f>
        <v>-</v>
      </c>
      <c r="AT132" s="51" t="str">
        <f>IFERROR(AVERAGEIFS('Orders - December 2020'!$I$2:$I$2047,'Orders - December 2020'!$H$2:$H$2047,Worksheet!AT$3,'Orders - December 2020'!$C$2:$C$2047,Worksheet!$F132),"-")</f>
        <v>-</v>
      </c>
      <c r="AU132" s="51" t="str">
        <f>IFERROR(AVERAGEIFS('Orders - December 2020'!$I$2:$I$2047,'Orders - December 2020'!$H$2:$H$2047,Worksheet!AU$3,'Orders - December 2020'!$C$2:$C$2047,Worksheet!$F132),"-")</f>
        <v>-</v>
      </c>
      <c r="AV132" s="51" t="str">
        <f>IFERROR(AVERAGEIFS('Orders - December 2020'!$I$2:$I$2047,'Orders - December 2020'!$H$2:$H$2047,Worksheet!AV$3,'Orders - December 2020'!$C$2:$C$2047,Worksheet!$F132),"-")</f>
        <v>-</v>
      </c>
      <c r="AW132" s="51" t="str">
        <f>IFERROR(AVERAGEIFS('Orders - December 2020'!$I$2:$I$2047,'Orders - December 2020'!$H$2:$H$2047,Worksheet!AW$3,'Orders - December 2020'!$C$2:$C$2047,Worksheet!$F132),"-")</f>
        <v>-</v>
      </c>
      <c r="AX132" s="51" t="str">
        <f>IFERROR(AVERAGEIFS('Orders - December 2020'!$I$2:$I$2047,'Orders - December 2020'!$H$2:$H$2047,Worksheet!AX$3,'Orders - December 2020'!$C$2:$C$2047,Worksheet!$F132),"-")</f>
        <v>-</v>
      </c>
      <c r="AY132" s="51">
        <f>IFERROR(AVERAGEIFS('Orders - December 2020'!$I$2:$I$2047,'Orders - December 2020'!$H$2:$H$2047,Worksheet!AY$3,'Orders - December 2020'!$C$2:$C$2047,Worksheet!$F132),"-")</f>
        <v>1</v>
      </c>
      <c r="AZ132" s="51">
        <f>IFERROR(AVERAGEIFS('Orders - December 2020'!$I$2:$I$2047,'Orders - December 2020'!$H$2:$H$2047,Worksheet!AZ$3,'Orders - December 2020'!$C$2:$C$2047,Worksheet!$F132),"-")</f>
        <v>1</v>
      </c>
      <c r="BA132" s="51">
        <f>IFERROR(AVERAGEIFS('Orders - December 2020'!$I$2:$I$2047,'Orders - December 2020'!$H$2:$H$2047,Worksheet!BA$3,'Orders - December 2020'!$C$2:$C$2047,Worksheet!$F132),"-")</f>
        <v>1</v>
      </c>
      <c r="BB132" s="51" t="str">
        <f>IFERROR(AVERAGEIFS('Orders - December 2020'!$I$2:$I$2047,'Orders - December 2020'!$H$2:$H$2047,Worksheet!BB$3,'Orders - December 2020'!$C$2:$C$2047,Worksheet!$F132),"-")</f>
        <v>-</v>
      </c>
      <c r="BC132" s="51" t="str">
        <f>IFERROR(AVERAGEIFS('Orders - December 2020'!$I$2:$I$2047,'Orders - December 2020'!$H$2:$H$2047,Worksheet!BC$3,'Orders - December 2020'!$C$2:$C$2047,Worksheet!$F132),"-")</f>
        <v>-</v>
      </c>
      <c r="BD132" s="51" t="str">
        <f>IFERROR(AVERAGEIFS('Orders - December 2020'!$I$2:$I$2047,'Orders - December 2020'!$H$2:$H$2047,Worksheet!BD$3,'Orders - December 2020'!$C$2:$C$2047,Worksheet!$F132),"-")</f>
        <v>-</v>
      </c>
      <c r="BE132" s="51" t="str">
        <f>IFERROR(AVERAGEIFS('Orders - December 2020'!$I$2:$I$2047,'Orders - December 2020'!$H$2:$H$2047,Worksheet!BE$3,'Orders - December 2020'!$C$2:$C$2047,Worksheet!$F132),"-")</f>
        <v>-</v>
      </c>
      <c r="BF132" s="51" t="str">
        <f>IFERROR(AVERAGEIFS('Orders - December 2020'!$I$2:$I$2047,'Orders - December 2020'!$H$2:$H$2047,Worksheet!BF$3,'Orders - December 2020'!$C$2:$C$2047,Worksheet!$F132),"-")</f>
        <v>-</v>
      </c>
      <c r="BG132" s="51" t="str">
        <f>IFERROR(AVERAGEIFS('Orders - December 2020'!$I$2:$I$2047,'Orders - December 2020'!$H$2:$H$2047,Worksheet!BG$3,'Orders - December 2020'!$C$2:$C$2047,Worksheet!$F132),"-")</f>
        <v>-</v>
      </c>
      <c r="BH132" s="51" t="str">
        <f>IFERROR(AVERAGEIFS('Orders - December 2020'!$I$2:$I$2047,'Orders - December 2020'!$H$2:$H$2047,Worksheet!BH$3,'Orders - December 2020'!$C$2:$C$2047,Worksheet!$F132),"-")</f>
        <v>-</v>
      </c>
      <c r="BI132" s="51" t="str">
        <f>IFERROR(AVERAGEIFS('Orders - December 2020'!$I$2:$I$2047,'Orders - December 2020'!$H$2:$H$2047,Worksheet!BI$3,'Orders - December 2020'!$C$2:$C$2047,Worksheet!$F132),"-")</f>
        <v>-</v>
      </c>
      <c r="BJ132" s="51" t="str">
        <f>IFERROR(AVERAGEIFS('Orders - December 2020'!$I$2:$I$2047,'Orders - December 2020'!$H$2:$H$2047,Worksheet!BJ$3,'Orders - December 2020'!$C$2:$C$2047,Worksheet!$F132),"-")</f>
        <v>-</v>
      </c>
      <c r="BK132" s="51" t="str">
        <f>IFERROR(AVERAGEIFS('Orders - December 2020'!$I$2:$I$2047,'Orders - December 2020'!$H$2:$H$2047,Worksheet!BK$3,'Orders - December 2020'!$C$2:$C$2047,Worksheet!$F132),"-")</f>
        <v>-</v>
      </c>
      <c r="BL132" s="51" t="str">
        <f>IFERROR(AVERAGEIFS('Orders - December 2020'!$I$2:$I$2047,'Orders - December 2020'!$H$2:$H$2047,Worksheet!BL$3,'Orders - December 2020'!$C$2:$C$2047,Worksheet!$F132),"-")</f>
        <v>-</v>
      </c>
      <c r="BM132" s="51" t="str">
        <f>IFERROR(AVERAGEIFS('Orders - December 2020'!$I$2:$I$2047,'Orders - December 2020'!$H$2:$H$2047,Worksheet!BM$3,'Orders - December 2020'!$C$2:$C$2047,Worksheet!$F132),"-")</f>
        <v>-</v>
      </c>
      <c r="BN132" s="51" t="str">
        <f>IFERROR(AVERAGEIFS('Orders - December 2020'!$I$2:$I$2047,'Orders - December 2020'!$H$2:$H$2047,Worksheet!BN$3,'Orders - December 2020'!$C$2:$C$2047,Worksheet!$F132),"-")</f>
        <v>-</v>
      </c>
      <c r="BO132" s="51" t="str">
        <f>IFERROR(AVERAGEIFS('Orders - December 2020'!$I$2:$I$2047,'Orders - December 2020'!$H$2:$H$2047,Worksheet!BO$3,'Orders - December 2020'!$C$2:$C$2047,Worksheet!$F132),"-")</f>
        <v>-</v>
      </c>
      <c r="BP132" s="51" t="str">
        <f>IFERROR(AVERAGEIFS('Orders - December 2020'!$I$2:$I$2047,'Orders - December 2020'!$H$2:$H$2047,Worksheet!BP$3,'Orders - December 2020'!$C$2:$C$2047,Worksheet!$F132),"-")</f>
        <v>-</v>
      </c>
      <c r="BQ132" s="51" t="str">
        <f>IFERROR(AVERAGEIFS('Orders - December 2020'!$I$2:$I$2047,'Orders - December 2020'!$H$2:$H$2047,Worksheet!BQ$3,'Orders - December 2020'!$C$2:$C$2047,Worksheet!$F132),"-")</f>
        <v>-</v>
      </c>
      <c r="BR132" s="51" t="str">
        <f>IFERROR(AVERAGEIFS('Orders - December 2020'!$I$2:$I$2047,'Orders - December 2020'!$H$2:$H$2047,Worksheet!BR$3,'Orders - December 2020'!$C$2:$C$2047,Worksheet!$F132),"-")</f>
        <v>-</v>
      </c>
      <c r="BS132" s="51" t="str">
        <f>IFERROR(AVERAGEIFS('Orders - December 2020'!$I$2:$I$2047,'Orders - December 2020'!$H$2:$H$2047,Worksheet!BS$3,'Orders - December 2020'!$C$2:$C$2047,Worksheet!$F132),"-")</f>
        <v>-</v>
      </c>
      <c r="BT132" s="51" t="str">
        <f>IFERROR(AVERAGEIFS('Orders - December 2020'!$I$2:$I$2047,'Orders - December 2020'!$H$2:$H$2047,Worksheet!BT$3,'Orders - December 2020'!$C$2:$C$2047,Worksheet!$F132),"-")</f>
        <v>-</v>
      </c>
      <c r="BU132" s="51" t="str">
        <f>IFERROR(AVERAGEIFS('Orders - December 2020'!$I$2:$I$2047,'Orders - December 2020'!$H$2:$H$2047,Worksheet!BU$3,'Orders - December 2020'!$C$2:$C$2047,Worksheet!$F132),"-")</f>
        <v>-</v>
      </c>
      <c r="BV132" s="51" t="str">
        <f>IFERROR(AVERAGEIFS('Orders - December 2020'!$I$2:$I$2047,'Orders - December 2020'!$H$2:$H$2047,Worksheet!BV$3,'Orders - December 2020'!$C$2:$C$2047,Worksheet!$F132),"-")</f>
        <v>-</v>
      </c>
      <c r="BW132" s="51" t="str">
        <f>IFERROR(AVERAGEIFS('Orders - December 2020'!$I$2:$I$2047,'Orders - December 2020'!$H$2:$H$2047,Worksheet!BW$3,'Orders - December 2020'!$C$2:$C$2047,Worksheet!$F132),"-")</f>
        <v>-</v>
      </c>
      <c r="BX132" s="51" t="str">
        <f>IFERROR(AVERAGEIFS('Orders - December 2020'!$I$2:$I$2047,'Orders - December 2020'!$H$2:$H$2047,Worksheet!BX$3,'Orders - December 2020'!$C$2:$C$2047,Worksheet!$F132),"-")</f>
        <v>-</v>
      </c>
      <c r="BY132" s="51" t="str">
        <f>IFERROR(AVERAGEIFS('Orders - December 2020'!$I$2:$I$2047,'Orders - December 2020'!$H$2:$H$2047,Worksheet!BY$3,'Orders - December 2020'!$C$2:$C$2047,Worksheet!$F132),"-")</f>
        <v>-</v>
      </c>
      <c r="BZ132" s="51" t="str">
        <f>IFERROR(AVERAGEIFS('Orders - December 2020'!$I$2:$I$2047,'Orders - December 2020'!$H$2:$H$2047,Worksheet!BZ$3,'Orders - December 2020'!$C$2:$C$2047,Worksheet!$F132),"-")</f>
        <v>-</v>
      </c>
      <c r="CA132" s="51" t="str">
        <f>IFERROR(AVERAGEIFS('Orders - December 2020'!$I$2:$I$2047,'Orders - December 2020'!$H$2:$H$2047,Worksheet!CA$3,'Orders - December 2020'!$C$2:$C$2047,Worksheet!$F132),"-")</f>
        <v>-</v>
      </c>
      <c r="CB132" s="51" t="str">
        <f>IFERROR(AVERAGEIFS('Orders - December 2020'!$I$2:$I$2047,'Orders - December 2020'!$H$2:$H$2047,Worksheet!CB$3,'Orders - December 2020'!$C$2:$C$2047,Worksheet!$F132),"-")</f>
        <v>-</v>
      </c>
      <c r="CC132" s="51" t="str">
        <f>IFERROR(AVERAGEIFS('Orders - December 2020'!$I$2:$I$2047,'Orders - December 2020'!$H$2:$H$2047,Worksheet!CC$3,'Orders - December 2020'!$C$2:$C$2047,Worksheet!$F132),"-")</f>
        <v>-</v>
      </c>
      <c r="CD132" s="51" t="str">
        <f>IFERROR(AVERAGEIFS('Orders - December 2020'!$I$2:$I$2047,'Orders - December 2020'!$H$2:$H$2047,Worksheet!CD$3,'Orders - December 2020'!$C$2:$C$2047,Worksheet!$F132),"-")</f>
        <v>-</v>
      </c>
      <c r="CE132" s="51" t="str">
        <f>IFERROR(AVERAGEIFS('Orders - December 2020'!$I$2:$I$2047,'Orders - December 2020'!$H$2:$H$2047,Worksheet!CE$3,'Orders - December 2020'!$C$2:$C$2047,Worksheet!$F132),"-")</f>
        <v>-</v>
      </c>
      <c r="CF132" s="51" t="str">
        <f>IFERROR(AVERAGEIFS('Orders - December 2020'!$I$2:$I$2047,'Orders - December 2020'!$H$2:$H$2047,Worksheet!CF$3,'Orders - December 2020'!$C$2:$C$2047,Worksheet!$F132),"-")</f>
        <v>-</v>
      </c>
      <c r="CG132" s="51" t="str">
        <f>IFERROR(AVERAGEIFS('Orders - December 2020'!$I$2:$I$2047,'Orders - December 2020'!$H$2:$H$2047,Worksheet!CG$3,'Orders - December 2020'!$C$2:$C$2047,Worksheet!$F132),"-")</f>
        <v>-</v>
      </c>
      <c r="CH132" s="51" t="str">
        <f>IFERROR(AVERAGEIFS('Orders - December 2020'!$I$2:$I$2047,'Orders - December 2020'!$H$2:$H$2047,Worksheet!CH$3,'Orders - December 2020'!$C$2:$C$2047,Worksheet!$F132),"-")</f>
        <v>-</v>
      </c>
      <c r="CI132" s="51" t="str">
        <f>IFERROR(AVERAGEIFS('Orders - December 2020'!$I$2:$I$2047,'Orders - December 2020'!$H$2:$H$2047,Worksheet!CI$3,'Orders - December 2020'!$C$2:$C$2047,Worksheet!$F132),"-")</f>
        <v>-</v>
      </c>
      <c r="CJ132" s="51" t="str">
        <f>IFERROR(AVERAGEIFS('Orders - December 2020'!$I$2:$I$2047,'Orders - December 2020'!$H$2:$H$2047,Worksheet!CJ$3,'Orders - December 2020'!$C$2:$C$2047,Worksheet!$F132),"-")</f>
        <v>-</v>
      </c>
      <c r="CK132" s="51" t="str">
        <f>IFERROR(AVERAGEIFS('Orders - December 2020'!$I$2:$I$2047,'Orders - December 2020'!$H$2:$H$2047,Worksheet!CK$3,'Orders - December 2020'!$C$2:$C$2047,Worksheet!$F132),"-")</f>
        <v>-</v>
      </c>
      <c r="CL132" s="51" t="str">
        <f>IFERROR(AVERAGEIFS('Orders - December 2020'!$I$2:$I$2047,'Orders - December 2020'!$H$2:$H$2047,Worksheet!CL$3,'Orders - December 2020'!$C$2:$C$2047,Worksheet!$F132),"-")</f>
        <v>-</v>
      </c>
      <c r="CM132" s="51" t="str">
        <f>IFERROR(AVERAGEIFS('Orders - December 2020'!$I$2:$I$2047,'Orders - December 2020'!$H$2:$H$2047,Worksheet!CM$3,'Orders - December 2020'!$C$2:$C$2047,Worksheet!$F132),"-")</f>
        <v>-</v>
      </c>
      <c r="CN132" s="51" t="str">
        <f>IFERROR(AVERAGEIFS('Orders - December 2020'!$I$2:$I$2047,'Orders - December 2020'!$H$2:$H$2047,Worksheet!CN$3,'Orders - December 2020'!$C$2:$C$2047,Worksheet!$F132),"-")</f>
        <v>-</v>
      </c>
      <c r="CO132" s="51" t="str">
        <f>IFERROR(AVERAGEIFS('Orders - December 2020'!$I$2:$I$2047,'Orders - December 2020'!$H$2:$H$2047,Worksheet!CO$3,'Orders - December 2020'!$C$2:$C$2047,Worksheet!$F132),"-")</f>
        <v>-</v>
      </c>
      <c r="CP132" s="51" t="str">
        <f>IFERROR(AVERAGEIFS('Orders - December 2020'!$I$2:$I$2047,'Orders - December 2020'!$H$2:$H$2047,Worksheet!CP$3,'Orders - December 2020'!$C$2:$C$2047,Worksheet!$F132),"-")</f>
        <v>-</v>
      </c>
      <c r="CQ132" s="51" t="str">
        <f>IFERROR(AVERAGEIFS('Orders - December 2020'!$I$2:$I$2047,'Orders - December 2020'!$H$2:$H$2047,Worksheet!CQ$3,'Orders - December 2020'!$C$2:$C$2047,Worksheet!$F132),"-")</f>
        <v>-</v>
      </c>
      <c r="CR132" s="51" t="str">
        <f>IFERROR(AVERAGEIFS('Orders - December 2020'!$I$2:$I$2047,'Orders - December 2020'!$H$2:$H$2047,Worksheet!CR$3,'Orders - December 2020'!$C$2:$C$2047,Worksheet!$F132),"-")</f>
        <v>-</v>
      </c>
      <c r="CS132" s="51" t="str">
        <f>IFERROR(AVERAGEIFS('Orders - December 2020'!$I$2:$I$2047,'Orders - December 2020'!$H$2:$H$2047,Worksheet!CS$3,'Orders - December 2020'!$C$2:$C$2047,Worksheet!$F132),"-")</f>
        <v>-</v>
      </c>
      <c r="CT132" s="51" t="str">
        <f>IFERROR(AVERAGEIFS('Orders - December 2020'!$I$2:$I$2047,'Orders - December 2020'!$H$2:$H$2047,Worksheet!CT$3,'Orders - December 2020'!$C$2:$C$2047,Worksheet!$F132),"-")</f>
        <v>-</v>
      </c>
      <c r="CU132" s="51" t="str">
        <f>IFERROR(AVERAGEIFS('Orders - December 2020'!$I$2:$I$2047,'Orders - December 2020'!$H$2:$H$2047,Worksheet!CU$3,'Orders - December 2020'!$C$2:$C$2047,Worksheet!$F132),"-")</f>
        <v>-</v>
      </c>
      <c r="CV132" s="51" t="str">
        <f>IFERROR(AVERAGEIFS('Orders - December 2020'!$I$2:$I$2047,'Orders - December 2020'!$H$2:$H$2047,Worksheet!CV$3,'Orders - December 2020'!$C$2:$C$2047,Worksheet!$F132),"-")</f>
        <v>-</v>
      </c>
      <c r="CW132" s="51" t="str">
        <f>IFERROR(AVERAGEIFS('Orders - December 2020'!$I$2:$I$2047,'Orders - December 2020'!$H$2:$H$2047,Worksheet!CW$3,'Orders - December 2020'!$C$2:$C$2047,Worksheet!$F132),"-")</f>
        <v>-</v>
      </c>
      <c r="CX132" s="51">
        <f>IFERROR(AVERAGEIFS('Orders - December 2020'!$I$2:$I$2047,'Orders - December 2020'!$H$2:$H$2047,Worksheet!CX$3,'Orders - December 2020'!$C$2:$C$2047,Worksheet!$F132),"-")</f>
        <v>5</v>
      </c>
      <c r="CY132" s="51" t="str">
        <f>IFERROR(AVERAGEIFS('Orders - December 2020'!$I$2:$I$2047,'Orders - December 2020'!$H$2:$H$2047,Worksheet!CY$3,'Orders - December 2020'!$C$2:$C$2047,Worksheet!$F132),"-")</f>
        <v>-</v>
      </c>
      <c r="CZ132" s="51" t="str">
        <f>IFERROR(AVERAGEIFS('Orders - December 2020'!$I$2:$I$2047,'Orders - December 2020'!$H$2:$H$2047,Worksheet!CZ$3,'Orders - December 2020'!$C$2:$C$2047,Worksheet!$F132),"-")</f>
        <v>-</v>
      </c>
      <c r="DA132" s="51" t="str">
        <f>IFERROR(AVERAGEIFS('Orders - December 2020'!$I$2:$I$2047,'Orders - December 2020'!$H$2:$H$2047,Worksheet!DA$3,'Orders - December 2020'!$C$2:$C$2047,Worksheet!$F132),"-")</f>
        <v>-</v>
      </c>
      <c r="DB132" s="51" t="str">
        <f>IFERROR(AVERAGEIFS('Orders - December 2020'!$I$2:$I$2047,'Orders - December 2020'!$H$2:$H$2047,Worksheet!DB$3,'Orders - December 2020'!$C$2:$C$2047,Worksheet!$F132),"-")</f>
        <v>-</v>
      </c>
      <c r="DC132" s="51" t="str">
        <f>IFERROR(AVERAGEIFS('Orders - December 2020'!$I$2:$I$2047,'Orders - December 2020'!$H$2:$H$2047,Worksheet!DC$3,'Orders - December 2020'!$C$2:$C$2047,Worksheet!$F132),"-")</f>
        <v>-</v>
      </c>
      <c r="DD132" s="51" t="str">
        <f>IFERROR(AVERAGEIFS('Orders - December 2020'!$I$2:$I$2047,'Orders - December 2020'!$H$2:$H$2047,Worksheet!DD$3,'Orders - December 2020'!$C$2:$C$2047,Worksheet!$F132),"-")</f>
        <v>-</v>
      </c>
      <c r="DE132" s="51" t="str">
        <f>IFERROR(AVERAGEIFS('Orders - December 2020'!$I$2:$I$2047,'Orders - December 2020'!$H$2:$H$2047,Worksheet!DE$3,'Orders - December 2020'!$C$2:$C$2047,Worksheet!$F132),"-")</f>
        <v>-</v>
      </c>
      <c r="DF132" s="51" t="str">
        <f>IFERROR(AVERAGEIFS('Orders - December 2020'!$I$2:$I$2047,'Orders - December 2020'!$H$2:$H$2047,Worksheet!DF$3,'Orders - December 2020'!$C$2:$C$2047,Worksheet!$F132),"-")</f>
        <v>-</v>
      </c>
      <c r="DG132" s="51" t="str">
        <f>IFERROR(AVERAGEIFS('Orders - December 2020'!$I$2:$I$2047,'Orders - December 2020'!$H$2:$H$2047,Worksheet!DG$3,'Orders - December 2020'!$C$2:$C$2047,Worksheet!$F132),"-")</f>
        <v>-</v>
      </c>
      <c r="DH132" s="51" t="str">
        <f>IFERROR(AVERAGEIFS('Orders - December 2020'!$I$2:$I$2047,'Orders - December 2020'!$H$2:$H$2047,Worksheet!DH$3,'Orders - December 2020'!$C$2:$C$2047,Worksheet!$F132),"-")</f>
        <v>-</v>
      </c>
      <c r="DI132" s="51" t="str">
        <f>IFERROR(AVERAGEIFS('Orders - December 2020'!$I$2:$I$2047,'Orders - December 2020'!$H$2:$H$2047,Worksheet!DI$3,'Orders - December 2020'!$C$2:$C$2047,Worksheet!$F132),"-")</f>
        <v>-</v>
      </c>
      <c r="DJ132" s="51" t="str">
        <f>IFERROR(AVERAGEIFS('Orders - December 2020'!$I$2:$I$2047,'Orders - December 2020'!$H$2:$H$2047,Worksheet!DJ$3,'Orders - December 2020'!$C$2:$C$2047,Worksheet!$F132),"-")</f>
        <v>-</v>
      </c>
      <c r="DK132" s="51" t="str">
        <f>IFERROR(AVERAGEIFS('Orders - December 2020'!$I$2:$I$2047,'Orders - December 2020'!$H$2:$H$2047,Worksheet!DK$3,'Orders - December 2020'!$C$2:$C$2047,Worksheet!$F132),"-")</f>
        <v>-</v>
      </c>
      <c r="DL132" s="51" t="str">
        <f>IFERROR(AVERAGEIFS('Orders - December 2020'!$I$2:$I$2047,'Orders - December 2020'!$H$2:$H$2047,Worksheet!DL$3,'Orders - December 2020'!$C$2:$C$2047,Worksheet!$F132),"-")</f>
        <v>-</v>
      </c>
      <c r="DM132" s="51" t="str">
        <f>IFERROR(AVERAGEIFS('Orders - December 2020'!$I$2:$I$2047,'Orders - December 2020'!$H$2:$H$2047,Worksheet!DM$3,'Orders - December 2020'!$C$2:$C$2047,Worksheet!$F132),"-")</f>
        <v>-</v>
      </c>
      <c r="DN132" s="51" t="str">
        <f>IFERROR(AVERAGEIFS('Orders - December 2020'!$I$2:$I$2047,'Orders - December 2020'!$H$2:$H$2047,Worksheet!DN$3,'Orders - December 2020'!$C$2:$C$2047,Worksheet!$F132),"-")</f>
        <v>-</v>
      </c>
      <c r="DO132" s="51" t="str">
        <f>IFERROR(AVERAGEIFS('Orders - December 2020'!$I$2:$I$2047,'Orders - December 2020'!$H$2:$H$2047,Worksheet!DO$3,'Orders - December 2020'!$C$2:$C$2047,Worksheet!$F132),"-")</f>
        <v>-</v>
      </c>
      <c r="DP132" s="51" t="str">
        <f>IFERROR(AVERAGEIFS('Orders - December 2020'!$I$2:$I$2047,'Orders - December 2020'!$H$2:$H$2047,Worksheet!DP$3,'Orders - December 2020'!$C$2:$C$2047,Worksheet!$F132),"-")</f>
        <v>-</v>
      </c>
      <c r="DQ132" s="51" t="str">
        <f>IFERROR(AVERAGEIFS('Orders - December 2020'!$I$2:$I$2047,'Orders - December 2020'!$H$2:$H$2047,Worksheet!DQ$3,'Orders - December 2020'!$C$2:$C$2047,Worksheet!$F132),"-")</f>
        <v>-</v>
      </c>
      <c r="DR132" s="51" t="str">
        <f>IFERROR(AVERAGEIFS('Orders - December 2020'!$I$2:$I$2047,'Orders - December 2020'!$H$2:$H$2047,Worksheet!DR$3,'Orders - December 2020'!$C$2:$C$2047,Worksheet!$F132),"-")</f>
        <v>-</v>
      </c>
      <c r="DS132" s="51" t="str">
        <f>IFERROR(AVERAGEIFS('Orders - December 2020'!$I$2:$I$2047,'Orders - December 2020'!$H$2:$H$2047,Worksheet!DS$3,'Orders - December 2020'!$C$2:$C$2047,Worksheet!$F132),"-")</f>
        <v>-</v>
      </c>
      <c r="DT132" s="51" t="str">
        <f>IFERROR(AVERAGEIFS('Orders - December 2020'!$I$2:$I$2047,'Orders - December 2020'!$H$2:$H$2047,Worksheet!DT$3,'Orders - December 2020'!$C$2:$C$2047,Worksheet!$F132),"-")</f>
        <v>-</v>
      </c>
      <c r="DU132" s="51" t="str">
        <f>IFERROR(AVERAGEIFS('Orders - December 2020'!$I$2:$I$2047,'Orders - December 2020'!$H$2:$H$2047,Worksheet!DU$3,'Orders - December 2020'!$C$2:$C$2047,Worksheet!$F132),"-")</f>
        <v>-</v>
      </c>
      <c r="DV132" s="51" t="str">
        <f>IFERROR(AVERAGEIFS('Orders - December 2020'!$I$2:$I$2047,'Orders - December 2020'!$H$2:$H$2047,Worksheet!DV$3,'Orders - December 2020'!$C$2:$C$2047,Worksheet!$F132),"-")</f>
        <v>-</v>
      </c>
      <c r="DW132" s="51" t="str">
        <f>IFERROR(AVERAGEIFS('Orders - December 2020'!$I$2:$I$2047,'Orders - December 2020'!$H$2:$H$2047,Worksheet!DW$3,'Orders - December 2020'!$C$2:$C$2047,Worksheet!$F132),"-")</f>
        <v>-</v>
      </c>
      <c r="DX132" s="51" t="str">
        <f>IFERROR(AVERAGEIFS('Orders - December 2020'!$I$2:$I$2047,'Orders - December 2020'!$H$2:$H$2047,Worksheet!DX$3,'Orders - December 2020'!$C$2:$C$2047,Worksheet!$F132),"-")</f>
        <v>-</v>
      </c>
      <c r="DY132" s="51" t="str">
        <f>IFERROR(AVERAGEIFS('Orders - December 2020'!$I$2:$I$2047,'Orders - December 2020'!$H$2:$H$2047,Worksheet!DY$3,'Orders - December 2020'!$C$2:$C$2047,Worksheet!$F132),"-")</f>
        <v>-</v>
      </c>
      <c r="DZ132" s="51" t="str">
        <f>IFERROR(AVERAGEIFS('Orders - December 2020'!$I$2:$I$2047,'Orders - December 2020'!$H$2:$H$2047,Worksheet!DZ$3,'Orders - December 2020'!$C$2:$C$2047,Worksheet!$F132),"-")</f>
        <v>-</v>
      </c>
      <c r="EA132" s="51" t="str">
        <f>IFERROR(AVERAGEIFS('Orders - December 2020'!$I$2:$I$2047,'Orders - December 2020'!$H$2:$H$2047,Worksheet!EA$3,'Orders - December 2020'!$C$2:$C$2047,Worksheet!$F132),"-")</f>
        <v>-</v>
      </c>
      <c r="EB132" s="51" t="str">
        <f>IFERROR(AVERAGEIFS('Orders - December 2020'!$I$2:$I$2047,'Orders - December 2020'!$H$2:$H$2047,Worksheet!EB$3,'Orders - December 2020'!$C$2:$C$2047,Worksheet!$F132),"-")</f>
        <v>-</v>
      </c>
      <c r="EC132" s="51" t="str">
        <f>IFERROR(AVERAGEIFS('Orders - December 2020'!$I$2:$I$2047,'Orders - December 2020'!$H$2:$H$2047,Worksheet!EC$3,'Orders - December 2020'!$C$2:$C$2047,Worksheet!$F132),"-")</f>
        <v>-</v>
      </c>
      <c r="ED132" s="51" t="str">
        <f>IFERROR(AVERAGEIFS('Orders - December 2020'!$I$2:$I$2047,'Orders - December 2020'!$H$2:$H$2047,Worksheet!ED$3,'Orders - December 2020'!$C$2:$C$2047,Worksheet!$F132),"-")</f>
        <v>-</v>
      </c>
      <c r="EE132" s="51" t="str">
        <f>IFERROR(AVERAGEIFS('Orders - December 2020'!$I$2:$I$2047,'Orders - December 2020'!$H$2:$H$2047,Worksheet!EE$3,'Orders - December 2020'!$C$2:$C$2047,Worksheet!$F132),"-")</f>
        <v>-</v>
      </c>
      <c r="EF132" s="51" t="str">
        <f>IFERROR(AVERAGEIFS('Orders - December 2020'!$I$2:$I$2047,'Orders - December 2020'!$H$2:$H$2047,Worksheet!EF$3,'Orders - December 2020'!$C$2:$C$2047,Worksheet!$F132),"-")</f>
        <v>-</v>
      </c>
      <c r="EG132" s="51" t="str">
        <f>IFERROR(AVERAGEIFS('Orders - December 2020'!$I$2:$I$2047,'Orders - December 2020'!$H$2:$H$2047,Worksheet!EG$3,'Orders - December 2020'!$C$2:$C$2047,Worksheet!$F132),"-")</f>
        <v>-</v>
      </c>
      <c r="EH132" s="51" t="str">
        <f>IFERROR(AVERAGEIFS('Orders - December 2020'!$I$2:$I$2047,'Orders - December 2020'!$H$2:$H$2047,Worksheet!EH$3,'Orders - December 2020'!$C$2:$C$2047,Worksheet!$F132),"-")</f>
        <v>-</v>
      </c>
      <c r="EI132" s="51" t="str">
        <f>IFERROR(AVERAGEIFS('Orders - December 2020'!$I$2:$I$2047,'Orders - December 2020'!$H$2:$H$2047,Worksheet!EI$3,'Orders - December 2020'!$C$2:$C$2047,Worksheet!$F132),"-")</f>
        <v>-</v>
      </c>
      <c r="EJ132" s="51" t="str">
        <f>IFERROR(AVERAGEIFS('Orders - December 2020'!$I$2:$I$2047,'Orders - December 2020'!$H$2:$H$2047,Worksheet!EJ$3,'Orders - December 2020'!$C$2:$C$2047,Worksheet!$F132),"-")</f>
        <v>-</v>
      </c>
      <c r="EK132" s="51" t="str">
        <f>IFERROR(AVERAGEIFS('Orders - December 2020'!$I$2:$I$2047,'Orders - December 2020'!$H$2:$H$2047,Worksheet!EK$3,'Orders - December 2020'!$C$2:$C$2047,Worksheet!$F132),"-")</f>
        <v>-</v>
      </c>
      <c r="EL132" s="51" t="str">
        <f>IFERROR(AVERAGEIFS('Orders - December 2020'!$I$2:$I$2047,'Orders - December 2020'!$H$2:$H$2047,Worksheet!EL$3,'Orders - December 2020'!$C$2:$C$2047,Worksheet!$F132),"-")</f>
        <v>-</v>
      </c>
      <c r="EM132" s="51" t="str">
        <f>IFERROR(AVERAGEIFS('Orders - December 2020'!$I$2:$I$2047,'Orders - December 2020'!$H$2:$H$2047,Worksheet!EM$3,'Orders - December 2020'!$C$2:$C$2047,Worksheet!$F132),"-")</f>
        <v>-</v>
      </c>
      <c r="EN132" s="51" t="str">
        <f>IFERROR(AVERAGEIFS('Orders - December 2020'!$I$2:$I$2047,'Orders - December 2020'!$H$2:$H$2047,Worksheet!EN$3,'Orders - December 2020'!$C$2:$C$2047,Worksheet!$F132),"-")</f>
        <v>-</v>
      </c>
      <c r="EO132" s="51" t="str">
        <f>IFERROR(AVERAGEIFS('Orders - December 2020'!$I$2:$I$2047,'Orders - December 2020'!$H$2:$H$2047,Worksheet!EO$3,'Orders - December 2020'!$C$2:$C$2047,Worksheet!$F132),"-")</f>
        <v>-</v>
      </c>
      <c r="EP132" s="51" t="str">
        <f>IFERROR(AVERAGEIFS('Orders - December 2020'!$I$2:$I$2047,'Orders - December 2020'!$H$2:$H$2047,Worksheet!EP$3,'Orders - December 2020'!$C$2:$C$2047,Worksheet!$F132),"-")</f>
        <v>-</v>
      </c>
      <c r="EQ132" s="51" t="str">
        <f>IFERROR(AVERAGEIFS('Orders - December 2020'!$I$2:$I$2047,'Orders - December 2020'!$H$2:$H$2047,Worksheet!EQ$3,'Orders - December 2020'!$C$2:$C$2047,Worksheet!$F132),"-")</f>
        <v>-</v>
      </c>
      <c r="ER132" s="51" t="str">
        <f>IFERROR(AVERAGEIFS('Orders - December 2020'!$I$2:$I$2047,'Orders - December 2020'!$H$2:$H$2047,Worksheet!ER$3,'Orders - December 2020'!$C$2:$C$2047,Worksheet!$F132),"-")</f>
        <v>-</v>
      </c>
      <c r="ES132" s="51" t="str">
        <f>IFERROR(AVERAGEIFS('Orders - December 2020'!$I$2:$I$2047,'Orders - December 2020'!$H$2:$H$2047,Worksheet!ES$3,'Orders - December 2020'!$C$2:$C$2047,Worksheet!$F132),"-")</f>
        <v>-</v>
      </c>
      <c r="ET132" s="51" t="str">
        <f>IFERROR(AVERAGEIFS('Orders - December 2020'!$I$2:$I$2047,'Orders - December 2020'!$H$2:$H$2047,Worksheet!ET$3,'Orders - December 2020'!$C$2:$C$2047,Worksheet!$F132),"-")</f>
        <v>-</v>
      </c>
      <c r="EU132" s="51" t="str">
        <f>IFERROR(AVERAGEIFS('Orders - December 2020'!$I$2:$I$2047,'Orders - December 2020'!$H$2:$H$2047,Worksheet!EU$3,'Orders - December 2020'!$C$2:$C$2047,Worksheet!$F132),"-")</f>
        <v>-</v>
      </c>
      <c r="EV132" s="51" t="str">
        <f>IFERROR(AVERAGEIFS('Orders - December 2020'!$I$2:$I$2047,'Orders - December 2020'!$H$2:$H$2047,Worksheet!EV$3,'Orders - December 2020'!$C$2:$C$2047,Worksheet!$F132),"-")</f>
        <v>-</v>
      </c>
      <c r="EW132" s="51" t="str">
        <f>IFERROR(AVERAGEIFS('Orders - December 2020'!$I$2:$I$2047,'Orders - December 2020'!$H$2:$H$2047,Worksheet!EW$3,'Orders - December 2020'!$C$2:$C$2047,Worksheet!$F132),"-")</f>
        <v>-</v>
      </c>
      <c r="EX132" s="51" t="str">
        <f>IFERROR(AVERAGEIFS('Orders - December 2020'!$I$2:$I$2047,'Orders - December 2020'!$H$2:$H$2047,Worksheet!EX$3,'Orders - December 2020'!$C$2:$C$2047,Worksheet!$F132),"-")</f>
        <v>-</v>
      </c>
      <c r="EY132" s="51" t="str">
        <f>IFERROR(AVERAGEIFS('Orders - December 2020'!$I$2:$I$2047,'Orders - December 2020'!$H$2:$H$2047,Worksheet!EY$3,'Orders - December 2020'!$C$2:$C$2047,Worksheet!$F132),"-")</f>
        <v>-</v>
      </c>
      <c r="EZ132" s="51" t="str">
        <f>IFERROR(AVERAGEIFS('Orders - December 2020'!$I$2:$I$2047,'Orders - December 2020'!$H$2:$H$2047,Worksheet!EZ$3,'Orders - December 2020'!$C$2:$C$2047,Worksheet!$F132),"-")</f>
        <v>-</v>
      </c>
      <c r="FA132" s="51" t="str">
        <f>IFERROR(AVERAGEIFS('Orders - December 2020'!$I$2:$I$2047,'Orders - December 2020'!$H$2:$H$2047,Worksheet!FA$3,'Orders - December 2020'!$C$2:$C$2047,Worksheet!$F132),"-")</f>
        <v>-</v>
      </c>
      <c r="FB132" s="51" t="str">
        <f>IFERROR(AVERAGEIFS('Orders - December 2020'!$I$2:$I$2047,'Orders - December 2020'!$H$2:$H$2047,Worksheet!FB$3,'Orders - December 2020'!$C$2:$C$2047,Worksheet!$F132),"-")</f>
        <v>-</v>
      </c>
      <c r="FC132" s="51" t="str">
        <f>IFERROR(AVERAGEIFS('Orders - December 2020'!$I$2:$I$2047,'Orders - December 2020'!$H$2:$H$2047,Worksheet!FC$3,'Orders - December 2020'!$C$2:$C$2047,Worksheet!$F132),"-")</f>
        <v>-</v>
      </c>
      <c r="FD132" s="51" t="str">
        <f>IFERROR(AVERAGEIFS('Orders - December 2020'!$I$2:$I$2047,'Orders - December 2020'!$H$2:$H$2047,Worksheet!FD$3,'Orders - December 2020'!$C$2:$C$2047,Worksheet!$F132),"-")</f>
        <v>-</v>
      </c>
      <c r="FE132" s="51" t="str">
        <f>IFERROR(AVERAGEIFS('Orders - December 2020'!$I$2:$I$2047,'Orders - December 2020'!$H$2:$H$2047,Worksheet!FE$3,'Orders - December 2020'!$C$2:$C$2047,Worksheet!$F132),"-")</f>
        <v>-</v>
      </c>
      <c r="FF132" s="51" t="str">
        <f>IFERROR(AVERAGEIFS('Orders - December 2020'!$I$2:$I$2047,'Orders - December 2020'!$H$2:$H$2047,Worksheet!FF$3,'Orders - December 2020'!$C$2:$C$2047,Worksheet!$F132),"-")</f>
        <v>-</v>
      </c>
      <c r="FG132" s="52" t="str">
        <f>IFERROR(AVERAGEIFS('Orders - December 2020'!$I$2:$I$2047,'Orders - December 2020'!$H$2:$H$2047,Worksheet!FG$3,'Orders - December 2020'!$C$2:$C$2047,Worksheet!$F132),"-")</f>
        <v>-</v>
      </c>
    </row>
    <row r="133" spans="6:163">
      <c r="F133" s="45" t="str">
        <v>Mum Wisdom Minimart</v>
      </c>
      <c r="G133" s="50" t="str">
        <f>IFERROR(AVERAGEIFS('Orders - December 2020'!$I$2:$I$2047,'Orders - December 2020'!$H$2:$H$2047,Worksheet!G$3,'Orders - December 2020'!$C$2:$C$2047,Worksheet!$F133),"-")</f>
        <v>-</v>
      </c>
      <c r="H133" s="51" t="str">
        <f>IFERROR(AVERAGEIFS('Orders - December 2020'!$I$2:$I$2047,'Orders - December 2020'!$H$2:$H$2047,Worksheet!H$3,'Orders - December 2020'!$C$2:$C$2047,Worksheet!$F133),"-")</f>
        <v>-</v>
      </c>
      <c r="I133" s="51" t="str">
        <f>IFERROR(AVERAGEIFS('Orders - December 2020'!$I$2:$I$2047,'Orders - December 2020'!$H$2:$H$2047,Worksheet!I$3,'Orders - December 2020'!$C$2:$C$2047,Worksheet!$F133),"-")</f>
        <v>-</v>
      </c>
      <c r="J133" s="51" t="str">
        <f>IFERROR(AVERAGEIFS('Orders - December 2020'!$I$2:$I$2047,'Orders - December 2020'!$H$2:$H$2047,Worksheet!J$3,'Orders - December 2020'!$C$2:$C$2047,Worksheet!$F133),"-")</f>
        <v>-</v>
      </c>
      <c r="K133" s="51" t="str">
        <f>IFERROR(AVERAGEIFS('Orders - December 2020'!$I$2:$I$2047,'Orders - December 2020'!$H$2:$H$2047,Worksheet!K$3,'Orders - December 2020'!$C$2:$C$2047,Worksheet!$F133),"-")</f>
        <v>-</v>
      </c>
      <c r="L133" s="51" t="str">
        <f>IFERROR(AVERAGEIFS('Orders - December 2020'!$I$2:$I$2047,'Orders - December 2020'!$H$2:$H$2047,Worksheet!L$3,'Orders - December 2020'!$C$2:$C$2047,Worksheet!$F133),"-")</f>
        <v>-</v>
      </c>
      <c r="M133" s="51" t="str">
        <f>IFERROR(AVERAGEIFS('Orders - December 2020'!$I$2:$I$2047,'Orders - December 2020'!$H$2:$H$2047,Worksheet!M$3,'Orders - December 2020'!$C$2:$C$2047,Worksheet!$F133),"-")</f>
        <v>-</v>
      </c>
      <c r="N133" s="51" t="str">
        <f>IFERROR(AVERAGEIFS('Orders - December 2020'!$I$2:$I$2047,'Orders - December 2020'!$H$2:$H$2047,Worksheet!N$3,'Orders - December 2020'!$C$2:$C$2047,Worksheet!$F133),"-")</f>
        <v>-</v>
      </c>
      <c r="O133" s="51" t="str">
        <f>IFERROR(AVERAGEIFS('Orders - December 2020'!$I$2:$I$2047,'Orders - December 2020'!$H$2:$H$2047,Worksheet!O$3,'Orders - December 2020'!$C$2:$C$2047,Worksheet!$F133),"-")</f>
        <v>-</v>
      </c>
      <c r="P133" s="51" t="str">
        <f>IFERROR(AVERAGEIFS('Orders - December 2020'!$I$2:$I$2047,'Orders - December 2020'!$H$2:$H$2047,Worksheet!P$3,'Orders - December 2020'!$C$2:$C$2047,Worksheet!$F133),"-")</f>
        <v>-</v>
      </c>
      <c r="Q133" s="51" t="str">
        <f>IFERROR(AVERAGEIFS('Orders - December 2020'!$I$2:$I$2047,'Orders - December 2020'!$H$2:$H$2047,Worksheet!Q$3,'Orders - December 2020'!$C$2:$C$2047,Worksheet!$F133),"-")</f>
        <v>-</v>
      </c>
      <c r="R133" s="51" t="str">
        <f>IFERROR(AVERAGEIFS('Orders - December 2020'!$I$2:$I$2047,'Orders - December 2020'!$H$2:$H$2047,Worksheet!R$3,'Orders - December 2020'!$C$2:$C$2047,Worksheet!$F133),"-")</f>
        <v>-</v>
      </c>
      <c r="S133" s="51" t="str">
        <f>IFERROR(AVERAGEIFS('Orders - December 2020'!$I$2:$I$2047,'Orders - December 2020'!$H$2:$H$2047,Worksheet!S$3,'Orders - December 2020'!$C$2:$C$2047,Worksheet!$F133),"-")</f>
        <v>-</v>
      </c>
      <c r="T133" s="51" t="str">
        <f>IFERROR(AVERAGEIFS('Orders - December 2020'!$I$2:$I$2047,'Orders - December 2020'!$H$2:$H$2047,Worksheet!T$3,'Orders - December 2020'!$C$2:$C$2047,Worksheet!$F133),"-")</f>
        <v>-</v>
      </c>
      <c r="U133" s="51" t="str">
        <f>IFERROR(AVERAGEIFS('Orders - December 2020'!$I$2:$I$2047,'Orders - December 2020'!$H$2:$H$2047,Worksheet!U$3,'Orders - December 2020'!$C$2:$C$2047,Worksheet!$F133),"-")</f>
        <v>-</v>
      </c>
      <c r="V133" s="51" t="str">
        <f>IFERROR(AVERAGEIFS('Orders - December 2020'!$I$2:$I$2047,'Orders - December 2020'!$H$2:$H$2047,Worksheet!V$3,'Orders - December 2020'!$C$2:$C$2047,Worksheet!$F133),"-")</f>
        <v>-</v>
      </c>
      <c r="W133" s="51" t="str">
        <f>IFERROR(AVERAGEIFS('Orders - December 2020'!$I$2:$I$2047,'Orders - December 2020'!$H$2:$H$2047,Worksheet!W$3,'Orders - December 2020'!$C$2:$C$2047,Worksheet!$F133),"-")</f>
        <v>-</v>
      </c>
      <c r="X133" s="51" t="str">
        <f>IFERROR(AVERAGEIFS('Orders - December 2020'!$I$2:$I$2047,'Orders - December 2020'!$H$2:$H$2047,Worksheet!X$3,'Orders - December 2020'!$C$2:$C$2047,Worksheet!$F133),"-")</f>
        <v>-</v>
      </c>
      <c r="Y133" s="51" t="str">
        <f>IFERROR(AVERAGEIFS('Orders - December 2020'!$I$2:$I$2047,'Orders - December 2020'!$H$2:$H$2047,Worksheet!Y$3,'Orders - December 2020'!$C$2:$C$2047,Worksheet!$F133),"-")</f>
        <v>-</v>
      </c>
      <c r="Z133" s="51" t="str">
        <f>IFERROR(AVERAGEIFS('Orders - December 2020'!$I$2:$I$2047,'Orders - December 2020'!$H$2:$H$2047,Worksheet!Z$3,'Orders - December 2020'!$C$2:$C$2047,Worksheet!$F133),"-")</f>
        <v>-</v>
      </c>
      <c r="AA133" s="51" t="str">
        <f>IFERROR(AVERAGEIFS('Orders - December 2020'!$I$2:$I$2047,'Orders - December 2020'!$H$2:$H$2047,Worksheet!AA$3,'Orders - December 2020'!$C$2:$C$2047,Worksheet!$F133),"-")</f>
        <v>-</v>
      </c>
      <c r="AB133" s="51" t="str">
        <f>IFERROR(AVERAGEIFS('Orders - December 2020'!$I$2:$I$2047,'Orders - December 2020'!$H$2:$H$2047,Worksheet!AB$3,'Orders - December 2020'!$C$2:$C$2047,Worksheet!$F133),"-")</f>
        <v>-</v>
      </c>
      <c r="AC133" s="51" t="str">
        <f>IFERROR(AVERAGEIFS('Orders - December 2020'!$I$2:$I$2047,'Orders - December 2020'!$H$2:$H$2047,Worksheet!AC$3,'Orders - December 2020'!$C$2:$C$2047,Worksheet!$F133),"-")</f>
        <v>-</v>
      </c>
      <c r="AD133" s="51" t="str">
        <f>IFERROR(AVERAGEIFS('Orders - December 2020'!$I$2:$I$2047,'Orders - December 2020'!$H$2:$H$2047,Worksheet!AD$3,'Orders - December 2020'!$C$2:$C$2047,Worksheet!$F133),"-")</f>
        <v>-</v>
      </c>
      <c r="AE133" s="51" t="str">
        <f>IFERROR(AVERAGEIFS('Orders - December 2020'!$I$2:$I$2047,'Orders - December 2020'!$H$2:$H$2047,Worksheet!AE$3,'Orders - December 2020'!$C$2:$C$2047,Worksheet!$F133),"-")</f>
        <v>-</v>
      </c>
      <c r="AF133" s="51" t="str">
        <f>IFERROR(AVERAGEIFS('Orders - December 2020'!$I$2:$I$2047,'Orders - December 2020'!$H$2:$H$2047,Worksheet!AF$3,'Orders - December 2020'!$C$2:$C$2047,Worksheet!$F133),"-")</f>
        <v>-</v>
      </c>
      <c r="AG133" s="51" t="str">
        <f>IFERROR(AVERAGEIFS('Orders - December 2020'!$I$2:$I$2047,'Orders - December 2020'!$H$2:$H$2047,Worksheet!AG$3,'Orders - December 2020'!$C$2:$C$2047,Worksheet!$F133),"-")</f>
        <v>-</v>
      </c>
      <c r="AH133" s="51" t="str">
        <f>IFERROR(AVERAGEIFS('Orders - December 2020'!$I$2:$I$2047,'Orders - December 2020'!$H$2:$H$2047,Worksheet!AH$3,'Orders - December 2020'!$C$2:$C$2047,Worksheet!$F133),"-")</f>
        <v>-</v>
      </c>
      <c r="AI133" s="51" t="str">
        <f>IFERROR(AVERAGEIFS('Orders - December 2020'!$I$2:$I$2047,'Orders - December 2020'!$H$2:$H$2047,Worksheet!AI$3,'Orders - December 2020'!$C$2:$C$2047,Worksheet!$F133),"-")</f>
        <v>-</v>
      </c>
      <c r="AJ133" s="51" t="str">
        <f>IFERROR(AVERAGEIFS('Orders - December 2020'!$I$2:$I$2047,'Orders - December 2020'!$H$2:$H$2047,Worksheet!AJ$3,'Orders - December 2020'!$C$2:$C$2047,Worksheet!$F133),"-")</f>
        <v>-</v>
      </c>
      <c r="AK133" s="51" t="str">
        <f>IFERROR(AVERAGEIFS('Orders - December 2020'!$I$2:$I$2047,'Orders - December 2020'!$H$2:$H$2047,Worksheet!AK$3,'Orders - December 2020'!$C$2:$C$2047,Worksheet!$F133),"-")</f>
        <v>-</v>
      </c>
      <c r="AL133" s="51" t="str">
        <f>IFERROR(AVERAGEIFS('Orders - December 2020'!$I$2:$I$2047,'Orders - December 2020'!$H$2:$H$2047,Worksheet!AL$3,'Orders - December 2020'!$C$2:$C$2047,Worksheet!$F133),"-")</f>
        <v>-</v>
      </c>
      <c r="AM133" s="51" t="str">
        <f>IFERROR(AVERAGEIFS('Orders - December 2020'!$I$2:$I$2047,'Orders - December 2020'!$H$2:$H$2047,Worksheet!AM$3,'Orders - December 2020'!$C$2:$C$2047,Worksheet!$F133),"-")</f>
        <v>-</v>
      </c>
      <c r="AN133" s="51" t="str">
        <f>IFERROR(AVERAGEIFS('Orders - December 2020'!$I$2:$I$2047,'Orders - December 2020'!$H$2:$H$2047,Worksheet!AN$3,'Orders - December 2020'!$C$2:$C$2047,Worksheet!$F133),"-")</f>
        <v>-</v>
      </c>
      <c r="AO133" s="51" t="str">
        <f>IFERROR(AVERAGEIFS('Orders - December 2020'!$I$2:$I$2047,'Orders - December 2020'!$H$2:$H$2047,Worksheet!AO$3,'Orders - December 2020'!$C$2:$C$2047,Worksheet!$F133),"-")</f>
        <v>-</v>
      </c>
      <c r="AP133" s="51" t="str">
        <f>IFERROR(AVERAGEIFS('Orders - December 2020'!$I$2:$I$2047,'Orders - December 2020'!$H$2:$H$2047,Worksheet!AP$3,'Orders - December 2020'!$C$2:$C$2047,Worksheet!$F133),"-")</f>
        <v>-</v>
      </c>
      <c r="AQ133" s="51" t="str">
        <f>IFERROR(AVERAGEIFS('Orders - December 2020'!$I$2:$I$2047,'Orders - December 2020'!$H$2:$H$2047,Worksheet!AQ$3,'Orders - December 2020'!$C$2:$C$2047,Worksheet!$F133),"-")</f>
        <v>-</v>
      </c>
      <c r="AR133" s="51" t="str">
        <f>IFERROR(AVERAGEIFS('Orders - December 2020'!$I$2:$I$2047,'Orders - December 2020'!$H$2:$H$2047,Worksheet!AR$3,'Orders - December 2020'!$C$2:$C$2047,Worksheet!$F133),"-")</f>
        <v>-</v>
      </c>
      <c r="AS133" s="51" t="str">
        <f>IFERROR(AVERAGEIFS('Orders - December 2020'!$I$2:$I$2047,'Orders - December 2020'!$H$2:$H$2047,Worksheet!AS$3,'Orders - December 2020'!$C$2:$C$2047,Worksheet!$F133),"-")</f>
        <v>-</v>
      </c>
      <c r="AT133" s="51" t="str">
        <f>IFERROR(AVERAGEIFS('Orders - December 2020'!$I$2:$I$2047,'Orders - December 2020'!$H$2:$H$2047,Worksheet!AT$3,'Orders - December 2020'!$C$2:$C$2047,Worksheet!$F133),"-")</f>
        <v>-</v>
      </c>
      <c r="AU133" s="51" t="str">
        <f>IFERROR(AVERAGEIFS('Orders - December 2020'!$I$2:$I$2047,'Orders - December 2020'!$H$2:$H$2047,Worksheet!AU$3,'Orders - December 2020'!$C$2:$C$2047,Worksheet!$F133),"-")</f>
        <v>-</v>
      </c>
      <c r="AV133" s="51" t="str">
        <f>IFERROR(AVERAGEIFS('Orders - December 2020'!$I$2:$I$2047,'Orders - December 2020'!$H$2:$H$2047,Worksheet!AV$3,'Orders - December 2020'!$C$2:$C$2047,Worksheet!$F133),"-")</f>
        <v>-</v>
      </c>
      <c r="AW133" s="51" t="str">
        <f>IFERROR(AVERAGEIFS('Orders - December 2020'!$I$2:$I$2047,'Orders - December 2020'!$H$2:$H$2047,Worksheet!AW$3,'Orders - December 2020'!$C$2:$C$2047,Worksheet!$F133),"-")</f>
        <v>-</v>
      </c>
      <c r="AX133" s="51" t="str">
        <f>IFERROR(AVERAGEIFS('Orders - December 2020'!$I$2:$I$2047,'Orders - December 2020'!$H$2:$H$2047,Worksheet!AX$3,'Orders - December 2020'!$C$2:$C$2047,Worksheet!$F133),"-")</f>
        <v>-</v>
      </c>
      <c r="AY133" s="51" t="str">
        <f>IFERROR(AVERAGEIFS('Orders - December 2020'!$I$2:$I$2047,'Orders - December 2020'!$H$2:$H$2047,Worksheet!AY$3,'Orders - December 2020'!$C$2:$C$2047,Worksheet!$F133),"-")</f>
        <v>-</v>
      </c>
      <c r="AZ133" s="51" t="str">
        <f>IFERROR(AVERAGEIFS('Orders - December 2020'!$I$2:$I$2047,'Orders - December 2020'!$H$2:$H$2047,Worksheet!AZ$3,'Orders - December 2020'!$C$2:$C$2047,Worksheet!$F133),"-")</f>
        <v>-</v>
      </c>
      <c r="BA133" s="51">
        <f>IFERROR(AVERAGEIFS('Orders - December 2020'!$I$2:$I$2047,'Orders - December 2020'!$H$2:$H$2047,Worksheet!BA$3,'Orders - December 2020'!$C$2:$C$2047,Worksheet!$F133),"-")</f>
        <v>3</v>
      </c>
      <c r="BB133" s="51" t="str">
        <f>IFERROR(AVERAGEIFS('Orders - December 2020'!$I$2:$I$2047,'Orders - December 2020'!$H$2:$H$2047,Worksheet!BB$3,'Orders - December 2020'!$C$2:$C$2047,Worksheet!$F133),"-")</f>
        <v>-</v>
      </c>
      <c r="BC133" s="51" t="str">
        <f>IFERROR(AVERAGEIFS('Orders - December 2020'!$I$2:$I$2047,'Orders - December 2020'!$H$2:$H$2047,Worksheet!BC$3,'Orders - December 2020'!$C$2:$C$2047,Worksheet!$F133),"-")</f>
        <v>-</v>
      </c>
      <c r="BD133" s="51" t="str">
        <f>IFERROR(AVERAGEIFS('Orders - December 2020'!$I$2:$I$2047,'Orders - December 2020'!$H$2:$H$2047,Worksheet!BD$3,'Orders - December 2020'!$C$2:$C$2047,Worksheet!$F133),"-")</f>
        <v>-</v>
      </c>
      <c r="BE133" s="51" t="str">
        <f>IFERROR(AVERAGEIFS('Orders - December 2020'!$I$2:$I$2047,'Orders - December 2020'!$H$2:$H$2047,Worksheet!BE$3,'Orders - December 2020'!$C$2:$C$2047,Worksheet!$F133),"-")</f>
        <v>-</v>
      </c>
      <c r="BF133" s="51" t="str">
        <f>IFERROR(AVERAGEIFS('Orders - December 2020'!$I$2:$I$2047,'Orders - December 2020'!$H$2:$H$2047,Worksheet!BF$3,'Orders - December 2020'!$C$2:$C$2047,Worksheet!$F133),"-")</f>
        <v>-</v>
      </c>
      <c r="BG133" s="51" t="str">
        <f>IFERROR(AVERAGEIFS('Orders - December 2020'!$I$2:$I$2047,'Orders - December 2020'!$H$2:$H$2047,Worksheet!BG$3,'Orders - December 2020'!$C$2:$C$2047,Worksheet!$F133),"-")</f>
        <v>-</v>
      </c>
      <c r="BH133" s="51" t="str">
        <f>IFERROR(AVERAGEIFS('Orders - December 2020'!$I$2:$I$2047,'Orders - December 2020'!$H$2:$H$2047,Worksheet!BH$3,'Orders - December 2020'!$C$2:$C$2047,Worksheet!$F133),"-")</f>
        <v>-</v>
      </c>
      <c r="BI133" s="51" t="str">
        <f>IFERROR(AVERAGEIFS('Orders - December 2020'!$I$2:$I$2047,'Orders - December 2020'!$H$2:$H$2047,Worksheet!BI$3,'Orders - December 2020'!$C$2:$C$2047,Worksheet!$F133),"-")</f>
        <v>-</v>
      </c>
      <c r="BJ133" s="51" t="str">
        <f>IFERROR(AVERAGEIFS('Orders - December 2020'!$I$2:$I$2047,'Orders - December 2020'!$H$2:$H$2047,Worksheet!BJ$3,'Orders - December 2020'!$C$2:$C$2047,Worksheet!$F133),"-")</f>
        <v>-</v>
      </c>
      <c r="BK133" s="51" t="str">
        <f>IFERROR(AVERAGEIFS('Orders - December 2020'!$I$2:$I$2047,'Orders - December 2020'!$H$2:$H$2047,Worksheet!BK$3,'Orders - December 2020'!$C$2:$C$2047,Worksheet!$F133),"-")</f>
        <v>-</v>
      </c>
      <c r="BL133" s="51" t="str">
        <f>IFERROR(AVERAGEIFS('Orders - December 2020'!$I$2:$I$2047,'Orders - December 2020'!$H$2:$H$2047,Worksheet!BL$3,'Orders - December 2020'!$C$2:$C$2047,Worksheet!$F133),"-")</f>
        <v>-</v>
      </c>
      <c r="BM133" s="51" t="str">
        <f>IFERROR(AVERAGEIFS('Orders - December 2020'!$I$2:$I$2047,'Orders - December 2020'!$H$2:$H$2047,Worksheet!BM$3,'Orders - December 2020'!$C$2:$C$2047,Worksheet!$F133),"-")</f>
        <v>-</v>
      </c>
      <c r="BN133" s="51" t="str">
        <f>IFERROR(AVERAGEIFS('Orders - December 2020'!$I$2:$I$2047,'Orders - December 2020'!$H$2:$H$2047,Worksheet!BN$3,'Orders - December 2020'!$C$2:$C$2047,Worksheet!$F133),"-")</f>
        <v>-</v>
      </c>
      <c r="BO133" s="51" t="str">
        <f>IFERROR(AVERAGEIFS('Orders - December 2020'!$I$2:$I$2047,'Orders - December 2020'!$H$2:$H$2047,Worksheet!BO$3,'Orders - December 2020'!$C$2:$C$2047,Worksheet!$F133),"-")</f>
        <v>-</v>
      </c>
      <c r="BP133" s="51" t="str">
        <f>IFERROR(AVERAGEIFS('Orders - December 2020'!$I$2:$I$2047,'Orders - December 2020'!$H$2:$H$2047,Worksheet!BP$3,'Orders - December 2020'!$C$2:$C$2047,Worksheet!$F133),"-")</f>
        <v>-</v>
      </c>
      <c r="BQ133" s="51" t="str">
        <f>IFERROR(AVERAGEIFS('Orders - December 2020'!$I$2:$I$2047,'Orders - December 2020'!$H$2:$H$2047,Worksheet!BQ$3,'Orders - December 2020'!$C$2:$C$2047,Worksheet!$F133),"-")</f>
        <v>-</v>
      </c>
      <c r="BR133" s="51" t="str">
        <f>IFERROR(AVERAGEIFS('Orders - December 2020'!$I$2:$I$2047,'Orders - December 2020'!$H$2:$H$2047,Worksheet!BR$3,'Orders - December 2020'!$C$2:$C$2047,Worksheet!$F133),"-")</f>
        <v>-</v>
      </c>
      <c r="BS133" s="51" t="str">
        <f>IFERROR(AVERAGEIFS('Orders - December 2020'!$I$2:$I$2047,'Orders - December 2020'!$H$2:$H$2047,Worksheet!BS$3,'Orders - December 2020'!$C$2:$C$2047,Worksheet!$F133),"-")</f>
        <v>-</v>
      </c>
      <c r="BT133" s="51" t="str">
        <f>IFERROR(AVERAGEIFS('Orders - December 2020'!$I$2:$I$2047,'Orders - December 2020'!$H$2:$H$2047,Worksheet!BT$3,'Orders - December 2020'!$C$2:$C$2047,Worksheet!$F133),"-")</f>
        <v>-</v>
      </c>
      <c r="BU133" s="51" t="str">
        <f>IFERROR(AVERAGEIFS('Orders - December 2020'!$I$2:$I$2047,'Orders - December 2020'!$H$2:$H$2047,Worksheet!BU$3,'Orders - December 2020'!$C$2:$C$2047,Worksheet!$F133),"-")</f>
        <v>-</v>
      </c>
      <c r="BV133" s="51" t="str">
        <f>IFERROR(AVERAGEIFS('Orders - December 2020'!$I$2:$I$2047,'Orders - December 2020'!$H$2:$H$2047,Worksheet!BV$3,'Orders - December 2020'!$C$2:$C$2047,Worksheet!$F133),"-")</f>
        <v>-</v>
      </c>
      <c r="BW133" s="51" t="str">
        <f>IFERROR(AVERAGEIFS('Orders - December 2020'!$I$2:$I$2047,'Orders - December 2020'!$H$2:$H$2047,Worksheet!BW$3,'Orders - December 2020'!$C$2:$C$2047,Worksheet!$F133),"-")</f>
        <v>-</v>
      </c>
      <c r="BX133" s="51" t="str">
        <f>IFERROR(AVERAGEIFS('Orders - December 2020'!$I$2:$I$2047,'Orders - December 2020'!$H$2:$H$2047,Worksheet!BX$3,'Orders - December 2020'!$C$2:$C$2047,Worksheet!$F133),"-")</f>
        <v>-</v>
      </c>
      <c r="BY133" s="51" t="str">
        <f>IFERROR(AVERAGEIFS('Orders - December 2020'!$I$2:$I$2047,'Orders - December 2020'!$H$2:$H$2047,Worksheet!BY$3,'Orders - December 2020'!$C$2:$C$2047,Worksheet!$F133),"-")</f>
        <v>-</v>
      </c>
      <c r="BZ133" s="51" t="str">
        <f>IFERROR(AVERAGEIFS('Orders - December 2020'!$I$2:$I$2047,'Orders - December 2020'!$H$2:$H$2047,Worksheet!BZ$3,'Orders - December 2020'!$C$2:$C$2047,Worksheet!$F133),"-")</f>
        <v>-</v>
      </c>
      <c r="CA133" s="51" t="str">
        <f>IFERROR(AVERAGEIFS('Orders - December 2020'!$I$2:$I$2047,'Orders - December 2020'!$H$2:$H$2047,Worksheet!CA$3,'Orders - December 2020'!$C$2:$C$2047,Worksheet!$F133),"-")</f>
        <v>-</v>
      </c>
      <c r="CB133" s="51" t="str">
        <f>IFERROR(AVERAGEIFS('Orders - December 2020'!$I$2:$I$2047,'Orders - December 2020'!$H$2:$H$2047,Worksheet!CB$3,'Orders - December 2020'!$C$2:$C$2047,Worksheet!$F133),"-")</f>
        <v>-</v>
      </c>
      <c r="CC133" s="51" t="str">
        <f>IFERROR(AVERAGEIFS('Orders - December 2020'!$I$2:$I$2047,'Orders - December 2020'!$H$2:$H$2047,Worksheet!CC$3,'Orders - December 2020'!$C$2:$C$2047,Worksheet!$F133),"-")</f>
        <v>-</v>
      </c>
      <c r="CD133" s="51" t="str">
        <f>IFERROR(AVERAGEIFS('Orders - December 2020'!$I$2:$I$2047,'Orders - December 2020'!$H$2:$H$2047,Worksheet!CD$3,'Orders - December 2020'!$C$2:$C$2047,Worksheet!$F133),"-")</f>
        <v>-</v>
      </c>
      <c r="CE133" s="51" t="str">
        <f>IFERROR(AVERAGEIFS('Orders - December 2020'!$I$2:$I$2047,'Orders - December 2020'!$H$2:$H$2047,Worksheet!CE$3,'Orders - December 2020'!$C$2:$C$2047,Worksheet!$F133),"-")</f>
        <v>-</v>
      </c>
      <c r="CF133" s="51" t="str">
        <f>IFERROR(AVERAGEIFS('Orders - December 2020'!$I$2:$I$2047,'Orders - December 2020'!$H$2:$H$2047,Worksheet!CF$3,'Orders - December 2020'!$C$2:$C$2047,Worksheet!$F133),"-")</f>
        <v>-</v>
      </c>
      <c r="CG133" s="51" t="str">
        <f>IFERROR(AVERAGEIFS('Orders - December 2020'!$I$2:$I$2047,'Orders - December 2020'!$H$2:$H$2047,Worksheet!CG$3,'Orders - December 2020'!$C$2:$C$2047,Worksheet!$F133),"-")</f>
        <v>-</v>
      </c>
      <c r="CH133" s="51" t="str">
        <f>IFERROR(AVERAGEIFS('Orders - December 2020'!$I$2:$I$2047,'Orders - December 2020'!$H$2:$H$2047,Worksheet!CH$3,'Orders - December 2020'!$C$2:$C$2047,Worksheet!$F133),"-")</f>
        <v>-</v>
      </c>
      <c r="CI133" s="51" t="str">
        <f>IFERROR(AVERAGEIFS('Orders - December 2020'!$I$2:$I$2047,'Orders - December 2020'!$H$2:$H$2047,Worksheet!CI$3,'Orders - December 2020'!$C$2:$C$2047,Worksheet!$F133),"-")</f>
        <v>-</v>
      </c>
      <c r="CJ133" s="51" t="str">
        <f>IFERROR(AVERAGEIFS('Orders - December 2020'!$I$2:$I$2047,'Orders - December 2020'!$H$2:$H$2047,Worksheet!CJ$3,'Orders - December 2020'!$C$2:$C$2047,Worksheet!$F133),"-")</f>
        <v>-</v>
      </c>
      <c r="CK133" s="51" t="str">
        <f>IFERROR(AVERAGEIFS('Orders - December 2020'!$I$2:$I$2047,'Orders - December 2020'!$H$2:$H$2047,Worksheet!CK$3,'Orders - December 2020'!$C$2:$C$2047,Worksheet!$F133),"-")</f>
        <v>-</v>
      </c>
      <c r="CL133" s="51" t="str">
        <f>IFERROR(AVERAGEIFS('Orders - December 2020'!$I$2:$I$2047,'Orders - December 2020'!$H$2:$H$2047,Worksheet!CL$3,'Orders - December 2020'!$C$2:$C$2047,Worksheet!$F133),"-")</f>
        <v>-</v>
      </c>
      <c r="CM133" s="51">
        <f>IFERROR(AVERAGEIFS('Orders - December 2020'!$I$2:$I$2047,'Orders - December 2020'!$H$2:$H$2047,Worksheet!CM$3,'Orders - December 2020'!$C$2:$C$2047,Worksheet!$F133),"-")</f>
        <v>4</v>
      </c>
      <c r="CN133" s="51" t="str">
        <f>IFERROR(AVERAGEIFS('Orders - December 2020'!$I$2:$I$2047,'Orders - December 2020'!$H$2:$H$2047,Worksheet!CN$3,'Orders - December 2020'!$C$2:$C$2047,Worksheet!$F133),"-")</f>
        <v>-</v>
      </c>
      <c r="CO133" s="51" t="str">
        <f>IFERROR(AVERAGEIFS('Orders - December 2020'!$I$2:$I$2047,'Orders - December 2020'!$H$2:$H$2047,Worksheet!CO$3,'Orders - December 2020'!$C$2:$C$2047,Worksheet!$F133),"-")</f>
        <v>-</v>
      </c>
      <c r="CP133" s="51" t="str">
        <f>IFERROR(AVERAGEIFS('Orders - December 2020'!$I$2:$I$2047,'Orders - December 2020'!$H$2:$H$2047,Worksheet!CP$3,'Orders - December 2020'!$C$2:$C$2047,Worksheet!$F133),"-")</f>
        <v>-</v>
      </c>
      <c r="CQ133" s="51" t="str">
        <f>IFERROR(AVERAGEIFS('Orders - December 2020'!$I$2:$I$2047,'Orders - December 2020'!$H$2:$H$2047,Worksheet!CQ$3,'Orders - December 2020'!$C$2:$C$2047,Worksheet!$F133),"-")</f>
        <v>-</v>
      </c>
      <c r="CR133" s="51" t="str">
        <f>IFERROR(AVERAGEIFS('Orders - December 2020'!$I$2:$I$2047,'Orders - December 2020'!$H$2:$H$2047,Worksheet!CR$3,'Orders - December 2020'!$C$2:$C$2047,Worksheet!$F133),"-")</f>
        <v>-</v>
      </c>
      <c r="CS133" s="51" t="str">
        <f>IFERROR(AVERAGEIFS('Orders - December 2020'!$I$2:$I$2047,'Orders - December 2020'!$H$2:$H$2047,Worksheet!CS$3,'Orders - December 2020'!$C$2:$C$2047,Worksheet!$F133),"-")</f>
        <v>-</v>
      </c>
      <c r="CT133" s="51" t="str">
        <f>IFERROR(AVERAGEIFS('Orders - December 2020'!$I$2:$I$2047,'Orders - December 2020'!$H$2:$H$2047,Worksheet!CT$3,'Orders - December 2020'!$C$2:$C$2047,Worksheet!$F133),"-")</f>
        <v>-</v>
      </c>
      <c r="CU133" s="51" t="str">
        <f>IFERROR(AVERAGEIFS('Orders - December 2020'!$I$2:$I$2047,'Orders - December 2020'!$H$2:$H$2047,Worksheet!CU$3,'Orders - December 2020'!$C$2:$C$2047,Worksheet!$F133),"-")</f>
        <v>-</v>
      </c>
      <c r="CV133" s="51" t="str">
        <f>IFERROR(AVERAGEIFS('Orders - December 2020'!$I$2:$I$2047,'Orders - December 2020'!$H$2:$H$2047,Worksheet!CV$3,'Orders - December 2020'!$C$2:$C$2047,Worksheet!$F133),"-")</f>
        <v>-</v>
      </c>
      <c r="CW133" s="51" t="str">
        <f>IFERROR(AVERAGEIFS('Orders - December 2020'!$I$2:$I$2047,'Orders - December 2020'!$H$2:$H$2047,Worksheet!CW$3,'Orders - December 2020'!$C$2:$C$2047,Worksheet!$F133),"-")</f>
        <v>-</v>
      </c>
      <c r="CX133" s="51" t="str">
        <f>IFERROR(AVERAGEIFS('Orders - December 2020'!$I$2:$I$2047,'Orders - December 2020'!$H$2:$H$2047,Worksheet!CX$3,'Orders - December 2020'!$C$2:$C$2047,Worksheet!$F133),"-")</f>
        <v>-</v>
      </c>
      <c r="CY133" s="51" t="str">
        <f>IFERROR(AVERAGEIFS('Orders - December 2020'!$I$2:$I$2047,'Orders - December 2020'!$H$2:$H$2047,Worksheet!CY$3,'Orders - December 2020'!$C$2:$C$2047,Worksheet!$F133),"-")</f>
        <v>-</v>
      </c>
      <c r="CZ133" s="51" t="str">
        <f>IFERROR(AVERAGEIFS('Orders - December 2020'!$I$2:$I$2047,'Orders - December 2020'!$H$2:$H$2047,Worksheet!CZ$3,'Orders - December 2020'!$C$2:$C$2047,Worksheet!$F133),"-")</f>
        <v>-</v>
      </c>
      <c r="DA133" s="51" t="str">
        <f>IFERROR(AVERAGEIFS('Orders - December 2020'!$I$2:$I$2047,'Orders - December 2020'!$H$2:$H$2047,Worksheet!DA$3,'Orders - December 2020'!$C$2:$C$2047,Worksheet!$F133),"-")</f>
        <v>-</v>
      </c>
      <c r="DB133" s="51" t="str">
        <f>IFERROR(AVERAGEIFS('Orders - December 2020'!$I$2:$I$2047,'Orders - December 2020'!$H$2:$H$2047,Worksheet!DB$3,'Orders - December 2020'!$C$2:$C$2047,Worksheet!$F133),"-")</f>
        <v>-</v>
      </c>
      <c r="DC133" s="51" t="str">
        <f>IFERROR(AVERAGEIFS('Orders - December 2020'!$I$2:$I$2047,'Orders - December 2020'!$H$2:$H$2047,Worksheet!DC$3,'Orders - December 2020'!$C$2:$C$2047,Worksheet!$F133),"-")</f>
        <v>-</v>
      </c>
      <c r="DD133" s="51" t="str">
        <f>IFERROR(AVERAGEIFS('Orders - December 2020'!$I$2:$I$2047,'Orders - December 2020'!$H$2:$H$2047,Worksheet!DD$3,'Orders - December 2020'!$C$2:$C$2047,Worksheet!$F133),"-")</f>
        <v>-</v>
      </c>
      <c r="DE133" s="51" t="str">
        <f>IFERROR(AVERAGEIFS('Orders - December 2020'!$I$2:$I$2047,'Orders - December 2020'!$H$2:$H$2047,Worksheet!DE$3,'Orders - December 2020'!$C$2:$C$2047,Worksheet!$F133),"-")</f>
        <v>-</v>
      </c>
      <c r="DF133" s="51" t="str">
        <f>IFERROR(AVERAGEIFS('Orders - December 2020'!$I$2:$I$2047,'Orders - December 2020'!$H$2:$H$2047,Worksheet!DF$3,'Orders - December 2020'!$C$2:$C$2047,Worksheet!$F133),"-")</f>
        <v>-</v>
      </c>
      <c r="DG133" s="51" t="str">
        <f>IFERROR(AVERAGEIFS('Orders - December 2020'!$I$2:$I$2047,'Orders - December 2020'!$H$2:$H$2047,Worksheet!DG$3,'Orders - December 2020'!$C$2:$C$2047,Worksheet!$F133),"-")</f>
        <v>-</v>
      </c>
      <c r="DH133" s="51" t="str">
        <f>IFERROR(AVERAGEIFS('Orders - December 2020'!$I$2:$I$2047,'Orders - December 2020'!$H$2:$H$2047,Worksheet!DH$3,'Orders - December 2020'!$C$2:$C$2047,Worksheet!$F133),"-")</f>
        <v>-</v>
      </c>
      <c r="DI133" s="51" t="str">
        <f>IFERROR(AVERAGEIFS('Orders - December 2020'!$I$2:$I$2047,'Orders - December 2020'!$H$2:$H$2047,Worksheet!DI$3,'Orders - December 2020'!$C$2:$C$2047,Worksheet!$F133),"-")</f>
        <v>-</v>
      </c>
      <c r="DJ133" s="51" t="str">
        <f>IFERROR(AVERAGEIFS('Orders - December 2020'!$I$2:$I$2047,'Orders - December 2020'!$H$2:$H$2047,Worksheet!DJ$3,'Orders - December 2020'!$C$2:$C$2047,Worksheet!$F133),"-")</f>
        <v>-</v>
      </c>
      <c r="DK133" s="51" t="str">
        <f>IFERROR(AVERAGEIFS('Orders - December 2020'!$I$2:$I$2047,'Orders - December 2020'!$H$2:$H$2047,Worksheet!DK$3,'Orders - December 2020'!$C$2:$C$2047,Worksheet!$F133),"-")</f>
        <v>-</v>
      </c>
      <c r="DL133" s="51" t="str">
        <f>IFERROR(AVERAGEIFS('Orders - December 2020'!$I$2:$I$2047,'Orders - December 2020'!$H$2:$H$2047,Worksheet!DL$3,'Orders - December 2020'!$C$2:$C$2047,Worksheet!$F133),"-")</f>
        <v>-</v>
      </c>
      <c r="DM133" s="51" t="str">
        <f>IFERROR(AVERAGEIFS('Orders - December 2020'!$I$2:$I$2047,'Orders - December 2020'!$H$2:$H$2047,Worksheet!DM$3,'Orders - December 2020'!$C$2:$C$2047,Worksheet!$F133),"-")</f>
        <v>-</v>
      </c>
      <c r="DN133" s="51" t="str">
        <f>IFERROR(AVERAGEIFS('Orders - December 2020'!$I$2:$I$2047,'Orders - December 2020'!$H$2:$H$2047,Worksheet!DN$3,'Orders - December 2020'!$C$2:$C$2047,Worksheet!$F133),"-")</f>
        <v>-</v>
      </c>
      <c r="DO133" s="51" t="str">
        <f>IFERROR(AVERAGEIFS('Orders - December 2020'!$I$2:$I$2047,'Orders - December 2020'!$H$2:$H$2047,Worksheet!DO$3,'Orders - December 2020'!$C$2:$C$2047,Worksheet!$F133),"-")</f>
        <v>-</v>
      </c>
      <c r="DP133" s="51" t="str">
        <f>IFERROR(AVERAGEIFS('Orders - December 2020'!$I$2:$I$2047,'Orders - December 2020'!$H$2:$H$2047,Worksheet!DP$3,'Orders - December 2020'!$C$2:$C$2047,Worksheet!$F133),"-")</f>
        <v>-</v>
      </c>
      <c r="DQ133" s="51" t="str">
        <f>IFERROR(AVERAGEIFS('Orders - December 2020'!$I$2:$I$2047,'Orders - December 2020'!$H$2:$H$2047,Worksheet!DQ$3,'Orders - December 2020'!$C$2:$C$2047,Worksheet!$F133),"-")</f>
        <v>-</v>
      </c>
      <c r="DR133" s="51" t="str">
        <f>IFERROR(AVERAGEIFS('Orders - December 2020'!$I$2:$I$2047,'Orders - December 2020'!$H$2:$H$2047,Worksheet!DR$3,'Orders - December 2020'!$C$2:$C$2047,Worksheet!$F133),"-")</f>
        <v>-</v>
      </c>
      <c r="DS133" s="51" t="str">
        <f>IFERROR(AVERAGEIFS('Orders - December 2020'!$I$2:$I$2047,'Orders - December 2020'!$H$2:$H$2047,Worksheet!DS$3,'Orders - December 2020'!$C$2:$C$2047,Worksheet!$F133),"-")</f>
        <v>-</v>
      </c>
      <c r="DT133" s="51" t="str">
        <f>IFERROR(AVERAGEIFS('Orders - December 2020'!$I$2:$I$2047,'Orders - December 2020'!$H$2:$H$2047,Worksheet!DT$3,'Orders - December 2020'!$C$2:$C$2047,Worksheet!$F133),"-")</f>
        <v>-</v>
      </c>
      <c r="DU133" s="51" t="str">
        <f>IFERROR(AVERAGEIFS('Orders - December 2020'!$I$2:$I$2047,'Orders - December 2020'!$H$2:$H$2047,Worksheet!DU$3,'Orders - December 2020'!$C$2:$C$2047,Worksheet!$F133),"-")</f>
        <v>-</v>
      </c>
      <c r="DV133" s="51" t="str">
        <f>IFERROR(AVERAGEIFS('Orders - December 2020'!$I$2:$I$2047,'Orders - December 2020'!$H$2:$H$2047,Worksheet!DV$3,'Orders - December 2020'!$C$2:$C$2047,Worksheet!$F133),"-")</f>
        <v>-</v>
      </c>
      <c r="DW133" s="51" t="str">
        <f>IFERROR(AVERAGEIFS('Orders - December 2020'!$I$2:$I$2047,'Orders - December 2020'!$H$2:$H$2047,Worksheet!DW$3,'Orders - December 2020'!$C$2:$C$2047,Worksheet!$F133),"-")</f>
        <v>-</v>
      </c>
      <c r="DX133" s="51" t="str">
        <f>IFERROR(AVERAGEIFS('Orders - December 2020'!$I$2:$I$2047,'Orders - December 2020'!$H$2:$H$2047,Worksheet!DX$3,'Orders - December 2020'!$C$2:$C$2047,Worksheet!$F133),"-")</f>
        <v>-</v>
      </c>
      <c r="DY133" s="51" t="str">
        <f>IFERROR(AVERAGEIFS('Orders - December 2020'!$I$2:$I$2047,'Orders - December 2020'!$H$2:$H$2047,Worksheet!DY$3,'Orders - December 2020'!$C$2:$C$2047,Worksheet!$F133),"-")</f>
        <v>-</v>
      </c>
      <c r="DZ133" s="51" t="str">
        <f>IFERROR(AVERAGEIFS('Orders - December 2020'!$I$2:$I$2047,'Orders - December 2020'!$H$2:$H$2047,Worksheet!DZ$3,'Orders - December 2020'!$C$2:$C$2047,Worksheet!$F133),"-")</f>
        <v>-</v>
      </c>
      <c r="EA133" s="51" t="str">
        <f>IFERROR(AVERAGEIFS('Orders - December 2020'!$I$2:$I$2047,'Orders - December 2020'!$H$2:$H$2047,Worksheet!EA$3,'Orders - December 2020'!$C$2:$C$2047,Worksheet!$F133),"-")</f>
        <v>-</v>
      </c>
      <c r="EB133" s="51" t="str">
        <f>IFERROR(AVERAGEIFS('Orders - December 2020'!$I$2:$I$2047,'Orders - December 2020'!$H$2:$H$2047,Worksheet!EB$3,'Orders - December 2020'!$C$2:$C$2047,Worksheet!$F133),"-")</f>
        <v>-</v>
      </c>
      <c r="EC133" s="51" t="str">
        <f>IFERROR(AVERAGEIFS('Orders - December 2020'!$I$2:$I$2047,'Orders - December 2020'!$H$2:$H$2047,Worksheet!EC$3,'Orders - December 2020'!$C$2:$C$2047,Worksheet!$F133),"-")</f>
        <v>-</v>
      </c>
      <c r="ED133" s="51" t="str">
        <f>IFERROR(AVERAGEIFS('Orders - December 2020'!$I$2:$I$2047,'Orders - December 2020'!$H$2:$H$2047,Worksheet!ED$3,'Orders - December 2020'!$C$2:$C$2047,Worksheet!$F133),"-")</f>
        <v>-</v>
      </c>
      <c r="EE133" s="51" t="str">
        <f>IFERROR(AVERAGEIFS('Orders - December 2020'!$I$2:$I$2047,'Orders - December 2020'!$H$2:$H$2047,Worksheet!EE$3,'Orders - December 2020'!$C$2:$C$2047,Worksheet!$F133),"-")</f>
        <v>-</v>
      </c>
      <c r="EF133" s="51" t="str">
        <f>IFERROR(AVERAGEIFS('Orders - December 2020'!$I$2:$I$2047,'Orders - December 2020'!$H$2:$H$2047,Worksheet!EF$3,'Orders - December 2020'!$C$2:$C$2047,Worksheet!$F133),"-")</f>
        <v>-</v>
      </c>
      <c r="EG133" s="51" t="str">
        <f>IFERROR(AVERAGEIFS('Orders - December 2020'!$I$2:$I$2047,'Orders - December 2020'!$H$2:$H$2047,Worksheet!EG$3,'Orders - December 2020'!$C$2:$C$2047,Worksheet!$F133),"-")</f>
        <v>-</v>
      </c>
      <c r="EH133" s="51" t="str">
        <f>IFERROR(AVERAGEIFS('Orders - December 2020'!$I$2:$I$2047,'Orders - December 2020'!$H$2:$H$2047,Worksheet!EH$3,'Orders - December 2020'!$C$2:$C$2047,Worksheet!$F133),"-")</f>
        <v>-</v>
      </c>
      <c r="EI133" s="51" t="str">
        <f>IFERROR(AVERAGEIFS('Orders - December 2020'!$I$2:$I$2047,'Orders - December 2020'!$H$2:$H$2047,Worksheet!EI$3,'Orders - December 2020'!$C$2:$C$2047,Worksheet!$F133),"-")</f>
        <v>-</v>
      </c>
      <c r="EJ133" s="51" t="str">
        <f>IFERROR(AVERAGEIFS('Orders - December 2020'!$I$2:$I$2047,'Orders - December 2020'!$H$2:$H$2047,Worksheet!EJ$3,'Orders - December 2020'!$C$2:$C$2047,Worksheet!$F133),"-")</f>
        <v>-</v>
      </c>
      <c r="EK133" s="51" t="str">
        <f>IFERROR(AVERAGEIFS('Orders - December 2020'!$I$2:$I$2047,'Orders - December 2020'!$H$2:$H$2047,Worksheet!EK$3,'Orders - December 2020'!$C$2:$C$2047,Worksheet!$F133),"-")</f>
        <v>-</v>
      </c>
      <c r="EL133" s="51" t="str">
        <f>IFERROR(AVERAGEIFS('Orders - December 2020'!$I$2:$I$2047,'Orders - December 2020'!$H$2:$H$2047,Worksheet!EL$3,'Orders - December 2020'!$C$2:$C$2047,Worksheet!$F133),"-")</f>
        <v>-</v>
      </c>
      <c r="EM133" s="51" t="str">
        <f>IFERROR(AVERAGEIFS('Orders - December 2020'!$I$2:$I$2047,'Orders - December 2020'!$H$2:$H$2047,Worksheet!EM$3,'Orders - December 2020'!$C$2:$C$2047,Worksheet!$F133),"-")</f>
        <v>-</v>
      </c>
      <c r="EN133" s="51" t="str">
        <f>IFERROR(AVERAGEIFS('Orders - December 2020'!$I$2:$I$2047,'Orders - December 2020'!$H$2:$H$2047,Worksheet!EN$3,'Orders - December 2020'!$C$2:$C$2047,Worksheet!$F133),"-")</f>
        <v>-</v>
      </c>
      <c r="EO133" s="51" t="str">
        <f>IFERROR(AVERAGEIFS('Orders - December 2020'!$I$2:$I$2047,'Orders - December 2020'!$H$2:$H$2047,Worksheet!EO$3,'Orders - December 2020'!$C$2:$C$2047,Worksheet!$F133),"-")</f>
        <v>-</v>
      </c>
      <c r="EP133" s="51" t="str">
        <f>IFERROR(AVERAGEIFS('Orders - December 2020'!$I$2:$I$2047,'Orders - December 2020'!$H$2:$H$2047,Worksheet!EP$3,'Orders - December 2020'!$C$2:$C$2047,Worksheet!$F133),"-")</f>
        <v>-</v>
      </c>
      <c r="EQ133" s="51" t="str">
        <f>IFERROR(AVERAGEIFS('Orders - December 2020'!$I$2:$I$2047,'Orders - December 2020'!$H$2:$H$2047,Worksheet!EQ$3,'Orders - December 2020'!$C$2:$C$2047,Worksheet!$F133),"-")</f>
        <v>-</v>
      </c>
      <c r="ER133" s="51" t="str">
        <f>IFERROR(AVERAGEIFS('Orders - December 2020'!$I$2:$I$2047,'Orders - December 2020'!$H$2:$H$2047,Worksheet!ER$3,'Orders - December 2020'!$C$2:$C$2047,Worksheet!$F133),"-")</f>
        <v>-</v>
      </c>
      <c r="ES133" s="51" t="str">
        <f>IFERROR(AVERAGEIFS('Orders - December 2020'!$I$2:$I$2047,'Orders - December 2020'!$H$2:$H$2047,Worksheet!ES$3,'Orders - December 2020'!$C$2:$C$2047,Worksheet!$F133),"-")</f>
        <v>-</v>
      </c>
      <c r="ET133" s="51" t="str">
        <f>IFERROR(AVERAGEIFS('Orders - December 2020'!$I$2:$I$2047,'Orders - December 2020'!$H$2:$H$2047,Worksheet!ET$3,'Orders - December 2020'!$C$2:$C$2047,Worksheet!$F133),"-")</f>
        <v>-</v>
      </c>
      <c r="EU133" s="51" t="str">
        <f>IFERROR(AVERAGEIFS('Orders - December 2020'!$I$2:$I$2047,'Orders - December 2020'!$H$2:$H$2047,Worksheet!EU$3,'Orders - December 2020'!$C$2:$C$2047,Worksheet!$F133),"-")</f>
        <v>-</v>
      </c>
      <c r="EV133" s="51" t="str">
        <f>IFERROR(AVERAGEIFS('Orders - December 2020'!$I$2:$I$2047,'Orders - December 2020'!$H$2:$H$2047,Worksheet!EV$3,'Orders - December 2020'!$C$2:$C$2047,Worksheet!$F133),"-")</f>
        <v>-</v>
      </c>
      <c r="EW133" s="51" t="str">
        <f>IFERROR(AVERAGEIFS('Orders - December 2020'!$I$2:$I$2047,'Orders - December 2020'!$H$2:$H$2047,Worksheet!EW$3,'Orders - December 2020'!$C$2:$C$2047,Worksheet!$F133),"-")</f>
        <v>-</v>
      </c>
      <c r="EX133" s="51" t="str">
        <f>IFERROR(AVERAGEIFS('Orders - December 2020'!$I$2:$I$2047,'Orders - December 2020'!$H$2:$H$2047,Worksheet!EX$3,'Orders - December 2020'!$C$2:$C$2047,Worksheet!$F133),"-")</f>
        <v>-</v>
      </c>
      <c r="EY133" s="51" t="str">
        <f>IFERROR(AVERAGEIFS('Orders - December 2020'!$I$2:$I$2047,'Orders - December 2020'!$H$2:$H$2047,Worksheet!EY$3,'Orders - December 2020'!$C$2:$C$2047,Worksheet!$F133),"-")</f>
        <v>-</v>
      </c>
      <c r="EZ133" s="51" t="str">
        <f>IFERROR(AVERAGEIFS('Orders - December 2020'!$I$2:$I$2047,'Orders - December 2020'!$H$2:$H$2047,Worksheet!EZ$3,'Orders - December 2020'!$C$2:$C$2047,Worksheet!$F133),"-")</f>
        <v>-</v>
      </c>
      <c r="FA133" s="51" t="str">
        <f>IFERROR(AVERAGEIFS('Orders - December 2020'!$I$2:$I$2047,'Orders - December 2020'!$H$2:$H$2047,Worksheet!FA$3,'Orders - December 2020'!$C$2:$C$2047,Worksheet!$F133),"-")</f>
        <v>-</v>
      </c>
      <c r="FB133" s="51" t="str">
        <f>IFERROR(AVERAGEIFS('Orders - December 2020'!$I$2:$I$2047,'Orders - December 2020'!$H$2:$H$2047,Worksheet!FB$3,'Orders - December 2020'!$C$2:$C$2047,Worksheet!$F133),"-")</f>
        <v>-</v>
      </c>
      <c r="FC133" s="51" t="str">
        <f>IFERROR(AVERAGEIFS('Orders - December 2020'!$I$2:$I$2047,'Orders - December 2020'!$H$2:$H$2047,Worksheet!FC$3,'Orders - December 2020'!$C$2:$C$2047,Worksheet!$F133),"-")</f>
        <v>-</v>
      </c>
      <c r="FD133" s="51" t="str">
        <f>IFERROR(AVERAGEIFS('Orders - December 2020'!$I$2:$I$2047,'Orders - December 2020'!$H$2:$H$2047,Worksheet!FD$3,'Orders - December 2020'!$C$2:$C$2047,Worksheet!$F133),"-")</f>
        <v>-</v>
      </c>
      <c r="FE133" s="51" t="str">
        <f>IFERROR(AVERAGEIFS('Orders - December 2020'!$I$2:$I$2047,'Orders - December 2020'!$H$2:$H$2047,Worksheet!FE$3,'Orders - December 2020'!$C$2:$C$2047,Worksheet!$F133),"-")</f>
        <v>-</v>
      </c>
      <c r="FF133" s="51" t="str">
        <f>IFERROR(AVERAGEIFS('Orders - December 2020'!$I$2:$I$2047,'Orders - December 2020'!$H$2:$H$2047,Worksheet!FF$3,'Orders - December 2020'!$C$2:$C$2047,Worksheet!$F133),"-")</f>
        <v>-</v>
      </c>
      <c r="FG133" s="52" t="str">
        <f>IFERROR(AVERAGEIFS('Orders - December 2020'!$I$2:$I$2047,'Orders - December 2020'!$H$2:$H$2047,Worksheet!FG$3,'Orders - December 2020'!$C$2:$C$2047,Worksheet!$F133),"-")</f>
        <v>-</v>
      </c>
    </row>
    <row r="134" spans="6:163">
      <c r="F134" s="45" t="str">
        <v>Gods Own Minimart</v>
      </c>
      <c r="G134" s="50" t="str">
        <f>IFERROR(AVERAGEIFS('Orders - December 2020'!$I$2:$I$2047,'Orders - December 2020'!$H$2:$H$2047,Worksheet!G$3,'Orders - December 2020'!$C$2:$C$2047,Worksheet!$F134),"-")</f>
        <v>-</v>
      </c>
      <c r="H134" s="51" t="str">
        <f>IFERROR(AVERAGEIFS('Orders - December 2020'!$I$2:$I$2047,'Orders - December 2020'!$H$2:$H$2047,Worksheet!H$3,'Orders - December 2020'!$C$2:$C$2047,Worksheet!$F134),"-")</f>
        <v>-</v>
      </c>
      <c r="I134" s="51" t="str">
        <f>IFERROR(AVERAGEIFS('Orders - December 2020'!$I$2:$I$2047,'Orders - December 2020'!$H$2:$H$2047,Worksheet!I$3,'Orders - December 2020'!$C$2:$C$2047,Worksheet!$F134),"-")</f>
        <v>-</v>
      </c>
      <c r="J134" s="51" t="str">
        <f>IFERROR(AVERAGEIFS('Orders - December 2020'!$I$2:$I$2047,'Orders - December 2020'!$H$2:$H$2047,Worksheet!J$3,'Orders - December 2020'!$C$2:$C$2047,Worksheet!$F134),"-")</f>
        <v>-</v>
      </c>
      <c r="K134" s="51" t="str">
        <f>IFERROR(AVERAGEIFS('Orders - December 2020'!$I$2:$I$2047,'Orders - December 2020'!$H$2:$H$2047,Worksheet!K$3,'Orders - December 2020'!$C$2:$C$2047,Worksheet!$F134),"-")</f>
        <v>-</v>
      </c>
      <c r="L134" s="51" t="str">
        <f>IFERROR(AVERAGEIFS('Orders - December 2020'!$I$2:$I$2047,'Orders - December 2020'!$H$2:$H$2047,Worksheet!L$3,'Orders - December 2020'!$C$2:$C$2047,Worksheet!$F134),"-")</f>
        <v>-</v>
      </c>
      <c r="M134" s="51" t="str">
        <f>IFERROR(AVERAGEIFS('Orders - December 2020'!$I$2:$I$2047,'Orders - December 2020'!$H$2:$H$2047,Worksheet!M$3,'Orders - December 2020'!$C$2:$C$2047,Worksheet!$F134),"-")</f>
        <v>-</v>
      </c>
      <c r="N134" s="51" t="str">
        <f>IFERROR(AVERAGEIFS('Orders - December 2020'!$I$2:$I$2047,'Orders - December 2020'!$H$2:$H$2047,Worksheet!N$3,'Orders - December 2020'!$C$2:$C$2047,Worksheet!$F134),"-")</f>
        <v>-</v>
      </c>
      <c r="O134" s="51" t="str">
        <f>IFERROR(AVERAGEIFS('Orders - December 2020'!$I$2:$I$2047,'Orders - December 2020'!$H$2:$H$2047,Worksheet!O$3,'Orders - December 2020'!$C$2:$C$2047,Worksheet!$F134),"-")</f>
        <v>-</v>
      </c>
      <c r="P134" s="51" t="str">
        <f>IFERROR(AVERAGEIFS('Orders - December 2020'!$I$2:$I$2047,'Orders - December 2020'!$H$2:$H$2047,Worksheet!P$3,'Orders - December 2020'!$C$2:$C$2047,Worksheet!$F134),"-")</f>
        <v>-</v>
      </c>
      <c r="Q134" s="51" t="str">
        <f>IFERROR(AVERAGEIFS('Orders - December 2020'!$I$2:$I$2047,'Orders - December 2020'!$H$2:$H$2047,Worksheet!Q$3,'Orders - December 2020'!$C$2:$C$2047,Worksheet!$F134),"-")</f>
        <v>-</v>
      </c>
      <c r="R134" s="51" t="str">
        <f>IFERROR(AVERAGEIFS('Orders - December 2020'!$I$2:$I$2047,'Orders - December 2020'!$H$2:$H$2047,Worksheet!R$3,'Orders - December 2020'!$C$2:$C$2047,Worksheet!$F134),"-")</f>
        <v>-</v>
      </c>
      <c r="S134" s="51" t="str">
        <f>IFERROR(AVERAGEIFS('Orders - December 2020'!$I$2:$I$2047,'Orders - December 2020'!$H$2:$H$2047,Worksheet!S$3,'Orders - December 2020'!$C$2:$C$2047,Worksheet!$F134),"-")</f>
        <v>-</v>
      </c>
      <c r="T134" s="51" t="str">
        <f>IFERROR(AVERAGEIFS('Orders - December 2020'!$I$2:$I$2047,'Orders - December 2020'!$H$2:$H$2047,Worksheet!T$3,'Orders - December 2020'!$C$2:$C$2047,Worksheet!$F134),"-")</f>
        <v>-</v>
      </c>
      <c r="U134" s="51" t="str">
        <f>IFERROR(AVERAGEIFS('Orders - December 2020'!$I$2:$I$2047,'Orders - December 2020'!$H$2:$H$2047,Worksheet!U$3,'Orders - December 2020'!$C$2:$C$2047,Worksheet!$F134),"-")</f>
        <v>-</v>
      </c>
      <c r="V134" s="51" t="str">
        <f>IFERROR(AVERAGEIFS('Orders - December 2020'!$I$2:$I$2047,'Orders - December 2020'!$H$2:$H$2047,Worksheet!V$3,'Orders - December 2020'!$C$2:$C$2047,Worksheet!$F134),"-")</f>
        <v>-</v>
      </c>
      <c r="W134" s="51" t="str">
        <f>IFERROR(AVERAGEIFS('Orders - December 2020'!$I$2:$I$2047,'Orders - December 2020'!$H$2:$H$2047,Worksheet!W$3,'Orders - December 2020'!$C$2:$C$2047,Worksheet!$F134),"-")</f>
        <v>-</v>
      </c>
      <c r="X134" s="51" t="str">
        <f>IFERROR(AVERAGEIFS('Orders - December 2020'!$I$2:$I$2047,'Orders - December 2020'!$H$2:$H$2047,Worksheet!X$3,'Orders - December 2020'!$C$2:$C$2047,Worksheet!$F134),"-")</f>
        <v>-</v>
      </c>
      <c r="Y134" s="51" t="str">
        <f>IFERROR(AVERAGEIFS('Orders - December 2020'!$I$2:$I$2047,'Orders - December 2020'!$H$2:$H$2047,Worksheet!Y$3,'Orders - December 2020'!$C$2:$C$2047,Worksheet!$F134),"-")</f>
        <v>-</v>
      </c>
      <c r="Z134" s="51" t="str">
        <f>IFERROR(AVERAGEIFS('Orders - December 2020'!$I$2:$I$2047,'Orders - December 2020'!$H$2:$H$2047,Worksheet!Z$3,'Orders - December 2020'!$C$2:$C$2047,Worksheet!$F134),"-")</f>
        <v>-</v>
      </c>
      <c r="AA134" s="51" t="str">
        <f>IFERROR(AVERAGEIFS('Orders - December 2020'!$I$2:$I$2047,'Orders - December 2020'!$H$2:$H$2047,Worksheet!AA$3,'Orders - December 2020'!$C$2:$C$2047,Worksheet!$F134),"-")</f>
        <v>-</v>
      </c>
      <c r="AB134" s="51" t="str">
        <f>IFERROR(AVERAGEIFS('Orders - December 2020'!$I$2:$I$2047,'Orders - December 2020'!$H$2:$H$2047,Worksheet!AB$3,'Orders - December 2020'!$C$2:$C$2047,Worksheet!$F134),"-")</f>
        <v>-</v>
      </c>
      <c r="AC134" s="51" t="str">
        <f>IFERROR(AVERAGEIFS('Orders - December 2020'!$I$2:$I$2047,'Orders - December 2020'!$H$2:$H$2047,Worksheet!AC$3,'Orders - December 2020'!$C$2:$C$2047,Worksheet!$F134),"-")</f>
        <v>-</v>
      </c>
      <c r="AD134" s="51" t="str">
        <f>IFERROR(AVERAGEIFS('Orders - December 2020'!$I$2:$I$2047,'Orders - December 2020'!$H$2:$H$2047,Worksheet!AD$3,'Orders - December 2020'!$C$2:$C$2047,Worksheet!$F134),"-")</f>
        <v>-</v>
      </c>
      <c r="AE134" s="51" t="str">
        <f>IFERROR(AVERAGEIFS('Orders - December 2020'!$I$2:$I$2047,'Orders - December 2020'!$H$2:$H$2047,Worksheet!AE$3,'Orders - December 2020'!$C$2:$C$2047,Worksheet!$F134),"-")</f>
        <v>-</v>
      </c>
      <c r="AF134" s="51" t="str">
        <f>IFERROR(AVERAGEIFS('Orders - December 2020'!$I$2:$I$2047,'Orders - December 2020'!$H$2:$H$2047,Worksheet!AF$3,'Orders - December 2020'!$C$2:$C$2047,Worksheet!$F134),"-")</f>
        <v>-</v>
      </c>
      <c r="AG134" s="51" t="str">
        <f>IFERROR(AVERAGEIFS('Orders - December 2020'!$I$2:$I$2047,'Orders - December 2020'!$H$2:$H$2047,Worksheet!AG$3,'Orders - December 2020'!$C$2:$C$2047,Worksheet!$F134),"-")</f>
        <v>-</v>
      </c>
      <c r="AH134" s="51" t="str">
        <f>IFERROR(AVERAGEIFS('Orders - December 2020'!$I$2:$I$2047,'Orders - December 2020'!$H$2:$H$2047,Worksheet!AH$3,'Orders - December 2020'!$C$2:$C$2047,Worksheet!$F134),"-")</f>
        <v>-</v>
      </c>
      <c r="AI134" s="51" t="str">
        <f>IFERROR(AVERAGEIFS('Orders - December 2020'!$I$2:$I$2047,'Orders - December 2020'!$H$2:$H$2047,Worksheet!AI$3,'Orders - December 2020'!$C$2:$C$2047,Worksheet!$F134),"-")</f>
        <v>-</v>
      </c>
      <c r="AJ134" s="51" t="str">
        <f>IFERROR(AVERAGEIFS('Orders - December 2020'!$I$2:$I$2047,'Orders - December 2020'!$H$2:$H$2047,Worksheet!AJ$3,'Orders - December 2020'!$C$2:$C$2047,Worksheet!$F134),"-")</f>
        <v>-</v>
      </c>
      <c r="AK134" s="51" t="str">
        <f>IFERROR(AVERAGEIFS('Orders - December 2020'!$I$2:$I$2047,'Orders - December 2020'!$H$2:$H$2047,Worksheet!AK$3,'Orders - December 2020'!$C$2:$C$2047,Worksheet!$F134),"-")</f>
        <v>-</v>
      </c>
      <c r="AL134" s="51" t="str">
        <f>IFERROR(AVERAGEIFS('Orders - December 2020'!$I$2:$I$2047,'Orders - December 2020'!$H$2:$H$2047,Worksheet!AL$3,'Orders - December 2020'!$C$2:$C$2047,Worksheet!$F134),"-")</f>
        <v>-</v>
      </c>
      <c r="AM134" s="51" t="str">
        <f>IFERROR(AVERAGEIFS('Orders - December 2020'!$I$2:$I$2047,'Orders - December 2020'!$H$2:$H$2047,Worksheet!AM$3,'Orders - December 2020'!$C$2:$C$2047,Worksheet!$F134),"-")</f>
        <v>-</v>
      </c>
      <c r="AN134" s="51" t="str">
        <f>IFERROR(AVERAGEIFS('Orders - December 2020'!$I$2:$I$2047,'Orders - December 2020'!$H$2:$H$2047,Worksheet!AN$3,'Orders - December 2020'!$C$2:$C$2047,Worksheet!$F134),"-")</f>
        <v>-</v>
      </c>
      <c r="AO134" s="51" t="str">
        <f>IFERROR(AVERAGEIFS('Orders - December 2020'!$I$2:$I$2047,'Orders - December 2020'!$H$2:$H$2047,Worksheet!AO$3,'Orders - December 2020'!$C$2:$C$2047,Worksheet!$F134),"-")</f>
        <v>-</v>
      </c>
      <c r="AP134" s="51" t="str">
        <f>IFERROR(AVERAGEIFS('Orders - December 2020'!$I$2:$I$2047,'Orders - December 2020'!$H$2:$H$2047,Worksheet!AP$3,'Orders - December 2020'!$C$2:$C$2047,Worksheet!$F134),"-")</f>
        <v>-</v>
      </c>
      <c r="AQ134" s="51" t="str">
        <f>IFERROR(AVERAGEIFS('Orders - December 2020'!$I$2:$I$2047,'Orders - December 2020'!$H$2:$H$2047,Worksheet!AQ$3,'Orders - December 2020'!$C$2:$C$2047,Worksheet!$F134),"-")</f>
        <v>-</v>
      </c>
      <c r="AR134" s="51" t="str">
        <f>IFERROR(AVERAGEIFS('Orders - December 2020'!$I$2:$I$2047,'Orders - December 2020'!$H$2:$H$2047,Worksheet!AR$3,'Orders - December 2020'!$C$2:$C$2047,Worksheet!$F134),"-")</f>
        <v>-</v>
      </c>
      <c r="AS134" s="51" t="str">
        <f>IFERROR(AVERAGEIFS('Orders - December 2020'!$I$2:$I$2047,'Orders - December 2020'!$H$2:$H$2047,Worksheet!AS$3,'Orders - December 2020'!$C$2:$C$2047,Worksheet!$F134),"-")</f>
        <v>-</v>
      </c>
      <c r="AT134" s="51" t="str">
        <f>IFERROR(AVERAGEIFS('Orders - December 2020'!$I$2:$I$2047,'Orders - December 2020'!$H$2:$H$2047,Worksheet!AT$3,'Orders - December 2020'!$C$2:$C$2047,Worksheet!$F134),"-")</f>
        <v>-</v>
      </c>
      <c r="AU134" s="51" t="str">
        <f>IFERROR(AVERAGEIFS('Orders - December 2020'!$I$2:$I$2047,'Orders - December 2020'!$H$2:$H$2047,Worksheet!AU$3,'Orders - December 2020'!$C$2:$C$2047,Worksheet!$F134),"-")</f>
        <v>-</v>
      </c>
      <c r="AV134" s="51" t="str">
        <f>IFERROR(AVERAGEIFS('Orders - December 2020'!$I$2:$I$2047,'Orders - December 2020'!$H$2:$H$2047,Worksheet!AV$3,'Orders - December 2020'!$C$2:$C$2047,Worksheet!$F134),"-")</f>
        <v>-</v>
      </c>
      <c r="AW134" s="51" t="str">
        <f>IFERROR(AVERAGEIFS('Orders - December 2020'!$I$2:$I$2047,'Orders - December 2020'!$H$2:$H$2047,Worksheet!AW$3,'Orders - December 2020'!$C$2:$C$2047,Worksheet!$F134),"-")</f>
        <v>-</v>
      </c>
      <c r="AX134" s="51" t="str">
        <f>IFERROR(AVERAGEIFS('Orders - December 2020'!$I$2:$I$2047,'Orders - December 2020'!$H$2:$H$2047,Worksheet!AX$3,'Orders - December 2020'!$C$2:$C$2047,Worksheet!$F134),"-")</f>
        <v>-</v>
      </c>
      <c r="AY134" s="51" t="str">
        <f>IFERROR(AVERAGEIFS('Orders - December 2020'!$I$2:$I$2047,'Orders - December 2020'!$H$2:$H$2047,Worksheet!AY$3,'Orders - December 2020'!$C$2:$C$2047,Worksheet!$F134),"-")</f>
        <v>-</v>
      </c>
      <c r="AZ134" s="51" t="str">
        <f>IFERROR(AVERAGEIFS('Orders - December 2020'!$I$2:$I$2047,'Orders - December 2020'!$H$2:$H$2047,Worksheet!AZ$3,'Orders - December 2020'!$C$2:$C$2047,Worksheet!$F134),"-")</f>
        <v>-</v>
      </c>
      <c r="BA134" s="51" t="str">
        <f>IFERROR(AVERAGEIFS('Orders - December 2020'!$I$2:$I$2047,'Orders - December 2020'!$H$2:$H$2047,Worksheet!BA$3,'Orders - December 2020'!$C$2:$C$2047,Worksheet!$F134),"-")</f>
        <v>-</v>
      </c>
      <c r="BB134" s="51" t="str">
        <f>IFERROR(AVERAGEIFS('Orders - December 2020'!$I$2:$I$2047,'Orders - December 2020'!$H$2:$H$2047,Worksheet!BB$3,'Orders - December 2020'!$C$2:$C$2047,Worksheet!$F134),"-")</f>
        <v>-</v>
      </c>
      <c r="BC134" s="51" t="str">
        <f>IFERROR(AVERAGEIFS('Orders - December 2020'!$I$2:$I$2047,'Orders - December 2020'!$H$2:$H$2047,Worksheet!BC$3,'Orders - December 2020'!$C$2:$C$2047,Worksheet!$F134),"-")</f>
        <v>-</v>
      </c>
      <c r="BD134" s="51" t="str">
        <f>IFERROR(AVERAGEIFS('Orders - December 2020'!$I$2:$I$2047,'Orders - December 2020'!$H$2:$H$2047,Worksheet!BD$3,'Orders - December 2020'!$C$2:$C$2047,Worksheet!$F134),"-")</f>
        <v>-</v>
      </c>
      <c r="BE134" s="51" t="str">
        <f>IFERROR(AVERAGEIFS('Orders - December 2020'!$I$2:$I$2047,'Orders - December 2020'!$H$2:$H$2047,Worksheet!BE$3,'Orders - December 2020'!$C$2:$C$2047,Worksheet!$F134),"-")</f>
        <v>-</v>
      </c>
      <c r="BF134" s="51" t="str">
        <f>IFERROR(AVERAGEIFS('Orders - December 2020'!$I$2:$I$2047,'Orders - December 2020'!$H$2:$H$2047,Worksheet!BF$3,'Orders - December 2020'!$C$2:$C$2047,Worksheet!$F134),"-")</f>
        <v>-</v>
      </c>
      <c r="BG134" s="51" t="str">
        <f>IFERROR(AVERAGEIFS('Orders - December 2020'!$I$2:$I$2047,'Orders - December 2020'!$H$2:$H$2047,Worksheet!BG$3,'Orders - December 2020'!$C$2:$C$2047,Worksheet!$F134),"-")</f>
        <v>-</v>
      </c>
      <c r="BH134" s="51" t="str">
        <f>IFERROR(AVERAGEIFS('Orders - December 2020'!$I$2:$I$2047,'Orders - December 2020'!$H$2:$H$2047,Worksheet!BH$3,'Orders - December 2020'!$C$2:$C$2047,Worksheet!$F134),"-")</f>
        <v>-</v>
      </c>
      <c r="BI134" s="51" t="str">
        <f>IFERROR(AVERAGEIFS('Orders - December 2020'!$I$2:$I$2047,'Orders - December 2020'!$H$2:$H$2047,Worksheet!BI$3,'Orders - December 2020'!$C$2:$C$2047,Worksheet!$F134),"-")</f>
        <v>-</v>
      </c>
      <c r="BJ134" s="51" t="str">
        <f>IFERROR(AVERAGEIFS('Orders - December 2020'!$I$2:$I$2047,'Orders - December 2020'!$H$2:$H$2047,Worksheet!BJ$3,'Orders - December 2020'!$C$2:$C$2047,Worksheet!$F134),"-")</f>
        <v>-</v>
      </c>
      <c r="BK134" s="51" t="str">
        <f>IFERROR(AVERAGEIFS('Orders - December 2020'!$I$2:$I$2047,'Orders - December 2020'!$H$2:$H$2047,Worksheet!BK$3,'Orders - December 2020'!$C$2:$C$2047,Worksheet!$F134),"-")</f>
        <v>-</v>
      </c>
      <c r="BL134" s="51" t="str">
        <f>IFERROR(AVERAGEIFS('Orders - December 2020'!$I$2:$I$2047,'Orders - December 2020'!$H$2:$H$2047,Worksheet!BL$3,'Orders - December 2020'!$C$2:$C$2047,Worksheet!$F134),"-")</f>
        <v>-</v>
      </c>
      <c r="BM134" s="51" t="str">
        <f>IFERROR(AVERAGEIFS('Orders - December 2020'!$I$2:$I$2047,'Orders - December 2020'!$H$2:$H$2047,Worksheet!BM$3,'Orders - December 2020'!$C$2:$C$2047,Worksheet!$F134),"-")</f>
        <v>-</v>
      </c>
      <c r="BN134" s="51" t="str">
        <f>IFERROR(AVERAGEIFS('Orders - December 2020'!$I$2:$I$2047,'Orders - December 2020'!$H$2:$H$2047,Worksheet!BN$3,'Orders - December 2020'!$C$2:$C$2047,Worksheet!$F134),"-")</f>
        <v>-</v>
      </c>
      <c r="BO134" s="51" t="str">
        <f>IFERROR(AVERAGEIFS('Orders - December 2020'!$I$2:$I$2047,'Orders - December 2020'!$H$2:$H$2047,Worksheet!BO$3,'Orders - December 2020'!$C$2:$C$2047,Worksheet!$F134),"-")</f>
        <v>-</v>
      </c>
      <c r="BP134" s="51" t="str">
        <f>IFERROR(AVERAGEIFS('Orders - December 2020'!$I$2:$I$2047,'Orders - December 2020'!$H$2:$H$2047,Worksheet!BP$3,'Orders - December 2020'!$C$2:$C$2047,Worksheet!$F134),"-")</f>
        <v>-</v>
      </c>
      <c r="BQ134" s="51" t="str">
        <f>IFERROR(AVERAGEIFS('Orders - December 2020'!$I$2:$I$2047,'Orders - December 2020'!$H$2:$H$2047,Worksheet!BQ$3,'Orders - December 2020'!$C$2:$C$2047,Worksheet!$F134),"-")</f>
        <v>-</v>
      </c>
      <c r="BR134" s="51" t="str">
        <f>IFERROR(AVERAGEIFS('Orders - December 2020'!$I$2:$I$2047,'Orders - December 2020'!$H$2:$H$2047,Worksheet!BR$3,'Orders - December 2020'!$C$2:$C$2047,Worksheet!$F134),"-")</f>
        <v>-</v>
      </c>
      <c r="BS134" s="51" t="str">
        <f>IFERROR(AVERAGEIFS('Orders - December 2020'!$I$2:$I$2047,'Orders - December 2020'!$H$2:$H$2047,Worksheet!BS$3,'Orders - December 2020'!$C$2:$C$2047,Worksheet!$F134),"-")</f>
        <v>-</v>
      </c>
      <c r="BT134" s="51" t="str">
        <f>IFERROR(AVERAGEIFS('Orders - December 2020'!$I$2:$I$2047,'Orders - December 2020'!$H$2:$H$2047,Worksheet!BT$3,'Orders - December 2020'!$C$2:$C$2047,Worksheet!$F134),"-")</f>
        <v>-</v>
      </c>
      <c r="BU134" s="51" t="str">
        <f>IFERROR(AVERAGEIFS('Orders - December 2020'!$I$2:$I$2047,'Orders - December 2020'!$H$2:$H$2047,Worksheet!BU$3,'Orders - December 2020'!$C$2:$C$2047,Worksheet!$F134),"-")</f>
        <v>-</v>
      </c>
      <c r="BV134" s="51" t="str">
        <f>IFERROR(AVERAGEIFS('Orders - December 2020'!$I$2:$I$2047,'Orders - December 2020'!$H$2:$H$2047,Worksheet!BV$3,'Orders - December 2020'!$C$2:$C$2047,Worksheet!$F134),"-")</f>
        <v>-</v>
      </c>
      <c r="BW134" s="51" t="str">
        <f>IFERROR(AVERAGEIFS('Orders - December 2020'!$I$2:$I$2047,'Orders - December 2020'!$H$2:$H$2047,Worksheet!BW$3,'Orders - December 2020'!$C$2:$C$2047,Worksheet!$F134),"-")</f>
        <v>-</v>
      </c>
      <c r="BX134" s="51" t="str">
        <f>IFERROR(AVERAGEIFS('Orders - December 2020'!$I$2:$I$2047,'Orders - December 2020'!$H$2:$H$2047,Worksheet!BX$3,'Orders - December 2020'!$C$2:$C$2047,Worksheet!$F134),"-")</f>
        <v>-</v>
      </c>
      <c r="BY134" s="51" t="str">
        <f>IFERROR(AVERAGEIFS('Orders - December 2020'!$I$2:$I$2047,'Orders - December 2020'!$H$2:$H$2047,Worksheet!BY$3,'Orders - December 2020'!$C$2:$C$2047,Worksheet!$F134),"-")</f>
        <v>-</v>
      </c>
      <c r="BZ134" s="51" t="str">
        <f>IFERROR(AVERAGEIFS('Orders - December 2020'!$I$2:$I$2047,'Orders - December 2020'!$H$2:$H$2047,Worksheet!BZ$3,'Orders - December 2020'!$C$2:$C$2047,Worksheet!$F134),"-")</f>
        <v>-</v>
      </c>
      <c r="CA134" s="51">
        <f>IFERROR(AVERAGEIFS('Orders - December 2020'!$I$2:$I$2047,'Orders - December 2020'!$H$2:$H$2047,Worksheet!CA$3,'Orders - December 2020'!$C$2:$C$2047,Worksheet!$F134),"-")</f>
        <v>1</v>
      </c>
      <c r="CB134" s="51">
        <f>IFERROR(AVERAGEIFS('Orders - December 2020'!$I$2:$I$2047,'Orders - December 2020'!$H$2:$H$2047,Worksheet!CB$3,'Orders - December 2020'!$C$2:$C$2047,Worksheet!$F134),"-")</f>
        <v>1</v>
      </c>
      <c r="CC134" s="51" t="str">
        <f>IFERROR(AVERAGEIFS('Orders - December 2020'!$I$2:$I$2047,'Orders - December 2020'!$H$2:$H$2047,Worksheet!CC$3,'Orders - December 2020'!$C$2:$C$2047,Worksheet!$F134),"-")</f>
        <v>-</v>
      </c>
      <c r="CD134" s="51" t="str">
        <f>IFERROR(AVERAGEIFS('Orders - December 2020'!$I$2:$I$2047,'Orders - December 2020'!$H$2:$H$2047,Worksheet!CD$3,'Orders - December 2020'!$C$2:$C$2047,Worksheet!$F134),"-")</f>
        <v>-</v>
      </c>
      <c r="CE134" s="51" t="str">
        <f>IFERROR(AVERAGEIFS('Orders - December 2020'!$I$2:$I$2047,'Orders - December 2020'!$H$2:$H$2047,Worksheet!CE$3,'Orders - December 2020'!$C$2:$C$2047,Worksheet!$F134),"-")</f>
        <v>-</v>
      </c>
      <c r="CF134" s="51" t="str">
        <f>IFERROR(AVERAGEIFS('Orders - December 2020'!$I$2:$I$2047,'Orders - December 2020'!$H$2:$H$2047,Worksheet!CF$3,'Orders - December 2020'!$C$2:$C$2047,Worksheet!$F134),"-")</f>
        <v>-</v>
      </c>
      <c r="CG134" s="51" t="str">
        <f>IFERROR(AVERAGEIFS('Orders - December 2020'!$I$2:$I$2047,'Orders - December 2020'!$H$2:$H$2047,Worksheet!CG$3,'Orders - December 2020'!$C$2:$C$2047,Worksheet!$F134),"-")</f>
        <v>-</v>
      </c>
      <c r="CH134" s="51" t="str">
        <f>IFERROR(AVERAGEIFS('Orders - December 2020'!$I$2:$I$2047,'Orders - December 2020'!$H$2:$H$2047,Worksheet!CH$3,'Orders - December 2020'!$C$2:$C$2047,Worksheet!$F134),"-")</f>
        <v>-</v>
      </c>
      <c r="CI134" s="51" t="str">
        <f>IFERROR(AVERAGEIFS('Orders - December 2020'!$I$2:$I$2047,'Orders - December 2020'!$H$2:$H$2047,Worksheet!CI$3,'Orders - December 2020'!$C$2:$C$2047,Worksheet!$F134),"-")</f>
        <v>-</v>
      </c>
      <c r="CJ134" s="51" t="str">
        <f>IFERROR(AVERAGEIFS('Orders - December 2020'!$I$2:$I$2047,'Orders - December 2020'!$H$2:$H$2047,Worksheet!CJ$3,'Orders - December 2020'!$C$2:$C$2047,Worksheet!$F134),"-")</f>
        <v>-</v>
      </c>
      <c r="CK134" s="51" t="str">
        <f>IFERROR(AVERAGEIFS('Orders - December 2020'!$I$2:$I$2047,'Orders - December 2020'!$H$2:$H$2047,Worksheet!CK$3,'Orders - December 2020'!$C$2:$C$2047,Worksheet!$F134),"-")</f>
        <v>-</v>
      </c>
      <c r="CL134" s="51" t="str">
        <f>IFERROR(AVERAGEIFS('Orders - December 2020'!$I$2:$I$2047,'Orders - December 2020'!$H$2:$H$2047,Worksheet!CL$3,'Orders - December 2020'!$C$2:$C$2047,Worksheet!$F134),"-")</f>
        <v>-</v>
      </c>
      <c r="CM134" s="51" t="str">
        <f>IFERROR(AVERAGEIFS('Orders - December 2020'!$I$2:$I$2047,'Orders - December 2020'!$H$2:$H$2047,Worksheet!CM$3,'Orders - December 2020'!$C$2:$C$2047,Worksheet!$F134),"-")</f>
        <v>-</v>
      </c>
      <c r="CN134" s="51" t="str">
        <f>IFERROR(AVERAGEIFS('Orders - December 2020'!$I$2:$I$2047,'Orders - December 2020'!$H$2:$H$2047,Worksheet!CN$3,'Orders - December 2020'!$C$2:$C$2047,Worksheet!$F134),"-")</f>
        <v>-</v>
      </c>
      <c r="CO134" s="51" t="str">
        <f>IFERROR(AVERAGEIFS('Orders - December 2020'!$I$2:$I$2047,'Orders - December 2020'!$H$2:$H$2047,Worksheet!CO$3,'Orders - December 2020'!$C$2:$C$2047,Worksheet!$F134),"-")</f>
        <v>-</v>
      </c>
      <c r="CP134" s="51" t="str">
        <f>IFERROR(AVERAGEIFS('Orders - December 2020'!$I$2:$I$2047,'Orders - December 2020'!$H$2:$H$2047,Worksheet!CP$3,'Orders - December 2020'!$C$2:$C$2047,Worksheet!$F134),"-")</f>
        <v>-</v>
      </c>
      <c r="CQ134" s="51" t="str">
        <f>IFERROR(AVERAGEIFS('Orders - December 2020'!$I$2:$I$2047,'Orders - December 2020'!$H$2:$H$2047,Worksheet!CQ$3,'Orders - December 2020'!$C$2:$C$2047,Worksheet!$F134),"-")</f>
        <v>-</v>
      </c>
      <c r="CR134" s="51" t="str">
        <f>IFERROR(AVERAGEIFS('Orders - December 2020'!$I$2:$I$2047,'Orders - December 2020'!$H$2:$H$2047,Worksheet!CR$3,'Orders - December 2020'!$C$2:$C$2047,Worksheet!$F134),"-")</f>
        <v>-</v>
      </c>
      <c r="CS134" s="51" t="str">
        <f>IFERROR(AVERAGEIFS('Orders - December 2020'!$I$2:$I$2047,'Orders - December 2020'!$H$2:$H$2047,Worksheet!CS$3,'Orders - December 2020'!$C$2:$C$2047,Worksheet!$F134),"-")</f>
        <v>-</v>
      </c>
      <c r="CT134" s="51" t="str">
        <f>IFERROR(AVERAGEIFS('Orders - December 2020'!$I$2:$I$2047,'Orders - December 2020'!$H$2:$H$2047,Worksheet!CT$3,'Orders - December 2020'!$C$2:$C$2047,Worksheet!$F134),"-")</f>
        <v>-</v>
      </c>
      <c r="CU134" s="51" t="str">
        <f>IFERROR(AVERAGEIFS('Orders - December 2020'!$I$2:$I$2047,'Orders - December 2020'!$H$2:$H$2047,Worksheet!CU$3,'Orders - December 2020'!$C$2:$C$2047,Worksheet!$F134),"-")</f>
        <v>-</v>
      </c>
      <c r="CV134" s="51" t="str">
        <f>IFERROR(AVERAGEIFS('Orders - December 2020'!$I$2:$I$2047,'Orders - December 2020'!$H$2:$H$2047,Worksheet!CV$3,'Orders - December 2020'!$C$2:$C$2047,Worksheet!$F134),"-")</f>
        <v>-</v>
      </c>
      <c r="CW134" s="51" t="str">
        <f>IFERROR(AVERAGEIFS('Orders - December 2020'!$I$2:$I$2047,'Orders - December 2020'!$H$2:$H$2047,Worksheet!CW$3,'Orders - December 2020'!$C$2:$C$2047,Worksheet!$F134),"-")</f>
        <v>-</v>
      </c>
      <c r="CX134" s="51" t="str">
        <f>IFERROR(AVERAGEIFS('Orders - December 2020'!$I$2:$I$2047,'Orders - December 2020'!$H$2:$H$2047,Worksheet!CX$3,'Orders - December 2020'!$C$2:$C$2047,Worksheet!$F134),"-")</f>
        <v>-</v>
      </c>
      <c r="CY134" s="51" t="str">
        <f>IFERROR(AVERAGEIFS('Orders - December 2020'!$I$2:$I$2047,'Orders - December 2020'!$H$2:$H$2047,Worksheet!CY$3,'Orders - December 2020'!$C$2:$C$2047,Worksheet!$F134),"-")</f>
        <v>-</v>
      </c>
      <c r="CZ134" s="51" t="str">
        <f>IFERROR(AVERAGEIFS('Orders - December 2020'!$I$2:$I$2047,'Orders - December 2020'!$H$2:$H$2047,Worksheet!CZ$3,'Orders - December 2020'!$C$2:$C$2047,Worksheet!$F134),"-")</f>
        <v>-</v>
      </c>
      <c r="DA134" s="51" t="str">
        <f>IFERROR(AVERAGEIFS('Orders - December 2020'!$I$2:$I$2047,'Orders - December 2020'!$H$2:$H$2047,Worksheet!DA$3,'Orders - December 2020'!$C$2:$C$2047,Worksheet!$F134),"-")</f>
        <v>-</v>
      </c>
      <c r="DB134" s="51" t="str">
        <f>IFERROR(AVERAGEIFS('Orders - December 2020'!$I$2:$I$2047,'Orders - December 2020'!$H$2:$H$2047,Worksheet!DB$3,'Orders - December 2020'!$C$2:$C$2047,Worksheet!$F134),"-")</f>
        <v>-</v>
      </c>
      <c r="DC134" s="51" t="str">
        <f>IFERROR(AVERAGEIFS('Orders - December 2020'!$I$2:$I$2047,'Orders - December 2020'!$H$2:$H$2047,Worksheet!DC$3,'Orders - December 2020'!$C$2:$C$2047,Worksheet!$F134),"-")</f>
        <v>-</v>
      </c>
      <c r="DD134" s="51" t="str">
        <f>IFERROR(AVERAGEIFS('Orders - December 2020'!$I$2:$I$2047,'Orders - December 2020'!$H$2:$H$2047,Worksheet!DD$3,'Orders - December 2020'!$C$2:$C$2047,Worksheet!$F134),"-")</f>
        <v>-</v>
      </c>
      <c r="DE134" s="51" t="str">
        <f>IFERROR(AVERAGEIFS('Orders - December 2020'!$I$2:$I$2047,'Orders - December 2020'!$H$2:$H$2047,Worksheet!DE$3,'Orders - December 2020'!$C$2:$C$2047,Worksheet!$F134),"-")</f>
        <v>-</v>
      </c>
      <c r="DF134" s="51" t="str">
        <f>IFERROR(AVERAGEIFS('Orders - December 2020'!$I$2:$I$2047,'Orders - December 2020'!$H$2:$H$2047,Worksheet!DF$3,'Orders - December 2020'!$C$2:$C$2047,Worksheet!$F134),"-")</f>
        <v>-</v>
      </c>
      <c r="DG134" s="51" t="str">
        <f>IFERROR(AVERAGEIFS('Orders - December 2020'!$I$2:$I$2047,'Orders - December 2020'!$H$2:$H$2047,Worksheet!DG$3,'Orders - December 2020'!$C$2:$C$2047,Worksheet!$F134),"-")</f>
        <v>-</v>
      </c>
      <c r="DH134" s="51" t="str">
        <f>IFERROR(AVERAGEIFS('Orders - December 2020'!$I$2:$I$2047,'Orders - December 2020'!$H$2:$H$2047,Worksheet!DH$3,'Orders - December 2020'!$C$2:$C$2047,Worksheet!$F134),"-")</f>
        <v>-</v>
      </c>
      <c r="DI134" s="51" t="str">
        <f>IFERROR(AVERAGEIFS('Orders - December 2020'!$I$2:$I$2047,'Orders - December 2020'!$H$2:$H$2047,Worksheet!DI$3,'Orders - December 2020'!$C$2:$C$2047,Worksheet!$F134),"-")</f>
        <v>-</v>
      </c>
      <c r="DJ134" s="51" t="str">
        <f>IFERROR(AVERAGEIFS('Orders - December 2020'!$I$2:$I$2047,'Orders - December 2020'!$H$2:$H$2047,Worksheet!DJ$3,'Orders - December 2020'!$C$2:$C$2047,Worksheet!$F134),"-")</f>
        <v>-</v>
      </c>
      <c r="DK134" s="51" t="str">
        <f>IFERROR(AVERAGEIFS('Orders - December 2020'!$I$2:$I$2047,'Orders - December 2020'!$H$2:$H$2047,Worksheet!DK$3,'Orders - December 2020'!$C$2:$C$2047,Worksheet!$F134),"-")</f>
        <v>-</v>
      </c>
      <c r="DL134" s="51" t="str">
        <f>IFERROR(AVERAGEIFS('Orders - December 2020'!$I$2:$I$2047,'Orders - December 2020'!$H$2:$H$2047,Worksheet!DL$3,'Orders - December 2020'!$C$2:$C$2047,Worksheet!$F134),"-")</f>
        <v>-</v>
      </c>
      <c r="DM134" s="51" t="str">
        <f>IFERROR(AVERAGEIFS('Orders - December 2020'!$I$2:$I$2047,'Orders - December 2020'!$H$2:$H$2047,Worksheet!DM$3,'Orders - December 2020'!$C$2:$C$2047,Worksheet!$F134),"-")</f>
        <v>-</v>
      </c>
      <c r="DN134" s="51" t="str">
        <f>IFERROR(AVERAGEIFS('Orders - December 2020'!$I$2:$I$2047,'Orders - December 2020'!$H$2:$H$2047,Worksheet!DN$3,'Orders - December 2020'!$C$2:$C$2047,Worksheet!$F134),"-")</f>
        <v>-</v>
      </c>
      <c r="DO134" s="51" t="str">
        <f>IFERROR(AVERAGEIFS('Orders - December 2020'!$I$2:$I$2047,'Orders - December 2020'!$H$2:$H$2047,Worksheet!DO$3,'Orders - December 2020'!$C$2:$C$2047,Worksheet!$F134),"-")</f>
        <v>-</v>
      </c>
      <c r="DP134" s="51" t="str">
        <f>IFERROR(AVERAGEIFS('Orders - December 2020'!$I$2:$I$2047,'Orders - December 2020'!$H$2:$H$2047,Worksheet!DP$3,'Orders - December 2020'!$C$2:$C$2047,Worksheet!$F134),"-")</f>
        <v>-</v>
      </c>
      <c r="DQ134" s="51" t="str">
        <f>IFERROR(AVERAGEIFS('Orders - December 2020'!$I$2:$I$2047,'Orders - December 2020'!$H$2:$H$2047,Worksheet!DQ$3,'Orders - December 2020'!$C$2:$C$2047,Worksheet!$F134),"-")</f>
        <v>-</v>
      </c>
      <c r="DR134" s="51" t="str">
        <f>IFERROR(AVERAGEIFS('Orders - December 2020'!$I$2:$I$2047,'Orders - December 2020'!$H$2:$H$2047,Worksheet!DR$3,'Orders - December 2020'!$C$2:$C$2047,Worksheet!$F134),"-")</f>
        <v>-</v>
      </c>
      <c r="DS134" s="51" t="str">
        <f>IFERROR(AVERAGEIFS('Orders - December 2020'!$I$2:$I$2047,'Orders - December 2020'!$H$2:$H$2047,Worksheet!DS$3,'Orders - December 2020'!$C$2:$C$2047,Worksheet!$F134),"-")</f>
        <v>-</v>
      </c>
      <c r="DT134" s="51" t="str">
        <f>IFERROR(AVERAGEIFS('Orders - December 2020'!$I$2:$I$2047,'Orders - December 2020'!$H$2:$H$2047,Worksheet!DT$3,'Orders - December 2020'!$C$2:$C$2047,Worksheet!$F134),"-")</f>
        <v>-</v>
      </c>
      <c r="DU134" s="51" t="str">
        <f>IFERROR(AVERAGEIFS('Orders - December 2020'!$I$2:$I$2047,'Orders - December 2020'!$H$2:$H$2047,Worksheet!DU$3,'Orders - December 2020'!$C$2:$C$2047,Worksheet!$F134),"-")</f>
        <v>-</v>
      </c>
      <c r="DV134" s="51" t="str">
        <f>IFERROR(AVERAGEIFS('Orders - December 2020'!$I$2:$I$2047,'Orders - December 2020'!$H$2:$H$2047,Worksheet!DV$3,'Orders - December 2020'!$C$2:$C$2047,Worksheet!$F134),"-")</f>
        <v>-</v>
      </c>
      <c r="DW134" s="51" t="str">
        <f>IFERROR(AVERAGEIFS('Orders - December 2020'!$I$2:$I$2047,'Orders - December 2020'!$H$2:$H$2047,Worksheet!DW$3,'Orders - December 2020'!$C$2:$C$2047,Worksheet!$F134),"-")</f>
        <v>-</v>
      </c>
      <c r="DX134" s="51" t="str">
        <f>IFERROR(AVERAGEIFS('Orders - December 2020'!$I$2:$I$2047,'Orders - December 2020'!$H$2:$H$2047,Worksheet!DX$3,'Orders - December 2020'!$C$2:$C$2047,Worksheet!$F134),"-")</f>
        <v>-</v>
      </c>
      <c r="DY134" s="51" t="str">
        <f>IFERROR(AVERAGEIFS('Orders - December 2020'!$I$2:$I$2047,'Orders - December 2020'!$H$2:$H$2047,Worksheet!DY$3,'Orders - December 2020'!$C$2:$C$2047,Worksheet!$F134),"-")</f>
        <v>-</v>
      </c>
      <c r="DZ134" s="51" t="str">
        <f>IFERROR(AVERAGEIFS('Orders - December 2020'!$I$2:$I$2047,'Orders - December 2020'!$H$2:$H$2047,Worksheet!DZ$3,'Orders - December 2020'!$C$2:$C$2047,Worksheet!$F134),"-")</f>
        <v>-</v>
      </c>
      <c r="EA134" s="51" t="str">
        <f>IFERROR(AVERAGEIFS('Orders - December 2020'!$I$2:$I$2047,'Orders - December 2020'!$H$2:$H$2047,Worksheet!EA$3,'Orders - December 2020'!$C$2:$C$2047,Worksheet!$F134),"-")</f>
        <v>-</v>
      </c>
      <c r="EB134" s="51" t="str">
        <f>IFERROR(AVERAGEIFS('Orders - December 2020'!$I$2:$I$2047,'Orders - December 2020'!$H$2:$H$2047,Worksheet!EB$3,'Orders - December 2020'!$C$2:$C$2047,Worksheet!$F134),"-")</f>
        <v>-</v>
      </c>
      <c r="EC134" s="51" t="str">
        <f>IFERROR(AVERAGEIFS('Orders - December 2020'!$I$2:$I$2047,'Orders - December 2020'!$H$2:$H$2047,Worksheet!EC$3,'Orders - December 2020'!$C$2:$C$2047,Worksheet!$F134),"-")</f>
        <v>-</v>
      </c>
      <c r="ED134" s="51" t="str">
        <f>IFERROR(AVERAGEIFS('Orders - December 2020'!$I$2:$I$2047,'Orders - December 2020'!$H$2:$H$2047,Worksheet!ED$3,'Orders - December 2020'!$C$2:$C$2047,Worksheet!$F134),"-")</f>
        <v>-</v>
      </c>
      <c r="EE134" s="51" t="str">
        <f>IFERROR(AVERAGEIFS('Orders - December 2020'!$I$2:$I$2047,'Orders - December 2020'!$H$2:$H$2047,Worksheet!EE$3,'Orders - December 2020'!$C$2:$C$2047,Worksheet!$F134),"-")</f>
        <v>-</v>
      </c>
      <c r="EF134" s="51" t="str">
        <f>IFERROR(AVERAGEIFS('Orders - December 2020'!$I$2:$I$2047,'Orders - December 2020'!$H$2:$H$2047,Worksheet!EF$3,'Orders - December 2020'!$C$2:$C$2047,Worksheet!$F134),"-")</f>
        <v>-</v>
      </c>
      <c r="EG134" s="51" t="str">
        <f>IFERROR(AVERAGEIFS('Orders - December 2020'!$I$2:$I$2047,'Orders - December 2020'!$H$2:$H$2047,Worksheet!EG$3,'Orders - December 2020'!$C$2:$C$2047,Worksheet!$F134),"-")</f>
        <v>-</v>
      </c>
      <c r="EH134" s="51" t="str">
        <f>IFERROR(AVERAGEIFS('Orders - December 2020'!$I$2:$I$2047,'Orders - December 2020'!$H$2:$H$2047,Worksheet!EH$3,'Orders - December 2020'!$C$2:$C$2047,Worksheet!$F134),"-")</f>
        <v>-</v>
      </c>
      <c r="EI134" s="51" t="str">
        <f>IFERROR(AVERAGEIFS('Orders - December 2020'!$I$2:$I$2047,'Orders - December 2020'!$H$2:$H$2047,Worksheet!EI$3,'Orders - December 2020'!$C$2:$C$2047,Worksheet!$F134),"-")</f>
        <v>-</v>
      </c>
      <c r="EJ134" s="51" t="str">
        <f>IFERROR(AVERAGEIFS('Orders - December 2020'!$I$2:$I$2047,'Orders - December 2020'!$H$2:$H$2047,Worksheet!EJ$3,'Orders - December 2020'!$C$2:$C$2047,Worksheet!$F134),"-")</f>
        <v>-</v>
      </c>
      <c r="EK134" s="51" t="str">
        <f>IFERROR(AVERAGEIFS('Orders - December 2020'!$I$2:$I$2047,'Orders - December 2020'!$H$2:$H$2047,Worksheet!EK$3,'Orders - December 2020'!$C$2:$C$2047,Worksheet!$F134),"-")</f>
        <v>-</v>
      </c>
      <c r="EL134" s="51" t="str">
        <f>IFERROR(AVERAGEIFS('Orders - December 2020'!$I$2:$I$2047,'Orders - December 2020'!$H$2:$H$2047,Worksheet!EL$3,'Orders - December 2020'!$C$2:$C$2047,Worksheet!$F134),"-")</f>
        <v>-</v>
      </c>
      <c r="EM134" s="51" t="str">
        <f>IFERROR(AVERAGEIFS('Orders - December 2020'!$I$2:$I$2047,'Orders - December 2020'!$H$2:$H$2047,Worksheet!EM$3,'Orders - December 2020'!$C$2:$C$2047,Worksheet!$F134),"-")</f>
        <v>-</v>
      </c>
      <c r="EN134" s="51" t="str">
        <f>IFERROR(AVERAGEIFS('Orders - December 2020'!$I$2:$I$2047,'Orders - December 2020'!$H$2:$H$2047,Worksheet!EN$3,'Orders - December 2020'!$C$2:$C$2047,Worksheet!$F134),"-")</f>
        <v>-</v>
      </c>
      <c r="EO134" s="51" t="str">
        <f>IFERROR(AVERAGEIFS('Orders - December 2020'!$I$2:$I$2047,'Orders - December 2020'!$H$2:$H$2047,Worksheet!EO$3,'Orders - December 2020'!$C$2:$C$2047,Worksheet!$F134),"-")</f>
        <v>-</v>
      </c>
      <c r="EP134" s="51" t="str">
        <f>IFERROR(AVERAGEIFS('Orders - December 2020'!$I$2:$I$2047,'Orders - December 2020'!$H$2:$H$2047,Worksheet!EP$3,'Orders - December 2020'!$C$2:$C$2047,Worksheet!$F134),"-")</f>
        <v>-</v>
      </c>
      <c r="EQ134" s="51" t="str">
        <f>IFERROR(AVERAGEIFS('Orders - December 2020'!$I$2:$I$2047,'Orders - December 2020'!$H$2:$H$2047,Worksheet!EQ$3,'Orders - December 2020'!$C$2:$C$2047,Worksheet!$F134),"-")</f>
        <v>-</v>
      </c>
      <c r="ER134" s="51" t="str">
        <f>IFERROR(AVERAGEIFS('Orders - December 2020'!$I$2:$I$2047,'Orders - December 2020'!$H$2:$H$2047,Worksheet!ER$3,'Orders - December 2020'!$C$2:$C$2047,Worksheet!$F134),"-")</f>
        <v>-</v>
      </c>
      <c r="ES134" s="51" t="str">
        <f>IFERROR(AVERAGEIFS('Orders - December 2020'!$I$2:$I$2047,'Orders - December 2020'!$H$2:$H$2047,Worksheet!ES$3,'Orders - December 2020'!$C$2:$C$2047,Worksheet!$F134),"-")</f>
        <v>-</v>
      </c>
      <c r="ET134" s="51" t="str">
        <f>IFERROR(AVERAGEIFS('Orders - December 2020'!$I$2:$I$2047,'Orders - December 2020'!$H$2:$H$2047,Worksheet!ET$3,'Orders - December 2020'!$C$2:$C$2047,Worksheet!$F134),"-")</f>
        <v>-</v>
      </c>
      <c r="EU134" s="51" t="str">
        <f>IFERROR(AVERAGEIFS('Orders - December 2020'!$I$2:$I$2047,'Orders - December 2020'!$H$2:$H$2047,Worksheet!EU$3,'Orders - December 2020'!$C$2:$C$2047,Worksheet!$F134),"-")</f>
        <v>-</v>
      </c>
      <c r="EV134" s="51" t="str">
        <f>IFERROR(AVERAGEIFS('Orders - December 2020'!$I$2:$I$2047,'Orders - December 2020'!$H$2:$H$2047,Worksheet!EV$3,'Orders - December 2020'!$C$2:$C$2047,Worksheet!$F134),"-")</f>
        <v>-</v>
      </c>
      <c r="EW134" s="51" t="str">
        <f>IFERROR(AVERAGEIFS('Orders - December 2020'!$I$2:$I$2047,'Orders - December 2020'!$H$2:$H$2047,Worksheet!EW$3,'Orders - December 2020'!$C$2:$C$2047,Worksheet!$F134),"-")</f>
        <v>-</v>
      </c>
      <c r="EX134" s="51" t="str">
        <f>IFERROR(AVERAGEIFS('Orders - December 2020'!$I$2:$I$2047,'Orders - December 2020'!$H$2:$H$2047,Worksheet!EX$3,'Orders - December 2020'!$C$2:$C$2047,Worksheet!$F134),"-")</f>
        <v>-</v>
      </c>
      <c r="EY134" s="51" t="str">
        <f>IFERROR(AVERAGEIFS('Orders - December 2020'!$I$2:$I$2047,'Orders - December 2020'!$H$2:$H$2047,Worksheet!EY$3,'Orders - December 2020'!$C$2:$C$2047,Worksheet!$F134),"-")</f>
        <v>-</v>
      </c>
      <c r="EZ134" s="51" t="str">
        <f>IFERROR(AVERAGEIFS('Orders - December 2020'!$I$2:$I$2047,'Orders - December 2020'!$H$2:$H$2047,Worksheet!EZ$3,'Orders - December 2020'!$C$2:$C$2047,Worksheet!$F134),"-")</f>
        <v>-</v>
      </c>
      <c r="FA134" s="51" t="str">
        <f>IFERROR(AVERAGEIFS('Orders - December 2020'!$I$2:$I$2047,'Orders - December 2020'!$H$2:$H$2047,Worksheet!FA$3,'Orders - December 2020'!$C$2:$C$2047,Worksheet!$F134),"-")</f>
        <v>-</v>
      </c>
      <c r="FB134" s="51" t="str">
        <f>IFERROR(AVERAGEIFS('Orders - December 2020'!$I$2:$I$2047,'Orders - December 2020'!$H$2:$H$2047,Worksheet!FB$3,'Orders - December 2020'!$C$2:$C$2047,Worksheet!$F134),"-")</f>
        <v>-</v>
      </c>
      <c r="FC134" s="51" t="str">
        <f>IFERROR(AVERAGEIFS('Orders - December 2020'!$I$2:$I$2047,'Orders - December 2020'!$H$2:$H$2047,Worksheet!FC$3,'Orders - December 2020'!$C$2:$C$2047,Worksheet!$F134),"-")</f>
        <v>-</v>
      </c>
      <c r="FD134" s="51" t="str">
        <f>IFERROR(AVERAGEIFS('Orders - December 2020'!$I$2:$I$2047,'Orders - December 2020'!$H$2:$H$2047,Worksheet!FD$3,'Orders - December 2020'!$C$2:$C$2047,Worksheet!$F134),"-")</f>
        <v>-</v>
      </c>
      <c r="FE134" s="51" t="str">
        <f>IFERROR(AVERAGEIFS('Orders - December 2020'!$I$2:$I$2047,'Orders - December 2020'!$H$2:$H$2047,Worksheet!FE$3,'Orders - December 2020'!$C$2:$C$2047,Worksheet!$F134),"-")</f>
        <v>-</v>
      </c>
      <c r="FF134" s="51" t="str">
        <f>IFERROR(AVERAGEIFS('Orders - December 2020'!$I$2:$I$2047,'Orders - December 2020'!$H$2:$H$2047,Worksheet!FF$3,'Orders - December 2020'!$C$2:$C$2047,Worksheet!$F134),"-")</f>
        <v>-</v>
      </c>
      <c r="FG134" s="52" t="str">
        <f>IFERROR(AVERAGEIFS('Orders - December 2020'!$I$2:$I$2047,'Orders - December 2020'!$H$2:$H$2047,Worksheet!FG$3,'Orders - December 2020'!$C$2:$C$2047,Worksheet!$F134),"-")</f>
        <v>-</v>
      </c>
    </row>
    <row r="135" spans="6:163">
      <c r="F135" s="45" t="str">
        <v>Basil Minimart</v>
      </c>
      <c r="G135" s="50" t="str">
        <f>IFERROR(AVERAGEIFS('Orders - December 2020'!$I$2:$I$2047,'Orders - December 2020'!$H$2:$H$2047,Worksheet!G$3,'Orders - December 2020'!$C$2:$C$2047,Worksheet!$F135),"-")</f>
        <v>-</v>
      </c>
      <c r="H135" s="51" t="str">
        <f>IFERROR(AVERAGEIFS('Orders - December 2020'!$I$2:$I$2047,'Orders - December 2020'!$H$2:$H$2047,Worksheet!H$3,'Orders - December 2020'!$C$2:$C$2047,Worksheet!$F135),"-")</f>
        <v>-</v>
      </c>
      <c r="I135" s="51" t="str">
        <f>IFERROR(AVERAGEIFS('Orders - December 2020'!$I$2:$I$2047,'Orders - December 2020'!$H$2:$H$2047,Worksheet!I$3,'Orders - December 2020'!$C$2:$C$2047,Worksheet!$F135),"-")</f>
        <v>-</v>
      </c>
      <c r="J135" s="51" t="str">
        <f>IFERROR(AVERAGEIFS('Orders - December 2020'!$I$2:$I$2047,'Orders - December 2020'!$H$2:$H$2047,Worksheet!J$3,'Orders - December 2020'!$C$2:$C$2047,Worksheet!$F135),"-")</f>
        <v>-</v>
      </c>
      <c r="K135" s="51" t="str">
        <f>IFERROR(AVERAGEIFS('Orders - December 2020'!$I$2:$I$2047,'Orders - December 2020'!$H$2:$H$2047,Worksheet!K$3,'Orders - December 2020'!$C$2:$C$2047,Worksheet!$F135),"-")</f>
        <v>-</v>
      </c>
      <c r="L135" s="51" t="str">
        <f>IFERROR(AVERAGEIFS('Orders - December 2020'!$I$2:$I$2047,'Orders - December 2020'!$H$2:$H$2047,Worksheet!L$3,'Orders - December 2020'!$C$2:$C$2047,Worksheet!$F135),"-")</f>
        <v>-</v>
      </c>
      <c r="M135" s="51" t="str">
        <f>IFERROR(AVERAGEIFS('Orders - December 2020'!$I$2:$I$2047,'Orders - December 2020'!$H$2:$H$2047,Worksheet!M$3,'Orders - December 2020'!$C$2:$C$2047,Worksheet!$F135),"-")</f>
        <v>-</v>
      </c>
      <c r="N135" s="51" t="str">
        <f>IFERROR(AVERAGEIFS('Orders - December 2020'!$I$2:$I$2047,'Orders - December 2020'!$H$2:$H$2047,Worksheet!N$3,'Orders - December 2020'!$C$2:$C$2047,Worksheet!$F135),"-")</f>
        <v>-</v>
      </c>
      <c r="O135" s="51" t="str">
        <f>IFERROR(AVERAGEIFS('Orders - December 2020'!$I$2:$I$2047,'Orders - December 2020'!$H$2:$H$2047,Worksheet!O$3,'Orders - December 2020'!$C$2:$C$2047,Worksheet!$F135),"-")</f>
        <v>-</v>
      </c>
      <c r="P135" s="51" t="str">
        <f>IFERROR(AVERAGEIFS('Orders - December 2020'!$I$2:$I$2047,'Orders - December 2020'!$H$2:$H$2047,Worksheet!P$3,'Orders - December 2020'!$C$2:$C$2047,Worksheet!$F135),"-")</f>
        <v>-</v>
      </c>
      <c r="Q135" s="51" t="str">
        <f>IFERROR(AVERAGEIFS('Orders - December 2020'!$I$2:$I$2047,'Orders - December 2020'!$H$2:$H$2047,Worksheet!Q$3,'Orders - December 2020'!$C$2:$C$2047,Worksheet!$F135),"-")</f>
        <v>-</v>
      </c>
      <c r="R135" s="51" t="str">
        <f>IFERROR(AVERAGEIFS('Orders - December 2020'!$I$2:$I$2047,'Orders - December 2020'!$H$2:$H$2047,Worksheet!R$3,'Orders - December 2020'!$C$2:$C$2047,Worksheet!$F135),"-")</f>
        <v>-</v>
      </c>
      <c r="S135" s="51" t="str">
        <f>IFERROR(AVERAGEIFS('Orders - December 2020'!$I$2:$I$2047,'Orders - December 2020'!$H$2:$H$2047,Worksheet!S$3,'Orders - December 2020'!$C$2:$C$2047,Worksheet!$F135),"-")</f>
        <v>-</v>
      </c>
      <c r="T135" s="51" t="str">
        <f>IFERROR(AVERAGEIFS('Orders - December 2020'!$I$2:$I$2047,'Orders - December 2020'!$H$2:$H$2047,Worksheet!T$3,'Orders - December 2020'!$C$2:$C$2047,Worksheet!$F135),"-")</f>
        <v>-</v>
      </c>
      <c r="U135" s="51" t="str">
        <f>IFERROR(AVERAGEIFS('Orders - December 2020'!$I$2:$I$2047,'Orders - December 2020'!$H$2:$H$2047,Worksheet!U$3,'Orders - December 2020'!$C$2:$C$2047,Worksheet!$F135),"-")</f>
        <v>-</v>
      </c>
      <c r="V135" s="51" t="str">
        <f>IFERROR(AVERAGEIFS('Orders - December 2020'!$I$2:$I$2047,'Orders - December 2020'!$H$2:$H$2047,Worksheet!V$3,'Orders - December 2020'!$C$2:$C$2047,Worksheet!$F135),"-")</f>
        <v>-</v>
      </c>
      <c r="W135" s="51" t="str">
        <f>IFERROR(AVERAGEIFS('Orders - December 2020'!$I$2:$I$2047,'Orders - December 2020'!$H$2:$H$2047,Worksheet!W$3,'Orders - December 2020'!$C$2:$C$2047,Worksheet!$F135),"-")</f>
        <v>-</v>
      </c>
      <c r="X135" s="51" t="str">
        <f>IFERROR(AVERAGEIFS('Orders - December 2020'!$I$2:$I$2047,'Orders - December 2020'!$H$2:$H$2047,Worksheet!X$3,'Orders - December 2020'!$C$2:$C$2047,Worksheet!$F135),"-")</f>
        <v>-</v>
      </c>
      <c r="Y135" s="51" t="str">
        <f>IFERROR(AVERAGEIFS('Orders - December 2020'!$I$2:$I$2047,'Orders - December 2020'!$H$2:$H$2047,Worksheet!Y$3,'Orders - December 2020'!$C$2:$C$2047,Worksheet!$F135),"-")</f>
        <v>-</v>
      </c>
      <c r="Z135" s="51" t="str">
        <f>IFERROR(AVERAGEIFS('Orders - December 2020'!$I$2:$I$2047,'Orders - December 2020'!$H$2:$H$2047,Worksheet!Z$3,'Orders - December 2020'!$C$2:$C$2047,Worksheet!$F135),"-")</f>
        <v>-</v>
      </c>
      <c r="AA135" s="51" t="str">
        <f>IFERROR(AVERAGEIFS('Orders - December 2020'!$I$2:$I$2047,'Orders - December 2020'!$H$2:$H$2047,Worksheet!AA$3,'Orders - December 2020'!$C$2:$C$2047,Worksheet!$F135),"-")</f>
        <v>-</v>
      </c>
      <c r="AB135" s="51" t="str">
        <f>IFERROR(AVERAGEIFS('Orders - December 2020'!$I$2:$I$2047,'Orders - December 2020'!$H$2:$H$2047,Worksheet!AB$3,'Orders - December 2020'!$C$2:$C$2047,Worksheet!$F135),"-")</f>
        <v>-</v>
      </c>
      <c r="AC135" s="51" t="str">
        <f>IFERROR(AVERAGEIFS('Orders - December 2020'!$I$2:$I$2047,'Orders - December 2020'!$H$2:$H$2047,Worksheet!AC$3,'Orders - December 2020'!$C$2:$C$2047,Worksheet!$F135),"-")</f>
        <v>-</v>
      </c>
      <c r="AD135" s="51" t="str">
        <f>IFERROR(AVERAGEIFS('Orders - December 2020'!$I$2:$I$2047,'Orders - December 2020'!$H$2:$H$2047,Worksheet!AD$3,'Orders - December 2020'!$C$2:$C$2047,Worksheet!$F135),"-")</f>
        <v>-</v>
      </c>
      <c r="AE135" s="51" t="str">
        <f>IFERROR(AVERAGEIFS('Orders - December 2020'!$I$2:$I$2047,'Orders - December 2020'!$H$2:$H$2047,Worksheet!AE$3,'Orders - December 2020'!$C$2:$C$2047,Worksheet!$F135),"-")</f>
        <v>-</v>
      </c>
      <c r="AF135" s="51" t="str">
        <f>IFERROR(AVERAGEIFS('Orders - December 2020'!$I$2:$I$2047,'Orders - December 2020'!$H$2:$H$2047,Worksheet!AF$3,'Orders - December 2020'!$C$2:$C$2047,Worksheet!$F135),"-")</f>
        <v>-</v>
      </c>
      <c r="AG135" s="51" t="str">
        <f>IFERROR(AVERAGEIFS('Orders - December 2020'!$I$2:$I$2047,'Orders - December 2020'!$H$2:$H$2047,Worksheet!AG$3,'Orders - December 2020'!$C$2:$C$2047,Worksheet!$F135),"-")</f>
        <v>-</v>
      </c>
      <c r="AH135" s="51" t="str">
        <f>IFERROR(AVERAGEIFS('Orders - December 2020'!$I$2:$I$2047,'Orders - December 2020'!$H$2:$H$2047,Worksheet!AH$3,'Orders - December 2020'!$C$2:$C$2047,Worksheet!$F135),"-")</f>
        <v>-</v>
      </c>
      <c r="AI135" s="51" t="str">
        <f>IFERROR(AVERAGEIFS('Orders - December 2020'!$I$2:$I$2047,'Orders - December 2020'!$H$2:$H$2047,Worksheet!AI$3,'Orders - December 2020'!$C$2:$C$2047,Worksheet!$F135),"-")</f>
        <v>-</v>
      </c>
      <c r="AJ135" s="51" t="str">
        <f>IFERROR(AVERAGEIFS('Orders - December 2020'!$I$2:$I$2047,'Orders - December 2020'!$H$2:$H$2047,Worksheet!AJ$3,'Orders - December 2020'!$C$2:$C$2047,Worksheet!$F135),"-")</f>
        <v>-</v>
      </c>
      <c r="AK135" s="51" t="str">
        <f>IFERROR(AVERAGEIFS('Orders - December 2020'!$I$2:$I$2047,'Orders - December 2020'!$H$2:$H$2047,Worksheet!AK$3,'Orders - December 2020'!$C$2:$C$2047,Worksheet!$F135),"-")</f>
        <v>-</v>
      </c>
      <c r="AL135" s="51" t="str">
        <f>IFERROR(AVERAGEIFS('Orders - December 2020'!$I$2:$I$2047,'Orders - December 2020'!$H$2:$H$2047,Worksheet!AL$3,'Orders - December 2020'!$C$2:$C$2047,Worksheet!$F135),"-")</f>
        <v>-</v>
      </c>
      <c r="AM135" s="51" t="str">
        <f>IFERROR(AVERAGEIFS('Orders - December 2020'!$I$2:$I$2047,'Orders - December 2020'!$H$2:$H$2047,Worksheet!AM$3,'Orders - December 2020'!$C$2:$C$2047,Worksheet!$F135),"-")</f>
        <v>-</v>
      </c>
      <c r="AN135" s="51" t="str">
        <f>IFERROR(AVERAGEIFS('Orders - December 2020'!$I$2:$I$2047,'Orders - December 2020'!$H$2:$H$2047,Worksheet!AN$3,'Orders - December 2020'!$C$2:$C$2047,Worksheet!$F135),"-")</f>
        <v>-</v>
      </c>
      <c r="AO135" s="51" t="str">
        <f>IFERROR(AVERAGEIFS('Orders - December 2020'!$I$2:$I$2047,'Orders - December 2020'!$H$2:$H$2047,Worksheet!AO$3,'Orders - December 2020'!$C$2:$C$2047,Worksheet!$F135),"-")</f>
        <v>-</v>
      </c>
      <c r="AP135" s="51" t="str">
        <f>IFERROR(AVERAGEIFS('Orders - December 2020'!$I$2:$I$2047,'Orders - December 2020'!$H$2:$H$2047,Worksheet!AP$3,'Orders - December 2020'!$C$2:$C$2047,Worksheet!$F135),"-")</f>
        <v>-</v>
      </c>
      <c r="AQ135" s="51" t="str">
        <f>IFERROR(AVERAGEIFS('Orders - December 2020'!$I$2:$I$2047,'Orders - December 2020'!$H$2:$H$2047,Worksheet!AQ$3,'Orders - December 2020'!$C$2:$C$2047,Worksheet!$F135),"-")</f>
        <v>-</v>
      </c>
      <c r="AR135" s="51" t="str">
        <f>IFERROR(AVERAGEIFS('Orders - December 2020'!$I$2:$I$2047,'Orders - December 2020'!$H$2:$H$2047,Worksheet!AR$3,'Orders - December 2020'!$C$2:$C$2047,Worksheet!$F135),"-")</f>
        <v>-</v>
      </c>
      <c r="AS135" s="51" t="str">
        <f>IFERROR(AVERAGEIFS('Orders - December 2020'!$I$2:$I$2047,'Orders - December 2020'!$H$2:$H$2047,Worksheet!AS$3,'Orders - December 2020'!$C$2:$C$2047,Worksheet!$F135),"-")</f>
        <v>-</v>
      </c>
      <c r="AT135" s="51" t="str">
        <f>IFERROR(AVERAGEIFS('Orders - December 2020'!$I$2:$I$2047,'Orders - December 2020'!$H$2:$H$2047,Worksheet!AT$3,'Orders - December 2020'!$C$2:$C$2047,Worksheet!$F135),"-")</f>
        <v>-</v>
      </c>
      <c r="AU135" s="51" t="str">
        <f>IFERROR(AVERAGEIFS('Orders - December 2020'!$I$2:$I$2047,'Orders - December 2020'!$H$2:$H$2047,Worksheet!AU$3,'Orders - December 2020'!$C$2:$C$2047,Worksheet!$F135),"-")</f>
        <v>-</v>
      </c>
      <c r="AV135" s="51" t="str">
        <f>IFERROR(AVERAGEIFS('Orders - December 2020'!$I$2:$I$2047,'Orders - December 2020'!$H$2:$H$2047,Worksheet!AV$3,'Orders - December 2020'!$C$2:$C$2047,Worksheet!$F135),"-")</f>
        <v>-</v>
      </c>
      <c r="AW135" s="51" t="str">
        <f>IFERROR(AVERAGEIFS('Orders - December 2020'!$I$2:$I$2047,'Orders - December 2020'!$H$2:$H$2047,Worksheet!AW$3,'Orders - December 2020'!$C$2:$C$2047,Worksheet!$F135),"-")</f>
        <v>-</v>
      </c>
      <c r="AX135" s="51" t="str">
        <f>IFERROR(AVERAGEIFS('Orders - December 2020'!$I$2:$I$2047,'Orders - December 2020'!$H$2:$H$2047,Worksheet!AX$3,'Orders - December 2020'!$C$2:$C$2047,Worksheet!$F135),"-")</f>
        <v>-</v>
      </c>
      <c r="AY135" s="51">
        <f>IFERROR(AVERAGEIFS('Orders - December 2020'!$I$2:$I$2047,'Orders - December 2020'!$H$2:$H$2047,Worksheet!AY$3,'Orders - December 2020'!$C$2:$C$2047,Worksheet!$F135),"-")</f>
        <v>3</v>
      </c>
      <c r="AZ135" s="51" t="str">
        <f>IFERROR(AVERAGEIFS('Orders - December 2020'!$I$2:$I$2047,'Orders - December 2020'!$H$2:$H$2047,Worksheet!AZ$3,'Orders - December 2020'!$C$2:$C$2047,Worksheet!$F135),"-")</f>
        <v>-</v>
      </c>
      <c r="BA135" s="51" t="str">
        <f>IFERROR(AVERAGEIFS('Orders - December 2020'!$I$2:$I$2047,'Orders - December 2020'!$H$2:$H$2047,Worksheet!BA$3,'Orders - December 2020'!$C$2:$C$2047,Worksheet!$F135),"-")</f>
        <v>-</v>
      </c>
      <c r="BB135" s="51" t="str">
        <f>IFERROR(AVERAGEIFS('Orders - December 2020'!$I$2:$I$2047,'Orders - December 2020'!$H$2:$H$2047,Worksheet!BB$3,'Orders - December 2020'!$C$2:$C$2047,Worksheet!$F135),"-")</f>
        <v>-</v>
      </c>
      <c r="BC135" s="51" t="str">
        <f>IFERROR(AVERAGEIFS('Orders - December 2020'!$I$2:$I$2047,'Orders - December 2020'!$H$2:$H$2047,Worksheet!BC$3,'Orders - December 2020'!$C$2:$C$2047,Worksheet!$F135),"-")</f>
        <v>-</v>
      </c>
      <c r="BD135" s="51" t="str">
        <f>IFERROR(AVERAGEIFS('Orders - December 2020'!$I$2:$I$2047,'Orders - December 2020'!$H$2:$H$2047,Worksheet!BD$3,'Orders - December 2020'!$C$2:$C$2047,Worksheet!$F135),"-")</f>
        <v>-</v>
      </c>
      <c r="BE135" s="51" t="str">
        <f>IFERROR(AVERAGEIFS('Orders - December 2020'!$I$2:$I$2047,'Orders - December 2020'!$H$2:$H$2047,Worksheet!BE$3,'Orders - December 2020'!$C$2:$C$2047,Worksheet!$F135),"-")</f>
        <v>-</v>
      </c>
      <c r="BF135" s="51" t="str">
        <f>IFERROR(AVERAGEIFS('Orders - December 2020'!$I$2:$I$2047,'Orders - December 2020'!$H$2:$H$2047,Worksheet!BF$3,'Orders - December 2020'!$C$2:$C$2047,Worksheet!$F135),"-")</f>
        <v>-</v>
      </c>
      <c r="BG135" s="51" t="str">
        <f>IFERROR(AVERAGEIFS('Orders - December 2020'!$I$2:$I$2047,'Orders - December 2020'!$H$2:$H$2047,Worksheet!BG$3,'Orders - December 2020'!$C$2:$C$2047,Worksheet!$F135),"-")</f>
        <v>-</v>
      </c>
      <c r="BH135" s="51">
        <f>IFERROR(AVERAGEIFS('Orders - December 2020'!$I$2:$I$2047,'Orders - December 2020'!$H$2:$H$2047,Worksheet!BH$3,'Orders - December 2020'!$C$2:$C$2047,Worksheet!$F135),"-")</f>
        <v>1</v>
      </c>
      <c r="BI135" s="51" t="str">
        <f>IFERROR(AVERAGEIFS('Orders - December 2020'!$I$2:$I$2047,'Orders - December 2020'!$H$2:$H$2047,Worksheet!BI$3,'Orders - December 2020'!$C$2:$C$2047,Worksheet!$F135),"-")</f>
        <v>-</v>
      </c>
      <c r="BJ135" s="51" t="str">
        <f>IFERROR(AVERAGEIFS('Orders - December 2020'!$I$2:$I$2047,'Orders - December 2020'!$H$2:$H$2047,Worksheet!BJ$3,'Orders - December 2020'!$C$2:$C$2047,Worksheet!$F135),"-")</f>
        <v>-</v>
      </c>
      <c r="BK135" s="51" t="str">
        <f>IFERROR(AVERAGEIFS('Orders - December 2020'!$I$2:$I$2047,'Orders - December 2020'!$H$2:$H$2047,Worksheet!BK$3,'Orders - December 2020'!$C$2:$C$2047,Worksheet!$F135),"-")</f>
        <v>-</v>
      </c>
      <c r="BL135" s="51" t="str">
        <f>IFERROR(AVERAGEIFS('Orders - December 2020'!$I$2:$I$2047,'Orders - December 2020'!$H$2:$H$2047,Worksheet!BL$3,'Orders - December 2020'!$C$2:$C$2047,Worksheet!$F135),"-")</f>
        <v>-</v>
      </c>
      <c r="BM135" s="51" t="str">
        <f>IFERROR(AVERAGEIFS('Orders - December 2020'!$I$2:$I$2047,'Orders - December 2020'!$H$2:$H$2047,Worksheet!BM$3,'Orders - December 2020'!$C$2:$C$2047,Worksheet!$F135),"-")</f>
        <v>-</v>
      </c>
      <c r="BN135" s="51" t="str">
        <f>IFERROR(AVERAGEIFS('Orders - December 2020'!$I$2:$I$2047,'Orders - December 2020'!$H$2:$H$2047,Worksheet!BN$3,'Orders - December 2020'!$C$2:$C$2047,Worksheet!$F135),"-")</f>
        <v>-</v>
      </c>
      <c r="BO135" s="51" t="str">
        <f>IFERROR(AVERAGEIFS('Orders - December 2020'!$I$2:$I$2047,'Orders - December 2020'!$H$2:$H$2047,Worksheet!BO$3,'Orders - December 2020'!$C$2:$C$2047,Worksheet!$F135),"-")</f>
        <v>-</v>
      </c>
      <c r="BP135" s="51" t="str">
        <f>IFERROR(AVERAGEIFS('Orders - December 2020'!$I$2:$I$2047,'Orders - December 2020'!$H$2:$H$2047,Worksheet!BP$3,'Orders - December 2020'!$C$2:$C$2047,Worksheet!$F135),"-")</f>
        <v>-</v>
      </c>
      <c r="BQ135" s="51" t="str">
        <f>IFERROR(AVERAGEIFS('Orders - December 2020'!$I$2:$I$2047,'Orders - December 2020'!$H$2:$H$2047,Worksheet!BQ$3,'Orders - December 2020'!$C$2:$C$2047,Worksheet!$F135),"-")</f>
        <v>-</v>
      </c>
      <c r="BR135" s="51" t="str">
        <f>IFERROR(AVERAGEIFS('Orders - December 2020'!$I$2:$I$2047,'Orders - December 2020'!$H$2:$H$2047,Worksheet!BR$3,'Orders - December 2020'!$C$2:$C$2047,Worksheet!$F135),"-")</f>
        <v>-</v>
      </c>
      <c r="BS135" s="51" t="str">
        <f>IFERROR(AVERAGEIFS('Orders - December 2020'!$I$2:$I$2047,'Orders - December 2020'!$H$2:$H$2047,Worksheet!BS$3,'Orders - December 2020'!$C$2:$C$2047,Worksheet!$F135),"-")</f>
        <v>-</v>
      </c>
      <c r="BT135" s="51" t="str">
        <f>IFERROR(AVERAGEIFS('Orders - December 2020'!$I$2:$I$2047,'Orders - December 2020'!$H$2:$H$2047,Worksheet!BT$3,'Orders - December 2020'!$C$2:$C$2047,Worksheet!$F135),"-")</f>
        <v>-</v>
      </c>
      <c r="BU135" s="51" t="str">
        <f>IFERROR(AVERAGEIFS('Orders - December 2020'!$I$2:$I$2047,'Orders - December 2020'!$H$2:$H$2047,Worksheet!BU$3,'Orders - December 2020'!$C$2:$C$2047,Worksheet!$F135),"-")</f>
        <v>-</v>
      </c>
      <c r="BV135" s="51" t="str">
        <f>IFERROR(AVERAGEIFS('Orders - December 2020'!$I$2:$I$2047,'Orders - December 2020'!$H$2:$H$2047,Worksheet!BV$3,'Orders - December 2020'!$C$2:$C$2047,Worksheet!$F135),"-")</f>
        <v>-</v>
      </c>
      <c r="BW135" s="51" t="str">
        <f>IFERROR(AVERAGEIFS('Orders - December 2020'!$I$2:$I$2047,'Orders - December 2020'!$H$2:$H$2047,Worksheet!BW$3,'Orders - December 2020'!$C$2:$C$2047,Worksheet!$F135),"-")</f>
        <v>-</v>
      </c>
      <c r="BX135" s="51" t="str">
        <f>IFERROR(AVERAGEIFS('Orders - December 2020'!$I$2:$I$2047,'Orders - December 2020'!$H$2:$H$2047,Worksheet!BX$3,'Orders - December 2020'!$C$2:$C$2047,Worksheet!$F135),"-")</f>
        <v>-</v>
      </c>
      <c r="BY135" s="51" t="str">
        <f>IFERROR(AVERAGEIFS('Orders - December 2020'!$I$2:$I$2047,'Orders - December 2020'!$H$2:$H$2047,Worksheet!BY$3,'Orders - December 2020'!$C$2:$C$2047,Worksheet!$F135),"-")</f>
        <v>-</v>
      </c>
      <c r="BZ135" s="51" t="str">
        <f>IFERROR(AVERAGEIFS('Orders - December 2020'!$I$2:$I$2047,'Orders - December 2020'!$H$2:$H$2047,Worksheet!BZ$3,'Orders - December 2020'!$C$2:$C$2047,Worksheet!$F135),"-")</f>
        <v>-</v>
      </c>
      <c r="CA135" s="51" t="str">
        <f>IFERROR(AVERAGEIFS('Orders - December 2020'!$I$2:$I$2047,'Orders - December 2020'!$H$2:$H$2047,Worksheet!CA$3,'Orders - December 2020'!$C$2:$C$2047,Worksheet!$F135),"-")</f>
        <v>-</v>
      </c>
      <c r="CB135" s="51" t="str">
        <f>IFERROR(AVERAGEIFS('Orders - December 2020'!$I$2:$I$2047,'Orders - December 2020'!$H$2:$H$2047,Worksheet!CB$3,'Orders - December 2020'!$C$2:$C$2047,Worksheet!$F135),"-")</f>
        <v>-</v>
      </c>
      <c r="CC135" s="51" t="str">
        <f>IFERROR(AVERAGEIFS('Orders - December 2020'!$I$2:$I$2047,'Orders - December 2020'!$H$2:$H$2047,Worksheet!CC$3,'Orders - December 2020'!$C$2:$C$2047,Worksheet!$F135),"-")</f>
        <v>-</v>
      </c>
      <c r="CD135" s="51" t="str">
        <f>IFERROR(AVERAGEIFS('Orders - December 2020'!$I$2:$I$2047,'Orders - December 2020'!$H$2:$H$2047,Worksheet!CD$3,'Orders - December 2020'!$C$2:$C$2047,Worksheet!$F135),"-")</f>
        <v>-</v>
      </c>
      <c r="CE135" s="51" t="str">
        <f>IFERROR(AVERAGEIFS('Orders - December 2020'!$I$2:$I$2047,'Orders - December 2020'!$H$2:$H$2047,Worksheet!CE$3,'Orders - December 2020'!$C$2:$C$2047,Worksheet!$F135),"-")</f>
        <v>-</v>
      </c>
      <c r="CF135" s="51" t="str">
        <f>IFERROR(AVERAGEIFS('Orders - December 2020'!$I$2:$I$2047,'Orders - December 2020'!$H$2:$H$2047,Worksheet!CF$3,'Orders - December 2020'!$C$2:$C$2047,Worksheet!$F135),"-")</f>
        <v>-</v>
      </c>
      <c r="CG135" s="51" t="str">
        <f>IFERROR(AVERAGEIFS('Orders - December 2020'!$I$2:$I$2047,'Orders - December 2020'!$H$2:$H$2047,Worksheet!CG$3,'Orders - December 2020'!$C$2:$C$2047,Worksheet!$F135),"-")</f>
        <v>-</v>
      </c>
      <c r="CH135" s="51" t="str">
        <f>IFERROR(AVERAGEIFS('Orders - December 2020'!$I$2:$I$2047,'Orders - December 2020'!$H$2:$H$2047,Worksheet!CH$3,'Orders - December 2020'!$C$2:$C$2047,Worksheet!$F135),"-")</f>
        <v>-</v>
      </c>
      <c r="CI135" s="51" t="str">
        <f>IFERROR(AVERAGEIFS('Orders - December 2020'!$I$2:$I$2047,'Orders - December 2020'!$H$2:$H$2047,Worksheet!CI$3,'Orders - December 2020'!$C$2:$C$2047,Worksheet!$F135),"-")</f>
        <v>-</v>
      </c>
      <c r="CJ135" s="51" t="str">
        <f>IFERROR(AVERAGEIFS('Orders - December 2020'!$I$2:$I$2047,'Orders - December 2020'!$H$2:$H$2047,Worksheet!CJ$3,'Orders - December 2020'!$C$2:$C$2047,Worksheet!$F135),"-")</f>
        <v>-</v>
      </c>
      <c r="CK135" s="51" t="str">
        <f>IFERROR(AVERAGEIFS('Orders - December 2020'!$I$2:$I$2047,'Orders - December 2020'!$H$2:$H$2047,Worksheet!CK$3,'Orders - December 2020'!$C$2:$C$2047,Worksheet!$F135),"-")</f>
        <v>-</v>
      </c>
      <c r="CL135" s="51" t="str">
        <f>IFERROR(AVERAGEIFS('Orders - December 2020'!$I$2:$I$2047,'Orders - December 2020'!$H$2:$H$2047,Worksheet!CL$3,'Orders - December 2020'!$C$2:$C$2047,Worksheet!$F135),"-")</f>
        <v>-</v>
      </c>
      <c r="CM135" s="51" t="str">
        <f>IFERROR(AVERAGEIFS('Orders - December 2020'!$I$2:$I$2047,'Orders - December 2020'!$H$2:$H$2047,Worksheet!CM$3,'Orders - December 2020'!$C$2:$C$2047,Worksheet!$F135),"-")</f>
        <v>-</v>
      </c>
      <c r="CN135" s="51" t="str">
        <f>IFERROR(AVERAGEIFS('Orders - December 2020'!$I$2:$I$2047,'Orders - December 2020'!$H$2:$H$2047,Worksheet!CN$3,'Orders - December 2020'!$C$2:$C$2047,Worksheet!$F135),"-")</f>
        <v>-</v>
      </c>
      <c r="CO135" s="51" t="str">
        <f>IFERROR(AVERAGEIFS('Orders - December 2020'!$I$2:$I$2047,'Orders - December 2020'!$H$2:$H$2047,Worksheet!CO$3,'Orders - December 2020'!$C$2:$C$2047,Worksheet!$F135),"-")</f>
        <v>-</v>
      </c>
      <c r="CP135" s="51" t="str">
        <f>IFERROR(AVERAGEIFS('Orders - December 2020'!$I$2:$I$2047,'Orders - December 2020'!$H$2:$H$2047,Worksheet!CP$3,'Orders - December 2020'!$C$2:$C$2047,Worksheet!$F135),"-")</f>
        <v>-</v>
      </c>
      <c r="CQ135" s="51" t="str">
        <f>IFERROR(AVERAGEIFS('Orders - December 2020'!$I$2:$I$2047,'Orders - December 2020'!$H$2:$H$2047,Worksheet!CQ$3,'Orders - December 2020'!$C$2:$C$2047,Worksheet!$F135),"-")</f>
        <v>-</v>
      </c>
      <c r="CR135" s="51" t="str">
        <f>IFERROR(AVERAGEIFS('Orders - December 2020'!$I$2:$I$2047,'Orders - December 2020'!$H$2:$H$2047,Worksheet!CR$3,'Orders - December 2020'!$C$2:$C$2047,Worksheet!$F135),"-")</f>
        <v>-</v>
      </c>
      <c r="CS135" s="51" t="str">
        <f>IFERROR(AVERAGEIFS('Orders - December 2020'!$I$2:$I$2047,'Orders - December 2020'!$H$2:$H$2047,Worksheet!CS$3,'Orders - December 2020'!$C$2:$C$2047,Worksheet!$F135),"-")</f>
        <v>-</v>
      </c>
      <c r="CT135" s="51" t="str">
        <f>IFERROR(AVERAGEIFS('Orders - December 2020'!$I$2:$I$2047,'Orders - December 2020'!$H$2:$H$2047,Worksheet!CT$3,'Orders - December 2020'!$C$2:$C$2047,Worksheet!$F135),"-")</f>
        <v>-</v>
      </c>
      <c r="CU135" s="51" t="str">
        <f>IFERROR(AVERAGEIFS('Orders - December 2020'!$I$2:$I$2047,'Orders - December 2020'!$H$2:$H$2047,Worksheet!CU$3,'Orders - December 2020'!$C$2:$C$2047,Worksheet!$F135),"-")</f>
        <v>-</v>
      </c>
      <c r="CV135" s="51" t="str">
        <f>IFERROR(AVERAGEIFS('Orders - December 2020'!$I$2:$I$2047,'Orders - December 2020'!$H$2:$H$2047,Worksheet!CV$3,'Orders - December 2020'!$C$2:$C$2047,Worksheet!$F135),"-")</f>
        <v>-</v>
      </c>
      <c r="CW135" s="51" t="str">
        <f>IFERROR(AVERAGEIFS('Orders - December 2020'!$I$2:$I$2047,'Orders - December 2020'!$H$2:$H$2047,Worksheet!CW$3,'Orders - December 2020'!$C$2:$C$2047,Worksheet!$F135),"-")</f>
        <v>-</v>
      </c>
      <c r="CX135" s="51" t="str">
        <f>IFERROR(AVERAGEIFS('Orders - December 2020'!$I$2:$I$2047,'Orders - December 2020'!$H$2:$H$2047,Worksheet!CX$3,'Orders - December 2020'!$C$2:$C$2047,Worksheet!$F135),"-")</f>
        <v>-</v>
      </c>
      <c r="CY135" s="51" t="str">
        <f>IFERROR(AVERAGEIFS('Orders - December 2020'!$I$2:$I$2047,'Orders - December 2020'!$H$2:$H$2047,Worksheet!CY$3,'Orders - December 2020'!$C$2:$C$2047,Worksheet!$F135),"-")</f>
        <v>-</v>
      </c>
      <c r="CZ135" s="51" t="str">
        <f>IFERROR(AVERAGEIFS('Orders - December 2020'!$I$2:$I$2047,'Orders - December 2020'!$H$2:$H$2047,Worksheet!CZ$3,'Orders - December 2020'!$C$2:$C$2047,Worksheet!$F135),"-")</f>
        <v>-</v>
      </c>
      <c r="DA135" s="51" t="str">
        <f>IFERROR(AVERAGEIFS('Orders - December 2020'!$I$2:$I$2047,'Orders - December 2020'!$H$2:$H$2047,Worksheet!DA$3,'Orders - December 2020'!$C$2:$C$2047,Worksheet!$F135),"-")</f>
        <v>-</v>
      </c>
      <c r="DB135" s="51" t="str">
        <f>IFERROR(AVERAGEIFS('Orders - December 2020'!$I$2:$I$2047,'Orders - December 2020'!$H$2:$H$2047,Worksheet!DB$3,'Orders - December 2020'!$C$2:$C$2047,Worksheet!$F135),"-")</f>
        <v>-</v>
      </c>
      <c r="DC135" s="51" t="str">
        <f>IFERROR(AVERAGEIFS('Orders - December 2020'!$I$2:$I$2047,'Orders - December 2020'!$H$2:$H$2047,Worksheet!DC$3,'Orders - December 2020'!$C$2:$C$2047,Worksheet!$F135),"-")</f>
        <v>-</v>
      </c>
      <c r="DD135" s="51" t="str">
        <f>IFERROR(AVERAGEIFS('Orders - December 2020'!$I$2:$I$2047,'Orders - December 2020'!$H$2:$H$2047,Worksheet!DD$3,'Orders - December 2020'!$C$2:$C$2047,Worksheet!$F135),"-")</f>
        <v>-</v>
      </c>
      <c r="DE135" s="51" t="str">
        <f>IFERROR(AVERAGEIFS('Orders - December 2020'!$I$2:$I$2047,'Orders - December 2020'!$H$2:$H$2047,Worksheet!DE$3,'Orders - December 2020'!$C$2:$C$2047,Worksheet!$F135),"-")</f>
        <v>-</v>
      </c>
      <c r="DF135" s="51" t="str">
        <f>IFERROR(AVERAGEIFS('Orders - December 2020'!$I$2:$I$2047,'Orders - December 2020'!$H$2:$H$2047,Worksheet!DF$3,'Orders - December 2020'!$C$2:$C$2047,Worksheet!$F135),"-")</f>
        <v>-</v>
      </c>
      <c r="DG135" s="51" t="str">
        <f>IFERROR(AVERAGEIFS('Orders - December 2020'!$I$2:$I$2047,'Orders - December 2020'!$H$2:$H$2047,Worksheet!DG$3,'Orders - December 2020'!$C$2:$C$2047,Worksheet!$F135),"-")</f>
        <v>-</v>
      </c>
      <c r="DH135" s="51" t="str">
        <f>IFERROR(AVERAGEIFS('Orders - December 2020'!$I$2:$I$2047,'Orders - December 2020'!$H$2:$H$2047,Worksheet!DH$3,'Orders - December 2020'!$C$2:$C$2047,Worksheet!$F135),"-")</f>
        <v>-</v>
      </c>
      <c r="DI135" s="51" t="str">
        <f>IFERROR(AVERAGEIFS('Orders - December 2020'!$I$2:$I$2047,'Orders - December 2020'!$H$2:$H$2047,Worksheet!DI$3,'Orders - December 2020'!$C$2:$C$2047,Worksheet!$F135),"-")</f>
        <v>-</v>
      </c>
      <c r="DJ135" s="51" t="str">
        <f>IFERROR(AVERAGEIFS('Orders - December 2020'!$I$2:$I$2047,'Orders - December 2020'!$H$2:$H$2047,Worksheet!DJ$3,'Orders - December 2020'!$C$2:$C$2047,Worksheet!$F135),"-")</f>
        <v>-</v>
      </c>
      <c r="DK135" s="51" t="str">
        <f>IFERROR(AVERAGEIFS('Orders - December 2020'!$I$2:$I$2047,'Orders - December 2020'!$H$2:$H$2047,Worksheet!DK$3,'Orders - December 2020'!$C$2:$C$2047,Worksheet!$F135),"-")</f>
        <v>-</v>
      </c>
      <c r="DL135" s="51" t="str">
        <f>IFERROR(AVERAGEIFS('Orders - December 2020'!$I$2:$I$2047,'Orders - December 2020'!$H$2:$H$2047,Worksheet!DL$3,'Orders - December 2020'!$C$2:$C$2047,Worksheet!$F135),"-")</f>
        <v>-</v>
      </c>
      <c r="DM135" s="51" t="str">
        <f>IFERROR(AVERAGEIFS('Orders - December 2020'!$I$2:$I$2047,'Orders - December 2020'!$H$2:$H$2047,Worksheet!DM$3,'Orders - December 2020'!$C$2:$C$2047,Worksheet!$F135),"-")</f>
        <v>-</v>
      </c>
      <c r="DN135" s="51" t="str">
        <f>IFERROR(AVERAGEIFS('Orders - December 2020'!$I$2:$I$2047,'Orders - December 2020'!$H$2:$H$2047,Worksheet!DN$3,'Orders - December 2020'!$C$2:$C$2047,Worksheet!$F135),"-")</f>
        <v>-</v>
      </c>
      <c r="DO135" s="51" t="str">
        <f>IFERROR(AVERAGEIFS('Orders - December 2020'!$I$2:$I$2047,'Orders - December 2020'!$H$2:$H$2047,Worksheet!DO$3,'Orders - December 2020'!$C$2:$C$2047,Worksheet!$F135),"-")</f>
        <v>-</v>
      </c>
      <c r="DP135" s="51" t="str">
        <f>IFERROR(AVERAGEIFS('Orders - December 2020'!$I$2:$I$2047,'Orders - December 2020'!$H$2:$H$2047,Worksheet!DP$3,'Orders - December 2020'!$C$2:$C$2047,Worksheet!$F135),"-")</f>
        <v>-</v>
      </c>
      <c r="DQ135" s="51" t="str">
        <f>IFERROR(AVERAGEIFS('Orders - December 2020'!$I$2:$I$2047,'Orders - December 2020'!$H$2:$H$2047,Worksheet!DQ$3,'Orders - December 2020'!$C$2:$C$2047,Worksheet!$F135),"-")</f>
        <v>-</v>
      </c>
      <c r="DR135" s="51" t="str">
        <f>IFERROR(AVERAGEIFS('Orders - December 2020'!$I$2:$I$2047,'Orders - December 2020'!$H$2:$H$2047,Worksheet!DR$3,'Orders - December 2020'!$C$2:$C$2047,Worksheet!$F135),"-")</f>
        <v>-</v>
      </c>
      <c r="DS135" s="51" t="str">
        <f>IFERROR(AVERAGEIFS('Orders - December 2020'!$I$2:$I$2047,'Orders - December 2020'!$H$2:$H$2047,Worksheet!DS$3,'Orders - December 2020'!$C$2:$C$2047,Worksheet!$F135),"-")</f>
        <v>-</v>
      </c>
      <c r="DT135" s="51" t="str">
        <f>IFERROR(AVERAGEIFS('Orders - December 2020'!$I$2:$I$2047,'Orders - December 2020'!$H$2:$H$2047,Worksheet!DT$3,'Orders - December 2020'!$C$2:$C$2047,Worksheet!$F135),"-")</f>
        <v>-</v>
      </c>
      <c r="DU135" s="51" t="str">
        <f>IFERROR(AVERAGEIFS('Orders - December 2020'!$I$2:$I$2047,'Orders - December 2020'!$H$2:$H$2047,Worksheet!DU$3,'Orders - December 2020'!$C$2:$C$2047,Worksheet!$F135),"-")</f>
        <v>-</v>
      </c>
      <c r="DV135" s="51" t="str">
        <f>IFERROR(AVERAGEIFS('Orders - December 2020'!$I$2:$I$2047,'Orders - December 2020'!$H$2:$H$2047,Worksheet!DV$3,'Orders - December 2020'!$C$2:$C$2047,Worksheet!$F135),"-")</f>
        <v>-</v>
      </c>
      <c r="DW135" s="51" t="str">
        <f>IFERROR(AVERAGEIFS('Orders - December 2020'!$I$2:$I$2047,'Orders - December 2020'!$H$2:$H$2047,Worksheet!DW$3,'Orders - December 2020'!$C$2:$C$2047,Worksheet!$F135),"-")</f>
        <v>-</v>
      </c>
      <c r="DX135" s="51" t="str">
        <f>IFERROR(AVERAGEIFS('Orders - December 2020'!$I$2:$I$2047,'Orders - December 2020'!$H$2:$H$2047,Worksheet!DX$3,'Orders - December 2020'!$C$2:$C$2047,Worksheet!$F135),"-")</f>
        <v>-</v>
      </c>
      <c r="DY135" s="51" t="str">
        <f>IFERROR(AVERAGEIFS('Orders - December 2020'!$I$2:$I$2047,'Orders - December 2020'!$H$2:$H$2047,Worksheet!DY$3,'Orders - December 2020'!$C$2:$C$2047,Worksheet!$F135),"-")</f>
        <v>-</v>
      </c>
      <c r="DZ135" s="51" t="str">
        <f>IFERROR(AVERAGEIFS('Orders - December 2020'!$I$2:$I$2047,'Orders - December 2020'!$H$2:$H$2047,Worksheet!DZ$3,'Orders - December 2020'!$C$2:$C$2047,Worksheet!$F135),"-")</f>
        <v>-</v>
      </c>
      <c r="EA135" s="51" t="str">
        <f>IFERROR(AVERAGEIFS('Orders - December 2020'!$I$2:$I$2047,'Orders - December 2020'!$H$2:$H$2047,Worksheet!EA$3,'Orders - December 2020'!$C$2:$C$2047,Worksheet!$F135),"-")</f>
        <v>-</v>
      </c>
      <c r="EB135" s="51" t="str">
        <f>IFERROR(AVERAGEIFS('Orders - December 2020'!$I$2:$I$2047,'Orders - December 2020'!$H$2:$H$2047,Worksheet!EB$3,'Orders - December 2020'!$C$2:$C$2047,Worksheet!$F135),"-")</f>
        <v>-</v>
      </c>
      <c r="EC135" s="51" t="str">
        <f>IFERROR(AVERAGEIFS('Orders - December 2020'!$I$2:$I$2047,'Orders - December 2020'!$H$2:$H$2047,Worksheet!EC$3,'Orders - December 2020'!$C$2:$C$2047,Worksheet!$F135),"-")</f>
        <v>-</v>
      </c>
      <c r="ED135" s="51" t="str">
        <f>IFERROR(AVERAGEIFS('Orders - December 2020'!$I$2:$I$2047,'Orders - December 2020'!$H$2:$H$2047,Worksheet!ED$3,'Orders - December 2020'!$C$2:$C$2047,Worksheet!$F135),"-")</f>
        <v>-</v>
      </c>
      <c r="EE135" s="51" t="str">
        <f>IFERROR(AVERAGEIFS('Orders - December 2020'!$I$2:$I$2047,'Orders - December 2020'!$H$2:$H$2047,Worksheet!EE$3,'Orders - December 2020'!$C$2:$C$2047,Worksheet!$F135),"-")</f>
        <v>-</v>
      </c>
      <c r="EF135" s="51" t="str">
        <f>IFERROR(AVERAGEIFS('Orders - December 2020'!$I$2:$I$2047,'Orders - December 2020'!$H$2:$H$2047,Worksheet!EF$3,'Orders - December 2020'!$C$2:$C$2047,Worksheet!$F135),"-")</f>
        <v>-</v>
      </c>
      <c r="EG135" s="51" t="str">
        <f>IFERROR(AVERAGEIFS('Orders - December 2020'!$I$2:$I$2047,'Orders - December 2020'!$H$2:$H$2047,Worksheet!EG$3,'Orders - December 2020'!$C$2:$C$2047,Worksheet!$F135),"-")</f>
        <v>-</v>
      </c>
      <c r="EH135" s="51" t="str">
        <f>IFERROR(AVERAGEIFS('Orders - December 2020'!$I$2:$I$2047,'Orders - December 2020'!$H$2:$H$2047,Worksheet!EH$3,'Orders - December 2020'!$C$2:$C$2047,Worksheet!$F135),"-")</f>
        <v>-</v>
      </c>
      <c r="EI135" s="51" t="str">
        <f>IFERROR(AVERAGEIFS('Orders - December 2020'!$I$2:$I$2047,'Orders - December 2020'!$H$2:$H$2047,Worksheet!EI$3,'Orders - December 2020'!$C$2:$C$2047,Worksheet!$F135),"-")</f>
        <v>-</v>
      </c>
      <c r="EJ135" s="51" t="str">
        <f>IFERROR(AVERAGEIFS('Orders - December 2020'!$I$2:$I$2047,'Orders - December 2020'!$H$2:$H$2047,Worksheet!EJ$3,'Orders - December 2020'!$C$2:$C$2047,Worksheet!$F135),"-")</f>
        <v>-</v>
      </c>
      <c r="EK135" s="51" t="str">
        <f>IFERROR(AVERAGEIFS('Orders - December 2020'!$I$2:$I$2047,'Orders - December 2020'!$H$2:$H$2047,Worksheet!EK$3,'Orders - December 2020'!$C$2:$C$2047,Worksheet!$F135),"-")</f>
        <v>-</v>
      </c>
      <c r="EL135" s="51" t="str">
        <f>IFERROR(AVERAGEIFS('Orders - December 2020'!$I$2:$I$2047,'Orders - December 2020'!$H$2:$H$2047,Worksheet!EL$3,'Orders - December 2020'!$C$2:$C$2047,Worksheet!$F135),"-")</f>
        <v>-</v>
      </c>
      <c r="EM135" s="51" t="str">
        <f>IFERROR(AVERAGEIFS('Orders - December 2020'!$I$2:$I$2047,'Orders - December 2020'!$H$2:$H$2047,Worksheet!EM$3,'Orders - December 2020'!$C$2:$C$2047,Worksheet!$F135),"-")</f>
        <v>-</v>
      </c>
      <c r="EN135" s="51" t="str">
        <f>IFERROR(AVERAGEIFS('Orders - December 2020'!$I$2:$I$2047,'Orders - December 2020'!$H$2:$H$2047,Worksheet!EN$3,'Orders - December 2020'!$C$2:$C$2047,Worksheet!$F135),"-")</f>
        <v>-</v>
      </c>
      <c r="EO135" s="51" t="str">
        <f>IFERROR(AVERAGEIFS('Orders - December 2020'!$I$2:$I$2047,'Orders - December 2020'!$H$2:$H$2047,Worksheet!EO$3,'Orders - December 2020'!$C$2:$C$2047,Worksheet!$F135),"-")</f>
        <v>-</v>
      </c>
      <c r="EP135" s="51" t="str">
        <f>IFERROR(AVERAGEIFS('Orders - December 2020'!$I$2:$I$2047,'Orders - December 2020'!$H$2:$H$2047,Worksheet!EP$3,'Orders - December 2020'!$C$2:$C$2047,Worksheet!$F135),"-")</f>
        <v>-</v>
      </c>
      <c r="EQ135" s="51" t="str">
        <f>IFERROR(AVERAGEIFS('Orders - December 2020'!$I$2:$I$2047,'Orders - December 2020'!$H$2:$H$2047,Worksheet!EQ$3,'Orders - December 2020'!$C$2:$C$2047,Worksheet!$F135),"-")</f>
        <v>-</v>
      </c>
      <c r="ER135" s="51" t="str">
        <f>IFERROR(AVERAGEIFS('Orders - December 2020'!$I$2:$I$2047,'Orders - December 2020'!$H$2:$H$2047,Worksheet!ER$3,'Orders - December 2020'!$C$2:$C$2047,Worksheet!$F135),"-")</f>
        <v>-</v>
      </c>
      <c r="ES135" s="51" t="str">
        <f>IFERROR(AVERAGEIFS('Orders - December 2020'!$I$2:$I$2047,'Orders - December 2020'!$H$2:$H$2047,Worksheet!ES$3,'Orders - December 2020'!$C$2:$C$2047,Worksheet!$F135),"-")</f>
        <v>-</v>
      </c>
      <c r="ET135" s="51" t="str">
        <f>IFERROR(AVERAGEIFS('Orders - December 2020'!$I$2:$I$2047,'Orders - December 2020'!$H$2:$H$2047,Worksheet!ET$3,'Orders - December 2020'!$C$2:$C$2047,Worksheet!$F135),"-")</f>
        <v>-</v>
      </c>
      <c r="EU135" s="51" t="str">
        <f>IFERROR(AVERAGEIFS('Orders - December 2020'!$I$2:$I$2047,'Orders - December 2020'!$H$2:$H$2047,Worksheet!EU$3,'Orders - December 2020'!$C$2:$C$2047,Worksheet!$F135),"-")</f>
        <v>-</v>
      </c>
      <c r="EV135" s="51" t="str">
        <f>IFERROR(AVERAGEIFS('Orders - December 2020'!$I$2:$I$2047,'Orders - December 2020'!$H$2:$H$2047,Worksheet!EV$3,'Orders - December 2020'!$C$2:$C$2047,Worksheet!$F135),"-")</f>
        <v>-</v>
      </c>
      <c r="EW135" s="51" t="str">
        <f>IFERROR(AVERAGEIFS('Orders - December 2020'!$I$2:$I$2047,'Orders - December 2020'!$H$2:$H$2047,Worksheet!EW$3,'Orders - December 2020'!$C$2:$C$2047,Worksheet!$F135),"-")</f>
        <v>-</v>
      </c>
      <c r="EX135" s="51" t="str">
        <f>IFERROR(AVERAGEIFS('Orders - December 2020'!$I$2:$I$2047,'Orders - December 2020'!$H$2:$H$2047,Worksheet!EX$3,'Orders - December 2020'!$C$2:$C$2047,Worksheet!$F135),"-")</f>
        <v>-</v>
      </c>
      <c r="EY135" s="51" t="str">
        <f>IFERROR(AVERAGEIFS('Orders - December 2020'!$I$2:$I$2047,'Orders - December 2020'!$H$2:$H$2047,Worksheet!EY$3,'Orders - December 2020'!$C$2:$C$2047,Worksheet!$F135),"-")</f>
        <v>-</v>
      </c>
      <c r="EZ135" s="51" t="str">
        <f>IFERROR(AVERAGEIFS('Orders - December 2020'!$I$2:$I$2047,'Orders - December 2020'!$H$2:$H$2047,Worksheet!EZ$3,'Orders - December 2020'!$C$2:$C$2047,Worksheet!$F135),"-")</f>
        <v>-</v>
      </c>
      <c r="FA135" s="51" t="str">
        <f>IFERROR(AVERAGEIFS('Orders - December 2020'!$I$2:$I$2047,'Orders - December 2020'!$H$2:$H$2047,Worksheet!FA$3,'Orders - December 2020'!$C$2:$C$2047,Worksheet!$F135),"-")</f>
        <v>-</v>
      </c>
      <c r="FB135" s="51" t="str">
        <f>IFERROR(AVERAGEIFS('Orders - December 2020'!$I$2:$I$2047,'Orders - December 2020'!$H$2:$H$2047,Worksheet!FB$3,'Orders - December 2020'!$C$2:$C$2047,Worksheet!$F135),"-")</f>
        <v>-</v>
      </c>
      <c r="FC135" s="51" t="str">
        <f>IFERROR(AVERAGEIFS('Orders - December 2020'!$I$2:$I$2047,'Orders - December 2020'!$H$2:$H$2047,Worksheet!FC$3,'Orders - December 2020'!$C$2:$C$2047,Worksheet!$F135),"-")</f>
        <v>-</v>
      </c>
      <c r="FD135" s="51" t="str">
        <f>IFERROR(AVERAGEIFS('Orders - December 2020'!$I$2:$I$2047,'Orders - December 2020'!$H$2:$H$2047,Worksheet!FD$3,'Orders - December 2020'!$C$2:$C$2047,Worksheet!$F135),"-")</f>
        <v>-</v>
      </c>
      <c r="FE135" s="51" t="str">
        <f>IFERROR(AVERAGEIFS('Orders - December 2020'!$I$2:$I$2047,'Orders - December 2020'!$H$2:$H$2047,Worksheet!FE$3,'Orders - December 2020'!$C$2:$C$2047,Worksheet!$F135),"-")</f>
        <v>-</v>
      </c>
      <c r="FF135" s="51" t="str">
        <f>IFERROR(AVERAGEIFS('Orders - December 2020'!$I$2:$I$2047,'Orders - December 2020'!$H$2:$H$2047,Worksheet!FF$3,'Orders - December 2020'!$C$2:$C$2047,Worksheet!$F135),"-")</f>
        <v>-</v>
      </c>
      <c r="FG135" s="52" t="str">
        <f>IFERROR(AVERAGEIFS('Orders - December 2020'!$I$2:$I$2047,'Orders - December 2020'!$H$2:$H$2047,Worksheet!FG$3,'Orders - December 2020'!$C$2:$C$2047,Worksheet!$F135),"-")</f>
        <v>-</v>
      </c>
    </row>
    <row r="136" spans="6:163">
      <c r="F136" s="45" t="str">
        <v>Peace Minimarts</v>
      </c>
      <c r="G136" s="50" t="str">
        <f>IFERROR(AVERAGEIFS('Orders - December 2020'!$I$2:$I$2047,'Orders - December 2020'!$H$2:$H$2047,Worksheet!G$3,'Orders - December 2020'!$C$2:$C$2047,Worksheet!$F136),"-")</f>
        <v>-</v>
      </c>
      <c r="H136" s="51" t="str">
        <f>IFERROR(AVERAGEIFS('Orders - December 2020'!$I$2:$I$2047,'Orders - December 2020'!$H$2:$H$2047,Worksheet!H$3,'Orders - December 2020'!$C$2:$C$2047,Worksheet!$F136),"-")</f>
        <v>-</v>
      </c>
      <c r="I136" s="51" t="str">
        <f>IFERROR(AVERAGEIFS('Orders - December 2020'!$I$2:$I$2047,'Orders - December 2020'!$H$2:$H$2047,Worksheet!I$3,'Orders - December 2020'!$C$2:$C$2047,Worksheet!$F136),"-")</f>
        <v>-</v>
      </c>
      <c r="J136" s="51" t="str">
        <f>IFERROR(AVERAGEIFS('Orders - December 2020'!$I$2:$I$2047,'Orders - December 2020'!$H$2:$H$2047,Worksheet!J$3,'Orders - December 2020'!$C$2:$C$2047,Worksheet!$F136),"-")</f>
        <v>-</v>
      </c>
      <c r="K136" s="51" t="str">
        <f>IFERROR(AVERAGEIFS('Orders - December 2020'!$I$2:$I$2047,'Orders - December 2020'!$H$2:$H$2047,Worksheet!K$3,'Orders - December 2020'!$C$2:$C$2047,Worksheet!$F136),"-")</f>
        <v>-</v>
      </c>
      <c r="L136" s="51" t="str">
        <f>IFERROR(AVERAGEIFS('Orders - December 2020'!$I$2:$I$2047,'Orders - December 2020'!$H$2:$H$2047,Worksheet!L$3,'Orders - December 2020'!$C$2:$C$2047,Worksheet!$F136),"-")</f>
        <v>-</v>
      </c>
      <c r="M136" s="51" t="str">
        <f>IFERROR(AVERAGEIFS('Orders - December 2020'!$I$2:$I$2047,'Orders - December 2020'!$H$2:$H$2047,Worksheet!M$3,'Orders - December 2020'!$C$2:$C$2047,Worksheet!$F136),"-")</f>
        <v>-</v>
      </c>
      <c r="N136" s="51" t="str">
        <f>IFERROR(AVERAGEIFS('Orders - December 2020'!$I$2:$I$2047,'Orders - December 2020'!$H$2:$H$2047,Worksheet!N$3,'Orders - December 2020'!$C$2:$C$2047,Worksheet!$F136),"-")</f>
        <v>-</v>
      </c>
      <c r="O136" s="51" t="str">
        <f>IFERROR(AVERAGEIFS('Orders - December 2020'!$I$2:$I$2047,'Orders - December 2020'!$H$2:$H$2047,Worksheet!O$3,'Orders - December 2020'!$C$2:$C$2047,Worksheet!$F136),"-")</f>
        <v>-</v>
      </c>
      <c r="P136" s="51" t="str">
        <f>IFERROR(AVERAGEIFS('Orders - December 2020'!$I$2:$I$2047,'Orders - December 2020'!$H$2:$H$2047,Worksheet!P$3,'Orders - December 2020'!$C$2:$C$2047,Worksheet!$F136),"-")</f>
        <v>-</v>
      </c>
      <c r="Q136" s="51" t="str">
        <f>IFERROR(AVERAGEIFS('Orders - December 2020'!$I$2:$I$2047,'Orders - December 2020'!$H$2:$H$2047,Worksheet!Q$3,'Orders - December 2020'!$C$2:$C$2047,Worksheet!$F136),"-")</f>
        <v>-</v>
      </c>
      <c r="R136" s="51" t="str">
        <f>IFERROR(AVERAGEIFS('Orders - December 2020'!$I$2:$I$2047,'Orders - December 2020'!$H$2:$H$2047,Worksheet!R$3,'Orders - December 2020'!$C$2:$C$2047,Worksheet!$F136),"-")</f>
        <v>-</v>
      </c>
      <c r="S136" s="51" t="str">
        <f>IFERROR(AVERAGEIFS('Orders - December 2020'!$I$2:$I$2047,'Orders - December 2020'!$H$2:$H$2047,Worksheet!S$3,'Orders - December 2020'!$C$2:$C$2047,Worksheet!$F136),"-")</f>
        <v>-</v>
      </c>
      <c r="T136" s="51" t="str">
        <f>IFERROR(AVERAGEIFS('Orders - December 2020'!$I$2:$I$2047,'Orders - December 2020'!$H$2:$H$2047,Worksheet!T$3,'Orders - December 2020'!$C$2:$C$2047,Worksheet!$F136),"-")</f>
        <v>-</v>
      </c>
      <c r="U136" s="51" t="str">
        <f>IFERROR(AVERAGEIFS('Orders - December 2020'!$I$2:$I$2047,'Orders - December 2020'!$H$2:$H$2047,Worksheet!U$3,'Orders - December 2020'!$C$2:$C$2047,Worksheet!$F136),"-")</f>
        <v>-</v>
      </c>
      <c r="V136" s="51" t="str">
        <f>IFERROR(AVERAGEIFS('Orders - December 2020'!$I$2:$I$2047,'Orders - December 2020'!$H$2:$H$2047,Worksheet!V$3,'Orders - December 2020'!$C$2:$C$2047,Worksheet!$F136),"-")</f>
        <v>-</v>
      </c>
      <c r="W136" s="51" t="str">
        <f>IFERROR(AVERAGEIFS('Orders - December 2020'!$I$2:$I$2047,'Orders - December 2020'!$H$2:$H$2047,Worksheet!W$3,'Orders - December 2020'!$C$2:$C$2047,Worksheet!$F136),"-")</f>
        <v>-</v>
      </c>
      <c r="X136" s="51" t="str">
        <f>IFERROR(AVERAGEIFS('Orders - December 2020'!$I$2:$I$2047,'Orders - December 2020'!$H$2:$H$2047,Worksheet!X$3,'Orders - December 2020'!$C$2:$C$2047,Worksheet!$F136),"-")</f>
        <v>-</v>
      </c>
      <c r="Y136" s="51" t="str">
        <f>IFERROR(AVERAGEIFS('Orders - December 2020'!$I$2:$I$2047,'Orders - December 2020'!$H$2:$H$2047,Worksheet!Y$3,'Orders - December 2020'!$C$2:$C$2047,Worksheet!$F136),"-")</f>
        <v>-</v>
      </c>
      <c r="Z136" s="51" t="str">
        <f>IFERROR(AVERAGEIFS('Orders - December 2020'!$I$2:$I$2047,'Orders - December 2020'!$H$2:$H$2047,Worksheet!Z$3,'Orders - December 2020'!$C$2:$C$2047,Worksheet!$F136),"-")</f>
        <v>-</v>
      </c>
      <c r="AA136" s="51" t="str">
        <f>IFERROR(AVERAGEIFS('Orders - December 2020'!$I$2:$I$2047,'Orders - December 2020'!$H$2:$H$2047,Worksheet!AA$3,'Orders - December 2020'!$C$2:$C$2047,Worksheet!$F136),"-")</f>
        <v>-</v>
      </c>
      <c r="AB136" s="51" t="str">
        <f>IFERROR(AVERAGEIFS('Orders - December 2020'!$I$2:$I$2047,'Orders - December 2020'!$H$2:$H$2047,Worksheet!AB$3,'Orders - December 2020'!$C$2:$C$2047,Worksheet!$F136),"-")</f>
        <v>-</v>
      </c>
      <c r="AC136" s="51" t="str">
        <f>IFERROR(AVERAGEIFS('Orders - December 2020'!$I$2:$I$2047,'Orders - December 2020'!$H$2:$H$2047,Worksheet!AC$3,'Orders - December 2020'!$C$2:$C$2047,Worksheet!$F136),"-")</f>
        <v>-</v>
      </c>
      <c r="AD136" s="51" t="str">
        <f>IFERROR(AVERAGEIFS('Orders - December 2020'!$I$2:$I$2047,'Orders - December 2020'!$H$2:$H$2047,Worksheet!AD$3,'Orders - December 2020'!$C$2:$C$2047,Worksheet!$F136),"-")</f>
        <v>-</v>
      </c>
      <c r="AE136" s="51" t="str">
        <f>IFERROR(AVERAGEIFS('Orders - December 2020'!$I$2:$I$2047,'Orders - December 2020'!$H$2:$H$2047,Worksheet!AE$3,'Orders - December 2020'!$C$2:$C$2047,Worksheet!$F136),"-")</f>
        <v>-</v>
      </c>
      <c r="AF136" s="51" t="str">
        <f>IFERROR(AVERAGEIFS('Orders - December 2020'!$I$2:$I$2047,'Orders - December 2020'!$H$2:$H$2047,Worksheet!AF$3,'Orders - December 2020'!$C$2:$C$2047,Worksheet!$F136),"-")</f>
        <v>-</v>
      </c>
      <c r="AG136" s="51" t="str">
        <f>IFERROR(AVERAGEIFS('Orders - December 2020'!$I$2:$I$2047,'Orders - December 2020'!$H$2:$H$2047,Worksheet!AG$3,'Orders - December 2020'!$C$2:$C$2047,Worksheet!$F136),"-")</f>
        <v>-</v>
      </c>
      <c r="AH136" s="51" t="str">
        <f>IFERROR(AVERAGEIFS('Orders - December 2020'!$I$2:$I$2047,'Orders - December 2020'!$H$2:$H$2047,Worksheet!AH$3,'Orders - December 2020'!$C$2:$C$2047,Worksheet!$F136),"-")</f>
        <v>-</v>
      </c>
      <c r="AI136" s="51" t="str">
        <f>IFERROR(AVERAGEIFS('Orders - December 2020'!$I$2:$I$2047,'Orders - December 2020'!$H$2:$H$2047,Worksheet!AI$3,'Orders - December 2020'!$C$2:$C$2047,Worksheet!$F136),"-")</f>
        <v>-</v>
      </c>
      <c r="AJ136" s="51" t="str">
        <f>IFERROR(AVERAGEIFS('Orders - December 2020'!$I$2:$I$2047,'Orders - December 2020'!$H$2:$H$2047,Worksheet!AJ$3,'Orders - December 2020'!$C$2:$C$2047,Worksheet!$F136),"-")</f>
        <v>-</v>
      </c>
      <c r="AK136" s="51" t="str">
        <f>IFERROR(AVERAGEIFS('Orders - December 2020'!$I$2:$I$2047,'Orders - December 2020'!$H$2:$H$2047,Worksheet!AK$3,'Orders - December 2020'!$C$2:$C$2047,Worksheet!$F136),"-")</f>
        <v>-</v>
      </c>
      <c r="AL136" s="51" t="str">
        <f>IFERROR(AVERAGEIFS('Orders - December 2020'!$I$2:$I$2047,'Orders - December 2020'!$H$2:$H$2047,Worksheet!AL$3,'Orders - December 2020'!$C$2:$C$2047,Worksheet!$F136),"-")</f>
        <v>-</v>
      </c>
      <c r="AM136" s="51" t="str">
        <f>IFERROR(AVERAGEIFS('Orders - December 2020'!$I$2:$I$2047,'Orders - December 2020'!$H$2:$H$2047,Worksheet!AM$3,'Orders - December 2020'!$C$2:$C$2047,Worksheet!$F136),"-")</f>
        <v>-</v>
      </c>
      <c r="AN136" s="51" t="str">
        <f>IFERROR(AVERAGEIFS('Orders - December 2020'!$I$2:$I$2047,'Orders - December 2020'!$H$2:$H$2047,Worksheet!AN$3,'Orders - December 2020'!$C$2:$C$2047,Worksheet!$F136),"-")</f>
        <v>-</v>
      </c>
      <c r="AO136" s="51" t="str">
        <f>IFERROR(AVERAGEIFS('Orders - December 2020'!$I$2:$I$2047,'Orders - December 2020'!$H$2:$H$2047,Worksheet!AO$3,'Orders - December 2020'!$C$2:$C$2047,Worksheet!$F136),"-")</f>
        <v>-</v>
      </c>
      <c r="AP136" s="51" t="str">
        <f>IFERROR(AVERAGEIFS('Orders - December 2020'!$I$2:$I$2047,'Orders - December 2020'!$H$2:$H$2047,Worksheet!AP$3,'Orders - December 2020'!$C$2:$C$2047,Worksheet!$F136),"-")</f>
        <v>-</v>
      </c>
      <c r="AQ136" s="51" t="str">
        <f>IFERROR(AVERAGEIFS('Orders - December 2020'!$I$2:$I$2047,'Orders - December 2020'!$H$2:$H$2047,Worksheet!AQ$3,'Orders - December 2020'!$C$2:$C$2047,Worksheet!$F136),"-")</f>
        <v>-</v>
      </c>
      <c r="AR136" s="51" t="str">
        <f>IFERROR(AVERAGEIFS('Orders - December 2020'!$I$2:$I$2047,'Orders - December 2020'!$H$2:$H$2047,Worksheet!AR$3,'Orders - December 2020'!$C$2:$C$2047,Worksheet!$F136),"-")</f>
        <v>-</v>
      </c>
      <c r="AS136" s="51" t="str">
        <f>IFERROR(AVERAGEIFS('Orders - December 2020'!$I$2:$I$2047,'Orders - December 2020'!$H$2:$H$2047,Worksheet!AS$3,'Orders - December 2020'!$C$2:$C$2047,Worksheet!$F136),"-")</f>
        <v>-</v>
      </c>
      <c r="AT136" s="51" t="str">
        <f>IFERROR(AVERAGEIFS('Orders - December 2020'!$I$2:$I$2047,'Orders - December 2020'!$H$2:$H$2047,Worksheet!AT$3,'Orders - December 2020'!$C$2:$C$2047,Worksheet!$F136),"-")</f>
        <v>-</v>
      </c>
      <c r="AU136" s="51">
        <f>IFERROR(AVERAGEIFS('Orders - December 2020'!$I$2:$I$2047,'Orders - December 2020'!$H$2:$H$2047,Worksheet!AU$3,'Orders - December 2020'!$C$2:$C$2047,Worksheet!$F136),"-")</f>
        <v>5</v>
      </c>
      <c r="AV136" s="51" t="str">
        <f>IFERROR(AVERAGEIFS('Orders - December 2020'!$I$2:$I$2047,'Orders - December 2020'!$H$2:$H$2047,Worksheet!AV$3,'Orders - December 2020'!$C$2:$C$2047,Worksheet!$F136),"-")</f>
        <v>-</v>
      </c>
      <c r="AW136" s="51" t="str">
        <f>IFERROR(AVERAGEIFS('Orders - December 2020'!$I$2:$I$2047,'Orders - December 2020'!$H$2:$H$2047,Worksheet!AW$3,'Orders - December 2020'!$C$2:$C$2047,Worksheet!$F136),"-")</f>
        <v>-</v>
      </c>
      <c r="AX136" s="51" t="str">
        <f>IFERROR(AVERAGEIFS('Orders - December 2020'!$I$2:$I$2047,'Orders - December 2020'!$H$2:$H$2047,Worksheet!AX$3,'Orders - December 2020'!$C$2:$C$2047,Worksheet!$F136),"-")</f>
        <v>-</v>
      </c>
      <c r="AY136" s="51">
        <f>IFERROR(AVERAGEIFS('Orders - December 2020'!$I$2:$I$2047,'Orders - December 2020'!$H$2:$H$2047,Worksheet!AY$3,'Orders - December 2020'!$C$2:$C$2047,Worksheet!$F136),"-")</f>
        <v>20</v>
      </c>
      <c r="AZ136" s="51" t="str">
        <f>IFERROR(AVERAGEIFS('Orders - December 2020'!$I$2:$I$2047,'Orders - December 2020'!$H$2:$H$2047,Worksheet!AZ$3,'Orders - December 2020'!$C$2:$C$2047,Worksheet!$F136),"-")</f>
        <v>-</v>
      </c>
      <c r="BA136" s="51" t="str">
        <f>IFERROR(AVERAGEIFS('Orders - December 2020'!$I$2:$I$2047,'Orders - December 2020'!$H$2:$H$2047,Worksheet!BA$3,'Orders - December 2020'!$C$2:$C$2047,Worksheet!$F136),"-")</f>
        <v>-</v>
      </c>
      <c r="BB136" s="51" t="str">
        <f>IFERROR(AVERAGEIFS('Orders - December 2020'!$I$2:$I$2047,'Orders - December 2020'!$H$2:$H$2047,Worksheet!BB$3,'Orders - December 2020'!$C$2:$C$2047,Worksheet!$F136),"-")</f>
        <v>-</v>
      </c>
      <c r="BC136" s="51" t="str">
        <f>IFERROR(AVERAGEIFS('Orders - December 2020'!$I$2:$I$2047,'Orders - December 2020'!$H$2:$H$2047,Worksheet!BC$3,'Orders - December 2020'!$C$2:$C$2047,Worksheet!$F136),"-")</f>
        <v>-</v>
      </c>
      <c r="BD136" s="51" t="str">
        <f>IFERROR(AVERAGEIFS('Orders - December 2020'!$I$2:$I$2047,'Orders - December 2020'!$H$2:$H$2047,Worksheet!BD$3,'Orders - December 2020'!$C$2:$C$2047,Worksheet!$F136),"-")</f>
        <v>-</v>
      </c>
      <c r="BE136" s="51" t="str">
        <f>IFERROR(AVERAGEIFS('Orders - December 2020'!$I$2:$I$2047,'Orders - December 2020'!$H$2:$H$2047,Worksheet!BE$3,'Orders - December 2020'!$C$2:$C$2047,Worksheet!$F136),"-")</f>
        <v>-</v>
      </c>
      <c r="BF136" s="51" t="str">
        <f>IFERROR(AVERAGEIFS('Orders - December 2020'!$I$2:$I$2047,'Orders - December 2020'!$H$2:$H$2047,Worksheet!BF$3,'Orders - December 2020'!$C$2:$C$2047,Worksheet!$F136),"-")</f>
        <v>-</v>
      </c>
      <c r="BG136" s="51" t="str">
        <f>IFERROR(AVERAGEIFS('Orders - December 2020'!$I$2:$I$2047,'Orders - December 2020'!$H$2:$H$2047,Worksheet!BG$3,'Orders - December 2020'!$C$2:$C$2047,Worksheet!$F136),"-")</f>
        <v>-</v>
      </c>
      <c r="BH136" s="51" t="str">
        <f>IFERROR(AVERAGEIFS('Orders - December 2020'!$I$2:$I$2047,'Orders - December 2020'!$H$2:$H$2047,Worksheet!BH$3,'Orders - December 2020'!$C$2:$C$2047,Worksheet!$F136),"-")</f>
        <v>-</v>
      </c>
      <c r="BI136" s="51" t="str">
        <f>IFERROR(AVERAGEIFS('Orders - December 2020'!$I$2:$I$2047,'Orders - December 2020'!$H$2:$H$2047,Worksheet!BI$3,'Orders - December 2020'!$C$2:$C$2047,Worksheet!$F136),"-")</f>
        <v>-</v>
      </c>
      <c r="BJ136" s="51" t="str">
        <f>IFERROR(AVERAGEIFS('Orders - December 2020'!$I$2:$I$2047,'Orders - December 2020'!$H$2:$H$2047,Worksheet!BJ$3,'Orders - December 2020'!$C$2:$C$2047,Worksheet!$F136),"-")</f>
        <v>-</v>
      </c>
      <c r="BK136" s="51" t="str">
        <f>IFERROR(AVERAGEIFS('Orders - December 2020'!$I$2:$I$2047,'Orders - December 2020'!$H$2:$H$2047,Worksheet!BK$3,'Orders - December 2020'!$C$2:$C$2047,Worksheet!$F136),"-")</f>
        <v>-</v>
      </c>
      <c r="BL136" s="51" t="str">
        <f>IFERROR(AVERAGEIFS('Orders - December 2020'!$I$2:$I$2047,'Orders - December 2020'!$H$2:$H$2047,Worksheet!BL$3,'Orders - December 2020'!$C$2:$C$2047,Worksheet!$F136),"-")</f>
        <v>-</v>
      </c>
      <c r="BM136" s="51" t="str">
        <f>IFERROR(AVERAGEIFS('Orders - December 2020'!$I$2:$I$2047,'Orders - December 2020'!$H$2:$H$2047,Worksheet!BM$3,'Orders - December 2020'!$C$2:$C$2047,Worksheet!$F136),"-")</f>
        <v>-</v>
      </c>
      <c r="BN136" s="51" t="str">
        <f>IFERROR(AVERAGEIFS('Orders - December 2020'!$I$2:$I$2047,'Orders - December 2020'!$H$2:$H$2047,Worksheet!BN$3,'Orders - December 2020'!$C$2:$C$2047,Worksheet!$F136),"-")</f>
        <v>-</v>
      </c>
      <c r="BO136" s="51" t="str">
        <f>IFERROR(AVERAGEIFS('Orders - December 2020'!$I$2:$I$2047,'Orders - December 2020'!$H$2:$H$2047,Worksheet!BO$3,'Orders - December 2020'!$C$2:$C$2047,Worksheet!$F136),"-")</f>
        <v>-</v>
      </c>
      <c r="BP136" s="51" t="str">
        <f>IFERROR(AVERAGEIFS('Orders - December 2020'!$I$2:$I$2047,'Orders - December 2020'!$H$2:$H$2047,Worksheet!BP$3,'Orders - December 2020'!$C$2:$C$2047,Worksheet!$F136),"-")</f>
        <v>-</v>
      </c>
      <c r="BQ136" s="51" t="str">
        <f>IFERROR(AVERAGEIFS('Orders - December 2020'!$I$2:$I$2047,'Orders - December 2020'!$H$2:$H$2047,Worksheet!BQ$3,'Orders - December 2020'!$C$2:$C$2047,Worksheet!$F136),"-")</f>
        <v>-</v>
      </c>
      <c r="BR136" s="51" t="str">
        <f>IFERROR(AVERAGEIFS('Orders - December 2020'!$I$2:$I$2047,'Orders - December 2020'!$H$2:$H$2047,Worksheet!BR$3,'Orders - December 2020'!$C$2:$C$2047,Worksheet!$F136),"-")</f>
        <v>-</v>
      </c>
      <c r="BS136" s="51" t="str">
        <f>IFERROR(AVERAGEIFS('Orders - December 2020'!$I$2:$I$2047,'Orders - December 2020'!$H$2:$H$2047,Worksheet!BS$3,'Orders - December 2020'!$C$2:$C$2047,Worksheet!$F136),"-")</f>
        <v>-</v>
      </c>
      <c r="BT136" s="51" t="str">
        <f>IFERROR(AVERAGEIFS('Orders - December 2020'!$I$2:$I$2047,'Orders - December 2020'!$H$2:$H$2047,Worksheet!BT$3,'Orders - December 2020'!$C$2:$C$2047,Worksheet!$F136),"-")</f>
        <v>-</v>
      </c>
      <c r="BU136" s="51" t="str">
        <f>IFERROR(AVERAGEIFS('Orders - December 2020'!$I$2:$I$2047,'Orders - December 2020'!$H$2:$H$2047,Worksheet!BU$3,'Orders - December 2020'!$C$2:$C$2047,Worksheet!$F136),"-")</f>
        <v>-</v>
      </c>
      <c r="BV136" s="51" t="str">
        <f>IFERROR(AVERAGEIFS('Orders - December 2020'!$I$2:$I$2047,'Orders - December 2020'!$H$2:$H$2047,Worksheet!BV$3,'Orders - December 2020'!$C$2:$C$2047,Worksheet!$F136),"-")</f>
        <v>-</v>
      </c>
      <c r="BW136" s="51" t="str">
        <f>IFERROR(AVERAGEIFS('Orders - December 2020'!$I$2:$I$2047,'Orders - December 2020'!$H$2:$H$2047,Worksheet!BW$3,'Orders - December 2020'!$C$2:$C$2047,Worksheet!$F136),"-")</f>
        <v>-</v>
      </c>
      <c r="BX136" s="51" t="str">
        <f>IFERROR(AVERAGEIFS('Orders - December 2020'!$I$2:$I$2047,'Orders - December 2020'!$H$2:$H$2047,Worksheet!BX$3,'Orders - December 2020'!$C$2:$C$2047,Worksheet!$F136),"-")</f>
        <v>-</v>
      </c>
      <c r="BY136" s="51" t="str">
        <f>IFERROR(AVERAGEIFS('Orders - December 2020'!$I$2:$I$2047,'Orders - December 2020'!$H$2:$H$2047,Worksheet!BY$3,'Orders - December 2020'!$C$2:$C$2047,Worksheet!$F136),"-")</f>
        <v>-</v>
      </c>
      <c r="BZ136" s="51" t="str">
        <f>IFERROR(AVERAGEIFS('Orders - December 2020'!$I$2:$I$2047,'Orders - December 2020'!$H$2:$H$2047,Worksheet!BZ$3,'Orders - December 2020'!$C$2:$C$2047,Worksheet!$F136),"-")</f>
        <v>-</v>
      </c>
      <c r="CA136" s="51" t="str">
        <f>IFERROR(AVERAGEIFS('Orders - December 2020'!$I$2:$I$2047,'Orders - December 2020'!$H$2:$H$2047,Worksheet!CA$3,'Orders - December 2020'!$C$2:$C$2047,Worksheet!$F136),"-")</f>
        <v>-</v>
      </c>
      <c r="CB136" s="51" t="str">
        <f>IFERROR(AVERAGEIFS('Orders - December 2020'!$I$2:$I$2047,'Orders - December 2020'!$H$2:$H$2047,Worksheet!CB$3,'Orders - December 2020'!$C$2:$C$2047,Worksheet!$F136),"-")</f>
        <v>-</v>
      </c>
      <c r="CC136" s="51" t="str">
        <f>IFERROR(AVERAGEIFS('Orders - December 2020'!$I$2:$I$2047,'Orders - December 2020'!$H$2:$H$2047,Worksheet!CC$3,'Orders - December 2020'!$C$2:$C$2047,Worksheet!$F136),"-")</f>
        <v>-</v>
      </c>
      <c r="CD136" s="51" t="str">
        <f>IFERROR(AVERAGEIFS('Orders - December 2020'!$I$2:$I$2047,'Orders - December 2020'!$H$2:$H$2047,Worksheet!CD$3,'Orders - December 2020'!$C$2:$C$2047,Worksheet!$F136),"-")</f>
        <v>-</v>
      </c>
      <c r="CE136" s="51" t="str">
        <f>IFERROR(AVERAGEIFS('Orders - December 2020'!$I$2:$I$2047,'Orders - December 2020'!$H$2:$H$2047,Worksheet!CE$3,'Orders - December 2020'!$C$2:$C$2047,Worksheet!$F136),"-")</f>
        <v>-</v>
      </c>
      <c r="CF136" s="51" t="str">
        <f>IFERROR(AVERAGEIFS('Orders - December 2020'!$I$2:$I$2047,'Orders - December 2020'!$H$2:$H$2047,Worksheet!CF$3,'Orders - December 2020'!$C$2:$C$2047,Worksheet!$F136),"-")</f>
        <v>-</v>
      </c>
      <c r="CG136" s="51" t="str">
        <f>IFERROR(AVERAGEIFS('Orders - December 2020'!$I$2:$I$2047,'Orders - December 2020'!$H$2:$H$2047,Worksheet!CG$3,'Orders - December 2020'!$C$2:$C$2047,Worksheet!$F136),"-")</f>
        <v>-</v>
      </c>
      <c r="CH136" s="51" t="str">
        <f>IFERROR(AVERAGEIFS('Orders - December 2020'!$I$2:$I$2047,'Orders - December 2020'!$H$2:$H$2047,Worksheet!CH$3,'Orders - December 2020'!$C$2:$C$2047,Worksheet!$F136),"-")</f>
        <v>-</v>
      </c>
      <c r="CI136" s="51" t="str">
        <f>IFERROR(AVERAGEIFS('Orders - December 2020'!$I$2:$I$2047,'Orders - December 2020'!$H$2:$H$2047,Worksheet!CI$3,'Orders - December 2020'!$C$2:$C$2047,Worksheet!$F136),"-")</f>
        <v>-</v>
      </c>
      <c r="CJ136" s="51" t="str">
        <f>IFERROR(AVERAGEIFS('Orders - December 2020'!$I$2:$I$2047,'Orders - December 2020'!$H$2:$H$2047,Worksheet!CJ$3,'Orders - December 2020'!$C$2:$C$2047,Worksheet!$F136),"-")</f>
        <v>-</v>
      </c>
      <c r="CK136" s="51" t="str">
        <f>IFERROR(AVERAGEIFS('Orders - December 2020'!$I$2:$I$2047,'Orders - December 2020'!$H$2:$H$2047,Worksheet!CK$3,'Orders - December 2020'!$C$2:$C$2047,Worksheet!$F136),"-")</f>
        <v>-</v>
      </c>
      <c r="CL136" s="51" t="str">
        <f>IFERROR(AVERAGEIFS('Orders - December 2020'!$I$2:$I$2047,'Orders - December 2020'!$H$2:$H$2047,Worksheet!CL$3,'Orders - December 2020'!$C$2:$C$2047,Worksheet!$F136),"-")</f>
        <v>-</v>
      </c>
      <c r="CM136" s="51" t="str">
        <f>IFERROR(AVERAGEIFS('Orders - December 2020'!$I$2:$I$2047,'Orders - December 2020'!$H$2:$H$2047,Worksheet!CM$3,'Orders - December 2020'!$C$2:$C$2047,Worksheet!$F136),"-")</f>
        <v>-</v>
      </c>
      <c r="CN136" s="51" t="str">
        <f>IFERROR(AVERAGEIFS('Orders - December 2020'!$I$2:$I$2047,'Orders - December 2020'!$H$2:$H$2047,Worksheet!CN$3,'Orders - December 2020'!$C$2:$C$2047,Worksheet!$F136),"-")</f>
        <v>-</v>
      </c>
      <c r="CO136" s="51" t="str">
        <f>IFERROR(AVERAGEIFS('Orders - December 2020'!$I$2:$I$2047,'Orders - December 2020'!$H$2:$H$2047,Worksheet!CO$3,'Orders - December 2020'!$C$2:$C$2047,Worksheet!$F136),"-")</f>
        <v>-</v>
      </c>
      <c r="CP136" s="51" t="str">
        <f>IFERROR(AVERAGEIFS('Orders - December 2020'!$I$2:$I$2047,'Orders - December 2020'!$H$2:$H$2047,Worksheet!CP$3,'Orders - December 2020'!$C$2:$C$2047,Worksheet!$F136),"-")</f>
        <v>-</v>
      </c>
      <c r="CQ136" s="51" t="str">
        <f>IFERROR(AVERAGEIFS('Orders - December 2020'!$I$2:$I$2047,'Orders - December 2020'!$H$2:$H$2047,Worksheet!CQ$3,'Orders - December 2020'!$C$2:$C$2047,Worksheet!$F136),"-")</f>
        <v>-</v>
      </c>
      <c r="CR136" s="51" t="str">
        <f>IFERROR(AVERAGEIFS('Orders - December 2020'!$I$2:$I$2047,'Orders - December 2020'!$H$2:$H$2047,Worksheet!CR$3,'Orders - December 2020'!$C$2:$C$2047,Worksheet!$F136),"-")</f>
        <v>-</v>
      </c>
      <c r="CS136" s="51" t="str">
        <f>IFERROR(AVERAGEIFS('Orders - December 2020'!$I$2:$I$2047,'Orders - December 2020'!$H$2:$H$2047,Worksheet!CS$3,'Orders - December 2020'!$C$2:$C$2047,Worksheet!$F136),"-")</f>
        <v>-</v>
      </c>
      <c r="CT136" s="51" t="str">
        <f>IFERROR(AVERAGEIFS('Orders - December 2020'!$I$2:$I$2047,'Orders - December 2020'!$H$2:$H$2047,Worksheet!CT$3,'Orders - December 2020'!$C$2:$C$2047,Worksheet!$F136),"-")</f>
        <v>-</v>
      </c>
      <c r="CU136" s="51">
        <f>IFERROR(AVERAGEIFS('Orders - December 2020'!$I$2:$I$2047,'Orders - December 2020'!$H$2:$H$2047,Worksheet!CU$3,'Orders - December 2020'!$C$2:$C$2047,Worksheet!$F136),"-")</f>
        <v>40</v>
      </c>
      <c r="CV136" s="51" t="str">
        <f>IFERROR(AVERAGEIFS('Orders - December 2020'!$I$2:$I$2047,'Orders - December 2020'!$H$2:$H$2047,Worksheet!CV$3,'Orders - December 2020'!$C$2:$C$2047,Worksheet!$F136),"-")</f>
        <v>-</v>
      </c>
      <c r="CW136" s="51" t="str">
        <f>IFERROR(AVERAGEIFS('Orders - December 2020'!$I$2:$I$2047,'Orders - December 2020'!$H$2:$H$2047,Worksheet!CW$3,'Orders - December 2020'!$C$2:$C$2047,Worksheet!$F136),"-")</f>
        <v>-</v>
      </c>
      <c r="CX136" s="51" t="str">
        <f>IFERROR(AVERAGEIFS('Orders - December 2020'!$I$2:$I$2047,'Orders - December 2020'!$H$2:$H$2047,Worksheet!CX$3,'Orders - December 2020'!$C$2:$C$2047,Worksheet!$F136),"-")</f>
        <v>-</v>
      </c>
      <c r="CY136" s="51" t="str">
        <f>IFERROR(AVERAGEIFS('Orders - December 2020'!$I$2:$I$2047,'Orders - December 2020'!$H$2:$H$2047,Worksheet!CY$3,'Orders - December 2020'!$C$2:$C$2047,Worksheet!$F136),"-")</f>
        <v>-</v>
      </c>
      <c r="CZ136" s="51" t="str">
        <f>IFERROR(AVERAGEIFS('Orders - December 2020'!$I$2:$I$2047,'Orders - December 2020'!$H$2:$H$2047,Worksheet!CZ$3,'Orders - December 2020'!$C$2:$C$2047,Worksheet!$F136),"-")</f>
        <v>-</v>
      </c>
      <c r="DA136" s="51" t="str">
        <f>IFERROR(AVERAGEIFS('Orders - December 2020'!$I$2:$I$2047,'Orders - December 2020'!$H$2:$H$2047,Worksheet!DA$3,'Orders - December 2020'!$C$2:$C$2047,Worksheet!$F136),"-")</f>
        <v>-</v>
      </c>
      <c r="DB136" s="51" t="str">
        <f>IFERROR(AVERAGEIFS('Orders - December 2020'!$I$2:$I$2047,'Orders - December 2020'!$H$2:$H$2047,Worksheet!DB$3,'Orders - December 2020'!$C$2:$C$2047,Worksheet!$F136),"-")</f>
        <v>-</v>
      </c>
      <c r="DC136" s="51" t="str">
        <f>IFERROR(AVERAGEIFS('Orders - December 2020'!$I$2:$I$2047,'Orders - December 2020'!$H$2:$H$2047,Worksheet!DC$3,'Orders - December 2020'!$C$2:$C$2047,Worksheet!$F136),"-")</f>
        <v>-</v>
      </c>
      <c r="DD136" s="51" t="str">
        <f>IFERROR(AVERAGEIFS('Orders - December 2020'!$I$2:$I$2047,'Orders - December 2020'!$H$2:$H$2047,Worksheet!DD$3,'Orders - December 2020'!$C$2:$C$2047,Worksheet!$F136),"-")</f>
        <v>-</v>
      </c>
      <c r="DE136" s="51" t="str">
        <f>IFERROR(AVERAGEIFS('Orders - December 2020'!$I$2:$I$2047,'Orders - December 2020'!$H$2:$H$2047,Worksheet!DE$3,'Orders - December 2020'!$C$2:$C$2047,Worksheet!$F136),"-")</f>
        <v>-</v>
      </c>
      <c r="DF136" s="51" t="str">
        <f>IFERROR(AVERAGEIFS('Orders - December 2020'!$I$2:$I$2047,'Orders - December 2020'!$H$2:$H$2047,Worksheet!DF$3,'Orders - December 2020'!$C$2:$C$2047,Worksheet!$F136),"-")</f>
        <v>-</v>
      </c>
      <c r="DG136" s="51" t="str">
        <f>IFERROR(AVERAGEIFS('Orders - December 2020'!$I$2:$I$2047,'Orders - December 2020'!$H$2:$H$2047,Worksheet!DG$3,'Orders - December 2020'!$C$2:$C$2047,Worksheet!$F136),"-")</f>
        <v>-</v>
      </c>
      <c r="DH136" s="51" t="str">
        <f>IFERROR(AVERAGEIFS('Orders - December 2020'!$I$2:$I$2047,'Orders - December 2020'!$H$2:$H$2047,Worksheet!DH$3,'Orders - December 2020'!$C$2:$C$2047,Worksheet!$F136),"-")</f>
        <v>-</v>
      </c>
      <c r="DI136" s="51" t="str">
        <f>IFERROR(AVERAGEIFS('Orders - December 2020'!$I$2:$I$2047,'Orders - December 2020'!$H$2:$H$2047,Worksheet!DI$3,'Orders - December 2020'!$C$2:$C$2047,Worksheet!$F136),"-")</f>
        <v>-</v>
      </c>
      <c r="DJ136" s="51" t="str">
        <f>IFERROR(AVERAGEIFS('Orders - December 2020'!$I$2:$I$2047,'Orders - December 2020'!$H$2:$H$2047,Worksheet!DJ$3,'Orders - December 2020'!$C$2:$C$2047,Worksheet!$F136),"-")</f>
        <v>-</v>
      </c>
      <c r="DK136" s="51" t="str">
        <f>IFERROR(AVERAGEIFS('Orders - December 2020'!$I$2:$I$2047,'Orders - December 2020'!$H$2:$H$2047,Worksheet!DK$3,'Orders - December 2020'!$C$2:$C$2047,Worksheet!$F136),"-")</f>
        <v>-</v>
      </c>
      <c r="DL136" s="51" t="str">
        <f>IFERROR(AVERAGEIFS('Orders - December 2020'!$I$2:$I$2047,'Orders - December 2020'!$H$2:$H$2047,Worksheet!DL$3,'Orders - December 2020'!$C$2:$C$2047,Worksheet!$F136),"-")</f>
        <v>-</v>
      </c>
      <c r="DM136" s="51" t="str">
        <f>IFERROR(AVERAGEIFS('Orders - December 2020'!$I$2:$I$2047,'Orders - December 2020'!$H$2:$H$2047,Worksheet!DM$3,'Orders - December 2020'!$C$2:$C$2047,Worksheet!$F136),"-")</f>
        <v>-</v>
      </c>
      <c r="DN136" s="51" t="str">
        <f>IFERROR(AVERAGEIFS('Orders - December 2020'!$I$2:$I$2047,'Orders - December 2020'!$H$2:$H$2047,Worksheet!DN$3,'Orders - December 2020'!$C$2:$C$2047,Worksheet!$F136),"-")</f>
        <v>-</v>
      </c>
      <c r="DO136" s="51" t="str">
        <f>IFERROR(AVERAGEIFS('Orders - December 2020'!$I$2:$I$2047,'Orders - December 2020'!$H$2:$H$2047,Worksheet!DO$3,'Orders - December 2020'!$C$2:$C$2047,Worksheet!$F136),"-")</f>
        <v>-</v>
      </c>
      <c r="DP136" s="51" t="str">
        <f>IFERROR(AVERAGEIFS('Orders - December 2020'!$I$2:$I$2047,'Orders - December 2020'!$H$2:$H$2047,Worksheet!DP$3,'Orders - December 2020'!$C$2:$C$2047,Worksheet!$F136),"-")</f>
        <v>-</v>
      </c>
      <c r="DQ136" s="51" t="str">
        <f>IFERROR(AVERAGEIFS('Orders - December 2020'!$I$2:$I$2047,'Orders - December 2020'!$H$2:$H$2047,Worksheet!DQ$3,'Orders - December 2020'!$C$2:$C$2047,Worksheet!$F136),"-")</f>
        <v>-</v>
      </c>
      <c r="DR136" s="51" t="str">
        <f>IFERROR(AVERAGEIFS('Orders - December 2020'!$I$2:$I$2047,'Orders - December 2020'!$H$2:$H$2047,Worksheet!DR$3,'Orders - December 2020'!$C$2:$C$2047,Worksheet!$F136),"-")</f>
        <v>-</v>
      </c>
      <c r="DS136" s="51" t="str">
        <f>IFERROR(AVERAGEIFS('Orders - December 2020'!$I$2:$I$2047,'Orders - December 2020'!$H$2:$H$2047,Worksheet!DS$3,'Orders - December 2020'!$C$2:$C$2047,Worksheet!$F136),"-")</f>
        <v>-</v>
      </c>
      <c r="DT136" s="51" t="str">
        <f>IFERROR(AVERAGEIFS('Orders - December 2020'!$I$2:$I$2047,'Orders - December 2020'!$H$2:$H$2047,Worksheet!DT$3,'Orders - December 2020'!$C$2:$C$2047,Worksheet!$F136),"-")</f>
        <v>-</v>
      </c>
      <c r="DU136" s="51" t="str">
        <f>IFERROR(AVERAGEIFS('Orders - December 2020'!$I$2:$I$2047,'Orders - December 2020'!$H$2:$H$2047,Worksheet!DU$3,'Orders - December 2020'!$C$2:$C$2047,Worksheet!$F136),"-")</f>
        <v>-</v>
      </c>
      <c r="DV136" s="51" t="str">
        <f>IFERROR(AVERAGEIFS('Orders - December 2020'!$I$2:$I$2047,'Orders - December 2020'!$H$2:$H$2047,Worksheet!DV$3,'Orders - December 2020'!$C$2:$C$2047,Worksheet!$F136),"-")</f>
        <v>-</v>
      </c>
      <c r="DW136" s="51" t="str">
        <f>IFERROR(AVERAGEIFS('Orders - December 2020'!$I$2:$I$2047,'Orders - December 2020'!$H$2:$H$2047,Worksheet!DW$3,'Orders - December 2020'!$C$2:$C$2047,Worksheet!$F136),"-")</f>
        <v>-</v>
      </c>
      <c r="DX136" s="51" t="str">
        <f>IFERROR(AVERAGEIFS('Orders - December 2020'!$I$2:$I$2047,'Orders - December 2020'!$H$2:$H$2047,Worksheet!DX$3,'Orders - December 2020'!$C$2:$C$2047,Worksheet!$F136),"-")</f>
        <v>-</v>
      </c>
      <c r="DY136" s="51" t="str">
        <f>IFERROR(AVERAGEIFS('Orders - December 2020'!$I$2:$I$2047,'Orders - December 2020'!$H$2:$H$2047,Worksheet!DY$3,'Orders - December 2020'!$C$2:$C$2047,Worksheet!$F136),"-")</f>
        <v>-</v>
      </c>
      <c r="DZ136" s="51" t="str">
        <f>IFERROR(AVERAGEIFS('Orders - December 2020'!$I$2:$I$2047,'Orders - December 2020'!$H$2:$H$2047,Worksheet!DZ$3,'Orders - December 2020'!$C$2:$C$2047,Worksheet!$F136),"-")</f>
        <v>-</v>
      </c>
      <c r="EA136" s="51" t="str">
        <f>IFERROR(AVERAGEIFS('Orders - December 2020'!$I$2:$I$2047,'Orders - December 2020'!$H$2:$H$2047,Worksheet!EA$3,'Orders - December 2020'!$C$2:$C$2047,Worksheet!$F136),"-")</f>
        <v>-</v>
      </c>
      <c r="EB136" s="51" t="str">
        <f>IFERROR(AVERAGEIFS('Orders - December 2020'!$I$2:$I$2047,'Orders - December 2020'!$H$2:$H$2047,Worksheet!EB$3,'Orders - December 2020'!$C$2:$C$2047,Worksheet!$F136),"-")</f>
        <v>-</v>
      </c>
      <c r="EC136" s="51" t="str">
        <f>IFERROR(AVERAGEIFS('Orders - December 2020'!$I$2:$I$2047,'Orders - December 2020'!$H$2:$H$2047,Worksheet!EC$3,'Orders - December 2020'!$C$2:$C$2047,Worksheet!$F136),"-")</f>
        <v>-</v>
      </c>
      <c r="ED136" s="51" t="str">
        <f>IFERROR(AVERAGEIFS('Orders - December 2020'!$I$2:$I$2047,'Orders - December 2020'!$H$2:$H$2047,Worksheet!ED$3,'Orders - December 2020'!$C$2:$C$2047,Worksheet!$F136),"-")</f>
        <v>-</v>
      </c>
      <c r="EE136" s="51" t="str">
        <f>IFERROR(AVERAGEIFS('Orders - December 2020'!$I$2:$I$2047,'Orders - December 2020'!$H$2:$H$2047,Worksheet!EE$3,'Orders - December 2020'!$C$2:$C$2047,Worksheet!$F136),"-")</f>
        <v>-</v>
      </c>
      <c r="EF136" s="51" t="str">
        <f>IFERROR(AVERAGEIFS('Orders - December 2020'!$I$2:$I$2047,'Orders - December 2020'!$H$2:$H$2047,Worksheet!EF$3,'Orders - December 2020'!$C$2:$C$2047,Worksheet!$F136),"-")</f>
        <v>-</v>
      </c>
      <c r="EG136" s="51" t="str">
        <f>IFERROR(AVERAGEIFS('Orders - December 2020'!$I$2:$I$2047,'Orders - December 2020'!$H$2:$H$2047,Worksheet!EG$3,'Orders - December 2020'!$C$2:$C$2047,Worksheet!$F136),"-")</f>
        <v>-</v>
      </c>
      <c r="EH136" s="51" t="str">
        <f>IFERROR(AVERAGEIFS('Orders - December 2020'!$I$2:$I$2047,'Orders - December 2020'!$H$2:$H$2047,Worksheet!EH$3,'Orders - December 2020'!$C$2:$C$2047,Worksheet!$F136),"-")</f>
        <v>-</v>
      </c>
      <c r="EI136" s="51" t="str">
        <f>IFERROR(AVERAGEIFS('Orders - December 2020'!$I$2:$I$2047,'Orders - December 2020'!$H$2:$H$2047,Worksheet!EI$3,'Orders - December 2020'!$C$2:$C$2047,Worksheet!$F136),"-")</f>
        <v>-</v>
      </c>
      <c r="EJ136" s="51" t="str">
        <f>IFERROR(AVERAGEIFS('Orders - December 2020'!$I$2:$I$2047,'Orders - December 2020'!$H$2:$H$2047,Worksheet!EJ$3,'Orders - December 2020'!$C$2:$C$2047,Worksheet!$F136),"-")</f>
        <v>-</v>
      </c>
      <c r="EK136" s="51" t="str">
        <f>IFERROR(AVERAGEIFS('Orders - December 2020'!$I$2:$I$2047,'Orders - December 2020'!$H$2:$H$2047,Worksheet!EK$3,'Orders - December 2020'!$C$2:$C$2047,Worksheet!$F136),"-")</f>
        <v>-</v>
      </c>
      <c r="EL136" s="51" t="str">
        <f>IFERROR(AVERAGEIFS('Orders - December 2020'!$I$2:$I$2047,'Orders - December 2020'!$H$2:$H$2047,Worksheet!EL$3,'Orders - December 2020'!$C$2:$C$2047,Worksheet!$F136),"-")</f>
        <v>-</v>
      </c>
      <c r="EM136" s="51" t="str">
        <f>IFERROR(AVERAGEIFS('Orders - December 2020'!$I$2:$I$2047,'Orders - December 2020'!$H$2:$H$2047,Worksheet!EM$3,'Orders - December 2020'!$C$2:$C$2047,Worksheet!$F136),"-")</f>
        <v>-</v>
      </c>
      <c r="EN136" s="51" t="str">
        <f>IFERROR(AVERAGEIFS('Orders - December 2020'!$I$2:$I$2047,'Orders - December 2020'!$H$2:$H$2047,Worksheet!EN$3,'Orders - December 2020'!$C$2:$C$2047,Worksheet!$F136),"-")</f>
        <v>-</v>
      </c>
      <c r="EO136" s="51" t="str">
        <f>IFERROR(AVERAGEIFS('Orders - December 2020'!$I$2:$I$2047,'Orders - December 2020'!$H$2:$H$2047,Worksheet!EO$3,'Orders - December 2020'!$C$2:$C$2047,Worksheet!$F136),"-")</f>
        <v>-</v>
      </c>
      <c r="EP136" s="51" t="str">
        <f>IFERROR(AVERAGEIFS('Orders - December 2020'!$I$2:$I$2047,'Orders - December 2020'!$H$2:$H$2047,Worksheet!EP$3,'Orders - December 2020'!$C$2:$C$2047,Worksheet!$F136),"-")</f>
        <v>-</v>
      </c>
      <c r="EQ136" s="51" t="str">
        <f>IFERROR(AVERAGEIFS('Orders - December 2020'!$I$2:$I$2047,'Orders - December 2020'!$H$2:$H$2047,Worksheet!EQ$3,'Orders - December 2020'!$C$2:$C$2047,Worksheet!$F136),"-")</f>
        <v>-</v>
      </c>
      <c r="ER136" s="51" t="str">
        <f>IFERROR(AVERAGEIFS('Orders - December 2020'!$I$2:$I$2047,'Orders - December 2020'!$H$2:$H$2047,Worksheet!ER$3,'Orders - December 2020'!$C$2:$C$2047,Worksheet!$F136),"-")</f>
        <v>-</v>
      </c>
      <c r="ES136" s="51" t="str">
        <f>IFERROR(AVERAGEIFS('Orders - December 2020'!$I$2:$I$2047,'Orders - December 2020'!$H$2:$H$2047,Worksheet!ES$3,'Orders - December 2020'!$C$2:$C$2047,Worksheet!$F136),"-")</f>
        <v>-</v>
      </c>
      <c r="ET136" s="51" t="str">
        <f>IFERROR(AVERAGEIFS('Orders - December 2020'!$I$2:$I$2047,'Orders - December 2020'!$H$2:$H$2047,Worksheet!ET$3,'Orders - December 2020'!$C$2:$C$2047,Worksheet!$F136),"-")</f>
        <v>-</v>
      </c>
      <c r="EU136" s="51" t="str">
        <f>IFERROR(AVERAGEIFS('Orders - December 2020'!$I$2:$I$2047,'Orders - December 2020'!$H$2:$H$2047,Worksheet!EU$3,'Orders - December 2020'!$C$2:$C$2047,Worksheet!$F136),"-")</f>
        <v>-</v>
      </c>
      <c r="EV136" s="51" t="str">
        <f>IFERROR(AVERAGEIFS('Orders - December 2020'!$I$2:$I$2047,'Orders - December 2020'!$H$2:$H$2047,Worksheet!EV$3,'Orders - December 2020'!$C$2:$C$2047,Worksheet!$F136),"-")</f>
        <v>-</v>
      </c>
      <c r="EW136" s="51" t="str">
        <f>IFERROR(AVERAGEIFS('Orders - December 2020'!$I$2:$I$2047,'Orders - December 2020'!$H$2:$H$2047,Worksheet!EW$3,'Orders - December 2020'!$C$2:$C$2047,Worksheet!$F136),"-")</f>
        <v>-</v>
      </c>
      <c r="EX136" s="51" t="str">
        <f>IFERROR(AVERAGEIFS('Orders - December 2020'!$I$2:$I$2047,'Orders - December 2020'!$H$2:$H$2047,Worksheet!EX$3,'Orders - December 2020'!$C$2:$C$2047,Worksheet!$F136),"-")</f>
        <v>-</v>
      </c>
      <c r="EY136" s="51" t="str">
        <f>IFERROR(AVERAGEIFS('Orders - December 2020'!$I$2:$I$2047,'Orders - December 2020'!$H$2:$H$2047,Worksheet!EY$3,'Orders - December 2020'!$C$2:$C$2047,Worksheet!$F136),"-")</f>
        <v>-</v>
      </c>
      <c r="EZ136" s="51" t="str">
        <f>IFERROR(AVERAGEIFS('Orders - December 2020'!$I$2:$I$2047,'Orders - December 2020'!$H$2:$H$2047,Worksheet!EZ$3,'Orders - December 2020'!$C$2:$C$2047,Worksheet!$F136),"-")</f>
        <v>-</v>
      </c>
      <c r="FA136" s="51" t="str">
        <f>IFERROR(AVERAGEIFS('Orders - December 2020'!$I$2:$I$2047,'Orders - December 2020'!$H$2:$H$2047,Worksheet!FA$3,'Orders - December 2020'!$C$2:$C$2047,Worksheet!$F136),"-")</f>
        <v>-</v>
      </c>
      <c r="FB136" s="51" t="str">
        <f>IFERROR(AVERAGEIFS('Orders - December 2020'!$I$2:$I$2047,'Orders - December 2020'!$H$2:$H$2047,Worksheet!FB$3,'Orders - December 2020'!$C$2:$C$2047,Worksheet!$F136),"-")</f>
        <v>-</v>
      </c>
      <c r="FC136" s="51" t="str">
        <f>IFERROR(AVERAGEIFS('Orders - December 2020'!$I$2:$I$2047,'Orders - December 2020'!$H$2:$H$2047,Worksheet!FC$3,'Orders - December 2020'!$C$2:$C$2047,Worksheet!$F136),"-")</f>
        <v>-</v>
      </c>
      <c r="FD136" s="51" t="str">
        <f>IFERROR(AVERAGEIFS('Orders - December 2020'!$I$2:$I$2047,'Orders - December 2020'!$H$2:$H$2047,Worksheet!FD$3,'Orders - December 2020'!$C$2:$C$2047,Worksheet!$F136),"-")</f>
        <v>-</v>
      </c>
      <c r="FE136" s="51" t="str">
        <f>IFERROR(AVERAGEIFS('Orders - December 2020'!$I$2:$I$2047,'Orders - December 2020'!$H$2:$H$2047,Worksheet!FE$3,'Orders - December 2020'!$C$2:$C$2047,Worksheet!$F136),"-")</f>
        <v>-</v>
      </c>
      <c r="FF136" s="51" t="str">
        <f>IFERROR(AVERAGEIFS('Orders - December 2020'!$I$2:$I$2047,'Orders - December 2020'!$H$2:$H$2047,Worksheet!FF$3,'Orders - December 2020'!$C$2:$C$2047,Worksheet!$F136),"-")</f>
        <v>-</v>
      </c>
      <c r="FG136" s="52" t="str">
        <f>IFERROR(AVERAGEIFS('Orders - December 2020'!$I$2:$I$2047,'Orders - December 2020'!$H$2:$H$2047,Worksheet!FG$3,'Orders - December 2020'!$C$2:$C$2047,Worksheet!$F136),"-")</f>
        <v>-</v>
      </c>
    </row>
    <row r="137" spans="6:163">
      <c r="F137" s="45" t="str">
        <v>Ejike Minimart</v>
      </c>
      <c r="G137" s="50" t="str">
        <f>IFERROR(AVERAGEIFS('Orders - December 2020'!$I$2:$I$2047,'Orders - December 2020'!$H$2:$H$2047,Worksheet!G$3,'Orders - December 2020'!$C$2:$C$2047,Worksheet!$F137),"-")</f>
        <v>-</v>
      </c>
      <c r="H137" s="51" t="str">
        <f>IFERROR(AVERAGEIFS('Orders - December 2020'!$I$2:$I$2047,'Orders - December 2020'!$H$2:$H$2047,Worksheet!H$3,'Orders - December 2020'!$C$2:$C$2047,Worksheet!$F137),"-")</f>
        <v>-</v>
      </c>
      <c r="I137" s="51" t="str">
        <f>IFERROR(AVERAGEIFS('Orders - December 2020'!$I$2:$I$2047,'Orders - December 2020'!$H$2:$H$2047,Worksheet!I$3,'Orders - December 2020'!$C$2:$C$2047,Worksheet!$F137),"-")</f>
        <v>-</v>
      </c>
      <c r="J137" s="51" t="str">
        <f>IFERROR(AVERAGEIFS('Orders - December 2020'!$I$2:$I$2047,'Orders - December 2020'!$H$2:$H$2047,Worksheet!J$3,'Orders - December 2020'!$C$2:$C$2047,Worksheet!$F137),"-")</f>
        <v>-</v>
      </c>
      <c r="K137" s="51" t="str">
        <f>IFERROR(AVERAGEIFS('Orders - December 2020'!$I$2:$I$2047,'Orders - December 2020'!$H$2:$H$2047,Worksheet!K$3,'Orders - December 2020'!$C$2:$C$2047,Worksheet!$F137),"-")</f>
        <v>-</v>
      </c>
      <c r="L137" s="51" t="str">
        <f>IFERROR(AVERAGEIFS('Orders - December 2020'!$I$2:$I$2047,'Orders - December 2020'!$H$2:$H$2047,Worksheet!L$3,'Orders - December 2020'!$C$2:$C$2047,Worksheet!$F137),"-")</f>
        <v>-</v>
      </c>
      <c r="M137" s="51" t="str">
        <f>IFERROR(AVERAGEIFS('Orders - December 2020'!$I$2:$I$2047,'Orders - December 2020'!$H$2:$H$2047,Worksheet!M$3,'Orders - December 2020'!$C$2:$C$2047,Worksheet!$F137),"-")</f>
        <v>-</v>
      </c>
      <c r="N137" s="51" t="str">
        <f>IFERROR(AVERAGEIFS('Orders - December 2020'!$I$2:$I$2047,'Orders - December 2020'!$H$2:$H$2047,Worksheet!N$3,'Orders - December 2020'!$C$2:$C$2047,Worksheet!$F137),"-")</f>
        <v>-</v>
      </c>
      <c r="O137" s="51" t="str">
        <f>IFERROR(AVERAGEIFS('Orders - December 2020'!$I$2:$I$2047,'Orders - December 2020'!$H$2:$H$2047,Worksheet!O$3,'Orders - December 2020'!$C$2:$C$2047,Worksheet!$F137),"-")</f>
        <v>-</v>
      </c>
      <c r="P137" s="51" t="str">
        <f>IFERROR(AVERAGEIFS('Orders - December 2020'!$I$2:$I$2047,'Orders - December 2020'!$H$2:$H$2047,Worksheet!P$3,'Orders - December 2020'!$C$2:$C$2047,Worksheet!$F137),"-")</f>
        <v>-</v>
      </c>
      <c r="Q137" s="51" t="str">
        <f>IFERROR(AVERAGEIFS('Orders - December 2020'!$I$2:$I$2047,'Orders - December 2020'!$H$2:$H$2047,Worksheet!Q$3,'Orders - December 2020'!$C$2:$C$2047,Worksheet!$F137),"-")</f>
        <v>-</v>
      </c>
      <c r="R137" s="51" t="str">
        <f>IFERROR(AVERAGEIFS('Orders - December 2020'!$I$2:$I$2047,'Orders - December 2020'!$H$2:$H$2047,Worksheet!R$3,'Orders - December 2020'!$C$2:$C$2047,Worksheet!$F137),"-")</f>
        <v>-</v>
      </c>
      <c r="S137" s="51" t="str">
        <f>IFERROR(AVERAGEIFS('Orders - December 2020'!$I$2:$I$2047,'Orders - December 2020'!$H$2:$H$2047,Worksheet!S$3,'Orders - December 2020'!$C$2:$C$2047,Worksheet!$F137),"-")</f>
        <v>-</v>
      </c>
      <c r="T137" s="51" t="str">
        <f>IFERROR(AVERAGEIFS('Orders - December 2020'!$I$2:$I$2047,'Orders - December 2020'!$H$2:$H$2047,Worksheet!T$3,'Orders - December 2020'!$C$2:$C$2047,Worksheet!$F137),"-")</f>
        <v>-</v>
      </c>
      <c r="U137" s="51" t="str">
        <f>IFERROR(AVERAGEIFS('Orders - December 2020'!$I$2:$I$2047,'Orders - December 2020'!$H$2:$H$2047,Worksheet!U$3,'Orders - December 2020'!$C$2:$C$2047,Worksheet!$F137),"-")</f>
        <v>-</v>
      </c>
      <c r="V137" s="51" t="str">
        <f>IFERROR(AVERAGEIFS('Orders - December 2020'!$I$2:$I$2047,'Orders - December 2020'!$H$2:$H$2047,Worksheet!V$3,'Orders - December 2020'!$C$2:$C$2047,Worksheet!$F137),"-")</f>
        <v>-</v>
      </c>
      <c r="W137" s="51" t="str">
        <f>IFERROR(AVERAGEIFS('Orders - December 2020'!$I$2:$I$2047,'Orders - December 2020'!$H$2:$H$2047,Worksheet!W$3,'Orders - December 2020'!$C$2:$C$2047,Worksheet!$F137),"-")</f>
        <v>-</v>
      </c>
      <c r="X137" s="51" t="str">
        <f>IFERROR(AVERAGEIFS('Orders - December 2020'!$I$2:$I$2047,'Orders - December 2020'!$H$2:$H$2047,Worksheet!X$3,'Orders - December 2020'!$C$2:$C$2047,Worksheet!$F137),"-")</f>
        <v>-</v>
      </c>
      <c r="Y137" s="51" t="str">
        <f>IFERROR(AVERAGEIFS('Orders - December 2020'!$I$2:$I$2047,'Orders - December 2020'!$H$2:$H$2047,Worksheet!Y$3,'Orders - December 2020'!$C$2:$C$2047,Worksheet!$F137),"-")</f>
        <v>-</v>
      </c>
      <c r="Z137" s="51" t="str">
        <f>IFERROR(AVERAGEIFS('Orders - December 2020'!$I$2:$I$2047,'Orders - December 2020'!$H$2:$H$2047,Worksheet!Z$3,'Orders - December 2020'!$C$2:$C$2047,Worksheet!$F137),"-")</f>
        <v>-</v>
      </c>
      <c r="AA137" s="51" t="str">
        <f>IFERROR(AVERAGEIFS('Orders - December 2020'!$I$2:$I$2047,'Orders - December 2020'!$H$2:$H$2047,Worksheet!AA$3,'Orders - December 2020'!$C$2:$C$2047,Worksheet!$F137),"-")</f>
        <v>-</v>
      </c>
      <c r="AB137" s="51" t="str">
        <f>IFERROR(AVERAGEIFS('Orders - December 2020'!$I$2:$I$2047,'Orders - December 2020'!$H$2:$H$2047,Worksheet!AB$3,'Orders - December 2020'!$C$2:$C$2047,Worksheet!$F137),"-")</f>
        <v>-</v>
      </c>
      <c r="AC137" s="51" t="str">
        <f>IFERROR(AVERAGEIFS('Orders - December 2020'!$I$2:$I$2047,'Orders - December 2020'!$H$2:$H$2047,Worksheet!AC$3,'Orders - December 2020'!$C$2:$C$2047,Worksheet!$F137),"-")</f>
        <v>-</v>
      </c>
      <c r="AD137" s="51" t="str">
        <f>IFERROR(AVERAGEIFS('Orders - December 2020'!$I$2:$I$2047,'Orders - December 2020'!$H$2:$H$2047,Worksheet!AD$3,'Orders - December 2020'!$C$2:$C$2047,Worksheet!$F137),"-")</f>
        <v>-</v>
      </c>
      <c r="AE137" s="51" t="str">
        <f>IFERROR(AVERAGEIFS('Orders - December 2020'!$I$2:$I$2047,'Orders - December 2020'!$H$2:$H$2047,Worksheet!AE$3,'Orders - December 2020'!$C$2:$C$2047,Worksheet!$F137),"-")</f>
        <v>-</v>
      </c>
      <c r="AF137" s="51" t="str">
        <f>IFERROR(AVERAGEIFS('Orders - December 2020'!$I$2:$I$2047,'Orders - December 2020'!$H$2:$H$2047,Worksheet!AF$3,'Orders - December 2020'!$C$2:$C$2047,Worksheet!$F137),"-")</f>
        <v>-</v>
      </c>
      <c r="AG137" s="51" t="str">
        <f>IFERROR(AVERAGEIFS('Orders - December 2020'!$I$2:$I$2047,'Orders - December 2020'!$H$2:$H$2047,Worksheet!AG$3,'Orders - December 2020'!$C$2:$C$2047,Worksheet!$F137),"-")</f>
        <v>-</v>
      </c>
      <c r="AH137" s="51" t="str">
        <f>IFERROR(AVERAGEIFS('Orders - December 2020'!$I$2:$I$2047,'Orders - December 2020'!$H$2:$H$2047,Worksheet!AH$3,'Orders - December 2020'!$C$2:$C$2047,Worksheet!$F137),"-")</f>
        <v>-</v>
      </c>
      <c r="AI137" s="51" t="str">
        <f>IFERROR(AVERAGEIFS('Orders - December 2020'!$I$2:$I$2047,'Orders - December 2020'!$H$2:$H$2047,Worksheet!AI$3,'Orders - December 2020'!$C$2:$C$2047,Worksheet!$F137),"-")</f>
        <v>-</v>
      </c>
      <c r="AJ137" s="51" t="str">
        <f>IFERROR(AVERAGEIFS('Orders - December 2020'!$I$2:$I$2047,'Orders - December 2020'!$H$2:$H$2047,Worksheet!AJ$3,'Orders - December 2020'!$C$2:$C$2047,Worksheet!$F137),"-")</f>
        <v>-</v>
      </c>
      <c r="AK137" s="51" t="str">
        <f>IFERROR(AVERAGEIFS('Orders - December 2020'!$I$2:$I$2047,'Orders - December 2020'!$H$2:$H$2047,Worksheet!AK$3,'Orders - December 2020'!$C$2:$C$2047,Worksheet!$F137),"-")</f>
        <v>-</v>
      </c>
      <c r="AL137" s="51" t="str">
        <f>IFERROR(AVERAGEIFS('Orders - December 2020'!$I$2:$I$2047,'Orders - December 2020'!$H$2:$H$2047,Worksheet!AL$3,'Orders - December 2020'!$C$2:$C$2047,Worksheet!$F137),"-")</f>
        <v>-</v>
      </c>
      <c r="AM137" s="51" t="str">
        <f>IFERROR(AVERAGEIFS('Orders - December 2020'!$I$2:$I$2047,'Orders - December 2020'!$H$2:$H$2047,Worksheet!AM$3,'Orders - December 2020'!$C$2:$C$2047,Worksheet!$F137),"-")</f>
        <v>-</v>
      </c>
      <c r="AN137" s="51" t="str">
        <f>IFERROR(AVERAGEIFS('Orders - December 2020'!$I$2:$I$2047,'Orders - December 2020'!$H$2:$H$2047,Worksheet!AN$3,'Orders - December 2020'!$C$2:$C$2047,Worksheet!$F137),"-")</f>
        <v>-</v>
      </c>
      <c r="AO137" s="51" t="str">
        <f>IFERROR(AVERAGEIFS('Orders - December 2020'!$I$2:$I$2047,'Orders - December 2020'!$H$2:$H$2047,Worksheet!AO$3,'Orders - December 2020'!$C$2:$C$2047,Worksheet!$F137),"-")</f>
        <v>-</v>
      </c>
      <c r="AP137" s="51" t="str">
        <f>IFERROR(AVERAGEIFS('Orders - December 2020'!$I$2:$I$2047,'Orders - December 2020'!$H$2:$H$2047,Worksheet!AP$3,'Orders - December 2020'!$C$2:$C$2047,Worksheet!$F137),"-")</f>
        <v>-</v>
      </c>
      <c r="AQ137" s="51" t="str">
        <f>IFERROR(AVERAGEIFS('Orders - December 2020'!$I$2:$I$2047,'Orders - December 2020'!$H$2:$H$2047,Worksheet!AQ$3,'Orders - December 2020'!$C$2:$C$2047,Worksheet!$F137),"-")</f>
        <v>-</v>
      </c>
      <c r="AR137" s="51" t="str">
        <f>IFERROR(AVERAGEIFS('Orders - December 2020'!$I$2:$I$2047,'Orders - December 2020'!$H$2:$H$2047,Worksheet!AR$3,'Orders - December 2020'!$C$2:$C$2047,Worksheet!$F137),"-")</f>
        <v>-</v>
      </c>
      <c r="AS137" s="51" t="str">
        <f>IFERROR(AVERAGEIFS('Orders - December 2020'!$I$2:$I$2047,'Orders - December 2020'!$H$2:$H$2047,Worksheet!AS$3,'Orders - December 2020'!$C$2:$C$2047,Worksheet!$F137),"-")</f>
        <v>-</v>
      </c>
      <c r="AT137" s="51" t="str">
        <f>IFERROR(AVERAGEIFS('Orders - December 2020'!$I$2:$I$2047,'Orders - December 2020'!$H$2:$H$2047,Worksheet!AT$3,'Orders - December 2020'!$C$2:$C$2047,Worksheet!$F137),"-")</f>
        <v>-</v>
      </c>
      <c r="AU137" s="51" t="str">
        <f>IFERROR(AVERAGEIFS('Orders - December 2020'!$I$2:$I$2047,'Orders - December 2020'!$H$2:$H$2047,Worksheet!AU$3,'Orders - December 2020'!$C$2:$C$2047,Worksheet!$F137),"-")</f>
        <v>-</v>
      </c>
      <c r="AV137" s="51" t="str">
        <f>IFERROR(AVERAGEIFS('Orders - December 2020'!$I$2:$I$2047,'Orders - December 2020'!$H$2:$H$2047,Worksheet!AV$3,'Orders - December 2020'!$C$2:$C$2047,Worksheet!$F137),"-")</f>
        <v>-</v>
      </c>
      <c r="AW137" s="51" t="str">
        <f>IFERROR(AVERAGEIFS('Orders - December 2020'!$I$2:$I$2047,'Orders - December 2020'!$H$2:$H$2047,Worksheet!AW$3,'Orders - December 2020'!$C$2:$C$2047,Worksheet!$F137),"-")</f>
        <v>-</v>
      </c>
      <c r="AX137" s="51" t="str">
        <f>IFERROR(AVERAGEIFS('Orders - December 2020'!$I$2:$I$2047,'Orders - December 2020'!$H$2:$H$2047,Worksheet!AX$3,'Orders - December 2020'!$C$2:$C$2047,Worksheet!$F137),"-")</f>
        <v>-</v>
      </c>
      <c r="AY137" s="51" t="str">
        <f>IFERROR(AVERAGEIFS('Orders - December 2020'!$I$2:$I$2047,'Orders - December 2020'!$H$2:$H$2047,Worksheet!AY$3,'Orders - December 2020'!$C$2:$C$2047,Worksheet!$F137),"-")</f>
        <v>-</v>
      </c>
      <c r="AZ137" s="51" t="str">
        <f>IFERROR(AVERAGEIFS('Orders - December 2020'!$I$2:$I$2047,'Orders - December 2020'!$H$2:$H$2047,Worksheet!AZ$3,'Orders - December 2020'!$C$2:$C$2047,Worksheet!$F137),"-")</f>
        <v>-</v>
      </c>
      <c r="BA137" s="51" t="str">
        <f>IFERROR(AVERAGEIFS('Orders - December 2020'!$I$2:$I$2047,'Orders - December 2020'!$H$2:$H$2047,Worksheet!BA$3,'Orders - December 2020'!$C$2:$C$2047,Worksheet!$F137),"-")</f>
        <v>-</v>
      </c>
      <c r="BB137" s="51" t="str">
        <f>IFERROR(AVERAGEIFS('Orders - December 2020'!$I$2:$I$2047,'Orders - December 2020'!$H$2:$H$2047,Worksheet!BB$3,'Orders - December 2020'!$C$2:$C$2047,Worksheet!$F137),"-")</f>
        <v>-</v>
      </c>
      <c r="BC137" s="51" t="str">
        <f>IFERROR(AVERAGEIFS('Orders - December 2020'!$I$2:$I$2047,'Orders - December 2020'!$H$2:$H$2047,Worksheet!BC$3,'Orders - December 2020'!$C$2:$C$2047,Worksheet!$F137),"-")</f>
        <v>-</v>
      </c>
      <c r="BD137" s="51" t="str">
        <f>IFERROR(AVERAGEIFS('Orders - December 2020'!$I$2:$I$2047,'Orders - December 2020'!$H$2:$H$2047,Worksheet!BD$3,'Orders - December 2020'!$C$2:$C$2047,Worksheet!$F137),"-")</f>
        <v>-</v>
      </c>
      <c r="BE137" s="51" t="str">
        <f>IFERROR(AVERAGEIFS('Orders - December 2020'!$I$2:$I$2047,'Orders - December 2020'!$H$2:$H$2047,Worksheet!BE$3,'Orders - December 2020'!$C$2:$C$2047,Worksheet!$F137),"-")</f>
        <v>-</v>
      </c>
      <c r="BF137" s="51" t="str">
        <f>IFERROR(AVERAGEIFS('Orders - December 2020'!$I$2:$I$2047,'Orders - December 2020'!$H$2:$H$2047,Worksheet!BF$3,'Orders - December 2020'!$C$2:$C$2047,Worksheet!$F137),"-")</f>
        <v>-</v>
      </c>
      <c r="BG137" s="51" t="str">
        <f>IFERROR(AVERAGEIFS('Orders - December 2020'!$I$2:$I$2047,'Orders - December 2020'!$H$2:$H$2047,Worksheet!BG$3,'Orders - December 2020'!$C$2:$C$2047,Worksheet!$F137),"-")</f>
        <v>-</v>
      </c>
      <c r="BH137" s="51" t="str">
        <f>IFERROR(AVERAGEIFS('Orders - December 2020'!$I$2:$I$2047,'Orders - December 2020'!$H$2:$H$2047,Worksheet!BH$3,'Orders - December 2020'!$C$2:$C$2047,Worksheet!$F137),"-")</f>
        <v>-</v>
      </c>
      <c r="BI137" s="51" t="str">
        <f>IFERROR(AVERAGEIFS('Orders - December 2020'!$I$2:$I$2047,'Orders - December 2020'!$H$2:$H$2047,Worksheet!BI$3,'Orders - December 2020'!$C$2:$C$2047,Worksheet!$F137),"-")</f>
        <v>-</v>
      </c>
      <c r="BJ137" s="51" t="str">
        <f>IFERROR(AVERAGEIFS('Orders - December 2020'!$I$2:$I$2047,'Orders - December 2020'!$H$2:$H$2047,Worksheet!BJ$3,'Orders - December 2020'!$C$2:$C$2047,Worksheet!$F137),"-")</f>
        <v>-</v>
      </c>
      <c r="BK137" s="51" t="str">
        <f>IFERROR(AVERAGEIFS('Orders - December 2020'!$I$2:$I$2047,'Orders - December 2020'!$H$2:$H$2047,Worksheet!BK$3,'Orders - December 2020'!$C$2:$C$2047,Worksheet!$F137),"-")</f>
        <v>-</v>
      </c>
      <c r="BL137" s="51" t="str">
        <f>IFERROR(AVERAGEIFS('Orders - December 2020'!$I$2:$I$2047,'Orders - December 2020'!$H$2:$H$2047,Worksheet!BL$3,'Orders - December 2020'!$C$2:$C$2047,Worksheet!$F137),"-")</f>
        <v>-</v>
      </c>
      <c r="BM137" s="51" t="str">
        <f>IFERROR(AVERAGEIFS('Orders - December 2020'!$I$2:$I$2047,'Orders - December 2020'!$H$2:$H$2047,Worksheet!BM$3,'Orders - December 2020'!$C$2:$C$2047,Worksheet!$F137),"-")</f>
        <v>-</v>
      </c>
      <c r="BN137" s="51" t="str">
        <f>IFERROR(AVERAGEIFS('Orders - December 2020'!$I$2:$I$2047,'Orders - December 2020'!$H$2:$H$2047,Worksheet!BN$3,'Orders - December 2020'!$C$2:$C$2047,Worksheet!$F137),"-")</f>
        <v>-</v>
      </c>
      <c r="BO137" s="51" t="str">
        <f>IFERROR(AVERAGEIFS('Orders - December 2020'!$I$2:$I$2047,'Orders - December 2020'!$H$2:$H$2047,Worksheet!BO$3,'Orders - December 2020'!$C$2:$C$2047,Worksheet!$F137),"-")</f>
        <v>-</v>
      </c>
      <c r="BP137" s="51" t="str">
        <f>IFERROR(AVERAGEIFS('Orders - December 2020'!$I$2:$I$2047,'Orders - December 2020'!$H$2:$H$2047,Worksheet!BP$3,'Orders - December 2020'!$C$2:$C$2047,Worksheet!$F137),"-")</f>
        <v>-</v>
      </c>
      <c r="BQ137" s="51" t="str">
        <f>IFERROR(AVERAGEIFS('Orders - December 2020'!$I$2:$I$2047,'Orders - December 2020'!$H$2:$H$2047,Worksheet!BQ$3,'Orders - December 2020'!$C$2:$C$2047,Worksheet!$F137),"-")</f>
        <v>-</v>
      </c>
      <c r="BR137" s="51" t="str">
        <f>IFERROR(AVERAGEIFS('Orders - December 2020'!$I$2:$I$2047,'Orders - December 2020'!$H$2:$H$2047,Worksheet!BR$3,'Orders - December 2020'!$C$2:$C$2047,Worksheet!$F137),"-")</f>
        <v>-</v>
      </c>
      <c r="BS137" s="51" t="str">
        <f>IFERROR(AVERAGEIFS('Orders - December 2020'!$I$2:$I$2047,'Orders - December 2020'!$H$2:$H$2047,Worksheet!BS$3,'Orders - December 2020'!$C$2:$C$2047,Worksheet!$F137),"-")</f>
        <v>-</v>
      </c>
      <c r="BT137" s="51" t="str">
        <f>IFERROR(AVERAGEIFS('Orders - December 2020'!$I$2:$I$2047,'Orders - December 2020'!$H$2:$H$2047,Worksheet!BT$3,'Orders - December 2020'!$C$2:$C$2047,Worksheet!$F137),"-")</f>
        <v>-</v>
      </c>
      <c r="BU137" s="51" t="str">
        <f>IFERROR(AVERAGEIFS('Orders - December 2020'!$I$2:$I$2047,'Orders - December 2020'!$H$2:$H$2047,Worksheet!BU$3,'Orders - December 2020'!$C$2:$C$2047,Worksheet!$F137),"-")</f>
        <v>-</v>
      </c>
      <c r="BV137" s="51" t="str">
        <f>IFERROR(AVERAGEIFS('Orders - December 2020'!$I$2:$I$2047,'Orders - December 2020'!$H$2:$H$2047,Worksheet!BV$3,'Orders - December 2020'!$C$2:$C$2047,Worksheet!$F137),"-")</f>
        <v>-</v>
      </c>
      <c r="BW137" s="51" t="str">
        <f>IFERROR(AVERAGEIFS('Orders - December 2020'!$I$2:$I$2047,'Orders - December 2020'!$H$2:$H$2047,Worksheet!BW$3,'Orders - December 2020'!$C$2:$C$2047,Worksheet!$F137),"-")</f>
        <v>-</v>
      </c>
      <c r="BX137" s="51" t="str">
        <f>IFERROR(AVERAGEIFS('Orders - December 2020'!$I$2:$I$2047,'Orders - December 2020'!$H$2:$H$2047,Worksheet!BX$3,'Orders - December 2020'!$C$2:$C$2047,Worksheet!$F137),"-")</f>
        <v>-</v>
      </c>
      <c r="BY137" s="51" t="str">
        <f>IFERROR(AVERAGEIFS('Orders - December 2020'!$I$2:$I$2047,'Orders - December 2020'!$H$2:$H$2047,Worksheet!BY$3,'Orders - December 2020'!$C$2:$C$2047,Worksheet!$F137),"-")</f>
        <v>-</v>
      </c>
      <c r="BZ137" s="51" t="str">
        <f>IFERROR(AVERAGEIFS('Orders - December 2020'!$I$2:$I$2047,'Orders - December 2020'!$H$2:$H$2047,Worksheet!BZ$3,'Orders - December 2020'!$C$2:$C$2047,Worksheet!$F137),"-")</f>
        <v>-</v>
      </c>
      <c r="CA137" s="51">
        <f>IFERROR(AVERAGEIFS('Orders - December 2020'!$I$2:$I$2047,'Orders - December 2020'!$H$2:$H$2047,Worksheet!CA$3,'Orders - December 2020'!$C$2:$C$2047,Worksheet!$F137),"-")</f>
        <v>1</v>
      </c>
      <c r="CB137" s="51">
        <f>IFERROR(AVERAGEIFS('Orders - December 2020'!$I$2:$I$2047,'Orders - December 2020'!$H$2:$H$2047,Worksheet!CB$3,'Orders - December 2020'!$C$2:$C$2047,Worksheet!$F137),"-")</f>
        <v>1</v>
      </c>
      <c r="CC137" s="51" t="str">
        <f>IFERROR(AVERAGEIFS('Orders - December 2020'!$I$2:$I$2047,'Orders - December 2020'!$H$2:$H$2047,Worksheet!CC$3,'Orders - December 2020'!$C$2:$C$2047,Worksheet!$F137),"-")</f>
        <v>-</v>
      </c>
      <c r="CD137" s="51" t="str">
        <f>IFERROR(AVERAGEIFS('Orders - December 2020'!$I$2:$I$2047,'Orders - December 2020'!$H$2:$H$2047,Worksheet!CD$3,'Orders - December 2020'!$C$2:$C$2047,Worksheet!$F137),"-")</f>
        <v>-</v>
      </c>
      <c r="CE137" s="51" t="str">
        <f>IFERROR(AVERAGEIFS('Orders - December 2020'!$I$2:$I$2047,'Orders - December 2020'!$H$2:$H$2047,Worksheet!CE$3,'Orders - December 2020'!$C$2:$C$2047,Worksheet!$F137),"-")</f>
        <v>-</v>
      </c>
      <c r="CF137" s="51" t="str">
        <f>IFERROR(AVERAGEIFS('Orders - December 2020'!$I$2:$I$2047,'Orders - December 2020'!$H$2:$H$2047,Worksheet!CF$3,'Orders - December 2020'!$C$2:$C$2047,Worksheet!$F137),"-")</f>
        <v>-</v>
      </c>
      <c r="CG137" s="51" t="str">
        <f>IFERROR(AVERAGEIFS('Orders - December 2020'!$I$2:$I$2047,'Orders - December 2020'!$H$2:$H$2047,Worksheet!CG$3,'Orders - December 2020'!$C$2:$C$2047,Worksheet!$F137),"-")</f>
        <v>-</v>
      </c>
      <c r="CH137" s="51" t="str">
        <f>IFERROR(AVERAGEIFS('Orders - December 2020'!$I$2:$I$2047,'Orders - December 2020'!$H$2:$H$2047,Worksheet!CH$3,'Orders - December 2020'!$C$2:$C$2047,Worksheet!$F137),"-")</f>
        <v>-</v>
      </c>
      <c r="CI137" s="51" t="str">
        <f>IFERROR(AVERAGEIFS('Orders - December 2020'!$I$2:$I$2047,'Orders - December 2020'!$H$2:$H$2047,Worksheet!CI$3,'Orders - December 2020'!$C$2:$C$2047,Worksheet!$F137),"-")</f>
        <v>-</v>
      </c>
      <c r="CJ137" s="51" t="str">
        <f>IFERROR(AVERAGEIFS('Orders - December 2020'!$I$2:$I$2047,'Orders - December 2020'!$H$2:$H$2047,Worksheet!CJ$3,'Orders - December 2020'!$C$2:$C$2047,Worksheet!$F137),"-")</f>
        <v>-</v>
      </c>
      <c r="CK137" s="51" t="str">
        <f>IFERROR(AVERAGEIFS('Orders - December 2020'!$I$2:$I$2047,'Orders - December 2020'!$H$2:$H$2047,Worksheet!CK$3,'Orders - December 2020'!$C$2:$C$2047,Worksheet!$F137),"-")</f>
        <v>-</v>
      </c>
      <c r="CL137" s="51" t="str">
        <f>IFERROR(AVERAGEIFS('Orders - December 2020'!$I$2:$I$2047,'Orders - December 2020'!$H$2:$H$2047,Worksheet!CL$3,'Orders - December 2020'!$C$2:$C$2047,Worksheet!$F137),"-")</f>
        <v>-</v>
      </c>
      <c r="CM137" s="51" t="str">
        <f>IFERROR(AVERAGEIFS('Orders - December 2020'!$I$2:$I$2047,'Orders - December 2020'!$H$2:$H$2047,Worksheet!CM$3,'Orders - December 2020'!$C$2:$C$2047,Worksheet!$F137),"-")</f>
        <v>-</v>
      </c>
      <c r="CN137" s="51" t="str">
        <f>IFERROR(AVERAGEIFS('Orders - December 2020'!$I$2:$I$2047,'Orders - December 2020'!$H$2:$H$2047,Worksheet!CN$3,'Orders - December 2020'!$C$2:$C$2047,Worksheet!$F137),"-")</f>
        <v>-</v>
      </c>
      <c r="CO137" s="51" t="str">
        <f>IFERROR(AVERAGEIFS('Orders - December 2020'!$I$2:$I$2047,'Orders - December 2020'!$H$2:$H$2047,Worksheet!CO$3,'Orders - December 2020'!$C$2:$C$2047,Worksheet!$F137),"-")</f>
        <v>-</v>
      </c>
      <c r="CP137" s="51" t="str">
        <f>IFERROR(AVERAGEIFS('Orders - December 2020'!$I$2:$I$2047,'Orders - December 2020'!$H$2:$H$2047,Worksheet!CP$3,'Orders - December 2020'!$C$2:$C$2047,Worksheet!$F137),"-")</f>
        <v>-</v>
      </c>
      <c r="CQ137" s="51" t="str">
        <f>IFERROR(AVERAGEIFS('Orders - December 2020'!$I$2:$I$2047,'Orders - December 2020'!$H$2:$H$2047,Worksheet!CQ$3,'Orders - December 2020'!$C$2:$C$2047,Worksheet!$F137),"-")</f>
        <v>-</v>
      </c>
      <c r="CR137" s="51" t="str">
        <f>IFERROR(AVERAGEIFS('Orders - December 2020'!$I$2:$I$2047,'Orders - December 2020'!$H$2:$H$2047,Worksheet!CR$3,'Orders - December 2020'!$C$2:$C$2047,Worksheet!$F137),"-")</f>
        <v>-</v>
      </c>
      <c r="CS137" s="51" t="str">
        <f>IFERROR(AVERAGEIFS('Orders - December 2020'!$I$2:$I$2047,'Orders - December 2020'!$H$2:$H$2047,Worksheet!CS$3,'Orders - December 2020'!$C$2:$C$2047,Worksheet!$F137),"-")</f>
        <v>-</v>
      </c>
      <c r="CT137" s="51" t="str">
        <f>IFERROR(AVERAGEIFS('Orders - December 2020'!$I$2:$I$2047,'Orders - December 2020'!$H$2:$H$2047,Worksheet!CT$3,'Orders - December 2020'!$C$2:$C$2047,Worksheet!$F137),"-")</f>
        <v>-</v>
      </c>
      <c r="CU137" s="51" t="str">
        <f>IFERROR(AVERAGEIFS('Orders - December 2020'!$I$2:$I$2047,'Orders - December 2020'!$H$2:$H$2047,Worksheet!CU$3,'Orders - December 2020'!$C$2:$C$2047,Worksheet!$F137),"-")</f>
        <v>-</v>
      </c>
      <c r="CV137" s="51" t="str">
        <f>IFERROR(AVERAGEIFS('Orders - December 2020'!$I$2:$I$2047,'Orders - December 2020'!$H$2:$H$2047,Worksheet!CV$3,'Orders - December 2020'!$C$2:$C$2047,Worksheet!$F137),"-")</f>
        <v>-</v>
      </c>
      <c r="CW137" s="51" t="str">
        <f>IFERROR(AVERAGEIFS('Orders - December 2020'!$I$2:$I$2047,'Orders - December 2020'!$H$2:$H$2047,Worksheet!CW$3,'Orders - December 2020'!$C$2:$C$2047,Worksheet!$F137),"-")</f>
        <v>-</v>
      </c>
      <c r="CX137" s="51" t="str">
        <f>IFERROR(AVERAGEIFS('Orders - December 2020'!$I$2:$I$2047,'Orders - December 2020'!$H$2:$H$2047,Worksheet!CX$3,'Orders - December 2020'!$C$2:$C$2047,Worksheet!$F137),"-")</f>
        <v>-</v>
      </c>
      <c r="CY137" s="51" t="str">
        <f>IFERROR(AVERAGEIFS('Orders - December 2020'!$I$2:$I$2047,'Orders - December 2020'!$H$2:$H$2047,Worksheet!CY$3,'Orders - December 2020'!$C$2:$C$2047,Worksheet!$F137),"-")</f>
        <v>-</v>
      </c>
      <c r="CZ137" s="51" t="str">
        <f>IFERROR(AVERAGEIFS('Orders - December 2020'!$I$2:$I$2047,'Orders - December 2020'!$H$2:$H$2047,Worksheet!CZ$3,'Orders - December 2020'!$C$2:$C$2047,Worksheet!$F137),"-")</f>
        <v>-</v>
      </c>
      <c r="DA137" s="51" t="str">
        <f>IFERROR(AVERAGEIFS('Orders - December 2020'!$I$2:$I$2047,'Orders - December 2020'!$H$2:$H$2047,Worksheet!DA$3,'Orders - December 2020'!$C$2:$C$2047,Worksheet!$F137),"-")</f>
        <v>-</v>
      </c>
      <c r="DB137" s="51" t="str">
        <f>IFERROR(AVERAGEIFS('Orders - December 2020'!$I$2:$I$2047,'Orders - December 2020'!$H$2:$H$2047,Worksheet!DB$3,'Orders - December 2020'!$C$2:$C$2047,Worksheet!$F137),"-")</f>
        <v>-</v>
      </c>
      <c r="DC137" s="51" t="str">
        <f>IFERROR(AVERAGEIFS('Orders - December 2020'!$I$2:$I$2047,'Orders - December 2020'!$H$2:$H$2047,Worksheet!DC$3,'Orders - December 2020'!$C$2:$C$2047,Worksheet!$F137),"-")</f>
        <v>-</v>
      </c>
      <c r="DD137" s="51" t="str">
        <f>IFERROR(AVERAGEIFS('Orders - December 2020'!$I$2:$I$2047,'Orders - December 2020'!$H$2:$H$2047,Worksheet!DD$3,'Orders - December 2020'!$C$2:$C$2047,Worksheet!$F137),"-")</f>
        <v>-</v>
      </c>
      <c r="DE137" s="51" t="str">
        <f>IFERROR(AVERAGEIFS('Orders - December 2020'!$I$2:$I$2047,'Orders - December 2020'!$H$2:$H$2047,Worksheet!DE$3,'Orders - December 2020'!$C$2:$C$2047,Worksheet!$F137),"-")</f>
        <v>-</v>
      </c>
      <c r="DF137" s="51" t="str">
        <f>IFERROR(AVERAGEIFS('Orders - December 2020'!$I$2:$I$2047,'Orders - December 2020'!$H$2:$H$2047,Worksheet!DF$3,'Orders - December 2020'!$C$2:$C$2047,Worksheet!$F137),"-")</f>
        <v>-</v>
      </c>
      <c r="DG137" s="51" t="str">
        <f>IFERROR(AVERAGEIFS('Orders - December 2020'!$I$2:$I$2047,'Orders - December 2020'!$H$2:$H$2047,Worksheet!DG$3,'Orders - December 2020'!$C$2:$C$2047,Worksheet!$F137),"-")</f>
        <v>-</v>
      </c>
      <c r="DH137" s="51" t="str">
        <f>IFERROR(AVERAGEIFS('Orders - December 2020'!$I$2:$I$2047,'Orders - December 2020'!$H$2:$H$2047,Worksheet!DH$3,'Orders - December 2020'!$C$2:$C$2047,Worksheet!$F137),"-")</f>
        <v>-</v>
      </c>
      <c r="DI137" s="51" t="str">
        <f>IFERROR(AVERAGEIFS('Orders - December 2020'!$I$2:$I$2047,'Orders - December 2020'!$H$2:$H$2047,Worksheet!DI$3,'Orders - December 2020'!$C$2:$C$2047,Worksheet!$F137),"-")</f>
        <v>-</v>
      </c>
      <c r="DJ137" s="51" t="str">
        <f>IFERROR(AVERAGEIFS('Orders - December 2020'!$I$2:$I$2047,'Orders - December 2020'!$H$2:$H$2047,Worksheet!DJ$3,'Orders - December 2020'!$C$2:$C$2047,Worksheet!$F137),"-")</f>
        <v>-</v>
      </c>
      <c r="DK137" s="51" t="str">
        <f>IFERROR(AVERAGEIFS('Orders - December 2020'!$I$2:$I$2047,'Orders - December 2020'!$H$2:$H$2047,Worksheet!DK$3,'Orders - December 2020'!$C$2:$C$2047,Worksheet!$F137),"-")</f>
        <v>-</v>
      </c>
      <c r="DL137" s="51" t="str">
        <f>IFERROR(AVERAGEIFS('Orders - December 2020'!$I$2:$I$2047,'Orders - December 2020'!$H$2:$H$2047,Worksheet!DL$3,'Orders - December 2020'!$C$2:$C$2047,Worksheet!$F137),"-")</f>
        <v>-</v>
      </c>
      <c r="DM137" s="51" t="str">
        <f>IFERROR(AVERAGEIFS('Orders - December 2020'!$I$2:$I$2047,'Orders - December 2020'!$H$2:$H$2047,Worksheet!DM$3,'Orders - December 2020'!$C$2:$C$2047,Worksheet!$F137),"-")</f>
        <v>-</v>
      </c>
      <c r="DN137" s="51" t="str">
        <f>IFERROR(AVERAGEIFS('Orders - December 2020'!$I$2:$I$2047,'Orders - December 2020'!$H$2:$H$2047,Worksheet!DN$3,'Orders - December 2020'!$C$2:$C$2047,Worksheet!$F137),"-")</f>
        <v>-</v>
      </c>
      <c r="DO137" s="51" t="str">
        <f>IFERROR(AVERAGEIFS('Orders - December 2020'!$I$2:$I$2047,'Orders - December 2020'!$H$2:$H$2047,Worksheet!DO$3,'Orders - December 2020'!$C$2:$C$2047,Worksheet!$F137),"-")</f>
        <v>-</v>
      </c>
      <c r="DP137" s="51" t="str">
        <f>IFERROR(AVERAGEIFS('Orders - December 2020'!$I$2:$I$2047,'Orders - December 2020'!$H$2:$H$2047,Worksheet!DP$3,'Orders - December 2020'!$C$2:$C$2047,Worksheet!$F137),"-")</f>
        <v>-</v>
      </c>
      <c r="DQ137" s="51" t="str">
        <f>IFERROR(AVERAGEIFS('Orders - December 2020'!$I$2:$I$2047,'Orders - December 2020'!$H$2:$H$2047,Worksheet!DQ$3,'Orders - December 2020'!$C$2:$C$2047,Worksheet!$F137),"-")</f>
        <v>-</v>
      </c>
      <c r="DR137" s="51" t="str">
        <f>IFERROR(AVERAGEIFS('Orders - December 2020'!$I$2:$I$2047,'Orders - December 2020'!$H$2:$H$2047,Worksheet!DR$3,'Orders - December 2020'!$C$2:$C$2047,Worksheet!$F137),"-")</f>
        <v>-</v>
      </c>
      <c r="DS137" s="51" t="str">
        <f>IFERROR(AVERAGEIFS('Orders - December 2020'!$I$2:$I$2047,'Orders - December 2020'!$H$2:$H$2047,Worksheet!DS$3,'Orders - December 2020'!$C$2:$C$2047,Worksheet!$F137),"-")</f>
        <v>-</v>
      </c>
      <c r="DT137" s="51" t="str">
        <f>IFERROR(AVERAGEIFS('Orders - December 2020'!$I$2:$I$2047,'Orders - December 2020'!$H$2:$H$2047,Worksheet!DT$3,'Orders - December 2020'!$C$2:$C$2047,Worksheet!$F137),"-")</f>
        <v>-</v>
      </c>
      <c r="DU137" s="51" t="str">
        <f>IFERROR(AVERAGEIFS('Orders - December 2020'!$I$2:$I$2047,'Orders - December 2020'!$H$2:$H$2047,Worksheet!DU$3,'Orders - December 2020'!$C$2:$C$2047,Worksheet!$F137),"-")</f>
        <v>-</v>
      </c>
      <c r="DV137" s="51" t="str">
        <f>IFERROR(AVERAGEIFS('Orders - December 2020'!$I$2:$I$2047,'Orders - December 2020'!$H$2:$H$2047,Worksheet!DV$3,'Orders - December 2020'!$C$2:$C$2047,Worksheet!$F137),"-")</f>
        <v>-</v>
      </c>
      <c r="DW137" s="51" t="str">
        <f>IFERROR(AVERAGEIFS('Orders - December 2020'!$I$2:$I$2047,'Orders - December 2020'!$H$2:$H$2047,Worksheet!DW$3,'Orders - December 2020'!$C$2:$C$2047,Worksheet!$F137),"-")</f>
        <v>-</v>
      </c>
      <c r="DX137" s="51" t="str">
        <f>IFERROR(AVERAGEIFS('Orders - December 2020'!$I$2:$I$2047,'Orders - December 2020'!$H$2:$H$2047,Worksheet!DX$3,'Orders - December 2020'!$C$2:$C$2047,Worksheet!$F137),"-")</f>
        <v>-</v>
      </c>
      <c r="DY137" s="51" t="str">
        <f>IFERROR(AVERAGEIFS('Orders - December 2020'!$I$2:$I$2047,'Orders - December 2020'!$H$2:$H$2047,Worksheet!DY$3,'Orders - December 2020'!$C$2:$C$2047,Worksheet!$F137),"-")</f>
        <v>-</v>
      </c>
      <c r="DZ137" s="51" t="str">
        <f>IFERROR(AVERAGEIFS('Orders - December 2020'!$I$2:$I$2047,'Orders - December 2020'!$H$2:$H$2047,Worksheet!DZ$3,'Orders - December 2020'!$C$2:$C$2047,Worksheet!$F137),"-")</f>
        <v>-</v>
      </c>
      <c r="EA137" s="51" t="str">
        <f>IFERROR(AVERAGEIFS('Orders - December 2020'!$I$2:$I$2047,'Orders - December 2020'!$H$2:$H$2047,Worksheet!EA$3,'Orders - December 2020'!$C$2:$C$2047,Worksheet!$F137),"-")</f>
        <v>-</v>
      </c>
      <c r="EB137" s="51" t="str">
        <f>IFERROR(AVERAGEIFS('Orders - December 2020'!$I$2:$I$2047,'Orders - December 2020'!$H$2:$H$2047,Worksheet!EB$3,'Orders - December 2020'!$C$2:$C$2047,Worksheet!$F137),"-")</f>
        <v>-</v>
      </c>
      <c r="EC137" s="51" t="str">
        <f>IFERROR(AVERAGEIFS('Orders - December 2020'!$I$2:$I$2047,'Orders - December 2020'!$H$2:$H$2047,Worksheet!EC$3,'Orders - December 2020'!$C$2:$C$2047,Worksheet!$F137),"-")</f>
        <v>-</v>
      </c>
      <c r="ED137" s="51" t="str">
        <f>IFERROR(AVERAGEIFS('Orders - December 2020'!$I$2:$I$2047,'Orders - December 2020'!$H$2:$H$2047,Worksheet!ED$3,'Orders - December 2020'!$C$2:$C$2047,Worksheet!$F137),"-")</f>
        <v>-</v>
      </c>
      <c r="EE137" s="51" t="str">
        <f>IFERROR(AVERAGEIFS('Orders - December 2020'!$I$2:$I$2047,'Orders - December 2020'!$H$2:$H$2047,Worksheet!EE$3,'Orders - December 2020'!$C$2:$C$2047,Worksheet!$F137),"-")</f>
        <v>-</v>
      </c>
      <c r="EF137" s="51" t="str">
        <f>IFERROR(AVERAGEIFS('Orders - December 2020'!$I$2:$I$2047,'Orders - December 2020'!$H$2:$H$2047,Worksheet!EF$3,'Orders - December 2020'!$C$2:$C$2047,Worksheet!$F137),"-")</f>
        <v>-</v>
      </c>
      <c r="EG137" s="51" t="str">
        <f>IFERROR(AVERAGEIFS('Orders - December 2020'!$I$2:$I$2047,'Orders - December 2020'!$H$2:$H$2047,Worksheet!EG$3,'Orders - December 2020'!$C$2:$C$2047,Worksheet!$F137),"-")</f>
        <v>-</v>
      </c>
      <c r="EH137" s="51" t="str">
        <f>IFERROR(AVERAGEIFS('Orders - December 2020'!$I$2:$I$2047,'Orders - December 2020'!$H$2:$H$2047,Worksheet!EH$3,'Orders - December 2020'!$C$2:$C$2047,Worksheet!$F137),"-")</f>
        <v>-</v>
      </c>
      <c r="EI137" s="51" t="str">
        <f>IFERROR(AVERAGEIFS('Orders - December 2020'!$I$2:$I$2047,'Orders - December 2020'!$H$2:$H$2047,Worksheet!EI$3,'Orders - December 2020'!$C$2:$C$2047,Worksheet!$F137),"-")</f>
        <v>-</v>
      </c>
      <c r="EJ137" s="51" t="str">
        <f>IFERROR(AVERAGEIFS('Orders - December 2020'!$I$2:$I$2047,'Orders - December 2020'!$H$2:$H$2047,Worksheet!EJ$3,'Orders - December 2020'!$C$2:$C$2047,Worksheet!$F137),"-")</f>
        <v>-</v>
      </c>
      <c r="EK137" s="51" t="str">
        <f>IFERROR(AVERAGEIFS('Orders - December 2020'!$I$2:$I$2047,'Orders - December 2020'!$H$2:$H$2047,Worksheet!EK$3,'Orders - December 2020'!$C$2:$C$2047,Worksheet!$F137),"-")</f>
        <v>-</v>
      </c>
      <c r="EL137" s="51" t="str">
        <f>IFERROR(AVERAGEIFS('Orders - December 2020'!$I$2:$I$2047,'Orders - December 2020'!$H$2:$H$2047,Worksheet!EL$3,'Orders - December 2020'!$C$2:$C$2047,Worksheet!$F137),"-")</f>
        <v>-</v>
      </c>
      <c r="EM137" s="51" t="str">
        <f>IFERROR(AVERAGEIFS('Orders - December 2020'!$I$2:$I$2047,'Orders - December 2020'!$H$2:$H$2047,Worksheet!EM$3,'Orders - December 2020'!$C$2:$C$2047,Worksheet!$F137),"-")</f>
        <v>-</v>
      </c>
      <c r="EN137" s="51" t="str">
        <f>IFERROR(AVERAGEIFS('Orders - December 2020'!$I$2:$I$2047,'Orders - December 2020'!$H$2:$H$2047,Worksheet!EN$3,'Orders - December 2020'!$C$2:$C$2047,Worksheet!$F137),"-")</f>
        <v>-</v>
      </c>
      <c r="EO137" s="51" t="str">
        <f>IFERROR(AVERAGEIFS('Orders - December 2020'!$I$2:$I$2047,'Orders - December 2020'!$H$2:$H$2047,Worksheet!EO$3,'Orders - December 2020'!$C$2:$C$2047,Worksheet!$F137),"-")</f>
        <v>-</v>
      </c>
      <c r="EP137" s="51" t="str">
        <f>IFERROR(AVERAGEIFS('Orders - December 2020'!$I$2:$I$2047,'Orders - December 2020'!$H$2:$H$2047,Worksheet!EP$3,'Orders - December 2020'!$C$2:$C$2047,Worksheet!$F137),"-")</f>
        <v>-</v>
      </c>
      <c r="EQ137" s="51" t="str">
        <f>IFERROR(AVERAGEIFS('Orders - December 2020'!$I$2:$I$2047,'Orders - December 2020'!$H$2:$H$2047,Worksheet!EQ$3,'Orders - December 2020'!$C$2:$C$2047,Worksheet!$F137),"-")</f>
        <v>-</v>
      </c>
      <c r="ER137" s="51" t="str">
        <f>IFERROR(AVERAGEIFS('Orders - December 2020'!$I$2:$I$2047,'Orders - December 2020'!$H$2:$H$2047,Worksheet!ER$3,'Orders - December 2020'!$C$2:$C$2047,Worksheet!$F137),"-")</f>
        <v>-</v>
      </c>
      <c r="ES137" s="51" t="str">
        <f>IFERROR(AVERAGEIFS('Orders - December 2020'!$I$2:$I$2047,'Orders - December 2020'!$H$2:$H$2047,Worksheet!ES$3,'Orders - December 2020'!$C$2:$C$2047,Worksheet!$F137),"-")</f>
        <v>-</v>
      </c>
      <c r="ET137" s="51" t="str">
        <f>IFERROR(AVERAGEIFS('Orders - December 2020'!$I$2:$I$2047,'Orders - December 2020'!$H$2:$H$2047,Worksheet!ET$3,'Orders - December 2020'!$C$2:$C$2047,Worksheet!$F137),"-")</f>
        <v>-</v>
      </c>
      <c r="EU137" s="51" t="str">
        <f>IFERROR(AVERAGEIFS('Orders - December 2020'!$I$2:$I$2047,'Orders - December 2020'!$H$2:$H$2047,Worksheet!EU$3,'Orders - December 2020'!$C$2:$C$2047,Worksheet!$F137),"-")</f>
        <v>-</v>
      </c>
      <c r="EV137" s="51" t="str">
        <f>IFERROR(AVERAGEIFS('Orders - December 2020'!$I$2:$I$2047,'Orders - December 2020'!$H$2:$H$2047,Worksheet!EV$3,'Orders - December 2020'!$C$2:$C$2047,Worksheet!$F137),"-")</f>
        <v>-</v>
      </c>
      <c r="EW137" s="51" t="str">
        <f>IFERROR(AVERAGEIFS('Orders - December 2020'!$I$2:$I$2047,'Orders - December 2020'!$H$2:$H$2047,Worksheet!EW$3,'Orders - December 2020'!$C$2:$C$2047,Worksheet!$F137),"-")</f>
        <v>-</v>
      </c>
      <c r="EX137" s="51" t="str">
        <f>IFERROR(AVERAGEIFS('Orders - December 2020'!$I$2:$I$2047,'Orders - December 2020'!$H$2:$H$2047,Worksheet!EX$3,'Orders - December 2020'!$C$2:$C$2047,Worksheet!$F137),"-")</f>
        <v>-</v>
      </c>
      <c r="EY137" s="51" t="str">
        <f>IFERROR(AVERAGEIFS('Orders - December 2020'!$I$2:$I$2047,'Orders - December 2020'!$H$2:$H$2047,Worksheet!EY$3,'Orders - December 2020'!$C$2:$C$2047,Worksheet!$F137),"-")</f>
        <v>-</v>
      </c>
      <c r="EZ137" s="51" t="str">
        <f>IFERROR(AVERAGEIFS('Orders - December 2020'!$I$2:$I$2047,'Orders - December 2020'!$H$2:$H$2047,Worksheet!EZ$3,'Orders - December 2020'!$C$2:$C$2047,Worksheet!$F137),"-")</f>
        <v>-</v>
      </c>
      <c r="FA137" s="51" t="str">
        <f>IFERROR(AVERAGEIFS('Orders - December 2020'!$I$2:$I$2047,'Orders - December 2020'!$H$2:$H$2047,Worksheet!FA$3,'Orders - December 2020'!$C$2:$C$2047,Worksheet!$F137),"-")</f>
        <v>-</v>
      </c>
      <c r="FB137" s="51" t="str">
        <f>IFERROR(AVERAGEIFS('Orders - December 2020'!$I$2:$I$2047,'Orders - December 2020'!$H$2:$H$2047,Worksheet!FB$3,'Orders - December 2020'!$C$2:$C$2047,Worksheet!$F137),"-")</f>
        <v>-</v>
      </c>
      <c r="FC137" s="51" t="str">
        <f>IFERROR(AVERAGEIFS('Orders - December 2020'!$I$2:$I$2047,'Orders - December 2020'!$H$2:$H$2047,Worksheet!FC$3,'Orders - December 2020'!$C$2:$C$2047,Worksheet!$F137),"-")</f>
        <v>-</v>
      </c>
      <c r="FD137" s="51" t="str">
        <f>IFERROR(AVERAGEIFS('Orders - December 2020'!$I$2:$I$2047,'Orders - December 2020'!$H$2:$H$2047,Worksheet!FD$3,'Orders - December 2020'!$C$2:$C$2047,Worksheet!$F137),"-")</f>
        <v>-</v>
      </c>
      <c r="FE137" s="51" t="str">
        <f>IFERROR(AVERAGEIFS('Orders - December 2020'!$I$2:$I$2047,'Orders - December 2020'!$H$2:$H$2047,Worksheet!FE$3,'Orders - December 2020'!$C$2:$C$2047,Worksheet!$F137),"-")</f>
        <v>-</v>
      </c>
      <c r="FF137" s="51" t="str">
        <f>IFERROR(AVERAGEIFS('Orders - December 2020'!$I$2:$I$2047,'Orders - December 2020'!$H$2:$H$2047,Worksheet!FF$3,'Orders - December 2020'!$C$2:$C$2047,Worksheet!$F137),"-")</f>
        <v>-</v>
      </c>
      <c r="FG137" s="52" t="str">
        <f>IFERROR(AVERAGEIFS('Orders - December 2020'!$I$2:$I$2047,'Orders - December 2020'!$H$2:$H$2047,Worksheet!FG$3,'Orders - December 2020'!$C$2:$C$2047,Worksheet!$F137),"-")</f>
        <v>-</v>
      </c>
    </row>
    <row r="138" spans="6:163">
      <c r="F138" s="45" t="str">
        <v>Iya Mariam</v>
      </c>
      <c r="G138" s="50" t="str">
        <f>IFERROR(AVERAGEIFS('Orders - December 2020'!$I$2:$I$2047,'Orders - December 2020'!$H$2:$H$2047,Worksheet!G$3,'Orders - December 2020'!$C$2:$C$2047,Worksheet!$F138),"-")</f>
        <v>-</v>
      </c>
      <c r="H138" s="51" t="str">
        <f>IFERROR(AVERAGEIFS('Orders - December 2020'!$I$2:$I$2047,'Orders - December 2020'!$H$2:$H$2047,Worksheet!H$3,'Orders - December 2020'!$C$2:$C$2047,Worksheet!$F138),"-")</f>
        <v>-</v>
      </c>
      <c r="I138" s="51" t="str">
        <f>IFERROR(AVERAGEIFS('Orders - December 2020'!$I$2:$I$2047,'Orders - December 2020'!$H$2:$H$2047,Worksheet!I$3,'Orders - December 2020'!$C$2:$C$2047,Worksheet!$F138),"-")</f>
        <v>-</v>
      </c>
      <c r="J138" s="51" t="str">
        <f>IFERROR(AVERAGEIFS('Orders - December 2020'!$I$2:$I$2047,'Orders - December 2020'!$H$2:$H$2047,Worksheet!J$3,'Orders - December 2020'!$C$2:$C$2047,Worksheet!$F138),"-")</f>
        <v>-</v>
      </c>
      <c r="K138" s="51" t="str">
        <f>IFERROR(AVERAGEIFS('Orders - December 2020'!$I$2:$I$2047,'Orders - December 2020'!$H$2:$H$2047,Worksheet!K$3,'Orders - December 2020'!$C$2:$C$2047,Worksheet!$F138),"-")</f>
        <v>-</v>
      </c>
      <c r="L138" s="51" t="str">
        <f>IFERROR(AVERAGEIFS('Orders - December 2020'!$I$2:$I$2047,'Orders - December 2020'!$H$2:$H$2047,Worksheet!L$3,'Orders - December 2020'!$C$2:$C$2047,Worksheet!$F138),"-")</f>
        <v>-</v>
      </c>
      <c r="M138" s="51" t="str">
        <f>IFERROR(AVERAGEIFS('Orders - December 2020'!$I$2:$I$2047,'Orders - December 2020'!$H$2:$H$2047,Worksheet!M$3,'Orders - December 2020'!$C$2:$C$2047,Worksheet!$F138),"-")</f>
        <v>-</v>
      </c>
      <c r="N138" s="51" t="str">
        <f>IFERROR(AVERAGEIFS('Orders - December 2020'!$I$2:$I$2047,'Orders - December 2020'!$H$2:$H$2047,Worksheet!N$3,'Orders - December 2020'!$C$2:$C$2047,Worksheet!$F138),"-")</f>
        <v>-</v>
      </c>
      <c r="O138" s="51" t="str">
        <f>IFERROR(AVERAGEIFS('Orders - December 2020'!$I$2:$I$2047,'Orders - December 2020'!$H$2:$H$2047,Worksheet!O$3,'Orders - December 2020'!$C$2:$C$2047,Worksheet!$F138),"-")</f>
        <v>-</v>
      </c>
      <c r="P138" s="51" t="str">
        <f>IFERROR(AVERAGEIFS('Orders - December 2020'!$I$2:$I$2047,'Orders - December 2020'!$H$2:$H$2047,Worksheet!P$3,'Orders - December 2020'!$C$2:$C$2047,Worksheet!$F138),"-")</f>
        <v>-</v>
      </c>
      <c r="Q138" s="51" t="str">
        <f>IFERROR(AVERAGEIFS('Orders - December 2020'!$I$2:$I$2047,'Orders - December 2020'!$H$2:$H$2047,Worksheet!Q$3,'Orders - December 2020'!$C$2:$C$2047,Worksheet!$F138),"-")</f>
        <v>-</v>
      </c>
      <c r="R138" s="51" t="str">
        <f>IFERROR(AVERAGEIFS('Orders - December 2020'!$I$2:$I$2047,'Orders - December 2020'!$H$2:$H$2047,Worksheet!R$3,'Orders - December 2020'!$C$2:$C$2047,Worksheet!$F138),"-")</f>
        <v>-</v>
      </c>
      <c r="S138" s="51" t="str">
        <f>IFERROR(AVERAGEIFS('Orders - December 2020'!$I$2:$I$2047,'Orders - December 2020'!$H$2:$H$2047,Worksheet!S$3,'Orders - December 2020'!$C$2:$C$2047,Worksheet!$F138),"-")</f>
        <v>-</v>
      </c>
      <c r="T138" s="51" t="str">
        <f>IFERROR(AVERAGEIFS('Orders - December 2020'!$I$2:$I$2047,'Orders - December 2020'!$H$2:$H$2047,Worksheet!T$3,'Orders - December 2020'!$C$2:$C$2047,Worksheet!$F138),"-")</f>
        <v>-</v>
      </c>
      <c r="U138" s="51" t="str">
        <f>IFERROR(AVERAGEIFS('Orders - December 2020'!$I$2:$I$2047,'Orders - December 2020'!$H$2:$H$2047,Worksheet!U$3,'Orders - December 2020'!$C$2:$C$2047,Worksheet!$F138),"-")</f>
        <v>-</v>
      </c>
      <c r="V138" s="51" t="str">
        <f>IFERROR(AVERAGEIFS('Orders - December 2020'!$I$2:$I$2047,'Orders - December 2020'!$H$2:$H$2047,Worksheet!V$3,'Orders - December 2020'!$C$2:$C$2047,Worksheet!$F138),"-")</f>
        <v>-</v>
      </c>
      <c r="W138" s="51" t="str">
        <f>IFERROR(AVERAGEIFS('Orders - December 2020'!$I$2:$I$2047,'Orders - December 2020'!$H$2:$H$2047,Worksheet!W$3,'Orders - December 2020'!$C$2:$C$2047,Worksheet!$F138),"-")</f>
        <v>-</v>
      </c>
      <c r="X138" s="51" t="str">
        <f>IFERROR(AVERAGEIFS('Orders - December 2020'!$I$2:$I$2047,'Orders - December 2020'!$H$2:$H$2047,Worksheet!X$3,'Orders - December 2020'!$C$2:$C$2047,Worksheet!$F138),"-")</f>
        <v>-</v>
      </c>
      <c r="Y138" s="51" t="str">
        <f>IFERROR(AVERAGEIFS('Orders - December 2020'!$I$2:$I$2047,'Orders - December 2020'!$H$2:$H$2047,Worksheet!Y$3,'Orders - December 2020'!$C$2:$C$2047,Worksheet!$F138),"-")</f>
        <v>-</v>
      </c>
      <c r="Z138" s="51" t="str">
        <f>IFERROR(AVERAGEIFS('Orders - December 2020'!$I$2:$I$2047,'Orders - December 2020'!$H$2:$H$2047,Worksheet!Z$3,'Orders - December 2020'!$C$2:$C$2047,Worksheet!$F138),"-")</f>
        <v>-</v>
      </c>
      <c r="AA138" s="51" t="str">
        <f>IFERROR(AVERAGEIFS('Orders - December 2020'!$I$2:$I$2047,'Orders - December 2020'!$H$2:$H$2047,Worksheet!AA$3,'Orders - December 2020'!$C$2:$C$2047,Worksheet!$F138),"-")</f>
        <v>-</v>
      </c>
      <c r="AB138" s="51" t="str">
        <f>IFERROR(AVERAGEIFS('Orders - December 2020'!$I$2:$I$2047,'Orders - December 2020'!$H$2:$H$2047,Worksheet!AB$3,'Orders - December 2020'!$C$2:$C$2047,Worksheet!$F138),"-")</f>
        <v>-</v>
      </c>
      <c r="AC138" s="51" t="str">
        <f>IFERROR(AVERAGEIFS('Orders - December 2020'!$I$2:$I$2047,'Orders - December 2020'!$H$2:$H$2047,Worksheet!AC$3,'Orders - December 2020'!$C$2:$C$2047,Worksheet!$F138),"-")</f>
        <v>-</v>
      </c>
      <c r="AD138" s="51" t="str">
        <f>IFERROR(AVERAGEIFS('Orders - December 2020'!$I$2:$I$2047,'Orders - December 2020'!$H$2:$H$2047,Worksheet!AD$3,'Orders - December 2020'!$C$2:$C$2047,Worksheet!$F138),"-")</f>
        <v>-</v>
      </c>
      <c r="AE138" s="51" t="str">
        <f>IFERROR(AVERAGEIFS('Orders - December 2020'!$I$2:$I$2047,'Orders - December 2020'!$H$2:$H$2047,Worksheet!AE$3,'Orders - December 2020'!$C$2:$C$2047,Worksheet!$F138),"-")</f>
        <v>-</v>
      </c>
      <c r="AF138" s="51" t="str">
        <f>IFERROR(AVERAGEIFS('Orders - December 2020'!$I$2:$I$2047,'Orders - December 2020'!$H$2:$H$2047,Worksheet!AF$3,'Orders - December 2020'!$C$2:$C$2047,Worksheet!$F138),"-")</f>
        <v>-</v>
      </c>
      <c r="AG138" s="51" t="str">
        <f>IFERROR(AVERAGEIFS('Orders - December 2020'!$I$2:$I$2047,'Orders - December 2020'!$H$2:$H$2047,Worksheet!AG$3,'Orders - December 2020'!$C$2:$C$2047,Worksheet!$F138),"-")</f>
        <v>-</v>
      </c>
      <c r="AH138" s="51" t="str">
        <f>IFERROR(AVERAGEIFS('Orders - December 2020'!$I$2:$I$2047,'Orders - December 2020'!$H$2:$H$2047,Worksheet!AH$3,'Orders - December 2020'!$C$2:$C$2047,Worksheet!$F138),"-")</f>
        <v>-</v>
      </c>
      <c r="AI138" s="51" t="str">
        <f>IFERROR(AVERAGEIFS('Orders - December 2020'!$I$2:$I$2047,'Orders - December 2020'!$H$2:$H$2047,Worksheet!AI$3,'Orders - December 2020'!$C$2:$C$2047,Worksheet!$F138),"-")</f>
        <v>-</v>
      </c>
      <c r="AJ138" s="51" t="str">
        <f>IFERROR(AVERAGEIFS('Orders - December 2020'!$I$2:$I$2047,'Orders - December 2020'!$H$2:$H$2047,Worksheet!AJ$3,'Orders - December 2020'!$C$2:$C$2047,Worksheet!$F138),"-")</f>
        <v>-</v>
      </c>
      <c r="AK138" s="51" t="str">
        <f>IFERROR(AVERAGEIFS('Orders - December 2020'!$I$2:$I$2047,'Orders - December 2020'!$H$2:$H$2047,Worksheet!AK$3,'Orders - December 2020'!$C$2:$C$2047,Worksheet!$F138),"-")</f>
        <v>-</v>
      </c>
      <c r="AL138" s="51" t="str">
        <f>IFERROR(AVERAGEIFS('Orders - December 2020'!$I$2:$I$2047,'Orders - December 2020'!$H$2:$H$2047,Worksheet!AL$3,'Orders - December 2020'!$C$2:$C$2047,Worksheet!$F138),"-")</f>
        <v>-</v>
      </c>
      <c r="AM138" s="51">
        <f>IFERROR(AVERAGEIFS('Orders - December 2020'!$I$2:$I$2047,'Orders - December 2020'!$H$2:$H$2047,Worksheet!AM$3,'Orders - December 2020'!$C$2:$C$2047,Worksheet!$F138),"-")</f>
        <v>2</v>
      </c>
      <c r="AN138" s="51" t="str">
        <f>IFERROR(AVERAGEIFS('Orders - December 2020'!$I$2:$I$2047,'Orders - December 2020'!$H$2:$H$2047,Worksheet!AN$3,'Orders - December 2020'!$C$2:$C$2047,Worksheet!$F138),"-")</f>
        <v>-</v>
      </c>
      <c r="AO138" s="51" t="str">
        <f>IFERROR(AVERAGEIFS('Orders - December 2020'!$I$2:$I$2047,'Orders - December 2020'!$H$2:$H$2047,Worksheet!AO$3,'Orders - December 2020'!$C$2:$C$2047,Worksheet!$F138),"-")</f>
        <v>-</v>
      </c>
      <c r="AP138" s="51">
        <f>IFERROR(AVERAGEIFS('Orders - December 2020'!$I$2:$I$2047,'Orders - December 2020'!$H$2:$H$2047,Worksheet!AP$3,'Orders - December 2020'!$C$2:$C$2047,Worksheet!$F138),"-")</f>
        <v>6</v>
      </c>
      <c r="AQ138" s="51" t="str">
        <f>IFERROR(AVERAGEIFS('Orders - December 2020'!$I$2:$I$2047,'Orders - December 2020'!$H$2:$H$2047,Worksheet!AQ$3,'Orders - December 2020'!$C$2:$C$2047,Worksheet!$F138),"-")</f>
        <v>-</v>
      </c>
      <c r="AR138" s="51" t="str">
        <f>IFERROR(AVERAGEIFS('Orders - December 2020'!$I$2:$I$2047,'Orders - December 2020'!$H$2:$H$2047,Worksheet!AR$3,'Orders - December 2020'!$C$2:$C$2047,Worksheet!$F138),"-")</f>
        <v>-</v>
      </c>
      <c r="AS138" s="51" t="str">
        <f>IFERROR(AVERAGEIFS('Orders - December 2020'!$I$2:$I$2047,'Orders - December 2020'!$H$2:$H$2047,Worksheet!AS$3,'Orders - December 2020'!$C$2:$C$2047,Worksheet!$F138),"-")</f>
        <v>-</v>
      </c>
      <c r="AT138" s="51" t="str">
        <f>IFERROR(AVERAGEIFS('Orders - December 2020'!$I$2:$I$2047,'Orders - December 2020'!$H$2:$H$2047,Worksheet!AT$3,'Orders - December 2020'!$C$2:$C$2047,Worksheet!$F138),"-")</f>
        <v>-</v>
      </c>
      <c r="AU138" s="51" t="str">
        <f>IFERROR(AVERAGEIFS('Orders - December 2020'!$I$2:$I$2047,'Orders - December 2020'!$H$2:$H$2047,Worksheet!AU$3,'Orders - December 2020'!$C$2:$C$2047,Worksheet!$F138),"-")</f>
        <v>-</v>
      </c>
      <c r="AV138" s="51" t="str">
        <f>IFERROR(AVERAGEIFS('Orders - December 2020'!$I$2:$I$2047,'Orders - December 2020'!$H$2:$H$2047,Worksheet!AV$3,'Orders - December 2020'!$C$2:$C$2047,Worksheet!$F138),"-")</f>
        <v>-</v>
      </c>
      <c r="AW138" s="51" t="str">
        <f>IFERROR(AVERAGEIFS('Orders - December 2020'!$I$2:$I$2047,'Orders - December 2020'!$H$2:$H$2047,Worksheet!AW$3,'Orders - December 2020'!$C$2:$C$2047,Worksheet!$F138),"-")</f>
        <v>-</v>
      </c>
      <c r="AX138" s="51" t="str">
        <f>IFERROR(AVERAGEIFS('Orders - December 2020'!$I$2:$I$2047,'Orders - December 2020'!$H$2:$H$2047,Worksheet!AX$3,'Orders - December 2020'!$C$2:$C$2047,Worksheet!$F138),"-")</f>
        <v>-</v>
      </c>
      <c r="AY138" s="51" t="str">
        <f>IFERROR(AVERAGEIFS('Orders - December 2020'!$I$2:$I$2047,'Orders - December 2020'!$H$2:$H$2047,Worksheet!AY$3,'Orders - December 2020'!$C$2:$C$2047,Worksheet!$F138),"-")</f>
        <v>-</v>
      </c>
      <c r="AZ138" s="51">
        <f>IFERROR(AVERAGEIFS('Orders - December 2020'!$I$2:$I$2047,'Orders - December 2020'!$H$2:$H$2047,Worksheet!AZ$3,'Orders - December 2020'!$C$2:$C$2047,Worksheet!$F138),"-")</f>
        <v>2</v>
      </c>
      <c r="BA138" s="51" t="str">
        <f>IFERROR(AVERAGEIFS('Orders - December 2020'!$I$2:$I$2047,'Orders - December 2020'!$H$2:$H$2047,Worksheet!BA$3,'Orders - December 2020'!$C$2:$C$2047,Worksheet!$F138),"-")</f>
        <v>-</v>
      </c>
      <c r="BB138" s="51" t="str">
        <f>IFERROR(AVERAGEIFS('Orders - December 2020'!$I$2:$I$2047,'Orders - December 2020'!$H$2:$H$2047,Worksheet!BB$3,'Orders - December 2020'!$C$2:$C$2047,Worksheet!$F138),"-")</f>
        <v>-</v>
      </c>
      <c r="BC138" s="51" t="str">
        <f>IFERROR(AVERAGEIFS('Orders - December 2020'!$I$2:$I$2047,'Orders - December 2020'!$H$2:$H$2047,Worksheet!BC$3,'Orders - December 2020'!$C$2:$C$2047,Worksheet!$F138),"-")</f>
        <v>-</v>
      </c>
      <c r="BD138" s="51" t="str">
        <f>IFERROR(AVERAGEIFS('Orders - December 2020'!$I$2:$I$2047,'Orders - December 2020'!$H$2:$H$2047,Worksheet!BD$3,'Orders - December 2020'!$C$2:$C$2047,Worksheet!$F138),"-")</f>
        <v>-</v>
      </c>
      <c r="BE138" s="51" t="str">
        <f>IFERROR(AVERAGEIFS('Orders - December 2020'!$I$2:$I$2047,'Orders - December 2020'!$H$2:$H$2047,Worksheet!BE$3,'Orders - December 2020'!$C$2:$C$2047,Worksheet!$F138),"-")</f>
        <v>-</v>
      </c>
      <c r="BF138" s="51" t="str">
        <f>IFERROR(AVERAGEIFS('Orders - December 2020'!$I$2:$I$2047,'Orders - December 2020'!$H$2:$H$2047,Worksheet!BF$3,'Orders - December 2020'!$C$2:$C$2047,Worksheet!$F138),"-")</f>
        <v>-</v>
      </c>
      <c r="BG138" s="51" t="str">
        <f>IFERROR(AVERAGEIFS('Orders - December 2020'!$I$2:$I$2047,'Orders - December 2020'!$H$2:$H$2047,Worksheet!BG$3,'Orders - December 2020'!$C$2:$C$2047,Worksheet!$F138),"-")</f>
        <v>-</v>
      </c>
      <c r="BH138" s="51" t="str">
        <f>IFERROR(AVERAGEIFS('Orders - December 2020'!$I$2:$I$2047,'Orders - December 2020'!$H$2:$H$2047,Worksheet!BH$3,'Orders - December 2020'!$C$2:$C$2047,Worksheet!$F138),"-")</f>
        <v>-</v>
      </c>
      <c r="BI138" s="51" t="str">
        <f>IFERROR(AVERAGEIFS('Orders - December 2020'!$I$2:$I$2047,'Orders - December 2020'!$H$2:$H$2047,Worksheet!BI$3,'Orders - December 2020'!$C$2:$C$2047,Worksheet!$F138),"-")</f>
        <v>-</v>
      </c>
      <c r="BJ138" s="51" t="str">
        <f>IFERROR(AVERAGEIFS('Orders - December 2020'!$I$2:$I$2047,'Orders - December 2020'!$H$2:$H$2047,Worksheet!BJ$3,'Orders - December 2020'!$C$2:$C$2047,Worksheet!$F138),"-")</f>
        <v>-</v>
      </c>
      <c r="BK138" s="51" t="str">
        <f>IFERROR(AVERAGEIFS('Orders - December 2020'!$I$2:$I$2047,'Orders - December 2020'!$H$2:$H$2047,Worksheet!BK$3,'Orders - December 2020'!$C$2:$C$2047,Worksheet!$F138),"-")</f>
        <v>-</v>
      </c>
      <c r="BL138" s="51" t="str">
        <f>IFERROR(AVERAGEIFS('Orders - December 2020'!$I$2:$I$2047,'Orders - December 2020'!$H$2:$H$2047,Worksheet!BL$3,'Orders - December 2020'!$C$2:$C$2047,Worksheet!$F138),"-")</f>
        <v>-</v>
      </c>
      <c r="BM138" s="51" t="str">
        <f>IFERROR(AVERAGEIFS('Orders - December 2020'!$I$2:$I$2047,'Orders - December 2020'!$H$2:$H$2047,Worksheet!BM$3,'Orders - December 2020'!$C$2:$C$2047,Worksheet!$F138),"-")</f>
        <v>-</v>
      </c>
      <c r="BN138" s="51" t="str">
        <f>IFERROR(AVERAGEIFS('Orders - December 2020'!$I$2:$I$2047,'Orders - December 2020'!$H$2:$H$2047,Worksheet!BN$3,'Orders - December 2020'!$C$2:$C$2047,Worksheet!$F138),"-")</f>
        <v>-</v>
      </c>
      <c r="BO138" s="51" t="str">
        <f>IFERROR(AVERAGEIFS('Orders - December 2020'!$I$2:$I$2047,'Orders - December 2020'!$H$2:$H$2047,Worksheet!BO$3,'Orders - December 2020'!$C$2:$C$2047,Worksheet!$F138),"-")</f>
        <v>-</v>
      </c>
      <c r="BP138" s="51" t="str">
        <f>IFERROR(AVERAGEIFS('Orders - December 2020'!$I$2:$I$2047,'Orders - December 2020'!$H$2:$H$2047,Worksheet!BP$3,'Orders - December 2020'!$C$2:$C$2047,Worksheet!$F138),"-")</f>
        <v>-</v>
      </c>
      <c r="BQ138" s="51" t="str">
        <f>IFERROR(AVERAGEIFS('Orders - December 2020'!$I$2:$I$2047,'Orders - December 2020'!$H$2:$H$2047,Worksheet!BQ$3,'Orders - December 2020'!$C$2:$C$2047,Worksheet!$F138),"-")</f>
        <v>-</v>
      </c>
      <c r="BR138" s="51" t="str">
        <f>IFERROR(AVERAGEIFS('Orders - December 2020'!$I$2:$I$2047,'Orders - December 2020'!$H$2:$H$2047,Worksheet!BR$3,'Orders - December 2020'!$C$2:$C$2047,Worksheet!$F138),"-")</f>
        <v>-</v>
      </c>
      <c r="BS138" s="51" t="str">
        <f>IFERROR(AVERAGEIFS('Orders - December 2020'!$I$2:$I$2047,'Orders - December 2020'!$H$2:$H$2047,Worksheet!BS$3,'Orders - December 2020'!$C$2:$C$2047,Worksheet!$F138),"-")</f>
        <v>-</v>
      </c>
      <c r="BT138" s="51" t="str">
        <f>IFERROR(AVERAGEIFS('Orders - December 2020'!$I$2:$I$2047,'Orders - December 2020'!$H$2:$H$2047,Worksheet!BT$3,'Orders - December 2020'!$C$2:$C$2047,Worksheet!$F138),"-")</f>
        <v>-</v>
      </c>
      <c r="BU138" s="51" t="str">
        <f>IFERROR(AVERAGEIFS('Orders - December 2020'!$I$2:$I$2047,'Orders - December 2020'!$H$2:$H$2047,Worksheet!BU$3,'Orders - December 2020'!$C$2:$C$2047,Worksheet!$F138),"-")</f>
        <v>-</v>
      </c>
      <c r="BV138" s="51" t="str">
        <f>IFERROR(AVERAGEIFS('Orders - December 2020'!$I$2:$I$2047,'Orders - December 2020'!$H$2:$H$2047,Worksheet!BV$3,'Orders - December 2020'!$C$2:$C$2047,Worksheet!$F138),"-")</f>
        <v>-</v>
      </c>
      <c r="BW138" s="51" t="str">
        <f>IFERROR(AVERAGEIFS('Orders - December 2020'!$I$2:$I$2047,'Orders - December 2020'!$H$2:$H$2047,Worksheet!BW$3,'Orders - December 2020'!$C$2:$C$2047,Worksheet!$F138),"-")</f>
        <v>-</v>
      </c>
      <c r="BX138" s="51" t="str">
        <f>IFERROR(AVERAGEIFS('Orders - December 2020'!$I$2:$I$2047,'Orders - December 2020'!$H$2:$H$2047,Worksheet!BX$3,'Orders - December 2020'!$C$2:$C$2047,Worksheet!$F138),"-")</f>
        <v>-</v>
      </c>
      <c r="BY138" s="51" t="str">
        <f>IFERROR(AVERAGEIFS('Orders - December 2020'!$I$2:$I$2047,'Orders - December 2020'!$H$2:$H$2047,Worksheet!BY$3,'Orders - December 2020'!$C$2:$C$2047,Worksheet!$F138),"-")</f>
        <v>-</v>
      </c>
      <c r="BZ138" s="51" t="str">
        <f>IFERROR(AVERAGEIFS('Orders - December 2020'!$I$2:$I$2047,'Orders - December 2020'!$H$2:$H$2047,Worksheet!BZ$3,'Orders - December 2020'!$C$2:$C$2047,Worksheet!$F138),"-")</f>
        <v>-</v>
      </c>
      <c r="CA138" s="51">
        <f>IFERROR(AVERAGEIFS('Orders - December 2020'!$I$2:$I$2047,'Orders - December 2020'!$H$2:$H$2047,Worksheet!CA$3,'Orders - December 2020'!$C$2:$C$2047,Worksheet!$F138),"-")</f>
        <v>1</v>
      </c>
      <c r="CB138" s="51">
        <f>IFERROR(AVERAGEIFS('Orders - December 2020'!$I$2:$I$2047,'Orders - December 2020'!$H$2:$H$2047,Worksheet!CB$3,'Orders - December 2020'!$C$2:$C$2047,Worksheet!$F138),"-")</f>
        <v>1</v>
      </c>
      <c r="CC138" s="51" t="str">
        <f>IFERROR(AVERAGEIFS('Orders - December 2020'!$I$2:$I$2047,'Orders - December 2020'!$H$2:$H$2047,Worksheet!CC$3,'Orders - December 2020'!$C$2:$C$2047,Worksheet!$F138),"-")</f>
        <v>-</v>
      </c>
      <c r="CD138" s="51" t="str">
        <f>IFERROR(AVERAGEIFS('Orders - December 2020'!$I$2:$I$2047,'Orders - December 2020'!$H$2:$H$2047,Worksheet!CD$3,'Orders - December 2020'!$C$2:$C$2047,Worksheet!$F138),"-")</f>
        <v>-</v>
      </c>
      <c r="CE138" s="51" t="str">
        <f>IFERROR(AVERAGEIFS('Orders - December 2020'!$I$2:$I$2047,'Orders - December 2020'!$H$2:$H$2047,Worksheet!CE$3,'Orders - December 2020'!$C$2:$C$2047,Worksheet!$F138),"-")</f>
        <v>-</v>
      </c>
      <c r="CF138" s="51" t="str">
        <f>IFERROR(AVERAGEIFS('Orders - December 2020'!$I$2:$I$2047,'Orders - December 2020'!$H$2:$H$2047,Worksheet!CF$3,'Orders - December 2020'!$C$2:$C$2047,Worksheet!$F138),"-")</f>
        <v>-</v>
      </c>
      <c r="CG138" s="51" t="str">
        <f>IFERROR(AVERAGEIFS('Orders - December 2020'!$I$2:$I$2047,'Orders - December 2020'!$H$2:$H$2047,Worksheet!CG$3,'Orders - December 2020'!$C$2:$C$2047,Worksheet!$F138),"-")</f>
        <v>-</v>
      </c>
      <c r="CH138" s="51" t="str">
        <f>IFERROR(AVERAGEIFS('Orders - December 2020'!$I$2:$I$2047,'Orders - December 2020'!$H$2:$H$2047,Worksheet!CH$3,'Orders - December 2020'!$C$2:$C$2047,Worksheet!$F138),"-")</f>
        <v>-</v>
      </c>
      <c r="CI138" s="51" t="str">
        <f>IFERROR(AVERAGEIFS('Orders - December 2020'!$I$2:$I$2047,'Orders - December 2020'!$H$2:$H$2047,Worksheet!CI$3,'Orders - December 2020'!$C$2:$C$2047,Worksheet!$F138),"-")</f>
        <v>-</v>
      </c>
      <c r="CJ138" s="51" t="str">
        <f>IFERROR(AVERAGEIFS('Orders - December 2020'!$I$2:$I$2047,'Orders - December 2020'!$H$2:$H$2047,Worksheet!CJ$3,'Orders - December 2020'!$C$2:$C$2047,Worksheet!$F138),"-")</f>
        <v>-</v>
      </c>
      <c r="CK138" s="51" t="str">
        <f>IFERROR(AVERAGEIFS('Orders - December 2020'!$I$2:$I$2047,'Orders - December 2020'!$H$2:$H$2047,Worksheet!CK$3,'Orders - December 2020'!$C$2:$C$2047,Worksheet!$F138),"-")</f>
        <v>-</v>
      </c>
      <c r="CL138" s="51" t="str">
        <f>IFERROR(AVERAGEIFS('Orders - December 2020'!$I$2:$I$2047,'Orders - December 2020'!$H$2:$H$2047,Worksheet!CL$3,'Orders - December 2020'!$C$2:$C$2047,Worksheet!$F138),"-")</f>
        <v>-</v>
      </c>
      <c r="CM138" s="51" t="str">
        <f>IFERROR(AVERAGEIFS('Orders - December 2020'!$I$2:$I$2047,'Orders - December 2020'!$H$2:$H$2047,Worksheet!CM$3,'Orders - December 2020'!$C$2:$C$2047,Worksheet!$F138),"-")</f>
        <v>-</v>
      </c>
      <c r="CN138" s="51" t="str">
        <f>IFERROR(AVERAGEIFS('Orders - December 2020'!$I$2:$I$2047,'Orders - December 2020'!$H$2:$H$2047,Worksheet!CN$3,'Orders - December 2020'!$C$2:$C$2047,Worksheet!$F138),"-")</f>
        <v>-</v>
      </c>
      <c r="CO138" s="51" t="str">
        <f>IFERROR(AVERAGEIFS('Orders - December 2020'!$I$2:$I$2047,'Orders - December 2020'!$H$2:$H$2047,Worksheet!CO$3,'Orders - December 2020'!$C$2:$C$2047,Worksheet!$F138),"-")</f>
        <v>-</v>
      </c>
      <c r="CP138" s="51" t="str">
        <f>IFERROR(AVERAGEIFS('Orders - December 2020'!$I$2:$I$2047,'Orders - December 2020'!$H$2:$H$2047,Worksheet!CP$3,'Orders - December 2020'!$C$2:$C$2047,Worksheet!$F138),"-")</f>
        <v>-</v>
      </c>
      <c r="CQ138" s="51" t="str">
        <f>IFERROR(AVERAGEIFS('Orders - December 2020'!$I$2:$I$2047,'Orders - December 2020'!$H$2:$H$2047,Worksheet!CQ$3,'Orders - December 2020'!$C$2:$C$2047,Worksheet!$F138),"-")</f>
        <v>-</v>
      </c>
      <c r="CR138" s="51" t="str">
        <f>IFERROR(AVERAGEIFS('Orders - December 2020'!$I$2:$I$2047,'Orders - December 2020'!$H$2:$H$2047,Worksheet!CR$3,'Orders - December 2020'!$C$2:$C$2047,Worksheet!$F138),"-")</f>
        <v>-</v>
      </c>
      <c r="CS138" s="51" t="str">
        <f>IFERROR(AVERAGEIFS('Orders - December 2020'!$I$2:$I$2047,'Orders - December 2020'!$H$2:$H$2047,Worksheet!CS$3,'Orders - December 2020'!$C$2:$C$2047,Worksheet!$F138),"-")</f>
        <v>-</v>
      </c>
      <c r="CT138" s="51" t="str">
        <f>IFERROR(AVERAGEIFS('Orders - December 2020'!$I$2:$I$2047,'Orders - December 2020'!$H$2:$H$2047,Worksheet!CT$3,'Orders - December 2020'!$C$2:$C$2047,Worksheet!$F138),"-")</f>
        <v>-</v>
      </c>
      <c r="CU138" s="51" t="str">
        <f>IFERROR(AVERAGEIFS('Orders - December 2020'!$I$2:$I$2047,'Orders - December 2020'!$H$2:$H$2047,Worksheet!CU$3,'Orders - December 2020'!$C$2:$C$2047,Worksheet!$F138),"-")</f>
        <v>-</v>
      </c>
      <c r="CV138" s="51" t="str">
        <f>IFERROR(AVERAGEIFS('Orders - December 2020'!$I$2:$I$2047,'Orders - December 2020'!$H$2:$H$2047,Worksheet!CV$3,'Orders - December 2020'!$C$2:$C$2047,Worksheet!$F138),"-")</f>
        <v>-</v>
      </c>
      <c r="CW138" s="51" t="str">
        <f>IFERROR(AVERAGEIFS('Orders - December 2020'!$I$2:$I$2047,'Orders - December 2020'!$H$2:$H$2047,Worksheet!CW$3,'Orders - December 2020'!$C$2:$C$2047,Worksheet!$F138),"-")</f>
        <v>-</v>
      </c>
      <c r="CX138" s="51" t="str">
        <f>IFERROR(AVERAGEIFS('Orders - December 2020'!$I$2:$I$2047,'Orders - December 2020'!$H$2:$H$2047,Worksheet!CX$3,'Orders - December 2020'!$C$2:$C$2047,Worksheet!$F138),"-")</f>
        <v>-</v>
      </c>
      <c r="CY138" s="51" t="str">
        <f>IFERROR(AVERAGEIFS('Orders - December 2020'!$I$2:$I$2047,'Orders - December 2020'!$H$2:$H$2047,Worksheet!CY$3,'Orders - December 2020'!$C$2:$C$2047,Worksheet!$F138),"-")</f>
        <v>-</v>
      </c>
      <c r="CZ138" s="51" t="str">
        <f>IFERROR(AVERAGEIFS('Orders - December 2020'!$I$2:$I$2047,'Orders - December 2020'!$H$2:$H$2047,Worksheet!CZ$3,'Orders - December 2020'!$C$2:$C$2047,Worksheet!$F138),"-")</f>
        <v>-</v>
      </c>
      <c r="DA138" s="51" t="str">
        <f>IFERROR(AVERAGEIFS('Orders - December 2020'!$I$2:$I$2047,'Orders - December 2020'!$H$2:$H$2047,Worksheet!DA$3,'Orders - December 2020'!$C$2:$C$2047,Worksheet!$F138),"-")</f>
        <v>-</v>
      </c>
      <c r="DB138" s="51" t="str">
        <f>IFERROR(AVERAGEIFS('Orders - December 2020'!$I$2:$I$2047,'Orders - December 2020'!$H$2:$H$2047,Worksheet!DB$3,'Orders - December 2020'!$C$2:$C$2047,Worksheet!$F138),"-")</f>
        <v>-</v>
      </c>
      <c r="DC138" s="51" t="str">
        <f>IFERROR(AVERAGEIFS('Orders - December 2020'!$I$2:$I$2047,'Orders - December 2020'!$H$2:$H$2047,Worksheet!DC$3,'Orders - December 2020'!$C$2:$C$2047,Worksheet!$F138),"-")</f>
        <v>-</v>
      </c>
      <c r="DD138" s="51" t="str">
        <f>IFERROR(AVERAGEIFS('Orders - December 2020'!$I$2:$I$2047,'Orders - December 2020'!$H$2:$H$2047,Worksheet!DD$3,'Orders - December 2020'!$C$2:$C$2047,Worksheet!$F138),"-")</f>
        <v>-</v>
      </c>
      <c r="DE138" s="51" t="str">
        <f>IFERROR(AVERAGEIFS('Orders - December 2020'!$I$2:$I$2047,'Orders - December 2020'!$H$2:$H$2047,Worksheet!DE$3,'Orders - December 2020'!$C$2:$C$2047,Worksheet!$F138),"-")</f>
        <v>-</v>
      </c>
      <c r="DF138" s="51" t="str">
        <f>IFERROR(AVERAGEIFS('Orders - December 2020'!$I$2:$I$2047,'Orders - December 2020'!$H$2:$H$2047,Worksheet!DF$3,'Orders - December 2020'!$C$2:$C$2047,Worksheet!$F138),"-")</f>
        <v>-</v>
      </c>
      <c r="DG138" s="51" t="str">
        <f>IFERROR(AVERAGEIFS('Orders - December 2020'!$I$2:$I$2047,'Orders - December 2020'!$H$2:$H$2047,Worksheet!DG$3,'Orders - December 2020'!$C$2:$C$2047,Worksheet!$F138),"-")</f>
        <v>-</v>
      </c>
      <c r="DH138" s="51" t="str">
        <f>IFERROR(AVERAGEIFS('Orders - December 2020'!$I$2:$I$2047,'Orders - December 2020'!$H$2:$H$2047,Worksheet!DH$3,'Orders - December 2020'!$C$2:$C$2047,Worksheet!$F138),"-")</f>
        <v>-</v>
      </c>
      <c r="DI138" s="51" t="str">
        <f>IFERROR(AVERAGEIFS('Orders - December 2020'!$I$2:$I$2047,'Orders - December 2020'!$H$2:$H$2047,Worksheet!DI$3,'Orders - December 2020'!$C$2:$C$2047,Worksheet!$F138),"-")</f>
        <v>-</v>
      </c>
      <c r="DJ138" s="51" t="str">
        <f>IFERROR(AVERAGEIFS('Orders - December 2020'!$I$2:$I$2047,'Orders - December 2020'!$H$2:$H$2047,Worksheet!DJ$3,'Orders - December 2020'!$C$2:$C$2047,Worksheet!$F138),"-")</f>
        <v>-</v>
      </c>
      <c r="DK138" s="51" t="str">
        <f>IFERROR(AVERAGEIFS('Orders - December 2020'!$I$2:$I$2047,'Orders - December 2020'!$H$2:$H$2047,Worksheet!DK$3,'Orders - December 2020'!$C$2:$C$2047,Worksheet!$F138),"-")</f>
        <v>-</v>
      </c>
      <c r="DL138" s="51" t="str">
        <f>IFERROR(AVERAGEIFS('Orders - December 2020'!$I$2:$I$2047,'Orders - December 2020'!$H$2:$H$2047,Worksheet!DL$3,'Orders - December 2020'!$C$2:$C$2047,Worksheet!$F138),"-")</f>
        <v>-</v>
      </c>
      <c r="DM138" s="51" t="str">
        <f>IFERROR(AVERAGEIFS('Orders - December 2020'!$I$2:$I$2047,'Orders - December 2020'!$H$2:$H$2047,Worksheet!DM$3,'Orders - December 2020'!$C$2:$C$2047,Worksheet!$F138),"-")</f>
        <v>-</v>
      </c>
      <c r="DN138" s="51" t="str">
        <f>IFERROR(AVERAGEIFS('Orders - December 2020'!$I$2:$I$2047,'Orders - December 2020'!$H$2:$H$2047,Worksheet!DN$3,'Orders - December 2020'!$C$2:$C$2047,Worksheet!$F138),"-")</f>
        <v>-</v>
      </c>
      <c r="DO138" s="51" t="str">
        <f>IFERROR(AVERAGEIFS('Orders - December 2020'!$I$2:$I$2047,'Orders - December 2020'!$H$2:$H$2047,Worksheet!DO$3,'Orders - December 2020'!$C$2:$C$2047,Worksheet!$F138),"-")</f>
        <v>-</v>
      </c>
      <c r="DP138" s="51" t="str">
        <f>IFERROR(AVERAGEIFS('Orders - December 2020'!$I$2:$I$2047,'Orders - December 2020'!$H$2:$H$2047,Worksheet!DP$3,'Orders - December 2020'!$C$2:$C$2047,Worksheet!$F138),"-")</f>
        <v>-</v>
      </c>
      <c r="DQ138" s="51" t="str">
        <f>IFERROR(AVERAGEIFS('Orders - December 2020'!$I$2:$I$2047,'Orders - December 2020'!$H$2:$H$2047,Worksheet!DQ$3,'Orders - December 2020'!$C$2:$C$2047,Worksheet!$F138),"-")</f>
        <v>-</v>
      </c>
      <c r="DR138" s="51" t="str">
        <f>IFERROR(AVERAGEIFS('Orders - December 2020'!$I$2:$I$2047,'Orders - December 2020'!$H$2:$H$2047,Worksheet!DR$3,'Orders - December 2020'!$C$2:$C$2047,Worksheet!$F138),"-")</f>
        <v>-</v>
      </c>
      <c r="DS138" s="51" t="str">
        <f>IFERROR(AVERAGEIFS('Orders - December 2020'!$I$2:$I$2047,'Orders - December 2020'!$H$2:$H$2047,Worksheet!DS$3,'Orders - December 2020'!$C$2:$C$2047,Worksheet!$F138),"-")</f>
        <v>-</v>
      </c>
      <c r="DT138" s="51" t="str">
        <f>IFERROR(AVERAGEIFS('Orders - December 2020'!$I$2:$I$2047,'Orders - December 2020'!$H$2:$H$2047,Worksheet!DT$3,'Orders - December 2020'!$C$2:$C$2047,Worksheet!$F138),"-")</f>
        <v>-</v>
      </c>
      <c r="DU138" s="51" t="str">
        <f>IFERROR(AVERAGEIFS('Orders - December 2020'!$I$2:$I$2047,'Orders - December 2020'!$H$2:$H$2047,Worksheet!DU$3,'Orders - December 2020'!$C$2:$C$2047,Worksheet!$F138),"-")</f>
        <v>-</v>
      </c>
      <c r="DV138" s="51" t="str">
        <f>IFERROR(AVERAGEIFS('Orders - December 2020'!$I$2:$I$2047,'Orders - December 2020'!$H$2:$H$2047,Worksheet!DV$3,'Orders - December 2020'!$C$2:$C$2047,Worksheet!$F138),"-")</f>
        <v>-</v>
      </c>
      <c r="DW138" s="51" t="str">
        <f>IFERROR(AVERAGEIFS('Orders - December 2020'!$I$2:$I$2047,'Orders - December 2020'!$H$2:$H$2047,Worksheet!DW$3,'Orders - December 2020'!$C$2:$C$2047,Worksheet!$F138),"-")</f>
        <v>-</v>
      </c>
      <c r="DX138" s="51" t="str">
        <f>IFERROR(AVERAGEIFS('Orders - December 2020'!$I$2:$I$2047,'Orders - December 2020'!$H$2:$H$2047,Worksheet!DX$3,'Orders - December 2020'!$C$2:$C$2047,Worksheet!$F138),"-")</f>
        <v>-</v>
      </c>
      <c r="DY138" s="51" t="str">
        <f>IFERROR(AVERAGEIFS('Orders - December 2020'!$I$2:$I$2047,'Orders - December 2020'!$H$2:$H$2047,Worksheet!DY$3,'Orders - December 2020'!$C$2:$C$2047,Worksheet!$F138),"-")</f>
        <v>-</v>
      </c>
      <c r="DZ138" s="51" t="str">
        <f>IFERROR(AVERAGEIFS('Orders - December 2020'!$I$2:$I$2047,'Orders - December 2020'!$H$2:$H$2047,Worksheet!DZ$3,'Orders - December 2020'!$C$2:$C$2047,Worksheet!$F138),"-")</f>
        <v>-</v>
      </c>
      <c r="EA138" s="51" t="str">
        <f>IFERROR(AVERAGEIFS('Orders - December 2020'!$I$2:$I$2047,'Orders - December 2020'!$H$2:$H$2047,Worksheet!EA$3,'Orders - December 2020'!$C$2:$C$2047,Worksheet!$F138),"-")</f>
        <v>-</v>
      </c>
      <c r="EB138" s="51" t="str">
        <f>IFERROR(AVERAGEIFS('Orders - December 2020'!$I$2:$I$2047,'Orders - December 2020'!$H$2:$H$2047,Worksheet!EB$3,'Orders - December 2020'!$C$2:$C$2047,Worksheet!$F138),"-")</f>
        <v>-</v>
      </c>
      <c r="EC138" s="51" t="str">
        <f>IFERROR(AVERAGEIFS('Orders - December 2020'!$I$2:$I$2047,'Orders - December 2020'!$H$2:$H$2047,Worksheet!EC$3,'Orders - December 2020'!$C$2:$C$2047,Worksheet!$F138),"-")</f>
        <v>-</v>
      </c>
      <c r="ED138" s="51" t="str">
        <f>IFERROR(AVERAGEIFS('Orders - December 2020'!$I$2:$I$2047,'Orders - December 2020'!$H$2:$H$2047,Worksheet!ED$3,'Orders - December 2020'!$C$2:$C$2047,Worksheet!$F138),"-")</f>
        <v>-</v>
      </c>
      <c r="EE138" s="51" t="str">
        <f>IFERROR(AVERAGEIFS('Orders - December 2020'!$I$2:$I$2047,'Orders - December 2020'!$H$2:$H$2047,Worksheet!EE$3,'Orders - December 2020'!$C$2:$C$2047,Worksheet!$F138),"-")</f>
        <v>-</v>
      </c>
      <c r="EF138" s="51" t="str">
        <f>IFERROR(AVERAGEIFS('Orders - December 2020'!$I$2:$I$2047,'Orders - December 2020'!$H$2:$H$2047,Worksheet!EF$3,'Orders - December 2020'!$C$2:$C$2047,Worksheet!$F138),"-")</f>
        <v>-</v>
      </c>
      <c r="EG138" s="51" t="str">
        <f>IFERROR(AVERAGEIFS('Orders - December 2020'!$I$2:$I$2047,'Orders - December 2020'!$H$2:$H$2047,Worksheet!EG$3,'Orders - December 2020'!$C$2:$C$2047,Worksheet!$F138),"-")</f>
        <v>-</v>
      </c>
      <c r="EH138" s="51" t="str">
        <f>IFERROR(AVERAGEIFS('Orders - December 2020'!$I$2:$I$2047,'Orders - December 2020'!$H$2:$H$2047,Worksheet!EH$3,'Orders - December 2020'!$C$2:$C$2047,Worksheet!$F138),"-")</f>
        <v>-</v>
      </c>
      <c r="EI138" s="51" t="str">
        <f>IFERROR(AVERAGEIFS('Orders - December 2020'!$I$2:$I$2047,'Orders - December 2020'!$H$2:$H$2047,Worksheet!EI$3,'Orders - December 2020'!$C$2:$C$2047,Worksheet!$F138),"-")</f>
        <v>-</v>
      </c>
      <c r="EJ138" s="51" t="str">
        <f>IFERROR(AVERAGEIFS('Orders - December 2020'!$I$2:$I$2047,'Orders - December 2020'!$H$2:$H$2047,Worksheet!EJ$3,'Orders - December 2020'!$C$2:$C$2047,Worksheet!$F138),"-")</f>
        <v>-</v>
      </c>
      <c r="EK138" s="51" t="str">
        <f>IFERROR(AVERAGEIFS('Orders - December 2020'!$I$2:$I$2047,'Orders - December 2020'!$H$2:$H$2047,Worksheet!EK$3,'Orders - December 2020'!$C$2:$C$2047,Worksheet!$F138),"-")</f>
        <v>-</v>
      </c>
      <c r="EL138" s="51" t="str">
        <f>IFERROR(AVERAGEIFS('Orders - December 2020'!$I$2:$I$2047,'Orders - December 2020'!$H$2:$H$2047,Worksheet!EL$3,'Orders - December 2020'!$C$2:$C$2047,Worksheet!$F138),"-")</f>
        <v>-</v>
      </c>
      <c r="EM138" s="51" t="str">
        <f>IFERROR(AVERAGEIFS('Orders - December 2020'!$I$2:$I$2047,'Orders - December 2020'!$H$2:$H$2047,Worksheet!EM$3,'Orders - December 2020'!$C$2:$C$2047,Worksheet!$F138),"-")</f>
        <v>-</v>
      </c>
      <c r="EN138" s="51" t="str">
        <f>IFERROR(AVERAGEIFS('Orders - December 2020'!$I$2:$I$2047,'Orders - December 2020'!$H$2:$H$2047,Worksheet!EN$3,'Orders - December 2020'!$C$2:$C$2047,Worksheet!$F138),"-")</f>
        <v>-</v>
      </c>
      <c r="EO138" s="51" t="str">
        <f>IFERROR(AVERAGEIFS('Orders - December 2020'!$I$2:$I$2047,'Orders - December 2020'!$H$2:$H$2047,Worksheet!EO$3,'Orders - December 2020'!$C$2:$C$2047,Worksheet!$F138),"-")</f>
        <v>-</v>
      </c>
      <c r="EP138" s="51" t="str">
        <f>IFERROR(AVERAGEIFS('Orders - December 2020'!$I$2:$I$2047,'Orders - December 2020'!$H$2:$H$2047,Worksheet!EP$3,'Orders - December 2020'!$C$2:$C$2047,Worksheet!$F138),"-")</f>
        <v>-</v>
      </c>
      <c r="EQ138" s="51" t="str">
        <f>IFERROR(AVERAGEIFS('Orders - December 2020'!$I$2:$I$2047,'Orders - December 2020'!$H$2:$H$2047,Worksheet!EQ$3,'Orders - December 2020'!$C$2:$C$2047,Worksheet!$F138),"-")</f>
        <v>-</v>
      </c>
      <c r="ER138" s="51" t="str">
        <f>IFERROR(AVERAGEIFS('Orders - December 2020'!$I$2:$I$2047,'Orders - December 2020'!$H$2:$H$2047,Worksheet!ER$3,'Orders - December 2020'!$C$2:$C$2047,Worksheet!$F138),"-")</f>
        <v>-</v>
      </c>
      <c r="ES138" s="51" t="str">
        <f>IFERROR(AVERAGEIFS('Orders - December 2020'!$I$2:$I$2047,'Orders - December 2020'!$H$2:$H$2047,Worksheet!ES$3,'Orders - December 2020'!$C$2:$C$2047,Worksheet!$F138),"-")</f>
        <v>-</v>
      </c>
      <c r="ET138" s="51" t="str">
        <f>IFERROR(AVERAGEIFS('Orders - December 2020'!$I$2:$I$2047,'Orders - December 2020'!$H$2:$H$2047,Worksheet!ET$3,'Orders - December 2020'!$C$2:$C$2047,Worksheet!$F138),"-")</f>
        <v>-</v>
      </c>
      <c r="EU138" s="51" t="str">
        <f>IFERROR(AVERAGEIFS('Orders - December 2020'!$I$2:$I$2047,'Orders - December 2020'!$H$2:$H$2047,Worksheet!EU$3,'Orders - December 2020'!$C$2:$C$2047,Worksheet!$F138),"-")</f>
        <v>-</v>
      </c>
      <c r="EV138" s="51" t="str">
        <f>IFERROR(AVERAGEIFS('Orders - December 2020'!$I$2:$I$2047,'Orders - December 2020'!$H$2:$H$2047,Worksheet!EV$3,'Orders - December 2020'!$C$2:$C$2047,Worksheet!$F138),"-")</f>
        <v>-</v>
      </c>
      <c r="EW138" s="51" t="str">
        <f>IFERROR(AVERAGEIFS('Orders - December 2020'!$I$2:$I$2047,'Orders - December 2020'!$H$2:$H$2047,Worksheet!EW$3,'Orders - December 2020'!$C$2:$C$2047,Worksheet!$F138),"-")</f>
        <v>-</v>
      </c>
      <c r="EX138" s="51" t="str">
        <f>IFERROR(AVERAGEIFS('Orders - December 2020'!$I$2:$I$2047,'Orders - December 2020'!$H$2:$H$2047,Worksheet!EX$3,'Orders - December 2020'!$C$2:$C$2047,Worksheet!$F138),"-")</f>
        <v>-</v>
      </c>
      <c r="EY138" s="51" t="str">
        <f>IFERROR(AVERAGEIFS('Orders - December 2020'!$I$2:$I$2047,'Orders - December 2020'!$H$2:$H$2047,Worksheet!EY$3,'Orders - December 2020'!$C$2:$C$2047,Worksheet!$F138),"-")</f>
        <v>-</v>
      </c>
      <c r="EZ138" s="51" t="str">
        <f>IFERROR(AVERAGEIFS('Orders - December 2020'!$I$2:$I$2047,'Orders - December 2020'!$H$2:$H$2047,Worksheet!EZ$3,'Orders - December 2020'!$C$2:$C$2047,Worksheet!$F138),"-")</f>
        <v>-</v>
      </c>
      <c r="FA138" s="51" t="str">
        <f>IFERROR(AVERAGEIFS('Orders - December 2020'!$I$2:$I$2047,'Orders - December 2020'!$H$2:$H$2047,Worksheet!FA$3,'Orders - December 2020'!$C$2:$C$2047,Worksheet!$F138),"-")</f>
        <v>-</v>
      </c>
      <c r="FB138" s="51" t="str">
        <f>IFERROR(AVERAGEIFS('Orders - December 2020'!$I$2:$I$2047,'Orders - December 2020'!$H$2:$H$2047,Worksheet!FB$3,'Orders - December 2020'!$C$2:$C$2047,Worksheet!$F138),"-")</f>
        <v>-</v>
      </c>
      <c r="FC138" s="51" t="str">
        <f>IFERROR(AVERAGEIFS('Orders - December 2020'!$I$2:$I$2047,'Orders - December 2020'!$H$2:$H$2047,Worksheet!FC$3,'Orders - December 2020'!$C$2:$C$2047,Worksheet!$F138),"-")</f>
        <v>-</v>
      </c>
      <c r="FD138" s="51" t="str">
        <f>IFERROR(AVERAGEIFS('Orders - December 2020'!$I$2:$I$2047,'Orders - December 2020'!$H$2:$H$2047,Worksheet!FD$3,'Orders - December 2020'!$C$2:$C$2047,Worksheet!$F138),"-")</f>
        <v>-</v>
      </c>
      <c r="FE138" s="51" t="str">
        <f>IFERROR(AVERAGEIFS('Orders - December 2020'!$I$2:$I$2047,'Orders - December 2020'!$H$2:$H$2047,Worksheet!FE$3,'Orders - December 2020'!$C$2:$C$2047,Worksheet!$F138),"-")</f>
        <v>-</v>
      </c>
      <c r="FF138" s="51" t="str">
        <f>IFERROR(AVERAGEIFS('Orders - December 2020'!$I$2:$I$2047,'Orders - December 2020'!$H$2:$H$2047,Worksheet!FF$3,'Orders - December 2020'!$C$2:$C$2047,Worksheet!$F138),"-")</f>
        <v>-</v>
      </c>
      <c r="FG138" s="52" t="str">
        <f>IFERROR(AVERAGEIFS('Orders - December 2020'!$I$2:$I$2047,'Orders - December 2020'!$H$2:$H$2047,Worksheet!FG$3,'Orders - December 2020'!$C$2:$C$2047,Worksheet!$F138),"-")</f>
        <v>-</v>
      </c>
    </row>
    <row r="139" spans="6:163">
      <c r="F139" s="45" t="str">
        <v>Anawu Minimart</v>
      </c>
      <c r="G139" s="50" t="str">
        <f>IFERROR(AVERAGEIFS('Orders - December 2020'!$I$2:$I$2047,'Orders - December 2020'!$H$2:$H$2047,Worksheet!G$3,'Orders - December 2020'!$C$2:$C$2047,Worksheet!$F139),"-")</f>
        <v>-</v>
      </c>
      <c r="H139" s="51" t="str">
        <f>IFERROR(AVERAGEIFS('Orders - December 2020'!$I$2:$I$2047,'Orders - December 2020'!$H$2:$H$2047,Worksheet!H$3,'Orders - December 2020'!$C$2:$C$2047,Worksheet!$F139),"-")</f>
        <v>-</v>
      </c>
      <c r="I139" s="51" t="str">
        <f>IFERROR(AVERAGEIFS('Orders - December 2020'!$I$2:$I$2047,'Orders - December 2020'!$H$2:$H$2047,Worksheet!I$3,'Orders - December 2020'!$C$2:$C$2047,Worksheet!$F139),"-")</f>
        <v>-</v>
      </c>
      <c r="J139" s="51" t="str">
        <f>IFERROR(AVERAGEIFS('Orders - December 2020'!$I$2:$I$2047,'Orders - December 2020'!$H$2:$H$2047,Worksheet!J$3,'Orders - December 2020'!$C$2:$C$2047,Worksheet!$F139),"-")</f>
        <v>-</v>
      </c>
      <c r="K139" s="51" t="str">
        <f>IFERROR(AVERAGEIFS('Orders - December 2020'!$I$2:$I$2047,'Orders - December 2020'!$H$2:$H$2047,Worksheet!K$3,'Orders - December 2020'!$C$2:$C$2047,Worksheet!$F139),"-")</f>
        <v>-</v>
      </c>
      <c r="L139" s="51" t="str">
        <f>IFERROR(AVERAGEIFS('Orders - December 2020'!$I$2:$I$2047,'Orders - December 2020'!$H$2:$H$2047,Worksheet!L$3,'Orders - December 2020'!$C$2:$C$2047,Worksheet!$F139),"-")</f>
        <v>-</v>
      </c>
      <c r="M139" s="51" t="str">
        <f>IFERROR(AVERAGEIFS('Orders - December 2020'!$I$2:$I$2047,'Orders - December 2020'!$H$2:$H$2047,Worksheet!M$3,'Orders - December 2020'!$C$2:$C$2047,Worksheet!$F139),"-")</f>
        <v>-</v>
      </c>
      <c r="N139" s="51" t="str">
        <f>IFERROR(AVERAGEIFS('Orders - December 2020'!$I$2:$I$2047,'Orders - December 2020'!$H$2:$H$2047,Worksheet!N$3,'Orders - December 2020'!$C$2:$C$2047,Worksheet!$F139),"-")</f>
        <v>-</v>
      </c>
      <c r="O139" s="51" t="str">
        <f>IFERROR(AVERAGEIFS('Orders - December 2020'!$I$2:$I$2047,'Orders - December 2020'!$H$2:$H$2047,Worksheet!O$3,'Orders - December 2020'!$C$2:$C$2047,Worksheet!$F139),"-")</f>
        <v>-</v>
      </c>
      <c r="P139" s="51" t="str">
        <f>IFERROR(AVERAGEIFS('Orders - December 2020'!$I$2:$I$2047,'Orders - December 2020'!$H$2:$H$2047,Worksheet!P$3,'Orders - December 2020'!$C$2:$C$2047,Worksheet!$F139),"-")</f>
        <v>-</v>
      </c>
      <c r="Q139" s="51" t="str">
        <f>IFERROR(AVERAGEIFS('Orders - December 2020'!$I$2:$I$2047,'Orders - December 2020'!$H$2:$H$2047,Worksheet!Q$3,'Orders - December 2020'!$C$2:$C$2047,Worksheet!$F139),"-")</f>
        <v>-</v>
      </c>
      <c r="R139" s="51" t="str">
        <f>IFERROR(AVERAGEIFS('Orders - December 2020'!$I$2:$I$2047,'Orders - December 2020'!$H$2:$H$2047,Worksheet!R$3,'Orders - December 2020'!$C$2:$C$2047,Worksheet!$F139),"-")</f>
        <v>-</v>
      </c>
      <c r="S139" s="51" t="str">
        <f>IFERROR(AVERAGEIFS('Orders - December 2020'!$I$2:$I$2047,'Orders - December 2020'!$H$2:$H$2047,Worksheet!S$3,'Orders - December 2020'!$C$2:$C$2047,Worksheet!$F139),"-")</f>
        <v>-</v>
      </c>
      <c r="T139" s="51" t="str">
        <f>IFERROR(AVERAGEIFS('Orders - December 2020'!$I$2:$I$2047,'Orders - December 2020'!$H$2:$H$2047,Worksheet!T$3,'Orders - December 2020'!$C$2:$C$2047,Worksheet!$F139),"-")</f>
        <v>-</v>
      </c>
      <c r="U139" s="51" t="str">
        <f>IFERROR(AVERAGEIFS('Orders - December 2020'!$I$2:$I$2047,'Orders - December 2020'!$H$2:$H$2047,Worksheet!U$3,'Orders - December 2020'!$C$2:$C$2047,Worksheet!$F139),"-")</f>
        <v>-</v>
      </c>
      <c r="V139" s="51" t="str">
        <f>IFERROR(AVERAGEIFS('Orders - December 2020'!$I$2:$I$2047,'Orders - December 2020'!$H$2:$H$2047,Worksheet!V$3,'Orders - December 2020'!$C$2:$C$2047,Worksheet!$F139),"-")</f>
        <v>-</v>
      </c>
      <c r="W139" s="51" t="str">
        <f>IFERROR(AVERAGEIFS('Orders - December 2020'!$I$2:$I$2047,'Orders - December 2020'!$H$2:$H$2047,Worksheet!W$3,'Orders - December 2020'!$C$2:$C$2047,Worksheet!$F139),"-")</f>
        <v>-</v>
      </c>
      <c r="X139" s="51" t="str">
        <f>IFERROR(AVERAGEIFS('Orders - December 2020'!$I$2:$I$2047,'Orders - December 2020'!$H$2:$H$2047,Worksheet!X$3,'Orders - December 2020'!$C$2:$C$2047,Worksheet!$F139),"-")</f>
        <v>-</v>
      </c>
      <c r="Y139" s="51" t="str">
        <f>IFERROR(AVERAGEIFS('Orders - December 2020'!$I$2:$I$2047,'Orders - December 2020'!$H$2:$H$2047,Worksheet!Y$3,'Orders - December 2020'!$C$2:$C$2047,Worksheet!$F139),"-")</f>
        <v>-</v>
      </c>
      <c r="Z139" s="51" t="str">
        <f>IFERROR(AVERAGEIFS('Orders - December 2020'!$I$2:$I$2047,'Orders - December 2020'!$H$2:$H$2047,Worksheet!Z$3,'Orders - December 2020'!$C$2:$C$2047,Worksheet!$F139),"-")</f>
        <v>-</v>
      </c>
      <c r="AA139" s="51" t="str">
        <f>IFERROR(AVERAGEIFS('Orders - December 2020'!$I$2:$I$2047,'Orders - December 2020'!$H$2:$H$2047,Worksheet!AA$3,'Orders - December 2020'!$C$2:$C$2047,Worksheet!$F139),"-")</f>
        <v>-</v>
      </c>
      <c r="AB139" s="51" t="str">
        <f>IFERROR(AVERAGEIFS('Orders - December 2020'!$I$2:$I$2047,'Orders - December 2020'!$H$2:$H$2047,Worksheet!AB$3,'Orders - December 2020'!$C$2:$C$2047,Worksheet!$F139),"-")</f>
        <v>-</v>
      </c>
      <c r="AC139" s="51" t="str">
        <f>IFERROR(AVERAGEIFS('Orders - December 2020'!$I$2:$I$2047,'Orders - December 2020'!$H$2:$H$2047,Worksheet!AC$3,'Orders - December 2020'!$C$2:$C$2047,Worksheet!$F139),"-")</f>
        <v>-</v>
      </c>
      <c r="AD139" s="51" t="str">
        <f>IFERROR(AVERAGEIFS('Orders - December 2020'!$I$2:$I$2047,'Orders - December 2020'!$H$2:$H$2047,Worksheet!AD$3,'Orders - December 2020'!$C$2:$C$2047,Worksheet!$F139),"-")</f>
        <v>-</v>
      </c>
      <c r="AE139" s="51" t="str">
        <f>IFERROR(AVERAGEIFS('Orders - December 2020'!$I$2:$I$2047,'Orders - December 2020'!$H$2:$H$2047,Worksheet!AE$3,'Orders - December 2020'!$C$2:$C$2047,Worksheet!$F139),"-")</f>
        <v>-</v>
      </c>
      <c r="AF139" s="51" t="str">
        <f>IFERROR(AVERAGEIFS('Orders - December 2020'!$I$2:$I$2047,'Orders - December 2020'!$H$2:$H$2047,Worksheet!AF$3,'Orders - December 2020'!$C$2:$C$2047,Worksheet!$F139),"-")</f>
        <v>-</v>
      </c>
      <c r="AG139" s="51" t="str">
        <f>IFERROR(AVERAGEIFS('Orders - December 2020'!$I$2:$I$2047,'Orders - December 2020'!$H$2:$H$2047,Worksheet!AG$3,'Orders - December 2020'!$C$2:$C$2047,Worksheet!$F139),"-")</f>
        <v>-</v>
      </c>
      <c r="AH139" s="51" t="str">
        <f>IFERROR(AVERAGEIFS('Orders - December 2020'!$I$2:$I$2047,'Orders - December 2020'!$H$2:$H$2047,Worksheet!AH$3,'Orders - December 2020'!$C$2:$C$2047,Worksheet!$F139),"-")</f>
        <v>-</v>
      </c>
      <c r="AI139" s="51" t="str">
        <f>IFERROR(AVERAGEIFS('Orders - December 2020'!$I$2:$I$2047,'Orders - December 2020'!$H$2:$H$2047,Worksheet!AI$3,'Orders - December 2020'!$C$2:$C$2047,Worksheet!$F139),"-")</f>
        <v>-</v>
      </c>
      <c r="AJ139" s="51" t="str">
        <f>IFERROR(AVERAGEIFS('Orders - December 2020'!$I$2:$I$2047,'Orders - December 2020'!$H$2:$H$2047,Worksheet!AJ$3,'Orders - December 2020'!$C$2:$C$2047,Worksheet!$F139),"-")</f>
        <v>-</v>
      </c>
      <c r="AK139" s="51">
        <f>IFERROR(AVERAGEIFS('Orders - December 2020'!$I$2:$I$2047,'Orders - December 2020'!$H$2:$H$2047,Worksheet!AK$3,'Orders - December 2020'!$C$2:$C$2047,Worksheet!$F139),"-")</f>
        <v>2</v>
      </c>
      <c r="AL139" s="51">
        <f>IFERROR(AVERAGEIFS('Orders - December 2020'!$I$2:$I$2047,'Orders - December 2020'!$H$2:$H$2047,Worksheet!AL$3,'Orders - December 2020'!$C$2:$C$2047,Worksheet!$F139),"-")</f>
        <v>1</v>
      </c>
      <c r="AM139" s="51" t="str">
        <f>IFERROR(AVERAGEIFS('Orders - December 2020'!$I$2:$I$2047,'Orders - December 2020'!$H$2:$H$2047,Worksheet!AM$3,'Orders - December 2020'!$C$2:$C$2047,Worksheet!$F139),"-")</f>
        <v>-</v>
      </c>
      <c r="AN139" s="51" t="str">
        <f>IFERROR(AVERAGEIFS('Orders - December 2020'!$I$2:$I$2047,'Orders - December 2020'!$H$2:$H$2047,Worksheet!AN$3,'Orders - December 2020'!$C$2:$C$2047,Worksheet!$F139),"-")</f>
        <v>-</v>
      </c>
      <c r="AO139" s="51" t="str">
        <f>IFERROR(AVERAGEIFS('Orders - December 2020'!$I$2:$I$2047,'Orders - December 2020'!$H$2:$H$2047,Worksheet!AO$3,'Orders - December 2020'!$C$2:$C$2047,Worksheet!$F139),"-")</f>
        <v>-</v>
      </c>
      <c r="AP139" s="51" t="str">
        <f>IFERROR(AVERAGEIFS('Orders - December 2020'!$I$2:$I$2047,'Orders - December 2020'!$H$2:$H$2047,Worksheet!AP$3,'Orders - December 2020'!$C$2:$C$2047,Worksheet!$F139),"-")</f>
        <v>-</v>
      </c>
      <c r="AQ139" s="51" t="str">
        <f>IFERROR(AVERAGEIFS('Orders - December 2020'!$I$2:$I$2047,'Orders - December 2020'!$H$2:$H$2047,Worksheet!AQ$3,'Orders - December 2020'!$C$2:$C$2047,Worksheet!$F139),"-")</f>
        <v>-</v>
      </c>
      <c r="AR139" s="51" t="str">
        <f>IFERROR(AVERAGEIFS('Orders - December 2020'!$I$2:$I$2047,'Orders - December 2020'!$H$2:$H$2047,Worksheet!AR$3,'Orders - December 2020'!$C$2:$C$2047,Worksheet!$F139),"-")</f>
        <v>-</v>
      </c>
      <c r="AS139" s="51" t="str">
        <f>IFERROR(AVERAGEIFS('Orders - December 2020'!$I$2:$I$2047,'Orders - December 2020'!$H$2:$H$2047,Worksheet!AS$3,'Orders - December 2020'!$C$2:$C$2047,Worksheet!$F139),"-")</f>
        <v>-</v>
      </c>
      <c r="AT139" s="51" t="str">
        <f>IFERROR(AVERAGEIFS('Orders - December 2020'!$I$2:$I$2047,'Orders - December 2020'!$H$2:$H$2047,Worksheet!AT$3,'Orders - December 2020'!$C$2:$C$2047,Worksheet!$F139),"-")</f>
        <v>-</v>
      </c>
      <c r="AU139" s="51" t="str">
        <f>IFERROR(AVERAGEIFS('Orders - December 2020'!$I$2:$I$2047,'Orders - December 2020'!$H$2:$H$2047,Worksheet!AU$3,'Orders - December 2020'!$C$2:$C$2047,Worksheet!$F139),"-")</f>
        <v>-</v>
      </c>
      <c r="AV139" s="51" t="str">
        <f>IFERROR(AVERAGEIFS('Orders - December 2020'!$I$2:$I$2047,'Orders - December 2020'!$H$2:$H$2047,Worksheet!AV$3,'Orders - December 2020'!$C$2:$C$2047,Worksheet!$F139),"-")</f>
        <v>-</v>
      </c>
      <c r="AW139" s="51" t="str">
        <f>IFERROR(AVERAGEIFS('Orders - December 2020'!$I$2:$I$2047,'Orders - December 2020'!$H$2:$H$2047,Worksheet!AW$3,'Orders - December 2020'!$C$2:$C$2047,Worksheet!$F139),"-")</f>
        <v>-</v>
      </c>
      <c r="AX139" s="51" t="str">
        <f>IFERROR(AVERAGEIFS('Orders - December 2020'!$I$2:$I$2047,'Orders - December 2020'!$H$2:$H$2047,Worksheet!AX$3,'Orders - December 2020'!$C$2:$C$2047,Worksheet!$F139),"-")</f>
        <v>-</v>
      </c>
      <c r="AY139" s="51">
        <f>IFERROR(AVERAGEIFS('Orders - December 2020'!$I$2:$I$2047,'Orders - December 2020'!$H$2:$H$2047,Worksheet!AY$3,'Orders - December 2020'!$C$2:$C$2047,Worksheet!$F139),"-")</f>
        <v>3</v>
      </c>
      <c r="AZ139" s="51" t="str">
        <f>IFERROR(AVERAGEIFS('Orders - December 2020'!$I$2:$I$2047,'Orders - December 2020'!$H$2:$H$2047,Worksheet!AZ$3,'Orders - December 2020'!$C$2:$C$2047,Worksheet!$F139),"-")</f>
        <v>-</v>
      </c>
      <c r="BA139" s="51" t="str">
        <f>IFERROR(AVERAGEIFS('Orders - December 2020'!$I$2:$I$2047,'Orders - December 2020'!$H$2:$H$2047,Worksheet!BA$3,'Orders - December 2020'!$C$2:$C$2047,Worksheet!$F139),"-")</f>
        <v>-</v>
      </c>
      <c r="BB139" s="51" t="str">
        <f>IFERROR(AVERAGEIFS('Orders - December 2020'!$I$2:$I$2047,'Orders - December 2020'!$H$2:$H$2047,Worksheet!BB$3,'Orders - December 2020'!$C$2:$C$2047,Worksheet!$F139),"-")</f>
        <v>-</v>
      </c>
      <c r="BC139" s="51" t="str">
        <f>IFERROR(AVERAGEIFS('Orders - December 2020'!$I$2:$I$2047,'Orders - December 2020'!$H$2:$H$2047,Worksheet!BC$3,'Orders - December 2020'!$C$2:$C$2047,Worksheet!$F139),"-")</f>
        <v>-</v>
      </c>
      <c r="BD139" s="51" t="str">
        <f>IFERROR(AVERAGEIFS('Orders - December 2020'!$I$2:$I$2047,'Orders - December 2020'!$H$2:$H$2047,Worksheet!BD$3,'Orders - December 2020'!$C$2:$C$2047,Worksheet!$F139),"-")</f>
        <v>-</v>
      </c>
      <c r="BE139" s="51" t="str">
        <f>IFERROR(AVERAGEIFS('Orders - December 2020'!$I$2:$I$2047,'Orders - December 2020'!$H$2:$H$2047,Worksheet!BE$3,'Orders - December 2020'!$C$2:$C$2047,Worksheet!$F139),"-")</f>
        <v>-</v>
      </c>
      <c r="BF139" s="51" t="str">
        <f>IFERROR(AVERAGEIFS('Orders - December 2020'!$I$2:$I$2047,'Orders - December 2020'!$H$2:$H$2047,Worksheet!BF$3,'Orders - December 2020'!$C$2:$C$2047,Worksheet!$F139),"-")</f>
        <v>-</v>
      </c>
      <c r="BG139" s="51" t="str">
        <f>IFERROR(AVERAGEIFS('Orders - December 2020'!$I$2:$I$2047,'Orders - December 2020'!$H$2:$H$2047,Worksheet!BG$3,'Orders - December 2020'!$C$2:$C$2047,Worksheet!$F139),"-")</f>
        <v>-</v>
      </c>
      <c r="BH139" s="51" t="str">
        <f>IFERROR(AVERAGEIFS('Orders - December 2020'!$I$2:$I$2047,'Orders - December 2020'!$H$2:$H$2047,Worksheet!BH$3,'Orders - December 2020'!$C$2:$C$2047,Worksheet!$F139),"-")</f>
        <v>-</v>
      </c>
      <c r="BI139" s="51" t="str">
        <f>IFERROR(AVERAGEIFS('Orders - December 2020'!$I$2:$I$2047,'Orders - December 2020'!$H$2:$H$2047,Worksheet!BI$3,'Orders - December 2020'!$C$2:$C$2047,Worksheet!$F139),"-")</f>
        <v>-</v>
      </c>
      <c r="BJ139" s="51" t="str">
        <f>IFERROR(AVERAGEIFS('Orders - December 2020'!$I$2:$I$2047,'Orders - December 2020'!$H$2:$H$2047,Worksheet!BJ$3,'Orders - December 2020'!$C$2:$C$2047,Worksheet!$F139),"-")</f>
        <v>-</v>
      </c>
      <c r="BK139" s="51" t="str">
        <f>IFERROR(AVERAGEIFS('Orders - December 2020'!$I$2:$I$2047,'Orders - December 2020'!$H$2:$H$2047,Worksheet!BK$3,'Orders - December 2020'!$C$2:$C$2047,Worksheet!$F139),"-")</f>
        <v>-</v>
      </c>
      <c r="BL139" s="51" t="str">
        <f>IFERROR(AVERAGEIFS('Orders - December 2020'!$I$2:$I$2047,'Orders - December 2020'!$H$2:$H$2047,Worksheet!BL$3,'Orders - December 2020'!$C$2:$C$2047,Worksheet!$F139),"-")</f>
        <v>-</v>
      </c>
      <c r="BM139" s="51" t="str">
        <f>IFERROR(AVERAGEIFS('Orders - December 2020'!$I$2:$I$2047,'Orders - December 2020'!$H$2:$H$2047,Worksheet!BM$3,'Orders - December 2020'!$C$2:$C$2047,Worksheet!$F139),"-")</f>
        <v>-</v>
      </c>
      <c r="BN139" s="51" t="str">
        <f>IFERROR(AVERAGEIFS('Orders - December 2020'!$I$2:$I$2047,'Orders - December 2020'!$H$2:$H$2047,Worksheet!BN$3,'Orders - December 2020'!$C$2:$C$2047,Worksheet!$F139),"-")</f>
        <v>-</v>
      </c>
      <c r="BO139" s="51" t="str">
        <f>IFERROR(AVERAGEIFS('Orders - December 2020'!$I$2:$I$2047,'Orders - December 2020'!$H$2:$H$2047,Worksheet!BO$3,'Orders - December 2020'!$C$2:$C$2047,Worksheet!$F139),"-")</f>
        <v>-</v>
      </c>
      <c r="BP139" s="51" t="str">
        <f>IFERROR(AVERAGEIFS('Orders - December 2020'!$I$2:$I$2047,'Orders - December 2020'!$H$2:$H$2047,Worksheet!BP$3,'Orders - December 2020'!$C$2:$C$2047,Worksheet!$F139),"-")</f>
        <v>-</v>
      </c>
      <c r="BQ139" s="51" t="str">
        <f>IFERROR(AVERAGEIFS('Orders - December 2020'!$I$2:$I$2047,'Orders - December 2020'!$H$2:$H$2047,Worksheet!BQ$3,'Orders - December 2020'!$C$2:$C$2047,Worksheet!$F139),"-")</f>
        <v>-</v>
      </c>
      <c r="BR139" s="51" t="str">
        <f>IFERROR(AVERAGEIFS('Orders - December 2020'!$I$2:$I$2047,'Orders - December 2020'!$H$2:$H$2047,Worksheet!BR$3,'Orders - December 2020'!$C$2:$C$2047,Worksheet!$F139),"-")</f>
        <v>-</v>
      </c>
      <c r="BS139" s="51" t="str">
        <f>IFERROR(AVERAGEIFS('Orders - December 2020'!$I$2:$I$2047,'Orders - December 2020'!$H$2:$H$2047,Worksheet!BS$3,'Orders - December 2020'!$C$2:$C$2047,Worksheet!$F139),"-")</f>
        <v>-</v>
      </c>
      <c r="BT139" s="51" t="str">
        <f>IFERROR(AVERAGEIFS('Orders - December 2020'!$I$2:$I$2047,'Orders - December 2020'!$H$2:$H$2047,Worksheet!BT$3,'Orders - December 2020'!$C$2:$C$2047,Worksheet!$F139),"-")</f>
        <v>-</v>
      </c>
      <c r="BU139" s="51" t="str">
        <f>IFERROR(AVERAGEIFS('Orders - December 2020'!$I$2:$I$2047,'Orders - December 2020'!$H$2:$H$2047,Worksheet!BU$3,'Orders - December 2020'!$C$2:$C$2047,Worksheet!$F139),"-")</f>
        <v>-</v>
      </c>
      <c r="BV139" s="51" t="str">
        <f>IFERROR(AVERAGEIFS('Orders - December 2020'!$I$2:$I$2047,'Orders - December 2020'!$H$2:$H$2047,Worksheet!BV$3,'Orders - December 2020'!$C$2:$C$2047,Worksheet!$F139),"-")</f>
        <v>-</v>
      </c>
      <c r="BW139" s="51" t="str">
        <f>IFERROR(AVERAGEIFS('Orders - December 2020'!$I$2:$I$2047,'Orders - December 2020'!$H$2:$H$2047,Worksheet!BW$3,'Orders - December 2020'!$C$2:$C$2047,Worksheet!$F139),"-")</f>
        <v>-</v>
      </c>
      <c r="BX139" s="51" t="str">
        <f>IFERROR(AVERAGEIFS('Orders - December 2020'!$I$2:$I$2047,'Orders - December 2020'!$H$2:$H$2047,Worksheet!BX$3,'Orders - December 2020'!$C$2:$C$2047,Worksheet!$F139),"-")</f>
        <v>-</v>
      </c>
      <c r="BY139" s="51" t="str">
        <f>IFERROR(AVERAGEIFS('Orders - December 2020'!$I$2:$I$2047,'Orders - December 2020'!$H$2:$H$2047,Worksheet!BY$3,'Orders - December 2020'!$C$2:$C$2047,Worksheet!$F139),"-")</f>
        <v>-</v>
      </c>
      <c r="BZ139" s="51" t="str">
        <f>IFERROR(AVERAGEIFS('Orders - December 2020'!$I$2:$I$2047,'Orders - December 2020'!$H$2:$H$2047,Worksheet!BZ$3,'Orders - December 2020'!$C$2:$C$2047,Worksheet!$F139),"-")</f>
        <v>-</v>
      </c>
      <c r="CA139" s="51" t="str">
        <f>IFERROR(AVERAGEIFS('Orders - December 2020'!$I$2:$I$2047,'Orders - December 2020'!$H$2:$H$2047,Worksheet!CA$3,'Orders - December 2020'!$C$2:$C$2047,Worksheet!$F139),"-")</f>
        <v>-</v>
      </c>
      <c r="CB139" s="51" t="str">
        <f>IFERROR(AVERAGEIFS('Orders - December 2020'!$I$2:$I$2047,'Orders - December 2020'!$H$2:$H$2047,Worksheet!CB$3,'Orders - December 2020'!$C$2:$C$2047,Worksheet!$F139),"-")</f>
        <v>-</v>
      </c>
      <c r="CC139" s="51" t="str">
        <f>IFERROR(AVERAGEIFS('Orders - December 2020'!$I$2:$I$2047,'Orders - December 2020'!$H$2:$H$2047,Worksheet!CC$3,'Orders - December 2020'!$C$2:$C$2047,Worksheet!$F139),"-")</f>
        <v>-</v>
      </c>
      <c r="CD139" s="51" t="str">
        <f>IFERROR(AVERAGEIFS('Orders - December 2020'!$I$2:$I$2047,'Orders - December 2020'!$H$2:$H$2047,Worksheet!CD$3,'Orders - December 2020'!$C$2:$C$2047,Worksheet!$F139),"-")</f>
        <v>-</v>
      </c>
      <c r="CE139" s="51" t="str">
        <f>IFERROR(AVERAGEIFS('Orders - December 2020'!$I$2:$I$2047,'Orders - December 2020'!$H$2:$H$2047,Worksheet!CE$3,'Orders - December 2020'!$C$2:$C$2047,Worksheet!$F139),"-")</f>
        <v>-</v>
      </c>
      <c r="CF139" s="51" t="str">
        <f>IFERROR(AVERAGEIFS('Orders - December 2020'!$I$2:$I$2047,'Orders - December 2020'!$H$2:$H$2047,Worksheet!CF$3,'Orders - December 2020'!$C$2:$C$2047,Worksheet!$F139),"-")</f>
        <v>-</v>
      </c>
      <c r="CG139" s="51" t="str">
        <f>IFERROR(AVERAGEIFS('Orders - December 2020'!$I$2:$I$2047,'Orders - December 2020'!$H$2:$H$2047,Worksheet!CG$3,'Orders - December 2020'!$C$2:$C$2047,Worksheet!$F139),"-")</f>
        <v>-</v>
      </c>
      <c r="CH139" s="51" t="str">
        <f>IFERROR(AVERAGEIFS('Orders - December 2020'!$I$2:$I$2047,'Orders - December 2020'!$H$2:$H$2047,Worksheet!CH$3,'Orders - December 2020'!$C$2:$C$2047,Worksheet!$F139),"-")</f>
        <v>-</v>
      </c>
      <c r="CI139" s="51" t="str">
        <f>IFERROR(AVERAGEIFS('Orders - December 2020'!$I$2:$I$2047,'Orders - December 2020'!$H$2:$H$2047,Worksheet!CI$3,'Orders - December 2020'!$C$2:$C$2047,Worksheet!$F139),"-")</f>
        <v>-</v>
      </c>
      <c r="CJ139" s="51" t="str">
        <f>IFERROR(AVERAGEIFS('Orders - December 2020'!$I$2:$I$2047,'Orders - December 2020'!$H$2:$H$2047,Worksheet!CJ$3,'Orders - December 2020'!$C$2:$C$2047,Worksheet!$F139),"-")</f>
        <v>-</v>
      </c>
      <c r="CK139" s="51" t="str">
        <f>IFERROR(AVERAGEIFS('Orders - December 2020'!$I$2:$I$2047,'Orders - December 2020'!$H$2:$H$2047,Worksheet!CK$3,'Orders - December 2020'!$C$2:$C$2047,Worksheet!$F139),"-")</f>
        <v>-</v>
      </c>
      <c r="CL139" s="51" t="str">
        <f>IFERROR(AVERAGEIFS('Orders - December 2020'!$I$2:$I$2047,'Orders - December 2020'!$H$2:$H$2047,Worksheet!CL$3,'Orders - December 2020'!$C$2:$C$2047,Worksheet!$F139),"-")</f>
        <v>-</v>
      </c>
      <c r="CM139" s="51" t="str">
        <f>IFERROR(AVERAGEIFS('Orders - December 2020'!$I$2:$I$2047,'Orders - December 2020'!$H$2:$H$2047,Worksheet!CM$3,'Orders - December 2020'!$C$2:$C$2047,Worksheet!$F139),"-")</f>
        <v>-</v>
      </c>
      <c r="CN139" s="51" t="str">
        <f>IFERROR(AVERAGEIFS('Orders - December 2020'!$I$2:$I$2047,'Orders - December 2020'!$H$2:$H$2047,Worksheet!CN$3,'Orders - December 2020'!$C$2:$C$2047,Worksheet!$F139),"-")</f>
        <v>-</v>
      </c>
      <c r="CO139" s="51" t="str">
        <f>IFERROR(AVERAGEIFS('Orders - December 2020'!$I$2:$I$2047,'Orders - December 2020'!$H$2:$H$2047,Worksheet!CO$3,'Orders - December 2020'!$C$2:$C$2047,Worksheet!$F139),"-")</f>
        <v>-</v>
      </c>
      <c r="CP139" s="51" t="str">
        <f>IFERROR(AVERAGEIFS('Orders - December 2020'!$I$2:$I$2047,'Orders - December 2020'!$H$2:$H$2047,Worksheet!CP$3,'Orders - December 2020'!$C$2:$C$2047,Worksheet!$F139),"-")</f>
        <v>-</v>
      </c>
      <c r="CQ139" s="51" t="str">
        <f>IFERROR(AVERAGEIFS('Orders - December 2020'!$I$2:$I$2047,'Orders - December 2020'!$H$2:$H$2047,Worksheet!CQ$3,'Orders - December 2020'!$C$2:$C$2047,Worksheet!$F139),"-")</f>
        <v>-</v>
      </c>
      <c r="CR139" s="51" t="str">
        <f>IFERROR(AVERAGEIFS('Orders - December 2020'!$I$2:$I$2047,'Orders - December 2020'!$H$2:$H$2047,Worksheet!CR$3,'Orders - December 2020'!$C$2:$C$2047,Worksheet!$F139),"-")</f>
        <v>-</v>
      </c>
      <c r="CS139" s="51" t="str">
        <f>IFERROR(AVERAGEIFS('Orders - December 2020'!$I$2:$I$2047,'Orders - December 2020'!$H$2:$H$2047,Worksheet!CS$3,'Orders - December 2020'!$C$2:$C$2047,Worksheet!$F139),"-")</f>
        <v>-</v>
      </c>
      <c r="CT139" s="51" t="str">
        <f>IFERROR(AVERAGEIFS('Orders - December 2020'!$I$2:$I$2047,'Orders - December 2020'!$H$2:$H$2047,Worksheet!CT$3,'Orders - December 2020'!$C$2:$C$2047,Worksheet!$F139),"-")</f>
        <v>-</v>
      </c>
      <c r="CU139" s="51" t="str">
        <f>IFERROR(AVERAGEIFS('Orders - December 2020'!$I$2:$I$2047,'Orders - December 2020'!$H$2:$H$2047,Worksheet!CU$3,'Orders - December 2020'!$C$2:$C$2047,Worksheet!$F139),"-")</f>
        <v>-</v>
      </c>
      <c r="CV139" s="51" t="str">
        <f>IFERROR(AVERAGEIFS('Orders - December 2020'!$I$2:$I$2047,'Orders - December 2020'!$H$2:$H$2047,Worksheet!CV$3,'Orders - December 2020'!$C$2:$C$2047,Worksheet!$F139),"-")</f>
        <v>-</v>
      </c>
      <c r="CW139" s="51" t="str">
        <f>IFERROR(AVERAGEIFS('Orders - December 2020'!$I$2:$I$2047,'Orders - December 2020'!$H$2:$H$2047,Worksheet!CW$3,'Orders - December 2020'!$C$2:$C$2047,Worksheet!$F139),"-")</f>
        <v>-</v>
      </c>
      <c r="CX139" s="51" t="str">
        <f>IFERROR(AVERAGEIFS('Orders - December 2020'!$I$2:$I$2047,'Orders - December 2020'!$H$2:$H$2047,Worksheet!CX$3,'Orders - December 2020'!$C$2:$C$2047,Worksheet!$F139),"-")</f>
        <v>-</v>
      </c>
      <c r="CY139" s="51" t="str">
        <f>IFERROR(AVERAGEIFS('Orders - December 2020'!$I$2:$I$2047,'Orders - December 2020'!$H$2:$H$2047,Worksheet!CY$3,'Orders - December 2020'!$C$2:$C$2047,Worksheet!$F139),"-")</f>
        <v>-</v>
      </c>
      <c r="CZ139" s="51" t="str">
        <f>IFERROR(AVERAGEIFS('Orders - December 2020'!$I$2:$I$2047,'Orders - December 2020'!$H$2:$H$2047,Worksheet!CZ$3,'Orders - December 2020'!$C$2:$C$2047,Worksheet!$F139),"-")</f>
        <v>-</v>
      </c>
      <c r="DA139" s="51" t="str">
        <f>IFERROR(AVERAGEIFS('Orders - December 2020'!$I$2:$I$2047,'Orders - December 2020'!$H$2:$H$2047,Worksheet!DA$3,'Orders - December 2020'!$C$2:$C$2047,Worksheet!$F139),"-")</f>
        <v>-</v>
      </c>
      <c r="DB139" s="51" t="str">
        <f>IFERROR(AVERAGEIFS('Orders - December 2020'!$I$2:$I$2047,'Orders - December 2020'!$H$2:$H$2047,Worksheet!DB$3,'Orders - December 2020'!$C$2:$C$2047,Worksheet!$F139),"-")</f>
        <v>-</v>
      </c>
      <c r="DC139" s="51" t="str">
        <f>IFERROR(AVERAGEIFS('Orders - December 2020'!$I$2:$I$2047,'Orders - December 2020'!$H$2:$H$2047,Worksheet!DC$3,'Orders - December 2020'!$C$2:$C$2047,Worksheet!$F139),"-")</f>
        <v>-</v>
      </c>
      <c r="DD139" s="51" t="str">
        <f>IFERROR(AVERAGEIFS('Orders - December 2020'!$I$2:$I$2047,'Orders - December 2020'!$H$2:$H$2047,Worksheet!DD$3,'Orders - December 2020'!$C$2:$C$2047,Worksheet!$F139),"-")</f>
        <v>-</v>
      </c>
      <c r="DE139" s="51" t="str">
        <f>IFERROR(AVERAGEIFS('Orders - December 2020'!$I$2:$I$2047,'Orders - December 2020'!$H$2:$H$2047,Worksheet!DE$3,'Orders - December 2020'!$C$2:$C$2047,Worksheet!$F139),"-")</f>
        <v>-</v>
      </c>
      <c r="DF139" s="51" t="str">
        <f>IFERROR(AVERAGEIFS('Orders - December 2020'!$I$2:$I$2047,'Orders - December 2020'!$H$2:$H$2047,Worksheet!DF$3,'Orders - December 2020'!$C$2:$C$2047,Worksheet!$F139),"-")</f>
        <v>-</v>
      </c>
      <c r="DG139" s="51" t="str">
        <f>IFERROR(AVERAGEIFS('Orders - December 2020'!$I$2:$I$2047,'Orders - December 2020'!$H$2:$H$2047,Worksheet!DG$3,'Orders - December 2020'!$C$2:$C$2047,Worksheet!$F139),"-")</f>
        <v>-</v>
      </c>
      <c r="DH139" s="51" t="str">
        <f>IFERROR(AVERAGEIFS('Orders - December 2020'!$I$2:$I$2047,'Orders - December 2020'!$H$2:$H$2047,Worksheet!DH$3,'Orders - December 2020'!$C$2:$C$2047,Worksheet!$F139),"-")</f>
        <v>-</v>
      </c>
      <c r="DI139" s="51" t="str">
        <f>IFERROR(AVERAGEIFS('Orders - December 2020'!$I$2:$I$2047,'Orders - December 2020'!$H$2:$H$2047,Worksheet!DI$3,'Orders - December 2020'!$C$2:$C$2047,Worksheet!$F139),"-")</f>
        <v>-</v>
      </c>
      <c r="DJ139" s="51" t="str">
        <f>IFERROR(AVERAGEIFS('Orders - December 2020'!$I$2:$I$2047,'Orders - December 2020'!$H$2:$H$2047,Worksheet!DJ$3,'Orders - December 2020'!$C$2:$C$2047,Worksheet!$F139),"-")</f>
        <v>-</v>
      </c>
      <c r="DK139" s="51" t="str">
        <f>IFERROR(AVERAGEIFS('Orders - December 2020'!$I$2:$I$2047,'Orders - December 2020'!$H$2:$H$2047,Worksheet!DK$3,'Orders - December 2020'!$C$2:$C$2047,Worksheet!$F139),"-")</f>
        <v>-</v>
      </c>
      <c r="DL139" s="51" t="str">
        <f>IFERROR(AVERAGEIFS('Orders - December 2020'!$I$2:$I$2047,'Orders - December 2020'!$H$2:$H$2047,Worksheet!DL$3,'Orders - December 2020'!$C$2:$C$2047,Worksheet!$F139),"-")</f>
        <v>-</v>
      </c>
      <c r="DM139" s="51" t="str">
        <f>IFERROR(AVERAGEIFS('Orders - December 2020'!$I$2:$I$2047,'Orders - December 2020'!$H$2:$H$2047,Worksheet!DM$3,'Orders - December 2020'!$C$2:$C$2047,Worksheet!$F139),"-")</f>
        <v>-</v>
      </c>
      <c r="DN139" s="51" t="str">
        <f>IFERROR(AVERAGEIFS('Orders - December 2020'!$I$2:$I$2047,'Orders - December 2020'!$H$2:$H$2047,Worksheet!DN$3,'Orders - December 2020'!$C$2:$C$2047,Worksheet!$F139),"-")</f>
        <v>-</v>
      </c>
      <c r="DO139" s="51" t="str">
        <f>IFERROR(AVERAGEIFS('Orders - December 2020'!$I$2:$I$2047,'Orders - December 2020'!$H$2:$H$2047,Worksheet!DO$3,'Orders - December 2020'!$C$2:$C$2047,Worksheet!$F139),"-")</f>
        <v>-</v>
      </c>
      <c r="DP139" s="51" t="str">
        <f>IFERROR(AVERAGEIFS('Orders - December 2020'!$I$2:$I$2047,'Orders - December 2020'!$H$2:$H$2047,Worksheet!DP$3,'Orders - December 2020'!$C$2:$C$2047,Worksheet!$F139),"-")</f>
        <v>-</v>
      </c>
      <c r="DQ139" s="51" t="str">
        <f>IFERROR(AVERAGEIFS('Orders - December 2020'!$I$2:$I$2047,'Orders - December 2020'!$H$2:$H$2047,Worksheet!DQ$3,'Orders - December 2020'!$C$2:$C$2047,Worksheet!$F139),"-")</f>
        <v>-</v>
      </c>
      <c r="DR139" s="51" t="str">
        <f>IFERROR(AVERAGEIFS('Orders - December 2020'!$I$2:$I$2047,'Orders - December 2020'!$H$2:$H$2047,Worksheet!DR$3,'Orders - December 2020'!$C$2:$C$2047,Worksheet!$F139),"-")</f>
        <v>-</v>
      </c>
      <c r="DS139" s="51" t="str">
        <f>IFERROR(AVERAGEIFS('Orders - December 2020'!$I$2:$I$2047,'Orders - December 2020'!$H$2:$H$2047,Worksheet!DS$3,'Orders - December 2020'!$C$2:$C$2047,Worksheet!$F139),"-")</f>
        <v>-</v>
      </c>
      <c r="DT139" s="51" t="str">
        <f>IFERROR(AVERAGEIFS('Orders - December 2020'!$I$2:$I$2047,'Orders - December 2020'!$H$2:$H$2047,Worksheet!DT$3,'Orders - December 2020'!$C$2:$C$2047,Worksheet!$F139),"-")</f>
        <v>-</v>
      </c>
      <c r="DU139" s="51" t="str">
        <f>IFERROR(AVERAGEIFS('Orders - December 2020'!$I$2:$I$2047,'Orders - December 2020'!$H$2:$H$2047,Worksheet!DU$3,'Orders - December 2020'!$C$2:$C$2047,Worksheet!$F139),"-")</f>
        <v>-</v>
      </c>
      <c r="DV139" s="51" t="str">
        <f>IFERROR(AVERAGEIFS('Orders - December 2020'!$I$2:$I$2047,'Orders - December 2020'!$H$2:$H$2047,Worksheet!DV$3,'Orders - December 2020'!$C$2:$C$2047,Worksheet!$F139),"-")</f>
        <v>-</v>
      </c>
      <c r="DW139" s="51" t="str">
        <f>IFERROR(AVERAGEIFS('Orders - December 2020'!$I$2:$I$2047,'Orders - December 2020'!$H$2:$H$2047,Worksheet!DW$3,'Orders - December 2020'!$C$2:$C$2047,Worksheet!$F139),"-")</f>
        <v>-</v>
      </c>
      <c r="DX139" s="51" t="str">
        <f>IFERROR(AVERAGEIFS('Orders - December 2020'!$I$2:$I$2047,'Orders - December 2020'!$H$2:$H$2047,Worksheet!DX$3,'Orders - December 2020'!$C$2:$C$2047,Worksheet!$F139),"-")</f>
        <v>-</v>
      </c>
      <c r="DY139" s="51" t="str">
        <f>IFERROR(AVERAGEIFS('Orders - December 2020'!$I$2:$I$2047,'Orders - December 2020'!$H$2:$H$2047,Worksheet!DY$3,'Orders - December 2020'!$C$2:$C$2047,Worksheet!$F139),"-")</f>
        <v>-</v>
      </c>
      <c r="DZ139" s="51" t="str">
        <f>IFERROR(AVERAGEIFS('Orders - December 2020'!$I$2:$I$2047,'Orders - December 2020'!$H$2:$H$2047,Worksheet!DZ$3,'Orders - December 2020'!$C$2:$C$2047,Worksheet!$F139),"-")</f>
        <v>-</v>
      </c>
      <c r="EA139" s="51" t="str">
        <f>IFERROR(AVERAGEIFS('Orders - December 2020'!$I$2:$I$2047,'Orders - December 2020'!$H$2:$H$2047,Worksheet!EA$3,'Orders - December 2020'!$C$2:$C$2047,Worksheet!$F139),"-")</f>
        <v>-</v>
      </c>
      <c r="EB139" s="51" t="str">
        <f>IFERROR(AVERAGEIFS('Orders - December 2020'!$I$2:$I$2047,'Orders - December 2020'!$H$2:$H$2047,Worksheet!EB$3,'Orders - December 2020'!$C$2:$C$2047,Worksheet!$F139),"-")</f>
        <v>-</v>
      </c>
      <c r="EC139" s="51" t="str">
        <f>IFERROR(AVERAGEIFS('Orders - December 2020'!$I$2:$I$2047,'Orders - December 2020'!$H$2:$H$2047,Worksheet!EC$3,'Orders - December 2020'!$C$2:$C$2047,Worksheet!$F139),"-")</f>
        <v>-</v>
      </c>
      <c r="ED139" s="51" t="str">
        <f>IFERROR(AVERAGEIFS('Orders - December 2020'!$I$2:$I$2047,'Orders - December 2020'!$H$2:$H$2047,Worksheet!ED$3,'Orders - December 2020'!$C$2:$C$2047,Worksheet!$F139),"-")</f>
        <v>-</v>
      </c>
      <c r="EE139" s="51" t="str">
        <f>IFERROR(AVERAGEIFS('Orders - December 2020'!$I$2:$I$2047,'Orders - December 2020'!$H$2:$H$2047,Worksheet!EE$3,'Orders - December 2020'!$C$2:$C$2047,Worksheet!$F139),"-")</f>
        <v>-</v>
      </c>
      <c r="EF139" s="51">
        <f>IFERROR(AVERAGEIFS('Orders - December 2020'!$I$2:$I$2047,'Orders - December 2020'!$H$2:$H$2047,Worksheet!EF$3,'Orders - December 2020'!$C$2:$C$2047,Worksheet!$F139),"-")</f>
        <v>2</v>
      </c>
      <c r="EG139" s="51" t="str">
        <f>IFERROR(AVERAGEIFS('Orders - December 2020'!$I$2:$I$2047,'Orders - December 2020'!$H$2:$H$2047,Worksheet!EG$3,'Orders - December 2020'!$C$2:$C$2047,Worksheet!$F139),"-")</f>
        <v>-</v>
      </c>
      <c r="EH139" s="51" t="str">
        <f>IFERROR(AVERAGEIFS('Orders - December 2020'!$I$2:$I$2047,'Orders - December 2020'!$H$2:$H$2047,Worksheet!EH$3,'Orders - December 2020'!$C$2:$C$2047,Worksheet!$F139),"-")</f>
        <v>-</v>
      </c>
      <c r="EI139" s="51" t="str">
        <f>IFERROR(AVERAGEIFS('Orders - December 2020'!$I$2:$I$2047,'Orders - December 2020'!$H$2:$H$2047,Worksheet!EI$3,'Orders - December 2020'!$C$2:$C$2047,Worksheet!$F139),"-")</f>
        <v>-</v>
      </c>
      <c r="EJ139" s="51" t="str">
        <f>IFERROR(AVERAGEIFS('Orders - December 2020'!$I$2:$I$2047,'Orders - December 2020'!$H$2:$H$2047,Worksheet!EJ$3,'Orders - December 2020'!$C$2:$C$2047,Worksheet!$F139),"-")</f>
        <v>-</v>
      </c>
      <c r="EK139" s="51" t="str">
        <f>IFERROR(AVERAGEIFS('Orders - December 2020'!$I$2:$I$2047,'Orders - December 2020'!$H$2:$H$2047,Worksheet!EK$3,'Orders - December 2020'!$C$2:$C$2047,Worksheet!$F139),"-")</f>
        <v>-</v>
      </c>
      <c r="EL139" s="51">
        <f>IFERROR(AVERAGEIFS('Orders - December 2020'!$I$2:$I$2047,'Orders - December 2020'!$H$2:$H$2047,Worksheet!EL$3,'Orders - December 2020'!$C$2:$C$2047,Worksheet!$F139),"-")</f>
        <v>2</v>
      </c>
      <c r="EM139" s="51" t="str">
        <f>IFERROR(AVERAGEIFS('Orders - December 2020'!$I$2:$I$2047,'Orders - December 2020'!$H$2:$H$2047,Worksheet!EM$3,'Orders - December 2020'!$C$2:$C$2047,Worksheet!$F139),"-")</f>
        <v>-</v>
      </c>
      <c r="EN139" s="51" t="str">
        <f>IFERROR(AVERAGEIFS('Orders - December 2020'!$I$2:$I$2047,'Orders - December 2020'!$H$2:$H$2047,Worksheet!EN$3,'Orders - December 2020'!$C$2:$C$2047,Worksheet!$F139),"-")</f>
        <v>-</v>
      </c>
      <c r="EO139" s="51" t="str">
        <f>IFERROR(AVERAGEIFS('Orders - December 2020'!$I$2:$I$2047,'Orders - December 2020'!$H$2:$H$2047,Worksheet!EO$3,'Orders - December 2020'!$C$2:$C$2047,Worksheet!$F139),"-")</f>
        <v>-</v>
      </c>
      <c r="EP139" s="51" t="str">
        <f>IFERROR(AVERAGEIFS('Orders - December 2020'!$I$2:$I$2047,'Orders - December 2020'!$H$2:$H$2047,Worksheet!EP$3,'Orders - December 2020'!$C$2:$C$2047,Worksheet!$F139),"-")</f>
        <v>-</v>
      </c>
      <c r="EQ139" s="51" t="str">
        <f>IFERROR(AVERAGEIFS('Orders - December 2020'!$I$2:$I$2047,'Orders - December 2020'!$H$2:$H$2047,Worksheet!EQ$3,'Orders - December 2020'!$C$2:$C$2047,Worksheet!$F139),"-")</f>
        <v>-</v>
      </c>
      <c r="ER139" s="51" t="str">
        <f>IFERROR(AVERAGEIFS('Orders - December 2020'!$I$2:$I$2047,'Orders - December 2020'!$H$2:$H$2047,Worksheet!ER$3,'Orders - December 2020'!$C$2:$C$2047,Worksheet!$F139),"-")</f>
        <v>-</v>
      </c>
      <c r="ES139" s="51" t="str">
        <f>IFERROR(AVERAGEIFS('Orders - December 2020'!$I$2:$I$2047,'Orders - December 2020'!$H$2:$H$2047,Worksheet!ES$3,'Orders - December 2020'!$C$2:$C$2047,Worksheet!$F139),"-")</f>
        <v>-</v>
      </c>
      <c r="ET139" s="51" t="str">
        <f>IFERROR(AVERAGEIFS('Orders - December 2020'!$I$2:$I$2047,'Orders - December 2020'!$H$2:$H$2047,Worksheet!ET$3,'Orders - December 2020'!$C$2:$C$2047,Worksheet!$F139),"-")</f>
        <v>-</v>
      </c>
      <c r="EU139" s="51" t="str">
        <f>IFERROR(AVERAGEIFS('Orders - December 2020'!$I$2:$I$2047,'Orders - December 2020'!$H$2:$H$2047,Worksheet!EU$3,'Orders - December 2020'!$C$2:$C$2047,Worksheet!$F139),"-")</f>
        <v>-</v>
      </c>
      <c r="EV139" s="51" t="str">
        <f>IFERROR(AVERAGEIFS('Orders - December 2020'!$I$2:$I$2047,'Orders - December 2020'!$H$2:$H$2047,Worksheet!EV$3,'Orders - December 2020'!$C$2:$C$2047,Worksheet!$F139),"-")</f>
        <v>-</v>
      </c>
      <c r="EW139" s="51" t="str">
        <f>IFERROR(AVERAGEIFS('Orders - December 2020'!$I$2:$I$2047,'Orders - December 2020'!$H$2:$H$2047,Worksheet!EW$3,'Orders - December 2020'!$C$2:$C$2047,Worksheet!$F139),"-")</f>
        <v>-</v>
      </c>
      <c r="EX139" s="51" t="str">
        <f>IFERROR(AVERAGEIFS('Orders - December 2020'!$I$2:$I$2047,'Orders - December 2020'!$H$2:$H$2047,Worksheet!EX$3,'Orders - December 2020'!$C$2:$C$2047,Worksheet!$F139),"-")</f>
        <v>-</v>
      </c>
      <c r="EY139" s="51" t="str">
        <f>IFERROR(AVERAGEIFS('Orders - December 2020'!$I$2:$I$2047,'Orders - December 2020'!$H$2:$H$2047,Worksheet!EY$3,'Orders - December 2020'!$C$2:$C$2047,Worksheet!$F139),"-")</f>
        <v>-</v>
      </c>
      <c r="EZ139" s="51" t="str">
        <f>IFERROR(AVERAGEIFS('Orders - December 2020'!$I$2:$I$2047,'Orders - December 2020'!$H$2:$H$2047,Worksheet!EZ$3,'Orders - December 2020'!$C$2:$C$2047,Worksheet!$F139),"-")</f>
        <v>-</v>
      </c>
      <c r="FA139" s="51" t="str">
        <f>IFERROR(AVERAGEIFS('Orders - December 2020'!$I$2:$I$2047,'Orders - December 2020'!$H$2:$H$2047,Worksheet!FA$3,'Orders - December 2020'!$C$2:$C$2047,Worksheet!$F139),"-")</f>
        <v>-</v>
      </c>
      <c r="FB139" s="51" t="str">
        <f>IFERROR(AVERAGEIFS('Orders - December 2020'!$I$2:$I$2047,'Orders - December 2020'!$H$2:$H$2047,Worksheet!FB$3,'Orders - December 2020'!$C$2:$C$2047,Worksheet!$F139),"-")</f>
        <v>-</v>
      </c>
      <c r="FC139" s="51" t="str">
        <f>IFERROR(AVERAGEIFS('Orders - December 2020'!$I$2:$I$2047,'Orders - December 2020'!$H$2:$H$2047,Worksheet!FC$3,'Orders - December 2020'!$C$2:$C$2047,Worksheet!$F139),"-")</f>
        <v>-</v>
      </c>
      <c r="FD139" s="51" t="str">
        <f>IFERROR(AVERAGEIFS('Orders - December 2020'!$I$2:$I$2047,'Orders - December 2020'!$H$2:$H$2047,Worksheet!FD$3,'Orders - December 2020'!$C$2:$C$2047,Worksheet!$F139),"-")</f>
        <v>-</v>
      </c>
      <c r="FE139" s="51" t="str">
        <f>IFERROR(AVERAGEIFS('Orders - December 2020'!$I$2:$I$2047,'Orders - December 2020'!$H$2:$H$2047,Worksheet!FE$3,'Orders - December 2020'!$C$2:$C$2047,Worksheet!$F139),"-")</f>
        <v>-</v>
      </c>
      <c r="FF139" s="51" t="str">
        <f>IFERROR(AVERAGEIFS('Orders - December 2020'!$I$2:$I$2047,'Orders - December 2020'!$H$2:$H$2047,Worksheet!FF$3,'Orders - December 2020'!$C$2:$C$2047,Worksheet!$F139),"-")</f>
        <v>-</v>
      </c>
      <c r="FG139" s="52" t="str">
        <f>IFERROR(AVERAGEIFS('Orders - December 2020'!$I$2:$I$2047,'Orders - December 2020'!$H$2:$H$2047,Worksheet!FG$3,'Orders - December 2020'!$C$2:$C$2047,Worksheet!$F139),"-")</f>
        <v>-</v>
      </c>
    </row>
    <row r="140" spans="6:163">
      <c r="F140" s="45" t="str">
        <v>smine me Minimart</v>
      </c>
      <c r="G140" s="50" t="str">
        <f>IFERROR(AVERAGEIFS('Orders - December 2020'!$I$2:$I$2047,'Orders - December 2020'!$H$2:$H$2047,Worksheet!G$3,'Orders - December 2020'!$C$2:$C$2047,Worksheet!$F140),"-")</f>
        <v>-</v>
      </c>
      <c r="H140" s="51" t="str">
        <f>IFERROR(AVERAGEIFS('Orders - December 2020'!$I$2:$I$2047,'Orders - December 2020'!$H$2:$H$2047,Worksheet!H$3,'Orders - December 2020'!$C$2:$C$2047,Worksheet!$F140),"-")</f>
        <v>-</v>
      </c>
      <c r="I140" s="51" t="str">
        <f>IFERROR(AVERAGEIFS('Orders - December 2020'!$I$2:$I$2047,'Orders - December 2020'!$H$2:$H$2047,Worksheet!I$3,'Orders - December 2020'!$C$2:$C$2047,Worksheet!$F140),"-")</f>
        <v>-</v>
      </c>
      <c r="J140" s="51" t="str">
        <f>IFERROR(AVERAGEIFS('Orders - December 2020'!$I$2:$I$2047,'Orders - December 2020'!$H$2:$H$2047,Worksheet!J$3,'Orders - December 2020'!$C$2:$C$2047,Worksheet!$F140),"-")</f>
        <v>-</v>
      </c>
      <c r="K140" s="51" t="str">
        <f>IFERROR(AVERAGEIFS('Orders - December 2020'!$I$2:$I$2047,'Orders - December 2020'!$H$2:$H$2047,Worksheet!K$3,'Orders - December 2020'!$C$2:$C$2047,Worksheet!$F140),"-")</f>
        <v>-</v>
      </c>
      <c r="L140" s="51" t="str">
        <f>IFERROR(AVERAGEIFS('Orders - December 2020'!$I$2:$I$2047,'Orders - December 2020'!$H$2:$H$2047,Worksheet!L$3,'Orders - December 2020'!$C$2:$C$2047,Worksheet!$F140),"-")</f>
        <v>-</v>
      </c>
      <c r="M140" s="51" t="str">
        <f>IFERROR(AVERAGEIFS('Orders - December 2020'!$I$2:$I$2047,'Orders - December 2020'!$H$2:$H$2047,Worksheet!M$3,'Orders - December 2020'!$C$2:$C$2047,Worksheet!$F140),"-")</f>
        <v>-</v>
      </c>
      <c r="N140" s="51" t="str">
        <f>IFERROR(AVERAGEIFS('Orders - December 2020'!$I$2:$I$2047,'Orders - December 2020'!$H$2:$H$2047,Worksheet!N$3,'Orders - December 2020'!$C$2:$C$2047,Worksheet!$F140),"-")</f>
        <v>-</v>
      </c>
      <c r="O140" s="51" t="str">
        <f>IFERROR(AVERAGEIFS('Orders - December 2020'!$I$2:$I$2047,'Orders - December 2020'!$H$2:$H$2047,Worksheet!O$3,'Orders - December 2020'!$C$2:$C$2047,Worksheet!$F140),"-")</f>
        <v>-</v>
      </c>
      <c r="P140" s="51" t="str">
        <f>IFERROR(AVERAGEIFS('Orders - December 2020'!$I$2:$I$2047,'Orders - December 2020'!$H$2:$H$2047,Worksheet!P$3,'Orders - December 2020'!$C$2:$C$2047,Worksheet!$F140),"-")</f>
        <v>-</v>
      </c>
      <c r="Q140" s="51" t="str">
        <f>IFERROR(AVERAGEIFS('Orders - December 2020'!$I$2:$I$2047,'Orders - December 2020'!$H$2:$H$2047,Worksheet!Q$3,'Orders - December 2020'!$C$2:$C$2047,Worksheet!$F140),"-")</f>
        <v>-</v>
      </c>
      <c r="R140" s="51" t="str">
        <f>IFERROR(AVERAGEIFS('Orders - December 2020'!$I$2:$I$2047,'Orders - December 2020'!$H$2:$H$2047,Worksheet!R$3,'Orders - December 2020'!$C$2:$C$2047,Worksheet!$F140),"-")</f>
        <v>-</v>
      </c>
      <c r="S140" s="51" t="str">
        <f>IFERROR(AVERAGEIFS('Orders - December 2020'!$I$2:$I$2047,'Orders - December 2020'!$H$2:$H$2047,Worksheet!S$3,'Orders - December 2020'!$C$2:$C$2047,Worksheet!$F140),"-")</f>
        <v>-</v>
      </c>
      <c r="T140" s="51" t="str">
        <f>IFERROR(AVERAGEIFS('Orders - December 2020'!$I$2:$I$2047,'Orders - December 2020'!$H$2:$H$2047,Worksheet!T$3,'Orders - December 2020'!$C$2:$C$2047,Worksheet!$F140),"-")</f>
        <v>-</v>
      </c>
      <c r="U140" s="51" t="str">
        <f>IFERROR(AVERAGEIFS('Orders - December 2020'!$I$2:$I$2047,'Orders - December 2020'!$H$2:$H$2047,Worksheet!U$3,'Orders - December 2020'!$C$2:$C$2047,Worksheet!$F140),"-")</f>
        <v>-</v>
      </c>
      <c r="V140" s="51" t="str">
        <f>IFERROR(AVERAGEIFS('Orders - December 2020'!$I$2:$I$2047,'Orders - December 2020'!$H$2:$H$2047,Worksheet!V$3,'Orders - December 2020'!$C$2:$C$2047,Worksheet!$F140),"-")</f>
        <v>-</v>
      </c>
      <c r="W140" s="51" t="str">
        <f>IFERROR(AVERAGEIFS('Orders - December 2020'!$I$2:$I$2047,'Orders - December 2020'!$H$2:$H$2047,Worksheet!W$3,'Orders - December 2020'!$C$2:$C$2047,Worksheet!$F140),"-")</f>
        <v>-</v>
      </c>
      <c r="X140" s="51" t="str">
        <f>IFERROR(AVERAGEIFS('Orders - December 2020'!$I$2:$I$2047,'Orders - December 2020'!$H$2:$H$2047,Worksheet!X$3,'Orders - December 2020'!$C$2:$C$2047,Worksheet!$F140),"-")</f>
        <v>-</v>
      </c>
      <c r="Y140" s="51" t="str">
        <f>IFERROR(AVERAGEIFS('Orders - December 2020'!$I$2:$I$2047,'Orders - December 2020'!$H$2:$H$2047,Worksheet!Y$3,'Orders - December 2020'!$C$2:$C$2047,Worksheet!$F140),"-")</f>
        <v>-</v>
      </c>
      <c r="Z140" s="51" t="str">
        <f>IFERROR(AVERAGEIFS('Orders - December 2020'!$I$2:$I$2047,'Orders - December 2020'!$H$2:$H$2047,Worksheet!Z$3,'Orders - December 2020'!$C$2:$C$2047,Worksheet!$F140),"-")</f>
        <v>-</v>
      </c>
      <c r="AA140" s="51" t="str">
        <f>IFERROR(AVERAGEIFS('Orders - December 2020'!$I$2:$I$2047,'Orders - December 2020'!$H$2:$H$2047,Worksheet!AA$3,'Orders - December 2020'!$C$2:$C$2047,Worksheet!$F140),"-")</f>
        <v>-</v>
      </c>
      <c r="AB140" s="51" t="str">
        <f>IFERROR(AVERAGEIFS('Orders - December 2020'!$I$2:$I$2047,'Orders - December 2020'!$H$2:$H$2047,Worksheet!AB$3,'Orders - December 2020'!$C$2:$C$2047,Worksheet!$F140),"-")</f>
        <v>-</v>
      </c>
      <c r="AC140" s="51" t="str">
        <f>IFERROR(AVERAGEIFS('Orders - December 2020'!$I$2:$I$2047,'Orders - December 2020'!$H$2:$H$2047,Worksheet!AC$3,'Orders - December 2020'!$C$2:$C$2047,Worksheet!$F140),"-")</f>
        <v>-</v>
      </c>
      <c r="AD140" s="51" t="str">
        <f>IFERROR(AVERAGEIFS('Orders - December 2020'!$I$2:$I$2047,'Orders - December 2020'!$H$2:$H$2047,Worksheet!AD$3,'Orders - December 2020'!$C$2:$C$2047,Worksheet!$F140),"-")</f>
        <v>-</v>
      </c>
      <c r="AE140" s="51" t="str">
        <f>IFERROR(AVERAGEIFS('Orders - December 2020'!$I$2:$I$2047,'Orders - December 2020'!$H$2:$H$2047,Worksheet!AE$3,'Orders - December 2020'!$C$2:$C$2047,Worksheet!$F140),"-")</f>
        <v>-</v>
      </c>
      <c r="AF140" s="51" t="str">
        <f>IFERROR(AVERAGEIFS('Orders - December 2020'!$I$2:$I$2047,'Orders - December 2020'!$H$2:$H$2047,Worksheet!AF$3,'Orders - December 2020'!$C$2:$C$2047,Worksheet!$F140),"-")</f>
        <v>-</v>
      </c>
      <c r="AG140" s="51" t="str">
        <f>IFERROR(AVERAGEIFS('Orders - December 2020'!$I$2:$I$2047,'Orders - December 2020'!$H$2:$H$2047,Worksheet!AG$3,'Orders - December 2020'!$C$2:$C$2047,Worksheet!$F140),"-")</f>
        <v>-</v>
      </c>
      <c r="AH140" s="51" t="str">
        <f>IFERROR(AVERAGEIFS('Orders - December 2020'!$I$2:$I$2047,'Orders - December 2020'!$H$2:$H$2047,Worksheet!AH$3,'Orders - December 2020'!$C$2:$C$2047,Worksheet!$F140),"-")</f>
        <v>-</v>
      </c>
      <c r="AI140" s="51" t="str">
        <f>IFERROR(AVERAGEIFS('Orders - December 2020'!$I$2:$I$2047,'Orders - December 2020'!$H$2:$H$2047,Worksheet!AI$3,'Orders - December 2020'!$C$2:$C$2047,Worksheet!$F140),"-")</f>
        <v>-</v>
      </c>
      <c r="AJ140" s="51" t="str">
        <f>IFERROR(AVERAGEIFS('Orders - December 2020'!$I$2:$I$2047,'Orders - December 2020'!$H$2:$H$2047,Worksheet!AJ$3,'Orders - December 2020'!$C$2:$C$2047,Worksheet!$F140),"-")</f>
        <v>-</v>
      </c>
      <c r="AK140" s="51">
        <f>IFERROR(AVERAGEIFS('Orders - December 2020'!$I$2:$I$2047,'Orders - December 2020'!$H$2:$H$2047,Worksheet!AK$3,'Orders - December 2020'!$C$2:$C$2047,Worksheet!$F140),"-")</f>
        <v>1</v>
      </c>
      <c r="AL140" s="51" t="str">
        <f>IFERROR(AVERAGEIFS('Orders - December 2020'!$I$2:$I$2047,'Orders - December 2020'!$H$2:$H$2047,Worksheet!AL$3,'Orders - December 2020'!$C$2:$C$2047,Worksheet!$F140),"-")</f>
        <v>-</v>
      </c>
      <c r="AM140" s="51" t="str">
        <f>IFERROR(AVERAGEIFS('Orders - December 2020'!$I$2:$I$2047,'Orders - December 2020'!$H$2:$H$2047,Worksheet!AM$3,'Orders - December 2020'!$C$2:$C$2047,Worksheet!$F140),"-")</f>
        <v>-</v>
      </c>
      <c r="AN140" s="51" t="str">
        <f>IFERROR(AVERAGEIFS('Orders - December 2020'!$I$2:$I$2047,'Orders - December 2020'!$H$2:$H$2047,Worksheet!AN$3,'Orders - December 2020'!$C$2:$C$2047,Worksheet!$F140),"-")</f>
        <v>-</v>
      </c>
      <c r="AO140" s="51" t="str">
        <f>IFERROR(AVERAGEIFS('Orders - December 2020'!$I$2:$I$2047,'Orders - December 2020'!$H$2:$H$2047,Worksheet!AO$3,'Orders - December 2020'!$C$2:$C$2047,Worksheet!$F140),"-")</f>
        <v>-</v>
      </c>
      <c r="AP140" s="51" t="str">
        <f>IFERROR(AVERAGEIFS('Orders - December 2020'!$I$2:$I$2047,'Orders - December 2020'!$H$2:$H$2047,Worksheet!AP$3,'Orders - December 2020'!$C$2:$C$2047,Worksheet!$F140),"-")</f>
        <v>-</v>
      </c>
      <c r="AQ140" s="51">
        <f>IFERROR(AVERAGEIFS('Orders - December 2020'!$I$2:$I$2047,'Orders - December 2020'!$H$2:$H$2047,Worksheet!AQ$3,'Orders - December 2020'!$C$2:$C$2047,Worksheet!$F140),"-")</f>
        <v>1</v>
      </c>
      <c r="AR140" s="51" t="str">
        <f>IFERROR(AVERAGEIFS('Orders - December 2020'!$I$2:$I$2047,'Orders - December 2020'!$H$2:$H$2047,Worksheet!AR$3,'Orders - December 2020'!$C$2:$C$2047,Worksheet!$F140),"-")</f>
        <v>-</v>
      </c>
      <c r="AS140" s="51" t="str">
        <f>IFERROR(AVERAGEIFS('Orders - December 2020'!$I$2:$I$2047,'Orders - December 2020'!$H$2:$H$2047,Worksheet!AS$3,'Orders - December 2020'!$C$2:$C$2047,Worksheet!$F140),"-")</f>
        <v>-</v>
      </c>
      <c r="AT140" s="51" t="str">
        <f>IFERROR(AVERAGEIFS('Orders - December 2020'!$I$2:$I$2047,'Orders - December 2020'!$H$2:$H$2047,Worksheet!AT$3,'Orders - December 2020'!$C$2:$C$2047,Worksheet!$F140),"-")</f>
        <v>-</v>
      </c>
      <c r="AU140" s="51" t="str">
        <f>IFERROR(AVERAGEIFS('Orders - December 2020'!$I$2:$I$2047,'Orders - December 2020'!$H$2:$H$2047,Worksheet!AU$3,'Orders - December 2020'!$C$2:$C$2047,Worksheet!$F140),"-")</f>
        <v>-</v>
      </c>
      <c r="AV140" s="51" t="str">
        <f>IFERROR(AVERAGEIFS('Orders - December 2020'!$I$2:$I$2047,'Orders - December 2020'!$H$2:$H$2047,Worksheet!AV$3,'Orders - December 2020'!$C$2:$C$2047,Worksheet!$F140),"-")</f>
        <v>-</v>
      </c>
      <c r="AW140" s="51" t="str">
        <f>IFERROR(AVERAGEIFS('Orders - December 2020'!$I$2:$I$2047,'Orders - December 2020'!$H$2:$H$2047,Worksheet!AW$3,'Orders - December 2020'!$C$2:$C$2047,Worksheet!$F140),"-")</f>
        <v>-</v>
      </c>
      <c r="AX140" s="51">
        <f>IFERROR(AVERAGEIFS('Orders - December 2020'!$I$2:$I$2047,'Orders - December 2020'!$H$2:$H$2047,Worksheet!AX$3,'Orders - December 2020'!$C$2:$C$2047,Worksheet!$F140),"-")</f>
        <v>1</v>
      </c>
      <c r="AY140" s="51">
        <f>IFERROR(AVERAGEIFS('Orders - December 2020'!$I$2:$I$2047,'Orders - December 2020'!$H$2:$H$2047,Worksheet!AY$3,'Orders - December 2020'!$C$2:$C$2047,Worksheet!$F140),"-")</f>
        <v>1</v>
      </c>
      <c r="AZ140" s="51" t="str">
        <f>IFERROR(AVERAGEIFS('Orders - December 2020'!$I$2:$I$2047,'Orders - December 2020'!$H$2:$H$2047,Worksheet!AZ$3,'Orders - December 2020'!$C$2:$C$2047,Worksheet!$F140),"-")</f>
        <v>-</v>
      </c>
      <c r="BA140" s="51" t="str">
        <f>IFERROR(AVERAGEIFS('Orders - December 2020'!$I$2:$I$2047,'Orders - December 2020'!$H$2:$H$2047,Worksheet!BA$3,'Orders - December 2020'!$C$2:$C$2047,Worksheet!$F140),"-")</f>
        <v>-</v>
      </c>
      <c r="BB140" s="51" t="str">
        <f>IFERROR(AVERAGEIFS('Orders - December 2020'!$I$2:$I$2047,'Orders - December 2020'!$H$2:$H$2047,Worksheet!BB$3,'Orders - December 2020'!$C$2:$C$2047,Worksheet!$F140),"-")</f>
        <v>-</v>
      </c>
      <c r="BC140" s="51" t="str">
        <f>IFERROR(AVERAGEIFS('Orders - December 2020'!$I$2:$I$2047,'Orders - December 2020'!$H$2:$H$2047,Worksheet!BC$3,'Orders - December 2020'!$C$2:$C$2047,Worksheet!$F140),"-")</f>
        <v>-</v>
      </c>
      <c r="BD140" s="51" t="str">
        <f>IFERROR(AVERAGEIFS('Orders - December 2020'!$I$2:$I$2047,'Orders - December 2020'!$H$2:$H$2047,Worksheet!BD$3,'Orders - December 2020'!$C$2:$C$2047,Worksheet!$F140),"-")</f>
        <v>-</v>
      </c>
      <c r="BE140" s="51">
        <f>IFERROR(AVERAGEIFS('Orders - December 2020'!$I$2:$I$2047,'Orders - December 2020'!$H$2:$H$2047,Worksheet!BE$3,'Orders - December 2020'!$C$2:$C$2047,Worksheet!$F140),"-")</f>
        <v>0.375</v>
      </c>
      <c r="BF140" s="51" t="str">
        <f>IFERROR(AVERAGEIFS('Orders - December 2020'!$I$2:$I$2047,'Orders - December 2020'!$H$2:$H$2047,Worksheet!BF$3,'Orders - December 2020'!$C$2:$C$2047,Worksheet!$F140),"-")</f>
        <v>-</v>
      </c>
      <c r="BG140" s="51" t="str">
        <f>IFERROR(AVERAGEIFS('Orders - December 2020'!$I$2:$I$2047,'Orders - December 2020'!$H$2:$H$2047,Worksheet!BG$3,'Orders - December 2020'!$C$2:$C$2047,Worksheet!$F140),"-")</f>
        <v>-</v>
      </c>
      <c r="BH140" s="51" t="str">
        <f>IFERROR(AVERAGEIFS('Orders - December 2020'!$I$2:$I$2047,'Orders - December 2020'!$H$2:$H$2047,Worksheet!BH$3,'Orders - December 2020'!$C$2:$C$2047,Worksheet!$F140),"-")</f>
        <v>-</v>
      </c>
      <c r="BI140" s="51" t="str">
        <f>IFERROR(AVERAGEIFS('Orders - December 2020'!$I$2:$I$2047,'Orders - December 2020'!$H$2:$H$2047,Worksheet!BI$3,'Orders - December 2020'!$C$2:$C$2047,Worksheet!$F140),"-")</f>
        <v>-</v>
      </c>
      <c r="BJ140" s="51" t="str">
        <f>IFERROR(AVERAGEIFS('Orders - December 2020'!$I$2:$I$2047,'Orders - December 2020'!$H$2:$H$2047,Worksheet!BJ$3,'Orders - December 2020'!$C$2:$C$2047,Worksheet!$F140),"-")</f>
        <v>-</v>
      </c>
      <c r="BK140" s="51" t="str">
        <f>IFERROR(AVERAGEIFS('Orders - December 2020'!$I$2:$I$2047,'Orders - December 2020'!$H$2:$H$2047,Worksheet!BK$3,'Orders - December 2020'!$C$2:$C$2047,Worksheet!$F140),"-")</f>
        <v>-</v>
      </c>
      <c r="BL140" s="51" t="str">
        <f>IFERROR(AVERAGEIFS('Orders - December 2020'!$I$2:$I$2047,'Orders - December 2020'!$H$2:$H$2047,Worksheet!BL$3,'Orders - December 2020'!$C$2:$C$2047,Worksheet!$F140),"-")</f>
        <v>-</v>
      </c>
      <c r="BM140" s="51" t="str">
        <f>IFERROR(AVERAGEIFS('Orders - December 2020'!$I$2:$I$2047,'Orders - December 2020'!$H$2:$H$2047,Worksheet!BM$3,'Orders - December 2020'!$C$2:$C$2047,Worksheet!$F140),"-")</f>
        <v>-</v>
      </c>
      <c r="BN140" s="51" t="str">
        <f>IFERROR(AVERAGEIFS('Orders - December 2020'!$I$2:$I$2047,'Orders - December 2020'!$H$2:$H$2047,Worksheet!BN$3,'Orders - December 2020'!$C$2:$C$2047,Worksheet!$F140),"-")</f>
        <v>-</v>
      </c>
      <c r="BO140" s="51" t="str">
        <f>IFERROR(AVERAGEIFS('Orders - December 2020'!$I$2:$I$2047,'Orders - December 2020'!$H$2:$H$2047,Worksheet!BO$3,'Orders - December 2020'!$C$2:$C$2047,Worksheet!$F140),"-")</f>
        <v>-</v>
      </c>
      <c r="BP140" s="51" t="str">
        <f>IFERROR(AVERAGEIFS('Orders - December 2020'!$I$2:$I$2047,'Orders - December 2020'!$H$2:$H$2047,Worksheet!BP$3,'Orders - December 2020'!$C$2:$C$2047,Worksheet!$F140),"-")</f>
        <v>-</v>
      </c>
      <c r="BQ140" s="51" t="str">
        <f>IFERROR(AVERAGEIFS('Orders - December 2020'!$I$2:$I$2047,'Orders - December 2020'!$H$2:$H$2047,Worksheet!BQ$3,'Orders - December 2020'!$C$2:$C$2047,Worksheet!$F140),"-")</f>
        <v>-</v>
      </c>
      <c r="BR140" s="51" t="str">
        <f>IFERROR(AVERAGEIFS('Orders - December 2020'!$I$2:$I$2047,'Orders - December 2020'!$H$2:$H$2047,Worksheet!BR$3,'Orders - December 2020'!$C$2:$C$2047,Worksheet!$F140),"-")</f>
        <v>-</v>
      </c>
      <c r="BS140" s="51" t="str">
        <f>IFERROR(AVERAGEIFS('Orders - December 2020'!$I$2:$I$2047,'Orders - December 2020'!$H$2:$H$2047,Worksheet!BS$3,'Orders - December 2020'!$C$2:$C$2047,Worksheet!$F140),"-")</f>
        <v>-</v>
      </c>
      <c r="BT140" s="51" t="str">
        <f>IFERROR(AVERAGEIFS('Orders - December 2020'!$I$2:$I$2047,'Orders - December 2020'!$H$2:$H$2047,Worksheet!BT$3,'Orders - December 2020'!$C$2:$C$2047,Worksheet!$F140),"-")</f>
        <v>-</v>
      </c>
      <c r="BU140" s="51" t="str">
        <f>IFERROR(AVERAGEIFS('Orders - December 2020'!$I$2:$I$2047,'Orders - December 2020'!$H$2:$H$2047,Worksheet!BU$3,'Orders - December 2020'!$C$2:$C$2047,Worksheet!$F140),"-")</f>
        <v>-</v>
      </c>
      <c r="BV140" s="51" t="str">
        <f>IFERROR(AVERAGEIFS('Orders - December 2020'!$I$2:$I$2047,'Orders - December 2020'!$H$2:$H$2047,Worksheet!BV$3,'Orders - December 2020'!$C$2:$C$2047,Worksheet!$F140),"-")</f>
        <v>-</v>
      </c>
      <c r="BW140" s="51" t="str">
        <f>IFERROR(AVERAGEIFS('Orders - December 2020'!$I$2:$I$2047,'Orders - December 2020'!$H$2:$H$2047,Worksheet!BW$3,'Orders - December 2020'!$C$2:$C$2047,Worksheet!$F140),"-")</f>
        <v>-</v>
      </c>
      <c r="BX140" s="51" t="str">
        <f>IFERROR(AVERAGEIFS('Orders - December 2020'!$I$2:$I$2047,'Orders - December 2020'!$H$2:$H$2047,Worksheet!BX$3,'Orders - December 2020'!$C$2:$C$2047,Worksheet!$F140),"-")</f>
        <v>-</v>
      </c>
      <c r="BY140" s="51" t="str">
        <f>IFERROR(AVERAGEIFS('Orders - December 2020'!$I$2:$I$2047,'Orders - December 2020'!$H$2:$H$2047,Worksheet!BY$3,'Orders - December 2020'!$C$2:$C$2047,Worksheet!$F140),"-")</f>
        <v>-</v>
      </c>
      <c r="BZ140" s="51" t="str">
        <f>IFERROR(AVERAGEIFS('Orders - December 2020'!$I$2:$I$2047,'Orders - December 2020'!$H$2:$H$2047,Worksheet!BZ$3,'Orders - December 2020'!$C$2:$C$2047,Worksheet!$F140),"-")</f>
        <v>-</v>
      </c>
      <c r="CA140" s="51" t="str">
        <f>IFERROR(AVERAGEIFS('Orders - December 2020'!$I$2:$I$2047,'Orders - December 2020'!$H$2:$H$2047,Worksheet!CA$3,'Orders - December 2020'!$C$2:$C$2047,Worksheet!$F140),"-")</f>
        <v>-</v>
      </c>
      <c r="CB140" s="51" t="str">
        <f>IFERROR(AVERAGEIFS('Orders - December 2020'!$I$2:$I$2047,'Orders - December 2020'!$H$2:$H$2047,Worksheet!CB$3,'Orders - December 2020'!$C$2:$C$2047,Worksheet!$F140),"-")</f>
        <v>-</v>
      </c>
      <c r="CC140" s="51" t="str">
        <f>IFERROR(AVERAGEIFS('Orders - December 2020'!$I$2:$I$2047,'Orders - December 2020'!$H$2:$H$2047,Worksheet!CC$3,'Orders - December 2020'!$C$2:$C$2047,Worksheet!$F140),"-")</f>
        <v>-</v>
      </c>
      <c r="CD140" s="51" t="str">
        <f>IFERROR(AVERAGEIFS('Orders - December 2020'!$I$2:$I$2047,'Orders - December 2020'!$H$2:$H$2047,Worksheet!CD$3,'Orders - December 2020'!$C$2:$C$2047,Worksheet!$F140),"-")</f>
        <v>-</v>
      </c>
      <c r="CE140" s="51" t="str">
        <f>IFERROR(AVERAGEIFS('Orders - December 2020'!$I$2:$I$2047,'Orders - December 2020'!$H$2:$H$2047,Worksheet!CE$3,'Orders - December 2020'!$C$2:$C$2047,Worksheet!$F140),"-")</f>
        <v>-</v>
      </c>
      <c r="CF140" s="51">
        <f>IFERROR(AVERAGEIFS('Orders - December 2020'!$I$2:$I$2047,'Orders - December 2020'!$H$2:$H$2047,Worksheet!CF$3,'Orders - December 2020'!$C$2:$C$2047,Worksheet!$F140),"-")</f>
        <v>0.25</v>
      </c>
      <c r="CG140" s="51" t="str">
        <f>IFERROR(AVERAGEIFS('Orders - December 2020'!$I$2:$I$2047,'Orders - December 2020'!$H$2:$H$2047,Worksheet!CG$3,'Orders - December 2020'!$C$2:$C$2047,Worksheet!$F140),"-")</f>
        <v>-</v>
      </c>
      <c r="CH140" s="51">
        <f>IFERROR(AVERAGEIFS('Orders - December 2020'!$I$2:$I$2047,'Orders - December 2020'!$H$2:$H$2047,Worksheet!CH$3,'Orders - December 2020'!$C$2:$C$2047,Worksheet!$F140),"-")</f>
        <v>1</v>
      </c>
      <c r="CI140" s="51" t="str">
        <f>IFERROR(AVERAGEIFS('Orders - December 2020'!$I$2:$I$2047,'Orders - December 2020'!$H$2:$H$2047,Worksheet!CI$3,'Orders - December 2020'!$C$2:$C$2047,Worksheet!$F140),"-")</f>
        <v>-</v>
      </c>
      <c r="CJ140" s="51">
        <f>IFERROR(AVERAGEIFS('Orders - December 2020'!$I$2:$I$2047,'Orders - December 2020'!$H$2:$H$2047,Worksheet!CJ$3,'Orders - December 2020'!$C$2:$C$2047,Worksheet!$F140),"-")</f>
        <v>0.5</v>
      </c>
      <c r="CK140" s="51" t="str">
        <f>IFERROR(AVERAGEIFS('Orders - December 2020'!$I$2:$I$2047,'Orders - December 2020'!$H$2:$H$2047,Worksheet!CK$3,'Orders - December 2020'!$C$2:$C$2047,Worksheet!$F140),"-")</f>
        <v>-</v>
      </c>
      <c r="CL140" s="51" t="str">
        <f>IFERROR(AVERAGEIFS('Orders - December 2020'!$I$2:$I$2047,'Orders - December 2020'!$H$2:$H$2047,Worksheet!CL$3,'Orders - December 2020'!$C$2:$C$2047,Worksheet!$F140),"-")</f>
        <v>-</v>
      </c>
      <c r="CM140" s="51">
        <f>IFERROR(AVERAGEIFS('Orders - December 2020'!$I$2:$I$2047,'Orders - December 2020'!$H$2:$H$2047,Worksheet!CM$3,'Orders - December 2020'!$C$2:$C$2047,Worksheet!$F140),"-")</f>
        <v>1.5</v>
      </c>
      <c r="CN140" s="51" t="str">
        <f>IFERROR(AVERAGEIFS('Orders - December 2020'!$I$2:$I$2047,'Orders - December 2020'!$H$2:$H$2047,Worksheet!CN$3,'Orders - December 2020'!$C$2:$C$2047,Worksheet!$F140),"-")</f>
        <v>-</v>
      </c>
      <c r="CO140" s="51">
        <f>IFERROR(AVERAGEIFS('Orders - December 2020'!$I$2:$I$2047,'Orders - December 2020'!$H$2:$H$2047,Worksheet!CO$3,'Orders - December 2020'!$C$2:$C$2047,Worksheet!$F140),"-")</f>
        <v>1.5</v>
      </c>
      <c r="CP140" s="51" t="str">
        <f>IFERROR(AVERAGEIFS('Orders - December 2020'!$I$2:$I$2047,'Orders - December 2020'!$H$2:$H$2047,Worksheet!CP$3,'Orders - December 2020'!$C$2:$C$2047,Worksheet!$F140),"-")</f>
        <v>-</v>
      </c>
      <c r="CQ140" s="51">
        <f>IFERROR(AVERAGEIFS('Orders - December 2020'!$I$2:$I$2047,'Orders - December 2020'!$H$2:$H$2047,Worksheet!CQ$3,'Orders - December 2020'!$C$2:$C$2047,Worksheet!$F140),"-")</f>
        <v>2</v>
      </c>
      <c r="CR140" s="51" t="str">
        <f>IFERROR(AVERAGEIFS('Orders - December 2020'!$I$2:$I$2047,'Orders - December 2020'!$H$2:$H$2047,Worksheet!CR$3,'Orders - December 2020'!$C$2:$C$2047,Worksheet!$F140),"-")</f>
        <v>-</v>
      </c>
      <c r="CS140" s="51" t="str">
        <f>IFERROR(AVERAGEIFS('Orders - December 2020'!$I$2:$I$2047,'Orders - December 2020'!$H$2:$H$2047,Worksheet!CS$3,'Orders - December 2020'!$C$2:$C$2047,Worksheet!$F140),"-")</f>
        <v>-</v>
      </c>
      <c r="CT140" s="51" t="str">
        <f>IFERROR(AVERAGEIFS('Orders - December 2020'!$I$2:$I$2047,'Orders - December 2020'!$H$2:$H$2047,Worksheet!CT$3,'Orders - December 2020'!$C$2:$C$2047,Worksheet!$F140),"-")</f>
        <v>-</v>
      </c>
      <c r="CU140" s="51" t="str">
        <f>IFERROR(AVERAGEIFS('Orders - December 2020'!$I$2:$I$2047,'Orders - December 2020'!$H$2:$H$2047,Worksheet!CU$3,'Orders - December 2020'!$C$2:$C$2047,Worksheet!$F140),"-")</f>
        <v>-</v>
      </c>
      <c r="CV140" s="51">
        <f>IFERROR(AVERAGEIFS('Orders - December 2020'!$I$2:$I$2047,'Orders - December 2020'!$H$2:$H$2047,Worksheet!CV$3,'Orders - December 2020'!$C$2:$C$2047,Worksheet!$F140),"-")</f>
        <v>1.5</v>
      </c>
      <c r="CW140" s="51" t="str">
        <f>IFERROR(AVERAGEIFS('Orders - December 2020'!$I$2:$I$2047,'Orders - December 2020'!$H$2:$H$2047,Worksheet!CW$3,'Orders - December 2020'!$C$2:$C$2047,Worksheet!$F140),"-")</f>
        <v>-</v>
      </c>
      <c r="CX140" s="51">
        <f>IFERROR(AVERAGEIFS('Orders - December 2020'!$I$2:$I$2047,'Orders - December 2020'!$H$2:$H$2047,Worksheet!CX$3,'Orders - December 2020'!$C$2:$C$2047,Worksheet!$F140),"-")</f>
        <v>1.5</v>
      </c>
      <c r="CY140" s="51" t="str">
        <f>IFERROR(AVERAGEIFS('Orders - December 2020'!$I$2:$I$2047,'Orders - December 2020'!$H$2:$H$2047,Worksheet!CY$3,'Orders - December 2020'!$C$2:$C$2047,Worksheet!$F140),"-")</f>
        <v>-</v>
      </c>
      <c r="CZ140" s="51">
        <f>IFERROR(AVERAGEIFS('Orders - December 2020'!$I$2:$I$2047,'Orders - December 2020'!$H$2:$H$2047,Worksheet!CZ$3,'Orders - December 2020'!$C$2:$C$2047,Worksheet!$F140),"-")</f>
        <v>1</v>
      </c>
      <c r="DA140" s="51" t="str">
        <f>IFERROR(AVERAGEIFS('Orders - December 2020'!$I$2:$I$2047,'Orders - December 2020'!$H$2:$H$2047,Worksheet!DA$3,'Orders - December 2020'!$C$2:$C$2047,Worksheet!$F140),"-")</f>
        <v>-</v>
      </c>
      <c r="DB140" s="51" t="str">
        <f>IFERROR(AVERAGEIFS('Orders - December 2020'!$I$2:$I$2047,'Orders - December 2020'!$H$2:$H$2047,Worksheet!DB$3,'Orders - December 2020'!$C$2:$C$2047,Worksheet!$F140),"-")</f>
        <v>-</v>
      </c>
      <c r="DC140" s="51" t="str">
        <f>IFERROR(AVERAGEIFS('Orders - December 2020'!$I$2:$I$2047,'Orders - December 2020'!$H$2:$H$2047,Worksheet!DC$3,'Orders - December 2020'!$C$2:$C$2047,Worksheet!$F140),"-")</f>
        <v>-</v>
      </c>
      <c r="DD140" s="51" t="str">
        <f>IFERROR(AVERAGEIFS('Orders - December 2020'!$I$2:$I$2047,'Orders - December 2020'!$H$2:$H$2047,Worksheet!DD$3,'Orders - December 2020'!$C$2:$C$2047,Worksheet!$F140),"-")</f>
        <v>-</v>
      </c>
      <c r="DE140" s="51" t="str">
        <f>IFERROR(AVERAGEIFS('Orders - December 2020'!$I$2:$I$2047,'Orders - December 2020'!$H$2:$H$2047,Worksheet!DE$3,'Orders - December 2020'!$C$2:$C$2047,Worksheet!$F140),"-")</f>
        <v>-</v>
      </c>
      <c r="DF140" s="51">
        <f>IFERROR(AVERAGEIFS('Orders - December 2020'!$I$2:$I$2047,'Orders - December 2020'!$H$2:$H$2047,Worksheet!DF$3,'Orders - December 2020'!$C$2:$C$2047,Worksheet!$F140),"-")</f>
        <v>1</v>
      </c>
      <c r="DG140" s="51" t="str">
        <f>IFERROR(AVERAGEIFS('Orders - December 2020'!$I$2:$I$2047,'Orders - December 2020'!$H$2:$H$2047,Worksheet!DG$3,'Orders - December 2020'!$C$2:$C$2047,Worksheet!$F140),"-")</f>
        <v>-</v>
      </c>
      <c r="DH140" s="51" t="str">
        <f>IFERROR(AVERAGEIFS('Orders - December 2020'!$I$2:$I$2047,'Orders - December 2020'!$H$2:$H$2047,Worksheet!DH$3,'Orders - December 2020'!$C$2:$C$2047,Worksheet!$F140),"-")</f>
        <v>-</v>
      </c>
      <c r="DI140" s="51">
        <f>IFERROR(AVERAGEIFS('Orders - December 2020'!$I$2:$I$2047,'Orders - December 2020'!$H$2:$H$2047,Worksheet!DI$3,'Orders - December 2020'!$C$2:$C$2047,Worksheet!$F140),"-")</f>
        <v>0.5</v>
      </c>
      <c r="DJ140" s="51" t="str">
        <f>IFERROR(AVERAGEIFS('Orders - December 2020'!$I$2:$I$2047,'Orders - December 2020'!$H$2:$H$2047,Worksheet!DJ$3,'Orders - December 2020'!$C$2:$C$2047,Worksheet!$F140),"-")</f>
        <v>-</v>
      </c>
      <c r="DK140" s="51" t="str">
        <f>IFERROR(AVERAGEIFS('Orders - December 2020'!$I$2:$I$2047,'Orders - December 2020'!$H$2:$H$2047,Worksheet!DK$3,'Orders - December 2020'!$C$2:$C$2047,Worksheet!$F140),"-")</f>
        <v>-</v>
      </c>
      <c r="DL140" s="51" t="str">
        <f>IFERROR(AVERAGEIFS('Orders - December 2020'!$I$2:$I$2047,'Orders - December 2020'!$H$2:$H$2047,Worksheet!DL$3,'Orders - December 2020'!$C$2:$C$2047,Worksheet!$F140),"-")</f>
        <v>-</v>
      </c>
      <c r="DM140" s="51" t="str">
        <f>IFERROR(AVERAGEIFS('Orders - December 2020'!$I$2:$I$2047,'Orders - December 2020'!$H$2:$H$2047,Worksheet!DM$3,'Orders - December 2020'!$C$2:$C$2047,Worksheet!$F140),"-")</f>
        <v>-</v>
      </c>
      <c r="DN140" s="51" t="str">
        <f>IFERROR(AVERAGEIFS('Orders - December 2020'!$I$2:$I$2047,'Orders - December 2020'!$H$2:$H$2047,Worksheet!DN$3,'Orders - December 2020'!$C$2:$C$2047,Worksheet!$F140),"-")</f>
        <v>-</v>
      </c>
      <c r="DO140" s="51" t="str">
        <f>IFERROR(AVERAGEIFS('Orders - December 2020'!$I$2:$I$2047,'Orders - December 2020'!$H$2:$H$2047,Worksheet!DO$3,'Orders - December 2020'!$C$2:$C$2047,Worksheet!$F140),"-")</f>
        <v>-</v>
      </c>
      <c r="DP140" s="51" t="str">
        <f>IFERROR(AVERAGEIFS('Orders - December 2020'!$I$2:$I$2047,'Orders - December 2020'!$H$2:$H$2047,Worksheet!DP$3,'Orders - December 2020'!$C$2:$C$2047,Worksheet!$F140),"-")</f>
        <v>-</v>
      </c>
      <c r="DQ140" s="51" t="str">
        <f>IFERROR(AVERAGEIFS('Orders - December 2020'!$I$2:$I$2047,'Orders - December 2020'!$H$2:$H$2047,Worksheet!DQ$3,'Orders - December 2020'!$C$2:$C$2047,Worksheet!$F140),"-")</f>
        <v>-</v>
      </c>
      <c r="DR140" s="51">
        <f>IFERROR(AVERAGEIFS('Orders - December 2020'!$I$2:$I$2047,'Orders - December 2020'!$H$2:$H$2047,Worksheet!DR$3,'Orders - December 2020'!$C$2:$C$2047,Worksheet!$F140),"-")</f>
        <v>2</v>
      </c>
      <c r="DS140" s="51" t="str">
        <f>IFERROR(AVERAGEIFS('Orders - December 2020'!$I$2:$I$2047,'Orders - December 2020'!$H$2:$H$2047,Worksheet!DS$3,'Orders - December 2020'!$C$2:$C$2047,Worksheet!$F140),"-")</f>
        <v>-</v>
      </c>
      <c r="DT140" s="51" t="str">
        <f>IFERROR(AVERAGEIFS('Orders - December 2020'!$I$2:$I$2047,'Orders - December 2020'!$H$2:$H$2047,Worksheet!DT$3,'Orders - December 2020'!$C$2:$C$2047,Worksheet!$F140),"-")</f>
        <v>-</v>
      </c>
      <c r="DU140" s="51" t="str">
        <f>IFERROR(AVERAGEIFS('Orders - December 2020'!$I$2:$I$2047,'Orders - December 2020'!$H$2:$H$2047,Worksheet!DU$3,'Orders - December 2020'!$C$2:$C$2047,Worksheet!$F140),"-")</f>
        <v>-</v>
      </c>
      <c r="DV140" s="51" t="str">
        <f>IFERROR(AVERAGEIFS('Orders - December 2020'!$I$2:$I$2047,'Orders - December 2020'!$H$2:$H$2047,Worksheet!DV$3,'Orders - December 2020'!$C$2:$C$2047,Worksheet!$F140),"-")</f>
        <v>-</v>
      </c>
      <c r="DW140" s="51" t="str">
        <f>IFERROR(AVERAGEIFS('Orders - December 2020'!$I$2:$I$2047,'Orders - December 2020'!$H$2:$H$2047,Worksheet!DW$3,'Orders - December 2020'!$C$2:$C$2047,Worksheet!$F140),"-")</f>
        <v>-</v>
      </c>
      <c r="DX140" s="51" t="str">
        <f>IFERROR(AVERAGEIFS('Orders - December 2020'!$I$2:$I$2047,'Orders - December 2020'!$H$2:$H$2047,Worksheet!DX$3,'Orders - December 2020'!$C$2:$C$2047,Worksheet!$F140),"-")</f>
        <v>-</v>
      </c>
      <c r="DY140" s="51">
        <f>IFERROR(AVERAGEIFS('Orders - December 2020'!$I$2:$I$2047,'Orders - December 2020'!$H$2:$H$2047,Worksheet!DY$3,'Orders - December 2020'!$C$2:$C$2047,Worksheet!$F140),"-")</f>
        <v>1</v>
      </c>
      <c r="DZ140" s="51">
        <f>IFERROR(AVERAGEIFS('Orders - December 2020'!$I$2:$I$2047,'Orders - December 2020'!$H$2:$H$2047,Worksheet!DZ$3,'Orders - December 2020'!$C$2:$C$2047,Worksheet!$F140),"-")</f>
        <v>1</v>
      </c>
      <c r="EA140" s="51" t="str">
        <f>IFERROR(AVERAGEIFS('Orders - December 2020'!$I$2:$I$2047,'Orders - December 2020'!$H$2:$H$2047,Worksheet!EA$3,'Orders - December 2020'!$C$2:$C$2047,Worksheet!$F140),"-")</f>
        <v>-</v>
      </c>
      <c r="EB140" s="51" t="str">
        <f>IFERROR(AVERAGEIFS('Orders - December 2020'!$I$2:$I$2047,'Orders - December 2020'!$H$2:$H$2047,Worksheet!EB$3,'Orders - December 2020'!$C$2:$C$2047,Worksheet!$F140),"-")</f>
        <v>-</v>
      </c>
      <c r="EC140" s="51" t="str">
        <f>IFERROR(AVERAGEIFS('Orders - December 2020'!$I$2:$I$2047,'Orders - December 2020'!$H$2:$H$2047,Worksheet!EC$3,'Orders - December 2020'!$C$2:$C$2047,Worksheet!$F140),"-")</f>
        <v>-</v>
      </c>
      <c r="ED140" s="51" t="str">
        <f>IFERROR(AVERAGEIFS('Orders - December 2020'!$I$2:$I$2047,'Orders - December 2020'!$H$2:$H$2047,Worksheet!ED$3,'Orders - December 2020'!$C$2:$C$2047,Worksheet!$F140),"-")</f>
        <v>-</v>
      </c>
      <c r="EE140" s="51" t="str">
        <f>IFERROR(AVERAGEIFS('Orders - December 2020'!$I$2:$I$2047,'Orders - December 2020'!$H$2:$H$2047,Worksheet!EE$3,'Orders - December 2020'!$C$2:$C$2047,Worksheet!$F140),"-")</f>
        <v>-</v>
      </c>
      <c r="EF140" s="51" t="str">
        <f>IFERROR(AVERAGEIFS('Orders - December 2020'!$I$2:$I$2047,'Orders - December 2020'!$H$2:$H$2047,Worksheet!EF$3,'Orders - December 2020'!$C$2:$C$2047,Worksheet!$F140),"-")</f>
        <v>-</v>
      </c>
      <c r="EG140" s="51" t="str">
        <f>IFERROR(AVERAGEIFS('Orders - December 2020'!$I$2:$I$2047,'Orders - December 2020'!$H$2:$H$2047,Worksheet!EG$3,'Orders - December 2020'!$C$2:$C$2047,Worksheet!$F140),"-")</f>
        <v>-</v>
      </c>
      <c r="EH140" s="51" t="str">
        <f>IFERROR(AVERAGEIFS('Orders - December 2020'!$I$2:$I$2047,'Orders - December 2020'!$H$2:$H$2047,Worksheet!EH$3,'Orders - December 2020'!$C$2:$C$2047,Worksheet!$F140),"-")</f>
        <v>-</v>
      </c>
      <c r="EI140" s="51" t="str">
        <f>IFERROR(AVERAGEIFS('Orders - December 2020'!$I$2:$I$2047,'Orders - December 2020'!$H$2:$H$2047,Worksheet!EI$3,'Orders - December 2020'!$C$2:$C$2047,Worksheet!$F140),"-")</f>
        <v>-</v>
      </c>
      <c r="EJ140" s="51" t="str">
        <f>IFERROR(AVERAGEIFS('Orders - December 2020'!$I$2:$I$2047,'Orders - December 2020'!$H$2:$H$2047,Worksheet!EJ$3,'Orders - December 2020'!$C$2:$C$2047,Worksheet!$F140),"-")</f>
        <v>-</v>
      </c>
      <c r="EK140" s="51" t="str">
        <f>IFERROR(AVERAGEIFS('Orders - December 2020'!$I$2:$I$2047,'Orders - December 2020'!$H$2:$H$2047,Worksheet!EK$3,'Orders - December 2020'!$C$2:$C$2047,Worksheet!$F140),"-")</f>
        <v>-</v>
      </c>
      <c r="EL140" s="51" t="str">
        <f>IFERROR(AVERAGEIFS('Orders - December 2020'!$I$2:$I$2047,'Orders - December 2020'!$H$2:$H$2047,Worksheet!EL$3,'Orders - December 2020'!$C$2:$C$2047,Worksheet!$F140),"-")</f>
        <v>-</v>
      </c>
      <c r="EM140" s="51" t="str">
        <f>IFERROR(AVERAGEIFS('Orders - December 2020'!$I$2:$I$2047,'Orders - December 2020'!$H$2:$H$2047,Worksheet!EM$3,'Orders - December 2020'!$C$2:$C$2047,Worksheet!$F140),"-")</f>
        <v>-</v>
      </c>
      <c r="EN140" s="51">
        <f>IFERROR(AVERAGEIFS('Orders - December 2020'!$I$2:$I$2047,'Orders - December 2020'!$H$2:$H$2047,Worksheet!EN$3,'Orders - December 2020'!$C$2:$C$2047,Worksheet!$F140),"-")</f>
        <v>0.5</v>
      </c>
      <c r="EO140" s="51" t="str">
        <f>IFERROR(AVERAGEIFS('Orders - December 2020'!$I$2:$I$2047,'Orders - December 2020'!$H$2:$H$2047,Worksheet!EO$3,'Orders - December 2020'!$C$2:$C$2047,Worksheet!$F140),"-")</f>
        <v>-</v>
      </c>
      <c r="EP140" s="51" t="str">
        <f>IFERROR(AVERAGEIFS('Orders - December 2020'!$I$2:$I$2047,'Orders - December 2020'!$H$2:$H$2047,Worksheet!EP$3,'Orders - December 2020'!$C$2:$C$2047,Worksheet!$F140),"-")</f>
        <v>-</v>
      </c>
      <c r="EQ140" s="51" t="str">
        <f>IFERROR(AVERAGEIFS('Orders - December 2020'!$I$2:$I$2047,'Orders - December 2020'!$H$2:$H$2047,Worksheet!EQ$3,'Orders - December 2020'!$C$2:$C$2047,Worksheet!$F140),"-")</f>
        <v>-</v>
      </c>
      <c r="ER140" s="51" t="str">
        <f>IFERROR(AVERAGEIFS('Orders - December 2020'!$I$2:$I$2047,'Orders - December 2020'!$H$2:$H$2047,Worksheet!ER$3,'Orders - December 2020'!$C$2:$C$2047,Worksheet!$F140),"-")</f>
        <v>-</v>
      </c>
      <c r="ES140" s="51" t="str">
        <f>IFERROR(AVERAGEIFS('Orders - December 2020'!$I$2:$I$2047,'Orders - December 2020'!$H$2:$H$2047,Worksheet!ES$3,'Orders - December 2020'!$C$2:$C$2047,Worksheet!$F140),"-")</f>
        <v>-</v>
      </c>
      <c r="ET140" s="51" t="str">
        <f>IFERROR(AVERAGEIFS('Orders - December 2020'!$I$2:$I$2047,'Orders - December 2020'!$H$2:$H$2047,Worksheet!ET$3,'Orders - December 2020'!$C$2:$C$2047,Worksheet!$F140),"-")</f>
        <v>-</v>
      </c>
      <c r="EU140" s="51" t="str">
        <f>IFERROR(AVERAGEIFS('Orders - December 2020'!$I$2:$I$2047,'Orders - December 2020'!$H$2:$H$2047,Worksheet!EU$3,'Orders - December 2020'!$C$2:$C$2047,Worksheet!$F140),"-")</f>
        <v>-</v>
      </c>
      <c r="EV140" s="51" t="str">
        <f>IFERROR(AVERAGEIFS('Orders - December 2020'!$I$2:$I$2047,'Orders - December 2020'!$H$2:$H$2047,Worksheet!EV$3,'Orders - December 2020'!$C$2:$C$2047,Worksheet!$F140),"-")</f>
        <v>-</v>
      </c>
      <c r="EW140" s="51" t="str">
        <f>IFERROR(AVERAGEIFS('Orders - December 2020'!$I$2:$I$2047,'Orders - December 2020'!$H$2:$H$2047,Worksheet!EW$3,'Orders - December 2020'!$C$2:$C$2047,Worksheet!$F140),"-")</f>
        <v>-</v>
      </c>
      <c r="EX140" s="51" t="str">
        <f>IFERROR(AVERAGEIFS('Orders - December 2020'!$I$2:$I$2047,'Orders - December 2020'!$H$2:$H$2047,Worksheet!EX$3,'Orders - December 2020'!$C$2:$C$2047,Worksheet!$F140),"-")</f>
        <v>-</v>
      </c>
      <c r="EY140" s="51" t="str">
        <f>IFERROR(AVERAGEIFS('Orders - December 2020'!$I$2:$I$2047,'Orders - December 2020'!$H$2:$H$2047,Worksheet!EY$3,'Orders - December 2020'!$C$2:$C$2047,Worksheet!$F140),"-")</f>
        <v>-</v>
      </c>
      <c r="EZ140" s="51" t="str">
        <f>IFERROR(AVERAGEIFS('Orders - December 2020'!$I$2:$I$2047,'Orders - December 2020'!$H$2:$H$2047,Worksheet!EZ$3,'Orders - December 2020'!$C$2:$C$2047,Worksheet!$F140),"-")</f>
        <v>-</v>
      </c>
      <c r="FA140" s="51">
        <f>IFERROR(AVERAGEIFS('Orders - December 2020'!$I$2:$I$2047,'Orders - December 2020'!$H$2:$H$2047,Worksheet!FA$3,'Orders - December 2020'!$C$2:$C$2047,Worksheet!$F140),"-")</f>
        <v>1</v>
      </c>
      <c r="FB140" s="51">
        <f>IFERROR(AVERAGEIFS('Orders - December 2020'!$I$2:$I$2047,'Orders - December 2020'!$H$2:$H$2047,Worksheet!FB$3,'Orders - December 2020'!$C$2:$C$2047,Worksheet!$F140),"-")</f>
        <v>1</v>
      </c>
      <c r="FC140" s="51" t="str">
        <f>IFERROR(AVERAGEIFS('Orders - December 2020'!$I$2:$I$2047,'Orders - December 2020'!$H$2:$H$2047,Worksheet!FC$3,'Orders - December 2020'!$C$2:$C$2047,Worksheet!$F140),"-")</f>
        <v>-</v>
      </c>
      <c r="FD140" s="51" t="str">
        <f>IFERROR(AVERAGEIFS('Orders - December 2020'!$I$2:$I$2047,'Orders - December 2020'!$H$2:$H$2047,Worksheet!FD$3,'Orders - December 2020'!$C$2:$C$2047,Worksheet!$F140),"-")</f>
        <v>-</v>
      </c>
      <c r="FE140" s="51" t="str">
        <f>IFERROR(AVERAGEIFS('Orders - December 2020'!$I$2:$I$2047,'Orders - December 2020'!$H$2:$H$2047,Worksheet!FE$3,'Orders - December 2020'!$C$2:$C$2047,Worksheet!$F140),"-")</f>
        <v>-</v>
      </c>
      <c r="FF140" s="51" t="str">
        <f>IFERROR(AVERAGEIFS('Orders - December 2020'!$I$2:$I$2047,'Orders - December 2020'!$H$2:$H$2047,Worksheet!FF$3,'Orders - December 2020'!$C$2:$C$2047,Worksheet!$F140),"-")</f>
        <v>-</v>
      </c>
      <c r="FG140" s="52" t="str">
        <f>IFERROR(AVERAGEIFS('Orders - December 2020'!$I$2:$I$2047,'Orders - December 2020'!$H$2:$H$2047,Worksheet!FG$3,'Orders - December 2020'!$C$2:$C$2047,Worksheet!$F140),"-")</f>
        <v>-</v>
      </c>
    </row>
    <row r="141" spans="6:163">
      <c r="F141" s="45" t="str">
        <v>Mz Good Rich Supermarket</v>
      </c>
      <c r="G141" s="50" t="str">
        <f>IFERROR(AVERAGEIFS('Orders - December 2020'!$I$2:$I$2047,'Orders - December 2020'!$H$2:$H$2047,Worksheet!G$3,'Orders - December 2020'!$C$2:$C$2047,Worksheet!$F141),"-")</f>
        <v>-</v>
      </c>
      <c r="H141" s="51" t="str">
        <f>IFERROR(AVERAGEIFS('Orders - December 2020'!$I$2:$I$2047,'Orders - December 2020'!$H$2:$H$2047,Worksheet!H$3,'Orders - December 2020'!$C$2:$C$2047,Worksheet!$F141),"-")</f>
        <v>-</v>
      </c>
      <c r="I141" s="51" t="str">
        <f>IFERROR(AVERAGEIFS('Orders - December 2020'!$I$2:$I$2047,'Orders - December 2020'!$H$2:$H$2047,Worksheet!I$3,'Orders - December 2020'!$C$2:$C$2047,Worksheet!$F141),"-")</f>
        <v>-</v>
      </c>
      <c r="J141" s="51" t="str">
        <f>IFERROR(AVERAGEIFS('Orders - December 2020'!$I$2:$I$2047,'Orders - December 2020'!$H$2:$H$2047,Worksheet!J$3,'Orders - December 2020'!$C$2:$C$2047,Worksheet!$F141),"-")</f>
        <v>-</v>
      </c>
      <c r="K141" s="51" t="str">
        <f>IFERROR(AVERAGEIFS('Orders - December 2020'!$I$2:$I$2047,'Orders - December 2020'!$H$2:$H$2047,Worksheet!K$3,'Orders - December 2020'!$C$2:$C$2047,Worksheet!$F141),"-")</f>
        <v>-</v>
      </c>
      <c r="L141" s="51" t="str">
        <f>IFERROR(AVERAGEIFS('Orders - December 2020'!$I$2:$I$2047,'Orders - December 2020'!$H$2:$H$2047,Worksheet!L$3,'Orders - December 2020'!$C$2:$C$2047,Worksheet!$F141),"-")</f>
        <v>-</v>
      </c>
      <c r="M141" s="51" t="str">
        <f>IFERROR(AVERAGEIFS('Orders - December 2020'!$I$2:$I$2047,'Orders - December 2020'!$H$2:$H$2047,Worksheet!M$3,'Orders - December 2020'!$C$2:$C$2047,Worksheet!$F141),"-")</f>
        <v>-</v>
      </c>
      <c r="N141" s="51" t="str">
        <f>IFERROR(AVERAGEIFS('Orders - December 2020'!$I$2:$I$2047,'Orders - December 2020'!$H$2:$H$2047,Worksheet!N$3,'Orders - December 2020'!$C$2:$C$2047,Worksheet!$F141),"-")</f>
        <v>-</v>
      </c>
      <c r="O141" s="51" t="str">
        <f>IFERROR(AVERAGEIFS('Orders - December 2020'!$I$2:$I$2047,'Orders - December 2020'!$H$2:$H$2047,Worksheet!O$3,'Orders - December 2020'!$C$2:$C$2047,Worksheet!$F141),"-")</f>
        <v>-</v>
      </c>
      <c r="P141" s="51" t="str">
        <f>IFERROR(AVERAGEIFS('Orders - December 2020'!$I$2:$I$2047,'Orders - December 2020'!$H$2:$H$2047,Worksheet!P$3,'Orders - December 2020'!$C$2:$C$2047,Worksheet!$F141),"-")</f>
        <v>-</v>
      </c>
      <c r="Q141" s="51" t="str">
        <f>IFERROR(AVERAGEIFS('Orders - December 2020'!$I$2:$I$2047,'Orders - December 2020'!$H$2:$H$2047,Worksheet!Q$3,'Orders - December 2020'!$C$2:$C$2047,Worksheet!$F141),"-")</f>
        <v>-</v>
      </c>
      <c r="R141" s="51" t="str">
        <f>IFERROR(AVERAGEIFS('Orders - December 2020'!$I$2:$I$2047,'Orders - December 2020'!$H$2:$H$2047,Worksheet!R$3,'Orders - December 2020'!$C$2:$C$2047,Worksheet!$F141),"-")</f>
        <v>-</v>
      </c>
      <c r="S141" s="51" t="str">
        <f>IFERROR(AVERAGEIFS('Orders - December 2020'!$I$2:$I$2047,'Orders - December 2020'!$H$2:$H$2047,Worksheet!S$3,'Orders - December 2020'!$C$2:$C$2047,Worksheet!$F141),"-")</f>
        <v>-</v>
      </c>
      <c r="T141" s="51" t="str">
        <f>IFERROR(AVERAGEIFS('Orders - December 2020'!$I$2:$I$2047,'Orders - December 2020'!$H$2:$H$2047,Worksheet!T$3,'Orders - December 2020'!$C$2:$C$2047,Worksheet!$F141),"-")</f>
        <v>-</v>
      </c>
      <c r="U141" s="51" t="str">
        <f>IFERROR(AVERAGEIFS('Orders - December 2020'!$I$2:$I$2047,'Orders - December 2020'!$H$2:$H$2047,Worksheet!U$3,'Orders - December 2020'!$C$2:$C$2047,Worksheet!$F141),"-")</f>
        <v>-</v>
      </c>
      <c r="V141" s="51" t="str">
        <f>IFERROR(AVERAGEIFS('Orders - December 2020'!$I$2:$I$2047,'Orders - December 2020'!$H$2:$H$2047,Worksheet!V$3,'Orders - December 2020'!$C$2:$C$2047,Worksheet!$F141),"-")</f>
        <v>-</v>
      </c>
      <c r="W141" s="51" t="str">
        <f>IFERROR(AVERAGEIFS('Orders - December 2020'!$I$2:$I$2047,'Orders - December 2020'!$H$2:$H$2047,Worksheet!W$3,'Orders - December 2020'!$C$2:$C$2047,Worksheet!$F141),"-")</f>
        <v>-</v>
      </c>
      <c r="X141" s="51" t="str">
        <f>IFERROR(AVERAGEIFS('Orders - December 2020'!$I$2:$I$2047,'Orders - December 2020'!$H$2:$H$2047,Worksheet!X$3,'Orders - December 2020'!$C$2:$C$2047,Worksheet!$F141),"-")</f>
        <v>-</v>
      </c>
      <c r="Y141" s="51" t="str">
        <f>IFERROR(AVERAGEIFS('Orders - December 2020'!$I$2:$I$2047,'Orders - December 2020'!$H$2:$H$2047,Worksheet!Y$3,'Orders - December 2020'!$C$2:$C$2047,Worksheet!$F141),"-")</f>
        <v>-</v>
      </c>
      <c r="Z141" s="51" t="str">
        <f>IFERROR(AVERAGEIFS('Orders - December 2020'!$I$2:$I$2047,'Orders - December 2020'!$H$2:$H$2047,Worksheet!Z$3,'Orders - December 2020'!$C$2:$C$2047,Worksheet!$F141),"-")</f>
        <v>-</v>
      </c>
      <c r="AA141" s="51" t="str">
        <f>IFERROR(AVERAGEIFS('Orders - December 2020'!$I$2:$I$2047,'Orders - December 2020'!$H$2:$H$2047,Worksheet!AA$3,'Orders - December 2020'!$C$2:$C$2047,Worksheet!$F141),"-")</f>
        <v>-</v>
      </c>
      <c r="AB141" s="51" t="str">
        <f>IFERROR(AVERAGEIFS('Orders - December 2020'!$I$2:$I$2047,'Orders - December 2020'!$H$2:$H$2047,Worksheet!AB$3,'Orders - December 2020'!$C$2:$C$2047,Worksheet!$F141),"-")</f>
        <v>-</v>
      </c>
      <c r="AC141" s="51" t="str">
        <f>IFERROR(AVERAGEIFS('Orders - December 2020'!$I$2:$I$2047,'Orders - December 2020'!$H$2:$H$2047,Worksheet!AC$3,'Orders - December 2020'!$C$2:$C$2047,Worksheet!$F141),"-")</f>
        <v>-</v>
      </c>
      <c r="AD141" s="51" t="str">
        <f>IFERROR(AVERAGEIFS('Orders - December 2020'!$I$2:$I$2047,'Orders - December 2020'!$H$2:$H$2047,Worksheet!AD$3,'Orders - December 2020'!$C$2:$C$2047,Worksheet!$F141),"-")</f>
        <v>-</v>
      </c>
      <c r="AE141" s="51" t="str">
        <f>IFERROR(AVERAGEIFS('Orders - December 2020'!$I$2:$I$2047,'Orders - December 2020'!$H$2:$H$2047,Worksheet!AE$3,'Orders - December 2020'!$C$2:$C$2047,Worksheet!$F141),"-")</f>
        <v>-</v>
      </c>
      <c r="AF141" s="51" t="str">
        <f>IFERROR(AVERAGEIFS('Orders - December 2020'!$I$2:$I$2047,'Orders - December 2020'!$H$2:$H$2047,Worksheet!AF$3,'Orders - December 2020'!$C$2:$C$2047,Worksheet!$F141),"-")</f>
        <v>-</v>
      </c>
      <c r="AG141" s="51" t="str">
        <f>IFERROR(AVERAGEIFS('Orders - December 2020'!$I$2:$I$2047,'Orders - December 2020'!$H$2:$H$2047,Worksheet!AG$3,'Orders - December 2020'!$C$2:$C$2047,Worksheet!$F141),"-")</f>
        <v>-</v>
      </c>
      <c r="AH141" s="51" t="str">
        <f>IFERROR(AVERAGEIFS('Orders - December 2020'!$I$2:$I$2047,'Orders - December 2020'!$H$2:$H$2047,Worksheet!AH$3,'Orders - December 2020'!$C$2:$C$2047,Worksheet!$F141),"-")</f>
        <v>-</v>
      </c>
      <c r="AI141" s="51" t="str">
        <f>IFERROR(AVERAGEIFS('Orders - December 2020'!$I$2:$I$2047,'Orders - December 2020'!$H$2:$H$2047,Worksheet!AI$3,'Orders - December 2020'!$C$2:$C$2047,Worksheet!$F141),"-")</f>
        <v>-</v>
      </c>
      <c r="AJ141" s="51">
        <f>IFERROR(AVERAGEIFS('Orders - December 2020'!$I$2:$I$2047,'Orders - December 2020'!$H$2:$H$2047,Worksheet!AJ$3,'Orders - December 2020'!$C$2:$C$2047,Worksheet!$F141),"-")</f>
        <v>3</v>
      </c>
      <c r="AK141" s="51" t="str">
        <f>IFERROR(AVERAGEIFS('Orders - December 2020'!$I$2:$I$2047,'Orders - December 2020'!$H$2:$H$2047,Worksheet!AK$3,'Orders - December 2020'!$C$2:$C$2047,Worksheet!$F141),"-")</f>
        <v>-</v>
      </c>
      <c r="AL141" s="51" t="str">
        <f>IFERROR(AVERAGEIFS('Orders - December 2020'!$I$2:$I$2047,'Orders - December 2020'!$H$2:$H$2047,Worksheet!AL$3,'Orders - December 2020'!$C$2:$C$2047,Worksheet!$F141),"-")</f>
        <v>-</v>
      </c>
      <c r="AM141" s="51" t="str">
        <f>IFERROR(AVERAGEIFS('Orders - December 2020'!$I$2:$I$2047,'Orders - December 2020'!$H$2:$H$2047,Worksheet!AM$3,'Orders - December 2020'!$C$2:$C$2047,Worksheet!$F141),"-")</f>
        <v>-</v>
      </c>
      <c r="AN141" s="51" t="str">
        <f>IFERROR(AVERAGEIFS('Orders - December 2020'!$I$2:$I$2047,'Orders - December 2020'!$H$2:$H$2047,Worksheet!AN$3,'Orders - December 2020'!$C$2:$C$2047,Worksheet!$F141),"-")</f>
        <v>-</v>
      </c>
      <c r="AO141" s="51" t="str">
        <f>IFERROR(AVERAGEIFS('Orders - December 2020'!$I$2:$I$2047,'Orders - December 2020'!$H$2:$H$2047,Worksheet!AO$3,'Orders - December 2020'!$C$2:$C$2047,Worksheet!$F141),"-")</f>
        <v>-</v>
      </c>
      <c r="AP141" s="51" t="str">
        <f>IFERROR(AVERAGEIFS('Orders - December 2020'!$I$2:$I$2047,'Orders - December 2020'!$H$2:$H$2047,Worksheet!AP$3,'Orders - December 2020'!$C$2:$C$2047,Worksheet!$F141),"-")</f>
        <v>-</v>
      </c>
      <c r="AQ141" s="51" t="str">
        <f>IFERROR(AVERAGEIFS('Orders - December 2020'!$I$2:$I$2047,'Orders - December 2020'!$H$2:$H$2047,Worksheet!AQ$3,'Orders - December 2020'!$C$2:$C$2047,Worksheet!$F141),"-")</f>
        <v>-</v>
      </c>
      <c r="AR141" s="51" t="str">
        <f>IFERROR(AVERAGEIFS('Orders - December 2020'!$I$2:$I$2047,'Orders - December 2020'!$H$2:$H$2047,Worksheet!AR$3,'Orders - December 2020'!$C$2:$C$2047,Worksheet!$F141),"-")</f>
        <v>-</v>
      </c>
      <c r="AS141" s="51" t="str">
        <f>IFERROR(AVERAGEIFS('Orders - December 2020'!$I$2:$I$2047,'Orders - December 2020'!$H$2:$H$2047,Worksheet!AS$3,'Orders - December 2020'!$C$2:$C$2047,Worksheet!$F141),"-")</f>
        <v>-</v>
      </c>
      <c r="AT141" s="51" t="str">
        <f>IFERROR(AVERAGEIFS('Orders - December 2020'!$I$2:$I$2047,'Orders - December 2020'!$H$2:$H$2047,Worksheet!AT$3,'Orders - December 2020'!$C$2:$C$2047,Worksheet!$F141),"-")</f>
        <v>-</v>
      </c>
      <c r="AU141" s="51" t="str">
        <f>IFERROR(AVERAGEIFS('Orders - December 2020'!$I$2:$I$2047,'Orders - December 2020'!$H$2:$H$2047,Worksheet!AU$3,'Orders - December 2020'!$C$2:$C$2047,Worksheet!$F141),"-")</f>
        <v>-</v>
      </c>
      <c r="AV141" s="51" t="str">
        <f>IFERROR(AVERAGEIFS('Orders - December 2020'!$I$2:$I$2047,'Orders - December 2020'!$H$2:$H$2047,Worksheet!AV$3,'Orders - December 2020'!$C$2:$C$2047,Worksheet!$F141),"-")</f>
        <v>-</v>
      </c>
      <c r="AW141" s="51" t="str">
        <f>IFERROR(AVERAGEIFS('Orders - December 2020'!$I$2:$I$2047,'Orders - December 2020'!$H$2:$H$2047,Worksheet!AW$3,'Orders - December 2020'!$C$2:$C$2047,Worksheet!$F141),"-")</f>
        <v>-</v>
      </c>
      <c r="AX141" s="51" t="str">
        <f>IFERROR(AVERAGEIFS('Orders - December 2020'!$I$2:$I$2047,'Orders - December 2020'!$H$2:$H$2047,Worksheet!AX$3,'Orders - December 2020'!$C$2:$C$2047,Worksheet!$F141),"-")</f>
        <v>-</v>
      </c>
      <c r="AY141" s="51" t="str">
        <f>IFERROR(AVERAGEIFS('Orders - December 2020'!$I$2:$I$2047,'Orders - December 2020'!$H$2:$H$2047,Worksheet!AY$3,'Orders - December 2020'!$C$2:$C$2047,Worksheet!$F141),"-")</f>
        <v>-</v>
      </c>
      <c r="AZ141" s="51" t="str">
        <f>IFERROR(AVERAGEIFS('Orders - December 2020'!$I$2:$I$2047,'Orders - December 2020'!$H$2:$H$2047,Worksheet!AZ$3,'Orders - December 2020'!$C$2:$C$2047,Worksheet!$F141),"-")</f>
        <v>-</v>
      </c>
      <c r="BA141" s="51" t="str">
        <f>IFERROR(AVERAGEIFS('Orders - December 2020'!$I$2:$I$2047,'Orders - December 2020'!$H$2:$H$2047,Worksheet!BA$3,'Orders - December 2020'!$C$2:$C$2047,Worksheet!$F141),"-")</f>
        <v>-</v>
      </c>
      <c r="BB141" s="51" t="str">
        <f>IFERROR(AVERAGEIFS('Orders - December 2020'!$I$2:$I$2047,'Orders - December 2020'!$H$2:$H$2047,Worksheet!BB$3,'Orders - December 2020'!$C$2:$C$2047,Worksheet!$F141),"-")</f>
        <v>-</v>
      </c>
      <c r="BC141" s="51" t="str">
        <f>IFERROR(AVERAGEIFS('Orders - December 2020'!$I$2:$I$2047,'Orders - December 2020'!$H$2:$H$2047,Worksheet!BC$3,'Orders - December 2020'!$C$2:$C$2047,Worksheet!$F141),"-")</f>
        <v>-</v>
      </c>
      <c r="BD141" s="51" t="str">
        <f>IFERROR(AVERAGEIFS('Orders - December 2020'!$I$2:$I$2047,'Orders - December 2020'!$H$2:$H$2047,Worksheet!BD$3,'Orders - December 2020'!$C$2:$C$2047,Worksheet!$F141),"-")</f>
        <v>-</v>
      </c>
      <c r="BE141" s="51" t="str">
        <f>IFERROR(AVERAGEIFS('Orders - December 2020'!$I$2:$I$2047,'Orders - December 2020'!$H$2:$H$2047,Worksheet!BE$3,'Orders - December 2020'!$C$2:$C$2047,Worksheet!$F141),"-")</f>
        <v>-</v>
      </c>
      <c r="BF141" s="51" t="str">
        <f>IFERROR(AVERAGEIFS('Orders - December 2020'!$I$2:$I$2047,'Orders - December 2020'!$H$2:$H$2047,Worksheet!BF$3,'Orders - December 2020'!$C$2:$C$2047,Worksheet!$F141),"-")</f>
        <v>-</v>
      </c>
      <c r="BG141" s="51" t="str">
        <f>IFERROR(AVERAGEIFS('Orders - December 2020'!$I$2:$I$2047,'Orders - December 2020'!$H$2:$H$2047,Worksheet!BG$3,'Orders - December 2020'!$C$2:$C$2047,Worksheet!$F141),"-")</f>
        <v>-</v>
      </c>
      <c r="BH141" s="51" t="str">
        <f>IFERROR(AVERAGEIFS('Orders - December 2020'!$I$2:$I$2047,'Orders - December 2020'!$H$2:$H$2047,Worksheet!BH$3,'Orders - December 2020'!$C$2:$C$2047,Worksheet!$F141),"-")</f>
        <v>-</v>
      </c>
      <c r="BI141" s="51" t="str">
        <f>IFERROR(AVERAGEIFS('Orders - December 2020'!$I$2:$I$2047,'Orders - December 2020'!$H$2:$H$2047,Worksheet!BI$3,'Orders - December 2020'!$C$2:$C$2047,Worksheet!$F141),"-")</f>
        <v>-</v>
      </c>
      <c r="BJ141" s="51" t="str">
        <f>IFERROR(AVERAGEIFS('Orders - December 2020'!$I$2:$I$2047,'Orders - December 2020'!$H$2:$H$2047,Worksheet!BJ$3,'Orders - December 2020'!$C$2:$C$2047,Worksheet!$F141),"-")</f>
        <v>-</v>
      </c>
      <c r="BK141" s="51" t="str">
        <f>IFERROR(AVERAGEIFS('Orders - December 2020'!$I$2:$I$2047,'Orders - December 2020'!$H$2:$H$2047,Worksheet!BK$3,'Orders - December 2020'!$C$2:$C$2047,Worksheet!$F141),"-")</f>
        <v>-</v>
      </c>
      <c r="BL141" s="51" t="str">
        <f>IFERROR(AVERAGEIFS('Orders - December 2020'!$I$2:$I$2047,'Orders - December 2020'!$H$2:$H$2047,Worksheet!BL$3,'Orders - December 2020'!$C$2:$C$2047,Worksheet!$F141),"-")</f>
        <v>-</v>
      </c>
      <c r="BM141" s="51" t="str">
        <f>IFERROR(AVERAGEIFS('Orders - December 2020'!$I$2:$I$2047,'Orders - December 2020'!$H$2:$H$2047,Worksheet!BM$3,'Orders - December 2020'!$C$2:$C$2047,Worksheet!$F141),"-")</f>
        <v>-</v>
      </c>
      <c r="BN141" s="51" t="str">
        <f>IFERROR(AVERAGEIFS('Orders - December 2020'!$I$2:$I$2047,'Orders - December 2020'!$H$2:$H$2047,Worksheet!BN$3,'Orders - December 2020'!$C$2:$C$2047,Worksheet!$F141),"-")</f>
        <v>-</v>
      </c>
      <c r="BO141" s="51" t="str">
        <f>IFERROR(AVERAGEIFS('Orders - December 2020'!$I$2:$I$2047,'Orders - December 2020'!$H$2:$H$2047,Worksheet!BO$3,'Orders - December 2020'!$C$2:$C$2047,Worksheet!$F141),"-")</f>
        <v>-</v>
      </c>
      <c r="BP141" s="51" t="str">
        <f>IFERROR(AVERAGEIFS('Orders - December 2020'!$I$2:$I$2047,'Orders - December 2020'!$H$2:$H$2047,Worksheet!BP$3,'Orders - December 2020'!$C$2:$C$2047,Worksheet!$F141),"-")</f>
        <v>-</v>
      </c>
      <c r="BQ141" s="51" t="str">
        <f>IFERROR(AVERAGEIFS('Orders - December 2020'!$I$2:$I$2047,'Orders - December 2020'!$H$2:$H$2047,Worksheet!BQ$3,'Orders - December 2020'!$C$2:$C$2047,Worksheet!$F141),"-")</f>
        <v>-</v>
      </c>
      <c r="BR141" s="51" t="str">
        <f>IFERROR(AVERAGEIFS('Orders - December 2020'!$I$2:$I$2047,'Orders - December 2020'!$H$2:$H$2047,Worksheet!BR$3,'Orders - December 2020'!$C$2:$C$2047,Worksheet!$F141),"-")</f>
        <v>-</v>
      </c>
      <c r="BS141" s="51" t="str">
        <f>IFERROR(AVERAGEIFS('Orders - December 2020'!$I$2:$I$2047,'Orders - December 2020'!$H$2:$H$2047,Worksheet!BS$3,'Orders - December 2020'!$C$2:$C$2047,Worksheet!$F141),"-")</f>
        <v>-</v>
      </c>
      <c r="BT141" s="51" t="str">
        <f>IFERROR(AVERAGEIFS('Orders - December 2020'!$I$2:$I$2047,'Orders - December 2020'!$H$2:$H$2047,Worksheet!BT$3,'Orders - December 2020'!$C$2:$C$2047,Worksheet!$F141),"-")</f>
        <v>-</v>
      </c>
      <c r="BU141" s="51" t="str">
        <f>IFERROR(AVERAGEIFS('Orders - December 2020'!$I$2:$I$2047,'Orders - December 2020'!$H$2:$H$2047,Worksheet!BU$3,'Orders - December 2020'!$C$2:$C$2047,Worksheet!$F141),"-")</f>
        <v>-</v>
      </c>
      <c r="BV141" s="51" t="str">
        <f>IFERROR(AVERAGEIFS('Orders - December 2020'!$I$2:$I$2047,'Orders - December 2020'!$H$2:$H$2047,Worksheet!BV$3,'Orders - December 2020'!$C$2:$C$2047,Worksheet!$F141),"-")</f>
        <v>-</v>
      </c>
      <c r="BW141" s="51" t="str">
        <f>IFERROR(AVERAGEIFS('Orders - December 2020'!$I$2:$I$2047,'Orders - December 2020'!$H$2:$H$2047,Worksheet!BW$3,'Orders - December 2020'!$C$2:$C$2047,Worksheet!$F141),"-")</f>
        <v>-</v>
      </c>
      <c r="BX141" s="51" t="str">
        <f>IFERROR(AVERAGEIFS('Orders - December 2020'!$I$2:$I$2047,'Orders - December 2020'!$H$2:$H$2047,Worksheet!BX$3,'Orders - December 2020'!$C$2:$C$2047,Worksheet!$F141),"-")</f>
        <v>-</v>
      </c>
      <c r="BY141" s="51" t="str">
        <f>IFERROR(AVERAGEIFS('Orders - December 2020'!$I$2:$I$2047,'Orders - December 2020'!$H$2:$H$2047,Worksheet!BY$3,'Orders - December 2020'!$C$2:$C$2047,Worksheet!$F141),"-")</f>
        <v>-</v>
      </c>
      <c r="BZ141" s="51" t="str">
        <f>IFERROR(AVERAGEIFS('Orders - December 2020'!$I$2:$I$2047,'Orders - December 2020'!$H$2:$H$2047,Worksheet!BZ$3,'Orders - December 2020'!$C$2:$C$2047,Worksheet!$F141),"-")</f>
        <v>-</v>
      </c>
      <c r="CA141" s="51" t="str">
        <f>IFERROR(AVERAGEIFS('Orders - December 2020'!$I$2:$I$2047,'Orders - December 2020'!$H$2:$H$2047,Worksheet!CA$3,'Orders - December 2020'!$C$2:$C$2047,Worksheet!$F141),"-")</f>
        <v>-</v>
      </c>
      <c r="CB141" s="51" t="str">
        <f>IFERROR(AVERAGEIFS('Orders - December 2020'!$I$2:$I$2047,'Orders - December 2020'!$H$2:$H$2047,Worksheet!CB$3,'Orders - December 2020'!$C$2:$C$2047,Worksheet!$F141),"-")</f>
        <v>-</v>
      </c>
      <c r="CC141" s="51" t="str">
        <f>IFERROR(AVERAGEIFS('Orders - December 2020'!$I$2:$I$2047,'Orders - December 2020'!$H$2:$H$2047,Worksheet!CC$3,'Orders - December 2020'!$C$2:$C$2047,Worksheet!$F141),"-")</f>
        <v>-</v>
      </c>
      <c r="CD141" s="51" t="str">
        <f>IFERROR(AVERAGEIFS('Orders - December 2020'!$I$2:$I$2047,'Orders - December 2020'!$H$2:$H$2047,Worksheet!CD$3,'Orders - December 2020'!$C$2:$C$2047,Worksheet!$F141),"-")</f>
        <v>-</v>
      </c>
      <c r="CE141" s="51" t="str">
        <f>IFERROR(AVERAGEIFS('Orders - December 2020'!$I$2:$I$2047,'Orders - December 2020'!$H$2:$H$2047,Worksheet!CE$3,'Orders - December 2020'!$C$2:$C$2047,Worksheet!$F141),"-")</f>
        <v>-</v>
      </c>
      <c r="CF141" s="51">
        <f>IFERROR(AVERAGEIFS('Orders - December 2020'!$I$2:$I$2047,'Orders - December 2020'!$H$2:$H$2047,Worksheet!CF$3,'Orders - December 2020'!$C$2:$C$2047,Worksheet!$F141),"-")</f>
        <v>2</v>
      </c>
      <c r="CG141" s="51" t="str">
        <f>IFERROR(AVERAGEIFS('Orders - December 2020'!$I$2:$I$2047,'Orders - December 2020'!$H$2:$H$2047,Worksheet!CG$3,'Orders - December 2020'!$C$2:$C$2047,Worksheet!$F141),"-")</f>
        <v>-</v>
      </c>
      <c r="CH141" s="51" t="str">
        <f>IFERROR(AVERAGEIFS('Orders - December 2020'!$I$2:$I$2047,'Orders - December 2020'!$H$2:$H$2047,Worksheet!CH$3,'Orders - December 2020'!$C$2:$C$2047,Worksheet!$F141),"-")</f>
        <v>-</v>
      </c>
      <c r="CI141" s="51" t="str">
        <f>IFERROR(AVERAGEIFS('Orders - December 2020'!$I$2:$I$2047,'Orders - December 2020'!$H$2:$H$2047,Worksheet!CI$3,'Orders - December 2020'!$C$2:$C$2047,Worksheet!$F141),"-")</f>
        <v>-</v>
      </c>
      <c r="CJ141" s="51" t="str">
        <f>IFERROR(AVERAGEIFS('Orders - December 2020'!$I$2:$I$2047,'Orders - December 2020'!$H$2:$H$2047,Worksheet!CJ$3,'Orders - December 2020'!$C$2:$C$2047,Worksheet!$F141),"-")</f>
        <v>-</v>
      </c>
      <c r="CK141" s="51" t="str">
        <f>IFERROR(AVERAGEIFS('Orders - December 2020'!$I$2:$I$2047,'Orders - December 2020'!$H$2:$H$2047,Worksheet!CK$3,'Orders - December 2020'!$C$2:$C$2047,Worksheet!$F141),"-")</f>
        <v>-</v>
      </c>
      <c r="CL141" s="51" t="str">
        <f>IFERROR(AVERAGEIFS('Orders - December 2020'!$I$2:$I$2047,'Orders - December 2020'!$H$2:$H$2047,Worksheet!CL$3,'Orders - December 2020'!$C$2:$C$2047,Worksheet!$F141),"-")</f>
        <v>-</v>
      </c>
      <c r="CM141" s="51" t="str">
        <f>IFERROR(AVERAGEIFS('Orders - December 2020'!$I$2:$I$2047,'Orders - December 2020'!$H$2:$H$2047,Worksheet!CM$3,'Orders - December 2020'!$C$2:$C$2047,Worksheet!$F141),"-")</f>
        <v>-</v>
      </c>
      <c r="CN141" s="51" t="str">
        <f>IFERROR(AVERAGEIFS('Orders - December 2020'!$I$2:$I$2047,'Orders - December 2020'!$H$2:$H$2047,Worksheet!CN$3,'Orders - December 2020'!$C$2:$C$2047,Worksheet!$F141),"-")</f>
        <v>-</v>
      </c>
      <c r="CO141" s="51" t="str">
        <f>IFERROR(AVERAGEIFS('Orders - December 2020'!$I$2:$I$2047,'Orders - December 2020'!$H$2:$H$2047,Worksheet!CO$3,'Orders - December 2020'!$C$2:$C$2047,Worksheet!$F141),"-")</f>
        <v>-</v>
      </c>
      <c r="CP141" s="51" t="str">
        <f>IFERROR(AVERAGEIFS('Orders - December 2020'!$I$2:$I$2047,'Orders - December 2020'!$H$2:$H$2047,Worksheet!CP$3,'Orders - December 2020'!$C$2:$C$2047,Worksheet!$F141),"-")</f>
        <v>-</v>
      </c>
      <c r="CQ141" s="51" t="str">
        <f>IFERROR(AVERAGEIFS('Orders - December 2020'!$I$2:$I$2047,'Orders - December 2020'!$H$2:$H$2047,Worksheet!CQ$3,'Orders - December 2020'!$C$2:$C$2047,Worksheet!$F141),"-")</f>
        <v>-</v>
      </c>
      <c r="CR141" s="51" t="str">
        <f>IFERROR(AVERAGEIFS('Orders - December 2020'!$I$2:$I$2047,'Orders - December 2020'!$H$2:$H$2047,Worksheet!CR$3,'Orders - December 2020'!$C$2:$C$2047,Worksheet!$F141),"-")</f>
        <v>-</v>
      </c>
      <c r="CS141" s="51" t="str">
        <f>IFERROR(AVERAGEIFS('Orders - December 2020'!$I$2:$I$2047,'Orders - December 2020'!$H$2:$H$2047,Worksheet!CS$3,'Orders - December 2020'!$C$2:$C$2047,Worksheet!$F141),"-")</f>
        <v>-</v>
      </c>
      <c r="CT141" s="51" t="str">
        <f>IFERROR(AVERAGEIFS('Orders - December 2020'!$I$2:$I$2047,'Orders - December 2020'!$H$2:$H$2047,Worksheet!CT$3,'Orders - December 2020'!$C$2:$C$2047,Worksheet!$F141),"-")</f>
        <v>-</v>
      </c>
      <c r="CU141" s="51" t="str">
        <f>IFERROR(AVERAGEIFS('Orders - December 2020'!$I$2:$I$2047,'Orders - December 2020'!$H$2:$H$2047,Worksheet!CU$3,'Orders - December 2020'!$C$2:$C$2047,Worksheet!$F141),"-")</f>
        <v>-</v>
      </c>
      <c r="CV141" s="51" t="str">
        <f>IFERROR(AVERAGEIFS('Orders - December 2020'!$I$2:$I$2047,'Orders - December 2020'!$H$2:$H$2047,Worksheet!CV$3,'Orders - December 2020'!$C$2:$C$2047,Worksheet!$F141),"-")</f>
        <v>-</v>
      </c>
      <c r="CW141" s="51" t="str">
        <f>IFERROR(AVERAGEIFS('Orders - December 2020'!$I$2:$I$2047,'Orders - December 2020'!$H$2:$H$2047,Worksheet!CW$3,'Orders - December 2020'!$C$2:$C$2047,Worksheet!$F141),"-")</f>
        <v>-</v>
      </c>
      <c r="CX141" s="51" t="str">
        <f>IFERROR(AVERAGEIFS('Orders - December 2020'!$I$2:$I$2047,'Orders - December 2020'!$H$2:$H$2047,Worksheet!CX$3,'Orders - December 2020'!$C$2:$C$2047,Worksheet!$F141),"-")</f>
        <v>-</v>
      </c>
      <c r="CY141" s="51" t="str">
        <f>IFERROR(AVERAGEIFS('Orders - December 2020'!$I$2:$I$2047,'Orders - December 2020'!$H$2:$H$2047,Worksheet!CY$3,'Orders - December 2020'!$C$2:$C$2047,Worksheet!$F141),"-")</f>
        <v>-</v>
      </c>
      <c r="CZ141" s="51" t="str">
        <f>IFERROR(AVERAGEIFS('Orders - December 2020'!$I$2:$I$2047,'Orders - December 2020'!$H$2:$H$2047,Worksheet!CZ$3,'Orders - December 2020'!$C$2:$C$2047,Worksheet!$F141),"-")</f>
        <v>-</v>
      </c>
      <c r="DA141" s="51" t="str">
        <f>IFERROR(AVERAGEIFS('Orders - December 2020'!$I$2:$I$2047,'Orders - December 2020'!$H$2:$H$2047,Worksheet!DA$3,'Orders - December 2020'!$C$2:$C$2047,Worksheet!$F141),"-")</f>
        <v>-</v>
      </c>
      <c r="DB141" s="51" t="str">
        <f>IFERROR(AVERAGEIFS('Orders - December 2020'!$I$2:$I$2047,'Orders - December 2020'!$H$2:$H$2047,Worksheet!DB$3,'Orders - December 2020'!$C$2:$C$2047,Worksheet!$F141),"-")</f>
        <v>-</v>
      </c>
      <c r="DC141" s="51" t="str">
        <f>IFERROR(AVERAGEIFS('Orders - December 2020'!$I$2:$I$2047,'Orders - December 2020'!$H$2:$H$2047,Worksheet!DC$3,'Orders - December 2020'!$C$2:$C$2047,Worksheet!$F141),"-")</f>
        <v>-</v>
      </c>
      <c r="DD141" s="51" t="str">
        <f>IFERROR(AVERAGEIFS('Orders - December 2020'!$I$2:$I$2047,'Orders - December 2020'!$H$2:$H$2047,Worksheet!DD$3,'Orders - December 2020'!$C$2:$C$2047,Worksheet!$F141),"-")</f>
        <v>-</v>
      </c>
      <c r="DE141" s="51" t="str">
        <f>IFERROR(AVERAGEIFS('Orders - December 2020'!$I$2:$I$2047,'Orders - December 2020'!$H$2:$H$2047,Worksheet!DE$3,'Orders - December 2020'!$C$2:$C$2047,Worksheet!$F141),"-")</f>
        <v>-</v>
      </c>
      <c r="DF141" s="51" t="str">
        <f>IFERROR(AVERAGEIFS('Orders - December 2020'!$I$2:$I$2047,'Orders - December 2020'!$H$2:$H$2047,Worksheet!DF$3,'Orders - December 2020'!$C$2:$C$2047,Worksheet!$F141),"-")</f>
        <v>-</v>
      </c>
      <c r="DG141" s="51" t="str">
        <f>IFERROR(AVERAGEIFS('Orders - December 2020'!$I$2:$I$2047,'Orders - December 2020'!$H$2:$H$2047,Worksheet!DG$3,'Orders - December 2020'!$C$2:$C$2047,Worksheet!$F141),"-")</f>
        <v>-</v>
      </c>
      <c r="DH141" s="51" t="str">
        <f>IFERROR(AVERAGEIFS('Orders - December 2020'!$I$2:$I$2047,'Orders - December 2020'!$H$2:$H$2047,Worksheet!DH$3,'Orders - December 2020'!$C$2:$C$2047,Worksheet!$F141),"-")</f>
        <v>-</v>
      </c>
      <c r="DI141" s="51" t="str">
        <f>IFERROR(AVERAGEIFS('Orders - December 2020'!$I$2:$I$2047,'Orders - December 2020'!$H$2:$H$2047,Worksheet!DI$3,'Orders - December 2020'!$C$2:$C$2047,Worksheet!$F141),"-")</f>
        <v>-</v>
      </c>
      <c r="DJ141" s="51">
        <f>IFERROR(AVERAGEIFS('Orders - December 2020'!$I$2:$I$2047,'Orders - December 2020'!$H$2:$H$2047,Worksheet!DJ$3,'Orders - December 2020'!$C$2:$C$2047,Worksheet!$F141),"-")</f>
        <v>1</v>
      </c>
      <c r="DK141" s="51" t="str">
        <f>IFERROR(AVERAGEIFS('Orders - December 2020'!$I$2:$I$2047,'Orders - December 2020'!$H$2:$H$2047,Worksheet!DK$3,'Orders - December 2020'!$C$2:$C$2047,Worksheet!$F141),"-")</f>
        <v>-</v>
      </c>
      <c r="DL141" s="51" t="str">
        <f>IFERROR(AVERAGEIFS('Orders - December 2020'!$I$2:$I$2047,'Orders - December 2020'!$H$2:$H$2047,Worksheet!DL$3,'Orders - December 2020'!$C$2:$C$2047,Worksheet!$F141),"-")</f>
        <v>-</v>
      </c>
      <c r="DM141" s="51" t="str">
        <f>IFERROR(AVERAGEIFS('Orders - December 2020'!$I$2:$I$2047,'Orders - December 2020'!$H$2:$H$2047,Worksheet!DM$3,'Orders - December 2020'!$C$2:$C$2047,Worksheet!$F141),"-")</f>
        <v>-</v>
      </c>
      <c r="DN141" s="51" t="str">
        <f>IFERROR(AVERAGEIFS('Orders - December 2020'!$I$2:$I$2047,'Orders - December 2020'!$H$2:$H$2047,Worksheet!DN$3,'Orders - December 2020'!$C$2:$C$2047,Worksheet!$F141),"-")</f>
        <v>-</v>
      </c>
      <c r="DO141" s="51" t="str">
        <f>IFERROR(AVERAGEIFS('Orders - December 2020'!$I$2:$I$2047,'Orders - December 2020'!$H$2:$H$2047,Worksheet!DO$3,'Orders - December 2020'!$C$2:$C$2047,Worksheet!$F141),"-")</f>
        <v>-</v>
      </c>
      <c r="DP141" s="51" t="str">
        <f>IFERROR(AVERAGEIFS('Orders - December 2020'!$I$2:$I$2047,'Orders - December 2020'!$H$2:$H$2047,Worksheet!DP$3,'Orders - December 2020'!$C$2:$C$2047,Worksheet!$F141),"-")</f>
        <v>-</v>
      </c>
      <c r="DQ141" s="51" t="str">
        <f>IFERROR(AVERAGEIFS('Orders - December 2020'!$I$2:$I$2047,'Orders - December 2020'!$H$2:$H$2047,Worksheet!DQ$3,'Orders - December 2020'!$C$2:$C$2047,Worksheet!$F141),"-")</f>
        <v>-</v>
      </c>
      <c r="DR141" s="51" t="str">
        <f>IFERROR(AVERAGEIFS('Orders - December 2020'!$I$2:$I$2047,'Orders - December 2020'!$H$2:$H$2047,Worksheet!DR$3,'Orders - December 2020'!$C$2:$C$2047,Worksheet!$F141),"-")</f>
        <v>-</v>
      </c>
      <c r="DS141" s="51" t="str">
        <f>IFERROR(AVERAGEIFS('Orders - December 2020'!$I$2:$I$2047,'Orders - December 2020'!$H$2:$H$2047,Worksheet!DS$3,'Orders - December 2020'!$C$2:$C$2047,Worksheet!$F141),"-")</f>
        <v>-</v>
      </c>
      <c r="DT141" s="51" t="str">
        <f>IFERROR(AVERAGEIFS('Orders - December 2020'!$I$2:$I$2047,'Orders - December 2020'!$H$2:$H$2047,Worksheet!DT$3,'Orders - December 2020'!$C$2:$C$2047,Worksheet!$F141),"-")</f>
        <v>-</v>
      </c>
      <c r="DU141" s="51" t="str">
        <f>IFERROR(AVERAGEIFS('Orders - December 2020'!$I$2:$I$2047,'Orders - December 2020'!$H$2:$H$2047,Worksheet!DU$3,'Orders - December 2020'!$C$2:$C$2047,Worksheet!$F141),"-")</f>
        <v>-</v>
      </c>
      <c r="DV141" s="51" t="str">
        <f>IFERROR(AVERAGEIFS('Orders - December 2020'!$I$2:$I$2047,'Orders - December 2020'!$H$2:$H$2047,Worksheet!DV$3,'Orders - December 2020'!$C$2:$C$2047,Worksheet!$F141),"-")</f>
        <v>-</v>
      </c>
      <c r="DW141" s="51">
        <f>IFERROR(AVERAGEIFS('Orders - December 2020'!$I$2:$I$2047,'Orders - December 2020'!$H$2:$H$2047,Worksheet!DW$3,'Orders - December 2020'!$C$2:$C$2047,Worksheet!$F141),"-")</f>
        <v>1</v>
      </c>
      <c r="DX141" s="51" t="str">
        <f>IFERROR(AVERAGEIFS('Orders - December 2020'!$I$2:$I$2047,'Orders - December 2020'!$H$2:$H$2047,Worksheet!DX$3,'Orders - December 2020'!$C$2:$C$2047,Worksheet!$F141),"-")</f>
        <v>-</v>
      </c>
      <c r="DY141" s="51" t="str">
        <f>IFERROR(AVERAGEIFS('Orders - December 2020'!$I$2:$I$2047,'Orders - December 2020'!$H$2:$H$2047,Worksheet!DY$3,'Orders - December 2020'!$C$2:$C$2047,Worksheet!$F141),"-")</f>
        <v>-</v>
      </c>
      <c r="DZ141" s="51" t="str">
        <f>IFERROR(AVERAGEIFS('Orders - December 2020'!$I$2:$I$2047,'Orders - December 2020'!$H$2:$H$2047,Worksheet!DZ$3,'Orders - December 2020'!$C$2:$C$2047,Worksheet!$F141),"-")</f>
        <v>-</v>
      </c>
      <c r="EA141" s="51" t="str">
        <f>IFERROR(AVERAGEIFS('Orders - December 2020'!$I$2:$I$2047,'Orders - December 2020'!$H$2:$H$2047,Worksheet!EA$3,'Orders - December 2020'!$C$2:$C$2047,Worksheet!$F141),"-")</f>
        <v>-</v>
      </c>
      <c r="EB141" s="51" t="str">
        <f>IFERROR(AVERAGEIFS('Orders - December 2020'!$I$2:$I$2047,'Orders - December 2020'!$H$2:$H$2047,Worksheet!EB$3,'Orders - December 2020'!$C$2:$C$2047,Worksheet!$F141),"-")</f>
        <v>-</v>
      </c>
      <c r="EC141" s="51" t="str">
        <f>IFERROR(AVERAGEIFS('Orders - December 2020'!$I$2:$I$2047,'Orders - December 2020'!$H$2:$H$2047,Worksheet!EC$3,'Orders - December 2020'!$C$2:$C$2047,Worksheet!$F141),"-")</f>
        <v>-</v>
      </c>
      <c r="ED141" s="51" t="str">
        <f>IFERROR(AVERAGEIFS('Orders - December 2020'!$I$2:$I$2047,'Orders - December 2020'!$H$2:$H$2047,Worksheet!ED$3,'Orders - December 2020'!$C$2:$C$2047,Worksheet!$F141),"-")</f>
        <v>-</v>
      </c>
      <c r="EE141" s="51" t="str">
        <f>IFERROR(AVERAGEIFS('Orders - December 2020'!$I$2:$I$2047,'Orders - December 2020'!$H$2:$H$2047,Worksheet!EE$3,'Orders - December 2020'!$C$2:$C$2047,Worksheet!$F141),"-")</f>
        <v>-</v>
      </c>
      <c r="EF141" s="51">
        <f>IFERROR(AVERAGEIFS('Orders - December 2020'!$I$2:$I$2047,'Orders - December 2020'!$H$2:$H$2047,Worksheet!EF$3,'Orders - December 2020'!$C$2:$C$2047,Worksheet!$F141),"-")</f>
        <v>2</v>
      </c>
      <c r="EG141" s="51" t="str">
        <f>IFERROR(AVERAGEIFS('Orders - December 2020'!$I$2:$I$2047,'Orders - December 2020'!$H$2:$H$2047,Worksheet!EG$3,'Orders - December 2020'!$C$2:$C$2047,Worksheet!$F141),"-")</f>
        <v>-</v>
      </c>
      <c r="EH141" s="51">
        <f>IFERROR(AVERAGEIFS('Orders - December 2020'!$I$2:$I$2047,'Orders - December 2020'!$H$2:$H$2047,Worksheet!EH$3,'Orders - December 2020'!$C$2:$C$2047,Worksheet!$F141),"-")</f>
        <v>1</v>
      </c>
      <c r="EI141" s="51">
        <f>IFERROR(AVERAGEIFS('Orders - December 2020'!$I$2:$I$2047,'Orders - December 2020'!$H$2:$H$2047,Worksheet!EI$3,'Orders - December 2020'!$C$2:$C$2047,Worksheet!$F141),"-")</f>
        <v>1</v>
      </c>
      <c r="EJ141" s="51" t="str">
        <f>IFERROR(AVERAGEIFS('Orders - December 2020'!$I$2:$I$2047,'Orders - December 2020'!$H$2:$H$2047,Worksheet!EJ$3,'Orders - December 2020'!$C$2:$C$2047,Worksheet!$F141),"-")</f>
        <v>-</v>
      </c>
      <c r="EK141" s="51" t="str">
        <f>IFERROR(AVERAGEIFS('Orders - December 2020'!$I$2:$I$2047,'Orders - December 2020'!$H$2:$H$2047,Worksheet!EK$3,'Orders - December 2020'!$C$2:$C$2047,Worksheet!$F141),"-")</f>
        <v>-</v>
      </c>
      <c r="EL141" s="51" t="str">
        <f>IFERROR(AVERAGEIFS('Orders - December 2020'!$I$2:$I$2047,'Orders - December 2020'!$H$2:$H$2047,Worksheet!EL$3,'Orders - December 2020'!$C$2:$C$2047,Worksheet!$F141),"-")</f>
        <v>-</v>
      </c>
      <c r="EM141" s="51" t="str">
        <f>IFERROR(AVERAGEIFS('Orders - December 2020'!$I$2:$I$2047,'Orders - December 2020'!$H$2:$H$2047,Worksheet!EM$3,'Orders - December 2020'!$C$2:$C$2047,Worksheet!$F141),"-")</f>
        <v>-</v>
      </c>
      <c r="EN141" s="51" t="str">
        <f>IFERROR(AVERAGEIFS('Orders - December 2020'!$I$2:$I$2047,'Orders - December 2020'!$H$2:$H$2047,Worksheet!EN$3,'Orders - December 2020'!$C$2:$C$2047,Worksheet!$F141),"-")</f>
        <v>-</v>
      </c>
      <c r="EO141" s="51" t="str">
        <f>IFERROR(AVERAGEIFS('Orders - December 2020'!$I$2:$I$2047,'Orders - December 2020'!$H$2:$H$2047,Worksheet!EO$3,'Orders - December 2020'!$C$2:$C$2047,Worksheet!$F141),"-")</f>
        <v>-</v>
      </c>
      <c r="EP141" s="51" t="str">
        <f>IFERROR(AVERAGEIFS('Orders - December 2020'!$I$2:$I$2047,'Orders - December 2020'!$H$2:$H$2047,Worksheet!EP$3,'Orders - December 2020'!$C$2:$C$2047,Worksheet!$F141),"-")</f>
        <v>-</v>
      </c>
      <c r="EQ141" s="51" t="str">
        <f>IFERROR(AVERAGEIFS('Orders - December 2020'!$I$2:$I$2047,'Orders - December 2020'!$H$2:$H$2047,Worksheet!EQ$3,'Orders - December 2020'!$C$2:$C$2047,Worksheet!$F141),"-")</f>
        <v>-</v>
      </c>
      <c r="ER141" s="51" t="str">
        <f>IFERROR(AVERAGEIFS('Orders - December 2020'!$I$2:$I$2047,'Orders - December 2020'!$H$2:$H$2047,Worksheet!ER$3,'Orders - December 2020'!$C$2:$C$2047,Worksheet!$F141),"-")</f>
        <v>-</v>
      </c>
      <c r="ES141" s="51" t="str">
        <f>IFERROR(AVERAGEIFS('Orders - December 2020'!$I$2:$I$2047,'Orders - December 2020'!$H$2:$H$2047,Worksheet!ES$3,'Orders - December 2020'!$C$2:$C$2047,Worksheet!$F141),"-")</f>
        <v>-</v>
      </c>
      <c r="ET141" s="51" t="str">
        <f>IFERROR(AVERAGEIFS('Orders - December 2020'!$I$2:$I$2047,'Orders - December 2020'!$H$2:$H$2047,Worksheet!ET$3,'Orders - December 2020'!$C$2:$C$2047,Worksheet!$F141),"-")</f>
        <v>-</v>
      </c>
      <c r="EU141" s="51" t="str">
        <f>IFERROR(AVERAGEIFS('Orders - December 2020'!$I$2:$I$2047,'Orders - December 2020'!$H$2:$H$2047,Worksheet!EU$3,'Orders - December 2020'!$C$2:$C$2047,Worksheet!$F141),"-")</f>
        <v>-</v>
      </c>
      <c r="EV141" s="51" t="str">
        <f>IFERROR(AVERAGEIFS('Orders - December 2020'!$I$2:$I$2047,'Orders - December 2020'!$H$2:$H$2047,Worksheet!EV$3,'Orders - December 2020'!$C$2:$C$2047,Worksheet!$F141),"-")</f>
        <v>-</v>
      </c>
      <c r="EW141" s="51" t="str">
        <f>IFERROR(AVERAGEIFS('Orders - December 2020'!$I$2:$I$2047,'Orders - December 2020'!$H$2:$H$2047,Worksheet!EW$3,'Orders - December 2020'!$C$2:$C$2047,Worksheet!$F141),"-")</f>
        <v>-</v>
      </c>
      <c r="EX141" s="51" t="str">
        <f>IFERROR(AVERAGEIFS('Orders - December 2020'!$I$2:$I$2047,'Orders - December 2020'!$H$2:$H$2047,Worksheet!EX$3,'Orders - December 2020'!$C$2:$C$2047,Worksheet!$F141),"-")</f>
        <v>-</v>
      </c>
      <c r="EY141" s="51" t="str">
        <f>IFERROR(AVERAGEIFS('Orders - December 2020'!$I$2:$I$2047,'Orders - December 2020'!$H$2:$H$2047,Worksheet!EY$3,'Orders - December 2020'!$C$2:$C$2047,Worksheet!$F141),"-")</f>
        <v>-</v>
      </c>
      <c r="EZ141" s="51" t="str">
        <f>IFERROR(AVERAGEIFS('Orders - December 2020'!$I$2:$I$2047,'Orders - December 2020'!$H$2:$H$2047,Worksheet!EZ$3,'Orders - December 2020'!$C$2:$C$2047,Worksheet!$F141),"-")</f>
        <v>-</v>
      </c>
      <c r="FA141" s="51" t="str">
        <f>IFERROR(AVERAGEIFS('Orders - December 2020'!$I$2:$I$2047,'Orders - December 2020'!$H$2:$H$2047,Worksheet!FA$3,'Orders - December 2020'!$C$2:$C$2047,Worksheet!$F141),"-")</f>
        <v>-</v>
      </c>
      <c r="FB141" s="51" t="str">
        <f>IFERROR(AVERAGEIFS('Orders - December 2020'!$I$2:$I$2047,'Orders - December 2020'!$H$2:$H$2047,Worksheet!FB$3,'Orders - December 2020'!$C$2:$C$2047,Worksheet!$F141),"-")</f>
        <v>-</v>
      </c>
      <c r="FC141" s="51" t="str">
        <f>IFERROR(AVERAGEIFS('Orders - December 2020'!$I$2:$I$2047,'Orders - December 2020'!$H$2:$H$2047,Worksheet!FC$3,'Orders - December 2020'!$C$2:$C$2047,Worksheet!$F141),"-")</f>
        <v>-</v>
      </c>
      <c r="FD141" s="51" t="str">
        <f>IFERROR(AVERAGEIFS('Orders - December 2020'!$I$2:$I$2047,'Orders - December 2020'!$H$2:$H$2047,Worksheet!FD$3,'Orders - December 2020'!$C$2:$C$2047,Worksheet!$F141),"-")</f>
        <v>-</v>
      </c>
      <c r="FE141" s="51" t="str">
        <f>IFERROR(AVERAGEIFS('Orders - December 2020'!$I$2:$I$2047,'Orders - December 2020'!$H$2:$H$2047,Worksheet!FE$3,'Orders - December 2020'!$C$2:$C$2047,Worksheet!$F141),"-")</f>
        <v>-</v>
      </c>
      <c r="FF141" s="51" t="str">
        <f>IFERROR(AVERAGEIFS('Orders - December 2020'!$I$2:$I$2047,'Orders - December 2020'!$H$2:$H$2047,Worksheet!FF$3,'Orders - December 2020'!$C$2:$C$2047,Worksheet!$F141),"-")</f>
        <v>-</v>
      </c>
      <c r="FG141" s="52" t="str">
        <f>IFERROR(AVERAGEIFS('Orders - December 2020'!$I$2:$I$2047,'Orders - December 2020'!$H$2:$H$2047,Worksheet!FG$3,'Orders - December 2020'!$C$2:$C$2047,Worksheet!$F141),"-")</f>
        <v>-</v>
      </c>
    </row>
    <row r="142" spans="6:163">
      <c r="F142" s="45" t="str">
        <v>bolly Super Store</v>
      </c>
      <c r="G142" s="50" t="str">
        <f>IFERROR(AVERAGEIFS('Orders - December 2020'!$I$2:$I$2047,'Orders - December 2020'!$H$2:$H$2047,Worksheet!G$3,'Orders - December 2020'!$C$2:$C$2047,Worksheet!$F142),"-")</f>
        <v>-</v>
      </c>
      <c r="H142" s="51" t="str">
        <f>IFERROR(AVERAGEIFS('Orders - December 2020'!$I$2:$I$2047,'Orders - December 2020'!$H$2:$H$2047,Worksheet!H$3,'Orders - December 2020'!$C$2:$C$2047,Worksheet!$F142),"-")</f>
        <v>-</v>
      </c>
      <c r="I142" s="51" t="str">
        <f>IFERROR(AVERAGEIFS('Orders - December 2020'!$I$2:$I$2047,'Orders - December 2020'!$H$2:$H$2047,Worksheet!I$3,'Orders - December 2020'!$C$2:$C$2047,Worksheet!$F142),"-")</f>
        <v>-</v>
      </c>
      <c r="J142" s="51" t="str">
        <f>IFERROR(AVERAGEIFS('Orders - December 2020'!$I$2:$I$2047,'Orders - December 2020'!$H$2:$H$2047,Worksheet!J$3,'Orders - December 2020'!$C$2:$C$2047,Worksheet!$F142),"-")</f>
        <v>-</v>
      </c>
      <c r="K142" s="51" t="str">
        <f>IFERROR(AVERAGEIFS('Orders - December 2020'!$I$2:$I$2047,'Orders - December 2020'!$H$2:$H$2047,Worksheet!K$3,'Orders - December 2020'!$C$2:$C$2047,Worksheet!$F142),"-")</f>
        <v>-</v>
      </c>
      <c r="L142" s="51" t="str">
        <f>IFERROR(AVERAGEIFS('Orders - December 2020'!$I$2:$I$2047,'Orders - December 2020'!$H$2:$H$2047,Worksheet!L$3,'Orders - December 2020'!$C$2:$C$2047,Worksheet!$F142),"-")</f>
        <v>-</v>
      </c>
      <c r="M142" s="51" t="str">
        <f>IFERROR(AVERAGEIFS('Orders - December 2020'!$I$2:$I$2047,'Orders - December 2020'!$H$2:$H$2047,Worksheet!M$3,'Orders - December 2020'!$C$2:$C$2047,Worksheet!$F142),"-")</f>
        <v>-</v>
      </c>
      <c r="N142" s="51" t="str">
        <f>IFERROR(AVERAGEIFS('Orders - December 2020'!$I$2:$I$2047,'Orders - December 2020'!$H$2:$H$2047,Worksheet!N$3,'Orders - December 2020'!$C$2:$C$2047,Worksheet!$F142),"-")</f>
        <v>-</v>
      </c>
      <c r="O142" s="51" t="str">
        <f>IFERROR(AVERAGEIFS('Orders - December 2020'!$I$2:$I$2047,'Orders - December 2020'!$H$2:$H$2047,Worksheet!O$3,'Orders - December 2020'!$C$2:$C$2047,Worksheet!$F142),"-")</f>
        <v>-</v>
      </c>
      <c r="P142" s="51" t="str">
        <f>IFERROR(AVERAGEIFS('Orders - December 2020'!$I$2:$I$2047,'Orders - December 2020'!$H$2:$H$2047,Worksheet!P$3,'Orders - December 2020'!$C$2:$C$2047,Worksheet!$F142),"-")</f>
        <v>-</v>
      </c>
      <c r="Q142" s="51" t="str">
        <f>IFERROR(AVERAGEIFS('Orders - December 2020'!$I$2:$I$2047,'Orders - December 2020'!$H$2:$H$2047,Worksheet!Q$3,'Orders - December 2020'!$C$2:$C$2047,Worksheet!$F142),"-")</f>
        <v>-</v>
      </c>
      <c r="R142" s="51" t="str">
        <f>IFERROR(AVERAGEIFS('Orders - December 2020'!$I$2:$I$2047,'Orders - December 2020'!$H$2:$H$2047,Worksheet!R$3,'Orders - December 2020'!$C$2:$C$2047,Worksheet!$F142),"-")</f>
        <v>-</v>
      </c>
      <c r="S142" s="51" t="str">
        <f>IFERROR(AVERAGEIFS('Orders - December 2020'!$I$2:$I$2047,'Orders - December 2020'!$H$2:$H$2047,Worksheet!S$3,'Orders - December 2020'!$C$2:$C$2047,Worksheet!$F142),"-")</f>
        <v>-</v>
      </c>
      <c r="T142" s="51" t="str">
        <f>IFERROR(AVERAGEIFS('Orders - December 2020'!$I$2:$I$2047,'Orders - December 2020'!$H$2:$H$2047,Worksheet!T$3,'Orders - December 2020'!$C$2:$C$2047,Worksheet!$F142),"-")</f>
        <v>-</v>
      </c>
      <c r="U142" s="51" t="str">
        <f>IFERROR(AVERAGEIFS('Orders - December 2020'!$I$2:$I$2047,'Orders - December 2020'!$H$2:$H$2047,Worksheet!U$3,'Orders - December 2020'!$C$2:$C$2047,Worksheet!$F142),"-")</f>
        <v>-</v>
      </c>
      <c r="V142" s="51" t="str">
        <f>IFERROR(AVERAGEIFS('Orders - December 2020'!$I$2:$I$2047,'Orders - December 2020'!$H$2:$H$2047,Worksheet!V$3,'Orders - December 2020'!$C$2:$C$2047,Worksheet!$F142),"-")</f>
        <v>-</v>
      </c>
      <c r="W142" s="51" t="str">
        <f>IFERROR(AVERAGEIFS('Orders - December 2020'!$I$2:$I$2047,'Orders - December 2020'!$H$2:$H$2047,Worksheet!W$3,'Orders - December 2020'!$C$2:$C$2047,Worksheet!$F142),"-")</f>
        <v>-</v>
      </c>
      <c r="X142" s="51" t="str">
        <f>IFERROR(AVERAGEIFS('Orders - December 2020'!$I$2:$I$2047,'Orders - December 2020'!$H$2:$H$2047,Worksheet!X$3,'Orders - December 2020'!$C$2:$C$2047,Worksheet!$F142),"-")</f>
        <v>-</v>
      </c>
      <c r="Y142" s="51" t="str">
        <f>IFERROR(AVERAGEIFS('Orders - December 2020'!$I$2:$I$2047,'Orders - December 2020'!$H$2:$H$2047,Worksheet!Y$3,'Orders - December 2020'!$C$2:$C$2047,Worksheet!$F142),"-")</f>
        <v>-</v>
      </c>
      <c r="Z142" s="51" t="str">
        <f>IFERROR(AVERAGEIFS('Orders - December 2020'!$I$2:$I$2047,'Orders - December 2020'!$H$2:$H$2047,Worksheet!Z$3,'Orders - December 2020'!$C$2:$C$2047,Worksheet!$F142),"-")</f>
        <v>-</v>
      </c>
      <c r="AA142" s="51" t="str">
        <f>IFERROR(AVERAGEIFS('Orders - December 2020'!$I$2:$I$2047,'Orders - December 2020'!$H$2:$H$2047,Worksheet!AA$3,'Orders - December 2020'!$C$2:$C$2047,Worksheet!$F142),"-")</f>
        <v>-</v>
      </c>
      <c r="AB142" s="51" t="str">
        <f>IFERROR(AVERAGEIFS('Orders - December 2020'!$I$2:$I$2047,'Orders - December 2020'!$H$2:$H$2047,Worksheet!AB$3,'Orders - December 2020'!$C$2:$C$2047,Worksheet!$F142),"-")</f>
        <v>-</v>
      </c>
      <c r="AC142" s="51" t="str">
        <f>IFERROR(AVERAGEIFS('Orders - December 2020'!$I$2:$I$2047,'Orders - December 2020'!$H$2:$H$2047,Worksheet!AC$3,'Orders - December 2020'!$C$2:$C$2047,Worksheet!$F142),"-")</f>
        <v>-</v>
      </c>
      <c r="AD142" s="51" t="str">
        <f>IFERROR(AVERAGEIFS('Orders - December 2020'!$I$2:$I$2047,'Orders - December 2020'!$H$2:$H$2047,Worksheet!AD$3,'Orders - December 2020'!$C$2:$C$2047,Worksheet!$F142),"-")</f>
        <v>-</v>
      </c>
      <c r="AE142" s="51" t="str">
        <f>IFERROR(AVERAGEIFS('Orders - December 2020'!$I$2:$I$2047,'Orders - December 2020'!$H$2:$H$2047,Worksheet!AE$3,'Orders - December 2020'!$C$2:$C$2047,Worksheet!$F142),"-")</f>
        <v>-</v>
      </c>
      <c r="AF142" s="51" t="str">
        <f>IFERROR(AVERAGEIFS('Orders - December 2020'!$I$2:$I$2047,'Orders - December 2020'!$H$2:$H$2047,Worksheet!AF$3,'Orders - December 2020'!$C$2:$C$2047,Worksheet!$F142),"-")</f>
        <v>-</v>
      </c>
      <c r="AG142" s="51" t="str">
        <f>IFERROR(AVERAGEIFS('Orders - December 2020'!$I$2:$I$2047,'Orders - December 2020'!$H$2:$H$2047,Worksheet!AG$3,'Orders - December 2020'!$C$2:$C$2047,Worksheet!$F142),"-")</f>
        <v>-</v>
      </c>
      <c r="AH142" s="51" t="str">
        <f>IFERROR(AVERAGEIFS('Orders - December 2020'!$I$2:$I$2047,'Orders - December 2020'!$H$2:$H$2047,Worksheet!AH$3,'Orders - December 2020'!$C$2:$C$2047,Worksheet!$F142),"-")</f>
        <v>-</v>
      </c>
      <c r="AI142" s="51" t="str">
        <f>IFERROR(AVERAGEIFS('Orders - December 2020'!$I$2:$I$2047,'Orders - December 2020'!$H$2:$H$2047,Worksheet!AI$3,'Orders - December 2020'!$C$2:$C$2047,Worksheet!$F142),"-")</f>
        <v>-</v>
      </c>
      <c r="AJ142" s="51" t="str">
        <f>IFERROR(AVERAGEIFS('Orders - December 2020'!$I$2:$I$2047,'Orders - December 2020'!$H$2:$H$2047,Worksheet!AJ$3,'Orders - December 2020'!$C$2:$C$2047,Worksheet!$F142),"-")</f>
        <v>-</v>
      </c>
      <c r="AK142" s="51" t="str">
        <f>IFERROR(AVERAGEIFS('Orders - December 2020'!$I$2:$I$2047,'Orders - December 2020'!$H$2:$H$2047,Worksheet!AK$3,'Orders - December 2020'!$C$2:$C$2047,Worksheet!$F142),"-")</f>
        <v>-</v>
      </c>
      <c r="AL142" s="51" t="str">
        <f>IFERROR(AVERAGEIFS('Orders - December 2020'!$I$2:$I$2047,'Orders - December 2020'!$H$2:$H$2047,Worksheet!AL$3,'Orders - December 2020'!$C$2:$C$2047,Worksheet!$F142),"-")</f>
        <v>-</v>
      </c>
      <c r="AM142" s="51" t="str">
        <f>IFERROR(AVERAGEIFS('Orders - December 2020'!$I$2:$I$2047,'Orders - December 2020'!$H$2:$H$2047,Worksheet!AM$3,'Orders - December 2020'!$C$2:$C$2047,Worksheet!$F142),"-")</f>
        <v>-</v>
      </c>
      <c r="AN142" s="51" t="str">
        <f>IFERROR(AVERAGEIFS('Orders - December 2020'!$I$2:$I$2047,'Orders - December 2020'!$H$2:$H$2047,Worksheet!AN$3,'Orders - December 2020'!$C$2:$C$2047,Worksheet!$F142),"-")</f>
        <v>-</v>
      </c>
      <c r="AO142" s="51" t="str">
        <f>IFERROR(AVERAGEIFS('Orders - December 2020'!$I$2:$I$2047,'Orders - December 2020'!$H$2:$H$2047,Worksheet!AO$3,'Orders - December 2020'!$C$2:$C$2047,Worksheet!$F142),"-")</f>
        <v>-</v>
      </c>
      <c r="AP142" s="51" t="str">
        <f>IFERROR(AVERAGEIFS('Orders - December 2020'!$I$2:$I$2047,'Orders - December 2020'!$H$2:$H$2047,Worksheet!AP$3,'Orders - December 2020'!$C$2:$C$2047,Worksheet!$F142),"-")</f>
        <v>-</v>
      </c>
      <c r="AQ142" s="51" t="str">
        <f>IFERROR(AVERAGEIFS('Orders - December 2020'!$I$2:$I$2047,'Orders - December 2020'!$H$2:$H$2047,Worksheet!AQ$3,'Orders - December 2020'!$C$2:$C$2047,Worksheet!$F142),"-")</f>
        <v>-</v>
      </c>
      <c r="AR142" s="51" t="str">
        <f>IFERROR(AVERAGEIFS('Orders - December 2020'!$I$2:$I$2047,'Orders - December 2020'!$H$2:$H$2047,Worksheet!AR$3,'Orders - December 2020'!$C$2:$C$2047,Worksheet!$F142),"-")</f>
        <v>-</v>
      </c>
      <c r="AS142" s="51" t="str">
        <f>IFERROR(AVERAGEIFS('Orders - December 2020'!$I$2:$I$2047,'Orders - December 2020'!$H$2:$H$2047,Worksheet!AS$3,'Orders - December 2020'!$C$2:$C$2047,Worksheet!$F142),"-")</f>
        <v>-</v>
      </c>
      <c r="AT142" s="51" t="str">
        <f>IFERROR(AVERAGEIFS('Orders - December 2020'!$I$2:$I$2047,'Orders - December 2020'!$H$2:$H$2047,Worksheet!AT$3,'Orders - December 2020'!$C$2:$C$2047,Worksheet!$F142),"-")</f>
        <v>-</v>
      </c>
      <c r="AU142" s="51">
        <f>IFERROR(AVERAGEIFS('Orders - December 2020'!$I$2:$I$2047,'Orders - December 2020'!$H$2:$H$2047,Worksheet!AU$3,'Orders - December 2020'!$C$2:$C$2047,Worksheet!$F142),"-")</f>
        <v>0.5</v>
      </c>
      <c r="AV142" s="51" t="str">
        <f>IFERROR(AVERAGEIFS('Orders - December 2020'!$I$2:$I$2047,'Orders - December 2020'!$H$2:$H$2047,Worksheet!AV$3,'Orders - December 2020'!$C$2:$C$2047,Worksheet!$F142),"-")</f>
        <v>-</v>
      </c>
      <c r="AW142" s="51" t="str">
        <f>IFERROR(AVERAGEIFS('Orders - December 2020'!$I$2:$I$2047,'Orders - December 2020'!$H$2:$H$2047,Worksheet!AW$3,'Orders - December 2020'!$C$2:$C$2047,Worksheet!$F142),"-")</f>
        <v>-</v>
      </c>
      <c r="AX142" s="51" t="str">
        <f>IFERROR(AVERAGEIFS('Orders - December 2020'!$I$2:$I$2047,'Orders - December 2020'!$H$2:$H$2047,Worksheet!AX$3,'Orders - December 2020'!$C$2:$C$2047,Worksheet!$F142),"-")</f>
        <v>-</v>
      </c>
      <c r="AY142" s="51">
        <f>IFERROR(AVERAGEIFS('Orders - December 2020'!$I$2:$I$2047,'Orders - December 2020'!$H$2:$H$2047,Worksheet!AY$3,'Orders - December 2020'!$C$2:$C$2047,Worksheet!$F142),"-")</f>
        <v>1.5</v>
      </c>
      <c r="AZ142" s="51" t="str">
        <f>IFERROR(AVERAGEIFS('Orders - December 2020'!$I$2:$I$2047,'Orders - December 2020'!$H$2:$H$2047,Worksheet!AZ$3,'Orders - December 2020'!$C$2:$C$2047,Worksheet!$F142),"-")</f>
        <v>-</v>
      </c>
      <c r="BA142" s="51">
        <f>IFERROR(AVERAGEIFS('Orders - December 2020'!$I$2:$I$2047,'Orders - December 2020'!$H$2:$H$2047,Worksheet!BA$3,'Orders - December 2020'!$C$2:$C$2047,Worksheet!$F142),"-")</f>
        <v>0.5</v>
      </c>
      <c r="BB142" s="51" t="str">
        <f>IFERROR(AVERAGEIFS('Orders - December 2020'!$I$2:$I$2047,'Orders - December 2020'!$H$2:$H$2047,Worksheet!BB$3,'Orders - December 2020'!$C$2:$C$2047,Worksheet!$F142),"-")</f>
        <v>-</v>
      </c>
      <c r="BC142" s="51" t="str">
        <f>IFERROR(AVERAGEIFS('Orders - December 2020'!$I$2:$I$2047,'Orders - December 2020'!$H$2:$H$2047,Worksheet!BC$3,'Orders - December 2020'!$C$2:$C$2047,Worksheet!$F142),"-")</f>
        <v>-</v>
      </c>
      <c r="BD142" s="51" t="str">
        <f>IFERROR(AVERAGEIFS('Orders - December 2020'!$I$2:$I$2047,'Orders - December 2020'!$H$2:$H$2047,Worksheet!BD$3,'Orders - December 2020'!$C$2:$C$2047,Worksheet!$F142),"-")</f>
        <v>-</v>
      </c>
      <c r="BE142" s="51">
        <f>IFERROR(AVERAGEIFS('Orders - December 2020'!$I$2:$I$2047,'Orders - December 2020'!$H$2:$H$2047,Worksheet!BE$3,'Orders - December 2020'!$C$2:$C$2047,Worksheet!$F142),"-")</f>
        <v>1</v>
      </c>
      <c r="BF142" s="51">
        <f>IFERROR(AVERAGEIFS('Orders - December 2020'!$I$2:$I$2047,'Orders - December 2020'!$H$2:$H$2047,Worksheet!BF$3,'Orders - December 2020'!$C$2:$C$2047,Worksheet!$F142),"-")</f>
        <v>0.5</v>
      </c>
      <c r="BG142" s="51" t="str">
        <f>IFERROR(AVERAGEIFS('Orders - December 2020'!$I$2:$I$2047,'Orders - December 2020'!$H$2:$H$2047,Worksheet!BG$3,'Orders - December 2020'!$C$2:$C$2047,Worksheet!$F142),"-")</f>
        <v>-</v>
      </c>
      <c r="BH142" s="51" t="str">
        <f>IFERROR(AVERAGEIFS('Orders - December 2020'!$I$2:$I$2047,'Orders - December 2020'!$H$2:$H$2047,Worksheet!BH$3,'Orders - December 2020'!$C$2:$C$2047,Worksheet!$F142),"-")</f>
        <v>-</v>
      </c>
      <c r="BI142" s="51" t="str">
        <f>IFERROR(AVERAGEIFS('Orders - December 2020'!$I$2:$I$2047,'Orders - December 2020'!$H$2:$H$2047,Worksheet!BI$3,'Orders - December 2020'!$C$2:$C$2047,Worksheet!$F142),"-")</f>
        <v>-</v>
      </c>
      <c r="BJ142" s="51" t="str">
        <f>IFERROR(AVERAGEIFS('Orders - December 2020'!$I$2:$I$2047,'Orders - December 2020'!$H$2:$H$2047,Worksheet!BJ$3,'Orders - December 2020'!$C$2:$C$2047,Worksheet!$F142),"-")</f>
        <v>-</v>
      </c>
      <c r="BK142" s="51" t="str">
        <f>IFERROR(AVERAGEIFS('Orders - December 2020'!$I$2:$I$2047,'Orders - December 2020'!$H$2:$H$2047,Worksheet!BK$3,'Orders - December 2020'!$C$2:$C$2047,Worksheet!$F142),"-")</f>
        <v>-</v>
      </c>
      <c r="BL142" s="51" t="str">
        <f>IFERROR(AVERAGEIFS('Orders - December 2020'!$I$2:$I$2047,'Orders - December 2020'!$H$2:$H$2047,Worksheet!BL$3,'Orders - December 2020'!$C$2:$C$2047,Worksheet!$F142),"-")</f>
        <v>-</v>
      </c>
      <c r="BM142" s="51" t="str">
        <f>IFERROR(AVERAGEIFS('Orders - December 2020'!$I$2:$I$2047,'Orders - December 2020'!$H$2:$H$2047,Worksheet!BM$3,'Orders - December 2020'!$C$2:$C$2047,Worksheet!$F142),"-")</f>
        <v>-</v>
      </c>
      <c r="BN142" s="51" t="str">
        <f>IFERROR(AVERAGEIFS('Orders - December 2020'!$I$2:$I$2047,'Orders - December 2020'!$H$2:$H$2047,Worksheet!BN$3,'Orders - December 2020'!$C$2:$C$2047,Worksheet!$F142),"-")</f>
        <v>-</v>
      </c>
      <c r="BO142" s="51" t="str">
        <f>IFERROR(AVERAGEIFS('Orders - December 2020'!$I$2:$I$2047,'Orders - December 2020'!$H$2:$H$2047,Worksheet!BO$3,'Orders - December 2020'!$C$2:$C$2047,Worksheet!$F142),"-")</f>
        <v>-</v>
      </c>
      <c r="BP142" s="51" t="str">
        <f>IFERROR(AVERAGEIFS('Orders - December 2020'!$I$2:$I$2047,'Orders - December 2020'!$H$2:$H$2047,Worksheet!BP$3,'Orders - December 2020'!$C$2:$C$2047,Worksheet!$F142),"-")</f>
        <v>-</v>
      </c>
      <c r="BQ142" s="51" t="str">
        <f>IFERROR(AVERAGEIFS('Orders - December 2020'!$I$2:$I$2047,'Orders - December 2020'!$H$2:$H$2047,Worksheet!BQ$3,'Orders - December 2020'!$C$2:$C$2047,Worksheet!$F142),"-")</f>
        <v>-</v>
      </c>
      <c r="BR142" s="51" t="str">
        <f>IFERROR(AVERAGEIFS('Orders - December 2020'!$I$2:$I$2047,'Orders - December 2020'!$H$2:$H$2047,Worksheet!BR$3,'Orders - December 2020'!$C$2:$C$2047,Worksheet!$F142),"-")</f>
        <v>-</v>
      </c>
      <c r="BS142" s="51" t="str">
        <f>IFERROR(AVERAGEIFS('Orders - December 2020'!$I$2:$I$2047,'Orders - December 2020'!$H$2:$H$2047,Worksheet!BS$3,'Orders - December 2020'!$C$2:$C$2047,Worksheet!$F142),"-")</f>
        <v>-</v>
      </c>
      <c r="BT142" s="51" t="str">
        <f>IFERROR(AVERAGEIFS('Orders - December 2020'!$I$2:$I$2047,'Orders - December 2020'!$H$2:$H$2047,Worksheet!BT$3,'Orders - December 2020'!$C$2:$C$2047,Worksheet!$F142),"-")</f>
        <v>-</v>
      </c>
      <c r="BU142" s="51" t="str">
        <f>IFERROR(AVERAGEIFS('Orders - December 2020'!$I$2:$I$2047,'Orders - December 2020'!$H$2:$H$2047,Worksheet!BU$3,'Orders - December 2020'!$C$2:$C$2047,Worksheet!$F142),"-")</f>
        <v>-</v>
      </c>
      <c r="BV142" s="51" t="str">
        <f>IFERROR(AVERAGEIFS('Orders - December 2020'!$I$2:$I$2047,'Orders - December 2020'!$H$2:$H$2047,Worksheet!BV$3,'Orders - December 2020'!$C$2:$C$2047,Worksheet!$F142),"-")</f>
        <v>-</v>
      </c>
      <c r="BW142" s="51" t="str">
        <f>IFERROR(AVERAGEIFS('Orders - December 2020'!$I$2:$I$2047,'Orders - December 2020'!$H$2:$H$2047,Worksheet!BW$3,'Orders - December 2020'!$C$2:$C$2047,Worksheet!$F142),"-")</f>
        <v>-</v>
      </c>
      <c r="BX142" s="51" t="str">
        <f>IFERROR(AVERAGEIFS('Orders - December 2020'!$I$2:$I$2047,'Orders - December 2020'!$H$2:$H$2047,Worksheet!BX$3,'Orders - December 2020'!$C$2:$C$2047,Worksheet!$F142),"-")</f>
        <v>-</v>
      </c>
      <c r="BY142" s="51" t="str">
        <f>IFERROR(AVERAGEIFS('Orders - December 2020'!$I$2:$I$2047,'Orders - December 2020'!$H$2:$H$2047,Worksheet!BY$3,'Orders - December 2020'!$C$2:$C$2047,Worksheet!$F142),"-")</f>
        <v>-</v>
      </c>
      <c r="BZ142" s="51" t="str">
        <f>IFERROR(AVERAGEIFS('Orders - December 2020'!$I$2:$I$2047,'Orders - December 2020'!$H$2:$H$2047,Worksheet!BZ$3,'Orders - December 2020'!$C$2:$C$2047,Worksheet!$F142),"-")</f>
        <v>-</v>
      </c>
      <c r="CA142" s="51" t="str">
        <f>IFERROR(AVERAGEIFS('Orders - December 2020'!$I$2:$I$2047,'Orders - December 2020'!$H$2:$H$2047,Worksheet!CA$3,'Orders - December 2020'!$C$2:$C$2047,Worksheet!$F142),"-")</f>
        <v>-</v>
      </c>
      <c r="CB142" s="51" t="str">
        <f>IFERROR(AVERAGEIFS('Orders - December 2020'!$I$2:$I$2047,'Orders - December 2020'!$H$2:$H$2047,Worksheet!CB$3,'Orders - December 2020'!$C$2:$C$2047,Worksheet!$F142),"-")</f>
        <v>-</v>
      </c>
      <c r="CC142" s="51" t="str">
        <f>IFERROR(AVERAGEIFS('Orders - December 2020'!$I$2:$I$2047,'Orders - December 2020'!$H$2:$H$2047,Worksheet!CC$3,'Orders - December 2020'!$C$2:$C$2047,Worksheet!$F142),"-")</f>
        <v>-</v>
      </c>
      <c r="CD142" s="51" t="str">
        <f>IFERROR(AVERAGEIFS('Orders - December 2020'!$I$2:$I$2047,'Orders - December 2020'!$H$2:$H$2047,Worksheet!CD$3,'Orders - December 2020'!$C$2:$C$2047,Worksheet!$F142),"-")</f>
        <v>-</v>
      </c>
      <c r="CE142" s="51" t="str">
        <f>IFERROR(AVERAGEIFS('Orders - December 2020'!$I$2:$I$2047,'Orders - December 2020'!$H$2:$H$2047,Worksheet!CE$3,'Orders - December 2020'!$C$2:$C$2047,Worksheet!$F142),"-")</f>
        <v>-</v>
      </c>
      <c r="CF142" s="51" t="str">
        <f>IFERROR(AVERAGEIFS('Orders - December 2020'!$I$2:$I$2047,'Orders - December 2020'!$H$2:$H$2047,Worksheet!CF$3,'Orders - December 2020'!$C$2:$C$2047,Worksheet!$F142),"-")</f>
        <v>-</v>
      </c>
      <c r="CG142" s="51" t="str">
        <f>IFERROR(AVERAGEIFS('Orders - December 2020'!$I$2:$I$2047,'Orders - December 2020'!$H$2:$H$2047,Worksheet!CG$3,'Orders - December 2020'!$C$2:$C$2047,Worksheet!$F142),"-")</f>
        <v>-</v>
      </c>
      <c r="CH142" s="51" t="str">
        <f>IFERROR(AVERAGEIFS('Orders - December 2020'!$I$2:$I$2047,'Orders - December 2020'!$H$2:$H$2047,Worksheet!CH$3,'Orders - December 2020'!$C$2:$C$2047,Worksheet!$F142),"-")</f>
        <v>-</v>
      </c>
      <c r="CI142" s="51" t="str">
        <f>IFERROR(AVERAGEIFS('Orders - December 2020'!$I$2:$I$2047,'Orders - December 2020'!$H$2:$H$2047,Worksheet!CI$3,'Orders - December 2020'!$C$2:$C$2047,Worksheet!$F142),"-")</f>
        <v>-</v>
      </c>
      <c r="CJ142" s="51" t="str">
        <f>IFERROR(AVERAGEIFS('Orders - December 2020'!$I$2:$I$2047,'Orders - December 2020'!$H$2:$H$2047,Worksheet!CJ$3,'Orders - December 2020'!$C$2:$C$2047,Worksheet!$F142),"-")</f>
        <v>-</v>
      </c>
      <c r="CK142" s="51" t="str">
        <f>IFERROR(AVERAGEIFS('Orders - December 2020'!$I$2:$I$2047,'Orders - December 2020'!$H$2:$H$2047,Worksheet!CK$3,'Orders - December 2020'!$C$2:$C$2047,Worksheet!$F142),"-")</f>
        <v>-</v>
      </c>
      <c r="CL142" s="51" t="str">
        <f>IFERROR(AVERAGEIFS('Orders - December 2020'!$I$2:$I$2047,'Orders - December 2020'!$H$2:$H$2047,Worksheet!CL$3,'Orders - December 2020'!$C$2:$C$2047,Worksheet!$F142),"-")</f>
        <v>-</v>
      </c>
      <c r="CM142" s="51" t="str">
        <f>IFERROR(AVERAGEIFS('Orders - December 2020'!$I$2:$I$2047,'Orders - December 2020'!$H$2:$H$2047,Worksheet!CM$3,'Orders - December 2020'!$C$2:$C$2047,Worksheet!$F142),"-")</f>
        <v>-</v>
      </c>
      <c r="CN142" s="51" t="str">
        <f>IFERROR(AVERAGEIFS('Orders - December 2020'!$I$2:$I$2047,'Orders - December 2020'!$H$2:$H$2047,Worksheet!CN$3,'Orders - December 2020'!$C$2:$C$2047,Worksheet!$F142),"-")</f>
        <v>-</v>
      </c>
      <c r="CO142" s="51" t="str">
        <f>IFERROR(AVERAGEIFS('Orders - December 2020'!$I$2:$I$2047,'Orders - December 2020'!$H$2:$H$2047,Worksheet!CO$3,'Orders - December 2020'!$C$2:$C$2047,Worksheet!$F142),"-")</f>
        <v>-</v>
      </c>
      <c r="CP142" s="51" t="str">
        <f>IFERROR(AVERAGEIFS('Orders - December 2020'!$I$2:$I$2047,'Orders - December 2020'!$H$2:$H$2047,Worksheet!CP$3,'Orders - December 2020'!$C$2:$C$2047,Worksheet!$F142),"-")</f>
        <v>-</v>
      </c>
      <c r="CQ142" s="51" t="str">
        <f>IFERROR(AVERAGEIFS('Orders - December 2020'!$I$2:$I$2047,'Orders - December 2020'!$H$2:$H$2047,Worksheet!CQ$3,'Orders - December 2020'!$C$2:$C$2047,Worksheet!$F142),"-")</f>
        <v>-</v>
      </c>
      <c r="CR142" s="51" t="str">
        <f>IFERROR(AVERAGEIFS('Orders - December 2020'!$I$2:$I$2047,'Orders - December 2020'!$H$2:$H$2047,Worksheet!CR$3,'Orders - December 2020'!$C$2:$C$2047,Worksheet!$F142),"-")</f>
        <v>-</v>
      </c>
      <c r="CS142" s="51" t="str">
        <f>IFERROR(AVERAGEIFS('Orders - December 2020'!$I$2:$I$2047,'Orders - December 2020'!$H$2:$H$2047,Worksheet!CS$3,'Orders - December 2020'!$C$2:$C$2047,Worksheet!$F142),"-")</f>
        <v>-</v>
      </c>
      <c r="CT142" s="51" t="str">
        <f>IFERROR(AVERAGEIFS('Orders - December 2020'!$I$2:$I$2047,'Orders - December 2020'!$H$2:$H$2047,Worksheet!CT$3,'Orders - December 2020'!$C$2:$C$2047,Worksheet!$F142),"-")</f>
        <v>-</v>
      </c>
      <c r="CU142" s="51" t="str">
        <f>IFERROR(AVERAGEIFS('Orders - December 2020'!$I$2:$I$2047,'Orders - December 2020'!$H$2:$H$2047,Worksheet!CU$3,'Orders - December 2020'!$C$2:$C$2047,Worksheet!$F142),"-")</f>
        <v>-</v>
      </c>
      <c r="CV142" s="51" t="str">
        <f>IFERROR(AVERAGEIFS('Orders - December 2020'!$I$2:$I$2047,'Orders - December 2020'!$H$2:$H$2047,Worksheet!CV$3,'Orders - December 2020'!$C$2:$C$2047,Worksheet!$F142),"-")</f>
        <v>-</v>
      </c>
      <c r="CW142" s="51" t="str">
        <f>IFERROR(AVERAGEIFS('Orders - December 2020'!$I$2:$I$2047,'Orders - December 2020'!$H$2:$H$2047,Worksheet!CW$3,'Orders - December 2020'!$C$2:$C$2047,Worksheet!$F142),"-")</f>
        <v>-</v>
      </c>
      <c r="CX142" s="51" t="str">
        <f>IFERROR(AVERAGEIFS('Orders - December 2020'!$I$2:$I$2047,'Orders - December 2020'!$H$2:$H$2047,Worksheet!CX$3,'Orders - December 2020'!$C$2:$C$2047,Worksheet!$F142),"-")</f>
        <v>-</v>
      </c>
      <c r="CY142" s="51" t="str">
        <f>IFERROR(AVERAGEIFS('Orders - December 2020'!$I$2:$I$2047,'Orders - December 2020'!$H$2:$H$2047,Worksheet!CY$3,'Orders - December 2020'!$C$2:$C$2047,Worksheet!$F142),"-")</f>
        <v>-</v>
      </c>
      <c r="CZ142" s="51" t="str">
        <f>IFERROR(AVERAGEIFS('Orders - December 2020'!$I$2:$I$2047,'Orders - December 2020'!$H$2:$H$2047,Worksheet!CZ$3,'Orders - December 2020'!$C$2:$C$2047,Worksheet!$F142),"-")</f>
        <v>-</v>
      </c>
      <c r="DA142" s="51" t="str">
        <f>IFERROR(AVERAGEIFS('Orders - December 2020'!$I$2:$I$2047,'Orders - December 2020'!$H$2:$H$2047,Worksheet!DA$3,'Orders - December 2020'!$C$2:$C$2047,Worksheet!$F142),"-")</f>
        <v>-</v>
      </c>
      <c r="DB142" s="51" t="str">
        <f>IFERROR(AVERAGEIFS('Orders - December 2020'!$I$2:$I$2047,'Orders - December 2020'!$H$2:$H$2047,Worksheet!DB$3,'Orders - December 2020'!$C$2:$C$2047,Worksheet!$F142),"-")</f>
        <v>-</v>
      </c>
      <c r="DC142" s="51" t="str">
        <f>IFERROR(AVERAGEIFS('Orders - December 2020'!$I$2:$I$2047,'Orders - December 2020'!$H$2:$H$2047,Worksheet!DC$3,'Orders - December 2020'!$C$2:$C$2047,Worksheet!$F142),"-")</f>
        <v>-</v>
      </c>
      <c r="DD142" s="51" t="str">
        <f>IFERROR(AVERAGEIFS('Orders - December 2020'!$I$2:$I$2047,'Orders - December 2020'!$H$2:$H$2047,Worksheet!DD$3,'Orders - December 2020'!$C$2:$C$2047,Worksheet!$F142),"-")</f>
        <v>-</v>
      </c>
      <c r="DE142" s="51" t="str">
        <f>IFERROR(AVERAGEIFS('Orders - December 2020'!$I$2:$I$2047,'Orders - December 2020'!$H$2:$H$2047,Worksheet!DE$3,'Orders - December 2020'!$C$2:$C$2047,Worksheet!$F142),"-")</f>
        <v>-</v>
      </c>
      <c r="DF142" s="51" t="str">
        <f>IFERROR(AVERAGEIFS('Orders - December 2020'!$I$2:$I$2047,'Orders - December 2020'!$H$2:$H$2047,Worksheet!DF$3,'Orders - December 2020'!$C$2:$C$2047,Worksheet!$F142),"-")</f>
        <v>-</v>
      </c>
      <c r="DG142" s="51" t="str">
        <f>IFERROR(AVERAGEIFS('Orders - December 2020'!$I$2:$I$2047,'Orders - December 2020'!$H$2:$H$2047,Worksheet!DG$3,'Orders - December 2020'!$C$2:$C$2047,Worksheet!$F142),"-")</f>
        <v>-</v>
      </c>
      <c r="DH142" s="51" t="str">
        <f>IFERROR(AVERAGEIFS('Orders - December 2020'!$I$2:$I$2047,'Orders - December 2020'!$H$2:$H$2047,Worksheet!DH$3,'Orders - December 2020'!$C$2:$C$2047,Worksheet!$F142),"-")</f>
        <v>-</v>
      </c>
      <c r="DI142" s="51" t="str">
        <f>IFERROR(AVERAGEIFS('Orders - December 2020'!$I$2:$I$2047,'Orders - December 2020'!$H$2:$H$2047,Worksheet!DI$3,'Orders - December 2020'!$C$2:$C$2047,Worksheet!$F142),"-")</f>
        <v>-</v>
      </c>
      <c r="DJ142" s="51" t="str">
        <f>IFERROR(AVERAGEIFS('Orders - December 2020'!$I$2:$I$2047,'Orders - December 2020'!$H$2:$H$2047,Worksheet!DJ$3,'Orders - December 2020'!$C$2:$C$2047,Worksheet!$F142),"-")</f>
        <v>-</v>
      </c>
      <c r="DK142" s="51" t="str">
        <f>IFERROR(AVERAGEIFS('Orders - December 2020'!$I$2:$I$2047,'Orders - December 2020'!$H$2:$H$2047,Worksheet!DK$3,'Orders - December 2020'!$C$2:$C$2047,Worksheet!$F142),"-")</f>
        <v>-</v>
      </c>
      <c r="DL142" s="51" t="str">
        <f>IFERROR(AVERAGEIFS('Orders - December 2020'!$I$2:$I$2047,'Orders - December 2020'!$H$2:$H$2047,Worksheet!DL$3,'Orders - December 2020'!$C$2:$C$2047,Worksheet!$F142),"-")</f>
        <v>-</v>
      </c>
      <c r="DM142" s="51" t="str">
        <f>IFERROR(AVERAGEIFS('Orders - December 2020'!$I$2:$I$2047,'Orders - December 2020'!$H$2:$H$2047,Worksheet!DM$3,'Orders - December 2020'!$C$2:$C$2047,Worksheet!$F142),"-")</f>
        <v>-</v>
      </c>
      <c r="DN142" s="51" t="str">
        <f>IFERROR(AVERAGEIFS('Orders - December 2020'!$I$2:$I$2047,'Orders - December 2020'!$H$2:$H$2047,Worksheet!DN$3,'Orders - December 2020'!$C$2:$C$2047,Worksheet!$F142),"-")</f>
        <v>-</v>
      </c>
      <c r="DO142" s="51" t="str">
        <f>IFERROR(AVERAGEIFS('Orders - December 2020'!$I$2:$I$2047,'Orders - December 2020'!$H$2:$H$2047,Worksheet!DO$3,'Orders - December 2020'!$C$2:$C$2047,Worksheet!$F142),"-")</f>
        <v>-</v>
      </c>
      <c r="DP142" s="51" t="str">
        <f>IFERROR(AVERAGEIFS('Orders - December 2020'!$I$2:$I$2047,'Orders - December 2020'!$H$2:$H$2047,Worksheet!DP$3,'Orders - December 2020'!$C$2:$C$2047,Worksheet!$F142),"-")</f>
        <v>-</v>
      </c>
      <c r="DQ142" s="51" t="str">
        <f>IFERROR(AVERAGEIFS('Orders - December 2020'!$I$2:$I$2047,'Orders - December 2020'!$H$2:$H$2047,Worksheet!DQ$3,'Orders - December 2020'!$C$2:$C$2047,Worksheet!$F142),"-")</f>
        <v>-</v>
      </c>
      <c r="DR142" s="51" t="str">
        <f>IFERROR(AVERAGEIFS('Orders - December 2020'!$I$2:$I$2047,'Orders - December 2020'!$H$2:$H$2047,Worksheet!DR$3,'Orders - December 2020'!$C$2:$C$2047,Worksheet!$F142),"-")</f>
        <v>-</v>
      </c>
      <c r="DS142" s="51" t="str">
        <f>IFERROR(AVERAGEIFS('Orders - December 2020'!$I$2:$I$2047,'Orders - December 2020'!$H$2:$H$2047,Worksheet!DS$3,'Orders - December 2020'!$C$2:$C$2047,Worksheet!$F142),"-")</f>
        <v>-</v>
      </c>
      <c r="DT142" s="51" t="str">
        <f>IFERROR(AVERAGEIFS('Orders - December 2020'!$I$2:$I$2047,'Orders - December 2020'!$H$2:$H$2047,Worksheet!DT$3,'Orders - December 2020'!$C$2:$C$2047,Worksheet!$F142),"-")</f>
        <v>-</v>
      </c>
      <c r="DU142" s="51" t="str">
        <f>IFERROR(AVERAGEIFS('Orders - December 2020'!$I$2:$I$2047,'Orders - December 2020'!$H$2:$H$2047,Worksheet!DU$3,'Orders - December 2020'!$C$2:$C$2047,Worksheet!$F142),"-")</f>
        <v>-</v>
      </c>
      <c r="DV142" s="51">
        <f>IFERROR(AVERAGEIFS('Orders - December 2020'!$I$2:$I$2047,'Orders - December 2020'!$H$2:$H$2047,Worksheet!DV$3,'Orders - December 2020'!$C$2:$C$2047,Worksheet!$F142),"-")</f>
        <v>1</v>
      </c>
      <c r="DW142" s="51">
        <f>IFERROR(AVERAGEIFS('Orders - December 2020'!$I$2:$I$2047,'Orders - December 2020'!$H$2:$H$2047,Worksheet!DW$3,'Orders - December 2020'!$C$2:$C$2047,Worksheet!$F142),"-")</f>
        <v>1</v>
      </c>
      <c r="DX142" s="51" t="str">
        <f>IFERROR(AVERAGEIFS('Orders - December 2020'!$I$2:$I$2047,'Orders - December 2020'!$H$2:$H$2047,Worksheet!DX$3,'Orders - December 2020'!$C$2:$C$2047,Worksheet!$F142),"-")</f>
        <v>-</v>
      </c>
      <c r="DY142" s="51" t="str">
        <f>IFERROR(AVERAGEIFS('Orders - December 2020'!$I$2:$I$2047,'Orders - December 2020'!$H$2:$H$2047,Worksheet!DY$3,'Orders - December 2020'!$C$2:$C$2047,Worksheet!$F142),"-")</f>
        <v>-</v>
      </c>
      <c r="DZ142" s="51" t="str">
        <f>IFERROR(AVERAGEIFS('Orders - December 2020'!$I$2:$I$2047,'Orders - December 2020'!$H$2:$H$2047,Worksheet!DZ$3,'Orders - December 2020'!$C$2:$C$2047,Worksheet!$F142),"-")</f>
        <v>-</v>
      </c>
      <c r="EA142" s="51" t="str">
        <f>IFERROR(AVERAGEIFS('Orders - December 2020'!$I$2:$I$2047,'Orders - December 2020'!$H$2:$H$2047,Worksheet!EA$3,'Orders - December 2020'!$C$2:$C$2047,Worksheet!$F142),"-")</f>
        <v>-</v>
      </c>
      <c r="EB142" s="51" t="str">
        <f>IFERROR(AVERAGEIFS('Orders - December 2020'!$I$2:$I$2047,'Orders - December 2020'!$H$2:$H$2047,Worksheet!EB$3,'Orders - December 2020'!$C$2:$C$2047,Worksheet!$F142),"-")</f>
        <v>-</v>
      </c>
      <c r="EC142" s="51">
        <f>IFERROR(AVERAGEIFS('Orders - December 2020'!$I$2:$I$2047,'Orders - December 2020'!$H$2:$H$2047,Worksheet!EC$3,'Orders - December 2020'!$C$2:$C$2047,Worksheet!$F142),"-")</f>
        <v>1</v>
      </c>
      <c r="ED142" s="51" t="str">
        <f>IFERROR(AVERAGEIFS('Orders - December 2020'!$I$2:$I$2047,'Orders - December 2020'!$H$2:$H$2047,Worksheet!ED$3,'Orders - December 2020'!$C$2:$C$2047,Worksheet!$F142),"-")</f>
        <v>-</v>
      </c>
      <c r="EE142" s="51" t="str">
        <f>IFERROR(AVERAGEIFS('Orders - December 2020'!$I$2:$I$2047,'Orders - December 2020'!$H$2:$H$2047,Worksheet!EE$3,'Orders - December 2020'!$C$2:$C$2047,Worksheet!$F142),"-")</f>
        <v>-</v>
      </c>
      <c r="EF142" s="51" t="str">
        <f>IFERROR(AVERAGEIFS('Orders - December 2020'!$I$2:$I$2047,'Orders - December 2020'!$H$2:$H$2047,Worksheet!EF$3,'Orders - December 2020'!$C$2:$C$2047,Worksheet!$F142),"-")</f>
        <v>-</v>
      </c>
      <c r="EG142" s="51" t="str">
        <f>IFERROR(AVERAGEIFS('Orders - December 2020'!$I$2:$I$2047,'Orders - December 2020'!$H$2:$H$2047,Worksheet!EG$3,'Orders - December 2020'!$C$2:$C$2047,Worksheet!$F142),"-")</f>
        <v>-</v>
      </c>
      <c r="EH142" s="51" t="str">
        <f>IFERROR(AVERAGEIFS('Orders - December 2020'!$I$2:$I$2047,'Orders - December 2020'!$H$2:$H$2047,Worksheet!EH$3,'Orders - December 2020'!$C$2:$C$2047,Worksheet!$F142),"-")</f>
        <v>-</v>
      </c>
      <c r="EI142" s="51" t="str">
        <f>IFERROR(AVERAGEIFS('Orders - December 2020'!$I$2:$I$2047,'Orders - December 2020'!$H$2:$H$2047,Worksheet!EI$3,'Orders - December 2020'!$C$2:$C$2047,Worksheet!$F142),"-")</f>
        <v>-</v>
      </c>
      <c r="EJ142" s="51">
        <f>IFERROR(AVERAGEIFS('Orders - December 2020'!$I$2:$I$2047,'Orders - December 2020'!$H$2:$H$2047,Worksheet!EJ$3,'Orders - December 2020'!$C$2:$C$2047,Worksheet!$F142),"-")</f>
        <v>1</v>
      </c>
      <c r="EK142" s="51" t="str">
        <f>IFERROR(AVERAGEIFS('Orders - December 2020'!$I$2:$I$2047,'Orders - December 2020'!$H$2:$H$2047,Worksheet!EK$3,'Orders - December 2020'!$C$2:$C$2047,Worksheet!$F142),"-")</f>
        <v>-</v>
      </c>
      <c r="EL142" s="51" t="str">
        <f>IFERROR(AVERAGEIFS('Orders - December 2020'!$I$2:$I$2047,'Orders - December 2020'!$H$2:$H$2047,Worksheet!EL$3,'Orders - December 2020'!$C$2:$C$2047,Worksheet!$F142),"-")</f>
        <v>-</v>
      </c>
      <c r="EM142" s="51" t="str">
        <f>IFERROR(AVERAGEIFS('Orders - December 2020'!$I$2:$I$2047,'Orders - December 2020'!$H$2:$H$2047,Worksheet!EM$3,'Orders - December 2020'!$C$2:$C$2047,Worksheet!$F142),"-")</f>
        <v>-</v>
      </c>
      <c r="EN142" s="51" t="str">
        <f>IFERROR(AVERAGEIFS('Orders - December 2020'!$I$2:$I$2047,'Orders - December 2020'!$H$2:$H$2047,Worksheet!EN$3,'Orders - December 2020'!$C$2:$C$2047,Worksheet!$F142),"-")</f>
        <v>-</v>
      </c>
      <c r="EO142" s="51" t="str">
        <f>IFERROR(AVERAGEIFS('Orders - December 2020'!$I$2:$I$2047,'Orders - December 2020'!$H$2:$H$2047,Worksheet!EO$3,'Orders - December 2020'!$C$2:$C$2047,Worksheet!$F142),"-")</f>
        <v>-</v>
      </c>
      <c r="EP142" s="51" t="str">
        <f>IFERROR(AVERAGEIFS('Orders - December 2020'!$I$2:$I$2047,'Orders - December 2020'!$H$2:$H$2047,Worksheet!EP$3,'Orders - December 2020'!$C$2:$C$2047,Worksheet!$F142),"-")</f>
        <v>-</v>
      </c>
      <c r="EQ142" s="51" t="str">
        <f>IFERROR(AVERAGEIFS('Orders - December 2020'!$I$2:$I$2047,'Orders - December 2020'!$H$2:$H$2047,Worksheet!EQ$3,'Orders - December 2020'!$C$2:$C$2047,Worksheet!$F142),"-")</f>
        <v>-</v>
      </c>
      <c r="ER142" s="51" t="str">
        <f>IFERROR(AVERAGEIFS('Orders - December 2020'!$I$2:$I$2047,'Orders - December 2020'!$H$2:$H$2047,Worksheet!ER$3,'Orders - December 2020'!$C$2:$C$2047,Worksheet!$F142),"-")</f>
        <v>-</v>
      </c>
      <c r="ES142" s="51" t="str">
        <f>IFERROR(AVERAGEIFS('Orders - December 2020'!$I$2:$I$2047,'Orders - December 2020'!$H$2:$H$2047,Worksheet!ES$3,'Orders - December 2020'!$C$2:$C$2047,Worksheet!$F142),"-")</f>
        <v>-</v>
      </c>
      <c r="ET142" s="51" t="str">
        <f>IFERROR(AVERAGEIFS('Orders - December 2020'!$I$2:$I$2047,'Orders - December 2020'!$H$2:$H$2047,Worksheet!ET$3,'Orders - December 2020'!$C$2:$C$2047,Worksheet!$F142),"-")</f>
        <v>-</v>
      </c>
      <c r="EU142" s="51" t="str">
        <f>IFERROR(AVERAGEIFS('Orders - December 2020'!$I$2:$I$2047,'Orders - December 2020'!$H$2:$H$2047,Worksheet!EU$3,'Orders - December 2020'!$C$2:$C$2047,Worksheet!$F142),"-")</f>
        <v>-</v>
      </c>
      <c r="EV142" s="51" t="str">
        <f>IFERROR(AVERAGEIFS('Orders - December 2020'!$I$2:$I$2047,'Orders - December 2020'!$H$2:$H$2047,Worksheet!EV$3,'Orders - December 2020'!$C$2:$C$2047,Worksheet!$F142),"-")</f>
        <v>-</v>
      </c>
      <c r="EW142" s="51" t="str">
        <f>IFERROR(AVERAGEIFS('Orders - December 2020'!$I$2:$I$2047,'Orders - December 2020'!$H$2:$H$2047,Worksheet!EW$3,'Orders - December 2020'!$C$2:$C$2047,Worksheet!$F142),"-")</f>
        <v>-</v>
      </c>
      <c r="EX142" s="51">
        <f>IFERROR(AVERAGEIFS('Orders - December 2020'!$I$2:$I$2047,'Orders - December 2020'!$H$2:$H$2047,Worksheet!EX$3,'Orders - December 2020'!$C$2:$C$2047,Worksheet!$F142),"-")</f>
        <v>1</v>
      </c>
      <c r="EY142" s="51" t="str">
        <f>IFERROR(AVERAGEIFS('Orders - December 2020'!$I$2:$I$2047,'Orders - December 2020'!$H$2:$H$2047,Worksheet!EY$3,'Orders - December 2020'!$C$2:$C$2047,Worksheet!$F142),"-")</f>
        <v>-</v>
      </c>
      <c r="EZ142" s="51" t="str">
        <f>IFERROR(AVERAGEIFS('Orders - December 2020'!$I$2:$I$2047,'Orders - December 2020'!$H$2:$H$2047,Worksheet!EZ$3,'Orders - December 2020'!$C$2:$C$2047,Worksheet!$F142),"-")</f>
        <v>-</v>
      </c>
      <c r="FA142" s="51" t="str">
        <f>IFERROR(AVERAGEIFS('Orders - December 2020'!$I$2:$I$2047,'Orders - December 2020'!$H$2:$H$2047,Worksheet!FA$3,'Orders - December 2020'!$C$2:$C$2047,Worksheet!$F142),"-")</f>
        <v>-</v>
      </c>
      <c r="FB142" s="51" t="str">
        <f>IFERROR(AVERAGEIFS('Orders - December 2020'!$I$2:$I$2047,'Orders - December 2020'!$H$2:$H$2047,Worksheet!FB$3,'Orders - December 2020'!$C$2:$C$2047,Worksheet!$F142),"-")</f>
        <v>-</v>
      </c>
      <c r="FC142" s="51" t="str">
        <f>IFERROR(AVERAGEIFS('Orders - December 2020'!$I$2:$I$2047,'Orders - December 2020'!$H$2:$H$2047,Worksheet!FC$3,'Orders - December 2020'!$C$2:$C$2047,Worksheet!$F142),"-")</f>
        <v>-</v>
      </c>
      <c r="FD142" s="51" t="str">
        <f>IFERROR(AVERAGEIFS('Orders - December 2020'!$I$2:$I$2047,'Orders - December 2020'!$H$2:$H$2047,Worksheet!FD$3,'Orders - December 2020'!$C$2:$C$2047,Worksheet!$F142),"-")</f>
        <v>-</v>
      </c>
      <c r="FE142" s="51" t="str">
        <f>IFERROR(AVERAGEIFS('Orders - December 2020'!$I$2:$I$2047,'Orders - December 2020'!$H$2:$H$2047,Worksheet!FE$3,'Orders - December 2020'!$C$2:$C$2047,Worksheet!$F142),"-")</f>
        <v>-</v>
      </c>
      <c r="FF142" s="51" t="str">
        <f>IFERROR(AVERAGEIFS('Orders - December 2020'!$I$2:$I$2047,'Orders - December 2020'!$H$2:$H$2047,Worksheet!FF$3,'Orders - December 2020'!$C$2:$C$2047,Worksheet!$F142),"-")</f>
        <v>-</v>
      </c>
      <c r="FG142" s="52" t="str">
        <f>IFERROR(AVERAGEIFS('Orders - December 2020'!$I$2:$I$2047,'Orders - December 2020'!$H$2:$H$2047,Worksheet!FG$3,'Orders - December 2020'!$C$2:$C$2047,Worksheet!$F142),"-")</f>
        <v>-</v>
      </c>
    </row>
    <row r="143" spans="6:163">
      <c r="F143" s="45" t="str">
        <v>Ibukunoluwa Minimart</v>
      </c>
      <c r="G143" s="50" t="str">
        <f>IFERROR(AVERAGEIFS('Orders - December 2020'!$I$2:$I$2047,'Orders - December 2020'!$H$2:$H$2047,Worksheet!G$3,'Orders - December 2020'!$C$2:$C$2047,Worksheet!$F143),"-")</f>
        <v>-</v>
      </c>
      <c r="H143" s="51" t="str">
        <f>IFERROR(AVERAGEIFS('Orders - December 2020'!$I$2:$I$2047,'Orders - December 2020'!$H$2:$H$2047,Worksheet!H$3,'Orders - December 2020'!$C$2:$C$2047,Worksheet!$F143),"-")</f>
        <v>-</v>
      </c>
      <c r="I143" s="51" t="str">
        <f>IFERROR(AVERAGEIFS('Orders - December 2020'!$I$2:$I$2047,'Orders - December 2020'!$H$2:$H$2047,Worksheet!I$3,'Orders - December 2020'!$C$2:$C$2047,Worksheet!$F143),"-")</f>
        <v>-</v>
      </c>
      <c r="J143" s="51" t="str">
        <f>IFERROR(AVERAGEIFS('Orders - December 2020'!$I$2:$I$2047,'Orders - December 2020'!$H$2:$H$2047,Worksheet!J$3,'Orders - December 2020'!$C$2:$C$2047,Worksheet!$F143),"-")</f>
        <v>-</v>
      </c>
      <c r="K143" s="51" t="str">
        <f>IFERROR(AVERAGEIFS('Orders - December 2020'!$I$2:$I$2047,'Orders - December 2020'!$H$2:$H$2047,Worksheet!K$3,'Orders - December 2020'!$C$2:$C$2047,Worksheet!$F143),"-")</f>
        <v>-</v>
      </c>
      <c r="L143" s="51" t="str">
        <f>IFERROR(AVERAGEIFS('Orders - December 2020'!$I$2:$I$2047,'Orders - December 2020'!$H$2:$H$2047,Worksheet!L$3,'Orders - December 2020'!$C$2:$C$2047,Worksheet!$F143),"-")</f>
        <v>-</v>
      </c>
      <c r="M143" s="51" t="str">
        <f>IFERROR(AVERAGEIFS('Orders - December 2020'!$I$2:$I$2047,'Orders - December 2020'!$H$2:$H$2047,Worksheet!M$3,'Orders - December 2020'!$C$2:$C$2047,Worksheet!$F143),"-")</f>
        <v>-</v>
      </c>
      <c r="N143" s="51" t="str">
        <f>IFERROR(AVERAGEIFS('Orders - December 2020'!$I$2:$I$2047,'Orders - December 2020'!$H$2:$H$2047,Worksheet!N$3,'Orders - December 2020'!$C$2:$C$2047,Worksheet!$F143),"-")</f>
        <v>-</v>
      </c>
      <c r="O143" s="51" t="str">
        <f>IFERROR(AVERAGEIFS('Orders - December 2020'!$I$2:$I$2047,'Orders - December 2020'!$H$2:$H$2047,Worksheet!O$3,'Orders - December 2020'!$C$2:$C$2047,Worksheet!$F143),"-")</f>
        <v>-</v>
      </c>
      <c r="P143" s="51" t="str">
        <f>IFERROR(AVERAGEIFS('Orders - December 2020'!$I$2:$I$2047,'Orders - December 2020'!$H$2:$H$2047,Worksheet!P$3,'Orders - December 2020'!$C$2:$C$2047,Worksheet!$F143),"-")</f>
        <v>-</v>
      </c>
      <c r="Q143" s="51" t="str">
        <f>IFERROR(AVERAGEIFS('Orders - December 2020'!$I$2:$I$2047,'Orders - December 2020'!$H$2:$H$2047,Worksheet!Q$3,'Orders - December 2020'!$C$2:$C$2047,Worksheet!$F143),"-")</f>
        <v>-</v>
      </c>
      <c r="R143" s="51" t="str">
        <f>IFERROR(AVERAGEIFS('Orders - December 2020'!$I$2:$I$2047,'Orders - December 2020'!$H$2:$H$2047,Worksheet!R$3,'Orders - December 2020'!$C$2:$C$2047,Worksheet!$F143),"-")</f>
        <v>-</v>
      </c>
      <c r="S143" s="51" t="str">
        <f>IFERROR(AVERAGEIFS('Orders - December 2020'!$I$2:$I$2047,'Orders - December 2020'!$H$2:$H$2047,Worksheet!S$3,'Orders - December 2020'!$C$2:$C$2047,Worksheet!$F143),"-")</f>
        <v>-</v>
      </c>
      <c r="T143" s="51" t="str">
        <f>IFERROR(AVERAGEIFS('Orders - December 2020'!$I$2:$I$2047,'Orders - December 2020'!$H$2:$H$2047,Worksheet!T$3,'Orders - December 2020'!$C$2:$C$2047,Worksheet!$F143),"-")</f>
        <v>-</v>
      </c>
      <c r="U143" s="51" t="str">
        <f>IFERROR(AVERAGEIFS('Orders - December 2020'!$I$2:$I$2047,'Orders - December 2020'!$H$2:$H$2047,Worksheet!U$3,'Orders - December 2020'!$C$2:$C$2047,Worksheet!$F143),"-")</f>
        <v>-</v>
      </c>
      <c r="V143" s="51" t="str">
        <f>IFERROR(AVERAGEIFS('Orders - December 2020'!$I$2:$I$2047,'Orders - December 2020'!$H$2:$H$2047,Worksheet!V$3,'Orders - December 2020'!$C$2:$C$2047,Worksheet!$F143),"-")</f>
        <v>-</v>
      </c>
      <c r="W143" s="51" t="str">
        <f>IFERROR(AVERAGEIFS('Orders - December 2020'!$I$2:$I$2047,'Orders - December 2020'!$H$2:$H$2047,Worksheet!W$3,'Orders - December 2020'!$C$2:$C$2047,Worksheet!$F143),"-")</f>
        <v>-</v>
      </c>
      <c r="X143" s="51" t="str">
        <f>IFERROR(AVERAGEIFS('Orders - December 2020'!$I$2:$I$2047,'Orders - December 2020'!$H$2:$H$2047,Worksheet!X$3,'Orders - December 2020'!$C$2:$C$2047,Worksheet!$F143),"-")</f>
        <v>-</v>
      </c>
      <c r="Y143" s="51" t="str">
        <f>IFERROR(AVERAGEIFS('Orders - December 2020'!$I$2:$I$2047,'Orders - December 2020'!$H$2:$H$2047,Worksheet!Y$3,'Orders - December 2020'!$C$2:$C$2047,Worksheet!$F143),"-")</f>
        <v>-</v>
      </c>
      <c r="Z143" s="51" t="str">
        <f>IFERROR(AVERAGEIFS('Orders - December 2020'!$I$2:$I$2047,'Orders - December 2020'!$H$2:$H$2047,Worksheet!Z$3,'Orders - December 2020'!$C$2:$C$2047,Worksheet!$F143),"-")</f>
        <v>-</v>
      </c>
      <c r="AA143" s="51" t="str">
        <f>IFERROR(AVERAGEIFS('Orders - December 2020'!$I$2:$I$2047,'Orders - December 2020'!$H$2:$H$2047,Worksheet!AA$3,'Orders - December 2020'!$C$2:$C$2047,Worksheet!$F143),"-")</f>
        <v>-</v>
      </c>
      <c r="AB143" s="51" t="str">
        <f>IFERROR(AVERAGEIFS('Orders - December 2020'!$I$2:$I$2047,'Orders - December 2020'!$H$2:$H$2047,Worksheet!AB$3,'Orders - December 2020'!$C$2:$C$2047,Worksheet!$F143),"-")</f>
        <v>-</v>
      </c>
      <c r="AC143" s="51" t="str">
        <f>IFERROR(AVERAGEIFS('Orders - December 2020'!$I$2:$I$2047,'Orders - December 2020'!$H$2:$H$2047,Worksheet!AC$3,'Orders - December 2020'!$C$2:$C$2047,Worksheet!$F143),"-")</f>
        <v>-</v>
      </c>
      <c r="AD143" s="51" t="str">
        <f>IFERROR(AVERAGEIFS('Orders - December 2020'!$I$2:$I$2047,'Orders - December 2020'!$H$2:$H$2047,Worksheet!AD$3,'Orders - December 2020'!$C$2:$C$2047,Worksheet!$F143),"-")</f>
        <v>-</v>
      </c>
      <c r="AE143" s="51" t="str">
        <f>IFERROR(AVERAGEIFS('Orders - December 2020'!$I$2:$I$2047,'Orders - December 2020'!$H$2:$H$2047,Worksheet!AE$3,'Orders - December 2020'!$C$2:$C$2047,Worksheet!$F143),"-")</f>
        <v>-</v>
      </c>
      <c r="AF143" s="51" t="str">
        <f>IFERROR(AVERAGEIFS('Orders - December 2020'!$I$2:$I$2047,'Orders - December 2020'!$H$2:$H$2047,Worksheet!AF$3,'Orders - December 2020'!$C$2:$C$2047,Worksheet!$F143),"-")</f>
        <v>-</v>
      </c>
      <c r="AG143" s="51" t="str">
        <f>IFERROR(AVERAGEIFS('Orders - December 2020'!$I$2:$I$2047,'Orders - December 2020'!$H$2:$H$2047,Worksheet!AG$3,'Orders - December 2020'!$C$2:$C$2047,Worksheet!$F143),"-")</f>
        <v>-</v>
      </c>
      <c r="AH143" s="51" t="str">
        <f>IFERROR(AVERAGEIFS('Orders - December 2020'!$I$2:$I$2047,'Orders - December 2020'!$H$2:$H$2047,Worksheet!AH$3,'Orders - December 2020'!$C$2:$C$2047,Worksheet!$F143),"-")</f>
        <v>-</v>
      </c>
      <c r="AI143" s="51" t="str">
        <f>IFERROR(AVERAGEIFS('Orders - December 2020'!$I$2:$I$2047,'Orders - December 2020'!$H$2:$H$2047,Worksheet!AI$3,'Orders - December 2020'!$C$2:$C$2047,Worksheet!$F143),"-")</f>
        <v>-</v>
      </c>
      <c r="AJ143" s="51" t="str">
        <f>IFERROR(AVERAGEIFS('Orders - December 2020'!$I$2:$I$2047,'Orders - December 2020'!$H$2:$H$2047,Worksheet!AJ$3,'Orders - December 2020'!$C$2:$C$2047,Worksheet!$F143),"-")</f>
        <v>-</v>
      </c>
      <c r="AK143" s="51" t="str">
        <f>IFERROR(AVERAGEIFS('Orders - December 2020'!$I$2:$I$2047,'Orders - December 2020'!$H$2:$H$2047,Worksheet!AK$3,'Orders - December 2020'!$C$2:$C$2047,Worksheet!$F143),"-")</f>
        <v>-</v>
      </c>
      <c r="AL143" s="51" t="str">
        <f>IFERROR(AVERAGEIFS('Orders - December 2020'!$I$2:$I$2047,'Orders - December 2020'!$H$2:$H$2047,Worksheet!AL$3,'Orders - December 2020'!$C$2:$C$2047,Worksheet!$F143),"-")</f>
        <v>-</v>
      </c>
      <c r="AM143" s="51" t="str">
        <f>IFERROR(AVERAGEIFS('Orders - December 2020'!$I$2:$I$2047,'Orders - December 2020'!$H$2:$H$2047,Worksheet!AM$3,'Orders - December 2020'!$C$2:$C$2047,Worksheet!$F143),"-")</f>
        <v>-</v>
      </c>
      <c r="AN143" s="51" t="str">
        <f>IFERROR(AVERAGEIFS('Orders - December 2020'!$I$2:$I$2047,'Orders - December 2020'!$H$2:$H$2047,Worksheet!AN$3,'Orders - December 2020'!$C$2:$C$2047,Worksheet!$F143),"-")</f>
        <v>-</v>
      </c>
      <c r="AO143" s="51" t="str">
        <f>IFERROR(AVERAGEIFS('Orders - December 2020'!$I$2:$I$2047,'Orders - December 2020'!$H$2:$H$2047,Worksheet!AO$3,'Orders - December 2020'!$C$2:$C$2047,Worksheet!$F143),"-")</f>
        <v>-</v>
      </c>
      <c r="AP143" s="51" t="str">
        <f>IFERROR(AVERAGEIFS('Orders - December 2020'!$I$2:$I$2047,'Orders - December 2020'!$H$2:$H$2047,Worksheet!AP$3,'Orders - December 2020'!$C$2:$C$2047,Worksheet!$F143),"-")</f>
        <v>-</v>
      </c>
      <c r="AQ143" s="51" t="str">
        <f>IFERROR(AVERAGEIFS('Orders - December 2020'!$I$2:$I$2047,'Orders - December 2020'!$H$2:$H$2047,Worksheet!AQ$3,'Orders - December 2020'!$C$2:$C$2047,Worksheet!$F143),"-")</f>
        <v>-</v>
      </c>
      <c r="AR143" s="51" t="str">
        <f>IFERROR(AVERAGEIFS('Orders - December 2020'!$I$2:$I$2047,'Orders - December 2020'!$H$2:$H$2047,Worksheet!AR$3,'Orders - December 2020'!$C$2:$C$2047,Worksheet!$F143),"-")</f>
        <v>-</v>
      </c>
      <c r="AS143" s="51" t="str">
        <f>IFERROR(AVERAGEIFS('Orders - December 2020'!$I$2:$I$2047,'Orders - December 2020'!$H$2:$H$2047,Worksheet!AS$3,'Orders - December 2020'!$C$2:$C$2047,Worksheet!$F143),"-")</f>
        <v>-</v>
      </c>
      <c r="AT143" s="51" t="str">
        <f>IFERROR(AVERAGEIFS('Orders - December 2020'!$I$2:$I$2047,'Orders - December 2020'!$H$2:$H$2047,Worksheet!AT$3,'Orders - December 2020'!$C$2:$C$2047,Worksheet!$F143),"-")</f>
        <v>-</v>
      </c>
      <c r="AU143" s="51" t="str">
        <f>IFERROR(AVERAGEIFS('Orders - December 2020'!$I$2:$I$2047,'Orders - December 2020'!$H$2:$H$2047,Worksheet!AU$3,'Orders - December 2020'!$C$2:$C$2047,Worksheet!$F143),"-")</f>
        <v>-</v>
      </c>
      <c r="AV143" s="51" t="str">
        <f>IFERROR(AVERAGEIFS('Orders - December 2020'!$I$2:$I$2047,'Orders - December 2020'!$H$2:$H$2047,Worksheet!AV$3,'Orders - December 2020'!$C$2:$C$2047,Worksheet!$F143),"-")</f>
        <v>-</v>
      </c>
      <c r="AW143" s="51" t="str">
        <f>IFERROR(AVERAGEIFS('Orders - December 2020'!$I$2:$I$2047,'Orders - December 2020'!$H$2:$H$2047,Worksheet!AW$3,'Orders - December 2020'!$C$2:$C$2047,Worksheet!$F143),"-")</f>
        <v>-</v>
      </c>
      <c r="AX143" s="51" t="str">
        <f>IFERROR(AVERAGEIFS('Orders - December 2020'!$I$2:$I$2047,'Orders - December 2020'!$H$2:$H$2047,Worksheet!AX$3,'Orders - December 2020'!$C$2:$C$2047,Worksheet!$F143),"-")</f>
        <v>-</v>
      </c>
      <c r="AY143" s="51" t="str">
        <f>IFERROR(AVERAGEIFS('Orders - December 2020'!$I$2:$I$2047,'Orders - December 2020'!$H$2:$H$2047,Worksheet!AY$3,'Orders - December 2020'!$C$2:$C$2047,Worksheet!$F143),"-")</f>
        <v>-</v>
      </c>
      <c r="AZ143" s="51" t="str">
        <f>IFERROR(AVERAGEIFS('Orders - December 2020'!$I$2:$I$2047,'Orders - December 2020'!$H$2:$H$2047,Worksheet!AZ$3,'Orders - December 2020'!$C$2:$C$2047,Worksheet!$F143),"-")</f>
        <v>-</v>
      </c>
      <c r="BA143" s="51" t="str">
        <f>IFERROR(AVERAGEIFS('Orders - December 2020'!$I$2:$I$2047,'Orders - December 2020'!$H$2:$H$2047,Worksheet!BA$3,'Orders - December 2020'!$C$2:$C$2047,Worksheet!$F143),"-")</f>
        <v>-</v>
      </c>
      <c r="BB143" s="51" t="str">
        <f>IFERROR(AVERAGEIFS('Orders - December 2020'!$I$2:$I$2047,'Orders - December 2020'!$H$2:$H$2047,Worksheet!BB$3,'Orders - December 2020'!$C$2:$C$2047,Worksheet!$F143),"-")</f>
        <v>-</v>
      </c>
      <c r="BC143" s="51" t="str">
        <f>IFERROR(AVERAGEIFS('Orders - December 2020'!$I$2:$I$2047,'Orders - December 2020'!$H$2:$H$2047,Worksheet!BC$3,'Orders - December 2020'!$C$2:$C$2047,Worksheet!$F143),"-")</f>
        <v>-</v>
      </c>
      <c r="BD143" s="51" t="str">
        <f>IFERROR(AVERAGEIFS('Orders - December 2020'!$I$2:$I$2047,'Orders - December 2020'!$H$2:$H$2047,Worksheet!BD$3,'Orders - December 2020'!$C$2:$C$2047,Worksheet!$F143),"-")</f>
        <v>-</v>
      </c>
      <c r="BE143" s="51" t="str">
        <f>IFERROR(AVERAGEIFS('Orders - December 2020'!$I$2:$I$2047,'Orders - December 2020'!$H$2:$H$2047,Worksheet!BE$3,'Orders - December 2020'!$C$2:$C$2047,Worksheet!$F143),"-")</f>
        <v>-</v>
      </c>
      <c r="BF143" s="51" t="str">
        <f>IFERROR(AVERAGEIFS('Orders - December 2020'!$I$2:$I$2047,'Orders - December 2020'!$H$2:$H$2047,Worksheet!BF$3,'Orders - December 2020'!$C$2:$C$2047,Worksheet!$F143),"-")</f>
        <v>-</v>
      </c>
      <c r="BG143" s="51" t="str">
        <f>IFERROR(AVERAGEIFS('Orders - December 2020'!$I$2:$I$2047,'Orders - December 2020'!$H$2:$H$2047,Worksheet!BG$3,'Orders - December 2020'!$C$2:$C$2047,Worksheet!$F143),"-")</f>
        <v>-</v>
      </c>
      <c r="BH143" s="51" t="str">
        <f>IFERROR(AVERAGEIFS('Orders - December 2020'!$I$2:$I$2047,'Orders - December 2020'!$H$2:$H$2047,Worksheet!BH$3,'Orders - December 2020'!$C$2:$C$2047,Worksheet!$F143),"-")</f>
        <v>-</v>
      </c>
      <c r="BI143" s="51" t="str">
        <f>IFERROR(AVERAGEIFS('Orders - December 2020'!$I$2:$I$2047,'Orders - December 2020'!$H$2:$H$2047,Worksheet!BI$3,'Orders - December 2020'!$C$2:$C$2047,Worksheet!$F143),"-")</f>
        <v>-</v>
      </c>
      <c r="BJ143" s="51" t="str">
        <f>IFERROR(AVERAGEIFS('Orders - December 2020'!$I$2:$I$2047,'Orders - December 2020'!$H$2:$H$2047,Worksheet!BJ$3,'Orders - December 2020'!$C$2:$C$2047,Worksheet!$F143),"-")</f>
        <v>-</v>
      </c>
      <c r="BK143" s="51" t="str">
        <f>IFERROR(AVERAGEIFS('Orders - December 2020'!$I$2:$I$2047,'Orders - December 2020'!$H$2:$H$2047,Worksheet!BK$3,'Orders - December 2020'!$C$2:$C$2047,Worksheet!$F143),"-")</f>
        <v>-</v>
      </c>
      <c r="BL143" s="51" t="str">
        <f>IFERROR(AVERAGEIFS('Orders - December 2020'!$I$2:$I$2047,'Orders - December 2020'!$H$2:$H$2047,Worksheet!BL$3,'Orders - December 2020'!$C$2:$C$2047,Worksheet!$F143),"-")</f>
        <v>-</v>
      </c>
      <c r="BM143" s="51" t="str">
        <f>IFERROR(AVERAGEIFS('Orders - December 2020'!$I$2:$I$2047,'Orders - December 2020'!$H$2:$H$2047,Worksheet!BM$3,'Orders - December 2020'!$C$2:$C$2047,Worksheet!$F143),"-")</f>
        <v>-</v>
      </c>
      <c r="BN143" s="51" t="str">
        <f>IFERROR(AVERAGEIFS('Orders - December 2020'!$I$2:$I$2047,'Orders - December 2020'!$H$2:$H$2047,Worksheet!BN$3,'Orders - December 2020'!$C$2:$C$2047,Worksheet!$F143),"-")</f>
        <v>-</v>
      </c>
      <c r="BO143" s="51" t="str">
        <f>IFERROR(AVERAGEIFS('Orders - December 2020'!$I$2:$I$2047,'Orders - December 2020'!$H$2:$H$2047,Worksheet!BO$3,'Orders - December 2020'!$C$2:$C$2047,Worksheet!$F143),"-")</f>
        <v>-</v>
      </c>
      <c r="BP143" s="51" t="str">
        <f>IFERROR(AVERAGEIFS('Orders - December 2020'!$I$2:$I$2047,'Orders - December 2020'!$H$2:$H$2047,Worksheet!BP$3,'Orders - December 2020'!$C$2:$C$2047,Worksheet!$F143),"-")</f>
        <v>-</v>
      </c>
      <c r="BQ143" s="51" t="str">
        <f>IFERROR(AVERAGEIFS('Orders - December 2020'!$I$2:$I$2047,'Orders - December 2020'!$H$2:$H$2047,Worksheet!BQ$3,'Orders - December 2020'!$C$2:$C$2047,Worksheet!$F143),"-")</f>
        <v>-</v>
      </c>
      <c r="BR143" s="51" t="str">
        <f>IFERROR(AVERAGEIFS('Orders - December 2020'!$I$2:$I$2047,'Orders - December 2020'!$H$2:$H$2047,Worksheet!BR$3,'Orders - December 2020'!$C$2:$C$2047,Worksheet!$F143),"-")</f>
        <v>-</v>
      </c>
      <c r="BS143" s="51" t="str">
        <f>IFERROR(AVERAGEIFS('Orders - December 2020'!$I$2:$I$2047,'Orders - December 2020'!$H$2:$H$2047,Worksheet!BS$3,'Orders - December 2020'!$C$2:$C$2047,Worksheet!$F143),"-")</f>
        <v>-</v>
      </c>
      <c r="BT143" s="51" t="str">
        <f>IFERROR(AVERAGEIFS('Orders - December 2020'!$I$2:$I$2047,'Orders - December 2020'!$H$2:$H$2047,Worksheet!BT$3,'Orders - December 2020'!$C$2:$C$2047,Worksheet!$F143),"-")</f>
        <v>-</v>
      </c>
      <c r="BU143" s="51" t="str">
        <f>IFERROR(AVERAGEIFS('Orders - December 2020'!$I$2:$I$2047,'Orders - December 2020'!$H$2:$H$2047,Worksheet!BU$3,'Orders - December 2020'!$C$2:$C$2047,Worksheet!$F143),"-")</f>
        <v>-</v>
      </c>
      <c r="BV143" s="51" t="str">
        <f>IFERROR(AVERAGEIFS('Orders - December 2020'!$I$2:$I$2047,'Orders - December 2020'!$H$2:$H$2047,Worksheet!BV$3,'Orders - December 2020'!$C$2:$C$2047,Worksheet!$F143),"-")</f>
        <v>-</v>
      </c>
      <c r="BW143" s="51" t="str">
        <f>IFERROR(AVERAGEIFS('Orders - December 2020'!$I$2:$I$2047,'Orders - December 2020'!$H$2:$H$2047,Worksheet!BW$3,'Orders - December 2020'!$C$2:$C$2047,Worksheet!$F143),"-")</f>
        <v>-</v>
      </c>
      <c r="BX143" s="51" t="str">
        <f>IFERROR(AVERAGEIFS('Orders - December 2020'!$I$2:$I$2047,'Orders - December 2020'!$H$2:$H$2047,Worksheet!BX$3,'Orders - December 2020'!$C$2:$C$2047,Worksheet!$F143),"-")</f>
        <v>-</v>
      </c>
      <c r="BY143" s="51" t="str">
        <f>IFERROR(AVERAGEIFS('Orders - December 2020'!$I$2:$I$2047,'Orders - December 2020'!$H$2:$H$2047,Worksheet!BY$3,'Orders - December 2020'!$C$2:$C$2047,Worksheet!$F143),"-")</f>
        <v>-</v>
      </c>
      <c r="BZ143" s="51" t="str">
        <f>IFERROR(AVERAGEIFS('Orders - December 2020'!$I$2:$I$2047,'Orders - December 2020'!$H$2:$H$2047,Worksheet!BZ$3,'Orders - December 2020'!$C$2:$C$2047,Worksheet!$F143),"-")</f>
        <v>-</v>
      </c>
      <c r="CA143" s="51">
        <f>IFERROR(AVERAGEIFS('Orders - December 2020'!$I$2:$I$2047,'Orders - December 2020'!$H$2:$H$2047,Worksheet!CA$3,'Orders - December 2020'!$C$2:$C$2047,Worksheet!$F143),"-")</f>
        <v>1</v>
      </c>
      <c r="CB143" s="51">
        <f>IFERROR(AVERAGEIFS('Orders - December 2020'!$I$2:$I$2047,'Orders - December 2020'!$H$2:$H$2047,Worksheet!CB$3,'Orders - December 2020'!$C$2:$C$2047,Worksheet!$F143),"-")</f>
        <v>1</v>
      </c>
      <c r="CC143" s="51" t="str">
        <f>IFERROR(AVERAGEIFS('Orders - December 2020'!$I$2:$I$2047,'Orders - December 2020'!$H$2:$H$2047,Worksheet!CC$3,'Orders - December 2020'!$C$2:$C$2047,Worksheet!$F143),"-")</f>
        <v>-</v>
      </c>
      <c r="CD143" s="51" t="str">
        <f>IFERROR(AVERAGEIFS('Orders - December 2020'!$I$2:$I$2047,'Orders - December 2020'!$H$2:$H$2047,Worksheet!CD$3,'Orders - December 2020'!$C$2:$C$2047,Worksheet!$F143),"-")</f>
        <v>-</v>
      </c>
      <c r="CE143" s="51" t="str">
        <f>IFERROR(AVERAGEIFS('Orders - December 2020'!$I$2:$I$2047,'Orders - December 2020'!$H$2:$H$2047,Worksheet!CE$3,'Orders - December 2020'!$C$2:$C$2047,Worksheet!$F143),"-")</f>
        <v>-</v>
      </c>
      <c r="CF143" s="51" t="str">
        <f>IFERROR(AVERAGEIFS('Orders - December 2020'!$I$2:$I$2047,'Orders - December 2020'!$H$2:$H$2047,Worksheet!CF$3,'Orders - December 2020'!$C$2:$C$2047,Worksheet!$F143),"-")</f>
        <v>-</v>
      </c>
      <c r="CG143" s="51" t="str">
        <f>IFERROR(AVERAGEIFS('Orders - December 2020'!$I$2:$I$2047,'Orders - December 2020'!$H$2:$H$2047,Worksheet!CG$3,'Orders - December 2020'!$C$2:$C$2047,Worksheet!$F143),"-")</f>
        <v>-</v>
      </c>
      <c r="CH143" s="51" t="str">
        <f>IFERROR(AVERAGEIFS('Orders - December 2020'!$I$2:$I$2047,'Orders - December 2020'!$H$2:$H$2047,Worksheet!CH$3,'Orders - December 2020'!$C$2:$C$2047,Worksheet!$F143),"-")</f>
        <v>-</v>
      </c>
      <c r="CI143" s="51" t="str">
        <f>IFERROR(AVERAGEIFS('Orders - December 2020'!$I$2:$I$2047,'Orders - December 2020'!$H$2:$H$2047,Worksheet!CI$3,'Orders - December 2020'!$C$2:$C$2047,Worksheet!$F143),"-")</f>
        <v>-</v>
      </c>
      <c r="CJ143" s="51" t="str">
        <f>IFERROR(AVERAGEIFS('Orders - December 2020'!$I$2:$I$2047,'Orders - December 2020'!$H$2:$H$2047,Worksheet!CJ$3,'Orders - December 2020'!$C$2:$C$2047,Worksheet!$F143),"-")</f>
        <v>-</v>
      </c>
      <c r="CK143" s="51" t="str">
        <f>IFERROR(AVERAGEIFS('Orders - December 2020'!$I$2:$I$2047,'Orders - December 2020'!$H$2:$H$2047,Worksheet!CK$3,'Orders - December 2020'!$C$2:$C$2047,Worksheet!$F143),"-")</f>
        <v>-</v>
      </c>
      <c r="CL143" s="51" t="str">
        <f>IFERROR(AVERAGEIFS('Orders - December 2020'!$I$2:$I$2047,'Orders - December 2020'!$H$2:$H$2047,Worksheet!CL$3,'Orders - December 2020'!$C$2:$C$2047,Worksheet!$F143),"-")</f>
        <v>-</v>
      </c>
      <c r="CM143" s="51" t="str">
        <f>IFERROR(AVERAGEIFS('Orders - December 2020'!$I$2:$I$2047,'Orders - December 2020'!$H$2:$H$2047,Worksheet!CM$3,'Orders - December 2020'!$C$2:$C$2047,Worksheet!$F143),"-")</f>
        <v>-</v>
      </c>
      <c r="CN143" s="51" t="str">
        <f>IFERROR(AVERAGEIFS('Orders - December 2020'!$I$2:$I$2047,'Orders - December 2020'!$H$2:$H$2047,Worksheet!CN$3,'Orders - December 2020'!$C$2:$C$2047,Worksheet!$F143),"-")</f>
        <v>-</v>
      </c>
      <c r="CO143" s="51" t="str">
        <f>IFERROR(AVERAGEIFS('Orders - December 2020'!$I$2:$I$2047,'Orders - December 2020'!$H$2:$H$2047,Worksheet!CO$3,'Orders - December 2020'!$C$2:$C$2047,Worksheet!$F143),"-")</f>
        <v>-</v>
      </c>
      <c r="CP143" s="51" t="str">
        <f>IFERROR(AVERAGEIFS('Orders - December 2020'!$I$2:$I$2047,'Orders - December 2020'!$H$2:$H$2047,Worksheet!CP$3,'Orders - December 2020'!$C$2:$C$2047,Worksheet!$F143),"-")</f>
        <v>-</v>
      </c>
      <c r="CQ143" s="51" t="str">
        <f>IFERROR(AVERAGEIFS('Orders - December 2020'!$I$2:$I$2047,'Orders - December 2020'!$H$2:$H$2047,Worksheet!CQ$3,'Orders - December 2020'!$C$2:$C$2047,Worksheet!$F143),"-")</f>
        <v>-</v>
      </c>
      <c r="CR143" s="51" t="str">
        <f>IFERROR(AVERAGEIFS('Orders - December 2020'!$I$2:$I$2047,'Orders - December 2020'!$H$2:$H$2047,Worksheet!CR$3,'Orders - December 2020'!$C$2:$C$2047,Worksheet!$F143),"-")</f>
        <v>-</v>
      </c>
      <c r="CS143" s="51" t="str">
        <f>IFERROR(AVERAGEIFS('Orders - December 2020'!$I$2:$I$2047,'Orders - December 2020'!$H$2:$H$2047,Worksheet!CS$3,'Orders - December 2020'!$C$2:$C$2047,Worksheet!$F143),"-")</f>
        <v>-</v>
      </c>
      <c r="CT143" s="51" t="str">
        <f>IFERROR(AVERAGEIFS('Orders - December 2020'!$I$2:$I$2047,'Orders - December 2020'!$H$2:$H$2047,Worksheet!CT$3,'Orders - December 2020'!$C$2:$C$2047,Worksheet!$F143),"-")</f>
        <v>-</v>
      </c>
      <c r="CU143" s="51" t="str">
        <f>IFERROR(AVERAGEIFS('Orders - December 2020'!$I$2:$I$2047,'Orders - December 2020'!$H$2:$H$2047,Worksheet!CU$3,'Orders - December 2020'!$C$2:$C$2047,Worksheet!$F143),"-")</f>
        <v>-</v>
      </c>
      <c r="CV143" s="51" t="str">
        <f>IFERROR(AVERAGEIFS('Orders - December 2020'!$I$2:$I$2047,'Orders - December 2020'!$H$2:$H$2047,Worksheet!CV$3,'Orders - December 2020'!$C$2:$C$2047,Worksheet!$F143),"-")</f>
        <v>-</v>
      </c>
      <c r="CW143" s="51" t="str">
        <f>IFERROR(AVERAGEIFS('Orders - December 2020'!$I$2:$I$2047,'Orders - December 2020'!$H$2:$H$2047,Worksheet!CW$3,'Orders - December 2020'!$C$2:$C$2047,Worksheet!$F143),"-")</f>
        <v>-</v>
      </c>
      <c r="CX143" s="51" t="str">
        <f>IFERROR(AVERAGEIFS('Orders - December 2020'!$I$2:$I$2047,'Orders - December 2020'!$H$2:$H$2047,Worksheet!CX$3,'Orders - December 2020'!$C$2:$C$2047,Worksheet!$F143),"-")</f>
        <v>-</v>
      </c>
      <c r="CY143" s="51" t="str">
        <f>IFERROR(AVERAGEIFS('Orders - December 2020'!$I$2:$I$2047,'Orders - December 2020'!$H$2:$H$2047,Worksheet!CY$3,'Orders - December 2020'!$C$2:$C$2047,Worksheet!$F143),"-")</f>
        <v>-</v>
      </c>
      <c r="CZ143" s="51" t="str">
        <f>IFERROR(AVERAGEIFS('Orders - December 2020'!$I$2:$I$2047,'Orders - December 2020'!$H$2:$H$2047,Worksheet!CZ$3,'Orders - December 2020'!$C$2:$C$2047,Worksheet!$F143),"-")</f>
        <v>-</v>
      </c>
      <c r="DA143" s="51" t="str">
        <f>IFERROR(AVERAGEIFS('Orders - December 2020'!$I$2:$I$2047,'Orders - December 2020'!$H$2:$H$2047,Worksheet!DA$3,'Orders - December 2020'!$C$2:$C$2047,Worksheet!$F143),"-")</f>
        <v>-</v>
      </c>
      <c r="DB143" s="51" t="str">
        <f>IFERROR(AVERAGEIFS('Orders - December 2020'!$I$2:$I$2047,'Orders - December 2020'!$H$2:$H$2047,Worksheet!DB$3,'Orders - December 2020'!$C$2:$C$2047,Worksheet!$F143),"-")</f>
        <v>-</v>
      </c>
      <c r="DC143" s="51" t="str">
        <f>IFERROR(AVERAGEIFS('Orders - December 2020'!$I$2:$I$2047,'Orders - December 2020'!$H$2:$H$2047,Worksheet!DC$3,'Orders - December 2020'!$C$2:$C$2047,Worksheet!$F143),"-")</f>
        <v>-</v>
      </c>
      <c r="DD143" s="51" t="str">
        <f>IFERROR(AVERAGEIFS('Orders - December 2020'!$I$2:$I$2047,'Orders - December 2020'!$H$2:$H$2047,Worksheet!DD$3,'Orders - December 2020'!$C$2:$C$2047,Worksheet!$F143),"-")</f>
        <v>-</v>
      </c>
      <c r="DE143" s="51" t="str">
        <f>IFERROR(AVERAGEIFS('Orders - December 2020'!$I$2:$I$2047,'Orders - December 2020'!$H$2:$H$2047,Worksheet!DE$3,'Orders - December 2020'!$C$2:$C$2047,Worksheet!$F143),"-")</f>
        <v>-</v>
      </c>
      <c r="DF143" s="51" t="str">
        <f>IFERROR(AVERAGEIFS('Orders - December 2020'!$I$2:$I$2047,'Orders - December 2020'!$H$2:$H$2047,Worksheet!DF$3,'Orders - December 2020'!$C$2:$C$2047,Worksheet!$F143),"-")</f>
        <v>-</v>
      </c>
      <c r="DG143" s="51" t="str">
        <f>IFERROR(AVERAGEIFS('Orders - December 2020'!$I$2:$I$2047,'Orders - December 2020'!$H$2:$H$2047,Worksheet!DG$3,'Orders - December 2020'!$C$2:$C$2047,Worksheet!$F143),"-")</f>
        <v>-</v>
      </c>
      <c r="DH143" s="51" t="str">
        <f>IFERROR(AVERAGEIFS('Orders - December 2020'!$I$2:$I$2047,'Orders - December 2020'!$H$2:$H$2047,Worksheet!DH$3,'Orders - December 2020'!$C$2:$C$2047,Worksheet!$F143),"-")</f>
        <v>-</v>
      </c>
      <c r="DI143" s="51" t="str">
        <f>IFERROR(AVERAGEIFS('Orders - December 2020'!$I$2:$I$2047,'Orders - December 2020'!$H$2:$H$2047,Worksheet!DI$3,'Orders - December 2020'!$C$2:$C$2047,Worksheet!$F143),"-")</f>
        <v>-</v>
      </c>
      <c r="DJ143" s="51" t="str">
        <f>IFERROR(AVERAGEIFS('Orders - December 2020'!$I$2:$I$2047,'Orders - December 2020'!$H$2:$H$2047,Worksheet!DJ$3,'Orders - December 2020'!$C$2:$C$2047,Worksheet!$F143),"-")</f>
        <v>-</v>
      </c>
      <c r="DK143" s="51" t="str">
        <f>IFERROR(AVERAGEIFS('Orders - December 2020'!$I$2:$I$2047,'Orders - December 2020'!$H$2:$H$2047,Worksheet!DK$3,'Orders - December 2020'!$C$2:$C$2047,Worksheet!$F143),"-")</f>
        <v>-</v>
      </c>
      <c r="DL143" s="51" t="str">
        <f>IFERROR(AVERAGEIFS('Orders - December 2020'!$I$2:$I$2047,'Orders - December 2020'!$H$2:$H$2047,Worksheet!DL$3,'Orders - December 2020'!$C$2:$C$2047,Worksheet!$F143),"-")</f>
        <v>-</v>
      </c>
      <c r="DM143" s="51" t="str">
        <f>IFERROR(AVERAGEIFS('Orders - December 2020'!$I$2:$I$2047,'Orders - December 2020'!$H$2:$H$2047,Worksheet!DM$3,'Orders - December 2020'!$C$2:$C$2047,Worksheet!$F143),"-")</f>
        <v>-</v>
      </c>
      <c r="DN143" s="51" t="str">
        <f>IFERROR(AVERAGEIFS('Orders - December 2020'!$I$2:$I$2047,'Orders - December 2020'!$H$2:$H$2047,Worksheet!DN$3,'Orders - December 2020'!$C$2:$C$2047,Worksheet!$F143),"-")</f>
        <v>-</v>
      </c>
      <c r="DO143" s="51" t="str">
        <f>IFERROR(AVERAGEIFS('Orders - December 2020'!$I$2:$I$2047,'Orders - December 2020'!$H$2:$H$2047,Worksheet!DO$3,'Orders - December 2020'!$C$2:$C$2047,Worksheet!$F143),"-")</f>
        <v>-</v>
      </c>
      <c r="DP143" s="51" t="str">
        <f>IFERROR(AVERAGEIFS('Orders - December 2020'!$I$2:$I$2047,'Orders - December 2020'!$H$2:$H$2047,Worksheet!DP$3,'Orders - December 2020'!$C$2:$C$2047,Worksheet!$F143),"-")</f>
        <v>-</v>
      </c>
      <c r="DQ143" s="51" t="str">
        <f>IFERROR(AVERAGEIFS('Orders - December 2020'!$I$2:$I$2047,'Orders - December 2020'!$H$2:$H$2047,Worksheet!DQ$3,'Orders - December 2020'!$C$2:$C$2047,Worksheet!$F143),"-")</f>
        <v>-</v>
      </c>
      <c r="DR143" s="51" t="str">
        <f>IFERROR(AVERAGEIFS('Orders - December 2020'!$I$2:$I$2047,'Orders - December 2020'!$H$2:$H$2047,Worksheet!DR$3,'Orders - December 2020'!$C$2:$C$2047,Worksheet!$F143),"-")</f>
        <v>-</v>
      </c>
      <c r="DS143" s="51" t="str">
        <f>IFERROR(AVERAGEIFS('Orders - December 2020'!$I$2:$I$2047,'Orders - December 2020'!$H$2:$H$2047,Worksheet!DS$3,'Orders - December 2020'!$C$2:$C$2047,Worksheet!$F143),"-")</f>
        <v>-</v>
      </c>
      <c r="DT143" s="51" t="str">
        <f>IFERROR(AVERAGEIFS('Orders - December 2020'!$I$2:$I$2047,'Orders - December 2020'!$H$2:$H$2047,Worksheet!DT$3,'Orders - December 2020'!$C$2:$C$2047,Worksheet!$F143),"-")</f>
        <v>-</v>
      </c>
      <c r="DU143" s="51" t="str">
        <f>IFERROR(AVERAGEIFS('Orders - December 2020'!$I$2:$I$2047,'Orders - December 2020'!$H$2:$H$2047,Worksheet!DU$3,'Orders - December 2020'!$C$2:$C$2047,Worksheet!$F143),"-")</f>
        <v>-</v>
      </c>
      <c r="DV143" s="51" t="str">
        <f>IFERROR(AVERAGEIFS('Orders - December 2020'!$I$2:$I$2047,'Orders - December 2020'!$H$2:$H$2047,Worksheet!DV$3,'Orders - December 2020'!$C$2:$C$2047,Worksheet!$F143),"-")</f>
        <v>-</v>
      </c>
      <c r="DW143" s="51" t="str">
        <f>IFERROR(AVERAGEIFS('Orders - December 2020'!$I$2:$I$2047,'Orders - December 2020'!$H$2:$H$2047,Worksheet!DW$3,'Orders - December 2020'!$C$2:$C$2047,Worksheet!$F143),"-")</f>
        <v>-</v>
      </c>
      <c r="DX143" s="51" t="str">
        <f>IFERROR(AVERAGEIFS('Orders - December 2020'!$I$2:$I$2047,'Orders - December 2020'!$H$2:$H$2047,Worksheet!DX$3,'Orders - December 2020'!$C$2:$C$2047,Worksheet!$F143),"-")</f>
        <v>-</v>
      </c>
      <c r="DY143" s="51" t="str">
        <f>IFERROR(AVERAGEIFS('Orders - December 2020'!$I$2:$I$2047,'Orders - December 2020'!$H$2:$H$2047,Worksheet!DY$3,'Orders - December 2020'!$C$2:$C$2047,Worksheet!$F143),"-")</f>
        <v>-</v>
      </c>
      <c r="DZ143" s="51" t="str">
        <f>IFERROR(AVERAGEIFS('Orders - December 2020'!$I$2:$I$2047,'Orders - December 2020'!$H$2:$H$2047,Worksheet!DZ$3,'Orders - December 2020'!$C$2:$C$2047,Worksheet!$F143),"-")</f>
        <v>-</v>
      </c>
      <c r="EA143" s="51" t="str">
        <f>IFERROR(AVERAGEIFS('Orders - December 2020'!$I$2:$I$2047,'Orders - December 2020'!$H$2:$H$2047,Worksheet!EA$3,'Orders - December 2020'!$C$2:$C$2047,Worksheet!$F143),"-")</f>
        <v>-</v>
      </c>
      <c r="EB143" s="51" t="str">
        <f>IFERROR(AVERAGEIFS('Orders - December 2020'!$I$2:$I$2047,'Orders - December 2020'!$H$2:$H$2047,Worksheet!EB$3,'Orders - December 2020'!$C$2:$C$2047,Worksheet!$F143),"-")</f>
        <v>-</v>
      </c>
      <c r="EC143" s="51" t="str">
        <f>IFERROR(AVERAGEIFS('Orders - December 2020'!$I$2:$I$2047,'Orders - December 2020'!$H$2:$H$2047,Worksheet!EC$3,'Orders - December 2020'!$C$2:$C$2047,Worksheet!$F143),"-")</f>
        <v>-</v>
      </c>
      <c r="ED143" s="51" t="str">
        <f>IFERROR(AVERAGEIFS('Orders - December 2020'!$I$2:$I$2047,'Orders - December 2020'!$H$2:$H$2047,Worksheet!ED$3,'Orders - December 2020'!$C$2:$C$2047,Worksheet!$F143),"-")</f>
        <v>-</v>
      </c>
      <c r="EE143" s="51" t="str">
        <f>IFERROR(AVERAGEIFS('Orders - December 2020'!$I$2:$I$2047,'Orders - December 2020'!$H$2:$H$2047,Worksheet!EE$3,'Orders - December 2020'!$C$2:$C$2047,Worksheet!$F143),"-")</f>
        <v>-</v>
      </c>
      <c r="EF143" s="51" t="str">
        <f>IFERROR(AVERAGEIFS('Orders - December 2020'!$I$2:$I$2047,'Orders - December 2020'!$H$2:$H$2047,Worksheet!EF$3,'Orders - December 2020'!$C$2:$C$2047,Worksheet!$F143),"-")</f>
        <v>-</v>
      </c>
      <c r="EG143" s="51" t="str">
        <f>IFERROR(AVERAGEIFS('Orders - December 2020'!$I$2:$I$2047,'Orders - December 2020'!$H$2:$H$2047,Worksheet!EG$3,'Orders - December 2020'!$C$2:$C$2047,Worksheet!$F143),"-")</f>
        <v>-</v>
      </c>
      <c r="EH143" s="51" t="str">
        <f>IFERROR(AVERAGEIFS('Orders - December 2020'!$I$2:$I$2047,'Orders - December 2020'!$H$2:$H$2047,Worksheet!EH$3,'Orders - December 2020'!$C$2:$C$2047,Worksheet!$F143),"-")</f>
        <v>-</v>
      </c>
      <c r="EI143" s="51" t="str">
        <f>IFERROR(AVERAGEIFS('Orders - December 2020'!$I$2:$I$2047,'Orders - December 2020'!$H$2:$H$2047,Worksheet!EI$3,'Orders - December 2020'!$C$2:$C$2047,Worksheet!$F143),"-")</f>
        <v>-</v>
      </c>
      <c r="EJ143" s="51" t="str">
        <f>IFERROR(AVERAGEIFS('Orders - December 2020'!$I$2:$I$2047,'Orders - December 2020'!$H$2:$H$2047,Worksheet!EJ$3,'Orders - December 2020'!$C$2:$C$2047,Worksheet!$F143),"-")</f>
        <v>-</v>
      </c>
      <c r="EK143" s="51" t="str">
        <f>IFERROR(AVERAGEIFS('Orders - December 2020'!$I$2:$I$2047,'Orders - December 2020'!$H$2:$H$2047,Worksheet!EK$3,'Orders - December 2020'!$C$2:$C$2047,Worksheet!$F143),"-")</f>
        <v>-</v>
      </c>
      <c r="EL143" s="51" t="str">
        <f>IFERROR(AVERAGEIFS('Orders - December 2020'!$I$2:$I$2047,'Orders - December 2020'!$H$2:$H$2047,Worksheet!EL$3,'Orders - December 2020'!$C$2:$C$2047,Worksheet!$F143),"-")</f>
        <v>-</v>
      </c>
      <c r="EM143" s="51" t="str">
        <f>IFERROR(AVERAGEIFS('Orders - December 2020'!$I$2:$I$2047,'Orders - December 2020'!$H$2:$H$2047,Worksheet!EM$3,'Orders - December 2020'!$C$2:$C$2047,Worksheet!$F143),"-")</f>
        <v>-</v>
      </c>
      <c r="EN143" s="51" t="str">
        <f>IFERROR(AVERAGEIFS('Orders - December 2020'!$I$2:$I$2047,'Orders - December 2020'!$H$2:$H$2047,Worksheet!EN$3,'Orders - December 2020'!$C$2:$C$2047,Worksheet!$F143),"-")</f>
        <v>-</v>
      </c>
      <c r="EO143" s="51" t="str">
        <f>IFERROR(AVERAGEIFS('Orders - December 2020'!$I$2:$I$2047,'Orders - December 2020'!$H$2:$H$2047,Worksheet!EO$3,'Orders - December 2020'!$C$2:$C$2047,Worksheet!$F143),"-")</f>
        <v>-</v>
      </c>
      <c r="EP143" s="51" t="str">
        <f>IFERROR(AVERAGEIFS('Orders - December 2020'!$I$2:$I$2047,'Orders - December 2020'!$H$2:$H$2047,Worksheet!EP$3,'Orders - December 2020'!$C$2:$C$2047,Worksheet!$F143),"-")</f>
        <v>-</v>
      </c>
      <c r="EQ143" s="51" t="str">
        <f>IFERROR(AVERAGEIFS('Orders - December 2020'!$I$2:$I$2047,'Orders - December 2020'!$H$2:$H$2047,Worksheet!EQ$3,'Orders - December 2020'!$C$2:$C$2047,Worksheet!$F143),"-")</f>
        <v>-</v>
      </c>
      <c r="ER143" s="51" t="str">
        <f>IFERROR(AVERAGEIFS('Orders - December 2020'!$I$2:$I$2047,'Orders - December 2020'!$H$2:$H$2047,Worksheet!ER$3,'Orders - December 2020'!$C$2:$C$2047,Worksheet!$F143),"-")</f>
        <v>-</v>
      </c>
      <c r="ES143" s="51" t="str">
        <f>IFERROR(AVERAGEIFS('Orders - December 2020'!$I$2:$I$2047,'Orders - December 2020'!$H$2:$H$2047,Worksheet!ES$3,'Orders - December 2020'!$C$2:$C$2047,Worksheet!$F143),"-")</f>
        <v>-</v>
      </c>
      <c r="ET143" s="51" t="str">
        <f>IFERROR(AVERAGEIFS('Orders - December 2020'!$I$2:$I$2047,'Orders - December 2020'!$H$2:$H$2047,Worksheet!ET$3,'Orders - December 2020'!$C$2:$C$2047,Worksheet!$F143),"-")</f>
        <v>-</v>
      </c>
      <c r="EU143" s="51" t="str">
        <f>IFERROR(AVERAGEIFS('Orders - December 2020'!$I$2:$I$2047,'Orders - December 2020'!$H$2:$H$2047,Worksheet!EU$3,'Orders - December 2020'!$C$2:$C$2047,Worksheet!$F143),"-")</f>
        <v>-</v>
      </c>
      <c r="EV143" s="51" t="str">
        <f>IFERROR(AVERAGEIFS('Orders - December 2020'!$I$2:$I$2047,'Orders - December 2020'!$H$2:$H$2047,Worksheet!EV$3,'Orders - December 2020'!$C$2:$C$2047,Worksheet!$F143),"-")</f>
        <v>-</v>
      </c>
      <c r="EW143" s="51" t="str">
        <f>IFERROR(AVERAGEIFS('Orders - December 2020'!$I$2:$I$2047,'Orders - December 2020'!$H$2:$H$2047,Worksheet!EW$3,'Orders - December 2020'!$C$2:$C$2047,Worksheet!$F143),"-")</f>
        <v>-</v>
      </c>
      <c r="EX143" s="51" t="str">
        <f>IFERROR(AVERAGEIFS('Orders - December 2020'!$I$2:$I$2047,'Orders - December 2020'!$H$2:$H$2047,Worksheet!EX$3,'Orders - December 2020'!$C$2:$C$2047,Worksheet!$F143),"-")</f>
        <v>-</v>
      </c>
      <c r="EY143" s="51" t="str">
        <f>IFERROR(AVERAGEIFS('Orders - December 2020'!$I$2:$I$2047,'Orders - December 2020'!$H$2:$H$2047,Worksheet!EY$3,'Orders - December 2020'!$C$2:$C$2047,Worksheet!$F143),"-")</f>
        <v>-</v>
      </c>
      <c r="EZ143" s="51" t="str">
        <f>IFERROR(AVERAGEIFS('Orders - December 2020'!$I$2:$I$2047,'Orders - December 2020'!$H$2:$H$2047,Worksheet!EZ$3,'Orders - December 2020'!$C$2:$C$2047,Worksheet!$F143),"-")</f>
        <v>-</v>
      </c>
      <c r="FA143" s="51" t="str">
        <f>IFERROR(AVERAGEIFS('Orders - December 2020'!$I$2:$I$2047,'Orders - December 2020'!$H$2:$H$2047,Worksheet!FA$3,'Orders - December 2020'!$C$2:$C$2047,Worksheet!$F143),"-")</f>
        <v>-</v>
      </c>
      <c r="FB143" s="51" t="str">
        <f>IFERROR(AVERAGEIFS('Orders - December 2020'!$I$2:$I$2047,'Orders - December 2020'!$H$2:$H$2047,Worksheet!FB$3,'Orders - December 2020'!$C$2:$C$2047,Worksheet!$F143),"-")</f>
        <v>-</v>
      </c>
      <c r="FC143" s="51" t="str">
        <f>IFERROR(AVERAGEIFS('Orders - December 2020'!$I$2:$I$2047,'Orders - December 2020'!$H$2:$H$2047,Worksheet!FC$3,'Orders - December 2020'!$C$2:$C$2047,Worksheet!$F143),"-")</f>
        <v>-</v>
      </c>
      <c r="FD143" s="51" t="str">
        <f>IFERROR(AVERAGEIFS('Orders - December 2020'!$I$2:$I$2047,'Orders - December 2020'!$H$2:$H$2047,Worksheet!FD$3,'Orders - December 2020'!$C$2:$C$2047,Worksheet!$F143),"-")</f>
        <v>-</v>
      </c>
      <c r="FE143" s="51" t="str">
        <f>IFERROR(AVERAGEIFS('Orders - December 2020'!$I$2:$I$2047,'Orders - December 2020'!$H$2:$H$2047,Worksheet!FE$3,'Orders - December 2020'!$C$2:$C$2047,Worksheet!$F143),"-")</f>
        <v>-</v>
      </c>
      <c r="FF143" s="51" t="str">
        <f>IFERROR(AVERAGEIFS('Orders - December 2020'!$I$2:$I$2047,'Orders - December 2020'!$H$2:$H$2047,Worksheet!FF$3,'Orders - December 2020'!$C$2:$C$2047,Worksheet!$F143),"-")</f>
        <v>-</v>
      </c>
      <c r="FG143" s="52" t="str">
        <f>IFERROR(AVERAGEIFS('Orders - December 2020'!$I$2:$I$2047,'Orders - December 2020'!$H$2:$H$2047,Worksheet!FG$3,'Orders - December 2020'!$C$2:$C$2047,Worksheet!$F143),"-")</f>
        <v>-</v>
      </c>
    </row>
    <row r="144" spans="6:163">
      <c r="F144" s="45" t="str">
        <v>Ceeford Minimart</v>
      </c>
      <c r="G144" s="50" t="str">
        <f>IFERROR(AVERAGEIFS('Orders - December 2020'!$I$2:$I$2047,'Orders - December 2020'!$H$2:$H$2047,Worksheet!G$3,'Orders - December 2020'!$C$2:$C$2047,Worksheet!$F144),"-")</f>
        <v>-</v>
      </c>
      <c r="H144" s="51" t="str">
        <f>IFERROR(AVERAGEIFS('Orders - December 2020'!$I$2:$I$2047,'Orders - December 2020'!$H$2:$H$2047,Worksheet!H$3,'Orders - December 2020'!$C$2:$C$2047,Worksheet!$F144),"-")</f>
        <v>-</v>
      </c>
      <c r="I144" s="51" t="str">
        <f>IFERROR(AVERAGEIFS('Orders - December 2020'!$I$2:$I$2047,'Orders - December 2020'!$H$2:$H$2047,Worksheet!I$3,'Orders - December 2020'!$C$2:$C$2047,Worksheet!$F144),"-")</f>
        <v>-</v>
      </c>
      <c r="J144" s="51" t="str">
        <f>IFERROR(AVERAGEIFS('Orders - December 2020'!$I$2:$I$2047,'Orders - December 2020'!$H$2:$H$2047,Worksheet!J$3,'Orders - December 2020'!$C$2:$C$2047,Worksheet!$F144),"-")</f>
        <v>-</v>
      </c>
      <c r="K144" s="51" t="str">
        <f>IFERROR(AVERAGEIFS('Orders - December 2020'!$I$2:$I$2047,'Orders - December 2020'!$H$2:$H$2047,Worksheet!K$3,'Orders - December 2020'!$C$2:$C$2047,Worksheet!$F144),"-")</f>
        <v>-</v>
      </c>
      <c r="L144" s="51" t="str">
        <f>IFERROR(AVERAGEIFS('Orders - December 2020'!$I$2:$I$2047,'Orders - December 2020'!$H$2:$H$2047,Worksheet!L$3,'Orders - December 2020'!$C$2:$C$2047,Worksheet!$F144),"-")</f>
        <v>-</v>
      </c>
      <c r="M144" s="51" t="str">
        <f>IFERROR(AVERAGEIFS('Orders - December 2020'!$I$2:$I$2047,'Orders - December 2020'!$H$2:$H$2047,Worksheet!M$3,'Orders - December 2020'!$C$2:$C$2047,Worksheet!$F144),"-")</f>
        <v>-</v>
      </c>
      <c r="N144" s="51" t="str">
        <f>IFERROR(AVERAGEIFS('Orders - December 2020'!$I$2:$I$2047,'Orders - December 2020'!$H$2:$H$2047,Worksheet!N$3,'Orders - December 2020'!$C$2:$C$2047,Worksheet!$F144),"-")</f>
        <v>-</v>
      </c>
      <c r="O144" s="51" t="str">
        <f>IFERROR(AVERAGEIFS('Orders - December 2020'!$I$2:$I$2047,'Orders - December 2020'!$H$2:$H$2047,Worksheet!O$3,'Orders - December 2020'!$C$2:$C$2047,Worksheet!$F144),"-")</f>
        <v>-</v>
      </c>
      <c r="P144" s="51" t="str">
        <f>IFERROR(AVERAGEIFS('Orders - December 2020'!$I$2:$I$2047,'Orders - December 2020'!$H$2:$H$2047,Worksheet!P$3,'Orders - December 2020'!$C$2:$C$2047,Worksheet!$F144),"-")</f>
        <v>-</v>
      </c>
      <c r="Q144" s="51" t="str">
        <f>IFERROR(AVERAGEIFS('Orders - December 2020'!$I$2:$I$2047,'Orders - December 2020'!$H$2:$H$2047,Worksheet!Q$3,'Orders - December 2020'!$C$2:$C$2047,Worksheet!$F144),"-")</f>
        <v>-</v>
      </c>
      <c r="R144" s="51" t="str">
        <f>IFERROR(AVERAGEIFS('Orders - December 2020'!$I$2:$I$2047,'Orders - December 2020'!$H$2:$H$2047,Worksheet!R$3,'Orders - December 2020'!$C$2:$C$2047,Worksheet!$F144),"-")</f>
        <v>-</v>
      </c>
      <c r="S144" s="51" t="str">
        <f>IFERROR(AVERAGEIFS('Orders - December 2020'!$I$2:$I$2047,'Orders - December 2020'!$H$2:$H$2047,Worksheet!S$3,'Orders - December 2020'!$C$2:$C$2047,Worksheet!$F144),"-")</f>
        <v>-</v>
      </c>
      <c r="T144" s="51" t="str">
        <f>IFERROR(AVERAGEIFS('Orders - December 2020'!$I$2:$I$2047,'Orders - December 2020'!$H$2:$H$2047,Worksheet!T$3,'Orders - December 2020'!$C$2:$C$2047,Worksheet!$F144),"-")</f>
        <v>-</v>
      </c>
      <c r="U144" s="51" t="str">
        <f>IFERROR(AVERAGEIFS('Orders - December 2020'!$I$2:$I$2047,'Orders - December 2020'!$H$2:$H$2047,Worksheet!U$3,'Orders - December 2020'!$C$2:$C$2047,Worksheet!$F144),"-")</f>
        <v>-</v>
      </c>
      <c r="V144" s="51" t="str">
        <f>IFERROR(AVERAGEIFS('Orders - December 2020'!$I$2:$I$2047,'Orders - December 2020'!$H$2:$H$2047,Worksheet!V$3,'Orders - December 2020'!$C$2:$C$2047,Worksheet!$F144),"-")</f>
        <v>-</v>
      </c>
      <c r="W144" s="51" t="str">
        <f>IFERROR(AVERAGEIFS('Orders - December 2020'!$I$2:$I$2047,'Orders - December 2020'!$H$2:$H$2047,Worksheet!W$3,'Orders - December 2020'!$C$2:$C$2047,Worksheet!$F144),"-")</f>
        <v>-</v>
      </c>
      <c r="X144" s="51" t="str">
        <f>IFERROR(AVERAGEIFS('Orders - December 2020'!$I$2:$I$2047,'Orders - December 2020'!$H$2:$H$2047,Worksheet!X$3,'Orders - December 2020'!$C$2:$C$2047,Worksheet!$F144),"-")</f>
        <v>-</v>
      </c>
      <c r="Y144" s="51" t="str">
        <f>IFERROR(AVERAGEIFS('Orders - December 2020'!$I$2:$I$2047,'Orders - December 2020'!$H$2:$H$2047,Worksheet!Y$3,'Orders - December 2020'!$C$2:$C$2047,Worksheet!$F144),"-")</f>
        <v>-</v>
      </c>
      <c r="Z144" s="51" t="str">
        <f>IFERROR(AVERAGEIFS('Orders - December 2020'!$I$2:$I$2047,'Orders - December 2020'!$H$2:$H$2047,Worksheet!Z$3,'Orders - December 2020'!$C$2:$C$2047,Worksheet!$F144),"-")</f>
        <v>-</v>
      </c>
      <c r="AA144" s="51" t="str">
        <f>IFERROR(AVERAGEIFS('Orders - December 2020'!$I$2:$I$2047,'Orders - December 2020'!$H$2:$H$2047,Worksheet!AA$3,'Orders - December 2020'!$C$2:$C$2047,Worksheet!$F144),"-")</f>
        <v>-</v>
      </c>
      <c r="AB144" s="51" t="str">
        <f>IFERROR(AVERAGEIFS('Orders - December 2020'!$I$2:$I$2047,'Orders - December 2020'!$H$2:$H$2047,Worksheet!AB$3,'Orders - December 2020'!$C$2:$C$2047,Worksheet!$F144),"-")</f>
        <v>-</v>
      </c>
      <c r="AC144" s="51" t="str">
        <f>IFERROR(AVERAGEIFS('Orders - December 2020'!$I$2:$I$2047,'Orders - December 2020'!$H$2:$H$2047,Worksheet!AC$3,'Orders - December 2020'!$C$2:$C$2047,Worksheet!$F144),"-")</f>
        <v>-</v>
      </c>
      <c r="AD144" s="51" t="str">
        <f>IFERROR(AVERAGEIFS('Orders - December 2020'!$I$2:$I$2047,'Orders - December 2020'!$H$2:$H$2047,Worksheet!AD$3,'Orders - December 2020'!$C$2:$C$2047,Worksheet!$F144),"-")</f>
        <v>-</v>
      </c>
      <c r="AE144" s="51" t="str">
        <f>IFERROR(AVERAGEIFS('Orders - December 2020'!$I$2:$I$2047,'Orders - December 2020'!$H$2:$H$2047,Worksheet!AE$3,'Orders - December 2020'!$C$2:$C$2047,Worksheet!$F144),"-")</f>
        <v>-</v>
      </c>
      <c r="AF144" s="51" t="str">
        <f>IFERROR(AVERAGEIFS('Orders - December 2020'!$I$2:$I$2047,'Orders - December 2020'!$H$2:$H$2047,Worksheet!AF$3,'Orders - December 2020'!$C$2:$C$2047,Worksheet!$F144),"-")</f>
        <v>-</v>
      </c>
      <c r="AG144" s="51" t="str">
        <f>IFERROR(AVERAGEIFS('Orders - December 2020'!$I$2:$I$2047,'Orders - December 2020'!$H$2:$H$2047,Worksheet!AG$3,'Orders - December 2020'!$C$2:$C$2047,Worksheet!$F144),"-")</f>
        <v>-</v>
      </c>
      <c r="AH144" s="51" t="str">
        <f>IFERROR(AVERAGEIFS('Orders - December 2020'!$I$2:$I$2047,'Orders - December 2020'!$H$2:$H$2047,Worksheet!AH$3,'Orders - December 2020'!$C$2:$C$2047,Worksheet!$F144),"-")</f>
        <v>-</v>
      </c>
      <c r="AI144" s="51" t="str">
        <f>IFERROR(AVERAGEIFS('Orders - December 2020'!$I$2:$I$2047,'Orders - December 2020'!$H$2:$H$2047,Worksheet!AI$3,'Orders - December 2020'!$C$2:$C$2047,Worksheet!$F144),"-")</f>
        <v>-</v>
      </c>
      <c r="AJ144" s="51" t="str">
        <f>IFERROR(AVERAGEIFS('Orders - December 2020'!$I$2:$I$2047,'Orders - December 2020'!$H$2:$H$2047,Worksheet!AJ$3,'Orders - December 2020'!$C$2:$C$2047,Worksheet!$F144),"-")</f>
        <v>-</v>
      </c>
      <c r="AK144" s="51" t="str">
        <f>IFERROR(AVERAGEIFS('Orders - December 2020'!$I$2:$I$2047,'Orders - December 2020'!$H$2:$H$2047,Worksheet!AK$3,'Orders - December 2020'!$C$2:$C$2047,Worksheet!$F144),"-")</f>
        <v>-</v>
      </c>
      <c r="AL144" s="51" t="str">
        <f>IFERROR(AVERAGEIFS('Orders - December 2020'!$I$2:$I$2047,'Orders - December 2020'!$H$2:$H$2047,Worksheet!AL$3,'Orders - December 2020'!$C$2:$C$2047,Worksheet!$F144),"-")</f>
        <v>-</v>
      </c>
      <c r="AM144" s="51" t="str">
        <f>IFERROR(AVERAGEIFS('Orders - December 2020'!$I$2:$I$2047,'Orders - December 2020'!$H$2:$H$2047,Worksheet!AM$3,'Orders - December 2020'!$C$2:$C$2047,Worksheet!$F144),"-")</f>
        <v>-</v>
      </c>
      <c r="AN144" s="51" t="str">
        <f>IFERROR(AVERAGEIFS('Orders - December 2020'!$I$2:$I$2047,'Orders - December 2020'!$H$2:$H$2047,Worksheet!AN$3,'Orders - December 2020'!$C$2:$C$2047,Worksheet!$F144),"-")</f>
        <v>-</v>
      </c>
      <c r="AO144" s="51" t="str">
        <f>IFERROR(AVERAGEIFS('Orders - December 2020'!$I$2:$I$2047,'Orders - December 2020'!$H$2:$H$2047,Worksheet!AO$3,'Orders - December 2020'!$C$2:$C$2047,Worksheet!$F144),"-")</f>
        <v>-</v>
      </c>
      <c r="AP144" s="51" t="str">
        <f>IFERROR(AVERAGEIFS('Orders - December 2020'!$I$2:$I$2047,'Orders - December 2020'!$H$2:$H$2047,Worksheet!AP$3,'Orders - December 2020'!$C$2:$C$2047,Worksheet!$F144),"-")</f>
        <v>-</v>
      </c>
      <c r="AQ144" s="51" t="str">
        <f>IFERROR(AVERAGEIFS('Orders - December 2020'!$I$2:$I$2047,'Orders - December 2020'!$H$2:$H$2047,Worksheet!AQ$3,'Orders - December 2020'!$C$2:$C$2047,Worksheet!$F144),"-")</f>
        <v>-</v>
      </c>
      <c r="AR144" s="51" t="str">
        <f>IFERROR(AVERAGEIFS('Orders - December 2020'!$I$2:$I$2047,'Orders - December 2020'!$H$2:$H$2047,Worksheet!AR$3,'Orders - December 2020'!$C$2:$C$2047,Worksheet!$F144),"-")</f>
        <v>-</v>
      </c>
      <c r="AS144" s="51" t="str">
        <f>IFERROR(AVERAGEIFS('Orders - December 2020'!$I$2:$I$2047,'Orders - December 2020'!$H$2:$H$2047,Worksheet!AS$3,'Orders - December 2020'!$C$2:$C$2047,Worksheet!$F144),"-")</f>
        <v>-</v>
      </c>
      <c r="AT144" s="51" t="str">
        <f>IFERROR(AVERAGEIFS('Orders - December 2020'!$I$2:$I$2047,'Orders - December 2020'!$H$2:$H$2047,Worksheet!AT$3,'Orders - December 2020'!$C$2:$C$2047,Worksheet!$F144),"-")</f>
        <v>-</v>
      </c>
      <c r="AU144" s="51" t="str">
        <f>IFERROR(AVERAGEIFS('Orders - December 2020'!$I$2:$I$2047,'Orders - December 2020'!$H$2:$H$2047,Worksheet!AU$3,'Orders - December 2020'!$C$2:$C$2047,Worksheet!$F144),"-")</f>
        <v>-</v>
      </c>
      <c r="AV144" s="51" t="str">
        <f>IFERROR(AVERAGEIFS('Orders - December 2020'!$I$2:$I$2047,'Orders - December 2020'!$H$2:$H$2047,Worksheet!AV$3,'Orders - December 2020'!$C$2:$C$2047,Worksheet!$F144),"-")</f>
        <v>-</v>
      </c>
      <c r="AW144" s="51" t="str">
        <f>IFERROR(AVERAGEIFS('Orders - December 2020'!$I$2:$I$2047,'Orders - December 2020'!$H$2:$H$2047,Worksheet!AW$3,'Orders - December 2020'!$C$2:$C$2047,Worksheet!$F144),"-")</f>
        <v>-</v>
      </c>
      <c r="AX144" s="51" t="str">
        <f>IFERROR(AVERAGEIFS('Orders - December 2020'!$I$2:$I$2047,'Orders - December 2020'!$H$2:$H$2047,Worksheet!AX$3,'Orders - December 2020'!$C$2:$C$2047,Worksheet!$F144),"-")</f>
        <v>-</v>
      </c>
      <c r="AY144" s="51" t="str">
        <f>IFERROR(AVERAGEIFS('Orders - December 2020'!$I$2:$I$2047,'Orders - December 2020'!$H$2:$H$2047,Worksheet!AY$3,'Orders - December 2020'!$C$2:$C$2047,Worksheet!$F144),"-")</f>
        <v>-</v>
      </c>
      <c r="AZ144" s="51" t="str">
        <f>IFERROR(AVERAGEIFS('Orders - December 2020'!$I$2:$I$2047,'Orders - December 2020'!$H$2:$H$2047,Worksheet!AZ$3,'Orders - December 2020'!$C$2:$C$2047,Worksheet!$F144),"-")</f>
        <v>-</v>
      </c>
      <c r="BA144" s="51" t="str">
        <f>IFERROR(AVERAGEIFS('Orders - December 2020'!$I$2:$I$2047,'Orders - December 2020'!$H$2:$H$2047,Worksheet!BA$3,'Orders - December 2020'!$C$2:$C$2047,Worksheet!$F144),"-")</f>
        <v>-</v>
      </c>
      <c r="BB144" s="51" t="str">
        <f>IFERROR(AVERAGEIFS('Orders - December 2020'!$I$2:$I$2047,'Orders - December 2020'!$H$2:$H$2047,Worksheet!BB$3,'Orders - December 2020'!$C$2:$C$2047,Worksheet!$F144),"-")</f>
        <v>-</v>
      </c>
      <c r="BC144" s="51" t="str">
        <f>IFERROR(AVERAGEIFS('Orders - December 2020'!$I$2:$I$2047,'Orders - December 2020'!$H$2:$H$2047,Worksheet!BC$3,'Orders - December 2020'!$C$2:$C$2047,Worksheet!$F144),"-")</f>
        <v>-</v>
      </c>
      <c r="BD144" s="51" t="str">
        <f>IFERROR(AVERAGEIFS('Orders - December 2020'!$I$2:$I$2047,'Orders - December 2020'!$H$2:$H$2047,Worksheet!BD$3,'Orders - December 2020'!$C$2:$C$2047,Worksheet!$F144),"-")</f>
        <v>-</v>
      </c>
      <c r="BE144" s="51" t="str">
        <f>IFERROR(AVERAGEIFS('Orders - December 2020'!$I$2:$I$2047,'Orders - December 2020'!$H$2:$H$2047,Worksheet!BE$3,'Orders - December 2020'!$C$2:$C$2047,Worksheet!$F144),"-")</f>
        <v>-</v>
      </c>
      <c r="BF144" s="51" t="str">
        <f>IFERROR(AVERAGEIFS('Orders - December 2020'!$I$2:$I$2047,'Orders - December 2020'!$H$2:$H$2047,Worksheet!BF$3,'Orders - December 2020'!$C$2:$C$2047,Worksheet!$F144),"-")</f>
        <v>-</v>
      </c>
      <c r="BG144" s="51" t="str">
        <f>IFERROR(AVERAGEIFS('Orders - December 2020'!$I$2:$I$2047,'Orders - December 2020'!$H$2:$H$2047,Worksheet!BG$3,'Orders - December 2020'!$C$2:$C$2047,Worksheet!$F144),"-")</f>
        <v>-</v>
      </c>
      <c r="BH144" s="51" t="str">
        <f>IFERROR(AVERAGEIFS('Orders - December 2020'!$I$2:$I$2047,'Orders - December 2020'!$H$2:$H$2047,Worksheet!BH$3,'Orders - December 2020'!$C$2:$C$2047,Worksheet!$F144),"-")</f>
        <v>-</v>
      </c>
      <c r="BI144" s="51" t="str">
        <f>IFERROR(AVERAGEIFS('Orders - December 2020'!$I$2:$I$2047,'Orders - December 2020'!$H$2:$H$2047,Worksheet!BI$3,'Orders - December 2020'!$C$2:$C$2047,Worksheet!$F144),"-")</f>
        <v>-</v>
      </c>
      <c r="BJ144" s="51" t="str">
        <f>IFERROR(AVERAGEIFS('Orders - December 2020'!$I$2:$I$2047,'Orders - December 2020'!$H$2:$H$2047,Worksheet!BJ$3,'Orders - December 2020'!$C$2:$C$2047,Worksheet!$F144),"-")</f>
        <v>-</v>
      </c>
      <c r="BK144" s="51" t="str">
        <f>IFERROR(AVERAGEIFS('Orders - December 2020'!$I$2:$I$2047,'Orders - December 2020'!$H$2:$H$2047,Worksheet!BK$3,'Orders - December 2020'!$C$2:$C$2047,Worksheet!$F144),"-")</f>
        <v>-</v>
      </c>
      <c r="BL144" s="51" t="str">
        <f>IFERROR(AVERAGEIFS('Orders - December 2020'!$I$2:$I$2047,'Orders - December 2020'!$H$2:$H$2047,Worksheet!BL$3,'Orders - December 2020'!$C$2:$C$2047,Worksheet!$F144),"-")</f>
        <v>-</v>
      </c>
      <c r="BM144" s="51" t="str">
        <f>IFERROR(AVERAGEIFS('Orders - December 2020'!$I$2:$I$2047,'Orders - December 2020'!$H$2:$H$2047,Worksheet!BM$3,'Orders - December 2020'!$C$2:$C$2047,Worksheet!$F144),"-")</f>
        <v>-</v>
      </c>
      <c r="BN144" s="51" t="str">
        <f>IFERROR(AVERAGEIFS('Orders - December 2020'!$I$2:$I$2047,'Orders - December 2020'!$H$2:$H$2047,Worksheet!BN$3,'Orders - December 2020'!$C$2:$C$2047,Worksheet!$F144),"-")</f>
        <v>-</v>
      </c>
      <c r="BO144" s="51" t="str">
        <f>IFERROR(AVERAGEIFS('Orders - December 2020'!$I$2:$I$2047,'Orders - December 2020'!$H$2:$H$2047,Worksheet!BO$3,'Orders - December 2020'!$C$2:$C$2047,Worksheet!$F144),"-")</f>
        <v>-</v>
      </c>
      <c r="BP144" s="51" t="str">
        <f>IFERROR(AVERAGEIFS('Orders - December 2020'!$I$2:$I$2047,'Orders - December 2020'!$H$2:$H$2047,Worksheet!BP$3,'Orders - December 2020'!$C$2:$C$2047,Worksheet!$F144),"-")</f>
        <v>-</v>
      </c>
      <c r="BQ144" s="51" t="str">
        <f>IFERROR(AVERAGEIFS('Orders - December 2020'!$I$2:$I$2047,'Orders - December 2020'!$H$2:$H$2047,Worksheet!BQ$3,'Orders - December 2020'!$C$2:$C$2047,Worksheet!$F144),"-")</f>
        <v>-</v>
      </c>
      <c r="BR144" s="51" t="str">
        <f>IFERROR(AVERAGEIFS('Orders - December 2020'!$I$2:$I$2047,'Orders - December 2020'!$H$2:$H$2047,Worksheet!BR$3,'Orders - December 2020'!$C$2:$C$2047,Worksheet!$F144),"-")</f>
        <v>-</v>
      </c>
      <c r="BS144" s="51" t="str">
        <f>IFERROR(AVERAGEIFS('Orders - December 2020'!$I$2:$I$2047,'Orders - December 2020'!$H$2:$H$2047,Worksheet!BS$3,'Orders - December 2020'!$C$2:$C$2047,Worksheet!$F144),"-")</f>
        <v>-</v>
      </c>
      <c r="BT144" s="51" t="str">
        <f>IFERROR(AVERAGEIFS('Orders - December 2020'!$I$2:$I$2047,'Orders - December 2020'!$H$2:$H$2047,Worksheet!BT$3,'Orders - December 2020'!$C$2:$C$2047,Worksheet!$F144),"-")</f>
        <v>-</v>
      </c>
      <c r="BU144" s="51" t="str">
        <f>IFERROR(AVERAGEIFS('Orders - December 2020'!$I$2:$I$2047,'Orders - December 2020'!$H$2:$H$2047,Worksheet!BU$3,'Orders - December 2020'!$C$2:$C$2047,Worksheet!$F144),"-")</f>
        <v>-</v>
      </c>
      <c r="BV144" s="51">
        <f>IFERROR(AVERAGEIFS('Orders - December 2020'!$I$2:$I$2047,'Orders - December 2020'!$H$2:$H$2047,Worksheet!BV$3,'Orders - December 2020'!$C$2:$C$2047,Worksheet!$F144),"-")</f>
        <v>2</v>
      </c>
      <c r="BW144" s="51" t="str">
        <f>IFERROR(AVERAGEIFS('Orders - December 2020'!$I$2:$I$2047,'Orders - December 2020'!$H$2:$H$2047,Worksheet!BW$3,'Orders - December 2020'!$C$2:$C$2047,Worksheet!$F144),"-")</f>
        <v>-</v>
      </c>
      <c r="BX144" s="51" t="str">
        <f>IFERROR(AVERAGEIFS('Orders - December 2020'!$I$2:$I$2047,'Orders - December 2020'!$H$2:$H$2047,Worksheet!BX$3,'Orders - December 2020'!$C$2:$C$2047,Worksheet!$F144),"-")</f>
        <v>-</v>
      </c>
      <c r="BY144" s="51" t="str">
        <f>IFERROR(AVERAGEIFS('Orders - December 2020'!$I$2:$I$2047,'Orders - December 2020'!$H$2:$H$2047,Worksheet!BY$3,'Orders - December 2020'!$C$2:$C$2047,Worksheet!$F144),"-")</f>
        <v>-</v>
      </c>
      <c r="BZ144" s="51" t="str">
        <f>IFERROR(AVERAGEIFS('Orders - December 2020'!$I$2:$I$2047,'Orders - December 2020'!$H$2:$H$2047,Worksheet!BZ$3,'Orders - December 2020'!$C$2:$C$2047,Worksheet!$F144),"-")</f>
        <v>-</v>
      </c>
      <c r="CA144" s="51" t="str">
        <f>IFERROR(AVERAGEIFS('Orders - December 2020'!$I$2:$I$2047,'Orders - December 2020'!$H$2:$H$2047,Worksheet!CA$3,'Orders - December 2020'!$C$2:$C$2047,Worksheet!$F144),"-")</f>
        <v>-</v>
      </c>
      <c r="CB144" s="51" t="str">
        <f>IFERROR(AVERAGEIFS('Orders - December 2020'!$I$2:$I$2047,'Orders - December 2020'!$H$2:$H$2047,Worksheet!CB$3,'Orders - December 2020'!$C$2:$C$2047,Worksheet!$F144),"-")</f>
        <v>-</v>
      </c>
      <c r="CC144" s="51" t="str">
        <f>IFERROR(AVERAGEIFS('Orders - December 2020'!$I$2:$I$2047,'Orders - December 2020'!$H$2:$H$2047,Worksheet!CC$3,'Orders - December 2020'!$C$2:$C$2047,Worksheet!$F144),"-")</f>
        <v>-</v>
      </c>
      <c r="CD144" s="51" t="str">
        <f>IFERROR(AVERAGEIFS('Orders - December 2020'!$I$2:$I$2047,'Orders - December 2020'!$H$2:$H$2047,Worksheet!CD$3,'Orders - December 2020'!$C$2:$C$2047,Worksheet!$F144),"-")</f>
        <v>-</v>
      </c>
      <c r="CE144" s="51" t="str">
        <f>IFERROR(AVERAGEIFS('Orders - December 2020'!$I$2:$I$2047,'Orders - December 2020'!$H$2:$H$2047,Worksheet!CE$3,'Orders - December 2020'!$C$2:$C$2047,Worksheet!$F144),"-")</f>
        <v>-</v>
      </c>
      <c r="CF144" s="51" t="str">
        <f>IFERROR(AVERAGEIFS('Orders - December 2020'!$I$2:$I$2047,'Orders - December 2020'!$H$2:$H$2047,Worksheet!CF$3,'Orders - December 2020'!$C$2:$C$2047,Worksheet!$F144),"-")</f>
        <v>-</v>
      </c>
      <c r="CG144" s="51" t="str">
        <f>IFERROR(AVERAGEIFS('Orders - December 2020'!$I$2:$I$2047,'Orders - December 2020'!$H$2:$H$2047,Worksheet!CG$3,'Orders - December 2020'!$C$2:$C$2047,Worksheet!$F144),"-")</f>
        <v>-</v>
      </c>
      <c r="CH144" s="51" t="str">
        <f>IFERROR(AVERAGEIFS('Orders - December 2020'!$I$2:$I$2047,'Orders - December 2020'!$H$2:$H$2047,Worksheet!CH$3,'Orders - December 2020'!$C$2:$C$2047,Worksheet!$F144),"-")</f>
        <v>-</v>
      </c>
      <c r="CI144" s="51" t="str">
        <f>IFERROR(AVERAGEIFS('Orders - December 2020'!$I$2:$I$2047,'Orders - December 2020'!$H$2:$H$2047,Worksheet!CI$3,'Orders - December 2020'!$C$2:$C$2047,Worksheet!$F144),"-")</f>
        <v>-</v>
      </c>
      <c r="CJ144" s="51" t="str">
        <f>IFERROR(AVERAGEIFS('Orders - December 2020'!$I$2:$I$2047,'Orders - December 2020'!$H$2:$H$2047,Worksheet!CJ$3,'Orders - December 2020'!$C$2:$C$2047,Worksheet!$F144),"-")</f>
        <v>-</v>
      </c>
      <c r="CK144" s="51" t="str">
        <f>IFERROR(AVERAGEIFS('Orders - December 2020'!$I$2:$I$2047,'Orders - December 2020'!$H$2:$H$2047,Worksheet!CK$3,'Orders - December 2020'!$C$2:$C$2047,Worksheet!$F144),"-")</f>
        <v>-</v>
      </c>
      <c r="CL144" s="51" t="str">
        <f>IFERROR(AVERAGEIFS('Orders - December 2020'!$I$2:$I$2047,'Orders - December 2020'!$H$2:$H$2047,Worksheet!CL$3,'Orders - December 2020'!$C$2:$C$2047,Worksheet!$F144),"-")</f>
        <v>-</v>
      </c>
      <c r="CM144" s="51" t="str">
        <f>IFERROR(AVERAGEIFS('Orders - December 2020'!$I$2:$I$2047,'Orders - December 2020'!$H$2:$H$2047,Worksheet!CM$3,'Orders - December 2020'!$C$2:$C$2047,Worksheet!$F144),"-")</f>
        <v>-</v>
      </c>
      <c r="CN144" s="51" t="str">
        <f>IFERROR(AVERAGEIFS('Orders - December 2020'!$I$2:$I$2047,'Orders - December 2020'!$H$2:$H$2047,Worksheet!CN$3,'Orders - December 2020'!$C$2:$C$2047,Worksheet!$F144),"-")</f>
        <v>-</v>
      </c>
      <c r="CO144" s="51" t="str">
        <f>IFERROR(AVERAGEIFS('Orders - December 2020'!$I$2:$I$2047,'Orders - December 2020'!$H$2:$H$2047,Worksheet!CO$3,'Orders - December 2020'!$C$2:$C$2047,Worksheet!$F144),"-")</f>
        <v>-</v>
      </c>
      <c r="CP144" s="51" t="str">
        <f>IFERROR(AVERAGEIFS('Orders - December 2020'!$I$2:$I$2047,'Orders - December 2020'!$H$2:$H$2047,Worksheet!CP$3,'Orders - December 2020'!$C$2:$C$2047,Worksheet!$F144),"-")</f>
        <v>-</v>
      </c>
      <c r="CQ144" s="51" t="str">
        <f>IFERROR(AVERAGEIFS('Orders - December 2020'!$I$2:$I$2047,'Orders - December 2020'!$H$2:$H$2047,Worksheet!CQ$3,'Orders - December 2020'!$C$2:$C$2047,Worksheet!$F144),"-")</f>
        <v>-</v>
      </c>
      <c r="CR144" s="51" t="str">
        <f>IFERROR(AVERAGEIFS('Orders - December 2020'!$I$2:$I$2047,'Orders - December 2020'!$H$2:$H$2047,Worksheet!CR$3,'Orders - December 2020'!$C$2:$C$2047,Worksheet!$F144),"-")</f>
        <v>-</v>
      </c>
      <c r="CS144" s="51" t="str">
        <f>IFERROR(AVERAGEIFS('Orders - December 2020'!$I$2:$I$2047,'Orders - December 2020'!$H$2:$H$2047,Worksheet!CS$3,'Orders - December 2020'!$C$2:$C$2047,Worksheet!$F144),"-")</f>
        <v>-</v>
      </c>
      <c r="CT144" s="51" t="str">
        <f>IFERROR(AVERAGEIFS('Orders - December 2020'!$I$2:$I$2047,'Orders - December 2020'!$H$2:$H$2047,Worksheet!CT$3,'Orders - December 2020'!$C$2:$C$2047,Worksheet!$F144),"-")</f>
        <v>-</v>
      </c>
      <c r="CU144" s="51" t="str">
        <f>IFERROR(AVERAGEIFS('Orders - December 2020'!$I$2:$I$2047,'Orders - December 2020'!$H$2:$H$2047,Worksheet!CU$3,'Orders - December 2020'!$C$2:$C$2047,Worksheet!$F144),"-")</f>
        <v>-</v>
      </c>
      <c r="CV144" s="51" t="str">
        <f>IFERROR(AVERAGEIFS('Orders - December 2020'!$I$2:$I$2047,'Orders - December 2020'!$H$2:$H$2047,Worksheet!CV$3,'Orders - December 2020'!$C$2:$C$2047,Worksheet!$F144),"-")</f>
        <v>-</v>
      </c>
      <c r="CW144" s="51" t="str">
        <f>IFERROR(AVERAGEIFS('Orders - December 2020'!$I$2:$I$2047,'Orders - December 2020'!$H$2:$H$2047,Worksheet!CW$3,'Orders - December 2020'!$C$2:$C$2047,Worksheet!$F144),"-")</f>
        <v>-</v>
      </c>
      <c r="CX144" s="51" t="str">
        <f>IFERROR(AVERAGEIFS('Orders - December 2020'!$I$2:$I$2047,'Orders - December 2020'!$H$2:$H$2047,Worksheet!CX$3,'Orders - December 2020'!$C$2:$C$2047,Worksheet!$F144),"-")</f>
        <v>-</v>
      </c>
      <c r="CY144" s="51" t="str">
        <f>IFERROR(AVERAGEIFS('Orders - December 2020'!$I$2:$I$2047,'Orders - December 2020'!$H$2:$H$2047,Worksheet!CY$3,'Orders - December 2020'!$C$2:$C$2047,Worksheet!$F144),"-")</f>
        <v>-</v>
      </c>
      <c r="CZ144" s="51" t="str">
        <f>IFERROR(AVERAGEIFS('Orders - December 2020'!$I$2:$I$2047,'Orders - December 2020'!$H$2:$H$2047,Worksheet!CZ$3,'Orders - December 2020'!$C$2:$C$2047,Worksheet!$F144),"-")</f>
        <v>-</v>
      </c>
      <c r="DA144" s="51" t="str">
        <f>IFERROR(AVERAGEIFS('Orders - December 2020'!$I$2:$I$2047,'Orders - December 2020'!$H$2:$H$2047,Worksheet!DA$3,'Orders - December 2020'!$C$2:$C$2047,Worksheet!$F144),"-")</f>
        <v>-</v>
      </c>
      <c r="DB144" s="51" t="str">
        <f>IFERROR(AVERAGEIFS('Orders - December 2020'!$I$2:$I$2047,'Orders - December 2020'!$H$2:$H$2047,Worksheet!DB$3,'Orders - December 2020'!$C$2:$C$2047,Worksheet!$F144),"-")</f>
        <v>-</v>
      </c>
      <c r="DC144" s="51" t="str">
        <f>IFERROR(AVERAGEIFS('Orders - December 2020'!$I$2:$I$2047,'Orders - December 2020'!$H$2:$H$2047,Worksheet!DC$3,'Orders - December 2020'!$C$2:$C$2047,Worksheet!$F144),"-")</f>
        <v>-</v>
      </c>
      <c r="DD144" s="51" t="str">
        <f>IFERROR(AVERAGEIFS('Orders - December 2020'!$I$2:$I$2047,'Orders - December 2020'!$H$2:$H$2047,Worksheet!DD$3,'Orders - December 2020'!$C$2:$C$2047,Worksheet!$F144),"-")</f>
        <v>-</v>
      </c>
      <c r="DE144" s="51" t="str">
        <f>IFERROR(AVERAGEIFS('Orders - December 2020'!$I$2:$I$2047,'Orders - December 2020'!$H$2:$H$2047,Worksheet!DE$3,'Orders - December 2020'!$C$2:$C$2047,Worksheet!$F144),"-")</f>
        <v>-</v>
      </c>
      <c r="DF144" s="51" t="str">
        <f>IFERROR(AVERAGEIFS('Orders - December 2020'!$I$2:$I$2047,'Orders - December 2020'!$H$2:$H$2047,Worksheet!DF$3,'Orders - December 2020'!$C$2:$C$2047,Worksheet!$F144),"-")</f>
        <v>-</v>
      </c>
      <c r="DG144" s="51" t="str">
        <f>IFERROR(AVERAGEIFS('Orders - December 2020'!$I$2:$I$2047,'Orders - December 2020'!$H$2:$H$2047,Worksheet!DG$3,'Orders - December 2020'!$C$2:$C$2047,Worksheet!$F144),"-")</f>
        <v>-</v>
      </c>
      <c r="DH144" s="51" t="str">
        <f>IFERROR(AVERAGEIFS('Orders - December 2020'!$I$2:$I$2047,'Orders - December 2020'!$H$2:$H$2047,Worksheet!DH$3,'Orders - December 2020'!$C$2:$C$2047,Worksheet!$F144),"-")</f>
        <v>-</v>
      </c>
      <c r="DI144" s="51">
        <f>IFERROR(AVERAGEIFS('Orders - December 2020'!$I$2:$I$2047,'Orders - December 2020'!$H$2:$H$2047,Worksheet!DI$3,'Orders - December 2020'!$C$2:$C$2047,Worksheet!$F144),"-")</f>
        <v>10</v>
      </c>
      <c r="DJ144" s="51" t="str">
        <f>IFERROR(AVERAGEIFS('Orders - December 2020'!$I$2:$I$2047,'Orders - December 2020'!$H$2:$H$2047,Worksheet!DJ$3,'Orders - December 2020'!$C$2:$C$2047,Worksheet!$F144),"-")</f>
        <v>-</v>
      </c>
      <c r="DK144" s="51" t="str">
        <f>IFERROR(AVERAGEIFS('Orders - December 2020'!$I$2:$I$2047,'Orders - December 2020'!$H$2:$H$2047,Worksheet!DK$3,'Orders - December 2020'!$C$2:$C$2047,Worksheet!$F144),"-")</f>
        <v>-</v>
      </c>
      <c r="DL144" s="51" t="str">
        <f>IFERROR(AVERAGEIFS('Orders - December 2020'!$I$2:$I$2047,'Orders - December 2020'!$H$2:$H$2047,Worksheet!DL$3,'Orders - December 2020'!$C$2:$C$2047,Worksheet!$F144),"-")</f>
        <v>-</v>
      </c>
      <c r="DM144" s="51" t="str">
        <f>IFERROR(AVERAGEIFS('Orders - December 2020'!$I$2:$I$2047,'Orders - December 2020'!$H$2:$H$2047,Worksheet!DM$3,'Orders - December 2020'!$C$2:$C$2047,Worksheet!$F144),"-")</f>
        <v>-</v>
      </c>
      <c r="DN144" s="51" t="str">
        <f>IFERROR(AVERAGEIFS('Orders - December 2020'!$I$2:$I$2047,'Orders - December 2020'!$H$2:$H$2047,Worksheet!DN$3,'Orders - December 2020'!$C$2:$C$2047,Worksheet!$F144),"-")</f>
        <v>-</v>
      </c>
      <c r="DO144" s="51" t="str">
        <f>IFERROR(AVERAGEIFS('Orders - December 2020'!$I$2:$I$2047,'Orders - December 2020'!$H$2:$H$2047,Worksheet!DO$3,'Orders - December 2020'!$C$2:$C$2047,Worksheet!$F144),"-")</f>
        <v>-</v>
      </c>
      <c r="DP144" s="51" t="str">
        <f>IFERROR(AVERAGEIFS('Orders - December 2020'!$I$2:$I$2047,'Orders - December 2020'!$H$2:$H$2047,Worksheet!DP$3,'Orders - December 2020'!$C$2:$C$2047,Worksheet!$F144),"-")</f>
        <v>-</v>
      </c>
      <c r="DQ144" s="51" t="str">
        <f>IFERROR(AVERAGEIFS('Orders - December 2020'!$I$2:$I$2047,'Orders - December 2020'!$H$2:$H$2047,Worksheet!DQ$3,'Orders - December 2020'!$C$2:$C$2047,Worksheet!$F144),"-")</f>
        <v>-</v>
      </c>
      <c r="DR144" s="51" t="str">
        <f>IFERROR(AVERAGEIFS('Orders - December 2020'!$I$2:$I$2047,'Orders - December 2020'!$H$2:$H$2047,Worksheet!DR$3,'Orders - December 2020'!$C$2:$C$2047,Worksheet!$F144),"-")</f>
        <v>-</v>
      </c>
      <c r="DS144" s="51" t="str">
        <f>IFERROR(AVERAGEIFS('Orders - December 2020'!$I$2:$I$2047,'Orders - December 2020'!$H$2:$H$2047,Worksheet!DS$3,'Orders - December 2020'!$C$2:$C$2047,Worksheet!$F144),"-")</f>
        <v>-</v>
      </c>
      <c r="DT144" s="51" t="str">
        <f>IFERROR(AVERAGEIFS('Orders - December 2020'!$I$2:$I$2047,'Orders - December 2020'!$H$2:$H$2047,Worksheet!DT$3,'Orders - December 2020'!$C$2:$C$2047,Worksheet!$F144),"-")</f>
        <v>-</v>
      </c>
      <c r="DU144" s="51" t="str">
        <f>IFERROR(AVERAGEIFS('Orders - December 2020'!$I$2:$I$2047,'Orders - December 2020'!$H$2:$H$2047,Worksheet!DU$3,'Orders - December 2020'!$C$2:$C$2047,Worksheet!$F144),"-")</f>
        <v>-</v>
      </c>
      <c r="DV144" s="51" t="str">
        <f>IFERROR(AVERAGEIFS('Orders - December 2020'!$I$2:$I$2047,'Orders - December 2020'!$H$2:$H$2047,Worksheet!DV$3,'Orders - December 2020'!$C$2:$C$2047,Worksheet!$F144),"-")</f>
        <v>-</v>
      </c>
      <c r="DW144" s="51" t="str">
        <f>IFERROR(AVERAGEIFS('Orders - December 2020'!$I$2:$I$2047,'Orders - December 2020'!$H$2:$H$2047,Worksheet!DW$3,'Orders - December 2020'!$C$2:$C$2047,Worksheet!$F144),"-")</f>
        <v>-</v>
      </c>
      <c r="DX144" s="51" t="str">
        <f>IFERROR(AVERAGEIFS('Orders - December 2020'!$I$2:$I$2047,'Orders - December 2020'!$H$2:$H$2047,Worksheet!DX$3,'Orders - December 2020'!$C$2:$C$2047,Worksheet!$F144),"-")</f>
        <v>-</v>
      </c>
      <c r="DY144" s="51" t="str">
        <f>IFERROR(AVERAGEIFS('Orders - December 2020'!$I$2:$I$2047,'Orders - December 2020'!$H$2:$H$2047,Worksheet!DY$3,'Orders - December 2020'!$C$2:$C$2047,Worksheet!$F144),"-")</f>
        <v>-</v>
      </c>
      <c r="DZ144" s="51" t="str">
        <f>IFERROR(AVERAGEIFS('Orders - December 2020'!$I$2:$I$2047,'Orders - December 2020'!$H$2:$H$2047,Worksheet!DZ$3,'Orders - December 2020'!$C$2:$C$2047,Worksheet!$F144),"-")</f>
        <v>-</v>
      </c>
      <c r="EA144" s="51" t="str">
        <f>IFERROR(AVERAGEIFS('Orders - December 2020'!$I$2:$I$2047,'Orders - December 2020'!$H$2:$H$2047,Worksheet!EA$3,'Orders - December 2020'!$C$2:$C$2047,Worksheet!$F144),"-")</f>
        <v>-</v>
      </c>
      <c r="EB144" s="51" t="str">
        <f>IFERROR(AVERAGEIFS('Orders - December 2020'!$I$2:$I$2047,'Orders - December 2020'!$H$2:$H$2047,Worksheet!EB$3,'Orders - December 2020'!$C$2:$C$2047,Worksheet!$F144),"-")</f>
        <v>-</v>
      </c>
      <c r="EC144" s="51" t="str">
        <f>IFERROR(AVERAGEIFS('Orders - December 2020'!$I$2:$I$2047,'Orders - December 2020'!$H$2:$H$2047,Worksheet!EC$3,'Orders - December 2020'!$C$2:$C$2047,Worksheet!$F144),"-")</f>
        <v>-</v>
      </c>
      <c r="ED144" s="51" t="str">
        <f>IFERROR(AVERAGEIFS('Orders - December 2020'!$I$2:$I$2047,'Orders - December 2020'!$H$2:$H$2047,Worksheet!ED$3,'Orders - December 2020'!$C$2:$C$2047,Worksheet!$F144),"-")</f>
        <v>-</v>
      </c>
      <c r="EE144" s="51" t="str">
        <f>IFERROR(AVERAGEIFS('Orders - December 2020'!$I$2:$I$2047,'Orders - December 2020'!$H$2:$H$2047,Worksheet!EE$3,'Orders - December 2020'!$C$2:$C$2047,Worksheet!$F144),"-")</f>
        <v>-</v>
      </c>
      <c r="EF144" s="51" t="str">
        <f>IFERROR(AVERAGEIFS('Orders - December 2020'!$I$2:$I$2047,'Orders - December 2020'!$H$2:$H$2047,Worksheet!EF$3,'Orders - December 2020'!$C$2:$C$2047,Worksheet!$F144),"-")</f>
        <v>-</v>
      </c>
      <c r="EG144" s="51" t="str">
        <f>IFERROR(AVERAGEIFS('Orders - December 2020'!$I$2:$I$2047,'Orders - December 2020'!$H$2:$H$2047,Worksheet!EG$3,'Orders - December 2020'!$C$2:$C$2047,Worksheet!$F144),"-")</f>
        <v>-</v>
      </c>
      <c r="EH144" s="51" t="str">
        <f>IFERROR(AVERAGEIFS('Orders - December 2020'!$I$2:$I$2047,'Orders - December 2020'!$H$2:$H$2047,Worksheet!EH$3,'Orders - December 2020'!$C$2:$C$2047,Worksheet!$F144),"-")</f>
        <v>-</v>
      </c>
      <c r="EI144" s="51" t="str">
        <f>IFERROR(AVERAGEIFS('Orders - December 2020'!$I$2:$I$2047,'Orders - December 2020'!$H$2:$H$2047,Worksheet!EI$3,'Orders - December 2020'!$C$2:$C$2047,Worksheet!$F144),"-")</f>
        <v>-</v>
      </c>
      <c r="EJ144" s="51" t="str">
        <f>IFERROR(AVERAGEIFS('Orders - December 2020'!$I$2:$I$2047,'Orders - December 2020'!$H$2:$H$2047,Worksheet!EJ$3,'Orders - December 2020'!$C$2:$C$2047,Worksheet!$F144),"-")</f>
        <v>-</v>
      </c>
      <c r="EK144" s="51" t="str">
        <f>IFERROR(AVERAGEIFS('Orders - December 2020'!$I$2:$I$2047,'Orders - December 2020'!$H$2:$H$2047,Worksheet!EK$3,'Orders - December 2020'!$C$2:$C$2047,Worksheet!$F144),"-")</f>
        <v>-</v>
      </c>
      <c r="EL144" s="51" t="str">
        <f>IFERROR(AVERAGEIFS('Orders - December 2020'!$I$2:$I$2047,'Orders - December 2020'!$H$2:$H$2047,Worksheet!EL$3,'Orders - December 2020'!$C$2:$C$2047,Worksheet!$F144),"-")</f>
        <v>-</v>
      </c>
      <c r="EM144" s="51" t="str">
        <f>IFERROR(AVERAGEIFS('Orders - December 2020'!$I$2:$I$2047,'Orders - December 2020'!$H$2:$H$2047,Worksheet!EM$3,'Orders - December 2020'!$C$2:$C$2047,Worksheet!$F144),"-")</f>
        <v>-</v>
      </c>
      <c r="EN144" s="51" t="str">
        <f>IFERROR(AVERAGEIFS('Orders - December 2020'!$I$2:$I$2047,'Orders - December 2020'!$H$2:$H$2047,Worksheet!EN$3,'Orders - December 2020'!$C$2:$C$2047,Worksheet!$F144),"-")</f>
        <v>-</v>
      </c>
      <c r="EO144" s="51" t="str">
        <f>IFERROR(AVERAGEIFS('Orders - December 2020'!$I$2:$I$2047,'Orders - December 2020'!$H$2:$H$2047,Worksheet!EO$3,'Orders - December 2020'!$C$2:$C$2047,Worksheet!$F144),"-")</f>
        <v>-</v>
      </c>
      <c r="EP144" s="51" t="str">
        <f>IFERROR(AVERAGEIFS('Orders - December 2020'!$I$2:$I$2047,'Orders - December 2020'!$H$2:$H$2047,Worksheet!EP$3,'Orders - December 2020'!$C$2:$C$2047,Worksheet!$F144),"-")</f>
        <v>-</v>
      </c>
      <c r="EQ144" s="51" t="str">
        <f>IFERROR(AVERAGEIFS('Orders - December 2020'!$I$2:$I$2047,'Orders - December 2020'!$H$2:$H$2047,Worksheet!EQ$3,'Orders - December 2020'!$C$2:$C$2047,Worksheet!$F144),"-")</f>
        <v>-</v>
      </c>
      <c r="ER144" s="51" t="str">
        <f>IFERROR(AVERAGEIFS('Orders - December 2020'!$I$2:$I$2047,'Orders - December 2020'!$H$2:$H$2047,Worksheet!ER$3,'Orders - December 2020'!$C$2:$C$2047,Worksheet!$F144),"-")</f>
        <v>-</v>
      </c>
      <c r="ES144" s="51" t="str">
        <f>IFERROR(AVERAGEIFS('Orders - December 2020'!$I$2:$I$2047,'Orders - December 2020'!$H$2:$H$2047,Worksheet!ES$3,'Orders - December 2020'!$C$2:$C$2047,Worksheet!$F144),"-")</f>
        <v>-</v>
      </c>
      <c r="ET144" s="51" t="str">
        <f>IFERROR(AVERAGEIFS('Orders - December 2020'!$I$2:$I$2047,'Orders - December 2020'!$H$2:$H$2047,Worksheet!ET$3,'Orders - December 2020'!$C$2:$C$2047,Worksheet!$F144),"-")</f>
        <v>-</v>
      </c>
      <c r="EU144" s="51" t="str">
        <f>IFERROR(AVERAGEIFS('Orders - December 2020'!$I$2:$I$2047,'Orders - December 2020'!$H$2:$H$2047,Worksheet!EU$3,'Orders - December 2020'!$C$2:$C$2047,Worksheet!$F144),"-")</f>
        <v>-</v>
      </c>
      <c r="EV144" s="51" t="str">
        <f>IFERROR(AVERAGEIFS('Orders - December 2020'!$I$2:$I$2047,'Orders - December 2020'!$H$2:$H$2047,Worksheet!EV$3,'Orders - December 2020'!$C$2:$C$2047,Worksheet!$F144),"-")</f>
        <v>-</v>
      </c>
      <c r="EW144" s="51" t="str">
        <f>IFERROR(AVERAGEIFS('Orders - December 2020'!$I$2:$I$2047,'Orders - December 2020'!$H$2:$H$2047,Worksheet!EW$3,'Orders - December 2020'!$C$2:$C$2047,Worksheet!$F144),"-")</f>
        <v>-</v>
      </c>
      <c r="EX144" s="51" t="str">
        <f>IFERROR(AVERAGEIFS('Orders - December 2020'!$I$2:$I$2047,'Orders - December 2020'!$H$2:$H$2047,Worksheet!EX$3,'Orders - December 2020'!$C$2:$C$2047,Worksheet!$F144),"-")</f>
        <v>-</v>
      </c>
      <c r="EY144" s="51" t="str">
        <f>IFERROR(AVERAGEIFS('Orders - December 2020'!$I$2:$I$2047,'Orders - December 2020'!$H$2:$H$2047,Worksheet!EY$3,'Orders - December 2020'!$C$2:$C$2047,Worksheet!$F144),"-")</f>
        <v>-</v>
      </c>
      <c r="EZ144" s="51" t="str">
        <f>IFERROR(AVERAGEIFS('Orders - December 2020'!$I$2:$I$2047,'Orders - December 2020'!$H$2:$H$2047,Worksheet!EZ$3,'Orders - December 2020'!$C$2:$C$2047,Worksheet!$F144),"-")</f>
        <v>-</v>
      </c>
      <c r="FA144" s="51" t="str">
        <f>IFERROR(AVERAGEIFS('Orders - December 2020'!$I$2:$I$2047,'Orders - December 2020'!$H$2:$H$2047,Worksheet!FA$3,'Orders - December 2020'!$C$2:$C$2047,Worksheet!$F144),"-")</f>
        <v>-</v>
      </c>
      <c r="FB144" s="51" t="str">
        <f>IFERROR(AVERAGEIFS('Orders - December 2020'!$I$2:$I$2047,'Orders - December 2020'!$H$2:$H$2047,Worksheet!FB$3,'Orders - December 2020'!$C$2:$C$2047,Worksheet!$F144),"-")</f>
        <v>-</v>
      </c>
      <c r="FC144" s="51" t="str">
        <f>IFERROR(AVERAGEIFS('Orders - December 2020'!$I$2:$I$2047,'Orders - December 2020'!$H$2:$H$2047,Worksheet!FC$3,'Orders - December 2020'!$C$2:$C$2047,Worksheet!$F144),"-")</f>
        <v>-</v>
      </c>
      <c r="FD144" s="51" t="str">
        <f>IFERROR(AVERAGEIFS('Orders - December 2020'!$I$2:$I$2047,'Orders - December 2020'!$H$2:$H$2047,Worksheet!FD$3,'Orders - December 2020'!$C$2:$C$2047,Worksheet!$F144),"-")</f>
        <v>-</v>
      </c>
      <c r="FE144" s="51" t="str">
        <f>IFERROR(AVERAGEIFS('Orders - December 2020'!$I$2:$I$2047,'Orders - December 2020'!$H$2:$H$2047,Worksheet!FE$3,'Orders - December 2020'!$C$2:$C$2047,Worksheet!$F144),"-")</f>
        <v>-</v>
      </c>
      <c r="FF144" s="51" t="str">
        <f>IFERROR(AVERAGEIFS('Orders - December 2020'!$I$2:$I$2047,'Orders - December 2020'!$H$2:$H$2047,Worksheet!FF$3,'Orders - December 2020'!$C$2:$C$2047,Worksheet!$F144),"-")</f>
        <v>-</v>
      </c>
      <c r="FG144" s="52" t="str">
        <f>IFERROR(AVERAGEIFS('Orders - December 2020'!$I$2:$I$2047,'Orders - December 2020'!$H$2:$H$2047,Worksheet!FG$3,'Orders - December 2020'!$C$2:$C$2047,Worksheet!$F144),"-")</f>
        <v>-</v>
      </c>
    </row>
    <row r="145" spans="6:163">
      <c r="F145" s="45" t="str">
        <v>Ronksey Minimart</v>
      </c>
      <c r="G145" s="50" t="str">
        <f>IFERROR(AVERAGEIFS('Orders - December 2020'!$I$2:$I$2047,'Orders - December 2020'!$H$2:$H$2047,Worksheet!G$3,'Orders - December 2020'!$C$2:$C$2047,Worksheet!$F145),"-")</f>
        <v>-</v>
      </c>
      <c r="H145" s="51" t="str">
        <f>IFERROR(AVERAGEIFS('Orders - December 2020'!$I$2:$I$2047,'Orders - December 2020'!$H$2:$H$2047,Worksheet!H$3,'Orders - December 2020'!$C$2:$C$2047,Worksheet!$F145),"-")</f>
        <v>-</v>
      </c>
      <c r="I145" s="51" t="str">
        <f>IFERROR(AVERAGEIFS('Orders - December 2020'!$I$2:$I$2047,'Orders - December 2020'!$H$2:$H$2047,Worksheet!I$3,'Orders - December 2020'!$C$2:$C$2047,Worksheet!$F145),"-")</f>
        <v>-</v>
      </c>
      <c r="J145" s="51" t="str">
        <f>IFERROR(AVERAGEIFS('Orders - December 2020'!$I$2:$I$2047,'Orders - December 2020'!$H$2:$H$2047,Worksheet!J$3,'Orders - December 2020'!$C$2:$C$2047,Worksheet!$F145),"-")</f>
        <v>-</v>
      </c>
      <c r="K145" s="51" t="str">
        <f>IFERROR(AVERAGEIFS('Orders - December 2020'!$I$2:$I$2047,'Orders - December 2020'!$H$2:$H$2047,Worksheet!K$3,'Orders - December 2020'!$C$2:$C$2047,Worksheet!$F145),"-")</f>
        <v>-</v>
      </c>
      <c r="L145" s="51" t="str">
        <f>IFERROR(AVERAGEIFS('Orders - December 2020'!$I$2:$I$2047,'Orders - December 2020'!$H$2:$H$2047,Worksheet!L$3,'Orders - December 2020'!$C$2:$C$2047,Worksheet!$F145),"-")</f>
        <v>-</v>
      </c>
      <c r="M145" s="51" t="str">
        <f>IFERROR(AVERAGEIFS('Orders - December 2020'!$I$2:$I$2047,'Orders - December 2020'!$H$2:$H$2047,Worksheet!M$3,'Orders - December 2020'!$C$2:$C$2047,Worksheet!$F145),"-")</f>
        <v>-</v>
      </c>
      <c r="N145" s="51" t="str">
        <f>IFERROR(AVERAGEIFS('Orders - December 2020'!$I$2:$I$2047,'Orders - December 2020'!$H$2:$H$2047,Worksheet!N$3,'Orders - December 2020'!$C$2:$C$2047,Worksheet!$F145),"-")</f>
        <v>-</v>
      </c>
      <c r="O145" s="51" t="str">
        <f>IFERROR(AVERAGEIFS('Orders - December 2020'!$I$2:$I$2047,'Orders - December 2020'!$H$2:$H$2047,Worksheet!O$3,'Orders - December 2020'!$C$2:$C$2047,Worksheet!$F145),"-")</f>
        <v>-</v>
      </c>
      <c r="P145" s="51" t="str">
        <f>IFERROR(AVERAGEIFS('Orders - December 2020'!$I$2:$I$2047,'Orders - December 2020'!$H$2:$H$2047,Worksheet!P$3,'Orders - December 2020'!$C$2:$C$2047,Worksheet!$F145),"-")</f>
        <v>-</v>
      </c>
      <c r="Q145" s="51" t="str">
        <f>IFERROR(AVERAGEIFS('Orders - December 2020'!$I$2:$I$2047,'Orders - December 2020'!$H$2:$H$2047,Worksheet!Q$3,'Orders - December 2020'!$C$2:$C$2047,Worksheet!$F145),"-")</f>
        <v>-</v>
      </c>
      <c r="R145" s="51" t="str">
        <f>IFERROR(AVERAGEIFS('Orders - December 2020'!$I$2:$I$2047,'Orders - December 2020'!$H$2:$H$2047,Worksheet!R$3,'Orders - December 2020'!$C$2:$C$2047,Worksheet!$F145),"-")</f>
        <v>-</v>
      </c>
      <c r="S145" s="51" t="str">
        <f>IFERROR(AVERAGEIFS('Orders - December 2020'!$I$2:$I$2047,'Orders - December 2020'!$H$2:$H$2047,Worksheet!S$3,'Orders - December 2020'!$C$2:$C$2047,Worksheet!$F145),"-")</f>
        <v>-</v>
      </c>
      <c r="T145" s="51" t="str">
        <f>IFERROR(AVERAGEIFS('Orders - December 2020'!$I$2:$I$2047,'Orders - December 2020'!$H$2:$H$2047,Worksheet!T$3,'Orders - December 2020'!$C$2:$C$2047,Worksheet!$F145),"-")</f>
        <v>-</v>
      </c>
      <c r="U145" s="51" t="str">
        <f>IFERROR(AVERAGEIFS('Orders - December 2020'!$I$2:$I$2047,'Orders - December 2020'!$H$2:$H$2047,Worksheet!U$3,'Orders - December 2020'!$C$2:$C$2047,Worksheet!$F145),"-")</f>
        <v>-</v>
      </c>
      <c r="V145" s="51" t="str">
        <f>IFERROR(AVERAGEIFS('Orders - December 2020'!$I$2:$I$2047,'Orders - December 2020'!$H$2:$H$2047,Worksheet!V$3,'Orders - December 2020'!$C$2:$C$2047,Worksheet!$F145),"-")</f>
        <v>-</v>
      </c>
      <c r="W145" s="51" t="str">
        <f>IFERROR(AVERAGEIFS('Orders - December 2020'!$I$2:$I$2047,'Orders - December 2020'!$H$2:$H$2047,Worksheet!W$3,'Orders - December 2020'!$C$2:$C$2047,Worksheet!$F145),"-")</f>
        <v>-</v>
      </c>
      <c r="X145" s="51" t="str">
        <f>IFERROR(AVERAGEIFS('Orders - December 2020'!$I$2:$I$2047,'Orders - December 2020'!$H$2:$H$2047,Worksheet!X$3,'Orders - December 2020'!$C$2:$C$2047,Worksheet!$F145),"-")</f>
        <v>-</v>
      </c>
      <c r="Y145" s="51" t="str">
        <f>IFERROR(AVERAGEIFS('Orders - December 2020'!$I$2:$I$2047,'Orders - December 2020'!$H$2:$H$2047,Worksheet!Y$3,'Orders - December 2020'!$C$2:$C$2047,Worksheet!$F145),"-")</f>
        <v>-</v>
      </c>
      <c r="Z145" s="51" t="str">
        <f>IFERROR(AVERAGEIFS('Orders - December 2020'!$I$2:$I$2047,'Orders - December 2020'!$H$2:$H$2047,Worksheet!Z$3,'Orders - December 2020'!$C$2:$C$2047,Worksheet!$F145),"-")</f>
        <v>-</v>
      </c>
      <c r="AA145" s="51" t="str">
        <f>IFERROR(AVERAGEIFS('Orders - December 2020'!$I$2:$I$2047,'Orders - December 2020'!$H$2:$H$2047,Worksheet!AA$3,'Orders - December 2020'!$C$2:$C$2047,Worksheet!$F145),"-")</f>
        <v>-</v>
      </c>
      <c r="AB145" s="51" t="str">
        <f>IFERROR(AVERAGEIFS('Orders - December 2020'!$I$2:$I$2047,'Orders - December 2020'!$H$2:$H$2047,Worksheet!AB$3,'Orders - December 2020'!$C$2:$C$2047,Worksheet!$F145),"-")</f>
        <v>-</v>
      </c>
      <c r="AC145" s="51" t="str">
        <f>IFERROR(AVERAGEIFS('Orders - December 2020'!$I$2:$I$2047,'Orders - December 2020'!$H$2:$H$2047,Worksheet!AC$3,'Orders - December 2020'!$C$2:$C$2047,Worksheet!$F145),"-")</f>
        <v>-</v>
      </c>
      <c r="AD145" s="51" t="str">
        <f>IFERROR(AVERAGEIFS('Orders - December 2020'!$I$2:$I$2047,'Orders - December 2020'!$H$2:$H$2047,Worksheet!AD$3,'Orders - December 2020'!$C$2:$C$2047,Worksheet!$F145),"-")</f>
        <v>-</v>
      </c>
      <c r="AE145" s="51" t="str">
        <f>IFERROR(AVERAGEIFS('Orders - December 2020'!$I$2:$I$2047,'Orders - December 2020'!$H$2:$H$2047,Worksheet!AE$3,'Orders - December 2020'!$C$2:$C$2047,Worksheet!$F145),"-")</f>
        <v>-</v>
      </c>
      <c r="AF145" s="51" t="str">
        <f>IFERROR(AVERAGEIFS('Orders - December 2020'!$I$2:$I$2047,'Orders - December 2020'!$H$2:$H$2047,Worksheet!AF$3,'Orders - December 2020'!$C$2:$C$2047,Worksheet!$F145),"-")</f>
        <v>-</v>
      </c>
      <c r="AG145" s="51" t="str">
        <f>IFERROR(AVERAGEIFS('Orders - December 2020'!$I$2:$I$2047,'Orders - December 2020'!$H$2:$H$2047,Worksheet!AG$3,'Orders - December 2020'!$C$2:$C$2047,Worksheet!$F145),"-")</f>
        <v>-</v>
      </c>
      <c r="AH145" s="51" t="str">
        <f>IFERROR(AVERAGEIFS('Orders - December 2020'!$I$2:$I$2047,'Orders - December 2020'!$H$2:$H$2047,Worksheet!AH$3,'Orders - December 2020'!$C$2:$C$2047,Worksheet!$F145),"-")</f>
        <v>-</v>
      </c>
      <c r="AI145" s="51" t="str">
        <f>IFERROR(AVERAGEIFS('Orders - December 2020'!$I$2:$I$2047,'Orders - December 2020'!$H$2:$H$2047,Worksheet!AI$3,'Orders - December 2020'!$C$2:$C$2047,Worksheet!$F145),"-")</f>
        <v>-</v>
      </c>
      <c r="AJ145" s="51" t="str">
        <f>IFERROR(AVERAGEIFS('Orders - December 2020'!$I$2:$I$2047,'Orders - December 2020'!$H$2:$H$2047,Worksheet!AJ$3,'Orders - December 2020'!$C$2:$C$2047,Worksheet!$F145),"-")</f>
        <v>-</v>
      </c>
      <c r="AK145" s="51">
        <f>IFERROR(AVERAGEIFS('Orders - December 2020'!$I$2:$I$2047,'Orders - December 2020'!$H$2:$H$2047,Worksheet!AK$3,'Orders - December 2020'!$C$2:$C$2047,Worksheet!$F145),"-")</f>
        <v>1</v>
      </c>
      <c r="AL145" s="51">
        <f>IFERROR(AVERAGEIFS('Orders - December 2020'!$I$2:$I$2047,'Orders - December 2020'!$H$2:$H$2047,Worksheet!AL$3,'Orders - December 2020'!$C$2:$C$2047,Worksheet!$F145),"-")</f>
        <v>1</v>
      </c>
      <c r="AM145" s="51">
        <f>IFERROR(AVERAGEIFS('Orders - December 2020'!$I$2:$I$2047,'Orders - December 2020'!$H$2:$H$2047,Worksheet!AM$3,'Orders - December 2020'!$C$2:$C$2047,Worksheet!$F145),"-")</f>
        <v>1</v>
      </c>
      <c r="AN145" s="51" t="str">
        <f>IFERROR(AVERAGEIFS('Orders - December 2020'!$I$2:$I$2047,'Orders - December 2020'!$H$2:$H$2047,Worksheet!AN$3,'Orders - December 2020'!$C$2:$C$2047,Worksheet!$F145),"-")</f>
        <v>-</v>
      </c>
      <c r="AO145" s="51" t="str">
        <f>IFERROR(AVERAGEIFS('Orders - December 2020'!$I$2:$I$2047,'Orders - December 2020'!$H$2:$H$2047,Worksheet!AO$3,'Orders - December 2020'!$C$2:$C$2047,Worksheet!$F145),"-")</f>
        <v>-</v>
      </c>
      <c r="AP145" s="51" t="str">
        <f>IFERROR(AVERAGEIFS('Orders - December 2020'!$I$2:$I$2047,'Orders - December 2020'!$H$2:$H$2047,Worksheet!AP$3,'Orders - December 2020'!$C$2:$C$2047,Worksheet!$F145),"-")</f>
        <v>-</v>
      </c>
      <c r="AQ145" s="51" t="str">
        <f>IFERROR(AVERAGEIFS('Orders - December 2020'!$I$2:$I$2047,'Orders - December 2020'!$H$2:$H$2047,Worksheet!AQ$3,'Orders - December 2020'!$C$2:$C$2047,Worksheet!$F145),"-")</f>
        <v>-</v>
      </c>
      <c r="AR145" s="51" t="str">
        <f>IFERROR(AVERAGEIFS('Orders - December 2020'!$I$2:$I$2047,'Orders - December 2020'!$H$2:$H$2047,Worksheet!AR$3,'Orders - December 2020'!$C$2:$C$2047,Worksheet!$F145),"-")</f>
        <v>-</v>
      </c>
      <c r="AS145" s="51" t="str">
        <f>IFERROR(AVERAGEIFS('Orders - December 2020'!$I$2:$I$2047,'Orders - December 2020'!$H$2:$H$2047,Worksheet!AS$3,'Orders - December 2020'!$C$2:$C$2047,Worksheet!$F145),"-")</f>
        <v>-</v>
      </c>
      <c r="AT145" s="51" t="str">
        <f>IFERROR(AVERAGEIFS('Orders - December 2020'!$I$2:$I$2047,'Orders - December 2020'!$H$2:$H$2047,Worksheet!AT$3,'Orders - December 2020'!$C$2:$C$2047,Worksheet!$F145),"-")</f>
        <v>-</v>
      </c>
      <c r="AU145" s="51" t="str">
        <f>IFERROR(AVERAGEIFS('Orders - December 2020'!$I$2:$I$2047,'Orders - December 2020'!$H$2:$H$2047,Worksheet!AU$3,'Orders - December 2020'!$C$2:$C$2047,Worksheet!$F145),"-")</f>
        <v>-</v>
      </c>
      <c r="AV145" s="51" t="str">
        <f>IFERROR(AVERAGEIFS('Orders - December 2020'!$I$2:$I$2047,'Orders - December 2020'!$H$2:$H$2047,Worksheet!AV$3,'Orders - December 2020'!$C$2:$C$2047,Worksheet!$F145),"-")</f>
        <v>-</v>
      </c>
      <c r="AW145" s="51" t="str">
        <f>IFERROR(AVERAGEIFS('Orders - December 2020'!$I$2:$I$2047,'Orders - December 2020'!$H$2:$H$2047,Worksheet!AW$3,'Orders - December 2020'!$C$2:$C$2047,Worksheet!$F145),"-")</f>
        <v>-</v>
      </c>
      <c r="AX145" s="51" t="str">
        <f>IFERROR(AVERAGEIFS('Orders - December 2020'!$I$2:$I$2047,'Orders - December 2020'!$H$2:$H$2047,Worksheet!AX$3,'Orders - December 2020'!$C$2:$C$2047,Worksheet!$F145),"-")</f>
        <v>-</v>
      </c>
      <c r="AY145" s="51">
        <f>IFERROR(AVERAGEIFS('Orders - December 2020'!$I$2:$I$2047,'Orders - December 2020'!$H$2:$H$2047,Worksheet!AY$3,'Orders - December 2020'!$C$2:$C$2047,Worksheet!$F145),"-")</f>
        <v>1</v>
      </c>
      <c r="AZ145" s="51" t="str">
        <f>IFERROR(AVERAGEIFS('Orders - December 2020'!$I$2:$I$2047,'Orders - December 2020'!$H$2:$H$2047,Worksheet!AZ$3,'Orders - December 2020'!$C$2:$C$2047,Worksheet!$F145),"-")</f>
        <v>-</v>
      </c>
      <c r="BA145" s="51" t="str">
        <f>IFERROR(AVERAGEIFS('Orders - December 2020'!$I$2:$I$2047,'Orders - December 2020'!$H$2:$H$2047,Worksheet!BA$3,'Orders - December 2020'!$C$2:$C$2047,Worksheet!$F145),"-")</f>
        <v>-</v>
      </c>
      <c r="BB145" s="51" t="str">
        <f>IFERROR(AVERAGEIFS('Orders - December 2020'!$I$2:$I$2047,'Orders - December 2020'!$H$2:$H$2047,Worksheet!BB$3,'Orders - December 2020'!$C$2:$C$2047,Worksheet!$F145),"-")</f>
        <v>-</v>
      </c>
      <c r="BC145" s="51" t="str">
        <f>IFERROR(AVERAGEIFS('Orders - December 2020'!$I$2:$I$2047,'Orders - December 2020'!$H$2:$H$2047,Worksheet!BC$3,'Orders - December 2020'!$C$2:$C$2047,Worksheet!$F145),"-")</f>
        <v>-</v>
      </c>
      <c r="BD145" s="51" t="str">
        <f>IFERROR(AVERAGEIFS('Orders - December 2020'!$I$2:$I$2047,'Orders - December 2020'!$H$2:$H$2047,Worksheet!BD$3,'Orders - December 2020'!$C$2:$C$2047,Worksheet!$F145),"-")</f>
        <v>-</v>
      </c>
      <c r="BE145" s="51" t="str">
        <f>IFERROR(AVERAGEIFS('Orders - December 2020'!$I$2:$I$2047,'Orders - December 2020'!$H$2:$H$2047,Worksheet!BE$3,'Orders - December 2020'!$C$2:$C$2047,Worksheet!$F145),"-")</f>
        <v>-</v>
      </c>
      <c r="BF145" s="51" t="str">
        <f>IFERROR(AVERAGEIFS('Orders - December 2020'!$I$2:$I$2047,'Orders - December 2020'!$H$2:$H$2047,Worksheet!BF$3,'Orders - December 2020'!$C$2:$C$2047,Worksheet!$F145),"-")</f>
        <v>-</v>
      </c>
      <c r="BG145" s="51" t="str">
        <f>IFERROR(AVERAGEIFS('Orders - December 2020'!$I$2:$I$2047,'Orders - December 2020'!$H$2:$H$2047,Worksheet!BG$3,'Orders - December 2020'!$C$2:$C$2047,Worksheet!$F145),"-")</f>
        <v>-</v>
      </c>
      <c r="BH145" s="51" t="str">
        <f>IFERROR(AVERAGEIFS('Orders - December 2020'!$I$2:$I$2047,'Orders - December 2020'!$H$2:$H$2047,Worksheet!BH$3,'Orders - December 2020'!$C$2:$C$2047,Worksheet!$F145),"-")</f>
        <v>-</v>
      </c>
      <c r="BI145" s="51">
        <f>IFERROR(AVERAGEIFS('Orders - December 2020'!$I$2:$I$2047,'Orders - December 2020'!$H$2:$H$2047,Worksheet!BI$3,'Orders - December 2020'!$C$2:$C$2047,Worksheet!$F145),"-")</f>
        <v>1</v>
      </c>
      <c r="BJ145" s="51" t="str">
        <f>IFERROR(AVERAGEIFS('Orders - December 2020'!$I$2:$I$2047,'Orders - December 2020'!$H$2:$H$2047,Worksheet!BJ$3,'Orders - December 2020'!$C$2:$C$2047,Worksheet!$F145),"-")</f>
        <v>-</v>
      </c>
      <c r="BK145" s="51" t="str">
        <f>IFERROR(AVERAGEIFS('Orders - December 2020'!$I$2:$I$2047,'Orders - December 2020'!$H$2:$H$2047,Worksheet!BK$3,'Orders - December 2020'!$C$2:$C$2047,Worksheet!$F145),"-")</f>
        <v>-</v>
      </c>
      <c r="BL145" s="51" t="str">
        <f>IFERROR(AVERAGEIFS('Orders - December 2020'!$I$2:$I$2047,'Orders - December 2020'!$H$2:$H$2047,Worksheet!BL$3,'Orders - December 2020'!$C$2:$C$2047,Worksheet!$F145),"-")</f>
        <v>-</v>
      </c>
      <c r="BM145" s="51" t="str">
        <f>IFERROR(AVERAGEIFS('Orders - December 2020'!$I$2:$I$2047,'Orders - December 2020'!$H$2:$H$2047,Worksheet!BM$3,'Orders - December 2020'!$C$2:$C$2047,Worksheet!$F145),"-")</f>
        <v>-</v>
      </c>
      <c r="BN145" s="51" t="str">
        <f>IFERROR(AVERAGEIFS('Orders - December 2020'!$I$2:$I$2047,'Orders - December 2020'!$H$2:$H$2047,Worksheet!BN$3,'Orders - December 2020'!$C$2:$C$2047,Worksheet!$F145),"-")</f>
        <v>-</v>
      </c>
      <c r="BO145" s="51" t="str">
        <f>IFERROR(AVERAGEIFS('Orders - December 2020'!$I$2:$I$2047,'Orders - December 2020'!$H$2:$H$2047,Worksheet!BO$3,'Orders - December 2020'!$C$2:$C$2047,Worksheet!$F145),"-")</f>
        <v>-</v>
      </c>
      <c r="BP145" s="51" t="str">
        <f>IFERROR(AVERAGEIFS('Orders - December 2020'!$I$2:$I$2047,'Orders - December 2020'!$H$2:$H$2047,Worksheet!BP$3,'Orders - December 2020'!$C$2:$C$2047,Worksheet!$F145),"-")</f>
        <v>-</v>
      </c>
      <c r="BQ145" s="51" t="str">
        <f>IFERROR(AVERAGEIFS('Orders - December 2020'!$I$2:$I$2047,'Orders - December 2020'!$H$2:$H$2047,Worksheet!BQ$3,'Orders - December 2020'!$C$2:$C$2047,Worksheet!$F145),"-")</f>
        <v>-</v>
      </c>
      <c r="BR145" s="51" t="str">
        <f>IFERROR(AVERAGEIFS('Orders - December 2020'!$I$2:$I$2047,'Orders - December 2020'!$H$2:$H$2047,Worksheet!BR$3,'Orders - December 2020'!$C$2:$C$2047,Worksheet!$F145),"-")</f>
        <v>-</v>
      </c>
      <c r="BS145" s="51" t="str">
        <f>IFERROR(AVERAGEIFS('Orders - December 2020'!$I$2:$I$2047,'Orders - December 2020'!$H$2:$H$2047,Worksheet!BS$3,'Orders - December 2020'!$C$2:$C$2047,Worksheet!$F145),"-")</f>
        <v>-</v>
      </c>
      <c r="BT145" s="51">
        <f>IFERROR(AVERAGEIFS('Orders - December 2020'!$I$2:$I$2047,'Orders - December 2020'!$H$2:$H$2047,Worksheet!BT$3,'Orders - December 2020'!$C$2:$C$2047,Worksheet!$F145),"-")</f>
        <v>1</v>
      </c>
      <c r="BU145" s="51" t="str">
        <f>IFERROR(AVERAGEIFS('Orders - December 2020'!$I$2:$I$2047,'Orders - December 2020'!$H$2:$H$2047,Worksheet!BU$3,'Orders - December 2020'!$C$2:$C$2047,Worksheet!$F145),"-")</f>
        <v>-</v>
      </c>
      <c r="BV145" s="51" t="str">
        <f>IFERROR(AVERAGEIFS('Orders - December 2020'!$I$2:$I$2047,'Orders - December 2020'!$H$2:$H$2047,Worksheet!BV$3,'Orders - December 2020'!$C$2:$C$2047,Worksheet!$F145),"-")</f>
        <v>-</v>
      </c>
      <c r="BW145" s="51">
        <f>IFERROR(AVERAGEIFS('Orders - December 2020'!$I$2:$I$2047,'Orders - December 2020'!$H$2:$H$2047,Worksheet!BW$3,'Orders - December 2020'!$C$2:$C$2047,Worksheet!$F145),"-")</f>
        <v>2</v>
      </c>
      <c r="BX145" s="51" t="str">
        <f>IFERROR(AVERAGEIFS('Orders - December 2020'!$I$2:$I$2047,'Orders - December 2020'!$H$2:$H$2047,Worksheet!BX$3,'Orders - December 2020'!$C$2:$C$2047,Worksheet!$F145),"-")</f>
        <v>-</v>
      </c>
      <c r="BY145" s="51" t="str">
        <f>IFERROR(AVERAGEIFS('Orders - December 2020'!$I$2:$I$2047,'Orders - December 2020'!$H$2:$H$2047,Worksheet!BY$3,'Orders - December 2020'!$C$2:$C$2047,Worksheet!$F145),"-")</f>
        <v>-</v>
      </c>
      <c r="BZ145" s="51" t="str">
        <f>IFERROR(AVERAGEIFS('Orders - December 2020'!$I$2:$I$2047,'Orders - December 2020'!$H$2:$H$2047,Worksheet!BZ$3,'Orders - December 2020'!$C$2:$C$2047,Worksheet!$F145),"-")</f>
        <v>-</v>
      </c>
      <c r="CA145" s="51" t="str">
        <f>IFERROR(AVERAGEIFS('Orders - December 2020'!$I$2:$I$2047,'Orders - December 2020'!$H$2:$H$2047,Worksheet!CA$3,'Orders - December 2020'!$C$2:$C$2047,Worksheet!$F145),"-")</f>
        <v>-</v>
      </c>
      <c r="CB145" s="51" t="str">
        <f>IFERROR(AVERAGEIFS('Orders - December 2020'!$I$2:$I$2047,'Orders - December 2020'!$H$2:$H$2047,Worksheet!CB$3,'Orders - December 2020'!$C$2:$C$2047,Worksheet!$F145),"-")</f>
        <v>-</v>
      </c>
      <c r="CC145" s="51">
        <f>IFERROR(AVERAGEIFS('Orders - December 2020'!$I$2:$I$2047,'Orders - December 2020'!$H$2:$H$2047,Worksheet!CC$3,'Orders - December 2020'!$C$2:$C$2047,Worksheet!$F145),"-")</f>
        <v>1</v>
      </c>
      <c r="CD145" s="51" t="str">
        <f>IFERROR(AVERAGEIFS('Orders - December 2020'!$I$2:$I$2047,'Orders - December 2020'!$H$2:$H$2047,Worksheet!CD$3,'Orders - December 2020'!$C$2:$C$2047,Worksheet!$F145),"-")</f>
        <v>-</v>
      </c>
      <c r="CE145" s="51" t="str">
        <f>IFERROR(AVERAGEIFS('Orders - December 2020'!$I$2:$I$2047,'Orders - December 2020'!$H$2:$H$2047,Worksheet!CE$3,'Orders - December 2020'!$C$2:$C$2047,Worksheet!$F145),"-")</f>
        <v>-</v>
      </c>
      <c r="CF145" s="51" t="str">
        <f>IFERROR(AVERAGEIFS('Orders - December 2020'!$I$2:$I$2047,'Orders - December 2020'!$H$2:$H$2047,Worksheet!CF$3,'Orders - December 2020'!$C$2:$C$2047,Worksheet!$F145),"-")</f>
        <v>-</v>
      </c>
      <c r="CG145" s="51" t="str">
        <f>IFERROR(AVERAGEIFS('Orders - December 2020'!$I$2:$I$2047,'Orders - December 2020'!$H$2:$H$2047,Worksheet!CG$3,'Orders - December 2020'!$C$2:$C$2047,Worksheet!$F145),"-")</f>
        <v>-</v>
      </c>
      <c r="CH145" s="51">
        <f>IFERROR(AVERAGEIFS('Orders - December 2020'!$I$2:$I$2047,'Orders - December 2020'!$H$2:$H$2047,Worksheet!CH$3,'Orders - December 2020'!$C$2:$C$2047,Worksheet!$F145),"-")</f>
        <v>1</v>
      </c>
      <c r="CI145" s="51" t="str">
        <f>IFERROR(AVERAGEIFS('Orders - December 2020'!$I$2:$I$2047,'Orders - December 2020'!$H$2:$H$2047,Worksheet!CI$3,'Orders - December 2020'!$C$2:$C$2047,Worksheet!$F145),"-")</f>
        <v>-</v>
      </c>
      <c r="CJ145" s="51">
        <f>IFERROR(AVERAGEIFS('Orders - December 2020'!$I$2:$I$2047,'Orders - December 2020'!$H$2:$H$2047,Worksheet!CJ$3,'Orders - December 2020'!$C$2:$C$2047,Worksheet!$F145),"-")</f>
        <v>1</v>
      </c>
      <c r="CK145" s="51" t="str">
        <f>IFERROR(AVERAGEIFS('Orders - December 2020'!$I$2:$I$2047,'Orders - December 2020'!$H$2:$H$2047,Worksheet!CK$3,'Orders - December 2020'!$C$2:$C$2047,Worksheet!$F145),"-")</f>
        <v>-</v>
      </c>
      <c r="CL145" s="51" t="str">
        <f>IFERROR(AVERAGEIFS('Orders - December 2020'!$I$2:$I$2047,'Orders - December 2020'!$H$2:$H$2047,Worksheet!CL$3,'Orders - December 2020'!$C$2:$C$2047,Worksheet!$F145),"-")</f>
        <v>-</v>
      </c>
      <c r="CM145" s="51" t="str">
        <f>IFERROR(AVERAGEIFS('Orders - December 2020'!$I$2:$I$2047,'Orders - December 2020'!$H$2:$H$2047,Worksheet!CM$3,'Orders - December 2020'!$C$2:$C$2047,Worksheet!$F145),"-")</f>
        <v>-</v>
      </c>
      <c r="CN145" s="51" t="str">
        <f>IFERROR(AVERAGEIFS('Orders - December 2020'!$I$2:$I$2047,'Orders - December 2020'!$H$2:$H$2047,Worksheet!CN$3,'Orders - December 2020'!$C$2:$C$2047,Worksheet!$F145),"-")</f>
        <v>-</v>
      </c>
      <c r="CO145" s="51" t="str">
        <f>IFERROR(AVERAGEIFS('Orders - December 2020'!$I$2:$I$2047,'Orders - December 2020'!$H$2:$H$2047,Worksheet!CO$3,'Orders - December 2020'!$C$2:$C$2047,Worksheet!$F145),"-")</f>
        <v>-</v>
      </c>
      <c r="CP145" s="51" t="str">
        <f>IFERROR(AVERAGEIFS('Orders - December 2020'!$I$2:$I$2047,'Orders - December 2020'!$H$2:$H$2047,Worksheet!CP$3,'Orders - December 2020'!$C$2:$C$2047,Worksheet!$F145),"-")</f>
        <v>-</v>
      </c>
      <c r="CQ145" s="51" t="str">
        <f>IFERROR(AVERAGEIFS('Orders - December 2020'!$I$2:$I$2047,'Orders - December 2020'!$H$2:$H$2047,Worksheet!CQ$3,'Orders - December 2020'!$C$2:$C$2047,Worksheet!$F145),"-")</f>
        <v>-</v>
      </c>
      <c r="CR145" s="51" t="str">
        <f>IFERROR(AVERAGEIFS('Orders - December 2020'!$I$2:$I$2047,'Orders - December 2020'!$H$2:$H$2047,Worksheet!CR$3,'Orders - December 2020'!$C$2:$C$2047,Worksheet!$F145),"-")</f>
        <v>-</v>
      </c>
      <c r="CS145" s="51" t="str">
        <f>IFERROR(AVERAGEIFS('Orders - December 2020'!$I$2:$I$2047,'Orders - December 2020'!$H$2:$H$2047,Worksheet!CS$3,'Orders - December 2020'!$C$2:$C$2047,Worksheet!$F145),"-")</f>
        <v>-</v>
      </c>
      <c r="CT145" s="51" t="str">
        <f>IFERROR(AVERAGEIFS('Orders - December 2020'!$I$2:$I$2047,'Orders - December 2020'!$H$2:$H$2047,Worksheet!CT$3,'Orders - December 2020'!$C$2:$C$2047,Worksheet!$F145),"-")</f>
        <v>-</v>
      </c>
      <c r="CU145" s="51">
        <f>IFERROR(AVERAGEIFS('Orders - December 2020'!$I$2:$I$2047,'Orders - December 2020'!$H$2:$H$2047,Worksheet!CU$3,'Orders - December 2020'!$C$2:$C$2047,Worksheet!$F145),"-")</f>
        <v>1</v>
      </c>
      <c r="CV145" s="51" t="str">
        <f>IFERROR(AVERAGEIFS('Orders - December 2020'!$I$2:$I$2047,'Orders - December 2020'!$H$2:$H$2047,Worksheet!CV$3,'Orders - December 2020'!$C$2:$C$2047,Worksheet!$F145),"-")</f>
        <v>-</v>
      </c>
      <c r="CW145" s="51" t="str">
        <f>IFERROR(AVERAGEIFS('Orders - December 2020'!$I$2:$I$2047,'Orders - December 2020'!$H$2:$H$2047,Worksheet!CW$3,'Orders - December 2020'!$C$2:$C$2047,Worksheet!$F145),"-")</f>
        <v>-</v>
      </c>
      <c r="CX145" s="51">
        <f>IFERROR(AVERAGEIFS('Orders - December 2020'!$I$2:$I$2047,'Orders - December 2020'!$H$2:$H$2047,Worksheet!CX$3,'Orders - December 2020'!$C$2:$C$2047,Worksheet!$F145),"-")</f>
        <v>4</v>
      </c>
      <c r="CY145" s="51" t="str">
        <f>IFERROR(AVERAGEIFS('Orders - December 2020'!$I$2:$I$2047,'Orders - December 2020'!$H$2:$H$2047,Worksheet!CY$3,'Orders - December 2020'!$C$2:$C$2047,Worksheet!$F145),"-")</f>
        <v>-</v>
      </c>
      <c r="CZ145" s="51" t="str">
        <f>IFERROR(AVERAGEIFS('Orders - December 2020'!$I$2:$I$2047,'Orders - December 2020'!$H$2:$H$2047,Worksheet!CZ$3,'Orders - December 2020'!$C$2:$C$2047,Worksheet!$F145),"-")</f>
        <v>-</v>
      </c>
      <c r="DA145" s="51" t="str">
        <f>IFERROR(AVERAGEIFS('Orders - December 2020'!$I$2:$I$2047,'Orders - December 2020'!$H$2:$H$2047,Worksheet!DA$3,'Orders - December 2020'!$C$2:$C$2047,Worksheet!$F145),"-")</f>
        <v>-</v>
      </c>
      <c r="DB145" s="51" t="str">
        <f>IFERROR(AVERAGEIFS('Orders - December 2020'!$I$2:$I$2047,'Orders - December 2020'!$H$2:$H$2047,Worksheet!DB$3,'Orders - December 2020'!$C$2:$C$2047,Worksheet!$F145),"-")</f>
        <v>-</v>
      </c>
      <c r="DC145" s="51" t="str">
        <f>IFERROR(AVERAGEIFS('Orders - December 2020'!$I$2:$I$2047,'Orders - December 2020'!$H$2:$H$2047,Worksheet!DC$3,'Orders - December 2020'!$C$2:$C$2047,Worksheet!$F145),"-")</f>
        <v>-</v>
      </c>
      <c r="DD145" s="51" t="str">
        <f>IFERROR(AVERAGEIFS('Orders - December 2020'!$I$2:$I$2047,'Orders - December 2020'!$H$2:$H$2047,Worksheet!DD$3,'Orders - December 2020'!$C$2:$C$2047,Worksheet!$F145),"-")</f>
        <v>-</v>
      </c>
      <c r="DE145" s="51" t="str">
        <f>IFERROR(AVERAGEIFS('Orders - December 2020'!$I$2:$I$2047,'Orders - December 2020'!$H$2:$H$2047,Worksheet!DE$3,'Orders - December 2020'!$C$2:$C$2047,Worksheet!$F145),"-")</f>
        <v>-</v>
      </c>
      <c r="DF145" s="51" t="str">
        <f>IFERROR(AVERAGEIFS('Orders - December 2020'!$I$2:$I$2047,'Orders - December 2020'!$H$2:$H$2047,Worksheet!DF$3,'Orders - December 2020'!$C$2:$C$2047,Worksheet!$F145),"-")</f>
        <v>-</v>
      </c>
      <c r="DG145" s="51" t="str">
        <f>IFERROR(AVERAGEIFS('Orders - December 2020'!$I$2:$I$2047,'Orders - December 2020'!$H$2:$H$2047,Worksheet!DG$3,'Orders - December 2020'!$C$2:$C$2047,Worksheet!$F145),"-")</f>
        <v>-</v>
      </c>
      <c r="DH145" s="51" t="str">
        <f>IFERROR(AVERAGEIFS('Orders - December 2020'!$I$2:$I$2047,'Orders - December 2020'!$H$2:$H$2047,Worksheet!DH$3,'Orders - December 2020'!$C$2:$C$2047,Worksheet!$F145),"-")</f>
        <v>-</v>
      </c>
      <c r="DI145" s="51" t="str">
        <f>IFERROR(AVERAGEIFS('Orders - December 2020'!$I$2:$I$2047,'Orders - December 2020'!$H$2:$H$2047,Worksheet!DI$3,'Orders - December 2020'!$C$2:$C$2047,Worksheet!$F145),"-")</f>
        <v>-</v>
      </c>
      <c r="DJ145" s="51" t="str">
        <f>IFERROR(AVERAGEIFS('Orders - December 2020'!$I$2:$I$2047,'Orders - December 2020'!$H$2:$H$2047,Worksheet!DJ$3,'Orders - December 2020'!$C$2:$C$2047,Worksheet!$F145),"-")</f>
        <v>-</v>
      </c>
      <c r="DK145" s="51" t="str">
        <f>IFERROR(AVERAGEIFS('Orders - December 2020'!$I$2:$I$2047,'Orders - December 2020'!$H$2:$H$2047,Worksheet!DK$3,'Orders - December 2020'!$C$2:$C$2047,Worksheet!$F145),"-")</f>
        <v>-</v>
      </c>
      <c r="DL145" s="51" t="str">
        <f>IFERROR(AVERAGEIFS('Orders - December 2020'!$I$2:$I$2047,'Orders - December 2020'!$H$2:$H$2047,Worksheet!DL$3,'Orders - December 2020'!$C$2:$C$2047,Worksheet!$F145),"-")</f>
        <v>-</v>
      </c>
      <c r="DM145" s="51" t="str">
        <f>IFERROR(AVERAGEIFS('Orders - December 2020'!$I$2:$I$2047,'Orders - December 2020'!$H$2:$H$2047,Worksheet!DM$3,'Orders - December 2020'!$C$2:$C$2047,Worksheet!$F145),"-")</f>
        <v>-</v>
      </c>
      <c r="DN145" s="51" t="str">
        <f>IFERROR(AVERAGEIFS('Orders - December 2020'!$I$2:$I$2047,'Orders - December 2020'!$H$2:$H$2047,Worksheet!DN$3,'Orders - December 2020'!$C$2:$C$2047,Worksheet!$F145),"-")</f>
        <v>-</v>
      </c>
      <c r="DO145" s="51" t="str">
        <f>IFERROR(AVERAGEIFS('Orders - December 2020'!$I$2:$I$2047,'Orders - December 2020'!$H$2:$H$2047,Worksheet!DO$3,'Orders - December 2020'!$C$2:$C$2047,Worksheet!$F145),"-")</f>
        <v>-</v>
      </c>
      <c r="DP145" s="51" t="str">
        <f>IFERROR(AVERAGEIFS('Orders - December 2020'!$I$2:$I$2047,'Orders - December 2020'!$H$2:$H$2047,Worksheet!DP$3,'Orders - December 2020'!$C$2:$C$2047,Worksheet!$F145),"-")</f>
        <v>-</v>
      </c>
      <c r="DQ145" s="51">
        <f>IFERROR(AVERAGEIFS('Orders - December 2020'!$I$2:$I$2047,'Orders - December 2020'!$H$2:$H$2047,Worksheet!DQ$3,'Orders - December 2020'!$C$2:$C$2047,Worksheet!$F145),"-")</f>
        <v>1</v>
      </c>
      <c r="DR145" s="51" t="str">
        <f>IFERROR(AVERAGEIFS('Orders - December 2020'!$I$2:$I$2047,'Orders - December 2020'!$H$2:$H$2047,Worksheet!DR$3,'Orders - December 2020'!$C$2:$C$2047,Worksheet!$F145),"-")</f>
        <v>-</v>
      </c>
      <c r="DS145" s="51" t="str">
        <f>IFERROR(AVERAGEIFS('Orders - December 2020'!$I$2:$I$2047,'Orders - December 2020'!$H$2:$H$2047,Worksheet!DS$3,'Orders - December 2020'!$C$2:$C$2047,Worksheet!$F145),"-")</f>
        <v>-</v>
      </c>
      <c r="DT145" s="51" t="str">
        <f>IFERROR(AVERAGEIFS('Orders - December 2020'!$I$2:$I$2047,'Orders - December 2020'!$H$2:$H$2047,Worksheet!DT$3,'Orders - December 2020'!$C$2:$C$2047,Worksheet!$F145),"-")</f>
        <v>-</v>
      </c>
      <c r="DU145" s="51" t="str">
        <f>IFERROR(AVERAGEIFS('Orders - December 2020'!$I$2:$I$2047,'Orders - December 2020'!$H$2:$H$2047,Worksheet!DU$3,'Orders - December 2020'!$C$2:$C$2047,Worksheet!$F145),"-")</f>
        <v>-</v>
      </c>
      <c r="DV145" s="51">
        <f>IFERROR(AVERAGEIFS('Orders - December 2020'!$I$2:$I$2047,'Orders - December 2020'!$H$2:$H$2047,Worksheet!DV$3,'Orders - December 2020'!$C$2:$C$2047,Worksheet!$F145),"-")</f>
        <v>1</v>
      </c>
      <c r="DW145" s="51">
        <f>IFERROR(AVERAGEIFS('Orders - December 2020'!$I$2:$I$2047,'Orders - December 2020'!$H$2:$H$2047,Worksheet!DW$3,'Orders - December 2020'!$C$2:$C$2047,Worksheet!$F145),"-")</f>
        <v>1</v>
      </c>
      <c r="DX145" s="51">
        <f>IFERROR(AVERAGEIFS('Orders - December 2020'!$I$2:$I$2047,'Orders - December 2020'!$H$2:$H$2047,Worksheet!DX$3,'Orders - December 2020'!$C$2:$C$2047,Worksheet!$F145),"-")</f>
        <v>1</v>
      </c>
      <c r="DY145" s="51">
        <f>IFERROR(AVERAGEIFS('Orders - December 2020'!$I$2:$I$2047,'Orders - December 2020'!$H$2:$H$2047,Worksheet!DY$3,'Orders - December 2020'!$C$2:$C$2047,Worksheet!$F145),"-")</f>
        <v>2</v>
      </c>
      <c r="DZ145" s="51" t="str">
        <f>IFERROR(AVERAGEIFS('Orders - December 2020'!$I$2:$I$2047,'Orders - December 2020'!$H$2:$H$2047,Worksheet!DZ$3,'Orders - December 2020'!$C$2:$C$2047,Worksheet!$F145),"-")</f>
        <v>-</v>
      </c>
      <c r="EA145" s="51" t="str">
        <f>IFERROR(AVERAGEIFS('Orders - December 2020'!$I$2:$I$2047,'Orders - December 2020'!$H$2:$H$2047,Worksheet!EA$3,'Orders - December 2020'!$C$2:$C$2047,Worksheet!$F145),"-")</f>
        <v>-</v>
      </c>
      <c r="EB145" s="51" t="str">
        <f>IFERROR(AVERAGEIFS('Orders - December 2020'!$I$2:$I$2047,'Orders - December 2020'!$H$2:$H$2047,Worksheet!EB$3,'Orders - December 2020'!$C$2:$C$2047,Worksheet!$F145),"-")</f>
        <v>-</v>
      </c>
      <c r="EC145" s="51" t="str">
        <f>IFERROR(AVERAGEIFS('Orders - December 2020'!$I$2:$I$2047,'Orders - December 2020'!$H$2:$H$2047,Worksheet!EC$3,'Orders - December 2020'!$C$2:$C$2047,Worksheet!$F145),"-")</f>
        <v>-</v>
      </c>
      <c r="ED145" s="51" t="str">
        <f>IFERROR(AVERAGEIFS('Orders - December 2020'!$I$2:$I$2047,'Orders - December 2020'!$H$2:$H$2047,Worksheet!ED$3,'Orders - December 2020'!$C$2:$C$2047,Worksheet!$F145),"-")</f>
        <v>-</v>
      </c>
      <c r="EE145" s="51">
        <f>IFERROR(AVERAGEIFS('Orders - December 2020'!$I$2:$I$2047,'Orders - December 2020'!$H$2:$H$2047,Worksheet!EE$3,'Orders - December 2020'!$C$2:$C$2047,Worksheet!$F145),"-")</f>
        <v>1</v>
      </c>
      <c r="EF145" s="51" t="str">
        <f>IFERROR(AVERAGEIFS('Orders - December 2020'!$I$2:$I$2047,'Orders - December 2020'!$H$2:$H$2047,Worksheet!EF$3,'Orders - December 2020'!$C$2:$C$2047,Worksheet!$F145),"-")</f>
        <v>-</v>
      </c>
      <c r="EG145" s="51" t="str">
        <f>IFERROR(AVERAGEIFS('Orders - December 2020'!$I$2:$I$2047,'Orders - December 2020'!$H$2:$H$2047,Worksheet!EG$3,'Orders - December 2020'!$C$2:$C$2047,Worksheet!$F145),"-")</f>
        <v>-</v>
      </c>
      <c r="EH145" s="51" t="str">
        <f>IFERROR(AVERAGEIFS('Orders - December 2020'!$I$2:$I$2047,'Orders - December 2020'!$H$2:$H$2047,Worksheet!EH$3,'Orders - December 2020'!$C$2:$C$2047,Worksheet!$F145),"-")</f>
        <v>-</v>
      </c>
      <c r="EI145" s="51" t="str">
        <f>IFERROR(AVERAGEIFS('Orders - December 2020'!$I$2:$I$2047,'Orders - December 2020'!$H$2:$H$2047,Worksheet!EI$3,'Orders - December 2020'!$C$2:$C$2047,Worksheet!$F145),"-")</f>
        <v>-</v>
      </c>
      <c r="EJ145" s="51" t="str">
        <f>IFERROR(AVERAGEIFS('Orders - December 2020'!$I$2:$I$2047,'Orders - December 2020'!$H$2:$H$2047,Worksheet!EJ$3,'Orders - December 2020'!$C$2:$C$2047,Worksheet!$F145),"-")</f>
        <v>-</v>
      </c>
      <c r="EK145" s="51" t="str">
        <f>IFERROR(AVERAGEIFS('Orders - December 2020'!$I$2:$I$2047,'Orders - December 2020'!$H$2:$H$2047,Worksheet!EK$3,'Orders - December 2020'!$C$2:$C$2047,Worksheet!$F145),"-")</f>
        <v>-</v>
      </c>
      <c r="EL145" s="51" t="str">
        <f>IFERROR(AVERAGEIFS('Orders - December 2020'!$I$2:$I$2047,'Orders - December 2020'!$H$2:$H$2047,Worksheet!EL$3,'Orders - December 2020'!$C$2:$C$2047,Worksheet!$F145),"-")</f>
        <v>-</v>
      </c>
      <c r="EM145" s="51" t="str">
        <f>IFERROR(AVERAGEIFS('Orders - December 2020'!$I$2:$I$2047,'Orders - December 2020'!$H$2:$H$2047,Worksheet!EM$3,'Orders - December 2020'!$C$2:$C$2047,Worksheet!$F145),"-")</f>
        <v>-</v>
      </c>
      <c r="EN145" s="51" t="str">
        <f>IFERROR(AVERAGEIFS('Orders - December 2020'!$I$2:$I$2047,'Orders - December 2020'!$H$2:$H$2047,Worksheet!EN$3,'Orders - December 2020'!$C$2:$C$2047,Worksheet!$F145),"-")</f>
        <v>-</v>
      </c>
      <c r="EO145" s="51" t="str">
        <f>IFERROR(AVERAGEIFS('Orders - December 2020'!$I$2:$I$2047,'Orders - December 2020'!$H$2:$H$2047,Worksheet!EO$3,'Orders - December 2020'!$C$2:$C$2047,Worksheet!$F145),"-")</f>
        <v>-</v>
      </c>
      <c r="EP145" s="51" t="str">
        <f>IFERROR(AVERAGEIFS('Orders - December 2020'!$I$2:$I$2047,'Orders - December 2020'!$H$2:$H$2047,Worksheet!EP$3,'Orders - December 2020'!$C$2:$C$2047,Worksheet!$F145),"-")</f>
        <v>-</v>
      </c>
      <c r="EQ145" s="51" t="str">
        <f>IFERROR(AVERAGEIFS('Orders - December 2020'!$I$2:$I$2047,'Orders - December 2020'!$H$2:$H$2047,Worksheet!EQ$3,'Orders - December 2020'!$C$2:$C$2047,Worksheet!$F145),"-")</f>
        <v>-</v>
      </c>
      <c r="ER145" s="51" t="str">
        <f>IFERROR(AVERAGEIFS('Orders - December 2020'!$I$2:$I$2047,'Orders - December 2020'!$H$2:$H$2047,Worksheet!ER$3,'Orders - December 2020'!$C$2:$C$2047,Worksheet!$F145),"-")</f>
        <v>-</v>
      </c>
      <c r="ES145" s="51" t="str">
        <f>IFERROR(AVERAGEIFS('Orders - December 2020'!$I$2:$I$2047,'Orders - December 2020'!$H$2:$H$2047,Worksheet!ES$3,'Orders - December 2020'!$C$2:$C$2047,Worksheet!$F145),"-")</f>
        <v>-</v>
      </c>
      <c r="ET145" s="51" t="str">
        <f>IFERROR(AVERAGEIFS('Orders - December 2020'!$I$2:$I$2047,'Orders - December 2020'!$H$2:$H$2047,Worksheet!ET$3,'Orders - December 2020'!$C$2:$C$2047,Worksheet!$F145),"-")</f>
        <v>-</v>
      </c>
      <c r="EU145" s="51" t="str">
        <f>IFERROR(AVERAGEIFS('Orders - December 2020'!$I$2:$I$2047,'Orders - December 2020'!$H$2:$H$2047,Worksheet!EU$3,'Orders - December 2020'!$C$2:$C$2047,Worksheet!$F145),"-")</f>
        <v>-</v>
      </c>
      <c r="EV145" s="51" t="str">
        <f>IFERROR(AVERAGEIFS('Orders - December 2020'!$I$2:$I$2047,'Orders - December 2020'!$H$2:$H$2047,Worksheet!EV$3,'Orders - December 2020'!$C$2:$C$2047,Worksheet!$F145),"-")</f>
        <v>-</v>
      </c>
      <c r="EW145" s="51" t="str">
        <f>IFERROR(AVERAGEIFS('Orders - December 2020'!$I$2:$I$2047,'Orders - December 2020'!$H$2:$H$2047,Worksheet!EW$3,'Orders - December 2020'!$C$2:$C$2047,Worksheet!$F145),"-")</f>
        <v>-</v>
      </c>
      <c r="EX145" s="51" t="str">
        <f>IFERROR(AVERAGEIFS('Orders - December 2020'!$I$2:$I$2047,'Orders - December 2020'!$H$2:$H$2047,Worksheet!EX$3,'Orders - December 2020'!$C$2:$C$2047,Worksheet!$F145),"-")</f>
        <v>-</v>
      </c>
      <c r="EY145" s="51" t="str">
        <f>IFERROR(AVERAGEIFS('Orders - December 2020'!$I$2:$I$2047,'Orders - December 2020'!$H$2:$H$2047,Worksheet!EY$3,'Orders - December 2020'!$C$2:$C$2047,Worksheet!$F145),"-")</f>
        <v>-</v>
      </c>
      <c r="EZ145" s="51" t="str">
        <f>IFERROR(AVERAGEIFS('Orders - December 2020'!$I$2:$I$2047,'Orders - December 2020'!$H$2:$H$2047,Worksheet!EZ$3,'Orders - December 2020'!$C$2:$C$2047,Worksheet!$F145),"-")</f>
        <v>-</v>
      </c>
      <c r="FA145" s="51" t="str">
        <f>IFERROR(AVERAGEIFS('Orders - December 2020'!$I$2:$I$2047,'Orders - December 2020'!$H$2:$H$2047,Worksheet!FA$3,'Orders - December 2020'!$C$2:$C$2047,Worksheet!$F145),"-")</f>
        <v>-</v>
      </c>
      <c r="FB145" s="51" t="str">
        <f>IFERROR(AVERAGEIFS('Orders - December 2020'!$I$2:$I$2047,'Orders - December 2020'!$H$2:$H$2047,Worksheet!FB$3,'Orders - December 2020'!$C$2:$C$2047,Worksheet!$F145),"-")</f>
        <v>-</v>
      </c>
      <c r="FC145" s="51" t="str">
        <f>IFERROR(AVERAGEIFS('Orders - December 2020'!$I$2:$I$2047,'Orders - December 2020'!$H$2:$H$2047,Worksheet!FC$3,'Orders - December 2020'!$C$2:$C$2047,Worksheet!$F145),"-")</f>
        <v>-</v>
      </c>
      <c r="FD145" s="51" t="str">
        <f>IFERROR(AVERAGEIFS('Orders - December 2020'!$I$2:$I$2047,'Orders - December 2020'!$H$2:$H$2047,Worksheet!FD$3,'Orders - December 2020'!$C$2:$C$2047,Worksheet!$F145),"-")</f>
        <v>-</v>
      </c>
      <c r="FE145" s="51" t="str">
        <f>IFERROR(AVERAGEIFS('Orders - December 2020'!$I$2:$I$2047,'Orders - December 2020'!$H$2:$H$2047,Worksheet!FE$3,'Orders - December 2020'!$C$2:$C$2047,Worksheet!$F145),"-")</f>
        <v>-</v>
      </c>
      <c r="FF145" s="51" t="str">
        <f>IFERROR(AVERAGEIFS('Orders - December 2020'!$I$2:$I$2047,'Orders - December 2020'!$H$2:$H$2047,Worksheet!FF$3,'Orders - December 2020'!$C$2:$C$2047,Worksheet!$F145),"-")</f>
        <v>-</v>
      </c>
      <c r="FG145" s="52" t="str">
        <f>IFERROR(AVERAGEIFS('Orders - December 2020'!$I$2:$I$2047,'Orders - December 2020'!$H$2:$H$2047,Worksheet!FG$3,'Orders - December 2020'!$C$2:$C$2047,Worksheet!$F145),"-")</f>
        <v>-</v>
      </c>
    </row>
    <row r="146" spans="6:163">
      <c r="F146" s="45" t="str">
        <v>Taisan Minimart</v>
      </c>
      <c r="G146" s="50" t="str">
        <f>IFERROR(AVERAGEIFS('Orders - December 2020'!$I$2:$I$2047,'Orders - December 2020'!$H$2:$H$2047,Worksheet!G$3,'Orders - December 2020'!$C$2:$C$2047,Worksheet!$F146),"-")</f>
        <v>-</v>
      </c>
      <c r="H146" s="51" t="str">
        <f>IFERROR(AVERAGEIFS('Orders - December 2020'!$I$2:$I$2047,'Orders - December 2020'!$H$2:$H$2047,Worksheet!H$3,'Orders - December 2020'!$C$2:$C$2047,Worksheet!$F146),"-")</f>
        <v>-</v>
      </c>
      <c r="I146" s="51" t="str">
        <f>IFERROR(AVERAGEIFS('Orders - December 2020'!$I$2:$I$2047,'Orders - December 2020'!$H$2:$H$2047,Worksheet!I$3,'Orders - December 2020'!$C$2:$C$2047,Worksheet!$F146),"-")</f>
        <v>-</v>
      </c>
      <c r="J146" s="51" t="str">
        <f>IFERROR(AVERAGEIFS('Orders - December 2020'!$I$2:$I$2047,'Orders - December 2020'!$H$2:$H$2047,Worksheet!J$3,'Orders - December 2020'!$C$2:$C$2047,Worksheet!$F146),"-")</f>
        <v>-</v>
      </c>
      <c r="K146" s="51" t="str">
        <f>IFERROR(AVERAGEIFS('Orders - December 2020'!$I$2:$I$2047,'Orders - December 2020'!$H$2:$H$2047,Worksheet!K$3,'Orders - December 2020'!$C$2:$C$2047,Worksheet!$F146),"-")</f>
        <v>-</v>
      </c>
      <c r="L146" s="51" t="str">
        <f>IFERROR(AVERAGEIFS('Orders - December 2020'!$I$2:$I$2047,'Orders - December 2020'!$H$2:$H$2047,Worksheet!L$3,'Orders - December 2020'!$C$2:$C$2047,Worksheet!$F146),"-")</f>
        <v>-</v>
      </c>
      <c r="M146" s="51" t="str">
        <f>IFERROR(AVERAGEIFS('Orders - December 2020'!$I$2:$I$2047,'Orders - December 2020'!$H$2:$H$2047,Worksheet!M$3,'Orders - December 2020'!$C$2:$C$2047,Worksheet!$F146),"-")</f>
        <v>-</v>
      </c>
      <c r="N146" s="51" t="str">
        <f>IFERROR(AVERAGEIFS('Orders - December 2020'!$I$2:$I$2047,'Orders - December 2020'!$H$2:$H$2047,Worksheet!N$3,'Orders - December 2020'!$C$2:$C$2047,Worksheet!$F146),"-")</f>
        <v>-</v>
      </c>
      <c r="O146" s="51" t="str">
        <f>IFERROR(AVERAGEIFS('Orders - December 2020'!$I$2:$I$2047,'Orders - December 2020'!$H$2:$H$2047,Worksheet!O$3,'Orders - December 2020'!$C$2:$C$2047,Worksheet!$F146),"-")</f>
        <v>-</v>
      </c>
      <c r="P146" s="51" t="str">
        <f>IFERROR(AVERAGEIFS('Orders - December 2020'!$I$2:$I$2047,'Orders - December 2020'!$H$2:$H$2047,Worksheet!P$3,'Orders - December 2020'!$C$2:$C$2047,Worksheet!$F146),"-")</f>
        <v>-</v>
      </c>
      <c r="Q146" s="51" t="str">
        <f>IFERROR(AVERAGEIFS('Orders - December 2020'!$I$2:$I$2047,'Orders - December 2020'!$H$2:$H$2047,Worksheet!Q$3,'Orders - December 2020'!$C$2:$C$2047,Worksheet!$F146),"-")</f>
        <v>-</v>
      </c>
      <c r="R146" s="51" t="str">
        <f>IFERROR(AVERAGEIFS('Orders - December 2020'!$I$2:$I$2047,'Orders - December 2020'!$H$2:$H$2047,Worksheet!R$3,'Orders - December 2020'!$C$2:$C$2047,Worksheet!$F146),"-")</f>
        <v>-</v>
      </c>
      <c r="S146" s="51" t="str">
        <f>IFERROR(AVERAGEIFS('Orders - December 2020'!$I$2:$I$2047,'Orders - December 2020'!$H$2:$H$2047,Worksheet!S$3,'Orders - December 2020'!$C$2:$C$2047,Worksheet!$F146),"-")</f>
        <v>-</v>
      </c>
      <c r="T146" s="51" t="str">
        <f>IFERROR(AVERAGEIFS('Orders - December 2020'!$I$2:$I$2047,'Orders - December 2020'!$H$2:$H$2047,Worksheet!T$3,'Orders - December 2020'!$C$2:$C$2047,Worksheet!$F146),"-")</f>
        <v>-</v>
      </c>
      <c r="U146" s="51" t="str">
        <f>IFERROR(AVERAGEIFS('Orders - December 2020'!$I$2:$I$2047,'Orders - December 2020'!$H$2:$H$2047,Worksheet!U$3,'Orders - December 2020'!$C$2:$C$2047,Worksheet!$F146),"-")</f>
        <v>-</v>
      </c>
      <c r="V146" s="51" t="str">
        <f>IFERROR(AVERAGEIFS('Orders - December 2020'!$I$2:$I$2047,'Orders - December 2020'!$H$2:$H$2047,Worksheet!V$3,'Orders - December 2020'!$C$2:$C$2047,Worksheet!$F146),"-")</f>
        <v>-</v>
      </c>
      <c r="W146" s="51" t="str">
        <f>IFERROR(AVERAGEIFS('Orders - December 2020'!$I$2:$I$2047,'Orders - December 2020'!$H$2:$H$2047,Worksheet!W$3,'Orders - December 2020'!$C$2:$C$2047,Worksheet!$F146),"-")</f>
        <v>-</v>
      </c>
      <c r="X146" s="51" t="str">
        <f>IFERROR(AVERAGEIFS('Orders - December 2020'!$I$2:$I$2047,'Orders - December 2020'!$H$2:$H$2047,Worksheet!X$3,'Orders - December 2020'!$C$2:$C$2047,Worksheet!$F146),"-")</f>
        <v>-</v>
      </c>
      <c r="Y146" s="51" t="str">
        <f>IFERROR(AVERAGEIFS('Orders - December 2020'!$I$2:$I$2047,'Orders - December 2020'!$H$2:$H$2047,Worksheet!Y$3,'Orders - December 2020'!$C$2:$C$2047,Worksheet!$F146),"-")</f>
        <v>-</v>
      </c>
      <c r="Z146" s="51" t="str">
        <f>IFERROR(AVERAGEIFS('Orders - December 2020'!$I$2:$I$2047,'Orders - December 2020'!$H$2:$H$2047,Worksheet!Z$3,'Orders - December 2020'!$C$2:$C$2047,Worksheet!$F146),"-")</f>
        <v>-</v>
      </c>
      <c r="AA146" s="51" t="str">
        <f>IFERROR(AVERAGEIFS('Orders - December 2020'!$I$2:$I$2047,'Orders - December 2020'!$H$2:$H$2047,Worksheet!AA$3,'Orders - December 2020'!$C$2:$C$2047,Worksheet!$F146),"-")</f>
        <v>-</v>
      </c>
      <c r="AB146" s="51" t="str">
        <f>IFERROR(AVERAGEIFS('Orders - December 2020'!$I$2:$I$2047,'Orders - December 2020'!$H$2:$H$2047,Worksheet!AB$3,'Orders - December 2020'!$C$2:$C$2047,Worksheet!$F146),"-")</f>
        <v>-</v>
      </c>
      <c r="AC146" s="51" t="str">
        <f>IFERROR(AVERAGEIFS('Orders - December 2020'!$I$2:$I$2047,'Orders - December 2020'!$H$2:$H$2047,Worksheet!AC$3,'Orders - December 2020'!$C$2:$C$2047,Worksheet!$F146),"-")</f>
        <v>-</v>
      </c>
      <c r="AD146" s="51" t="str">
        <f>IFERROR(AVERAGEIFS('Orders - December 2020'!$I$2:$I$2047,'Orders - December 2020'!$H$2:$H$2047,Worksheet!AD$3,'Orders - December 2020'!$C$2:$C$2047,Worksheet!$F146),"-")</f>
        <v>-</v>
      </c>
      <c r="AE146" s="51" t="str">
        <f>IFERROR(AVERAGEIFS('Orders - December 2020'!$I$2:$I$2047,'Orders - December 2020'!$H$2:$H$2047,Worksheet!AE$3,'Orders - December 2020'!$C$2:$C$2047,Worksheet!$F146),"-")</f>
        <v>-</v>
      </c>
      <c r="AF146" s="51" t="str">
        <f>IFERROR(AVERAGEIFS('Orders - December 2020'!$I$2:$I$2047,'Orders - December 2020'!$H$2:$H$2047,Worksheet!AF$3,'Orders - December 2020'!$C$2:$C$2047,Worksheet!$F146),"-")</f>
        <v>-</v>
      </c>
      <c r="AG146" s="51" t="str">
        <f>IFERROR(AVERAGEIFS('Orders - December 2020'!$I$2:$I$2047,'Orders - December 2020'!$H$2:$H$2047,Worksheet!AG$3,'Orders - December 2020'!$C$2:$C$2047,Worksheet!$F146),"-")</f>
        <v>-</v>
      </c>
      <c r="AH146" s="51" t="str">
        <f>IFERROR(AVERAGEIFS('Orders - December 2020'!$I$2:$I$2047,'Orders - December 2020'!$H$2:$H$2047,Worksheet!AH$3,'Orders - December 2020'!$C$2:$C$2047,Worksheet!$F146),"-")</f>
        <v>-</v>
      </c>
      <c r="AI146" s="51" t="str">
        <f>IFERROR(AVERAGEIFS('Orders - December 2020'!$I$2:$I$2047,'Orders - December 2020'!$H$2:$H$2047,Worksheet!AI$3,'Orders - December 2020'!$C$2:$C$2047,Worksheet!$F146),"-")</f>
        <v>-</v>
      </c>
      <c r="AJ146" s="51" t="str">
        <f>IFERROR(AVERAGEIFS('Orders - December 2020'!$I$2:$I$2047,'Orders - December 2020'!$H$2:$H$2047,Worksheet!AJ$3,'Orders - December 2020'!$C$2:$C$2047,Worksheet!$F146),"-")</f>
        <v>-</v>
      </c>
      <c r="AK146" s="51" t="str">
        <f>IFERROR(AVERAGEIFS('Orders - December 2020'!$I$2:$I$2047,'Orders - December 2020'!$H$2:$H$2047,Worksheet!AK$3,'Orders - December 2020'!$C$2:$C$2047,Worksheet!$F146),"-")</f>
        <v>-</v>
      </c>
      <c r="AL146" s="51" t="str">
        <f>IFERROR(AVERAGEIFS('Orders - December 2020'!$I$2:$I$2047,'Orders - December 2020'!$H$2:$H$2047,Worksheet!AL$3,'Orders - December 2020'!$C$2:$C$2047,Worksheet!$F146),"-")</f>
        <v>-</v>
      </c>
      <c r="AM146" s="51" t="str">
        <f>IFERROR(AVERAGEIFS('Orders - December 2020'!$I$2:$I$2047,'Orders - December 2020'!$H$2:$H$2047,Worksheet!AM$3,'Orders - December 2020'!$C$2:$C$2047,Worksheet!$F146),"-")</f>
        <v>-</v>
      </c>
      <c r="AN146" s="51" t="str">
        <f>IFERROR(AVERAGEIFS('Orders - December 2020'!$I$2:$I$2047,'Orders - December 2020'!$H$2:$H$2047,Worksheet!AN$3,'Orders - December 2020'!$C$2:$C$2047,Worksheet!$F146),"-")</f>
        <v>-</v>
      </c>
      <c r="AO146" s="51" t="str">
        <f>IFERROR(AVERAGEIFS('Orders - December 2020'!$I$2:$I$2047,'Orders - December 2020'!$H$2:$H$2047,Worksheet!AO$3,'Orders - December 2020'!$C$2:$C$2047,Worksheet!$F146),"-")</f>
        <v>-</v>
      </c>
      <c r="AP146" s="51" t="str">
        <f>IFERROR(AVERAGEIFS('Orders - December 2020'!$I$2:$I$2047,'Orders - December 2020'!$H$2:$H$2047,Worksheet!AP$3,'Orders - December 2020'!$C$2:$C$2047,Worksheet!$F146),"-")</f>
        <v>-</v>
      </c>
      <c r="AQ146" s="51" t="str">
        <f>IFERROR(AVERAGEIFS('Orders - December 2020'!$I$2:$I$2047,'Orders - December 2020'!$H$2:$H$2047,Worksheet!AQ$3,'Orders - December 2020'!$C$2:$C$2047,Worksheet!$F146),"-")</f>
        <v>-</v>
      </c>
      <c r="AR146" s="51" t="str">
        <f>IFERROR(AVERAGEIFS('Orders - December 2020'!$I$2:$I$2047,'Orders - December 2020'!$H$2:$H$2047,Worksheet!AR$3,'Orders - December 2020'!$C$2:$C$2047,Worksheet!$F146),"-")</f>
        <v>-</v>
      </c>
      <c r="AS146" s="51" t="str">
        <f>IFERROR(AVERAGEIFS('Orders - December 2020'!$I$2:$I$2047,'Orders - December 2020'!$H$2:$H$2047,Worksheet!AS$3,'Orders - December 2020'!$C$2:$C$2047,Worksheet!$F146),"-")</f>
        <v>-</v>
      </c>
      <c r="AT146" s="51" t="str">
        <f>IFERROR(AVERAGEIFS('Orders - December 2020'!$I$2:$I$2047,'Orders - December 2020'!$H$2:$H$2047,Worksheet!AT$3,'Orders - December 2020'!$C$2:$C$2047,Worksheet!$F146),"-")</f>
        <v>-</v>
      </c>
      <c r="AU146" s="51" t="str">
        <f>IFERROR(AVERAGEIFS('Orders - December 2020'!$I$2:$I$2047,'Orders - December 2020'!$H$2:$H$2047,Worksheet!AU$3,'Orders - December 2020'!$C$2:$C$2047,Worksheet!$F146),"-")</f>
        <v>-</v>
      </c>
      <c r="AV146" s="51" t="str">
        <f>IFERROR(AVERAGEIFS('Orders - December 2020'!$I$2:$I$2047,'Orders - December 2020'!$H$2:$H$2047,Worksheet!AV$3,'Orders - December 2020'!$C$2:$C$2047,Worksheet!$F146),"-")</f>
        <v>-</v>
      </c>
      <c r="AW146" s="51" t="str">
        <f>IFERROR(AVERAGEIFS('Orders - December 2020'!$I$2:$I$2047,'Orders - December 2020'!$H$2:$H$2047,Worksheet!AW$3,'Orders - December 2020'!$C$2:$C$2047,Worksheet!$F146),"-")</f>
        <v>-</v>
      </c>
      <c r="AX146" s="51" t="str">
        <f>IFERROR(AVERAGEIFS('Orders - December 2020'!$I$2:$I$2047,'Orders - December 2020'!$H$2:$H$2047,Worksheet!AX$3,'Orders - December 2020'!$C$2:$C$2047,Worksheet!$F146),"-")</f>
        <v>-</v>
      </c>
      <c r="AY146" s="51" t="str">
        <f>IFERROR(AVERAGEIFS('Orders - December 2020'!$I$2:$I$2047,'Orders - December 2020'!$H$2:$H$2047,Worksheet!AY$3,'Orders - December 2020'!$C$2:$C$2047,Worksheet!$F146),"-")</f>
        <v>-</v>
      </c>
      <c r="AZ146" s="51" t="str">
        <f>IFERROR(AVERAGEIFS('Orders - December 2020'!$I$2:$I$2047,'Orders - December 2020'!$H$2:$H$2047,Worksheet!AZ$3,'Orders - December 2020'!$C$2:$C$2047,Worksheet!$F146),"-")</f>
        <v>-</v>
      </c>
      <c r="BA146" s="51" t="str">
        <f>IFERROR(AVERAGEIFS('Orders - December 2020'!$I$2:$I$2047,'Orders - December 2020'!$H$2:$H$2047,Worksheet!BA$3,'Orders - December 2020'!$C$2:$C$2047,Worksheet!$F146),"-")</f>
        <v>-</v>
      </c>
      <c r="BB146" s="51" t="str">
        <f>IFERROR(AVERAGEIFS('Orders - December 2020'!$I$2:$I$2047,'Orders - December 2020'!$H$2:$H$2047,Worksheet!BB$3,'Orders - December 2020'!$C$2:$C$2047,Worksheet!$F146),"-")</f>
        <v>-</v>
      </c>
      <c r="BC146" s="51" t="str">
        <f>IFERROR(AVERAGEIFS('Orders - December 2020'!$I$2:$I$2047,'Orders - December 2020'!$H$2:$H$2047,Worksheet!BC$3,'Orders - December 2020'!$C$2:$C$2047,Worksheet!$F146),"-")</f>
        <v>-</v>
      </c>
      <c r="BD146" s="51" t="str">
        <f>IFERROR(AVERAGEIFS('Orders - December 2020'!$I$2:$I$2047,'Orders - December 2020'!$H$2:$H$2047,Worksheet!BD$3,'Orders - December 2020'!$C$2:$C$2047,Worksheet!$F146),"-")</f>
        <v>-</v>
      </c>
      <c r="BE146" s="51" t="str">
        <f>IFERROR(AVERAGEIFS('Orders - December 2020'!$I$2:$I$2047,'Orders - December 2020'!$H$2:$H$2047,Worksheet!BE$3,'Orders - December 2020'!$C$2:$C$2047,Worksheet!$F146),"-")</f>
        <v>-</v>
      </c>
      <c r="BF146" s="51" t="str">
        <f>IFERROR(AVERAGEIFS('Orders - December 2020'!$I$2:$I$2047,'Orders - December 2020'!$H$2:$H$2047,Worksheet!BF$3,'Orders - December 2020'!$C$2:$C$2047,Worksheet!$F146),"-")</f>
        <v>-</v>
      </c>
      <c r="BG146" s="51" t="str">
        <f>IFERROR(AVERAGEIFS('Orders - December 2020'!$I$2:$I$2047,'Orders - December 2020'!$H$2:$H$2047,Worksheet!BG$3,'Orders - December 2020'!$C$2:$C$2047,Worksheet!$F146),"-")</f>
        <v>-</v>
      </c>
      <c r="BH146" s="51" t="str">
        <f>IFERROR(AVERAGEIFS('Orders - December 2020'!$I$2:$I$2047,'Orders - December 2020'!$H$2:$H$2047,Worksheet!BH$3,'Orders - December 2020'!$C$2:$C$2047,Worksheet!$F146),"-")</f>
        <v>-</v>
      </c>
      <c r="BI146" s="51" t="str">
        <f>IFERROR(AVERAGEIFS('Orders - December 2020'!$I$2:$I$2047,'Orders - December 2020'!$H$2:$H$2047,Worksheet!BI$3,'Orders - December 2020'!$C$2:$C$2047,Worksheet!$F146),"-")</f>
        <v>-</v>
      </c>
      <c r="BJ146" s="51" t="str">
        <f>IFERROR(AVERAGEIFS('Orders - December 2020'!$I$2:$I$2047,'Orders - December 2020'!$H$2:$H$2047,Worksheet!BJ$3,'Orders - December 2020'!$C$2:$C$2047,Worksheet!$F146),"-")</f>
        <v>-</v>
      </c>
      <c r="BK146" s="51" t="str">
        <f>IFERROR(AVERAGEIFS('Orders - December 2020'!$I$2:$I$2047,'Orders - December 2020'!$H$2:$H$2047,Worksheet!BK$3,'Orders - December 2020'!$C$2:$C$2047,Worksheet!$F146),"-")</f>
        <v>-</v>
      </c>
      <c r="BL146" s="51" t="str">
        <f>IFERROR(AVERAGEIFS('Orders - December 2020'!$I$2:$I$2047,'Orders - December 2020'!$H$2:$H$2047,Worksheet!BL$3,'Orders - December 2020'!$C$2:$C$2047,Worksheet!$F146),"-")</f>
        <v>-</v>
      </c>
      <c r="BM146" s="51" t="str">
        <f>IFERROR(AVERAGEIFS('Orders - December 2020'!$I$2:$I$2047,'Orders - December 2020'!$H$2:$H$2047,Worksheet!BM$3,'Orders - December 2020'!$C$2:$C$2047,Worksheet!$F146),"-")</f>
        <v>-</v>
      </c>
      <c r="BN146" s="51" t="str">
        <f>IFERROR(AVERAGEIFS('Orders - December 2020'!$I$2:$I$2047,'Orders - December 2020'!$H$2:$H$2047,Worksheet!BN$3,'Orders - December 2020'!$C$2:$C$2047,Worksheet!$F146),"-")</f>
        <v>-</v>
      </c>
      <c r="BO146" s="51" t="str">
        <f>IFERROR(AVERAGEIFS('Orders - December 2020'!$I$2:$I$2047,'Orders - December 2020'!$H$2:$H$2047,Worksheet!BO$3,'Orders - December 2020'!$C$2:$C$2047,Worksheet!$F146),"-")</f>
        <v>-</v>
      </c>
      <c r="BP146" s="51" t="str">
        <f>IFERROR(AVERAGEIFS('Orders - December 2020'!$I$2:$I$2047,'Orders - December 2020'!$H$2:$H$2047,Worksheet!BP$3,'Orders - December 2020'!$C$2:$C$2047,Worksheet!$F146),"-")</f>
        <v>-</v>
      </c>
      <c r="BQ146" s="51" t="str">
        <f>IFERROR(AVERAGEIFS('Orders - December 2020'!$I$2:$I$2047,'Orders - December 2020'!$H$2:$H$2047,Worksheet!BQ$3,'Orders - December 2020'!$C$2:$C$2047,Worksheet!$F146),"-")</f>
        <v>-</v>
      </c>
      <c r="BR146" s="51" t="str">
        <f>IFERROR(AVERAGEIFS('Orders - December 2020'!$I$2:$I$2047,'Orders - December 2020'!$H$2:$H$2047,Worksheet!BR$3,'Orders - December 2020'!$C$2:$C$2047,Worksheet!$F146),"-")</f>
        <v>-</v>
      </c>
      <c r="BS146" s="51" t="str">
        <f>IFERROR(AVERAGEIFS('Orders - December 2020'!$I$2:$I$2047,'Orders - December 2020'!$H$2:$H$2047,Worksheet!BS$3,'Orders - December 2020'!$C$2:$C$2047,Worksheet!$F146),"-")</f>
        <v>-</v>
      </c>
      <c r="BT146" s="51" t="str">
        <f>IFERROR(AVERAGEIFS('Orders - December 2020'!$I$2:$I$2047,'Orders - December 2020'!$H$2:$H$2047,Worksheet!BT$3,'Orders - December 2020'!$C$2:$C$2047,Worksheet!$F146),"-")</f>
        <v>-</v>
      </c>
      <c r="BU146" s="51" t="str">
        <f>IFERROR(AVERAGEIFS('Orders - December 2020'!$I$2:$I$2047,'Orders - December 2020'!$H$2:$H$2047,Worksheet!BU$3,'Orders - December 2020'!$C$2:$C$2047,Worksheet!$F146),"-")</f>
        <v>-</v>
      </c>
      <c r="BV146" s="51" t="str">
        <f>IFERROR(AVERAGEIFS('Orders - December 2020'!$I$2:$I$2047,'Orders - December 2020'!$H$2:$H$2047,Worksheet!BV$3,'Orders - December 2020'!$C$2:$C$2047,Worksheet!$F146),"-")</f>
        <v>-</v>
      </c>
      <c r="BW146" s="51" t="str">
        <f>IFERROR(AVERAGEIFS('Orders - December 2020'!$I$2:$I$2047,'Orders - December 2020'!$H$2:$H$2047,Worksheet!BW$3,'Orders - December 2020'!$C$2:$C$2047,Worksheet!$F146),"-")</f>
        <v>-</v>
      </c>
      <c r="BX146" s="51" t="str">
        <f>IFERROR(AVERAGEIFS('Orders - December 2020'!$I$2:$I$2047,'Orders - December 2020'!$H$2:$H$2047,Worksheet!BX$3,'Orders - December 2020'!$C$2:$C$2047,Worksheet!$F146),"-")</f>
        <v>-</v>
      </c>
      <c r="BY146" s="51" t="str">
        <f>IFERROR(AVERAGEIFS('Orders - December 2020'!$I$2:$I$2047,'Orders - December 2020'!$H$2:$H$2047,Worksheet!BY$3,'Orders - December 2020'!$C$2:$C$2047,Worksheet!$F146),"-")</f>
        <v>-</v>
      </c>
      <c r="BZ146" s="51" t="str">
        <f>IFERROR(AVERAGEIFS('Orders - December 2020'!$I$2:$I$2047,'Orders - December 2020'!$H$2:$H$2047,Worksheet!BZ$3,'Orders - December 2020'!$C$2:$C$2047,Worksheet!$F146),"-")</f>
        <v>-</v>
      </c>
      <c r="CA146" s="51">
        <f>IFERROR(AVERAGEIFS('Orders - December 2020'!$I$2:$I$2047,'Orders - December 2020'!$H$2:$H$2047,Worksheet!CA$3,'Orders - December 2020'!$C$2:$C$2047,Worksheet!$F146),"-")</f>
        <v>1</v>
      </c>
      <c r="CB146" s="51">
        <f>IFERROR(AVERAGEIFS('Orders - December 2020'!$I$2:$I$2047,'Orders - December 2020'!$H$2:$H$2047,Worksheet!CB$3,'Orders - December 2020'!$C$2:$C$2047,Worksheet!$F146),"-")</f>
        <v>1</v>
      </c>
      <c r="CC146" s="51" t="str">
        <f>IFERROR(AVERAGEIFS('Orders - December 2020'!$I$2:$I$2047,'Orders - December 2020'!$H$2:$H$2047,Worksheet!CC$3,'Orders - December 2020'!$C$2:$C$2047,Worksheet!$F146),"-")</f>
        <v>-</v>
      </c>
      <c r="CD146" s="51" t="str">
        <f>IFERROR(AVERAGEIFS('Orders - December 2020'!$I$2:$I$2047,'Orders - December 2020'!$H$2:$H$2047,Worksheet!CD$3,'Orders - December 2020'!$C$2:$C$2047,Worksheet!$F146),"-")</f>
        <v>-</v>
      </c>
      <c r="CE146" s="51" t="str">
        <f>IFERROR(AVERAGEIFS('Orders - December 2020'!$I$2:$I$2047,'Orders - December 2020'!$H$2:$H$2047,Worksheet!CE$3,'Orders - December 2020'!$C$2:$C$2047,Worksheet!$F146),"-")</f>
        <v>-</v>
      </c>
      <c r="CF146" s="51" t="str">
        <f>IFERROR(AVERAGEIFS('Orders - December 2020'!$I$2:$I$2047,'Orders - December 2020'!$H$2:$H$2047,Worksheet!CF$3,'Orders - December 2020'!$C$2:$C$2047,Worksheet!$F146),"-")</f>
        <v>-</v>
      </c>
      <c r="CG146" s="51" t="str">
        <f>IFERROR(AVERAGEIFS('Orders - December 2020'!$I$2:$I$2047,'Orders - December 2020'!$H$2:$H$2047,Worksheet!CG$3,'Orders - December 2020'!$C$2:$C$2047,Worksheet!$F146),"-")</f>
        <v>-</v>
      </c>
      <c r="CH146" s="51" t="str">
        <f>IFERROR(AVERAGEIFS('Orders - December 2020'!$I$2:$I$2047,'Orders - December 2020'!$H$2:$H$2047,Worksheet!CH$3,'Orders - December 2020'!$C$2:$C$2047,Worksheet!$F146),"-")</f>
        <v>-</v>
      </c>
      <c r="CI146" s="51" t="str">
        <f>IFERROR(AVERAGEIFS('Orders - December 2020'!$I$2:$I$2047,'Orders - December 2020'!$H$2:$H$2047,Worksheet!CI$3,'Orders - December 2020'!$C$2:$C$2047,Worksheet!$F146),"-")</f>
        <v>-</v>
      </c>
      <c r="CJ146" s="51" t="str">
        <f>IFERROR(AVERAGEIFS('Orders - December 2020'!$I$2:$I$2047,'Orders - December 2020'!$H$2:$H$2047,Worksheet!CJ$3,'Orders - December 2020'!$C$2:$C$2047,Worksheet!$F146),"-")</f>
        <v>-</v>
      </c>
      <c r="CK146" s="51" t="str">
        <f>IFERROR(AVERAGEIFS('Orders - December 2020'!$I$2:$I$2047,'Orders - December 2020'!$H$2:$H$2047,Worksheet!CK$3,'Orders - December 2020'!$C$2:$C$2047,Worksheet!$F146),"-")</f>
        <v>-</v>
      </c>
      <c r="CL146" s="51" t="str">
        <f>IFERROR(AVERAGEIFS('Orders - December 2020'!$I$2:$I$2047,'Orders - December 2020'!$H$2:$H$2047,Worksheet!CL$3,'Orders - December 2020'!$C$2:$C$2047,Worksheet!$F146),"-")</f>
        <v>-</v>
      </c>
      <c r="CM146" s="51" t="str">
        <f>IFERROR(AVERAGEIFS('Orders - December 2020'!$I$2:$I$2047,'Orders - December 2020'!$H$2:$H$2047,Worksheet!CM$3,'Orders - December 2020'!$C$2:$C$2047,Worksheet!$F146),"-")</f>
        <v>-</v>
      </c>
      <c r="CN146" s="51" t="str">
        <f>IFERROR(AVERAGEIFS('Orders - December 2020'!$I$2:$I$2047,'Orders - December 2020'!$H$2:$H$2047,Worksheet!CN$3,'Orders - December 2020'!$C$2:$C$2047,Worksheet!$F146),"-")</f>
        <v>-</v>
      </c>
      <c r="CO146" s="51" t="str">
        <f>IFERROR(AVERAGEIFS('Orders - December 2020'!$I$2:$I$2047,'Orders - December 2020'!$H$2:$H$2047,Worksheet!CO$3,'Orders - December 2020'!$C$2:$C$2047,Worksheet!$F146),"-")</f>
        <v>-</v>
      </c>
      <c r="CP146" s="51" t="str">
        <f>IFERROR(AVERAGEIFS('Orders - December 2020'!$I$2:$I$2047,'Orders - December 2020'!$H$2:$H$2047,Worksheet!CP$3,'Orders - December 2020'!$C$2:$C$2047,Worksheet!$F146),"-")</f>
        <v>-</v>
      </c>
      <c r="CQ146" s="51" t="str">
        <f>IFERROR(AVERAGEIFS('Orders - December 2020'!$I$2:$I$2047,'Orders - December 2020'!$H$2:$H$2047,Worksheet!CQ$3,'Orders - December 2020'!$C$2:$C$2047,Worksheet!$F146),"-")</f>
        <v>-</v>
      </c>
      <c r="CR146" s="51" t="str">
        <f>IFERROR(AVERAGEIFS('Orders - December 2020'!$I$2:$I$2047,'Orders - December 2020'!$H$2:$H$2047,Worksheet!CR$3,'Orders - December 2020'!$C$2:$C$2047,Worksheet!$F146),"-")</f>
        <v>-</v>
      </c>
      <c r="CS146" s="51" t="str">
        <f>IFERROR(AVERAGEIFS('Orders - December 2020'!$I$2:$I$2047,'Orders - December 2020'!$H$2:$H$2047,Worksheet!CS$3,'Orders - December 2020'!$C$2:$C$2047,Worksheet!$F146),"-")</f>
        <v>-</v>
      </c>
      <c r="CT146" s="51" t="str">
        <f>IFERROR(AVERAGEIFS('Orders - December 2020'!$I$2:$I$2047,'Orders - December 2020'!$H$2:$H$2047,Worksheet!CT$3,'Orders - December 2020'!$C$2:$C$2047,Worksheet!$F146),"-")</f>
        <v>-</v>
      </c>
      <c r="CU146" s="51" t="str">
        <f>IFERROR(AVERAGEIFS('Orders - December 2020'!$I$2:$I$2047,'Orders - December 2020'!$H$2:$H$2047,Worksheet!CU$3,'Orders - December 2020'!$C$2:$C$2047,Worksheet!$F146),"-")</f>
        <v>-</v>
      </c>
      <c r="CV146" s="51" t="str">
        <f>IFERROR(AVERAGEIFS('Orders - December 2020'!$I$2:$I$2047,'Orders - December 2020'!$H$2:$H$2047,Worksheet!CV$3,'Orders - December 2020'!$C$2:$C$2047,Worksheet!$F146),"-")</f>
        <v>-</v>
      </c>
      <c r="CW146" s="51" t="str">
        <f>IFERROR(AVERAGEIFS('Orders - December 2020'!$I$2:$I$2047,'Orders - December 2020'!$H$2:$H$2047,Worksheet!CW$3,'Orders - December 2020'!$C$2:$C$2047,Worksheet!$F146),"-")</f>
        <v>-</v>
      </c>
      <c r="CX146" s="51" t="str">
        <f>IFERROR(AVERAGEIFS('Orders - December 2020'!$I$2:$I$2047,'Orders - December 2020'!$H$2:$H$2047,Worksheet!CX$3,'Orders - December 2020'!$C$2:$C$2047,Worksheet!$F146),"-")</f>
        <v>-</v>
      </c>
      <c r="CY146" s="51" t="str">
        <f>IFERROR(AVERAGEIFS('Orders - December 2020'!$I$2:$I$2047,'Orders - December 2020'!$H$2:$H$2047,Worksheet!CY$3,'Orders - December 2020'!$C$2:$C$2047,Worksheet!$F146),"-")</f>
        <v>-</v>
      </c>
      <c r="CZ146" s="51" t="str">
        <f>IFERROR(AVERAGEIFS('Orders - December 2020'!$I$2:$I$2047,'Orders - December 2020'!$H$2:$H$2047,Worksheet!CZ$3,'Orders - December 2020'!$C$2:$C$2047,Worksheet!$F146),"-")</f>
        <v>-</v>
      </c>
      <c r="DA146" s="51" t="str">
        <f>IFERROR(AVERAGEIFS('Orders - December 2020'!$I$2:$I$2047,'Orders - December 2020'!$H$2:$H$2047,Worksheet!DA$3,'Orders - December 2020'!$C$2:$C$2047,Worksheet!$F146),"-")</f>
        <v>-</v>
      </c>
      <c r="DB146" s="51" t="str">
        <f>IFERROR(AVERAGEIFS('Orders - December 2020'!$I$2:$I$2047,'Orders - December 2020'!$H$2:$H$2047,Worksheet!DB$3,'Orders - December 2020'!$C$2:$C$2047,Worksheet!$F146),"-")</f>
        <v>-</v>
      </c>
      <c r="DC146" s="51" t="str">
        <f>IFERROR(AVERAGEIFS('Orders - December 2020'!$I$2:$I$2047,'Orders - December 2020'!$H$2:$H$2047,Worksheet!DC$3,'Orders - December 2020'!$C$2:$C$2047,Worksheet!$F146),"-")</f>
        <v>-</v>
      </c>
      <c r="DD146" s="51" t="str">
        <f>IFERROR(AVERAGEIFS('Orders - December 2020'!$I$2:$I$2047,'Orders - December 2020'!$H$2:$H$2047,Worksheet!DD$3,'Orders - December 2020'!$C$2:$C$2047,Worksheet!$F146),"-")</f>
        <v>-</v>
      </c>
      <c r="DE146" s="51" t="str">
        <f>IFERROR(AVERAGEIFS('Orders - December 2020'!$I$2:$I$2047,'Orders - December 2020'!$H$2:$H$2047,Worksheet!DE$3,'Orders - December 2020'!$C$2:$C$2047,Worksheet!$F146),"-")</f>
        <v>-</v>
      </c>
      <c r="DF146" s="51" t="str">
        <f>IFERROR(AVERAGEIFS('Orders - December 2020'!$I$2:$I$2047,'Orders - December 2020'!$H$2:$H$2047,Worksheet!DF$3,'Orders - December 2020'!$C$2:$C$2047,Worksheet!$F146),"-")</f>
        <v>-</v>
      </c>
      <c r="DG146" s="51" t="str">
        <f>IFERROR(AVERAGEIFS('Orders - December 2020'!$I$2:$I$2047,'Orders - December 2020'!$H$2:$H$2047,Worksheet!DG$3,'Orders - December 2020'!$C$2:$C$2047,Worksheet!$F146),"-")</f>
        <v>-</v>
      </c>
      <c r="DH146" s="51" t="str">
        <f>IFERROR(AVERAGEIFS('Orders - December 2020'!$I$2:$I$2047,'Orders - December 2020'!$H$2:$H$2047,Worksheet!DH$3,'Orders - December 2020'!$C$2:$C$2047,Worksheet!$F146),"-")</f>
        <v>-</v>
      </c>
      <c r="DI146" s="51" t="str">
        <f>IFERROR(AVERAGEIFS('Orders - December 2020'!$I$2:$I$2047,'Orders - December 2020'!$H$2:$H$2047,Worksheet!DI$3,'Orders - December 2020'!$C$2:$C$2047,Worksheet!$F146),"-")</f>
        <v>-</v>
      </c>
      <c r="DJ146" s="51" t="str">
        <f>IFERROR(AVERAGEIFS('Orders - December 2020'!$I$2:$I$2047,'Orders - December 2020'!$H$2:$H$2047,Worksheet!DJ$3,'Orders - December 2020'!$C$2:$C$2047,Worksheet!$F146),"-")</f>
        <v>-</v>
      </c>
      <c r="DK146" s="51" t="str">
        <f>IFERROR(AVERAGEIFS('Orders - December 2020'!$I$2:$I$2047,'Orders - December 2020'!$H$2:$H$2047,Worksheet!DK$3,'Orders - December 2020'!$C$2:$C$2047,Worksheet!$F146),"-")</f>
        <v>-</v>
      </c>
      <c r="DL146" s="51" t="str">
        <f>IFERROR(AVERAGEIFS('Orders - December 2020'!$I$2:$I$2047,'Orders - December 2020'!$H$2:$H$2047,Worksheet!DL$3,'Orders - December 2020'!$C$2:$C$2047,Worksheet!$F146),"-")</f>
        <v>-</v>
      </c>
      <c r="DM146" s="51" t="str">
        <f>IFERROR(AVERAGEIFS('Orders - December 2020'!$I$2:$I$2047,'Orders - December 2020'!$H$2:$H$2047,Worksheet!DM$3,'Orders - December 2020'!$C$2:$C$2047,Worksheet!$F146),"-")</f>
        <v>-</v>
      </c>
      <c r="DN146" s="51" t="str">
        <f>IFERROR(AVERAGEIFS('Orders - December 2020'!$I$2:$I$2047,'Orders - December 2020'!$H$2:$H$2047,Worksheet!DN$3,'Orders - December 2020'!$C$2:$C$2047,Worksheet!$F146),"-")</f>
        <v>-</v>
      </c>
      <c r="DO146" s="51" t="str">
        <f>IFERROR(AVERAGEIFS('Orders - December 2020'!$I$2:$I$2047,'Orders - December 2020'!$H$2:$H$2047,Worksheet!DO$3,'Orders - December 2020'!$C$2:$C$2047,Worksheet!$F146),"-")</f>
        <v>-</v>
      </c>
      <c r="DP146" s="51" t="str">
        <f>IFERROR(AVERAGEIFS('Orders - December 2020'!$I$2:$I$2047,'Orders - December 2020'!$H$2:$H$2047,Worksheet!DP$3,'Orders - December 2020'!$C$2:$C$2047,Worksheet!$F146),"-")</f>
        <v>-</v>
      </c>
      <c r="DQ146" s="51" t="str">
        <f>IFERROR(AVERAGEIFS('Orders - December 2020'!$I$2:$I$2047,'Orders - December 2020'!$H$2:$H$2047,Worksheet!DQ$3,'Orders - December 2020'!$C$2:$C$2047,Worksheet!$F146),"-")</f>
        <v>-</v>
      </c>
      <c r="DR146" s="51" t="str">
        <f>IFERROR(AVERAGEIFS('Orders - December 2020'!$I$2:$I$2047,'Orders - December 2020'!$H$2:$H$2047,Worksheet!DR$3,'Orders - December 2020'!$C$2:$C$2047,Worksheet!$F146),"-")</f>
        <v>-</v>
      </c>
      <c r="DS146" s="51" t="str">
        <f>IFERROR(AVERAGEIFS('Orders - December 2020'!$I$2:$I$2047,'Orders - December 2020'!$H$2:$H$2047,Worksheet!DS$3,'Orders - December 2020'!$C$2:$C$2047,Worksheet!$F146),"-")</f>
        <v>-</v>
      </c>
      <c r="DT146" s="51" t="str">
        <f>IFERROR(AVERAGEIFS('Orders - December 2020'!$I$2:$I$2047,'Orders - December 2020'!$H$2:$H$2047,Worksheet!DT$3,'Orders - December 2020'!$C$2:$C$2047,Worksheet!$F146),"-")</f>
        <v>-</v>
      </c>
      <c r="DU146" s="51" t="str">
        <f>IFERROR(AVERAGEIFS('Orders - December 2020'!$I$2:$I$2047,'Orders - December 2020'!$H$2:$H$2047,Worksheet!DU$3,'Orders - December 2020'!$C$2:$C$2047,Worksheet!$F146),"-")</f>
        <v>-</v>
      </c>
      <c r="DV146" s="51" t="str">
        <f>IFERROR(AVERAGEIFS('Orders - December 2020'!$I$2:$I$2047,'Orders - December 2020'!$H$2:$H$2047,Worksheet!DV$3,'Orders - December 2020'!$C$2:$C$2047,Worksheet!$F146),"-")</f>
        <v>-</v>
      </c>
      <c r="DW146" s="51" t="str">
        <f>IFERROR(AVERAGEIFS('Orders - December 2020'!$I$2:$I$2047,'Orders - December 2020'!$H$2:$H$2047,Worksheet!DW$3,'Orders - December 2020'!$C$2:$C$2047,Worksheet!$F146),"-")</f>
        <v>-</v>
      </c>
      <c r="DX146" s="51" t="str">
        <f>IFERROR(AVERAGEIFS('Orders - December 2020'!$I$2:$I$2047,'Orders - December 2020'!$H$2:$H$2047,Worksheet!DX$3,'Orders - December 2020'!$C$2:$C$2047,Worksheet!$F146),"-")</f>
        <v>-</v>
      </c>
      <c r="DY146" s="51" t="str">
        <f>IFERROR(AVERAGEIFS('Orders - December 2020'!$I$2:$I$2047,'Orders - December 2020'!$H$2:$H$2047,Worksheet!DY$3,'Orders - December 2020'!$C$2:$C$2047,Worksheet!$F146),"-")</f>
        <v>-</v>
      </c>
      <c r="DZ146" s="51" t="str">
        <f>IFERROR(AVERAGEIFS('Orders - December 2020'!$I$2:$I$2047,'Orders - December 2020'!$H$2:$H$2047,Worksheet!DZ$3,'Orders - December 2020'!$C$2:$C$2047,Worksheet!$F146),"-")</f>
        <v>-</v>
      </c>
      <c r="EA146" s="51" t="str">
        <f>IFERROR(AVERAGEIFS('Orders - December 2020'!$I$2:$I$2047,'Orders - December 2020'!$H$2:$H$2047,Worksheet!EA$3,'Orders - December 2020'!$C$2:$C$2047,Worksheet!$F146),"-")</f>
        <v>-</v>
      </c>
      <c r="EB146" s="51" t="str">
        <f>IFERROR(AVERAGEIFS('Orders - December 2020'!$I$2:$I$2047,'Orders - December 2020'!$H$2:$H$2047,Worksheet!EB$3,'Orders - December 2020'!$C$2:$C$2047,Worksheet!$F146),"-")</f>
        <v>-</v>
      </c>
      <c r="EC146" s="51" t="str">
        <f>IFERROR(AVERAGEIFS('Orders - December 2020'!$I$2:$I$2047,'Orders - December 2020'!$H$2:$H$2047,Worksheet!EC$3,'Orders - December 2020'!$C$2:$C$2047,Worksheet!$F146),"-")</f>
        <v>-</v>
      </c>
      <c r="ED146" s="51" t="str">
        <f>IFERROR(AVERAGEIFS('Orders - December 2020'!$I$2:$I$2047,'Orders - December 2020'!$H$2:$H$2047,Worksheet!ED$3,'Orders - December 2020'!$C$2:$C$2047,Worksheet!$F146),"-")</f>
        <v>-</v>
      </c>
      <c r="EE146" s="51" t="str">
        <f>IFERROR(AVERAGEIFS('Orders - December 2020'!$I$2:$I$2047,'Orders - December 2020'!$H$2:$H$2047,Worksheet!EE$3,'Orders - December 2020'!$C$2:$C$2047,Worksheet!$F146),"-")</f>
        <v>-</v>
      </c>
      <c r="EF146" s="51" t="str">
        <f>IFERROR(AVERAGEIFS('Orders - December 2020'!$I$2:$I$2047,'Orders - December 2020'!$H$2:$H$2047,Worksheet!EF$3,'Orders - December 2020'!$C$2:$C$2047,Worksheet!$F146),"-")</f>
        <v>-</v>
      </c>
      <c r="EG146" s="51" t="str">
        <f>IFERROR(AVERAGEIFS('Orders - December 2020'!$I$2:$I$2047,'Orders - December 2020'!$H$2:$H$2047,Worksheet!EG$3,'Orders - December 2020'!$C$2:$C$2047,Worksheet!$F146),"-")</f>
        <v>-</v>
      </c>
      <c r="EH146" s="51" t="str">
        <f>IFERROR(AVERAGEIFS('Orders - December 2020'!$I$2:$I$2047,'Orders - December 2020'!$H$2:$H$2047,Worksheet!EH$3,'Orders - December 2020'!$C$2:$C$2047,Worksheet!$F146),"-")</f>
        <v>-</v>
      </c>
      <c r="EI146" s="51" t="str">
        <f>IFERROR(AVERAGEIFS('Orders - December 2020'!$I$2:$I$2047,'Orders - December 2020'!$H$2:$H$2047,Worksheet!EI$3,'Orders - December 2020'!$C$2:$C$2047,Worksheet!$F146),"-")</f>
        <v>-</v>
      </c>
      <c r="EJ146" s="51" t="str">
        <f>IFERROR(AVERAGEIFS('Orders - December 2020'!$I$2:$I$2047,'Orders - December 2020'!$H$2:$H$2047,Worksheet!EJ$3,'Orders - December 2020'!$C$2:$C$2047,Worksheet!$F146),"-")</f>
        <v>-</v>
      </c>
      <c r="EK146" s="51" t="str">
        <f>IFERROR(AVERAGEIFS('Orders - December 2020'!$I$2:$I$2047,'Orders - December 2020'!$H$2:$H$2047,Worksheet!EK$3,'Orders - December 2020'!$C$2:$C$2047,Worksheet!$F146),"-")</f>
        <v>-</v>
      </c>
      <c r="EL146" s="51" t="str">
        <f>IFERROR(AVERAGEIFS('Orders - December 2020'!$I$2:$I$2047,'Orders - December 2020'!$H$2:$H$2047,Worksheet!EL$3,'Orders - December 2020'!$C$2:$C$2047,Worksheet!$F146),"-")</f>
        <v>-</v>
      </c>
      <c r="EM146" s="51" t="str">
        <f>IFERROR(AVERAGEIFS('Orders - December 2020'!$I$2:$I$2047,'Orders - December 2020'!$H$2:$H$2047,Worksheet!EM$3,'Orders - December 2020'!$C$2:$C$2047,Worksheet!$F146),"-")</f>
        <v>-</v>
      </c>
      <c r="EN146" s="51" t="str">
        <f>IFERROR(AVERAGEIFS('Orders - December 2020'!$I$2:$I$2047,'Orders - December 2020'!$H$2:$H$2047,Worksheet!EN$3,'Orders - December 2020'!$C$2:$C$2047,Worksheet!$F146),"-")</f>
        <v>-</v>
      </c>
      <c r="EO146" s="51" t="str">
        <f>IFERROR(AVERAGEIFS('Orders - December 2020'!$I$2:$I$2047,'Orders - December 2020'!$H$2:$H$2047,Worksheet!EO$3,'Orders - December 2020'!$C$2:$C$2047,Worksheet!$F146),"-")</f>
        <v>-</v>
      </c>
      <c r="EP146" s="51" t="str">
        <f>IFERROR(AVERAGEIFS('Orders - December 2020'!$I$2:$I$2047,'Orders - December 2020'!$H$2:$H$2047,Worksheet!EP$3,'Orders - December 2020'!$C$2:$C$2047,Worksheet!$F146),"-")</f>
        <v>-</v>
      </c>
      <c r="EQ146" s="51" t="str">
        <f>IFERROR(AVERAGEIFS('Orders - December 2020'!$I$2:$I$2047,'Orders - December 2020'!$H$2:$H$2047,Worksheet!EQ$3,'Orders - December 2020'!$C$2:$C$2047,Worksheet!$F146),"-")</f>
        <v>-</v>
      </c>
      <c r="ER146" s="51" t="str">
        <f>IFERROR(AVERAGEIFS('Orders - December 2020'!$I$2:$I$2047,'Orders - December 2020'!$H$2:$H$2047,Worksheet!ER$3,'Orders - December 2020'!$C$2:$C$2047,Worksheet!$F146),"-")</f>
        <v>-</v>
      </c>
      <c r="ES146" s="51" t="str">
        <f>IFERROR(AVERAGEIFS('Orders - December 2020'!$I$2:$I$2047,'Orders - December 2020'!$H$2:$H$2047,Worksheet!ES$3,'Orders - December 2020'!$C$2:$C$2047,Worksheet!$F146),"-")</f>
        <v>-</v>
      </c>
      <c r="ET146" s="51" t="str">
        <f>IFERROR(AVERAGEIFS('Orders - December 2020'!$I$2:$I$2047,'Orders - December 2020'!$H$2:$H$2047,Worksheet!ET$3,'Orders - December 2020'!$C$2:$C$2047,Worksheet!$F146),"-")</f>
        <v>-</v>
      </c>
      <c r="EU146" s="51" t="str">
        <f>IFERROR(AVERAGEIFS('Orders - December 2020'!$I$2:$I$2047,'Orders - December 2020'!$H$2:$H$2047,Worksheet!EU$3,'Orders - December 2020'!$C$2:$C$2047,Worksheet!$F146),"-")</f>
        <v>-</v>
      </c>
      <c r="EV146" s="51" t="str">
        <f>IFERROR(AVERAGEIFS('Orders - December 2020'!$I$2:$I$2047,'Orders - December 2020'!$H$2:$H$2047,Worksheet!EV$3,'Orders - December 2020'!$C$2:$C$2047,Worksheet!$F146),"-")</f>
        <v>-</v>
      </c>
      <c r="EW146" s="51" t="str">
        <f>IFERROR(AVERAGEIFS('Orders - December 2020'!$I$2:$I$2047,'Orders - December 2020'!$H$2:$H$2047,Worksheet!EW$3,'Orders - December 2020'!$C$2:$C$2047,Worksheet!$F146),"-")</f>
        <v>-</v>
      </c>
      <c r="EX146" s="51" t="str">
        <f>IFERROR(AVERAGEIFS('Orders - December 2020'!$I$2:$I$2047,'Orders - December 2020'!$H$2:$H$2047,Worksheet!EX$3,'Orders - December 2020'!$C$2:$C$2047,Worksheet!$F146),"-")</f>
        <v>-</v>
      </c>
      <c r="EY146" s="51" t="str">
        <f>IFERROR(AVERAGEIFS('Orders - December 2020'!$I$2:$I$2047,'Orders - December 2020'!$H$2:$H$2047,Worksheet!EY$3,'Orders - December 2020'!$C$2:$C$2047,Worksheet!$F146),"-")</f>
        <v>-</v>
      </c>
      <c r="EZ146" s="51" t="str">
        <f>IFERROR(AVERAGEIFS('Orders - December 2020'!$I$2:$I$2047,'Orders - December 2020'!$H$2:$H$2047,Worksheet!EZ$3,'Orders - December 2020'!$C$2:$C$2047,Worksheet!$F146),"-")</f>
        <v>-</v>
      </c>
      <c r="FA146" s="51" t="str">
        <f>IFERROR(AVERAGEIFS('Orders - December 2020'!$I$2:$I$2047,'Orders - December 2020'!$H$2:$H$2047,Worksheet!FA$3,'Orders - December 2020'!$C$2:$C$2047,Worksheet!$F146),"-")</f>
        <v>-</v>
      </c>
      <c r="FB146" s="51" t="str">
        <f>IFERROR(AVERAGEIFS('Orders - December 2020'!$I$2:$I$2047,'Orders - December 2020'!$H$2:$H$2047,Worksheet!FB$3,'Orders - December 2020'!$C$2:$C$2047,Worksheet!$F146),"-")</f>
        <v>-</v>
      </c>
      <c r="FC146" s="51" t="str">
        <f>IFERROR(AVERAGEIFS('Orders - December 2020'!$I$2:$I$2047,'Orders - December 2020'!$H$2:$H$2047,Worksheet!FC$3,'Orders - December 2020'!$C$2:$C$2047,Worksheet!$F146),"-")</f>
        <v>-</v>
      </c>
      <c r="FD146" s="51" t="str">
        <f>IFERROR(AVERAGEIFS('Orders - December 2020'!$I$2:$I$2047,'Orders - December 2020'!$H$2:$H$2047,Worksheet!FD$3,'Orders - December 2020'!$C$2:$C$2047,Worksheet!$F146),"-")</f>
        <v>-</v>
      </c>
      <c r="FE146" s="51" t="str">
        <f>IFERROR(AVERAGEIFS('Orders - December 2020'!$I$2:$I$2047,'Orders - December 2020'!$H$2:$H$2047,Worksheet!FE$3,'Orders - December 2020'!$C$2:$C$2047,Worksheet!$F146),"-")</f>
        <v>-</v>
      </c>
      <c r="FF146" s="51" t="str">
        <f>IFERROR(AVERAGEIFS('Orders - December 2020'!$I$2:$I$2047,'Orders - December 2020'!$H$2:$H$2047,Worksheet!FF$3,'Orders - December 2020'!$C$2:$C$2047,Worksheet!$F146),"-")</f>
        <v>-</v>
      </c>
      <c r="FG146" s="52" t="str">
        <f>IFERROR(AVERAGEIFS('Orders - December 2020'!$I$2:$I$2047,'Orders - December 2020'!$H$2:$H$2047,Worksheet!FG$3,'Orders - December 2020'!$C$2:$C$2047,Worksheet!$F146),"-")</f>
        <v>-</v>
      </c>
    </row>
    <row r="147" spans="6:163">
      <c r="F147" s="45" t="str">
        <v>success 234 ojota</v>
      </c>
      <c r="G147" s="50" t="str">
        <f>IFERROR(AVERAGEIFS('Orders - December 2020'!$I$2:$I$2047,'Orders - December 2020'!$H$2:$H$2047,Worksheet!G$3,'Orders - December 2020'!$C$2:$C$2047,Worksheet!$F147),"-")</f>
        <v>-</v>
      </c>
      <c r="H147" s="51" t="str">
        <f>IFERROR(AVERAGEIFS('Orders - December 2020'!$I$2:$I$2047,'Orders - December 2020'!$H$2:$H$2047,Worksheet!H$3,'Orders - December 2020'!$C$2:$C$2047,Worksheet!$F147),"-")</f>
        <v>-</v>
      </c>
      <c r="I147" s="51" t="str">
        <f>IFERROR(AVERAGEIFS('Orders - December 2020'!$I$2:$I$2047,'Orders - December 2020'!$H$2:$H$2047,Worksheet!I$3,'Orders - December 2020'!$C$2:$C$2047,Worksheet!$F147),"-")</f>
        <v>-</v>
      </c>
      <c r="J147" s="51" t="str">
        <f>IFERROR(AVERAGEIFS('Orders - December 2020'!$I$2:$I$2047,'Orders - December 2020'!$H$2:$H$2047,Worksheet!J$3,'Orders - December 2020'!$C$2:$C$2047,Worksheet!$F147),"-")</f>
        <v>-</v>
      </c>
      <c r="K147" s="51" t="str">
        <f>IFERROR(AVERAGEIFS('Orders - December 2020'!$I$2:$I$2047,'Orders - December 2020'!$H$2:$H$2047,Worksheet!K$3,'Orders - December 2020'!$C$2:$C$2047,Worksheet!$F147),"-")</f>
        <v>-</v>
      </c>
      <c r="L147" s="51" t="str">
        <f>IFERROR(AVERAGEIFS('Orders - December 2020'!$I$2:$I$2047,'Orders - December 2020'!$H$2:$H$2047,Worksheet!L$3,'Orders - December 2020'!$C$2:$C$2047,Worksheet!$F147),"-")</f>
        <v>-</v>
      </c>
      <c r="M147" s="51" t="str">
        <f>IFERROR(AVERAGEIFS('Orders - December 2020'!$I$2:$I$2047,'Orders - December 2020'!$H$2:$H$2047,Worksheet!M$3,'Orders - December 2020'!$C$2:$C$2047,Worksheet!$F147),"-")</f>
        <v>-</v>
      </c>
      <c r="N147" s="51" t="str">
        <f>IFERROR(AVERAGEIFS('Orders - December 2020'!$I$2:$I$2047,'Orders - December 2020'!$H$2:$H$2047,Worksheet!N$3,'Orders - December 2020'!$C$2:$C$2047,Worksheet!$F147),"-")</f>
        <v>-</v>
      </c>
      <c r="O147" s="51" t="str">
        <f>IFERROR(AVERAGEIFS('Orders - December 2020'!$I$2:$I$2047,'Orders - December 2020'!$H$2:$H$2047,Worksheet!O$3,'Orders - December 2020'!$C$2:$C$2047,Worksheet!$F147),"-")</f>
        <v>-</v>
      </c>
      <c r="P147" s="51" t="str">
        <f>IFERROR(AVERAGEIFS('Orders - December 2020'!$I$2:$I$2047,'Orders - December 2020'!$H$2:$H$2047,Worksheet!P$3,'Orders - December 2020'!$C$2:$C$2047,Worksheet!$F147),"-")</f>
        <v>-</v>
      </c>
      <c r="Q147" s="51" t="str">
        <f>IFERROR(AVERAGEIFS('Orders - December 2020'!$I$2:$I$2047,'Orders - December 2020'!$H$2:$H$2047,Worksheet!Q$3,'Orders - December 2020'!$C$2:$C$2047,Worksheet!$F147),"-")</f>
        <v>-</v>
      </c>
      <c r="R147" s="51" t="str">
        <f>IFERROR(AVERAGEIFS('Orders - December 2020'!$I$2:$I$2047,'Orders - December 2020'!$H$2:$H$2047,Worksheet!R$3,'Orders - December 2020'!$C$2:$C$2047,Worksheet!$F147),"-")</f>
        <v>-</v>
      </c>
      <c r="S147" s="51" t="str">
        <f>IFERROR(AVERAGEIFS('Orders - December 2020'!$I$2:$I$2047,'Orders - December 2020'!$H$2:$H$2047,Worksheet!S$3,'Orders - December 2020'!$C$2:$C$2047,Worksheet!$F147),"-")</f>
        <v>-</v>
      </c>
      <c r="T147" s="51" t="str">
        <f>IFERROR(AVERAGEIFS('Orders - December 2020'!$I$2:$I$2047,'Orders - December 2020'!$H$2:$H$2047,Worksheet!T$3,'Orders - December 2020'!$C$2:$C$2047,Worksheet!$F147),"-")</f>
        <v>-</v>
      </c>
      <c r="U147" s="51" t="str">
        <f>IFERROR(AVERAGEIFS('Orders - December 2020'!$I$2:$I$2047,'Orders - December 2020'!$H$2:$H$2047,Worksheet!U$3,'Orders - December 2020'!$C$2:$C$2047,Worksheet!$F147),"-")</f>
        <v>-</v>
      </c>
      <c r="V147" s="51" t="str">
        <f>IFERROR(AVERAGEIFS('Orders - December 2020'!$I$2:$I$2047,'Orders - December 2020'!$H$2:$H$2047,Worksheet!V$3,'Orders - December 2020'!$C$2:$C$2047,Worksheet!$F147),"-")</f>
        <v>-</v>
      </c>
      <c r="W147" s="51" t="str">
        <f>IFERROR(AVERAGEIFS('Orders - December 2020'!$I$2:$I$2047,'Orders - December 2020'!$H$2:$H$2047,Worksheet!W$3,'Orders - December 2020'!$C$2:$C$2047,Worksheet!$F147),"-")</f>
        <v>-</v>
      </c>
      <c r="X147" s="51" t="str">
        <f>IFERROR(AVERAGEIFS('Orders - December 2020'!$I$2:$I$2047,'Orders - December 2020'!$H$2:$H$2047,Worksheet!X$3,'Orders - December 2020'!$C$2:$C$2047,Worksheet!$F147),"-")</f>
        <v>-</v>
      </c>
      <c r="Y147" s="51" t="str">
        <f>IFERROR(AVERAGEIFS('Orders - December 2020'!$I$2:$I$2047,'Orders - December 2020'!$H$2:$H$2047,Worksheet!Y$3,'Orders - December 2020'!$C$2:$C$2047,Worksheet!$F147),"-")</f>
        <v>-</v>
      </c>
      <c r="Z147" s="51" t="str">
        <f>IFERROR(AVERAGEIFS('Orders - December 2020'!$I$2:$I$2047,'Orders - December 2020'!$H$2:$H$2047,Worksheet!Z$3,'Orders - December 2020'!$C$2:$C$2047,Worksheet!$F147),"-")</f>
        <v>-</v>
      </c>
      <c r="AA147" s="51" t="str">
        <f>IFERROR(AVERAGEIFS('Orders - December 2020'!$I$2:$I$2047,'Orders - December 2020'!$H$2:$H$2047,Worksheet!AA$3,'Orders - December 2020'!$C$2:$C$2047,Worksheet!$F147),"-")</f>
        <v>-</v>
      </c>
      <c r="AB147" s="51" t="str">
        <f>IFERROR(AVERAGEIFS('Orders - December 2020'!$I$2:$I$2047,'Orders - December 2020'!$H$2:$H$2047,Worksheet!AB$3,'Orders - December 2020'!$C$2:$C$2047,Worksheet!$F147),"-")</f>
        <v>-</v>
      </c>
      <c r="AC147" s="51" t="str">
        <f>IFERROR(AVERAGEIFS('Orders - December 2020'!$I$2:$I$2047,'Orders - December 2020'!$H$2:$H$2047,Worksheet!AC$3,'Orders - December 2020'!$C$2:$C$2047,Worksheet!$F147),"-")</f>
        <v>-</v>
      </c>
      <c r="AD147" s="51" t="str">
        <f>IFERROR(AVERAGEIFS('Orders - December 2020'!$I$2:$I$2047,'Orders - December 2020'!$H$2:$H$2047,Worksheet!AD$3,'Orders - December 2020'!$C$2:$C$2047,Worksheet!$F147),"-")</f>
        <v>-</v>
      </c>
      <c r="AE147" s="51" t="str">
        <f>IFERROR(AVERAGEIFS('Orders - December 2020'!$I$2:$I$2047,'Orders - December 2020'!$H$2:$H$2047,Worksheet!AE$3,'Orders - December 2020'!$C$2:$C$2047,Worksheet!$F147),"-")</f>
        <v>-</v>
      </c>
      <c r="AF147" s="51" t="str">
        <f>IFERROR(AVERAGEIFS('Orders - December 2020'!$I$2:$I$2047,'Orders - December 2020'!$H$2:$H$2047,Worksheet!AF$3,'Orders - December 2020'!$C$2:$C$2047,Worksheet!$F147),"-")</f>
        <v>-</v>
      </c>
      <c r="AG147" s="51" t="str">
        <f>IFERROR(AVERAGEIFS('Orders - December 2020'!$I$2:$I$2047,'Orders - December 2020'!$H$2:$H$2047,Worksheet!AG$3,'Orders - December 2020'!$C$2:$C$2047,Worksheet!$F147),"-")</f>
        <v>-</v>
      </c>
      <c r="AH147" s="51" t="str">
        <f>IFERROR(AVERAGEIFS('Orders - December 2020'!$I$2:$I$2047,'Orders - December 2020'!$H$2:$H$2047,Worksheet!AH$3,'Orders - December 2020'!$C$2:$C$2047,Worksheet!$F147),"-")</f>
        <v>-</v>
      </c>
      <c r="AI147" s="51" t="str">
        <f>IFERROR(AVERAGEIFS('Orders - December 2020'!$I$2:$I$2047,'Orders - December 2020'!$H$2:$H$2047,Worksheet!AI$3,'Orders - December 2020'!$C$2:$C$2047,Worksheet!$F147),"-")</f>
        <v>-</v>
      </c>
      <c r="AJ147" s="51" t="str">
        <f>IFERROR(AVERAGEIFS('Orders - December 2020'!$I$2:$I$2047,'Orders - December 2020'!$H$2:$H$2047,Worksheet!AJ$3,'Orders - December 2020'!$C$2:$C$2047,Worksheet!$F147),"-")</f>
        <v>-</v>
      </c>
      <c r="AK147" s="51" t="str">
        <f>IFERROR(AVERAGEIFS('Orders - December 2020'!$I$2:$I$2047,'Orders - December 2020'!$H$2:$H$2047,Worksheet!AK$3,'Orders - December 2020'!$C$2:$C$2047,Worksheet!$F147),"-")</f>
        <v>-</v>
      </c>
      <c r="AL147" s="51" t="str">
        <f>IFERROR(AVERAGEIFS('Orders - December 2020'!$I$2:$I$2047,'Orders - December 2020'!$H$2:$H$2047,Worksheet!AL$3,'Orders - December 2020'!$C$2:$C$2047,Worksheet!$F147),"-")</f>
        <v>-</v>
      </c>
      <c r="AM147" s="51" t="str">
        <f>IFERROR(AVERAGEIFS('Orders - December 2020'!$I$2:$I$2047,'Orders - December 2020'!$H$2:$H$2047,Worksheet!AM$3,'Orders - December 2020'!$C$2:$C$2047,Worksheet!$F147),"-")</f>
        <v>-</v>
      </c>
      <c r="AN147" s="51" t="str">
        <f>IFERROR(AVERAGEIFS('Orders - December 2020'!$I$2:$I$2047,'Orders - December 2020'!$H$2:$H$2047,Worksheet!AN$3,'Orders - December 2020'!$C$2:$C$2047,Worksheet!$F147),"-")</f>
        <v>-</v>
      </c>
      <c r="AO147" s="51" t="str">
        <f>IFERROR(AVERAGEIFS('Orders - December 2020'!$I$2:$I$2047,'Orders - December 2020'!$H$2:$H$2047,Worksheet!AO$3,'Orders - December 2020'!$C$2:$C$2047,Worksheet!$F147),"-")</f>
        <v>-</v>
      </c>
      <c r="AP147" s="51" t="str">
        <f>IFERROR(AVERAGEIFS('Orders - December 2020'!$I$2:$I$2047,'Orders - December 2020'!$H$2:$H$2047,Worksheet!AP$3,'Orders - December 2020'!$C$2:$C$2047,Worksheet!$F147),"-")</f>
        <v>-</v>
      </c>
      <c r="AQ147" s="51" t="str">
        <f>IFERROR(AVERAGEIFS('Orders - December 2020'!$I$2:$I$2047,'Orders - December 2020'!$H$2:$H$2047,Worksheet!AQ$3,'Orders - December 2020'!$C$2:$C$2047,Worksheet!$F147),"-")</f>
        <v>-</v>
      </c>
      <c r="AR147" s="51" t="str">
        <f>IFERROR(AVERAGEIFS('Orders - December 2020'!$I$2:$I$2047,'Orders - December 2020'!$H$2:$H$2047,Worksheet!AR$3,'Orders - December 2020'!$C$2:$C$2047,Worksheet!$F147),"-")</f>
        <v>-</v>
      </c>
      <c r="AS147" s="51" t="str">
        <f>IFERROR(AVERAGEIFS('Orders - December 2020'!$I$2:$I$2047,'Orders - December 2020'!$H$2:$H$2047,Worksheet!AS$3,'Orders - December 2020'!$C$2:$C$2047,Worksheet!$F147),"-")</f>
        <v>-</v>
      </c>
      <c r="AT147" s="51" t="str">
        <f>IFERROR(AVERAGEIFS('Orders - December 2020'!$I$2:$I$2047,'Orders - December 2020'!$H$2:$H$2047,Worksheet!AT$3,'Orders - December 2020'!$C$2:$C$2047,Worksheet!$F147),"-")</f>
        <v>-</v>
      </c>
      <c r="AU147" s="51" t="str">
        <f>IFERROR(AVERAGEIFS('Orders - December 2020'!$I$2:$I$2047,'Orders - December 2020'!$H$2:$H$2047,Worksheet!AU$3,'Orders - December 2020'!$C$2:$C$2047,Worksheet!$F147),"-")</f>
        <v>-</v>
      </c>
      <c r="AV147" s="51" t="str">
        <f>IFERROR(AVERAGEIFS('Orders - December 2020'!$I$2:$I$2047,'Orders - December 2020'!$H$2:$H$2047,Worksheet!AV$3,'Orders - December 2020'!$C$2:$C$2047,Worksheet!$F147),"-")</f>
        <v>-</v>
      </c>
      <c r="AW147" s="51" t="str">
        <f>IFERROR(AVERAGEIFS('Orders - December 2020'!$I$2:$I$2047,'Orders - December 2020'!$H$2:$H$2047,Worksheet!AW$3,'Orders - December 2020'!$C$2:$C$2047,Worksheet!$F147),"-")</f>
        <v>-</v>
      </c>
      <c r="AX147" s="51" t="str">
        <f>IFERROR(AVERAGEIFS('Orders - December 2020'!$I$2:$I$2047,'Orders - December 2020'!$H$2:$H$2047,Worksheet!AX$3,'Orders - December 2020'!$C$2:$C$2047,Worksheet!$F147),"-")</f>
        <v>-</v>
      </c>
      <c r="AY147" s="51" t="str">
        <f>IFERROR(AVERAGEIFS('Orders - December 2020'!$I$2:$I$2047,'Orders - December 2020'!$H$2:$H$2047,Worksheet!AY$3,'Orders - December 2020'!$C$2:$C$2047,Worksheet!$F147),"-")</f>
        <v>-</v>
      </c>
      <c r="AZ147" s="51" t="str">
        <f>IFERROR(AVERAGEIFS('Orders - December 2020'!$I$2:$I$2047,'Orders - December 2020'!$H$2:$H$2047,Worksheet!AZ$3,'Orders - December 2020'!$C$2:$C$2047,Worksheet!$F147),"-")</f>
        <v>-</v>
      </c>
      <c r="BA147" s="51" t="str">
        <f>IFERROR(AVERAGEIFS('Orders - December 2020'!$I$2:$I$2047,'Orders - December 2020'!$H$2:$H$2047,Worksheet!BA$3,'Orders - December 2020'!$C$2:$C$2047,Worksheet!$F147),"-")</f>
        <v>-</v>
      </c>
      <c r="BB147" s="51" t="str">
        <f>IFERROR(AVERAGEIFS('Orders - December 2020'!$I$2:$I$2047,'Orders - December 2020'!$H$2:$H$2047,Worksheet!BB$3,'Orders - December 2020'!$C$2:$C$2047,Worksheet!$F147),"-")</f>
        <v>-</v>
      </c>
      <c r="BC147" s="51" t="str">
        <f>IFERROR(AVERAGEIFS('Orders - December 2020'!$I$2:$I$2047,'Orders - December 2020'!$H$2:$H$2047,Worksheet!BC$3,'Orders - December 2020'!$C$2:$C$2047,Worksheet!$F147),"-")</f>
        <v>-</v>
      </c>
      <c r="BD147" s="51" t="str">
        <f>IFERROR(AVERAGEIFS('Orders - December 2020'!$I$2:$I$2047,'Orders - December 2020'!$H$2:$H$2047,Worksheet!BD$3,'Orders - December 2020'!$C$2:$C$2047,Worksheet!$F147),"-")</f>
        <v>-</v>
      </c>
      <c r="BE147" s="51" t="str">
        <f>IFERROR(AVERAGEIFS('Orders - December 2020'!$I$2:$I$2047,'Orders - December 2020'!$H$2:$H$2047,Worksheet!BE$3,'Orders - December 2020'!$C$2:$C$2047,Worksheet!$F147),"-")</f>
        <v>-</v>
      </c>
      <c r="BF147" s="51" t="str">
        <f>IFERROR(AVERAGEIFS('Orders - December 2020'!$I$2:$I$2047,'Orders - December 2020'!$H$2:$H$2047,Worksheet!BF$3,'Orders - December 2020'!$C$2:$C$2047,Worksheet!$F147),"-")</f>
        <v>-</v>
      </c>
      <c r="BG147" s="51" t="str">
        <f>IFERROR(AVERAGEIFS('Orders - December 2020'!$I$2:$I$2047,'Orders - December 2020'!$H$2:$H$2047,Worksheet!BG$3,'Orders - December 2020'!$C$2:$C$2047,Worksheet!$F147),"-")</f>
        <v>-</v>
      </c>
      <c r="BH147" s="51" t="str">
        <f>IFERROR(AVERAGEIFS('Orders - December 2020'!$I$2:$I$2047,'Orders - December 2020'!$H$2:$H$2047,Worksheet!BH$3,'Orders - December 2020'!$C$2:$C$2047,Worksheet!$F147),"-")</f>
        <v>-</v>
      </c>
      <c r="BI147" s="51" t="str">
        <f>IFERROR(AVERAGEIFS('Orders - December 2020'!$I$2:$I$2047,'Orders - December 2020'!$H$2:$H$2047,Worksheet!BI$3,'Orders - December 2020'!$C$2:$C$2047,Worksheet!$F147),"-")</f>
        <v>-</v>
      </c>
      <c r="BJ147" s="51" t="str">
        <f>IFERROR(AVERAGEIFS('Orders - December 2020'!$I$2:$I$2047,'Orders - December 2020'!$H$2:$H$2047,Worksheet!BJ$3,'Orders - December 2020'!$C$2:$C$2047,Worksheet!$F147),"-")</f>
        <v>-</v>
      </c>
      <c r="BK147" s="51" t="str">
        <f>IFERROR(AVERAGEIFS('Orders - December 2020'!$I$2:$I$2047,'Orders - December 2020'!$H$2:$H$2047,Worksheet!BK$3,'Orders - December 2020'!$C$2:$C$2047,Worksheet!$F147),"-")</f>
        <v>-</v>
      </c>
      <c r="BL147" s="51" t="str">
        <f>IFERROR(AVERAGEIFS('Orders - December 2020'!$I$2:$I$2047,'Orders - December 2020'!$H$2:$H$2047,Worksheet!BL$3,'Orders - December 2020'!$C$2:$C$2047,Worksheet!$F147),"-")</f>
        <v>-</v>
      </c>
      <c r="BM147" s="51" t="str">
        <f>IFERROR(AVERAGEIFS('Orders - December 2020'!$I$2:$I$2047,'Orders - December 2020'!$H$2:$H$2047,Worksheet!BM$3,'Orders - December 2020'!$C$2:$C$2047,Worksheet!$F147),"-")</f>
        <v>-</v>
      </c>
      <c r="BN147" s="51" t="str">
        <f>IFERROR(AVERAGEIFS('Orders - December 2020'!$I$2:$I$2047,'Orders - December 2020'!$H$2:$H$2047,Worksheet!BN$3,'Orders - December 2020'!$C$2:$C$2047,Worksheet!$F147),"-")</f>
        <v>-</v>
      </c>
      <c r="BO147" s="51" t="str">
        <f>IFERROR(AVERAGEIFS('Orders - December 2020'!$I$2:$I$2047,'Orders - December 2020'!$H$2:$H$2047,Worksheet!BO$3,'Orders - December 2020'!$C$2:$C$2047,Worksheet!$F147),"-")</f>
        <v>-</v>
      </c>
      <c r="BP147" s="51" t="str">
        <f>IFERROR(AVERAGEIFS('Orders - December 2020'!$I$2:$I$2047,'Orders - December 2020'!$H$2:$H$2047,Worksheet!BP$3,'Orders - December 2020'!$C$2:$C$2047,Worksheet!$F147),"-")</f>
        <v>-</v>
      </c>
      <c r="BQ147" s="51" t="str">
        <f>IFERROR(AVERAGEIFS('Orders - December 2020'!$I$2:$I$2047,'Orders - December 2020'!$H$2:$H$2047,Worksheet!BQ$3,'Orders - December 2020'!$C$2:$C$2047,Worksheet!$F147),"-")</f>
        <v>-</v>
      </c>
      <c r="BR147" s="51" t="str">
        <f>IFERROR(AVERAGEIFS('Orders - December 2020'!$I$2:$I$2047,'Orders - December 2020'!$H$2:$H$2047,Worksheet!BR$3,'Orders - December 2020'!$C$2:$C$2047,Worksheet!$F147),"-")</f>
        <v>-</v>
      </c>
      <c r="BS147" s="51" t="str">
        <f>IFERROR(AVERAGEIFS('Orders - December 2020'!$I$2:$I$2047,'Orders - December 2020'!$H$2:$H$2047,Worksheet!BS$3,'Orders - December 2020'!$C$2:$C$2047,Worksheet!$F147),"-")</f>
        <v>-</v>
      </c>
      <c r="BT147" s="51" t="str">
        <f>IFERROR(AVERAGEIFS('Orders - December 2020'!$I$2:$I$2047,'Orders - December 2020'!$H$2:$H$2047,Worksheet!BT$3,'Orders - December 2020'!$C$2:$C$2047,Worksheet!$F147),"-")</f>
        <v>-</v>
      </c>
      <c r="BU147" s="51" t="str">
        <f>IFERROR(AVERAGEIFS('Orders - December 2020'!$I$2:$I$2047,'Orders - December 2020'!$H$2:$H$2047,Worksheet!BU$3,'Orders - December 2020'!$C$2:$C$2047,Worksheet!$F147),"-")</f>
        <v>-</v>
      </c>
      <c r="BV147" s="51" t="str">
        <f>IFERROR(AVERAGEIFS('Orders - December 2020'!$I$2:$I$2047,'Orders - December 2020'!$H$2:$H$2047,Worksheet!BV$3,'Orders - December 2020'!$C$2:$C$2047,Worksheet!$F147),"-")</f>
        <v>-</v>
      </c>
      <c r="BW147" s="51" t="str">
        <f>IFERROR(AVERAGEIFS('Orders - December 2020'!$I$2:$I$2047,'Orders - December 2020'!$H$2:$H$2047,Worksheet!BW$3,'Orders - December 2020'!$C$2:$C$2047,Worksheet!$F147),"-")</f>
        <v>-</v>
      </c>
      <c r="BX147" s="51" t="str">
        <f>IFERROR(AVERAGEIFS('Orders - December 2020'!$I$2:$I$2047,'Orders - December 2020'!$H$2:$H$2047,Worksheet!BX$3,'Orders - December 2020'!$C$2:$C$2047,Worksheet!$F147),"-")</f>
        <v>-</v>
      </c>
      <c r="BY147" s="51" t="str">
        <f>IFERROR(AVERAGEIFS('Orders - December 2020'!$I$2:$I$2047,'Orders - December 2020'!$H$2:$H$2047,Worksheet!BY$3,'Orders - December 2020'!$C$2:$C$2047,Worksheet!$F147),"-")</f>
        <v>-</v>
      </c>
      <c r="BZ147" s="51" t="str">
        <f>IFERROR(AVERAGEIFS('Orders - December 2020'!$I$2:$I$2047,'Orders - December 2020'!$H$2:$H$2047,Worksheet!BZ$3,'Orders - December 2020'!$C$2:$C$2047,Worksheet!$F147),"-")</f>
        <v>-</v>
      </c>
      <c r="CA147" s="51">
        <f>IFERROR(AVERAGEIFS('Orders - December 2020'!$I$2:$I$2047,'Orders - December 2020'!$H$2:$H$2047,Worksheet!CA$3,'Orders - December 2020'!$C$2:$C$2047,Worksheet!$F147),"-")</f>
        <v>1</v>
      </c>
      <c r="CB147" s="51">
        <f>IFERROR(AVERAGEIFS('Orders - December 2020'!$I$2:$I$2047,'Orders - December 2020'!$H$2:$H$2047,Worksheet!CB$3,'Orders - December 2020'!$C$2:$C$2047,Worksheet!$F147),"-")</f>
        <v>1</v>
      </c>
      <c r="CC147" s="51" t="str">
        <f>IFERROR(AVERAGEIFS('Orders - December 2020'!$I$2:$I$2047,'Orders - December 2020'!$H$2:$H$2047,Worksheet!CC$3,'Orders - December 2020'!$C$2:$C$2047,Worksheet!$F147),"-")</f>
        <v>-</v>
      </c>
      <c r="CD147" s="51" t="str">
        <f>IFERROR(AVERAGEIFS('Orders - December 2020'!$I$2:$I$2047,'Orders - December 2020'!$H$2:$H$2047,Worksheet!CD$3,'Orders - December 2020'!$C$2:$C$2047,Worksheet!$F147),"-")</f>
        <v>-</v>
      </c>
      <c r="CE147" s="51" t="str">
        <f>IFERROR(AVERAGEIFS('Orders - December 2020'!$I$2:$I$2047,'Orders - December 2020'!$H$2:$H$2047,Worksheet!CE$3,'Orders - December 2020'!$C$2:$C$2047,Worksheet!$F147),"-")</f>
        <v>-</v>
      </c>
      <c r="CF147" s="51" t="str">
        <f>IFERROR(AVERAGEIFS('Orders - December 2020'!$I$2:$I$2047,'Orders - December 2020'!$H$2:$H$2047,Worksheet!CF$3,'Orders - December 2020'!$C$2:$C$2047,Worksheet!$F147),"-")</f>
        <v>-</v>
      </c>
      <c r="CG147" s="51" t="str">
        <f>IFERROR(AVERAGEIFS('Orders - December 2020'!$I$2:$I$2047,'Orders - December 2020'!$H$2:$H$2047,Worksheet!CG$3,'Orders - December 2020'!$C$2:$C$2047,Worksheet!$F147),"-")</f>
        <v>-</v>
      </c>
      <c r="CH147" s="51" t="str">
        <f>IFERROR(AVERAGEIFS('Orders - December 2020'!$I$2:$I$2047,'Orders - December 2020'!$H$2:$H$2047,Worksheet!CH$3,'Orders - December 2020'!$C$2:$C$2047,Worksheet!$F147),"-")</f>
        <v>-</v>
      </c>
      <c r="CI147" s="51" t="str">
        <f>IFERROR(AVERAGEIFS('Orders - December 2020'!$I$2:$I$2047,'Orders - December 2020'!$H$2:$H$2047,Worksheet!CI$3,'Orders - December 2020'!$C$2:$C$2047,Worksheet!$F147),"-")</f>
        <v>-</v>
      </c>
      <c r="CJ147" s="51" t="str">
        <f>IFERROR(AVERAGEIFS('Orders - December 2020'!$I$2:$I$2047,'Orders - December 2020'!$H$2:$H$2047,Worksheet!CJ$3,'Orders - December 2020'!$C$2:$C$2047,Worksheet!$F147),"-")</f>
        <v>-</v>
      </c>
      <c r="CK147" s="51" t="str">
        <f>IFERROR(AVERAGEIFS('Orders - December 2020'!$I$2:$I$2047,'Orders - December 2020'!$H$2:$H$2047,Worksheet!CK$3,'Orders - December 2020'!$C$2:$C$2047,Worksheet!$F147),"-")</f>
        <v>-</v>
      </c>
      <c r="CL147" s="51" t="str">
        <f>IFERROR(AVERAGEIFS('Orders - December 2020'!$I$2:$I$2047,'Orders - December 2020'!$H$2:$H$2047,Worksheet!CL$3,'Orders - December 2020'!$C$2:$C$2047,Worksheet!$F147),"-")</f>
        <v>-</v>
      </c>
      <c r="CM147" s="51" t="str">
        <f>IFERROR(AVERAGEIFS('Orders - December 2020'!$I$2:$I$2047,'Orders - December 2020'!$H$2:$H$2047,Worksheet!CM$3,'Orders - December 2020'!$C$2:$C$2047,Worksheet!$F147),"-")</f>
        <v>-</v>
      </c>
      <c r="CN147" s="51" t="str">
        <f>IFERROR(AVERAGEIFS('Orders - December 2020'!$I$2:$I$2047,'Orders - December 2020'!$H$2:$H$2047,Worksheet!CN$3,'Orders - December 2020'!$C$2:$C$2047,Worksheet!$F147),"-")</f>
        <v>-</v>
      </c>
      <c r="CO147" s="51" t="str">
        <f>IFERROR(AVERAGEIFS('Orders - December 2020'!$I$2:$I$2047,'Orders - December 2020'!$H$2:$H$2047,Worksheet!CO$3,'Orders - December 2020'!$C$2:$C$2047,Worksheet!$F147),"-")</f>
        <v>-</v>
      </c>
      <c r="CP147" s="51" t="str">
        <f>IFERROR(AVERAGEIFS('Orders - December 2020'!$I$2:$I$2047,'Orders - December 2020'!$H$2:$H$2047,Worksheet!CP$3,'Orders - December 2020'!$C$2:$C$2047,Worksheet!$F147),"-")</f>
        <v>-</v>
      </c>
      <c r="CQ147" s="51" t="str">
        <f>IFERROR(AVERAGEIFS('Orders - December 2020'!$I$2:$I$2047,'Orders - December 2020'!$H$2:$H$2047,Worksheet!CQ$3,'Orders - December 2020'!$C$2:$C$2047,Worksheet!$F147),"-")</f>
        <v>-</v>
      </c>
      <c r="CR147" s="51" t="str">
        <f>IFERROR(AVERAGEIFS('Orders - December 2020'!$I$2:$I$2047,'Orders - December 2020'!$H$2:$H$2047,Worksheet!CR$3,'Orders - December 2020'!$C$2:$C$2047,Worksheet!$F147),"-")</f>
        <v>-</v>
      </c>
      <c r="CS147" s="51" t="str">
        <f>IFERROR(AVERAGEIFS('Orders - December 2020'!$I$2:$I$2047,'Orders - December 2020'!$H$2:$H$2047,Worksheet!CS$3,'Orders - December 2020'!$C$2:$C$2047,Worksheet!$F147),"-")</f>
        <v>-</v>
      </c>
      <c r="CT147" s="51" t="str">
        <f>IFERROR(AVERAGEIFS('Orders - December 2020'!$I$2:$I$2047,'Orders - December 2020'!$H$2:$H$2047,Worksheet!CT$3,'Orders - December 2020'!$C$2:$C$2047,Worksheet!$F147),"-")</f>
        <v>-</v>
      </c>
      <c r="CU147" s="51" t="str">
        <f>IFERROR(AVERAGEIFS('Orders - December 2020'!$I$2:$I$2047,'Orders - December 2020'!$H$2:$H$2047,Worksheet!CU$3,'Orders - December 2020'!$C$2:$C$2047,Worksheet!$F147),"-")</f>
        <v>-</v>
      </c>
      <c r="CV147" s="51" t="str">
        <f>IFERROR(AVERAGEIFS('Orders - December 2020'!$I$2:$I$2047,'Orders - December 2020'!$H$2:$H$2047,Worksheet!CV$3,'Orders - December 2020'!$C$2:$C$2047,Worksheet!$F147),"-")</f>
        <v>-</v>
      </c>
      <c r="CW147" s="51" t="str">
        <f>IFERROR(AVERAGEIFS('Orders - December 2020'!$I$2:$I$2047,'Orders - December 2020'!$H$2:$H$2047,Worksheet!CW$3,'Orders - December 2020'!$C$2:$C$2047,Worksheet!$F147),"-")</f>
        <v>-</v>
      </c>
      <c r="CX147" s="51" t="str">
        <f>IFERROR(AVERAGEIFS('Orders - December 2020'!$I$2:$I$2047,'Orders - December 2020'!$H$2:$H$2047,Worksheet!CX$3,'Orders - December 2020'!$C$2:$C$2047,Worksheet!$F147),"-")</f>
        <v>-</v>
      </c>
      <c r="CY147" s="51" t="str">
        <f>IFERROR(AVERAGEIFS('Orders - December 2020'!$I$2:$I$2047,'Orders - December 2020'!$H$2:$H$2047,Worksheet!CY$3,'Orders - December 2020'!$C$2:$C$2047,Worksheet!$F147),"-")</f>
        <v>-</v>
      </c>
      <c r="CZ147" s="51" t="str">
        <f>IFERROR(AVERAGEIFS('Orders - December 2020'!$I$2:$I$2047,'Orders - December 2020'!$H$2:$H$2047,Worksheet!CZ$3,'Orders - December 2020'!$C$2:$C$2047,Worksheet!$F147),"-")</f>
        <v>-</v>
      </c>
      <c r="DA147" s="51" t="str">
        <f>IFERROR(AVERAGEIFS('Orders - December 2020'!$I$2:$I$2047,'Orders - December 2020'!$H$2:$H$2047,Worksheet!DA$3,'Orders - December 2020'!$C$2:$C$2047,Worksheet!$F147),"-")</f>
        <v>-</v>
      </c>
      <c r="DB147" s="51" t="str">
        <f>IFERROR(AVERAGEIFS('Orders - December 2020'!$I$2:$I$2047,'Orders - December 2020'!$H$2:$H$2047,Worksheet!DB$3,'Orders - December 2020'!$C$2:$C$2047,Worksheet!$F147),"-")</f>
        <v>-</v>
      </c>
      <c r="DC147" s="51" t="str">
        <f>IFERROR(AVERAGEIFS('Orders - December 2020'!$I$2:$I$2047,'Orders - December 2020'!$H$2:$H$2047,Worksheet!DC$3,'Orders - December 2020'!$C$2:$C$2047,Worksheet!$F147),"-")</f>
        <v>-</v>
      </c>
      <c r="DD147" s="51" t="str">
        <f>IFERROR(AVERAGEIFS('Orders - December 2020'!$I$2:$I$2047,'Orders - December 2020'!$H$2:$H$2047,Worksheet!DD$3,'Orders - December 2020'!$C$2:$C$2047,Worksheet!$F147),"-")</f>
        <v>-</v>
      </c>
      <c r="DE147" s="51" t="str">
        <f>IFERROR(AVERAGEIFS('Orders - December 2020'!$I$2:$I$2047,'Orders - December 2020'!$H$2:$H$2047,Worksheet!DE$3,'Orders - December 2020'!$C$2:$C$2047,Worksheet!$F147),"-")</f>
        <v>-</v>
      </c>
      <c r="DF147" s="51" t="str">
        <f>IFERROR(AVERAGEIFS('Orders - December 2020'!$I$2:$I$2047,'Orders - December 2020'!$H$2:$H$2047,Worksheet!DF$3,'Orders - December 2020'!$C$2:$C$2047,Worksheet!$F147),"-")</f>
        <v>-</v>
      </c>
      <c r="DG147" s="51" t="str">
        <f>IFERROR(AVERAGEIFS('Orders - December 2020'!$I$2:$I$2047,'Orders - December 2020'!$H$2:$H$2047,Worksheet!DG$3,'Orders - December 2020'!$C$2:$C$2047,Worksheet!$F147),"-")</f>
        <v>-</v>
      </c>
      <c r="DH147" s="51" t="str">
        <f>IFERROR(AVERAGEIFS('Orders - December 2020'!$I$2:$I$2047,'Orders - December 2020'!$H$2:$H$2047,Worksheet!DH$3,'Orders - December 2020'!$C$2:$C$2047,Worksheet!$F147),"-")</f>
        <v>-</v>
      </c>
      <c r="DI147" s="51" t="str">
        <f>IFERROR(AVERAGEIFS('Orders - December 2020'!$I$2:$I$2047,'Orders - December 2020'!$H$2:$H$2047,Worksheet!DI$3,'Orders - December 2020'!$C$2:$C$2047,Worksheet!$F147),"-")</f>
        <v>-</v>
      </c>
      <c r="DJ147" s="51" t="str">
        <f>IFERROR(AVERAGEIFS('Orders - December 2020'!$I$2:$I$2047,'Orders - December 2020'!$H$2:$H$2047,Worksheet!DJ$3,'Orders - December 2020'!$C$2:$C$2047,Worksheet!$F147),"-")</f>
        <v>-</v>
      </c>
      <c r="DK147" s="51" t="str">
        <f>IFERROR(AVERAGEIFS('Orders - December 2020'!$I$2:$I$2047,'Orders - December 2020'!$H$2:$H$2047,Worksheet!DK$3,'Orders - December 2020'!$C$2:$C$2047,Worksheet!$F147),"-")</f>
        <v>-</v>
      </c>
      <c r="DL147" s="51" t="str">
        <f>IFERROR(AVERAGEIFS('Orders - December 2020'!$I$2:$I$2047,'Orders - December 2020'!$H$2:$H$2047,Worksheet!DL$3,'Orders - December 2020'!$C$2:$C$2047,Worksheet!$F147),"-")</f>
        <v>-</v>
      </c>
      <c r="DM147" s="51" t="str">
        <f>IFERROR(AVERAGEIFS('Orders - December 2020'!$I$2:$I$2047,'Orders - December 2020'!$H$2:$H$2047,Worksheet!DM$3,'Orders - December 2020'!$C$2:$C$2047,Worksheet!$F147),"-")</f>
        <v>-</v>
      </c>
      <c r="DN147" s="51" t="str">
        <f>IFERROR(AVERAGEIFS('Orders - December 2020'!$I$2:$I$2047,'Orders - December 2020'!$H$2:$H$2047,Worksheet!DN$3,'Orders - December 2020'!$C$2:$C$2047,Worksheet!$F147),"-")</f>
        <v>-</v>
      </c>
      <c r="DO147" s="51" t="str">
        <f>IFERROR(AVERAGEIFS('Orders - December 2020'!$I$2:$I$2047,'Orders - December 2020'!$H$2:$H$2047,Worksheet!DO$3,'Orders - December 2020'!$C$2:$C$2047,Worksheet!$F147),"-")</f>
        <v>-</v>
      </c>
      <c r="DP147" s="51" t="str">
        <f>IFERROR(AVERAGEIFS('Orders - December 2020'!$I$2:$I$2047,'Orders - December 2020'!$H$2:$H$2047,Worksheet!DP$3,'Orders - December 2020'!$C$2:$C$2047,Worksheet!$F147),"-")</f>
        <v>-</v>
      </c>
      <c r="DQ147" s="51" t="str">
        <f>IFERROR(AVERAGEIFS('Orders - December 2020'!$I$2:$I$2047,'Orders - December 2020'!$H$2:$H$2047,Worksheet!DQ$3,'Orders - December 2020'!$C$2:$C$2047,Worksheet!$F147),"-")</f>
        <v>-</v>
      </c>
      <c r="DR147" s="51" t="str">
        <f>IFERROR(AVERAGEIFS('Orders - December 2020'!$I$2:$I$2047,'Orders - December 2020'!$H$2:$H$2047,Worksheet!DR$3,'Orders - December 2020'!$C$2:$C$2047,Worksheet!$F147),"-")</f>
        <v>-</v>
      </c>
      <c r="DS147" s="51" t="str">
        <f>IFERROR(AVERAGEIFS('Orders - December 2020'!$I$2:$I$2047,'Orders - December 2020'!$H$2:$H$2047,Worksheet!DS$3,'Orders - December 2020'!$C$2:$C$2047,Worksheet!$F147),"-")</f>
        <v>-</v>
      </c>
      <c r="DT147" s="51" t="str">
        <f>IFERROR(AVERAGEIFS('Orders - December 2020'!$I$2:$I$2047,'Orders - December 2020'!$H$2:$H$2047,Worksheet!DT$3,'Orders - December 2020'!$C$2:$C$2047,Worksheet!$F147),"-")</f>
        <v>-</v>
      </c>
      <c r="DU147" s="51" t="str">
        <f>IFERROR(AVERAGEIFS('Orders - December 2020'!$I$2:$I$2047,'Orders - December 2020'!$H$2:$H$2047,Worksheet!DU$3,'Orders - December 2020'!$C$2:$C$2047,Worksheet!$F147),"-")</f>
        <v>-</v>
      </c>
      <c r="DV147" s="51" t="str">
        <f>IFERROR(AVERAGEIFS('Orders - December 2020'!$I$2:$I$2047,'Orders - December 2020'!$H$2:$H$2047,Worksheet!DV$3,'Orders - December 2020'!$C$2:$C$2047,Worksheet!$F147),"-")</f>
        <v>-</v>
      </c>
      <c r="DW147" s="51" t="str">
        <f>IFERROR(AVERAGEIFS('Orders - December 2020'!$I$2:$I$2047,'Orders - December 2020'!$H$2:$H$2047,Worksheet!DW$3,'Orders - December 2020'!$C$2:$C$2047,Worksheet!$F147),"-")</f>
        <v>-</v>
      </c>
      <c r="DX147" s="51" t="str">
        <f>IFERROR(AVERAGEIFS('Orders - December 2020'!$I$2:$I$2047,'Orders - December 2020'!$H$2:$H$2047,Worksheet!DX$3,'Orders - December 2020'!$C$2:$C$2047,Worksheet!$F147),"-")</f>
        <v>-</v>
      </c>
      <c r="DY147" s="51" t="str">
        <f>IFERROR(AVERAGEIFS('Orders - December 2020'!$I$2:$I$2047,'Orders - December 2020'!$H$2:$H$2047,Worksheet!DY$3,'Orders - December 2020'!$C$2:$C$2047,Worksheet!$F147),"-")</f>
        <v>-</v>
      </c>
      <c r="DZ147" s="51" t="str">
        <f>IFERROR(AVERAGEIFS('Orders - December 2020'!$I$2:$I$2047,'Orders - December 2020'!$H$2:$H$2047,Worksheet!DZ$3,'Orders - December 2020'!$C$2:$C$2047,Worksheet!$F147),"-")</f>
        <v>-</v>
      </c>
      <c r="EA147" s="51" t="str">
        <f>IFERROR(AVERAGEIFS('Orders - December 2020'!$I$2:$I$2047,'Orders - December 2020'!$H$2:$H$2047,Worksheet!EA$3,'Orders - December 2020'!$C$2:$C$2047,Worksheet!$F147),"-")</f>
        <v>-</v>
      </c>
      <c r="EB147" s="51" t="str">
        <f>IFERROR(AVERAGEIFS('Orders - December 2020'!$I$2:$I$2047,'Orders - December 2020'!$H$2:$H$2047,Worksheet!EB$3,'Orders - December 2020'!$C$2:$C$2047,Worksheet!$F147),"-")</f>
        <v>-</v>
      </c>
      <c r="EC147" s="51" t="str">
        <f>IFERROR(AVERAGEIFS('Orders - December 2020'!$I$2:$I$2047,'Orders - December 2020'!$H$2:$H$2047,Worksheet!EC$3,'Orders - December 2020'!$C$2:$C$2047,Worksheet!$F147),"-")</f>
        <v>-</v>
      </c>
      <c r="ED147" s="51" t="str">
        <f>IFERROR(AVERAGEIFS('Orders - December 2020'!$I$2:$I$2047,'Orders - December 2020'!$H$2:$H$2047,Worksheet!ED$3,'Orders - December 2020'!$C$2:$C$2047,Worksheet!$F147),"-")</f>
        <v>-</v>
      </c>
      <c r="EE147" s="51" t="str">
        <f>IFERROR(AVERAGEIFS('Orders - December 2020'!$I$2:$I$2047,'Orders - December 2020'!$H$2:$H$2047,Worksheet!EE$3,'Orders - December 2020'!$C$2:$C$2047,Worksheet!$F147),"-")</f>
        <v>-</v>
      </c>
      <c r="EF147" s="51" t="str">
        <f>IFERROR(AVERAGEIFS('Orders - December 2020'!$I$2:$I$2047,'Orders - December 2020'!$H$2:$H$2047,Worksheet!EF$3,'Orders - December 2020'!$C$2:$C$2047,Worksheet!$F147),"-")</f>
        <v>-</v>
      </c>
      <c r="EG147" s="51" t="str">
        <f>IFERROR(AVERAGEIFS('Orders - December 2020'!$I$2:$I$2047,'Orders - December 2020'!$H$2:$H$2047,Worksheet!EG$3,'Orders - December 2020'!$C$2:$C$2047,Worksheet!$F147),"-")</f>
        <v>-</v>
      </c>
      <c r="EH147" s="51" t="str">
        <f>IFERROR(AVERAGEIFS('Orders - December 2020'!$I$2:$I$2047,'Orders - December 2020'!$H$2:$H$2047,Worksheet!EH$3,'Orders - December 2020'!$C$2:$C$2047,Worksheet!$F147),"-")</f>
        <v>-</v>
      </c>
      <c r="EI147" s="51" t="str">
        <f>IFERROR(AVERAGEIFS('Orders - December 2020'!$I$2:$I$2047,'Orders - December 2020'!$H$2:$H$2047,Worksheet!EI$3,'Orders - December 2020'!$C$2:$C$2047,Worksheet!$F147),"-")</f>
        <v>-</v>
      </c>
      <c r="EJ147" s="51" t="str">
        <f>IFERROR(AVERAGEIFS('Orders - December 2020'!$I$2:$I$2047,'Orders - December 2020'!$H$2:$H$2047,Worksheet!EJ$3,'Orders - December 2020'!$C$2:$C$2047,Worksheet!$F147),"-")</f>
        <v>-</v>
      </c>
      <c r="EK147" s="51" t="str">
        <f>IFERROR(AVERAGEIFS('Orders - December 2020'!$I$2:$I$2047,'Orders - December 2020'!$H$2:$H$2047,Worksheet!EK$3,'Orders - December 2020'!$C$2:$C$2047,Worksheet!$F147),"-")</f>
        <v>-</v>
      </c>
      <c r="EL147" s="51" t="str">
        <f>IFERROR(AVERAGEIFS('Orders - December 2020'!$I$2:$I$2047,'Orders - December 2020'!$H$2:$H$2047,Worksheet!EL$3,'Orders - December 2020'!$C$2:$C$2047,Worksheet!$F147),"-")</f>
        <v>-</v>
      </c>
      <c r="EM147" s="51" t="str">
        <f>IFERROR(AVERAGEIFS('Orders - December 2020'!$I$2:$I$2047,'Orders - December 2020'!$H$2:$H$2047,Worksheet!EM$3,'Orders - December 2020'!$C$2:$C$2047,Worksheet!$F147),"-")</f>
        <v>-</v>
      </c>
      <c r="EN147" s="51" t="str">
        <f>IFERROR(AVERAGEIFS('Orders - December 2020'!$I$2:$I$2047,'Orders - December 2020'!$H$2:$H$2047,Worksheet!EN$3,'Orders - December 2020'!$C$2:$C$2047,Worksheet!$F147),"-")</f>
        <v>-</v>
      </c>
      <c r="EO147" s="51" t="str">
        <f>IFERROR(AVERAGEIFS('Orders - December 2020'!$I$2:$I$2047,'Orders - December 2020'!$H$2:$H$2047,Worksheet!EO$3,'Orders - December 2020'!$C$2:$C$2047,Worksheet!$F147),"-")</f>
        <v>-</v>
      </c>
      <c r="EP147" s="51" t="str">
        <f>IFERROR(AVERAGEIFS('Orders - December 2020'!$I$2:$I$2047,'Orders - December 2020'!$H$2:$H$2047,Worksheet!EP$3,'Orders - December 2020'!$C$2:$C$2047,Worksheet!$F147),"-")</f>
        <v>-</v>
      </c>
      <c r="EQ147" s="51" t="str">
        <f>IFERROR(AVERAGEIFS('Orders - December 2020'!$I$2:$I$2047,'Orders - December 2020'!$H$2:$H$2047,Worksheet!EQ$3,'Orders - December 2020'!$C$2:$C$2047,Worksheet!$F147),"-")</f>
        <v>-</v>
      </c>
      <c r="ER147" s="51" t="str">
        <f>IFERROR(AVERAGEIFS('Orders - December 2020'!$I$2:$I$2047,'Orders - December 2020'!$H$2:$H$2047,Worksheet!ER$3,'Orders - December 2020'!$C$2:$C$2047,Worksheet!$F147),"-")</f>
        <v>-</v>
      </c>
      <c r="ES147" s="51" t="str">
        <f>IFERROR(AVERAGEIFS('Orders - December 2020'!$I$2:$I$2047,'Orders - December 2020'!$H$2:$H$2047,Worksheet!ES$3,'Orders - December 2020'!$C$2:$C$2047,Worksheet!$F147),"-")</f>
        <v>-</v>
      </c>
      <c r="ET147" s="51" t="str">
        <f>IFERROR(AVERAGEIFS('Orders - December 2020'!$I$2:$I$2047,'Orders - December 2020'!$H$2:$H$2047,Worksheet!ET$3,'Orders - December 2020'!$C$2:$C$2047,Worksheet!$F147),"-")</f>
        <v>-</v>
      </c>
      <c r="EU147" s="51" t="str">
        <f>IFERROR(AVERAGEIFS('Orders - December 2020'!$I$2:$I$2047,'Orders - December 2020'!$H$2:$H$2047,Worksheet!EU$3,'Orders - December 2020'!$C$2:$C$2047,Worksheet!$F147),"-")</f>
        <v>-</v>
      </c>
      <c r="EV147" s="51" t="str">
        <f>IFERROR(AVERAGEIFS('Orders - December 2020'!$I$2:$I$2047,'Orders - December 2020'!$H$2:$H$2047,Worksheet!EV$3,'Orders - December 2020'!$C$2:$C$2047,Worksheet!$F147),"-")</f>
        <v>-</v>
      </c>
      <c r="EW147" s="51" t="str">
        <f>IFERROR(AVERAGEIFS('Orders - December 2020'!$I$2:$I$2047,'Orders - December 2020'!$H$2:$H$2047,Worksheet!EW$3,'Orders - December 2020'!$C$2:$C$2047,Worksheet!$F147),"-")</f>
        <v>-</v>
      </c>
      <c r="EX147" s="51" t="str">
        <f>IFERROR(AVERAGEIFS('Orders - December 2020'!$I$2:$I$2047,'Orders - December 2020'!$H$2:$H$2047,Worksheet!EX$3,'Orders - December 2020'!$C$2:$C$2047,Worksheet!$F147),"-")</f>
        <v>-</v>
      </c>
      <c r="EY147" s="51" t="str">
        <f>IFERROR(AVERAGEIFS('Orders - December 2020'!$I$2:$I$2047,'Orders - December 2020'!$H$2:$H$2047,Worksheet!EY$3,'Orders - December 2020'!$C$2:$C$2047,Worksheet!$F147),"-")</f>
        <v>-</v>
      </c>
      <c r="EZ147" s="51" t="str">
        <f>IFERROR(AVERAGEIFS('Orders - December 2020'!$I$2:$I$2047,'Orders - December 2020'!$H$2:$H$2047,Worksheet!EZ$3,'Orders - December 2020'!$C$2:$C$2047,Worksheet!$F147),"-")</f>
        <v>-</v>
      </c>
      <c r="FA147" s="51" t="str">
        <f>IFERROR(AVERAGEIFS('Orders - December 2020'!$I$2:$I$2047,'Orders - December 2020'!$H$2:$H$2047,Worksheet!FA$3,'Orders - December 2020'!$C$2:$C$2047,Worksheet!$F147),"-")</f>
        <v>-</v>
      </c>
      <c r="FB147" s="51" t="str">
        <f>IFERROR(AVERAGEIFS('Orders - December 2020'!$I$2:$I$2047,'Orders - December 2020'!$H$2:$H$2047,Worksheet!FB$3,'Orders - December 2020'!$C$2:$C$2047,Worksheet!$F147),"-")</f>
        <v>-</v>
      </c>
      <c r="FC147" s="51" t="str">
        <f>IFERROR(AVERAGEIFS('Orders - December 2020'!$I$2:$I$2047,'Orders - December 2020'!$H$2:$H$2047,Worksheet!FC$3,'Orders - December 2020'!$C$2:$C$2047,Worksheet!$F147),"-")</f>
        <v>-</v>
      </c>
      <c r="FD147" s="51" t="str">
        <f>IFERROR(AVERAGEIFS('Orders - December 2020'!$I$2:$I$2047,'Orders - December 2020'!$H$2:$H$2047,Worksheet!FD$3,'Orders - December 2020'!$C$2:$C$2047,Worksheet!$F147),"-")</f>
        <v>-</v>
      </c>
      <c r="FE147" s="51" t="str">
        <f>IFERROR(AVERAGEIFS('Orders - December 2020'!$I$2:$I$2047,'Orders - December 2020'!$H$2:$H$2047,Worksheet!FE$3,'Orders - December 2020'!$C$2:$C$2047,Worksheet!$F147),"-")</f>
        <v>-</v>
      </c>
      <c r="FF147" s="51" t="str">
        <f>IFERROR(AVERAGEIFS('Orders - December 2020'!$I$2:$I$2047,'Orders - December 2020'!$H$2:$H$2047,Worksheet!FF$3,'Orders - December 2020'!$C$2:$C$2047,Worksheet!$F147),"-")</f>
        <v>-</v>
      </c>
      <c r="FG147" s="52" t="str">
        <f>IFERROR(AVERAGEIFS('Orders - December 2020'!$I$2:$I$2047,'Orders - December 2020'!$H$2:$H$2047,Worksheet!FG$3,'Orders - December 2020'!$C$2:$C$2047,Worksheet!$F147),"-")</f>
        <v>-</v>
      </c>
    </row>
    <row r="148" spans="6:163">
      <c r="F148" s="45" t="str">
        <v>Madam Claire</v>
      </c>
      <c r="G148" s="50" t="str">
        <f>IFERROR(AVERAGEIFS('Orders - December 2020'!$I$2:$I$2047,'Orders - December 2020'!$H$2:$H$2047,Worksheet!G$3,'Orders - December 2020'!$C$2:$C$2047,Worksheet!$F148),"-")</f>
        <v>-</v>
      </c>
      <c r="H148" s="51" t="str">
        <f>IFERROR(AVERAGEIFS('Orders - December 2020'!$I$2:$I$2047,'Orders - December 2020'!$H$2:$H$2047,Worksheet!H$3,'Orders - December 2020'!$C$2:$C$2047,Worksheet!$F148),"-")</f>
        <v>-</v>
      </c>
      <c r="I148" s="51" t="str">
        <f>IFERROR(AVERAGEIFS('Orders - December 2020'!$I$2:$I$2047,'Orders - December 2020'!$H$2:$H$2047,Worksheet!I$3,'Orders - December 2020'!$C$2:$C$2047,Worksheet!$F148),"-")</f>
        <v>-</v>
      </c>
      <c r="J148" s="51" t="str">
        <f>IFERROR(AVERAGEIFS('Orders - December 2020'!$I$2:$I$2047,'Orders - December 2020'!$H$2:$H$2047,Worksheet!J$3,'Orders - December 2020'!$C$2:$C$2047,Worksheet!$F148),"-")</f>
        <v>-</v>
      </c>
      <c r="K148" s="51" t="str">
        <f>IFERROR(AVERAGEIFS('Orders - December 2020'!$I$2:$I$2047,'Orders - December 2020'!$H$2:$H$2047,Worksheet!K$3,'Orders - December 2020'!$C$2:$C$2047,Worksheet!$F148),"-")</f>
        <v>-</v>
      </c>
      <c r="L148" s="51" t="str">
        <f>IFERROR(AVERAGEIFS('Orders - December 2020'!$I$2:$I$2047,'Orders - December 2020'!$H$2:$H$2047,Worksheet!L$3,'Orders - December 2020'!$C$2:$C$2047,Worksheet!$F148),"-")</f>
        <v>-</v>
      </c>
      <c r="M148" s="51" t="str">
        <f>IFERROR(AVERAGEIFS('Orders - December 2020'!$I$2:$I$2047,'Orders - December 2020'!$H$2:$H$2047,Worksheet!M$3,'Orders - December 2020'!$C$2:$C$2047,Worksheet!$F148),"-")</f>
        <v>-</v>
      </c>
      <c r="N148" s="51" t="str">
        <f>IFERROR(AVERAGEIFS('Orders - December 2020'!$I$2:$I$2047,'Orders - December 2020'!$H$2:$H$2047,Worksheet!N$3,'Orders - December 2020'!$C$2:$C$2047,Worksheet!$F148),"-")</f>
        <v>-</v>
      </c>
      <c r="O148" s="51" t="str">
        <f>IFERROR(AVERAGEIFS('Orders - December 2020'!$I$2:$I$2047,'Orders - December 2020'!$H$2:$H$2047,Worksheet!O$3,'Orders - December 2020'!$C$2:$C$2047,Worksheet!$F148),"-")</f>
        <v>-</v>
      </c>
      <c r="P148" s="51" t="str">
        <f>IFERROR(AVERAGEIFS('Orders - December 2020'!$I$2:$I$2047,'Orders - December 2020'!$H$2:$H$2047,Worksheet!P$3,'Orders - December 2020'!$C$2:$C$2047,Worksheet!$F148),"-")</f>
        <v>-</v>
      </c>
      <c r="Q148" s="51" t="str">
        <f>IFERROR(AVERAGEIFS('Orders - December 2020'!$I$2:$I$2047,'Orders - December 2020'!$H$2:$H$2047,Worksheet!Q$3,'Orders - December 2020'!$C$2:$C$2047,Worksheet!$F148),"-")</f>
        <v>-</v>
      </c>
      <c r="R148" s="51" t="str">
        <f>IFERROR(AVERAGEIFS('Orders - December 2020'!$I$2:$I$2047,'Orders - December 2020'!$H$2:$H$2047,Worksheet!R$3,'Orders - December 2020'!$C$2:$C$2047,Worksheet!$F148),"-")</f>
        <v>-</v>
      </c>
      <c r="S148" s="51" t="str">
        <f>IFERROR(AVERAGEIFS('Orders - December 2020'!$I$2:$I$2047,'Orders - December 2020'!$H$2:$H$2047,Worksheet!S$3,'Orders - December 2020'!$C$2:$C$2047,Worksheet!$F148),"-")</f>
        <v>-</v>
      </c>
      <c r="T148" s="51" t="str">
        <f>IFERROR(AVERAGEIFS('Orders - December 2020'!$I$2:$I$2047,'Orders - December 2020'!$H$2:$H$2047,Worksheet!T$3,'Orders - December 2020'!$C$2:$C$2047,Worksheet!$F148),"-")</f>
        <v>-</v>
      </c>
      <c r="U148" s="51" t="str">
        <f>IFERROR(AVERAGEIFS('Orders - December 2020'!$I$2:$I$2047,'Orders - December 2020'!$H$2:$H$2047,Worksheet!U$3,'Orders - December 2020'!$C$2:$C$2047,Worksheet!$F148),"-")</f>
        <v>-</v>
      </c>
      <c r="V148" s="51" t="str">
        <f>IFERROR(AVERAGEIFS('Orders - December 2020'!$I$2:$I$2047,'Orders - December 2020'!$H$2:$H$2047,Worksheet!V$3,'Orders - December 2020'!$C$2:$C$2047,Worksheet!$F148),"-")</f>
        <v>-</v>
      </c>
      <c r="W148" s="51" t="str">
        <f>IFERROR(AVERAGEIFS('Orders - December 2020'!$I$2:$I$2047,'Orders - December 2020'!$H$2:$H$2047,Worksheet!W$3,'Orders - December 2020'!$C$2:$C$2047,Worksheet!$F148),"-")</f>
        <v>-</v>
      </c>
      <c r="X148" s="51" t="str">
        <f>IFERROR(AVERAGEIFS('Orders - December 2020'!$I$2:$I$2047,'Orders - December 2020'!$H$2:$H$2047,Worksheet!X$3,'Orders - December 2020'!$C$2:$C$2047,Worksheet!$F148),"-")</f>
        <v>-</v>
      </c>
      <c r="Y148" s="51" t="str">
        <f>IFERROR(AVERAGEIFS('Orders - December 2020'!$I$2:$I$2047,'Orders - December 2020'!$H$2:$H$2047,Worksheet!Y$3,'Orders - December 2020'!$C$2:$C$2047,Worksheet!$F148),"-")</f>
        <v>-</v>
      </c>
      <c r="Z148" s="51" t="str">
        <f>IFERROR(AVERAGEIFS('Orders - December 2020'!$I$2:$I$2047,'Orders - December 2020'!$H$2:$H$2047,Worksheet!Z$3,'Orders - December 2020'!$C$2:$C$2047,Worksheet!$F148),"-")</f>
        <v>-</v>
      </c>
      <c r="AA148" s="51" t="str">
        <f>IFERROR(AVERAGEIFS('Orders - December 2020'!$I$2:$I$2047,'Orders - December 2020'!$H$2:$H$2047,Worksheet!AA$3,'Orders - December 2020'!$C$2:$C$2047,Worksheet!$F148),"-")</f>
        <v>-</v>
      </c>
      <c r="AB148" s="51" t="str">
        <f>IFERROR(AVERAGEIFS('Orders - December 2020'!$I$2:$I$2047,'Orders - December 2020'!$H$2:$H$2047,Worksheet!AB$3,'Orders - December 2020'!$C$2:$C$2047,Worksheet!$F148),"-")</f>
        <v>-</v>
      </c>
      <c r="AC148" s="51" t="str">
        <f>IFERROR(AVERAGEIFS('Orders - December 2020'!$I$2:$I$2047,'Orders - December 2020'!$H$2:$H$2047,Worksheet!AC$3,'Orders - December 2020'!$C$2:$C$2047,Worksheet!$F148),"-")</f>
        <v>-</v>
      </c>
      <c r="AD148" s="51" t="str">
        <f>IFERROR(AVERAGEIFS('Orders - December 2020'!$I$2:$I$2047,'Orders - December 2020'!$H$2:$H$2047,Worksheet!AD$3,'Orders - December 2020'!$C$2:$C$2047,Worksheet!$F148),"-")</f>
        <v>-</v>
      </c>
      <c r="AE148" s="51" t="str">
        <f>IFERROR(AVERAGEIFS('Orders - December 2020'!$I$2:$I$2047,'Orders - December 2020'!$H$2:$H$2047,Worksheet!AE$3,'Orders - December 2020'!$C$2:$C$2047,Worksheet!$F148),"-")</f>
        <v>-</v>
      </c>
      <c r="AF148" s="51" t="str">
        <f>IFERROR(AVERAGEIFS('Orders - December 2020'!$I$2:$I$2047,'Orders - December 2020'!$H$2:$H$2047,Worksheet!AF$3,'Orders - December 2020'!$C$2:$C$2047,Worksheet!$F148),"-")</f>
        <v>-</v>
      </c>
      <c r="AG148" s="51" t="str">
        <f>IFERROR(AVERAGEIFS('Orders - December 2020'!$I$2:$I$2047,'Orders - December 2020'!$H$2:$H$2047,Worksheet!AG$3,'Orders - December 2020'!$C$2:$C$2047,Worksheet!$F148),"-")</f>
        <v>-</v>
      </c>
      <c r="AH148" s="51" t="str">
        <f>IFERROR(AVERAGEIFS('Orders - December 2020'!$I$2:$I$2047,'Orders - December 2020'!$H$2:$H$2047,Worksheet!AH$3,'Orders - December 2020'!$C$2:$C$2047,Worksheet!$F148),"-")</f>
        <v>-</v>
      </c>
      <c r="AI148" s="51" t="str">
        <f>IFERROR(AVERAGEIFS('Orders - December 2020'!$I$2:$I$2047,'Orders - December 2020'!$H$2:$H$2047,Worksheet!AI$3,'Orders - December 2020'!$C$2:$C$2047,Worksheet!$F148),"-")</f>
        <v>-</v>
      </c>
      <c r="AJ148" s="51" t="str">
        <f>IFERROR(AVERAGEIFS('Orders - December 2020'!$I$2:$I$2047,'Orders - December 2020'!$H$2:$H$2047,Worksheet!AJ$3,'Orders - December 2020'!$C$2:$C$2047,Worksheet!$F148),"-")</f>
        <v>-</v>
      </c>
      <c r="AK148" s="51">
        <f>IFERROR(AVERAGEIFS('Orders - December 2020'!$I$2:$I$2047,'Orders - December 2020'!$H$2:$H$2047,Worksheet!AK$3,'Orders - December 2020'!$C$2:$C$2047,Worksheet!$F148),"-")</f>
        <v>1</v>
      </c>
      <c r="AL148" s="51" t="str">
        <f>IFERROR(AVERAGEIFS('Orders - December 2020'!$I$2:$I$2047,'Orders - December 2020'!$H$2:$H$2047,Worksheet!AL$3,'Orders - December 2020'!$C$2:$C$2047,Worksheet!$F148),"-")</f>
        <v>-</v>
      </c>
      <c r="AM148" s="51" t="str">
        <f>IFERROR(AVERAGEIFS('Orders - December 2020'!$I$2:$I$2047,'Orders - December 2020'!$H$2:$H$2047,Worksheet!AM$3,'Orders - December 2020'!$C$2:$C$2047,Worksheet!$F148),"-")</f>
        <v>-</v>
      </c>
      <c r="AN148" s="51">
        <f>IFERROR(AVERAGEIFS('Orders - December 2020'!$I$2:$I$2047,'Orders - December 2020'!$H$2:$H$2047,Worksheet!AN$3,'Orders - December 2020'!$C$2:$C$2047,Worksheet!$F148),"-")</f>
        <v>1</v>
      </c>
      <c r="AO148" s="51" t="str">
        <f>IFERROR(AVERAGEIFS('Orders - December 2020'!$I$2:$I$2047,'Orders - December 2020'!$H$2:$H$2047,Worksheet!AO$3,'Orders - December 2020'!$C$2:$C$2047,Worksheet!$F148),"-")</f>
        <v>-</v>
      </c>
      <c r="AP148" s="51" t="str">
        <f>IFERROR(AVERAGEIFS('Orders - December 2020'!$I$2:$I$2047,'Orders - December 2020'!$H$2:$H$2047,Worksheet!AP$3,'Orders - December 2020'!$C$2:$C$2047,Worksheet!$F148),"-")</f>
        <v>-</v>
      </c>
      <c r="AQ148" s="51" t="str">
        <f>IFERROR(AVERAGEIFS('Orders - December 2020'!$I$2:$I$2047,'Orders - December 2020'!$H$2:$H$2047,Worksheet!AQ$3,'Orders - December 2020'!$C$2:$C$2047,Worksheet!$F148),"-")</f>
        <v>-</v>
      </c>
      <c r="AR148" s="51" t="str">
        <f>IFERROR(AVERAGEIFS('Orders - December 2020'!$I$2:$I$2047,'Orders - December 2020'!$H$2:$H$2047,Worksheet!AR$3,'Orders - December 2020'!$C$2:$C$2047,Worksheet!$F148),"-")</f>
        <v>-</v>
      </c>
      <c r="AS148" s="51" t="str">
        <f>IFERROR(AVERAGEIFS('Orders - December 2020'!$I$2:$I$2047,'Orders - December 2020'!$H$2:$H$2047,Worksheet!AS$3,'Orders - December 2020'!$C$2:$C$2047,Worksheet!$F148),"-")</f>
        <v>-</v>
      </c>
      <c r="AT148" s="51" t="str">
        <f>IFERROR(AVERAGEIFS('Orders - December 2020'!$I$2:$I$2047,'Orders - December 2020'!$H$2:$H$2047,Worksheet!AT$3,'Orders - December 2020'!$C$2:$C$2047,Worksheet!$F148),"-")</f>
        <v>-</v>
      </c>
      <c r="AU148" s="51" t="str">
        <f>IFERROR(AVERAGEIFS('Orders - December 2020'!$I$2:$I$2047,'Orders - December 2020'!$H$2:$H$2047,Worksheet!AU$3,'Orders - December 2020'!$C$2:$C$2047,Worksheet!$F148),"-")</f>
        <v>-</v>
      </c>
      <c r="AV148" s="51" t="str">
        <f>IFERROR(AVERAGEIFS('Orders - December 2020'!$I$2:$I$2047,'Orders - December 2020'!$H$2:$H$2047,Worksheet!AV$3,'Orders - December 2020'!$C$2:$C$2047,Worksheet!$F148),"-")</f>
        <v>-</v>
      </c>
      <c r="AW148" s="51" t="str">
        <f>IFERROR(AVERAGEIFS('Orders - December 2020'!$I$2:$I$2047,'Orders - December 2020'!$H$2:$H$2047,Worksheet!AW$3,'Orders - December 2020'!$C$2:$C$2047,Worksheet!$F148),"-")</f>
        <v>-</v>
      </c>
      <c r="AX148" s="51" t="str">
        <f>IFERROR(AVERAGEIFS('Orders - December 2020'!$I$2:$I$2047,'Orders - December 2020'!$H$2:$H$2047,Worksheet!AX$3,'Orders - December 2020'!$C$2:$C$2047,Worksheet!$F148),"-")</f>
        <v>-</v>
      </c>
      <c r="AY148" s="51">
        <f>IFERROR(AVERAGEIFS('Orders - December 2020'!$I$2:$I$2047,'Orders - December 2020'!$H$2:$H$2047,Worksheet!AY$3,'Orders - December 2020'!$C$2:$C$2047,Worksheet!$F148),"-")</f>
        <v>2</v>
      </c>
      <c r="AZ148" s="51" t="str">
        <f>IFERROR(AVERAGEIFS('Orders - December 2020'!$I$2:$I$2047,'Orders - December 2020'!$H$2:$H$2047,Worksheet!AZ$3,'Orders - December 2020'!$C$2:$C$2047,Worksheet!$F148),"-")</f>
        <v>-</v>
      </c>
      <c r="BA148" s="51" t="str">
        <f>IFERROR(AVERAGEIFS('Orders - December 2020'!$I$2:$I$2047,'Orders - December 2020'!$H$2:$H$2047,Worksheet!BA$3,'Orders - December 2020'!$C$2:$C$2047,Worksheet!$F148),"-")</f>
        <v>-</v>
      </c>
      <c r="BB148" s="51" t="str">
        <f>IFERROR(AVERAGEIFS('Orders - December 2020'!$I$2:$I$2047,'Orders - December 2020'!$H$2:$H$2047,Worksheet!BB$3,'Orders - December 2020'!$C$2:$C$2047,Worksheet!$F148),"-")</f>
        <v>-</v>
      </c>
      <c r="BC148" s="51" t="str">
        <f>IFERROR(AVERAGEIFS('Orders - December 2020'!$I$2:$I$2047,'Orders - December 2020'!$H$2:$H$2047,Worksheet!BC$3,'Orders - December 2020'!$C$2:$C$2047,Worksheet!$F148),"-")</f>
        <v>-</v>
      </c>
      <c r="BD148" s="51" t="str">
        <f>IFERROR(AVERAGEIFS('Orders - December 2020'!$I$2:$I$2047,'Orders - December 2020'!$H$2:$H$2047,Worksheet!BD$3,'Orders - December 2020'!$C$2:$C$2047,Worksheet!$F148),"-")</f>
        <v>-</v>
      </c>
      <c r="BE148" s="51" t="str">
        <f>IFERROR(AVERAGEIFS('Orders - December 2020'!$I$2:$I$2047,'Orders - December 2020'!$H$2:$H$2047,Worksheet!BE$3,'Orders - December 2020'!$C$2:$C$2047,Worksheet!$F148),"-")</f>
        <v>-</v>
      </c>
      <c r="BF148" s="51" t="str">
        <f>IFERROR(AVERAGEIFS('Orders - December 2020'!$I$2:$I$2047,'Orders - December 2020'!$H$2:$H$2047,Worksheet!BF$3,'Orders - December 2020'!$C$2:$C$2047,Worksheet!$F148),"-")</f>
        <v>-</v>
      </c>
      <c r="BG148" s="51" t="str">
        <f>IFERROR(AVERAGEIFS('Orders - December 2020'!$I$2:$I$2047,'Orders - December 2020'!$H$2:$H$2047,Worksheet!BG$3,'Orders - December 2020'!$C$2:$C$2047,Worksheet!$F148),"-")</f>
        <v>-</v>
      </c>
      <c r="BH148" s="51" t="str">
        <f>IFERROR(AVERAGEIFS('Orders - December 2020'!$I$2:$I$2047,'Orders - December 2020'!$H$2:$H$2047,Worksheet!BH$3,'Orders - December 2020'!$C$2:$C$2047,Worksheet!$F148),"-")</f>
        <v>-</v>
      </c>
      <c r="BI148" s="51" t="str">
        <f>IFERROR(AVERAGEIFS('Orders - December 2020'!$I$2:$I$2047,'Orders - December 2020'!$H$2:$H$2047,Worksheet!BI$3,'Orders - December 2020'!$C$2:$C$2047,Worksheet!$F148),"-")</f>
        <v>-</v>
      </c>
      <c r="BJ148" s="51">
        <f>IFERROR(AVERAGEIFS('Orders - December 2020'!$I$2:$I$2047,'Orders - December 2020'!$H$2:$H$2047,Worksheet!BJ$3,'Orders - December 2020'!$C$2:$C$2047,Worksheet!$F148),"-")</f>
        <v>2</v>
      </c>
      <c r="BK148" s="51" t="str">
        <f>IFERROR(AVERAGEIFS('Orders - December 2020'!$I$2:$I$2047,'Orders - December 2020'!$H$2:$H$2047,Worksheet!BK$3,'Orders - December 2020'!$C$2:$C$2047,Worksheet!$F148),"-")</f>
        <v>-</v>
      </c>
      <c r="BL148" s="51" t="str">
        <f>IFERROR(AVERAGEIFS('Orders - December 2020'!$I$2:$I$2047,'Orders - December 2020'!$H$2:$H$2047,Worksheet!BL$3,'Orders - December 2020'!$C$2:$C$2047,Worksheet!$F148),"-")</f>
        <v>-</v>
      </c>
      <c r="BM148" s="51" t="str">
        <f>IFERROR(AVERAGEIFS('Orders - December 2020'!$I$2:$I$2047,'Orders - December 2020'!$H$2:$H$2047,Worksheet!BM$3,'Orders - December 2020'!$C$2:$C$2047,Worksheet!$F148),"-")</f>
        <v>-</v>
      </c>
      <c r="BN148" s="51" t="str">
        <f>IFERROR(AVERAGEIFS('Orders - December 2020'!$I$2:$I$2047,'Orders - December 2020'!$H$2:$H$2047,Worksheet!BN$3,'Orders - December 2020'!$C$2:$C$2047,Worksheet!$F148),"-")</f>
        <v>-</v>
      </c>
      <c r="BO148" s="51" t="str">
        <f>IFERROR(AVERAGEIFS('Orders - December 2020'!$I$2:$I$2047,'Orders - December 2020'!$H$2:$H$2047,Worksheet!BO$3,'Orders - December 2020'!$C$2:$C$2047,Worksheet!$F148),"-")</f>
        <v>-</v>
      </c>
      <c r="BP148" s="51" t="str">
        <f>IFERROR(AVERAGEIFS('Orders - December 2020'!$I$2:$I$2047,'Orders - December 2020'!$H$2:$H$2047,Worksheet!BP$3,'Orders - December 2020'!$C$2:$C$2047,Worksheet!$F148),"-")</f>
        <v>-</v>
      </c>
      <c r="BQ148" s="51" t="str">
        <f>IFERROR(AVERAGEIFS('Orders - December 2020'!$I$2:$I$2047,'Orders - December 2020'!$H$2:$H$2047,Worksheet!BQ$3,'Orders - December 2020'!$C$2:$C$2047,Worksheet!$F148),"-")</f>
        <v>-</v>
      </c>
      <c r="BR148" s="51" t="str">
        <f>IFERROR(AVERAGEIFS('Orders - December 2020'!$I$2:$I$2047,'Orders - December 2020'!$H$2:$H$2047,Worksheet!BR$3,'Orders - December 2020'!$C$2:$C$2047,Worksheet!$F148),"-")</f>
        <v>-</v>
      </c>
      <c r="BS148" s="51" t="str">
        <f>IFERROR(AVERAGEIFS('Orders - December 2020'!$I$2:$I$2047,'Orders - December 2020'!$H$2:$H$2047,Worksheet!BS$3,'Orders - December 2020'!$C$2:$C$2047,Worksheet!$F148),"-")</f>
        <v>-</v>
      </c>
      <c r="BT148" s="51" t="str">
        <f>IFERROR(AVERAGEIFS('Orders - December 2020'!$I$2:$I$2047,'Orders - December 2020'!$H$2:$H$2047,Worksheet!BT$3,'Orders - December 2020'!$C$2:$C$2047,Worksheet!$F148),"-")</f>
        <v>-</v>
      </c>
      <c r="BU148" s="51" t="str">
        <f>IFERROR(AVERAGEIFS('Orders - December 2020'!$I$2:$I$2047,'Orders - December 2020'!$H$2:$H$2047,Worksheet!BU$3,'Orders - December 2020'!$C$2:$C$2047,Worksheet!$F148),"-")</f>
        <v>-</v>
      </c>
      <c r="BV148" s="51" t="str">
        <f>IFERROR(AVERAGEIFS('Orders - December 2020'!$I$2:$I$2047,'Orders - December 2020'!$H$2:$H$2047,Worksheet!BV$3,'Orders - December 2020'!$C$2:$C$2047,Worksheet!$F148),"-")</f>
        <v>-</v>
      </c>
      <c r="BW148" s="51" t="str">
        <f>IFERROR(AVERAGEIFS('Orders - December 2020'!$I$2:$I$2047,'Orders - December 2020'!$H$2:$H$2047,Worksheet!BW$3,'Orders - December 2020'!$C$2:$C$2047,Worksheet!$F148),"-")</f>
        <v>-</v>
      </c>
      <c r="BX148" s="51" t="str">
        <f>IFERROR(AVERAGEIFS('Orders - December 2020'!$I$2:$I$2047,'Orders - December 2020'!$H$2:$H$2047,Worksheet!BX$3,'Orders - December 2020'!$C$2:$C$2047,Worksheet!$F148),"-")</f>
        <v>-</v>
      </c>
      <c r="BY148" s="51" t="str">
        <f>IFERROR(AVERAGEIFS('Orders - December 2020'!$I$2:$I$2047,'Orders - December 2020'!$H$2:$H$2047,Worksheet!BY$3,'Orders - December 2020'!$C$2:$C$2047,Worksheet!$F148),"-")</f>
        <v>-</v>
      </c>
      <c r="BZ148" s="51" t="str">
        <f>IFERROR(AVERAGEIFS('Orders - December 2020'!$I$2:$I$2047,'Orders - December 2020'!$H$2:$H$2047,Worksheet!BZ$3,'Orders - December 2020'!$C$2:$C$2047,Worksheet!$F148),"-")</f>
        <v>-</v>
      </c>
      <c r="CA148" s="51" t="str">
        <f>IFERROR(AVERAGEIFS('Orders - December 2020'!$I$2:$I$2047,'Orders - December 2020'!$H$2:$H$2047,Worksheet!CA$3,'Orders - December 2020'!$C$2:$C$2047,Worksheet!$F148),"-")</f>
        <v>-</v>
      </c>
      <c r="CB148" s="51" t="str">
        <f>IFERROR(AVERAGEIFS('Orders - December 2020'!$I$2:$I$2047,'Orders - December 2020'!$H$2:$H$2047,Worksheet!CB$3,'Orders - December 2020'!$C$2:$C$2047,Worksheet!$F148),"-")</f>
        <v>-</v>
      </c>
      <c r="CC148" s="51" t="str">
        <f>IFERROR(AVERAGEIFS('Orders - December 2020'!$I$2:$I$2047,'Orders - December 2020'!$H$2:$H$2047,Worksheet!CC$3,'Orders - December 2020'!$C$2:$C$2047,Worksheet!$F148),"-")</f>
        <v>-</v>
      </c>
      <c r="CD148" s="51" t="str">
        <f>IFERROR(AVERAGEIFS('Orders - December 2020'!$I$2:$I$2047,'Orders - December 2020'!$H$2:$H$2047,Worksheet!CD$3,'Orders - December 2020'!$C$2:$C$2047,Worksheet!$F148),"-")</f>
        <v>-</v>
      </c>
      <c r="CE148" s="51" t="str">
        <f>IFERROR(AVERAGEIFS('Orders - December 2020'!$I$2:$I$2047,'Orders - December 2020'!$H$2:$H$2047,Worksheet!CE$3,'Orders - December 2020'!$C$2:$C$2047,Worksheet!$F148),"-")</f>
        <v>-</v>
      </c>
      <c r="CF148" s="51" t="str">
        <f>IFERROR(AVERAGEIFS('Orders - December 2020'!$I$2:$I$2047,'Orders - December 2020'!$H$2:$H$2047,Worksheet!CF$3,'Orders - December 2020'!$C$2:$C$2047,Worksheet!$F148),"-")</f>
        <v>-</v>
      </c>
      <c r="CG148" s="51" t="str">
        <f>IFERROR(AVERAGEIFS('Orders - December 2020'!$I$2:$I$2047,'Orders - December 2020'!$H$2:$H$2047,Worksheet!CG$3,'Orders - December 2020'!$C$2:$C$2047,Worksheet!$F148),"-")</f>
        <v>-</v>
      </c>
      <c r="CH148" s="51" t="str">
        <f>IFERROR(AVERAGEIFS('Orders - December 2020'!$I$2:$I$2047,'Orders - December 2020'!$H$2:$H$2047,Worksheet!CH$3,'Orders - December 2020'!$C$2:$C$2047,Worksheet!$F148),"-")</f>
        <v>-</v>
      </c>
      <c r="CI148" s="51" t="str">
        <f>IFERROR(AVERAGEIFS('Orders - December 2020'!$I$2:$I$2047,'Orders - December 2020'!$H$2:$H$2047,Worksheet!CI$3,'Orders - December 2020'!$C$2:$C$2047,Worksheet!$F148),"-")</f>
        <v>-</v>
      </c>
      <c r="CJ148" s="51" t="str">
        <f>IFERROR(AVERAGEIFS('Orders - December 2020'!$I$2:$I$2047,'Orders - December 2020'!$H$2:$H$2047,Worksheet!CJ$3,'Orders - December 2020'!$C$2:$C$2047,Worksheet!$F148),"-")</f>
        <v>-</v>
      </c>
      <c r="CK148" s="51" t="str">
        <f>IFERROR(AVERAGEIFS('Orders - December 2020'!$I$2:$I$2047,'Orders - December 2020'!$H$2:$H$2047,Worksheet!CK$3,'Orders - December 2020'!$C$2:$C$2047,Worksheet!$F148),"-")</f>
        <v>-</v>
      </c>
      <c r="CL148" s="51" t="str">
        <f>IFERROR(AVERAGEIFS('Orders - December 2020'!$I$2:$I$2047,'Orders - December 2020'!$H$2:$H$2047,Worksheet!CL$3,'Orders - December 2020'!$C$2:$C$2047,Worksheet!$F148),"-")</f>
        <v>-</v>
      </c>
      <c r="CM148" s="51" t="str">
        <f>IFERROR(AVERAGEIFS('Orders - December 2020'!$I$2:$I$2047,'Orders - December 2020'!$H$2:$H$2047,Worksheet!CM$3,'Orders - December 2020'!$C$2:$C$2047,Worksheet!$F148),"-")</f>
        <v>-</v>
      </c>
      <c r="CN148" s="51" t="str">
        <f>IFERROR(AVERAGEIFS('Orders - December 2020'!$I$2:$I$2047,'Orders - December 2020'!$H$2:$H$2047,Worksheet!CN$3,'Orders - December 2020'!$C$2:$C$2047,Worksheet!$F148),"-")</f>
        <v>-</v>
      </c>
      <c r="CO148" s="51" t="str">
        <f>IFERROR(AVERAGEIFS('Orders - December 2020'!$I$2:$I$2047,'Orders - December 2020'!$H$2:$H$2047,Worksheet!CO$3,'Orders - December 2020'!$C$2:$C$2047,Worksheet!$F148),"-")</f>
        <v>-</v>
      </c>
      <c r="CP148" s="51" t="str">
        <f>IFERROR(AVERAGEIFS('Orders - December 2020'!$I$2:$I$2047,'Orders - December 2020'!$H$2:$H$2047,Worksheet!CP$3,'Orders - December 2020'!$C$2:$C$2047,Worksheet!$F148),"-")</f>
        <v>-</v>
      </c>
      <c r="CQ148" s="51" t="str">
        <f>IFERROR(AVERAGEIFS('Orders - December 2020'!$I$2:$I$2047,'Orders - December 2020'!$H$2:$H$2047,Worksheet!CQ$3,'Orders - December 2020'!$C$2:$C$2047,Worksheet!$F148),"-")</f>
        <v>-</v>
      </c>
      <c r="CR148" s="51" t="str">
        <f>IFERROR(AVERAGEIFS('Orders - December 2020'!$I$2:$I$2047,'Orders - December 2020'!$H$2:$H$2047,Worksheet!CR$3,'Orders - December 2020'!$C$2:$C$2047,Worksheet!$F148),"-")</f>
        <v>-</v>
      </c>
      <c r="CS148" s="51" t="str">
        <f>IFERROR(AVERAGEIFS('Orders - December 2020'!$I$2:$I$2047,'Orders - December 2020'!$H$2:$H$2047,Worksheet!CS$3,'Orders - December 2020'!$C$2:$C$2047,Worksheet!$F148),"-")</f>
        <v>-</v>
      </c>
      <c r="CT148" s="51" t="str">
        <f>IFERROR(AVERAGEIFS('Orders - December 2020'!$I$2:$I$2047,'Orders - December 2020'!$H$2:$H$2047,Worksheet!CT$3,'Orders - December 2020'!$C$2:$C$2047,Worksheet!$F148),"-")</f>
        <v>-</v>
      </c>
      <c r="CU148" s="51" t="str">
        <f>IFERROR(AVERAGEIFS('Orders - December 2020'!$I$2:$I$2047,'Orders - December 2020'!$H$2:$H$2047,Worksheet!CU$3,'Orders - December 2020'!$C$2:$C$2047,Worksheet!$F148),"-")</f>
        <v>-</v>
      </c>
      <c r="CV148" s="51" t="str">
        <f>IFERROR(AVERAGEIFS('Orders - December 2020'!$I$2:$I$2047,'Orders - December 2020'!$H$2:$H$2047,Worksheet!CV$3,'Orders - December 2020'!$C$2:$C$2047,Worksheet!$F148),"-")</f>
        <v>-</v>
      </c>
      <c r="CW148" s="51" t="str">
        <f>IFERROR(AVERAGEIFS('Orders - December 2020'!$I$2:$I$2047,'Orders - December 2020'!$H$2:$H$2047,Worksheet!CW$3,'Orders - December 2020'!$C$2:$C$2047,Worksheet!$F148),"-")</f>
        <v>-</v>
      </c>
      <c r="CX148" s="51" t="str">
        <f>IFERROR(AVERAGEIFS('Orders - December 2020'!$I$2:$I$2047,'Orders - December 2020'!$H$2:$H$2047,Worksheet!CX$3,'Orders - December 2020'!$C$2:$C$2047,Worksheet!$F148),"-")</f>
        <v>-</v>
      </c>
      <c r="CY148" s="51" t="str">
        <f>IFERROR(AVERAGEIFS('Orders - December 2020'!$I$2:$I$2047,'Orders - December 2020'!$H$2:$H$2047,Worksheet!CY$3,'Orders - December 2020'!$C$2:$C$2047,Worksheet!$F148),"-")</f>
        <v>-</v>
      </c>
      <c r="CZ148" s="51" t="str">
        <f>IFERROR(AVERAGEIFS('Orders - December 2020'!$I$2:$I$2047,'Orders - December 2020'!$H$2:$H$2047,Worksheet!CZ$3,'Orders - December 2020'!$C$2:$C$2047,Worksheet!$F148),"-")</f>
        <v>-</v>
      </c>
      <c r="DA148" s="51" t="str">
        <f>IFERROR(AVERAGEIFS('Orders - December 2020'!$I$2:$I$2047,'Orders - December 2020'!$H$2:$H$2047,Worksheet!DA$3,'Orders - December 2020'!$C$2:$C$2047,Worksheet!$F148),"-")</f>
        <v>-</v>
      </c>
      <c r="DB148" s="51" t="str">
        <f>IFERROR(AVERAGEIFS('Orders - December 2020'!$I$2:$I$2047,'Orders - December 2020'!$H$2:$H$2047,Worksheet!DB$3,'Orders - December 2020'!$C$2:$C$2047,Worksheet!$F148),"-")</f>
        <v>-</v>
      </c>
      <c r="DC148" s="51" t="str">
        <f>IFERROR(AVERAGEIFS('Orders - December 2020'!$I$2:$I$2047,'Orders - December 2020'!$H$2:$H$2047,Worksheet!DC$3,'Orders - December 2020'!$C$2:$C$2047,Worksheet!$F148),"-")</f>
        <v>-</v>
      </c>
      <c r="DD148" s="51" t="str">
        <f>IFERROR(AVERAGEIFS('Orders - December 2020'!$I$2:$I$2047,'Orders - December 2020'!$H$2:$H$2047,Worksheet!DD$3,'Orders - December 2020'!$C$2:$C$2047,Worksheet!$F148),"-")</f>
        <v>-</v>
      </c>
      <c r="DE148" s="51" t="str">
        <f>IFERROR(AVERAGEIFS('Orders - December 2020'!$I$2:$I$2047,'Orders - December 2020'!$H$2:$H$2047,Worksheet!DE$3,'Orders - December 2020'!$C$2:$C$2047,Worksheet!$F148),"-")</f>
        <v>-</v>
      </c>
      <c r="DF148" s="51" t="str">
        <f>IFERROR(AVERAGEIFS('Orders - December 2020'!$I$2:$I$2047,'Orders - December 2020'!$H$2:$H$2047,Worksheet!DF$3,'Orders - December 2020'!$C$2:$C$2047,Worksheet!$F148),"-")</f>
        <v>-</v>
      </c>
      <c r="DG148" s="51" t="str">
        <f>IFERROR(AVERAGEIFS('Orders - December 2020'!$I$2:$I$2047,'Orders - December 2020'!$H$2:$H$2047,Worksheet!DG$3,'Orders - December 2020'!$C$2:$C$2047,Worksheet!$F148),"-")</f>
        <v>-</v>
      </c>
      <c r="DH148" s="51" t="str">
        <f>IFERROR(AVERAGEIFS('Orders - December 2020'!$I$2:$I$2047,'Orders - December 2020'!$H$2:$H$2047,Worksheet!DH$3,'Orders - December 2020'!$C$2:$C$2047,Worksheet!$F148),"-")</f>
        <v>-</v>
      </c>
      <c r="DI148" s="51">
        <f>IFERROR(AVERAGEIFS('Orders - December 2020'!$I$2:$I$2047,'Orders - December 2020'!$H$2:$H$2047,Worksheet!DI$3,'Orders - December 2020'!$C$2:$C$2047,Worksheet!$F148),"-")</f>
        <v>1</v>
      </c>
      <c r="DJ148" s="51" t="str">
        <f>IFERROR(AVERAGEIFS('Orders - December 2020'!$I$2:$I$2047,'Orders - December 2020'!$H$2:$H$2047,Worksheet!DJ$3,'Orders - December 2020'!$C$2:$C$2047,Worksheet!$F148),"-")</f>
        <v>-</v>
      </c>
      <c r="DK148" s="51" t="str">
        <f>IFERROR(AVERAGEIFS('Orders - December 2020'!$I$2:$I$2047,'Orders - December 2020'!$H$2:$H$2047,Worksheet!DK$3,'Orders - December 2020'!$C$2:$C$2047,Worksheet!$F148),"-")</f>
        <v>-</v>
      </c>
      <c r="DL148" s="51" t="str">
        <f>IFERROR(AVERAGEIFS('Orders - December 2020'!$I$2:$I$2047,'Orders - December 2020'!$H$2:$H$2047,Worksheet!DL$3,'Orders - December 2020'!$C$2:$C$2047,Worksheet!$F148),"-")</f>
        <v>-</v>
      </c>
      <c r="DM148" s="51" t="str">
        <f>IFERROR(AVERAGEIFS('Orders - December 2020'!$I$2:$I$2047,'Orders - December 2020'!$H$2:$H$2047,Worksheet!DM$3,'Orders - December 2020'!$C$2:$C$2047,Worksheet!$F148),"-")</f>
        <v>-</v>
      </c>
      <c r="DN148" s="51" t="str">
        <f>IFERROR(AVERAGEIFS('Orders - December 2020'!$I$2:$I$2047,'Orders - December 2020'!$H$2:$H$2047,Worksheet!DN$3,'Orders - December 2020'!$C$2:$C$2047,Worksheet!$F148),"-")</f>
        <v>-</v>
      </c>
      <c r="DO148" s="51" t="str">
        <f>IFERROR(AVERAGEIFS('Orders - December 2020'!$I$2:$I$2047,'Orders - December 2020'!$H$2:$H$2047,Worksheet!DO$3,'Orders - December 2020'!$C$2:$C$2047,Worksheet!$F148),"-")</f>
        <v>-</v>
      </c>
      <c r="DP148" s="51" t="str">
        <f>IFERROR(AVERAGEIFS('Orders - December 2020'!$I$2:$I$2047,'Orders - December 2020'!$H$2:$H$2047,Worksheet!DP$3,'Orders - December 2020'!$C$2:$C$2047,Worksheet!$F148),"-")</f>
        <v>-</v>
      </c>
      <c r="DQ148" s="51" t="str">
        <f>IFERROR(AVERAGEIFS('Orders - December 2020'!$I$2:$I$2047,'Orders - December 2020'!$H$2:$H$2047,Worksheet!DQ$3,'Orders - December 2020'!$C$2:$C$2047,Worksheet!$F148),"-")</f>
        <v>-</v>
      </c>
      <c r="DR148" s="51" t="str">
        <f>IFERROR(AVERAGEIFS('Orders - December 2020'!$I$2:$I$2047,'Orders - December 2020'!$H$2:$H$2047,Worksheet!DR$3,'Orders - December 2020'!$C$2:$C$2047,Worksheet!$F148),"-")</f>
        <v>-</v>
      </c>
      <c r="DS148" s="51" t="str">
        <f>IFERROR(AVERAGEIFS('Orders - December 2020'!$I$2:$I$2047,'Orders - December 2020'!$H$2:$H$2047,Worksheet!DS$3,'Orders - December 2020'!$C$2:$C$2047,Worksheet!$F148),"-")</f>
        <v>-</v>
      </c>
      <c r="DT148" s="51" t="str">
        <f>IFERROR(AVERAGEIFS('Orders - December 2020'!$I$2:$I$2047,'Orders - December 2020'!$H$2:$H$2047,Worksheet!DT$3,'Orders - December 2020'!$C$2:$C$2047,Worksheet!$F148),"-")</f>
        <v>-</v>
      </c>
      <c r="DU148" s="51" t="str">
        <f>IFERROR(AVERAGEIFS('Orders - December 2020'!$I$2:$I$2047,'Orders - December 2020'!$H$2:$H$2047,Worksheet!DU$3,'Orders - December 2020'!$C$2:$C$2047,Worksheet!$F148),"-")</f>
        <v>-</v>
      </c>
      <c r="DV148" s="51">
        <f>IFERROR(AVERAGEIFS('Orders - December 2020'!$I$2:$I$2047,'Orders - December 2020'!$H$2:$H$2047,Worksheet!DV$3,'Orders - December 2020'!$C$2:$C$2047,Worksheet!$F148),"-")</f>
        <v>2</v>
      </c>
      <c r="DW148" s="51" t="str">
        <f>IFERROR(AVERAGEIFS('Orders - December 2020'!$I$2:$I$2047,'Orders - December 2020'!$H$2:$H$2047,Worksheet!DW$3,'Orders - December 2020'!$C$2:$C$2047,Worksheet!$F148),"-")</f>
        <v>-</v>
      </c>
      <c r="DX148" s="51" t="str">
        <f>IFERROR(AVERAGEIFS('Orders - December 2020'!$I$2:$I$2047,'Orders - December 2020'!$H$2:$H$2047,Worksheet!DX$3,'Orders - December 2020'!$C$2:$C$2047,Worksheet!$F148),"-")</f>
        <v>-</v>
      </c>
      <c r="DY148" s="51">
        <f>IFERROR(AVERAGEIFS('Orders - December 2020'!$I$2:$I$2047,'Orders - December 2020'!$H$2:$H$2047,Worksheet!DY$3,'Orders - December 2020'!$C$2:$C$2047,Worksheet!$F148),"-")</f>
        <v>2</v>
      </c>
      <c r="DZ148" s="51" t="str">
        <f>IFERROR(AVERAGEIFS('Orders - December 2020'!$I$2:$I$2047,'Orders - December 2020'!$H$2:$H$2047,Worksheet!DZ$3,'Orders - December 2020'!$C$2:$C$2047,Worksheet!$F148),"-")</f>
        <v>-</v>
      </c>
      <c r="EA148" s="51" t="str">
        <f>IFERROR(AVERAGEIFS('Orders - December 2020'!$I$2:$I$2047,'Orders - December 2020'!$H$2:$H$2047,Worksheet!EA$3,'Orders - December 2020'!$C$2:$C$2047,Worksheet!$F148),"-")</f>
        <v>-</v>
      </c>
      <c r="EB148" s="51" t="str">
        <f>IFERROR(AVERAGEIFS('Orders - December 2020'!$I$2:$I$2047,'Orders - December 2020'!$H$2:$H$2047,Worksheet!EB$3,'Orders - December 2020'!$C$2:$C$2047,Worksheet!$F148),"-")</f>
        <v>-</v>
      </c>
      <c r="EC148" s="51" t="str">
        <f>IFERROR(AVERAGEIFS('Orders - December 2020'!$I$2:$I$2047,'Orders - December 2020'!$H$2:$H$2047,Worksheet!EC$3,'Orders - December 2020'!$C$2:$C$2047,Worksheet!$F148),"-")</f>
        <v>-</v>
      </c>
      <c r="ED148" s="51" t="str">
        <f>IFERROR(AVERAGEIFS('Orders - December 2020'!$I$2:$I$2047,'Orders - December 2020'!$H$2:$H$2047,Worksheet!ED$3,'Orders - December 2020'!$C$2:$C$2047,Worksheet!$F148),"-")</f>
        <v>-</v>
      </c>
      <c r="EE148" s="51" t="str">
        <f>IFERROR(AVERAGEIFS('Orders - December 2020'!$I$2:$I$2047,'Orders - December 2020'!$H$2:$H$2047,Worksheet!EE$3,'Orders - December 2020'!$C$2:$C$2047,Worksheet!$F148),"-")</f>
        <v>-</v>
      </c>
      <c r="EF148" s="51" t="str">
        <f>IFERROR(AVERAGEIFS('Orders - December 2020'!$I$2:$I$2047,'Orders - December 2020'!$H$2:$H$2047,Worksheet!EF$3,'Orders - December 2020'!$C$2:$C$2047,Worksheet!$F148),"-")</f>
        <v>-</v>
      </c>
      <c r="EG148" s="51" t="str">
        <f>IFERROR(AVERAGEIFS('Orders - December 2020'!$I$2:$I$2047,'Orders - December 2020'!$H$2:$H$2047,Worksheet!EG$3,'Orders - December 2020'!$C$2:$C$2047,Worksheet!$F148),"-")</f>
        <v>-</v>
      </c>
      <c r="EH148" s="51" t="str">
        <f>IFERROR(AVERAGEIFS('Orders - December 2020'!$I$2:$I$2047,'Orders - December 2020'!$H$2:$H$2047,Worksheet!EH$3,'Orders - December 2020'!$C$2:$C$2047,Worksheet!$F148),"-")</f>
        <v>-</v>
      </c>
      <c r="EI148" s="51" t="str">
        <f>IFERROR(AVERAGEIFS('Orders - December 2020'!$I$2:$I$2047,'Orders - December 2020'!$H$2:$H$2047,Worksheet!EI$3,'Orders - December 2020'!$C$2:$C$2047,Worksheet!$F148),"-")</f>
        <v>-</v>
      </c>
      <c r="EJ148" s="51" t="str">
        <f>IFERROR(AVERAGEIFS('Orders - December 2020'!$I$2:$I$2047,'Orders - December 2020'!$H$2:$H$2047,Worksheet!EJ$3,'Orders - December 2020'!$C$2:$C$2047,Worksheet!$F148),"-")</f>
        <v>-</v>
      </c>
      <c r="EK148" s="51" t="str">
        <f>IFERROR(AVERAGEIFS('Orders - December 2020'!$I$2:$I$2047,'Orders - December 2020'!$H$2:$H$2047,Worksheet!EK$3,'Orders - December 2020'!$C$2:$C$2047,Worksheet!$F148),"-")</f>
        <v>-</v>
      </c>
      <c r="EL148" s="51">
        <f>IFERROR(AVERAGEIFS('Orders - December 2020'!$I$2:$I$2047,'Orders - December 2020'!$H$2:$H$2047,Worksheet!EL$3,'Orders - December 2020'!$C$2:$C$2047,Worksheet!$F148),"-")</f>
        <v>1</v>
      </c>
      <c r="EM148" s="51" t="str">
        <f>IFERROR(AVERAGEIFS('Orders - December 2020'!$I$2:$I$2047,'Orders - December 2020'!$H$2:$H$2047,Worksheet!EM$3,'Orders - December 2020'!$C$2:$C$2047,Worksheet!$F148),"-")</f>
        <v>-</v>
      </c>
      <c r="EN148" s="51" t="str">
        <f>IFERROR(AVERAGEIFS('Orders - December 2020'!$I$2:$I$2047,'Orders - December 2020'!$H$2:$H$2047,Worksheet!EN$3,'Orders - December 2020'!$C$2:$C$2047,Worksheet!$F148),"-")</f>
        <v>-</v>
      </c>
      <c r="EO148" s="51" t="str">
        <f>IFERROR(AVERAGEIFS('Orders - December 2020'!$I$2:$I$2047,'Orders - December 2020'!$H$2:$H$2047,Worksheet!EO$3,'Orders - December 2020'!$C$2:$C$2047,Worksheet!$F148),"-")</f>
        <v>-</v>
      </c>
      <c r="EP148" s="51" t="str">
        <f>IFERROR(AVERAGEIFS('Orders - December 2020'!$I$2:$I$2047,'Orders - December 2020'!$H$2:$H$2047,Worksheet!EP$3,'Orders - December 2020'!$C$2:$C$2047,Worksheet!$F148),"-")</f>
        <v>-</v>
      </c>
      <c r="EQ148" s="51" t="str">
        <f>IFERROR(AVERAGEIFS('Orders - December 2020'!$I$2:$I$2047,'Orders - December 2020'!$H$2:$H$2047,Worksheet!EQ$3,'Orders - December 2020'!$C$2:$C$2047,Worksheet!$F148),"-")</f>
        <v>-</v>
      </c>
      <c r="ER148" s="51" t="str">
        <f>IFERROR(AVERAGEIFS('Orders - December 2020'!$I$2:$I$2047,'Orders - December 2020'!$H$2:$H$2047,Worksheet!ER$3,'Orders - December 2020'!$C$2:$C$2047,Worksheet!$F148),"-")</f>
        <v>-</v>
      </c>
      <c r="ES148" s="51" t="str">
        <f>IFERROR(AVERAGEIFS('Orders - December 2020'!$I$2:$I$2047,'Orders - December 2020'!$H$2:$H$2047,Worksheet!ES$3,'Orders - December 2020'!$C$2:$C$2047,Worksheet!$F148),"-")</f>
        <v>-</v>
      </c>
      <c r="ET148" s="51" t="str">
        <f>IFERROR(AVERAGEIFS('Orders - December 2020'!$I$2:$I$2047,'Orders - December 2020'!$H$2:$H$2047,Worksheet!ET$3,'Orders - December 2020'!$C$2:$C$2047,Worksheet!$F148),"-")</f>
        <v>-</v>
      </c>
      <c r="EU148" s="51" t="str">
        <f>IFERROR(AVERAGEIFS('Orders - December 2020'!$I$2:$I$2047,'Orders - December 2020'!$H$2:$H$2047,Worksheet!EU$3,'Orders - December 2020'!$C$2:$C$2047,Worksheet!$F148),"-")</f>
        <v>-</v>
      </c>
      <c r="EV148" s="51" t="str">
        <f>IFERROR(AVERAGEIFS('Orders - December 2020'!$I$2:$I$2047,'Orders - December 2020'!$H$2:$H$2047,Worksheet!EV$3,'Orders - December 2020'!$C$2:$C$2047,Worksheet!$F148),"-")</f>
        <v>-</v>
      </c>
      <c r="EW148" s="51" t="str">
        <f>IFERROR(AVERAGEIFS('Orders - December 2020'!$I$2:$I$2047,'Orders - December 2020'!$H$2:$H$2047,Worksheet!EW$3,'Orders - December 2020'!$C$2:$C$2047,Worksheet!$F148),"-")</f>
        <v>-</v>
      </c>
      <c r="EX148" s="51" t="str">
        <f>IFERROR(AVERAGEIFS('Orders - December 2020'!$I$2:$I$2047,'Orders - December 2020'!$H$2:$H$2047,Worksheet!EX$3,'Orders - December 2020'!$C$2:$C$2047,Worksheet!$F148),"-")</f>
        <v>-</v>
      </c>
      <c r="EY148" s="51" t="str">
        <f>IFERROR(AVERAGEIFS('Orders - December 2020'!$I$2:$I$2047,'Orders - December 2020'!$H$2:$H$2047,Worksheet!EY$3,'Orders - December 2020'!$C$2:$C$2047,Worksheet!$F148),"-")</f>
        <v>-</v>
      </c>
      <c r="EZ148" s="51" t="str">
        <f>IFERROR(AVERAGEIFS('Orders - December 2020'!$I$2:$I$2047,'Orders - December 2020'!$H$2:$H$2047,Worksheet!EZ$3,'Orders - December 2020'!$C$2:$C$2047,Worksheet!$F148),"-")</f>
        <v>-</v>
      </c>
      <c r="FA148" s="51" t="str">
        <f>IFERROR(AVERAGEIFS('Orders - December 2020'!$I$2:$I$2047,'Orders - December 2020'!$H$2:$H$2047,Worksheet!FA$3,'Orders - December 2020'!$C$2:$C$2047,Worksheet!$F148),"-")</f>
        <v>-</v>
      </c>
      <c r="FB148" s="51" t="str">
        <f>IFERROR(AVERAGEIFS('Orders - December 2020'!$I$2:$I$2047,'Orders - December 2020'!$H$2:$H$2047,Worksheet!FB$3,'Orders - December 2020'!$C$2:$C$2047,Worksheet!$F148),"-")</f>
        <v>-</v>
      </c>
      <c r="FC148" s="51" t="str">
        <f>IFERROR(AVERAGEIFS('Orders - December 2020'!$I$2:$I$2047,'Orders - December 2020'!$H$2:$H$2047,Worksheet!FC$3,'Orders - December 2020'!$C$2:$C$2047,Worksheet!$F148),"-")</f>
        <v>-</v>
      </c>
      <c r="FD148" s="51" t="str">
        <f>IFERROR(AVERAGEIFS('Orders - December 2020'!$I$2:$I$2047,'Orders - December 2020'!$H$2:$H$2047,Worksheet!FD$3,'Orders - December 2020'!$C$2:$C$2047,Worksheet!$F148),"-")</f>
        <v>-</v>
      </c>
      <c r="FE148" s="51" t="str">
        <f>IFERROR(AVERAGEIFS('Orders - December 2020'!$I$2:$I$2047,'Orders - December 2020'!$H$2:$H$2047,Worksheet!FE$3,'Orders - December 2020'!$C$2:$C$2047,Worksheet!$F148),"-")</f>
        <v>-</v>
      </c>
      <c r="FF148" s="51" t="str">
        <f>IFERROR(AVERAGEIFS('Orders - December 2020'!$I$2:$I$2047,'Orders - December 2020'!$H$2:$H$2047,Worksheet!FF$3,'Orders - December 2020'!$C$2:$C$2047,Worksheet!$F148),"-")</f>
        <v>-</v>
      </c>
      <c r="FG148" s="52" t="str">
        <f>IFERROR(AVERAGEIFS('Orders - December 2020'!$I$2:$I$2047,'Orders - December 2020'!$H$2:$H$2047,Worksheet!FG$3,'Orders - December 2020'!$C$2:$C$2047,Worksheet!$F148),"-")</f>
        <v>-</v>
      </c>
    </row>
    <row r="149" spans="6:163">
      <c r="F149" s="45" t="str">
        <v>A Square Minimart</v>
      </c>
      <c r="G149" s="50" t="str">
        <f>IFERROR(AVERAGEIFS('Orders - December 2020'!$I$2:$I$2047,'Orders - December 2020'!$H$2:$H$2047,Worksheet!G$3,'Orders - December 2020'!$C$2:$C$2047,Worksheet!$F149),"-")</f>
        <v>-</v>
      </c>
      <c r="H149" s="51" t="str">
        <f>IFERROR(AVERAGEIFS('Orders - December 2020'!$I$2:$I$2047,'Orders - December 2020'!$H$2:$H$2047,Worksheet!H$3,'Orders - December 2020'!$C$2:$C$2047,Worksheet!$F149),"-")</f>
        <v>-</v>
      </c>
      <c r="I149" s="51" t="str">
        <f>IFERROR(AVERAGEIFS('Orders - December 2020'!$I$2:$I$2047,'Orders - December 2020'!$H$2:$H$2047,Worksheet!I$3,'Orders - December 2020'!$C$2:$C$2047,Worksheet!$F149),"-")</f>
        <v>-</v>
      </c>
      <c r="J149" s="51" t="str">
        <f>IFERROR(AVERAGEIFS('Orders - December 2020'!$I$2:$I$2047,'Orders - December 2020'!$H$2:$H$2047,Worksheet!J$3,'Orders - December 2020'!$C$2:$C$2047,Worksheet!$F149),"-")</f>
        <v>-</v>
      </c>
      <c r="K149" s="51" t="str">
        <f>IFERROR(AVERAGEIFS('Orders - December 2020'!$I$2:$I$2047,'Orders - December 2020'!$H$2:$H$2047,Worksheet!K$3,'Orders - December 2020'!$C$2:$C$2047,Worksheet!$F149),"-")</f>
        <v>-</v>
      </c>
      <c r="L149" s="51" t="str">
        <f>IFERROR(AVERAGEIFS('Orders - December 2020'!$I$2:$I$2047,'Orders - December 2020'!$H$2:$H$2047,Worksheet!L$3,'Orders - December 2020'!$C$2:$C$2047,Worksheet!$F149),"-")</f>
        <v>-</v>
      </c>
      <c r="M149" s="51" t="str">
        <f>IFERROR(AVERAGEIFS('Orders - December 2020'!$I$2:$I$2047,'Orders - December 2020'!$H$2:$H$2047,Worksheet!M$3,'Orders - December 2020'!$C$2:$C$2047,Worksheet!$F149),"-")</f>
        <v>-</v>
      </c>
      <c r="N149" s="51" t="str">
        <f>IFERROR(AVERAGEIFS('Orders - December 2020'!$I$2:$I$2047,'Orders - December 2020'!$H$2:$H$2047,Worksheet!N$3,'Orders - December 2020'!$C$2:$C$2047,Worksheet!$F149),"-")</f>
        <v>-</v>
      </c>
      <c r="O149" s="51" t="str">
        <f>IFERROR(AVERAGEIFS('Orders - December 2020'!$I$2:$I$2047,'Orders - December 2020'!$H$2:$H$2047,Worksheet!O$3,'Orders - December 2020'!$C$2:$C$2047,Worksheet!$F149),"-")</f>
        <v>-</v>
      </c>
      <c r="P149" s="51" t="str">
        <f>IFERROR(AVERAGEIFS('Orders - December 2020'!$I$2:$I$2047,'Orders - December 2020'!$H$2:$H$2047,Worksheet!P$3,'Orders - December 2020'!$C$2:$C$2047,Worksheet!$F149),"-")</f>
        <v>-</v>
      </c>
      <c r="Q149" s="51" t="str">
        <f>IFERROR(AVERAGEIFS('Orders - December 2020'!$I$2:$I$2047,'Orders - December 2020'!$H$2:$H$2047,Worksheet!Q$3,'Orders - December 2020'!$C$2:$C$2047,Worksheet!$F149),"-")</f>
        <v>-</v>
      </c>
      <c r="R149" s="51" t="str">
        <f>IFERROR(AVERAGEIFS('Orders - December 2020'!$I$2:$I$2047,'Orders - December 2020'!$H$2:$H$2047,Worksheet!R$3,'Orders - December 2020'!$C$2:$C$2047,Worksheet!$F149),"-")</f>
        <v>-</v>
      </c>
      <c r="S149" s="51" t="str">
        <f>IFERROR(AVERAGEIFS('Orders - December 2020'!$I$2:$I$2047,'Orders - December 2020'!$H$2:$H$2047,Worksheet!S$3,'Orders - December 2020'!$C$2:$C$2047,Worksheet!$F149),"-")</f>
        <v>-</v>
      </c>
      <c r="T149" s="51" t="str">
        <f>IFERROR(AVERAGEIFS('Orders - December 2020'!$I$2:$I$2047,'Orders - December 2020'!$H$2:$H$2047,Worksheet!T$3,'Orders - December 2020'!$C$2:$C$2047,Worksheet!$F149),"-")</f>
        <v>-</v>
      </c>
      <c r="U149" s="51" t="str">
        <f>IFERROR(AVERAGEIFS('Orders - December 2020'!$I$2:$I$2047,'Orders - December 2020'!$H$2:$H$2047,Worksheet!U$3,'Orders - December 2020'!$C$2:$C$2047,Worksheet!$F149),"-")</f>
        <v>-</v>
      </c>
      <c r="V149" s="51" t="str">
        <f>IFERROR(AVERAGEIFS('Orders - December 2020'!$I$2:$I$2047,'Orders - December 2020'!$H$2:$H$2047,Worksheet!V$3,'Orders - December 2020'!$C$2:$C$2047,Worksheet!$F149),"-")</f>
        <v>-</v>
      </c>
      <c r="W149" s="51" t="str">
        <f>IFERROR(AVERAGEIFS('Orders - December 2020'!$I$2:$I$2047,'Orders - December 2020'!$H$2:$H$2047,Worksheet!W$3,'Orders - December 2020'!$C$2:$C$2047,Worksheet!$F149),"-")</f>
        <v>-</v>
      </c>
      <c r="X149" s="51" t="str">
        <f>IFERROR(AVERAGEIFS('Orders - December 2020'!$I$2:$I$2047,'Orders - December 2020'!$H$2:$H$2047,Worksheet!X$3,'Orders - December 2020'!$C$2:$C$2047,Worksheet!$F149),"-")</f>
        <v>-</v>
      </c>
      <c r="Y149" s="51" t="str">
        <f>IFERROR(AVERAGEIFS('Orders - December 2020'!$I$2:$I$2047,'Orders - December 2020'!$H$2:$H$2047,Worksheet!Y$3,'Orders - December 2020'!$C$2:$C$2047,Worksheet!$F149),"-")</f>
        <v>-</v>
      </c>
      <c r="Z149" s="51" t="str">
        <f>IFERROR(AVERAGEIFS('Orders - December 2020'!$I$2:$I$2047,'Orders - December 2020'!$H$2:$H$2047,Worksheet!Z$3,'Orders - December 2020'!$C$2:$C$2047,Worksheet!$F149),"-")</f>
        <v>-</v>
      </c>
      <c r="AA149" s="51" t="str">
        <f>IFERROR(AVERAGEIFS('Orders - December 2020'!$I$2:$I$2047,'Orders - December 2020'!$H$2:$H$2047,Worksheet!AA$3,'Orders - December 2020'!$C$2:$C$2047,Worksheet!$F149),"-")</f>
        <v>-</v>
      </c>
      <c r="AB149" s="51" t="str">
        <f>IFERROR(AVERAGEIFS('Orders - December 2020'!$I$2:$I$2047,'Orders - December 2020'!$H$2:$H$2047,Worksheet!AB$3,'Orders - December 2020'!$C$2:$C$2047,Worksheet!$F149),"-")</f>
        <v>-</v>
      </c>
      <c r="AC149" s="51" t="str">
        <f>IFERROR(AVERAGEIFS('Orders - December 2020'!$I$2:$I$2047,'Orders - December 2020'!$H$2:$H$2047,Worksheet!AC$3,'Orders - December 2020'!$C$2:$C$2047,Worksheet!$F149),"-")</f>
        <v>-</v>
      </c>
      <c r="AD149" s="51" t="str">
        <f>IFERROR(AVERAGEIFS('Orders - December 2020'!$I$2:$I$2047,'Orders - December 2020'!$H$2:$H$2047,Worksheet!AD$3,'Orders - December 2020'!$C$2:$C$2047,Worksheet!$F149),"-")</f>
        <v>-</v>
      </c>
      <c r="AE149" s="51" t="str">
        <f>IFERROR(AVERAGEIFS('Orders - December 2020'!$I$2:$I$2047,'Orders - December 2020'!$H$2:$H$2047,Worksheet!AE$3,'Orders - December 2020'!$C$2:$C$2047,Worksheet!$F149),"-")</f>
        <v>-</v>
      </c>
      <c r="AF149" s="51" t="str">
        <f>IFERROR(AVERAGEIFS('Orders - December 2020'!$I$2:$I$2047,'Orders - December 2020'!$H$2:$H$2047,Worksheet!AF$3,'Orders - December 2020'!$C$2:$C$2047,Worksheet!$F149),"-")</f>
        <v>-</v>
      </c>
      <c r="AG149" s="51" t="str">
        <f>IFERROR(AVERAGEIFS('Orders - December 2020'!$I$2:$I$2047,'Orders - December 2020'!$H$2:$H$2047,Worksheet!AG$3,'Orders - December 2020'!$C$2:$C$2047,Worksheet!$F149),"-")</f>
        <v>-</v>
      </c>
      <c r="AH149" s="51" t="str">
        <f>IFERROR(AVERAGEIFS('Orders - December 2020'!$I$2:$I$2047,'Orders - December 2020'!$H$2:$H$2047,Worksheet!AH$3,'Orders - December 2020'!$C$2:$C$2047,Worksheet!$F149),"-")</f>
        <v>-</v>
      </c>
      <c r="AI149" s="51" t="str">
        <f>IFERROR(AVERAGEIFS('Orders - December 2020'!$I$2:$I$2047,'Orders - December 2020'!$H$2:$H$2047,Worksheet!AI$3,'Orders - December 2020'!$C$2:$C$2047,Worksheet!$F149),"-")</f>
        <v>-</v>
      </c>
      <c r="AJ149" s="51" t="str">
        <f>IFERROR(AVERAGEIFS('Orders - December 2020'!$I$2:$I$2047,'Orders - December 2020'!$H$2:$H$2047,Worksheet!AJ$3,'Orders - December 2020'!$C$2:$C$2047,Worksheet!$F149),"-")</f>
        <v>-</v>
      </c>
      <c r="AK149" s="51" t="str">
        <f>IFERROR(AVERAGEIFS('Orders - December 2020'!$I$2:$I$2047,'Orders - December 2020'!$H$2:$H$2047,Worksheet!AK$3,'Orders - December 2020'!$C$2:$C$2047,Worksheet!$F149),"-")</f>
        <v>-</v>
      </c>
      <c r="AL149" s="51" t="str">
        <f>IFERROR(AVERAGEIFS('Orders - December 2020'!$I$2:$I$2047,'Orders - December 2020'!$H$2:$H$2047,Worksheet!AL$3,'Orders - December 2020'!$C$2:$C$2047,Worksheet!$F149),"-")</f>
        <v>-</v>
      </c>
      <c r="AM149" s="51" t="str">
        <f>IFERROR(AVERAGEIFS('Orders - December 2020'!$I$2:$I$2047,'Orders - December 2020'!$H$2:$H$2047,Worksheet!AM$3,'Orders - December 2020'!$C$2:$C$2047,Worksheet!$F149),"-")</f>
        <v>-</v>
      </c>
      <c r="AN149" s="51" t="str">
        <f>IFERROR(AVERAGEIFS('Orders - December 2020'!$I$2:$I$2047,'Orders - December 2020'!$H$2:$H$2047,Worksheet!AN$3,'Orders - December 2020'!$C$2:$C$2047,Worksheet!$F149),"-")</f>
        <v>-</v>
      </c>
      <c r="AO149" s="51" t="str">
        <f>IFERROR(AVERAGEIFS('Orders - December 2020'!$I$2:$I$2047,'Orders - December 2020'!$H$2:$H$2047,Worksheet!AO$3,'Orders - December 2020'!$C$2:$C$2047,Worksheet!$F149),"-")</f>
        <v>-</v>
      </c>
      <c r="AP149" s="51" t="str">
        <f>IFERROR(AVERAGEIFS('Orders - December 2020'!$I$2:$I$2047,'Orders - December 2020'!$H$2:$H$2047,Worksheet!AP$3,'Orders - December 2020'!$C$2:$C$2047,Worksheet!$F149),"-")</f>
        <v>-</v>
      </c>
      <c r="AQ149" s="51" t="str">
        <f>IFERROR(AVERAGEIFS('Orders - December 2020'!$I$2:$I$2047,'Orders - December 2020'!$H$2:$H$2047,Worksheet!AQ$3,'Orders - December 2020'!$C$2:$C$2047,Worksheet!$F149),"-")</f>
        <v>-</v>
      </c>
      <c r="AR149" s="51" t="str">
        <f>IFERROR(AVERAGEIFS('Orders - December 2020'!$I$2:$I$2047,'Orders - December 2020'!$H$2:$H$2047,Worksheet!AR$3,'Orders - December 2020'!$C$2:$C$2047,Worksheet!$F149),"-")</f>
        <v>-</v>
      </c>
      <c r="AS149" s="51" t="str">
        <f>IFERROR(AVERAGEIFS('Orders - December 2020'!$I$2:$I$2047,'Orders - December 2020'!$H$2:$H$2047,Worksheet!AS$3,'Orders - December 2020'!$C$2:$C$2047,Worksheet!$F149),"-")</f>
        <v>-</v>
      </c>
      <c r="AT149" s="51" t="str">
        <f>IFERROR(AVERAGEIFS('Orders - December 2020'!$I$2:$I$2047,'Orders - December 2020'!$H$2:$H$2047,Worksheet!AT$3,'Orders - December 2020'!$C$2:$C$2047,Worksheet!$F149),"-")</f>
        <v>-</v>
      </c>
      <c r="AU149" s="51" t="str">
        <f>IFERROR(AVERAGEIFS('Orders - December 2020'!$I$2:$I$2047,'Orders - December 2020'!$H$2:$H$2047,Worksheet!AU$3,'Orders - December 2020'!$C$2:$C$2047,Worksheet!$F149),"-")</f>
        <v>-</v>
      </c>
      <c r="AV149" s="51" t="str">
        <f>IFERROR(AVERAGEIFS('Orders - December 2020'!$I$2:$I$2047,'Orders - December 2020'!$H$2:$H$2047,Worksheet!AV$3,'Orders - December 2020'!$C$2:$C$2047,Worksheet!$F149),"-")</f>
        <v>-</v>
      </c>
      <c r="AW149" s="51" t="str">
        <f>IFERROR(AVERAGEIFS('Orders - December 2020'!$I$2:$I$2047,'Orders - December 2020'!$H$2:$H$2047,Worksheet!AW$3,'Orders - December 2020'!$C$2:$C$2047,Worksheet!$F149),"-")</f>
        <v>-</v>
      </c>
      <c r="AX149" s="51" t="str">
        <f>IFERROR(AVERAGEIFS('Orders - December 2020'!$I$2:$I$2047,'Orders - December 2020'!$H$2:$H$2047,Worksheet!AX$3,'Orders - December 2020'!$C$2:$C$2047,Worksheet!$F149),"-")</f>
        <v>-</v>
      </c>
      <c r="AY149" s="51" t="str">
        <f>IFERROR(AVERAGEIFS('Orders - December 2020'!$I$2:$I$2047,'Orders - December 2020'!$H$2:$H$2047,Worksheet!AY$3,'Orders - December 2020'!$C$2:$C$2047,Worksheet!$F149),"-")</f>
        <v>-</v>
      </c>
      <c r="AZ149" s="51" t="str">
        <f>IFERROR(AVERAGEIFS('Orders - December 2020'!$I$2:$I$2047,'Orders - December 2020'!$H$2:$H$2047,Worksheet!AZ$3,'Orders - December 2020'!$C$2:$C$2047,Worksheet!$F149),"-")</f>
        <v>-</v>
      </c>
      <c r="BA149" s="51" t="str">
        <f>IFERROR(AVERAGEIFS('Orders - December 2020'!$I$2:$I$2047,'Orders - December 2020'!$H$2:$H$2047,Worksheet!BA$3,'Orders - December 2020'!$C$2:$C$2047,Worksheet!$F149),"-")</f>
        <v>-</v>
      </c>
      <c r="BB149" s="51" t="str">
        <f>IFERROR(AVERAGEIFS('Orders - December 2020'!$I$2:$I$2047,'Orders - December 2020'!$H$2:$H$2047,Worksheet!BB$3,'Orders - December 2020'!$C$2:$C$2047,Worksheet!$F149),"-")</f>
        <v>-</v>
      </c>
      <c r="BC149" s="51" t="str">
        <f>IFERROR(AVERAGEIFS('Orders - December 2020'!$I$2:$I$2047,'Orders - December 2020'!$H$2:$H$2047,Worksheet!BC$3,'Orders - December 2020'!$C$2:$C$2047,Worksheet!$F149),"-")</f>
        <v>-</v>
      </c>
      <c r="BD149" s="51" t="str">
        <f>IFERROR(AVERAGEIFS('Orders - December 2020'!$I$2:$I$2047,'Orders - December 2020'!$H$2:$H$2047,Worksheet!BD$3,'Orders - December 2020'!$C$2:$C$2047,Worksheet!$F149),"-")</f>
        <v>-</v>
      </c>
      <c r="BE149" s="51" t="str">
        <f>IFERROR(AVERAGEIFS('Orders - December 2020'!$I$2:$I$2047,'Orders - December 2020'!$H$2:$H$2047,Worksheet!BE$3,'Orders - December 2020'!$C$2:$C$2047,Worksheet!$F149),"-")</f>
        <v>-</v>
      </c>
      <c r="BF149" s="51" t="str">
        <f>IFERROR(AVERAGEIFS('Orders - December 2020'!$I$2:$I$2047,'Orders - December 2020'!$H$2:$H$2047,Worksheet!BF$3,'Orders - December 2020'!$C$2:$C$2047,Worksheet!$F149),"-")</f>
        <v>-</v>
      </c>
      <c r="BG149" s="51" t="str">
        <f>IFERROR(AVERAGEIFS('Orders - December 2020'!$I$2:$I$2047,'Orders - December 2020'!$H$2:$H$2047,Worksheet!BG$3,'Orders - December 2020'!$C$2:$C$2047,Worksheet!$F149),"-")</f>
        <v>-</v>
      </c>
      <c r="BH149" s="51" t="str">
        <f>IFERROR(AVERAGEIFS('Orders - December 2020'!$I$2:$I$2047,'Orders - December 2020'!$H$2:$H$2047,Worksheet!BH$3,'Orders - December 2020'!$C$2:$C$2047,Worksheet!$F149),"-")</f>
        <v>-</v>
      </c>
      <c r="BI149" s="51" t="str">
        <f>IFERROR(AVERAGEIFS('Orders - December 2020'!$I$2:$I$2047,'Orders - December 2020'!$H$2:$H$2047,Worksheet!BI$3,'Orders - December 2020'!$C$2:$C$2047,Worksheet!$F149),"-")</f>
        <v>-</v>
      </c>
      <c r="BJ149" s="51" t="str">
        <f>IFERROR(AVERAGEIFS('Orders - December 2020'!$I$2:$I$2047,'Orders - December 2020'!$H$2:$H$2047,Worksheet!BJ$3,'Orders - December 2020'!$C$2:$C$2047,Worksheet!$F149),"-")</f>
        <v>-</v>
      </c>
      <c r="BK149" s="51" t="str">
        <f>IFERROR(AVERAGEIFS('Orders - December 2020'!$I$2:$I$2047,'Orders - December 2020'!$H$2:$H$2047,Worksheet!BK$3,'Orders - December 2020'!$C$2:$C$2047,Worksheet!$F149),"-")</f>
        <v>-</v>
      </c>
      <c r="BL149" s="51" t="str">
        <f>IFERROR(AVERAGEIFS('Orders - December 2020'!$I$2:$I$2047,'Orders - December 2020'!$H$2:$H$2047,Worksheet!BL$3,'Orders - December 2020'!$C$2:$C$2047,Worksheet!$F149),"-")</f>
        <v>-</v>
      </c>
      <c r="BM149" s="51" t="str">
        <f>IFERROR(AVERAGEIFS('Orders - December 2020'!$I$2:$I$2047,'Orders - December 2020'!$H$2:$H$2047,Worksheet!BM$3,'Orders - December 2020'!$C$2:$C$2047,Worksheet!$F149),"-")</f>
        <v>-</v>
      </c>
      <c r="BN149" s="51" t="str">
        <f>IFERROR(AVERAGEIFS('Orders - December 2020'!$I$2:$I$2047,'Orders - December 2020'!$H$2:$H$2047,Worksheet!BN$3,'Orders - December 2020'!$C$2:$C$2047,Worksheet!$F149),"-")</f>
        <v>-</v>
      </c>
      <c r="BO149" s="51" t="str">
        <f>IFERROR(AVERAGEIFS('Orders - December 2020'!$I$2:$I$2047,'Orders - December 2020'!$H$2:$H$2047,Worksheet!BO$3,'Orders - December 2020'!$C$2:$C$2047,Worksheet!$F149),"-")</f>
        <v>-</v>
      </c>
      <c r="BP149" s="51" t="str">
        <f>IFERROR(AVERAGEIFS('Orders - December 2020'!$I$2:$I$2047,'Orders - December 2020'!$H$2:$H$2047,Worksheet!BP$3,'Orders - December 2020'!$C$2:$C$2047,Worksheet!$F149),"-")</f>
        <v>-</v>
      </c>
      <c r="BQ149" s="51" t="str">
        <f>IFERROR(AVERAGEIFS('Orders - December 2020'!$I$2:$I$2047,'Orders - December 2020'!$H$2:$H$2047,Worksheet!BQ$3,'Orders - December 2020'!$C$2:$C$2047,Worksheet!$F149),"-")</f>
        <v>-</v>
      </c>
      <c r="BR149" s="51" t="str">
        <f>IFERROR(AVERAGEIFS('Orders - December 2020'!$I$2:$I$2047,'Orders - December 2020'!$H$2:$H$2047,Worksheet!BR$3,'Orders - December 2020'!$C$2:$C$2047,Worksheet!$F149),"-")</f>
        <v>-</v>
      </c>
      <c r="BS149" s="51" t="str">
        <f>IFERROR(AVERAGEIFS('Orders - December 2020'!$I$2:$I$2047,'Orders - December 2020'!$H$2:$H$2047,Worksheet!BS$3,'Orders - December 2020'!$C$2:$C$2047,Worksheet!$F149),"-")</f>
        <v>-</v>
      </c>
      <c r="BT149" s="51" t="str">
        <f>IFERROR(AVERAGEIFS('Orders - December 2020'!$I$2:$I$2047,'Orders - December 2020'!$H$2:$H$2047,Worksheet!BT$3,'Orders - December 2020'!$C$2:$C$2047,Worksheet!$F149),"-")</f>
        <v>-</v>
      </c>
      <c r="BU149" s="51" t="str">
        <f>IFERROR(AVERAGEIFS('Orders - December 2020'!$I$2:$I$2047,'Orders - December 2020'!$H$2:$H$2047,Worksheet!BU$3,'Orders - December 2020'!$C$2:$C$2047,Worksheet!$F149),"-")</f>
        <v>-</v>
      </c>
      <c r="BV149" s="51" t="str">
        <f>IFERROR(AVERAGEIFS('Orders - December 2020'!$I$2:$I$2047,'Orders - December 2020'!$H$2:$H$2047,Worksheet!BV$3,'Orders - December 2020'!$C$2:$C$2047,Worksheet!$F149),"-")</f>
        <v>-</v>
      </c>
      <c r="BW149" s="51" t="str">
        <f>IFERROR(AVERAGEIFS('Orders - December 2020'!$I$2:$I$2047,'Orders - December 2020'!$H$2:$H$2047,Worksheet!BW$3,'Orders - December 2020'!$C$2:$C$2047,Worksheet!$F149),"-")</f>
        <v>-</v>
      </c>
      <c r="BX149" s="51" t="str">
        <f>IFERROR(AVERAGEIFS('Orders - December 2020'!$I$2:$I$2047,'Orders - December 2020'!$H$2:$H$2047,Worksheet!BX$3,'Orders - December 2020'!$C$2:$C$2047,Worksheet!$F149),"-")</f>
        <v>-</v>
      </c>
      <c r="BY149" s="51" t="str">
        <f>IFERROR(AVERAGEIFS('Orders - December 2020'!$I$2:$I$2047,'Orders - December 2020'!$H$2:$H$2047,Worksheet!BY$3,'Orders - December 2020'!$C$2:$C$2047,Worksheet!$F149),"-")</f>
        <v>-</v>
      </c>
      <c r="BZ149" s="51" t="str">
        <f>IFERROR(AVERAGEIFS('Orders - December 2020'!$I$2:$I$2047,'Orders - December 2020'!$H$2:$H$2047,Worksheet!BZ$3,'Orders - December 2020'!$C$2:$C$2047,Worksheet!$F149),"-")</f>
        <v>-</v>
      </c>
      <c r="CA149" s="51">
        <f>IFERROR(AVERAGEIFS('Orders - December 2020'!$I$2:$I$2047,'Orders - December 2020'!$H$2:$H$2047,Worksheet!CA$3,'Orders - December 2020'!$C$2:$C$2047,Worksheet!$F149),"-")</f>
        <v>1</v>
      </c>
      <c r="CB149" s="51">
        <f>IFERROR(AVERAGEIFS('Orders - December 2020'!$I$2:$I$2047,'Orders - December 2020'!$H$2:$H$2047,Worksheet!CB$3,'Orders - December 2020'!$C$2:$C$2047,Worksheet!$F149),"-")</f>
        <v>1</v>
      </c>
      <c r="CC149" s="51" t="str">
        <f>IFERROR(AVERAGEIFS('Orders - December 2020'!$I$2:$I$2047,'Orders - December 2020'!$H$2:$H$2047,Worksheet!CC$3,'Orders - December 2020'!$C$2:$C$2047,Worksheet!$F149),"-")</f>
        <v>-</v>
      </c>
      <c r="CD149" s="51" t="str">
        <f>IFERROR(AVERAGEIFS('Orders - December 2020'!$I$2:$I$2047,'Orders - December 2020'!$H$2:$H$2047,Worksheet!CD$3,'Orders - December 2020'!$C$2:$C$2047,Worksheet!$F149),"-")</f>
        <v>-</v>
      </c>
      <c r="CE149" s="51" t="str">
        <f>IFERROR(AVERAGEIFS('Orders - December 2020'!$I$2:$I$2047,'Orders - December 2020'!$H$2:$H$2047,Worksheet!CE$3,'Orders - December 2020'!$C$2:$C$2047,Worksheet!$F149),"-")</f>
        <v>-</v>
      </c>
      <c r="CF149" s="51" t="str">
        <f>IFERROR(AVERAGEIFS('Orders - December 2020'!$I$2:$I$2047,'Orders - December 2020'!$H$2:$H$2047,Worksheet!CF$3,'Orders - December 2020'!$C$2:$C$2047,Worksheet!$F149),"-")</f>
        <v>-</v>
      </c>
      <c r="CG149" s="51" t="str">
        <f>IFERROR(AVERAGEIFS('Orders - December 2020'!$I$2:$I$2047,'Orders - December 2020'!$H$2:$H$2047,Worksheet!CG$3,'Orders - December 2020'!$C$2:$C$2047,Worksheet!$F149),"-")</f>
        <v>-</v>
      </c>
      <c r="CH149" s="51" t="str">
        <f>IFERROR(AVERAGEIFS('Orders - December 2020'!$I$2:$I$2047,'Orders - December 2020'!$H$2:$H$2047,Worksheet!CH$3,'Orders - December 2020'!$C$2:$C$2047,Worksheet!$F149),"-")</f>
        <v>-</v>
      </c>
      <c r="CI149" s="51" t="str">
        <f>IFERROR(AVERAGEIFS('Orders - December 2020'!$I$2:$I$2047,'Orders - December 2020'!$H$2:$H$2047,Worksheet!CI$3,'Orders - December 2020'!$C$2:$C$2047,Worksheet!$F149),"-")</f>
        <v>-</v>
      </c>
      <c r="CJ149" s="51" t="str">
        <f>IFERROR(AVERAGEIFS('Orders - December 2020'!$I$2:$I$2047,'Orders - December 2020'!$H$2:$H$2047,Worksheet!CJ$3,'Orders - December 2020'!$C$2:$C$2047,Worksheet!$F149),"-")</f>
        <v>-</v>
      </c>
      <c r="CK149" s="51" t="str">
        <f>IFERROR(AVERAGEIFS('Orders - December 2020'!$I$2:$I$2047,'Orders - December 2020'!$H$2:$H$2047,Worksheet!CK$3,'Orders - December 2020'!$C$2:$C$2047,Worksheet!$F149),"-")</f>
        <v>-</v>
      </c>
      <c r="CL149" s="51" t="str">
        <f>IFERROR(AVERAGEIFS('Orders - December 2020'!$I$2:$I$2047,'Orders - December 2020'!$H$2:$H$2047,Worksheet!CL$3,'Orders - December 2020'!$C$2:$C$2047,Worksheet!$F149),"-")</f>
        <v>-</v>
      </c>
      <c r="CM149" s="51" t="str">
        <f>IFERROR(AVERAGEIFS('Orders - December 2020'!$I$2:$I$2047,'Orders - December 2020'!$H$2:$H$2047,Worksheet!CM$3,'Orders - December 2020'!$C$2:$C$2047,Worksheet!$F149),"-")</f>
        <v>-</v>
      </c>
      <c r="CN149" s="51" t="str">
        <f>IFERROR(AVERAGEIFS('Orders - December 2020'!$I$2:$I$2047,'Orders - December 2020'!$H$2:$H$2047,Worksheet!CN$3,'Orders - December 2020'!$C$2:$C$2047,Worksheet!$F149),"-")</f>
        <v>-</v>
      </c>
      <c r="CO149" s="51" t="str">
        <f>IFERROR(AVERAGEIFS('Orders - December 2020'!$I$2:$I$2047,'Orders - December 2020'!$H$2:$H$2047,Worksheet!CO$3,'Orders - December 2020'!$C$2:$C$2047,Worksheet!$F149),"-")</f>
        <v>-</v>
      </c>
      <c r="CP149" s="51" t="str">
        <f>IFERROR(AVERAGEIFS('Orders - December 2020'!$I$2:$I$2047,'Orders - December 2020'!$H$2:$H$2047,Worksheet!CP$3,'Orders - December 2020'!$C$2:$C$2047,Worksheet!$F149),"-")</f>
        <v>-</v>
      </c>
      <c r="CQ149" s="51" t="str">
        <f>IFERROR(AVERAGEIFS('Orders - December 2020'!$I$2:$I$2047,'Orders - December 2020'!$H$2:$H$2047,Worksheet!CQ$3,'Orders - December 2020'!$C$2:$C$2047,Worksheet!$F149),"-")</f>
        <v>-</v>
      </c>
      <c r="CR149" s="51" t="str">
        <f>IFERROR(AVERAGEIFS('Orders - December 2020'!$I$2:$I$2047,'Orders - December 2020'!$H$2:$H$2047,Worksheet!CR$3,'Orders - December 2020'!$C$2:$C$2047,Worksheet!$F149),"-")</f>
        <v>-</v>
      </c>
      <c r="CS149" s="51" t="str">
        <f>IFERROR(AVERAGEIFS('Orders - December 2020'!$I$2:$I$2047,'Orders - December 2020'!$H$2:$H$2047,Worksheet!CS$3,'Orders - December 2020'!$C$2:$C$2047,Worksheet!$F149),"-")</f>
        <v>-</v>
      </c>
      <c r="CT149" s="51" t="str">
        <f>IFERROR(AVERAGEIFS('Orders - December 2020'!$I$2:$I$2047,'Orders - December 2020'!$H$2:$H$2047,Worksheet!CT$3,'Orders - December 2020'!$C$2:$C$2047,Worksheet!$F149),"-")</f>
        <v>-</v>
      </c>
      <c r="CU149" s="51" t="str">
        <f>IFERROR(AVERAGEIFS('Orders - December 2020'!$I$2:$I$2047,'Orders - December 2020'!$H$2:$H$2047,Worksheet!CU$3,'Orders - December 2020'!$C$2:$C$2047,Worksheet!$F149),"-")</f>
        <v>-</v>
      </c>
      <c r="CV149" s="51" t="str">
        <f>IFERROR(AVERAGEIFS('Orders - December 2020'!$I$2:$I$2047,'Orders - December 2020'!$H$2:$H$2047,Worksheet!CV$3,'Orders - December 2020'!$C$2:$C$2047,Worksheet!$F149),"-")</f>
        <v>-</v>
      </c>
      <c r="CW149" s="51" t="str">
        <f>IFERROR(AVERAGEIFS('Orders - December 2020'!$I$2:$I$2047,'Orders - December 2020'!$H$2:$H$2047,Worksheet!CW$3,'Orders - December 2020'!$C$2:$C$2047,Worksheet!$F149),"-")</f>
        <v>-</v>
      </c>
      <c r="CX149" s="51" t="str">
        <f>IFERROR(AVERAGEIFS('Orders - December 2020'!$I$2:$I$2047,'Orders - December 2020'!$H$2:$H$2047,Worksheet!CX$3,'Orders - December 2020'!$C$2:$C$2047,Worksheet!$F149),"-")</f>
        <v>-</v>
      </c>
      <c r="CY149" s="51" t="str">
        <f>IFERROR(AVERAGEIFS('Orders - December 2020'!$I$2:$I$2047,'Orders - December 2020'!$H$2:$H$2047,Worksheet!CY$3,'Orders - December 2020'!$C$2:$C$2047,Worksheet!$F149),"-")</f>
        <v>-</v>
      </c>
      <c r="CZ149" s="51" t="str">
        <f>IFERROR(AVERAGEIFS('Orders - December 2020'!$I$2:$I$2047,'Orders - December 2020'!$H$2:$H$2047,Worksheet!CZ$3,'Orders - December 2020'!$C$2:$C$2047,Worksheet!$F149),"-")</f>
        <v>-</v>
      </c>
      <c r="DA149" s="51" t="str">
        <f>IFERROR(AVERAGEIFS('Orders - December 2020'!$I$2:$I$2047,'Orders - December 2020'!$H$2:$H$2047,Worksheet!DA$3,'Orders - December 2020'!$C$2:$C$2047,Worksheet!$F149),"-")</f>
        <v>-</v>
      </c>
      <c r="DB149" s="51" t="str">
        <f>IFERROR(AVERAGEIFS('Orders - December 2020'!$I$2:$I$2047,'Orders - December 2020'!$H$2:$H$2047,Worksheet!DB$3,'Orders - December 2020'!$C$2:$C$2047,Worksheet!$F149),"-")</f>
        <v>-</v>
      </c>
      <c r="DC149" s="51" t="str">
        <f>IFERROR(AVERAGEIFS('Orders - December 2020'!$I$2:$I$2047,'Orders - December 2020'!$H$2:$H$2047,Worksheet!DC$3,'Orders - December 2020'!$C$2:$C$2047,Worksheet!$F149),"-")</f>
        <v>-</v>
      </c>
      <c r="DD149" s="51" t="str">
        <f>IFERROR(AVERAGEIFS('Orders - December 2020'!$I$2:$I$2047,'Orders - December 2020'!$H$2:$H$2047,Worksheet!DD$3,'Orders - December 2020'!$C$2:$C$2047,Worksheet!$F149),"-")</f>
        <v>-</v>
      </c>
      <c r="DE149" s="51" t="str">
        <f>IFERROR(AVERAGEIFS('Orders - December 2020'!$I$2:$I$2047,'Orders - December 2020'!$H$2:$H$2047,Worksheet!DE$3,'Orders - December 2020'!$C$2:$C$2047,Worksheet!$F149),"-")</f>
        <v>-</v>
      </c>
      <c r="DF149" s="51" t="str">
        <f>IFERROR(AVERAGEIFS('Orders - December 2020'!$I$2:$I$2047,'Orders - December 2020'!$H$2:$H$2047,Worksheet!DF$3,'Orders - December 2020'!$C$2:$C$2047,Worksheet!$F149),"-")</f>
        <v>-</v>
      </c>
      <c r="DG149" s="51" t="str">
        <f>IFERROR(AVERAGEIFS('Orders - December 2020'!$I$2:$I$2047,'Orders - December 2020'!$H$2:$H$2047,Worksheet!DG$3,'Orders - December 2020'!$C$2:$C$2047,Worksheet!$F149),"-")</f>
        <v>-</v>
      </c>
      <c r="DH149" s="51" t="str">
        <f>IFERROR(AVERAGEIFS('Orders - December 2020'!$I$2:$I$2047,'Orders - December 2020'!$H$2:$H$2047,Worksheet!DH$3,'Orders - December 2020'!$C$2:$C$2047,Worksheet!$F149),"-")</f>
        <v>-</v>
      </c>
      <c r="DI149" s="51" t="str">
        <f>IFERROR(AVERAGEIFS('Orders - December 2020'!$I$2:$I$2047,'Orders - December 2020'!$H$2:$H$2047,Worksheet!DI$3,'Orders - December 2020'!$C$2:$C$2047,Worksheet!$F149),"-")</f>
        <v>-</v>
      </c>
      <c r="DJ149" s="51" t="str">
        <f>IFERROR(AVERAGEIFS('Orders - December 2020'!$I$2:$I$2047,'Orders - December 2020'!$H$2:$H$2047,Worksheet!DJ$3,'Orders - December 2020'!$C$2:$C$2047,Worksheet!$F149),"-")</f>
        <v>-</v>
      </c>
      <c r="DK149" s="51" t="str">
        <f>IFERROR(AVERAGEIFS('Orders - December 2020'!$I$2:$I$2047,'Orders - December 2020'!$H$2:$H$2047,Worksheet!DK$3,'Orders - December 2020'!$C$2:$C$2047,Worksheet!$F149),"-")</f>
        <v>-</v>
      </c>
      <c r="DL149" s="51" t="str">
        <f>IFERROR(AVERAGEIFS('Orders - December 2020'!$I$2:$I$2047,'Orders - December 2020'!$H$2:$H$2047,Worksheet!DL$3,'Orders - December 2020'!$C$2:$C$2047,Worksheet!$F149),"-")</f>
        <v>-</v>
      </c>
      <c r="DM149" s="51" t="str">
        <f>IFERROR(AVERAGEIFS('Orders - December 2020'!$I$2:$I$2047,'Orders - December 2020'!$H$2:$H$2047,Worksheet!DM$3,'Orders - December 2020'!$C$2:$C$2047,Worksheet!$F149),"-")</f>
        <v>-</v>
      </c>
      <c r="DN149" s="51" t="str">
        <f>IFERROR(AVERAGEIFS('Orders - December 2020'!$I$2:$I$2047,'Orders - December 2020'!$H$2:$H$2047,Worksheet!DN$3,'Orders - December 2020'!$C$2:$C$2047,Worksheet!$F149),"-")</f>
        <v>-</v>
      </c>
      <c r="DO149" s="51" t="str">
        <f>IFERROR(AVERAGEIFS('Orders - December 2020'!$I$2:$I$2047,'Orders - December 2020'!$H$2:$H$2047,Worksheet!DO$3,'Orders - December 2020'!$C$2:$C$2047,Worksheet!$F149),"-")</f>
        <v>-</v>
      </c>
      <c r="DP149" s="51" t="str">
        <f>IFERROR(AVERAGEIFS('Orders - December 2020'!$I$2:$I$2047,'Orders - December 2020'!$H$2:$H$2047,Worksheet!DP$3,'Orders - December 2020'!$C$2:$C$2047,Worksheet!$F149),"-")</f>
        <v>-</v>
      </c>
      <c r="DQ149" s="51" t="str">
        <f>IFERROR(AVERAGEIFS('Orders - December 2020'!$I$2:$I$2047,'Orders - December 2020'!$H$2:$H$2047,Worksheet!DQ$3,'Orders - December 2020'!$C$2:$C$2047,Worksheet!$F149),"-")</f>
        <v>-</v>
      </c>
      <c r="DR149" s="51" t="str">
        <f>IFERROR(AVERAGEIFS('Orders - December 2020'!$I$2:$I$2047,'Orders - December 2020'!$H$2:$H$2047,Worksheet!DR$3,'Orders - December 2020'!$C$2:$C$2047,Worksheet!$F149),"-")</f>
        <v>-</v>
      </c>
      <c r="DS149" s="51" t="str">
        <f>IFERROR(AVERAGEIFS('Orders - December 2020'!$I$2:$I$2047,'Orders - December 2020'!$H$2:$H$2047,Worksheet!DS$3,'Orders - December 2020'!$C$2:$C$2047,Worksheet!$F149),"-")</f>
        <v>-</v>
      </c>
      <c r="DT149" s="51" t="str">
        <f>IFERROR(AVERAGEIFS('Orders - December 2020'!$I$2:$I$2047,'Orders - December 2020'!$H$2:$H$2047,Worksheet!DT$3,'Orders - December 2020'!$C$2:$C$2047,Worksheet!$F149),"-")</f>
        <v>-</v>
      </c>
      <c r="DU149" s="51" t="str">
        <f>IFERROR(AVERAGEIFS('Orders - December 2020'!$I$2:$I$2047,'Orders - December 2020'!$H$2:$H$2047,Worksheet!DU$3,'Orders - December 2020'!$C$2:$C$2047,Worksheet!$F149),"-")</f>
        <v>-</v>
      </c>
      <c r="DV149" s="51" t="str">
        <f>IFERROR(AVERAGEIFS('Orders - December 2020'!$I$2:$I$2047,'Orders - December 2020'!$H$2:$H$2047,Worksheet!DV$3,'Orders - December 2020'!$C$2:$C$2047,Worksheet!$F149),"-")</f>
        <v>-</v>
      </c>
      <c r="DW149" s="51" t="str">
        <f>IFERROR(AVERAGEIFS('Orders - December 2020'!$I$2:$I$2047,'Orders - December 2020'!$H$2:$H$2047,Worksheet!DW$3,'Orders - December 2020'!$C$2:$C$2047,Worksheet!$F149),"-")</f>
        <v>-</v>
      </c>
      <c r="DX149" s="51" t="str">
        <f>IFERROR(AVERAGEIFS('Orders - December 2020'!$I$2:$I$2047,'Orders - December 2020'!$H$2:$H$2047,Worksheet!DX$3,'Orders - December 2020'!$C$2:$C$2047,Worksheet!$F149),"-")</f>
        <v>-</v>
      </c>
      <c r="DY149" s="51" t="str">
        <f>IFERROR(AVERAGEIFS('Orders - December 2020'!$I$2:$I$2047,'Orders - December 2020'!$H$2:$H$2047,Worksheet!DY$3,'Orders - December 2020'!$C$2:$C$2047,Worksheet!$F149),"-")</f>
        <v>-</v>
      </c>
      <c r="DZ149" s="51" t="str">
        <f>IFERROR(AVERAGEIFS('Orders - December 2020'!$I$2:$I$2047,'Orders - December 2020'!$H$2:$H$2047,Worksheet!DZ$3,'Orders - December 2020'!$C$2:$C$2047,Worksheet!$F149),"-")</f>
        <v>-</v>
      </c>
      <c r="EA149" s="51" t="str">
        <f>IFERROR(AVERAGEIFS('Orders - December 2020'!$I$2:$I$2047,'Orders - December 2020'!$H$2:$H$2047,Worksheet!EA$3,'Orders - December 2020'!$C$2:$C$2047,Worksheet!$F149),"-")</f>
        <v>-</v>
      </c>
      <c r="EB149" s="51" t="str">
        <f>IFERROR(AVERAGEIFS('Orders - December 2020'!$I$2:$I$2047,'Orders - December 2020'!$H$2:$H$2047,Worksheet!EB$3,'Orders - December 2020'!$C$2:$C$2047,Worksheet!$F149),"-")</f>
        <v>-</v>
      </c>
      <c r="EC149" s="51" t="str">
        <f>IFERROR(AVERAGEIFS('Orders - December 2020'!$I$2:$I$2047,'Orders - December 2020'!$H$2:$H$2047,Worksheet!EC$3,'Orders - December 2020'!$C$2:$C$2047,Worksheet!$F149),"-")</f>
        <v>-</v>
      </c>
      <c r="ED149" s="51" t="str">
        <f>IFERROR(AVERAGEIFS('Orders - December 2020'!$I$2:$I$2047,'Orders - December 2020'!$H$2:$H$2047,Worksheet!ED$3,'Orders - December 2020'!$C$2:$C$2047,Worksheet!$F149),"-")</f>
        <v>-</v>
      </c>
      <c r="EE149" s="51" t="str">
        <f>IFERROR(AVERAGEIFS('Orders - December 2020'!$I$2:$I$2047,'Orders - December 2020'!$H$2:$H$2047,Worksheet!EE$3,'Orders - December 2020'!$C$2:$C$2047,Worksheet!$F149),"-")</f>
        <v>-</v>
      </c>
      <c r="EF149" s="51" t="str">
        <f>IFERROR(AVERAGEIFS('Orders - December 2020'!$I$2:$I$2047,'Orders - December 2020'!$H$2:$H$2047,Worksheet!EF$3,'Orders - December 2020'!$C$2:$C$2047,Worksheet!$F149),"-")</f>
        <v>-</v>
      </c>
      <c r="EG149" s="51" t="str">
        <f>IFERROR(AVERAGEIFS('Orders - December 2020'!$I$2:$I$2047,'Orders - December 2020'!$H$2:$H$2047,Worksheet!EG$3,'Orders - December 2020'!$C$2:$C$2047,Worksheet!$F149),"-")</f>
        <v>-</v>
      </c>
      <c r="EH149" s="51" t="str">
        <f>IFERROR(AVERAGEIFS('Orders - December 2020'!$I$2:$I$2047,'Orders - December 2020'!$H$2:$H$2047,Worksheet!EH$3,'Orders - December 2020'!$C$2:$C$2047,Worksheet!$F149),"-")</f>
        <v>-</v>
      </c>
      <c r="EI149" s="51" t="str">
        <f>IFERROR(AVERAGEIFS('Orders - December 2020'!$I$2:$I$2047,'Orders - December 2020'!$H$2:$H$2047,Worksheet!EI$3,'Orders - December 2020'!$C$2:$C$2047,Worksheet!$F149),"-")</f>
        <v>-</v>
      </c>
      <c r="EJ149" s="51" t="str">
        <f>IFERROR(AVERAGEIFS('Orders - December 2020'!$I$2:$I$2047,'Orders - December 2020'!$H$2:$H$2047,Worksheet!EJ$3,'Orders - December 2020'!$C$2:$C$2047,Worksheet!$F149),"-")</f>
        <v>-</v>
      </c>
      <c r="EK149" s="51" t="str">
        <f>IFERROR(AVERAGEIFS('Orders - December 2020'!$I$2:$I$2047,'Orders - December 2020'!$H$2:$H$2047,Worksheet!EK$3,'Orders - December 2020'!$C$2:$C$2047,Worksheet!$F149),"-")</f>
        <v>-</v>
      </c>
      <c r="EL149" s="51" t="str">
        <f>IFERROR(AVERAGEIFS('Orders - December 2020'!$I$2:$I$2047,'Orders - December 2020'!$H$2:$H$2047,Worksheet!EL$3,'Orders - December 2020'!$C$2:$C$2047,Worksheet!$F149),"-")</f>
        <v>-</v>
      </c>
      <c r="EM149" s="51" t="str">
        <f>IFERROR(AVERAGEIFS('Orders - December 2020'!$I$2:$I$2047,'Orders - December 2020'!$H$2:$H$2047,Worksheet!EM$3,'Orders - December 2020'!$C$2:$C$2047,Worksheet!$F149),"-")</f>
        <v>-</v>
      </c>
      <c r="EN149" s="51" t="str">
        <f>IFERROR(AVERAGEIFS('Orders - December 2020'!$I$2:$I$2047,'Orders - December 2020'!$H$2:$H$2047,Worksheet!EN$3,'Orders - December 2020'!$C$2:$C$2047,Worksheet!$F149),"-")</f>
        <v>-</v>
      </c>
      <c r="EO149" s="51" t="str">
        <f>IFERROR(AVERAGEIFS('Orders - December 2020'!$I$2:$I$2047,'Orders - December 2020'!$H$2:$H$2047,Worksheet!EO$3,'Orders - December 2020'!$C$2:$C$2047,Worksheet!$F149),"-")</f>
        <v>-</v>
      </c>
      <c r="EP149" s="51" t="str">
        <f>IFERROR(AVERAGEIFS('Orders - December 2020'!$I$2:$I$2047,'Orders - December 2020'!$H$2:$H$2047,Worksheet!EP$3,'Orders - December 2020'!$C$2:$C$2047,Worksheet!$F149),"-")</f>
        <v>-</v>
      </c>
      <c r="EQ149" s="51" t="str">
        <f>IFERROR(AVERAGEIFS('Orders - December 2020'!$I$2:$I$2047,'Orders - December 2020'!$H$2:$H$2047,Worksheet!EQ$3,'Orders - December 2020'!$C$2:$C$2047,Worksheet!$F149),"-")</f>
        <v>-</v>
      </c>
      <c r="ER149" s="51" t="str">
        <f>IFERROR(AVERAGEIFS('Orders - December 2020'!$I$2:$I$2047,'Orders - December 2020'!$H$2:$H$2047,Worksheet!ER$3,'Orders - December 2020'!$C$2:$C$2047,Worksheet!$F149),"-")</f>
        <v>-</v>
      </c>
      <c r="ES149" s="51" t="str">
        <f>IFERROR(AVERAGEIFS('Orders - December 2020'!$I$2:$I$2047,'Orders - December 2020'!$H$2:$H$2047,Worksheet!ES$3,'Orders - December 2020'!$C$2:$C$2047,Worksheet!$F149),"-")</f>
        <v>-</v>
      </c>
      <c r="ET149" s="51" t="str">
        <f>IFERROR(AVERAGEIFS('Orders - December 2020'!$I$2:$I$2047,'Orders - December 2020'!$H$2:$H$2047,Worksheet!ET$3,'Orders - December 2020'!$C$2:$C$2047,Worksheet!$F149),"-")</f>
        <v>-</v>
      </c>
      <c r="EU149" s="51" t="str">
        <f>IFERROR(AVERAGEIFS('Orders - December 2020'!$I$2:$I$2047,'Orders - December 2020'!$H$2:$H$2047,Worksheet!EU$3,'Orders - December 2020'!$C$2:$C$2047,Worksheet!$F149),"-")</f>
        <v>-</v>
      </c>
      <c r="EV149" s="51" t="str">
        <f>IFERROR(AVERAGEIFS('Orders - December 2020'!$I$2:$I$2047,'Orders - December 2020'!$H$2:$H$2047,Worksheet!EV$3,'Orders - December 2020'!$C$2:$C$2047,Worksheet!$F149),"-")</f>
        <v>-</v>
      </c>
      <c r="EW149" s="51" t="str">
        <f>IFERROR(AVERAGEIFS('Orders - December 2020'!$I$2:$I$2047,'Orders - December 2020'!$H$2:$H$2047,Worksheet!EW$3,'Orders - December 2020'!$C$2:$C$2047,Worksheet!$F149),"-")</f>
        <v>-</v>
      </c>
      <c r="EX149" s="51" t="str">
        <f>IFERROR(AVERAGEIFS('Orders - December 2020'!$I$2:$I$2047,'Orders - December 2020'!$H$2:$H$2047,Worksheet!EX$3,'Orders - December 2020'!$C$2:$C$2047,Worksheet!$F149),"-")</f>
        <v>-</v>
      </c>
      <c r="EY149" s="51" t="str">
        <f>IFERROR(AVERAGEIFS('Orders - December 2020'!$I$2:$I$2047,'Orders - December 2020'!$H$2:$H$2047,Worksheet!EY$3,'Orders - December 2020'!$C$2:$C$2047,Worksheet!$F149),"-")</f>
        <v>-</v>
      </c>
      <c r="EZ149" s="51" t="str">
        <f>IFERROR(AVERAGEIFS('Orders - December 2020'!$I$2:$I$2047,'Orders - December 2020'!$H$2:$H$2047,Worksheet!EZ$3,'Orders - December 2020'!$C$2:$C$2047,Worksheet!$F149),"-")</f>
        <v>-</v>
      </c>
      <c r="FA149" s="51" t="str">
        <f>IFERROR(AVERAGEIFS('Orders - December 2020'!$I$2:$I$2047,'Orders - December 2020'!$H$2:$H$2047,Worksheet!FA$3,'Orders - December 2020'!$C$2:$C$2047,Worksheet!$F149),"-")</f>
        <v>-</v>
      </c>
      <c r="FB149" s="51" t="str">
        <f>IFERROR(AVERAGEIFS('Orders - December 2020'!$I$2:$I$2047,'Orders - December 2020'!$H$2:$H$2047,Worksheet!FB$3,'Orders - December 2020'!$C$2:$C$2047,Worksheet!$F149),"-")</f>
        <v>-</v>
      </c>
      <c r="FC149" s="51" t="str">
        <f>IFERROR(AVERAGEIFS('Orders - December 2020'!$I$2:$I$2047,'Orders - December 2020'!$H$2:$H$2047,Worksheet!FC$3,'Orders - December 2020'!$C$2:$C$2047,Worksheet!$F149),"-")</f>
        <v>-</v>
      </c>
      <c r="FD149" s="51" t="str">
        <f>IFERROR(AVERAGEIFS('Orders - December 2020'!$I$2:$I$2047,'Orders - December 2020'!$H$2:$H$2047,Worksheet!FD$3,'Orders - December 2020'!$C$2:$C$2047,Worksheet!$F149),"-")</f>
        <v>-</v>
      </c>
      <c r="FE149" s="51" t="str">
        <f>IFERROR(AVERAGEIFS('Orders - December 2020'!$I$2:$I$2047,'Orders - December 2020'!$H$2:$H$2047,Worksheet!FE$3,'Orders - December 2020'!$C$2:$C$2047,Worksheet!$F149),"-")</f>
        <v>-</v>
      </c>
      <c r="FF149" s="51" t="str">
        <f>IFERROR(AVERAGEIFS('Orders - December 2020'!$I$2:$I$2047,'Orders - December 2020'!$H$2:$H$2047,Worksheet!FF$3,'Orders - December 2020'!$C$2:$C$2047,Worksheet!$F149),"-")</f>
        <v>-</v>
      </c>
      <c r="FG149" s="52" t="str">
        <f>IFERROR(AVERAGEIFS('Orders - December 2020'!$I$2:$I$2047,'Orders - December 2020'!$H$2:$H$2047,Worksheet!FG$3,'Orders - December 2020'!$C$2:$C$2047,Worksheet!$F149),"-")</f>
        <v>-</v>
      </c>
    </row>
    <row r="150" spans="6:163">
      <c r="F150" s="45" t="str">
        <v>Tolchukwu Minimart</v>
      </c>
      <c r="G150" s="50" t="str">
        <f>IFERROR(AVERAGEIFS('Orders - December 2020'!$I$2:$I$2047,'Orders - December 2020'!$H$2:$H$2047,Worksheet!G$3,'Orders - December 2020'!$C$2:$C$2047,Worksheet!$F150),"-")</f>
        <v>-</v>
      </c>
      <c r="H150" s="51" t="str">
        <f>IFERROR(AVERAGEIFS('Orders - December 2020'!$I$2:$I$2047,'Orders - December 2020'!$H$2:$H$2047,Worksheet!H$3,'Orders - December 2020'!$C$2:$C$2047,Worksheet!$F150),"-")</f>
        <v>-</v>
      </c>
      <c r="I150" s="51" t="str">
        <f>IFERROR(AVERAGEIFS('Orders - December 2020'!$I$2:$I$2047,'Orders - December 2020'!$H$2:$H$2047,Worksheet!I$3,'Orders - December 2020'!$C$2:$C$2047,Worksheet!$F150),"-")</f>
        <v>-</v>
      </c>
      <c r="J150" s="51" t="str">
        <f>IFERROR(AVERAGEIFS('Orders - December 2020'!$I$2:$I$2047,'Orders - December 2020'!$H$2:$H$2047,Worksheet!J$3,'Orders - December 2020'!$C$2:$C$2047,Worksheet!$F150),"-")</f>
        <v>-</v>
      </c>
      <c r="K150" s="51" t="str">
        <f>IFERROR(AVERAGEIFS('Orders - December 2020'!$I$2:$I$2047,'Orders - December 2020'!$H$2:$H$2047,Worksheet!K$3,'Orders - December 2020'!$C$2:$C$2047,Worksheet!$F150),"-")</f>
        <v>-</v>
      </c>
      <c r="L150" s="51" t="str">
        <f>IFERROR(AVERAGEIFS('Orders - December 2020'!$I$2:$I$2047,'Orders - December 2020'!$H$2:$H$2047,Worksheet!L$3,'Orders - December 2020'!$C$2:$C$2047,Worksheet!$F150),"-")</f>
        <v>-</v>
      </c>
      <c r="M150" s="51" t="str">
        <f>IFERROR(AVERAGEIFS('Orders - December 2020'!$I$2:$I$2047,'Orders - December 2020'!$H$2:$H$2047,Worksheet!M$3,'Orders - December 2020'!$C$2:$C$2047,Worksheet!$F150),"-")</f>
        <v>-</v>
      </c>
      <c r="N150" s="51" t="str">
        <f>IFERROR(AVERAGEIFS('Orders - December 2020'!$I$2:$I$2047,'Orders - December 2020'!$H$2:$H$2047,Worksheet!N$3,'Orders - December 2020'!$C$2:$C$2047,Worksheet!$F150),"-")</f>
        <v>-</v>
      </c>
      <c r="O150" s="51" t="str">
        <f>IFERROR(AVERAGEIFS('Orders - December 2020'!$I$2:$I$2047,'Orders - December 2020'!$H$2:$H$2047,Worksheet!O$3,'Orders - December 2020'!$C$2:$C$2047,Worksheet!$F150),"-")</f>
        <v>-</v>
      </c>
      <c r="P150" s="51" t="str">
        <f>IFERROR(AVERAGEIFS('Orders - December 2020'!$I$2:$I$2047,'Orders - December 2020'!$H$2:$H$2047,Worksheet!P$3,'Orders - December 2020'!$C$2:$C$2047,Worksheet!$F150),"-")</f>
        <v>-</v>
      </c>
      <c r="Q150" s="51" t="str">
        <f>IFERROR(AVERAGEIFS('Orders - December 2020'!$I$2:$I$2047,'Orders - December 2020'!$H$2:$H$2047,Worksheet!Q$3,'Orders - December 2020'!$C$2:$C$2047,Worksheet!$F150),"-")</f>
        <v>-</v>
      </c>
      <c r="R150" s="51" t="str">
        <f>IFERROR(AVERAGEIFS('Orders - December 2020'!$I$2:$I$2047,'Orders - December 2020'!$H$2:$H$2047,Worksheet!R$3,'Orders - December 2020'!$C$2:$C$2047,Worksheet!$F150),"-")</f>
        <v>-</v>
      </c>
      <c r="S150" s="51" t="str">
        <f>IFERROR(AVERAGEIFS('Orders - December 2020'!$I$2:$I$2047,'Orders - December 2020'!$H$2:$H$2047,Worksheet!S$3,'Orders - December 2020'!$C$2:$C$2047,Worksheet!$F150),"-")</f>
        <v>-</v>
      </c>
      <c r="T150" s="51" t="str">
        <f>IFERROR(AVERAGEIFS('Orders - December 2020'!$I$2:$I$2047,'Orders - December 2020'!$H$2:$H$2047,Worksheet!T$3,'Orders - December 2020'!$C$2:$C$2047,Worksheet!$F150),"-")</f>
        <v>-</v>
      </c>
      <c r="U150" s="51" t="str">
        <f>IFERROR(AVERAGEIFS('Orders - December 2020'!$I$2:$I$2047,'Orders - December 2020'!$H$2:$H$2047,Worksheet!U$3,'Orders - December 2020'!$C$2:$C$2047,Worksheet!$F150),"-")</f>
        <v>-</v>
      </c>
      <c r="V150" s="51" t="str">
        <f>IFERROR(AVERAGEIFS('Orders - December 2020'!$I$2:$I$2047,'Orders - December 2020'!$H$2:$H$2047,Worksheet!V$3,'Orders - December 2020'!$C$2:$C$2047,Worksheet!$F150),"-")</f>
        <v>-</v>
      </c>
      <c r="W150" s="51" t="str">
        <f>IFERROR(AVERAGEIFS('Orders - December 2020'!$I$2:$I$2047,'Orders - December 2020'!$H$2:$H$2047,Worksheet!W$3,'Orders - December 2020'!$C$2:$C$2047,Worksheet!$F150),"-")</f>
        <v>-</v>
      </c>
      <c r="X150" s="51" t="str">
        <f>IFERROR(AVERAGEIFS('Orders - December 2020'!$I$2:$I$2047,'Orders - December 2020'!$H$2:$H$2047,Worksheet!X$3,'Orders - December 2020'!$C$2:$C$2047,Worksheet!$F150),"-")</f>
        <v>-</v>
      </c>
      <c r="Y150" s="51" t="str">
        <f>IFERROR(AVERAGEIFS('Orders - December 2020'!$I$2:$I$2047,'Orders - December 2020'!$H$2:$H$2047,Worksheet!Y$3,'Orders - December 2020'!$C$2:$C$2047,Worksheet!$F150),"-")</f>
        <v>-</v>
      </c>
      <c r="Z150" s="51" t="str">
        <f>IFERROR(AVERAGEIFS('Orders - December 2020'!$I$2:$I$2047,'Orders - December 2020'!$H$2:$H$2047,Worksheet!Z$3,'Orders - December 2020'!$C$2:$C$2047,Worksheet!$F150),"-")</f>
        <v>-</v>
      </c>
      <c r="AA150" s="51" t="str">
        <f>IFERROR(AVERAGEIFS('Orders - December 2020'!$I$2:$I$2047,'Orders - December 2020'!$H$2:$H$2047,Worksheet!AA$3,'Orders - December 2020'!$C$2:$C$2047,Worksheet!$F150),"-")</f>
        <v>-</v>
      </c>
      <c r="AB150" s="51" t="str">
        <f>IFERROR(AVERAGEIFS('Orders - December 2020'!$I$2:$I$2047,'Orders - December 2020'!$H$2:$H$2047,Worksheet!AB$3,'Orders - December 2020'!$C$2:$C$2047,Worksheet!$F150),"-")</f>
        <v>-</v>
      </c>
      <c r="AC150" s="51" t="str">
        <f>IFERROR(AVERAGEIFS('Orders - December 2020'!$I$2:$I$2047,'Orders - December 2020'!$H$2:$H$2047,Worksheet!AC$3,'Orders - December 2020'!$C$2:$C$2047,Worksheet!$F150),"-")</f>
        <v>-</v>
      </c>
      <c r="AD150" s="51" t="str">
        <f>IFERROR(AVERAGEIFS('Orders - December 2020'!$I$2:$I$2047,'Orders - December 2020'!$H$2:$H$2047,Worksheet!AD$3,'Orders - December 2020'!$C$2:$C$2047,Worksheet!$F150),"-")</f>
        <v>-</v>
      </c>
      <c r="AE150" s="51" t="str">
        <f>IFERROR(AVERAGEIFS('Orders - December 2020'!$I$2:$I$2047,'Orders - December 2020'!$H$2:$H$2047,Worksheet!AE$3,'Orders - December 2020'!$C$2:$C$2047,Worksheet!$F150),"-")</f>
        <v>-</v>
      </c>
      <c r="AF150" s="51" t="str">
        <f>IFERROR(AVERAGEIFS('Orders - December 2020'!$I$2:$I$2047,'Orders - December 2020'!$H$2:$H$2047,Worksheet!AF$3,'Orders - December 2020'!$C$2:$C$2047,Worksheet!$F150),"-")</f>
        <v>-</v>
      </c>
      <c r="AG150" s="51" t="str">
        <f>IFERROR(AVERAGEIFS('Orders - December 2020'!$I$2:$I$2047,'Orders - December 2020'!$H$2:$H$2047,Worksheet!AG$3,'Orders - December 2020'!$C$2:$C$2047,Worksheet!$F150),"-")</f>
        <v>-</v>
      </c>
      <c r="AH150" s="51" t="str">
        <f>IFERROR(AVERAGEIFS('Orders - December 2020'!$I$2:$I$2047,'Orders - December 2020'!$H$2:$H$2047,Worksheet!AH$3,'Orders - December 2020'!$C$2:$C$2047,Worksheet!$F150),"-")</f>
        <v>-</v>
      </c>
      <c r="AI150" s="51" t="str">
        <f>IFERROR(AVERAGEIFS('Orders - December 2020'!$I$2:$I$2047,'Orders - December 2020'!$H$2:$H$2047,Worksheet!AI$3,'Orders - December 2020'!$C$2:$C$2047,Worksheet!$F150),"-")</f>
        <v>-</v>
      </c>
      <c r="AJ150" s="51" t="str">
        <f>IFERROR(AVERAGEIFS('Orders - December 2020'!$I$2:$I$2047,'Orders - December 2020'!$H$2:$H$2047,Worksheet!AJ$3,'Orders - December 2020'!$C$2:$C$2047,Worksheet!$F150),"-")</f>
        <v>-</v>
      </c>
      <c r="AK150" s="51" t="str">
        <f>IFERROR(AVERAGEIFS('Orders - December 2020'!$I$2:$I$2047,'Orders - December 2020'!$H$2:$H$2047,Worksheet!AK$3,'Orders - December 2020'!$C$2:$C$2047,Worksheet!$F150),"-")</f>
        <v>-</v>
      </c>
      <c r="AL150" s="51" t="str">
        <f>IFERROR(AVERAGEIFS('Orders - December 2020'!$I$2:$I$2047,'Orders - December 2020'!$H$2:$H$2047,Worksheet!AL$3,'Orders - December 2020'!$C$2:$C$2047,Worksheet!$F150),"-")</f>
        <v>-</v>
      </c>
      <c r="AM150" s="51" t="str">
        <f>IFERROR(AVERAGEIFS('Orders - December 2020'!$I$2:$I$2047,'Orders - December 2020'!$H$2:$H$2047,Worksheet!AM$3,'Orders - December 2020'!$C$2:$C$2047,Worksheet!$F150),"-")</f>
        <v>-</v>
      </c>
      <c r="AN150" s="51" t="str">
        <f>IFERROR(AVERAGEIFS('Orders - December 2020'!$I$2:$I$2047,'Orders - December 2020'!$H$2:$H$2047,Worksheet!AN$3,'Orders - December 2020'!$C$2:$C$2047,Worksheet!$F150),"-")</f>
        <v>-</v>
      </c>
      <c r="AO150" s="51" t="str">
        <f>IFERROR(AVERAGEIFS('Orders - December 2020'!$I$2:$I$2047,'Orders - December 2020'!$H$2:$H$2047,Worksheet!AO$3,'Orders - December 2020'!$C$2:$C$2047,Worksheet!$F150),"-")</f>
        <v>-</v>
      </c>
      <c r="AP150" s="51" t="str">
        <f>IFERROR(AVERAGEIFS('Orders - December 2020'!$I$2:$I$2047,'Orders - December 2020'!$H$2:$H$2047,Worksheet!AP$3,'Orders - December 2020'!$C$2:$C$2047,Worksheet!$F150),"-")</f>
        <v>-</v>
      </c>
      <c r="AQ150" s="51" t="str">
        <f>IFERROR(AVERAGEIFS('Orders - December 2020'!$I$2:$I$2047,'Orders - December 2020'!$H$2:$H$2047,Worksheet!AQ$3,'Orders - December 2020'!$C$2:$C$2047,Worksheet!$F150),"-")</f>
        <v>-</v>
      </c>
      <c r="AR150" s="51" t="str">
        <f>IFERROR(AVERAGEIFS('Orders - December 2020'!$I$2:$I$2047,'Orders - December 2020'!$H$2:$H$2047,Worksheet!AR$3,'Orders - December 2020'!$C$2:$C$2047,Worksheet!$F150),"-")</f>
        <v>-</v>
      </c>
      <c r="AS150" s="51" t="str">
        <f>IFERROR(AVERAGEIFS('Orders - December 2020'!$I$2:$I$2047,'Orders - December 2020'!$H$2:$H$2047,Worksheet!AS$3,'Orders - December 2020'!$C$2:$C$2047,Worksheet!$F150),"-")</f>
        <v>-</v>
      </c>
      <c r="AT150" s="51" t="str">
        <f>IFERROR(AVERAGEIFS('Orders - December 2020'!$I$2:$I$2047,'Orders - December 2020'!$H$2:$H$2047,Worksheet!AT$3,'Orders - December 2020'!$C$2:$C$2047,Worksheet!$F150),"-")</f>
        <v>-</v>
      </c>
      <c r="AU150" s="51" t="str">
        <f>IFERROR(AVERAGEIFS('Orders - December 2020'!$I$2:$I$2047,'Orders - December 2020'!$H$2:$H$2047,Worksheet!AU$3,'Orders - December 2020'!$C$2:$C$2047,Worksheet!$F150),"-")</f>
        <v>-</v>
      </c>
      <c r="AV150" s="51" t="str">
        <f>IFERROR(AVERAGEIFS('Orders - December 2020'!$I$2:$I$2047,'Orders - December 2020'!$H$2:$H$2047,Worksheet!AV$3,'Orders - December 2020'!$C$2:$C$2047,Worksheet!$F150),"-")</f>
        <v>-</v>
      </c>
      <c r="AW150" s="51" t="str">
        <f>IFERROR(AVERAGEIFS('Orders - December 2020'!$I$2:$I$2047,'Orders - December 2020'!$H$2:$H$2047,Worksheet!AW$3,'Orders - December 2020'!$C$2:$C$2047,Worksheet!$F150),"-")</f>
        <v>-</v>
      </c>
      <c r="AX150" s="51" t="str">
        <f>IFERROR(AVERAGEIFS('Orders - December 2020'!$I$2:$I$2047,'Orders - December 2020'!$H$2:$H$2047,Worksheet!AX$3,'Orders - December 2020'!$C$2:$C$2047,Worksheet!$F150),"-")</f>
        <v>-</v>
      </c>
      <c r="AY150" s="51" t="str">
        <f>IFERROR(AVERAGEIFS('Orders - December 2020'!$I$2:$I$2047,'Orders - December 2020'!$H$2:$H$2047,Worksheet!AY$3,'Orders - December 2020'!$C$2:$C$2047,Worksheet!$F150),"-")</f>
        <v>-</v>
      </c>
      <c r="AZ150" s="51" t="str">
        <f>IFERROR(AVERAGEIFS('Orders - December 2020'!$I$2:$I$2047,'Orders - December 2020'!$H$2:$H$2047,Worksheet!AZ$3,'Orders - December 2020'!$C$2:$C$2047,Worksheet!$F150),"-")</f>
        <v>-</v>
      </c>
      <c r="BA150" s="51" t="str">
        <f>IFERROR(AVERAGEIFS('Orders - December 2020'!$I$2:$I$2047,'Orders - December 2020'!$H$2:$H$2047,Worksheet!BA$3,'Orders - December 2020'!$C$2:$C$2047,Worksheet!$F150),"-")</f>
        <v>-</v>
      </c>
      <c r="BB150" s="51" t="str">
        <f>IFERROR(AVERAGEIFS('Orders - December 2020'!$I$2:$I$2047,'Orders - December 2020'!$H$2:$H$2047,Worksheet!BB$3,'Orders - December 2020'!$C$2:$C$2047,Worksheet!$F150),"-")</f>
        <v>-</v>
      </c>
      <c r="BC150" s="51" t="str">
        <f>IFERROR(AVERAGEIFS('Orders - December 2020'!$I$2:$I$2047,'Orders - December 2020'!$H$2:$H$2047,Worksheet!BC$3,'Orders - December 2020'!$C$2:$C$2047,Worksheet!$F150),"-")</f>
        <v>-</v>
      </c>
      <c r="BD150" s="51" t="str">
        <f>IFERROR(AVERAGEIFS('Orders - December 2020'!$I$2:$I$2047,'Orders - December 2020'!$H$2:$H$2047,Worksheet!BD$3,'Orders - December 2020'!$C$2:$C$2047,Worksheet!$F150),"-")</f>
        <v>-</v>
      </c>
      <c r="BE150" s="51" t="str">
        <f>IFERROR(AVERAGEIFS('Orders - December 2020'!$I$2:$I$2047,'Orders - December 2020'!$H$2:$H$2047,Worksheet!BE$3,'Orders - December 2020'!$C$2:$C$2047,Worksheet!$F150),"-")</f>
        <v>-</v>
      </c>
      <c r="BF150" s="51" t="str">
        <f>IFERROR(AVERAGEIFS('Orders - December 2020'!$I$2:$I$2047,'Orders - December 2020'!$H$2:$H$2047,Worksheet!BF$3,'Orders - December 2020'!$C$2:$C$2047,Worksheet!$F150),"-")</f>
        <v>-</v>
      </c>
      <c r="BG150" s="51" t="str">
        <f>IFERROR(AVERAGEIFS('Orders - December 2020'!$I$2:$I$2047,'Orders - December 2020'!$H$2:$H$2047,Worksheet!BG$3,'Orders - December 2020'!$C$2:$C$2047,Worksheet!$F150),"-")</f>
        <v>-</v>
      </c>
      <c r="BH150" s="51" t="str">
        <f>IFERROR(AVERAGEIFS('Orders - December 2020'!$I$2:$I$2047,'Orders - December 2020'!$H$2:$H$2047,Worksheet!BH$3,'Orders - December 2020'!$C$2:$C$2047,Worksheet!$F150),"-")</f>
        <v>-</v>
      </c>
      <c r="BI150" s="51" t="str">
        <f>IFERROR(AVERAGEIFS('Orders - December 2020'!$I$2:$I$2047,'Orders - December 2020'!$H$2:$H$2047,Worksheet!BI$3,'Orders - December 2020'!$C$2:$C$2047,Worksheet!$F150),"-")</f>
        <v>-</v>
      </c>
      <c r="BJ150" s="51" t="str">
        <f>IFERROR(AVERAGEIFS('Orders - December 2020'!$I$2:$I$2047,'Orders - December 2020'!$H$2:$H$2047,Worksheet!BJ$3,'Orders - December 2020'!$C$2:$C$2047,Worksheet!$F150),"-")</f>
        <v>-</v>
      </c>
      <c r="BK150" s="51" t="str">
        <f>IFERROR(AVERAGEIFS('Orders - December 2020'!$I$2:$I$2047,'Orders - December 2020'!$H$2:$H$2047,Worksheet!BK$3,'Orders - December 2020'!$C$2:$C$2047,Worksheet!$F150),"-")</f>
        <v>-</v>
      </c>
      <c r="BL150" s="51" t="str">
        <f>IFERROR(AVERAGEIFS('Orders - December 2020'!$I$2:$I$2047,'Orders - December 2020'!$H$2:$H$2047,Worksheet!BL$3,'Orders - December 2020'!$C$2:$C$2047,Worksheet!$F150),"-")</f>
        <v>-</v>
      </c>
      <c r="BM150" s="51" t="str">
        <f>IFERROR(AVERAGEIFS('Orders - December 2020'!$I$2:$I$2047,'Orders - December 2020'!$H$2:$H$2047,Worksheet!BM$3,'Orders - December 2020'!$C$2:$C$2047,Worksheet!$F150),"-")</f>
        <v>-</v>
      </c>
      <c r="BN150" s="51" t="str">
        <f>IFERROR(AVERAGEIFS('Orders - December 2020'!$I$2:$I$2047,'Orders - December 2020'!$H$2:$H$2047,Worksheet!BN$3,'Orders - December 2020'!$C$2:$C$2047,Worksheet!$F150),"-")</f>
        <v>-</v>
      </c>
      <c r="BO150" s="51" t="str">
        <f>IFERROR(AVERAGEIFS('Orders - December 2020'!$I$2:$I$2047,'Orders - December 2020'!$H$2:$H$2047,Worksheet!BO$3,'Orders - December 2020'!$C$2:$C$2047,Worksheet!$F150),"-")</f>
        <v>-</v>
      </c>
      <c r="BP150" s="51" t="str">
        <f>IFERROR(AVERAGEIFS('Orders - December 2020'!$I$2:$I$2047,'Orders - December 2020'!$H$2:$H$2047,Worksheet!BP$3,'Orders - December 2020'!$C$2:$C$2047,Worksheet!$F150),"-")</f>
        <v>-</v>
      </c>
      <c r="BQ150" s="51" t="str">
        <f>IFERROR(AVERAGEIFS('Orders - December 2020'!$I$2:$I$2047,'Orders - December 2020'!$H$2:$H$2047,Worksheet!BQ$3,'Orders - December 2020'!$C$2:$C$2047,Worksheet!$F150),"-")</f>
        <v>-</v>
      </c>
      <c r="BR150" s="51" t="str">
        <f>IFERROR(AVERAGEIFS('Orders - December 2020'!$I$2:$I$2047,'Orders - December 2020'!$H$2:$H$2047,Worksheet!BR$3,'Orders - December 2020'!$C$2:$C$2047,Worksheet!$F150),"-")</f>
        <v>-</v>
      </c>
      <c r="BS150" s="51" t="str">
        <f>IFERROR(AVERAGEIFS('Orders - December 2020'!$I$2:$I$2047,'Orders - December 2020'!$H$2:$H$2047,Worksheet!BS$3,'Orders - December 2020'!$C$2:$C$2047,Worksheet!$F150),"-")</f>
        <v>-</v>
      </c>
      <c r="BT150" s="51" t="str">
        <f>IFERROR(AVERAGEIFS('Orders - December 2020'!$I$2:$I$2047,'Orders - December 2020'!$H$2:$H$2047,Worksheet!BT$3,'Orders - December 2020'!$C$2:$C$2047,Worksheet!$F150),"-")</f>
        <v>-</v>
      </c>
      <c r="BU150" s="51" t="str">
        <f>IFERROR(AVERAGEIFS('Orders - December 2020'!$I$2:$I$2047,'Orders - December 2020'!$H$2:$H$2047,Worksheet!BU$3,'Orders - December 2020'!$C$2:$C$2047,Worksheet!$F150),"-")</f>
        <v>-</v>
      </c>
      <c r="BV150" s="51" t="str">
        <f>IFERROR(AVERAGEIFS('Orders - December 2020'!$I$2:$I$2047,'Orders - December 2020'!$H$2:$H$2047,Worksheet!BV$3,'Orders - December 2020'!$C$2:$C$2047,Worksheet!$F150),"-")</f>
        <v>-</v>
      </c>
      <c r="BW150" s="51" t="str">
        <f>IFERROR(AVERAGEIFS('Orders - December 2020'!$I$2:$I$2047,'Orders - December 2020'!$H$2:$H$2047,Worksheet!BW$3,'Orders - December 2020'!$C$2:$C$2047,Worksheet!$F150),"-")</f>
        <v>-</v>
      </c>
      <c r="BX150" s="51" t="str">
        <f>IFERROR(AVERAGEIFS('Orders - December 2020'!$I$2:$I$2047,'Orders - December 2020'!$H$2:$H$2047,Worksheet!BX$3,'Orders - December 2020'!$C$2:$C$2047,Worksheet!$F150),"-")</f>
        <v>-</v>
      </c>
      <c r="BY150" s="51" t="str">
        <f>IFERROR(AVERAGEIFS('Orders - December 2020'!$I$2:$I$2047,'Orders - December 2020'!$H$2:$H$2047,Worksheet!BY$3,'Orders - December 2020'!$C$2:$C$2047,Worksheet!$F150),"-")</f>
        <v>-</v>
      </c>
      <c r="BZ150" s="51" t="str">
        <f>IFERROR(AVERAGEIFS('Orders - December 2020'!$I$2:$I$2047,'Orders - December 2020'!$H$2:$H$2047,Worksheet!BZ$3,'Orders - December 2020'!$C$2:$C$2047,Worksheet!$F150),"-")</f>
        <v>-</v>
      </c>
      <c r="CA150" s="51">
        <f>IFERROR(AVERAGEIFS('Orders - December 2020'!$I$2:$I$2047,'Orders - December 2020'!$H$2:$H$2047,Worksheet!CA$3,'Orders - December 2020'!$C$2:$C$2047,Worksheet!$F150),"-")</f>
        <v>1</v>
      </c>
      <c r="CB150" s="51">
        <f>IFERROR(AVERAGEIFS('Orders - December 2020'!$I$2:$I$2047,'Orders - December 2020'!$H$2:$H$2047,Worksheet!CB$3,'Orders - December 2020'!$C$2:$C$2047,Worksheet!$F150),"-")</f>
        <v>1</v>
      </c>
      <c r="CC150" s="51" t="str">
        <f>IFERROR(AVERAGEIFS('Orders - December 2020'!$I$2:$I$2047,'Orders - December 2020'!$H$2:$H$2047,Worksheet!CC$3,'Orders - December 2020'!$C$2:$C$2047,Worksheet!$F150),"-")</f>
        <v>-</v>
      </c>
      <c r="CD150" s="51" t="str">
        <f>IFERROR(AVERAGEIFS('Orders - December 2020'!$I$2:$I$2047,'Orders - December 2020'!$H$2:$H$2047,Worksheet!CD$3,'Orders - December 2020'!$C$2:$C$2047,Worksheet!$F150),"-")</f>
        <v>-</v>
      </c>
      <c r="CE150" s="51" t="str">
        <f>IFERROR(AVERAGEIFS('Orders - December 2020'!$I$2:$I$2047,'Orders - December 2020'!$H$2:$H$2047,Worksheet!CE$3,'Orders - December 2020'!$C$2:$C$2047,Worksheet!$F150),"-")</f>
        <v>-</v>
      </c>
      <c r="CF150" s="51" t="str">
        <f>IFERROR(AVERAGEIFS('Orders - December 2020'!$I$2:$I$2047,'Orders - December 2020'!$H$2:$H$2047,Worksheet!CF$3,'Orders - December 2020'!$C$2:$C$2047,Worksheet!$F150),"-")</f>
        <v>-</v>
      </c>
      <c r="CG150" s="51" t="str">
        <f>IFERROR(AVERAGEIFS('Orders - December 2020'!$I$2:$I$2047,'Orders - December 2020'!$H$2:$H$2047,Worksheet!CG$3,'Orders - December 2020'!$C$2:$C$2047,Worksheet!$F150),"-")</f>
        <v>-</v>
      </c>
      <c r="CH150" s="51" t="str">
        <f>IFERROR(AVERAGEIFS('Orders - December 2020'!$I$2:$I$2047,'Orders - December 2020'!$H$2:$H$2047,Worksheet!CH$3,'Orders - December 2020'!$C$2:$C$2047,Worksheet!$F150),"-")</f>
        <v>-</v>
      </c>
      <c r="CI150" s="51" t="str">
        <f>IFERROR(AVERAGEIFS('Orders - December 2020'!$I$2:$I$2047,'Orders - December 2020'!$H$2:$H$2047,Worksheet!CI$3,'Orders - December 2020'!$C$2:$C$2047,Worksheet!$F150),"-")</f>
        <v>-</v>
      </c>
      <c r="CJ150" s="51" t="str">
        <f>IFERROR(AVERAGEIFS('Orders - December 2020'!$I$2:$I$2047,'Orders - December 2020'!$H$2:$H$2047,Worksheet!CJ$3,'Orders - December 2020'!$C$2:$C$2047,Worksheet!$F150),"-")</f>
        <v>-</v>
      </c>
      <c r="CK150" s="51" t="str">
        <f>IFERROR(AVERAGEIFS('Orders - December 2020'!$I$2:$I$2047,'Orders - December 2020'!$H$2:$H$2047,Worksheet!CK$3,'Orders - December 2020'!$C$2:$C$2047,Worksheet!$F150),"-")</f>
        <v>-</v>
      </c>
      <c r="CL150" s="51" t="str">
        <f>IFERROR(AVERAGEIFS('Orders - December 2020'!$I$2:$I$2047,'Orders - December 2020'!$H$2:$H$2047,Worksheet!CL$3,'Orders - December 2020'!$C$2:$C$2047,Worksheet!$F150),"-")</f>
        <v>-</v>
      </c>
      <c r="CM150" s="51" t="str">
        <f>IFERROR(AVERAGEIFS('Orders - December 2020'!$I$2:$I$2047,'Orders - December 2020'!$H$2:$H$2047,Worksheet!CM$3,'Orders - December 2020'!$C$2:$C$2047,Worksheet!$F150),"-")</f>
        <v>-</v>
      </c>
      <c r="CN150" s="51" t="str">
        <f>IFERROR(AVERAGEIFS('Orders - December 2020'!$I$2:$I$2047,'Orders - December 2020'!$H$2:$H$2047,Worksheet!CN$3,'Orders - December 2020'!$C$2:$C$2047,Worksheet!$F150),"-")</f>
        <v>-</v>
      </c>
      <c r="CO150" s="51" t="str">
        <f>IFERROR(AVERAGEIFS('Orders - December 2020'!$I$2:$I$2047,'Orders - December 2020'!$H$2:$H$2047,Worksheet!CO$3,'Orders - December 2020'!$C$2:$C$2047,Worksheet!$F150),"-")</f>
        <v>-</v>
      </c>
      <c r="CP150" s="51" t="str">
        <f>IFERROR(AVERAGEIFS('Orders - December 2020'!$I$2:$I$2047,'Orders - December 2020'!$H$2:$H$2047,Worksheet!CP$3,'Orders - December 2020'!$C$2:$C$2047,Worksheet!$F150),"-")</f>
        <v>-</v>
      </c>
      <c r="CQ150" s="51" t="str">
        <f>IFERROR(AVERAGEIFS('Orders - December 2020'!$I$2:$I$2047,'Orders - December 2020'!$H$2:$H$2047,Worksheet!CQ$3,'Orders - December 2020'!$C$2:$C$2047,Worksheet!$F150),"-")</f>
        <v>-</v>
      </c>
      <c r="CR150" s="51" t="str">
        <f>IFERROR(AVERAGEIFS('Orders - December 2020'!$I$2:$I$2047,'Orders - December 2020'!$H$2:$H$2047,Worksheet!CR$3,'Orders - December 2020'!$C$2:$C$2047,Worksheet!$F150),"-")</f>
        <v>-</v>
      </c>
      <c r="CS150" s="51" t="str">
        <f>IFERROR(AVERAGEIFS('Orders - December 2020'!$I$2:$I$2047,'Orders - December 2020'!$H$2:$H$2047,Worksheet!CS$3,'Orders - December 2020'!$C$2:$C$2047,Worksheet!$F150),"-")</f>
        <v>-</v>
      </c>
      <c r="CT150" s="51" t="str">
        <f>IFERROR(AVERAGEIFS('Orders - December 2020'!$I$2:$I$2047,'Orders - December 2020'!$H$2:$H$2047,Worksheet!CT$3,'Orders - December 2020'!$C$2:$C$2047,Worksheet!$F150),"-")</f>
        <v>-</v>
      </c>
      <c r="CU150" s="51" t="str">
        <f>IFERROR(AVERAGEIFS('Orders - December 2020'!$I$2:$I$2047,'Orders - December 2020'!$H$2:$H$2047,Worksheet!CU$3,'Orders - December 2020'!$C$2:$C$2047,Worksheet!$F150),"-")</f>
        <v>-</v>
      </c>
      <c r="CV150" s="51" t="str">
        <f>IFERROR(AVERAGEIFS('Orders - December 2020'!$I$2:$I$2047,'Orders - December 2020'!$H$2:$H$2047,Worksheet!CV$3,'Orders - December 2020'!$C$2:$C$2047,Worksheet!$F150),"-")</f>
        <v>-</v>
      </c>
      <c r="CW150" s="51" t="str">
        <f>IFERROR(AVERAGEIFS('Orders - December 2020'!$I$2:$I$2047,'Orders - December 2020'!$H$2:$H$2047,Worksheet!CW$3,'Orders - December 2020'!$C$2:$C$2047,Worksheet!$F150),"-")</f>
        <v>-</v>
      </c>
      <c r="CX150" s="51" t="str">
        <f>IFERROR(AVERAGEIFS('Orders - December 2020'!$I$2:$I$2047,'Orders - December 2020'!$H$2:$H$2047,Worksheet!CX$3,'Orders - December 2020'!$C$2:$C$2047,Worksheet!$F150),"-")</f>
        <v>-</v>
      </c>
      <c r="CY150" s="51" t="str">
        <f>IFERROR(AVERAGEIFS('Orders - December 2020'!$I$2:$I$2047,'Orders - December 2020'!$H$2:$H$2047,Worksheet!CY$3,'Orders - December 2020'!$C$2:$C$2047,Worksheet!$F150),"-")</f>
        <v>-</v>
      </c>
      <c r="CZ150" s="51" t="str">
        <f>IFERROR(AVERAGEIFS('Orders - December 2020'!$I$2:$I$2047,'Orders - December 2020'!$H$2:$H$2047,Worksheet!CZ$3,'Orders - December 2020'!$C$2:$C$2047,Worksheet!$F150),"-")</f>
        <v>-</v>
      </c>
      <c r="DA150" s="51" t="str">
        <f>IFERROR(AVERAGEIFS('Orders - December 2020'!$I$2:$I$2047,'Orders - December 2020'!$H$2:$H$2047,Worksheet!DA$3,'Orders - December 2020'!$C$2:$C$2047,Worksheet!$F150),"-")</f>
        <v>-</v>
      </c>
      <c r="DB150" s="51" t="str">
        <f>IFERROR(AVERAGEIFS('Orders - December 2020'!$I$2:$I$2047,'Orders - December 2020'!$H$2:$H$2047,Worksheet!DB$3,'Orders - December 2020'!$C$2:$C$2047,Worksheet!$F150),"-")</f>
        <v>-</v>
      </c>
      <c r="DC150" s="51" t="str">
        <f>IFERROR(AVERAGEIFS('Orders - December 2020'!$I$2:$I$2047,'Orders - December 2020'!$H$2:$H$2047,Worksheet!DC$3,'Orders - December 2020'!$C$2:$C$2047,Worksheet!$F150),"-")</f>
        <v>-</v>
      </c>
      <c r="DD150" s="51" t="str">
        <f>IFERROR(AVERAGEIFS('Orders - December 2020'!$I$2:$I$2047,'Orders - December 2020'!$H$2:$H$2047,Worksheet!DD$3,'Orders - December 2020'!$C$2:$C$2047,Worksheet!$F150),"-")</f>
        <v>-</v>
      </c>
      <c r="DE150" s="51" t="str">
        <f>IFERROR(AVERAGEIFS('Orders - December 2020'!$I$2:$I$2047,'Orders - December 2020'!$H$2:$H$2047,Worksheet!DE$3,'Orders - December 2020'!$C$2:$C$2047,Worksheet!$F150),"-")</f>
        <v>-</v>
      </c>
      <c r="DF150" s="51" t="str">
        <f>IFERROR(AVERAGEIFS('Orders - December 2020'!$I$2:$I$2047,'Orders - December 2020'!$H$2:$H$2047,Worksheet!DF$3,'Orders - December 2020'!$C$2:$C$2047,Worksheet!$F150),"-")</f>
        <v>-</v>
      </c>
      <c r="DG150" s="51" t="str">
        <f>IFERROR(AVERAGEIFS('Orders - December 2020'!$I$2:$I$2047,'Orders - December 2020'!$H$2:$H$2047,Worksheet!DG$3,'Orders - December 2020'!$C$2:$C$2047,Worksheet!$F150),"-")</f>
        <v>-</v>
      </c>
      <c r="DH150" s="51" t="str">
        <f>IFERROR(AVERAGEIFS('Orders - December 2020'!$I$2:$I$2047,'Orders - December 2020'!$H$2:$H$2047,Worksheet!DH$3,'Orders - December 2020'!$C$2:$C$2047,Worksheet!$F150),"-")</f>
        <v>-</v>
      </c>
      <c r="DI150" s="51" t="str">
        <f>IFERROR(AVERAGEIFS('Orders - December 2020'!$I$2:$I$2047,'Orders - December 2020'!$H$2:$H$2047,Worksheet!DI$3,'Orders - December 2020'!$C$2:$C$2047,Worksheet!$F150),"-")</f>
        <v>-</v>
      </c>
      <c r="DJ150" s="51" t="str">
        <f>IFERROR(AVERAGEIFS('Orders - December 2020'!$I$2:$I$2047,'Orders - December 2020'!$H$2:$H$2047,Worksheet!DJ$3,'Orders - December 2020'!$C$2:$C$2047,Worksheet!$F150),"-")</f>
        <v>-</v>
      </c>
      <c r="DK150" s="51" t="str">
        <f>IFERROR(AVERAGEIFS('Orders - December 2020'!$I$2:$I$2047,'Orders - December 2020'!$H$2:$H$2047,Worksheet!DK$3,'Orders - December 2020'!$C$2:$C$2047,Worksheet!$F150),"-")</f>
        <v>-</v>
      </c>
      <c r="DL150" s="51" t="str">
        <f>IFERROR(AVERAGEIFS('Orders - December 2020'!$I$2:$I$2047,'Orders - December 2020'!$H$2:$H$2047,Worksheet!DL$3,'Orders - December 2020'!$C$2:$C$2047,Worksheet!$F150),"-")</f>
        <v>-</v>
      </c>
      <c r="DM150" s="51" t="str">
        <f>IFERROR(AVERAGEIFS('Orders - December 2020'!$I$2:$I$2047,'Orders - December 2020'!$H$2:$H$2047,Worksheet!DM$3,'Orders - December 2020'!$C$2:$C$2047,Worksheet!$F150),"-")</f>
        <v>-</v>
      </c>
      <c r="DN150" s="51" t="str">
        <f>IFERROR(AVERAGEIFS('Orders - December 2020'!$I$2:$I$2047,'Orders - December 2020'!$H$2:$H$2047,Worksheet!DN$3,'Orders - December 2020'!$C$2:$C$2047,Worksheet!$F150),"-")</f>
        <v>-</v>
      </c>
      <c r="DO150" s="51" t="str">
        <f>IFERROR(AVERAGEIFS('Orders - December 2020'!$I$2:$I$2047,'Orders - December 2020'!$H$2:$H$2047,Worksheet!DO$3,'Orders - December 2020'!$C$2:$C$2047,Worksheet!$F150),"-")</f>
        <v>-</v>
      </c>
      <c r="DP150" s="51" t="str">
        <f>IFERROR(AVERAGEIFS('Orders - December 2020'!$I$2:$I$2047,'Orders - December 2020'!$H$2:$H$2047,Worksheet!DP$3,'Orders - December 2020'!$C$2:$C$2047,Worksheet!$F150),"-")</f>
        <v>-</v>
      </c>
      <c r="DQ150" s="51" t="str">
        <f>IFERROR(AVERAGEIFS('Orders - December 2020'!$I$2:$I$2047,'Orders - December 2020'!$H$2:$H$2047,Worksheet!DQ$3,'Orders - December 2020'!$C$2:$C$2047,Worksheet!$F150),"-")</f>
        <v>-</v>
      </c>
      <c r="DR150" s="51" t="str">
        <f>IFERROR(AVERAGEIFS('Orders - December 2020'!$I$2:$I$2047,'Orders - December 2020'!$H$2:$H$2047,Worksheet!DR$3,'Orders - December 2020'!$C$2:$C$2047,Worksheet!$F150),"-")</f>
        <v>-</v>
      </c>
      <c r="DS150" s="51" t="str">
        <f>IFERROR(AVERAGEIFS('Orders - December 2020'!$I$2:$I$2047,'Orders - December 2020'!$H$2:$H$2047,Worksheet!DS$3,'Orders - December 2020'!$C$2:$C$2047,Worksheet!$F150),"-")</f>
        <v>-</v>
      </c>
      <c r="DT150" s="51" t="str">
        <f>IFERROR(AVERAGEIFS('Orders - December 2020'!$I$2:$I$2047,'Orders - December 2020'!$H$2:$H$2047,Worksheet!DT$3,'Orders - December 2020'!$C$2:$C$2047,Worksheet!$F150),"-")</f>
        <v>-</v>
      </c>
      <c r="DU150" s="51" t="str">
        <f>IFERROR(AVERAGEIFS('Orders - December 2020'!$I$2:$I$2047,'Orders - December 2020'!$H$2:$H$2047,Worksheet!DU$3,'Orders - December 2020'!$C$2:$C$2047,Worksheet!$F150),"-")</f>
        <v>-</v>
      </c>
      <c r="DV150" s="51" t="str">
        <f>IFERROR(AVERAGEIFS('Orders - December 2020'!$I$2:$I$2047,'Orders - December 2020'!$H$2:$H$2047,Worksheet!DV$3,'Orders - December 2020'!$C$2:$C$2047,Worksheet!$F150),"-")</f>
        <v>-</v>
      </c>
      <c r="DW150" s="51" t="str">
        <f>IFERROR(AVERAGEIFS('Orders - December 2020'!$I$2:$I$2047,'Orders - December 2020'!$H$2:$H$2047,Worksheet!DW$3,'Orders - December 2020'!$C$2:$C$2047,Worksheet!$F150),"-")</f>
        <v>-</v>
      </c>
      <c r="DX150" s="51" t="str">
        <f>IFERROR(AVERAGEIFS('Orders - December 2020'!$I$2:$I$2047,'Orders - December 2020'!$H$2:$H$2047,Worksheet!DX$3,'Orders - December 2020'!$C$2:$C$2047,Worksheet!$F150),"-")</f>
        <v>-</v>
      </c>
      <c r="DY150" s="51" t="str">
        <f>IFERROR(AVERAGEIFS('Orders - December 2020'!$I$2:$I$2047,'Orders - December 2020'!$H$2:$H$2047,Worksheet!DY$3,'Orders - December 2020'!$C$2:$C$2047,Worksheet!$F150),"-")</f>
        <v>-</v>
      </c>
      <c r="DZ150" s="51" t="str">
        <f>IFERROR(AVERAGEIFS('Orders - December 2020'!$I$2:$I$2047,'Orders - December 2020'!$H$2:$H$2047,Worksheet!DZ$3,'Orders - December 2020'!$C$2:$C$2047,Worksheet!$F150),"-")</f>
        <v>-</v>
      </c>
      <c r="EA150" s="51" t="str">
        <f>IFERROR(AVERAGEIFS('Orders - December 2020'!$I$2:$I$2047,'Orders - December 2020'!$H$2:$H$2047,Worksheet!EA$3,'Orders - December 2020'!$C$2:$C$2047,Worksheet!$F150),"-")</f>
        <v>-</v>
      </c>
      <c r="EB150" s="51" t="str">
        <f>IFERROR(AVERAGEIFS('Orders - December 2020'!$I$2:$I$2047,'Orders - December 2020'!$H$2:$H$2047,Worksheet!EB$3,'Orders - December 2020'!$C$2:$C$2047,Worksheet!$F150),"-")</f>
        <v>-</v>
      </c>
      <c r="EC150" s="51" t="str">
        <f>IFERROR(AVERAGEIFS('Orders - December 2020'!$I$2:$I$2047,'Orders - December 2020'!$H$2:$H$2047,Worksheet!EC$3,'Orders - December 2020'!$C$2:$C$2047,Worksheet!$F150),"-")</f>
        <v>-</v>
      </c>
      <c r="ED150" s="51" t="str">
        <f>IFERROR(AVERAGEIFS('Orders - December 2020'!$I$2:$I$2047,'Orders - December 2020'!$H$2:$H$2047,Worksheet!ED$3,'Orders - December 2020'!$C$2:$C$2047,Worksheet!$F150),"-")</f>
        <v>-</v>
      </c>
      <c r="EE150" s="51" t="str">
        <f>IFERROR(AVERAGEIFS('Orders - December 2020'!$I$2:$I$2047,'Orders - December 2020'!$H$2:$H$2047,Worksheet!EE$3,'Orders - December 2020'!$C$2:$C$2047,Worksheet!$F150),"-")</f>
        <v>-</v>
      </c>
      <c r="EF150" s="51" t="str">
        <f>IFERROR(AVERAGEIFS('Orders - December 2020'!$I$2:$I$2047,'Orders - December 2020'!$H$2:$H$2047,Worksheet!EF$3,'Orders - December 2020'!$C$2:$C$2047,Worksheet!$F150),"-")</f>
        <v>-</v>
      </c>
      <c r="EG150" s="51" t="str">
        <f>IFERROR(AVERAGEIFS('Orders - December 2020'!$I$2:$I$2047,'Orders - December 2020'!$H$2:$H$2047,Worksheet!EG$3,'Orders - December 2020'!$C$2:$C$2047,Worksheet!$F150),"-")</f>
        <v>-</v>
      </c>
      <c r="EH150" s="51" t="str">
        <f>IFERROR(AVERAGEIFS('Orders - December 2020'!$I$2:$I$2047,'Orders - December 2020'!$H$2:$H$2047,Worksheet!EH$3,'Orders - December 2020'!$C$2:$C$2047,Worksheet!$F150),"-")</f>
        <v>-</v>
      </c>
      <c r="EI150" s="51" t="str">
        <f>IFERROR(AVERAGEIFS('Orders - December 2020'!$I$2:$I$2047,'Orders - December 2020'!$H$2:$H$2047,Worksheet!EI$3,'Orders - December 2020'!$C$2:$C$2047,Worksheet!$F150),"-")</f>
        <v>-</v>
      </c>
      <c r="EJ150" s="51" t="str">
        <f>IFERROR(AVERAGEIFS('Orders - December 2020'!$I$2:$I$2047,'Orders - December 2020'!$H$2:$H$2047,Worksheet!EJ$3,'Orders - December 2020'!$C$2:$C$2047,Worksheet!$F150),"-")</f>
        <v>-</v>
      </c>
      <c r="EK150" s="51" t="str">
        <f>IFERROR(AVERAGEIFS('Orders - December 2020'!$I$2:$I$2047,'Orders - December 2020'!$H$2:$H$2047,Worksheet!EK$3,'Orders - December 2020'!$C$2:$C$2047,Worksheet!$F150),"-")</f>
        <v>-</v>
      </c>
      <c r="EL150" s="51" t="str">
        <f>IFERROR(AVERAGEIFS('Orders - December 2020'!$I$2:$I$2047,'Orders - December 2020'!$H$2:$H$2047,Worksheet!EL$3,'Orders - December 2020'!$C$2:$C$2047,Worksheet!$F150),"-")</f>
        <v>-</v>
      </c>
      <c r="EM150" s="51" t="str">
        <f>IFERROR(AVERAGEIFS('Orders - December 2020'!$I$2:$I$2047,'Orders - December 2020'!$H$2:$H$2047,Worksheet!EM$3,'Orders - December 2020'!$C$2:$C$2047,Worksheet!$F150),"-")</f>
        <v>-</v>
      </c>
      <c r="EN150" s="51" t="str">
        <f>IFERROR(AVERAGEIFS('Orders - December 2020'!$I$2:$I$2047,'Orders - December 2020'!$H$2:$H$2047,Worksheet!EN$3,'Orders - December 2020'!$C$2:$C$2047,Worksheet!$F150),"-")</f>
        <v>-</v>
      </c>
      <c r="EO150" s="51" t="str">
        <f>IFERROR(AVERAGEIFS('Orders - December 2020'!$I$2:$I$2047,'Orders - December 2020'!$H$2:$H$2047,Worksheet!EO$3,'Orders - December 2020'!$C$2:$C$2047,Worksheet!$F150),"-")</f>
        <v>-</v>
      </c>
      <c r="EP150" s="51" t="str">
        <f>IFERROR(AVERAGEIFS('Orders - December 2020'!$I$2:$I$2047,'Orders - December 2020'!$H$2:$H$2047,Worksheet!EP$3,'Orders - December 2020'!$C$2:$C$2047,Worksheet!$F150),"-")</f>
        <v>-</v>
      </c>
      <c r="EQ150" s="51" t="str">
        <f>IFERROR(AVERAGEIFS('Orders - December 2020'!$I$2:$I$2047,'Orders - December 2020'!$H$2:$H$2047,Worksheet!EQ$3,'Orders - December 2020'!$C$2:$C$2047,Worksheet!$F150),"-")</f>
        <v>-</v>
      </c>
      <c r="ER150" s="51" t="str">
        <f>IFERROR(AVERAGEIFS('Orders - December 2020'!$I$2:$I$2047,'Orders - December 2020'!$H$2:$H$2047,Worksheet!ER$3,'Orders - December 2020'!$C$2:$C$2047,Worksheet!$F150),"-")</f>
        <v>-</v>
      </c>
      <c r="ES150" s="51" t="str">
        <f>IFERROR(AVERAGEIFS('Orders - December 2020'!$I$2:$I$2047,'Orders - December 2020'!$H$2:$H$2047,Worksheet!ES$3,'Orders - December 2020'!$C$2:$C$2047,Worksheet!$F150),"-")</f>
        <v>-</v>
      </c>
      <c r="ET150" s="51" t="str">
        <f>IFERROR(AVERAGEIFS('Orders - December 2020'!$I$2:$I$2047,'Orders - December 2020'!$H$2:$H$2047,Worksheet!ET$3,'Orders - December 2020'!$C$2:$C$2047,Worksheet!$F150),"-")</f>
        <v>-</v>
      </c>
      <c r="EU150" s="51" t="str">
        <f>IFERROR(AVERAGEIFS('Orders - December 2020'!$I$2:$I$2047,'Orders - December 2020'!$H$2:$H$2047,Worksheet!EU$3,'Orders - December 2020'!$C$2:$C$2047,Worksheet!$F150),"-")</f>
        <v>-</v>
      </c>
      <c r="EV150" s="51" t="str">
        <f>IFERROR(AVERAGEIFS('Orders - December 2020'!$I$2:$I$2047,'Orders - December 2020'!$H$2:$H$2047,Worksheet!EV$3,'Orders - December 2020'!$C$2:$C$2047,Worksheet!$F150),"-")</f>
        <v>-</v>
      </c>
      <c r="EW150" s="51" t="str">
        <f>IFERROR(AVERAGEIFS('Orders - December 2020'!$I$2:$I$2047,'Orders - December 2020'!$H$2:$H$2047,Worksheet!EW$3,'Orders - December 2020'!$C$2:$C$2047,Worksheet!$F150),"-")</f>
        <v>-</v>
      </c>
      <c r="EX150" s="51" t="str">
        <f>IFERROR(AVERAGEIFS('Orders - December 2020'!$I$2:$I$2047,'Orders - December 2020'!$H$2:$H$2047,Worksheet!EX$3,'Orders - December 2020'!$C$2:$C$2047,Worksheet!$F150),"-")</f>
        <v>-</v>
      </c>
      <c r="EY150" s="51" t="str">
        <f>IFERROR(AVERAGEIFS('Orders - December 2020'!$I$2:$I$2047,'Orders - December 2020'!$H$2:$H$2047,Worksheet!EY$3,'Orders - December 2020'!$C$2:$C$2047,Worksheet!$F150),"-")</f>
        <v>-</v>
      </c>
      <c r="EZ150" s="51" t="str">
        <f>IFERROR(AVERAGEIFS('Orders - December 2020'!$I$2:$I$2047,'Orders - December 2020'!$H$2:$H$2047,Worksheet!EZ$3,'Orders - December 2020'!$C$2:$C$2047,Worksheet!$F150),"-")</f>
        <v>-</v>
      </c>
      <c r="FA150" s="51" t="str">
        <f>IFERROR(AVERAGEIFS('Orders - December 2020'!$I$2:$I$2047,'Orders - December 2020'!$H$2:$H$2047,Worksheet!FA$3,'Orders - December 2020'!$C$2:$C$2047,Worksheet!$F150),"-")</f>
        <v>-</v>
      </c>
      <c r="FB150" s="51" t="str">
        <f>IFERROR(AVERAGEIFS('Orders - December 2020'!$I$2:$I$2047,'Orders - December 2020'!$H$2:$H$2047,Worksheet!FB$3,'Orders - December 2020'!$C$2:$C$2047,Worksheet!$F150),"-")</f>
        <v>-</v>
      </c>
      <c r="FC150" s="51" t="str">
        <f>IFERROR(AVERAGEIFS('Orders - December 2020'!$I$2:$I$2047,'Orders - December 2020'!$H$2:$H$2047,Worksheet!FC$3,'Orders - December 2020'!$C$2:$C$2047,Worksheet!$F150),"-")</f>
        <v>-</v>
      </c>
      <c r="FD150" s="51" t="str">
        <f>IFERROR(AVERAGEIFS('Orders - December 2020'!$I$2:$I$2047,'Orders - December 2020'!$H$2:$H$2047,Worksheet!FD$3,'Orders - December 2020'!$C$2:$C$2047,Worksheet!$F150),"-")</f>
        <v>-</v>
      </c>
      <c r="FE150" s="51" t="str">
        <f>IFERROR(AVERAGEIFS('Orders - December 2020'!$I$2:$I$2047,'Orders - December 2020'!$H$2:$H$2047,Worksheet!FE$3,'Orders - December 2020'!$C$2:$C$2047,Worksheet!$F150),"-")</f>
        <v>-</v>
      </c>
      <c r="FF150" s="51" t="str">
        <f>IFERROR(AVERAGEIFS('Orders - December 2020'!$I$2:$I$2047,'Orders - December 2020'!$H$2:$H$2047,Worksheet!FF$3,'Orders - December 2020'!$C$2:$C$2047,Worksheet!$F150),"-")</f>
        <v>-</v>
      </c>
      <c r="FG150" s="52" t="str">
        <f>IFERROR(AVERAGEIFS('Orders - December 2020'!$I$2:$I$2047,'Orders - December 2020'!$H$2:$H$2047,Worksheet!FG$3,'Orders - December 2020'!$C$2:$C$2047,Worksheet!$F150),"-")</f>
        <v>-</v>
      </c>
    </row>
    <row r="151" spans="6:163">
      <c r="F151" s="45" t="str">
        <v>God Grace Minimart</v>
      </c>
      <c r="G151" s="50" t="str">
        <f>IFERROR(AVERAGEIFS('Orders - December 2020'!$I$2:$I$2047,'Orders - December 2020'!$H$2:$H$2047,Worksheet!G$3,'Orders - December 2020'!$C$2:$C$2047,Worksheet!$F151),"-")</f>
        <v>-</v>
      </c>
      <c r="H151" s="51" t="str">
        <f>IFERROR(AVERAGEIFS('Orders - December 2020'!$I$2:$I$2047,'Orders - December 2020'!$H$2:$H$2047,Worksheet!H$3,'Orders - December 2020'!$C$2:$C$2047,Worksheet!$F151),"-")</f>
        <v>-</v>
      </c>
      <c r="I151" s="51" t="str">
        <f>IFERROR(AVERAGEIFS('Orders - December 2020'!$I$2:$I$2047,'Orders - December 2020'!$H$2:$H$2047,Worksheet!I$3,'Orders - December 2020'!$C$2:$C$2047,Worksheet!$F151),"-")</f>
        <v>-</v>
      </c>
      <c r="J151" s="51" t="str">
        <f>IFERROR(AVERAGEIFS('Orders - December 2020'!$I$2:$I$2047,'Orders - December 2020'!$H$2:$H$2047,Worksheet!J$3,'Orders - December 2020'!$C$2:$C$2047,Worksheet!$F151),"-")</f>
        <v>-</v>
      </c>
      <c r="K151" s="51" t="str">
        <f>IFERROR(AVERAGEIFS('Orders - December 2020'!$I$2:$I$2047,'Orders - December 2020'!$H$2:$H$2047,Worksheet!K$3,'Orders - December 2020'!$C$2:$C$2047,Worksheet!$F151),"-")</f>
        <v>-</v>
      </c>
      <c r="L151" s="51" t="str">
        <f>IFERROR(AVERAGEIFS('Orders - December 2020'!$I$2:$I$2047,'Orders - December 2020'!$H$2:$H$2047,Worksheet!L$3,'Orders - December 2020'!$C$2:$C$2047,Worksheet!$F151),"-")</f>
        <v>-</v>
      </c>
      <c r="M151" s="51" t="str">
        <f>IFERROR(AVERAGEIFS('Orders - December 2020'!$I$2:$I$2047,'Orders - December 2020'!$H$2:$H$2047,Worksheet!M$3,'Orders - December 2020'!$C$2:$C$2047,Worksheet!$F151),"-")</f>
        <v>-</v>
      </c>
      <c r="N151" s="51" t="str">
        <f>IFERROR(AVERAGEIFS('Orders - December 2020'!$I$2:$I$2047,'Orders - December 2020'!$H$2:$H$2047,Worksheet!N$3,'Orders - December 2020'!$C$2:$C$2047,Worksheet!$F151),"-")</f>
        <v>-</v>
      </c>
      <c r="O151" s="51" t="str">
        <f>IFERROR(AVERAGEIFS('Orders - December 2020'!$I$2:$I$2047,'Orders - December 2020'!$H$2:$H$2047,Worksheet!O$3,'Orders - December 2020'!$C$2:$C$2047,Worksheet!$F151),"-")</f>
        <v>-</v>
      </c>
      <c r="P151" s="51" t="str">
        <f>IFERROR(AVERAGEIFS('Orders - December 2020'!$I$2:$I$2047,'Orders - December 2020'!$H$2:$H$2047,Worksheet!P$3,'Orders - December 2020'!$C$2:$C$2047,Worksheet!$F151),"-")</f>
        <v>-</v>
      </c>
      <c r="Q151" s="51" t="str">
        <f>IFERROR(AVERAGEIFS('Orders - December 2020'!$I$2:$I$2047,'Orders - December 2020'!$H$2:$H$2047,Worksheet!Q$3,'Orders - December 2020'!$C$2:$C$2047,Worksheet!$F151),"-")</f>
        <v>-</v>
      </c>
      <c r="R151" s="51" t="str">
        <f>IFERROR(AVERAGEIFS('Orders - December 2020'!$I$2:$I$2047,'Orders - December 2020'!$H$2:$H$2047,Worksheet!R$3,'Orders - December 2020'!$C$2:$C$2047,Worksheet!$F151),"-")</f>
        <v>-</v>
      </c>
      <c r="S151" s="51" t="str">
        <f>IFERROR(AVERAGEIFS('Orders - December 2020'!$I$2:$I$2047,'Orders - December 2020'!$H$2:$H$2047,Worksheet!S$3,'Orders - December 2020'!$C$2:$C$2047,Worksheet!$F151),"-")</f>
        <v>-</v>
      </c>
      <c r="T151" s="51" t="str">
        <f>IFERROR(AVERAGEIFS('Orders - December 2020'!$I$2:$I$2047,'Orders - December 2020'!$H$2:$H$2047,Worksheet!T$3,'Orders - December 2020'!$C$2:$C$2047,Worksheet!$F151),"-")</f>
        <v>-</v>
      </c>
      <c r="U151" s="51" t="str">
        <f>IFERROR(AVERAGEIFS('Orders - December 2020'!$I$2:$I$2047,'Orders - December 2020'!$H$2:$H$2047,Worksheet!U$3,'Orders - December 2020'!$C$2:$C$2047,Worksheet!$F151),"-")</f>
        <v>-</v>
      </c>
      <c r="V151" s="51" t="str">
        <f>IFERROR(AVERAGEIFS('Orders - December 2020'!$I$2:$I$2047,'Orders - December 2020'!$H$2:$H$2047,Worksheet!V$3,'Orders - December 2020'!$C$2:$C$2047,Worksheet!$F151),"-")</f>
        <v>-</v>
      </c>
      <c r="W151" s="51" t="str">
        <f>IFERROR(AVERAGEIFS('Orders - December 2020'!$I$2:$I$2047,'Orders - December 2020'!$H$2:$H$2047,Worksheet!W$3,'Orders - December 2020'!$C$2:$C$2047,Worksheet!$F151),"-")</f>
        <v>-</v>
      </c>
      <c r="X151" s="51" t="str">
        <f>IFERROR(AVERAGEIFS('Orders - December 2020'!$I$2:$I$2047,'Orders - December 2020'!$H$2:$H$2047,Worksheet!X$3,'Orders - December 2020'!$C$2:$C$2047,Worksheet!$F151),"-")</f>
        <v>-</v>
      </c>
      <c r="Y151" s="51" t="str">
        <f>IFERROR(AVERAGEIFS('Orders - December 2020'!$I$2:$I$2047,'Orders - December 2020'!$H$2:$H$2047,Worksheet!Y$3,'Orders - December 2020'!$C$2:$C$2047,Worksheet!$F151),"-")</f>
        <v>-</v>
      </c>
      <c r="Z151" s="51" t="str">
        <f>IFERROR(AVERAGEIFS('Orders - December 2020'!$I$2:$I$2047,'Orders - December 2020'!$H$2:$H$2047,Worksheet!Z$3,'Orders - December 2020'!$C$2:$C$2047,Worksheet!$F151),"-")</f>
        <v>-</v>
      </c>
      <c r="AA151" s="51" t="str">
        <f>IFERROR(AVERAGEIFS('Orders - December 2020'!$I$2:$I$2047,'Orders - December 2020'!$H$2:$H$2047,Worksheet!AA$3,'Orders - December 2020'!$C$2:$C$2047,Worksheet!$F151),"-")</f>
        <v>-</v>
      </c>
      <c r="AB151" s="51" t="str">
        <f>IFERROR(AVERAGEIFS('Orders - December 2020'!$I$2:$I$2047,'Orders - December 2020'!$H$2:$H$2047,Worksheet!AB$3,'Orders - December 2020'!$C$2:$C$2047,Worksheet!$F151),"-")</f>
        <v>-</v>
      </c>
      <c r="AC151" s="51" t="str">
        <f>IFERROR(AVERAGEIFS('Orders - December 2020'!$I$2:$I$2047,'Orders - December 2020'!$H$2:$H$2047,Worksheet!AC$3,'Orders - December 2020'!$C$2:$C$2047,Worksheet!$F151),"-")</f>
        <v>-</v>
      </c>
      <c r="AD151" s="51" t="str">
        <f>IFERROR(AVERAGEIFS('Orders - December 2020'!$I$2:$I$2047,'Orders - December 2020'!$H$2:$H$2047,Worksheet!AD$3,'Orders - December 2020'!$C$2:$C$2047,Worksheet!$F151),"-")</f>
        <v>-</v>
      </c>
      <c r="AE151" s="51" t="str">
        <f>IFERROR(AVERAGEIFS('Orders - December 2020'!$I$2:$I$2047,'Orders - December 2020'!$H$2:$H$2047,Worksheet!AE$3,'Orders - December 2020'!$C$2:$C$2047,Worksheet!$F151),"-")</f>
        <v>-</v>
      </c>
      <c r="AF151" s="51" t="str">
        <f>IFERROR(AVERAGEIFS('Orders - December 2020'!$I$2:$I$2047,'Orders - December 2020'!$H$2:$H$2047,Worksheet!AF$3,'Orders - December 2020'!$C$2:$C$2047,Worksheet!$F151),"-")</f>
        <v>-</v>
      </c>
      <c r="AG151" s="51" t="str">
        <f>IFERROR(AVERAGEIFS('Orders - December 2020'!$I$2:$I$2047,'Orders - December 2020'!$H$2:$H$2047,Worksheet!AG$3,'Orders - December 2020'!$C$2:$C$2047,Worksheet!$F151),"-")</f>
        <v>-</v>
      </c>
      <c r="AH151" s="51" t="str">
        <f>IFERROR(AVERAGEIFS('Orders - December 2020'!$I$2:$I$2047,'Orders - December 2020'!$H$2:$H$2047,Worksheet!AH$3,'Orders - December 2020'!$C$2:$C$2047,Worksheet!$F151),"-")</f>
        <v>-</v>
      </c>
      <c r="AI151" s="51" t="str">
        <f>IFERROR(AVERAGEIFS('Orders - December 2020'!$I$2:$I$2047,'Orders - December 2020'!$H$2:$H$2047,Worksheet!AI$3,'Orders - December 2020'!$C$2:$C$2047,Worksheet!$F151),"-")</f>
        <v>-</v>
      </c>
      <c r="AJ151" s="51" t="str">
        <f>IFERROR(AVERAGEIFS('Orders - December 2020'!$I$2:$I$2047,'Orders - December 2020'!$H$2:$H$2047,Worksheet!AJ$3,'Orders - December 2020'!$C$2:$C$2047,Worksheet!$F151),"-")</f>
        <v>-</v>
      </c>
      <c r="AK151" s="51" t="str">
        <f>IFERROR(AVERAGEIFS('Orders - December 2020'!$I$2:$I$2047,'Orders - December 2020'!$H$2:$H$2047,Worksheet!AK$3,'Orders - December 2020'!$C$2:$C$2047,Worksheet!$F151),"-")</f>
        <v>-</v>
      </c>
      <c r="AL151" s="51" t="str">
        <f>IFERROR(AVERAGEIFS('Orders - December 2020'!$I$2:$I$2047,'Orders - December 2020'!$H$2:$H$2047,Worksheet!AL$3,'Orders - December 2020'!$C$2:$C$2047,Worksheet!$F151),"-")</f>
        <v>-</v>
      </c>
      <c r="AM151" s="51" t="str">
        <f>IFERROR(AVERAGEIFS('Orders - December 2020'!$I$2:$I$2047,'Orders - December 2020'!$H$2:$H$2047,Worksheet!AM$3,'Orders - December 2020'!$C$2:$C$2047,Worksheet!$F151),"-")</f>
        <v>-</v>
      </c>
      <c r="AN151" s="51" t="str">
        <f>IFERROR(AVERAGEIFS('Orders - December 2020'!$I$2:$I$2047,'Orders - December 2020'!$H$2:$H$2047,Worksheet!AN$3,'Orders - December 2020'!$C$2:$C$2047,Worksheet!$F151),"-")</f>
        <v>-</v>
      </c>
      <c r="AO151" s="51" t="str">
        <f>IFERROR(AVERAGEIFS('Orders - December 2020'!$I$2:$I$2047,'Orders - December 2020'!$H$2:$H$2047,Worksheet!AO$3,'Orders - December 2020'!$C$2:$C$2047,Worksheet!$F151),"-")</f>
        <v>-</v>
      </c>
      <c r="AP151" s="51" t="str">
        <f>IFERROR(AVERAGEIFS('Orders - December 2020'!$I$2:$I$2047,'Orders - December 2020'!$H$2:$H$2047,Worksheet!AP$3,'Orders - December 2020'!$C$2:$C$2047,Worksheet!$F151),"-")</f>
        <v>-</v>
      </c>
      <c r="AQ151" s="51" t="str">
        <f>IFERROR(AVERAGEIFS('Orders - December 2020'!$I$2:$I$2047,'Orders - December 2020'!$H$2:$H$2047,Worksheet!AQ$3,'Orders - December 2020'!$C$2:$C$2047,Worksheet!$F151),"-")</f>
        <v>-</v>
      </c>
      <c r="AR151" s="51" t="str">
        <f>IFERROR(AVERAGEIFS('Orders - December 2020'!$I$2:$I$2047,'Orders - December 2020'!$H$2:$H$2047,Worksheet!AR$3,'Orders - December 2020'!$C$2:$C$2047,Worksheet!$F151),"-")</f>
        <v>-</v>
      </c>
      <c r="AS151" s="51" t="str">
        <f>IFERROR(AVERAGEIFS('Orders - December 2020'!$I$2:$I$2047,'Orders - December 2020'!$H$2:$H$2047,Worksheet!AS$3,'Orders - December 2020'!$C$2:$C$2047,Worksheet!$F151),"-")</f>
        <v>-</v>
      </c>
      <c r="AT151" s="51" t="str">
        <f>IFERROR(AVERAGEIFS('Orders - December 2020'!$I$2:$I$2047,'Orders - December 2020'!$H$2:$H$2047,Worksheet!AT$3,'Orders - December 2020'!$C$2:$C$2047,Worksheet!$F151),"-")</f>
        <v>-</v>
      </c>
      <c r="AU151" s="51" t="str">
        <f>IFERROR(AVERAGEIFS('Orders - December 2020'!$I$2:$I$2047,'Orders - December 2020'!$H$2:$H$2047,Worksheet!AU$3,'Orders - December 2020'!$C$2:$C$2047,Worksheet!$F151),"-")</f>
        <v>-</v>
      </c>
      <c r="AV151" s="51" t="str">
        <f>IFERROR(AVERAGEIFS('Orders - December 2020'!$I$2:$I$2047,'Orders - December 2020'!$H$2:$H$2047,Worksheet!AV$3,'Orders - December 2020'!$C$2:$C$2047,Worksheet!$F151),"-")</f>
        <v>-</v>
      </c>
      <c r="AW151" s="51" t="str">
        <f>IFERROR(AVERAGEIFS('Orders - December 2020'!$I$2:$I$2047,'Orders - December 2020'!$H$2:$H$2047,Worksheet!AW$3,'Orders - December 2020'!$C$2:$C$2047,Worksheet!$F151),"-")</f>
        <v>-</v>
      </c>
      <c r="AX151" s="51" t="str">
        <f>IFERROR(AVERAGEIFS('Orders - December 2020'!$I$2:$I$2047,'Orders - December 2020'!$H$2:$H$2047,Worksheet!AX$3,'Orders - December 2020'!$C$2:$C$2047,Worksheet!$F151),"-")</f>
        <v>-</v>
      </c>
      <c r="AY151" s="51" t="str">
        <f>IFERROR(AVERAGEIFS('Orders - December 2020'!$I$2:$I$2047,'Orders - December 2020'!$H$2:$H$2047,Worksheet!AY$3,'Orders - December 2020'!$C$2:$C$2047,Worksheet!$F151),"-")</f>
        <v>-</v>
      </c>
      <c r="AZ151" s="51" t="str">
        <f>IFERROR(AVERAGEIFS('Orders - December 2020'!$I$2:$I$2047,'Orders - December 2020'!$H$2:$H$2047,Worksheet!AZ$3,'Orders - December 2020'!$C$2:$C$2047,Worksheet!$F151),"-")</f>
        <v>-</v>
      </c>
      <c r="BA151" s="51" t="str">
        <f>IFERROR(AVERAGEIFS('Orders - December 2020'!$I$2:$I$2047,'Orders - December 2020'!$H$2:$H$2047,Worksheet!BA$3,'Orders - December 2020'!$C$2:$C$2047,Worksheet!$F151),"-")</f>
        <v>-</v>
      </c>
      <c r="BB151" s="51" t="str">
        <f>IFERROR(AVERAGEIFS('Orders - December 2020'!$I$2:$I$2047,'Orders - December 2020'!$H$2:$H$2047,Worksheet!BB$3,'Orders - December 2020'!$C$2:$C$2047,Worksheet!$F151),"-")</f>
        <v>-</v>
      </c>
      <c r="BC151" s="51" t="str">
        <f>IFERROR(AVERAGEIFS('Orders - December 2020'!$I$2:$I$2047,'Orders - December 2020'!$H$2:$H$2047,Worksheet!BC$3,'Orders - December 2020'!$C$2:$C$2047,Worksheet!$F151),"-")</f>
        <v>-</v>
      </c>
      <c r="BD151" s="51" t="str">
        <f>IFERROR(AVERAGEIFS('Orders - December 2020'!$I$2:$I$2047,'Orders - December 2020'!$H$2:$H$2047,Worksheet!BD$3,'Orders - December 2020'!$C$2:$C$2047,Worksheet!$F151),"-")</f>
        <v>-</v>
      </c>
      <c r="BE151" s="51" t="str">
        <f>IFERROR(AVERAGEIFS('Orders - December 2020'!$I$2:$I$2047,'Orders - December 2020'!$H$2:$H$2047,Worksheet!BE$3,'Orders - December 2020'!$C$2:$C$2047,Worksheet!$F151),"-")</f>
        <v>-</v>
      </c>
      <c r="BF151" s="51" t="str">
        <f>IFERROR(AVERAGEIFS('Orders - December 2020'!$I$2:$I$2047,'Orders - December 2020'!$H$2:$H$2047,Worksheet!BF$3,'Orders - December 2020'!$C$2:$C$2047,Worksheet!$F151),"-")</f>
        <v>-</v>
      </c>
      <c r="BG151" s="51" t="str">
        <f>IFERROR(AVERAGEIFS('Orders - December 2020'!$I$2:$I$2047,'Orders - December 2020'!$H$2:$H$2047,Worksheet!BG$3,'Orders - December 2020'!$C$2:$C$2047,Worksheet!$F151),"-")</f>
        <v>-</v>
      </c>
      <c r="BH151" s="51" t="str">
        <f>IFERROR(AVERAGEIFS('Orders - December 2020'!$I$2:$I$2047,'Orders - December 2020'!$H$2:$H$2047,Worksheet!BH$3,'Orders - December 2020'!$C$2:$C$2047,Worksheet!$F151),"-")</f>
        <v>-</v>
      </c>
      <c r="BI151" s="51" t="str">
        <f>IFERROR(AVERAGEIFS('Orders - December 2020'!$I$2:$I$2047,'Orders - December 2020'!$H$2:$H$2047,Worksheet!BI$3,'Orders - December 2020'!$C$2:$C$2047,Worksheet!$F151),"-")</f>
        <v>-</v>
      </c>
      <c r="BJ151" s="51" t="str">
        <f>IFERROR(AVERAGEIFS('Orders - December 2020'!$I$2:$I$2047,'Orders - December 2020'!$H$2:$H$2047,Worksheet!BJ$3,'Orders - December 2020'!$C$2:$C$2047,Worksheet!$F151),"-")</f>
        <v>-</v>
      </c>
      <c r="BK151" s="51">
        <f>IFERROR(AVERAGEIFS('Orders - December 2020'!$I$2:$I$2047,'Orders - December 2020'!$H$2:$H$2047,Worksheet!BK$3,'Orders - December 2020'!$C$2:$C$2047,Worksheet!$F151),"-")</f>
        <v>1</v>
      </c>
      <c r="BL151" s="51" t="str">
        <f>IFERROR(AVERAGEIFS('Orders - December 2020'!$I$2:$I$2047,'Orders - December 2020'!$H$2:$H$2047,Worksheet!BL$3,'Orders - December 2020'!$C$2:$C$2047,Worksheet!$F151),"-")</f>
        <v>-</v>
      </c>
      <c r="BM151" s="51" t="str">
        <f>IFERROR(AVERAGEIFS('Orders - December 2020'!$I$2:$I$2047,'Orders - December 2020'!$H$2:$H$2047,Worksheet!BM$3,'Orders - December 2020'!$C$2:$C$2047,Worksheet!$F151),"-")</f>
        <v>-</v>
      </c>
      <c r="BN151" s="51" t="str">
        <f>IFERROR(AVERAGEIFS('Orders - December 2020'!$I$2:$I$2047,'Orders - December 2020'!$H$2:$H$2047,Worksheet!BN$3,'Orders - December 2020'!$C$2:$C$2047,Worksheet!$F151),"-")</f>
        <v>-</v>
      </c>
      <c r="BO151" s="51" t="str">
        <f>IFERROR(AVERAGEIFS('Orders - December 2020'!$I$2:$I$2047,'Orders - December 2020'!$H$2:$H$2047,Worksheet!BO$3,'Orders - December 2020'!$C$2:$C$2047,Worksheet!$F151),"-")</f>
        <v>-</v>
      </c>
      <c r="BP151" s="51" t="str">
        <f>IFERROR(AVERAGEIFS('Orders - December 2020'!$I$2:$I$2047,'Orders - December 2020'!$H$2:$H$2047,Worksheet!BP$3,'Orders - December 2020'!$C$2:$C$2047,Worksheet!$F151),"-")</f>
        <v>-</v>
      </c>
      <c r="BQ151" s="51" t="str">
        <f>IFERROR(AVERAGEIFS('Orders - December 2020'!$I$2:$I$2047,'Orders - December 2020'!$H$2:$H$2047,Worksheet!BQ$3,'Orders - December 2020'!$C$2:$C$2047,Worksheet!$F151),"-")</f>
        <v>-</v>
      </c>
      <c r="BR151" s="51" t="str">
        <f>IFERROR(AVERAGEIFS('Orders - December 2020'!$I$2:$I$2047,'Orders - December 2020'!$H$2:$H$2047,Worksheet!BR$3,'Orders - December 2020'!$C$2:$C$2047,Worksheet!$F151),"-")</f>
        <v>-</v>
      </c>
      <c r="BS151" s="51" t="str">
        <f>IFERROR(AVERAGEIFS('Orders - December 2020'!$I$2:$I$2047,'Orders - December 2020'!$H$2:$H$2047,Worksheet!BS$3,'Orders - December 2020'!$C$2:$C$2047,Worksheet!$F151),"-")</f>
        <v>-</v>
      </c>
      <c r="BT151" s="51" t="str">
        <f>IFERROR(AVERAGEIFS('Orders - December 2020'!$I$2:$I$2047,'Orders - December 2020'!$H$2:$H$2047,Worksheet!BT$3,'Orders - December 2020'!$C$2:$C$2047,Worksheet!$F151),"-")</f>
        <v>-</v>
      </c>
      <c r="BU151" s="51" t="str">
        <f>IFERROR(AVERAGEIFS('Orders - December 2020'!$I$2:$I$2047,'Orders - December 2020'!$H$2:$H$2047,Worksheet!BU$3,'Orders - December 2020'!$C$2:$C$2047,Worksheet!$F151),"-")</f>
        <v>-</v>
      </c>
      <c r="BV151" s="51" t="str">
        <f>IFERROR(AVERAGEIFS('Orders - December 2020'!$I$2:$I$2047,'Orders - December 2020'!$H$2:$H$2047,Worksheet!BV$3,'Orders - December 2020'!$C$2:$C$2047,Worksheet!$F151),"-")</f>
        <v>-</v>
      </c>
      <c r="BW151" s="51" t="str">
        <f>IFERROR(AVERAGEIFS('Orders - December 2020'!$I$2:$I$2047,'Orders - December 2020'!$H$2:$H$2047,Worksheet!BW$3,'Orders - December 2020'!$C$2:$C$2047,Worksheet!$F151),"-")</f>
        <v>-</v>
      </c>
      <c r="BX151" s="51" t="str">
        <f>IFERROR(AVERAGEIFS('Orders - December 2020'!$I$2:$I$2047,'Orders - December 2020'!$H$2:$H$2047,Worksheet!BX$3,'Orders - December 2020'!$C$2:$C$2047,Worksheet!$F151),"-")</f>
        <v>-</v>
      </c>
      <c r="BY151" s="51" t="str">
        <f>IFERROR(AVERAGEIFS('Orders - December 2020'!$I$2:$I$2047,'Orders - December 2020'!$H$2:$H$2047,Worksheet!BY$3,'Orders - December 2020'!$C$2:$C$2047,Worksheet!$F151),"-")</f>
        <v>-</v>
      </c>
      <c r="BZ151" s="51" t="str">
        <f>IFERROR(AVERAGEIFS('Orders - December 2020'!$I$2:$I$2047,'Orders - December 2020'!$H$2:$H$2047,Worksheet!BZ$3,'Orders - December 2020'!$C$2:$C$2047,Worksheet!$F151),"-")</f>
        <v>-</v>
      </c>
      <c r="CA151" s="51">
        <f>IFERROR(AVERAGEIFS('Orders - December 2020'!$I$2:$I$2047,'Orders - December 2020'!$H$2:$H$2047,Worksheet!CA$3,'Orders - December 2020'!$C$2:$C$2047,Worksheet!$F151),"-")</f>
        <v>2</v>
      </c>
      <c r="CB151" s="51">
        <f>IFERROR(AVERAGEIFS('Orders - December 2020'!$I$2:$I$2047,'Orders - December 2020'!$H$2:$H$2047,Worksheet!CB$3,'Orders - December 2020'!$C$2:$C$2047,Worksheet!$F151),"-")</f>
        <v>1</v>
      </c>
      <c r="CC151" s="51" t="str">
        <f>IFERROR(AVERAGEIFS('Orders - December 2020'!$I$2:$I$2047,'Orders - December 2020'!$H$2:$H$2047,Worksheet!CC$3,'Orders - December 2020'!$C$2:$C$2047,Worksheet!$F151),"-")</f>
        <v>-</v>
      </c>
      <c r="CD151" s="51" t="str">
        <f>IFERROR(AVERAGEIFS('Orders - December 2020'!$I$2:$I$2047,'Orders - December 2020'!$H$2:$H$2047,Worksheet!CD$3,'Orders - December 2020'!$C$2:$C$2047,Worksheet!$F151),"-")</f>
        <v>-</v>
      </c>
      <c r="CE151" s="51" t="str">
        <f>IFERROR(AVERAGEIFS('Orders - December 2020'!$I$2:$I$2047,'Orders - December 2020'!$H$2:$H$2047,Worksheet!CE$3,'Orders - December 2020'!$C$2:$C$2047,Worksheet!$F151),"-")</f>
        <v>-</v>
      </c>
      <c r="CF151" s="51" t="str">
        <f>IFERROR(AVERAGEIFS('Orders - December 2020'!$I$2:$I$2047,'Orders - December 2020'!$H$2:$H$2047,Worksheet!CF$3,'Orders - December 2020'!$C$2:$C$2047,Worksheet!$F151),"-")</f>
        <v>-</v>
      </c>
      <c r="CG151" s="51" t="str">
        <f>IFERROR(AVERAGEIFS('Orders - December 2020'!$I$2:$I$2047,'Orders - December 2020'!$H$2:$H$2047,Worksheet!CG$3,'Orders - December 2020'!$C$2:$C$2047,Worksheet!$F151),"-")</f>
        <v>-</v>
      </c>
      <c r="CH151" s="51" t="str">
        <f>IFERROR(AVERAGEIFS('Orders - December 2020'!$I$2:$I$2047,'Orders - December 2020'!$H$2:$H$2047,Worksheet!CH$3,'Orders - December 2020'!$C$2:$C$2047,Worksheet!$F151),"-")</f>
        <v>-</v>
      </c>
      <c r="CI151" s="51" t="str">
        <f>IFERROR(AVERAGEIFS('Orders - December 2020'!$I$2:$I$2047,'Orders - December 2020'!$H$2:$H$2047,Worksheet!CI$3,'Orders - December 2020'!$C$2:$C$2047,Worksheet!$F151),"-")</f>
        <v>-</v>
      </c>
      <c r="CJ151" s="51">
        <f>IFERROR(AVERAGEIFS('Orders - December 2020'!$I$2:$I$2047,'Orders - December 2020'!$H$2:$H$2047,Worksheet!CJ$3,'Orders - December 2020'!$C$2:$C$2047,Worksheet!$F151),"-")</f>
        <v>1</v>
      </c>
      <c r="CK151" s="51" t="str">
        <f>IFERROR(AVERAGEIFS('Orders - December 2020'!$I$2:$I$2047,'Orders - December 2020'!$H$2:$H$2047,Worksheet!CK$3,'Orders - December 2020'!$C$2:$C$2047,Worksheet!$F151),"-")</f>
        <v>-</v>
      </c>
      <c r="CL151" s="51" t="str">
        <f>IFERROR(AVERAGEIFS('Orders - December 2020'!$I$2:$I$2047,'Orders - December 2020'!$H$2:$H$2047,Worksheet!CL$3,'Orders - December 2020'!$C$2:$C$2047,Worksheet!$F151),"-")</f>
        <v>-</v>
      </c>
      <c r="CM151" s="51" t="str">
        <f>IFERROR(AVERAGEIFS('Orders - December 2020'!$I$2:$I$2047,'Orders - December 2020'!$H$2:$H$2047,Worksheet!CM$3,'Orders - December 2020'!$C$2:$C$2047,Worksheet!$F151),"-")</f>
        <v>-</v>
      </c>
      <c r="CN151" s="51" t="str">
        <f>IFERROR(AVERAGEIFS('Orders - December 2020'!$I$2:$I$2047,'Orders - December 2020'!$H$2:$H$2047,Worksheet!CN$3,'Orders - December 2020'!$C$2:$C$2047,Worksheet!$F151),"-")</f>
        <v>-</v>
      </c>
      <c r="CO151" s="51" t="str">
        <f>IFERROR(AVERAGEIFS('Orders - December 2020'!$I$2:$I$2047,'Orders - December 2020'!$H$2:$H$2047,Worksheet!CO$3,'Orders - December 2020'!$C$2:$C$2047,Worksheet!$F151),"-")</f>
        <v>-</v>
      </c>
      <c r="CP151" s="51" t="str">
        <f>IFERROR(AVERAGEIFS('Orders - December 2020'!$I$2:$I$2047,'Orders - December 2020'!$H$2:$H$2047,Worksheet!CP$3,'Orders - December 2020'!$C$2:$C$2047,Worksheet!$F151),"-")</f>
        <v>-</v>
      </c>
      <c r="CQ151" s="51" t="str">
        <f>IFERROR(AVERAGEIFS('Orders - December 2020'!$I$2:$I$2047,'Orders - December 2020'!$H$2:$H$2047,Worksheet!CQ$3,'Orders - December 2020'!$C$2:$C$2047,Worksheet!$F151),"-")</f>
        <v>-</v>
      </c>
      <c r="CR151" s="51" t="str">
        <f>IFERROR(AVERAGEIFS('Orders - December 2020'!$I$2:$I$2047,'Orders - December 2020'!$H$2:$H$2047,Worksheet!CR$3,'Orders - December 2020'!$C$2:$C$2047,Worksheet!$F151),"-")</f>
        <v>-</v>
      </c>
      <c r="CS151" s="51" t="str">
        <f>IFERROR(AVERAGEIFS('Orders - December 2020'!$I$2:$I$2047,'Orders - December 2020'!$H$2:$H$2047,Worksheet!CS$3,'Orders - December 2020'!$C$2:$C$2047,Worksheet!$F151),"-")</f>
        <v>-</v>
      </c>
      <c r="CT151" s="51" t="str">
        <f>IFERROR(AVERAGEIFS('Orders - December 2020'!$I$2:$I$2047,'Orders - December 2020'!$H$2:$H$2047,Worksheet!CT$3,'Orders - December 2020'!$C$2:$C$2047,Worksheet!$F151),"-")</f>
        <v>-</v>
      </c>
      <c r="CU151" s="51" t="str">
        <f>IFERROR(AVERAGEIFS('Orders - December 2020'!$I$2:$I$2047,'Orders - December 2020'!$H$2:$H$2047,Worksheet!CU$3,'Orders - December 2020'!$C$2:$C$2047,Worksheet!$F151),"-")</f>
        <v>-</v>
      </c>
      <c r="CV151" s="51" t="str">
        <f>IFERROR(AVERAGEIFS('Orders - December 2020'!$I$2:$I$2047,'Orders - December 2020'!$H$2:$H$2047,Worksheet!CV$3,'Orders - December 2020'!$C$2:$C$2047,Worksheet!$F151),"-")</f>
        <v>-</v>
      </c>
      <c r="CW151" s="51" t="str">
        <f>IFERROR(AVERAGEIFS('Orders - December 2020'!$I$2:$I$2047,'Orders - December 2020'!$H$2:$H$2047,Worksheet!CW$3,'Orders - December 2020'!$C$2:$C$2047,Worksheet!$F151),"-")</f>
        <v>-</v>
      </c>
      <c r="CX151" s="51" t="str">
        <f>IFERROR(AVERAGEIFS('Orders - December 2020'!$I$2:$I$2047,'Orders - December 2020'!$H$2:$H$2047,Worksheet!CX$3,'Orders - December 2020'!$C$2:$C$2047,Worksheet!$F151),"-")</f>
        <v>-</v>
      </c>
      <c r="CY151" s="51">
        <f>IFERROR(AVERAGEIFS('Orders - December 2020'!$I$2:$I$2047,'Orders - December 2020'!$H$2:$H$2047,Worksheet!CY$3,'Orders - December 2020'!$C$2:$C$2047,Worksheet!$F151),"-")</f>
        <v>3</v>
      </c>
      <c r="CZ151" s="51" t="str">
        <f>IFERROR(AVERAGEIFS('Orders - December 2020'!$I$2:$I$2047,'Orders - December 2020'!$H$2:$H$2047,Worksheet!CZ$3,'Orders - December 2020'!$C$2:$C$2047,Worksheet!$F151),"-")</f>
        <v>-</v>
      </c>
      <c r="DA151" s="51" t="str">
        <f>IFERROR(AVERAGEIFS('Orders - December 2020'!$I$2:$I$2047,'Orders - December 2020'!$H$2:$H$2047,Worksheet!DA$3,'Orders - December 2020'!$C$2:$C$2047,Worksheet!$F151),"-")</f>
        <v>-</v>
      </c>
      <c r="DB151" s="51" t="str">
        <f>IFERROR(AVERAGEIFS('Orders - December 2020'!$I$2:$I$2047,'Orders - December 2020'!$H$2:$H$2047,Worksheet!DB$3,'Orders - December 2020'!$C$2:$C$2047,Worksheet!$F151),"-")</f>
        <v>-</v>
      </c>
      <c r="DC151" s="51" t="str">
        <f>IFERROR(AVERAGEIFS('Orders - December 2020'!$I$2:$I$2047,'Orders - December 2020'!$H$2:$H$2047,Worksheet!DC$3,'Orders - December 2020'!$C$2:$C$2047,Worksheet!$F151),"-")</f>
        <v>-</v>
      </c>
      <c r="DD151" s="51" t="str">
        <f>IFERROR(AVERAGEIFS('Orders - December 2020'!$I$2:$I$2047,'Orders - December 2020'!$H$2:$H$2047,Worksheet!DD$3,'Orders - December 2020'!$C$2:$C$2047,Worksheet!$F151),"-")</f>
        <v>-</v>
      </c>
      <c r="DE151" s="51" t="str">
        <f>IFERROR(AVERAGEIFS('Orders - December 2020'!$I$2:$I$2047,'Orders - December 2020'!$H$2:$H$2047,Worksheet!DE$3,'Orders - December 2020'!$C$2:$C$2047,Worksheet!$F151),"-")</f>
        <v>-</v>
      </c>
      <c r="DF151" s="51" t="str">
        <f>IFERROR(AVERAGEIFS('Orders - December 2020'!$I$2:$I$2047,'Orders - December 2020'!$H$2:$H$2047,Worksheet!DF$3,'Orders - December 2020'!$C$2:$C$2047,Worksheet!$F151),"-")</f>
        <v>-</v>
      </c>
      <c r="DG151" s="51" t="str">
        <f>IFERROR(AVERAGEIFS('Orders - December 2020'!$I$2:$I$2047,'Orders - December 2020'!$H$2:$H$2047,Worksheet!DG$3,'Orders - December 2020'!$C$2:$C$2047,Worksheet!$F151),"-")</f>
        <v>-</v>
      </c>
      <c r="DH151" s="51" t="str">
        <f>IFERROR(AVERAGEIFS('Orders - December 2020'!$I$2:$I$2047,'Orders - December 2020'!$H$2:$H$2047,Worksheet!DH$3,'Orders - December 2020'!$C$2:$C$2047,Worksheet!$F151),"-")</f>
        <v>-</v>
      </c>
      <c r="DI151" s="51" t="str">
        <f>IFERROR(AVERAGEIFS('Orders - December 2020'!$I$2:$I$2047,'Orders - December 2020'!$H$2:$H$2047,Worksheet!DI$3,'Orders - December 2020'!$C$2:$C$2047,Worksheet!$F151),"-")</f>
        <v>-</v>
      </c>
      <c r="DJ151" s="51" t="str">
        <f>IFERROR(AVERAGEIFS('Orders - December 2020'!$I$2:$I$2047,'Orders - December 2020'!$H$2:$H$2047,Worksheet!DJ$3,'Orders - December 2020'!$C$2:$C$2047,Worksheet!$F151),"-")</f>
        <v>-</v>
      </c>
      <c r="DK151" s="51" t="str">
        <f>IFERROR(AVERAGEIFS('Orders - December 2020'!$I$2:$I$2047,'Orders - December 2020'!$H$2:$H$2047,Worksheet!DK$3,'Orders - December 2020'!$C$2:$C$2047,Worksheet!$F151),"-")</f>
        <v>-</v>
      </c>
      <c r="DL151" s="51">
        <f>IFERROR(AVERAGEIFS('Orders - December 2020'!$I$2:$I$2047,'Orders - December 2020'!$H$2:$H$2047,Worksheet!DL$3,'Orders - December 2020'!$C$2:$C$2047,Worksheet!$F151),"-")</f>
        <v>1</v>
      </c>
      <c r="DM151" s="51" t="str">
        <f>IFERROR(AVERAGEIFS('Orders - December 2020'!$I$2:$I$2047,'Orders - December 2020'!$H$2:$H$2047,Worksheet!DM$3,'Orders - December 2020'!$C$2:$C$2047,Worksheet!$F151),"-")</f>
        <v>-</v>
      </c>
      <c r="DN151" s="51" t="str">
        <f>IFERROR(AVERAGEIFS('Orders - December 2020'!$I$2:$I$2047,'Orders - December 2020'!$H$2:$H$2047,Worksheet!DN$3,'Orders - December 2020'!$C$2:$C$2047,Worksheet!$F151),"-")</f>
        <v>-</v>
      </c>
      <c r="DO151" s="51" t="str">
        <f>IFERROR(AVERAGEIFS('Orders - December 2020'!$I$2:$I$2047,'Orders - December 2020'!$H$2:$H$2047,Worksheet!DO$3,'Orders - December 2020'!$C$2:$C$2047,Worksheet!$F151),"-")</f>
        <v>-</v>
      </c>
      <c r="DP151" s="51" t="str">
        <f>IFERROR(AVERAGEIFS('Orders - December 2020'!$I$2:$I$2047,'Orders - December 2020'!$H$2:$H$2047,Worksheet!DP$3,'Orders - December 2020'!$C$2:$C$2047,Worksheet!$F151),"-")</f>
        <v>-</v>
      </c>
      <c r="DQ151" s="51" t="str">
        <f>IFERROR(AVERAGEIFS('Orders - December 2020'!$I$2:$I$2047,'Orders - December 2020'!$H$2:$H$2047,Worksheet!DQ$3,'Orders - December 2020'!$C$2:$C$2047,Worksheet!$F151),"-")</f>
        <v>-</v>
      </c>
      <c r="DR151" s="51" t="str">
        <f>IFERROR(AVERAGEIFS('Orders - December 2020'!$I$2:$I$2047,'Orders - December 2020'!$H$2:$H$2047,Worksheet!DR$3,'Orders - December 2020'!$C$2:$C$2047,Worksheet!$F151),"-")</f>
        <v>-</v>
      </c>
      <c r="DS151" s="51" t="str">
        <f>IFERROR(AVERAGEIFS('Orders - December 2020'!$I$2:$I$2047,'Orders - December 2020'!$H$2:$H$2047,Worksheet!DS$3,'Orders - December 2020'!$C$2:$C$2047,Worksheet!$F151),"-")</f>
        <v>-</v>
      </c>
      <c r="DT151" s="51" t="str">
        <f>IFERROR(AVERAGEIFS('Orders - December 2020'!$I$2:$I$2047,'Orders - December 2020'!$H$2:$H$2047,Worksheet!DT$3,'Orders - December 2020'!$C$2:$C$2047,Worksheet!$F151),"-")</f>
        <v>-</v>
      </c>
      <c r="DU151" s="51" t="str">
        <f>IFERROR(AVERAGEIFS('Orders - December 2020'!$I$2:$I$2047,'Orders - December 2020'!$H$2:$H$2047,Worksheet!DU$3,'Orders - December 2020'!$C$2:$C$2047,Worksheet!$F151),"-")</f>
        <v>-</v>
      </c>
      <c r="DV151" s="51" t="str">
        <f>IFERROR(AVERAGEIFS('Orders - December 2020'!$I$2:$I$2047,'Orders - December 2020'!$H$2:$H$2047,Worksheet!DV$3,'Orders - December 2020'!$C$2:$C$2047,Worksheet!$F151),"-")</f>
        <v>-</v>
      </c>
      <c r="DW151" s="51" t="str">
        <f>IFERROR(AVERAGEIFS('Orders - December 2020'!$I$2:$I$2047,'Orders - December 2020'!$H$2:$H$2047,Worksheet!DW$3,'Orders - December 2020'!$C$2:$C$2047,Worksheet!$F151),"-")</f>
        <v>-</v>
      </c>
      <c r="DX151" s="51" t="str">
        <f>IFERROR(AVERAGEIFS('Orders - December 2020'!$I$2:$I$2047,'Orders - December 2020'!$H$2:$H$2047,Worksheet!DX$3,'Orders - December 2020'!$C$2:$C$2047,Worksheet!$F151),"-")</f>
        <v>-</v>
      </c>
      <c r="DY151" s="51" t="str">
        <f>IFERROR(AVERAGEIFS('Orders - December 2020'!$I$2:$I$2047,'Orders - December 2020'!$H$2:$H$2047,Worksheet!DY$3,'Orders - December 2020'!$C$2:$C$2047,Worksheet!$F151),"-")</f>
        <v>-</v>
      </c>
      <c r="DZ151" s="51" t="str">
        <f>IFERROR(AVERAGEIFS('Orders - December 2020'!$I$2:$I$2047,'Orders - December 2020'!$H$2:$H$2047,Worksheet!DZ$3,'Orders - December 2020'!$C$2:$C$2047,Worksheet!$F151),"-")</f>
        <v>-</v>
      </c>
      <c r="EA151" s="51" t="str">
        <f>IFERROR(AVERAGEIFS('Orders - December 2020'!$I$2:$I$2047,'Orders - December 2020'!$H$2:$H$2047,Worksheet!EA$3,'Orders - December 2020'!$C$2:$C$2047,Worksheet!$F151),"-")</f>
        <v>-</v>
      </c>
      <c r="EB151" s="51" t="str">
        <f>IFERROR(AVERAGEIFS('Orders - December 2020'!$I$2:$I$2047,'Orders - December 2020'!$H$2:$H$2047,Worksheet!EB$3,'Orders - December 2020'!$C$2:$C$2047,Worksheet!$F151),"-")</f>
        <v>-</v>
      </c>
      <c r="EC151" s="51" t="str">
        <f>IFERROR(AVERAGEIFS('Orders - December 2020'!$I$2:$I$2047,'Orders - December 2020'!$H$2:$H$2047,Worksheet!EC$3,'Orders - December 2020'!$C$2:$C$2047,Worksheet!$F151),"-")</f>
        <v>-</v>
      </c>
      <c r="ED151" s="51" t="str">
        <f>IFERROR(AVERAGEIFS('Orders - December 2020'!$I$2:$I$2047,'Orders - December 2020'!$H$2:$H$2047,Worksheet!ED$3,'Orders - December 2020'!$C$2:$C$2047,Worksheet!$F151),"-")</f>
        <v>-</v>
      </c>
      <c r="EE151" s="51" t="str">
        <f>IFERROR(AVERAGEIFS('Orders - December 2020'!$I$2:$I$2047,'Orders - December 2020'!$H$2:$H$2047,Worksheet!EE$3,'Orders - December 2020'!$C$2:$C$2047,Worksheet!$F151),"-")</f>
        <v>-</v>
      </c>
      <c r="EF151" s="51" t="str">
        <f>IFERROR(AVERAGEIFS('Orders - December 2020'!$I$2:$I$2047,'Orders - December 2020'!$H$2:$H$2047,Worksheet!EF$3,'Orders - December 2020'!$C$2:$C$2047,Worksheet!$F151),"-")</f>
        <v>-</v>
      </c>
      <c r="EG151" s="51" t="str">
        <f>IFERROR(AVERAGEIFS('Orders - December 2020'!$I$2:$I$2047,'Orders - December 2020'!$H$2:$H$2047,Worksheet!EG$3,'Orders - December 2020'!$C$2:$C$2047,Worksheet!$F151),"-")</f>
        <v>-</v>
      </c>
      <c r="EH151" s="51" t="str">
        <f>IFERROR(AVERAGEIFS('Orders - December 2020'!$I$2:$I$2047,'Orders - December 2020'!$H$2:$H$2047,Worksheet!EH$3,'Orders - December 2020'!$C$2:$C$2047,Worksheet!$F151),"-")</f>
        <v>-</v>
      </c>
      <c r="EI151" s="51" t="str">
        <f>IFERROR(AVERAGEIFS('Orders - December 2020'!$I$2:$I$2047,'Orders - December 2020'!$H$2:$H$2047,Worksheet!EI$3,'Orders - December 2020'!$C$2:$C$2047,Worksheet!$F151),"-")</f>
        <v>-</v>
      </c>
      <c r="EJ151" s="51" t="str">
        <f>IFERROR(AVERAGEIFS('Orders - December 2020'!$I$2:$I$2047,'Orders - December 2020'!$H$2:$H$2047,Worksheet!EJ$3,'Orders - December 2020'!$C$2:$C$2047,Worksheet!$F151),"-")</f>
        <v>-</v>
      </c>
      <c r="EK151" s="51" t="str">
        <f>IFERROR(AVERAGEIFS('Orders - December 2020'!$I$2:$I$2047,'Orders - December 2020'!$H$2:$H$2047,Worksheet!EK$3,'Orders - December 2020'!$C$2:$C$2047,Worksheet!$F151),"-")</f>
        <v>-</v>
      </c>
      <c r="EL151" s="51" t="str">
        <f>IFERROR(AVERAGEIFS('Orders - December 2020'!$I$2:$I$2047,'Orders - December 2020'!$H$2:$H$2047,Worksheet!EL$3,'Orders - December 2020'!$C$2:$C$2047,Worksheet!$F151),"-")</f>
        <v>-</v>
      </c>
      <c r="EM151" s="51" t="str">
        <f>IFERROR(AVERAGEIFS('Orders - December 2020'!$I$2:$I$2047,'Orders - December 2020'!$H$2:$H$2047,Worksheet!EM$3,'Orders - December 2020'!$C$2:$C$2047,Worksheet!$F151),"-")</f>
        <v>-</v>
      </c>
      <c r="EN151" s="51" t="str">
        <f>IFERROR(AVERAGEIFS('Orders - December 2020'!$I$2:$I$2047,'Orders - December 2020'!$H$2:$H$2047,Worksheet!EN$3,'Orders - December 2020'!$C$2:$C$2047,Worksheet!$F151),"-")</f>
        <v>-</v>
      </c>
      <c r="EO151" s="51" t="str">
        <f>IFERROR(AVERAGEIFS('Orders - December 2020'!$I$2:$I$2047,'Orders - December 2020'!$H$2:$H$2047,Worksheet!EO$3,'Orders - December 2020'!$C$2:$C$2047,Worksheet!$F151),"-")</f>
        <v>-</v>
      </c>
      <c r="EP151" s="51" t="str">
        <f>IFERROR(AVERAGEIFS('Orders - December 2020'!$I$2:$I$2047,'Orders - December 2020'!$H$2:$H$2047,Worksheet!EP$3,'Orders - December 2020'!$C$2:$C$2047,Worksheet!$F151),"-")</f>
        <v>-</v>
      </c>
      <c r="EQ151" s="51" t="str">
        <f>IFERROR(AVERAGEIFS('Orders - December 2020'!$I$2:$I$2047,'Orders - December 2020'!$H$2:$H$2047,Worksheet!EQ$3,'Orders - December 2020'!$C$2:$C$2047,Worksheet!$F151),"-")</f>
        <v>-</v>
      </c>
      <c r="ER151" s="51" t="str">
        <f>IFERROR(AVERAGEIFS('Orders - December 2020'!$I$2:$I$2047,'Orders - December 2020'!$H$2:$H$2047,Worksheet!ER$3,'Orders - December 2020'!$C$2:$C$2047,Worksheet!$F151),"-")</f>
        <v>-</v>
      </c>
      <c r="ES151" s="51" t="str">
        <f>IFERROR(AVERAGEIFS('Orders - December 2020'!$I$2:$I$2047,'Orders - December 2020'!$H$2:$H$2047,Worksheet!ES$3,'Orders - December 2020'!$C$2:$C$2047,Worksheet!$F151),"-")</f>
        <v>-</v>
      </c>
      <c r="ET151" s="51" t="str">
        <f>IFERROR(AVERAGEIFS('Orders - December 2020'!$I$2:$I$2047,'Orders - December 2020'!$H$2:$H$2047,Worksheet!ET$3,'Orders - December 2020'!$C$2:$C$2047,Worksheet!$F151),"-")</f>
        <v>-</v>
      </c>
      <c r="EU151" s="51" t="str">
        <f>IFERROR(AVERAGEIFS('Orders - December 2020'!$I$2:$I$2047,'Orders - December 2020'!$H$2:$H$2047,Worksheet!EU$3,'Orders - December 2020'!$C$2:$C$2047,Worksheet!$F151),"-")</f>
        <v>-</v>
      </c>
      <c r="EV151" s="51" t="str">
        <f>IFERROR(AVERAGEIFS('Orders - December 2020'!$I$2:$I$2047,'Orders - December 2020'!$H$2:$H$2047,Worksheet!EV$3,'Orders - December 2020'!$C$2:$C$2047,Worksheet!$F151),"-")</f>
        <v>-</v>
      </c>
      <c r="EW151" s="51" t="str">
        <f>IFERROR(AVERAGEIFS('Orders - December 2020'!$I$2:$I$2047,'Orders - December 2020'!$H$2:$H$2047,Worksheet!EW$3,'Orders - December 2020'!$C$2:$C$2047,Worksheet!$F151),"-")</f>
        <v>-</v>
      </c>
      <c r="EX151" s="51" t="str">
        <f>IFERROR(AVERAGEIFS('Orders - December 2020'!$I$2:$I$2047,'Orders - December 2020'!$H$2:$H$2047,Worksheet!EX$3,'Orders - December 2020'!$C$2:$C$2047,Worksheet!$F151),"-")</f>
        <v>-</v>
      </c>
      <c r="EY151" s="51" t="str">
        <f>IFERROR(AVERAGEIFS('Orders - December 2020'!$I$2:$I$2047,'Orders - December 2020'!$H$2:$H$2047,Worksheet!EY$3,'Orders - December 2020'!$C$2:$C$2047,Worksheet!$F151),"-")</f>
        <v>-</v>
      </c>
      <c r="EZ151" s="51" t="str">
        <f>IFERROR(AVERAGEIFS('Orders - December 2020'!$I$2:$I$2047,'Orders - December 2020'!$H$2:$H$2047,Worksheet!EZ$3,'Orders - December 2020'!$C$2:$C$2047,Worksheet!$F151),"-")</f>
        <v>-</v>
      </c>
      <c r="FA151" s="51" t="str">
        <f>IFERROR(AVERAGEIFS('Orders - December 2020'!$I$2:$I$2047,'Orders - December 2020'!$H$2:$H$2047,Worksheet!FA$3,'Orders - December 2020'!$C$2:$C$2047,Worksheet!$F151),"-")</f>
        <v>-</v>
      </c>
      <c r="FB151" s="51" t="str">
        <f>IFERROR(AVERAGEIFS('Orders - December 2020'!$I$2:$I$2047,'Orders - December 2020'!$H$2:$H$2047,Worksheet!FB$3,'Orders - December 2020'!$C$2:$C$2047,Worksheet!$F151),"-")</f>
        <v>-</v>
      </c>
      <c r="FC151" s="51" t="str">
        <f>IFERROR(AVERAGEIFS('Orders - December 2020'!$I$2:$I$2047,'Orders - December 2020'!$H$2:$H$2047,Worksheet!FC$3,'Orders - December 2020'!$C$2:$C$2047,Worksheet!$F151),"-")</f>
        <v>-</v>
      </c>
      <c r="FD151" s="51" t="str">
        <f>IFERROR(AVERAGEIFS('Orders - December 2020'!$I$2:$I$2047,'Orders - December 2020'!$H$2:$H$2047,Worksheet!FD$3,'Orders - December 2020'!$C$2:$C$2047,Worksheet!$F151),"-")</f>
        <v>-</v>
      </c>
      <c r="FE151" s="51" t="str">
        <f>IFERROR(AVERAGEIFS('Orders - December 2020'!$I$2:$I$2047,'Orders - December 2020'!$H$2:$H$2047,Worksheet!FE$3,'Orders - December 2020'!$C$2:$C$2047,Worksheet!$F151),"-")</f>
        <v>-</v>
      </c>
      <c r="FF151" s="51" t="str">
        <f>IFERROR(AVERAGEIFS('Orders - December 2020'!$I$2:$I$2047,'Orders - December 2020'!$H$2:$H$2047,Worksheet!FF$3,'Orders - December 2020'!$C$2:$C$2047,Worksheet!$F151),"-")</f>
        <v>-</v>
      </c>
      <c r="FG151" s="52" t="str">
        <f>IFERROR(AVERAGEIFS('Orders - December 2020'!$I$2:$I$2047,'Orders - December 2020'!$H$2:$H$2047,Worksheet!FG$3,'Orders - December 2020'!$C$2:$C$2047,Worksheet!$F151),"-")</f>
        <v>-</v>
      </c>
    </row>
    <row r="152" spans="6:163">
      <c r="F152" s="45" t="str">
        <v>Gods Prosper Minimart</v>
      </c>
      <c r="G152" s="50" t="str">
        <f>IFERROR(AVERAGEIFS('Orders - December 2020'!$I$2:$I$2047,'Orders - December 2020'!$H$2:$H$2047,Worksheet!G$3,'Orders - December 2020'!$C$2:$C$2047,Worksheet!$F152),"-")</f>
        <v>-</v>
      </c>
      <c r="H152" s="51" t="str">
        <f>IFERROR(AVERAGEIFS('Orders - December 2020'!$I$2:$I$2047,'Orders - December 2020'!$H$2:$H$2047,Worksheet!H$3,'Orders - December 2020'!$C$2:$C$2047,Worksheet!$F152),"-")</f>
        <v>-</v>
      </c>
      <c r="I152" s="51" t="str">
        <f>IFERROR(AVERAGEIFS('Orders - December 2020'!$I$2:$I$2047,'Orders - December 2020'!$H$2:$H$2047,Worksheet!I$3,'Orders - December 2020'!$C$2:$C$2047,Worksheet!$F152),"-")</f>
        <v>-</v>
      </c>
      <c r="J152" s="51" t="str">
        <f>IFERROR(AVERAGEIFS('Orders - December 2020'!$I$2:$I$2047,'Orders - December 2020'!$H$2:$H$2047,Worksheet!J$3,'Orders - December 2020'!$C$2:$C$2047,Worksheet!$F152),"-")</f>
        <v>-</v>
      </c>
      <c r="K152" s="51" t="str">
        <f>IFERROR(AVERAGEIFS('Orders - December 2020'!$I$2:$I$2047,'Orders - December 2020'!$H$2:$H$2047,Worksheet!K$3,'Orders - December 2020'!$C$2:$C$2047,Worksheet!$F152),"-")</f>
        <v>-</v>
      </c>
      <c r="L152" s="51" t="str">
        <f>IFERROR(AVERAGEIFS('Orders - December 2020'!$I$2:$I$2047,'Orders - December 2020'!$H$2:$H$2047,Worksheet!L$3,'Orders - December 2020'!$C$2:$C$2047,Worksheet!$F152),"-")</f>
        <v>-</v>
      </c>
      <c r="M152" s="51" t="str">
        <f>IFERROR(AVERAGEIFS('Orders - December 2020'!$I$2:$I$2047,'Orders - December 2020'!$H$2:$H$2047,Worksheet!M$3,'Orders - December 2020'!$C$2:$C$2047,Worksheet!$F152),"-")</f>
        <v>-</v>
      </c>
      <c r="N152" s="51" t="str">
        <f>IFERROR(AVERAGEIFS('Orders - December 2020'!$I$2:$I$2047,'Orders - December 2020'!$H$2:$H$2047,Worksheet!N$3,'Orders - December 2020'!$C$2:$C$2047,Worksheet!$F152),"-")</f>
        <v>-</v>
      </c>
      <c r="O152" s="51" t="str">
        <f>IFERROR(AVERAGEIFS('Orders - December 2020'!$I$2:$I$2047,'Orders - December 2020'!$H$2:$H$2047,Worksheet!O$3,'Orders - December 2020'!$C$2:$C$2047,Worksheet!$F152),"-")</f>
        <v>-</v>
      </c>
      <c r="P152" s="51" t="str">
        <f>IFERROR(AVERAGEIFS('Orders - December 2020'!$I$2:$I$2047,'Orders - December 2020'!$H$2:$H$2047,Worksheet!P$3,'Orders - December 2020'!$C$2:$C$2047,Worksheet!$F152),"-")</f>
        <v>-</v>
      </c>
      <c r="Q152" s="51" t="str">
        <f>IFERROR(AVERAGEIFS('Orders - December 2020'!$I$2:$I$2047,'Orders - December 2020'!$H$2:$H$2047,Worksheet!Q$3,'Orders - December 2020'!$C$2:$C$2047,Worksheet!$F152),"-")</f>
        <v>-</v>
      </c>
      <c r="R152" s="51" t="str">
        <f>IFERROR(AVERAGEIFS('Orders - December 2020'!$I$2:$I$2047,'Orders - December 2020'!$H$2:$H$2047,Worksheet!R$3,'Orders - December 2020'!$C$2:$C$2047,Worksheet!$F152),"-")</f>
        <v>-</v>
      </c>
      <c r="S152" s="51" t="str">
        <f>IFERROR(AVERAGEIFS('Orders - December 2020'!$I$2:$I$2047,'Orders - December 2020'!$H$2:$H$2047,Worksheet!S$3,'Orders - December 2020'!$C$2:$C$2047,Worksheet!$F152),"-")</f>
        <v>-</v>
      </c>
      <c r="T152" s="51" t="str">
        <f>IFERROR(AVERAGEIFS('Orders - December 2020'!$I$2:$I$2047,'Orders - December 2020'!$H$2:$H$2047,Worksheet!T$3,'Orders - December 2020'!$C$2:$C$2047,Worksheet!$F152),"-")</f>
        <v>-</v>
      </c>
      <c r="U152" s="51" t="str">
        <f>IFERROR(AVERAGEIFS('Orders - December 2020'!$I$2:$I$2047,'Orders - December 2020'!$H$2:$H$2047,Worksheet!U$3,'Orders - December 2020'!$C$2:$C$2047,Worksheet!$F152),"-")</f>
        <v>-</v>
      </c>
      <c r="V152" s="51" t="str">
        <f>IFERROR(AVERAGEIFS('Orders - December 2020'!$I$2:$I$2047,'Orders - December 2020'!$H$2:$H$2047,Worksheet!V$3,'Orders - December 2020'!$C$2:$C$2047,Worksheet!$F152),"-")</f>
        <v>-</v>
      </c>
      <c r="W152" s="51" t="str">
        <f>IFERROR(AVERAGEIFS('Orders - December 2020'!$I$2:$I$2047,'Orders - December 2020'!$H$2:$H$2047,Worksheet!W$3,'Orders - December 2020'!$C$2:$C$2047,Worksheet!$F152),"-")</f>
        <v>-</v>
      </c>
      <c r="X152" s="51" t="str">
        <f>IFERROR(AVERAGEIFS('Orders - December 2020'!$I$2:$I$2047,'Orders - December 2020'!$H$2:$H$2047,Worksheet!X$3,'Orders - December 2020'!$C$2:$C$2047,Worksheet!$F152),"-")</f>
        <v>-</v>
      </c>
      <c r="Y152" s="51" t="str">
        <f>IFERROR(AVERAGEIFS('Orders - December 2020'!$I$2:$I$2047,'Orders - December 2020'!$H$2:$H$2047,Worksheet!Y$3,'Orders - December 2020'!$C$2:$C$2047,Worksheet!$F152),"-")</f>
        <v>-</v>
      </c>
      <c r="Z152" s="51" t="str">
        <f>IFERROR(AVERAGEIFS('Orders - December 2020'!$I$2:$I$2047,'Orders - December 2020'!$H$2:$H$2047,Worksheet!Z$3,'Orders - December 2020'!$C$2:$C$2047,Worksheet!$F152),"-")</f>
        <v>-</v>
      </c>
      <c r="AA152" s="51" t="str">
        <f>IFERROR(AVERAGEIFS('Orders - December 2020'!$I$2:$I$2047,'Orders - December 2020'!$H$2:$H$2047,Worksheet!AA$3,'Orders - December 2020'!$C$2:$C$2047,Worksheet!$F152),"-")</f>
        <v>-</v>
      </c>
      <c r="AB152" s="51" t="str">
        <f>IFERROR(AVERAGEIFS('Orders - December 2020'!$I$2:$I$2047,'Orders - December 2020'!$H$2:$H$2047,Worksheet!AB$3,'Orders - December 2020'!$C$2:$C$2047,Worksheet!$F152),"-")</f>
        <v>-</v>
      </c>
      <c r="AC152" s="51" t="str">
        <f>IFERROR(AVERAGEIFS('Orders - December 2020'!$I$2:$I$2047,'Orders - December 2020'!$H$2:$H$2047,Worksheet!AC$3,'Orders - December 2020'!$C$2:$C$2047,Worksheet!$F152),"-")</f>
        <v>-</v>
      </c>
      <c r="AD152" s="51" t="str">
        <f>IFERROR(AVERAGEIFS('Orders - December 2020'!$I$2:$I$2047,'Orders - December 2020'!$H$2:$H$2047,Worksheet!AD$3,'Orders - December 2020'!$C$2:$C$2047,Worksheet!$F152),"-")</f>
        <v>-</v>
      </c>
      <c r="AE152" s="51" t="str">
        <f>IFERROR(AVERAGEIFS('Orders - December 2020'!$I$2:$I$2047,'Orders - December 2020'!$H$2:$H$2047,Worksheet!AE$3,'Orders - December 2020'!$C$2:$C$2047,Worksheet!$F152),"-")</f>
        <v>-</v>
      </c>
      <c r="AF152" s="51" t="str">
        <f>IFERROR(AVERAGEIFS('Orders - December 2020'!$I$2:$I$2047,'Orders - December 2020'!$H$2:$H$2047,Worksheet!AF$3,'Orders - December 2020'!$C$2:$C$2047,Worksheet!$F152),"-")</f>
        <v>-</v>
      </c>
      <c r="AG152" s="51" t="str">
        <f>IFERROR(AVERAGEIFS('Orders - December 2020'!$I$2:$I$2047,'Orders - December 2020'!$H$2:$H$2047,Worksheet!AG$3,'Orders - December 2020'!$C$2:$C$2047,Worksheet!$F152),"-")</f>
        <v>-</v>
      </c>
      <c r="AH152" s="51" t="str">
        <f>IFERROR(AVERAGEIFS('Orders - December 2020'!$I$2:$I$2047,'Orders - December 2020'!$H$2:$H$2047,Worksheet!AH$3,'Orders - December 2020'!$C$2:$C$2047,Worksheet!$F152),"-")</f>
        <v>-</v>
      </c>
      <c r="AI152" s="51" t="str">
        <f>IFERROR(AVERAGEIFS('Orders - December 2020'!$I$2:$I$2047,'Orders - December 2020'!$H$2:$H$2047,Worksheet!AI$3,'Orders - December 2020'!$C$2:$C$2047,Worksheet!$F152),"-")</f>
        <v>-</v>
      </c>
      <c r="AJ152" s="51" t="str">
        <f>IFERROR(AVERAGEIFS('Orders - December 2020'!$I$2:$I$2047,'Orders - December 2020'!$H$2:$H$2047,Worksheet!AJ$3,'Orders - December 2020'!$C$2:$C$2047,Worksheet!$F152),"-")</f>
        <v>-</v>
      </c>
      <c r="AK152" s="51">
        <f>IFERROR(AVERAGEIFS('Orders - December 2020'!$I$2:$I$2047,'Orders - December 2020'!$H$2:$H$2047,Worksheet!AK$3,'Orders - December 2020'!$C$2:$C$2047,Worksheet!$F152),"-")</f>
        <v>2</v>
      </c>
      <c r="AL152" s="51" t="str">
        <f>IFERROR(AVERAGEIFS('Orders - December 2020'!$I$2:$I$2047,'Orders - December 2020'!$H$2:$H$2047,Worksheet!AL$3,'Orders - December 2020'!$C$2:$C$2047,Worksheet!$F152),"-")</f>
        <v>-</v>
      </c>
      <c r="AM152" s="51" t="str">
        <f>IFERROR(AVERAGEIFS('Orders - December 2020'!$I$2:$I$2047,'Orders - December 2020'!$H$2:$H$2047,Worksheet!AM$3,'Orders - December 2020'!$C$2:$C$2047,Worksheet!$F152),"-")</f>
        <v>-</v>
      </c>
      <c r="AN152" s="51" t="str">
        <f>IFERROR(AVERAGEIFS('Orders - December 2020'!$I$2:$I$2047,'Orders - December 2020'!$H$2:$H$2047,Worksheet!AN$3,'Orders - December 2020'!$C$2:$C$2047,Worksheet!$F152),"-")</f>
        <v>-</v>
      </c>
      <c r="AO152" s="51" t="str">
        <f>IFERROR(AVERAGEIFS('Orders - December 2020'!$I$2:$I$2047,'Orders - December 2020'!$H$2:$H$2047,Worksheet!AO$3,'Orders - December 2020'!$C$2:$C$2047,Worksheet!$F152),"-")</f>
        <v>-</v>
      </c>
      <c r="AP152" s="51" t="str">
        <f>IFERROR(AVERAGEIFS('Orders - December 2020'!$I$2:$I$2047,'Orders - December 2020'!$H$2:$H$2047,Worksheet!AP$3,'Orders - December 2020'!$C$2:$C$2047,Worksheet!$F152),"-")</f>
        <v>-</v>
      </c>
      <c r="AQ152" s="51" t="str">
        <f>IFERROR(AVERAGEIFS('Orders - December 2020'!$I$2:$I$2047,'Orders - December 2020'!$H$2:$H$2047,Worksheet!AQ$3,'Orders - December 2020'!$C$2:$C$2047,Worksheet!$F152),"-")</f>
        <v>-</v>
      </c>
      <c r="AR152" s="51" t="str">
        <f>IFERROR(AVERAGEIFS('Orders - December 2020'!$I$2:$I$2047,'Orders - December 2020'!$H$2:$H$2047,Worksheet!AR$3,'Orders - December 2020'!$C$2:$C$2047,Worksheet!$F152),"-")</f>
        <v>-</v>
      </c>
      <c r="AS152" s="51" t="str">
        <f>IFERROR(AVERAGEIFS('Orders - December 2020'!$I$2:$I$2047,'Orders - December 2020'!$H$2:$H$2047,Worksheet!AS$3,'Orders - December 2020'!$C$2:$C$2047,Worksheet!$F152),"-")</f>
        <v>-</v>
      </c>
      <c r="AT152" s="51" t="str">
        <f>IFERROR(AVERAGEIFS('Orders - December 2020'!$I$2:$I$2047,'Orders - December 2020'!$H$2:$H$2047,Worksheet!AT$3,'Orders - December 2020'!$C$2:$C$2047,Worksheet!$F152),"-")</f>
        <v>-</v>
      </c>
      <c r="AU152" s="51" t="str">
        <f>IFERROR(AVERAGEIFS('Orders - December 2020'!$I$2:$I$2047,'Orders - December 2020'!$H$2:$H$2047,Worksheet!AU$3,'Orders - December 2020'!$C$2:$C$2047,Worksheet!$F152),"-")</f>
        <v>-</v>
      </c>
      <c r="AV152" s="51" t="str">
        <f>IFERROR(AVERAGEIFS('Orders - December 2020'!$I$2:$I$2047,'Orders - December 2020'!$H$2:$H$2047,Worksheet!AV$3,'Orders - December 2020'!$C$2:$C$2047,Worksheet!$F152),"-")</f>
        <v>-</v>
      </c>
      <c r="AW152" s="51" t="str">
        <f>IFERROR(AVERAGEIFS('Orders - December 2020'!$I$2:$I$2047,'Orders - December 2020'!$H$2:$H$2047,Worksheet!AW$3,'Orders - December 2020'!$C$2:$C$2047,Worksheet!$F152),"-")</f>
        <v>-</v>
      </c>
      <c r="AX152" s="51" t="str">
        <f>IFERROR(AVERAGEIFS('Orders - December 2020'!$I$2:$I$2047,'Orders - December 2020'!$H$2:$H$2047,Worksheet!AX$3,'Orders - December 2020'!$C$2:$C$2047,Worksheet!$F152),"-")</f>
        <v>-</v>
      </c>
      <c r="AY152" s="51" t="str">
        <f>IFERROR(AVERAGEIFS('Orders - December 2020'!$I$2:$I$2047,'Orders - December 2020'!$H$2:$H$2047,Worksheet!AY$3,'Orders - December 2020'!$C$2:$C$2047,Worksheet!$F152),"-")</f>
        <v>-</v>
      </c>
      <c r="AZ152" s="51" t="str">
        <f>IFERROR(AVERAGEIFS('Orders - December 2020'!$I$2:$I$2047,'Orders - December 2020'!$H$2:$H$2047,Worksheet!AZ$3,'Orders - December 2020'!$C$2:$C$2047,Worksheet!$F152),"-")</f>
        <v>-</v>
      </c>
      <c r="BA152" s="51" t="str">
        <f>IFERROR(AVERAGEIFS('Orders - December 2020'!$I$2:$I$2047,'Orders - December 2020'!$H$2:$H$2047,Worksheet!BA$3,'Orders - December 2020'!$C$2:$C$2047,Worksheet!$F152),"-")</f>
        <v>-</v>
      </c>
      <c r="BB152" s="51" t="str">
        <f>IFERROR(AVERAGEIFS('Orders - December 2020'!$I$2:$I$2047,'Orders - December 2020'!$H$2:$H$2047,Worksheet!BB$3,'Orders - December 2020'!$C$2:$C$2047,Worksheet!$F152),"-")</f>
        <v>-</v>
      </c>
      <c r="BC152" s="51" t="str">
        <f>IFERROR(AVERAGEIFS('Orders - December 2020'!$I$2:$I$2047,'Orders - December 2020'!$H$2:$H$2047,Worksheet!BC$3,'Orders - December 2020'!$C$2:$C$2047,Worksheet!$F152),"-")</f>
        <v>-</v>
      </c>
      <c r="BD152" s="51" t="str">
        <f>IFERROR(AVERAGEIFS('Orders - December 2020'!$I$2:$I$2047,'Orders - December 2020'!$H$2:$H$2047,Worksheet!BD$3,'Orders - December 2020'!$C$2:$C$2047,Worksheet!$F152),"-")</f>
        <v>-</v>
      </c>
      <c r="BE152" s="51" t="str">
        <f>IFERROR(AVERAGEIFS('Orders - December 2020'!$I$2:$I$2047,'Orders - December 2020'!$H$2:$H$2047,Worksheet!BE$3,'Orders - December 2020'!$C$2:$C$2047,Worksheet!$F152),"-")</f>
        <v>-</v>
      </c>
      <c r="BF152" s="51" t="str">
        <f>IFERROR(AVERAGEIFS('Orders - December 2020'!$I$2:$I$2047,'Orders - December 2020'!$H$2:$H$2047,Worksheet!BF$3,'Orders - December 2020'!$C$2:$C$2047,Worksheet!$F152),"-")</f>
        <v>-</v>
      </c>
      <c r="BG152" s="51" t="str">
        <f>IFERROR(AVERAGEIFS('Orders - December 2020'!$I$2:$I$2047,'Orders - December 2020'!$H$2:$H$2047,Worksheet!BG$3,'Orders - December 2020'!$C$2:$C$2047,Worksheet!$F152),"-")</f>
        <v>-</v>
      </c>
      <c r="BH152" s="51" t="str">
        <f>IFERROR(AVERAGEIFS('Orders - December 2020'!$I$2:$I$2047,'Orders - December 2020'!$H$2:$H$2047,Worksheet!BH$3,'Orders - December 2020'!$C$2:$C$2047,Worksheet!$F152),"-")</f>
        <v>-</v>
      </c>
      <c r="BI152" s="51" t="str">
        <f>IFERROR(AVERAGEIFS('Orders - December 2020'!$I$2:$I$2047,'Orders - December 2020'!$H$2:$H$2047,Worksheet!BI$3,'Orders - December 2020'!$C$2:$C$2047,Worksheet!$F152),"-")</f>
        <v>-</v>
      </c>
      <c r="BJ152" s="51" t="str">
        <f>IFERROR(AVERAGEIFS('Orders - December 2020'!$I$2:$I$2047,'Orders - December 2020'!$H$2:$H$2047,Worksheet!BJ$3,'Orders - December 2020'!$C$2:$C$2047,Worksheet!$F152),"-")</f>
        <v>-</v>
      </c>
      <c r="BK152" s="51" t="str">
        <f>IFERROR(AVERAGEIFS('Orders - December 2020'!$I$2:$I$2047,'Orders - December 2020'!$H$2:$H$2047,Worksheet!BK$3,'Orders - December 2020'!$C$2:$C$2047,Worksheet!$F152),"-")</f>
        <v>-</v>
      </c>
      <c r="BL152" s="51" t="str">
        <f>IFERROR(AVERAGEIFS('Orders - December 2020'!$I$2:$I$2047,'Orders - December 2020'!$H$2:$H$2047,Worksheet!BL$3,'Orders - December 2020'!$C$2:$C$2047,Worksheet!$F152),"-")</f>
        <v>-</v>
      </c>
      <c r="BM152" s="51" t="str">
        <f>IFERROR(AVERAGEIFS('Orders - December 2020'!$I$2:$I$2047,'Orders - December 2020'!$H$2:$H$2047,Worksheet!BM$3,'Orders - December 2020'!$C$2:$C$2047,Worksheet!$F152),"-")</f>
        <v>-</v>
      </c>
      <c r="BN152" s="51" t="str">
        <f>IFERROR(AVERAGEIFS('Orders - December 2020'!$I$2:$I$2047,'Orders - December 2020'!$H$2:$H$2047,Worksheet!BN$3,'Orders - December 2020'!$C$2:$C$2047,Worksheet!$F152),"-")</f>
        <v>-</v>
      </c>
      <c r="BO152" s="51" t="str">
        <f>IFERROR(AVERAGEIFS('Orders - December 2020'!$I$2:$I$2047,'Orders - December 2020'!$H$2:$H$2047,Worksheet!BO$3,'Orders - December 2020'!$C$2:$C$2047,Worksheet!$F152),"-")</f>
        <v>-</v>
      </c>
      <c r="BP152" s="51" t="str">
        <f>IFERROR(AVERAGEIFS('Orders - December 2020'!$I$2:$I$2047,'Orders - December 2020'!$H$2:$H$2047,Worksheet!BP$3,'Orders - December 2020'!$C$2:$C$2047,Worksheet!$F152),"-")</f>
        <v>-</v>
      </c>
      <c r="BQ152" s="51" t="str">
        <f>IFERROR(AVERAGEIFS('Orders - December 2020'!$I$2:$I$2047,'Orders - December 2020'!$H$2:$H$2047,Worksheet!BQ$3,'Orders - December 2020'!$C$2:$C$2047,Worksheet!$F152),"-")</f>
        <v>-</v>
      </c>
      <c r="BR152" s="51" t="str">
        <f>IFERROR(AVERAGEIFS('Orders - December 2020'!$I$2:$I$2047,'Orders - December 2020'!$H$2:$H$2047,Worksheet!BR$3,'Orders - December 2020'!$C$2:$C$2047,Worksheet!$F152),"-")</f>
        <v>-</v>
      </c>
      <c r="BS152" s="51" t="str">
        <f>IFERROR(AVERAGEIFS('Orders - December 2020'!$I$2:$I$2047,'Orders - December 2020'!$H$2:$H$2047,Worksheet!BS$3,'Orders - December 2020'!$C$2:$C$2047,Worksheet!$F152),"-")</f>
        <v>-</v>
      </c>
      <c r="BT152" s="51" t="str">
        <f>IFERROR(AVERAGEIFS('Orders - December 2020'!$I$2:$I$2047,'Orders - December 2020'!$H$2:$H$2047,Worksheet!BT$3,'Orders - December 2020'!$C$2:$C$2047,Worksheet!$F152),"-")</f>
        <v>-</v>
      </c>
      <c r="BU152" s="51" t="str">
        <f>IFERROR(AVERAGEIFS('Orders - December 2020'!$I$2:$I$2047,'Orders - December 2020'!$H$2:$H$2047,Worksheet!BU$3,'Orders - December 2020'!$C$2:$C$2047,Worksheet!$F152),"-")</f>
        <v>-</v>
      </c>
      <c r="BV152" s="51" t="str">
        <f>IFERROR(AVERAGEIFS('Orders - December 2020'!$I$2:$I$2047,'Orders - December 2020'!$H$2:$H$2047,Worksheet!BV$3,'Orders - December 2020'!$C$2:$C$2047,Worksheet!$F152),"-")</f>
        <v>-</v>
      </c>
      <c r="BW152" s="51">
        <f>IFERROR(AVERAGEIFS('Orders - December 2020'!$I$2:$I$2047,'Orders - December 2020'!$H$2:$H$2047,Worksheet!BW$3,'Orders - December 2020'!$C$2:$C$2047,Worksheet!$F152),"-")</f>
        <v>5</v>
      </c>
      <c r="BX152" s="51" t="str">
        <f>IFERROR(AVERAGEIFS('Orders - December 2020'!$I$2:$I$2047,'Orders - December 2020'!$H$2:$H$2047,Worksheet!BX$3,'Orders - December 2020'!$C$2:$C$2047,Worksheet!$F152),"-")</f>
        <v>-</v>
      </c>
      <c r="BY152" s="51" t="str">
        <f>IFERROR(AVERAGEIFS('Orders - December 2020'!$I$2:$I$2047,'Orders - December 2020'!$H$2:$H$2047,Worksheet!BY$3,'Orders - December 2020'!$C$2:$C$2047,Worksheet!$F152),"-")</f>
        <v>-</v>
      </c>
      <c r="BZ152" s="51" t="str">
        <f>IFERROR(AVERAGEIFS('Orders - December 2020'!$I$2:$I$2047,'Orders - December 2020'!$H$2:$H$2047,Worksheet!BZ$3,'Orders - December 2020'!$C$2:$C$2047,Worksheet!$F152),"-")</f>
        <v>-</v>
      </c>
      <c r="CA152" s="51">
        <f>IFERROR(AVERAGEIFS('Orders - December 2020'!$I$2:$I$2047,'Orders - December 2020'!$H$2:$H$2047,Worksheet!CA$3,'Orders - December 2020'!$C$2:$C$2047,Worksheet!$F152),"-")</f>
        <v>5</v>
      </c>
      <c r="CB152" s="51">
        <f>IFERROR(AVERAGEIFS('Orders - December 2020'!$I$2:$I$2047,'Orders - December 2020'!$H$2:$H$2047,Worksheet!CB$3,'Orders - December 2020'!$C$2:$C$2047,Worksheet!$F152),"-")</f>
        <v>1</v>
      </c>
      <c r="CC152" s="51" t="str">
        <f>IFERROR(AVERAGEIFS('Orders - December 2020'!$I$2:$I$2047,'Orders - December 2020'!$H$2:$H$2047,Worksheet!CC$3,'Orders - December 2020'!$C$2:$C$2047,Worksheet!$F152),"-")</f>
        <v>-</v>
      </c>
      <c r="CD152" s="51" t="str">
        <f>IFERROR(AVERAGEIFS('Orders - December 2020'!$I$2:$I$2047,'Orders - December 2020'!$H$2:$H$2047,Worksheet!CD$3,'Orders - December 2020'!$C$2:$C$2047,Worksheet!$F152),"-")</f>
        <v>-</v>
      </c>
      <c r="CE152" s="51" t="str">
        <f>IFERROR(AVERAGEIFS('Orders - December 2020'!$I$2:$I$2047,'Orders - December 2020'!$H$2:$H$2047,Worksheet!CE$3,'Orders - December 2020'!$C$2:$C$2047,Worksheet!$F152),"-")</f>
        <v>-</v>
      </c>
      <c r="CF152" s="51" t="str">
        <f>IFERROR(AVERAGEIFS('Orders - December 2020'!$I$2:$I$2047,'Orders - December 2020'!$H$2:$H$2047,Worksheet!CF$3,'Orders - December 2020'!$C$2:$C$2047,Worksheet!$F152),"-")</f>
        <v>-</v>
      </c>
      <c r="CG152" s="51" t="str">
        <f>IFERROR(AVERAGEIFS('Orders - December 2020'!$I$2:$I$2047,'Orders - December 2020'!$H$2:$H$2047,Worksheet!CG$3,'Orders - December 2020'!$C$2:$C$2047,Worksheet!$F152),"-")</f>
        <v>-</v>
      </c>
      <c r="CH152" s="51" t="str">
        <f>IFERROR(AVERAGEIFS('Orders - December 2020'!$I$2:$I$2047,'Orders - December 2020'!$H$2:$H$2047,Worksheet!CH$3,'Orders - December 2020'!$C$2:$C$2047,Worksheet!$F152),"-")</f>
        <v>-</v>
      </c>
      <c r="CI152" s="51" t="str">
        <f>IFERROR(AVERAGEIFS('Orders - December 2020'!$I$2:$I$2047,'Orders - December 2020'!$H$2:$H$2047,Worksheet!CI$3,'Orders - December 2020'!$C$2:$C$2047,Worksheet!$F152),"-")</f>
        <v>-</v>
      </c>
      <c r="CJ152" s="51">
        <f>IFERROR(AVERAGEIFS('Orders - December 2020'!$I$2:$I$2047,'Orders - December 2020'!$H$2:$H$2047,Worksheet!CJ$3,'Orders - December 2020'!$C$2:$C$2047,Worksheet!$F152),"-")</f>
        <v>1</v>
      </c>
      <c r="CK152" s="51" t="str">
        <f>IFERROR(AVERAGEIFS('Orders - December 2020'!$I$2:$I$2047,'Orders - December 2020'!$H$2:$H$2047,Worksheet!CK$3,'Orders - December 2020'!$C$2:$C$2047,Worksheet!$F152),"-")</f>
        <v>-</v>
      </c>
      <c r="CL152" s="51" t="str">
        <f>IFERROR(AVERAGEIFS('Orders - December 2020'!$I$2:$I$2047,'Orders - December 2020'!$H$2:$H$2047,Worksheet!CL$3,'Orders - December 2020'!$C$2:$C$2047,Worksheet!$F152),"-")</f>
        <v>-</v>
      </c>
      <c r="CM152" s="51" t="str">
        <f>IFERROR(AVERAGEIFS('Orders - December 2020'!$I$2:$I$2047,'Orders - December 2020'!$H$2:$H$2047,Worksheet!CM$3,'Orders - December 2020'!$C$2:$C$2047,Worksheet!$F152),"-")</f>
        <v>-</v>
      </c>
      <c r="CN152" s="51" t="str">
        <f>IFERROR(AVERAGEIFS('Orders - December 2020'!$I$2:$I$2047,'Orders - December 2020'!$H$2:$H$2047,Worksheet!CN$3,'Orders - December 2020'!$C$2:$C$2047,Worksheet!$F152),"-")</f>
        <v>-</v>
      </c>
      <c r="CO152" s="51" t="str">
        <f>IFERROR(AVERAGEIFS('Orders - December 2020'!$I$2:$I$2047,'Orders - December 2020'!$H$2:$H$2047,Worksheet!CO$3,'Orders - December 2020'!$C$2:$C$2047,Worksheet!$F152),"-")</f>
        <v>-</v>
      </c>
      <c r="CP152" s="51" t="str">
        <f>IFERROR(AVERAGEIFS('Orders - December 2020'!$I$2:$I$2047,'Orders - December 2020'!$H$2:$H$2047,Worksheet!CP$3,'Orders - December 2020'!$C$2:$C$2047,Worksheet!$F152),"-")</f>
        <v>-</v>
      </c>
      <c r="CQ152" s="51" t="str">
        <f>IFERROR(AVERAGEIFS('Orders - December 2020'!$I$2:$I$2047,'Orders - December 2020'!$H$2:$H$2047,Worksheet!CQ$3,'Orders - December 2020'!$C$2:$C$2047,Worksheet!$F152),"-")</f>
        <v>-</v>
      </c>
      <c r="CR152" s="51" t="str">
        <f>IFERROR(AVERAGEIFS('Orders - December 2020'!$I$2:$I$2047,'Orders - December 2020'!$H$2:$H$2047,Worksheet!CR$3,'Orders - December 2020'!$C$2:$C$2047,Worksheet!$F152),"-")</f>
        <v>-</v>
      </c>
      <c r="CS152" s="51" t="str">
        <f>IFERROR(AVERAGEIFS('Orders - December 2020'!$I$2:$I$2047,'Orders - December 2020'!$H$2:$H$2047,Worksheet!CS$3,'Orders - December 2020'!$C$2:$C$2047,Worksheet!$F152),"-")</f>
        <v>-</v>
      </c>
      <c r="CT152" s="51" t="str">
        <f>IFERROR(AVERAGEIFS('Orders - December 2020'!$I$2:$I$2047,'Orders - December 2020'!$H$2:$H$2047,Worksheet!CT$3,'Orders - December 2020'!$C$2:$C$2047,Worksheet!$F152),"-")</f>
        <v>-</v>
      </c>
      <c r="CU152" s="51" t="str">
        <f>IFERROR(AVERAGEIFS('Orders - December 2020'!$I$2:$I$2047,'Orders - December 2020'!$H$2:$H$2047,Worksheet!CU$3,'Orders - December 2020'!$C$2:$C$2047,Worksheet!$F152),"-")</f>
        <v>-</v>
      </c>
      <c r="CV152" s="51" t="str">
        <f>IFERROR(AVERAGEIFS('Orders - December 2020'!$I$2:$I$2047,'Orders - December 2020'!$H$2:$H$2047,Worksheet!CV$3,'Orders - December 2020'!$C$2:$C$2047,Worksheet!$F152),"-")</f>
        <v>-</v>
      </c>
      <c r="CW152" s="51" t="str">
        <f>IFERROR(AVERAGEIFS('Orders - December 2020'!$I$2:$I$2047,'Orders - December 2020'!$H$2:$H$2047,Worksheet!CW$3,'Orders - December 2020'!$C$2:$C$2047,Worksheet!$F152),"-")</f>
        <v>-</v>
      </c>
      <c r="CX152" s="51" t="str">
        <f>IFERROR(AVERAGEIFS('Orders - December 2020'!$I$2:$I$2047,'Orders - December 2020'!$H$2:$H$2047,Worksheet!CX$3,'Orders - December 2020'!$C$2:$C$2047,Worksheet!$F152),"-")</f>
        <v>-</v>
      </c>
      <c r="CY152" s="51" t="str">
        <f>IFERROR(AVERAGEIFS('Orders - December 2020'!$I$2:$I$2047,'Orders - December 2020'!$H$2:$H$2047,Worksheet!CY$3,'Orders - December 2020'!$C$2:$C$2047,Worksheet!$F152),"-")</f>
        <v>-</v>
      </c>
      <c r="CZ152" s="51" t="str">
        <f>IFERROR(AVERAGEIFS('Orders - December 2020'!$I$2:$I$2047,'Orders - December 2020'!$H$2:$H$2047,Worksheet!CZ$3,'Orders - December 2020'!$C$2:$C$2047,Worksheet!$F152),"-")</f>
        <v>-</v>
      </c>
      <c r="DA152" s="51" t="str">
        <f>IFERROR(AVERAGEIFS('Orders - December 2020'!$I$2:$I$2047,'Orders - December 2020'!$H$2:$H$2047,Worksheet!DA$3,'Orders - December 2020'!$C$2:$C$2047,Worksheet!$F152),"-")</f>
        <v>-</v>
      </c>
      <c r="DB152" s="51" t="str">
        <f>IFERROR(AVERAGEIFS('Orders - December 2020'!$I$2:$I$2047,'Orders - December 2020'!$H$2:$H$2047,Worksheet!DB$3,'Orders - December 2020'!$C$2:$C$2047,Worksheet!$F152),"-")</f>
        <v>-</v>
      </c>
      <c r="DC152" s="51" t="str">
        <f>IFERROR(AVERAGEIFS('Orders - December 2020'!$I$2:$I$2047,'Orders - December 2020'!$H$2:$H$2047,Worksheet!DC$3,'Orders - December 2020'!$C$2:$C$2047,Worksheet!$F152),"-")</f>
        <v>-</v>
      </c>
      <c r="DD152" s="51" t="str">
        <f>IFERROR(AVERAGEIFS('Orders - December 2020'!$I$2:$I$2047,'Orders - December 2020'!$H$2:$H$2047,Worksheet!DD$3,'Orders - December 2020'!$C$2:$C$2047,Worksheet!$F152),"-")</f>
        <v>-</v>
      </c>
      <c r="DE152" s="51" t="str">
        <f>IFERROR(AVERAGEIFS('Orders - December 2020'!$I$2:$I$2047,'Orders - December 2020'!$H$2:$H$2047,Worksheet!DE$3,'Orders - December 2020'!$C$2:$C$2047,Worksheet!$F152),"-")</f>
        <v>-</v>
      </c>
      <c r="DF152" s="51" t="str">
        <f>IFERROR(AVERAGEIFS('Orders - December 2020'!$I$2:$I$2047,'Orders - December 2020'!$H$2:$H$2047,Worksheet!DF$3,'Orders - December 2020'!$C$2:$C$2047,Worksheet!$F152),"-")</f>
        <v>-</v>
      </c>
      <c r="DG152" s="51" t="str">
        <f>IFERROR(AVERAGEIFS('Orders - December 2020'!$I$2:$I$2047,'Orders - December 2020'!$H$2:$H$2047,Worksheet!DG$3,'Orders - December 2020'!$C$2:$C$2047,Worksheet!$F152),"-")</f>
        <v>-</v>
      </c>
      <c r="DH152" s="51" t="str">
        <f>IFERROR(AVERAGEIFS('Orders - December 2020'!$I$2:$I$2047,'Orders - December 2020'!$H$2:$H$2047,Worksheet!DH$3,'Orders - December 2020'!$C$2:$C$2047,Worksheet!$F152),"-")</f>
        <v>-</v>
      </c>
      <c r="DI152" s="51" t="str">
        <f>IFERROR(AVERAGEIFS('Orders - December 2020'!$I$2:$I$2047,'Orders - December 2020'!$H$2:$H$2047,Worksheet!DI$3,'Orders - December 2020'!$C$2:$C$2047,Worksheet!$F152),"-")</f>
        <v>-</v>
      </c>
      <c r="DJ152" s="51" t="str">
        <f>IFERROR(AVERAGEIFS('Orders - December 2020'!$I$2:$I$2047,'Orders - December 2020'!$H$2:$H$2047,Worksheet!DJ$3,'Orders - December 2020'!$C$2:$C$2047,Worksheet!$F152),"-")</f>
        <v>-</v>
      </c>
      <c r="DK152" s="51" t="str">
        <f>IFERROR(AVERAGEIFS('Orders - December 2020'!$I$2:$I$2047,'Orders - December 2020'!$H$2:$H$2047,Worksheet!DK$3,'Orders - December 2020'!$C$2:$C$2047,Worksheet!$F152),"-")</f>
        <v>-</v>
      </c>
      <c r="DL152" s="51" t="str">
        <f>IFERROR(AVERAGEIFS('Orders - December 2020'!$I$2:$I$2047,'Orders - December 2020'!$H$2:$H$2047,Worksheet!DL$3,'Orders - December 2020'!$C$2:$C$2047,Worksheet!$F152),"-")</f>
        <v>-</v>
      </c>
      <c r="DM152" s="51" t="str">
        <f>IFERROR(AVERAGEIFS('Orders - December 2020'!$I$2:$I$2047,'Orders - December 2020'!$H$2:$H$2047,Worksheet!DM$3,'Orders - December 2020'!$C$2:$C$2047,Worksheet!$F152),"-")</f>
        <v>-</v>
      </c>
      <c r="DN152" s="51" t="str">
        <f>IFERROR(AVERAGEIFS('Orders - December 2020'!$I$2:$I$2047,'Orders - December 2020'!$H$2:$H$2047,Worksheet!DN$3,'Orders - December 2020'!$C$2:$C$2047,Worksheet!$F152),"-")</f>
        <v>-</v>
      </c>
      <c r="DO152" s="51" t="str">
        <f>IFERROR(AVERAGEIFS('Orders - December 2020'!$I$2:$I$2047,'Orders - December 2020'!$H$2:$H$2047,Worksheet!DO$3,'Orders - December 2020'!$C$2:$C$2047,Worksheet!$F152),"-")</f>
        <v>-</v>
      </c>
      <c r="DP152" s="51" t="str">
        <f>IFERROR(AVERAGEIFS('Orders - December 2020'!$I$2:$I$2047,'Orders - December 2020'!$H$2:$H$2047,Worksheet!DP$3,'Orders - December 2020'!$C$2:$C$2047,Worksheet!$F152),"-")</f>
        <v>-</v>
      </c>
      <c r="DQ152" s="51" t="str">
        <f>IFERROR(AVERAGEIFS('Orders - December 2020'!$I$2:$I$2047,'Orders - December 2020'!$H$2:$H$2047,Worksheet!DQ$3,'Orders - December 2020'!$C$2:$C$2047,Worksheet!$F152),"-")</f>
        <v>-</v>
      </c>
      <c r="DR152" s="51" t="str">
        <f>IFERROR(AVERAGEIFS('Orders - December 2020'!$I$2:$I$2047,'Orders - December 2020'!$H$2:$H$2047,Worksheet!DR$3,'Orders - December 2020'!$C$2:$C$2047,Worksheet!$F152),"-")</f>
        <v>-</v>
      </c>
      <c r="DS152" s="51" t="str">
        <f>IFERROR(AVERAGEIFS('Orders - December 2020'!$I$2:$I$2047,'Orders - December 2020'!$H$2:$H$2047,Worksheet!DS$3,'Orders - December 2020'!$C$2:$C$2047,Worksheet!$F152),"-")</f>
        <v>-</v>
      </c>
      <c r="DT152" s="51" t="str">
        <f>IFERROR(AVERAGEIFS('Orders - December 2020'!$I$2:$I$2047,'Orders - December 2020'!$H$2:$H$2047,Worksheet!DT$3,'Orders - December 2020'!$C$2:$C$2047,Worksheet!$F152),"-")</f>
        <v>-</v>
      </c>
      <c r="DU152" s="51" t="str">
        <f>IFERROR(AVERAGEIFS('Orders - December 2020'!$I$2:$I$2047,'Orders - December 2020'!$H$2:$H$2047,Worksheet!DU$3,'Orders - December 2020'!$C$2:$C$2047,Worksheet!$F152),"-")</f>
        <v>-</v>
      </c>
      <c r="DV152" s="51" t="str">
        <f>IFERROR(AVERAGEIFS('Orders - December 2020'!$I$2:$I$2047,'Orders - December 2020'!$H$2:$H$2047,Worksheet!DV$3,'Orders - December 2020'!$C$2:$C$2047,Worksheet!$F152),"-")</f>
        <v>-</v>
      </c>
      <c r="DW152" s="51" t="str">
        <f>IFERROR(AVERAGEIFS('Orders - December 2020'!$I$2:$I$2047,'Orders - December 2020'!$H$2:$H$2047,Worksheet!DW$3,'Orders - December 2020'!$C$2:$C$2047,Worksheet!$F152),"-")</f>
        <v>-</v>
      </c>
      <c r="DX152" s="51" t="str">
        <f>IFERROR(AVERAGEIFS('Orders - December 2020'!$I$2:$I$2047,'Orders - December 2020'!$H$2:$H$2047,Worksheet!DX$3,'Orders - December 2020'!$C$2:$C$2047,Worksheet!$F152),"-")</f>
        <v>-</v>
      </c>
      <c r="DY152" s="51" t="str">
        <f>IFERROR(AVERAGEIFS('Orders - December 2020'!$I$2:$I$2047,'Orders - December 2020'!$H$2:$H$2047,Worksheet!DY$3,'Orders - December 2020'!$C$2:$C$2047,Worksheet!$F152),"-")</f>
        <v>-</v>
      </c>
      <c r="DZ152" s="51" t="str">
        <f>IFERROR(AVERAGEIFS('Orders - December 2020'!$I$2:$I$2047,'Orders - December 2020'!$H$2:$H$2047,Worksheet!DZ$3,'Orders - December 2020'!$C$2:$C$2047,Worksheet!$F152),"-")</f>
        <v>-</v>
      </c>
      <c r="EA152" s="51" t="str">
        <f>IFERROR(AVERAGEIFS('Orders - December 2020'!$I$2:$I$2047,'Orders - December 2020'!$H$2:$H$2047,Worksheet!EA$3,'Orders - December 2020'!$C$2:$C$2047,Worksheet!$F152),"-")</f>
        <v>-</v>
      </c>
      <c r="EB152" s="51" t="str">
        <f>IFERROR(AVERAGEIFS('Orders - December 2020'!$I$2:$I$2047,'Orders - December 2020'!$H$2:$H$2047,Worksheet!EB$3,'Orders - December 2020'!$C$2:$C$2047,Worksheet!$F152),"-")</f>
        <v>-</v>
      </c>
      <c r="EC152" s="51" t="str">
        <f>IFERROR(AVERAGEIFS('Orders - December 2020'!$I$2:$I$2047,'Orders - December 2020'!$H$2:$H$2047,Worksheet!EC$3,'Orders - December 2020'!$C$2:$C$2047,Worksheet!$F152),"-")</f>
        <v>-</v>
      </c>
      <c r="ED152" s="51" t="str">
        <f>IFERROR(AVERAGEIFS('Orders - December 2020'!$I$2:$I$2047,'Orders - December 2020'!$H$2:$H$2047,Worksheet!ED$3,'Orders - December 2020'!$C$2:$C$2047,Worksheet!$F152),"-")</f>
        <v>-</v>
      </c>
      <c r="EE152" s="51" t="str">
        <f>IFERROR(AVERAGEIFS('Orders - December 2020'!$I$2:$I$2047,'Orders - December 2020'!$H$2:$H$2047,Worksheet!EE$3,'Orders - December 2020'!$C$2:$C$2047,Worksheet!$F152),"-")</f>
        <v>-</v>
      </c>
      <c r="EF152" s="51" t="str">
        <f>IFERROR(AVERAGEIFS('Orders - December 2020'!$I$2:$I$2047,'Orders - December 2020'!$H$2:$H$2047,Worksheet!EF$3,'Orders - December 2020'!$C$2:$C$2047,Worksheet!$F152),"-")</f>
        <v>-</v>
      </c>
      <c r="EG152" s="51" t="str">
        <f>IFERROR(AVERAGEIFS('Orders - December 2020'!$I$2:$I$2047,'Orders - December 2020'!$H$2:$H$2047,Worksheet!EG$3,'Orders - December 2020'!$C$2:$C$2047,Worksheet!$F152),"-")</f>
        <v>-</v>
      </c>
      <c r="EH152" s="51" t="str">
        <f>IFERROR(AVERAGEIFS('Orders - December 2020'!$I$2:$I$2047,'Orders - December 2020'!$H$2:$H$2047,Worksheet!EH$3,'Orders - December 2020'!$C$2:$C$2047,Worksheet!$F152),"-")</f>
        <v>-</v>
      </c>
      <c r="EI152" s="51" t="str">
        <f>IFERROR(AVERAGEIFS('Orders - December 2020'!$I$2:$I$2047,'Orders - December 2020'!$H$2:$H$2047,Worksheet!EI$3,'Orders - December 2020'!$C$2:$C$2047,Worksheet!$F152),"-")</f>
        <v>-</v>
      </c>
      <c r="EJ152" s="51" t="str">
        <f>IFERROR(AVERAGEIFS('Orders - December 2020'!$I$2:$I$2047,'Orders - December 2020'!$H$2:$H$2047,Worksheet!EJ$3,'Orders - December 2020'!$C$2:$C$2047,Worksheet!$F152),"-")</f>
        <v>-</v>
      </c>
      <c r="EK152" s="51" t="str">
        <f>IFERROR(AVERAGEIFS('Orders - December 2020'!$I$2:$I$2047,'Orders - December 2020'!$H$2:$H$2047,Worksheet!EK$3,'Orders - December 2020'!$C$2:$C$2047,Worksheet!$F152),"-")</f>
        <v>-</v>
      </c>
      <c r="EL152" s="51" t="str">
        <f>IFERROR(AVERAGEIFS('Orders - December 2020'!$I$2:$I$2047,'Orders - December 2020'!$H$2:$H$2047,Worksheet!EL$3,'Orders - December 2020'!$C$2:$C$2047,Worksheet!$F152),"-")</f>
        <v>-</v>
      </c>
      <c r="EM152" s="51" t="str">
        <f>IFERROR(AVERAGEIFS('Orders - December 2020'!$I$2:$I$2047,'Orders - December 2020'!$H$2:$H$2047,Worksheet!EM$3,'Orders - December 2020'!$C$2:$C$2047,Worksheet!$F152),"-")</f>
        <v>-</v>
      </c>
      <c r="EN152" s="51" t="str">
        <f>IFERROR(AVERAGEIFS('Orders - December 2020'!$I$2:$I$2047,'Orders - December 2020'!$H$2:$H$2047,Worksheet!EN$3,'Orders - December 2020'!$C$2:$C$2047,Worksheet!$F152),"-")</f>
        <v>-</v>
      </c>
      <c r="EO152" s="51" t="str">
        <f>IFERROR(AVERAGEIFS('Orders - December 2020'!$I$2:$I$2047,'Orders - December 2020'!$H$2:$H$2047,Worksheet!EO$3,'Orders - December 2020'!$C$2:$C$2047,Worksheet!$F152),"-")</f>
        <v>-</v>
      </c>
      <c r="EP152" s="51" t="str">
        <f>IFERROR(AVERAGEIFS('Orders - December 2020'!$I$2:$I$2047,'Orders - December 2020'!$H$2:$H$2047,Worksheet!EP$3,'Orders - December 2020'!$C$2:$C$2047,Worksheet!$F152),"-")</f>
        <v>-</v>
      </c>
      <c r="EQ152" s="51" t="str">
        <f>IFERROR(AVERAGEIFS('Orders - December 2020'!$I$2:$I$2047,'Orders - December 2020'!$H$2:$H$2047,Worksheet!EQ$3,'Orders - December 2020'!$C$2:$C$2047,Worksheet!$F152),"-")</f>
        <v>-</v>
      </c>
      <c r="ER152" s="51" t="str">
        <f>IFERROR(AVERAGEIFS('Orders - December 2020'!$I$2:$I$2047,'Orders - December 2020'!$H$2:$H$2047,Worksheet!ER$3,'Orders - December 2020'!$C$2:$C$2047,Worksheet!$F152),"-")</f>
        <v>-</v>
      </c>
      <c r="ES152" s="51" t="str">
        <f>IFERROR(AVERAGEIFS('Orders - December 2020'!$I$2:$I$2047,'Orders - December 2020'!$H$2:$H$2047,Worksheet!ES$3,'Orders - December 2020'!$C$2:$C$2047,Worksheet!$F152),"-")</f>
        <v>-</v>
      </c>
      <c r="ET152" s="51" t="str">
        <f>IFERROR(AVERAGEIFS('Orders - December 2020'!$I$2:$I$2047,'Orders - December 2020'!$H$2:$H$2047,Worksheet!ET$3,'Orders - December 2020'!$C$2:$C$2047,Worksheet!$F152),"-")</f>
        <v>-</v>
      </c>
      <c r="EU152" s="51" t="str">
        <f>IFERROR(AVERAGEIFS('Orders - December 2020'!$I$2:$I$2047,'Orders - December 2020'!$H$2:$H$2047,Worksheet!EU$3,'Orders - December 2020'!$C$2:$C$2047,Worksheet!$F152),"-")</f>
        <v>-</v>
      </c>
      <c r="EV152" s="51" t="str">
        <f>IFERROR(AVERAGEIFS('Orders - December 2020'!$I$2:$I$2047,'Orders - December 2020'!$H$2:$H$2047,Worksheet!EV$3,'Orders - December 2020'!$C$2:$C$2047,Worksheet!$F152),"-")</f>
        <v>-</v>
      </c>
      <c r="EW152" s="51" t="str">
        <f>IFERROR(AVERAGEIFS('Orders - December 2020'!$I$2:$I$2047,'Orders - December 2020'!$H$2:$H$2047,Worksheet!EW$3,'Orders - December 2020'!$C$2:$C$2047,Worksheet!$F152),"-")</f>
        <v>-</v>
      </c>
      <c r="EX152" s="51" t="str">
        <f>IFERROR(AVERAGEIFS('Orders - December 2020'!$I$2:$I$2047,'Orders - December 2020'!$H$2:$H$2047,Worksheet!EX$3,'Orders - December 2020'!$C$2:$C$2047,Worksheet!$F152),"-")</f>
        <v>-</v>
      </c>
      <c r="EY152" s="51" t="str">
        <f>IFERROR(AVERAGEIFS('Orders - December 2020'!$I$2:$I$2047,'Orders - December 2020'!$H$2:$H$2047,Worksheet!EY$3,'Orders - December 2020'!$C$2:$C$2047,Worksheet!$F152),"-")</f>
        <v>-</v>
      </c>
      <c r="EZ152" s="51" t="str">
        <f>IFERROR(AVERAGEIFS('Orders - December 2020'!$I$2:$I$2047,'Orders - December 2020'!$H$2:$H$2047,Worksheet!EZ$3,'Orders - December 2020'!$C$2:$C$2047,Worksheet!$F152),"-")</f>
        <v>-</v>
      </c>
      <c r="FA152" s="51" t="str">
        <f>IFERROR(AVERAGEIFS('Orders - December 2020'!$I$2:$I$2047,'Orders - December 2020'!$H$2:$H$2047,Worksheet!FA$3,'Orders - December 2020'!$C$2:$C$2047,Worksheet!$F152),"-")</f>
        <v>-</v>
      </c>
      <c r="FB152" s="51" t="str">
        <f>IFERROR(AVERAGEIFS('Orders - December 2020'!$I$2:$I$2047,'Orders - December 2020'!$H$2:$H$2047,Worksheet!FB$3,'Orders - December 2020'!$C$2:$C$2047,Worksheet!$F152),"-")</f>
        <v>-</v>
      </c>
      <c r="FC152" s="51" t="str">
        <f>IFERROR(AVERAGEIFS('Orders - December 2020'!$I$2:$I$2047,'Orders - December 2020'!$H$2:$H$2047,Worksheet!FC$3,'Orders - December 2020'!$C$2:$C$2047,Worksheet!$F152),"-")</f>
        <v>-</v>
      </c>
      <c r="FD152" s="51" t="str">
        <f>IFERROR(AVERAGEIFS('Orders - December 2020'!$I$2:$I$2047,'Orders - December 2020'!$H$2:$H$2047,Worksheet!FD$3,'Orders - December 2020'!$C$2:$C$2047,Worksheet!$F152),"-")</f>
        <v>-</v>
      </c>
      <c r="FE152" s="51" t="str">
        <f>IFERROR(AVERAGEIFS('Orders - December 2020'!$I$2:$I$2047,'Orders - December 2020'!$H$2:$H$2047,Worksheet!FE$3,'Orders - December 2020'!$C$2:$C$2047,Worksheet!$F152),"-")</f>
        <v>-</v>
      </c>
      <c r="FF152" s="51" t="str">
        <f>IFERROR(AVERAGEIFS('Orders - December 2020'!$I$2:$I$2047,'Orders - December 2020'!$H$2:$H$2047,Worksheet!FF$3,'Orders - December 2020'!$C$2:$C$2047,Worksheet!$F152),"-")</f>
        <v>-</v>
      </c>
      <c r="FG152" s="52" t="str">
        <f>IFERROR(AVERAGEIFS('Orders - December 2020'!$I$2:$I$2047,'Orders - December 2020'!$H$2:$H$2047,Worksheet!FG$3,'Orders - December 2020'!$C$2:$C$2047,Worksheet!$F152),"-")</f>
        <v>-</v>
      </c>
    </row>
    <row r="153" spans="6:163">
      <c r="F153" s="45" t="str">
        <v>Mama Dee's Minimarts</v>
      </c>
      <c r="G153" s="50" t="str">
        <f>IFERROR(AVERAGEIFS('Orders - December 2020'!$I$2:$I$2047,'Orders - December 2020'!$H$2:$H$2047,Worksheet!G$3,'Orders - December 2020'!$C$2:$C$2047,Worksheet!$F153),"-")</f>
        <v>-</v>
      </c>
      <c r="H153" s="51" t="str">
        <f>IFERROR(AVERAGEIFS('Orders - December 2020'!$I$2:$I$2047,'Orders - December 2020'!$H$2:$H$2047,Worksheet!H$3,'Orders - December 2020'!$C$2:$C$2047,Worksheet!$F153),"-")</f>
        <v>-</v>
      </c>
      <c r="I153" s="51" t="str">
        <f>IFERROR(AVERAGEIFS('Orders - December 2020'!$I$2:$I$2047,'Orders - December 2020'!$H$2:$H$2047,Worksheet!I$3,'Orders - December 2020'!$C$2:$C$2047,Worksheet!$F153),"-")</f>
        <v>-</v>
      </c>
      <c r="J153" s="51" t="str">
        <f>IFERROR(AVERAGEIFS('Orders - December 2020'!$I$2:$I$2047,'Orders - December 2020'!$H$2:$H$2047,Worksheet!J$3,'Orders - December 2020'!$C$2:$C$2047,Worksheet!$F153),"-")</f>
        <v>-</v>
      </c>
      <c r="K153" s="51" t="str">
        <f>IFERROR(AVERAGEIFS('Orders - December 2020'!$I$2:$I$2047,'Orders - December 2020'!$H$2:$H$2047,Worksheet!K$3,'Orders - December 2020'!$C$2:$C$2047,Worksheet!$F153),"-")</f>
        <v>-</v>
      </c>
      <c r="L153" s="51" t="str">
        <f>IFERROR(AVERAGEIFS('Orders - December 2020'!$I$2:$I$2047,'Orders - December 2020'!$H$2:$H$2047,Worksheet!L$3,'Orders - December 2020'!$C$2:$C$2047,Worksheet!$F153),"-")</f>
        <v>-</v>
      </c>
      <c r="M153" s="51" t="str">
        <f>IFERROR(AVERAGEIFS('Orders - December 2020'!$I$2:$I$2047,'Orders - December 2020'!$H$2:$H$2047,Worksheet!M$3,'Orders - December 2020'!$C$2:$C$2047,Worksheet!$F153),"-")</f>
        <v>-</v>
      </c>
      <c r="N153" s="51" t="str">
        <f>IFERROR(AVERAGEIFS('Orders - December 2020'!$I$2:$I$2047,'Orders - December 2020'!$H$2:$H$2047,Worksheet!N$3,'Orders - December 2020'!$C$2:$C$2047,Worksheet!$F153),"-")</f>
        <v>-</v>
      </c>
      <c r="O153" s="51" t="str">
        <f>IFERROR(AVERAGEIFS('Orders - December 2020'!$I$2:$I$2047,'Orders - December 2020'!$H$2:$H$2047,Worksheet!O$3,'Orders - December 2020'!$C$2:$C$2047,Worksheet!$F153),"-")</f>
        <v>-</v>
      </c>
      <c r="P153" s="51" t="str">
        <f>IFERROR(AVERAGEIFS('Orders - December 2020'!$I$2:$I$2047,'Orders - December 2020'!$H$2:$H$2047,Worksheet!P$3,'Orders - December 2020'!$C$2:$C$2047,Worksheet!$F153),"-")</f>
        <v>-</v>
      </c>
      <c r="Q153" s="51" t="str">
        <f>IFERROR(AVERAGEIFS('Orders - December 2020'!$I$2:$I$2047,'Orders - December 2020'!$H$2:$H$2047,Worksheet!Q$3,'Orders - December 2020'!$C$2:$C$2047,Worksheet!$F153),"-")</f>
        <v>-</v>
      </c>
      <c r="R153" s="51" t="str">
        <f>IFERROR(AVERAGEIFS('Orders - December 2020'!$I$2:$I$2047,'Orders - December 2020'!$H$2:$H$2047,Worksheet!R$3,'Orders - December 2020'!$C$2:$C$2047,Worksheet!$F153),"-")</f>
        <v>-</v>
      </c>
      <c r="S153" s="51" t="str">
        <f>IFERROR(AVERAGEIFS('Orders - December 2020'!$I$2:$I$2047,'Orders - December 2020'!$H$2:$H$2047,Worksheet!S$3,'Orders - December 2020'!$C$2:$C$2047,Worksheet!$F153),"-")</f>
        <v>-</v>
      </c>
      <c r="T153" s="51" t="str">
        <f>IFERROR(AVERAGEIFS('Orders - December 2020'!$I$2:$I$2047,'Orders - December 2020'!$H$2:$H$2047,Worksheet!T$3,'Orders - December 2020'!$C$2:$C$2047,Worksheet!$F153),"-")</f>
        <v>-</v>
      </c>
      <c r="U153" s="51" t="str">
        <f>IFERROR(AVERAGEIFS('Orders - December 2020'!$I$2:$I$2047,'Orders - December 2020'!$H$2:$H$2047,Worksheet!U$3,'Orders - December 2020'!$C$2:$C$2047,Worksheet!$F153),"-")</f>
        <v>-</v>
      </c>
      <c r="V153" s="51" t="str">
        <f>IFERROR(AVERAGEIFS('Orders - December 2020'!$I$2:$I$2047,'Orders - December 2020'!$H$2:$H$2047,Worksheet!V$3,'Orders - December 2020'!$C$2:$C$2047,Worksheet!$F153),"-")</f>
        <v>-</v>
      </c>
      <c r="W153" s="51" t="str">
        <f>IFERROR(AVERAGEIFS('Orders - December 2020'!$I$2:$I$2047,'Orders - December 2020'!$H$2:$H$2047,Worksheet!W$3,'Orders - December 2020'!$C$2:$C$2047,Worksheet!$F153),"-")</f>
        <v>-</v>
      </c>
      <c r="X153" s="51" t="str">
        <f>IFERROR(AVERAGEIFS('Orders - December 2020'!$I$2:$I$2047,'Orders - December 2020'!$H$2:$H$2047,Worksheet!X$3,'Orders - December 2020'!$C$2:$C$2047,Worksheet!$F153),"-")</f>
        <v>-</v>
      </c>
      <c r="Y153" s="51" t="str">
        <f>IFERROR(AVERAGEIFS('Orders - December 2020'!$I$2:$I$2047,'Orders - December 2020'!$H$2:$H$2047,Worksheet!Y$3,'Orders - December 2020'!$C$2:$C$2047,Worksheet!$F153),"-")</f>
        <v>-</v>
      </c>
      <c r="Z153" s="51" t="str">
        <f>IFERROR(AVERAGEIFS('Orders - December 2020'!$I$2:$I$2047,'Orders - December 2020'!$H$2:$H$2047,Worksheet!Z$3,'Orders - December 2020'!$C$2:$C$2047,Worksheet!$F153),"-")</f>
        <v>-</v>
      </c>
      <c r="AA153" s="51" t="str">
        <f>IFERROR(AVERAGEIFS('Orders - December 2020'!$I$2:$I$2047,'Orders - December 2020'!$H$2:$H$2047,Worksheet!AA$3,'Orders - December 2020'!$C$2:$C$2047,Worksheet!$F153),"-")</f>
        <v>-</v>
      </c>
      <c r="AB153" s="51" t="str">
        <f>IFERROR(AVERAGEIFS('Orders - December 2020'!$I$2:$I$2047,'Orders - December 2020'!$H$2:$H$2047,Worksheet!AB$3,'Orders - December 2020'!$C$2:$C$2047,Worksheet!$F153),"-")</f>
        <v>-</v>
      </c>
      <c r="AC153" s="51" t="str">
        <f>IFERROR(AVERAGEIFS('Orders - December 2020'!$I$2:$I$2047,'Orders - December 2020'!$H$2:$H$2047,Worksheet!AC$3,'Orders - December 2020'!$C$2:$C$2047,Worksheet!$F153),"-")</f>
        <v>-</v>
      </c>
      <c r="AD153" s="51" t="str">
        <f>IFERROR(AVERAGEIFS('Orders - December 2020'!$I$2:$I$2047,'Orders - December 2020'!$H$2:$H$2047,Worksheet!AD$3,'Orders - December 2020'!$C$2:$C$2047,Worksheet!$F153),"-")</f>
        <v>-</v>
      </c>
      <c r="AE153" s="51" t="str">
        <f>IFERROR(AVERAGEIFS('Orders - December 2020'!$I$2:$I$2047,'Orders - December 2020'!$H$2:$H$2047,Worksheet!AE$3,'Orders - December 2020'!$C$2:$C$2047,Worksheet!$F153),"-")</f>
        <v>-</v>
      </c>
      <c r="AF153" s="51" t="str">
        <f>IFERROR(AVERAGEIFS('Orders - December 2020'!$I$2:$I$2047,'Orders - December 2020'!$H$2:$H$2047,Worksheet!AF$3,'Orders - December 2020'!$C$2:$C$2047,Worksheet!$F153),"-")</f>
        <v>-</v>
      </c>
      <c r="AG153" s="51" t="str">
        <f>IFERROR(AVERAGEIFS('Orders - December 2020'!$I$2:$I$2047,'Orders - December 2020'!$H$2:$H$2047,Worksheet!AG$3,'Orders - December 2020'!$C$2:$C$2047,Worksheet!$F153),"-")</f>
        <v>-</v>
      </c>
      <c r="AH153" s="51" t="str">
        <f>IFERROR(AVERAGEIFS('Orders - December 2020'!$I$2:$I$2047,'Orders - December 2020'!$H$2:$H$2047,Worksheet!AH$3,'Orders - December 2020'!$C$2:$C$2047,Worksheet!$F153),"-")</f>
        <v>-</v>
      </c>
      <c r="AI153" s="51" t="str">
        <f>IFERROR(AVERAGEIFS('Orders - December 2020'!$I$2:$I$2047,'Orders - December 2020'!$H$2:$H$2047,Worksheet!AI$3,'Orders - December 2020'!$C$2:$C$2047,Worksheet!$F153),"-")</f>
        <v>-</v>
      </c>
      <c r="AJ153" s="51" t="str">
        <f>IFERROR(AVERAGEIFS('Orders - December 2020'!$I$2:$I$2047,'Orders - December 2020'!$H$2:$H$2047,Worksheet!AJ$3,'Orders - December 2020'!$C$2:$C$2047,Worksheet!$F153),"-")</f>
        <v>-</v>
      </c>
      <c r="AK153" s="51" t="str">
        <f>IFERROR(AVERAGEIFS('Orders - December 2020'!$I$2:$I$2047,'Orders - December 2020'!$H$2:$H$2047,Worksheet!AK$3,'Orders - December 2020'!$C$2:$C$2047,Worksheet!$F153),"-")</f>
        <v>-</v>
      </c>
      <c r="AL153" s="51" t="str">
        <f>IFERROR(AVERAGEIFS('Orders - December 2020'!$I$2:$I$2047,'Orders - December 2020'!$H$2:$H$2047,Worksheet!AL$3,'Orders - December 2020'!$C$2:$C$2047,Worksheet!$F153),"-")</f>
        <v>-</v>
      </c>
      <c r="AM153" s="51" t="str">
        <f>IFERROR(AVERAGEIFS('Orders - December 2020'!$I$2:$I$2047,'Orders - December 2020'!$H$2:$H$2047,Worksheet!AM$3,'Orders - December 2020'!$C$2:$C$2047,Worksheet!$F153),"-")</f>
        <v>-</v>
      </c>
      <c r="AN153" s="51" t="str">
        <f>IFERROR(AVERAGEIFS('Orders - December 2020'!$I$2:$I$2047,'Orders - December 2020'!$H$2:$H$2047,Worksheet!AN$3,'Orders - December 2020'!$C$2:$C$2047,Worksheet!$F153),"-")</f>
        <v>-</v>
      </c>
      <c r="AO153" s="51" t="str">
        <f>IFERROR(AVERAGEIFS('Orders - December 2020'!$I$2:$I$2047,'Orders - December 2020'!$H$2:$H$2047,Worksheet!AO$3,'Orders - December 2020'!$C$2:$C$2047,Worksheet!$F153),"-")</f>
        <v>-</v>
      </c>
      <c r="AP153" s="51" t="str">
        <f>IFERROR(AVERAGEIFS('Orders - December 2020'!$I$2:$I$2047,'Orders - December 2020'!$H$2:$H$2047,Worksheet!AP$3,'Orders - December 2020'!$C$2:$C$2047,Worksheet!$F153),"-")</f>
        <v>-</v>
      </c>
      <c r="AQ153" s="51" t="str">
        <f>IFERROR(AVERAGEIFS('Orders - December 2020'!$I$2:$I$2047,'Orders - December 2020'!$H$2:$H$2047,Worksheet!AQ$3,'Orders - December 2020'!$C$2:$C$2047,Worksheet!$F153),"-")</f>
        <v>-</v>
      </c>
      <c r="AR153" s="51" t="str">
        <f>IFERROR(AVERAGEIFS('Orders - December 2020'!$I$2:$I$2047,'Orders - December 2020'!$H$2:$H$2047,Worksheet!AR$3,'Orders - December 2020'!$C$2:$C$2047,Worksheet!$F153),"-")</f>
        <v>-</v>
      </c>
      <c r="AS153" s="51" t="str">
        <f>IFERROR(AVERAGEIFS('Orders - December 2020'!$I$2:$I$2047,'Orders - December 2020'!$H$2:$H$2047,Worksheet!AS$3,'Orders - December 2020'!$C$2:$C$2047,Worksheet!$F153),"-")</f>
        <v>-</v>
      </c>
      <c r="AT153" s="51" t="str">
        <f>IFERROR(AVERAGEIFS('Orders - December 2020'!$I$2:$I$2047,'Orders - December 2020'!$H$2:$H$2047,Worksheet!AT$3,'Orders - December 2020'!$C$2:$C$2047,Worksheet!$F153),"-")</f>
        <v>-</v>
      </c>
      <c r="AU153" s="51" t="str">
        <f>IFERROR(AVERAGEIFS('Orders - December 2020'!$I$2:$I$2047,'Orders - December 2020'!$H$2:$H$2047,Worksheet!AU$3,'Orders - December 2020'!$C$2:$C$2047,Worksheet!$F153),"-")</f>
        <v>-</v>
      </c>
      <c r="AV153" s="51" t="str">
        <f>IFERROR(AVERAGEIFS('Orders - December 2020'!$I$2:$I$2047,'Orders - December 2020'!$H$2:$H$2047,Worksheet!AV$3,'Orders - December 2020'!$C$2:$C$2047,Worksheet!$F153),"-")</f>
        <v>-</v>
      </c>
      <c r="AW153" s="51" t="str">
        <f>IFERROR(AVERAGEIFS('Orders - December 2020'!$I$2:$I$2047,'Orders - December 2020'!$H$2:$H$2047,Worksheet!AW$3,'Orders - December 2020'!$C$2:$C$2047,Worksheet!$F153),"-")</f>
        <v>-</v>
      </c>
      <c r="AX153" s="51">
        <f>IFERROR(AVERAGEIFS('Orders - December 2020'!$I$2:$I$2047,'Orders - December 2020'!$H$2:$H$2047,Worksheet!AX$3,'Orders - December 2020'!$C$2:$C$2047,Worksheet!$F153),"-")</f>
        <v>8</v>
      </c>
      <c r="AY153" s="51" t="str">
        <f>IFERROR(AVERAGEIFS('Orders - December 2020'!$I$2:$I$2047,'Orders - December 2020'!$H$2:$H$2047,Worksheet!AY$3,'Orders - December 2020'!$C$2:$C$2047,Worksheet!$F153),"-")</f>
        <v>-</v>
      </c>
      <c r="AZ153" s="51" t="str">
        <f>IFERROR(AVERAGEIFS('Orders - December 2020'!$I$2:$I$2047,'Orders - December 2020'!$H$2:$H$2047,Worksheet!AZ$3,'Orders - December 2020'!$C$2:$C$2047,Worksheet!$F153),"-")</f>
        <v>-</v>
      </c>
      <c r="BA153" s="51" t="str">
        <f>IFERROR(AVERAGEIFS('Orders - December 2020'!$I$2:$I$2047,'Orders - December 2020'!$H$2:$H$2047,Worksheet!BA$3,'Orders - December 2020'!$C$2:$C$2047,Worksheet!$F153),"-")</f>
        <v>-</v>
      </c>
      <c r="BB153" s="51">
        <f>IFERROR(AVERAGEIFS('Orders - December 2020'!$I$2:$I$2047,'Orders - December 2020'!$H$2:$H$2047,Worksheet!BB$3,'Orders - December 2020'!$C$2:$C$2047,Worksheet!$F153),"-")</f>
        <v>10</v>
      </c>
      <c r="BC153" s="51" t="str">
        <f>IFERROR(AVERAGEIFS('Orders - December 2020'!$I$2:$I$2047,'Orders - December 2020'!$H$2:$H$2047,Worksheet!BC$3,'Orders - December 2020'!$C$2:$C$2047,Worksheet!$F153),"-")</f>
        <v>-</v>
      </c>
      <c r="BD153" s="51" t="str">
        <f>IFERROR(AVERAGEIFS('Orders - December 2020'!$I$2:$I$2047,'Orders - December 2020'!$H$2:$H$2047,Worksheet!BD$3,'Orders - December 2020'!$C$2:$C$2047,Worksheet!$F153),"-")</f>
        <v>-</v>
      </c>
      <c r="BE153" s="51" t="str">
        <f>IFERROR(AVERAGEIFS('Orders - December 2020'!$I$2:$I$2047,'Orders - December 2020'!$H$2:$H$2047,Worksheet!BE$3,'Orders - December 2020'!$C$2:$C$2047,Worksheet!$F153),"-")</f>
        <v>-</v>
      </c>
      <c r="BF153" s="51" t="str">
        <f>IFERROR(AVERAGEIFS('Orders - December 2020'!$I$2:$I$2047,'Orders - December 2020'!$H$2:$H$2047,Worksheet!BF$3,'Orders - December 2020'!$C$2:$C$2047,Worksheet!$F153),"-")</f>
        <v>-</v>
      </c>
      <c r="BG153" s="51" t="str">
        <f>IFERROR(AVERAGEIFS('Orders - December 2020'!$I$2:$I$2047,'Orders - December 2020'!$H$2:$H$2047,Worksheet!BG$3,'Orders - December 2020'!$C$2:$C$2047,Worksheet!$F153),"-")</f>
        <v>-</v>
      </c>
      <c r="BH153" s="51" t="str">
        <f>IFERROR(AVERAGEIFS('Orders - December 2020'!$I$2:$I$2047,'Orders - December 2020'!$H$2:$H$2047,Worksheet!BH$3,'Orders - December 2020'!$C$2:$C$2047,Worksheet!$F153),"-")</f>
        <v>-</v>
      </c>
      <c r="BI153" s="51" t="str">
        <f>IFERROR(AVERAGEIFS('Orders - December 2020'!$I$2:$I$2047,'Orders - December 2020'!$H$2:$H$2047,Worksheet!BI$3,'Orders - December 2020'!$C$2:$C$2047,Worksheet!$F153),"-")</f>
        <v>-</v>
      </c>
      <c r="BJ153" s="51" t="str">
        <f>IFERROR(AVERAGEIFS('Orders - December 2020'!$I$2:$I$2047,'Orders - December 2020'!$H$2:$H$2047,Worksheet!BJ$3,'Orders - December 2020'!$C$2:$C$2047,Worksheet!$F153),"-")</f>
        <v>-</v>
      </c>
      <c r="BK153" s="51" t="str">
        <f>IFERROR(AVERAGEIFS('Orders - December 2020'!$I$2:$I$2047,'Orders - December 2020'!$H$2:$H$2047,Worksheet!BK$3,'Orders - December 2020'!$C$2:$C$2047,Worksheet!$F153),"-")</f>
        <v>-</v>
      </c>
      <c r="BL153" s="51" t="str">
        <f>IFERROR(AVERAGEIFS('Orders - December 2020'!$I$2:$I$2047,'Orders - December 2020'!$H$2:$H$2047,Worksheet!BL$3,'Orders - December 2020'!$C$2:$C$2047,Worksheet!$F153),"-")</f>
        <v>-</v>
      </c>
      <c r="BM153" s="51" t="str">
        <f>IFERROR(AVERAGEIFS('Orders - December 2020'!$I$2:$I$2047,'Orders - December 2020'!$H$2:$H$2047,Worksheet!BM$3,'Orders - December 2020'!$C$2:$C$2047,Worksheet!$F153),"-")</f>
        <v>-</v>
      </c>
      <c r="BN153" s="51" t="str">
        <f>IFERROR(AVERAGEIFS('Orders - December 2020'!$I$2:$I$2047,'Orders - December 2020'!$H$2:$H$2047,Worksheet!BN$3,'Orders - December 2020'!$C$2:$C$2047,Worksheet!$F153),"-")</f>
        <v>-</v>
      </c>
      <c r="BO153" s="51" t="str">
        <f>IFERROR(AVERAGEIFS('Orders - December 2020'!$I$2:$I$2047,'Orders - December 2020'!$H$2:$H$2047,Worksheet!BO$3,'Orders - December 2020'!$C$2:$C$2047,Worksheet!$F153),"-")</f>
        <v>-</v>
      </c>
      <c r="BP153" s="51" t="str">
        <f>IFERROR(AVERAGEIFS('Orders - December 2020'!$I$2:$I$2047,'Orders - December 2020'!$H$2:$H$2047,Worksheet!BP$3,'Orders - December 2020'!$C$2:$C$2047,Worksheet!$F153),"-")</f>
        <v>-</v>
      </c>
      <c r="BQ153" s="51" t="str">
        <f>IFERROR(AVERAGEIFS('Orders - December 2020'!$I$2:$I$2047,'Orders - December 2020'!$H$2:$H$2047,Worksheet!BQ$3,'Orders - December 2020'!$C$2:$C$2047,Worksheet!$F153),"-")</f>
        <v>-</v>
      </c>
      <c r="BR153" s="51" t="str">
        <f>IFERROR(AVERAGEIFS('Orders - December 2020'!$I$2:$I$2047,'Orders - December 2020'!$H$2:$H$2047,Worksheet!BR$3,'Orders - December 2020'!$C$2:$C$2047,Worksheet!$F153),"-")</f>
        <v>-</v>
      </c>
      <c r="BS153" s="51" t="str">
        <f>IFERROR(AVERAGEIFS('Orders - December 2020'!$I$2:$I$2047,'Orders - December 2020'!$H$2:$H$2047,Worksheet!BS$3,'Orders - December 2020'!$C$2:$C$2047,Worksheet!$F153),"-")</f>
        <v>-</v>
      </c>
      <c r="BT153" s="51" t="str">
        <f>IFERROR(AVERAGEIFS('Orders - December 2020'!$I$2:$I$2047,'Orders - December 2020'!$H$2:$H$2047,Worksheet!BT$3,'Orders - December 2020'!$C$2:$C$2047,Worksheet!$F153),"-")</f>
        <v>-</v>
      </c>
      <c r="BU153" s="51" t="str">
        <f>IFERROR(AVERAGEIFS('Orders - December 2020'!$I$2:$I$2047,'Orders - December 2020'!$H$2:$H$2047,Worksheet!BU$3,'Orders - December 2020'!$C$2:$C$2047,Worksheet!$F153),"-")</f>
        <v>-</v>
      </c>
      <c r="BV153" s="51" t="str">
        <f>IFERROR(AVERAGEIFS('Orders - December 2020'!$I$2:$I$2047,'Orders - December 2020'!$H$2:$H$2047,Worksheet!BV$3,'Orders - December 2020'!$C$2:$C$2047,Worksheet!$F153),"-")</f>
        <v>-</v>
      </c>
      <c r="BW153" s="51">
        <f>IFERROR(AVERAGEIFS('Orders - December 2020'!$I$2:$I$2047,'Orders - December 2020'!$H$2:$H$2047,Worksheet!BW$3,'Orders - December 2020'!$C$2:$C$2047,Worksheet!$F153),"-")</f>
        <v>26.666666666666668</v>
      </c>
      <c r="BX153" s="51" t="str">
        <f>IFERROR(AVERAGEIFS('Orders - December 2020'!$I$2:$I$2047,'Orders - December 2020'!$H$2:$H$2047,Worksheet!BX$3,'Orders - December 2020'!$C$2:$C$2047,Worksheet!$F153),"-")</f>
        <v>-</v>
      </c>
      <c r="BY153" s="51">
        <f>IFERROR(AVERAGEIFS('Orders - December 2020'!$I$2:$I$2047,'Orders - December 2020'!$H$2:$H$2047,Worksheet!BY$3,'Orders - December 2020'!$C$2:$C$2047,Worksheet!$F153),"-")</f>
        <v>5</v>
      </c>
      <c r="BZ153" s="51" t="str">
        <f>IFERROR(AVERAGEIFS('Orders - December 2020'!$I$2:$I$2047,'Orders - December 2020'!$H$2:$H$2047,Worksheet!BZ$3,'Orders - December 2020'!$C$2:$C$2047,Worksheet!$F153),"-")</f>
        <v>-</v>
      </c>
      <c r="CA153" s="51" t="str">
        <f>IFERROR(AVERAGEIFS('Orders - December 2020'!$I$2:$I$2047,'Orders - December 2020'!$H$2:$H$2047,Worksheet!CA$3,'Orders - December 2020'!$C$2:$C$2047,Worksheet!$F153),"-")</f>
        <v>-</v>
      </c>
      <c r="CB153" s="51" t="str">
        <f>IFERROR(AVERAGEIFS('Orders - December 2020'!$I$2:$I$2047,'Orders - December 2020'!$H$2:$H$2047,Worksheet!CB$3,'Orders - December 2020'!$C$2:$C$2047,Worksheet!$F153),"-")</f>
        <v>-</v>
      </c>
      <c r="CC153" s="51" t="str">
        <f>IFERROR(AVERAGEIFS('Orders - December 2020'!$I$2:$I$2047,'Orders - December 2020'!$H$2:$H$2047,Worksheet!CC$3,'Orders - December 2020'!$C$2:$C$2047,Worksheet!$F153),"-")</f>
        <v>-</v>
      </c>
      <c r="CD153" s="51" t="str">
        <f>IFERROR(AVERAGEIFS('Orders - December 2020'!$I$2:$I$2047,'Orders - December 2020'!$H$2:$H$2047,Worksheet!CD$3,'Orders - December 2020'!$C$2:$C$2047,Worksheet!$F153),"-")</f>
        <v>-</v>
      </c>
      <c r="CE153" s="51" t="str">
        <f>IFERROR(AVERAGEIFS('Orders - December 2020'!$I$2:$I$2047,'Orders - December 2020'!$H$2:$H$2047,Worksheet!CE$3,'Orders - December 2020'!$C$2:$C$2047,Worksheet!$F153),"-")</f>
        <v>-</v>
      </c>
      <c r="CF153" s="51">
        <f>IFERROR(AVERAGEIFS('Orders - December 2020'!$I$2:$I$2047,'Orders - December 2020'!$H$2:$H$2047,Worksheet!CF$3,'Orders - December 2020'!$C$2:$C$2047,Worksheet!$F153),"-")</f>
        <v>10</v>
      </c>
      <c r="CG153" s="51">
        <f>IFERROR(AVERAGEIFS('Orders - December 2020'!$I$2:$I$2047,'Orders - December 2020'!$H$2:$H$2047,Worksheet!CG$3,'Orders - December 2020'!$C$2:$C$2047,Worksheet!$F153),"-")</f>
        <v>2</v>
      </c>
      <c r="CH153" s="51" t="str">
        <f>IFERROR(AVERAGEIFS('Orders - December 2020'!$I$2:$I$2047,'Orders - December 2020'!$H$2:$H$2047,Worksheet!CH$3,'Orders - December 2020'!$C$2:$C$2047,Worksheet!$F153),"-")</f>
        <v>-</v>
      </c>
      <c r="CI153" s="51" t="str">
        <f>IFERROR(AVERAGEIFS('Orders - December 2020'!$I$2:$I$2047,'Orders - December 2020'!$H$2:$H$2047,Worksheet!CI$3,'Orders - December 2020'!$C$2:$C$2047,Worksheet!$F153),"-")</f>
        <v>-</v>
      </c>
      <c r="CJ153" s="51">
        <f>IFERROR(AVERAGEIFS('Orders - December 2020'!$I$2:$I$2047,'Orders - December 2020'!$H$2:$H$2047,Worksheet!CJ$3,'Orders - December 2020'!$C$2:$C$2047,Worksheet!$F153),"-")</f>
        <v>5</v>
      </c>
      <c r="CK153" s="51" t="str">
        <f>IFERROR(AVERAGEIFS('Orders - December 2020'!$I$2:$I$2047,'Orders - December 2020'!$H$2:$H$2047,Worksheet!CK$3,'Orders - December 2020'!$C$2:$C$2047,Worksheet!$F153),"-")</f>
        <v>-</v>
      </c>
      <c r="CL153" s="51" t="str">
        <f>IFERROR(AVERAGEIFS('Orders - December 2020'!$I$2:$I$2047,'Orders - December 2020'!$H$2:$H$2047,Worksheet!CL$3,'Orders - December 2020'!$C$2:$C$2047,Worksheet!$F153),"-")</f>
        <v>-</v>
      </c>
      <c r="CM153" s="51" t="str">
        <f>IFERROR(AVERAGEIFS('Orders - December 2020'!$I$2:$I$2047,'Orders - December 2020'!$H$2:$H$2047,Worksheet!CM$3,'Orders - December 2020'!$C$2:$C$2047,Worksheet!$F153),"-")</f>
        <v>-</v>
      </c>
      <c r="CN153" s="51" t="str">
        <f>IFERROR(AVERAGEIFS('Orders - December 2020'!$I$2:$I$2047,'Orders - December 2020'!$H$2:$H$2047,Worksheet!CN$3,'Orders - December 2020'!$C$2:$C$2047,Worksheet!$F153),"-")</f>
        <v>-</v>
      </c>
      <c r="CO153" s="51" t="str">
        <f>IFERROR(AVERAGEIFS('Orders - December 2020'!$I$2:$I$2047,'Orders - December 2020'!$H$2:$H$2047,Worksheet!CO$3,'Orders - December 2020'!$C$2:$C$2047,Worksheet!$F153),"-")</f>
        <v>-</v>
      </c>
      <c r="CP153" s="51" t="str">
        <f>IFERROR(AVERAGEIFS('Orders - December 2020'!$I$2:$I$2047,'Orders - December 2020'!$H$2:$H$2047,Worksheet!CP$3,'Orders - December 2020'!$C$2:$C$2047,Worksheet!$F153),"-")</f>
        <v>-</v>
      </c>
      <c r="CQ153" s="51" t="str">
        <f>IFERROR(AVERAGEIFS('Orders - December 2020'!$I$2:$I$2047,'Orders - December 2020'!$H$2:$H$2047,Worksheet!CQ$3,'Orders - December 2020'!$C$2:$C$2047,Worksheet!$F153),"-")</f>
        <v>-</v>
      </c>
      <c r="CR153" s="51">
        <f>IFERROR(AVERAGEIFS('Orders - December 2020'!$I$2:$I$2047,'Orders - December 2020'!$H$2:$H$2047,Worksheet!CR$3,'Orders - December 2020'!$C$2:$C$2047,Worksheet!$F153),"-")</f>
        <v>5</v>
      </c>
      <c r="CS153" s="51" t="str">
        <f>IFERROR(AVERAGEIFS('Orders - December 2020'!$I$2:$I$2047,'Orders - December 2020'!$H$2:$H$2047,Worksheet!CS$3,'Orders - December 2020'!$C$2:$C$2047,Worksheet!$F153),"-")</f>
        <v>-</v>
      </c>
      <c r="CT153" s="51">
        <f>IFERROR(AVERAGEIFS('Orders - December 2020'!$I$2:$I$2047,'Orders - December 2020'!$H$2:$H$2047,Worksheet!CT$3,'Orders - December 2020'!$C$2:$C$2047,Worksheet!$F153),"-")</f>
        <v>10</v>
      </c>
      <c r="CU153" s="51" t="str">
        <f>IFERROR(AVERAGEIFS('Orders - December 2020'!$I$2:$I$2047,'Orders - December 2020'!$H$2:$H$2047,Worksheet!CU$3,'Orders - December 2020'!$C$2:$C$2047,Worksheet!$F153),"-")</f>
        <v>-</v>
      </c>
      <c r="CV153" s="51">
        <f>IFERROR(AVERAGEIFS('Orders - December 2020'!$I$2:$I$2047,'Orders - December 2020'!$H$2:$H$2047,Worksheet!CV$3,'Orders - December 2020'!$C$2:$C$2047,Worksheet!$F153),"-")</f>
        <v>15</v>
      </c>
      <c r="CW153" s="51" t="str">
        <f>IFERROR(AVERAGEIFS('Orders - December 2020'!$I$2:$I$2047,'Orders - December 2020'!$H$2:$H$2047,Worksheet!CW$3,'Orders - December 2020'!$C$2:$C$2047,Worksheet!$F153),"-")</f>
        <v>-</v>
      </c>
      <c r="CX153" s="51" t="str">
        <f>IFERROR(AVERAGEIFS('Orders - December 2020'!$I$2:$I$2047,'Orders - December 2020'!$H$2:$H$2047,Worksheet!CX$3,'Orders - December 2020'!$C$2:$C$2047,Worksheet!$F153),"-")</f>
        <v>-</v>
      </c>
      <c r="CY153" s="51" t="str">
        <f>IFERROR(AVERAGEIFS('Orders - December 2020'!$I$2:$I$2047,'Orders - December 2020'!$H$2:$H$2047,Worksheet!CY$3,'Orders - December 2020'!$C$2:$C$2047,Worksheet!$F153),"-")</f>
        <v>-</v>
      </c>
      <c r="CZ153" s="51" t="str">
        <f>IFERROR(AVERAGEIFS('Orders - December 2020'!$I$2:$I$2047,'Orders - December 2020'!$H$2:$H$2047,Worksheet!CZ$3,'Orders - December 2020'!$C$2:$C$2047,Worksheet!$F153),"-")</f>
        <v>-</v>
      </c>
      <c r="DA153" s="51" t="str">
        <f>IFERROR(AVERAGEIFS('Orders - December 2020'!$I$2:$I$2047,'Orders - December 2020'!$H$2:$H$2047,Worksheet!DA$3,'Orders - December 2020'!$C$2:$C$2047,Worksheet!$F153),"-")</f>
        <v>-</v>
      </c>
      <c r="DB153" s="51" t="str">
        <f>IFERROR(AVERAGEIFS('Orders - December 2020'!$I$2:$I$2047,'Orders - December 2020'!$H$2:$H$2047,Worksheet!DB$3,'Orders - December 2020'!$C$2:$C$2047,Worksheet!$F153),"-")</f>
        <v>-</v>
      </c>
      <c r="DC153" s="51" t="str">
        <f>IFERROR(AVERAGEIFS('Orders - December 2020'!$I$2:$I$2047,'Orders - December 2020'!$H$2:$H$2047,Worksheet!DC$3,'Orders - December 2020'!$C$2:$C$2047,Worksheet!$F153),"-")</f>
        <v>-</v>
      </c>
      <c r="DD153" s="51" t="str">
        <f>IFERROR(AVERAGEIFS('Orders - December 2020'!$I$2:$I$2047,'Orders - December 2020'!$H$2:$H$2047,Worksheet!DD$3,'Orders - December 2020'!$C$2:$C$2047,Worksheet!$F153),"-")</f>
        <v>-</v>
      </c>
      <c r="DE153" s="51" t="str">
        <f>IFERROR(AVERAGEIFS('Orders - December 2020'!$I$2:$I$2047,'Orders - December 2020'!$H$2:$H$2047,Worksheet!DE$3,'Orders - December 2020'!$C$2:$C$2047,Worksheet!$F153),"-")</f>
        <v>-</v>
      </c>
      <c r="DF153" s="51" t="str">
        <f>IFERROR(AVERAGEIFS('Orders - December 2020'!$I$2:$I$2047,'Orders - December 2020'!$H$2:$H$2047,Worksheet!DF$3,'Orders - December 2020'!$C$2:$C$2047,Worksheet!$F153),"-")</f>
        <v>-</v>
      </c>
      <c r="DG153" s="51" t="str">
        <f>IFERROR(AVERAGEIFS('Orders - December 2020'!$I$2:$I$2047,'Orders - December 2020'!$H$2:$H$2047,Worksheet!DG$3,'Orders - December 2020'!$C$2:$C$2047,Worksheet!$F153),"-")</f>
        <v>-</v>
      </c>
      <c r="DH153" s="51" t="str">
        <f>IFERROR(AVERAGEIFS('Orders - December 2020'!$I$2:$I$2047,'Orders - December 2020'!$H$2:$H$2047,Worksheet!DH$3,'Orders - December 2020'!$C$2:$C$2047,Worksheet!$F153),"-")</f>
        <v>-</v>
      </c>
      <c r="DI153" s="51" t="str">
        <f>IFERROR(AVERAGEIFS('Orders - December 2020'!$I$2:$I$2047,'Orders - December 2020'!$H$2:$H$2047,Worksheet!DI$3,'Orders - December 2020'!$C$2:$C$2047,Worksheet!$F153),"-")</f>
        <v>-</v>
      </c>
      <c r="DJ153" s="51" t="str">
        <f>IFERROR(AVERAGEIFS('Orders - December 2020'!$I$2:$I$2047,'Orders - December 2020'!$H$2:$H$2047,Worksheet!DJ$3,'Orders - December 2020'!$C$2:$C$2047,Worksheet!$F153),"-")</f>
        <v>-</v>
      </c>
      <c r="DK153" s="51" t="str">
        <f>IFERROR(AVERAGEIFS('Orders - December 2020'!$I$2:$I$2047,'Orders - December 2020'!$H$2:$H$2047,Worksheet!DK$3,'Orders - December 2020'!$C$2:$C$2047,Worksheet!$F153),"-")</f>
        <v>-</v>
      </c>
      <c r="DL153" s="51" t="str">
        <f>IFERROR(AVERAGEIFS('Orders - December 2020'!$I$2:$I$2047,'Orders - December 2020'!$H$2:$H$2047,Worksheet!DL$3,'Orders - December 2020'!$C$2:$C$2047,Worksheet!$F153),"-")</f>
        <v>-</v>
      </c>
      <c r="DM153" s="51" t="str">
        <f>IFERROR(AVERAGEIFS('Orders - December 2020'!$I$2:$I$2047,'Orders - December 2020'!$H$2:$H$2047,Worksheet!DM$3,'Orders - December 2020'!$C$2:$C$2047,Worksheet!$F153),"-")</f>
        <v>-</v>
      </c>
      <c r="DN153" s="51" t="str">
        <f>IFERROR(AVERAGEIFS('Orders - December 2020'!$I$2:$I$2047,'Orders - December 2020'!$H$2:$H$2047,Worksheet!DN$3,'Orders - December 2020'!$C$2:$C$2047,Worksheet!$F153),"-")</f>
        <v>-</v>
      </c>
      <c r="DO153" s="51" t="str">
        <f>IFERROR(AVERAGEIFS('Orders - December 2020'!$I$2:$I$2047,'Orders - December 2020'!$H$2:$H$2047,Worksheet!DO$3,'Orders - December 2020'!$C$2:$C$2047,Worksheet!$F153),"-")</f>
        <v>-</v>
      </c>
      <c r="DP153" s="51" t="str">
        <f>IFERROR(AVERAGEIFS('Orders - December 2020'!$I$2:$I$2047,'Orders - December 2020'!$H$2:$H$2047,Worksheet!DP$3,'Orders - December 2020'!$C$2:$C$2047,Worksheet!$F153),"-")</f>
        <v>-</v>
      </c>
      <c r="DQ153" s="51" t="str">
        <f>IFERROR(AVERAGEIFS('Orders - December 2020'!$I$2:$I$2047,'Orders - December 2020'!$H$2:$H$2047,Worksheet!DQ$3,'Orders - December 2020'!$C$2:$C$2047,Worksheet!$F153),"-")</f>
        <v>-</v>
      </c>
      <c r="DR153" s="51" t="str">
        <f>IFERROR(AVERAGEIFS('Orders - December 2020'!$I$2:$I$2047,'Orders - December 2020'!$H$2:$H$2047,Worksheet!DR$3,'Orders - December 2020'!$C$2:$C$2047,Worksheet!$F153),"-")</f>
        <v>-</v>
      </c>
      <c r="DS153" s="51" t="str">
        <f>IFERROR(AVERAGEIFS('Orders - December 2020'!$I$2:$I$2047,'Orders - December 2020'!$H$2:$H$2047,Worksheet!DS$3,'Orders - December 2020'!$C$2:$C$2047,Worksheet!$F153),"-")</f>
        <v>-</v>
      </c>
      <c r="DT153" s="51" t="str">
        <f>IFERROR(AVERAGEIFS('Orders - December 2020'!$I$2:$I$2047,'Orders - December 2020'!$H$2:$H$2047,Worksheet!DT$3,'Orders - December 2020'!$C$2:$C$2047,Worksheet!$F153),"-")</f>
        <v>-</v>
      </c>
      <c r="DU153" s="51" t="str">
        <f>IFERROR(AVERAGEIFS('Orders - December 2020'!$I$2:$I$2047,'Orders - December 2020'!$H$2:$H$2047,Worksheet!DU$3,'Orders - December 2020'!$C$2:$C$2047,Worksheet!$F153),"-")</f>
        <v>-</v>
      </c>
      <c r="DV153" s="51" t="str">
        <f>IFERROR(AVERAGEIFS('Orders - December 2020'!$I$2:$I$2047,'Orders - December 2020'!$H$2:$H$2047,Worksheet!DV$3,'Orders - December 2020'!$C$2:$C$2047,Worksheet!$F153),"-")</f>
        <v>-</v>
      </c>
      <c r="DW153" s="51" t="str">
        <f>IFERROR(AVERAGEIFS('Orders - December 2020'!$I$2:$I$2047,'Orders - December 2020'!$H$2:$H$2047,Worksheet!DW$3,'Orders - December 2020'!$C$2:$C$2047,Worksheet!$F153),"-")</f>
        <v>-</v>
      </c>
      <c r="DX153" s="51" t="str">
        <f>IFERROR(AVERAGEIFS('Orders - December 2020'!$I$2:$I$2047,'Orders - December 2020'!$H$2:$H$2047,Worksheet!DX$3,'Orders - December 2020'!$C$2:$C$2047,Worksheet!$F153),"-")</f>
        <v>-</v>
      </c>
      <c r="DY153" s="51" t="str">
        <f>IFERROR(AVERAGEIFS('Orders - December 2020'!$I$2:$I$2047,'Orders - December 2020'!$H$2:$H$2047,Worksheet!DY$3,'Orders - December 2020'!$C$2:$C$2047,Worksheet!$F153),"-")</f>
        <v>-</v>
      </c>
      <c r="DZ153" s="51" t="str">
        <f>IFERROR(AVERAGEIFS('Orders - December 2020'!$I$2:$I$2047,'Orders - December 2020'!$H$2:$H$2047,Worksheet!DZ$3,'Orders - December 2020'!$C$2:$C$2047,Worksheet!$F153),"-")</f>
        <v>-</v>
      </c>
      <c r="EA153" s="51" t="str">
        <f>IFERROR(AVERAGEIFS('Orders - December 2020'!$I$2:$I$2047,'Orders - December 2020'!$H$2:$H$2047,Worksheet!EA$3,'Orders - December 2020'!$C$2:$C$2047,Worksheet!$F153),"-")</f>
        <v>-</v>
      </c>
      <c r="EB153" s="51" t="str">
        <f>IFERROR(AVERAGEIFS('Orders - December 2020'!$I$2:$I$2047,'Orders - December 2020'!$H$2:$H$2047,Worksheet!EB$3,'Orders - December 2020'!$C$2:$C$2047,Worksheet!$F153),"-")</f>
        <v>-</v>
      </c>
      <c r="EC153" s="51" t="str">
        <f>IFERROR(AVERAGEIFS('Orders - December 2020'!$I$2:$I$2047,'Orders - December 2020'!$H$2:$H$2047,Worksheet!EC$3,'Orders - December 2020'!$C$2:$C$2047,Worksheet!$F153),"-")</f>
        <v>-</v>
      </c>
      <c r="ED153" s="51" t="str">
        <f>IFERROR(AVERAGEIFS('Orders - December 2020'!$I$2:$I$2047,'Orders - December 2020'!$H$2:$H$2047,Worksheet!ED$3,'Orders - December 2020'!$C$2:$C$2047,Worksheet!$F153),"-")</f>
        <v>-</v>
      </c>
      <c r="EE153" s="51" t="str">
        <f>IFERROR(AVERAGEIFS('Orders - December 2020'!$I$2:$I$2047,'Orders - December 2020'!$H$2:$H$2047,Worksheet!EE$3,'Orders - December 2020'!$C$2:$C$2047,Worksheet!$F153),"-")</f>
        <v>-</v>
      </c>
      <c r="EF153" s="51" t="str">
        <f>IFERROR(AVERAGEIFS('Orders - December 2020'!$I$2:$I$2047,'Orders - December 2020'!$H$2:$H$2047,Worksheet!EF$3,'Orders - December 2020'!$C$2:$C$2047,Worksheet!$F153),"-")</f>
        <v>-</v>
      </c>
      <c r="EG153" s="51" t="str">
        <f>IFERROR(AVERAGEIFS('Orders - December 2020'!$I$2:$I$2047,'Orders - December 2020'!$H$2:$H$2047,Worksheet!EG$3,'Orders - December 2020'!$C$2:$C$2047,Worksheet!$F153),"-")</f>
        <v>-</v>
      </c>
      <c r="EH153" s="51" t="str">
        <f>IFERROR(AVERAGEIFS('Orders - December 2020'!$I$2:$I$2047,'Orders - December 2020'!$H$2:$H$2047,Worksheet!EH$3,'Orders - December 2020'!$C$2:$C$2047,Worksheet!$F153),"-")</f>
        <v>-</v>
      </c>
      <c r="EI153" s="51" t="str">
        <f>IFERROR(AVERAGEIFS('Orders - December 2020'!$I$2:$I$2047,'Orders - December 2020'!$H$2:$H$2047,Worksheet!EI$3,'Orders - December 2020'!$C$2:$C$2047,Worksheet!$F153),"-")</f>
        <v>-</v>
      </c>
      <c r="EJ153" s="51" t="str">
        <f>IFERROR(AVERAGEIFS('Orders - December 2020'!$I$2:$I$2047,'Orders - December 2020'!$H$2:$H$2047,Worksheet!EJ$3,'Orders - December 2020'!$C$2:$C$2047,Worksheet!$F153),"-")</f>
        <v>-</v>
      </c>
      <c r="EK153" s="51" t="str">
        <f>IFERROR(AVERAGEIFS('Orders - December 2020'!$I$2:$I$2047,'Orders - December 2020'!$H$2:$H$2047,Worksheet!EK$3,'Orders - December 2020'!$C$2:$C$2047,Worksheet!$F153),"-")</f>
        <v>-</v>
      </c>
      <c r="EL153" s="51" t="str">
        <f>IFERROR(AVERAGEIFS('Orders - December 2020'!$I$2:$I$2047,'Orders - December 2020'!$H$2:$H$2047,Worksheet!EL$3,'Orders - December 2020'!$C$2:$C$2047,Worksheet!$F153),"-")</f>
        <v>-</v>
      </c>
      <c r="EM153" s="51" t="str">
        <f>IFERROR(AVERAGEIFS('Orders - December 2020'!$I$2:$I$2047,'Orders - December 2020'!$H$2:$H$2047,Worksheet!EM$3,'Orders - December 2020'!$C$2:$C$2047,Worksheet!$F153),"-")</f>
        <v>-</v>
      </c>
      <c r="EN153" s="51" t="str">
        <f>IFERROR(AVERAGEIFS('Orders - December 2020'!$I$2:$I$2047,'Orders - December 2020'!$H$2:$H$2047,Worksheet!EN$3,'Orders - December 2020'!$C$2:$C$2047,Worksheet!$F153),"-")</f>
        <v>-</v>
      </c>
      <c r="EO153" s="51" t="str">
        <f>IFERROR(AVERAGEIFS('Orders - December 2020'!$I$2:$I$2047,'Orders - December 2020'!$H$2:$H$2047,Worksheet!EO$3,'Orders - December 2020'!$C$2:$C$2047,Worksheet!$F153),"-")</f>
        <v>-</v>
      </c>
      <c r="EP153" s="51" t="str">
        <f>IFERROR(AVERAGEIFS('Orders - December 2020'!$I$2:$I$2047,'Orders - December 2020'!$H$2:$H$2047,Worksheet!EP$3,'Orders - December 2020'!$C$2:$C$2047,Worksheet!$F153),"-")</f>
        <v>-</v>
      </c>
      <c r="EQ153" s="51" t="str">
        <f>IFERROR(AVERAGEIFS('Orders - December 2020'!$I$2:$I$2047,'Orders - December 2020'!$H$2:$H$2047,Worksheet!EQ$3,'Orders - December 2020'!$C$2:$C$2047,Worksheet!$F153),"-")</f>
        <v>-</v>
      </c>
      <c r="ER153" s="51" t="str">
        <f>IFERROR(AVERAGEIFS('Orders - December 2020'!$I$2:$I$2047,'Orders - December 2020'!$H$2:$H$2047,Worksheet!ER$3,'Orders - December 2020'!$C$2:$C$2047,Worksheet!$F153),"-")</f>
        <v>-</v>
      </c>
      <c r="ES153" s="51" t="str">
        <f>IFERROR(AVERAGEIFS('Orders - December 2020'!$I$2:$I$2047,'Orders - December 2020'!$H$2:$H$2047,Worksheet!ES$3,'Orders - December 2020'!$C$2:$C$2047,Worksheet!$F153),"-")</f>
        <v>-</v>
      </c>
      <c r="ET153" s="51" t="str">
        <f>IFERROR(AVERAGEIFS('Orders - December 2020'!$I$2:$I$2047,'Orders - December 2020'!$H$2:$H$2047,Worksheet!ET$3,'Orders - December 2020'!$C$2:$C$2047,Worksheet!$F153),"-")</f>
        <v>-</v>
      </c>
      <c r="EU153" s="51" t="str">
        <f>IFERROR(AVERAGEIFS('Orders - December 2020'!$I$2:$I$2047,'Orders - December 2020'!$H$2:$H$2047,Worksheet!EU$3,'Orders - December 2020'!$C$2:$C$2047,Worksheet!$F153),"-")</f>
        <v>-</v>
      </c>
      <c r="EV153" s="51" t="str">
        <f>IFERROR(AVERAGEIFS('Orders - December 2020'!$I$2:$I$2047,'Orders - December 2020'!$H$2:$H$2047,Worksheet!EV$3,'Orders - December 2020'!$C$2:$C$2047,Worksheet!$F153),"-")</f>
        <v>-</v>
      </c>
      <c r="EW153" s="51" t="str">
        <f>IFERROR(AVERAGEIFS('Orders - December 2020'!$I$2:$I$2047,'Orders - December 2020'!$H$2:$H$2047,Worksheet!EW$3,'Orders - December 2020'!$C$2:$C$2047,Worksheet!$F153),"-")</f>
        <v>-</v>
      </c>
      <c r="EX153" s="51" t="str">
        <f>IFERROR(AVERAGEIFS('Orders - December 2020'!$I$2:$I$2047,'Orders - December 2020'!$H$2:$H$2047,Worksheet!EX$3,'Orders - December 2020'!$C$2:$C$2047,Worksheet!$F153),"-")</f>
        <v>-</v>
      </c>
      <c r="EY153" s="51" t="str">
        <f>IFERROR(AVERAGEIFS('Orders - December 2020'!$I$2:$I$2047,'Orders - December 2020'!$H$2:$H$2047,Worksheet!EY$3,'Orders - December 2020'!$C$2:$C$2047,Worksheet!$F153),"-")</f>
        <v>-</v>
      </c>
      <c r="EZ153" s="51" t="str">
        <f>IFERROR(AVERAGEIFS('Orders - December 2020'!$I$2:$I$2047,'Orders - December 2020'!$H$2:$H$2047,Worksheet!EZ$3,'Orders - December 2020'!$C$2:$C$2047,Worksheet!$F153),"-")</f>
        <v>-</v>
      </c>
      <c r="FA153" s="51" t="str">
        <f>IFERROR(AVERAGEIFS('Orders - December 2020'!$I$2:$I$2047,'Orders - December 2020'!$H$2:$H$2047,Worksheet!FA$3,'Orders - December 2020'!$C$2:$C$2047,Worksheet!$F153),"-")</f>
        <v>-</v>
      </c>
      <c r="FB153" s="51" t="str">
        <f>IFERROR(AVERAGEIFS('Orders - December 2020'!$I$2:$I$2047,'Orders - December 2020'!$H$2:$H$2047,Worksheet!FB$3,'Orders - December 2020'!$C$2:$C$2047,Worksheet!$F153),"-")</f>
        <v>-</v>
      </c>
      <c r="FC153" s="51" t="str">
        <f>IFERROR(AVERAGEIFS('Orders - December 2020'!$I$2:$I$2047,'Orders - December 2020'!$H$2:$H$2047,Worksheet!FC$3,'Orders - December 2020'!$C$2:$C$2047,Worksheet!$F153),"-")</f>
        <v>-</v>
      </c>
      <c r="FD153" s="51" t="str">
        <f>IFERROR(AVERAGEIFS('Orders - December 2020'!$I$2:$I$2047,'Orders - December 2020'!$H$2:$H$2047,Worksheet!FD$3,'Orders - December 2020'!$C$2:$C$2047,Worksheet!$F153),"-")</f>
        <v>-</v>
      </c>
      <c r="FE153" s="51" t="str">
        <f>IFERROR(AVERAGEIFS('Orders - December 2020'!$I$2:$I$2047,'Orders - December 2020'!$H$2:$H$2047,Worksheet!FE$3,'Orders - December 2020'!$C$2:$C$2047,Worksheet!$F153),"-")</f>
        <v>-</v>
      </c>
      <c r="FF153" s="51" t="str">
        <f>IFERROR(AVERAGEIFS('Orders - December 2020'!$I$2:$I$2047,'Orders - December 2020'!$H$2:$H$2047,Worksheet!FF$3,'Orders - December 2020'!$C$2:$C$2047,Worksheet!$F153),"-")</f>
        <v>-</v>
      </c>
      <c r="FG153" s="52" t="str">
        <f>IFERROR(AVERAGEIFS('Orders - December 2020'!$I$2:$I$2047,'Orders - December 2020'!$H$2:$H$2047,Worksheet!FG$3,'Orders - December 2020'!$C$2:$C$2047,Worksheet!$F153),"-")</f>
        <v>-</v>
      </c>
    </row>
    <row r="154" spans="6:163">
      <c r="F154" s="45" t="str">
        <v>Kane Parker 2</v>
      </c>
      <c r="G154" s="50" t="str">
        <f>IFERROR(AVERAGEIFS('Orders - December 2020'!$I$2:$I$2047,'Orders - December 2020'!$H$2:$H$2047,Worksheet!G$3,'Orders - December 2020'!$C$2:$C$2047,Worksheet!$F154),"-")</f>
        <v>-</v>
      </c>
      <c r="H154" s="51" t="str">
        <f>IFERROR(AVERAGEIFS('Orders - December 2020'!$I$2:$I$2047,'Orders - December 2020'!$H$2:$H$2047,Worksheet!H$3,'Orders - December 2020'!$C$2:$C$2047,Worksheet!$F154),"-")</f>
        <v>-</v>
      </c>
      <c r="I154" s="51" t="str">
        <f>IFERROR(AVERAGEIFS('Orders - December 2020'!$I$2:$I$2047,'Orders - December 2020'!$H$2:$H$2047,Worksheet!I$3,'Orders - December 2020'!$C$2:$C$2047,Worksheet!$F154),"-")</f>
        <v>-</v>
      </c>
      <c r="J154" s="51" t="str">
        <f>IFERROR(AVERAGEIFS('Orders - December 2020'!$I$2:$I$2047,'Orders - December 2020'!$H$2:$H$2047,Worksheet!J$3,'Orders - December 2020'!$C$2:$C$2047,Worksheet!$F154),"-")</f>
        <v>-</v>
      </c>
      <c r="K154" s="51" t="str">
        <f>IFERROR(AVERAGEIFS('Orders - December 2020'!$I$2:$I$2047,'Orders - December 2020'!$H$2:$H$2047,Worksheet!K$3,'Orders - December 2020'!$C$2:$C$2047,Worksheet!$F154),"-")</f>
        <v>-</v>
      </c>
      <c r="L154" s="51" t="str">
        <f>IFERROR(AVERAGEIFS('Orders - December 2020'!$I$2:$I$2047,'Orders - December 2020'!$H$2:$H$2047,Worksheet!L$3,'Orders - December 2020'!$C$2:$C$2047,Worksheet!$F154),"-")</f>
        <v>-</v>
      </c>
      <c r="M154" s="51" t="str">
        <f>IFERROR(AVERAGEIFS('Orders - December 2020'!$I$2:$I$2047,'Orders - December 2020'!$H$2:$H$2047,Worksheet!M$3,'Orders - December 2020'!$C$2:$C$2047,Worksheet!$F154),"-")</f>
        <v>-</v>
      </c>
      <c r="N154" s="51" t="str">
        <f>IFERROR(AVERAGEIFS('Orders - December 2020'!$I$2:$I$2047,'Orders - December 2020'!$H$2:$H$2047,Worksheet!N$3,'Orders - December 2020'!$C$2:$C$2047,Worksheet!$F154),"-")</f>
        <v>-</v>
      </c>
      <c r="O154" s="51" t="str">
        <f>IFERROR(AVERAGEIFS('Orders - December 2020'!$I$2:$I$2047,'Orders - December 2020'!$H$2:$H$2047,Worksheet!O$3,'Orders - December 2020'!$C$2:$C$2047,Worksheet!$F154),"-")</f>
        <v>-</v>
      </c>
      <c r="P154" s="51" t="str">
        <f>IFERROR(AVERAGEIFS('Orders - December 2020'!$I$2:$I$2047,'Orders - December 2020'!$H$2:$H$2047,Worksheet!P$3,'Orders - December 2020'!$C$2:$C$2047,Worksheet!$F154),"-")</f>
        <v>-</v>
      </c>
      <c r="Q154" s="51" t="str">
        <f>IFERROR(AVERAGEIFS('Orders - December 2020'!$I$2:$I$2047,'Orders - December 2020'!$H$2:$H$2047,Worksheet!Q$3,'Orders - December 2020'!$C$2:$C$2047,Worksheet!$F154),"-")</f>
        <v>-</v>
      </c>
      <c r="R154" s="51" t="str">
        <f>IFERROR(AVERAGEIFS('Orders - December 2020'!$I$2:$I$2047,'Orders - December 2020'!$H$2:$H$2047,Worksheet!R$3,'Orders - December 2020'!$C$2:$C$2047,Worksheet!$F154),"-")</f>
        <v>-</v>
      </c>
      <c r="S154" s="51" t="str">
        <f>IFERROR(AVERAGEIFS('Orders - December 2020'!$I$2:$I$2047,'Orders - December 2020'!$H$2:$H$2047,Worksheet!S$3,'Orders - December 2020'!$C$2:$C$2047,Worksheet!$F154),"-")</f>
        <v>-</v>
      </c>
      <c r="T154" s="51" t="str">
        <f>IFERROR(AVERAGEIFS('Orders - December 2020'!$I$2:$I$2047,'Orders - December 2020'!$H$2:$H$2047,Worksheet!T$3,'Orders - December 2020'!$C$2:$C$2047,Worksheet!$F154),"-")</f>
        <v>-</v>
      </c>
      <c r="U154" s="51" t="str">
        <f>IFERROR(AVERAGEIFS('Orders - December 2020'!$I$2:$I$2047,'Orders - December 2020'!$H$2:$H$2047,Worksheet!U$3,'Orders - December 2020'!$C$2:$C$2047,Worksheet!$F154),"-")</f>
        <v>-</v>
      </c>
      <c r="V154" s="51" t="str">
        <f>IFERROR(AVERAGEIFS('Orders - December 2020'!$I$2:$I$2047,'Orders - December 2020'!$H$2:$H$2047,Worksheet!V$3,'Orders - December 2020'!$C$2:$C$2047,Worksheet!$F154),"-")</f>
        <v>-</v>
      </c>
      <c r="W154" s="51" t="str">
        <f>IFERROR(AVERAGEIFS('Orders - December 2020'!$I$2:$I$2047,'Orders - December 2020'!$H$2:$H$2047,Worksheet!W$3,'Orders - December 2020'!$C$2:$C$2047,Worksheet!$F154),"-")</f>
        <v>-</v>
      </c>
      <c r="X154" s="51" t="str">
        <f>IFERROR(AVERAGEIFS('Orders - December 2020'!$I$2:$I$2047,'Orders - December 2020'!$H$2:$H$2047,Worksheet!X$3,'Orders - December 2020'!$C$2:$C$2047,Worksheet!$F154),"-")</f>
        <v>-</v>
      </c>
      <c r="Y154" s="51" t="str">
        <f>IFERROR(AVERAGEIFS('Orders - December 2020'!$I$2:$I$2047,'Orders - December 2020'!$H$2:$H$2047,Worksheet!Y$3,'Orders - December 2020'!$C$2:$C$2047,Worksheet!$F154),"-")</f>
        <v>-</v>
      </c>
      <c r="Z154" s="51" t="str">
        <f>IFERROR(AVERAGEIFS('Orders - December 2020'!$I$2:$I$2047,'Orders - December 2020'!$H$2:$H$2047,Worksheet!Z$3,'Orders - December 2020'!$C$2:$C$2047,Worksheet!$F154),"-")</f>
        <v>-</v>
      </c>
      <c r="AA154" s="51" t="str">
        <f>IFERROR(AVERAGEIFS('Orders - December 2020'!$I$2:$I$2047,'Orders - December 2020'!$H$2:$H$2047,Worksheet!AA$3,'Orders - December 2020'!$C$2:$C$2047,Worksheet!$F154),"-")</f>
        <v>-</v>
      </c>
      <c r="AB154" s="51" t="str">
        <f>IFERROR(AVERAGEIFS('Orders - December 2020'!$I$2:$I$2047,'Orders - December 2020'!$H$2:$H$2047,Worksheet!AB$3,'Orders - December 2020'!$C$2:$C$2047,Worksheet!$F154),"-")</f>
        <v>-</v>
      </c>
      <c r="AC154" s="51" t="str">
        <f>IFERROR(AVERAGEIFS('Orders - December 2020'!$I$2:$I$2047,'Orders - December 2020'!$H$2:$H$2047,Worksheet!AC$3,'Orders - December 2020'!$C$2:$C$2047,Worksheet!$F154),"-")</f>
        <v>-</v>
      </c>
      <c r="AD154" s="51" t="str">
        <f>IFERROR(AVERAGEIFS('Orders - December 2020'!$I$2:$I$2047,'Orders - December 2020'!$H$2:$H$2047,Worksheet!AD$3,'Orders - December 2020'!$C$2:$C$2047,Worksheet!$F154),"-")</f>
        <v>-</v>
      </c>
      <c r="AE154" s="51" t="str">
        <f>IFERROR(AVERAGEIFS('Orders - December 2020'!$I$2:$I$2047,'Orders - December 2020'!$H$2:$H$2047,Worksheet!AE$3,'Orders - December 2020'!$C$2:$C$2047,Worksheet!$F154),"-")</f>
        <v>-</v>
      </c>
      <c r="AF154" s="51" t="str">
        <f>IFERROR(AVERAGEIFS('Orders - December 2020'!$I$2:$I$2047,'Orders - December 2020'!$H$2:$H$2047,Worksheet!AF$3,'Orders - December 2020'!$C$2:$C$2047,Worksheet!$F154),"-")</f>
        <v>-</v>
      </c>
      <c r="AG154" s="51" t="str">
        <f>IFERROR(AVERAGEIFS('Orders - December 2020'!$I$2:$I$2047,'Orders - December 2020'!$H$2:$H$2047,Worksheet!AG$3,'Orders - December 2020'!$C$2:$C$2047,Worksheet!$F154),"-")</f>
        <v>-</v>
      </c>
      <c r="AH154" s="51" t="str">
        <f>IFERROR(AVERAGEIFS('Orders - December 2020'!$I$2:$I$2047,'Orders - December 2020'!$H$2:$H$2047,Worksheet!AH$3,'Orders - December 2020'!$C$2:$C$2047,Worksheet!$F154),"-")</f>
        <v>-</v>
      </c>
      <c r="AI154" s="51" t="str">
        <f>IFERROR(AVERAGEIFS('Orders - December 2020'!$I$2:$I$2047,'Orders - December 2020'!$H$2:$H$2047,Worksheet!AI$3,'Orders - December 2020'!$C$2:$C$2047,Worksheet!$F154),"-")</f>
        <v>-</v>
      </c>
      <c r="AJ154" s="51" t="str">
        <f>IFERROR(AVERAGEIFS('Orders - December 2020'!$I$2:$I$2047,'Orders - December 2020'!$H$2:$H$2047,Worksheet!AJ$3,'Orders - December 2020'!$C$2:$C$2047,Worksheet!$F154),"-")</f>
        <v>-</v>
      </c>
      <c r="AK154" s="51" t="str">
        <f>IFERROR(AVERAGEIFS('Orders - December 2020'!$I$2:$I$2047,'Orders - December 2020'!$H$2:$H$2047,Worksheet!AK$3,'Orders - December 2020'!$C$2:$C$2047,Worksheet!$F154),"-")</f>
        <v>-</v>
      </c>
      <c r="AL154" s="51" t="str">
        <f>IFERROR(AVERAGEIFS('Orders - December 2020'!$I$2:$I$2047,'Orders - December 2020'!$H$2:$H$2047,Worksheet!AL$3,'Orders - December 2020'!$C$2:$C$2047,Worksheet!$F154),"-")</f>
        <v>-</v>
      </c>
      <c r="AM154" s="51" t="str">
        <f>IFERROR(AVERAGEIFS('Orders - December 2020'!$I$2:$I$2047,'Orders - December 2020'!$H$2:$H$2047,Worksheet!AM$3,'Orders - December 2020'!$C$2:$C$2047,Worksheet!$F154),"-")</f>
        <v>-</v>
      </c>
      <c r="AN154" s="51" t="str">
        <f>IFERROR(AVERAGEIFS('Orders - December 2020'!$I$2:$I$2047,'Orders - December 2020'!$H$2:$H$2047,Worksheet!AN$3,'Orders - December 2020'!$C$2:$C$2047,Worksheet!$F154),"-")</f>
        <v>-</v>
      </c>
      <c r="AO154" s="51" t="str">
        <f>IFERROR(AVERAGEIFS('Orders - December 2020'!$I$2:$I$2047,'Orders - December 2020'!$H$2:$H$2047,Worksheet!AO$3,'Orders - December 2020'!$C$2:$C$2047,Worksheet!$F154),"-")</f>
        <v>-</v>
      </c>
      <c r="AP154" s="51" t="str">
        <f>IFERROR(AVERAGEIFS('Orders - December 2020'!$I$2:$I$2047,'Orders - December 2020'!$H$2:$H$2047,Worksheet!AP$3,'Orders - December 2020'!$C$2:$C$2047,Worksheet!$F154),"-")</f>
        <v>-</v>
      </c>
      <c r="AQ154" s="51" t="str">
        <f>IFERROR(AVERAGEIFS('Orders - December 2020'!$I$2:$I$2047,'Orders - December 2020'!$H$2:$H$2047,Worksheet!AQ$3,'Orders - December 2020'!$C$2:$C$2047,Worksheet!$F154),"-")</f>
        <v>-</v>
      </c>
      <c r="AR154" s="51" t="str">
        <f>IFERROR(AVERAGEIFS('Orders - December 2020'!$I$2:$I$2047,'Orders - December 2020'!$H$2:$H$2047,Worksheet!AR$3,'Orders - December 2020'!$C$2:$C$2047,Worksheet!$F154),"-")</f>
        <v>-</v>
      </c>
      <c r="AS154" s="51" t="str">
        <f>IFERROR(AVERAGEIFS('Orders - December 2020'!$I$2:$I$2047,'Orders - December 2020'!$H$2:$H$2047,Worksheet!AS$3,'Orders - December 2020'!$C$2:$C$2047,Worksheet!$F154),"-")</f>
        <v>-</v>
      </c>
      <c r="AT154" s="51" t="str">
        <f>IFERROR(AVERAGEIFS('Orders - December 2020'!$I$2:$I$2047,'Orders - December 2020'!$H$2:$H$2047,Worksheet!AT$3,'Orders - December 2020'!$C$2:$C$2047,Worksheet!$F154),"-")</f>
        <v>-</v>
      </c>
      <c r="AU154" s="51">
        <f>IFERROR(AVERAGEIFS('Orders - December 2020'!$I$2:$I$2047,'Orders - December 2020'!$H$2:$H$2047,Worksheet!AU$3,'Orders - December 2020'!$C$2:$C$2047,Worksheet!$F154),"-")</f>
        <v>1</v>
      </c>
      <c r="AV154" s="51" t="str">
        <f>IFERROR(AVERAGEIFS('Orders - December 2020'!$I$2:$I$2047,'Orders - December 2020'!$H$2:$H$2047,Worksheet!AV$3,'Orders - December 2020'!$C$2:$C$2047,Worksheet!$F154),"-")</f>
        <v>-</v>
      </c>
      <c r="AW154" s="51" t="str">
        <f>IFERROR(AVERAGEIFS('Orders - December 2020'!$I$2:$I$2047,'Orders - December 2020'!$H$2:$H$2047,Worksheet!AW$3,'Orders - December 2020'!$C$2:$C$2047,Worksheet!$F154),"-")</f>
        <v>-</v>
      </c>
      <c r="AX154" s="51" t="str">
        <f>IFERROR(AVERAGEIFS('Orders - December 2020'!$I$2:$I$2047,'Orders - December 2020'!$H$2:$H$2047,Worksheet!AX$3,'Orders - December 2020'!$C$2:$C$2047,Worksheet!$F154),"-")</f>
        <v>-</v>
      </c>
      <c r="AY154" s="51" t="str">
        <f>IFERROR(AVERAGEIFS('Orders - December 2020'!$I$2:$I$2047,'Orders - December 2020'!$H$2:$H$2047,Worksheet!AY$3,'Orders - December 2020'!$C$2:$C$2047,Worksheet!$F154),"-")</f>
        <v>-</v>
      </c>
      <c r="AZ154" s="51" t="str">
        <f>IFERROR(AVERAGEIFS('Orders - December 2020'!$I$2:$I$2047,'Orders - December 2020'!$H$2:$H$2047,Worksheet!AZ$3,'Orders - December 2020'!$C$2:$C$2047,Worksheet!$F154),"-")</f>
        <v>-</v>
      </c>
      <c r="BA154" s="51" t="str">
        <f>IFERROR(AVERAGEIFS('Orders - December 2020'!$I$2:$I$2047,'Orders - December 2020'!$H$2:$H$2047,Worksheet!BA$3,'Orders - December 2020'!$C$2:$C$2047,Worksheet!$F154),"-")</f>
        <v>-</v>
      </c>
      <c r="BB154" s="51" t="str">
        <f>IFERROR(AVERAGEIFS('Orders - December 2020'!$I$2:$I$2047,'Orders - December 2020'!$H$2:$H$2047,Worksheet!BB$3,'Orders - December 2020'!$C$2:$C$2047,Worksheet!$F154),"-")</f>
        <v>-</v>
      </c>
      <c r="BC154" s="51" t="str">
        <f>IFERROR(AVERAGEIFS('Orders - December 2020'!$I$2:$I$2047,'Orders - December 2020'!$H$2:$H$2047,Worksheet!BC$3,'Orders - December 2020'!$C$2:$C$2047,Worksheet!$F154),"-")</f>
        <v>-</v>
      </c>
      <c r="BD154" s="51" t="str">
        <f>IFERROR(AVERAGEIFS('Orders - December 2020'!$I$2:$I$2047,'Orders - December 2020'!$H$2:$H$2047,Worksheet!BD$3,'Orders - December 2020'!$C$2:$C$2047,Worksheet!$F154),"-")</f>
        <v>-</v>
      </c>
      <c r="BE154" s="51" t="str">
        <f>IFERROR(AVERAGEIFS('Orders - December 2020'!$I$2:$I$2047,'Orders - December 2020'!$H$2:$H$2047,Worksheet!BE$3,'Orders - December 2020'!$C$2:$C$2047,Worksheet!$F154),"-")</f>
        <v>-</v>
      </c>
      <c r="BF154" s="51" t="str">
        <f>IFERROR(AVERAGEIFS('Orders - December 2020'!$I$2:$I$2047,'Orders - December 2020'!$H$2:$H$2047,Worksheet!BF$3,'Orders - December 2020'!$C$2:$C$2047,Worksheet!$F154),"-")</f>
        <v>-</v>
      </c>
      <c r="BG154" s="51" t="str">
        <f>IFERROR(AVERAGEIFS('Orders - December 2020'!$I$2:$I$2047,'Orders - December 2020'!$H$2:$H$2047,Worksheet!BG$3,'Orders - December 2020'!$C$2:$C$2047,Worksheet!$F154),"-")</f>
        <v>-</v>
      </c>
      <c r="BH154" s="51" t="str">
        <f>IFERROR(AVERAGEIFS('Orders - December 2020'!$I$2:$I$2047,'Orders - December 2020'!$H$2:$H$2047,Worksheet!BH$3,'Orders - December 2020'!$C$2:$C$2047,Worksheet!$F154),"-")</f>
        <v>-</v>
      </c>
      <c r="BI154" s="51" t="str">
        <f>IFERROR(AVERAGEIFS('Orders - December 2020'!$I$2:$I$2047,'Orders - December 2020'!$H$2:$H$2047,Worksheet!BI$3,'Orders - December 2020'!$C$2:$C$2047,Worksheet!$F154),"-")</f>
        <v>-</v>
      </c>
      <c r="BJ154" s="51" t="str">
        <f>IFERROR(AVERAGEIFS('Orders - December 2020'!$I$2:$I$2047,'Orders - December 2020'!$H$2:$H$2047,Worksheet!BJ$3,'Orders - December 2020'!$C$2:$C$2047,Worksheet!$F154),"-")</f>
        <v>-</v>
      </c>
      <c r="BK154" s="51" t="str">
        <f>IFERROR(AVERAGEIFS('Orders - December 2020'!$I$2:$I$2047,'Orders - December 2020'!$H$2:$H$2047,Worksheet!BK$3,'Orders - December 2020'!$C$2:$C$2047,Worksheet!$F154),"-")</f>
        <v>-</v>
      </c>
      <c r="BL154" s="51" t="str">
        <f>IFERROR(AVERAGEIFS('Orders - December 2020'!$I$2:$I$2047,'Orders - December 2020'!$H$2:$H$2047,Worksheet!BL$3,'Orders - December 2020'!$C$2:$C$2047,Worksheet!$F154),"-")</f>
        <v>-</v>
      </c>
      <c r="BM154" s="51" t="str">
        <f>IFERROR(AVERAGEIFS('Orders - December 2020'!$I$2:$I$2047,'Orders - December 2020'!$H$2:$H$2047,Worksheet!BM$3,'Orders - December 2020'!$C$2:$C$2047,Worksheet!$F154),"-")</f>
        <v>-</v>
      </c>
      <c r="BN154" s="51" t="str">
        <f>IFERROR(AVERAGEIFS('Orders - December 2020'!$I$2:$I$2047,'Orders - December 2020'!$H$2:$H$2047,Worksheet!BN$3,'Orders - December 2020'!$C$2:$C$2047,Worksheet!$F154),"-")</f>
        <v>-</v>
      </c>
      <c r="BO154" s="51" t="str">
        <f>IFERROR(AVERAGEIFS('Orders - December 2020'!$I$2:$I$2047,'Orders - December 2020'!$H$2:$H$2047,Worksheet!BO$3,'Orders - December 2020'!$C$2:$C$2047,Worksheet!$F154),"-")</f>
        <v>-</v>
      </c>
      <c r="BP154" s="51" t="str">
        <f>IFERROR(AVERAGEIFS('Orders - December 2020'!$I$2:$I$2047,'Orders - December 2020'!$H$2:$H$2047,Worksheet!BP$3,'Orders - December 2020'!$C$2:$C$2047,Worksheet!$F154),"-")</f>
        <v>-</v>
      </c>
      <c r="BQ154" s="51" t="str">
        <f>IFERROR(AVERAGEIFS('Orders - December 2020'!$I$2:$I$2047,'Orders - December 2020'!$H$2:$H$2047,Worksheet!BQ$3,'Orders - December 2020'!$C$2:$C$2047,Worksheet!$F154),"-")</f>
        <v>-</v>
      </c>
      <c r="BR154" s="51" t="str">
        <f>IFERROR(AVERAGEIFS('Orders - December 2020'!$I$2:$I$2047,'Orders - December 2020'!$H$2:$H$2047,Worksheet!BR$3,'Orders - December 2020'!$C$2:$C$2047,Worksheet!$F154),"-")</f>
        <v>-</v>
      </c>
      <c r="BS154" s="51" t="str">
        <f>IFERROR(AVERAGEIFS('Orders - December 2020'!$I$2:$I$2047,'Orders - December 2020'!$H$2:$H$2047,Worksheet!BS$3,'Orders - December 2020'!$C$2:$C$2047,Worksheet!$F154),"-")</f>
        <v>-</v>
      </c>
      <c r="BT154" s="51" t="str">
        <f>IFERROR(AVERAGEIFS('Orders - December 2020'!$I$2:$I$2047,'Orders - December 2020'!$H$2:$H$2047,Worksheet!BT$3,'Orders - December 2020'!$C$2:$C$2047,Worksheet!$F154),"-")</f>
        <v>-</v>
      </c>
      <c r="BU154" s="51" t="str">
        <f>IFERROR(AVERAGEIFS('Orders - December 2020'!$I$2:$I$2047,'Orders - December 2020'!$H$2:$H$2047,Worksheet!BU$3,'Orders - December 2020'!$C$2:$C$2047,Worksheet!$F154),"-")</f>
        <v>-</v>
      </c>
      <c r="BV154" s="51" t="str">
        <f>IFERROR(AVERAGEIFS('Orders - December 2020'!$I$2:$I$2047,'Orders - December 2020'!$H$2:$H$2047,Worksheet!BV$3,'Orders - December 2020'!$C$2:$C$2047,Worksheet!$F154),"-")</f>
        <v>-</v>
      </c>
      <c r="BW154" s="51">
        <f>IFERROR(AVERAGEIFS('Orders - December 2020'!$I$2:$I$2047,'Orders - December 2020'!$H$2:$H$2047,Worksheet!BW$3,'Orders - December 2020'!$C$2:$C$2047,Worksheet!$F154),"-")</f>
        <v>1</v>
      </c>
      <c r="BX154" s="51" t="str">
        <f>IFERROR(AVERAGEIFS('Orders - December 2020'!$I$2:$I$2047,'Orders - December 2020'!$H$2:$H$2047,Worksheet!BX$3,'Orders - December 2020'!$C$2:$C$2047,Worksheet!$F154),"-")</f>
        <v>-</v>
      </c>
      <c r="BY154" s="51" t="str">
        <f>IFERROR(AVERAGEIFS('Orders - December 2020'!$I$2:$I$2047,'Orders - December 2020'!$H$2:$H$2047,Worksheet!BY$3,'Orders - December 2020'!$C$2:$C$2047,Worksheet!$F154),"-")</f>
        <v>-</v>
      </c>
      <c r="BZ154" s="51" t="str">
        <f>IFERROR(AVERAGEIFS('Orders - December 2020'!$I$2:$I$2047,'Orders - December 2020'!$H$2:$H$2047,Worksheet!BZ$3,'Orders - December 2020'!$C$2:$C$2047,Worksheet!$F154),"-")</f>
        <v>-</v>
      </c>
      <c r="CA154" s="51" t="str">
        <f>IFERROR(AVERAGEIFS('Orders - December 2020'!$I$2:$I$2047,'Orders - December 2020'!$H$2:$H$2047,Worksheet!CA$3,'Orders - December 2020'!$C$2:$C$2047,Worksheet!$F154),"-")</f>
        <v>-</v>
      </c>
      <c r="CB154" s="51" t="str">
        <f>IFERROR(AVERAGEIFS('Orders - December 2020'!$I$2:$I$2047,'Orders - December 2020'!$H$2:$H$2047,Worksheet!CB$3,'Orders - December 2020'!$C$2:$C$2047,Worksheet!$F154),"-")</f>
        <v>-</v>
      </c>
      <c r="CC154" s="51" t="str">
        <f>IFERROR(AVERAGEIFS('Orders - December 2020'!$I$2:$I$2047,'Orders - December 2020'!$H$2:$H$2047,Worksheet!CC$3,'Orders - December 2020'!$C$2:$C$2047,Worksheet!$F154),"-")</f>
        <v>-</v>
      </c>
      <c r="CD154" s="51" t="str">
        <f>IFERROR(AVERAGEIFS('Orders - December 2020'!$I$2:$I$2047,'Orders - December 2020'!$H$2:$H$2047,Worksheet!CD$3,'Orders - December 2020'!$C$2:$C$2047,Worksheet!$F154),"-")</f>
        <v>-</v>
      </c>
      <c r="CE154" s="51" t="str">
        <f>IFERROR(AVERAGEIFS('Orders - December 2020'!$I$2:$I$2047,'Orders - December 2020'!$H$2:$H$2047,Worksheet!CE$3,'Orders - December 2020'!$C$2:$C$2047,Worksheet!$F154),"-")</f>
        <v>-</v>
      </c>
      <c r="CF154" s="51" t="str">
        <f>IFERROR(AVERAGEIFS('Orders - December 2020'!$I$2:$I$2047,'Orders - December 2020'!$H$2:$H$2047,Worksheet!CF$3,'Orders - December 2020'!$C$2:$C$2047,Worksheet!$F154),"-")</f>
        <v>-</v>
      </c>
      <c r="CG154" s="51" t="str">
        <f>IFERROR(AVERAGEIFS('Orders - December 2020'!$I$2:$I$2047,'Orders - December 2020'!$H$2:$H$2047,Worksheet!CG$3,'Orders - December 2020'!$C$2:$C$2047,Worksheet!$F154),"-")</f>
        <v>-</v>
      </c>
      <c r="CH154" s="51" t="str">
        <f>IFERROR(AVERAGEIFS('Orders - December 2020'!$I$2:$I$2047,'Orders - December 2020'!$H$2:$H$2047,Worksheet!CH$3,'Orders - December 2020'!$C$2:$C$2047,Worksheet!$F154),"-")</f>
        <v>-</v>
      </c>
      <c r="CI154" s="51" t="str">
        <f>IFERROR(AVERAGEIFS('Orders - December 2020'!$I$2:$I$2047,'Orders - December 2020'!$H$2:$H$2047,Worksheet!CI$3,'Orders - December 2020'!$C$2:$C$2047,Worksheet!$F154),"-")</f>
        <v>-</v>
      </c>
      <c r="CJ154" s="51" t="str">
        <f>IFERROR(AVERAGEIFS('Orders - December 2020'!$I$2:$I$2047,'Orders - December 2020'!$H$2:$H$2047,Worksheet!CJ$3,'Orders - December 2020'!$C$2:$C$2047,Worksheet!$F154),"-")</f>
        <v>-</v>
      </c>
      <c r="CK154" s="51" t="str">
        <f>IFERROR(AVERAGEIFS('Orders - December 2020'!$I$2:$I$2047,'Orders - December 2020'!$H$2:$H$2047,Worksheet!CK$3,'Orders - December 2020'!$C$2:$C$2047,Worksheet!$F154),"-")</f>
        <v>-</v>
      </c>
      <c r="CL154" s="51" t="str">
        <f>IFERROR(AVERAGEIFS('Orders - December 2020'!$I$2:$I$2047,'Orders - December 2020'!$H$2:$H$2047,Worksheet!CL$3,'Orders - December 2020'!$C$2:$C$2047,Worksheet!$F154),"-")</f>
        <v>-</v>
      </c>
      <c r="CM154" s="51" t="str">
        <f>IFERROR(AVERAGEIFS('Orders - December 2020'!$I$2:$I$2047,'Orders - December 2020'!$H$2:$H$2047,Worksheet!CM$3,'Orders - December 2020'!$C$2:$C$2047,Worksheet!$F154),"-")</f>
        <v>-</v>
      </c>
      <c r="CN154" s="51" t="str">
        <f>IFERROR(AVERAGEIFS('Orders - December 2020'!$I$2:$I$2047,'Orders - December 2020'!$H$2:$H$2047,Worksheet!CN$3,'Orders - December 2020'!$C$2:$C$2047,Worksheet!$F154),"-")</f>
        <v>-</v>
      </c>
      <c r="CO154" s="51">
        <f>IFERROR(AVERAGEIFS('Orders - December 2020'!$I$2:$I$2047,'Orders - December 2020'!$H$2:$H$2047,Worksheet!CO$3,'Orders - December 2020'!$C$2:$C$2047,Worksheet!$F154),"-")</f>
        <v>1.5</v>
      </c>
      <c r="CP154" s="51" t="str">
        <f>IFERROR(AVERAGEIFS('Orders - December 2020'!$I$2:$I$2047,'Orders - December 2020'!$H$2:$H$2047,Worksheet!CP$3,'Orders - December 2020'!$C$2:$C$2047,Worksheet!$F154),"-")</f>
        <v>-</v>
      </c>
      <c r="CQ154" s="51" t="str">
        <f>IFERROR(AVERAGEIFS('Orders - December 2020'!$I$2:$I$2047,'Orders - December 2020'!$H$2:$H$2047,Worksheet!CQ$3,'Orders - December 2020'!$C$2:$C$2047,Worksheet!$F154),"-")</f>
        <v>-</v>
      </c>
      <c r="CR154" s="51" t="str">
        <f>IFERROR(AVERAGEIFS('Orders - December 2020'!$I$2:$I$2047,'Orders - December 2020'!$H$2:$H$2047,Worksheet!CR$3,'Orders - December 2020'!$C$2:$C$2047,Worksheet!$F154),"-")</f>
        <v>-</v>
      </c>
      <c r="CS154" s="51" t="str">
        <f>IFERROR(AVERAGEIFS('Orders - December 2020'!$I$2:$I$2047,'Orders - December 2020'!$H$2:$H$2047,Worksheet!CS$3,'Orders - December 2020'!$C$2:$C$2047,Worksheet!$F154),"-")</f>
        <v>-</v>
      </c>
      <c r="CT154" s="51" t="str">
        <f>IFERROR(AVERAGEIFS('Orders - December 2020'!$I$2:$I$2047,'Orders - December 2020'!$H$2:$H$2047,Worksheet!CT$3,'Orders - December 2020'!$C$2:$C$2047,Worksheet!$F154),"-")</f>
        <v>-</v>
      </c>
      <c r="CU154" s="51" t="str">
        <f>IFERROR(AVERAGEIFS('Orders - December 2020'!$I$2:$I$2047,'Orders - December 2020'!$H$2:$H$2047,Worksheet!CU$3,'Orders - December 2020'!$C$2:$C$2047,Worksheet!$F154),"-")</f>
        <v>-</v>
      </c>
      <c r="CV154" s="51" t="str">
        <f>IFERROR(AVERAGEIFS('Orders - December 2020'!$I$2:$I$2047,'Orders - December 2020'!$H$2:$H$2047,Worksheet!CV$3,'Orders - December 2020'!$C$2:$C$2047,Worksheet!$F154),"-")</f>
        <v>-</v>
      </c>
      <c r="CW154" s="51" t="str">
        <f>IFERROR(AVERAGEIFS('Orders - December 2020'!$I$2:$I$2047,'Orders - December 2020'!$H$2:$H$2047,Worksheet!CW$3,'Orders - December 2020'!$C$2:$C$2047,Worksheet!$F154),"-")</f>
        <v>-</v>
      </c>
      <c r="CX154" s="51">
        <f>IFERROR(AVERAGEIFS('Orders - December 2020'!$I$2:$I$2047,'Orders - December 2020'!$H$2:$H$2047,Worksheet!CX$3,'Orders - December 2020'!$C$2:$C$2047,Worksheet!$F154),"-")</f>
        <v>3</v>
      </c>
      <c r="CY154" s="51">
        <f>IFERROR(AVERAGEIFS('Orders - December 2020'!$I$2:$I$2047,'Orders - December 2020'!$H$2:$H$2047,Worksheet!CY$3,'Orders - December 2020'!$C$2:$C$2047,Worksheet!$F154),"-")</f>
        <v>3</v>
      </c>
      <c r="CZ154" s="51" t="str">
        <f>IFERROR(AVERAGEIFS('Orders - December 2020'!$I$2:$I$2047,'Orders - December 2020'!$H$2:$H$2047,Worksheet!CZ$3,'Orders - December 2020'!$C$2:$C$2047,Worksheet!$F154),"-")</f>
        <v>-</v>
      </c>
      <c r="DA154" s="51" t="str">
        <f>IFERROR(AVERAGEIFS('Orders - December 2020'!$I$2:$I$2047,'Orders - December 2020'!$H$2:$H$2047,Worksheet!DA$3,'Orders - December 2020'!$C$2:$C$2047,Worksheet!$F154),"-")</f>
        <v>-</v>
      </c>
      <c r="DB154" s="51" t="str">
        <f>IFERROR(AVERAGEIFS('Orders - December 2020'!$I$2:$I$2047,'Orders - December 2020'!$H$2:$H$2047,Worksheet!DB$3,'Orders - December 2020'!$C$2:$C$2047,Worksheet!$F154),"-")</f>
        <v>-</v>
      </c>
      <c r="DC154" s="51" t="str">
        <f>IFERROR(AVERAGEIFS('Orders - December 2020'!$I$2:$I$2047,'Orders - December 2020'!$H$2:$H$2047,Worksheet!DC$3,'Orders - December 2020'!$C$2:$C$2047,Worksheet!$F154),"-")</f>
        <v>-</v>
      </c>
      <c r="DD154" s="51" t="str">
        <f>IFERROR(AVERAGEIFS('Orders - December 2020'!$I$2:$I$2047,'Orders - December 2020'!$H$2:$H$2047,Worksheet!DD$3,'Orders - December 2020'!$C$2:$C$2047,Worksheet!$F154),"-")</f>
        <v>-</v>
      </c>
      <c r="DE154" s="51" t="str">
        <f>IFERROR(AVERAGEIFS('Orders - December 2020'!$I$2:$I$2047,'Orders - December 2020'!$H$2:$H$2047,Worksheet!DE$3,'Orders - December 2020'!$C$2:$C$2047,Worksheet!$F154),"-")</f>
        <v>-</v>
      </c>
      <c r="DF154" s="51" t="str">
        <f>IFERROR(AVERAGEIFS('Orders - December 2020'!$I$2:$I$2047,'Orders - December 2020'!$H$2:$H$2047,Worksheet!DF$3,'Orders - December 2020'!$C$2:$C$2047,Worksheet!$F154),"-")</f>
        <v>-</v>
      </c>
      <c r="DG154" s="51" t="str">
        <f>IFERROR(AVERAGEIFS('Orders - December 2020'!$I$2:$I$2047,'Orders - December 2020'!$H$2:$H$2047,Worksheet!DG$3,'Orders - December 2020'!$C$2:$C$2047,Worksheet!$F154),"-")</f>
        <v>-</v>
      </c>
      <c r="DH154" s="51" t="str">
        <f>IFERROR(AVERAGEIFS('Orders - December 2020'!$I$2:$I$2047,'Orders - December 2020'!$H$2:$H$2047,Worksheet!DH$3,'Orders - December 2020'!$C$2:$C$2047,Worksheet!$F154),"-")</f>
        <v>-</v>
      </c>
      <c r="DI154" s="51" t="str">
        <f>IFERROR(AVERAGEIFS('Orders - December 2020'!$I$2:$I$2047,'Orders - December 2020'!$H$2:$H$2047,Worksheet!DI$3,'Orders - December 2020'!$C$2:$C$2047,Worksheet!$F154),"-")</f>
        <v>-</v>
      </c>
      <c r="DJ154" s="51">
        <f>IFERROR(AVERAGEIFS('Orders - December 2020'!$I$2:$I$2047,'Orders - December 2020'!$H$2:$H$2047,Worksheet!DJ$3,'Orders - December 2020'!$C$2:$C$2047,Worksheet!$F154),"-")</f>
        <v>1</v>
      </c>
      <c r="DK154" s="51">
        <f>IFERROR(AVERAGEIFS('Orders - December 2020'!$I$2:$I$2047,'Orders - December 2020'!$H$2:$H$2047,Worksheet!DK$3,'Orders - December 2020'!$C$2:$C$2047,Worksheet!$F154),"-")</f>
        <v>2</v>
      </c>
      <c r="DL154" s="51" t="str">
        <f>IFERROR(AVERAGEIFS('Orders - December 2020'!$I$2:$I$2047,'Orders - December 2020'!$H$2:$H$2047,Worksheet!DL$3,'Orders - December 2020'!$C$2:$C$2047,Worksheet!$F154),"-")</f>
        <v>-</v>
      </c>
      <c r="DM154" s="51" t="str">
        <f>IFERROR(AVERAGEIFS('Orders - December 2020'!$I$2:$I$2047,'Orders - December 2020'!$H$2:$H$2047,Worksheet!DM$3,'Orders - December 2020'!$C$2:$C$2047,Worksheet!$F154),"-")</f>
        <v>-</v>
      </c>
      <c r="DN154" s="51" t="str">
        <f>IFERROR(AVERAGEIFS('Orders - December 2020'!$I$2:$I$2047,'Orders - December 2020'!$H$2:$H$2047,Worksheet!DN$3,'Orders - December 2020'!$C$2:$C$2047,Worksheet!$F154),"-")</f>
        <v>-</v>
      </c>
      <c r="DO154" s="51" t="str">
        <f>IFERROR(AVERAGEIFS('Orders - December 2020'!$I$2:$I$2047,'Orders - December 2020'!$H$2:$H$2047,Worksheet!DO$3,'Orders - December 2020'!$C$2:$C$2047,Worksheet!$F154),"-")</f>
        <v>-</v>
      </c>
      <c r="DP154" s="51" t="str">
        <f>IFERROR(AVERAGEIFS('Orders - December 2020'!$I$2:$I$2047,'Orders - December 2020'!$H$2:$H$2047,Worksheet!DP$3,'Orders - December 2020'!$C$2:$C$2047,Worksheet!$F154),"-")</f>
        <v>-</v>
      </c>
      <c r="DQ154" s="51" t="str">
        <f>IFERROR(AVERAGEIFS('Orders - December 2020'!$I$2:$I$2047,'Orders - December 2020'!$H$2:$H$2047,Worksheet!DQ$3,'Orders - December 2020'!$C$2:$C$2047,Worksheet!$F154),"-")</f>
        <v>-</v>
      </c>
      <c r="DR154" s="51" t="str">
        <f>IFERROR(AVERAGEIFS('Orders - December 2020'!$I$2:$I$2047,'Orders - December 2020'!$H$2:$H$2047,Worksheet!DR$3,'Orders - December 2020'!$C$2:$C$2047,Worksheet!$F154),"-")</f>
        <v>-</v>
      </c>
      <c r="DS154" s="51" t="str">
        <f>IFERROR(AVERAGEIFS('Orders - December 2020'!$I$2:$I$2047,'Orders - December 2020'!$H$2:$H$2047,Worksheet!DS$3,'Orders - December 2020'!$C$2:$C$2047,Worksheet!$F154),"-")</f>
        <v>-</v>
      </c>
      <c r="DT154" s="51" t="str">
        <f>IFERROR(AVERAGEIFS('Orders - December 2020'!$I$2:$I$2047,'Orders - December 2020'!$H$2:$H$2047,Worksheet!DT$3,'Orders - December 2020'!$C$2:$C$2047,Worksheet!$F154),"-")</f>
        <v>-</v>
      </c>
      <c r="DU154" s="51" t="str">
        <f>IFERROR(AVERAGEIFS('Orders - December 2020'!$I$2:$I$2047,'Orders - December 2020'!$H$2:$H$2047,Worksheet!DU$3,'Orders - December 2020'!$C$2:$C$2047,Worksheet!$F154),"-")</f>
        <v>-</v>
      </c>
      <c r="DV154" s="51" t="str">
        <f>IFERROR(AVERAGEIFS('Orders - December 2020'!$I$2:$I$2047,'Orders - December 2020'!$H$2:$H$2047,Worksheet!DV$3,'Orders - December 2020'!$C$2:$C$2047,Worksheet!$F154),"-")</f>
        <v>-</v>
      </c>
      <c r="DW154" s="51" t="str">
        <f>IFERROR(AVERAGEIFS('Orders - December 2020'!$I$2:$I$2047,'Orders - December 2020'!$H$2:$H$2047,Worksheet!DW$3,'Orders - December 2020'!$C$2:$C$2047,Worksheet!$F154),"-")</f>
        <v>-</v>
      </c>
      <c r="DX154" s="51" t="str">
        <f>IFERROR(AVERAGEIFS('Orders - December 2020'!$I$2:$I$2047,'Orders - December 2020'!$H$2:$H$2047,Worksheet!DX$3,'Orders - December 2020'!$C$2:$C$2047,Worksheet!$F154),"-")</f>
        <v>-</v>
      </c>
      <c r="DY154" s="51" t="str">
        <f>IFERROR(AVERAGEIFS('Orders - December 2020'!$I$2:$I$2047,'Orders - December 2020'!$H$2:$H$2047,Worksheet!DY$3,'Orders - December 2020'!$C$2:$C$2047,Worksheet!$F154),"-")</f>
        <v>-</v>
      </c>
      <c r="DZ154" s="51" t="str">
        <f>IFERROR(AVERAGEIFS('Orders - December 2020'!$I$2:$I$2047,'Orders - December 2020'!$H$2:$H$2047,Worksheet!DZ$3,'Orders - December 2020'!$C$2:$C$2047,Worksheet!$F154),"-")</f>
        <v>-</v>
      </c>
      <c r="EA154" s="51" t="str">
        <f>IFERROR(AVERAGEIFS('Orders - December 2020'!$I$2:$I$2047,'Orders - December 2020'!$H$2:$H$2047,Worksheet!EA$3,'Orders - December 2020'!$C$2:$C$2047,Worksheet!$F154),"-")</f>
        <v>-</v>
      </c>
      <c r="EB154" s="51" t="str">
        <f>IFERROR(AVERAGEIFS('Orders - December 2020'!$I$2:$I$2047,'Orders - December 2020'!$H$2:$H$2047,Worksheet!EB$3,'Orders - December 2020'!$C$2:$C$2047,Worksheet!$F154),"-")</f>
        <v>-</v>
      </c>
      <c r="EC154" s="51" t="str">
        <f>IFERROR(AVERAGEIFS('Orders - December 2020'!$I$2:$I$2047,'Orders - December 2020'!$H$2:$H$2047,Worksheet!EC$3,'Orders - December 2020'!$C$2:$C$2047,Worksheet!$F154),"-")</f>
        <v>-</v>
      </c>
      <c r="ED154" s="51" t="str">
        <f>IFERROR(AVERAGEIFS('Orders - December 2020'!$I$2:$I$2047,'Orders - December 2020'!$H$2:$H$2047,Worksheet!ED$3,'Orders - December 2020'!$C$2:$C$2047,Worksheet!$F154),"-")</f>
        <v>-</v>
      </c>
      <c r="EE154" s="51" t="str">
        <f>IFERROR(AVERAGEIFS('Orders - December 2020'!$I$2:$I$2047,'Orders - December 2020'!$H$2:$H$2047,Worksheet!EE$3,'Orders - December 2020'!$C$2:$C$2047,Worksheet!$F154),"-")</f>
        <v>-</v>
      </c>
      <c r="EF154" s="51" t="str">
        <f>IFERROR(AVERAGEIFS('Orders - December 2020'!$I$2:$I$2047,'Orders - December 2020'!$H$2:$H$2047,Worksheet!EF$3,'Orders - December 2020'!$C$2:$C$2047,Worksheet!$F154),"-")</f>
        <v>-</v>
      </c>
      <c r="EG154" s="51" t="str">
        <f>IFERROR(AVERAGEIFS('Orders - December 2020'!$I$2:$I$2047,'Orders - December 2020'!$H$2:$H$2047,Worksheet!EG$3,'Orders - December 2020'!$C$2:$C$2047,Worksheet!$F154),"-")</f>
        <v>-</v>
      </c>
      <c r="EH154" s="51" t="str">
        <f>IFERROR(AVERAGEIFS('Orders - December 2020'!$I$2:$I$2047,'Orders - December 2020'!$H$2:$H$2047,Worksheet!EH$3,'Orders - December 2020'!$C$2:$C$2047,Worksheet!$F154),"-")</f>
        <v>-</v>
      </c>
      <c r="EI154" s="51" t="str">
        <f>IFERROR(AVERAGEIFS('Orders - December 2020'!$I$2:$I$2047,'Orders - December 2020'!$H$2:$H$2047,Worksheet!EI$3,'Orders - December 2020'!$C$2:$C$2047,Worksheet!$F154),"-")</f>
        <v>-</v>
      </c>
      <c r="EJ154" s="51" t="str">
        <f>IFERROR(AVERAGEIFS('Orders - December 2020'!$I$2:$I$2047,'Orders - December 2020'!$H$2:$H$2047,Worksheet!EJ$3,'Orders - December 2020'!$C$2:$C$2047,Worksheet!$F154),"-")</f>
        <v>-</v>
      </c>
      <c r="EK154" s="51" t="str">
        <f>IFERROR(AVERAGEIFS('Orders - December 2020'!$I$2:$I$2047,'Orders - December 2020'!$H$2:$H$2047,Worksheet!EK$3,'Orders - December 2020'!$C$2:$C$2047,Worksheet!$F154),"-")</f>
        <v>-</v>
      </c>
      <c r="EL154" s="51" t="str">
        <f>IFERROR(AVERAGEIFS('Orders - December 2020'!$I$2:$I$2047,'Orders - December 2020'!$H$2:$H$2047,Worksheet!EL$3,'Orders - December 2020'!$C$2:$C$2047,Worksheet!$F154),"-")</f>
        <v>-</v>
      </c>
      <c r="EM154" s="51" t="str">
        <f>IFERROR(AVERAGEIFS('Orders - December 2020'!$I$2:$I$2047,'Orders - December 2020'!$H$2:$H$2047,Worksheet!EM$3,'Orders - December 2020'!$C$2:$C$2047,Worksheet!$F154),"-")</f>
        <v>-</v>
      </c>
      <c r="EN154" s="51" t="str">
        <f>IFERROR(AVERAGEIFS('Orders - December 2020'!$I$2:$I$2047,'Orders - December 2020'!$H$2:$H$2047,Worksheet!EN$3,'Orders - December 2020'!$C$2:$C$2047,Worksheet!$F154),"-")</f>
        <v>-</v>
      </c>
      <c r="EO154" s="51" t="str">
        <f>IFERROR(AVERAGEIFS('Orders - December 2020'!$I$2:$I$2047,'Orders - December 2020'!$H$2:$H$2047,Worksheet!EO$3,'Orders - December 2020'!$C$2:$C$2047,Worksheet!$F154),"-")</f>
        <v>-</v>
      </c>
      <c r="EP154" s="51" t="str">
        <f>IFERROR(AVERAGEIFS('Orders - December 2020'!$I$2:$I$2047,'Orders - December 2020'!$H$2:$H$2047,Worksheet!EP$3,'Orders - December 2020'!$C$2:$C$2047,Worksheet!$F154),"-")</f>
        <v>-</v>
      </c>
      <c r="EQ154" s="51" t="str">
        <f>IFERROR(AVERAGEIFS('Orders - December 2020'!$I$2:$I$2047,'Orders - December 2020'!$H$2:$H$2047,Worksheet!EQ$3,'Orders - December 2020'!$C$2:$C$2047,Worksheet!$F154),"-")</f>
        <v>-</v>
      </c>
      <c r="ER154" s="51" t="str">
        <f>IFERROR(AVERAGEIFS('Orders - December 2020'!$I$2:$I$2047,'Orders - December 2020'!$H$2:$H$2047,Worksheet!ER$3,'Orders - December 2020'!$C$2:$C$2047,Worksheet!$F154),"-")</f>
        <v>-</v>
      </c>
      <c r="ES154" s="51" t="str">
        <f>IFERROR(AVERAGEIFS('Orders - December 2020'!$I$2:$I$2047,'Orders - December 2020'!$H$2:$H$2047,Worksheet!ES$3,'Orders - December 2020'!$C$2:$C$2047,Worksheet!$F154),"-")</f>
        <v>-</v>
      </c>
      <c r="ET154" s="51" t="str">
        <f>IFERROR(AVERAGEIFS('Orders - December 2020'!$I$2:$I$2047,'Orders - December 2020'!$H$2:$H$2047,Worksheet!ET$3,'Orders - December 2020'!$C$2:$C$2047,Worksheet!$F154),"-")</f>
        <v>-</v>
      </c>
      <c r="EU154" s="51" t="str">
        <f>IFERROR(AVERAGEIFS('Orders - December 2020'!$I$2:$I$2047,'Orders - December 2020'!$H$2:$H$2047,Worksheet!EU$3,'Orders - December 2020'!$C$2:$C$2047,Worksheet!$F154),"-")</f>
        <v>-</v>
      </c>
      <c r="EV154" s="51" t="str">
        <f>IFERROR(AVERAGEIFS('Orders - December 2020'!$I$2:$I$2047,'Orders - December 2020'!$H$2:$H$2047,Worksheet!EV$3,'Orders - December 2020'!$C$2:$C$2047,Worksheet!$F154),"-")</f>
        <v>-</v>
      </c>
      <c r="EW154" s="51" t="str">
        <f>IFERROR(AVERAGEIFS('Orders - December 2020'!$I$2:$I$2047,'Orders - December 2020'!$H$2:$H$2047,Worksheet!EW$3,'Orders - December 2020'!$C$2:$C$2047,Worksheet!$F154),"-")</f>
        <v>-</v>
      </c>
      <c r="EX154" s="51" t="str">
        <f>IFERROR(AVERAGEIFS('Orders - December 2020'!$I$2:$I$2047,'Orders - December 2020'!$H$2:$H$2047,Worksheet!EX$3,'Orders - December 2020'!$C$2:$C$2047,Worksheet!$F154),"-")</f>
        <v>-</v>
      </c>
      <c r="EY154" s="51" t="str">
        <f>IFERROR(AVERAGEIFS('Orders - December 2020'!$I$2:$I$2047,'Orders - December 2020'!$H$2:$H$2047,Worksheet!EY$3,'Orders - December 2020'!$C$2:$C$2047,Worksheet!$F154),"-")</f>
        <v>-</v>
      </c>
      <c r="EZ154" s="51" t="str">
        <f>IFERROR(AVERAGEIFS('Orders - December 2020'!$I$2:$I$2047,'Orders - December 2020'!$H$2:$H$2047,Worksheet!EZ$3,'Orders - December 2020'!$C$2:$C$2047,Worksheet!$F154),"-")</f>
        <v>-</v>
      </c>
      <c r="FA154" s="51" t="str">
        <f>IFERROR(AVERAGEIFS('Orders - December 2020'!$I$2:$I$2047,'Orders - December 2020'!$H$2:$H$2047,Worksheet!FA$3,'Orders - December 2020'!$C$2:$C$2047,Worksheet!$F154),"-")</f>
        <v>-</v>
      </c>
      <c r="FB154" s="51" t="str">
        <f>IFERROR(AVERAGEIFS('Orders - December 2020'!$I$2:$I$2047,'Orders - December 2020'!$H$2:$H$2047,Worksheet!FB$3,'Orders - December 2020'!$C$2:$C$2047,Worksheet!$F154),"-")</f>
        <v>-</v>
      </c>
      <c r="FC154" s="51">
        <f>IFERROR(AVERAGEIFS('Orders - December 2020'!$I$2:$I$2047,'Orders - December 2020'!$H$2:$H$2047,Worksheet!FC$3,'Orders - December 2020'!$C$2:$C$2047,Worksheet!$F154),"-")</f>
        <v>1</v>
      </c>
      <c r="FD154" s="51" t="str">
        <f>IFERROR(AVERAGEIFS('Orders - December 2020'!$I$2:$I$2047,'Orders - December 2020'!$H$2:$H$2047,Worksheet!FD$3,'Orders - December 2020'!$C$2:$C$2047,Worksheet!$F154),"-")</f>
        <v>-</v>
      </c>
      <c r="FE154" s="51" t="str">
        <f>IFERROR(AVERAGEIFS('Orders - December 2020'!$I$2:$I$2047,'Orders - December 2020'!$H$2:$H$2047,Worksheet!FE$3,'Orders - December 2020'!$C$2:$C$2047,Worksheet!$F154),"-")</f>
        <v>-</v>
      </c>
      <c r="FF154" s="51" t="str">
        <f>IFERROR(AVERAGEIFS('Orders - December 2020'!$I$2:$I$2047,'Orders - December 2020'!$H$2:$H$2047,Worksheet!FF$3,'Orders - December 2020'!$C$2:$C$2047,Worksheet!$F154),"-")</f>
        <v>-</v>
      </c>
      <c r="FG154" s="52" t="str">
        <f>IFERROR(AVERAGEIFS('Orders - December 2020'!$I$2:$I$2047,'Orders - December 2020'!$H$2:$H$2047,Worksheet!FG$3,'Orders - December 2020'!$C$2:$C$2047,Worksheet!$F154),"-")</f>
        <v>-</v>
      </c>
    </row>
    <row r="155" spans="6:163">
      <c r="F155" s="45" t="str">
        <v>Zee Venture</v>
      </c>
      <c r="G155" s="50" t="str">
        <f>IFERROR(AVERAGEIFS('Orders - December 2020'!$I$2:$I$2047,'Orders - December 2020'!$H$2:$H$2047,Worksheet!G$3,'Orders - December 2020'!$C$2:$C$2047,Worksheet!$F155),"-")</f>
        <v>-</v>
      </c>
      <c r="H155" s="51" t="str">
        <f>IFERROR(AVERAGEIFS('Orders - December 2020'!$I$2:$I$2047,'Orders - December 2020'!$H$2:$H$2047,Worksheet!H$3,'Orders - December 2020'!$C$2:$C$2047,Worksheet!$F155),"-")</f>
        <v>-</v>
      </c>
      <c r="I155" s="51" t="str">
        <f>IFERROR(AVERAGEIFS('Orders - December 2020'!$I$2:$I$2047,'Orders - December 2020'!$H$2:$H$2047,Worksheet!I$3,'Orders - December 2020'!$C$2:$C$2047,Worksheet!$F155),"-")</f>
        <v>-</v>
      </c>
      <c r="J155" s="51" t="str">
        <f>IFERROR(AVERAGEIFS('Orders - December 2020'!$I$2:$I$2047,'Orders - December 2020'!$H$2:$H$2047,Worksheet!J$3,'Orders - December 2020'!$C$2:$C$2047,Worksheet!$F155),"-")</f>
        <v>-</v>
      </c>
      <c r="K155" s="51" t="str">
        <f>IFERROR(AVERAGEIFS('Orders - December 2020'!$I$2:$I$2047,'Orders - December 2020'!$H$2:$H$2047,Worksheet!K$3,'Orders - December 2020'!$C$2:$C$2047,Worksheet!$F155),"-")</f>
        <v>-</v>
      </c>
      <c r="L155" s="51" t="str">
        <f>IFERROR(AVERAGEIFS('Orders - December 2020'!$I$2:$I$2047,'Orders - December 2020'!$H$2:$H$2047,Worksheet!L$3,'Orders - December 2020'!$C$2:$C$2047,Worksheet!$F155),"-")</f>
        <v>-</v>
      </c>
      <c r="M155" s="51" t="str">
        <f>IFERROR(AVERAGEIFS('Orders - December 2020'!$I$2:$I$2047,'Orders - December 2020'!$H$2:$H$2047,Worksheet!M$3,'Orders - December 2020'!$C$2:$C$2047,Worksheet!$F155),"-")</f>
        <v>-</v>
      </c>
      <c r="N155" s="51" t="str">
        <f>IFERROR(AVERAGEIFS('Orders - December 2020'!$I$2:$I$2047,'Orders - December 2020'!$H$2:$H$2047,Worksheet!N$3,'Orders - December 2020'!$C$2:$C$2047,Worksheet!$F155),"-")</f>
        <v>-</v>
      </c>
      <c r="O155" s="51" t="str">
        <f>IFERROR(AVERAGEIFS('Orders - December 2020'!$I$2:$I$2047,'Orders - December 2020'!$H$2:$H$2047,Worksheet!O$3,'Orders - December 2020'!$C$2:$C$2047,Worksheet!$F155),"-")</f>
        <v>-</v>
      </c>
      <c r="P155" s="51" t="str">
        <f>IFERROR(AVERAGEIFS('Orders - December 2020'!$I$2:$I$2047,'Orders - December 2020'!$H$2:$H$2047,Worksheet!P$3,'Orders - December 2020'!$C$2:$C$2047,Worksheet!$F155),"-")</f>
        <v>-</v>
      </c>
      <c r="Q155" s="51" t="str">
        <f>IFERROR(AVERAGEIFS('Orders - December 2020'!$I$2:$I$2047,'Orders - December 2020'!$H$2:$H$2047,Worksheet!Q$3,'Orders - December 2020'!$C$2:$C$2047,Worksheet!$F155),"-")</f>
        <v>-</v>
      </c>
      <c r="R155" s="51" t="str">
        <f>IFERROR(AVERAGEIFS('Orders - December 2020'!$I$2:$I$2047,'Orders - December 2020'!$H$2:$H$2047,Worksheet!R$3,'Orders - December 2020'!$C$2:$C$2047,Worksheet!$F155),"-")</f>
        <v>-</v>
      </c>
      <c r="S155" s="51" t="str">
        <f>IFERROR(AVERAGEIFS('Orders - December 2020'!$I$2:$I$2047,'Orders - December 2020'!$H$2:$H$2047,Worksheet!S$3,'Orders - December 2020'!$C$2:$C$2047,Worksheet!$F155),"-")</f>
        <v>-</v>
      </c>
      <c r="T155" s="51" t="str">
        <f>IFERROR(AVERAGEIFS('Orders - December 2020'!$I$2:$I$2047,'Orders - December 2020'!$H$2:$H$2047,Worksheet!T$3,'Orders - December 2020'!$C$2:$C$2047,Worksheet!$F155),"-")</f>
        <v>-</v>
      </c>
      <c r="U155" s="51" t="str">
        <f>IFERROR(AVERAGEIFS('Orders - December 2020'!$I$2:$I$2047,'Orders - December 2020'!$H$2:$H$2047,Worksheet!U$3,'Orders - December 2020'!$C$2:$C$2047,Worksheet!$F155),"-")</f>
        <v>-</v>
      </c>
      <c r="V155" s="51" t="str">
        <f>IFERROR(AVERAGEIFS('Orders - December 2020'!$I$2:$I$2047,'Orders - December 2020'!$H$2:$H$2047,Worksheet!V$3,'Orders - December 2020'!$C$2:$C$2047,Worksheet!$F155),"-")</f>
        <v>-</v>
      </c>
      <c r="W155" s="51" t="str">
        <f>IFERROR(AVERAGEIFS('Orders - December 2020'!$I$2:$I$2047,'Orders - December 2020'!$H$2:$H$2047,Worksheet!W$3,'Orders - December 2020'!$C$2:$C$2047,Worksheet!$F155),"-")</f>
        <v>-</v>
      </c>
      <c r="X155" s="51" t="str">
        <f>IFERROR(AVERAGEIFS('Orders - December 2020'!$I$2:$I$2047,'Orders - December 2020'!$H$2:$H$2047,Worksheet!X$3,'Orders - December 2020'!$C$2:$C$2047,Worksheet!$F155),"-")</f>
        <v>-</v>
      </c>
      <c r="Y155" s="51" t="str">
        <f>IFERROR(AVERAGEIFS('Orders - December 2020'!$I$2:$I$2047,'Orders - December 2020'!$H$2:$H$2047,Worksheet!Y$3,'Orders - December 2020'!$C$2:$C$2047,Worksheet!$F155),"-")</f>
        <v>-</v>
      </c>
      <c r="Z155" s="51" t="str">
        <f>IFERROR(AVERAGEIFS('Orders - December 2020'!$I$2:$I$2047,'Orders - December 2020'!$H$2:$H$2047,Worksheet!Z$3,'Orders - December 2020'!$C$2:$C$2047,Worksheet!$F155),"-")</f>
        <v>-</v>
      </c>
      <c r="AA155" s="51" t="str">
        <f>IFERROR(AVERAGEIFS('Orders - December 2020'!$I$2:$I$2047,'Orders - December 2020'!$H$2:$H$2047,Worksheet!AA$3,'Orders - December 2020'!$C$2:$C$2047,Worksheet!$F155),"-")</f>
        <v>-</v>
      </c>
      <c r="AB155" s="51" t="str">
        <f>IFERROR(AVERAGEIFS('Orders - December 2020'!$I$2:$I$2047,'Orders - December 2020'!$H$2:$H$2047,Worksheet!AB$3,'Orders - December 2020'!$C$2:$C$2047,Worksheet!$F155),"-")</f>
        <v>-</v>
      </c>
      <c r="AC155" s="51" t="str">
        <f>IFERROR(AVERAGEIFS('Orders - December 2020'!$I$2:$I$2047,'Orders - December 2020'!$H$2:$H$2047,Worksheet!AC$3,'Orders - December 2020'!$C$2:$C$2047,Worksheet!$F155),"-")</f>
        <v>-</v>
      </c>
      <c r="AD155" s="51" t="str">
        <f>IFERROR(AVERAGEIFS('Orders - December 2020'!$I$2:$I$2047,'Orders - December 2020'!$H$2:$H$2047,Worksheet!AD$3,'Orders - December 2020'!$C$2:$C$2047,Worksheet!$F155),"-")</f>
        <v>-</v>
      </c>
      <c r="AE155" s="51" t="str">
        <f>IFERROR(AVERAGEIFS('Orders - December 2020'!$I$2:$I$2047,'Orders - December 2020'!$H$2:$H$2047,Worksheet!AE$3,'Orders - December 2020'!$C$2:$C$2047,Worksheet!$F155),"-")</f>
        <v>-</v>
      </c>
      <c r="AF155" s="51" t="str">
        <f>IFERROR(AVERAGEIFS('Orders - December 2020'!$I$2:$I$2047,'Orders - December 2020'!$H$2:$H$2047,Worksheet!AF$3,'Orders - December 2020'!$C$2:$C$2047,Worksheet!$F155),"-")</f>
        <v>-</v>
      </c>
      <c r="AG155" s="51" t="str">
        <f>IFERROR(AVERAGEIFS('Orders - December 2020'!$I$2:$I$2047,'Orders - December 2020'!$H$2:$H$2047,Worksheet!AG$3,'Orders - December 2020'!$C$2:$C$2047,Worksheet!$F155),"-")</f>
        <v>-</v>
      </c>
      <c r="AH155" s="51" t="str">
        <f>IFERROR(AVERAGEIFS('Orders - December 2020'!$I$2:$I$2047,'Orders - December 2020'!$H$2:$H$2047,Worksheet!AH$3,'Orders - December 2020'!$C$2:$C$2047,Worksheet!$F155),"-")</f>
        <v>-</v>
      </c>
      <c r="AI155" s="51" t="str">
        <f>IFERROR(AVERAGEIFS('Orders - December 2020'!$I$2:$I$2047,'Orders - December 2020'!$H$2:$H$2047,Worksheet!AI$3,'Orders - December 2020'!$C$2:$C$2047,Worksheet!$F155),"-")</f>
        <v>-</v>
      </c>
      <c r="AJ155" s="51" t="str">
        <f>IFERROR(AVERAGEIFS('Orders - December 2020'!$I$2:$I$2047,'Orders - December 2020'!$H$2:$H$2047,Worksheet!AJ$3,'Orders - December 2020'!$C$2:$C$2047,Worksheet!$F155),"-")</f>
        <v>-</v>
      </c>
      <c r="AK155" s="51" t="str">
        <f>IFERROR(AVERAGEIFS('Orders - December 2020'!$I$2:$I$2047,'Orders - December 2020'!$H$2:$H$2047,Worksheet!AK$3,'Orders - December 2020'!$C$2:$C$2047,Worksheet!$F155),"-")</f>
        <v>-</v>
      </c>
      <c r="AL155" s="51" t="str">
        <f>IFERROR(AVERAGEIFS('Orders - December 2020'!$I$2:$I$2047,'Orders - December 2020'!$H$2:$H$2047,Worksheet!AL$3,'Orders - December 2020'!$C$2:$C$2047,Worksheet!$F155),"-")</f>
        <v>-</v>
      </c>
      <c r="AM155" s="51" t="str">
        <f>IFERROR(AVERAGEIFS('Orders - December 2020'!$I$2:$I$2047,'Orders - December 2020'!$H$2:$H$2047,Worksheet!AM$3,'Orders - December 2020'!$C$2:$C$2047,Worksheet!$F155),"-")</f>
        <v>-</v>
      </c>
      <c r="AN155" s="51" t="str">
        <f>IFERROR(AVERAGEIFS('Orders - December 2020'!$I$2:$I$2047,'Orders - December 2020'!$H$2:$H$2047,Worksheet!AN$3,'Orders - December 2020'!$C$2:$C$2047,Worksheet!$F155),"-")</f>
        <v>-</v>
      </c>
      <c r="AO155" s="51" t="str">
        <f>IFERROR(AVERAGEIFS('Orders - December 2020'!$I$2:$I$2047,'Orders - December 2020'!$H$2:$H$2047,Worksheet!AO$3,'Orders - December 2020'!$C$2:$C$2047,Worksheet!$F155),"-")</f>
        <v>-</v>
      </c>
      <c r="AP155" s="51" t="str">
        <f>IFERROR(AVERAGEIFS('Orders - December 2020'!$I$2:$I$2047,'Orders - December 2020'!$H$2:$H$2047,Worksheet!AP$3,'Orders - December 2020'!$C$2:$C$2047,Worksheet!$F155),"-")</f>
        <v>-</v>
      </c>
      <c r="AQ155" s="51" t="str">
        <f>IFERROR(AVERAGEIFS('Orders - December 2020'!$I$2:$I$2047,'Orders - December 2020'!$H$2:$H$2047,Worksheet!AQ$3,'Orders - December 2020'!$C$2:$C$2047,Worksheet!$F155),"-")</f>
        <v>-</v>
      </c>
      <c r="AR155" s="51" t="str">
        <f>IFERROR(AVERAGEIFS('Orders - December 2020'!$I$2:$I$2047,'Orders - December 2020'!$H$2:$H$2047,Worksheet!AR$3,'Orders - December 2020'!$C$2:$C$2047,Worksheet!$F155),"-")</f>
        <v>-</v>
      </c>
      <c r="AS155" s="51" t="str">
        <f>IFERROR(AVERAGEIFS('Orders - December 2020'!$I$2:$I$2047,'Orders - December 2020'!$H$2:$H$2047,Worksheet!AS$3,'Orders - December 2020'!$C$2:$C$2047,Worksheet!$F155),"-")</f>
        <v>-</v>
      </c>
      <c r="AT155" s="51" t="str">
        <f>IFERROR(AVERAGEIFS('Orders - December 2020'!$I$2:$I$2047,'Orders - December 2020'!$H$2:$H$2047,Worksheet!AT$3,'Orders - December 2020'!$C$2:$C$2047,Worksheet!$F155),"-")</f>
        <v>-</v>
      </c>
      <c r="AU155" s="51" t="str">
        <f>IFERROR(AVERAGEIFS('Orders - December 2020'!$I$2:$I$2047,'Orders - December 2020'!$H$2:$H$2047,Worksheet!AU$3,'Orders - December 2020'!$C$2:$C$2047,Worksheet!$F155),"-")</f>
        <v>-</v>
      </c>
      <c r="AV155" s="51" t="str">
        <f>IFERROR(AVERAGEIFS('Orders - December 2020'!$I$2:$I$2047,'Orders - December 2020'!$H$2:$H$2047,Worksheet!AV$3,'Orders - December 2020'!$C$2:$C$2047,Worksheet!$F155),"-")</f>
        <v>-</v>
      </c>
      <c r="AW155" s="51" t="str">
        <f>IFERROR(AVERAGEIFS('Orders - December 2020'!$I$2:$I$2047,'Orders - December 2020'!$H$2:$H$2047,Worksheet!AW$3,'Orders - December 2020'!$C$2:$C$2047,Worksheet!$F155),"-")</f>
        <v>-</v>
      </c>
      <c r="AX155" s="51" t="str">
        <f>IFERROR(AVERAGEIFS('Orders - December 2020'!$I$2:$I$2047,'Orders - December 2020'!$H$2:$H$2047,Worksheet!AX$3,'Orders - December 2020'!$C$2:$C$2047,Worksheet!$F155),"-")</f>
        <v>-</v>
      </c>
      <c r="AY155" s="51">
        <f>IFERROR(AVERAGEIFS('Orders - December 2020'!$I$2:$I$2047,'Orders - December 2020'!$H$2:$H$2047,Worksheet!AY$3,'Orders - December 2020'!$C$2:$C$2047,Worksheet!$F155),"-")</f>
        <v>1</v>
      </c>
      <c r="AZ155" s="51" t="str">
        <f>IFERROR(AVERAGEIFS('Orders - December 2020'!$I$2:$I$2047,'Orders - December 2020'!$H$2:$H$2047,Worksheet!AZ$3,'Orders - December 2020'!$C$2:$C$2047,Worksheet!$F155),"-")</f>
        <v>-</v>
      </c>
      <c r="BA155" s="51" t="str">
        <f>IFERROR(AVERAGEIFS('Orders - December 2020'!$I$2:$I$2047,'Orders - December 2020'!$H$2:$H$2047,Worksheet!BA$3,'Orders - December 2020'!$C$2:$C$2047,Worksheet!$F155),"-")</f>
        <v>-</v>
      </c>
      <c r="BB155" s="51" t="str">
        <f>IFERROR(AVERAGEIFS('Orders - December 2020'!$I$2:$I$2047,'Orders - December 2020'!$H$2:$H$2047,Worksheet!BB$3,'Orders - December 2020'!$C$2:$C$2047,Worksheet!$F155),"-")</f>
        <v>-</v>
      </c>
      <c r="BC155" s="51" t="str">
        <f>IFERROR(AVERAGEIFS('Orders - December 2020'!$I$2:$I$2047,'Orders - December 2020'!$H$2:$H$2047,Worksheet!BC$3,'Orders - December 2020'!$C$2:$C$2047,Worksheet!$F155),"-")</f>
        <v>-</v>
      </c>
      <c r="BD155" s="51" t="str">
        <f>IFERROR(AVERAGEIFS('Orders - December 2020'!$I$2:$I$2047,'Orders - December 2020'!$H$2:$H$2047,Worksheet!BD$3,'Orders - December 2020'!$C$2:$C$2047,Worksheet!$F155),"-")</f>
        <v>-</v>
      </c>
      <c r="BE155" s="51">
        <f>IFERROR(AVERAGEIFS('Orders - December 2020'!$I$2:$I$2047,'Orders - December 2020'!$H$2:$H$2047,Worksheet!BE$3,'Orders - December 2020'!$C$2:$C$2047,Worksheet!$F155),"-")</f>
        <v>1</v>
      </c>
      <c r="BF155" s="51" t="str">
        <f>IFERROR(AVERAGEIFS('Orders - December 2020'!$I$2:$I$2047,'Orders - December 2020'!$H$2:$H$2047,Worksheet!BF$3,'Orders - December 2020'!$C$2:$C$2047,Worksheet!$F155),"-")</f>
        <v>-</v>
      </c>
      <c r="BG155" s="51" t="str">
        <f>IFERROR(AVERAGEIFS('Orders - December 2020'!$I$2:$I$2047,'Orders - December 2020'!$H$2:$H$2047,Worksheet!BG$3,'Orders - December 2020'!$C$2:$C$2047,Worksheet!$F155),"-")</f>
        <v>-</v>
      </c>
      <c r="BH155" s="51" t="str">
        <f>IFERROR(AVERAGEIFS('Orders - December 2020'!$I$2:$I$2047,'Orders - December 2020'!$H$2:$H$2047,Worksheet!BH$3,'Orders - December 2020'!$C$2:$C$2047,Worksheet!$F155),"-")</f>
        <v>-</v>
      </c>
      <c r="BI155" s="51" t="str">
        <f>IFERROR(AVERAGEIFS('Orders - December 2020'!$I$2:$I$2047,'Orders - December 2020'!$H$2:$H$2047,Worksheet!BI$3,'Orders - December 2020'!$C$2:$C$2047,Worksheet!$F155),"-")</f>
        <v>-</v>
      </c>
      <c r="BJ155" s="51" t="str">
        <f>IFERROR(AVERAGEIFS('Orders - December 2020'!$I$2:$I$2047,'Orders - December 2020'!$H$2:$H$2047,Worksheet!BJ$3,'Orders - December 2020'!$C$2:$C$2047,Worksheet!$F155),"-")</f>
        <v>-</v>
      </c>
      <c r="BK155" s="51">
        <f>IFERROR(AVERAGEIFS('Orders - December 2020'!$I$2:$I$2047,'Orders - December 2020'!$H$2:$H$2047,Worksheet!BK$3,'Orders - December 2020'!$C$2:$C$2047,Worksheet!$F155),"-")</f>
        <v>1</v>
      </c>
      <c r="BL155" s="51" t="str">
        <f>IFERROR(AVERAGEIFS('Orders - December 2020'!$I$2:$I$2047,'Orders - December 2020'!$H$2:$H$2047,Worksheet!BL$3,'Orders - December 2020'!$C$2:$C$2047,Worksheet!$F155),"-")</f>
        <v>-</v>
      </c>
      <c r="BM155" s="51" t="str">
        <f>IFERROR(AVERAGEIFS('Orders - December 2020'!$I$2:$I$2047,'Orders - December 2020'!$H$2:$H$2047,Worksheet!BM$3,'Orders - December 2020'!$C$2:$C$2047,Worksheet!$F155),"-")</f>
        <v>-</v>
      </c>
      <c r="BN155" s="51" t="str">
        <f>IFERROR(AVERAGEIFS('Orders - December 2020'!$I$2:$I$2047,'Orders - December 2020'!$H$2:$H$2047,Worksheet!BN$3,'Orders - December 2020'!$C$2:$C$2047,Worksheet!$F155),"-")</f>
        <v>-</v>
      </c>
      <c r="BO155" s="51" t="str">
        <f>IFERROR(AVERAGEIFS('Orders - December 2020'!$I$2:$I$2047,'Orders - December 2020'!$H$2:$H$2047,Worksheet!BO$3,'Orders - December 2020'!$C$2:$C$2047,Worksheet!$F155),"-")</f>
        <v>-</v>
      </c>
      <c r="BP155" s="51" t="str">
        <f>IFERROR(AVERAGEIFS('Orders - December 2020'!$I$2:$I$2047,'Orders - December 2020'!$H$2:$H$2047,Worksheet!BP$3,'Orders - December 2020'!$C$2:$C$2047,Worksheet!$F155),"-")</f>
        <v>-</v>
      </c>
      <c r="BQ155" s="51" t="str">
        <f>IFERROR(AVERAGEIFS('Orders - December 2020'!$I$2:$I$2047,'Orders - December 2020'!$H$2:$H$2047,Worksheet!BQ$3,'Orders - December 2020'!$C$2:$C$2047,Worksheet!$F155),"-")</f>
        <v>-</v>
      </c>
      <c r="BR155" s="51" t="str">
        <f>IFERROR(AVERAGEIFS('Orders - December 2020'!$I$2:$I$2047,'Orders - December 2020'!$H$2:$H$2047,Worksheet!BR$3,'Orders - December 2020'!$C$2:$C$2047,Worksheet!$F155),"-")</f>
        <v>-</v>
      </c>
      <c r="BS155" s="51" t="str">
        <f>IFERROR(AVERAGEIFS('Orders - December 2020'!$I$2:$I$2047,'Orders - December 2020'!$H$2:$H$2047,Worksheet!BS$3,'Orders - December 2020'!$C$2:$C$2047,Worksheet!$F155),"-")</f>
        <v>-</v>
      </c>
      <c r="BT155" s="51" t="str">
        <f>IFERROR(AVERAGEIFS('Orders - December 2020'!$I$2:$I$2047,'Orders - December 2020'!$H$2:$H$2047,Worksheet!BT$3,'Orders - December 2020'!$C$2:$C$2047,Worksheet!$F155),"-")</f>
        <v>-</v>
      </c>
      <c r="BU155" s="51" t="str">
        <f>IFERROR(AVERAGEIFS('Orders - December 2020'!$I$2:$I$2047,'Orders - December 2020'!$H$2:$H$2047,Worksheet!BU$3,'Orders - December 2020'!$C$2:$C$2047,Worksheet!$F155),"-")</f>
        <v>-</v>
      </c>
      <c r="BV155" s="51" t="str">
        <f>IFERROR(AVERAGEIFS('Orders - December 2020'!$I$2:$I$2047,'Orders - December 2020'!$H$2:$H$2047,Worksheet!BV$3,'Orders - December 2020'!$C$2:$C$2047,Worksheet!$F155),"-")</f>
        <v>-</v>
      </c>
      <c r="BW155" s="51" t="str">
        <f>IFERROR(AVERAGEIFS('Orders - December 2020'!$I$2:$I$2047,'Orders - December 2020'!$H$2:$H$2047,Worksheet!BW$3,'Orders - December 2020'!$C$2:$C$2047,Worksheet!$F155),"-")</f>
        <v>-</v>
      </c>
      <c r="BX155" s="51" t="str">
        <f>IFERROR(AVERAGEIFS('Orders - December 2020'!$I$2:$I$2047,'Orders - December 2020'!$H$2:$H$2047,Worksheet!BX$3,'Orders - December 2020'!$C$2:$C$2047,Worksheet!$F155),"-")</f>
        <v>-</v>
      </c>
      <c r="BY155" s="51" t="str">
        <f>IFERROR(AVERAGEIFS('Orders - December 2020'!$I$2:$I$2047,'Orders - December 2020'!$H$2:$H$2047,Worksheet!BY$3,'Orders - December 2020'!$C$2:$C$2047,Worksheet!$F155),"-")</f>
        <v>-</v>
      </c>
      <c r="BZ155" s="51" t="str">
        <f>IFERROR(AVERAGEIFS('Orders - December 2020'!$I$2:$I$2047,'Orders - December 2020'!$H$2:$H$2047,Worksheet!BZ$3,'Orders - December 2020'!$C$2:$C$2047,Worksheet!$F155),"-")</f>
        <v>-</v>
      </c>
      <c r="CA155" s="51" t="str">
        <f>IFERROR(AVERAGEIFS('Orders - December 2020'!$I$2:$I$2047,'Orders - December 2020'!$H$2:$H$2047,Worksheet!CA$3,'Orders - December 2020'!$C$2:$C$2047,Worksheet!$F155),"-")</f>
        <v>-</v>
      </c>
      <c r="CB155" s="51" t="str">
        <f>IFERROR(AVERAGEIFS('Orders - December 2020'!$I$2:$I$2047,'Orders - December 2020'!$H$2:$H$2047,Worksheet!CB$3,'Orders - December 2020'!$C$2:$C$2047,Worksheet!$F155),"-")</f>
        <v>-</v>
      </c>
      <c r="CC155" s="51" t="str">
        <f>IFERROR(AVERAGEIFS('Orders - December 2020'!$I$2:$I$2047,'Orders - December 2020'!$H$2:$H$2047,Worksheet!CC$3,'Orders - December 2020'!$C$2:$C$2047,Worksheet!$F155),"-")</f>
        <v>-</v>
      </c>
      <c r="CD155" s="51" t="str">
        <f>IFERROR(AVERAGEIFS('Orders - December 2020'!$I$2:$I$2047,'Orders - December 2020'!$H$2:$H$2047,Worksheet!CD$3,'Orders - December 2020'!$C$2:$C$2047,Worksheet!$F155),"-")</f>
        <v>-</v>
      </c>
      <c r="CE155" s="51">
        <f>IFERROR(AVERAGEIFS('Orders - December 2020'!$I$2:$I$2047,'Orders - December 2020'!$H$2:$H$2047,Worksheet!CE$3,'Orders - December 2020'!$C$2:$C$2047,Worksheet!$F155),"-")</f>
        <v>1</v>
      </c>
      <c r="CF155" s="51" t="str">
        <f>IFERROR(AVERAGEIFS('Orders - December 2020'!$I$2:$I$2047,'Orders - December 2020'!$H$2:$H$2047,Worksheet!CF$3,'Orders - December 2020'!$C$2:$C$2047,Worksheet!$F155),"-")</f>
        <v>-</v>
      </c>
      <c r="CG155" s="51" t="str">
        <f>IFERROR(AVERAGEIFS('Orders - December 2020'!$I$2:$I$2047,'Orders - December 2020'!$H$2:$H$2047,Worksheet!CG$3,'Orders - December 2020'!$C$2:$C$2047,Worksheet!$F155),"-")</f>
        <v>-</v>
      </c>
      <c r="CH155" s="51" t="str">
        <f>IFERROR(AVERAGEIFS('Orders - December 2020'!$I$2:$I$2047,'Orders - December 2020'!$H$2:$H$2047,Worksheet!CH$3,'Orders - December 2020'!$C$2:$C$2047,Worksheet!$F155),"-")</f>
        <v>-</v>
      </c>
      <c r="CI155" s="51" t="str">
        <f>IFERROR(AVERAGEIFS('Orders - December 2020'!$I$2:$I$2047,'Orders - December 2020'!$H$2:$H$2047,Worksheet!CI$3,'Orders - December 2020'!$C$2:$C$2047,Worksheet!$F155),"-")</f>
        <v>-</v>
      </c>
      <c r="CJ155" s="51">
        <f>IFERROR(AVERAGEIFS('Orders - December 2020'!$I$2:$I$2047,'Orders - December 2020'!$H$2:$H$2047,Worksheet!CJ$3,'Orders - December 2020'!$C$2:$C$2047,Worksheet!$F155),"-")</f>
        <v>1</v>
      </c>
      <c r="CK155" s="51" t="str">
        <f>IFERROR(AVERAGEIFS('Orders - December 2020'!$I$2:$I$2047,'Orders - December 2020'!$H$2:$H$2047,Worksheet!CK$3,'Orders - December 2020'!$C$2:$C$2047,Worksheet!$F155),"-")</f>
        <v>-</v>
      </c>
      <c r="CL155" s="51" t="str">
        <f>IFERROR(AVERAGEIFS('Orders - December 2020'!$I$2:$I$2047,'Orders - December 2020'!$H$2:$H$2047,Worksheet!CL$3,'Orders - December 2020'!$C$2:$C$2047,Worksheet!$F155),"-")</f>
        <v>-</v>
      </c>
      <c r="CM155" s="51" t="str">
        <f>IFERROR(AVERAGEIFS('Orders - December 2020'!$I$2:$I$2047,'Orders - December 2020'!$H$2:$H$2047,Worksheet!CM$3,'Orders - December 2020'!$C$2:$C$2047,Worksheet!$F155),"-")</f>
        <v>-</v>
      </c>
      <c r="CN155" s="51" t="str">
        <f>IFERROR(AVERAGEIFS('Orders - December 2020'!$I$2:$I$2047,'Orders - December 2020'!$H$2:$H$2047,Worksheet!CN$3,'Orders - December 2020'!$C$2:$C$2047,Worksheet!$F155),"-")</f>
        <v>-</v>
      </c>
      <c r="CO155" s="51" t="str">
        <f>IFERROR(AVERAGEIFS('Orders - December 2020'!$I$2:$I$2047,'Orders - December 2020'!$H$2:$H$2047,Worksheet!CO$3,'Orders - December 2020'!$C$2:$C$2047,Worksheet!$F155),"-")</f>
        <v>-</v>
      </c>
      <c r="CP155" s="51" t="str">
        <f>IFERROR(AVERAGEIFS('Orders - December 2020'!$I$2:$I$2047,'Orders - December 2020'!$H$2:$H$2047,Worksheet!CP$3,'Orders - December 2020'!$C$2:$C$2047,Worksheet!$F155),"-")</f>
        <v>-</v>
      </c>
      <c r="CQ155" s="51" t="str">
        <f>IFERROR(AVERAGEIFS('Orders - December 2020'!$I$2:$I$2047,'Orders - December 2020'!$H$2:$H$2047,Worksheet!CQ$3,'Orders - December 2020'!$C$2:$C$2047,Worksheet!$F155),"-")</f>
        <v>-</v>
      </c>
      <c r="CR155" s="51" t="str">
        <f>IFERROR(AVERAGEIFS('Orders - December 2020'!$I$2:$I$2047,'Orders - December 2020'!$H$2:$H$2047,Worksheet!CR$3,'Orders - December 2020'!$C$2:$C$2047,Worksheet!$F155),"-")</f>
        <v>-</v>
      </c>
      <c r="CS155" s="51" t="str">
        <f>IFERROR(AVERAGEIFS('Orders - December 2020'!$I$2:$I$2047,'Orders - December 2020'!$H$2:$H$2047,Worksheet!CS$3,'Orders - December 2020'!$C$2:$C$2047,Worksheet!$F155),"-")</f>
        <v>-</v>
      </c>
      <c r="CT155" s="51" t="str">
        <f>IFERROR(AVERAGEIFS('Orders - December 2020'!$I$2:$I$2047,'Orders - December 2020'!$H$2:$H$2047,Worksheet!CT$3,'Orders - December 2020'!$C$2:$C$2047,Worksheet!$F155),"-")</f>
        <v>-</v>
      </c>
      <c r="CU155" s="51" t="str">
        <f>IFERROR(AVERAGEIFS('Orders - December 2020'!$I$2:$I$2047,'Orders - December 2020'!$H$2:$H$2047,Worksheet!CU$3,'Orders - December 2020'!$C$2:$C$2047,Worksheet!$F155),"-")</f>
        <v>-</v>
      </c>
      <c r="CV155" s="51" t="str">
        <f>IFERROR(AVERAGEIFS('Orders - December 2020'!$I$2:$I$2047,'Orders - December 2020'!$H$2:$H$2047,Worksheet!CV$3,'Orders - December 2020'!$C$2:$C$2047,Worksheet!$F155),"-")</f>
        <v>-</v>
      </c>
      <c r="CW155" s="51" t="str">
        <f>IFERROR(AVERAGEIFS('Orders - December 2020'!$I$2:$I$2047,'Orders - December 2020'!$H$2:$H$2047,Worksheet!CW$3,'Orders - December 2020'!$C$2:$C$2047,Worksheet!$F155),"-")</f>
        <v>-</v>
      </c>
      <c r="CX155" s="51" t="str">
        <f>IFERROR(AVERAGEIFS('Orders - December 2020'!$I$2:$I$2047,'Orders - December 2020'!$H$2:$H$2047,Worksheet!CX$3,'Orders - December 2020'!$C$2:$C$2047,Worksheet!$F155),"-")</f>
        <v>-</v>
      </c>
      <c r="CY155" s="51" t="str">
        <f>IFERROR(AVERAGEIFS('Orders - December 2020'!$I$2:$I$2047,'Orders - December 2020'!$H$2:$H$2047,Worksheet!CY$3,'Orders - December 2020'!$C$2:$C$2047,Worksheet!$F155),"-")</f>
        <v>-</v>
      </c>
      <c r="CZ155" s="51" t="str">
        <f>IFERROR(AVERAGEIFS('Orders - December 2020'!$I$2:$I$2047,'Orders - December 2020'!$H$2:$H$2047,Worksheet!CZ$3,'Orders - December 2020'!$C$2:$C$2047,Worksheet!$F155),"-")</f>
        <v>-</v>
      </c>
      <c r="DA155" s="51" t="str">
        <f>IFERROR(AVERAGEIFS('Orders - December 2020'!$I$2:$I$2047,'Orders - December 2020'!$H$2:$H$2047,Worksheet!DA$3,'Orders - December 2020'!$C$2:$C$2047,Worksheet!$F155),"-")</f>
        <v>-</v>
      </c>
      <c r="DB155" s="51" t="str">
        <f>IFERROR(AVERAGEIFS('Orders - December 2020'!$I$2:$I$2047,'Orders - December 2020'!$H$2:$H$2047,Worksheet!DB$3,'Orders - December 2020'!$C$2:$C$2047,Worksheet!$F155),"-")</f>
        <v>-</v>
      </c>
      <c r="DC155" s="51" t="str">
        <f>IFERROR(AVERAGEIFS('Orders - December 2020'!$I$2:$I$2047,'Orders - December 2020'!$H$2:$H$2047,Worksheet!DC$3,'Orders - December 2020'!$C$2:$C$2047,Worksheet!$F155),"-")</f>
        <v>-</v>
      </c>
      <c r="DD155" s="51" t="str">
        <f>IFERROR(AVERAGEIFS('Orders - December 2020'!$I$2:$I$2047,'Orders - December 2020'!$H$2:$H$2047,Worksheet!DD$3,'Orders - December 2020'!$C$2:$C$2047,Worksheet!$F155),"-")</f>
        <v>-</v>
      </c>
      <c r="DE155" s="51" t="str">
        <f>IFERROR(AVERAGEIFS('Orders - December 2020'!$I$2:$I$2047,'Orders - December 2020'!$H$2:$H$2047,Worksheet!DE$3,'Orders - December 2020'!$C$2:$C$2047,Worksheet!$F155),"-")</f>
        <v>-</v>
      </c>
      <c r="DF155" s="51" t="str">
        <f>IFERROR(AVERAGEIFS('Orders - December 2020'!$I$2:$I$2047,'Orders - December 2020'!$H$2:$H$2047,Worksheet!DF$3,'Orders - December 2020'!$C$2:$C$2047,Worksheet!$F155),"-")</f>
        <v>-</v>
      </c>
      <c r="DG155" s="51" t="str">
        <f>IFERROR(AVERAGEIFS('Orders - December 2020'!$I$2:$I$2047,'Orders - December 2020'!$H$2:$H$2047,Worksheet!DG$3,'Orders - December 2020'!$C$2:$C$2047,Worksheet!$F155),"-")</f>
        <v>-</v>
      </c>
      <c r="DH155" s="51" t="str">
        <f>IFERROR(AVERAGEIFS('Orders - December 2020'!$I$2:$I$2047,'Orders - December 2020'!$H$2:$H$2047,Worksheet!DH$3,'Orders - December 2020'!$C$2:$C$2047,Worksheet!$F155),"-")</f>
        <v>-</v>
      </c>
      <c r="DI155" s="51" t="str">
        <f>IFERROR(AVERAGEIFS('Orders - December 2020'!$I$2:$I$2047,'Orders - December 2020'!$H$2:$H$2047,Worksheet!DI$3,'Orders - December 2020'!$C$2:$C$2047,Worksheet!$F155),"-")</f>
        <v>-</v>
      </c>
      <c r="DJ155" s="51" t="str">
        <f>IFERROR(AVERAGEIFS('Orders - December 2020'!$I$2:$I$2047,'Orders - December 2020'!$H$2:$H$2047,Worksheet!DJ$3,'Orders - December 2020'!$C$2:$C$2047,Worksheet!$F155),"-")</f>
        <v>-</v>
      </c>
      <c r="DK155" s="51" t="str">
        <f>IFERROR(AVERAGEIFS('Orders - December 2020'!$I$2:$I$2047,'Orders - December 2020'!$H$2:$H$2047,Worksheet!DK$3,'Orders - December 2020'!$C$2:$C$2047,Worksheet!$F155),"-")</f>
        <v>-</v>
      </c>
      <c r="DL155" s="51" t="str">
        <f>IFERROR(AVERAGEIFS('Orders - December 2020'!$I$2:$I$2047,'Orders - December 2020'!$H$2:$H$2047,Worksheet!DL$3,'Orders - December 2020'!$C$2:$C$2047,Worksheet!$F155),"-")</f>
        <v>-</v>
      </c>
      <c r="DM155" s="51" t="str">
        <f>IFERROR(AVERAGEIFS('Orders - December 2020'!$I$2:$I$2047,'Orders - December 2020'!$H$2:$H$2047,Worksheet!DM$3,'Orders - December 2020'!$C$2:$C$2047,Worksheet!$F155),"-")</f>
        <v>-</v>
      </c>
      <c r="DN155" s="51" t="str">
        <f>IFERROR(AVERAGEIFS('Orders - December 2020'!$I$2:$I$2047,'Orders - December 2020'!$H$2:$H$2047,Worksheet!DN$3,'Orders - December 2020'!$C$2:$C$2047,Worksheet!$F155),"-")</f>
        <v>-</v>
      </c>
      <c r="DO155" s="51" t="str">
        <f>IFERROR(AVERAGEIFS('Orders - December 2020'!$I$2:$I$2047,'Orders - December 2020'!$H$2:$H$2047,Worksheet!DO$3,'Orders - December 2020'!$C$2:$C$2047,Worksheet!$F155),"-")</f>
        <v>-</v>
      </c>
      <c r="DP155" s="51" t="str">
        <f>IFERROR(AVERAGEIFS('Orders - December 2020'!$I$2:$I$2047,'Orders - December 2020'!$H$2:$H$2047,Worksheet!DP$3,'Orders - December 2020'!$C$2:$C$2047,Worksheet!$F155),"-")</f>
        <v>-</v>
      </c>
      <c r="DQ155" s="51" t="str">
        <f>IFERROR(AVERAGEIFS('Orders - December 2020'!$I$2:$I$2047,'Orders - December 2020'!$H$2:$H$2047,Worksheet!DQ$3,'Orders - December 2020'!$C$2:$C$2047,Worksheet!$F155),"-")</f>
        <v>-</v>
      </c>
      <c r="DR155" s="51" t="str">
        <f>IFERROR(AVERAGEIFS('Orders - December 2020'!$I$2:$I$2047,'Orders - December 2020'!$H$2:$H$2047,Worksheet!DR$3,'Orders - December 2020'!$C$2:$C$2047,Worksheet!$F155),"-")</f>
        <v>-</v>
      </c>
      <c r="DS155" s="51" t="str">
        <f>IFERROR(AVERAGEIFS('Orders - December 2020'!$I$2:$I$2047,'Orders - December 2020'!$H$2:$H$2047,Worksheet!DS$3,'Orders - December 2020'!$C$2:$C$2047,Worksheet!$F155),"-")</f>
        <v>-</v>
      </c>
      <c r="DT155" s="51" t="str">
        <f>IFERROR(AVERAGEIFS('Orders - December 2020'!$I$2:$I$2047,'Orders - December 2020'!$H$2:$H$2047,Worksheet!DT$3,'Orders - December 2020'!$C$2:$C$2047,Worksheet!$F155),"-")</f>
        <v>-</v>
      </c>
      <c r="DU155" s="51" t="str">
        <f>IFERROR(AVERAGEIFS('Orders - December 2020'!$I$2:$I$2047,'Orders - December 2020'!$H$2:$H$2047,Worksheet!DU$3,'Orders - December 2020'!$C$2:$C$2047,Worksheet!$F155),"-")</f>
        <v>-</v>
      </c>
      <c r="DV155" s="51" t="str">
        <f>IFERROR(AVERAGEIFS('Orders - December 2020'!$I$2:$I$2047,'Orders - December 2020'!$H$2:$H$2047,Worksheet!DV$3,'Orders - December 2020'!$C$2:$C$2047,Worksheet!$F155),"-")</f>
        <v>-</v>
      </c>
      <c r="DW155" s="51">
        <f>IFERROR(AVERAGEIFS('Orders - December 2020'!$I$2:$I$2047,'Orders - December 2020'!$H$2:$H$2047,Worksheet!DW$3,'Orders - December 2020'!$C$2:$C$2047,Worksheet!$F155),"-")</f>
        <v>1</v>
      </c>
      <c r="DX155" s="51" t="str">
        <f>IFERROR(AVERAGEIFS('Orders - December 2020'!$I$2:$I$2047,'Orders - December 2020'!$H$2:$H$2047,Worksheet!DX$3,'Orders - December 2020'!$C$2:$C$2047,Worksheet!$F155),"-")</f>
        <v>-</v>
      </c>
      <c r="DY155" s="51" t="str">
        <f>IFERROR(AVERAGEIFS('Orders - December 2020'!$I$2:$I$2047,'Orders - December 2020'!$H$2:$H$2047,Worksheet!DY$3,'Orders - December 2020'!$C$2:$C$2047,Worksheet!$F155),"-")</f>
        <v>-</v>
      </c>
      <c r="DZ155" s="51" t="str">
        <f>IFERROR(AVERAGEIFS('Orders - December 2020'!$I$2:$I$2047,'Orders - December 2020'!$H$2:$H$2047,Worksheet!DZ$3,'Orders - December 2020'!$C$2:$C$2047,Worksheet!$F155),"-")</f>
        <v>-</v>
      </c>
      <c r="EA155" s="51" t="str">
        <f>IFERROR(AVERAGEIFS('Orders - December 2020'!$I$2:$I$2047,'Orders - December 2020'!$H$2:$H$2047,Worksheet!EA$3,'Orders - December 2020'!$C$2:$C$2047,Worksheet!$F155),"-")</f>
        <v>-</v>
      </c>
      <c r="EB155" s="51" t="str">
        <f>IFERROR(AVERAGEIFS('Orders - December 2020'!$I$2:$I$2047,'Orders - December 2020'!$H$2:$H$2047,Worksheet!EB$3,'Orders - December 2020'!$C$2:$C$2047,Worksheet!$F155),"-")</f>
        <v>-</v>
      </c>
      <c r="EC155" s="51" t="str">
        <f>IFERROR(AVERAGEIFS('Orders - December 2020'!$I$2:$I$2047,'Orders - December 2020'!$H$2:$H$2047,Worksheet!EC$3,'Orders - December 2020'!$C$2:$C$2047,Worksheet!$F155),"-")</f>
        <v>-</v>
      </c>
      <c r="ED155" s="51" t="str">
        <f>IFERROR(AVERAGEIFS('Orders - December 2020'!$I$2:$I$2047,'Orders - December 2020'!$H$2:$H$2047,Worksheet!ED$3,'Orders - December 2020'!$C$2:$C$2047,Worksheet!$F155),"-")</f>
        <v>-</v>
      </c>
      <c r="EE155" s="51" t="str">
        <f>IFERROR(AVERAGEIFS('Orders - December 2020'!$I$2:$I$2047,'Orders - December 2020'!$H$2:$H$2047,Worksheet!EE$3,'Orders - December 2020'!$C$2:$C$2047,Worksheet!$F155),"-")</f>
        <v>-</v>
      </c>
      <c r="EF155" s="51" t="str">
        <f>IFERROR(AVERAGEIFS('Orders - December 2020'!$I$2:$I$2047,'Orders - December 2020'!$H$2:$H$2047,Worksheet!EF$3,'Orders - December 2020'!$C$2:$C$2047,Worksheet!$F155),"-")</f>
        <v>-</v>
      </c>
      <c r="EG155" s="51" t="str">
        <f>IFERROR(AVERAGEIFS('Orders - December 2020'!$I$2:$I$2047,'Orders - December 2020'!$H$2:$H$2047,Worksheet!EG$3,'Orders - December 2020'!$C$2:$C$2047,Worksheet!$F155),"-")</f>
        <v>-</v>
      </c>
      <c r="EH155" s="51" t="str">
        <f>IFERROR(AVERAGEIFS('Orders - December 2020'!$I$2:$I$2047,'Orders - December 2020'!$H$2:$H$2047,Worksheet!EH$3,'Orders - December 2020'!$C$2:$C$2047,Worksheet!$F155),"-")</f>
        <v>-</v>
      </c>
      <c r="EI155" s="51" t="str">
        <f>IFERROR(AVERAGEIFS('Orders - December 2020'!$I$2:$I$2047,'Orders - December 2020'!$H$2:$H$2047,Worksheet!EI$3,'Orders - December 2020'!$C$2:$C$2047,Worksheet!$F155),"-")</f>
        <v>-</v>
      </c>
      <c r="EJ155" s="51" t="str">
        <f>IFERROR(AVERAGEIFS('Orders - December 2020'!$I$2:$I$2047,'Orders - December 2020'!$H$2:$H$2047,Worksheet!EJ$3,'Orders - December 2020'!$C$2:$C$2047,Worksheet!$F155),"-")</f>
        <v>-</v>
      </c>
      <c r="EK155" s="51" t="str">
        <f>IFERROR(AVERAGEIFS('Orders - December 2020'!$I$2:$I$2047,'Orders - December 2020'!$H$2:$H$2047,Worksheet!EK$3,'Orders - December 2020'!$C$2:$C$2047,Worksheet!$F155),"-")</f>
        <v>-</v>
      </c>
      <c r="EL155" s="51" t="str">
        <f>IFERROR(AVERAGEIFS('Orders - December 2020'!$I$2:$I$2047,'Orders - December 2020'!$H$2:$H$2047,Worksheet!EL$3,'Orders - December 2020'!$C$2:$C$2047,Worksheet!$F155),"-")</f>
        <v>-</v>
      </c>
      <c r="EM155" s="51" t="str">
        <f>IFERROR(AVERAGEIFS('Orders - December 2020'!$I$2:$I$2047,'Orders - December 2020'!$H$2:$H$2047,Worksheet!EM$3,'Orders - December 2020'!$C$2:$C$2047,Worksheet!$F155),"-")</f>
        <v>-</v>
      </c>
      <c r="EN155" s="51" t="str">
        <f>IFERROR(AVERAGEIFS('Orders - December 2020'!$I$2:$I$2047,'Orders - December 2020'!$H$2:$H$2047,Worksheet!EN$3,'Orders - December 2020'!$C$2:$C$2047,Worksheet!$F155),"-")</f>
        <v>-</v>
      </c>
      <c r="EO155" s="51" t="str">
        <f>IFERROR(AVERAGEIFS('Orders - December 2020'!$I$2:$I$2047,'Orders - December 2020'!$H$2:$H$2047,Worksheet!EO$3,'Orders - December 2020'!$C$2:$C$2047,Worksheet!$F155),"-")</f>
        <v>-</v>
      </c>
      <c r="EP155" s="51" t="str">
        <f>IFERROR(AVERAGEIFS('Orders - December 2020'!$I$2:$I$2047,'Orders - December 2020'!$H$2:$H$2047,Worksheet!EP$3,'Orders - December 2020'!$C$2:$C$2047,Worksheet!$F155),"-")</f>
        <v>-</v>
      </c>
      <c r="EQ155" s="51" t="str">
        <f>IFERROR(AVERAGEIFS('Orders - December 2020'!$I$2:$I$2047,'Orders - December 2020'!$H$2:$H$2047,Worksheet!EQ$3,'Orders - December 2020'!$C$2:$C$2047,Worksheet!$F155),"-")</f>
        <v>-</v>
      </c>
      <c r="ER155" s="51" t="str">
        <f>IFERROR(AVERAGEIFS('Orders - December 2020'!$I$2:$I$2047,'Orders - December 2020'!$H$2:$H$2047,Worksheet!ER$3,'Orders - December 2020'!$C$2:$C$2047,Worksheet!$F155),"-")</f>
        <v>-</v>
      </c>
      <c r="ES155" s="51" t="str">
        <f>IFERROR(AVERAGEIFS('Orders - December 2020'!$I$2:$I$2047,'Orders - December 2020'!$H$2:$H$2047,Worksheet!ES$3,'Orders - December 2020'!$C$2:$C$2047,Worksheet!$F155),"-")</f>
        <v>-</v>
      </c>
      <c r="ET155" s="51" t="str">
        <f>IFERROR(AVERAGEIFS('Orders - December 2020'!$I$2:$I$2047,'Orders - December 2020'!$H$2:$H$2047,Worksheet!ET$3,'Orders - December 2020'!$C$2:$C$2047,Worksheet!$F155),"-")</f>
        <v>-</v>
      </c>
      <c r="EU155" s="51" t="str">
        <f>IFERROR(AVERAGEIFS('Orders - December 2020'!$I$2:$I$2047,'Orders - December 2020'!$H$2:$H$2047,Worksheet!EU$3,'Orders - December 2020'!$C$2:$C$2047,Worksheet!$F155),"-")</f>
        <v>-</v>
      </c>
      <c r="EV155" s="51" t="str">
        <f>IFERROR(AVERAGEIFS('Orders - December 2020'!$I$2:$I$2047,'Orders - December 2020'!$H$2:$H$2047,Worksheet!EV$3,'Orders - December 2020'!$C$2:$C$2047,Worksheet!$F155),"-")</f>
        <v>-</v>
      </c>
      <c r="EW155" s="51" t="str">
        <f>IFERROR(AVERAGEIFS('Orders - December 2020'!$I$2:$I$2047,'Orders - December 2020'!$H$2:$H$2047,Worksheet!EW$3,'Orders - December 2020'!$C$2:$C$2047,Worksheet!$F155),"-")</f>
        <v>-</v>
      </c>
      <c r="EX155" s="51" t="str">
        <f>IFERROR(AVERAGEIFS('Orders - December 2020'!$I$2:$I$2047,'Orders - December 2020'!$H$2:$H$2047,Worksheet!EX$3,'Orders - December 2020'!$C$2:$C$2047,Worksheet!$F155),"-")</f>
        <v>-</v>
      </c>
      <c r="EY155" s="51" t="str">
        <f>IFERROR(AVERAGEIFS('Orders - December 2020'!$I$2:$I$2047,'Orders - December 2020'!$H$2:$H$2047,Worksheet!EY$3,'Orders - December 2020'!$C$2:$C$2047,Worksheet!$F155),"-")</f>
        <v>-</v>
      </c>
      <c r="EZ155" s="51" t="str">
        <f>IFERROR(AVERAGEIFS('Orders - December 2020'!$I$2:$I$2047,'Orders - December 2020'!$H$2:$H$2047,Worksheet!EZ$3,'Orders - December 2020'!$C$2:$C$2047,Worksheet!$F155),"-")</f>
        <v>-</v>
      </c>
      <c r="FA155" s="51" t="str">
        <f>IFERROR(AVERAGEIFS('Orders - December 2020'!$I$2:$I$2047,'Orders - December 2020'!$H$2:$H$2047,Worksheet!FA$3,'Orders - December 2020'!$C$2:$C$2047,Worksheet!$F155),"-")</f>
        <v>-</v>
      </c>
      <c r="FB155" s="51" t="str">
        <f>IFERROR(AVERAGEIFS('Orders - December 2020'!$I$2:$I$2047,'Orders - December 2020'!$H$2:$H$2047,Worksheet!FB$3,'Orders - December 2020'!$C$2:$C$2047,Worksheet!$F155),"-")</f>
        <v>-</v>
      </c>
      <c r="FC155" s="51" t="str">
        <f>IFERROR(AVERAGEIFS('Orders - December 2020'!$I$2:$I$2047,'Orders - December 2020'!$H$2:$H$2047,Worksheet!FC$3,'Orders - December 2020'!$C$2:$C$2047,Worksheet!$F155),"-")</f>
        <v>-</v>
      </c>
      <c r="FD155" s="51" t="str">
        <f>IFERROR(AVERAGEIFS('Orders - December 2020'!$I$2:$I$2047,'Orders - December 2020'!$H$2:$H$2047,Worksheet!FD$3,'Orders - December 2020'!$C$2:$C$2047,Worksheet!$F155),"-")</f>
        <v>-</v>
      </c>
      <c r="FE155" s="51" t="str">
        <f>IFERROR(AVERAGEIFS('Orders - December 2020'!$I$2:$I$2047,'Orders - December 2020'!$H$2:$H$2047,Worksheet!FE$3,'Orders - December 2020'!$C$2:$C$2047,Worksheet!$F155),"-")</f>
        <v>-</v>
      </c>
      <c r="FF155" s="51" t="str">
        <f>IFERROR(AVERAGEIFS('Orders - December 2020'!$I$2:$I$2047,'Orders - December 2020'!$H$2:$H$2047,Worksheet!FF$3,'Orders - December 2020'!$C$2:$C$2047,Worksheet!$F155),"-")</f>
        <v>-</v>
      </c>
      <c r="FG155" s="52" t="str">
        <f>IFERROR(AVERAGEIFS('Orders - December 2020'!$I$2:$I$2047,'Orders - December 2020'!$H$2:$H$2047,Worksheet!FG$3,'Orders - December 2020'!$C$2:$C$2047,Worksheet!$F155),"-")</f>
        <v>-</v>
      </c>
    </row>
    <row r="156" spans="6:163">
      <c r="F156" s="45" t="str">
        <v>Madam. Olowu Minimart</v>
      </c>
      <c r="G156" s="50" t="str">
        <f>IFERROR(AVERAGEIFS('Orders - December 2020'!$I$2:$I$2047,'Orders - December 2020'!$H$2:$H$2047,Worksheet!G$3,'Orders - December 2020'!$C$2:$C$2047,Worksheet!$F156),"-")</f>
        <v>-</v>
      </c>
      <c r="H156" s="51" t="str">
        <f>IFERROR(AVERAGEIFS('Orders - December 2020'!$I$2:$I$2047,'Orders - December 2020'!$H$2:$H$2047,Worksheet!H$3,'Orders - December 2020'!$C$2:$C$2047,Worksheet!$F156),"-")</f>
        <v>-</v>
      </c>
      <c r="I156" s="51" t="str">
        <f>IFERROR(AVERAGEIFS('Orders - December 2020'!$I$2:$I$2047,'Orders - December 2020'!$H$2:$H$2047,Worksheet!I$3,'Orders - December 2020'!$C$2:$C$2047,Worksheet!$F156),"-")</f>
        <v>-</v>
      </c>
      <c r="J156" s="51" t="str">
        <f>IFERROR(AVERAGEIFS('Orders - December 2020'!$I$2:$I$2047,'Orders - December 2020'!$H$2:$H$2047,Worksheet!J$3,'Orders - December 2020'!$C$2:$C$2047,Worksheet!$F156),"-")</f>
        <v>-</v>
      </c>
      <c r="K156" s="51" t="str">
        <f>IFERROR(AVERAGEIFS('Orders - December 2020'!$I$2:$I$2047,'Orders - December 2020'!$H$2:$H$2047,Worksheet!K$3,'Orders - December 2020'!$C$2:$C$2047,Worksheet!$F156),"-")</f>
        <v>-</v>
      </c>
      <c r="L156" s="51" t="str">
        <f>IFERROR(AVERAGEIFS('Orders - December 2020'!$I$2:$I$2047,'Orders - December 2020'!$H$2:$H$2047,Worksheet!L$3,'Orders - December 2020'!$C$2:$C$2047,Worksheet!$F156),"-")</f>
        <v>-</v>
      </c>
      <c r="M156" s="51" t="str">
        <f>IFERROR(AVERAGEIFS('Orders - December 2020'!$I$2:$I$2047,'Orders - December 2020'!$H$2:$H$2047,Worksheet!M$3,'Orders - December 2020'!$C$2:$C$2047,Worksheet!$F156),"-")</f>
        <v>-</v>
      </c>
      <c r="N156" s="51" t="str">
        <f>IFERROR(AVERAGEIFS('Orders - December 2020'!$I$2:$I$2047,'Orders - December 2020'!$H$2:$H$2047,Worksheet!N$3,'Orders - December 2020'!$C$2:$C$2047,Worksheet!$F156),"-")</f>
        <v>-</v>
      </c>
      <c r="O156" s="51" t="str">
        <f>IFERROR(AVERAGEIFS('Orders - December 2020'!$I$2:$I$2047,'Orders - December 2020'!$H$2:$H$2047,Worksheet!O$3,'Orders - December 2020'!$C$2:$C$2047,Worksheet!$F156),"-")</f>
        <v>-</v>
      </c>
      <c r="P156" s="51" t="str">
        <f>IFERROR(AVERAGEIFS('Orders - December 2020'!$I$2:$I$2047,'Orders - December 2020'!$H$2:$H$2047,Worksheet!P$3,'Orders - December 2020'!$C$2:$C$2047,Worksheet!$F156),"-")</f>
        <v>-</v>
      </c>
      <c r="Q156" s="51" t="str">
        <f>IFERROR(AVERAGEIFS('Orders - December 2020'!$I$2:$I$2047,'Orders - December 2020'!$H$2:$H$2047,Worksheet!Q$3,'Orders - December 2020'!$C$2:$C$2047,Worksheet!$F156),"-")</f>
        <v>-</v>
      </c>
      <c r="R156" s="51" t="str">
        <f>IFERROR(AVERAGEIFS('Orders - December 2020'!$I$2:$I$2047,'Orders - December 2020'!$H$2:$H$2047,Worksheet!R$3,'Orders - December 2020'!$C$2:$C$2047,Worksheet!$F156),"-")</f>
        <v>-</v>
      </c>
      <c r="S156" s="51" t="str">
        <f>IFERROR(AVERAGEIFS('Orders - December 2020'!$I$2:$I$2047,'Orders - December 2020'!$H$2:$H$2047,Worksheet!S$3,'Orders - December 2020'!$C$2:$C$2047,Worksheet!$F156),"-")</f>
        <v>-</v>
      </c>
      <c r="T156" s="51" t="str">
        <f>IFERROR(AVERAGEIFS('Orders - December 2020'!$I$2:$I$2047,'Orders - December 2020'!$H$2:$H$2047,Worksheet!T$3,'Orders - December 2020'!$C$2:$C$2047,Worksheet!$F156),"-")</f>
        <v>-</v>
      </c>
      <c r="U156" s="51" t="str">
        <f>IFERROR(AVERAGEIFS('Orders - December 2020'!$I$2:$I$2047,'Orders - December 2020'!$H$2:$H$2047,Worksheet!U$3,'Orders - December 2020'!$C$2:$C$2047,Worksheet!$F156),"-")</f>
        <v>-</v>
      </c>
      <c r="V156" s="51" t="str">
        <f>IFERROR(AVERAGEIFS('Orders - December 2020'!$I$2:$I$2047,'Orders - December 2020'!$H$2:$H$2047,Worksheet!V$3,'Orders - December 2020'!$C$2:$C$2047,Worksheet!$F156),"-")</f>
        <v>-</v>
      </c>
      <c r="W156" s="51" t="str">
        <f>IFERROR(AVERAGEIFS('Orders - December 2020'!$I$2:$I$2047,'Orders - December 2020'!$H$2:$H$2047,Worksheet!W$3,'Orders - December 2020'!$C$2:$C$2047,Worksheet!$F156),"-")</f>
        <v>-</v>
      </c>
      <c r="X156" s="51" t="str">
        <f>IFERROR(AVERAGEIFS('Orders - December 2020'!$I$2:$I$2047,'Orders - December 2020'!$H$2:$H$2047,Worksheet!X$3,'Orders - December 2020'!$C$2:$C$2047,Worksheet!$F156),"-")</f>
        <v>-</v>
      </c>
      <c r="Y156" s="51" t="str">
        <f>IFERROR(AVERAGEIFS('Orders - December 2020'!$I$2:$I$2047,'Orders - December 2020'!$H$2:$H$2047,Worksheet!Y$3,'Orders - December 2020'!$C$2:$C$2047,Worksheet!$F156),"-")</f>
        <v>-</v>
      </c>
      <c r="Z156" s="51" t="str">
        <f>IFERROR(AVERAGEIFS('Orders - December 2020'!$I$2:$I$2047,'Orders - December 2020'!$H$2:$H$2047,Worksheet!Z$3,'Orders - December 2020'!$C$2:$C$2047,Worksheet!$F156),"-")</f>
        <v>-</v>
      </c>
      <c r="AA156" s="51" t="str">
        <f>IFERROR(AVERAGEIFS('Orders - December 2020'!$I$2:$I$2047,'Orders - December 2020'!$H$2:$H$2047,Worksheet!AA$3,'Orders - December 2020'!$C$2:$C$2047,Worksheet!$F156),"-")</f>
        <v>-</v>
      </c>
      <c r="AB156" s="51" t="str">
        <f>IFERROR(AVERAGEIFS('Orders - December 2020'!$I$2:$I$2047,'Orders - December 2020'!$H$2:$H$2047,Worksheet!AB$3,'Orders - December 2020'!$C$2:$C$2047,Worksheet!$F156),"-")</f>
        <v>-</v>
      </c>
      <c r="AC156" s="51" t="str">
        <f>IFERROR(AVERAGEIFS('Orders - December 2020'!$I$2:$I$2047,'Orders - December 2020'!$H$2:$H$2047,Worksheet!AC$3,'Orders - December 2020'!$C$2:$C$2047,Worksheet!$F156),"-")</f>
        <v>-</v>
      </c>
      <c r="AD156" s="51" t="str">
        <f>IFERROR(AVERAGEIFS('Orders - December 2020'!$I$2:$I$2047,'Orders - December 2020'!$H$2:$H$2047,Worksheet!AD$3,'Orders - December 2020'!$C$2:$C$2047,Worksheet!$F156),"-")</f>
        <v>-</v>
      </c>
      <c r="AE156" s="51" t="str">
        <f>IFERROR(AVERAGEIFS('Orders - December 2020'!$I$2:$I$2047,'Orders - December 2020'!$H$2:$H$2047,Worksheet!AE$3,'Orders - December 2020'!$C$2:$C$2047,Worksheet!$F156),"-")</f>
        <v>-</v>
      </c>
      <c r="AF156" s="51" t="str">
        <f>IFERROR(AVERAGEIFS('Orders - December 2020'!$I$2:$I$2047,'Orders - December 2020'!$H$2:$H$2047,Worksheet!AF$3,'Orders - December 2020'!$C$2:$C$2047,Worksheet!$F156),"-")</f>
        <v>-</v>
      </c>
      <c r="AG156" s="51" t="str">
        <f>IFERROR(AVERAGEIFS('Orders - December 2020'!$I$2:$I$2047,'Orders - December 2020'!$H$2:$H$2047,Worksheet!AG$3,'Orders - December 2020'!$C$2:$C$2047,Worksheet!$F156),"-")</f>
        <v>-</v>
      </c>
      <c r="AH156" s="51" t="str">
        <f>IFERROR(AVERAGEIFS('Orders - December 2020'!$I$2:$I$2047,'Orders - December 2020'!$H$2:$H$2047,Worksheet!AH$3,'Orders - December 2020'!$C$2:$C$2047,Worksheet!$F156),"-")</f>
        <v>-</v>
      </c>
      <c r="AI156" s="51" t="str">
        <f>IFERROR(AVERAGEIFS('Orders - December 2020'!$I$2:$I$2047,'Orders - December 2020'!$H$2:$H$2047,Worksheet!AI$3,'Orders - December 2020'!$C$2:$C$2047,Worksheet!$F156),"-")</f>
        <v>-</v>
      </c>
      <c r="AJ156" s="51" t="str">
        <f>IFERROR(AVERAGEIFS('Orders - December 2020'!$I$2:$I$2047,'Orders - December 2020'!$H$2:$H$2047,Worksheet!AJ$3,'Orders - December 2020'!$C$2:$C$2047,Worksheet!$F156),"-")</f>
        <v>-</v>
      </c>
      <c r="AK156" s="51" t="str">
        <f>IFERROR(AVERAGEIFS('Orders - December 2020'!$I$2:$I$2047,'Orders - December 2020'!$H$2:$H$2047,Worksheet!AK$3,'Orders - December 2020'!$C$2:$C$2047,Worksheet!$F156),"-")</f>
        <v>-</v>
      </c>
      <c r="AL156" s="51" t="str">
        <f>IFERROR(AVERAGEIFS('Orders - December 2020'!$I$2:$I$2047,'Orders - December 2020'!$H$2:$H$2047,Worksheet!AL$3,'Orders - December 2020'!$C$2:$C$2047,Worksheet!$F156),"-")</f>
        <v>-</v>
      </c>
      <c r="AM156" s="51" t="str">
        <f>IFERROR(AVERAGEIFS('Orders - December 2020'!$I$2:$I$2047,'Orders - December 2020'!$H$2:$H$2047,Worksheet!AM$3,'Orders - December 2020'!$C$2:$C$2047,Worksheet!$F156),"-")</f>
        <v>-</v>
      </c>
      <c r="AN156" s="51" t="str">
        <f>IFERROR(AVERAGEIFS('Orders - December 2020'!$I$2:$I$2047,'Orders - December 2020'!$H$2:$H$2047,Worksheet!AN$3,'Orders - December 2020'!$C$2:$C$2047,Worksheet!$F156),"-")</f>
        <v>-</v>
      </c>
      <c r="AO156" s="51" t="str">
        <f>IFERROR(AVERAGEIFS('Orders - December 2020'!$I$2:$I$2047,'Orders - December 2020'!$H$2:$H$2047,Worksheet!AO$3,'Orders - December 2020'!$C$2:$C$2047,Worksheet!$F156),"-")</f>
        <v>-</v>
      </c>
      <c r="AP156" s="51" t="str">
        <f>IFERROR(AVERAGEIFS('Orders - December 2020'!$I$2:$I$2047,'Orders - December 2020'!$H$2:$H$2047,Worksheet!AP$3,'Orders - December 2020'!$C$2:$C$2047,Worksheet!$F156),"-")</f>
        <v>-</v>
      </c>
      <c r="AQ156" s="51" t="str">
        <f>IFERROR(AVERAGEIFS('Orders - December 2020'!$I$2:$I$2047,'Orders - December 2020'!$H$2:$H$2047,Worksheet!AQ$3,'Orders - December 2020'!$C$2:$C$2047,Worksheet!$F156),"-")</f>
        <v>-</v>
      </c>
      <c r="AR156" s="51" t="str">
        <f>IFERROR(AVERAGEIFS('Orders - December 2020'!$I$2:$I$2047,'Orders - December 2020'!$H$2:$H$2047,Worksheet!AR$3,'Orders - December 2020'!$C$2:$C$2047,Worksheet!$F156),"-")</f>
        <v>-</v>
      </c>
      <c r="AS156" s="51" t="str">
        <f>IFERROR(AVERAGEIFS('Orders - December 2020'!$I$2:$I$2047,'Orders - December 2020'!$H$2:$H$2047,Worksheet!AS$3,'Orders - December 2020'!$C$2:$C$2047,Worksheet!$F156),"-")</f>
        <v>-</v>
      </c>
      <c r="AT156" s="51" t="str">
        <f>IFERROR(AVERAGEIFS('Orders - December 2020'!$I$2:$I$2047,'Orders - December 2020'!$H$2:$H$2047,Worksheet!AT$3,'Orders - December 2020'!$C$2:$C$2047,Worksheet!$F156),"-")</f>
        <v>-</v>
      </c>
      <c r="AU156" s="51" t="str">
        <f>IFERROR(AVERAGEIFS('Orders - December 2020'!$I$2:$I$2047,'Orders - December 2020'!$H$2:$H$2047,Worksheet!AU$3,'Orders - December 2020'!$C$2:$C$2047,Worksheet!$F156),"-")</f>
        <v>-</v>
      </c>
      <c r="AV156" s="51" t="str">
        <f>IFERROR(AVERAGEIFS('Orders - December 2020'!$I$2:$I$2047,'Orders - December 2020'!$H$2:$H$2047,Worksheet!AV$3,'Orders - December 2020'!$C$2:$C$2047,Worksheet!$F156),"-")</f>
        <v>-</v>
      </c>
      <c r="AW156" s="51" t="str">
        <f>IFERROR(AVERAGEIFS('Orders - December 2020'!$I$2:$I$2047,'Orders - December 2020'!$H$2:$H$2047,Worksheet!AW$3,'Orders - December 2020'!$C$2:$C$2047,Worksheet!$F156),"-")</f>
        <v>-</v>
      </c>
      <c r="AX156" s="51" t="str">
        <f>IFERROR(AVERAGEIFS('Orders - December 2020'!$I$2:$I$2047,'Orders - December 2020'!$H$2:$H$2047,Worksheet!AX$3,'Orders - December 2020'!$C$2:$C$2047,Worksheet!$F156),"-")</f>
        <v>-</v>
      </c>
      <c r="AY156" s="51" t="str">
        <f>IFERROR(AVERAGEIFS('Orders - December 2020'!$I$2:$I$2047,'Orders - December 2020'!$H$2:$H$2047,Worksheet!AY$3,'Orders - December 2020'!$C$2:$C$2047,Worksheet!$F156),"-")</f>
        <v>-</v>
      </c>
      <c r="AZ156" s="51" t="str">
        <f>IFERROR(AVERAGEIFS('Orders - December 2020'!$I$2:$I$2047,'Orders - December 2020'!$H$2:$H$2047,Worksheet!AZ$3,'Orders - December 2020'!$C$2:$C$2047,Worksheet!$F156),"-")</f>
        <v>-</v>
      </c>
      <c r="BA156" s="51" t="str">
        <f>IFERROR(AVERAGEIFS('Orders - December 2020'!$I$2:$I$2047,'Orders - December 2020'!$H$2:$H$2047,Worksheet!BA$3,'Orders - December 2020'!$C$2:$C$2047,Worksheet!$F156),"-")</f>
        <v>-</v>
      </c>
      <c r="BB156" s="51" t="str">
        <f>IFERROR(AVERAGEIFS('Orders - December 2020'!$I$2:$I$2047,'Orders - December 2020'!$H$2:$H$2047,Worksheet!BB$3,'Orders - December 2020'!$C$2:$C$2047,Worksheet!$F156),"-")</f>
        <v>-</v>
      </c>
      <c r="BC156" s="51" t="str">
        <f>IFERROR(AVERAGEIFS('Orders - December 2020'!$I$2:$I$2047,'Orders - December 2020'!$H$2:$H$2047,Worksheet!BC$3,'Orders - December 2020'!$C$2:$C$2047,Worksheet!$F156),"-")</f>
        <v>-</v>
      </c>
      <c r="BD156" s="51" t="str">
        <f>IFERROR(AVERAGEIFS('Orders - December 2020'!$I$2:$I$2047,'Orders - December 2020'!$H$2:$H$2047,Worksheet!BD$3,'Orders - December 2020'!$C$2:$C$2047,Worksheet!$F156),"-")</f>
        <v>-</v>
      </c>
      <c r="BE156" s="51" t="str">
        <f>IFERROR(AVERAGEIFS('Orders - December 2020'!$I$2:$I$2047,'Orders - December 2020'!$H$2:$H$2047,Worksheet!BE$3,'Orders - December 2020'!$C$2:$C$2047,Worksheet!$F156),"-")</f>
        <v>-</v>
      </c>
      <c r="BF156" s="51" t="str">
        <f>IFERROR(AVERAGEIFS('Orders - December 2020'!$I$2:$I$2047,'Orders - December 2020'!$H$2:$H$2047,Worksheet!BF$3,'Orders - December 2020'!$C$2:$C$2047,Worksheet!$F156),"-")</f>
        <v>-</v>
      </c>
      <c r="BG156" s="51" t="str">
        <f>IFERROR(AVERAGEIFS('Orders - December 2020'!$I$2:$I$2047,'Orders - December 2020'!$H$2:$H$2047,Worksheet!BG$3,'Orders - December 2020'!$C$2:$C$2047,Worksheet!$F156),"-")</f>
        <v>-</v>
      </c>
      <c r="BH156" s="51" t="str">
        <f>IFERROR(AVERAGEIFS('Orders - December 2020'!$I$2:$I$2047,'Orders - December 2020'!$H$2:$H$2047,Worksheet!BH$3,'Orders - December 2020'!$C$2:$C$2047,Worksheet!$F156),"-")</f>
        <v>-</v>
      </c>
      <c r="BI156" s="51" t="str">
        <f>IFERROR(AVERAGEIFS('Orders - December 2020'!$I$2:$I$2047,'Orders - December 2020'!$H$2:$H$2047,Worksheet!BI$3,'Orders - December 2020'!$C$2:$C$2047,Worksheet!$F156),"-")</f>
        <v>-</v>
      </c>
      <c r="BJ156" s="51" t="str">
        <f>IFERROR(AVERAGEIFS('Orders - December 2020'!$I$2:$I$2047,'Orders - December 2020'!$H$2:$H$2047,Worksheet!BJ$3,'Orders - December 2020'!$C$2:$C$2047,Worksheet!$F156),"-")</f>
        <v>-</v>
      </c>
      <c r="BK156" s="51" t="str">
        <f>IFERROR(AVERAGEIFS('Orders - December 2020'!$I$2:$I$2047,'Orders - December 2020'!$H$2:$H$2047,Worksheet!BK$3,'Orders - December 2020'!$C$2:$C$2047,Worksheet!$F156),"-")</f>
        <v>-</v>
      </c>
      <c r="BL156" s="51" t="str">
        <f>IFERROR(AVERAGEIFS('Orders - December 2020'!$I$2:$I$2047,'Orders - December 2020'!$H$2:$H$2047,Worksheet!BL$3,'Orders - December 2020'!$C$2:$C$2047,Worksheet!$F156),"-")</f>
        <v>-</v>
      </c>
      <c r="BM156" s="51" t="str">
        <f>IFERROR(AVERAGEIFS('Orders - December 2020'!$I$2:$I$2047,'Orders - December 2020'!$H$2:$H$2047,Worksheet!BM$3,'Orders - December 2020'!$C$2:$C$2047,Worksheet!$F156),"-")</f>
        <v>-</v>
      </c>
      <c r="BN156" s="51" t="str">
        <f>IFERROR(AVERAGEIFS('Orders - December 2020'!$I$2:$I$2047,'Orders - December 2020'!$H$2:$H$2047,Worksheet!BN$3,'Orders - December 2020'!$C$2:$C$2047,Worksheet!$F156),"-")</f>
        <v>-</v>
      </c>
      <c r="BO156" s="51" t="str">
        <f>IFERROR(AVERAGEIFS('Orders - December 2020'!$I$2:$I$2047,'Orders - December 2020'!$H$2:$H$2047,Worksheet!BO$3,'Orders - December 2020'!$C$2:$C$2047,Worksheet!$F156),"-")</f>
        <v>-</v>
      </c>
      <c r="BP156" s="51" t="str">
        <f>IFERROR(AVERAGEIFS('Orders - December 2020'!$I$2:$I$2047,'Orders - December 2020'!$H$2:$H$2047,Worksheet!BP$3,'Orders - December 2020'!$C$2:$C$2047,Worksheet!$F156),"-")</f>
        <v>-</v>
      </c>
      <c r="BQ156" s="51" t="str">
        <f>IFERROR(AVERAGEIFS('Orders - December 2020'!$I$2:$I$2047,'Orders - December 2020'!$H$2:$H$2047,Worksheet!BQ$3,'Orders - December 2020'!$C$2:$C$2047,Worksheet!$F156),"-")</f>
        <v>-</v>
      </c>
      <c r="BR156" s="51" t="str">
        <f>IFERROR(AVERAGEIFS('Orders - December 2020'!$I$2:$I$2047,'Orders - December 2020'!$H$2:$H$2047,Worksheet!BR$3,'Orders - December 2020'!$C$2:$C$2047,Worksheet!$F156),"-")</f>
        <v>-</v>
      </c>
      <c r="BS156" s="51" t="str">
        <f>IFERROR(AVERAGEIFS('Orders - December 2020'!$I$2:$I$2047,'Orders - December 2020'!$H$2:$H$2047,Worksheet!BS$3,'Orders - December 2020'!$C$2:$C$2047,Worksheet!$F156),"-")</f>
        <v>-</v>
      </c>
      <c r="BT156" s="51" t="str">
        <f>IFERROR(AVERAGEIFS('Orders - December 2020'!$I$2:$I$2047,'Orders - December 2020'!$H$2:$H$2047,Worksheet!BT$3,'Orders - December 2020'!$C$2:$C$2047,Worksheet!$F156),"-")</f>
        <v>-</v>
      </c>
      <c r="BU156" s="51" t="str">
        <f>IFERROR(AVERAGEIFS('Orders - December 2020'!$I$2:$I$2047,'Orders - December 2020'!$H$2:$H$2047,Worksheet!BU$3,'Orders - December 2020'!$C$2:$C$2047,Worksheet!$F156),"-")</f>
        <v>-</v>
      </c>
      <c r="BV156" s="51" t="str">
        <f>IFERROR(AVERAGEIFS('Orders - December 2020'!$I$2:$I$2047,'Orders - December 2020'!$H$2:$H$2047,Worksheet!BV$3,'Orders - December 2020'!$C$2:$C$2047,Worksheet!$F156),"-")</f>
        <v>-</v>
      </c>
      <c r="BW156" s="51" t="str">
        <f>IFERROR(AVERAGEIFS('Orders - December 2020'!$I$2:$I$2047,'Orders - December 2020'!$H$2:$H$2047,Worksheet!BW$3,'Orders - December 2020'!$C$2:$C$2047,Worksheet!$F156),"-")</f>
        <v>-</v>
      </c>
      <c r="BX156" s="51" t="str">
        <f>IFERROR(AVERAGEIFS('Orders - December 2020'!$I$2:$I$2047,'Orders - December 2020'!$H$2:$H$2047,Worksheet!BX$3,'Orders - December 2020'!$C$2:$C$2047,Worksheet!$F156),"-")</f>
        <v>-</v>
      </c>
      <c r="BY156" s="51" t="str">
        <f>IFERROR(AVERAGEIFS('Orders - December 2020'!$I$2:$I$2047,'Orders - December 2020'!$H$2:$H$2047,Worksheet!BY$3,'Orders - December 2020'!$C$2:$C$2047,Worksheet!$F156),"-")</f>
        <v>-</v>
      </c>
      <c r="BZ156" s="51" t="str">
        <f>IFERROR(AVERAGEIFS('Orders - December 2020'!$I$2:$I$2047,'Orders - December 2020'!$H$2:$H$2047,Worksheet!BZ$3,'Orders - December 2020'!$C$2:$C$2047,Worksheet!$F156),"-")</f>
        <v>-</v>
      </c>
      <c r="CA156" s="51">
        <f>IFERROR(AVERAGEIFS('Orders - December 2020'!$I$2:$I$2047,'Orders - December 2020'!$H$2:$H$2047,Worksheet!CA$3,'Orders - December 2020'!$C$2:$C$2047,Worksheet!$F156),"-")</f>
        <v>1</v>
      </c>
      <c r="CB156" s="51">
        <f>IFERROR(AVERAGEIFS('Orders - December 2020'!$I$2:$I$2047,'Orders - December 2020'!$H$2:$H$2047,Worksheet!CB$3,'Orders - December 2020'!$C$2:$C$2047,Worksheet!$F156),"-")</f>
        <v>1</v>
      </c>
      <c r="CC156" s="51" t="str">
        <f>IFERROR(AVERAGEIFS('Orders - December 2020'!$I$2:$I$2047,'Orders - December 2020'!$H$2:$H$2047,Worksheet!CC$3,'Orders - December 2020'!$C$2:$C$2047,Worksheet!$F156),"-")</f>
        <v>-</v>
      </c>
      <c r="CD156" s="51" t="str">
        <f>IFERROR(AVERAGEIFS('Orders - December 2020'!$I$2:$I$2047,'Orders - December 2020'!$H$2:$H$2047,Worksheet!CD$3,'Orders - December 2020'!$C$2:$C$2047,Worksheet!$F156),"-")</f>
        <v>-</v>
      </c>
      <c r="CE156" s="51" t="str">
        <f>IFERROR(AVERAGEIFS('Orders - December 2020'!$I$2:$I$2047,'Orders - December 2020'!$H$2:$H$2047,Worksheet!CE$3,'Orders - December 2020'!$C$2:$C$2047,Worksheet!$F156),"-")</f>
        <v>-</v>
      </c>
      <c r="CF156" s="51" t="str">
        <f>IFERROR(AVERAGEIFS('Orders - December 2020'!$I$2:$I$2047,'Orders - December 2020'!$H$2:$H$2047,Worksheet!CF$3,'Orders - December 2020'!$C$2:$C$2047,Worksheet!$F156),"-")</f>
        <v>-</v>
      </c>
      <c r="CG156" s="51" t="str">
        <f>IFERROR(AVERAGEIFS('Orders - December 2020'!$I$2:$I$2047,'Orders - December 2020'!$H$2:$H$2047,Worksheet!CG$3,'Orders - December 2020'!$C$2:$C$2047,Worksheet!$F156),"-")</f>
        <v>-</v>
      </c>
      <c r="CH156" s="51" t="str">
        <f>IFERROR(AVERAGEIFS('Orders - December 2020'!$I$2:$I$2047,'Orders - December 2020'!$H$2:$H$2047,Worksheet!CH$3,'Orders - December 2020'!$C$2:$C$2047,Worksheet!$F156),"-")</f>
        <v>-</v>
      </c>
      <c r="CI156" s="51" t="str">
        <f>IFERROR(AVERAGEIFS('Orders - December 2020'!$I$2:$I$2047,'Orders - December 2020'!$H$2:$H$2047,Worksheet!CI$3,'Orders - December 2020'!$C$2:$C$2047,Worksheet!$F156),"-")</f>
        <v>-</v>
      </c>
      <c r="CJ156" s="51" t="str">
        <f>IFERROR(AVERAGEIFS('Orders - December 2020'!$I$2:$I$2047,'Orders - December 2020'!$H$2:$H$2047,Worksheet!CJ$3,'Orders - December 2020'!$C$2:$C$2047,Worksheet!$F156),"-")</f>
        <v>-</v>
      </c>
      <c r="CK156" s="51" t="str">
        <f>IFERROR(AVERAGEIFS('Orders - December 2020'!$I$2:$I$2047,'Orders - December 2020'!$H$2:$H$2047,Worksheet!CK$3,'Orders - December 2020'!$C$2:$C$2047,Worksheet!$F156),"-")</f>
        <v>-</v>
      </c>
      <c r="CL156" s="51" t="str">
        <f>IFERROR(AVERAGEIFS('Orders - December 2020'!$I$2:$I$2047,'Orders - December 2020'!$H$2:$H$2047,Worksheet!CL$3,'Orders - December 2020'!$C$2:$C$2047,Worksheet!$F156),"-")</f>
        <v>-</v>
      </c>
      <c r="CM156" s="51" t="str">
        <f>IFERROR(AVERAGEIFS('Orders - December 2020'!$I$2:$I$2047,'Orders - December 2020'!$H$2:$H$2047,Worksheet!CM$3,'Orders - December 2020'!$C$2:$C$2047,Worksheet!$F156),"-")</f>
        <v>-</v>
      </c>
      <c r="CN156" s="51" t="str">
        <f>IFERROR(AVERAGEIFS('Orders - December 2020'!$I$2:$I$2047,'Orders - December 2020'!$H$2:$H$2047,Worksheet!CN$3,'Orders - December 2020'!$C$2:$C$2047,Worksheet!$F156),"-")</f>
        <v>-</v>
      </c>
      <c r="CO156" s="51" t="str">
        <f>IFERROR(AVERAGEIFS('Orders - December 2020'!$I$2:$I$2047,'Orders - December 2020'!$H$2:$H$2047,Worksheet!CO$3,'Orders - December 2020'!$C$2:$C$2047,Worksheet!$F156),"-")</f>
        <v>-</v>
      </c>
      <c r="CP156" s="51" t="str">
        <f>IFERROR(AVERAGEIFS('Orders - December 2020'!$I$2:$I$2047,'Orders - December 2020'!$H$2:$H$2047,Worksheet!CP$3,'Orders - December 2020'!$C$2:$C$2047,Worksheet!$F156),"-")</f>
        <v>-</v>
      </c>
      <c r="CQ156" s="51" t="str">
        <f>IFERROR(AVERAGEIFS('Orders - December 2020'!$I$2:$I$2047,'Orders - December 2020'!$H$2:$H$2047,Worksheet!CQ$3,'Orders - December 2020'!$C$2:$C$2047,Worksheet!$F156),"-")</f>
        <v>-</v>
      </c>
      <c r="CR156" s="51" t="str">
        <f>IFERROR(AVERAGEIFS('Orders - December 2020'!$I$2:$I$2047,'Orders - December 2020'!$H$2:$H$2047,Worksheet!CR$3,'Orders - December 2020'!$C$2:$C$2047,Worksheet!$F156),"-")</f>
        <v>-</v>
      </c>
      <c r="CS156" s="51" t="str">
        <f>IFERROR(AVERAGEIFS('Orders - December 2020'!$I$2:$I$2047,'Orders - December 2020'!$H$2:$H$2047,Worksheet!CS$3,'Orders - December 2020'!$C$2:$C$2047,Worksheet!$F156),"-")</f>
        <v>-</v>
      </c>
      <c r="CT156" s="51" t="str">
        <f>IFERROR(AVERAGEIFS('Orders - December 2020'!$I$2:$I$2047,'Orders - December 2020'!$H$2:$H$2047,Worksheet!CT$3,'Orders - December 2020'!$C$2:$C$2047,Worksheet!$F156),"-")</f>
        <v>-</v>
      </c>
      <c r="CU156" s="51" t="str">
        <f>IFERROR(AVERAGEIFS('Orders - December 2020'!$I$2:$I$2047,'Orders - December 2020'!$H$2:$H$2047,Worksheet!CU$3,'Orders - December 2020'!$C$2:$C$2047,Worksheet!$F156),"-")</f>
        <v>-</v>
      </c>
      <c r="CV156" s="51" t="str">
        <f>IFERROR(AVERAGEIFS('Orders - December 2020'!$I$2:$I$2047,'Orders - December 2020'!$H$2:$H$2047,Worksheet!CV$3,'Orders - December 2020'!$C$2:$C$2047,Worksheet!$F156),"-")</f>
        <v>-</v>
      </c>
      <c r="CW156" s="51" t="str">
        <f>IFERROR(AVERAGEIFS('Orders - December 2020'!$I$2:$I$2047,'Orders - December 2020'!$H$2:$H$2047,Worksheet!CW$3,'Orders - December 2020'!$C$2:$C$2047,Worksheet!$F156),"-")</f>
        <v>-</v>
      </c>
      <c r="CX156" s="51" t="str">
        <f>IFERROR(AVERAGEIFS('Orders - December 2020'!$I$2:$I$2047,'Orders - December 2020'!$H$2:$H$2047,Worksheet!CX$3,'Orders - December 2020'!$C$2:$C$2047,Worksheet!$F156),"-")</f>
        <v>-</v>
      </c>
      <c r="CY156" s="51" t="str">
        <f>IFERROR(AVERAGEIFS('Orders - December 2020'!$I$2:$I$2047,'Orders - December 2020'!$H$2:$H$2047,Worksheet!CY$3,'Orders - December 2020'!$C$2:$C$2047,Worksheet!$F156),"-")</f>
        <v>-</v>
      </c>
      <c r="CZ156" s="51" t="str">
        <f>IFERROR(AVERAGEIFS('Orders - December 2020'!$I$2:$I$2047,'Orders - December 2020'!$H$2:$H$2047,Worksheet!CZ$3,'Orders - December 2020'!$C$2:$C$2047,Worksheet!$F156),"-")</f>
        <v>-</v>
      </c>
      <c r="DA156" s="51" t="str">
        <f>IFERROR(AVERAGEIFS('Orders - December 2020'!$I$2:$I$2047,'Orders - December 2020'!$H$2:$H$2047,Worksheet!DA$3,'Orders - December 2020'!$C$2:$C$2047,Worksheet!$F156),"-")</f>
        <v>-</v>
      </c>
      <c r="DB156" s="51" t="str">
        <f>IFERROR(AVERAGEIFS('Orders - December 2020'!$I$2:$I$2047,'Orders - December 2020'!$H$2:$H$2047,Worksheet!DB$3,'Orders - December 2020'!$C$2:$C$2047,Worksheet!$F156),"-")</f>
        <v>-</v>
      </c>
      <c r="DC156" s="51" t="str">
        <f>IFERROR(AVERAGEIFS('Orders - December 2020'!$I$2:$I$2047,'Orders - December 2020'!$H$2:$H$2047,Worksheet!DC$3,'Orders - December 2020'!$C$2:$C$2047,Worksheet!$F156),"-")</f>
        <v>-</v>
      </c>
      <c r="DD156" s="51" t="str">
        <f>IFERROR(AVERAGEIFS('Orders - December 2020'!$I$2:$I$2047,'Orders - December 2020'!$H$2:$H$2047,Worksheet!DD$3,'Orders - December 2020'!$C$2:$C$2047,Worksheet!$F156),"-")</f>
        <v>-</v>
      </c>
      <c r="DE156" s="51" t="str">
        <f>IFERROR(AVERAGEIFS('Orders - December 2020'!$I$2:$I$2047,'Orders - December 2020'!$H$2:$H$2047,Worksheet!DE$3,'Orders - December 2020'!$C$2:$C$2047,Worksheet!$F156),"-")</f>
        <v>-</v>
      </c>
      <c r="DF156" s="51" t="str">
        <f>IFERROR(AVERAGEIFS('Orders - December 2020'!$I$2:$I$2047,'Orders - December 2020'!$H$2:$H$2047,Worksheet!DF$3,'Orders - December 2020'!$C$2:$C$2047,Worksheet!$F156),"-")</f>
        <v>-</v>
      </c>
      <c r="DG156" s="51" t="str">
        <f>IFERROR(AVERAGEIFS('Orders - December 2020'!$I$2:$I$2047,'Orders - December 2020'!$H$2:$H$2047,Worksheet!DG$3,'Orders - December 2020'!$C$2:$C$2047,Worksheet!$F156),"-")</f>
        <v>-</v>
      </c>
      <c r="DH156" s="51" t="str">
        <f>IFERROR(AVERAGEIFS('Orders - December 2020'!$I$2:$I$2047,'Orders - December 2020'!$H$2:$H$2047,Worksheet!DH$3,'Orders - December 2020'!$C$2:$C$2047,Worksheet!$F156),"-")</f>
        <v>-</v>
      </c>
      <c r="DI156" s="51" t="str">
        <f>IFERROR(AVERAGEIFS('Orders - December 2020'!$I$2:$I$2047,'Orders - December 2020'!$H$2:$H$2047,Worksheet!DI$3,'Orders - December 2020'!$C$2:$C$2047,Worksheet!$F156),"-")</f>
        <v>-</v>
      </c>
      <c r="DJ156" s="51" t="str">
        <f>IFERROR(AVERAGEIFS('Orders - December 2020'!$I$2:$I$2047,'Orders - December 2020'!$H$2:$H$2047,Worksheet!DJ$3,'Orders - December 2020'!$C$2:$C$2047,Worksheet!$F156),"-")</f>
        <v>-</v>
      </c>
      <c r="DK156" s="51" t="str">
        <f>IFERROR(AVERAGEIFS('Orders - December 2020'!$I$2:$I$2047,'Orders - December 2020'!$H$2:$H$2047,Worksheet!DK$3,'Orders - December 2020'!$C$2:$C$2047,Worksheet!$F156),"-")</f>
        <v>-</v>
      </c>
      <c r="DL156" s="51" t="str">
        <f>IFERROR(AVERAGEIFS('Orders - December 2020'!$I$2:$I$2047,'Orders - December 2020'!$H$2:$H$2047,Worksheet!DL$3,'Orders - December 2020'!$C$2:$C$2047,Worksheet!$F156),"-")</f>
        <v>-</v>
      </c>
      <c r="DM156" s="51" t="str">
        <f>IFERROR(AVERAGEIFS('Orders - December 2020'!$I$2:$I$2047,'Orders - December 2020'!$H$2:$H$2047,Worksheet!DM$3,'Orders - December 2020'!$C$2:$C$2047,Worksheet!$F156),"-")</f>
        <v>-</v>
      </c>
      <c r="DN156" s="51" t="str">
        <f>IFERROR(AVERAGEIFS('Orders - December 2020'!$I$2:$I$2047,'Orders - December 2020'!$H$2:$H$2047,Worksheet!DN$3,'Orders - December 2020'!$C$2:$C$2047,Worksheet!$F156),"-")</f>
        <v>-</v>
      </c>
      <c r="DO156" s="51" t="str">
        <f>IFERROR(AVERAGEIFS('Orders - December 2020'!$I$2:$I$2047,'Orders - December 2020'!$H$2:$H$2047,Worksheet!DO$3,'Orders - December 2020'!$C$2:$C$2047,Worksheet!$F156),"-")</f>
        <v>-</v>
      </c>
      <c r="DP156" s="51" t="str">
        <f>IFERROR(AVERAGEIFS('Orders - December 2020'!$I$2:$I$2047,'Orders - December 2020'!$H$2:$H$2047,Worksheet!DP$3,'Orders - December 2020'!$C$2:$C$2047,Worksheet!$F156),"-")</f>
        <v>-</v>
      </c>
      <c r="DQ156" s="51" t="str">
        <f>IFERROR(AVERAGEIFS('Orders - December 2020'!$I$2:$I$2047,'Orders - December 2020'!$H$2:$H$2047,Worksheet!DQ$3,'Orders - December 2020'!$C$2:$C$2047,Worksheet!$F156),"-")</f>
        <v>-</v>
      </c>
      <c r="DR156" s="51" t="str">
        <f>IFERROR(AVERAGEIFS('Orders - December 2020'!$I$2:$I$2047,'Orders - December 2020'!$H$2:$H$2047,Worksheet!DR$3,'Orders - December 2020'!$C$2:$C$2047,Worksheet!$F156),"-")</f>
        <v>-</v>
      </c>
      <c r="DS156" s="51" t="str">
        <f>IFERROR(AVERAGEIFS('Orders - December 2020'!$I$2:$I$2047,'Orders - December 2020'!$H$2:$H$2047,Worksheet!DS$3,'Orders - December 2020'!$C$2:$C$2047,Worksheet!$F156),"-")</f>
        <v>-</v>
      </c>
      <c r="DT156" s="51" t="str">
        <f>IFERROR(AVERAGEIFS('Orders - December 2020'!$I$2:$I$2047,'Orders - December 2020'!$H$2:$H$2047,Worksheet!DT$3,'Orders - December 2020'!$C$2:$C$2047,Worksheet!$F156),"-")</f>
        <v>-</v>
      </c>
      <c r="DU156" s="51" t="str">
        <f>IFERROR(AVERAGEIFS('Orders - December 2020'!$I$2:$I$2047,'Orders - December 2020'!$H$2:$H$2047,Worksheet!DU$3,'Orders - December 2020'!$C$2:$C$2047,Worksheet!$F156),"-")</f>
        <v>-</v>
      </c>
      <c r="DV156" s="51" t="str">
        <f>IFERROR(AVERAGEIFS('Orders - December 2020'!$I$2:$I$2047,'Orders - December 2020'!$H$2:$H$2047,Worksheet!DV$3,'Orders - December 2020'!$C$2:$C$2047,Worksheet!$F156),"-")</f>
        <v>-</v>
      </c>
      <c r="DW156" s="51" t="str">
        <f>IFERROR(AVERAGEIFS('Orders - December 2020'!$I$2:$I$2047,'Orders - December 2020'!$H$2:$H$2047,Worksheet!DW$3,'Orders - December 2020'!$C$2:$C$2047,Worksheet!$F156),"-")</f>
        <v>-</v>
      </c>
      <c r="DX156" s="51" t="str">
        <f>IFERROR(AVERAGEIFS('Orders - December 2020'!$I$2:$I$2047,'Orders - December 2020'!$H$2:$H$2047,Worksheet!DX$3,'Orders - December 2020'!$C$2:$C$2047,Worksheet!$F156),"-")</f>
        <v>-</v>
      </c>
      <c r="DY156" s="51" t="str">
        <f>IFERROR(AVERAGEIFS('Orders - December 2020'!$I$2:$I$2047,'Orders - December 2020'!$H$2:$H$2047,Worksheet!DY$3,'Orders - December 2020'!$C$2:$C$2047,Worksheet!$F156),"-")</f>
        <v>-</v>
      </c>
      <c r="DZ156" s="51" t="str">
        <f>IFERROR(AVERAGEIFS('Orders - December 2020'!$I$2:$I$2047,'Orders - December 2020'!$H$2:$H$2047,Worksheet!DZ$3,'Orders - December 2020'!$C$2:$C$2047,Worksheet!$F156),"-")</f>
        <v>-</v>
      </c>
      <c r="EA156" s="51" t="str">
        <f>IFERROR(AVERAGEIFS('Orders - December 2020'!$I$2:$I$2047,'Orders - December 2020'!$H$2:$H$2047,Worksheet!EA$3,'Orders - December 2020'!$C$2:$C$2047,Worksheet!$F156),"-")</f>
        <v>-</v>
      </c>
      <c r="EB156" s="51" t="str">
        <f>IFERROR(AVERAGEIFS('Orders - December 2020'!$I$2:$I$2047,'Orders - December 2020'!$H$2:$H$2047,Worksheet!EB$3,'Orders - December 2020'!$C$2:$C$2047,Worksheet!$F156),"-")</f>
        <v>-</v>
      </c>
      <c r="EC156" s="51" t="str">
        <f>IFERROR(AVERAGEIFS('Orders - December 2020'!$I$2:$I$2047,'Orders - December 2020'!$H$2:$H$2047,Worksheet!EC$3,'Orders - December 2020'!$C$2:$C$2047,Worksheet!$F156),"-")</f>
        <v>-</v>
      </c>
      <c r="ED156" s="51" t="str">
        <f>IFERROR(AVERAGEIFS('Orders - December 2020'!$I$2:$I$2047,'Orders - December 2020'!$H$2:$H$2047,Worksheet!ED$3,'Orders - December 2020'!$C$2:$C$2047,Worksheet!$F156),"-")</f>
        <v>-</v>
      </c>
      <c r="EE156" s="51" t="str">
        <f>IFERROR(AVERAGEIFS('Orders - December 2020'!$I$2:$I$2047,'Orders - December 2020'!$H$2:$H$2047,Worksheet!EE$3,'Orders - December 2020'!$C$2:$C$2047,Worksheet!$F156),"-")</f>
        <v>-</v>
      </c>
      <c r="EF156" s="51" t="str">
        <f>IFERROR(AVERAGEIFS('Orders - December 2020'!$I$2:$I$2047,'Orders - December 2020'!$H$2:$H$2047,Worksheet!EF$3,'Orders - December 2020'!$C$2:$C$2047,Worksheet!$F156),"-")</f>
        <v>-</v>
      </c>
      <c r="EG156" s="51" t="str">
        <f>IFERROR(AVERAGEIFS('Orders - December 2020'!$I$2:$I$2047,'Orders - December 2020'!$H$2:$H$2047,Worksheet!EG$3,'Orders - December 2020'!$C$2:$C$2047,Worksheet!$F156),"-")</f>
        <v>-</v>
      </c>
      <c r="EH156" s="51" t="str">
        <f>IFERROR(AVERAGEIFS('Orders - December 2020'!$I$2:$I$2047,'Orders - December 2020'!$H$2:$H$2047,Worksheet!EH$3,'Orders - December 2020'!$C$2:$C$2047,Worksheet!$F156),"-")</f>
        <v>-</v>
      </c>
      <c r="EI156" s="51" t="str">
        <f>IFERROR(AVERAGEIFS('Orders - December 2020'!$I$2:$I$2047,'Orders - December 2020'!$H$2:$H$2047,Worksheet!EI$3,'Orders - December 2020'!$C$2:$C$2047,Worksheet!$F156),"-")</f>
        <v>-</v>
      </c>
      <c r="EJ156" s="51" t="str">
        <f>IFERROR(AVERAGEIFS('Orders - December 2020'!$I$2:$I$2047,'Orders - December 2020'!$H$2:$H$2047,Worksheet!EJ$3,'Orders - December 2020'!$C$2:$C$2047,Worksheet!$F156),"-")</f>
        <v>-</v>
      </c>
      <c r="EK156" s="51" t="str">
        <f>IFERROR(AVERAGEIFS('Orders - December 2020'!$I$2:$I$2047,'Orders - December 2020'!$H$2:$H$2047,Worksheet!EK$3,'Orders - December 2020'!$C$2:$C$2047,Worksheet!$F156),"-")</f>
        <v>-</v>
      </c>
      <c r="EL156" s="51" t="str">
        <f>IFERROR(AVERAGEIFS('Orders - December 2020'!$I$2:$I$2047,'Orders - December 2020'!$H$2:$H$2047,Worksheet!EL$3,'Orders - December 2020'!$C$2:$C$2047,Worksheet!$F156),"-")</f>
        <v>-</v>
      </c>
      <c r="EM156" s="51" t="str">
        <f>IFERROR(AVERAGEIFS('Orders - December 2020'!$I$2:$I$2047,'Orders - December 2020'!$H$2:$H$2047,Worksheet!EM$3,'Orders - December 2020'!$C$2:$C$2047,Worksheet!$F156),"-")</f>
        <v>-</v>
      </c>
      <c r="EN156" s="51" t="str">
        <f>IFERROR(AVERAGEIFS('Orders - December 2020'!$I$2:$I$2047,'Orders - December 2020'!$H$2:$H$2047,Worksheet!EN$3,'Orders - December 2020'!$C$2:$C$2047,Worksheet!$F156),"-")</f>
        <v>-</v>
      </c>
      <c r="EO156" s="51" t="str">
        <f>IFERROR(AVERAGEIFS('Orders - December 2020'!$I$2:$I$2047,'Orders - December 2020'!$H$2:$H$2047,Worksheet!EO$3,'Orders - December 2020'!$C$2:$C$2047,Worksheet!$F156),"-")</f>
        <v>-</v>
      </c>
      <c r="EP156" s="51" t="str">
        <f>IFERROR(AVERAGEIFS('Orders - December 2020'!$I$2:$I$2047,'Orders - December 2020'!$H$2:$H$2047,Worksheet!EP$3,'Orders - December 2020'!$C$2:$C$2047,Worksheet!$F156),"-")</f>
        <v>-</v>
      </c>
      <c r="EQ156" s="51" t="str">
        <f>IFERROR(AVERAGEIFS('Orders - December 2020'!$I$2:$I$2047,'Orders - December 2020'!$H$2:$H$2047,Worksheet!EQ$3,'Orders - December 2020'!$C$2:$C$2047,Worksheet!$F156),"-")</f>
        <v>-</v>
      </c>
      <c r="ER156" s="51" t="str">
        <f>IFERROR(AVERAGEIFS('Orders - December 2020'!$I$2:$I$2047,'Orders - December 2020'!$H$2:$H$2047,Worksheet!ER$3,'Orders - December 2020'!$C$2:$C$2047,Worksheet!$F156),"-")</f>
        <v>-</v>
      </c>
      <c r="ES156" s="51" t="str">
        <f>IFERROR(AVERAGEIFS('Orders - December 2020'!$I$2:$I$2047,'Orders - December 2020'!$H$2:$H$2047,Worksheet!ES$3,'Orders - December 2020'!$C$2:$C$2047,Worksheet!$F156),"-")</f>
        <v>-</v>
      </c>
      <c r="ET156" s="51" t="str">
        <f>IFERROR(AVERAGEIFS('Orders - December 2020'!$I$2:$I$2047,'Orders - December 2020'!$H$2:$H$2047,Worksheet!ET$3,'Orders - December 2020'!$C$2:$C$2047,Worksheet!$F156),"-")</f>
        <v>-</v>
      </c>
      <c r="EU156" s="51" t="str">
        <f>IFERROR(AVERAGEIFS('Orders - December 2020'!$I$2:$I$2047,'Orders - December 2020'!$H$2:$H$2047,Worksheet!EU$3,'Orders - December 2020'!$C$2:$C$2047,Worksheet!$F156),"-")</f>
        <v>-</v>
      </c>
      <c r="EV156" s="51" t="str">
        <f>IFERROR(AVERAGEIFS('Orders - December 2020'!$I$2:$I$2047,'Orders - December 2020'!$H$2:$H$2047,Worksheet!EV$3,'Orders - December 2020'!$C$2:$C$2047,Worksheet!$F156),"-")</f>
        <v>-</v>
      </c>
      <c r="EW156" s="51" t="str">
        <f>IFERROR(AVERAGEIFS('Orders - December 2020'!$I$2:$I$2047,'Orders - December 2020'!$H$2:$H$2047,Worksheet!EW$3,'Orders - December 2020'!$C$2:$C$2047,Worksheet!$F156),"-")</f>
        <v>-</v>
      </c>
      <c r="EX156" s="51" t="str">
        <f>IFERROR(AVERAGEIFS('Orders - December 2020'!$I$2:$I$2047,'Orders - December 2020'!$H$2:$H$2047,Worksheet!EX$3,'Orders - December 2020'!$C$2:$C$2047,Worksheet!$F156),"-")</f>
        <v>-</v>
      </c>
      <c r="EY156" s="51" t="str">
        <f>IFERROR(AVERAGEIFS('Orders - December 2020'!$I$2:$I$2047,'Orders - December 2020'!$H$2:$H$2047,Worksheet!EY$3,'Orders - December 2020'!$C$2:$C$2047,Worksheet!$F156),"-")</f>
        <v>-</v>
      </c>
      <c r="EZ156" s="51" t="str">
        <f>IFERROR(AVERAGEIFS('Orders - December 2020'!$I$2:$I$2047,'Orders - December 2020'!$H$2:$H$2047,Worksheet!EZ$3,'Orders - December 2020'!$C$2:$C$2047,Worksheet!$F156),"-")</f>
        <v>-</v>
      </c>
      <c r="FA156" s="51" t="str">
        <f>IFERROR(AVERAGEIFS('Orders - December 2020'!$I$2:$I$2047,'Orders - December 2020'!$H$2:$H$2047,Worksheet!FA$3,'Orders - December 2020'!$C$2:$C$2047,Worksheet!$F156),"-")</f>
        <v>-</v>
      </c>
      <c r="FB156" s="51" t="str">
        <f>IFERROR(AVERAGEIFS('Orders - December 2020'!$I$2:$I$2047,'Orders - December 2020'!$H$2:$H$2047,Worksheet!FB$3,'Orders - December 2020'!$C$2:$C$2047,Worksheet!$F156),"-")</f>
        <v>-</v>
      </c>
      <c r="FC156" s="51" t="str">
        <f>IFERROR(AVERAGEIFS('Orders - December 2020'!$I$2:$I$2047,'Orders - December 2020'!$H$2:$H$2047,Worksheet!FC$3,'Orders - December 2020'!$C$2:$C$2047,Worksheet!$F156),"-")</f>
        <v>-</v>
      </c>
      <c r="FD156" s="51" t="str">
        <f>IFERROR(AVERAGEIFS('Orders - December 2020'!$I$2:$I$2047,'Orders - December 2020'!$H$2:$H$2047,Worksheet!FD$3,'Orders - December 2020'!$C$2:$C$2047,Worksheet!$F156),"-")</f>
        <v>-</v>
      </c>
      <c r="FE156" s="51" t="str">
        <f>IFERROR(AVERAGEIFS('Orders - December 2020'!$I$2:$I$2047,'Orders - December 2020'!$H$2:$H$2047,Worksheet!FE$3,'Orders - December 2020'!$C$2:$C$2047,Worksheet!$F156),"-")</f>
        <v>-</v>
      </c>
      <c r="FF156" s="51" t="str">
        <f>IFERROR(AVERAGEIFS('Orders - December 2020'!$I$2:$I$2047,'Orders - December 2020'!$H$2:$H$2047,Worksheet!FF$3,'Orders - December 2020'!$C$2:$C$2047,Worksheet!$F156),"-")</f>
        <v>-</v>
      </c>
      <c r="FG156" s="52" t="str">
        <f>IFERROR(AVERAGEIFS('Orders - December 2020'!$I$2:$I$2047,'Orders - December 2020'!$H$2:$H$2047,Worksheet!FG$3,'Orders - December 2020'!$C$2:$C$2047,Worksheet!$F156),"-")</f>
        <v>-</v>
      </c>
    </row>
    <row r="157" spans="6:163">
      <c r="F157" s="45" t="str">
        <v>Tope Minimart</v>
      </c>
      <c r="G157" s="50" t="str">
        <f>IFERROR(AVERAGEIFS('Orders - December 2020'!$I$2:$I$2047,'Orders - December 2020'!$H$2:$H$2047,Worksheet!G$3,'Orders - December 2020'!$C$2:$C$2047,Worksheet!$F157),"-")</f>
        <v>-</v>
      </c>
      <c r="H157" s="51" t="str">
        <f>IFERROR(AVERAGEIFS('Orders - December 2020'!$I$2:$I$2047,'Orders - December 2020'!$H$2:$H$2047,Worksheet!H$3,'Orders - December 2020'!$C$2:$C$2047,Worksheet!$F157),"-")</f>
        <v>-</v>
      </c>
      <c r="I157" s="51" t="str">
        <f>IFERROR(AVERAGEIFS('Orders - December 2020'!$I$2:$I$2047,'Orders - December 2020'!$H$2:$H$2047,Worksheet!I$3,'Orders - December 2020'!$C$2:$C$2047,Worksheet!$F157),"-")</f>
        <v>-</v>
      </c>
      <c r="J157" s="51" t="str">
        <f>IFERROR(AVERAGEIFS('Orders - December 2020'!$I$2:$I$2047,'Orders - December 2020'!$H$2:$H$2047,Worksheet!J$3,'Orders - December 2020'!$C$2:$C$2047,Worksheet!$F157),"-")</f>
        <v>-</v>
      </c>
      <c r="K157" s="51" t="str">
        <f>IFERROR(AVERAGEIFS('Orders - December 2020'!$I$2:$I$2047,'Orders - December 2020'!$H$2:$H$2047,Worksheet!K$3,'Orders - December 2020'!$C$2:$C$2047,Worksheet!$F157),"-")</f>
        <v>-</v>
      </c>
      <c r="L157" s="51" t="str">
        <f>IFERROR(AVERAGEIFS('Orders - December 2020'!$I$2:$I$2047,'Orders - December 2020'!$H$2:$H$2047,Worksheet!L$3,'Orders - December 2020'!$C$2:$C$2047,Worksheet!$F157),"-")</f>
        <v>-</v>
      </c>
      <c r="M157" s="51" t="str">
        <f>IFERROR(AVERAGEIFS('Orders - December 2020'!$I$2:$I$2047,'Orders - December 2020'!$H$2:$H$2047,Worksheet!M$3,'Orders - December 2020'!$C$2:$C$2047,Worksheet!$F157),"-")</f>
        <v>-</v>
      </c>
      <c r="N157" s="51" t="str">
        <f>IFERROR(AVERAGEIFS('Orders - December 2020'!$I$2:$I$2047,'Orders - December 2020'!$H$2:$H$2047,Worksheet!N$3,'Orders - December 2020'!$C$2:$C$2047,Worksheet!$F157),"-")</f>
        <v>-</v>
      </c>
      <c r="O157" s="51" t="str">
        <f>IFERROR(AVERAGEIFS('Orders - December 2020'!$I$2:$I$2047,'Orders - December 2020'!$H$2:$H$2047,Worksheet!O$3,'Orders - December 2020'!$C$2:$C$2047,Worksheet!$F157),"-")</f>
        <v>-</v>
      </c>
      <c r="P157" s="51" t="str">
        <f>IFERROR(AVERAGEIFS('Orders - December 2020'!$I$2:$I$2047,'Orders - December 2020'!$H$2:$H$2047,Worksheet!P$3,'Orders - December 2020'!$C$2:$C$2047,Worksheet!$F157),"-")</f>
        <v>-</v>
      </c>
      <c r="Q157" s="51" t="str">
        <f>IFERROR(AVERAGEIFS('Orders - December 2020'!$I$2:$I$2047,'Orders - December 2020'!$H$2:$H$2047,Worksheet!Q$3,'Orders - December 2020'!$C$2:$C$2047,Worksheet!$F157),"-")</f>
        <v>-</v>
      </c>
      <c r="R157" s="51" t="str">
        <f>IFERROR(AVERAGEIFS('Orders - December 2020'!$I$2:$I$2047,'Orders - December 2020'!$H$2:$H$2047,Worksheet!R$3,'Orders - December 2020'!$C$2:$C$2047,Worksheet!$F157),"-")</f>
        <v>-</v>
      </c>
      <c r="S157" s="51" t="str">
        <f>IFERROR(AVERAGEIFS('Orders - December 2020'!$I$2:$I$2047,'Orders - December 2020'!$H$2:$H$2047,Worksheet!S$3,'Orders - December 2020'!$C$2:$C$2047,Worksheet!$F157),"-")</f>
        <v>-</v>
      </c>
      <c r="T157" s="51" t="str">
        <f>IFERROR(AVERAGEIFS('Orders - December 2020'!$I$2:$I$2047,'Orders - December 2020'!$H$2:$H$2047,Worksheet!T$3,'Orders - December 2020'!$C$2:$C$2047,Worksheet!$F157),"-")</f>
        <v>-</v>
      </c>
      <c r="U157" s="51" t="str">
        <f>IFERROR(AVERAGEIFS('Orders - December 2020'!$I$2:$I$2047,'Orders - December 2020'!$H$2:$H$2047,Worksheet!U$3,'Orders - December 2020'!$C$2:$C$2047,Worksheet!$F157),"-")</f>
        <v>-</v>
      </c>
      <c r="V157" s="51" t="str">
        <f>IFERROR(AVERAGEIFS('Orders - December 2020'!$I$2:$I$2047,'Orders - December 2020'!$H$2:$H$2047,Worksheet!V$3,'Orders - December 2020'!$C$2:$C$2047,Worksheet!$F157),"-")</f>
        <v>-</v>
      </c>
      <c r="W157" s="51" t="str">
        <f>IFERROR(AVERAGEIFS('Orders - December 2020'!$I$2:$I$2047,'Orders - December 2020'!$H$2:$H$2047,Worksheet!W$3,'Orders - December 2020'!$C$2:$C$2047,Worksheet!$F157),"-")</f>
        <v>-</v>
      </c>
      <c r="X157" s="51" t="str">
        <f>IFERROR(AVERAGEIFS('Orders - December 2020'!$I$2:$I$2047,'Orders - December 2020'!$H$2:$H$2047,Worksheet!X$3,'Orders - December 2020'!$C$2:$C$2047,Worksheet!$F157),"-")</f>
        <v>-</v>
      </c>
      <c r="Y157" s="51" t="str">
        <f>IFERROR(AVERAGEIFS('Orders - December 2020'!$I$2:$I$2047,'Orders - December 2020'!$H$2:$H$2047,Worksheet!Y$3,'Orders - December 2020'!$C$2:$C$2047,Worksheet!$F157),"-")</f>
        <v>-</v>
      </c>
      <c r="Z157" s="51" t="str">
        <f>IFERROR(AVERAGEIFS('Orders - December 2020'!$I$2:$I$2047,'Orders - December 2020'!$H$2:$H$2047,Worksheet!Z$3,'Orders - December 2020'!$C$2:$C$2047,Worksheet!$F157),"-")</f>
        <v>-</v>
      </c>
      <c r="AA157" s="51" t="str">
        <f>IFERROR(AVERAGEIFS('Orders - December 2020'!$I$2:$I$2047,'Orders - December 2020'!$H$2:$H$2047,Worksheet!AA$3,'Orders - December 2020'!$C$2:$C$2047,Worksheet!$F157),"-")</f>
        <v>-</v>
      </c>
      <c r="AB157" s="51" t="str">
        <f>IFERROR(AVERAGEIFS('Orders - December 2020'!$I$2:$I$2047,'Orders - December 2020'!$H$2:$H$2047,Worksheet!AB$3,'Orders - December 2020'!$C$2:$C$2047,Worksheet!$F157),"-")</f>
        <v>-</v>
      </c>
      <c r="AC157" s="51" t="str">
        <f>IFERROR(AVERAGEIFS('Orders - December 2020'!$I$2:$I$2047,'Orders - December 2020'!$H$2:$H$2047,Worksheet!AC$3,'Orders - December 2020'!$C$2:$C$2047,Worksheet!$F157),"-")</f>
        <v>-</v>
      </c>
      <c r="AD157" s="51" t="str">
        <f>IFERROR(AVERAGEIFS('Orders - December 2020'!$I$2:$I$2047,'Orders - December 2020'!$H$2:$H$2047,Worksheet!AD$3,'Orders - December 2020'!$C$2:$C$2047,Worksheet!$F157),"-")</f>
        <v>-</v>
      </c>
      <c r="AE157" s="51" t="str">
        <f>IFERROR(AVERAGEIFS('Orders - December 2020'!$I$2:$I$2047,'Orders - December 2020'!$H$2:$H$2047,Worksheet!AE$3,'Orders - December 2020'!$C$2:$C$2047,Worksheet!$F157),"-")</f>
        <v>-</v>
      </c>
      <c r="AF157" s="51" t="str">
        <f>IFERROR(AVERAGEIFS('Orders - December 2020'!$I$2:$I$2047,'Orders - December 2020'!$H$2:$H$2047,Worksheet!AF$3,'Orders - December 2020'!$C$2:$C$2047,Worksheet!$F157),"-")</f>
        <v>-</v>
      </c>
      <c r="AG157" s="51" t="str">
        <f>IFERROR(AVERAGEIFS('Orders - December 2020'!$I$2:$I$2047,'Orders - December 2020'!$H$2:$H$2047,Worksheet!AG$3,'Orders - December 2020'!$C$2:$C$2047,Worksheet!$F157),"-")</f>
        <v>-</v>
      </c>
      <c r="AH157" s="51" t="str">
        <f>IFERROR(AVERAGEIFS('Orders - December 2020'!$I$2:$I$2047,'Orders - December 2020'!$H$2:$H$2047,Worksheet!AH$3,'Orders - December 2020'!$C$2:$C$2047,Worksheet!$F157),"-")</f>
        <v>-</v>
      </c>
      <c r="AI157" s="51" t="str">
        <f>IFERROR(AVERAGEIFS('Orders - December 2020'!$I$2:$I$2047,'Orders - December 2020'!$H$2:$H$2047,Worksheet!AI$3,'Orders - December 2020'!$C$2:$C$2047,Worksheet!$F157),"-")</f>
        <v>-</v>
      </c>
      <c r="AJ157" s="51" t="str">
        <f>IFERROR(AVERAGEIFS('Orders - December 2020'!$I$2:$I$2047,'Orders - December 2020'!$H$2:$H$2047,Worksheet!AJ$3,'Orders - December 2020'!$C$2:$C$2047,Worksheet!$F157),"-")</f>
        <v>-</v>
      </c>
      <c r="AK157" s="51" t="str">
        <f>IFERROR(AVERAGEIFS('Orders - December 2020'!$I$2:$I$2047,'Orders - December 2020'!$H$2:$H$2047,Worksheet!AK$3,'Orders - December 2020'!$C$2:$C$2047,Worksheet!$F157),"-")</f>
        <v>-</v>
      </c>
      <c r="AL157" s="51" t="str">
        <f>IFERROR(AVERAGEIFS('Orders - December 2020'!$I$2:$I$2047,'Orders - December 2020'!$H$2:$H$2047,Worksheet!AL$3,'Orders - December 2020'!$C$2:$C$2047,Worksheet!$F157),"-")</f>
        <v>-</v>
      </c>
      <c r="AM157" s="51" t="str">
        <f>IFERROR(AVERAGEIFS('Orders - December 2020'!$I$2:$I$2047,'Orders - December 2020'!$H$2:$H$2047,Worksheet!AM$3,'Orders - December 2020'!$C$2:$C$2047,Worksheet!$F157),"-")</f>
        <v>-</v>
      </c>
      <c r="AN157" s="51" t="str">
        <f>IFERROR(AVERAGEIFS('Orders - December 2020'!$I$2:$I$2047,'Orders - December 2020'!$H$2:$H$2047,Worksheet!AN$3,'Orders - December 2020'!$C$2:$C$2047,Worksheet!$F157),"-")</f>
        <v>-</v>
      </c>
      <c r="AO157" s="51" t="str">
        <f>IFERROR(AVERAGEIFS('Orders - December 2020'!$I$2:$I$2047,'Orders - December 2020'!$H$2:$H$2047,Worksheet!AO$3,'Orders - December 2020'!$C$2:$C$2047,Worksheet!$F157),"-")</f>
        <v>-</v>
      </c>
      <c r="AP157" s="51" t="str">
        <f>IFERROR(AVERAGEIFS('Orders - December 2020'!$I$2:$I$2047,'Orders - December 2020'!$H$2:$H$2047,Worksheet!AP$3,'Orders - December 2020'!$C$2:$C$2047,Worksheet!$F157),"-")</f>
        <v>-</v>
      </c>
      <c r="AQ157" s="51" t="str">
        <f>IFERROR(AVERAGEIFS('Orders - December 2020'!$I$2:$I$2047,'Orders - December 2020'!$H$2:$H$2047,Worksheet!AQ$3,'Orders - December 2020'!$C$2:$C$2047,Worksheet!$F157),"-")</f>
        <v>-</v>
      </c>
      <c r="AR157" s="51" t="str">
        <f>IFERROR(AVERAGEIFS('Orders - December 2020'!$I$2:$I$2047,'Orders - December 2020'!$H$2:$H$2047,Worksheet!AR$3,'Orders - December 2020'!$C$2:$C$2047,Worksheet!$F157),"-")</f>
        <v>-</v>
      </c>
      <c r="AS157" s="51" t="str">
        <f>IFERROR(AVERAGEIFS('Orders - December 2020'!$I$2:$I$2047,'Orders - December 2020'!$H$2:$H$2047,Worksheet!AS$3,'Orders - December 2020'!$C$2:$C$2047,Worksheet!$F157),"-")</f>
        <v>-</v>
      </c>
      <c r="AT157" s="51" t="str">
        <f>IFERROR(AVERAGEIFS('Orders - December 2020'!$I$2:$I$2047,'Orders - December 2020'!$H$2:$H$2047,Worksheet!AT$3,'Orders - December 2020'!$C$2:$C$2047,Worksheet!$F157),"-")</f>
        <v>-</v>
      </c>
      <c r="AU157" s="51" t="str">
        <f>IFERROR(AVERAGEIFS('Orders - December 2020'!$I$2:$I$2047,'Orders - December 2020'!$H$2:$H$2047,Worksheet!AU$3,'Orders - December 2020'!$C$2:$C$2047,Worksheet!$F157),"-")</f>
        <v>-</v>
      </c>
      <c r="AV157" s="51" t="str">
        <f>IFERROR(AVERAGEIFS('Orders - December 2020'!$I$2:$I$2047,'Orders - December 2020'!$H$2:$H$2047,Worksheet!AV$3,'Orders - December 2020'!$C$2:$C$2047,Worksheet!$F157),"-")</f>
        <v>-</v>
      </c>
      <c r="AW157" s="51" t="str">
        <f>IFERROR(AVERAGEIFS('Orders - December 2020'!$I$2:$I$2047,'Orders - December 2020'!$H$2:$H$2047,Worksheet!AW$3,'Orders - December 2020'!$C$2:$C$2047,Worksheet!$F157),"-")</f>
        <v>-</v>
      </c>
      <c r="AX157" s="51" t="str">
        <f>IFERROR(AVERAGEIFS('Orders - December 2020'!$I$2:$I$2047,'Orders - December 2020'!$H$2:$H$2047,Worksheet!AX$3,'Orders - December 2020'!$C$2:$C$2047,Worksheet!$F157),"-")</f>
        <v>-</v>
      </c>
      <c r="AY157" s="51" t="str">
        <f>IFERROR(AVERAGEIFS('Orders - December 2020'!$I$2:$I$2047,'Orders - December 2020'!$H$2:$H$2047,Worksheet!AY$3,'Orders - December 2020'!$C$2:$C$2047,Worksheet!$F157),"-")</f>
        <v>-</v>
      </c>
      <c r="AZ157" s="51" t="str">
        <f>IFERROR(AVERAGEIFS('Orders - December 2020'!$I$2:$I$2047,'Orders - December 2020'!$H$2:$H$2047,Worksheet!AZ$3,'Orders - December 2020'!$C$2:$C$2047,Worksheet!$F157),"-")</f>
        <v>-</v>
      </c>
      <c r="BA157" s="51" t="str">
        <f>IFERROR(AVERAGEIFS('Orders - December 2020'!$I$2:$I$2047,'Orders - December 2020'!$H$2:$H$2047,Worksheet!BA$3,'Orders - December 2020'!$C$2:$C$2047,Worksheet!$F157),"-")</f>
        <v>-</v>
      </c>
      <c r="BB157" s="51" t="str">
        <f>IFERROR(AVERAGEIFS('Orders - December 2020'!$I$2:$I$2047,'Orders - December 2020'!$H$2:$H$2047,Worksheet!BB$3,'Orders - December 2020'!$C$2:$C$2047,Worksheet!$F157),"-")</f>
        <v>-</v>
      </c>
      <c r="BC157" s="51" t="str">
        <f>IFERROR(AVERAGEIFS('Orders - December 2020'!$I$2:$I$2047,'Orders - December 2020'!$H$2:$H$2047,Worksheet!BC$3,'Orders - December 2020'!$C$2:$C$2047,Worksheet!$F157),"-")</f>
        <v>-</v>
      </c>
      <c r="BD157" s="51" t="str">
        <f>IFERROR(AVERAGEIFS('Orders - December 2020'!$I$2:$I$2047,'Orders - December 2020'!$H$2:$H$2047,Worksheet!BD$3,'Orders - December 2020'!$C$2:$C$2047,Worksheet!$F157),"-")</f>
        <v>-</v>
      </c>
      <c r="BE157" s="51" t="str">
        <f>IFERROR(AVERAGEIFS('Orders - December 2020'!$I$2:$I$2047,'Orders - December 2020'!$H$2:$H$2047,Worksheet!BE$3,'Orders - December 2020'!$C$2:$C$2047,Worksheet!$F157),"-")</f>
        <v>-</v>
      </c>
      <c r="BF157" s="51" t="str">
        <f>IFERROR(AVERAGEIFS('Orders - December 2020'!$I$2:$I$2047,'Orders - December 2020'!$H$2:$H$2047,Worksheet!BF$3,'Orders - December 2020'!$C$2:$C$2047,Worksheet!$F157),"-")</f>
        <v>-</v>
      </c>
      <c r="BG157" s="51" t="str">
        <f>IFERROR(AVERAGEIFS('Orders - December 2020'!$I$2:$I$2047,'Orders - December 2020'!$H$2:$H$2047,Worksheet!BG$3,'Orders - December 2020'!$C$2:$C$2047,Worksheet!$F157),"-")</f>
        <v>-</v>
      </c>
      <c r="BH157" s="51" t="str">
        <f>IFERROR(AVERAGEIFS('Orders - December 2020'!$I$2:$I$2047,'Orders - December 2020'!$H$2:$H$2047,Worksheet!BH$3,'Orders - December 2020'!$C$2:$C$2047,Worksheet!$F157),"-")</f>
        <v>-</v>
      </c>
      <c r="BI157" s="51" t="str">
        <f>IFERROR(AVERAGEIFS('Orders - December 2020'!$I$2:$I$2047,'Orders - December 2020'!$H$2:$H$2047,Worksheet!BI$3,'Orders - December 2020'!$C$2:$C$2047,Worksheet!$F157),"-")</f>
        <v>-</v>
      </c>
      <c r="BJ157" s="51" t="str">
        <f>IFERROR(AVERAGEIFS('Orders - December 2020'!$I$2:$I$2047,'Orders - December 2020'!$H$2:$H$2047,Worksheet!BJ$3,'Orders - December 2020'!$C$2:$C$2047,Worksheet!$F157),"-")</f>
        <v>-</v>
      </c>
      <c r="BK157" s="51" t="str">
        <f>IFERROR(AVERAGEIFS('Orders - December 2020'!$I$2:$I$2047,'Orders - December 2020'!$H$2:$H$2047,Worksheet!BK$3,'Orders - December 2020'!$C$2:$C$2047,Worksheet!$F157),"-")</f>
        <v>-</v>
      </c>
      <c r="BL157" s="51" t="str">
        <f>IFERROR(AVERAGEIFS('Orders - December 2020'!$I$2:$I$2047,'Orders - December 2020'!$H$2:$H$2047,Worksheet!BL$3,'Orders - December 2020'!$C$2:$C$2047,Worksheet!$F157),"-")</f>
        <v>-</v>
      </c>
      <c r="BM157" s="51" t="str">
        <f>IFERROR(AVERAGEIFS('Orders - December 2020'!$I$2:$I$2047,'Orders - December 2020'!$H$2:$H$2047,Worksheet!BM$3,'Orders - December 2020'!$C$2:$C$2047,Worksheet!$F157),"-")</f>
        <v>-</v>
      </c>
      <c r="BN157" s="51" t="str">
        <f>IFERROR(AVERAGEIFS('Orders - December 2020'!$I$2:$I$2047,'Orders - December 2020'!$H$2:$H$2047,Worksheet!BN$3,'Orders - December 2020'!$C$2:$C$2047,Worksheet!$F157),"-")</f>
        <v>-</v>
      </c>
      <c r="BO157" s="51" t="str">
        <f>IFERROR(AVERAGEIFS('Orders - December 2020'!$I$2:$I$2047,'Orders - December 2020'!$H$2:$H$2047,Worksheet!BO$3,'Orders - December 2020'!$C$2:$C$2047,Worksheet!$F157),"-")</f>
        <v>-</v>
      </c>
      <c r="BP157" s="51" t="str">
        <f>IFERROR(AVERAGEIFS('Orders - December 2020'!$I$2:$I$2047,'Orders - December 2020'!$H$2:$H$2047,Worksheet!BP$3,'Orders - December 2020'!$C$2:$C$2047,Worksheet!$F157),"-")</f>
        <v>-</v>
      </c>
      <c r="BQ157" s="51" t="str">
        <f>IFERROR(AVERAGEIFS('Orders - December 2020'!$I$2:$I$2047,'Orders - December 2020'!$H$2:$H$2047,Worksheet!BQ$3,'Orders - December 2020'!$C$2:$C$2047,Worksheet!$F157),"-")</f>
        <v>-</v>
      </c>
      <c r="BR157" s="51" t="str">
        <f>IFERROR(AVERAGEIFS('Orders - December 2020'!$I$2:$I$2047,'Orders - December 2020'!$H$2:$H$2047,Worksheet!BR$3,'Orders - December 2020'!$C$2:$C$2047,Worksheet!$F157),"-")</f>
        <v>-</v>
      </c>
      <c r="BS157" s="51" t="str">
        <f>IFERROR(AVERAGEIFS('Orders - December 2020'!$I$2:$I$2047,'Orders - December 2020'!$H$2:$H$2047,Worksheet!BS$3,'Orders - December 2020'!$C$2:$C$2047,Worksheet!$F157),"-")</f>
        <v>-</v>
      </c>
      <c r="BT157" s="51" t="str">
        <f>IFERROR(AVERAGEIFS('Orders - December 2020'!$I$2:$I$2047,'Orders - December 2020'!$H$2:$H$2047,Worksheet!BT$3,'Orders - December 2020'!$C$2:$C$2047,Worksheet!$F157),"-")</f>
        <v>-</v>
      </c>
      <c r="BU157" s="51" t="str">
        <f>IFERROR(AVERAGEIFS('Orders - December 2020'!$I$2:$I$2047,'Orders - December 2020'!$H$2:$H$2047,Worksheet!BU$3,'Orders - December 2020'!$C$2:$C$2047,Worksheet!$F157),"-")</f>
        <v>-</v>
      </c>
      <c r="BV157" s="51" t="str">
        <f>IFERROR(AVERAGEIFS('Orders - December 2020'!$I$2:$I$2047,'Orders - December 2020'!$H$2:$H$2047,Worksheet!BV$3,'Orders - December 2020'!$C$2:$C$2047,Worksheet!$F157),"-")</f>
        <v>-</v>
      </c>
      <c r="BW157" s="51" t="str">
        <f>IFERROR(AVERAGEIFS('Orders - December 2020'!$I$2:$I$2047,'Orders - December 2020'!$H$2:$H$2047,Worksheet!BW$3,'Orders - December 2020'!$C$2:$C$2047,Worksheet!$F157),"-")</f>
        <v>-</v>
      </c>
      <c r="BX157" s="51" t="str">
        <f>IFERROR(AVERAGEIFS('Orders - December 2020'!$I$2:$I$2047,'Orders - December 2020'!$H$2:$H$2047,Worksheet!BX$3,'Orders - December 2020'!$C$2:$C$2047,Worksheet!$F157),"-")</f>
        <v>-</v>
      </c>
      <c r="BY157" s="51" t="str">
        <f>IFERROR(AVERAGEIFS('Orders - December 2020'!$I$2:$I$2047,'Orders - December 2020'!$H$2:$H$2047,Worksheet!BY$3,'Orders - December 2020'!$C$2:$C$2047,Worksheet!$F157),"-")</f>
        <v>-</v>
      </c>
      <c r="BZ157" s="51" t="str">
        <f>IFERROR(AVERAGEIFS('Orders - December 2020'!$I$2:$I$2047,'Orders - December 2020'!$H$2:$H$2047,Worksheet!BZ$3,'Orders - December 2020'!$C$2:$C$2047,Worksheet!$F157),"-")</f>
        <v>-</v>
      </c>
      <c r="CA157" s="51">
        <f>IFERROR(AVERAGEIFS('Orders - December 2020'!$I$2:$I$2047,'Orders - December 2020'!$H$2:$H$2047,Worksheet!CA$3,'Orders - December 2020'!$C$2:$C$2047,Worksheet!$F157),"-")</f>
        <v>1</v>
      </c>
      <c r="CB157" s="51">
        <f>IFERROR(AVERAGEIFS('Orders - December 2020'!$I$2:$I$2047,'Orders - December 2020'!$H$2:$H$2047,Worksheet!CB$3,'Orders - December 2020'!$C$2:$C$2047,Worksheet!$F157),"-")</f>
        <v>1</v>
      </c>
      <c r="CC157" s="51" t="str">
        <f>IFERROR(AVERAGEIFS('Orders - December 2020'!$I$2:$I$2047,'Orders - December 2020'!$H$2:$H$2047,Worksheet!CC$3,'Orders - December 2020'!$C$2:$C$2047,Worksheet!$F157),"-")</f>
        <v>-</v>
      </c>
      <c r="CD157" s="51" t="str">
        <f>IFERROR(AVERAGEIFS('Orders - December 2020'!$I$2:$I$2047,'Orders - December 2020'!$H$2:$H$2047,Worksheet!CD$3,'Orders - December 2020'!$C$2:$C$2047,Worksheet!$F157),"-")</f>
        <v>-</v>
      </c>
      <c r="CE157" s="51" t="str">
        <f>IFERROR(AVERAGEIFS('Orders - December 2020'!$I$2:$I$2047,'Orders - December 2020'!$H$2:$H$2047,Worksheet!CE$3,'Orders - December 2020'!$C$2:$C$2047,Worksheet!$F157),"-")</f>
        <v>-</v>
      </c>
      <c r="CF157" s="51" t="str">
        <f>IFERROR(AVERAGEIFS('Orders - December 2020'!$I$2:$I$2047,'Orders - December 2020'!$H$2:$H$2047,Worksheet!CF$3,'Orders - December 2020'!$C$2:$C$2047,Worksheet!$F157),"-")</f>
        <v>-</v>
      </c>
      <c r="CG157" s="51" t="str">
        <f>IFERROR(AVERAGEIFS('Orders - December 2020'!$I$2:$I$2047,'Orders - December 2020'!$H$2:$H$2047,Worksheet!CG$3,'Orders - December 2020'!$C$2:$C$2047,Worksheet!$F157),"-")</f>
        <v>-</v>
      </c>
      <c r="CH157" s="51" t="str">
        <f>IFERROR(AVERAGEIFS('Orders - December 2020'!$I$2:$I$2047,'Orders - December 2020'!$H$2:$H$2047,Worksheet!CH$3,'Orders - December 2020'!$C$2:$C$2047,Worksheet!$F157),"-")</f>
        <v>-</v>
      </c>
      <c r="CI157" s="51" t="str">
        <f>IFERROR(AVERAGEIFS('Orders - December 2020'!$I$2:$I$2047,'Orders - December 2020'!$H$2:$H$2047,Worksheet!CI$3,'Orders - December 2020'!$C$2:$C$2047,Worksheet!$F157),"-")</f>
        <v>-</v>
      </c>
      <c r="CJ157" s="51" t="str">
        <f>IFERROR(AVERAGEIFS('Orders - December 2020'!$I$2:$I$2047,'Orders - December 2020'!$H$2:$H$2047,Worksheet!CJ$3,'Orders - December 2020'!$C$2:$C$2047,Worksheet!$F157),"-")</f>
        <v>-</v>
      </c>
      <c r="CK157" s="51" t="str">
        <f>IFERROR(AVERAGEIFS('Orders - December 2020'!$I$2:$I$2047,'Orders - December 2020'!$H$2:$H$2047,Worksheet!CK$3,'Orders - December 2020'!$C$2:$C$2047,Worksheet!$F157),"-")</f>
        <v>-</v>
      </c>
      <c r="CL157" s="51" t="str">
        <f>IFERROR(AVERAGEIFS('Orders - December 2020'!$I$2:$I$2047,'Orders - December 2020'!$H$2:$H$2047,Worksheet!CL$3,'Orders - December 2020'!$C$2:$C$2047,Worksheet!$F157),"-")</f>
        <v>-</v>
      </c>
      <c r="CM157" s="51" t="str">
        <f>IFERROR(AVERAGEIFS('Orders - December 2020'!$I$2:$I$2047,'Orders - December 2020'!$H$2:$H$2047,Worksheet!CM$3,'Orders - December 2020'!$C$2:$C$2047,Worksheet!$F157),"-")</f>
        <v>-</v>
      </c>
      <c r="CN157" s="51" t="str">
        <f>IFERROR(AVERAGEIFS('Orders - December 2020'!$I$2:$I$2047,'Orders - December 2020'!$H$2:$H$2047,Worksheet!CN$3,'Orders - December 2020'!$C$2:$C$2047,Worksheet!$F157),"-")</f>
        <v>-</v>
      </c>
      <c r="CO157" s="51" t="str">
        <f>IFERROR(AVERAGEIFS('Orders - December 2020'!$I$2:$I$2047,'Orders - December 2020'!$H$2:$H$2047,Worksheet!CO$3,'Orders - December 2020'!$C$2:$C$2047,Worksheet!$F157),"-")</f>
        <v>-</v>
      </c>
      <c r="CP157" s="51" t="str">
        <f>IFERROR(AVERAGEIFS('Orders - December 2020'!$I$2:$I$2047,'Orders - December 2020'!$H$2:$H$2047,Worksheet!CP$3,'Orders - December 2020'!$C$2:$C$2047,Worksheet!$F157),"-")</f>
        <v>-</v>
      </c>
      <c r="CQ157" s="51" t="str">
        <f>IFERROR(AVERAGEIFS('Orders - December 2020'!$I$2:$I$2047,'Orders - December 2020'!$H$2:$H$2047,Worksheet!CQ$3,'Orders - December 2020'!$C$2:$C$2047,Worksheet!$F157),"-")</f>
        <v>-</v>
      </c>
      <c r="CR157" s="51" t="str">
        <f>IFERROR(AVERAGEIFS('Orders - December 2020'!$I$2:$I$2047,'Orders - December 2020'!$H$2:$H$2047,Worksheet!CR$3,'Orders - December 2020'!$C$2:$C$2047,Worksheet!$F157),"-")</f>
        <v>-</v>
      </c>
      <c r="CS157" s="51" t="str">
        <f>IFERROR(AVERAGEIFS('Orders - December 2020'!$I$2:$I$2047,'Orders - December 2020'!$H$2:$H$2047,Worksheet!CS$3,'Orders - December 2020'!$C$2:$C$2047,Worksheet!$F157),"-")</f>
        <v>-</v>
      </c>
      <c r="CT157" s="51" t="str">
        <f>IFERROR(AVERAGEIFS('Orders - December 2020'!$I$2:$I$2047,'Orders - December 2020'!$H$2:$H$2047,Worksheet!CT$3,'Orders - December 2020'!$C$2:$C$2047,Worksheet!$F157),"-")</f>
        <v>-</v>
      </c>
      <c r="CU157" s="51" t="str">
        <f>IFERROR(AVERAGEIFS('Orders - December 2020'!$I$2:$I$2047,'Orders - December 2020'!$H$2:$H$2047,Worksheet!CU$3,'Orders - December 2020'!$C$2:$C$2047,Worksheet!$F157),"-")</f>
        <v>-</v>
      </c>
      <c r="CV157" s="51" t="str">
        <f>IFERROR(AVERAGEIFS('Orders - December 2020'!$I$2:$I$2047,'Orders - December 2020'!$H$2:$H$2047,Worksheet!CV$3,'Orders - December 2020'!$C$2:$C$2047,Worksheet!$F157),"-")</f>
        <v>-</v>
      </c>
      <c r="CW157" s="51" t="str">
        <f>IFERROR(AVERAGEIFS('Orders - December 2020'!$I$2:$I$2047,'Orders - December 2020'!$H$2:$H$2047,Worksheet!CW$3,'Orders - December 2020'!$C$2:$C$2047,Worksheet!$F157),"-")</f>
        <v>-</v>
      </c>
      <c r="CX157" s="51" t="str">
        <f>IFERROR(AVERAGEIFS('Orders - December 2020'!$I$2:$I$2047,'Orders - December 2020'!$H$2:$H$2047,Worksheet!CX$3,'Orders - December 2020'!$C$2:$C$2047,Worksheet!$F157),"-")</f>
        <v>-</v>
      </c>
      <c r="CY157" s="51" t="str">
        <f>IFERROR(AVERAGEIFS('Orders - December 2020'!$I$2:$I$2047,'Orders - December 2020'!$H$2:$H$2047,Worksheet!CY$3,'Orders - December 2020'!$C$2:$C$2047,Worksheet!$F157),"-")</f>
        <v>-</v>
      </c>
      <c r="CZ157" s="51" t="str">
        <f>IFERROR(AVERAGEIFS('Orders - December 2020'!$I$2:$I$2047,'Orders - December 2020'!$H$2:$H$2047,Worksheet!CZ$3,'Orders - December 2020'!$C$2:$C$2047,Worksheet!$F157),"-")</f>
        <v>-</v>
      </c>
      <c r="DA157" s="51" t="str">
        <f>IFERROR(AVERAGEIFS('Orders - December 2020'!$I$2:$I$2047,'Orders - December 2020'!$H$2:$H$2047,Worksheet!DA$3,'Orders - December 2020'!$C$2:$C$2047,Worksheet!$F157),"-")</f>
        <v>-</v>
      </c>
      <c r="DB157" s="51" t="str">
        <f>IFERROR(AVERAGEIFS('Orders - December 2020'!$I$2:$I$2047,'Orders - December 2020'!$H$2:$H$2047,Worksheet!DB$3,'Orders - December 2020'!$C$2:$C$2047,Worksheet!$F157),"-")</f>
        <v>-</v>
      </c>
      <c r="DC157" s="51" t="str">
        <f>IFERROR(AVERAGEIFS('Orders - December 2020'!$I$2:$I$2047,'Orders - December 2020'!$H$2:$H$2047,Worksheet!DC$3,'Orders - December 2020'!$C$2:$C$2047,Worksheet!$F157),"-")</f>
        <v>-</v>
      </c>
      <c r="DD157" s="51" t="str">
        <f>IFERROR(AVERAGEIFS('Orders - December 2020'!$I$2:$I$2047,'Orders - December 2020'!$H$2:$H$2047,Worksheet!DD$3,'Orders - December 2020'!$C$2:$C$2047,Worksheet!$F157),"-")</f>
        <v>-</v>
      </c>
      <c r="DE157" s="51" t="str">
        <f>IFERROR(AVERAGEIFS('Orders - December 2020'!$I$2:$I$2047,'Orders - December 2020'!$H$2:$H$2047,Worksheet!DE$3,'Orders - December 2020'!$C$2:$C$2047,Worksheet!$F157),"-")</f>
        <v>-</v>
      </c>
      <c r="DF157" s="51" t="str">
        <f>IFERROR(AVERAGEIFS('Orders - December 2020'!$I$2:$I$2047,'Orders - December 2020'!$H$2:$H$2047,Worksheet!DF$3,'Orders - December 2020'!$C$2:$C$2047,Worksheet!$F157),"-")</f>
        <v>-</v>
      </c>
      <c r="DG157" s="51" t="str">
        <f>IFERROR(AVERAGEIFS('Orders - December 2020'!$I$2:$I$2047,'Orders - December 2020'!$H$2:$H$2047,Worksheet!DG$3,'Orders - December 2020'!$C$2:$C$2047,Worksheet!$F157),"-")</f>
        <v>-</v>
      </c>
      <c r="DH157" s="51" t="str">
        <f>IFERROR(AVERAGEIFS('Orders - December 2020'!$I$2:$I$2047,'Orders - December 2020'!$H$2:$H$2047,Worksheet!DH$3,'Orders - December 2020'!$C$2:$C$2047,Worksheet!$F157),"-")</f>
        <v>-</v>
      </c>
      <c r="DI157" s="51" t="str">
        <f>IFERROR(AVERAGEIFS('Orders - December 2020'!$I$2:$I$2047,'Orders - December 2020'!$H$2:$H$2047,Worksheet!DI$3,'Orders - December 2020'!$C$2:$C$2047,Worksheet!$F157),"-")</f>
        <v>-</v>
      </c>
      <c r="DJ157" s="51" t="str">
        <f>IFERROR(AVERAGEIFS('Orders - December 2020'!$I$2:$I$2047,'Orders - December 2020'!$H$2:$H$2047,Worksheet!DJ$3,'Orders - December 2020'!$C$2:$C$2047,Worksheet!$F157),"-")</f>
        <v>-</v>
      </c>
      <c r="DK157" s="51" t="str">
        <f>IFERROR(AVERAGEIFS('Orders - December 2020'!$I$2:$I$2047,'Orders - December 2020'!$H$2:$H$2047,Worksheet!DK$3,'Orders - December 2020'!$C$2:$C$2047,Worksheet!$F157),"-")</f>
        <v>-</v>
      </c>
      <c r="DL157" s="51" t="str">
        <f>IFERROR(AVERAGEIFS('Orders - December 2020'!$I$2:$I$2047,'Orders - December 2020'!$H$2:$H$2047,Worksheet!DL$3,'Orders - December 2020'!$C$2:$C$2047,Worksheet!$F157),"-")</f>
        <v>-</v>
      </c>
      <c r="DM157" s="51" t="str">
        <f>IFERROR(AVERAGEIFS('Orders - December 2020'!$I$2:$I$2047,'Orders - December 2020'!$H$2:$H$2047,Worksheet!DM$3,'Orders - December 2020'!$C$2:$C$2047,Worksheet!$F157),"-")</f>
        <v>-</v>
      </c>
      <c r="DN157" s="51" t="str">
        <f>IFERROR(AVERAGEIFS('Orders - December 2020'!$I$2:$I$2047,'Orders - December 2020'!$H$2:$H$2047,Worksheet!DN$3,'Orders - December 2020'!$C$2:$C$2047,Worksheet!$F157),"-")</f>
        <v>-</v>
      </c>
      <c r="DO157" s="51" t="str">
        <f>IFERROR(AVERAGEIFS('Orders - December 2020'!$I$2:$I$2047,'Orders - December 2020'!$H$2:$H$2047,Worksheet!DO$3,'Orders - December 2020'!$C$2:$C$2047,Worksheet!$F157),"-")</f>
        <v>-</v>
      </c>
      <c r="DP157" s="51" t="str">
        <f>IFERROR(AVERAGEIFS('Orders - December 2020'!$I$2:$I$2047,'Orders - December 2020'!$H$2:$H$2047,Worksheet!DP$3,'Orders - December 2020'!$C$2:$C$2047,Worksheet!$F157),"-")</f>
        <v>-</v>
      </c>
      <c r="DQ157" s="51" t="str">
        <f>IFERROR(AVERAGEIFS('Orders - December 2020'!$I$2:$I$2047,'Orders - December 2020'!$H$2:$H$2047,Worksheet!DQ$3,'Orders - December 2020'!$C$2:$C$2047,Worksheet!$F157),"-")</f>
        <v>-</v>
      </c>
      <c r="DR157" s="51" t="str">
        <f>IFERROR(AVERAGEIFS('Orders - December 2020'!$I$2:$I$2047,'Orders - December 2020'!$H$2:$H$2047,Worksheet!DR$3,'Orders - December 2020'!$C$2:$C$2047,Worksheet!$F157),"-")</f>
        <v>-</v>
      </c>
      <c r="DS157" s="51" t="str">
        <f>IFERROR(AVERAGEIFS('Orders - December 2020'!$I$2:$I$2047,'Orders - December 2020'!$H$2:$H$2047,Worksheet!DS$3,'Orders - December 2020'!$C$2:$C$2047,Worksheet!$F157),"-")</f>
        <v>-</v>
      </c>
      <c r="DT157" s="51" t="str">
        <f>IFERROR(AVERAGEIFS('Orders - December 2020'!$I$2:$I$2047,'Orders - December 2020'!$H$2:$H$2047,Worksheet!DT$3,'Orders - December 2020'!$C$2:$C$2047,Worksheet!$F157),"-")</f>
        <v>-</v>
      </c>
      <c r="DU157" s="51" t="str">
        <f>IFERROR(AVERAGEIFS('Orders - December 2020'!$I$2:$I$2047,'Orders - December 2020'!$H$2:$H$2047,Worksheet!DU$3,'Orders - December 2020'!$C$2:$C$2047,Worksheet!$F157),"-")</f>
        <v>-</v>
      </c>
      <c r="DV157" s="51" t="str">
        <f>IFERROR(AVERAGEIFS('Orders - December 2020'!$I$2:$I$2047,'Orders - December 2020'!$H$2:$H$2047,Worksheet!DV$3,'Orders - December 2020'!$C$2:$C$2047,Worksheet!$F157),"-")</f>
        <v>-</v>
      </c>
      <c r="DW157" s="51" t="str">
        <f>IFERROR(AVERAGEIFS('Orders - December 2020'!$I$2:$I$2047,'Orders - December 2020'!$H$2:$H$2047,Worksheet!DW$3,'Orders - December 2020'!$C$2:$C$2047,Worksheet!$F157),"-")</f>
        <v>-</v>
      </c>
      <c r="DX157" s="51" t="str">
        <f>IFERROR(AVERAGEIFS('Orders - December 2020'!$I$2:$I$2047,'Orders - December 2020'!$H$2:$H$2047,Worksheet!DX$3,'Orders - December 2020'!$C$2:$C$2047,Worksheet!$F157),"-")</f>
        <v>-</v>
      </c>
      <c r="DY157" s="51" t="str">
        <f>IFERROR(AVERAGEIFS('Orders - December 2020'!$I$2:$I$2047,'Orders - December 2020'!$H$2:$H$2047,Worksheet!DY$3,'Orders - December 2020'!$C$2:$C$2047,Worksheet!$F157),"-")</f>
        <v>-</v>
      </c>
      <c r="DZ157" s="51" t="str">
        <f>IFERROR(AVERAGEIFS('Orders - December 2020'!$I$2:$I$2047,'Orders - December 2020'!$H$2:$H$2047,Worksheet!DZ$3,'Orders - December 2020'!$C$2:$C$2047,Worksheet!$F157),"-")</f>
        <v>-</v>
      </c>
      <c r="EA157" s="51" t="str">
        <f>IFERROR(AVERAGEIFS('Orders - December 2020'!$I$2:$I$2047,'Orders - December 2020'!$H$2:$H$2047,Worksheet!EA$3,'Orders - December 2020'!$C$2:$C$2047,Worksheet!$F157),"-")</f>
        <v>-</v>
      </c>
      <c r="EB157" s="51" t="str">
        <f>IFERROR(AVERAGEIFS('Orders - December 2020'!$I$2:$I$2047,'Orders - December 2020'!$H$2:$H$2047,Worksheet!EB$3,'Orders - December 2020'!$C$2:$C$2047,Worksheet!$F157),"-")</f>
        <v>-</v>
      </c>
      <c r="EC157" s="51" t="str">
        <f>IFERROR(AVERAGEIFS('Orders - December 2020'!$I$2:$I$2047,'Orders - December 2020'!$H$2:$H$2047,Worksheet!EC$3,'Orders - December 2020'!$C$2:$C$2047,Worksheet!$F157),"-")</f>
        <v>-</v>
      </c>
      <c r="ED157" s="51" t="str">
        <f>IFERROR(AVERAGEIFS('Orders - December 2020'!$I$2:$I$2047,'Orders - December 2020'!$H$2:$H$2047,Worksheet!ED$3,'Orders - December 2020'!$C$2:$C$2047,Worksheet!$F157),"-")</f>
        <v>-</v>
      </c>
      <c r="EE157" s="51" t="str">
        <f>IFERROR(AVERAGEIFS('Orders - December 2020'!$I$2:$I$2047,'Orders - December 2020'!$H$2:$H$2047,Worksheet!EE$3,'Orders - December 2020'!$C$2:$C$2047,Worksheet!$F157),"-")</f>
        <v>-</v>
      </c>
      <c r="EF157" s="51" t="str">
        <f>IFERROR(AVERAGEIFS('Orders - December 2020'!$I$2:$I$2047,'Orders - December 2020'!$H$2:$H$2047,Worksheet!EF$3,'Orders - December 2020'!$C$2:$C$2047,Worksheet!$F157),"-")</f>
        <v>-</v>
      </c>
      <c r="EG157" s="51" t="str">
        <f>IFERROR(AVERAGEIFS('Orders - December 2020'!$I$2:$I$2047,'Orders - December 2020'!$H$2:$H$2047,Worksheet!EG$3,'Orders - December 2020'!$C$2:$C$2047,Worksheet!$F157),"-")</f>
        <v>-</v>
      </c>
      <c r="EH157" s="51" t="str">
        <f>IFERROR(AVERAGEIFS('Orders - December 2020'!$I$2:$I$2047,'Orders - December 2020'!$H$2:$H$2047,Worksheet!EH$3,'Orders - December 2020'!$C$2:$C$2047,Worksheet!$F157),"-")</f>
        <v>-</v>
      </c>
      <c r="EI157" s="51" t="str">
        <f>IFERROR(AVERAGEIFS('Orders - December 2020'!$I$2:$I$2047,'Orders - December 2020'!$H$2:$H$2047,Worksheet!EI$3,'Orders - December 2020'!$C$2:$C$2047,Worksheet!$F157),"-")</f>
        <v>-</v>
      </c>
      <c r="EJ157" s="51" t="str">
        <f>IFERROR(AVERAGEIFS('Orders - December 2020'!$I$2:$I$2047,'Orders - December 2020'!$H$2:$H$2047,Worksheet!EJ$3,'Orders - December 2020'!$C$2:$C$2047,Worksheet!$F157),"-")</f>
        <v>-</v>
      </c>
      <c r="EK157" s="51" t="str">
        <f>IFERROR(AVERAGEIFS('Orders - December 2020'!$I$2:$I$2047,'Orders - December 2020'!$H$2:$H$2047,Worksheet!EK$3,'Orders - December 2020'!$C$2:$C$2047,Worksheet!$F157),"-")</f>
        <v>-</v>
      </c>
      <c r="EL157" s="51" t="str">
        <f>IFERROR(AVERAGEIFS('Orders - December 2020'!$I$2:$I$2047,'Orders - December 2020'!$H$2:$H$2047,Worksheet!EL$3,'Orders - December 2020'!$C$2:$C$2047,Worksheet!$F157),"-")</f>
        <v>-</v>
      </c>
      <c r="EM157" s="51" t="str">
        <f>IFERROR(AVERAGEIFS('Orders - December 2020'!$I$2:$I$2047,'Orders - December 2020'!$H$2:$H$2047,Worksheet!EM$3,'Orders - December 2020'!$C$2:$C$2047,Worksheet!$F157),"-")</f>
        <v>-</v>
      </c>
      <c r="EN157" s="51" t="str">
        <f>IFERROR(AVERAGEIFS('Orders - December 2020'!$I$2:$I$2047,'Orders - December 2020'!$H$2:$H$2047,Worksheet!EN$3,'Orders - December 2020'!$C$2:$C$2047,Worksheet!$F157),"-")</f>
        <v>-</v>
      </c>
      <c r="EO157" s="51" t="str">
        <f>IFERROR(AVERAGEIFS('Orders - December 2020'!$I$2:$I$2047,'Orders - December 2020'!$H$2:$H$2047,Worksheet!EO$3,'Orders - December 2020'!$C$2:$C$2047,Worksheet!$F157),"-")</f>
        <v>-</v>
      </c>
      <c r="EP157" s="51" t="str">
        <f>IFERROR(AVERAGEIFS('Orders - December 2020'!$I$2:$I$2047,'Orders - December 2020'!$H$2:$H$2047,Worksheet!EP$3,'Orders - December 2020'!$C$2:$C$2047,Worksheet!$F157),"-")</f>
        <v>-</v>
      </c>
      <c r="EQ157" s="51" t="str">
        <f>IFERROR(AVERAGEIFS('Orders - December 2020'!$I$2:$I$2047,'Orders - December 2020'!$H$2:$H$2047,Worksheet!EQ$3,'Orders - December 2020'!$C$2:$C$2047,Worksheet!$F157),"-")</f>
        <v>-</v>
      </c>
      <c r="ER157" s="51" t="str">
        <f>IFERROR(AVERAGEIFS('Orders - December 2020'!$I$2:$I$2047,'Orders - December 2020'!$H$2:$H$2047,Worksheet!ER$3,'Orders - December 2020'!$C$2:$C$2047,Worksheet!$F157),"-")</f>
        <v>-</v>
      </c>
      <c r="ES157" s="51" t="str">
        <f>IFERROR(AVERAGEIFS('Orders - December 2020'!$I$2:$I$2047,'Orders - December 2020'!$H$2:$H$2047,Worksheet!ES$3,'Orders - December 2020'!$C$2:$C$2047,Worksheet!$F157),"-")</f>
        <v>-</v>
      </c>
      <c r="ET157" s="51" t="str">
        <f>IFERROR(AVERAGEIFS('Orders - December 2020'!$I$2:$I$2047,'Orders - December 2020'!$H$2:$H$2047,Worksheet!ET$3,'Orders - December 2020'!$C$2:$C$2047,Worksheet!$F157),"-")</f>
        <v>-</v>
      </c>
      <c r="EU157" s="51" t="str">
        <f>IFERROR(AVERAGEIFS('Orders - December 2020'!$I$2:$I$2047,'Orders - December 2020'!$H$2:$H$2047,Worksheet!EU$3,'Orders - December 2020'!$C$2:$C$2047,Worksheet!$F157),"-")</f>
        <v>-</v>
      </c>
      <c r="EV157" s="51" t="str">
        <f>IFERROR(AVERAGEIFS('Orders - December 2020'!$I$2:$I$2047,'Orders - December 2020'!$H$2:$H$2047,Worksheet!EV$3,'Orders - December 2020'!$C$2:$C$2047,Worksheet!$F157),"-")</f>
        <v>-</v>
      </c>
      <c r="EW157" s="51" t="str">
        <f>IFERROR(AVERAGEIFS('Orders - December 2020'!$I$2:$I$2047,'Orders - December 2020'!$H$2:$H$2047,Worksheet!EW$3,'Orders - December 2020'!$C$2:$C$2047,Worksheet!$F157),"-")</f>
        <v>-</v>
      </c>
      <c r="EX157" s="51" t="str">
        <f>IFERROR(AVERAGEIFS('Orders - December 2020'!$I$2:$I$2047,'Orders - December 2020'!$H$2:$H$2047,Worksheet!EX$3,'Orders - December 2020'!$C$2:$C$2047,Worksheet!$F157),"-")</f>
        <v>-</v>
      </c>
      <c r="EY157" s="51" t="str">
        <f>IFERROR(AVERAGEIFS('Orders - December 2020'!$I$2:$I$2047,'Orders - December 2020'!$H$2:$H$2047,Worksheet!EY$3,'Orders - December 2020'!$C$2:$C$2047,Worksheet!$F157),"-")</f>
        <v>-</v>
      </c>
      <c r="EZ157" s="51" t="str">
        <f>IFERROR(AVERAGEIFS('Orders - December 2020'!$I$2:$I$2047,'Orders - December 2020'!$H$2:$H$2047,Worksheet!EZ$3,'Orders - December 2020'!$C$2:$C$2047,Worksheet!$F157),"-")</f>
        <v>-</v>
      </c>
      <c r="FA157" s="51" t="str">
        <f>IFERROR(AVERAGEIFS('Orders - December 2020'!$I$2:$I$2047,'Orders - December 2020'!$H$2:$H$2047,Worksheet!FA$3,'Orders - December 2020'!$C$2:$C$2047,Worksheet!$F157),"-")</f>
        <v>-</v>
      </c>
      <c r="FB157" s="51" t="str">
        <f>IFERROR(AVERAGEIFS('Orders - December 2020'!$I$2:$I$2047,'Orders - December 2020'!$H$2:$H$2047,Worksheet!FB$3,'Orders - December 2020'!$C$2:$C$2047,Worksheet!$F157),"-")</f>
        <v>-</v>
      </c>
      <c r="FC157" s="51" t="str">
        <f>IFERROR(AVERAGEIFS('Orders - December 2020'!$I$2:$I$2047,'Orders - December 2020'!$H$2:$H$2047,Worksheet!FC$3,'Orders - December 2020'!$C$2:$C$2047,Worksheet!$F157),"-")</f>
        <v>-</v>
      </c>
      <c r="FD157" s="51" t="str">
        <f>IFERROR(AVERAGEIFS('Orders - December 2020'!$I$2:$I$2047,'Orders - December 2020'!$H$2:$H$2047,Worksheet!FD$3,'Orders - December 2020'!$C$2:$C$2047,Worksheet!$F157),"-")</f>
        <v>-</v>
      </c>
      <c r="FE157" s="51" t="str">
        <f>IFERROR(AVERAGEIFS('Orders - December 2020'!$I$2:$I$2047,'Orders - December 2020'!$H$2:$H$2047,Worksheet!FE$3,'Orders - December 2020'!$C$2:$C$2047,Worksheet!$F157),"-")</f>
        <v>-</v>
      </c>
      <c r="FF157" s="51" t="str">
        <f>IFERROR(AVERAGEIFS('Orders - December 2020'!$I$2:$I$2047,'Orders - December 2020'!$H$2:$H$2047,Worksheet!FF$3,'Orders - December 2020'!$C$2:$C$2047,Worksheet!$F157),"-")</f>
        <v>-</v>
      </c>
      <c r="FG157" s="52" t="str">
        <f>IFERROR(AVERAGEIFS('Orders - December 2020'!$I$2:$I$2047,'Orders - December 2020'!$H$2:$H$2047,Worksheet!FG$3,'Orders - December 2020'!$C$2:$C$2047,Worksheet!$F157),"-")</f>
        <v>-</v>
      </c>
    </row>
    <row r="158" spans="6:163">
      <c r="F158" s="45" t="str">
        <v>2 Cees Supermarket</v>
      </c>
      <c r="G158" s="50" t="str">
        <f>IFERROR(AVERAGEIFS('Orders - December 2020'!$I$2:$I$2047,'Orders - December 2020'!$H$2:$H$2047,Worksheet!G$3,'Orders - December 2020'!$C$2:$C$2047,Worksheet!$F158),"-")</f>
        <v>-</v>
      </c>
      <c r="H158" s="51" t="str">
        <f>IFERROR(AVERAGEIFS('Orders - December 2020'!$I$2:$I$2047,'Orders - December 2020'!$H$2:$H$2047,Worksheet!H$3,'Orders - December 2020'!$C$2:$C$2047,Worksheet!$F158),"-")</f>
        <v>-</v>
      </c>
      <c r="I158" s="51" t="str">
        <f>IFERROR(AVERAGEIFS('Orders - December 2020'!$I$2:$I$2047,'Orders - December 2020'!$H$2:$H$2047,Worksheet!I$3,'Orders - December 2020'!$C$2:$C$2047,Worksheet!$F158),"-")</f>
        <v>-</v>
      </c>
      <c r="J158" s="51" t="str">
        <f>IFERROR(AVERAGEIFS('Orders - December 2020'!$I$2:$I$2047,'Orders - December 2020'!$H$2:$H$2047,Worksheet!J$3,'Orders - December 2020'!$C$2:$C$2047,Worksheet!$F158),"-")</f>
        <v>-</v>
      </c>
      <c r="K158" s="51" t="str">
        <f>IFERROR(AVERAGEIFS('Orders - December 2020'!$I$2:$I$2047,'Orders - December 2020'!$H$2:$H$2047,Worksheet!K$3,'Orders - December 2020'!$C$2:$C$2047,Worksheet!$F158),"-")</f>
        <v>-</v>
      </c>
      <c r="L158" s="51" t="str">
        <f>IFERROR(AVERAGEIFS('Orders - December 2020'!$I$2:$I$2047,'Orders - December 2020'!$H$2:$H$2047,Worksheet!L$3,'Orders - December 2020'!$C$2:$C$2047,Worksheet!$F158),"-")</f>
        <v>-</v>
      </c>
      <c r="M158" s="51" t="str">
        <f>IFERROR(AVERAGEIFS('Orders - December 2020'!$I$2:$I$2047,'Orders - December 2020'!$H$2:$H$2047,Worksheet!M$3,'Orders - December 2020'!$C$2:$C$2047,Worksheet!$F158),"-")</f>
        <v>-</v>
      </c>
      <c r="N158" s="51" t="str">
        <f>IFERROR(AVERAGEIFS('Orders - December 2020'!$I$2:$I$2047,'Orders - December 2020'!$H$2:$H$2047,Worksheet!N$3,'Orders - December 2020'!$C$2:$C$2047,Worksheet!$F158),"-")</f>
        <v>-</v>
      </c>
      <c r="O158" s="51" t="str">
        <f>IFERROR(AVERAGEIFS('Orders - December 2020'!$I$2:$I$2047,'Orders - December 2020'!$H$2:$H$2047,Worksheet!O$3,'Orders - December 2020'!$C$2:$C$2047,Worksheet!$F158),"-")</f>
        <v>-</v>
      </c>
      <c r="P158" s="51" t="str">
        <f>IFERROR(AVERAGEIFS('Orders - December 2020'!$I$2:$I$2047,'Orders - December 2020'!$H$2:$H$2047,Worksheet!P$3,'Orders - December 2020'!$C$2:$C$2047,Worksheet!$F158),"-")</f>
        <v>-</v>
      </c>
      <c r="Q158" s="51" t="str">
        <f>IFERROR(AVERAGEIFS('Orders - December 2020'!$I$2:$I$2047,'Orders - December 2020'!$H$2:$H$2047,Worksheet!Q$3,'Orders - December 2020'!$C$2:$C$2047,Worksheet!$F158),"-")</f>
        <v>-</v>
      </c>
      <c r="R158" s="51" t="str">
        <f>IFERROR(AVERAGEIFS('Orders - December 2020'!$I$2:$I$2047,'Orders - December 2020'!$H$2:$H$2047,Worksheet!R$3,'Orders - December 2020'!$C$2:$C$2047,Worksheet!$F158),"-")</f>
        <v>-</v>
      </c>
      <c r="S158" s="51" t="str">
        <f>IFERROR(AVERAGEIFS('Orders - December 2020'!$I$2:$I$2047,'Orders - December 2020'!$H$2:$H$2047,Worksheet!S$3,'Orders - December 2020'!$C$2:$C$2047,Worksheet!$F158),"-")</f>
        <v>-</v>
      </c>
      <c r="T158" s="51" t="str">
        <f>IFERROR(AVERAGEIFS('Orders - December 2020'!$I$2:$I$2047,'Orders - December 2020'!$H$2:$H$2047,Worksheet!T$3,'Orders - December 2020'!$C$2:$C$2047,Worksheet!$F158),"-")</f>
        <v>-</v>
      </c>
      <c r="U158" s="51" t="str">
        <f>IFERROR(AVERAGEIFS('Orders - December 2020'!$I$2:$I$2047,'Orders - December 2020'!$H$2:$H$2047,Worksheet!U$3,'Orders - December 2020'!$C$2:$C$2047,Worksheet!$F158),"-")</f>
        <v>-</v>
      </c>
      <c r="V158" s="51" t="str">
        <f>IFERROR(AVERAGEIFS('Orders - December 2020'!$I$2:$I$2047,'Orders - December 2020'!$H$2:$H$2047,Worksheet!V$3,'Orders - December 2020'!$C$2:$C$2047,Worksheet!$F158),"-")</f>
        <v>-</v>
      </c>
      <c r="W158" s="51" t="str">
        <f>IFERROR(AVERAGEIFS('Orders - December 2020'!$I$2:$I$2047,'Orders - December 2020'!$H$2:$H$2047,Worksheet!W$3,'Orders - December 2020'!$C$2:$C$2047,Worksheet!$F158),"-")</f>
        <v>-</v>
      </c>
      <c r="X158" s="51" t="str">
        <f>IFERROR(AVERAGEIFS('Orders - December 2020'!$I$2:$I$2047,'Orders - December 2020'!$H$2:$H$2047,Worksheet!X$3,'Orders - December 2020'!$C$2:$C$2047,Worksheet!$F158),"-")</f>
        <v>-</v>
      </c>
      <c r="Y158" s="51" t="str">
        <f>IFERROR(AVERAGEIFS('Orders - December 2020'!$I$2:$I$2047,'Orders - December 2020'!$H$2:$H$2047,Worksheet!Y$3,'Orders - December 2020'!$C$2:$C$2047,Worksheet!$F158),"-")</f>
        <v>-</v>
      </c>
      <c r="Z158" s="51" t="str">
        <f>IFERROR(AVERAGEIFS('Orders - December 2020'!$I$2:$I$2047,'Orders - December 2020'!$H$2:$H$2047,Worksheet!Z$3,'Orders - December 2020'!$C$2:$C$2047,Worksheet!$F158),"-")</f>
        <v>-</v>
      </c>
      <c r="AA158" s="51" t="str">
        <f>IFERROR(AVERAGEIFS('Orders - December 2020'!$I$2:$I$2047,'Orders - December 2020'!$H$2:$H$2047,Worksheet!AA$3,'Orders - December 2020'!$C$2:$C$2047,Worksheet!$F158),"-")</f>
        <v>-</v>
      </c>
      <c r="AB158" s="51" t="str">
        <f>IFERROR(AVERAGEIFS('Orders - December 2020'!$I$2:$I$2047,'Orders - December 2020'!$H$2:$H$2047,Worksheet!AB$3,'Orders - December 2020'!$C$2:$C$2047,Worksheet!$F158),"-")</f>
        <v>-</v>
      </c>
      <c r="AC158" s="51" t="str">
        <f>IFERROR(AVERAGEIFS('Orders - December 2020'!$I$2:$I$2047,'Orders - December 2020'!$H$2:$H$2047,Worksheet!AC$3,'Orders - December 2020'!$C$2:$C$2047,Worksheet!$F158),"-")</f>
        <v>-</v>
      </c>
      <c r="AD158" s="51" t="str">
        <f>IFERROR(AVERAGEIFS('Orders - December 2020'!$I$2:$I$2047,'Orders - December 2020'!$H$2:$H$2047,Worksheet!AD$3,'Orders - December 2020'!$C$2:$C$2047,Worksheet!$F158),"-")</f>
        <v>-</v>
      </c>
      <c r="AE158" s="51" t="str">
        <f>IFERROR(AVERAGEIFS('Orders - December 2020'!$I$2:$I$2047,'Orders - December 2020'!$H$2:$H$2047,Worksheet!AE$3,'Orders - December 2020'!$C$2:$C$2047,Worksheet!$F158),"-")</f>
        <v>-</v>
      </c>
      <c r="AF158" s="51" t="str">
        <f>IFERROR(AVERAGEIFS('Orders - December 2020'!$I$2:$I$2047,'Orders - December 2020'!$H$2:$H$2047,Worksheet!AF$3,'Orders - December 2020'!$C$2:$C$2047,Worksheet!$F158),"-")</f>
        <v>-</v>
      </c>
      <c r="AG158" s="51" t="str">
        <f>IFERROR(AVERAGEIFS('Orders - December 2020'!$I$2:$I$2047,'Orders - December 2020'!$H$2:$H$2047,Worksheet!AG$3,'Orders - December 2020'!$C$2:$C$2047,Worksheet!$F158),"-")</f>
        <v>-</v>
      </c>
      <c r="AH158" s="51" t="str">
        <f>IFERROR(AVERAGEIFS('Orders - December 2020'!$I$2:$I$2047,'Orders - December 2020'!$H$2:$H$2047,Worksheet!AH$3,'Orders - December 2020'!$C$2:$C$2047,Worksheet!$F158),"-")</f>
        <v>-</v>
      </c>
      <c r="AI158" s="51" t="str">
        <f>IFERROR(AVERAGEIFS('Orders - December 2020'!$I$2:$I$2047,'Orders - December 2020'!$H$2:$H$2047,Worksheet!AI$3,'Orders - December 2020'!$C$2:$C$2047,Worksheet!$F158),"-")</f>
        <v>-</v>
      </c>
      <c r="AJ158" s="51" t="str">
        <f>IFERROR(AVERAGEIFS('Orders - December 2020'!$I$2:$I$2047,'Orders - December 2020'!$H$2:$H$2047,Worksheet!AJ$3,'Orders - December 2020'!$C$2:$C$2047,Worksheet!$F158),"-")</f>
        <v>-</v>
      </c>
      <c r="AK158" s="51" t="str">
        <f>IFERROR(AVERAGEIFS('Orders - December 2020'!$I$2:$I$2047,'Orders - December 2020'!$H$2:$H$2047,Worksheet!AK$3,'Orders - December 2020'!$C$2:$C$2047,Worksheet!$F158),"-")</f>
        <v>-</v>
      </c>
      <c r="AL158" s="51" t="str">
        <f>IFERROR(AVERAGEIFS('Orders - December 2020'!$I$2:$I$2047,'Orders - December 2020'!$H$2:$H$2047,Worksheet!AL$3,'Orders - December 2020'!$C$2:$C$2047,Worksheet!$F158),"-")</f>
        <v>-</v>
      </c>
      <c r="AM158" s="51" t="str">
        <f>IFERROR(AVERAGEIFS('Orders - December 2020'!$I$2:$I$2047,'Orders - December 2020'!$H$2:$H$2047,Worksheet!AM$3,'Orders - December 2020'!$C$2:$C$2047,Worksheet!$F158),"-")</f>
        <v>-</v>
      </c>
      <c r="AN158" s="51" t="str">
        <f>IFERROR(AVERAGEIFS('Orders - December 2020'!$I$2:$I$2047,'Orders - December 2020'!$H$2:$H$2047,Worksheet!AN$3,'Orders - December 2020'!$C$2:$C$2047,Worksheet!$F158),"-")</f>
        <v>-</v>
      </c>
      <c r="AO158" s="51" t="str">
        <f>IFERROR(AVERAGEIFS('Orders - December 2020'!$I$2:$I$2047,'Orders - December 2020'!$H$2:$H$2047,Worksheet!AO$3,'Orders - December 2020'!$C$2:$C$2047,Worksheet!$F158),"-")</f>
        <v>-</v>
      </c>
      <c r="AP158" s="51" t="str">
        <f>IFERROR(AVERAGEIFS('Orders - December 2020'!$I$2:$I$2047,'Orders - December 2020'!$H$2:$H$2047,Worksheet!AP$3,'Orders - December 2020'!$C$2:$C$2047,Worksheet!$F158),"-")</f>
        <v>-</v>
      </c>
      <c r="AQ158" s="51" t="str">
        <f>IFERROR(AVERAGEIFS('Orders - December 2020'!$I$2:$I$2047,'Orders - December 2020'!$H$2:$H$2047,Worksheet!AQ$3,'Orders - December 2020'!$C$2:$C$2047,Worksheet!$F158),"-")</f>
        <v>-</v>
      </c>
      <c r="AR158" s="51" t="str">
        <f>IFERROR(AVERAGEIFS('Orders - December 2020'!$I$2:$I$2047,'Orders - December 2020'!$H$2:$H$2047,Worksheet!AR$3,'Orders - December 2020'!$C$2:$C$2047,Worksheet!$F158),"-")</f>
        <v>-</v>
      </c>
      <c r="AS158" s="51" t="str">
        <f>IFERROR(AVERAGEIFS('Orders - December 2020'!$I$2:$I$2047,'Orders - December 2020'!$H$2:$H$2047,Worksheet!AS$3,'Orders - December 2020'!$C$2:$C$2047,Worksheet!$F158),"-")</f>
        <v>-</v>
      </c>
      <c r="AT158" s="51" t="str">
        <f>IFERROR(AVERAGEIFS('Orders - December 2020'!$I$2:$I$2047,'Orders - December 2020'!$H$2:$H$2047,Worksheet!AT$3,'Orders - December 2020'!$C$2:$C$2047,Worksheet!$F158),"-")</f>
        <v>-</v>
      </c>
      <c r="AU158" s="51" t="str">
        <f>IFERROR(AVERAGEIFS('Orders - December 2020'!$I$2:$I$2047,'Orders - December 2020'!$H$2:$H$2047,Worksheet!AU$3,'Orders - December 2020'!$C$2:$C$2047,Worksheet!$F158),"-")</f>
        <v>-</v>
      </c>
      <c r="AV158" s="51" t="str">
        <f>IFERROR(AVERAGEIFS('Orders - December 2020'!$I$2:$I$2047,'Orders - December 2020'!$H$2:$H$2047,Worksheet!AV$3,'Orders - December 2020'!$C$2:$C$2047,Worksheet!$F158),"-")</f>
        <v>-</v>
      </c>
      <c r="AW158" s="51" t="str">
        <f>IFERROR(AVERAGEIFS('Orders - December 2020'!$I$2:$I$2047,'Orders - December 2020'!$H$2:$H$2047,Worksheet!AW$3,'Orders - December 2020'!$C$2:$C$2047,Worksheet!$F158),"-")</f>
        <v>-</v>
      </c>
      <c r="AX158" s="51" t="str">
        <f>IFERROR(AVERAGEIFS('Orders - December 2020'!$I$2:$I$2047,'Orders - December 2020'!$H$2:$H$2047,Worksheet!AX$3,'Orders - December 2020'!$C$2:$C$2047,Worksheet!$F158),"-")</f>
        <v>-</v>
      </c>
      <c r="AY158" s="51" t="str">
        <f>IFERROR(AVERAGEIFS('Orders - December 2020'!$I$2:$I$2047,'Orders - December 2020'!$H$2:$H$2047,Worksheet!AY$3,'Orders - December 2020'!$C$2:$C$2047,Worksheet!$F158),"-")</f>
        <v>-</v>
      </c>
      <c r="AZ158" s="51" t="str">
        <f>IFERROR(AVERAGEIFS('Orders - December 2020'!$I$2:$I$2047,'Orders - December 2020'!$H$2:$H$2047,Worksheet!AZ$3,'Orders - December 2020'!$C$2:$C$2047,Worksheet!$F158),"-")</f>
        <v>-</v>
      </c>
      <c r="BA158" s="51" t="str">
        <f>IFERROR(AVERAGEIFS('Orders - December 2020'!$I$2:$I$2047,'Orders - December 2020'!$H$2:$H$2047,Worksheet!BA$3,'Orders - December 2020'!$C$2:$C$2047,Worksheet!$F158),"-")</f>
        <v>-</v>
      </c>
      <c r="BB158" s="51" t="str">
        <f>IFERROR(AVERAGEIFS('Orders - December 2020'!$I$2:$I$2047,'Orders - December 2020'!$H$2:$H$2047,Worksheet!BB$3,'Orders - December 2020'!$C$2:$C$2047,Worksheet!$F158),"-")</f>
        <v>-</v>
      </c>
      <c r="BC158" s="51" t="str">
        <f>IFERROR(AVERAGEIFS('Orders - December 2020'!$I$2:$I$2047,'Orders - December 2020'!$H$2:$H$2047,Worksheet!BC$3,'Orders - December 2020'!$C$2:$C$2047,Worksheet!$F158),"-")</f>
        <v>-</v>
      </c>
      <c r="BD158" s="51" t="str">
        <f>IFERROR(AVERAGEIFS('Orders - December 2020'!$I$2:$I$2047,'Orders - December 2020'!$H$2:$H$2047,Worksheet!BD$3,'Orders - December 2020'!$C$2:$C$2047,Worksheet!$F158),"-")</f>
        <v>-</v>
      </c>
      <c r="BE158" s="51" t="str">
        <f>IFERROR(AVERAGEIFS('Orders - December 2020'!$I$2:$I$2047,'Orders - December 2020'!$H$2:$H$2047,Worksheet!BE$3,'Orders - December 2020'!$C$2:$C$2047,Worksheet!$F158),"-")</f>
        <v>-</v>
      </c>
      <c r="BF158" s="51" t="str">
        <f>IFERROR(AVERAGEIFS('Orders - December 2020'!$I$2:$I$2047,'Orders - December 2020'!$H$2:$H$2047,Worksheet!BF$3,'Orders - December 2020'!$C$2:$C$2047,Worksheet!$F158),"-")</f>
        <v>-</v>
      </c>
      <c r="BG158" s="51" t="str">
        <f>IFERROR(AVERAGEIFS('Orders - December 2020'!$I$2:$I$2047,'Orders - December 2020'!$H$2:$H$2047,Worksheet!BG$3,'Orders - December 2020'!$C$2:$C$2047,Worksheet!$F158),"-")</f>
        <v>-</v>
      </c>
      <c r="BH158" s="51" t="str">
        <f>IFERROR(AVERAGEIFS('Orders - December 2020'!$I$2:$I$2047,'Orders - December 2020'!$H$2:$H$2047,Worksheet!BH$3,'Orders - December 2020'!$C$2:$C$2047,Worksheet!$F158),"-")</f>
        <v>-</v>
      </c>
      <c r="BI158" s="51" t="str">
        <f>IFERROR(AVERAGEIFS('Orders - December 2020'!$I$2:$I$2047,'Orders - December 2020'!$H$2:$H$2047,Worksheet!BI$3,'Orders - December 2020'!$C$2:$C$2047,Worksheet!$F158),"-")</f>
        <v>-</v>
      </c>
      <c r="BJ158" s="51" t="str">
        <f>IFERROR(AVERAGEIFS('Orders - December 2020'!$I$2:$I$2047,'Orders - December 2020'!$H$2:$H$2047,Worksheet!BJ$3,'Orders - December 2020'!$C$2:$C$2047,Worksheet!$F158),"-")</f>
        <v>-</v>
      </c>
      <c r="BK158" s="51" t="str">
        <f>IFERROR(AVERAGEIFS('Orders - December 2020'!$I$2:$I$2047,'Orders - December 2020'!$H$2:$H$2047,Worksheet!BK$3,'Orders - December 2020'!$C$2:$C$2047,Worksheet!$F158),"-")</f>
        <v>-</v>
      </c>
      <c r="BL158" s="51" t="str">
        <f>IFERROR(AVERAGEIFS('Orders - December 2020'!$I$2:$I$2047,'Orders - December 2020'!$H$2:$H$2047,Worksheet!BL$3,'Orders - December 2020'!$C$2:$C$2047,Worksheet!$F158),"-")</f>
        <v>-</v>
      </c>
      <c r="BM158" s="51" t="str">
        <f>IFERROR(AVERAGEIFS('Orders - December 2020'!$I$2:$I$2047,'Orders - December 2020'!$H$2:$H$2047,Worksheet!BM$3,'Orders - December 2020'!$C$2:$C$2047,Worksheet!$F158),"-")</f>
        <v>-</v>
      </c>
      <c r="BN158" s="51" t="str">
        <f>IFERROR(AVERAGEIFS('Orders - December 2020'!$I$2:$I$2047,'Orders - December 2020'!$H$2:$H$2047,Worksheet!BN$3,'Orders - December 2020'!$C$2:$C$2047,Worksheet!$F158),"-")</f>
        <v>-</v>
      </c>
      <c r="BO158" s="51" t="str">
        <f>IFERROR(AVERAGEIFS('Orders - December 2020'!$I$2:$I$2047,'Orders - December 2020'!$H$2:$H$2047,Worksheet!BO$3,'Orders - December 2020'!$C$2:$C$2047,Worksheet!$F158),"-")</f>
        <v>-</v>
      </c>
      <c r="BP158" s="51" t="str">
        <f>IFERROR(AVERAGEIFS('Orders - December 2020'!$I$2:$I$2047,'Orders - December 2020'!$H$2:$H$2047,Worksheet!BP$3,'Orders - December 2020'!$C$2:$C$2047,Worksheet!$F158),"-")</f>
        <v>-</v>
      </c>
      <c r="BQ158" s="51" t="str">
        <f>IFERROR(AVERAGEIFS('Orders - December 2020'!$I$2:$I$2047,'Orders - December 2020'!$H$2:$H$2047,Worksheet!BQ$3,'Orders - December 2020'!$C$2:$C$2047,Worksheet!$F158),"-")</f>
        <v>-</v>
      </c>
      <c r="BR158" s="51" t="str">
        <f>IFERROR(AVERAGEIFS('Orders - December 2020'!$I$2:$I$2047,'Orders - December 2020'!$H$2:$H$2047,Worksheet!BR$3,'Orders - December 2020'!$C$2:$C$2047,Worksheet!$F158),"-")</f>
        <v>-</v>
      </c>
      <c r="BS158" s="51" t="str">
        <f>IFERROR(AVERAGEIFS('Orders - December 2020'!$I$2:$I$2047,'Orders - December 2020'!$H$2:$H$2047,Worksheet!BS$3,'Orders - December 2020'!$C$2:$C$2047,Worksheet!$F158),"-")</f>
        <v>-</v>
      </c>
      <c r="BT158" s="51" t="str">
        <f>IFERROR(AVERAGEIFS('Orders - December 2020'!$I$2:$I$2047,'Orders - December 2020'!$H$2:$H$2047,Worksheet!BT$3,'Orders - December 2020'!$C$2:$C$2047,Worksheet!$F158),"-")</f>
        <v>-</v>
      </c>
      <c r="BU158" s="51" t="str">
        <f>IFERROR(AVERAGEIFS('Orders - December 2020'!$I$2:$I$2047,'Orders - December 2020'!$H$2:$H$2047,Worksheet!BU$3,'Orders - December 2020'!$C$2:$C$2047,Worksheet!$F158),"-")</f>
        <v>-</v>
      </c>
      <c r="BV158" s="51" t="str">
        <f>IFERROR(AVERAGEIFS('Orders - December 2020'!$I$2:$I$2047,'Orders - December 2020'!$H$2:$H$2047,Worksheet!BV$3,'Orders - December 2020'!$C$2:$C$2047,Worksheet!$F158),"-")</f>
        <v>-</v>
      </c>
      <c r="BW158" s="51" t="str">
        <f>IFERROR(AVERAGEIFS('Orders - December 2020'!$I$2:$I$2047,'Orders - December 2020'!$H$2:$H$2047,Worksheet!BW$3,'Orders - December 2020'!$C$2:$C$2047,Worksheet!$F158),"-")</f>
        <v>-</v>
      </c>
      <c r="BX158" s="51" t="str">
        <f>IFERROR(AVERAGEIFS('Orders - December 2020'!$I$2:$I$2047,'Orders - December 2020'!$H$2:$H$2047,Worksheet!BX$3,'Orders - December 2020'!$C$2:$C$2047,Worksheet!$F158),"-")</f>
        <v>-</v>
      </c>
      <c r="BY158" s="51" t="str">
        <f>IFERROR(AVERAGEIFS('Orders - December 2020'!$I$2:$I$2047,'Orders - December 2020'!$H$2:$H$2047,Worksheet!BY$3,'Orders - December 2020'!$C$2:$C$2047,Worksheet!$F158),"-")</f>
        <v>-</v>
      </c>
      <c r="BZ158" s="51" t="str">
        <f>IFERROR(AVERAGEIFS('Orders - December 2020'!$I$2:$I$2047,'Orders - December 2020'!$H$2:$H$2047,Worksheet!BZ$3,'Orders - December 2020'!$C$2:$C$2047,Worksheet!$F158),"-")</f>
        <v>-</v>
      </c>
      <c r="CA158" s="51">
        <f>IFERROR(AVERAGEIFS('Orders - December 2020'!$I$2:$I$2047,'Orders - December 2020'!$H$2:$H$2047,Worksheet!CA$3,'Orders - December 2020'!$C$2:$C$2047,Worksheet!$F158),"-")</f>
        <v>1</v>
      </c>
      <c r="CB158" s="51">
        <f>IFERROR(AVERAGEIFS('Orders - December 2020'!$I$2:$I$2047,'Orders - December 2020'!$H$2:$H$2047,Worksheet!CB$3,'Orders - December 2020'!$C$2:$C$2047,Worksheet!$F158),"-")</f>
        <v>1</v>
      </c>
      <c r="CC158" s="51" t="str">
        <f>IFERROR(AVERAGEIFS('Orders - December 2020'!$I$2:$I$2047,'Orders - December 2020'!$H$2:$H$2047,Worksheet!CC$3,'Orders - December 2020'!$C$2:$C$2047,Worksheet!$F158),"-")</f>
        <v>-</v>
      </c>
      <c r="CD158" s="51" t="str">
        <f>IFERROR(AVERAGEIFS('Orders - December 2020'!$I$2:$I$2047,'Orders - December 2020'!$H$2:$H$2047,Worksheet!CD$3,'Orders - December 2020'!$C$2:$C$2047,Worksheet!$F158),"-")</f>
        <v>-</v>
      </c>
      <c r="CE158" s="51" t="str">
        <f>IFERROR(AVERAGEIFS('Orders - December 2020'!$I$2:$I$2047,'Orders - December 2020'!$H$2:$H$2047,Worksheet!CE$3,'Orders - December 2020'!$C$2:$C$2047,Worksheet!$F158),"-")</f>
        <v>-</v>
      </c>
      <c r="CF158" s="51" t="str">
        <f>IFERROR(AVERAGEIFS('Orders - December 2020'!$I$2:$I$2047,'Orders - December 2020'!$H$2:$H$2047,Worksheet!CF$3,'Orders - December 2020'!$C$2:$C$2047,Worksheet!$F158),"-")</f>
        <v>-</v>
      </c>
      <c r="CG158" s="51" t="str">
        <f>IFERROR(AVERAGEIFS('Orders - December 2020'!$I$2:$I$2047,'Orders - December 2020'!$H$2:$H$2047,Worksheet!CG$3,'Orders - December 2020'!$C$2:$C$2047,Worksheet!$F158),"-")</f>
        <v>-</v>
      </c>
      <c r="CH158" s="51" t="str">
        <f>IFERROR(AVERAGEIFS('Orders - December 2020'!$I$2:$I$2047,'Orders - December 2020'!$H$2:$H$2047,Worksheet!CH$3,'Orders - December 2020'!$C$2:$C$2047,Worksheet!$F158),"-")</f>
        <v>-</v>
      </c>
      <c r="CI158" s="51" t="str">
        <f>IFERROR(AVERAGEIFS('Orders - December 2020'!$I$2:$I$2047,'Orders - December 2020'!$H$2:$H$2047,Worksheet!CI$3,'Orders - December 2020'!$C$2:$C$2047,Worksheet!$F158),"-")</f>
        <v>-</v>
      </c>
      <c r="CJ158" s="51" t="str">
        <f>IFERROR(AVERAGEIFS('Orders - December 2020'!$I$2:$I$2047,'Orders - December 2020'!$H$2:$H$2047,Worksheet!CJ$3,'Orders - December 2020'!$C$2:$C$2047,Worksheet!$F158),"-")</f>
        <v>-</v>
      </c>
      <c r="CK158" s="51" t="str">
        <f>IFERROR(AVERAGEIFS('Orders - December 2020'!$I$2:$I$2047,'Orders - December 2020'!$H$2:$H$2047,Worksheet!CK$3,'Orders - December 2020'!$C$2:$C$2047,Worksheet!$F158),"-")</f>
        <v>-</v>
      </c>
      <c r="CL158" s="51" t="str">
        <f>IFERROR(AVERAGEIFS('Orders - December 2020'!$I$2:$I$2047,'Orders - December 2020'!$H$2:$H$2047,Worksheet!CL$3,'Orders - December 2020'!$C$2:$C$2047,Worksheet!$F158),"-")</f>
        <v>-</v>
      </c>
      <c r="CM158" s="51" t="str">
        <f>IFERROR(AVERAGEIFS('Orders - December 2020'!$I$2:$I$2047,'Orders - December 2020'!$H$2:$H$2047,Worksheet!CM$3,'Orders - December 2020'!$C$2:$C$2047,Worksheet!$F158),"-")</f>
        <v>-</v>
      </c>
      <c r="CN158" s="51" t="str">
        <f>IFERROR(AVERAGEIFS('Orders - December 2020'!$I$2:$I$2047,'Orders - December 2020'!$H$2:$H$2047,Worksheet!CN$3,'Orders - December 2020'!$C$2:$C$2047,Worksheet!$F158),"-")</f>
        <v>-</v>
      </c>
      <c r="CO158" s="51" t="str">
        <f>IFERROR(AVERAGEIFS('Orders - December 2020'!$I$2:$I$2047,'Orders - December 2020'!$H$2:$H$2047,Worksheet!CO$3,'Orders - December 2020'!$C$2:$C$2047,Worksheet!$F158),"-")</f>
        <v>-</v>
      </c>
      <c r="CP158" s="51" t="str">
        <f>IFERROR(AVERAGEIFS('Orders - December 2020'!$I$2:$I$2047,'Orders - December 2020'!$H$2:$H$2047,Worksheet!CP$3,'Orders - December 2020'!$C$2:$C$2047,Worksheet!$F158),"-")</f>
        <v>-</v>
      </c>
      <c r="CQ158" s="51" t="str">
        <f>IFERROR(AVERAGEIFS('Orders - December 2020'!$I$2:$I$2047,'Orders - December 2020'!$H$2:$H$2047,Worksheet!CQ$3,'Orders - December 2020'!$C$2:$C$2047,Worksheet!$F158),"-")</f>
        <v>-</v>
      </c>
      <c r="CR158" s="51" t="str">
        <f>IFERROR(AVERAGEIFS('Orders - December 2020'!$I$2:$I$2047,'Orders - December 2020'!$H$2:$H$2047,Worksheet!CR$3,'Orders - December 2020'!$C$2:$C$2047,Worksheet!$F158),"-")</f>
        <v>-</v>
      </c>
      <c r="CS158" s="51" t="str">
        <f>IFERROR(AVERAGEIFS('Orders - December 2020'!$I$2:$I$2047,'Orders - December 2020'!$H$2:$H$2047,Worksheet!CS$3,'Orders - December 2020'!$C$2:$C$2047,Worksheet!$F158),"-")</f>
        <v>-</v>
      </c>
      <c r="CT158" s="51" t="str">
        <f>IFERROR(AVERAGEIFS('Orders - December 2020'!$I$2:$I$2047,'Orders - December 2020'!$H$2:$H$2047,Worksheet!CT$3,'Orders - December 2020'!$C$2:$C$2047,Worksheet!$F158),"-")</f>
        <v>-</v>
      </c>
      <c r="CU158" s="51" t="str">
        <f>IFERROR(AVERAGEIFS('Orders - December 2020'!$I$2:$I$2047,'Orders - December 2020'!$H$2:$H$2047,Worksheet!CU$3,'Orders - December 2020'!$C$2:$C$2047,Worksheet!$F158),"-")</f>
        <v>-</v>
      </c>
      <c r="CV158" s="51" t="str">
        <f>IFERROR(AVERAGEIFS('Orders - December 2020'!$I$2:$I$2047,'Orders - December 2020'!$H$2:$H$2047,Worksheet!CV$3,'Orders - December 2020'!$C$2:$C$2047,Worksheet!$F158),"-")</f>
        <v>-</v>
      </c>
      <c r="CW158" s="51" t="str">
        <f>IFERROR(AVERAGEIFS('Orders - December 2020'!$I$2:$I$2047,'Orders - December 2020'!$H$2:$H$2047,Worksheet!CW$3,'Orders - December 2020'!$C$2:$C$2047,Worksheet!$F158),"-")</f>
        <v>-</v>
      </c>
      <c r="CX158" s="51" t="str">
        <f>IFERROR(AVERAGEIFS('Orders - December 2020'!$I$2:$I$2047,'Orders - December 2020'!$H$2:$H$2047,Worksheet!CX$3,'Orders - December 2020'!$C$2:$C$2047,Worksheet!$F158),"-")</f>
        <v>-</v>
      </c>
      <c r="CY158" s="51" t="str">
        <f>IFERROR(AVERAGEIFS('Orders - December 2020'!$I$2:$I$2047,'Orders - December 2020'!$H$2:$H$2047,Worksheet!CY$3,'Orders - December 2020'!$C$2:$C$2047,Worksheet!$F158),"-")</f>
        <v>-</v>
      </c>
      <c r="CZ158" s="51" t="str">
        <f>IFERROR(AVERAGEIFS('Orders - December 2020'!$I$2:$I$2047,'Orders - December 2020'!$H$2:$H$2047,Worksheet!CZ$3,'Orders - December 2020'!$C$2:$C$2047,Worksheet!$F158),"-")</f>
        <v>-</v>
      </c>
      <c r="DA158" s="51" t="str">
        <f>IFERROR(AVERAGEIFS('Orders - December 2020'!$I$2:$I$2047,'Orders - December 2020'!$H$2:$H$2047,Worksheet!DA$3,'Orders - December 2020'!$C$2:$C$2047,Worksheet!$F158),"-")</f>
        <v>-</v>
      </c>
      <c r="DB158" s="51" t="str">
        <f>IFERROR(AVERAGEIFS('Orders - December 2020'!$I$2:$I$2047,'Orders - December 2020'!$H$2:$H$2047,Worksheet!DB$3,'Orders - December 2020'!$C$2:$C$2047,Worksheet!$F158),"-")</f>
        <v>-</v>
      </c>
      <c r="DC158" s="51" t="str">
        <f>IFERROR(AVERAGEIFS('Orders - December 2020'!$I$2:$I$2047,'Orders - December 2020'!$H$2:$H$2047,Worksheet!DC$3,'Orders - December 2020'!$C$2:$C$2047,Worksheet!$F158),"-")</f>
        <v>-</v>
      </c>
      <c r="DD158" s="51" t="str">
        <f>IFERROR(AVERAGEIFS('Orders - December 2020'!$I$2:$I$2047,'Orders - December 2020'!$H$2:$H$2047,Worksheet!DD$3,'Orders - December 2020'!$C$2:$C$2047,Worksheet!$F158),"-")</f>
        <v>-</v>
      </c>
      <c r="DE158" s="51" t="str">
        <f>IFERROR(AVERAGEIFS('Orders - December 2020'!$I$2:$I$2047,'Orders - December 2020'!$H$2:$H$2047,Worksheet!DE$3,'Orders - December 2020'!$C$2:$C$2047,Worksheet!$F158),"-")</f>
        <v>-</v>
      </c>
      <c r="DF158" s="51" t="str">
        <f>IFERROR(AVERAGEIFS('Orders - December 2020'!$I$2:$I$2047,'Orders - December 2020'!$H$2:$H$2047,Worksheet!DF$3,'Orders - December 2020'!$C$2:$C$2047,Worksheet!$F158),"-")</f>
        <v>-</v>
      </c>
      <c r="DG158" s="51" t="str">
        <f>IFERROR(AVERAGEIFS('Orders - December 2020'!$I$2:$I$2047,'Orders - December 2020'!$H$2:$H$2047,Worksheet!DG$3,'Orders - December 2020'!$C$2:$C$2047,Worksheet!$F158),"-")</f>
        <v>-</v>
      </c>
      <c r="DH158" s="51" t="str">
        <f>IFERROR(AVERAGEIFS('Orders - December 2020'!$I$2:$I$2047,'Orders - December 2020'!$H$2:$H$2047,Worksheet!DH$3,'Orders - December 2020'!$C$2:$C$2047,Worksheet!$F158),"-")</f>
        <v>-</v>
      </c>
      <c r="DI158" s="51" t="str">
        <f>IFERROR(AVERAGEIFS('Orders - December 2020'!$I$2:$I$2047,'Orders - December 2020'!$H$2:$H$2047,Worksheet!DI$3,'Orders - December 2020'!$C$2:$C$2047,Worksheet!$F158),"-")</f>
        <v>-</v>
      </c>
      <c r="DJ158" s="51" t="str">
        <f>IFERROR(AVERAGEIFS('Orders - December 2020'!$I$2:$I$2047,'Orders - December 2020'!$H$2:$H$2047,Worksheet!DJ$3,'Orders - December 2020'!$C$2:$C$2047,Worksheet!$F158),"-")</f>
        <v>-</v>
      </c>
      <c r="DK158" s="51" t="str">
        <f>IFERROR(AVERAGEIFS('Orders - December 2020'!$I$2:$I$2047,'Orders - December 2020'!$H$2:$H$2047,Worksheet!DK$3,'Orders - December 2020'!$C$2:$C$2047,Worksheet!$F158),"-")</f>
        <v>-</v>
      </c>
      <c r="DL158" s="51" t="str">
        <f>IFERROR(AVERAGEIFS('Orders - December 2020'!$I$2:$I$2047,'Orders - December 2020'!$H$2:$H$2047,Worksheet!DL$3,'Orders - December 2020'!$C$2:$C$2047,Worksheet!$F158),"-")</f>
        <v>-</v>
      </c>
      <c r="DM158" s="51" t="str">
        <f>IFERROR(AVERAGEIFS('Orders - December 2020'!$I$2:$I$2047,'Orders - December 2020'!$H$2:$H$2047,Worksheet!DM$3,'Orders - December 2020'!$C$2:$C$2047,Worksheet!$F158),"-")</f>
        <v>-</v>
      </c>
      <c r="DN158" s="51" t="str">
        <f>IFERROR(AVERAGEIFS('Orders - December 2020'!$I$2:$I$2047,'Orders - December 2020'!$H$2:$H$2047,Worksheet!DN$3,'Orders - December 2020'!$C$2:$C$2047,Worksheet!$F158),"-")</f>
        <v>-</v>
      </c>
      <c r="DO158" s="51" t="str">
        <f>IFERROR(AVERAGEIFS('Orders - December 2020'!$I$2:$I$2047,'Orders - December 2020'!$H$2:$H$2047,Worksheet!DO$3,'Orders - December 2020'!$C$2:$C$2047,Worksheet!$F158),"-")</f>
        <v>-</v>
      </c>
      <c r="DP158" s="51" t="str">
        <f>IFERROR(AVERAGEIFS('Orders - December 2020'!$I$2:$I$2047,'Orders - December 2020'!$H$2:$H$2047,Worksheet!DP$3,'Orders - December 2020'!$C$2:$C$2047,Worksheet!$F158),"-")</f>
        <v>-</v>
      </c>
      <c r="DQ158" s="51" t="str">
        <f>IFERROR(AVERAGEIFS('Orders - December 2020'!$I$2:$I$2047,'Orders - December 2020'!$H$2:$H$2047,Worksheet!DQ$3,'Orders - December 2020'!$C$2:$C$2047,Worksheet!$F158),"-")</f>
        <v>-</v>
      </c>
      <c r="DR158" s="51" t="str">
        <f>IFERROR(AVERAGEIFS('Orders - December 2020'!$I$2:$I$2047,'Orders - December 2020'!$H$2:$H$2047,Worksheet!DR$3,'Orders - December 2020'!$C$2:$C$2047,Worksheet!$F158),"-")</f>
        <v>-</v>
      </c>
      <c r="DS158" s="51" t="str">
        <f>IFERROR(AVERAGEIFS('Orders - December 2020'!$I$2:$I$2047,'Orders - December 2020'!$H$2:$H$2047,Worksheet!DS$3,'Orders - December 2020'!$C$2:$C$2047,Worksheet!$F158),"-")</f>
        <v>-</v>
      </c>
      <c r="DT158" s="51" t="str">
        <f>IFERROR(AVERAGEIFS('Orders - December 2020'!$I$2:$I$2047,'Orders - December 2020'!$H$2:$H$2047,Worksheet!DT$3,'Orders - December 2020'!$C$2:$C$2047,Worksheet!$F158),"-")</f>
        <v>-</v>
      </c>
      <c r="DU158" s="51" t="str">
        <f>IFERROR(AVERAGEIFS('Orders - December 2020'!$I$2:$I$2047,'Orders - December 2020'!$H$2:$H$2047,Worksheet!DU$3,'Orders - December 2020'!$C$2:$C$2047,Worksheet!$F158),"-")</f>
        <v>-</v>
      </c>
      <c r="DV158" s="51" t="str">
        <f>IFERROR(AVERAGEIFS('Orders - December 2020'!$I$2:$I$2047,'Orders - December 2020'!$H$2:$H$2047,Worksheet!DV$3,'Orders - December 2020'!$C$2:$C$2047,Worksheet!$F158),"-")</f>
        <v>-</v>
      </c>
      <c r="DW158" s="51" t="str">
        <f>IFERROR(AVERAGEIFS('Orders - December 2020'!$I$2:$I$2047,'Orders - December 2020'!$H$2:$H$2047,Worksheet!DW$3,'Orders - December 2020'!$C$2:$C$2047,Worksheet!$F158),"-")</f>
        <v>-</v>
      </c>
      <c r="DX158" s="51" t="str">
        <f>IFERROR(AVERAGEIFS('Orders - December 2020'!$I$2:$I$2047,'Orders - December 2020'!$H$2:$H$2047,Worksheet!DX$3,'Orders - December 2020'!$C$2:$C$2047,Worksheet!$F158),"-")</f>
        <v>-</v>
      </c>
      <c r="DY158" s="51" t="str">
        <f>IFERROR(AVERAGEIFS('Orders - December 2020'!$I$2:$I$2047,'Orders - December 2020'!$H$2:$H$2047,Worksheet!DY$3,'Orders - December 2020'!$C$2:$C$2047,Worksheet!$F158),"-")</f>
        <v>-</v>
      </c>
      <c r="DZ158" s="51" t="str">
        <f>IFERROR(AVERAGEIFS('Orders - December 2020'!$I$2:$I$2047,'Orders - December 2020'!$H$2:$H$2047,Worksheet!DZ$3,'Orders - December 2020'!$C$2:$C$2047,Worksheet!$F158),"-")</f>
        <v>-</v>
      </c>
      <c r="EA158" s="51" t="str">
        <f>IFERROR(AVERAGEIFS('Orders - December 2020'!$I$2:$I$2047,'Orders - December 2020'!$H$2:$H$2047,Worksheet!EA$3,'Orders - December 2020'!$C$2:$C$2047,Worksheet!$F158),"-")</f>
        <v>-</v>
      </c>
      <c r="EB158" s="51" t="str">
        <f>IFERROR(AVERAGEIFS('Orders - December 2020'!$I$2:$I$2047,'Orders - December 2020'!$H$2:$H$2047,Worksheet!EB$3,'Orders - December 2020'!$C$2:$C$2047,Worksheet!$F158),"-")</f>
        <v>-</v>
      </c>
      <c r="EC158" s="51" t="str">
        <f>IFERROR(AVERAGEIFS('Orders - December 2020'!$I$2:$I$2047,'Orders - December 2020'!$H$2:$H$2047,Worksheet!EC$3,'Orders - December 2020'!$C$2:$C$2047,Worksheet!$F158),"-")</f>
        <v>-</v>
      </c>
      <c r="ED158" s="51" t="str">
        <f>IFERROR(AVERAGEIFS('Orders - December 2020'!$I$2:$I$2047,'Orders - December 2020'!$H$2:$H$2047,Worksheet!ED$3,'Orders - December 2020'!$C$2:$C$2047,Worksheet!$F158),"-")</f>
        <v>-</v>
      </c>
      <c r="EE158" s="51" t="str">
        <f>IFERROR(AVERAGEIFS('Orders - December 2020'!$I$2:$I$2047,'Orders - December 2020'!$H$2:$H$2047,Worksheet!EE$3,'Orders - December 2020'!$C$2:$C$2047,Worksheet!$F158),"-")</f>
        <v>-</v>
      </c>
      <c r="EF158" s="51" t="str">
        <f>IFERROR(AVERAGEIFS('Orders - December 2020'!$I$2:$I$2047,'Orders - December 2020'!$H$2:$H$2047,Worksheet!EF$3,'Orders - December 2020'!$C$2:$C$2047,Worksheet!$F158),"-")</f>
        <v>-</v>
      </c>
      <c r="EG158" s="51" t="str">
        <f>IFERROR(AVERAGEIFS('Orders - December 2020'!$I$2:$I$2047,'Orders - December 2020'!$H$2:$H$2047,Worksheet!EG$3,'Orders - December 2020'!$C$2:$C$2047,Worksheet!$F158),"-")</f>
        <v>-</v>
      </c>
      <c r="EH158" s="51" t="str">
        <f>IFERROR(AVERAGEIFS('Orders - December 2020'!$I$2:$I$2047,'Orders - December 2020'!$H$2:$H$2047,Worksheet!EH$3,'Orders - December 2020'!$C$2:$C$2047,Worksheet!$F158),"-")</f>
        <v>-</v>
      </c>
      <c r="EI158" s="51" t="str">
        <f>IFERROR(AVERAGEIFS('Orders - December 2020'!$I$2:$I$2047,'Orders - December 2020'!$H$2:$H$2047,Worksheet!EI$3,'Orders - December 2020'!$C$2:$C$2047,Worksheet!$F158),"-")</f>
        <v>-</v>
      </c>
      <c r="EJ158" s="51" t="str">
        <f>IFERROR(AVERAGEIFS('Orders - December 2020'!$I$2:$I$2047,'Orders - December 2020'!$H$2:$H$2047,Worksheet!EJ$3,'Orders - December 2020'!$C$2:$C$2047,Worksheet!$F158),"-")</f>
        <v>-</v>
      </c>
      <c r="EK158" s="51" t="str">
        <f>IFERROR(AVERAGEIFS('Orders - December 2020'!$I$2:$I$2047,'Orders - December 2020'!$H$2:$H$2047,Worksheet!EK$3,'Orders - December 2020'!$C$2:$C$2047,Worksheet!$F158),"-")</f>
        <v>-</v>
      </c>
      <c r="EL158" s="51" t="str">
        <f>IFERROR(AVERAGEIFS('Orders - December 2020'!$I$2:$I$2047,'Orders - December 2020'!$H$2:$H$2047,Worksheet!EL$3,'Orders - December 2020'!$C$2:$C$2047,Worksheet!$F158),"-")</f>
        <v>-</v>
      </c>
      <c r="EM158" s="51" t="str">
        <f>IFERROR(AVERAGEIFS('Orders - December 2020'!$I$2:$I$2047,'Orders - December 2020'!$H$2:$H$2047,Worksheet!EM$3,'Orders - December 2020'!$C$2:$C$2047,Worksheet!$F158),"-")</f>
        <v>-</v>
      </c>
      <c r="EN158" s="51" t="str">
        <f>IFERROR(AVERAGEIFS('Orders - December 2020'!$I$2:$I$2047,'Orders - December 2020'!$H$2:$H$2047,Worksheet!EN$3,'Orders - December 2020'!$C$2:$C$2047,Worksheet!$F158),"-")</f>
        <v>-</v>
      </c>
      <c r="EO158" s="51" t="str">
        <f>IFERROR(AVERAGEIFS('Orders - December 2020'!$I$2:$I$2047,'Orders - December 2020'!$H$2:$H$2047,Worksheet!EO$3,'Orders - December 2020'!$C$2:$C$2047,Worksheet!$F158),"-")</f>
        <v>-</v>
      </c>
      <c r="EP158" s="51" t="str">
        <f>IFERROR(AVERAGEIFS('Orders - December 2020'!$I$2:$I$2047,'Orders - December 2020'!$H$2:$H$2047,Worksheet!EP$3,'Orders - December 2020'!$C$2:$C$2047,Worksheet!$F158),"-")</f>
        <v>-</v>
      </c>
      <c r="EQ158" s="51" t="str">
        <f>IFERROR(AVERAGEIFS('Orders - December 2020'!$I$2:$I$2047,'Orders - December 2020'!$H$2:$H$2047,Worksheet!EQ$3,'Orders - December 2020'!$C$2:$C$2047,Worksheet!$F158),"-")</f>
        <v>-</v>
      </c>
      <c r="ER158" s="51" t="str">
        <f>IFERROR(AVERAGEIFS('Orders - December 2020'!$I$2:$I$2047,'Orders - December 2020'!$H$2:$H$2047,Worksheet!ER$3,'Orders - December 2020'!$C$2:$C$2047,Worksheet!$F158),"-")</f>
        <v>-</v>
      </c>
      <c r="ES158" s="51" t="str">
        <f>IFERROR(AVERAGEIFS('Orders - December 2020'!$I$2:$I$2047,'Orders - December 2020'!$H$2:$H$2047,Worksheet!ES$3,'Orders - December 2020'!$C$2:$C$2047,Worksheet!$F158),"-")</f>
        <v>-</v>
      </c>
      <c r="ET158" s="51" t="str">
        <f>IFERROR(AVERAGEIFS('Orders - December 2020'!$I$2:$I$2047,'Orders - December 2020'!$H$2:$H$2047,Worksheet!ET$3,'Orders - December 2020'!$C$2:$C$2047,Worksheet!$F158),"-")</f>
        <v>-</v>
      </c>
      <c r="EU158" s="51" t="str">
        <f>IFERROR(AVERAGEIFS('Orders - December 2020'!$I$2:$I$2047,'Orders - December 2020'!$H$2:$H$2047,Worksheet!EU$3,'Orders - December 2020'!$C$2:$C$2047,Worksheet!$F158),"-")</f>
        <v>-</v>
      </c>
      <c r="EV158" s="51" t="str">
        <f>IFERROR(AVERAGEIFS('Orders - December 2020'!$I$2:$I$2047,'Orders - December 2020'!$H$2:$H$2047,Worksheet!EV$3,'Orders - December 2020'!$C$2:$C$2047,Worksheet!$F158),"-")</f>
        <v>-</v>
      </c>
      <c r="EW158" s="51" t="str">
        <f>IFERROR(AVERAGEIFS('Orders - December 2020'!$I$2:$I$2047,'Orders - December 2020'!$H$2:$H$2047,Worksheet!EW$3,'Orders - December 2020'!$C$2:$C$2047,Worksheet!$F158),"-")</f>
        <v>-</v>
      </c>
      <c r="EX158" s="51" t="str">
        <f>IFERROR(AVERAGEIFS('Orders - December 2020'!$I$2:$I$2047,'Orders - December 2020'!$H$2:$H$2047,Worksheet!EX$3,'Orders - December 2020'!$C$2:$C$2047,Worksheet!$F158),"-")</f>
        <v>-</v>
      </c>
      <c r="EY158" s="51" t="str">
        <f>IFERROR(AVERAGEIFS('Orders - December 2020'!$I$2:$I$2047,'Orders - December 2020'!$H$2:$H$2047,Worksheet!EY$3,'Orders - December 2020'!$C$2:$C$2047,Worksheet!$F158),"-")</f>
        <v>-</v>
      </c>
      <c r="EZ158" s="51" t="str">
        <f>IFERROR(AVERAGEIFS('Orders - December 2020'!$I$2:$I$2047,'Orders - December 2020'!$H$2:$H$2047,Worksheet!EZ$3,'Orders - December 2020'!$C$2:$C$2047,Worksheet!$F158),"-")</f>
        <v>-</v>
      </c>
      <c r="FA158" s="51" t="str">
        <f>IFERROR(AVERAGEIFS('Orders - December 2020'!$I$2:$I$2047,'Orders - December 2020'!$H$2:$H$2047,Worksheet!FA$3,'Orders - December 2020'!$C$2:$C$2047,Worksheet!$F158),"-")</f>
        <v>-</v>
      </c>
      <c r="FB158" s="51" t="str">
        <f>IFERROR(AVERAGEIFS('Orders - December 2020'!$I$2:$I$2047,'Orders - December 2020'!$H$2:$H$2047,Worksheet!FB$3,'Orders - December 2020'!$C$2:$C$2047,Worksheet!$F158),"-")</f>
        <v>-</v>
      </c>
      <c r="FC158" s="51" t="str">
        <f>IFERROR(AVERAGEIFS('Orders - December 2020'!$I$2:$I$2047,'Orders - December 2020'!$H$2:$H$2047,Worksheet!FC$3,'Orders - December 2020'!$C$2:$C$2047,Worksheet!$F158),"-")</f>
        <v>-</v>
      </c>
      <c r="FD158" s="51" t="str">
        <f>IFERROR(AVERAGEIFS('Orders - December 2020'!$I$2:$I$2047,'Orders - December 2020'!$H$2:$H$2047,Worksheet!FD$3,'Orders - December 2020'!$C$2:$C$2047,Worksheet!$F158),"-")</f>
        <v>-</v>
      </c>
      <c r="FE158" s="51" t="str">
        <f>IFERROR(AVERAGEIFS('Orders - December 2020'!$I$2:$I$2047,'Orders - December 2020'!$H$2:$H$2047,Worksheet!FE$3,'Orders - December 2020'!$C$2:$C$2047,Worksheet!$F158),"-")</f>
        <v>-</v>
      </c>
      <c r="FF158" s="51" t="str">
        <f>IFERROR(AVERAGEIFS('Orders - December 2020'!$I$2:$I$2047,'Orders - December 2020'!$H$2:$H$2047,Worksheet!FF$3,'Orders - December 2020'!$C$2:$C$2047,Worksheet!$F158),"-")</f>
        <v>-</v>
      </c>
      <c r="FG158" s="52" t="str">
        <f>IFERROR(AVERAGEIFS('Orders - December 2020'!$I$2:$I$2047,'Orders - December 2020'!$H$2:$H$2047,Worksheet!FG$3,'Orders - December 2020'!$C$2:$C$2047,Worksheet!$F158),"-")</f>
        <v>-</v>
      </c>
    </row>
    <row r="159" spans="6:163">
      <c r="F159" s="45" t="str">
        <v>Joyose Global Services</v>
      </c>
      <c r="G159" s="50" t="str">
        <f>IFERROR(AVERAGEIFS('Orders - December 2020'!$I$2:$I$2047,'Orders - December 2020'!$H$2:$H$2047,Worksheet!G$3,'Orders - December 2020'!$C$2:$C$2047,Worksheet!$F159),"-")</f>
        <v>-</v>
      </c>
      <c r="H159" s="51" t="str">
        <f>IFERROR(AVERAGEIFS('Orders - December 2020'!$I$2:$I$2047,'Orders - December 2020'!$H$2:$H$2047,Worksheet!H$3,'Orders - December 2020'!$C$2:$C$2047,Worksheet!$F159),"-")</f>
        <v>-</v>
      </c>
      <c r="I159" s="51" t="str">
        <f>IFERROR(AVERAGEIFS('Orders - December 2020'!$I$2:$I$2047,'Orders - December 2020'!$H$2:$H$2047,Worksheet!I$3,'Orders - December 2020'!$C$2:$C$2047,Worksheet!$F159),"-")</f>
        <v>-</v>
      </c>
      <c r="J159" s="51" t="str">
        <f>IFERROR(AVERAGEIFS('Orders - December 2020'!$I$2:$I$2047,'Orders - December 2020'!$H$2:$H$2047,Worksheet!J$3,'Orders - December 2020'!$C$2:$C$2047,Worksheet!$F159),"-")</f>
        <v>-</v>
      </c>
      <c r="K159" s="51" t="str">
        <f>IFERROR(AVERAGEIFS('Orders - December 2020'!$I$2:$I$2047,'Orders - December 2020'!$H$2:$H$2047,Worksheet!K$3,'Orders - December 2020'!$C$2:$C$2047,Worksheet!$F159),"-")</f>
        <v>-</v>
      </c>
      <c r="L159" s="51" t="str">
        <f>IFERROR(AVERAGEIFS('Orders - December 2020'!$I$2:$I$2047,'Orders - December 2020'!$H$2:$H$2047,Worksheet!L$3,'Orders - December 2020'!$C$2:$C$2047,Worksheet!$F159),"-")</f>
        <v>-</v>
      </c>
      <c r="M159" s="51" t="str">
        <f>IFERROR(AVERAGEIFS('Orders - December 2020'!$I$2:$I$2047,'Orders - December 2020'!$H$2:$H$2047,Worksheet!M$3,'Orders - December 2020'!$C$2:$C$2047,Worksheet!$F159),"-")</f>
        <v>-</v>
      </c>
      <c r="N159" s="51" t="str">
        <f>IFERROR(AVERAGEIFS('Orders - December 2020'!$I$2:$I$2047,'Orders - December 2020'!$H$2:$H$2047,Worksheet!N$3,'Orders - December 2020'!$C$2:$C$2047,Worksheet!$F159),"-")</f>
        <v>-</v>
      </c>
      <c r="O159" s="51" t="str">
        <f>IFERROR(AVERAGEIFS('Orders - December 2020'!$I$2:$I$2047,'Orders - December 2020'!$H$2:$H$2047,Worksheet!O$3,'Orders - December 2020'!$C$2:$C$2047,Worksheet!$F159),"-")</f>
        <v>-</v>
      </c>
      <c r="P159" s="51" t="str">
        <f>IFERROR(AVERAGEIFS('Orders - December 2020'!$I$2:$I$2047,'Orders - December 2020'!$H$2:$H$2047,Worksheet!P$3,'Orders - December 2020'!$C$2:$C$2047,Worksheet!$F159),"-")</f>
        <v>-</v>
      </c>
      <c r="Q159" s="51" t="str">
        <f>IFERROR(AVERAGEIFS('Orders - December 2020'!$I$2:$I$2047,'Orders - December 2020'!$H$2:$H$2047,Worksheet!Q$3,'Orders - December 2020'!$C$2:$C$2047,Worksheet!$F159),"-")</f>
        <v>-</v>
      </c>
      <c r="R159" s="51" t="str">
        <f>IFERROR(AVERAGEIFS('Orders - December 2020'!$I$2:$I$2047,'Orders - December 2020'!$H$2:$H$2047,Worksheet!R$3,'Orders - December 2020'!$C$2:$C$2047,Worksheet!$F159),"-")</f>
        <v>-</v>
      </c>
      <c r="S159" s="51" t="str">
        <f>IFERROR(AVERAGEIFS('Orders - December 2020'!$I$2:$I$2047,'Orders - December 2020'!$H$2:$H$2047,Worksheet!S$3,'Orders - December 2020'!$C$2:$C$2047,Worksheet!$F159),"-")</f>
        <v>-</v>
      </c>
      <c r="T159" s="51" t="str">
        <f>IFERROR(AVERAGEIFS('Orders - December 2020'!$I$2:$I$2047,'Orders - December 2020'!$H$2:$H$2047,Worksheet!T$3,'Orders - December 2020'!$C$2:$C$2047,Worksheet!$F159),"-")</f>
        <v>-</v>
      </c>
      <c r="U159" s="51" t="str">
        <f>IFERROR(AVERAGEIFS('Orders - December 2020'!$I$2:$I$2047,'Orders - December 2020'!$H$2:$H$2047,Worksheet!U$3,'Orders - December 2020'!$C$2:$C$2047,Worksheet!$F159),"-")</f>
        <v>-</v>
      </c>
      <c r="V159" s="51" t="str">
        <f>IFERROR(AVERAGEIFS('Orders - December 2020'!$I$2:$I$2047,'Orders - December 2020'!$H$2:$H$2047,Worksheet!V$3,'Orders - December 2020'!$C$2:$C$2047,Worksheet!$F159),"-")</f>
        <v>-</v>
      </c>
      <c r="W159" s="51" t="str">
        <f>IFERROR(AVERAGEIFS('Orders - December 2020'!$I$2:$I$2047,'Orders - December 2020'!$H$2:$H$2047,Worksheet!W$3,'Orders - December 2020'!$C$2:$C$2047,Worksheet!$F159),"-")</f>
        <v>-</v>
      </c>
      <c r="X159" s="51" t="str">
        <f>IFERROR(AVERAGEIFS('Orders - December 2020'!$I$2:$I$2047,'Orders - December 2020'!$H$2:$H$2047,Worksheet!X$3,'Orders - December 2020'!$C$2:$C$2047,Worksheet!$F159),"-")</f>
        <v>-</v>
      </c>
      <c r="Y159" s="51" t="str">
        <f>IFERROR(AVERAGEIFS('Orders - December 2020'!$I$2:$I$2047,'Orders - December 2020'!$H$2:$H$2047,Worksheet!Y$3,'Orders - December 2020'!$C$2:$C$2047,Worksheet!$F159),"-")</f>
        <v>-</v>
      </c>
      <c r="Z159" s="51" t="str">
        <f>IFERROR(AVERAGEIFS('Orders - December 2020'!$I$2:$I$2047,'Orders - December 2020'!$H$2:$H$2047,Worksheet!Z$3,'Orders - December 2020'!$C$2:$C$2047,Worksheet!$F159),"-")</f>
        <v>-</v>
      </c>
      <c r="AA159" s="51" t="str">
        <f>IFERROR(AVERAGEIFS('Orders - December 2020'!$I$2:$I$2047,'Orders - December 2020'!$H$2:$H$2047,Worksheet!AA$3,'Orders - December 2020'!$C$2:$C$2047,Worksheet!$F159),"-")</f>
        <v>-</v>
      </c>
      <c r="AB159" s="51" t="str">
        <f>IFERROR(AVERAGEIFS('Orders - December 2020'!$I$2:$I$2047,'Orders - December 2020'!$H$2:$H$2047,Worksheet!AB$3,'Orders - December 2020'!$C$2:$C$2047,Worksheet!$F159),"-")</f>
        <v>-</v>
      </c>
      <c r="AC159" s="51" t="str">
        <f>IFERROR(AVERAGEIFS('Orders - December 2020'!$I$2:$I$2047,'Orders - December 2020'!$H$2:$H$2047,Worksheet!AC$3,'Orders - December 2020'!$C$2:$C$2047,Worksheet!$F159),"-")</f>
        <v>-</v>
      </c>
      <c r="AD159" s="51" t="str">
        <f>IFERROR(AVERAGEIFS('Orders - December 2020'!$I$2:$I$2047,'Orders - December 2020'!$H$2:$H$2047,Worksheet!AD$3,'Orders - December 2020'!$C$2:$C$2047,Worksheet!$F159),"-")</f>
        <v>-</v>
      </c>
      <c r="AE159" s="51" t="str">
        <f>IFERROR(AVERAGEIFS('Orders - December 2020'!$I$2:$I$2047,'Orders - December 2020'!$H$2:$H$2047,Worksheet!AE$3,'Orders - December 2020'!$C$2:$C$2047,Worksheet!$F159),"-")</f>
        <v>-</v>
      </c>
      <c r="AF159" s="51" t="str">
        <f>IFERROR(AVERAGEIFS('Orders - December 2020'!$I$2:$I$2047,'Orders - December 2020'!$H$2:$H$2047,Worksheet!AF$3,'Orders - December 2020'!$C$2:$C$2047,Worksheet!$F159),"-")</f>
        <v>-</v>
      </c>
      <c r="AG159" s="51" t="str">
        <f>IFERROR(AVERAGEIFS('Orders - December 2020'!$I$2:$I$2047,'Orders - December 2020'!$H$2:$H$2047,Worksheet!AG$3,'Orders - December 2020'!$C$2:$C$2047,Worksheet!$F159),"-")</f>
        <v>-</v>
      </c>
      <c r="AH159" s="51" t="str">
        <f>IFERROR(AVERAGEIFS('Orders - December 2020'!$I$2:$I$2047,'Orders - December 2020'!$H$2:$H$2047,Worksheet!AH$3,'Orders - December 2020'!$C$2:$C$2047,Worksheet!$F159),"-")</f>
        <v>-</v>
      </c>
      <c r="AI159" s="51" t="str">
        <f>IFERROR(AVERAGEIFS('Orders - December 2020'!$I$2:$I$2047,'Orders - December 2020'!$H$2:$H$2047,Worksheet!AI$3,'Orders - December 2020'!$C$2:$C$2047,Worksheet!$F159),"-")</f>
        <v>-</v>
      </c>
      <c r="AJ159" s="51" t="str">
        <f>IFERROR(AVERAGEIFS('Orders - December 2020'!$I$2:$I$2047,'Orders - December 2020'!$H$2:$H$2047,Worksheet!AJ$3,'Orders - December 2020'!$C$2:$C$2047,Worksheet!$F159),"-")</f>
        <v>-</v>
      </c>
      <c r="AK159" s="51" t="str">
        <f>IFERROR(AVERAGEIFS('Orders - December 2020'!$I$2:$I$2047,'Orders - December 2020'!$H$2:$H$2047,Worksheet!AK$3,'Orders - December 2020'!$C$2:$C$2047,Worksheet!$F159),"-")</f>
        <v>-</v>
      </c>
      <c r="AL159" s="51" t="str">
        <f>IFERROR(AVERAGEIFS('Orders - December 2020'!$I$2:$I$2047,'Orders - December 2020'!$H$2:$H$2047,Worksheet!AL$3,'Orders - December 2020'!$C$2:$C$2047,Worksheet!$F159),"-")</f>
        <v>-</v>
      </c>
      <c r="AM159" s="51" t="str">
        <f>IFERROR(AVERAGEIFS('Orders - December 2020'!$I$2:$I$2047,'Orders - December 2020'!$H$2:$H$2047,Worksheet!AM$3,'Orders - December 2020'!$C$2:$C$2047,Worksheet!$F159),"-")</f>
        <v>-</v>
      </c>
      <c r="AN159" s="51" t="str">
        <f>IFERROR(AVERAGEIFS('Orders - December 2020'!$I$2:$I$2047,'Orders - December 2020'!$H$2:$H$2047,Worksheet!AN$3,'Orders - December 2020'!$C$2:$C$2047,Worksheet!$F159),"-")</f>
        <v>-</v>
      </c>
      <c r="AO159" s="51" t="str">
        <f>IFERROR(AVERAGEIFS('Orders - December 2020'!$I$2:$I$2047,'Orders - December 2020'!$H$2:$H$2047,Worksheet!AO$3,'Orders - December 2020'!$C$2:$C$2047,Worksheet!$F159),"-")</f>
        <v>-</v>
      </c>
      <c r="AP159" s="51" t="str">
        <f>IFERROR(AVERAGEIFS('Orders - December 2020'!$I$2:$I$2047,'Orders - December 2020'!$H$2:$H$2047,Worksheet!AP$3,'Orders - December 2020'!$C$2:$C$2047,Worksheet!$F159),"-")</f>
        <v>-</v>
      </c>
      <c r="AQ159" s="51" t="str">
        <f>IFERROR(AVERAGEIFS('Orders - December 2020'!$I$2:$I$2047,'Orders - December 2020'!$H$2:$H$2047,Worksheet!AQ$3,'Orders - December 2020'!$C$2:$C$2047,Worksheet!$F159),"-")</f>
        <v>-</v>
      </c>
      <c r="AR159" s="51" t="str">
        <f>IFERROR(AVERAGEIFS('Orders - December 2020'!$I$2:$I$2047,'Orders - December 2020'!$H$2:$H$2047,Worksheet!AR$3,'Orders - December 2020'!$C$2:$C$2047,Worksheet!$F159),"-")</f>
        <v>-</v>
      </c>
      <c r="AS159" s="51" t="str">
        <f>IFERROR(AVERAGEIFS('Orders - December 2020'!$I$2:$I$2047,'Orders - December 2020'!$H$2:$H$2047,Worksheet!AS$3,'Orders - December 2020'!$C$2:$C$2047,Worksheet!$F159),"-")</f>
        <v>-</v>
      </c>
      <c r="AT159" s="51" t="str">
        <f>IFERROR(AVERAGEIFS('Orders - December 2020'!$I$2:$I$2047,'Orders - December 2020'!$H$2:$H$2047,Worksheet!AT$3,'Orders - December 2020'!$C$2:$C$2047,Worksheet!$F159),"-")</f>
        <v>-</v>
      </c>
      <c r="AU159" s="51" t="str">
        <f>IFERROR(AVERAGEIFS('Orders - December 2020'!$I$2:$I$2047,'Orders - December 2020'!$H$2:$H$2047,Worksheet!AU$3,'Orders - December 2020'!$C$2:$C$2047,Worksheet!$F159),"-")</f>
        <v>-</v>
      </c>
      <c r="AV159" s="51" t="str">
        <f>IFERROR(AVERAGEIFS('Orders - December 2020'!$I$2:$I$2047,'Orders - December 2020'!$H$2:$H$2047,Worksheet!AV$3,'Orders - December 2020'!$C$2:$C$2047,Worksheet!$F159),"-")</f>
        <v>-</v>
      </c>
      <c r="AW159" s="51" t="str">
        <f>IFERROR(AVERAGEIFS('Orders - December 2020'!$I$2:$I$2047,'Orders - December 2020'!$H$2:$H$2047,Worksheet!AW$3,'Orders - December 2020'!$C$2:$C$2047,Worksheet!$F159),"-")</f>
        <v>-</v>
      </c>
      <c r="AX159" s="51" t="str">
        <f>IFERROR(AVERAGEIFS('Orders - December 2020'!$I$2:$I$2047,'Orders - December 2020'!$H$2:$H$2047,Worksheet!AX$3,'Orders - December 2020'!$C$2:$C$2047,Worksheet!$F159),"-")</f>
        <v>-</v>
      </c>
      <c r="AY159" s="51" t="str">
        <f>IFERROR(AVERAGEIFS('Orders - December 2020'!$I$2:$I$2047,'Orders - December 2020'!$H$2:$H$2047,Worksheet!AY$3,'Orders - December 2020'!$C$2:$C$2047,Worksheet!$F159),"-")</f>
        <v>-</v>
      </c>
      <c r="AZ159" s="51" t="str">
        <f>IFERROR(AVERAGEIFS('Orders - December 2020'!$I$2:$I$2047,'Orders - December 2020'!$H$2:$H$2047,Worksheet!AZ$3,'Orders - December 2020'!$C$2:$C$2047,Worksheet!$F159),"-")</f>
        <v>-</v>
      </c>
      <c r="BA159" s="51" t="str">
        <f>IFERROR(AVERAGEIFS('Orders - December 2020'!$I$2:$I$2047,'Orders - December 2020'!$H$2:$H$2047,Worksheet!BA$3,'Orders - December 2020'!$C$2:$C$2047,Worksheet!$F159),"-")</f>
        <v>-</v>
      </c>
      <c r="BB159" s="51" t="str">
        <f>IFERROR(AVERAGEIFS('Orders - December 2020'!$I$2:$I$2047,'Orders - December 2020'!$H$2:$H$2047,Worksheet!BB$3,'Orders - December 2020'!$C$2:$C$2047,Worksheet!$F159),"-")</f>
        <v>-</v>
      </c>
      <c r="BC159" s="51" t="str">
        <f>IFERROR(AVERAGEIFS('Orders - December 2020'!$I$2:$I$2047,'Orders - December 2020'!$H$2:$H$2047,Worksheet!BC$3,'Orders - December 2020'!$C$2:$C$2047,Worksheet!$F159),"-")</f>
        <v>-</v>
      </c>
      <c r="BD159" s="51" t="str">
        <f>IFERROR(AVERAGEIFS('Orders - December 2020'!$I$2:$I$2047,'Orders - December 2020'!$H$2:$H$2047,Worksheet!BD$3,'Orders - December 2020'!$C$2:$C$2047,Worksheet!$F159),"-")</f>
        <v>-</v>
      </c>
      <c r="BE159" s="51" t="str">
        <f>IFERROR(AVERAGEIFS('Orders - December 2020'!$I$2:$I$2047,'Orders - December 2020'!$H$2:$H$2047,Worksheet!BE$3,'Orders - December 2020'!$C$2:$C$2047,Worksheet!$F159),"-")</f>
        <v>-</v>
      </c>
      <c r="BF159" s="51" t="str">
        <f>IFERROR(AVERAGEIFS('Orders - December 2020'!$I$2:$I$2047,'Orders - December 2020'!$H$2:$H$2047,Worksheet!BF$3,'Orders - December 2020'!$C$2:$C$2047,Worksheet!$F159),"-")</f>
        <v>-</v>
      </c>
      <c r="BG159" s="51" t="str">
        <f>IFERROR(AVERAGEIFS('Orders - December 2020'!$I$2:$I$2047,'Orders - December 2020'!$H$2:$H$2047,Worksheet!BG$3,'Orders - December 2020'!$C$2:$C$2047,Worksheet!$F159),"-")</f>
        <v>-</v>
      </c>
      <c r="BH159" s="51" t="str">
        <f>IFERROR(AVERAGEIFS('Orders - December 2020'!$I$2:$I$2047,'Orders - December 2020'!$H$2:$H$2047,Worksheet!BH$3,'Orders - December 2020'!$C$2:$C$2047,Worksheet!$F159),"-")</f>
        <v>-</v>
      </c>
      <c r="BI159" s="51" t="str">
        <f>IFERROR(AVERAGEIFS('Orders - December 2020'!$I$2:$I$2047,'Orders - December 2020'!$H$2:$H$2047,Worksheet!BI$3,'Orders - December 2020'!$C$2:$C$2047,Worksheet!$F159),"-")</f>
        <v>-</v>
      </c>
      <c r="BJ159" s="51" t="str">
        <f>IFERROR(AVERAGEIFS('Orders - December 2020'!$I$2:$I$2047,'Orders - December 2020'!$H$2:$H$2047,Worksheet!BJ$3,'Orders - December 2020'!$C$2:$C$2047,Worksheet!$F159),"-")</f>
        <v>-</v>
      </c>
      <c r="BK159" s="51">
        <f>IFERROR(AVERAGEIFS('Orders - December 2020'!$I$2:$I$2047,'Orders - December 2020'!$H$2:$H$2047,Worksheet!BK$3,'Orders - December 2020'!$C$2:$C$2047,Worksheet!$F159),"-")</f>
        <v>1</v>
      </c>
      <c r="BL159" s="51" t="str">
        <f>IFERROR(AVERAGEIFS('Orders - December 2020'!$I$2:$I$2047,'Orders - December 2020'!$H$2:$H$2047,Worksheet!BL$3,'Orders - December 2020'!$C$2:$C$2047,Worksheet!$F159),"-")</f>
        <v>-</v>
      </c>
      <c r="BM159" s="51" t="str">
        <f>IFERROR(AVERAGEIFS('Orders - December 2020'!$I$2:$I$2047,'Orders - December 2020'!$H$2:$H$2047,Worksheet!BM$3,'Orders - December 2020'!$C$2:$C$2047,Worksheet!$F159),"-")</f>
        <v>-</v>
      </c>
      <c r="BN159" s="51" t="str">
        <f>IFERROR(AVERAGEIFS('Orders - December 2020'!$I$2:$I$2047,'Orders - December 2020'!$H$2:$H$2047,Worksheet!BN$3,'Orders - December 2020'!$C$2:$C$2047,Worksheet!$F159),"-")</f>
        <v>-</v>
      </c>
      <c r="BO159" s="51" t="str">
        <f>IFERROR(AVERAGEIFS('Orders - December 2020'!$I$2:$I$2047,'Orders - December 2020'!$H$2:$H$2047,Worksheet!BO$3,'Orders - December 2020'!$C$2:$C$2047,Worksheet!$F159),"-")</f>
        <v>-</v>
      </c>
      <c r="BP159" s="51" t="str">
        <f>IFERROR(AVERAGEIFS('Orders - December 2020'!$I$2:$I$2047,'Orders - December 2020'!$H$2:$H$2047,Worksheet!BP$3,'Orders - December 2020'!$C$2:$C$2047,Worksheet!$F159),"-")</f>
        <v>-</v>
      </c>
      <c r="BQ159" s="51" t="str">
        <f>IFERROR(AVERAGEIFS('Orders - December 2020'!$I$2:$I$2047,'Orders - December 2020'!$H$2:$H$2047,Worksheet!BQ$3,'Orders - December 2020'!$C$2:$C$2047,Worksheet!$F159),"-")</f>
        <v>-</v>
      </c>
      <c r="BR159" s="51" t="str">
        <f>IFERROR(AVERAGEIFS('Orders - December 2020'!$I$2:$I$2047,'Orders - December 2020'!$H$2:$H$2047,Worksheet!BR$3,'Orders - December 2020'!$C$2:$C$2047,Worksheet!$F159),"-")</f>
        <v>-</v>
      </c>
      <c r="BS159" s="51" t="str">
        <f>IFERROR(AVERAGEIFS('Orders - December 2020'!$I$2:$I$2047,'Orders - December 2020'!$H$2:$H$2047,Worksheet!BS$3,'Orders - December 2020'!$C$2:$C$2047,Worksheet!$F159),"-")</f>
        <v>-</v>
      </c>
      <c r="BT159" s="51" t="str">
        <f>IFERROR(AVERAGEIFS('Orders - December 2020'!$I$2:$I$2047,'Orders - December 2020'!$H$2:$H$2047,Worksheet!BT$3,'Orders - December 2020'!$C$2:$C$2047,Worksheet!$F159),"-")</f>
        <v>-</v>
      </c>
      <c r="BU159" s="51" t="str">
        <f>IFERROR(AVERAGEIFS('Orders - December 2020'!$I$2:$I$2047,'Orders - December 2020'!$H$2:$H$2047,Worksheet!BU$3,'Orders - December 2020'!$C$2:$C$2047,Worksheet!$F159),"-")</f>
        <v>-</v>
      </c>
      <c r="BV159" s="51" t="str">
        <f>IFERROR(AVERAGEIFS('Orders - December 2020'!$I$2:$I$2047,'Orders - December 2020'!$H$2:$H$2047,Worksheet!BV$3,'Orders - December 2020'!$C$2:$C$2047,Worksheet!$F159),"-")</f>
        <v>-</v>
      </c>
      <c r="BW159" s="51" t="str">
        <f>IFERROR(AVERAGEIFS('Orders - December 2020'!$I$2:$I$2047,'Orders - December 2020'!$H$2:$H$2047,Worksheet!BW$3,'Orders - December 2020'!$C$2:$C$2047,Worksheet!$F159),"-")</f>
        <v>-</v>
      </c>
      <c r="BX159" s="51" t="str">
        <f>IFERROR(AVERAGEIFS('Orders - December 2020'!$I$2:$I$2047,'Orders - December 2020'!$H$2:$H$2047,Worksheet!BX$3,'Orders - December 2020'!$C$2:$C$2047,Worksheet!$F159),"-")</f>
        <v>-</v>
      </c>
      <c r="BY159" s="51" t="str">
        <f>IFERROR(AVERAGEIFS('Orders - December 2020'!$I$2:$I$2047,'Orders - December 2020'!$H$2:$H$2047,Worksheet!BY$3,'Orders - December 2020'!$C$2:$C$2047,Worksheet!$F159),"-")</f>
        <v>-</v>
      </c>
      <c r="BZ159" s="51" t="str">
        <f>IFERROR(AVERAGEIFS('Orders - December 2020'!$I$2:$I$2047,'Orders - December 2020'!$H$2:$H$2047,Worksheet!BZ$3,'Orders - December 2020'!$C$2:$C$2047,Worksheet!$F159),"-")</f>
        <v>-</v>
      </c>
      <c r="CA159" s="51" t="str">
        <f>IFERROR(AVERAGEIFS('Orders - December 2020'!$I$2:$I$2047,'Orders - December 2020'!$H$2:$H$2047,Worksheet!CA$3,'Orders - December 2020'!$C$2:$C$2047,Worksheet!$F159),"-")</f>
        <v>-</v>
      </c>
      <c r="CB159" s="51" t="str">
        <f>IFERROR(AVERAGEIFS('Orders - December 2020'!$I$2:$I$2047,'Orders - December 2020'!$H$2:$H$2047,Worksheet!CB$3,'Orders - December 2020'!$C$2:$C$2047,Worksheet!$F159),"-")</f>
        <v>-</v>
      </c>
      <c r="CC159" s="51" t="str">
        <f>IFERROR(AVERAGEIFS('Orders - December 2020'!$I$2:$I$2047,'Orders - December 2020'!$H$2:$H$2047,Worksheet!CC$3,'Orders - December 2020'!$C$2:$C$2047,Worksheet!$F159),"-")</f>
        <v>-</v>
      </c>
      <c r="CD159" s="51" t="str">
        <f>IFERROR(AVERAGEIFS('Orders - December 2020'!$I$2:$I$2047,'Orders - December 2020'!$H$2:$H$2047,Worksheet!CD$3,'Orders - December 2020'!$C$2:$C$2047,Worksheet!$F159),"-")</f>
        <v>-</v>
      </c>
      <c r="CE159" s="51" t="str">
        <f>IFERROR(AVERAGEIFS('Orders - December 2020'!$I$2:$I$2047,'Orders - December 2020'!$H$2:$H$2047,Worksheet!CE$3,'Orders - December 2020'!$C$2:$C$2047,Worksheet!$F159),"-")</f>
        <v>-</v>
      </c>
      <c r="CF159" s="51" t="str">
        <f>IFERROR(AVERAGEIFS('Orders - December 2020'!$I$2:$I$2047,'Orders - December 2020'!$H$2:$H$2047,Worksheet!CF$3,'Orders - December 2020'!$C$2:$C$2047,Worksheet!$F159),"-")</f>
        <v>-</v>
      </c>
      <c r="CG159" s="51" t="str">
        <f>IFERROR(AVERAGEIFS('Orders - December 2020'!$I$2:$I$2047,'Orders - December 2020'!$H$2:$H$2047,Worksheet!CG$3,'Orders - December 2020'!$C$2:$C$2047,Worksheet!$F159),"-")</f>
        <v>-</v>
      </c>
      <c r="CH159" s="51" t="str">
        <f>IFERROR(AVERAGEIFS('Orders - December 2020'!$I$2:$I$2047,'Orders - December 2020'!$H$2:$H$2047,Worksheet!CH$3,'Orders - December 2020'!$C$2:$C$2047,Worksheet!$F159),"-")</f>
        <v>-</v>
      </c>
      <c r="CI159" s="51" t="str">
        <f>IFERROR(AVERAGEIFS('Orders - December 2020'!$I$2:$I$2047,'Orders - December 2020'!$H$2:$H$2047,Worksheet!CI$3,'Orders - December 2020'!$C$2:$C$2047,Worksheet!$F159),"-")</f>
        <v>-</v>
      </c>
      <c r="CJ159" s="51" t="str">
        <f>IFERROR(AVERAGEIFS('Orders - December 2020'!$I$2:$I$2047,'Orders - December 2020'!$H$2:$H$2047,Worksheet!CJ$3,'Orders - December 2020'!$C$2:$C$2047,Worksheet!$F159),"-")</f>
        <v>-</v>
      </c>
      <c r="CK159" s="51" t="str">
        <f>IFERROR(AVERAGEIFS('Orders - December 2020'!$I$2:$I$2047,'Orders - December 2020'!$H$2:$H$2047,Worksheet!CK$3,'Orders - December 2020'!$C$2:$C$2047,Worksheet!$F159),"-")</f>
        <v>-</v>
      </c>
      <c r="CL159" s="51" t="str">
        <f>IFERROR(AVERAGEIFS('Orders - December 2020'!$I$2:$I$2047,'Orders - December 2020'!$H$2:$H$2047,Worksheet!CL$3,'Orders - December 2020'!$C$2:$C$2047,Worksheet!$F159),"-")</f>
        <v>-</v>
      </c>
      <c r="CM159" s="51" t="str">
        <f>IFERROR(AVERAGEIFS('Orders - December 2020'!$I$2:$I$2047,'Orders - December 2020'!$H$2:$H$2047,Worksheet!CM$3,'Orders - December 2020'!$C$2:$C$2047,Worksheet!$F159),"-")</f>
        <v>-</v>
      </c>
      <c r="CN159" s="51" t="str">
        <f>IFERROR(AVERAGEIFS('Orders - December 2020'!$I$2:$I$2047,'Orders - December 2020'!$H$2:$H$2047,Worksheet!CN$3,'Orders - December 2020'!$C$2:$C$2047,Worksheet!$F159),"-")</f>
        <v>-</v>
      </c>
      <c r="CO159" s="51" t="str">
        <f>IFERROR(AVERAGEIFS('Orders - December 2020'!$I$2:$I$2047,'Orders - December 2020'!$H$2:$H$2047,Worksheet!CO$3,'Orders - December 2020'!$C$2:$C$2047,Worksheet!$F159),"-")</f>
        <v>-</v>
      </c>
      <c r="CP159" s="51" t="str">
        <f>IFERROR(AVERAGEIFS('Orders - December 2020'!$I$2:$I$2047,'Orders - December 2020'!$H$2:$H$2047,Worksheet!CP$3,'Orders - December 2020'!$C$2:$C$2047,Worksheet!$F159),"-")</f>
        <v>-</v>
      </c>
      <c r="CQ159" s="51" t="str">
        <f>IFERROR(AVERAGEIFS('Orders - December 2020'!$I$2:$I$2047,'Orders - December 2020'!$H$2:$H$2047,Worksheet!CQ$3,'Orders - December 2020'!$C$2:$C$2047,Worksheet!$F159),"-")</f>
        <v>-</v>
      </c>
      <c r="CR159" s="51" t="str">
        <f>IFERROR(AVERAGEIFS('Orders - December 2020'!$I$2:$I$2047,'Orders - December 2020'!$H$2:$H$2047,Worksheet!CR$3,'Orders - December 2020'!$C$2:$C$2047,Worksheet!$F159),"-")</f>
        <v>-</v>
      </c>
      <c r="CS159" s="51" t="str">
        <f>IFERROR(AVERAGEIFS('Orders - December 2020'!$I$2:$I$2047,'Orders - December 2020'!$H$2:$H$2047,Worksheet!CS$3,'Orders - December 2020'!$C$2:$C$2047,Worksheet!$F159),"-")</f>
        <v>-</v>
      </c>
      <c r="CT159" s="51" t="str">
        <f>IFERROR(AVERAGEIFS('Orders - December 2020'!$I$2:$I$2047,'Orders - December 2020'!$H$2:$H$2047,Worksheet!CT$3,'Orders - December 2020'!$C$2:$C$2047,Worksheet!$F159),"-")</f>
        <v>-</v>
      </c>
      <c r="CU159" s="51" t="str">
        <f>IFERROR(AVERAGEIFS('Orders - December 2020'!$I$2:$I$2047,'Orders - December 2020'!$H$2:$H$2047,Worksheet!CU$3,'Orders - December 2020'!$C$2:$C$2047,Worksheet!$F159),"-")</f>
        <v>-</v>
      </c>
      <c r="CV159" s="51" t="str">
        <f>IFERROR(AVERAGEIFS('Orders - December 2020'!$I$2:$I$2047,'Orders - December 2020'!$H$2:$H$2047,Worksheet!CV$3,'Orders - December 2020'!$C$2:$C$2047,Worksheet!$F159),"-")</f>
        <v>-</v>
      </c>
      <c r="CW159" s="51" t="str">
        <f>IFERROR(AVERAGEIFS('Orders - December 2020'!$I$2:$I$2047,'Orders - December 2020'!$H$2:$H$2047,Worksheet!CW$3,'Orders - December 2020'!$C$2:$C$2047,Worksheet!$F159),"-")</f>
        <v>-</v>
      </c>
      <c r="CX159" s="51" t="str">
        <f>IFERROR(AVERAGEIFS('Orders - December 2020'!$I$2:$I$2047,'Orders - December 2020'!$H$2:$H$2047,Worksheet!CX$3,'Orders - December 2020'!$C$2:$C$2047,Worksheet!$F159),"-")</f>
        <v>-</v>
      </c>
      <c r="CY159" s="51" t="str">
        <f>IFERROR(AVERAGEIFS('Orders - December 2020'!$I$2:$I$2047,'Orders - December 2020'!$H$2:$H$2047,Worksheet!CY$3,'Orders - December 2020'!$C$2:$C$2047,Worksheet!$F159),"-")</f>
        <v>-</v>
      </c>
      <c r="CZ159" s="51" t="str">
        <f>IFERROR(AVERAGEIFS('Orders - December 2020'!$I$2:$I$2047,'Orders - December 2020'!$H$2:$H$2047,Worksheet!CZ$3,'Orders - December 2020'!$C$2:$C$2047,Worksheet!$F159),"-")</f>
        <v>-</v>
      </c>
      <c r="DA159" s="51" t="str">
        <f>IFERROR(AVERAGEIFS('Orders - December 2020'!$I$2:$I$2047,'Orders - December 2020'!$H$2:$H$2047,Worksheet!DA$3,'Orders - December 2020'!$C$2:$C$2047,Worksheet!$F159),"-")</f>
        <v>-</v>
      </c>
      <c r="DB159" s="51" t="str">
        <f>IFERROR(AVERAGEIFS('Orders - December 2020'!$I$2:$I$2047,'Orders - December 2020'!$H$2:$H$2047,Worksheet!DB$3,'Orders - December 2020'!$C$2:$C$2047,Worksheet!$F159),"-")</f>
        <v>-</v>
      </c>
      <c r="DC159" s="51" t="str">
        <f>IFERROR(AVERAGEIFS('Orders - December 2020'!$I$2:$I$2047,'Orders - December 2020'!$H$2:$H$2047,Worksheet!DC$3,'Orders - December 2020'!$C$2:$C$2047,Worksheet!$F159),"-")</f>
        <v>-</v>
      </c>
      <c r="DD159" s="51" t="str">
        <f>IFERROR(AVERAGEIFS('Orders - December 2020'!$I$2:$I$2047,'Orders - December 2020'!$H$2:$H$2047,Worksheet!DD$3,'Orders - December 2020'!$C$2:$C$2047,Worksheet!$F159),"-")</f>
        <v>-</v>
      </c>
      <c r="DE159" s="51" t="str">
        <f>IFERROR(AVERAGEIFS('Orders - December 2020'!$I$2:$I$2047,'Orders - December 2020'!$H$2:$H$2047,Worksheet!DE$3,'Orders - December 2020'!$C$2:$C$2047,Worksheet!$F159),"-")</f>
        <v>-</v>
      </c>
      <c r="DF159" s="51" t="str">
        <f>IFERROR(AVERAGEIFS('Orders - December 2020'!$I$2:$I$2047,'Orders - December 2020'!$H$2:$H$2047,Worksheet!DF$3,'Orders - December 2020'!$C$2:$C$2047,Worksheet!$F159),"-")</f>
        <v>-</v>
      </c>
      <c r="DG159" s="51" t="str">
        <f>IFERROR(AVERAGEIFS('Orders - December 2020'!$I$2:$I$2047,'Orders - December 2020'!$H$2:$H$2047,Worksheet!DG$3,'Orders - December 2020'!$C$2:$C$2047,Worksheet!$F159),"-")</f>
        <v>-</v>
      </c>
      <c r="DH159" s="51" t="str">
        <f>IFERROR(AVERAGEIFS('Orders - December 2020'!$I$2:$I$2047,'Orders - December 2020'!$H$2:$H$2047,Worksheet!DH$3,'Orders - December 2020'!$C$2:$C$2047,Worksheet!$F159),"-")</f>
        <v>-</v>
      </c>
      <c r="DI159" s="51" t="str">
        <f>IFERROR(AVERAGEIFS('Orders - December 2020'!$I$2:$I$2047,'Orders - December 2020'!$H$2:$H$2047,Worksheet!DI$3,'Orders - December 2020'!$C$2:$C$2047,Worksheet!$F159),"-")</f>
        <v>-</v>
      </c>
      <c r="DJ159" s="51" t="str">
        <f>IFERROR(AVERAGEIFS('Orders - December 2020'!$I$2:$I$2047,'Orders - December 2020'!$H$2:$H$2047,Worksheet!DJ$3,'Orders - December 2020'!$C$2:$C$2047,Worksheet!$F159),"-")</f>
        <v>-</v>
      </c>
      <c r="DK159" s="51" t="str">
        <f>IFERROR(AVERAGEIFS('Orders - December 2020'!$I$2:$I$2047,'Orders - December 2020'!$H$2:$H$2047,Worksheet!DK$3,'Orders - December 2020'!$C$2:$C$2047,Worksheet!$F159),"-")</f>
        <v>-</v>
      </c>
      <c r="DL159" s="51" t="str">
        <f>IFERROR(AVERAGEIFS('Orders - December 2020'!$I$2:$I$2047,'Orders - December 2020'!$H$2:$H$2047,Worksheet!DL$3,'Orders - December 2020'!$C$2:$C$2047,Worksheet!$F159),"-")</f>
        <v>-</v>
      </c>
      <c r="DM159" s="51" t="str">
        <f>IFERROR(AVERAGEIFS('Orders - December 2020'!$I$2:$I$2047,'Orders - December 2020'!$H$2:$H$2047,Worksheet!DM$3,'Orders - December 2020'!$C$2:$C$2047,Worksheet!$F159),"-")</f>
        <v>-</v>
      </c>
      <c r="DN159" s="51" t="str">
        <f>IFERROR(AVERAGEIFS('Orders - December 2020'!$I$2:$I$2047,'Orders - December 2020'!$H$2:$H$2047,Worksheet!DN$3,'Orders - December 2020'!$C$2:$C$2047,Worksheet!$F159),"-")</f>
        <v>-</v>
      </c>
      <c r="DO159" s="51" t="str">
        <f>IFERROR(AVERAGEIFS('Orders - December 2020'!$I$2:$I$2047,'Orders - December 2020'!$H$2:$H$2047,Worksheet!DO$3,'Orders - December 2020'!$C$2:$C$2047,Worksheet!$F159),"-")</f>
        <v>-</v>
      </c>
      <c r="DP159" s="51" t="str">
        <f>IFERROR(AVERAGEIFS('Orders - December 2020'!$I$2:$I$2047,'Orders - December 2020'!$H$2:$H$2047,Worksheet!DP$3,'Orders - December 2020'!$C$2:$C$2047,Worksheet!$F159),"-")</f>
        <v>-</v>
      </c>
      <c r="DQ159" s="51" t="str">
        <f>IFERROR(AVERAGEIFS('Orders - December 2020'!$I$2:$I$2047,'Orders - December 2020'!$H$2:$H$2047,Worksheet!DQ$3,'Orders - December 2020'!$C$2:$C$2047,Worksheet!$F159),"-")</f>
        <v>-</v>
      </c>
      <c r="DR159" s="51" t="str">
        <f>IFERROR(AVERAGEIFS('Orders - December 2020'!$I$2:$I$2047,'Orders - December 2020'!$H$2:$H$2047,Worksheet!DR$3,'Orders - December 2020'!$C$2:$C$2047,Worksheet!$F159),"-")</f>
        <v>-</v>
      </c>
      <c r="DS159" s="51" t="str">
        <f>IFERROR(AVERAGEIFS('Orders - December 2020'!$I$2:$I$2047,'Orders - December 2020'!$H$2:$H$2047,Worksheet!DS$3,'Orders - December 2020'!$C$2:$C$2047,Worksheet!$F159),"-")</f>
        <v>-</v>
      </c>
      <c r="DT159" s="51" t="str">
        <f>IFERROR(AVERAGEIFS('Orders - December 2020'!$I$2:$I$2047,'Orders - December 2020'!$H$2:$H$2047,Worksheet!DT$3,'Orders - December 2020'!$C$2:$C$2047,Worksheet!$F159),"-")</f>
        <v>-</v>
      </c>
      <c r="DU159" s="51" t="str">
        <f>IFERROR(AVERAGEIFS('Orders - December 2020'!$I$2:$I$2047,'Orders - December 2020'!$H$2:$H$2047,Worksheet!DU$3,'Orders - December 2020'!$C$2:$C$2047,Worksheet!$F159),"-")</f>
        <v>-</v>
      </c>
      <c r="DV159" s="51" t="str">
        <f>IFERROR(AVERAGEIFS('Orders - December 2020'!$I$2:$I$2047,'Orders - December 2020'!$H$2:$H$2047,Worksheet!DV$3,'Orders - December 2020'!$C$2:$C$2047,Worksheet!$F159),"-")</f>
        <v>-</v>
      </c>
      <c r="DW159" s="51" t="str">
        <f>IFERROR(AVERAGEIFS('Orders - December 2020'!$I$2:$I$2047,'Orders - December 2020'!$H$2:$H$2047,Worksheet!DW$3,'Orders - December 2020'!$C$2:$C$2047,Worksheet!$F159),"-")</f>
        <v>-</v>
      </c>
      <c r="DX159" s="51" t="str">
        <f>IFERROR(AVERAGEIFS('Orders - December 2020'!$I$2:$I$2047,'Orders - December 2020'!$H$2:$H$2047,Worksheet!DX$3,'Orders - December 2020'!$C$2:$C$2047,Worksheet!$F159),"-")</f>
        <v>-</v>
      </c>
      <c r="DY159" s="51" t="str">
        <f>IFERROR(AVERAGEIFS('Orders - December 2020'!$I$2:$I$2047,'Orders - December 2020'!$H$2:$H$2047,Worksheet!DY$3,'Orders - December 2020'!$C$2:$C$2047,Worksheet!$F159),"-")</f>
        <v>-</v>
      </c>
      <c r="DZ159" s="51" t="str">
        <f>IFERROR(AVERAGEIFS('Orders - December 2020'!$I$2:$I$2047,'Orders - December 2020'!$H$2:$H$2047,Worksheet!DZ$3,'Orders - December 2020'!$C$2:$C$2047,Worksheet!$F159),"-")</f>
        <v>-</v>
      </c>
      <c r="EA159" s="51" t="str">
        <f>IFERROR(AVERAGEIFS('Orders - December 2020'!$I$2:$I$2047,'Orders - December 2020'!$H$2:$H$2047,Worksheet!EA$3,'Orders - December 2020'!$C$2:$C$2047,Worksheet!$F159),"-")</f>
        <v>-</v>
      </c>
      <c r="EB159" s="51" t="str">
        <f>IFERROR(AVERAGEIFS('Orders - December 2020'!$I$2:$I$2047,'Orders - December 2020'!$H$2:$H$2047,Worksheet!EB$3,'Orders - December 2020'!$C$2:$C$2047,Worksheet!$F159),"-")</f>
        <v>-</v>
      </c>
      <c r="EC159" s="51" t="str">
        <f>IFERROR(AVERAGEIFS('Orders - December 2020'!$I$2:$I$2047,'Orders - December 2020'!$H$2:$H$2047,Worksheet!EC$3,'Orders - December 2020'!$C$2:$C$2047,Worksheet!$F159),"-")</f>
        <v>-</v>
      </c>
      <c r="ED159" s="51" t="str">
        <f>IFERROR(AVERAGEIFS('Orders - December 2020'!$I$2:$I$2047,'Orders - December 2020'!$H$2:$H$2047,Worksheet!ED$3,'Orders - December 2020'!$C$2:$C$2047,Worksheet!$F159),"-")</f>
        <v>-</v>
      </c>
      <c r="EE159" s="51" t="str">
        <f>IFERROR(AVERAGEIFS('Orders - December 2020'!$I$2:$I$2047,'Orders - December 2020'!$H$2:$H$2047,Worksheet!EE$3,'Orders - December 2020'!$C$2:$C$2047,Worksheet!$F159),"-")</f>
        <v>-</v>
      </c>
      <c r="EF159" s="51" t="str">
        <f>IFERROR(AVERAGEIFS('Orders - December 2020'!$I$2:$I$2047,'Orders - December 2020'!$H$2:$H$2047,Worksheet!EF$3,'Orders - December 2020'!$C$2:$C$2047,Worksheet!$F159),"-")</f>
        <v>-</v>
      </c>
      <c r="EG159" s="51" t="str">
        <f>IFERROR(AVERAGEIFS('Orders - December 2020'!$I$2:$I$2047,'Orders - December 2020'!$H$2:$H$2047,Worksheet!EG$3,'Orders - December 2020'!$C$2:$C$2047,Worksheet!$F159),"-")</f>
        <v>-</v>
      </c>
      <c r="EH159" s="51" t="str">
        <f>IFERROR(AVERAGEIFS('Orders - December 2020'!$I$2:$I$2047,'Orders - December 2020'!$H$2:$H$2047,Worksheet!EH$3,'Orders - December 2020'!$C$2:$C$2047,Worksheet!$F159),"-")</f>
        <v>-</v>
      </c>
      <c r="EI159" s="51" t="str">
        <f>IFERROR(AVERAGEIFS('Orders - December 2020'!$I$2:$I$2047,'Orders - December 2020'!$H$2:$H$2047,Worksheet!EI$3,'Orders - December 2020'!$C$2:$C$2047,Worksheet!$F159),"-")</f>
        <v>-</v>
      </c>
      <c r="EJ159" s="51" t="str">
        <f>IFERROR(AVERAGEIFS('Orders - December 2020'!$I$2:$I$2047,'Orders - December 2020'!$H$2:$H$2047,Worksheet!EJ$3,'Orders - December 2020'!$C$2:$C$2047,Worksheet!$F159),"-")</f>
        <v>-</v>
      </c>
      <c r="EK159" s="51" t="str">
        <f>IFERROR(AVERAGEIFS('Orders - December 2020'!$I$2:$I$2047,'Orders - December 2020'!$H$2:$H$2047,Worksheet!EK$3,'Orders - December 2020'!$C$2:$C$2047,Worksheet!$F159),"-")</f>
        <v>-</v>
      </c>
      <c r="EL159" s="51" t="str">
        <f>IFERROR(AVERAGEIFS('Orders - December 2020'!$I$2:$I$2047,'Orders - December 2020'!$H$2:$H$2047,Worksheet!EL$3,'Orders - December 2020'!$C$2:$C$2047,Worksheet!$F159),"-")</f>
        <v>-</v>
      </c>
      <c r="EM159" s="51" t="str">
        <f>IFERROR(AVERAGEIFS('Orders - December 2020'!$I$2:$I$2047,'Orders - December 2020'!$H$2:$H$2047,Worksheet!EM$3,'Orders - December 2020'!$C$2:$C$2047,Worksheet!$F159),"-")</f>
        <v>-</v>
      </c>
      <c r="EN159" s="51" t="str">
        <f>IFERROR(AVERAGEIFS('Orders - December 2020'!$I$2:$I$2047,'Orders - December 2020'!$H$2:$H$2047,Worksheet!EN$3,'Orders - December 2020'!$C$2:$C$2047,Worksheet!$F159),"-")</f>
        <v>-</v>
      </c>
      <c r="EO159" s="51" t="str">
        <f>IFERROR(AVERAGEIFS('Orders - December 2020'!$I$2:$I$2047,'Orders - December 2020'!$H$2:$H$2047,Worksheet!EO$3,'Orders - December 2020'!$C$2:$C$2047,Worksheet!$F159),"-")</f>
        <v>-</v>
      </c>
      <c r="EP159" s="51" t="str">
        <f>IFERROR(AVERAGEIFS('Orders - December 2020'!$I$2:$I$2047,'Orders - December 2020'!$H$2:$H$2047,Worksheet!EP$3,'Orders - December 2020'!$C$2:$C$2047,Worksheet!$F159),"-")</f>
        <v>-</v>
      </c>
      <c r="EQ159" s="51" t="str">
        <f>IFERROR(AVERAGEIFS('Orders - December 2020'!$I$2:$I$2047,'Orders - December 2020'!$H$2:$H$2047,Worksheet!EQ$3,'Orders - December 2020'!$C$2:$C$2047,Worksheet!$F159),"-")</f>
        <v>-</v>
      </c>
      <c r="ER159" s="51" t="str">
        <f>IFERROR(AVERAGEIFS('Orders - December 2020'!$I$2:$I$2047,'Orders - December 2020'!$H$2:$H$2047,Worksheet!ER$3,'Orders - December 2020'!$C$2:$C$2047,Worksheet!$F159),"-")</f>
        <v>-</v>
      </c>
      <c r="ES159" s="51" t="str">
        <f>IFERROR(AVERAGEIFS('Orders - December 2020'!$I$2:$I$2047,'Orders - December 2020'!$H$2:$H$2047,Worksheet!ES$3,'Orders - December 2020'!$C$2:$C$2047,Worksheet!$F159),"-")</f>
        <v>-</v>
      </c>
      <c r="ET159" s="51" t="str">
        <f>IFERROR(AVERAGEIFS('Orders - December 2020'!$I$2:$I$2047,'Orders - December 2020'!$H$2:$H$2047,Worksheet!ET$3,'Orders - December 2020'!$C$2:$C$2047,Worksheet!$F159),"-")</f>
        <v>-</v>
      </c>
      <c r="EU159" s="51" t="str">
        <f>IFERROR(AVERAGEIFS('Orders - December 2020'!$I$2:$I$2047,'Orders - December 2020'!$H$2:$H$2047,Worksheet!EU$3,'Orders - December 2020'!$C$2:$C$2047,Worksheet!$F159),"-")</f>
        <v>-</v>
      </c>
      <c r="EV159" s="51" t="str">
        <f>IFERROR(AVERAGEIFS('Orders - December 2020'!$I$2:$I$2047,'Orders - December 2020'!$H$2:$H$2047,Worksheet!EV$3,'Orders - December 2020'!$C$2:$C$2047,Worksheet!$F159),"-")</f>
        <v>-</v>
      </c>
      <c r="EW159" s="51" t="str">
        <f>IFERROR(AVERAGEIFS('Orders - December 2020'!$I$2:$I$2047,'Orders - December 2020'!$H$2:$H$2047,Worksheet!EW$3,'Orders - December 2020'!$C$2:$C$2047,Worksheet!$F159),"-")</f>
        <v>-</v>
      </c>
      <c r="EX159" s="51" t="str">
        <f>IFERROR(AVERAGEIFS('Orders - December 2020'!$I$2:$I$2047,'Orders - December 2020'!$H$2:$H$2047,Worksheet!EX$3,'Orders - December 2020'!$C$2:$C$2047,Worksheet!$F159),"-")</f>
        <v>-</v>
      </c>
      <c r="EY159" s="51" t="str">
        <f>IFERROR(AVERAGEIFS('Orders - December 2020'!$I$2:$I$2047,'Orders - December 2020'!$H$2:$H$2047,Worksheet!EY$3,'Orders - December 2020'!$C$2:$C$2047,Worksheet!$F159),"-")</f>
        <v>-</v>
      </c>
      <c r="EZ159" s="51" t="str">
        <f>IFERROR(AVERAGEIFS('Orders - December 2020'!$I$2:$I$2047,'Orders - December 2020'!$H$2:$H$2047,Worksheet!EZ$3,'Orders - December 2020'!$C$2:$C$2047,Worksheet!$F159),"-")</f>
        <v>-</v>
      </c>
      <c r="FA159" s="51" t="str">
        <f>IFERROR(AVERAGEIFS('Orders - December 2020'!$I$2:$I$2047,'Orders - December 2020'!$H$2:$H$2047,Worksheet!FA$3,'Orders - December 2020'!$C$2:$C$2047,Worksheet!$F159),"-")</f>
        <v>-</v>
      </c>
      <c r="FB159" s="51" t="str">
        <f>IFERROR(AVERAGEIFS('Orders - December 2020'!$I$2:$I$2047,'Orders - December 2020'!$H$2:$H$2047,Worksheet!FB$3,'Orders - December 2020'!$C$2:$C$2047,Worksheet!$F159),"-")</f>
        <v>-</v>
      </c>
      <c r="FC159" s="51" t="str">
        <f>IFERROR(AVERAGEIFS('Orders - December 2020'!$I$2:$I$2047,'Orders - December 2020'!$H$2:$H$2047,Worksheet!FC$3,'Orders - December 2020'!$C$2:$C$2047,Worksheet!$F159),"-")</f>
        <v>-</v>
      </c>
      <c r="FD159" s="51" t="str">
        <f>IFERROR(AVERAGEIFS('Orders - December 2020'!$I$2:$I$2047,'Orders - December 2020'!$H$2:$H$2047,Worksheet!FD$3,'Orders - December 2020'!$C$2:$C$2047,Worksheet!$F159),"-")</f>
        <v>-</v>
      </c>
      <c r="FE159" s="51" t="str">
        <f>IFERROR(AVERAGEIFS('Orders - December 2020'!$I$2:$I$2047,'Orders - December 2020'!$H$2:$H$2047,Worksheet!FE$3,'Orders - December 2020'!$C$2:$C$2047,Worksheet!$F159),"-")</f>
        <v>-</v>
      </c>
      <c r="FF159" s="51" t="str">
        <f>IFERROR(AVERAGEIFS('Orders - December 2020'!$I$2:$I$2047,'Orders - December 2020'!$H$2:$H$2047,Worksheet!FF$3,'Orders - December 2020'!$C$2:$C$2047,Worksheet!$F159),"-")</f>
        <v>-</v>
      </c>
      <c r="FG159" s="52" t="str">
        <f>IFERROR(AVERAGEIFS('Orders - December 2020'!$I$2:$I$2047,'Orders - December 2020'!$H$2:$H$2047,Worksheet!FG$3,'Orders - December 2020'!$C$2:$C$2047,Worksheet!$F159),"-")</f>
        <v>-</v>
      </c>
    </row>
    <row r="160" spans="6:163">
      <c r="F160" s="45" t="str">
        <v>Ty Exclusive Minimarts</v>
      </c>
      <c r="G160" s="50" t="str">
        <f>IFERROR(AVERAGEIFS('Orders - December 2020'!$I$2:$I$2047,'Orders - December 2020'!$H$2:$H$2047,Worksheet!G$3,'Orders - December 2020'!$C$2:$C$2047,Worksheet!$F160),"-")</f>
        <v>-</v>
      </c>
      <c r="H160" s="51" t="str">
        <f>IFERROR(AVERAGEIFS('Orders - December 2020'!$I$2:$I$2047,'Orders - December 2020'!$H$2:$H$2047,Worksheet!H$3,'Orders - December 2020'!$C$2:$C$2047,Worksheet!$F160),"-")</f>
        <v>-</v>
      </c>
      <c r="I160" s="51" t="str">
        <f>IFERROR(AVERAGEIFS('Orders - December 2020'!$I$2:$I$2047,'Orders - December 2020'!$H$2:$H$2047,Worksheet!I$3,'Orders - December 2020'!$C$2:$C$2047,Worksheet!$F160),"-")</f>
        <v>-</v>
      </c>
      <c r="J160" s="51" t="str">
        <f>IFERROR(AVERAGEIFS('Orders - December 2020'!$I$2:$I$2047,'Orders - December 2020'!$H$2:$H$2047,Worksheet!J$3,'Orders - December 2020'!$C$2:$C$2047,Worksheet!$F160),"-")</f>
        <v>-</v>
      </c>
      <c r="K160" s="51" t="str">
        <f>IFERROR(AVERAGEIFS('Orders - December 2020'!$I$2:$I$2047,'Orders - December 2020'!$H$2:$H$2047,Worksheet!K$3,'Orders - December 2020'!$C$2:$C$2047,Worksheet!$F160),"-")</f>
        <v>-</v>
      </c>
      <c r="L160" s="51" t="str">
        <f>IFERROR(AVERAGEIFS('Orders - December 2020'!$I$2:$I$2047,'Orders - December 2020'!$H$2:$H$2047,Worksheet!L$3,'Orders - December 2020'!$C$2:$C$2047,Worksheet!$F160),"-")</f>
        <v>-</v>
      </c>
      <c r="M160" s="51" t="str">
        <f>IFERROR(AVERAGEIFS('Orders - December 2020'!$I$2:$I$2047,'Orders - December 2020'!$H$2:$H$2047,Worksheet!M$3,'Orders - December 2020'!$C$2:$C$2047,Worksheet!$F160),"-")</f>
        <v>-</v>
      </c>
      <c r="N160" s="51" t="str">
        <f>IFERROR(AVERAGEIFS('Orders - December 2020'!$I$2:$I$2047,'Orders - December 2020'!$H$2:$H$2047,Worksheet!N$3,'Orders - December 2020'!$C$2:$C$2047,Worksheet!$F160),"-")</f>
        <v>-</v>
      </c>
      <c r="O160" s="51" t="str">
        <f>IFERROR(AVERAGEIFS('Orders - December 2020'!$I$2:$I$2047,'Orders - December 2020'!$H$2:$H$2047,Worksheet!O$3,'Orders - December 2020'!$C$2:$C$2047,Worksheet!$F160),"-")</f>
        <v>-</v>
      </c>
      <c r="P160" s="51" t="str">
        <f>IFERROR(AVERAGEIFS('Orders - December 2020'!$I$2:$I$2047,'Orders - December 2020'!$H$2:$H$2047,Worksheet!P$3,'Orders - December 2020'!$C$2:$C$2047,Worksheet!$F160),"-")</f>
        <v>-</v>
      </c>
      <c r="Q160" s="51" t="str">
        <f>IFERROR(AVERAGEIFS('Orders - December 2020'!$I$2:$I$2047,'Orders - December 2020'!$H$2:$H$2047,Worksheet!Q$3,'Orders - December 2020'!$C$2:$C$2047,Worksheet!$F160),"-")</f>
        <v>-</v>
      </c>
      <c r="R160" s="51" t="str">
        <f>IFERROR(AVERAGEIFS('Orders - December 2020'!$I$2:$I$2047,'Orders - December 2020'!$H$2:$H$2047,Worksheet!R$3,'Orders - December 2020'!$C$2:$C$2047,Worksheet!$F160),"-")</f>
        <v>-</v>
      </c>
      <c r="S160" s="51" t="str">
        <f>IFERROR(AVERAGEIFS('Orders - December 2020'!$I$2:$I$2047,'Orders - December 2020'!$H$2:$H$2047,Worksheet!S$3,'Orders - December 2020'!$C$2:$C$2047,Worksheet!$F160),"-")</f>
        <v>-</v>
      </c>
      <c r="T160" s="51" t="str">
        <f>IFERROR(AVERAGEIFS('Orders - December 2020'!$I$2:$I$2047,'Orders - December 2020'!$H$2:$H$2047,Worksheet!T$3,'Orders - December 2020'!$C$2:$C$2047,Worksheet!$F160),"-")</f>
        <v>-</v>
      </c>
      <c r="U160" s="51" t="str">
        <f>IFERROR(AVERAGEIFS('Orders - December 2020'!$I$2:$I$2047,'Orders - December 2020'!$H$2:$H$2047,Worksheet!U$3,'Orders - December 2020'!$C$2:$C$2047,Worksheet!$F160),"-")</f>
        <v>-</v>
      </c>
      <c r="V160" s="51" t="str">
        <f>IFERROR(AVERAGEIFS('Orders - December 2020'!$I$2:$I$2047,'Orders - December 2020'!$H$2:$H$2047,Worksheet!V$3,'Orders - December 2020'!$C$2:$C$2047,Worksheet!$F160),"-")</f>
        <v>-</v>
      </c>
      <c r="W160" s="51" t="str">
        <f>IFERROR(AVERAGEIFS('Orders - December 2020'!$I$2:$I$2047,'Orders - December 2020'!$H$2:$H$2047,Worksheet!W$3,'Orders - December 2020'!$C$2:$C$2047,Worksheet!$F160),"-")</f>
        <v>-</v>
      </c>
      <c r="X160" s="51" t="str">
        <f>IFERROR(AVERAGEIFS('Orders - December 2020'!$I$2:$I$2047,'Orders - December 2020'!$H$2:$H$2047,Worksheet!X$3,'Orders - December 2020'!$C$2:$C$2047,Worksheet!$F160),"-")</f>
        <v>-</v>
      </c>
      <c r="Y160" s="51" t="str">
        <f>IFERROR(AVERAGEIFS('Orders - December 2020'!$I$2:$I$2047,'Orders - December 2020'!$H$2:$H$2047,Worksheet!Y$3,'Orders - December 2020'!$C$2:$C$2047,Worksheet!$F160),"-")</f>
        <v>-</v>
      </c>
      <c r="Z160" s="51" t="str">
        <f>IFERROR(AVERAGEIFS('Orders - December 2020'!$I$2:$I$2047,'Orders - December 2020'!$H$2:$H$2047,Worksheet!Z$3,'Orders - December 2020'!$C$2:$C$2047,Worksheet!$F160),"-")</f>
        <v>-</v>
      </c>
      <c r="AA160" s="51" t="str">
        <f>IFERROR(AVERAGEIFS('Orders - December 2020'!$I$2:$I$2047,'Orders - December 2020'!$H$2:$H$2047,Worksheet!AA$3,'Orders - December 2020'!$C$2:$C$2047,Worksheet!$F160),"-")</f>
        <v>-</v>
      </c>
      <c r="AB160" s="51" t="str">
        <f>IFERROR(AVERAGEIFS('Orders - December 2020'!$I$2:$I$2047,'Orders - December 2020'!$H$2:$H$2047,Worksheet!AB$3,'Orders - December 2020'!$C$2:$C$2047,Worksheet!$F160),"-")</f>
        <v>-</v>
      </c>
      <c r="AC160" s="51" t="str">
        <f>IFERROR(AVERAGEIFS('Orders - December 2020'!$I$2:$I$2047,'Orders - December 2020'!$H$2:$H$2047,Worksheet!AC$3,'Orders - December 2020'!$C$2:$C$2047,Worksheet!$F160),"-")</f>
        <v>-</v>
      </c>
      <c r="AD160" s="51" t="str">
        <f>IFERROR(AVERAGEIFS('Orders - December 2020'!$I$2:$I$2047,'Orders - December 2020'!$H$2:$H$2047,Worksheet!AD$3,'Orders - December 2020'!$C$2:$C$2047,Worksheet!$F160),"-")</f>
        <v>-</v>
      </c>
      <c r="AE160" s="51" t="str">
        <f>IFERROR(AVERAGEIFS('Orders - December 2020'!$I$2:$I$2047,'Orders - December 2020'!$H$2:$H$2047,Worksheet!AE$3,'Orders - December 2020'!$C$2:$C$2047,Worksheet!$F160),"-")</f>
        <v>-</v>
      </c>
      <c r="AF160" s="51" t="str">
        <f>IFERROR(AVERAGEIFS('Orders - December 2020'!$I$2:$I$2047,'Orders - December 2020'!$H$2:$H$2047,Worksheet!AF$3,'Orders - December 2020'!$C$2:$C$2047,Worksheet!$F160),"-")</f>
        <v>-</v>
      </c>
      <c r="AG160" s="51" t="str">
        <f>IFERROR(AVERAGEIFS('Orders - December 2020'!$I$2:$I$2047,'Orders - December 2020'!$H$2:$H$2047,Worksheet!AG$3,'Orders - December 2020'!$C$2:$C$2047,Worksheet!$F160),"-")</f>
        <v>-</v>
      </c>
      <c r="AH160" s="51" t="str">
        <f>IFERROR(AVERAGEIFS('Orders - December 2020'!$I$2:$I$2047,'Orders - December 2020'!$H$2:$H$2047,Worksheet!AH$3,'Orders - December 2020'!$C$2:$C$2047,Worksheet!$F160),"-")</f>
        <v>-</v>
      </c>
      <c r="AI160" s="51" t="str">
        <f>IFERROR(AVERAGEIFS('Orders - December 2020'!$I$2:$I$2047,'Orders - December 2020'!$H$2:$H$2047,Worksheet!AI$3,'Orders - December 2020'!$C$2:$C$2047,Worksheet!$F160),"-")</f>
        <v>-</v>
      </c>
      <c r="AJ160" s="51" t="str">
        <f>IFERROR(AVERAGEIFS('Orders - December 2020'!$I$2:$I$2047,'Orders - December 2020'!$H$2:$H$2047,Worksheet!AJ$3,'Orders - December 2020'!$C$2:$C$2047,Worksheet!$F160),"-")</f>
        <v>-</v>
      </c>
      <c r="AK160" s="51" t="str">
        <f>IFERROR(AVERAGEIFS('Orders - December 2020'!$I$2:$I$2047,'Orders - December 2020'!$H$2:$H$2047,Worksheet!AK$3,'Orders - December 2020'!$C$2:$C$2047,Worksheet!$F160),"-")</f>
        <v>-</v>
      </c>
      <c r="AL160" s="51" t="str">
        <f>IFERROR(AVERAGEIFS('Orders - December 2020'!$I$2:$I$2047,'Orders - December 2020'!$H$2:$H$2047,Worksheet!AL$3,'Orders - December 2020'!$C$2:$C$2047,Worksheet!$F160),"-")</f>
        <v>-</v>
      </c>
      <c r="AM160" s="51" t="str">
        <f>IFERROR(AVERAGEIFS('Orders - December 2020'!$I$2:$I$2047,'Orders - December 2020'!$H$2:$H$2047,Worksheet!AM$3,'Orders - December 2020'!$C$2:$C$2047,Worksheet!$F160),"-")</f>
        <v>-</v>
      </c>
      <c r="AN160" s="51" t="str">
        <f>IFERROR(AVERAGEIFS('Orders - December 2020'!$I$2:$I$2047,'Orders - December 2020'!$H$2:$H$2047,Worksheet!AN$3,'Orders - December 2020'!$C$2:$C$2047,Worksheet!$F160),"-")</f>
        <v>-</v>
      </c>
      <c r="AO160" s="51" t="str">
        <f>IFERROR(AVERAGEIFS('Orders - December 2020'!$I$2:$I$2047,'Orders - December 2020'!$H$2:$H$2047,Worksheet!AO$3,'Orders - December 2020'!$C$2:$C$2047,Worksheet!$F160),"-")</f>
        <v>-</v>
      </c>
      <c r="AP160" s="51" t="str">
        <f>IFERROR(AVERAGEIFS('Orders - December 2020'!$I$2:$I$2047,'Orders - December 2020'!$H$2:$H$2047,Worksheet!AP$3,'Orders - December 2020'!$C$2:$C$2047,Worksheet!$F160),"-")</f>
        <v>-</v>
      </c>
      <c r="AQ160" s="51" t="str">
        <f>IFERROR(AVERAGEIFS('Orders - December 2020'!$I$2:$I$2047,'Orders - December 2020'!$H$2:$H$2047,Worksheet!AQ$3,'Orders - December 2020'!$C$2:$C$2047,Worksheet!$F160),"-")</f>
        <v>-</v>
      </c>
      <c r="AR160" s="51" t="str">
        <f>IFERROR(AVERAGEIFS('Orders - December 2020'!$I$2:$I$2047,'Orders - December 2020'!$H$2:$H$2047,Worksheet!AR$3,'Orders - December 2020'!$C$2:$C$2047,Worksheet!$F160),"-")</f>
        <v>-</v>
      </c>
      <c r="AS160" s="51" t="str">
        <f>IFERROR(AVERAGEIFS('Orders - December 2020'!$I$2:$I$2047,'Orders - December 2020'!$H$2:$H$2047,Worksheet!AS$3,'Orders - December 2020'!$C$2:$C$2047,Worksheet!$F160),"-")</f>
        <v>-</v>
      </c>
      <c r="AT160" s="51" t="str">
        <f>IFERROR(AVERAGEIFS('Orders - December 2020'!$I$2:$I$2047,'Orders - December 2020'!$H$2:$H$2047,Worksheet!AT$3,'Orders - December 2020'!$C$2:$C$2047,Worksheet!$F160),"-")</f>
        <v>-</v>
      </c>
      <c r="AU160" s="51" t="str">
        <f>IFERROR(AVERAGEIFS('Orders - December 2020'!$I$2:$I$2047,'Orders - December 2020'!$H$2:$H$2047,Worksheet!AU$3,'Orders - December 2020'!$C$2:$C$2047,Worksheet!$F160),"-")</f>
        <v>-</v>
      </c>
      <c r="AV160" s="51" t="str">
        <f>IFERROR(AVERAGEIFS('Orders - December 2020'!$I$2:$I$2047,'Orders - December 2020'!$H$2:$H$2047,Worksheet!AV$3,'Orders - December 2020'!$C$2:$C$2047,Worksheet!$F160),"-")</f>
        <v>-</v>
      </c>
      <c r="AW160" s="51" t="str">
        <f>IFERROR(AVERAGEIFS('Orders - December 2020'!$I$2:$I$2047,'Orders - December 2020'!$H$2:$H$2047,Worksheet!AW$3,'Orders - December 2020'!$C$2:$C$2047,Worksheet!$F160),"-")</f>
        <v>-</v>
      </c>
      <c r="AX160" s="51" t="str">
        <f>IFERROR(AVERAGEIFS('Orders - December 2020'!$I$2:$I$2047,'Orders - December 2020'!$H$2:$H$2047,Worksheet!AX$3,'Orders - December 2020'!$C$2:$C$2047,Worksheet!$F160),"-")</f>
        <v>-</v>
      </c>
      <c r="AY160" s="51" t="str">
        <f>IFERROR(AVERAGEIFS('Orders - December 2020'!$I$2:$I$2047,'Orders - December 2020'!$H$2:$H$2047,Worksheet!AY$3,'Orders - December 2020'!$C$2:$C$2047,Worksheet!$F160),"-")</f>
        <v>-</v>
      </c>
      <c r="AZ160" s="51" t="str">
        <f>IFERROR(AVERAGEIFS('Orders - December 2020'!$I$2:$I$2047,'Orders - December 2020'!$H$2:$H$2047,Worksheet!AZ$3,'Orders - December 2020'!$C$2:$C$2047,Worksheet!$F160),"-")</f>
        <v>-</v>
      </c>
      <c r="BA160" s="51" t="str">
        <f>IFERROR(AVERAGEIFS('Orders - December 2020'!$I$2:$I$2047,'Orders - December 2020'!$H$2:$H$2047,Worksheet!BA$3,'Orders - December 2020'!$C$2:$C$2047,Worksheet!$F160),"-")</f>
        <v>-</v>
      </c>
      <c r="BB160" s="51" t="str">
        <f>IFERROR(AVERAGEIFS('Orders - December 2020'!$I$2:$I$2047,'Orders - December 2020'!$H$2:$H$2047,Worksheet!BB$3,'Orders - December 2020'!$C$2:$C$2047,Worksheet!$F160),"-")</f>
        <v>-</v>
      </c>
      <c r="BC160" s="51" t="str">
        <f>IFERROR(AVERAGEIFS('Orders - December 2020'!$I$2:$I$2047,'Orders - December 2020'!$H$2:$H$2047,Worksheet!BC$3,'Orders - December 2020'!$C$2:$C$2047,Worksheet!$F160),"-")</f>
        <v>-</v>
      </c>
      <c r="BD160" s="51" t="str">
        <f>IFERROR(AVERAGEIFS('Orders - December 2020'!$I$2:$I$2047,'Orders - December 2020'!$H$2:$H$2047,Worksheet!BD$3,'Orders - December 2020'!$C$2:$C$2047,Worksheet!$F160),"-")</f>
        <v>-</v>
      </c>
      <c r="BE160" s="51" t="str">
        <f>IFERROR(AVERAGEIFS('Orders - December 2020'!$I$2:$I$2047,'Orders - December 2020'!$H$2:$H$2047,Worksheet!BE$3,'Orders - December 2020'!$C$2:$C$2047,Worksheet!$F160),"-")</f>
        <v>-</v>
      </c>
      <c r="BF160" s="51" t="str">
        <f>IFERROR(AVERAGEIFS('Orders - December 2020'!$I$2:$I$2047,'Orders - December 2020'!$H$2:$H$2047,Worksheet!BF$3,'Orders - December 2020'!$C$2:$C$2047,Worksheet!$F160),"-")</f>
        <v>-</v>
      </c>
      <c r="BG160" s="51" t="str">
        <f>IFERROR(AVERAGEIFS('Orders - December 2020'!$I$2:$I$2047,'Orders - December 2020'!$H$2:$H$2047,Worksheet!BG$3,'Orders - December 2020'!$C$2:$C$2047,Worksheet!$F160),"-")</f>
        <v>-</v>
      </c>
      <c r="BH160" s="51" t="str">
        <f>IFERROR(AVERAGEIFS('Orders - December 2020'!$I$2:$I$2047,'Orders - December 2020'!$H$2:$H$2047,Worksheet!BH$3,'Orders - December 2020'!$C$2:$C$2047,Worksheet!$F160),"-")</f>
        <v>-</v>
      </c>
      <c r="BI160" s="51" t="str">
        <f>IFERROR(AVERAGEIFS('Orders - December 2020'!$I$2:$I$2047,'Orders - December 2020'!$H$2:$H$2047,Worksheet!BI$3,'Orders - December 2020'!$C$2:$C$2047,Worksheet!$F160),"-")</f>
        <v>-</v>
      </c>
      <c r="BJ160" s="51" t="str">
        <f>IFERROR(AVERAGEIFS('Orders - December 2020'!$I$2:$I$2047,'Orders - December 2020'!$H$2:$H$2047,Worksheet!BJ$3,'Orders - December 2020'!$C$2:$C$2047,Worksheet!$F160),"-")</f>
        <v>-</v>
      </c>
      <c r="BK160" s="51" t="str">
        <f>IFERROR(AVERAGEIFS('Orders - December 2020'!$I$2:$I$2047,'Orders - December 2020'!$H$2:$H$2047,Worksheet!BK$3,'Orders - December 2020'!$C$2:$C$2047,Worksheet!$F160),"-")</f>
        <v>-</v>
      </c>
      <c r="BL160" s="51" t="str">
        <f>IFERROR(AVERAGEIFS('Orders - December 2020'!$I$2:$I$2047,'Orders - December 2020'!$H$2:$H$2047,Worksheet!BL$3,'Orders - December 2020'!$C$2:$C$2047,Worksheet!$F160),"-")</f>
        <v>-</v>
      </c>
      <c r="BM160" s="51" t="str">
        <f>IFERROR(AVERAGEIFS('Orders - December 2020'!$I$2:$I$2047,'Orders - December 2020'!$H$2:$H$2047,Worksheet!BM$3,'Orders - December 2020'!$C$2:$C$2047,Worksheet!$F160),"-")</f>
        <v>-</v>
      </c>
      <c r="BN160" s="51" t="str">
        <f>IFERROR(AVERAGEIFS('Orders - December 2020'!$I$2:$I$2047,'Orders - December 2020'!$H$2:$H$2047,Worksheet!BN$3,'Orders - December 2020'!$C$2:$C$2047,Worksheet!$F160),"-")</f>
        <v>-</v>
      </c>
      <c r="BO160" s="51" t="str">
        <f>IFERROR(AVERAGEIFS('Orders - December 2020'!$I$2:$I$2047,'Orders - December 2020'!$H$2:$H$2047,Worksheet!BO$3,'Orders - December 2020'!$C$2:$C$2047,Worksheet!$F160),"-")</f>
        <v>-</v>
      </c>
      <c r="BP160" s="51" t="str">
        <f>IFERROR(AVERAGEIFS('Orders - December 2020'!$I$2:$I$2047,'Orders - December 2020'!$H$2:$H$2047,Worksheet!BP$3,'Orders - December 2020'!$C$2:$C$2047,Worksheet!$F160),"-")</f>
        <v>-</v>
      </c>
      <c r="BQ160" s="51" t="str">
        <f>IFERROR(AVERAGEIFS('Orders - December 2020'!$I$2:$I$2047,'Orders - December 2020'!$H$2:$H$2047,Worksheet!BQ$3,'Orders - December 2020'!$C$2:$C$2047,Worksheet!$F160),"-")</f>
        <v>-</v>
      </c>
      <c r="BR160" s="51" t="str">
        <f>IFERROR(AVERAGEIFS('Orders - December 2020'!$I$2:$I$2047,'Orders - December 2020'!$H$2:$H$2047,Worksheet!BR$3,'Orders - December 2020'!$C$2:$C$2047,Worksheet!$F160),"-")</f>
        <v>-</v>
      </c>
      <c r="BS160" s="51" t="str">
        <f>IFERROR(AVERAGEIFS('Orders - December 2020'!$I$2:$I$2047,'Orders - December 2020'!$H$2:$H$2047,Worksheet!BS$3,'Orders - December 2020'!$C$2:$C$2047,Worksheet!$F160),"-")</f>
        <v>-</v>
      </c>
      <c r="BT160" s="51" t="str">
        <f>IFERROR(AVERAGEIFS('Orders - December 2020'!$I$2:$I$2047,'Orders - December 2020'!$H$2:$H$2047,Worksheet!BT$3,'Orders - December 2020'!$C$2:$C$2047,Worksheet!$F160),"-")</f>
        <v>-</v>
      </c>
      <c r="BU160" s="51" t="str">
        <f>IFERROR(AVERAGEIFS('Orders - December 2020'!$I$2:$I$2047,'Orders - December 2020'!$H$2:$H$2047,Worksheet!BU$3,'Orders - December 2020'!$C$2:$C$2047,Worksheet!$F160),"-")</f>
        <v>-</v>
      </c>
      <c r="BV160" s="51" t="str">
        <f>IFERROR(AVERAGEIFS('Orders - December 2020'!$I$2:$I$2047,'Orders - December 2020'!$H$2:$H$2047,Worksheet!BV$3,'Orders - December 2020'!$C$2:$C$2047,Worksheet!$F160),"-")</f>
        <v>-</v>
      </c>
      <c r="BW160" s="51" t="str">
        <f>IFERROR(AVERAGEIFS('Orders - December 2020'!$I$2:$I$2047,'Orders - December 2020'!$H$2:$H$2047,Worksheet!BW$3,'Orders - December 2020'!$C$2:$C$2047,Worksheet!$F160),"-")</f>
        <v>-</v>
      </c>
      <c r="BX160" s="51" t="str">
        <f>IFERROR(AVERAGEIFS('Orders - December 2020'!$I$2:$I$2047,'Orders - December 2020'!$H$2:$H$2047,Worksheet!BX$3,'Orders - December 2020'!$C$2:$C$2047,Worksheet!$F160),"-")</f>
        <v>-</v>
      </c>
      <c r="BY160" s="51" t="str">
        <f>IFERROR(AVERAGEIFS('Orders - December 2020'!$I$2:$I$2047,'Orders - December 2020'!$H$2:$H$2047,Worksheet!BY$3,'Orders - December 2020'!$C$2:$C$2047,Worksheet!$F160),"-")</f>
        <v>-</v>
      </c>
      <c r="BZ160" s="51" t="str">
        <f>IFERROR(AVERAGEIFS('Orders - December 2020'!$I$2:$I$2047,'Orders - December 2020'!$H$2:$H$2047,Worksheet!BZ$3,'Orders - December 2020'!$C$2:$C$2047,Worksheet!$F160),"-")</f>
        <v>-</v>
      </c>
      <c r="CA160" s="51">
        <f>IFERROR(AVERAGEIFS('Orders - December 2020'!$I$2:$I$2047,'Orders - December 2020'!$H$2:$H$2047,Worksheet!CA$3,'Orders - December 2020'!$C$2:$C$2047,Worksheet!$F160),"-")</f>
        <v>1</v>
      </c>
      <c r="CB160" s="51">
        <f>IFERROR(AVERAGEIFS('Orders - December 2020'!$I$2:$I$2047,'Orders - December 2020'!$H$2:$H$2047,Worksheet!CB$3,'Orders - December 2020'!$C$2:$C$2047,Worksheet!$F160),"-")</f>
        <v>1</v>
      </c>
      <c r="CC160" s="51" t="str">
        <f>IFERROR(AVERAGEIFS('Orders - December 2020'!$I$2:$I$2047,'Orders - December 2020'!$H$2:$H$2047,Worksheet!CC$3,'Orders - December 2020'!$C$2:$C$2047,Worksheet!$F160),"-")</f>
        <v>-</v>
      </c>
      <c r="CD160" s="51" t="str">
        <f>IFERROR(AVERAGEIFS('Orders - December 2020'!$I$2:$I$2047,'Orders - December 2020'!$H$2:$H$2047,Worksheet!CD$3,'Orders - December 2020'!$C$2:$C$2047,Worksheet!$F160),"-")</f>
        <v>-</v>
      </c>
      <c r="CE160" s="51" t="str">
        <f>IFERROR(AVERAGEIFS('Orders - December 2020'!$I$2:$I$2047,'Orders - December 2020'!$H$2:$H$2047,Worksheet!CE$3,'Orders - December 2020'!$C$2:$C$2047,Worksheet!$F160),"-")</f>
        <v>-</v>
      </c>
      <c r="CF160" s="51" t="str">
        <f>IFERROR(AVERAGEIFS('Orders - December 2020'!$I$2:$I$2047,'Orders - December 2020'!$H$2:$H$2047,Worksheet!CF$3,'Orders - December 2020'!$C$2:$C$2047,Worksheet!$F160),"-")</f>
        <v>-</v>
      </c>
      <c r="CG160" s="51" t="str">
        <f>IFERROR(AVERAGEIFS('Orders - December 2020'!$I$2:$I$2047,'Orders - December 2020'!$H$2:$H$2047,Worksheet!CG$3,'Orders - December 2020'!$C$2:$C$2047,Worksheet!$F160),"-")</f>
        <v>-</v>
      </c>
      <c r="CH160" s="51" t="str">
        <f>IFERROR(AVERAGEIFS('Orders - December 2020'!$I$2:$I$2047,'Orders - December 2020'!$H$2:$H$2047,Worksheet!CH$3,'Orders - December 2020'!$C$2:$C$2047,Worksheet!$F160),"-")</f>
        <v>-</v>
      </c>
      <c r="CI160" s="51" t="str">
        <f>IFERROR(AVERAGEIFS('Orders - December 2020'!$I$2:$I$2047,'Orders - December 2020'!$H$2:$H$2047,Worksheet!CI$3,'Orders - December 2020'!$C$2:$C$2047,Worksheet!$F160),"-")</f>
        <v>-</v>
      </c>
      <c r="CJ160" s="51" t="str">
        <f>IFERROR(AVERAGEIFS('Orders - December 2020'!$I$2:$I$2047,'Orders - December 2020'!$H$2:$H$2047,Worksheet!CJ$3,'Orders - December 2020'!$C$2:$C$2047,Worksheet!$F160),"-")</f>
        <v>-</v>
      </c>
      <c r="CK160" s="51" t="str">
        <f>IFERROR(AVERAGEIFS('Orders - December 2020'!$I$2:$I$2047,'Orders - December 2020'!$H$2:$H$2047,Worksheet!CK$3,'Orders - December 2020'!$C$2:$C$2047,Worksheet!$F160),"-")</f>
        <v>-</v>
      </c>
      <c r="CL160" s="51" t="str">
        <f>IFERROR(AVERAGEIFS('Orders - December 2020'!$I$2:$I$2047,'Orders - December 2020'!$H$2:$H$2047,Worksheet!CL$3,'Orders - December 2020'!$C$2:$C$2047,Worksheet!$F160),"-")</f>
        <v>-</v>
      </c>
      <c r="CM160" s="51" t="str">
        <f>IFERROR(AVERAGEIFS('Orders - December 2020'!$I$2:$I$2047,'Orders - December 2020'!$H$2:$H$2047,Worksheet!CM$3,'Orders - December 2020'!$C$2:$C$2047,Worksheet!$F160),"-")</f>
        <v>-</v>
      </c>
      <c r="CN160" s="51" t="str">
        <f>IFERROR(AVERAGEIFS('Orders - December 2020'!$I$2:$I$2047,'Orders - December 2020'!$H$2:$H$2047,Worksheet!CN$3,'Orders - December 2020'!$C$2:$C$2047,Worksheet!$F160),"-")</f>
        <v>-</v>
      </c>
      <c r="CO160" s="51" t="str">
        <f>IFERROR(AVERAGEIFS('Orders - December 2020'!$I$2:$I$2047,'Orders - December 2020'!$H$2:$H$2047,Worksheet!CO$3,'Orders - December 2020'!$C$2:$C$2047,Worksheet!$F160),"-")</f>
        <v>-</v>
      </c>
      <c r="CP160" s="51" t="str">
        <f>IFERROR(AVERAGEIFS('Orders - December 2020'!$I$2:$I$2047,'Orders - December 2020'!$H$2:$H$2047,Worksheet!CP$3,'Orders - December 2020'!$C$2:$C$2047,Worksheet!$F160),"-")</f>
        <v>-</v>
      </c>
      <c r="CQ160" s="51" t="str">
        <f>IFERROR(AVERAGEIFS('Orders - December 2020'!$I$2:$I$2047,'Orders - December 2020'!$H$2:$H$2047,Worksheet!CQ$3,'Orders - December 2020'!$C$2:$C$2047,Worksheet!$F160),"-")</f>
        <v>-</v>
      </c>
      <c r="CR160" s="51" t="str">
        <f>IFERROR(AVERAGEIFS('Orders - December 2020'!$I$2:$I$2047,'Orders - December 2020'!$H$2:$H$2047,Worksheet!CR$3,'Orders - December 2020'!$C$2:$C$2047,Worksheet!$F160),"-")</f>
        <v>-</v>
      </c>
      <c r="CS160" s="51" t="str">
        <f>IFERROR(AVERAGEIFS('Orders - December 2020'!$I$2:$I$2047,'Orders - December 2020'!$H$2:$H$2047,Worksheet!CS$3,'Orders - December 2020'!$C$2:$C$2047,Worksheet!$F160),"-")</f>
        <v>-</v>
      </c>
      <c r="CT160" s="51" t="str">
        <f>IFERROR(AVERAGEIFS('Orders - December 2020'!$I$2:$I$2047,'Orders - December 2020'!$H$2:$H$2047,Worksheet!CT$3,'Orders - December 2020'!$C$2:$C$2047,Worksheet!$F160),"-")</f>
        <v>-</v>
      </c>
      <c r="CU160" s="51" t="str">
        <f>IFERROR(AVERAGEIFS('Orders - December 2020'!$I$2:$I$2047,'Orders - December 2020'!$H$2:$H$2047,Worksheet!CU$3,'Orders - December 2020'!$C$2:$C$2047,Worksheet!$F160),"-")</f>
        <v>-</v>
      </c>
      <c r="CV160" s="51" t="str">
        <f>IFERROR(AVERAGEIFS('Orders - December 2020'!$I$2:$I$2047,'Orders - December 2020'!$H$2:$H$2047,Worksheet!CV$3,'Orders - December 2020'!$C$2:$C$2047,Worksheet!$F160),"-")</f>
        <v>-</v>
      </c>
      <c r="CW160" s="51" t="str">
        <f>IFERROR(AVERAGEIFS('Orders - December 2020'!$I$2:$I$2047,'Orders - December 2020'!$H$2:$H$2047,Worksheet!CW$3,'Orders - December 2020'!$C$2:$C$2047,Worksheet!$F160),"-")</f>
        <v>-</v>
      </c>
      <c r="CX160" s="51" t="str">
        <f>IFERROR(AVERAGEIFS('Orders - December 2020'!$I$2:$I$2047,'Orders - December 2020'!$H$2:$H$2047,Worksheet!CX$3,'Orders - December 2020'!$C$2:$C$2047,Worksheet!$F160),"-")</f>
        <v>-</v>
      </c>
      <c r="CY160" s="51" t="str">
        <f>IFERROR(AVERAGEIFS('Orders - December 2020'!$I$2:$I$2047,'Orders - December 2020'!$H$2:$H$2047,Worksheet!CY$3,'Orders - December 2020'!$C$2:$C$2047,Worksheet!$F160),"-")</f>
        <v>-</v>
      </c>
      <c r="CZ160" s="51" t="str">
        <f>IFERROR(AVERAGEIFS('Orders - December 2020'!$I$2:$I$2047,'Orders - December 2020'!$H$2:$H$2047,Worksheet!CZ$3,'Orders - December 2020'!$C$2:$C$2047,Worksheet!$F160),"-")</f>
        <v>-</v>
      </c>
      <c r="DA160" s="51" t="str">
        <f>IFERROR(AVERAGEIFS('Orders - December 2020'!$I$2:$I$2047,'Orders - December 2020'!$H$2:$H$2047,Worksheet!DA$3,'Orders - December 2020'!$C$2:$C$2047,Worksheet!$F160),"-")</f>
        <v>-</v>
      </c>
      <c r="DB160" s="51" t="str">
        <f>IFERROR(AVERAGEIFS('Orders - December 2020'!$I$2:$I$2047,'Orders - December 2020'!$H$2:$H$2047,Worksheet!DB$3,'Orders - December 2020'!$C$2:$C$2047,Worksheet!$F160),"-")</f>
        <v>-</v>
      </c>
      <c r="DC160" s="51" t="str">
        <f>IFERROR(AVERAGEIFS('Orders - December 2020'!$I$2:$I$2047,'Orders - December 2020'!$H$2:$H$2047,Worksheet!DC$3,'Orders - December 2020'!$C$2:$C$2047,Worksheet!$F160),"-")</f>
        <v>-</v>
      </c>
      <c r="DD160" s="51" t="str">
        <f>IFERROR(AVERAGEIFS('Orders - December 2020'!$I$2:$I$2047,'Orders - December 2020'!$H$2:$H$2047,Worksheet!DD$3,'Orders - December 2020'!$C$2:$C$2047,Worksheet!$F160),"-")</f>
        <v>-</v>
      </c>
      <c r="DE160" s="51" t="str">
        <f>IFERROR(AVERAGEIFS('Orders - December 2020'!$I$2:$I$2047,'Orders - December 2020'!$H$2:$H$2047,Worksheet!DE$3,'Orders - December 2020'!$C$2:$C$2047,Worksheet!$F160),"-")</f>
        <v>-</v>
      </c>
      <c r="DF160" s="51" t="str">
        <f>IFERROR(AVERAGEIFS('Orders - December 2020'!$I$2:$I$2047,'Orders - December 2020'!$H$2:$H$2047,Worksheet!DF$3,'Orders - December 2020'!$C$2:$C$2047,Worksheet!$F160),"-")</f>
        <v>-</v>
      </c>
      <c r="DG160" s="51" t="str">
        <f>IFERROR(AVERAGEIFS('Orders - December 2020'!$I$2:$I$2047,'Orders - December 2020'!$H$2:$H$2047,Worksheet!DG$3,'Orders - December 2020'!$C$2:$C$2047,Worksheet!$F160),"-")</f>
        <v>-</v>
      </c>
      <c r="DH160" s="51" t="str">
        <f>IFERROR(AVERAGEIFS('Orders - December 2020'!$I$2:$I$2047,'Orders - December 2020'!$H$2:$H$2047,Worksheet!DH$3,'Orders - December 2020'!$C$2:$C$2047,Worksheet!$F160),"-")</f>
        <v>-</v>
      </c>
      <c r="DI160" s="51" t="str">
        <f>IFERROR(AVERAGEIFS('Orders - December 2020'!$I$2:$I$2047,'Orders - December 2020'!$H$2:$H$2047,Worksheet!DI$3,'Orders - December 2020'!$C$2:$C$2047,Worksheet!$F160),"-")</f>
        <v>-</v>
      </c>
      <c r="DJ160" s="51" t="str">
        <f>IFERROR(AVERAGEIFS('Orders - December 2020'!$I$2:$I$2047,'Orders - December 2020'!$H$2:$H$2047,Worksheet!DJ$3,'Orders - December 2020'!$C$2:$C$2047,Worksheet!$F160),"-")</f>
        <v>-</v>
      </c>
      <c r="DK160" s="51" t="str">
        <f>IFERROR(AVERAGEIFS('Orders - December 2020'!$I$2:$I$2047,'Orders - December 2020'!$H$2:$H$2047,Worksheet!DK$3,'Orders - December 2020'!$C$2:$C$2047,Worksheet!$F160),"-")</f>
        <v>-</v>
      </c>
      <c r="DL160" s="51" t="str">
        <f>IFERROR(AVERAGEIFS('Orders - December 2020'!$I$2:$I$2047,'Orders - December 2020'!$H$2:$H$2047,Worksheet!DL$3,'Orders - December 2020'!$C$2:$C$2047,Worksheet!$F160),"-")</f>
        <v>-</v>
      </c>
      <c r="DM160" s="51" t="str">
        <f>IFERROR(AVERAGEIFS('Orders - December 2020'!$I$2:$I$2047,'Orders - December 2020'!$H$2:$H$2047,Worksheet!DM$3,'Orders - December 2020'!$C$2:$C$2047,Worksheet!$F160),"-")</f>
        <v>-</v>
      </c>
      <c r="DN160" s="51" t="str">
        <f>IFERROR(AVERAGEIFS('Orders - December 2020'!$I$2:$I$2047,'Orders - December 2020'!$H$2:$H$2047,Worksheet!DN$3,'Orders - December 2020'!$C$2:$C$2047,Worksheet!$F160),"-")</f>
        <v>-</v>
      </c>
      <c r="DO160" s="51" t="str">
        <f>IFERROR(AVERAGEIFS('Orders - December 2020'!$I$2:$I$2047,'Orders - December 2020'!$H$2:$H$2047,Worksheet!DO$3,'Orders - December 2020'!$C$2:$C$2047,Worksheet!$F160),"-")</f>
        <v>-</v>
      </c>
      <c r="DP160" s="51" t="str">
        <f>IFERROR(AVERAGEIFS('Orders - December 2020'!$I$2:$I$2047,'Orders - December 2020'!$H$2:$H$2047,Worksheet!DP$3,'Orders - December 2020'!$C$2:$C$2047,Worksheet!$F160),"-")</f>
        <v>-</v>
      </c>
      <c r="DQ160" s="51" t="str">
        <f>IFERROR(AVERAGEIFS('Orders - December 2020'!$I$2:$I$2047,'Orders - December 2020'!$H$2:$H$2047,Worksheet!DQ$3,'Orders - December 2020'!$C$2:$C$2047,Worksheet!$F160),"-")</f>
        <v>-</v>
      </c>
      <c r="DR160" s="51" t="str">
        <f>IFERROR(AVERAGEIFS('Orders - December 2020'!$I$2:$I$2047,'Orders - December 2020'!$H$2:$H$2047,Worksheet!DR$3,'Orders - December 2020'!$C$2:$C$2047,Worksheet!$F160),"-")</f>
        <v>-</v>
      </c>
      <c r="DS160" s="51" t="str">
        <f>IFERROR(AVERAGEIFS('Orders - December 2020'!$I$2:$I$2047,'Orders - December 2020'!$H$2:$H$2047,Worksheet!DS$3,'Orders - December 2020'!$C$2:$C$2047,Worksheet!$F160),"-")</f>
        <v>-</v>
      </c>
      <c r="DT160" s="51" t="str">
        <f>IFERROR(AVERAGEIFS('Orders - December 2020'!$I$2:$I$2047,'Orders - December 2020'!$H$2:$H$2047,Worksheet!DT$3,'Orders - December 2020'!$C$2:$C$2047,Worksheet!$F160),"-")</f>
        <v>-</v>
      </c>
      <c r="DU160" s="51" t="str">
        <f>IFERROR(AVERAGEIFS('Orders - December 2020'!$I$2:$I$2047,'Orders - December 2020'!$H$2:$H$2047,Worksheet!DU$3,'Orders - December 2020'!$C$2:$C$2047,Worksheet!$F160),"-")</f>
        <v>-</v>
      </c>
      <c r="DV160" s="51" t="str">
        <f>IFERROR(AVERAGEIFS('Orders - December 2020'!$I$2:$I$2047,'Orders - December 2020'!$H$2:$H$2047,Worksheet!DV$3,'Orders - December 2020'!$C$2:$C$2047,Worksheet!$F160),"-")</f>
        <v>-</v>
      </c>
      <c r="DW160" s="51" t="str">
        <f>IFERROR(AVERAGEIFS('Orders - December 2020'!$I$2:$I$2047,'Orders - December 2020'!$H$2:$H$2047,Worksheet!DW$3,'Orders - December 2020'!$C$2:$C$2047,Worksheet!$F160),"-")</f>
        <v>-</v>
      </c>
      <c r="DX160" s="51" t="str">
        <f>IFERROR(AVERAGEIFS('Orders - December 2020'!$I$2:$I$2047,'Orders - December 2020'!$H$2:$H$2047,Worksheet!DX$3,'Orders - December 2020'!$C$2:$C$2047,Worksheet!$F160),"-")</f>
        <v>-</v>
      </c>
      <c r="DY160" s="51" t="str">
        <f>IFERROR(AVERAGEIFS('Orders - December 2020'!$I$2:$I$2047,'Orders - December 2020'!$H$2:$H$2047,Worksheet!DY$3,'Orders - December 2020'!$C$2:$C$2047,Worksheet!$F160),"-")</f>
        <v>-</v>
      </c>
      <c r="DZ160" s="51" t="str">
        <f>IFERROR(AVERAGEIFS('Orders - December 2020'!$I$2:$I$2047,'Orders - December 2020'!$H$2:$H$2047,Worksheet!DZ$3,'Orders - December 2020'!$C$2:$C$2047,Worksheet!$F160),"-")</f>
        <v>-</v>
      </c>
      <c r="EA160" s="51" t="str">
        <f>IFERROR(AVERAGEIFS('Orders - December 2020'!$I$2:$I$2047,'Orders - December 2020'!$H$2:$H$2047,Worksheet!EA$3,'Orders - December 2020'!$C$2:$C$2047,Worksheet!$F160),"-")</f>
        <v>-</v>
      </c>
      <c r="EB160" s="51" t="str">
        <f>IFERROR(AVERAGEIFS('Orders - December 2020'!$I$2:$I$2047,'Orders - December 2020'!$H$2:$H$2047,Worksheet!EB$3,'Orders - December 2020'!$C$2:$C$2047,Worksheet!$F160),"-")</f>
        <v>-</v>
      </c>
      <c r="EC160" s="51" t="str">
        <f>IFERROR(AVERAGEIFS('Orders - December 2020'!$I$2:$I$2047,'Orders - December 2020'!$H$2:$H$2047,Worksheet!EC$3,'Orders - December 2020'!$C$2:$C$2047,Worksheet!$F160),"-")</f>
        <v>-</v>
      </c>
      <c r="ED160" s="51" t="str">
        <f>IFERROR(AVERAGEIFS('Orders - December 2020'!$I$2:$I$2047,'Orders - December 2020'!$H$2:$H$2047,Worksheet!ED$3,'Orders - December 2020'!$C$2:$C$2047,Worksheet!$F160),"-")</f>
        <v>-</v>
      </c>
      <c r="EE160" s="51" t="str">
        <f>IFERROR(AVERAGEIFS('Orders - December 2020'!$I$2:$I$2047,'Orders - December 2020'!$H$2:$H$2047,Worksheet!EE$3,'Orders - December 2020'!$C$2:$C$2047,Worksheet!$F160),"-")</f>
        <v>-</v>
      </c>
      <c r="EF160" s="51" t="str">
        <f>IFERROR(AVERAGEIFS('Orders - December 2020'!$I$2:$I$2047,'Orders - December 2020'!$H$2:$H$2047,Worksheet!EF$3,'Orders - December 2020'!$C$2:$C$2047,Worksheet!$F160),"-")</f>
        <v>-</v>
      </c>
      <c r="EG160" s="51" t="str">
        <f>IFERROR(AVERAGEIFS('Orders - December 2020'!$I$2:$I$2047,'Orders - December 2020'!$H$2:$H$2047,Worksheet!EG$3,'Orders - December 2020'!$C$2:$C$2047,Worksheet!$F160),"-")</f>
        <v>-</v>
      </c>
      <c r="EH160" s="51" t="str">
        <f>IFERROR(AVERAGEIFS('Orders - December 2020'!$I$2:$I$2047,'Orders - December 2020'!$H$2:$H$2047,Worksheet!EH$3,'Orders - December 2020'!$C$2:$C$2047,Worksheet!$F160),"-")</f>
        <v>-</v>
      </c>
      <c r="EI160" s="51" t="str">
        <f>IFERROR(AVERAGEIFS('Orders - December 2020'!$I$2:$I$2047,'Orders - December 2020'!$H$2:$H$2047,Worksheet!EI$3,'Orders - December 2020'!$C$2:$C$2047,Worksheet!$F160),"-")</f>
        <v>-</v>
      </c>
      <c r="EJ160" s="51" t="str">
        <f>IFERROR(AVERAGEIFS('Orders - December 2020'!$I$2:$I$2047,'Orders - December 2020'!$H$2:$H$2047,Worksheet!EJ$3,'Orders - December 2020'!$C$2:$C$2047,Worksheet!$F160),"-")</f>
        <v>-</v>
      </c>
      <c r="EK160" s="51" t="str">
        <f>IFERROR(AVERAGEIFS('Orders - December 2020'!$I$2:$I$2047,'Orders - December 2020'!$H$2:$H$2047,Worksheet!EK$3,'Orders - December 2020'!$C$2:$C$2047,Worksheet!$F160),"-")</f>
        <v>-</v>
      </c>
      <c r="EL160" s="51" t="str">
        <f>IFERROR(AVERAGEIFS('Orders - December 2020'!$I$2:$I$2047,'Orders - December 2020'!$H$2:$H$2047,Worksheet!EL$3,'Orders - December 2020'!$C$2:$C$2047,Worksheet!$F160),"-")</f>
        <v>-</v>
      </c>
      <c r="EM160" s="51" t="str">
        <f>IFERROR(AVERAGEIFS('Orders - December 2020'!$I$2:$I$2047,'Orders - December 2020'!$H$2:$H$2047,Worksheet!EM$3,'Orders - December 2020'!$C$2:$C$2047,Worksheet!$F160),"-")</f>
        <v>-</v>
      </c>
      <c r="EN160" s="51" t="str">
        <f>IFERROR(AVERAGEIFS('Orders - December 2020'!$I$2:$I$2047,'Orders - December 2020'!$H$2:$H$2047,Worksheet!EN$3,'Orders - December 2020'!$C$2:$C$2047,Worksheet!$F160),"-")</f>
        <v>-</v>
      </c>
      <c r="EO160" s="51" t="str">
        <f>IFERROR(AVERAGEIFS('Orders - December 2020'!$I$2:$I$2047,'Orders - December 2020'!$H$2:$H$2047,Worksheet!EO$3,'Orders - December 2020'!$C$2:$C$2047,Worksheet!$F160),"-")</f>
        <v>-</v>
      </c>
      <c r="EP160" s="51" t="str">
        <f>IFERROR(AVERAGEIFS('Orders - December 2020'!$I$2:$I$2047,'Orders - December 2020'!$H$2:$H$2047,Worksheet!EP$3,'Orders - December 2020'!$C$2:$C$2047,Worksheet!$F160),"-")</f>
        <v>-</v>
      </c>
      <c r="EQ160" s="51" t="str">
        <f>IFERROR(AVERAGEIFS('Orders - December 2020'!$I$2:$I$2047,'Orders - December 2020'!$H$2:$H$2047,Worksheet!EQ$3,'Orders - December 2020'!$C$2:$C$2047,Worksheet!$F160),"-")</f>
        <v>-</v>
      </c>
      <c r="ER160" s="51" t="str">
        <f>IFERROR(AVERAGEIFS('Orders - December 2020'!$I$2:$I$2047,'Orders - December 2020'!$H$2:$H$2047,Worksheet!ER$3,'Orders - December 2020'!$C$2:$C$2047,Worksheet!$F160),"-")</f>
        <v>-</v>
      </c>
      <c r="ES160" s="51" t="str">
        <f>IFERROR(AVERAGEIFS('Orders - December 2020'!$I$2:$I$2047,'Orders - December 2020'!$H$2:$H$2047,Worksheet!ES$3,'Orders - December 2020'!$C$2:$C$2047,Worksheet!$F160),"-")</f>
        <v>-</v>
      </c>
      <c r="ET160" s="51" t="str">
        <f>IFERROR(AVERAGEIFS('Orders - December 2020'!$I$2:$I$2047,'Orders - December 2020'!$H$2:$H$2047,Worksheet!ET$3,'Orders - December 2020'!$C$2:$C$2047,Worksheet!$F160),"-")</f>
        <v>-</v>
      </c>
      <c r="EU160" s="51" t="str">
        <f>IFERROR(AVERAGEIFS('Orders - December 2020'!$I$2:$I$2047,'Orders - December 2020'!$H$2:$H$2047,Worksheet!EU$3,'Orders - December 2020'!$C$2:$C$2047,Worksheet!$F160),"-")</f>
        <v>-</v>
      </c>
      <c r="EV160" s="51" t="str">
        <f>IFERROR(AVERAGEIFS('Orders - December 2020'!$I$2:$I$2047,'Orders - December 2020'!$H$2:$H$2047,Worksheet!EV$3,'Orders - December 2020'!$C$2:$C$2047,Worksheet!$F160),"-")</f>
        <v>-</v>
      </c>
      <c r="EW160" s="51" t="str">
        <f>IFERROR(AVERAGEIFS('Orders - December 2020'!$I$2:$I$2047,'Orders - December 2020'!$H$2:$H$2047,Worksheet!EW$3,'Orders - December 2020'!$C$2:$C$2047,Worksheet!$F160),"-")</f>
        <v>-</v>
      </c>
      <c r="EX160" s="51" t="str">
        <f>IFERROR(AVERAGEIFS('Orders - December 2020'!$I$2:$I$2047,'Orders - December 2020'!$H$2:$H$2047,Worksheet!EX$3,'Orders - December 2020'!$C$2:$C$2047,Worksheet!$F160),"-")</f>
        <v>-</v>
      </c>
      <c r="EY160" s="51" t="str">
        <f>IFERROR(AVERAGEIFS('Orders - December 2020'!$I$2:$I$2047,'Orders - December 2020'!$H$2:$H$2047,Worksheet!EY$3,'Orders - December 2020'!$C$2:$C$2047,Worksheet!$F160),"-")</f>
        <v>-</v>
      </c>
      <c r="EZ160" s="51" t="str">
        <f>IFERROR(AVERAGEIFS('Orders - December 2020'!$I$2:$I$2047,'Orders - December 2020'!$H$2:$H$2047,Worksheet!EZ$3,'Orders - December 2020'!$C$2:$C$2047,Worksheet!$F160),"-")</f>
        <v>-</v>
      </c>
      <c r="FA160" s="51" t="str">
        <f>IFERROR(AVERAGEIFS('Orders - December 2020'!$I$2:$I$2047,'Orders - December 2020'!$H$2:$H$2047,Worksheet!FA$3,'Orders - December 2020'!$C$2:$C$2047,Worksheet!$F160),"-")</f>
        <v>-</v>
      </c>
      <c r="FB160" s="51" t="str">
        <f>IFERROR(AVERAGEIFS('Orders - December 2020'!$I$2:$I$2047,'Orders - December 2020'!$H$2:$H$2047,Worksheet!FB$3,'Orders - December 2020'!$C$2:$C$2047,Worksheet!$F160),"-")</f>
        <v>-</v>
      </c>
      <c r="FC160" s="51" t="str">
        <f>IFERROR(AVERAGEIFS('Orders - December 2020'!$I$2:$I$2047,'Orders - December 2020'!$H$2:$H$2047,Worksheet!FC$3,'Orders - December 2020'!$C$2:$C$2047,Worksheet!$F160),"-")</f>
        <v>-</v>
      </c>
      <c r="FD160" s="51" t="str">
        <f>IFERROR(AVERAGEIFS('Orders - December 2020'!$I$2:$I$2047,'Orders - December 2020'!$H$2:$H$2047,Worksheet!FD$3,'Orders - December 2020'!$C$2:$C$2047,Worksheet!$F160),"-")</f>
        <v>-</v>
      </c>
      <c r="FE160" s="51" t="str">
        <f>IFERROR(AVERAGEIFS('Orders - December 2020'!$I$2:$I$2047,'Orders - December 2020'!$H$2:$H$2047,Worksheet!FE$3,'Orders - December 2020'!$C$2:$C$2047,Worksheet!$F160),"-")</f>
        <v>-</v>
      </c>
      <c r="FF160" s="51" t="str">
        <f>IFERROR(AVERAGEIFS('Orders - December 2020'!$I$2:$I$2047,'Orders - December 2020'!$H$2:$H$2047,Worksheet!FF$3,'Orders - December 2020'!$C$2:$C$2047,Worksheet!$F160),"-")</f>
        <v>-</v>
      </c>
      <c r="FG160" s="52" t="str">
        <f>IFERROR(AVERAGEIFS('Orders - December 2020'!$I$2:$I$2047,'Orders - December 2020'!$H$2:$H$2047,Worksheet!FG$3,'Orders - December 2020'!$C$2:$C$2047,Worksheet!$F160),"-")</f>
        <v>-</v>
      </c>
    </row>
    <row r="161" spans="6:163">
      <c r="F161" s="45" t="str">
        <v>Jeecee SuperMinimart</v>
      </c>
      <c r="G161" s="50" t="str">
        <f>IFERROR(AVERAGEIFS('Orders - December 2020'!$I$2:$I$2047,'Orders - December 2020'!$H$2:$H$2047,Worksheet!G$3,'Orders - December 2020'!$C$2:$C$2047,Worksheet!$F161),"-")</f>
        <v>-</v>
      </c>
      <c r="H161" s="51" t="str">
        <f>IFERROR(AVERAGEIFS('Orders - December 2020'!$I$2:$I$2047,'Orders - December 2020'!$H$2:$H$2047,Worksheet!H$3,'Orders - December 2020'!$C$2:$C$2047,Worksheet!$F161),"-")</f>
        <v>-</v>
      </c>
      <c r="I161" s="51" t="str">
        <f>IFERROR(AVERAGEIFS('Orders - December 2020'!$I$2:$I$2047,'Orders - December 2020'!$H$2:$H$2047,Worksheet!I$3,'Orders - December 2020'!$C$2:$C$2047,Worksheet!$F161),"-")</f>
        <v>-</v>
      </c>
      <c r="J161" s="51" t="str">
        <f>IFERROR(AVERAGEIFS('Orders - December 2020'!$I$2:$I$2047,'Orders - December 2020'!$H$2:$H$2047,Worksheet!J$3,'Orders - December 2020'!$C$2:$C$2047,Worksheet!$F161),"-")</f>
        <v>-</v>
      </c>
      <c r="K161" s="51" t="str">
        <f>IFERROR(AVERAGEIFS('Orders - December 2020'!$I$2:$I$2047,'Orders - December 2020'!$H$2:$H$2047,Worksheet!K$3,'Orders - December 2020'!$C$2:$C$2047,Worksheet!$F161),"-")</f>
        <v>-</v>
      </c>
      <c r="L161" s="51" t="str">
        <f>IFERROR(AVERAGEIFS('Orders - December 2020'!$I$2:$I$2047,'Orders - December 2020'!$H$2:$H$2047,Worksheet!L$3,'Orders - December 2020'!$C$2:$C$2047,Worksheet!$F161),"-")</f>
        <v>-</v>
      </c>
      <c r="M161" s="51" t="str">
        <f>IFERROR(AVERAGEIFS('Orders - December 2020'!$I$2:$I$2047,'Orders - December 2020'!$H$2:$H$2047,Worksheet!M$3,'Orders - December 2020'!$C$2:$C$2047,Worksheet!$F161),"-")</f>
        <v>-</v>
      </c>
      <c r="N161" s="51" t="str">
        <f>IFERROR(AVERAGEIFS('Orders - December 2020'!$I$2:$I$2047,'Orders - December 2020'!$H$2:$H$2047,Worksheet!N$3,'Orders - December 2020'!$C$2:$C$2047,Worksheet!$F161),"-")</f>
        <v>-</v>
      </c>
      <c r="O161" s="51" t="str">
        <f>IFERROR(AVERAGEIFS('Orders - December 2020'!$I$2:$I$2047,'Orders - December 2020'!$H$2:$H$2047,Worksheet!O$3,'Orders - December 2020'!$C$2:$C$2047,Worksheet!$F161),"-")</f>
        <v>-</v>
      </c>
      <c r="P161" s="51" t="str">
        <f>IFERROR(AVERAGEIFS('Orders - December 2020'!$I$2:$I$2047,'Orders - December 2020'!$H$2:$H$2047,Worksheet!P$3,'Orders - December 2020'!$C$2:$C$2047,Worksheet!$F161),"-")</f>
        <v>-</v>
      </c>
      <c r="Q161" s="51" t="str">
        <f>IFERROR(AVERAGEIFS('Orders - December 2020'!$I$2:$I$2047,'Orders - December 2020'!$H$2:$H$2047,Worksheet!Q$3,'Orders - December 2020'!$C$2:$C$2047,Worksheet!$F161),"-")</f>
        <v>-</v>
      </c>
      <c r="R161" s="51" t="str">
        <f>IFERROR(AVERAGEIFS('Orders - December 2020'!$I$2:$I$2047,'Orders - December 2020'!$H$2:$H$2047,Worksheet!R$3,'Orders - December 2020'!$C$2:$C$2047,Worksheet!$F161),"-")</f>
        <v>-</v>
      </c>
      <c r="S161" s="51" t="str">
        <f>IFERROR(AVERAGEIFS('Orders - December 2020'!$I$2:$I$2047,'Orders - December 2020'!$H$2:$H$2047,Worksheet!S$3,'Orders - December 2020'!$C$2:$C$2047,Worksheet!$F161),"-")</f>
        <v>-</v>
      </c>
      <c r="T161" s="51" t="str">
        <f>IFERROR(AVERAGEIFS('Orders - December 2020'!$I$2:$I$2047,'Orders - December 2020'!$H$2:$H$2047,Worksheet!T$3,'Orders - December 2020'!$C$2:$C$2047,Worksheet!$F161),"-")</f>
        <v>-</v>
      </c>
      <c r="U161" s="51" t="str">
        <f>IFERROR(AVERAGEIFS('Orders - December 2020'!$I$2:$I$2047,'Orders - December 2020'!$H$2:$H$2047,Worksheet!U$3,'Orders - December 2020'!$C$2:$C$2047,Worksheet!$F161),"-")</f>
        <v>-</v>
      </c>
      <c r="V161" s="51" t="str">
        <f>IFERROR(AVERAGEIFS('Orders - December 2020'!$I$2:$I$2047,'Orders - December 2020'!$H$2:$H$2047,Worksheet!V$3,'Orders - December 2020'!$C$2:$C$2047,Worksheet!$F161),"-")</f>
        <v>-</v>
      </c>
      <c r="W161" s="51" t="str">
        <f>IFERROR(AVERAGEIFS('Orders - December 2020'!$I$2:$I$2047,'Orders - December 2020'!$H$2:$H$2047,Worksheet!W$3,'Orders - December 2020'!$C$2:$C$2047,Worksheet!$F161),"-")</f>
        <v>-</v>
      </c>
      <c r="X161" s="51" t="str">
        <f>IFERROR(AVERAGEIFS('Orders - December 2020'!$I$2:$I$2047,'Orders - December 2020'!$H$2:$H$2047,Worksheet!X$3,'Orders - December 2020'!$C$2:$C$2047,Worksheet!$F161),"-")</f>
        <v>-</v>
      </c>
      <c r="Y161" s="51" t="str">
        <f>IFERROR(AVERAGEIFS('Orders - December 2020'!$I$2:$I$2047,'Orders - December 2020'!$H$2:$H$2047,Worksheet!Y$3,'Orders - December 2020'!$C$2:$C$2047,Worksheet!$F161),"-")</f>
        <v>-</v>
      </c>
      <c r="Z161" s="51" t="str">
        <f>IFERROR(AVERAGEIFS('Orders - December 2020'!$I$2:$I$2047,'Orders - December 2020'!$H$2:$H$2047,Worksheet!Z$3,'Orders - December 2020'!$C$2:$C$2047,Worksheet!$F161),"-")</f>
        <v>-</v>
      </c>
      <c r="AA161" s="51" t="str">
        <f>IFERROR(AVERAGEIFS('Orders - December 2020'!$I$2:$I$2047,'Orders - December 2020'!$H$2:$H$2047,Worksheet!AA$3,'Orders - December 2020'!$C$2:$C$2047,Worksheet!$F161),"-")</f>
        <v>-</v>
      </c>
      <c r="AB161" s="51" t="str">
        <f>IFERROR(AVERAGEIFS('Orders - December 2020'!$I$2:$I$2047,'Orders - December 2020'!$H$2:$H$2047,Worksheet!AB$3,'Orders - December 2020'!$C$2:$C$2047,Worksheet!$F161),"-")</f>
        <v>-</v>
      </c>
      <c r="AC161" s="51" t="str">
        <f>IFERROR(AVERAGEIFS('Orders - December 2020'!$I$2:$I$2047,'Orders - December 2020'!$H$2:$H$2047,Worksheet!AC$3,'Orders - December 2020'!$C$2:$C$2047,Worksheet!$F161),"-")</f>
        <v>-</v>
      </c>
      <c r="AD161" s="51" t="str">
        <f>IFERROR(AVERAGEIFS('Orders - December 2020'!$I$2:$I$2047,'Orders - December 2020'!$H$2:$H$2047,Worksheet!AD$3,'Orders - December 2020'!$C$2:$C$2047,Worksheet!$F161),"-")</f>
        <v>-</v>
      </c>
      <c r="AE161" s="51" t="str">
        <f>IFERROR(AVERAGEIFS('Orders - December 2020'!$I$2:$I$2047,'Orders - December 2020'!$H$2:$H$2047,Worksheet!AE$3,'Orders - December 2020'!$C$2:$C$2047,Worksheet!$F161),"-")</f>
        <v>-</v>
      </c>
      <c r="AF161" s="51" t="str">
        <f>IFERROR(AVERAGEIFS('Orders - December 2020'!$I$2:$I$2047,'Orders - December 2020'!$H$2:$H$2047,Worksheet!AF$3,'Orders - December 2020'!$C$2:$C$2047,Worksheet!$F161),"-")</f>
        <v>-</v>
      </c>
      <c r="AG161" s="51" t="str">
        <f>IFERROR(AVERAGEIFS('Orders - December 2020'!$I$2:$I$2047,'Orders - December 2020'!$H$2:$H$2047,Worksheet!AG$3,'Orders - December 2020'!$C$2:$C$2047,Worksheet!$F161),"-")</f>
        <v>-</v>
      </c>
      <c r="AH161" s="51" t="str">
        <f>IFERROR(AVERAGEIFS('Orders - December 2020'!$I$2:$I$2047,'Orders - December 2020'!$H$2:$H$2047,Worksheet!AH$3,'Orders - December 2020'!$C$2:$C$2047,Worksheet!$F161),"-")</f>
        <v>-</v>
      </c>
      <c r="AI161" s="51" t="str">
        <f>IFERROR(AVERAGEIFS('Orders - December 2020'!$I$2:$I$2047,'Orders - December 2020'!$H$2:$H$2047,Worksheet!AI$3,'Orders - December 2020'!$C$2:$C$2047,Worksheet!$F161),"-")</f>
        <v>-</v>
      </c>
      <c r="AJ161" s="51" t="str">
        <f>IFERROR(AVERAGEIFS('Orders - December 2020'!$I$2:$I$2047,'Orders - December 2020'!$H$2:$H$2047,Worksheet!AJ$3,'Orders - December 2020'!$C$2:$C$2047,Worksheet!$F161),"-")</f>
        <v>-</v>
      </c>
      <c r="AK161" s="51" t="str">
        <f>IFERROR(AVERAGEIFS('Orders - December 2020'!$I$2:$I$2047,'Orders - December 2020'!$H$2:$H$2047,Worksheet!AK$3,'Orders - December 2020'!$C$2:$C$2047,Worksheet!$F161),"-")</f>
        <v>-</v>
      </c>
      <c r="AL161" s="51" t="str">
        <f>IFERROR(AVERAGEIFS('Orders - December 2020'!$I$2:$I$2047,'Orders - December 2020'!$H$2:$H$2047,Worksheet!AL$3,'Orders - December 2020'!$C$2:$C$2047,Worksheet!$F161),"-")</f>
        <v>-</v>
      </c>
      <c r="AM161" s="51" t="str">
        <f>IFERROR(AVERAGEIFS('Orders - December 2020'!$I$2:$I$2047,'Orders - December 2020'!$H$2:$H$2047,Worksheet!AM$3,'Orders - December 2020'!$C$2:$C$2047,Worksheet!$F161),"-")</f>
        <v>-</v>
      </c>
      <c r="AN161" s="51" t="str">
        <f>IFERROR(AVERAGEIFS('Orders - December 2020'!$I$2:$I$2047,'Orders - December 2020'!$H$2:$H$2047,Worksheet!AN$3,'Orders - December 2020'!$C$2:$C$2047,Worksheet!$F161),"-")</f>
        <v>-</v>
      </c>
      <c r="AO161" s="51" t="str">
        <f>IFERROR(AVERAGEIFS('Orders - December 2020'!$I$2:$I$2047,'Orders - December 2020'!$H$2:$H$2047,Worksheet!AO$3,'Orders - December 2020'!$C$2:$C$2047,Worksheet!$F161),"-")</f>
        <v>-</v>
      </c>
      <c r="AP161" s="51" t="str">
        <f>IFERROR(AVERAGEIFS('Orders - December 2020'!$I$2:$I$2047,'Orders - December 2020'!$H$2:$H$2047,Worksheet!AP$3,'Orders - December 2020'!$C$2:$C$2047,Worksheet!$F161),"-")</f>
        <v>-</v>
      </c>
      <c r="AQ161" s="51" t="str">
        <f>IFERROR(AVERAGEIFS('Orders - December 2020'!$I$2:$I$2047,'Orders - December 2020'!$H$2:$H$2047,Worksheet!AQ$3,'Orders - December 2020'!$C$2:$C$2047,Worksheet!$F161),"-")</f>
        <v>-</v>
      </c>
      <c r="AR161" s="51" t="str">
        <f>IFERROR(AVERAGEIFS('Orders - December 2020'!$I$2:$I$2047,'Orders - December 2020'!$H$2:$H$2047,Worksheet!AR$3,'Orders - December 2020'!$C$2:$C$2047,Worksheet!$F161),"-")</f>
        <v>-</v>
      </c>
      <c r="AS161" s="51" t="str">
        <f>IFERROR(AVERAGEIFS('Orders - December 2020'!$I$2:$I$2047,'Orders - December 2020'!$H$2:$H$2047,Worksheet!AS$3,'Orders - December 2020'!$C$2:$C$2047,Worksheet!$F161),"-")</f>
        <v>-</v>
      </c>
      <c r="AT161" s="51" t="str">
        <f>IFERROR(AVERAGEIFS('Orders - December 2020'!$I$2:$I$2047,'Orders - December 2020'!$H$2:$H$2047,Worksheet!AT$3,'Orders - December 2020'!$C$2:$C$2047,Worksheet!$F161),"-")</f>
        <v>-</v>
      </c>
      <c r="AU161" s="51" t="str">
        <f>IFERROR(AVERAGEIFS('Orders - December 2020'!$I$2:$I$2047,'Orders - December 2020'!$H$2:$H$2047,Worksheet!AU$3,'Orders - December 2020'!$C$2:$C$2047,Worksheet!$F161),"-")</f>
        <v>-</v>
      </c>
      <c r="AV161" s="51" t="str">
        <f>IFERROR(AVERAGEIFS('Orders - December 2020'!$I$2:$I$2047,'Orders - December 2020'!$H$2:$H$2047,Worksheet!AV$3,'Orders - December 2020'!$C$2:$C$2047,Worksheet!$F161),"-")</f>
        <v>-</v>
      </c>
      <c r="AW161" s="51" t="str">
        <f>IFERROR(AVERAGEIFS('Orders - December 2020'!$I$2:$I$2047,'Orders - December 2020'!$H$2:$H$2047,Worksheet!AW$3,'Orders - December 2020'!$C$2:$C$2047,Worksheet!$F161),"-")</f>
        <v>-</v>
      </c>
      <c r="AX161" s="51" t="str">
        <f>IFERROR(AVERAGEIFS('Orders - December 2020'!$I$2:$I$2047,'Orders - December 2020'!$H$2:$H$2047,Worksheet!AX$3,'Orders - December 2020'!$C$2:$C$2047,Worksheet!$F161),"-")</f>
        <v>-</v>
      </c>
      <c r="AY161" s="51" t="str">
        <f>IFERROR(AVERAGEIFS('Orders - December 2020'!$I$2:$I$2047,'Orders - December 2020'!$H$2:$H$2047,Worksheet!AY$3,'Orders - December 2020'!$C$2:$C$2047,Worksheet!$F161),"-")</f>
        <v>-</v>
      </c>
      <c r="AZ161" s="51" t="str">
        <f>IFERROR(AVERAGEIFS('Orders - December 2020'!$I$2:$I$2047,'Orders - December 2020'!$H$2:$H$2047,Worksheet!AZ$3,'Orders - December 2020'!$C$2:$C$2047,Worksheet!$F161),"-")</f>
        <v>-</v>
      </c>
      <c r="BA161" s="51" t="str">
        <f>IFERROR(AVERAGEIFS('Orders - December 2020'!$I$2:$I$2047,'Orders - December 2020'!$H$2:$H$2047,Worksheet!BA$3,'Orders - December 2020'!$C$2:$C$2047,Worksheet!$F161),"-")</f>
        <v>-</v>
      </c>
      <c r="BB161" s="51" t="str">
        <f>IFERROR(AVERAGEIFS('Orders - December 2020'!$I$2:$I$2047,'Orders - December 2020'!$H$2:$H$2047,Worksheet!BB$3,'Orders - December 2020'!$C$2:$C$2047,Worksheet!$F161),"-")</f>
        <v>-</v>
      </c>
      <c r="BC161" s="51" t="str">
        <f>IFERROR(AVERAGEIFS('Orders - December 2020'!$I$2:$I$2047,'Orders - December 2020'!$H$2:$H$2047,Worksheet!BC$3,'Orders - December 2020'!$C$2:$C$2047,Worksheet!$F161),"-")</f>
        <v>-</v>
      </c>
      <c r="BD161" s="51" t="str">
        <f>IFERROR(AVERAGEIFS('Orders - December 2020'!$I$2:$I$2047,'Orders - December 2020'!$H$2:$H$2047,Worksheet!BD$3,'Orders - December 2020'!$C$2:$C$2047,Worksheet!$F161),"-")</f>
        <v>-</v>
      </c>
      <c r="BE161" s="51" t="str">
        <f>IFERROR(AVERAGEIFS('Orders - December 2020'!$I$2:$I$2047,'Orders - December 2020'!$H$2:$H$2047,Worksheet!BE$3,'Orders - December 2020'!$C$2:$C$2047,Worksheet!$F161),"-")</f>
        <v>-</v>
      </c>
      <c r="BF161" s="51" t="str">
        <f>IFERROR(AVERAGEIFS('Orders - December 2020'!$I$2:$I$2047,'Orders - December 2020'!$H$2:$H$2047,Worksheet!BF$3,'Orders - December 2020'!$C$2:$C$2047,Worksheet!$F161),"-")</f>
        <v>-</v>
      </c>
      <c r="BG161" s="51" t="str">
        <f>IFERROR(AVERAGEIFS('Orders - December 2020'!$I$2:$I$2047,'Orders - December 2020'!$H$2:$H$2047,Worksheet!BG$3,'Orders - December 2020'!$C$2:$C$2047,Worksheet!$F161),"-")</f>
        <v>-</v>
      </c>
      <c r="BH161" s="51" t="str">
        <f>IFERROR(AVERAGEIFS('Orders - December 2020'!$I$2:$I$2047,'Orders - December 2020'!$H$2:$H$2047,Worksheet!BH$3,'Orders - December 2020'!$C$2:$C$2047,Worksheet!$F161),"-")</f>
        <v>-</v>
      </c>
      <c r="BI161" s="51" t="str">
        <f>IFERROR(AVERAGEIFS('Orders - December 2020'!$I$2:$I$2047,'Orders - December 2020'!$H$2:$H$2047,Worksheet!BI$3,'Orders - December 2020'!$C$2:$C$2047,Worksheet!$F161),"-")</f>
        <v>-</v>
      </c>
      <c r="BJ161" s="51" t="str">
        <f>IFERROR(AVERAGEIFS('Orders - December 2020'!$I$2:$I$2047,'Orders - December 2020'!$H$2:$H$2047,Worksheet!BJ$3,'Orders - December 2020'!$C$2:$C$2047,Worksheet!$F161),"-")</f>
        <v>-</v>
      </c>
      <c r="BK161" s="51" t="str">
        <f>IFERROR(AVERAGEIFS('Orders - December 2020'!$I$2:$I$2047,'Orders - December 2020'!$H$2:$H$2047,Worksheet!BK$3,'Orders - December 2020'!$C$2:$C$2047,Worksheet!$F161),"-")</f>
        <v>-</v>
      </c>
      <c r="BL161" s="51" t="str">
        <f>IFERROR(AVERAGEIFS('Orders - December 2020'!$I$2:$I$2047,'Orders - December 2020'!$H$2:$H$2047,Worksheet!BL$3,'Orders - December 2020'!$C$2:$C$2047,Worksheet!$F161),"-")</f>
        <v>-</v>
      </c>
      <c r="BM161" s="51" t="str">
        <f>IFERROR(AVERAGEIFS('Orders - December 2020'!$I$2:$I$2047,'Orders - December 2020'!$H$2:$H$2047,Worksheet!BM$3,'Orders - December 2020'!$C$2:$C$2047,Worksheet!$F161),"-")</f>
        <v>-</v>
      </c>
      <c r="BN161" s="51" t="str">
        <f>IFERROR(AVERAGEIFS('Orders - December 2020'!$I$2:$I$2047,'Orders - December 2020'!$H$2:$H$2047,Worksheet!BN$3,'Orders - December 2020'!$C$2:$C$2047,Worksheet!$F161),"-")</f>
        <v>-</v>
      </c>
      <c r="BO161" s="51" t="str">
        <f>IFERROR(AVERAGEIFS('Orders - December 2020'!$I$2:$I$2047,'Orders - December 2020'!$H$2:$H$2047,Worksheet!BO$3,'Orders - December 2020'!$C$2:$C$2047,Worksheet!$F161),"-")</f>
        <v>-</v>
      </c>
      <c r="BP161" s="51" t="str">
        <f>IFERROR(AVERAGEIFS('Orders - December 2020'!$I$2:$I$2047,'Orders - December 2020'!$H$2:$H$2047,Worksheet!BP$3,'Orders - December 2020'!$C$2:$C$2047,Worksheet!$F161),"-")</f>
        <v>-</v>
      </c>
      <c r="BQ161" s="51" t="str">
        <f>IFERROR(AVERAGEIFS('Orders - December 2020'!$I$2:$I$2047,'Orders - December 2020'!$H$2:$H$2047,Worksheet!BQ$3,'Orders - December 2020'!$C$2:$C$2047,Worksheet!$F161),"-")</f>
        <v>-</v>
      </c>
      <c r="BR161" s="51" t="str">
        <f>IFERROR(AVERAGEIFS('Orders - December 2020'!$I$2:$I$2047,'Orders - December 2020'!$H$2:$H$2047,Worksheet!BR$3,'Orders - December 2020'!$C$2:$C$2047,Worksheet!$F161),"-")</f>
        <v>-</v>
      </c>
      <c r="BS161" s="51" t="str">
        <f>IFERROR(AVERAGEIFS('Orders - December 2020'!$I$2:$I$2047,'Orders - December 2020'!$H$2:$H$2047,Worksheet!BS$3,'Orders - December 2020'!$C$2:$C$2047,Worksheet!$F161),"-")</f>
        <v>-</v>
      </c>
      <c r="BT161" s="51" t="str">
        <f>IFERROR(AVERAGEIFS('Orders - December 2020'!$I$2:$I$2047,'Orders - December 2020'!$H$2:$H$2047,Worksheet!BT$3,'Orders - December 2020'!$C$2:$C$2047,Worksheet!$F161),"-")</f>
        <v>-</v>
      </c>
      <c r="BU161" s="51" t="str">
        <f>IFERROR(AVERAGEIFS('Orders - December 2020'!$I$2:$I$2047,'Orders - December 2020'!$H$2:$H$2047,Worksheet!BU$3,'Orders - December 2020'!$C$2:$C$2047,Worksheet!$F161),"-")</f>
        <v>-</v>
      </c>
      <c r="BV161" s="51" t="str">
        <f>IFERROR(AVERAGEIFS('Orders - December 2020'!$I$2:$I$2047,'Orders - December 2020'!$H$2:$H$2047,Worksheet!BV$3,'Orders - December 2020'!$C$2:$C$2047,Worksheet!$F161),"-")</f>
        <v>-</v>
      </c>
      <c r="BW161" s="51" t="str">
        <f>IFERROR(AVERAGEIFS('Orders - December 2020'!$I$2:$I$2047,'Orders - December 2020'!$H$2:$H$2047,Worksheet!BW$3,'Orders - December 2020'!$C$2:$C$2047,Worksheet!$F161),"-")</f>
        <v>-</v>
      </c>
      <c r="BX161" s="51" t="str">
        <f>IFERROR(AVERAGEIFS('Orders - December 2020'!$I$2:$I$2047,'Orders - December 2020'!$H$2:$H$2047,Worksheet!BX$3,'Orders - December 2020'!$C$2:$C$2047,Worksheet!$F161),"-")</f>
        <v>-</v>
      </c>
      <c r="BY161" s="51" t="str">
        <f>IFERROR(AVERAGEIFS('Orders - December 2020'!$I$2:$I$2047,'Orders - December 2020'!$H$2:$H$2047,Worksheet!BY$3,'Orders - December 2020'!$C$2:$C$2047,Worksheet!$F161),"-")</f>
        <v>-</v>
      </c>
      <c r="BZ161" s="51" t="str">
        <f>IFERROR(AVERAGEIFS('Orders - December 2020'!$I$2:$I$2047,'Orders - December 2020'!$H$2:$H$2047,Worksheet!BZ$3,'Orders - December 2020'!$C$2:$C$2047,Worksheet!$F161),"-")</f>
        <v>-</v>
      </c>
      <c r="CA161" s="51">
        <f>IFERROR(AVERAGEIFS('Orders - December 2020'!$I$2:$I$2047,'Orders - December 2020'!$H$2:$H$2047,Worksheet!CA$3,'Orders - December 2020'!$C$2:$C$2047,Worksheet!$F161),"-")</f>
        <v>1</v>
      </c>
      <c r="CB161" s="51">
        <f>IFERROR(AVERAGEIFS('Orders - December 2020'!$I$2:$I$2047,'Orders - December 2020'!$H$2:$H$2047,Worksheet!CB$3,'Orders - December 2020'!$C$2:$C$2047,Worksheet!$F161),"-")</f>
        <v>1</v>
      </c>
      <c r="CC161" s="51" t="str">
        <f>IFERROR(AVERAGEIFS('Orders - December 2020'!$I$2:$I$2047,'Orders - December 2020'!$H$2:$H$2047,Worksheet!CC$3,'Orders - December 2020'!$C$2:$C$2047,Worksheet!$F161),"-")</f>
        <v>-</v>
      </c>
      <c r="CD161" s="51" t="str">
        <f>IFERROR(AVERAGEIFS('Orders - December 2020'!$I$2:$I$2047,'Orders - December 2020'!$H$2:$H$2047,Worksheet!CD$3,'Orders - December 2020'!$C$2:$C$2047,Worksheet!$F161),"-")</f>
        <v>-</v>
      </c>
      <c r="CE161" s="51" t="str">
        <f>IFERROR(AVERAGEIFS('Orders - December 2020'!$I$2:$I$2047,'Orders - December 2020'!$H$2:$H$2047,Worksheet!CE$3,'Orders - December 2020'!$C$2:$C$2047,Worksheet!$F161),"-")</f>
        <v>-</v>
      </c>
      <c r="CF161" s="51" t="str">
        <f>IFERROR(AVERAGEIFS('Orders - December 2020'!$I$2:$I$2047,'Orders - December 2020'!$H$2:$H$2047,Worksheet!CF$3,'Orders - December 2020'!$C$2:$C$2047,Worksheet!$F161),"-")</f>
        <v>-</v>
      </c>
      <c r="CG161" s="51" t="str">
        <f>IFERROR(AVERAGEIFS('Orders - December 2020'!$I$2:$I$2047,'Orders - December 2020'!$H$2:$H$2047,Worksheet!CG$3,'Orders - December 2020'!$C$2:$C$2047,Worksheet!$F161),"-")</f>
        <v>-</v>
      </c>
      <c r="CH161" s="51" t="str">
        <f>IFERROR(AVERAGEIFS('Orders - December 2020'!$I$2:$I$2047,'Orders - December 2020'!$H$2:$H$2047,Worksheet!CH$3,'Orders - December 2020'!$C$2:$C$2047,Worksheet!$F161),"-")</f>
        <v>-</v>
      </c>
      <c r="CI161" s="51" t="str">
        <f>IFERROR(AVERAGEIFS('Orders - December 2020'!$I$2:$I$2047,'Orders - December 2020'!$H$2:$H$2047,Worksheet!CI$3,'Orders - December 2020'!$C$2:$C$2047,Worksheet!$F161),"-")</f>
        <v>-</v>
      </c>
      <c r="CJ161" s="51" t="str">
        <f>IFERROR(AVERAGEIFS('Orders - December 2020'!$I$2:$I$2047,'Orders - December 2020'!$H$2:$H$2047,Worksheet!CJ$3,'Orders - December 2020'!$C$2:$C$2047,Worksheet!$F161),"-")</f>
        <v>-</v>
      </c>
      <c r="CK161" s="51" t="str">
        <f>IFERROR(AVERAGEIFS('Orders - December 2020'!$I$2:$I$2047,'Orders - December 2020'!$H$2:$H$2047,Worksheet!CK$3,'Orders - December 2020'!$C$2:$C$2047,Worksheet!$F161),"-")</f>
        <v>-</v>
      </c>
      <c r="CL161" s="51" t="str">
        <f>IFERROR(AVERAGEIFS('Orders - December 2020'!$I$2:$I$2047,'Orders - December 2020'!$H$2:$H$2047,Worksheet!CL$3,'Orders - December 2020'!$C$2:$C$2047,Worksheet!$F161),"-")</f>
        <v>-</v>
      </c>
      <c r="CM161" s="51" t="str">
        <f>IFERROR(AVERAGEIFS('Orders - December 2020'!$I$2:$I$2047,'Orders - December 2020'!$H$2:$H$2047,Worksheet!CM$3,'Orders - December 2020'!$C$2:$C$2047,Worksheet!$F161),"-")</f>
        <v>-</v>
      </c>
      <c r="CN161" s="51" t="str">
        <f>IFERROR(AVERAGEIFS('Orders - December 2020'!$I$2:$I$2047,'Orders - December 2020'!$H$2:$H$2047,Worksheet!CN$3,'Orders - December 2020'!$C$2:$C$2047,Worksheet!$F161),"-")</f>
        <v>-</v>
      </c>
      <c r="CO161" s="51" t="str">
        <f>IFERROR(AVERAGEIFS('Orders - December 2020'!$I$2:$I$2047,'Orders - December 2020'!$H$2:$H$2047,Worksheet!CO$3,'Orders - December 2020'!$C$2:$C$2047,Worksheet!$F161),"-")</f>
        <v>-</v>
      </c>
      <c r="CP161" s="51" t="str">
        <f>IFERROR(AVERAGEIFS('Orders - December 2020'!$I$2:$I$2047,'Orders - December 2020'!$H$2:$H$2047,Worksheet!CP$3,'Orders - December 2020'!$C$2:$C$2047,Worksheet!$F161),"-")</f>
        <v>-</v>
      </c>
      <c r="CQ161" s="51" t="str">
        <f>IFERROR(AVERAGEIFS('Orders - December 2020'!$I$2:$I$2047,'Orders - December 2020'!$H$2:$H$2047,Worksheet!CQ$3,'Orders - December 2020'!$C$2:$C$2047,Worksheet!$F161),"-")</f>
        <v>-</v>
      </c>
      <c r="CR161" s="51" t="str">
        <f>IFERROR(AVERAGEIFS('Orders - December 2020'!$I$2:$I$2047,'Orders - December 2020'!$H$2:$H$2047,Worksheet!CR$3,'Orders - December 2020'!$C$2:$C$2047,Worksheet!$F161),"-")</f>
        <v>-</v>
      </c>
      <c r="CS161" s="51" t="str">
        <f>IFERROR(AVERAGEIFS('Orders - December 2020'!$I$2:$I$2047,'Orders - December 2020'!$H$2:$H$2047,Worksheet!CS$3,'Orders - December 2020'!$C$2:$C$2047,Worksheet!$F161),"-")</f>
        <v>-</v>
      </c>
      <c r="CT161" s="51" t="str">
        <f>IFERROR(AVERAGEIFS('Orders - December 2020'!$I$2:$I$2047,'Orders - December 2020'!$H$2:$H$2047,Worksheet!CT$3,'Orders - December 2020'!$C$2:$C$2047,Worksheet!$F161),"-")</f>
        <v>-</v>
      </c>
      <c r="CU161" s="51" t="str">
        <f>IFERROR(AVERAGEIFS('Orders - December 2020'!$I$2:$I$2047,'Orders - December 2020'!$H$2:$H$2047,Worksheet!CU$3,'Orders - December 2020'!$C$2:$C$2047,Worksheet!$F161),"-")</f>
        <v>-</v>
      </c>
      <c r="CV161" s="51" t="str">
        <f>IFERROR(AVERAGEIFS('Orders - December 2020'!$I$2:$I$2047,'Orders - December 2020'!$H$2:$H$2047,Worksheet!CV$3,'Orders - December 2020'!$C$2:$C$2047,Worksheet!$F161),"-")</f>
        <v>-</v>
      </c>
      <c r="CW161" s="51" t="str">
        <f>IFERROR(AVERAGEIFS('Orders - December 2020'!$I$2:$I$2047,'Orders - December 2020'!$H$2:$H$2047,Worksheet!CW$3,'Orders - December 2020'!$C$2:$C$2047,Worksheet!$F161),"-")</f>
        <v>-</v>
      </c>
      <c r="CX161" s="51" t="str">
        <f>IFERROR(AVERAGEIFS('Orders - December 2020'!$I$2:$I$2047,'Orders - December 2020'!$H$2:$H$2047,Worksheet!CX$3,'Orders - December 2020'!$C$2:$C$2047,Worksheet!$F161),"-")</f>
        <v>-</v>
      </c>
      <c r="CY161" s="51" t="str">
        <f>IFERROR(AVERAGEIFS('Orders - December 2020'!$I$2:$I$2047,'Orders - December 2020'!$H$2:$H$2047,Worksheet!CY$3,'Orders - December 2020'!$C$2:$C$2047,Worksheet!$F161),"-")</f>
        <v>-</v>
      </c>
      <c r="CZ161" s="51" t="str">
        <f>IFERROR(AVERAGEIFS('Orders - December 2020'!$I$2:$I$2047,'Orders - December 2020'!$H$2:$H$2047,Worksheet!CZ$3,'Orders - December 2020'!$C$2:$C$2047,Worksheet!$F161),"-")</f>
        <v>-</v>
      </c>
      <c r="DA161" s="51" t="str">
        <f>IFERROR(AVERAGEIFS('Orders - December 2020'!$I$2:$I$2047,'Orders - December 2020'!$H$2:$H$2047,Worksheet!DA$3,'Orders - December 2020'!$C$2:$C$2047,Worksheet!$F161),"-")</f>
        <v>-</v>
      </c>
      <c r="DB161" s="51" t="str">
        <f>IFERROR(AVERAGEIFS('Orders - December 2020'!$I$2:$I$2047,'Orders - December 2020'!$H$2:$H$2047,Worksheet!DB$3,'Orders - December 2020'!$C$2:$C$2047,Worksheet!$F161),"-")</f>
        <v>-</v>
      </c>
      <c r="DC161" s="51" t="str">
        <f>IFERROR(AVERAGEIFS('Orders - December 2020'!$I$2:$I$2047,'Orders - December 2020'!$H$2:$H$2047,Worksheet!DC$3,'Orders - December 2020'!$C$2:$C$2047,Worksheet!$F161),"-")</f>
        <v>-</v>
      </c>
      <c r="DD161" s="51" t="str">
        <f>IFERROR(AVERAGEIFS('Orders - December 2020'!$I$2:$I$2047,'Orders - December 2020'!$H$2:$H$2047,Worksheet!DD$3,'Orders - December 2020'!$C$2:$C$2047,Worksheet!$F161),"-")</f>
        <v>-</v>
      </c>
      <c r="DE161" s="51" t="str">
        <f>IFERROR(AVERAGEIFS('Orders - December 2020'!$I$2:$I$2047,'Orders - December 2020'!$H$2:$H$2047,Worksheet!DE$3,'Orders - December 2020'!$C$2:$C$2047,Worksheet!$F161),"-")</f>
        <v>-</v>
      </c>
      <c r="DF161" s="51" t="str">
        <f>IFERROR(AVERAGEIFS('Orders - December 2020'!$I$2:$I$2047,'Orders - December 2020'!$H$2:$H$2047,Worksheet!DF$3,'Orders - December 2020'!$C$2:$C$2047,Worksheet!$F161),"-")</f>
        <v>-</v>
      </c>
      <c r="DG161" s="51" t="str">
        <f>IFERROR(AVERAGEIFS('Orders - December 2020'!$I$2:$I$2047,'Orders - December 2020'!$H$2:$H$2047,Worksheet!DG$3,'Orders - December 2020'!$C$2:$C$2047,Worksheet!$F161),"-")</f>
        <v>-</v>
      </c>
      <c r="DH161" s="51" t="str">
        <f>IFERROR(AVERAGEIFS('Orders - December 2020'!$I$2:$I$2047,'Orders - December 2020'!$H$2:$H$2047,Worksheet!DH$3,'Orders - December 2020'!$C$2:$C$2047,Worksheet!$F161),"-")</f>
        <v>-</v>
      </c>
      <c r="DI161" s="51" t="str">
        <f>IFERROR(AVERAGEIFS('Orders - December 2020'!$I$2:$I$2047,'Orders - December 2020'!$H$2:$H$2047,Worksheet!DI$3,'Orders - December 2020'!$C$2:$C$2047,Worksheet!$F161),"-")</f>
        <v>-</v>
      </c>
      <c r="DJ161" s="51" t="str">
        <f>IFERROR(AVERAGEIFS('Orders - December 2020'!$I$2:$I$2047,'Orders - December 2020'!$H$2:$H$2047,Worksheet!DJ$3,'Orders - December 2020'!$C$2:$C$2047,Worksheet!$F161),"-")</f>
        <v>-</v>
      </c>
      <c r="DK161" s="51" t="str">
        <f>IFERROR(AVERAGEIFS('Orders - December 2020'!$I$2:$I$2047,'Orders - December 2020'!$H$2:$H$2047,Worksheet!DK$3,'Orders - December 2020'!$C$2:$C$2047,Worksheet!$F161),"-")</f>
        <v>-</v>
      </c>
      <c r="DL161" s="51" t="str">
        <f>IFERROR(AVERAGEIFS('Orders - December 2020'!$I$2:$I$2047,'Orders - December 2020'!$H$2:$H$2047,Worksheet!DL$3,'Orders - December 2020'!$C$2:$C$2047,Worksheet!$F161),"-")</f>
        <v>-</v>
      </c>
      <c r="DM161" s="51" t="str">
        <f>IFERROR(AVERAGEIFS('Orders - December 2020'!$I$2:$I$2047,'Orders - December 2020'!$H$2:$H$2047,Worksheet!DM$3,'Orders - December 2020'!$C$2:$C$2047,Worksheet!$F161),"-")</f>
        <v>-</v>
      </c>
      <c r="DN161" s="51" t="str">
        <f>IFERROR(AVERAGEIFS('Orders - December 2020'!$I$2:$I$2047,'Orders - December 2020'!$H$2:$H$2047,Worksheet!DN$3,'Orders - December 2020'!$C$2:$C$2047,Worksheet!$F161),"-")</f>
        <v>-</v>
      </c>
      <c r="DO161" s="51" t="str">
        <f>IFERROR(AVERAGEIFS('Orders - December 2020'!$I$2:$I$2047,'Orders - December 2020'!$H$2:$H$2047,Worksheet!DO$3,'Orders - December 2020'!$C$2:$C$2047,Worksheet!$F161),"-")</f>
        <v>-</v>
      </c>
      <c r="DP161" s="51" t="str">
        <f>IFERROR(AVERAGEIFS('Orders - December 2020'!$I$2:$I$2047,'Orders - December 2020'!$H$2:$H$2047,Worksheet!DP$3,'Orders - December 2020'!$C$2:$C$2047,Worksheet!$F161),"-")</f>
        <v>-</v>
      </c>
      <c r="DQ161" s="51" t="str">
        <f>IFERROR(AVERAGEIFS('Orders - December 2020'!$I$2:$I$2047,'Orders - December 2020'!$H$2:$H$2047,Worksheet!DQ$3,'Orders - December 2020'!$C$2:$C$2047,Worksheet!$F161),"-")</f>
        <v>-</v>
      </c>
      <c r="DR161" s="51" t="str">
        <f>IFERROR(AVERAGEIFS('Orders - December 2020'!$I$2:$I$2047,'Orders - December 2020'!$H$2:$H$2047,Worksheet!DR$3,'Orders - December 2020'!$C$2:$C$2047,Worksheet!$F161),"-")</f>
        <v>-</v>
      </c>
      <c r="DS161" s="51" t="str">
        <f>IFERROR(AVERAGEIFS('Orders - December 2020'!$I$2:$I$2047,'Orders - December 2020'!$H$2:$H$2047,Worksheet!DS$3,'Orders - December 2020'!$C$2:$C$2047,Worksheet!$F161),"-")</f>
        <v>-</v>
      </c>
      <c r="DT161" s="51" t="str">
        <f>IFERROR(AVERAGEIFS('Orders - December 2020'!$I$2:$I$2047,'Orders - December 2020'!$H$2:$H$2047,Worksheet!DT$3,'Orders - December 2020'!$C$2:$C$2047,Worksheet!$F161),"-")</f>
        <v>-</v>
      </c>
      <c r="DU161" s="51" t="str">
        <f>IFERROR(AVERAGEIFS('Orders - December 2020'!$I$2:$I$2047,'Orders - December 2020'!$H$2:$H$2047,Worksheet!DU$3,'Orders - December 2020'!$C$2:$C$2047,Worksheet!$F161),"-")</f>
        <v>-</v>
      </c>
      <c r="DV161" s="51" t="str">
        <f>IFERROR(AVERAGEIFS('Orders - December 2020'!$I$2:$I$2047,'Orders - December 2020'!$H$2:$H$2047,Worksheet!DV$3,'Orders - December 2020'!$C$2:$C$2047,Worksheet!$F161),"-")</f>
        <v>-</v>
      </c>
      <c r="DW161" s="51" t="str">
        <f>IFERROR(AVERAGEIFS('Orders - December 2020'!$I$2:$I$2047,'Orders - December 2020'!$H$2:$H$2047,Worksheet!DW$3,'Orders - December 2020'!$C$2:$C$2047,Worksheet!$F161),"-")</f>
        <v>-</v>
      </c>
      <c r="DX161" s="51" t="str">
        <f>IFERROR(AVERAGEIFS('Orders - December 2020'!$I$2:$I$2047,'Orders - December 2020'!$H$2:$H$2047,Worksheet!DX$3,'Orders - December 2020'!$C$2:$C$2047,Worksheet!$F161),"-")</f>
        <v>-</v>
      </c>
      <c r="DY161" s="51" t="str">
        <f>IFERROR(AVERAGEIFS('Orders - December 2020'!$I$2:$I$2047,'Orders - December 2020'!$H$2:$H$2047,Worksheet!DY$3,'Orders - December 2020'!$C$2:$C$2047,Worksheet!$F161),"-")</f>
        <v>-</v>
      </c>
      <c r="DZ161" s="51" t="str">
        <f>IFERROR(AVERAGEIFS('Orders - December 2020'!$I$2:$I$2047,'Orders - December 2020'!$H$2:$H$2047,Worksheet!DZ$3,'Orders - December 2020'!$C$2:$C$2047,Worksheet!$F161),"-")</f>
        <v>-</v>
      </c>
      <c r="EA161" s="51" t="str">
        <f>IFERROR(AVERAGEIFS('Orders - December 2020'!$I$2:$I$2047,'Orders - December 2020'!$H$2:$H$2047,Worksheet!EA$3,'Orders - December 2020'!$C$2:$C$2047,Worksheet!$F161),"-")</f>
        <v>-</v>
      </c>
      <c r="EB161" s="51" t="str">
        <f>IFERROR(AVERAGEIFS('Orders - December 2020'!$I$2:$I$2047,'Orders - December 2020'!$H$2:$H$2047,Worksheet!EB$3,'Orders - December 2020'!$C$2:$C$2047,Worksheet!$F161),"-")</f>
        <v>-</v>
      </c>
      <c r="EC161" s="51" t="str">
        <f>IFERROR(AVERAGEIFS('Orders - December 2020'!$I$2:$I$2047,'Orders - December 2020'!$H$2:$H$2047,Worksheet!EC$3,'Orders - December 2020'!$C$2:$C$2047,Worksheet!$F161),"-")</f>
        <v>-</v>
      </c>
      <c r="ED161" s="51" t="str">
        <f>IFERROR(AVERAGEIFS('Orders - December 2020'!$I$2:$I$2047,'Orders - December 2020'!$H$2:$H$2047,Worksheet!ED$3,'Orders - December 2020'!$C$2:$C$2047,Worksheet!$F161),"-")</f>
        <v>-</v>
      </c>
      <c r="EE161" s="51" t="str">
        <f>IFERROR(AVERAGEIFS('Orders - December 2020'!$I$2:$I$2047,'Orders - December 2020'!$H$2:$H$2047,Worksheet!EE$3,'Orders - December 2020'!$C$2:$C$2047,Worksheet!$F161),"-")</f>
        <v>-</v>
      </c>
      <c r="EF161" s="51" t="str">
        <f>IFERROR(AVERAGEIFS('Orders - December 2020'!$I$2:$I$2047,'Orders - December 2020'!$H$2:$H$2047,Worksheet!EF$3,'Orders - December 2020'!$C$2:$C$2047,Worksheet!$F161),"-")</f>
        <v>-</v>
      </c>
      <c r="EG161" s="51" t="str">
        <f>IFERROR(AVERAGEIFS('Orders - December 2020'!$I$2:$I$2047,'Orders - December 2020'!$H$2:$H$2047,Worksheet!EG$3,'Orders - December 2020'!$C$2:$C$2047,Worksheet!$F161),"-")</f>
        <v>-</v>
      </c>
      <c r="EH161" s="51" t="str">
        <f>IFERROR(AVERAGEIFS('Orders - December 2020'!$I$2:$I$2047,'Orders - December 2020'!$H$2:$H$2047,Worksheet!EH$3,'Orders - December 2020'!$C$2:$C$2047,Worksheet!$F161),"-")</f>
        <v>-</v>
      </c>
      <c r="EI161" s="51" t="str">
        <f>IFERROR(AVERAGEIFS('Orders - December 2020'!$I$2:$I$2047,'Orders - December 2020'!$H$2:$H$2047,Worksheet!EI$3,'Orders - December 2020'!$C$2:$C$2047,Worksheet!$F161),"-")</f>
        <v>-</v>
      </c>
      <c r="EJ161" s="51" t="str">
        <f>IFERROR(AVERAGEIFS('Orders - December 2020'!$I$2:$I$2047,'Orders - December 2020'!$H$2:$H$2047,Worksheet!EJ$3,'Orders - December 2020'!$C$2:$C$2047,Worksheet!$F161),"-")</f>
        <v>-</v>
      </c>
      <c r="EK161" s="51" t="str">
        <f>IFERROR(AVERAGEIFS('Orders - December 2020'!$I$2:$I$2047,'Orders - December 2020'!$H$2:$H$2047,Worksheet!EK$3,'Orders - December 2020'!$C$2:$C$2047,Worksheet!$F161),"-")</f>
        <v>-</v>
      </c>
      <c r="EL161" s="51" t="str">
        <f>IFERROR(AVERAGEIFS('Orders - December 2020'!$I$2:$I$2047,'Orders - December 2020'!$H$2:$H$2047,Worksheet!EL$3,'Orders - December 2020'!$C$2:$C$2047,Worksheet!$F161),"-")</f>
        <v>-</v>
      </c>
      <c r="EM161" s="51" t="str">
        <f>IFERROR(AVERAGEIFS('Orders - December 2020'!$I$2:$I$2047,'Orders - December 2020'!$H$2:$H$2047,Worksheet!EM$3,'Orders - December 2020'!$C$2:$C$2047,Worksheet!$F161),"-")</f>
        <v>-</v>
      </c>
      <c r="EN161" s="51" t="str">
        <f>IFERROR(AVERAGEIFS('Orders - December 2020'!$I$2:$I$2047,'Orders - December 2020'!$H$2:$H$2047,Worksheet!EN$3,'Orders - December 2020'!$C$2:$C$2047,Worksheet!$F161),"-")</f>
        <v>-</v>
      </c>
      <c r="EO161" s="51" t="str">
        <f>IFERROR(AVERAGEIFS('Orders - December 2020'!$I$2:$I$2047,'Orders - December 2020'!$H$2:$H$2047,Worksheet!EO$3,'Orders - December 2020'!$C$2:$C$2047,Worksheet!$F161),"-")</f>
        <v>-</v>
      </c>
      <c r="EP161" s="51" t="str">
        <f>IFERROR(AVERAGEIFS('Orders - December 2020'!$I$2:$I$2047,'Orders - December 2020'!$H$2:$H$2047,Worksheet!EP$3,'Orders - December 2020'!$C$2:$C$2047,Worksheet!$F161),"-")</f>
        <v>-</v>
      </c>
      <c r="EQ161" s="51" t="str">
        <f>IFERROR(AVERAGEIFS('Orders - December 2020'!$I$2:$I$2047,'Orders - December 2020'!$H$2:$H$2047,Worksheet!EQ$3,'Orders - December 2020'!$C$2:$C$2047,Worksheet!$F161),"-")</f>
        <v>-</v>
      </c>
      <c r="ER161" s="51" t="str">
        <f>IFERROR(AVERAGEIFS('Orders - December 2020'!$I$2:$I$2047,'Orders - December 2020'!$H$2:$H$2047,Worksheet!ER$3,'Orders - December 2020'!$C$2:$C$2047,Worksheet!$F161),"-")</f>
        <v>-</v>
      </c>
      <c r="ES161" s="51" t="str">
        <f>IFERROR(AVERAGEIFS('Orders - December 2020'!$I$2:$I$2047,'Orders - December 2020'!$H$2:$H$2047,Worksheet!ES$3,'Orders - December 2020'!$C$2:$C$2047,Worksheet!$F161),"-")</f>
        <v>-</v>
      </c>
      <c r="ET161" s="51" t="str">
        <f>IFERROR(AVERAGEIFS('Orders - December 2020'!$I$2:$I$2047,'Orders - December 2020'!$H$2:$H$2047,Worksheet!ET$3,'Orders - December 2020'!$C$2:$C$2047,Worksheet!$F161),"-")</f>
        <v>-</v>
      </c>
      <c r="EU161" s="51" t="str">
        <f>IFERROR(AVERAGEIFS('Orders - December 2020'!$I$2:$I$2047,'Orders - December 2020'!$H$2:$H$2047,Worksheet!EU$3,'Orders - December 2020'!$C$2:$C$2047,Worksheet!$F161),"-")</f>
        <v>-</v>
      </c>
      <c r="EV161" s="51" t="str">
        <f>IFERROR(AVERAGEIFS('Orders - December 2020'!$I$2:$I$2047,'Orders - December 2020'!$H$2:$H$2047,Worksheet!EV$3,'Orders - December 2020'!$C$2:$C$2047,Worksheet!$F161),"-")</f>
        <v>-</v>
      </c>
      <c r="EW161" s="51" t="str">
        <f>IFERROR(AVERAGEIFS('Orders - December 2020'!$I$2:$I$2047,'Orders - December 2020'!$H$2:$H$2047,Worksheet!EW$3,'Orders - December 2020'!$C$2:$C$2047,Worksheet!$F161),"-")</f>
        <v>-</v>
      </c>
      <c r="EX161" s="51" t="str">
        <f>IFERROR(AVERAGEIFS('Orders - December 2020'!$I$2:$I$2047,'Orders - December 2020'!$H$2:$H$2047,Worksheet!EX$3,'Orders - December 2020'!$C$2:$C$2047,Worksheet!$F161),"-")</f>
        <v>-</v>
      </c>
      <c r="EY161" s="51" t="str">
        <f>IFERROR(AVERAGEIFS('Orders - December 2020'!$I$2:$I$2047,'Orders - December 2020'!$H$2:$H$2047,Worksheet!EY$3,'Orders - December 2020'!$C$2:$C$2047,Worksheet!$F161),"-")</f>
        <v>-</v>
      </c>
      <c r="EZ161" s="51" t="str">
        <f>IFERROR(AVERAGEIFS('Orders - December 2020'!$I$2:$I$2047,'Orders - December 2020'!$H$2:$H$2047,Worksheet!EZ$3,'Orders - December 2020'!$C$2:$C$2047,Worksheet!$F161),"-")</f>
        <v>-</v>
      </c>
      <c r="FA161" s="51" t="str">
        <f>IFERROR(AVERAGEIFS('Orders - December 2020'!$I$2:$I$2047,'Orders - December 2020'!$H$2:$H$2047,Worksheet!FA$3,'Orders - December 2020'!$C$2:$C$2047,Worksheet!$F161),"-")</f>
        <v>-</v>
      </c>
      <c r="FB161" s="51" t="str">
        <f>IFERROR(AVERAGEIFS('Orders - December 2020'!$I$2:$I$2047,'Orders - December 2020'!$H$2:$H$2047,Worksheet!FB$3,'Orders - December 2020'!$C$2:$C$2047,Worksheet!$F161),"-")</f>
        <v>-</v>
      </c>
      <c r="FC161" s="51" t="str">
        <f>IFERROR(AVERAGEIFS('Orders - December 2020'!$I$2:$I$2047,'Orders - December 2020'!$H$2:$H$2047,Worksheet!FC$3,'Orders - December 2020'!$C$2:$C$2047,Worksheet!$F161),"-")</f>
        <v>-</v>
      </c>
      <c r="FD161" s="51" t="str">
        <f>IFERROR(AVERAGEIFS('Orders - December 2020'!$I$2:$I$2047,'Orders - December 2020'!$H$2:$H$2047,Worksheet!FD$3,'Orders - December 2020'!$C$2:$C$2047,Worksheet!$F161),"-")</f>
        <v>-</v>
      </c>
      <c r="FE161" s="51" t="str">
        <f>IFERROR(AVERAGEIFS('Orders - December 2020'!$I$2:$I$2047,'Orders - December 2020'!$H$2:$H$2047,Worksheet!FE$3,'Orders - December 2020'!$C$2:$C$2047,Worksheet!$F161),"-")</f>
        <v>-</v>
      </c>
      <c r="FF161" s="51" t="str">
        <f>IFERROR(AVERAGEIFS('Orders - December 2020'!$I$2:$I$2047,'Orders - December 2020'!$H$2:$H$2047,Worksheet!FF$3,'Orders - December 2020'!$C$2:$C$2047,Worksheet!$F161),"-")</f>
        <v>-</v>
      </c>
      <c r="FG161" s="52" t="str">
        <f>IFERROR(AVERAGEIFS('Orders - December 2020'!$I$2:$I$2047,'Orders - December 2020'!$H$2:$H$2047,Worksheet!FG$3,'Orders - December 2020'!$C$2:$C$2047,Worksheet!$F161),"-")</f>
        <v>-</v>
      </c>
    </row>
    <row r="162" spans="6:163">
      <c r="F162" s="45" t="str">
        <v>Pepe Supermarket</v>
      </c>
      <c r="G162" s="50" t="str">
        <f>IFERROR(AVERAGEIFS('Orders - December 2020'!$I$2:$I$2047,'Orders - December 2020'!$H$2:$H$2047,Worksheet!G$3,'Orders - December 2020'!$C$2:$C$2047,Worksheet!$F162),"-")</f>
        <v>-</v>
      </c>
      <c r="H162" s="51" t="str">
        <f>IFERROR(AVERAGEIFS('Orders - December 2020'!$I$2:$I$2047,'Orders - December 2020'!$H$2:$H$2047,Worksheet!H$3,'Orders - December 2020'!$C$2:$C$2047,Worksheet!$F162),"-")</f>
        <v>-</v>
      </c>
      <c r="I162" s="51" t="str">
        <f>IFERROR(AVERAGEIFS('Orders - December 2020'!$I$2:$I$2047,'Orders - December 2020'!$H$2:$H$2047,Worksheet!I$3,'Orders - December 2020'!$C$2:$C$2047,Worksheet!$F162),"-")</f>
        <v>-</v>
      </c>
      <c r="J162" s="51" t="str">
        <f>IFERROR(AVERAGEIFS('Orders - December 2020'!$I$2:$I$2047,'Orders - December 2020'!$H$2:$H$2047,Worksheet!J$3,'Orders - December 2020'!$C$2:$C$2047,Worksheet!$F162),"-")</f>
        <v>-</v>
      </c>
      <c r="K162" s="51" t="str">
        <f>IFERROR(AVERAGEIFS('Orders - December 2020'!$I$2:$I$2047,'Orders - December 2020'!$H$2:$H$2047,Worksheet!K$3,'Orders - December 2020'!$C$2:$C$2047,Worksheet!$F162),"-")</f>
        <v>-</v>
      </c>
      <c r="L162" s="51" t="str">
        <f>IFERROR(AVERAGEIFS('Orders - December 2020'!$I$2:$I$2047,'Orders - December 2020'!$H$2:$H$2047,Worksheet!L$3,'Orders - December 2020'!$C$2:$C$2047,Worksheet!$F162),"-")</f>
        <v>-</v>
      </c>
      <c r="M162" s="51" t="str">
        <f>IFERROR(AVERAGEIFS('Orders - December 2020'!$I$2:$I$2047,'Orders - December 2020'!$H$2:$H$2047,Worksheet!M$3,'Orders - December 2020'!$C$2:$C$2047,Worksheet!$F162),"-")</f>
        <v>-</v>
      </c>
      <c r="N162" s="51" t="str">
        <f>IFERROR(AVERAGEIFS('Orders - December 2020'!$I$2:$I$2047,'Orders - December 2020'!$H$2:$H$2047,Worksheet!N$3,'Orders - December 2020'!$C$2:$C$2047,Worksheet!$F162),"-")</f>
        <v>-</v>
      </c>
      <c r="O162" s="51" t="str">
        <f>IFERROR(AVERAGEIFS('Orders - December 2020'!$I$2:$I$2047,'Orders - December 2020'!$H$2:$H$2047,Worksheet!O$3,'Orders - December 2020'!$C$2:$C$2047,Worksheet!$F162),"-")</f>
        <v>-</v>
      </c>
      <c r="P162" s="51" t="str">
        <f>IFERROR(AVERAGEIFS('Orders - December 2020'!$I$2:$I$2047,'Orders - December 2020'!$H$2:$H$2047,Worksheet!P$3,'Orders - December 2020'!$C$2:$C$2047,Worksheet!$F162),"-")</f>
        <v>-</v>
      </c>
      <c r="Q162" s="51" t="str">
        <f>IFERROR(AVERAGEIFS('Orders - December 2020'!$I$2:$I$2047,'Orders - December 2020'!$H$2:$H$2047,Worksheet!Q$3,'Orders - December 2020'!$C$2:$C$2047,Worksheet!$F162),"-")</f>
        <v>-</v>
      </c>
      <c r="R162" s="51" t="str">
        <f>IFERROR(AVERAGEIFS('Orders - December 2020'!$I$2:$I$2047,'Orders - December 2020'!$H$2:$H$2047,Worksheet!R$3,'Orders - December 2020'!$C$2:$C$2047,Worksheet!$F162),"-")</f>
        <v>-</v>
      </c>
      <c r="S162" s="51" t="str">
        <f>IFERROR(AVERAGEIFS('Orders - December 2020'!$I$2:$I$2047,'Orders - December 2020'!$H$2:$H$2047,Worksheet!S$3,'Orders - December 2020'!$C$2:$C$2047,Worksheet!$F162),"-")</f>
        <v>-</v>
      </c>
      <c r="T162" s="51" t="str">
        <f>IFERROR(AVERAGEIFS('Orders - December 2020'!$I$2:$I$2047,'Orders - December 2020'!$H$2:$H$2047,Worksheet!T$3,'Orders - December 2020'!$C$2:$C$2047,Worksheet!$F162),"-")</f>
        <v>-</v>
      </c>
      <c r="U162" s="51" t="str">
        <f>IFERROR(AVERAGEIFS('Orders - December 2020'!$I$2:$I$2047,'Orders - December 2020'!$H$2:$H$2047,Worksheet!U$3,'Orders - December 2020'!$C$2:$C$2047,Worksheet!$F162),"-")</f>
        <v>-</v>
      </c>
      <c r="V162" s="51" t="str">
        <f>IFERROR(AVERAGEIFS('Orders - December 2020'!$I$2:$I$2047,'Orders - December 2020'!$H$2:$H$2047,Worksheet!V$3,'Orders - December 2020'!$C$2:$C$2047,Worksheet!$F162),"-")</f>
        <v>-</v>
      </c>
      <c r="W162" s="51" t="str">
        <f>IFERROR(AVERAGEIFS('Orders - December 2020'!$I$2:$I$2047,'Orders - December 2020'!$H$2:$H$2047,Worksheet!W$3,'Orders - December 2020'!$C$2:$C$2047,Worksheet!$F162),"-")</f>
        <v>-</v>
      </c>
      <c r="X162" s="51" t="str">
        <f>IFERROR(AVERAGEIFS('Orders - December 2020'!$I$2:$I$2047,'Orders - December 2020'!$H$2:$H$2047,Worksheet!X$3,'Orders - December 2020'!$C$2:$C$2047,Worksheet!$F162),"-")</f>
        <v>-</v>
      </c>
      <c r="Y162" s="51" t="str">
        <f>IFERROR(AVERAGEIFS('Orders - December 2020'!$I$2:$I$2047,'Orders - December 2020'!$H$2:$H$2047,Worksheet!Y$3,'Orders - December 2020'!$C$2:$C$2047,Worksheet!$F162),"-")</f>
        <v>-</v>
      </c>
      <c r="Z162" s="51" t="str">
        <f>IFERROR(AVERAGEIFS('Orders - December 2020'!$I$2:$I$2047,'Orders - December 2020'!$H$2:$H$2047,Worksheet!Z$3,'Orders - December 2020'!$C$2:$C$2047,Worksheet!$F162),"-")</f>
        <v>-</v>
      </c>
      <c r="AA162" s="51" t="str">
        <f>IFERROR(AVERAGEIFS('Orders - December 2020'!$I$2:$I$2047,'Orders - December 2020'!$H$2:$H$2047,Worksheet!AA$3,'Orders - December 2020'!$C$2:$C$2047,Worksheet!$F162),"-")</f>
        <v>-</v>
      </c>
      <c r="AB162" s="51" t="str">
        <f>IFERROR(AVERAGEIFS('Orders - December 2020'!$I$2:$I$2047,'Orders - December 2020'!$H$2:$H$2047,Worksheet!AB$3,'Orders - December 2020'!$C$2:$C$2047,Worksheet!$F162),"-")</f>
        <v>-</v>
      </c>
      <c r="AC162" s="51" t="str">
        <f>IFERROR(AVERAGEIFS('Orders - December 2020'!$I$2:$I$2047,'Orders - December 2020'!$H$2:$H$2047,Worksheet!AC$3,'Orders - December 2020'!$C$2:$C$2047,Worksheet!$F162),"-")</f>
        <v>-</v>
      </c>
      <c r="AD162" s="51" t="str">
        <f>IFERROR(AVERAGEIFS('Orders - December 2020'!$I$2:$I$2047,'Orders - December 2020'!$H$2:$H$2047,Worksheet!AD$3,'Orders - December 2020'!$C$2:$C$2047,Worksheet!$F162),"-")</f>
        <v>-</v>
      </c>
      <c r="AE162" s="51" t="str">
        <f>IFERROR(AVERAGEIFS('Orders - December 2020'!$I$2:$I$2047,'Orders - December 2020'!$H$2:$H$2047,Worksheet!AE$3,'Orders - December 2020'!$C$2:$C$2047,Worksheet!$F162),"-")</f>
        <v>-</v>
      </c>
      <c r="AF162" s="51" t="str">
        <f>IFERROR(AVERAGEIFS('Orders - December 2020'!$I$2:$I$2047,'Orders - December 2020'!$H$2:$H$2047,Worksheet!AF$3,'Orders - December 2020'!$C$2:$C$2047,Worksheet!$F162),"-")</f>
        <v>-</v>
      </c>
      <c r="AG162" s="51" t="str">
        <f>IFERROR(AVERAGEIFS('Orders - December 2020'!$I$2:$I$2047,'Orders - December 2020'!$H$2:$H$2047,Worksheet!AG$3,'Orders - December 2020'!$C$2:$C$2047,Worksheet!$F162),"-")</f>
        <v>-</v>
      </c>
      <c r="AH162" s="51" t="str">
        <f>IFERROR(AVERAGEIFS('Orders - December 2020'!$I$2:$I$2047,'Orders - December 2020'!$H$2:$H$2047,Worksheet!AH$3,'Orders - December 2020'!$C$2:$C$2047,Worksheet!$F162),"-")</f>
        <v>-</v>
      </c>
      <c r="AI162" s="51" t="str">
        <f>IFERROR(AVERAGEIFS('Orders - December 2020'!$I$2:$I$2047,'Orders - December 2020'!$H$2:$H$2047,Worksheet!AI$3,'Orders - December 2020'!$C$2:$C$2047,Worksheet!$F162),"-")</f>
        <v>-</v>
      </c>
      <c r="AJ162" s="51" t="str">
        <f>IFERROR(AVERAGEIFS('Orders - December 2020'!$I$2:$I$2047,'Orders - December 2020'!$H$2:$H$2047,Worksheet!AJ$3,'Orders - December 2020'!$C$2:$C$2047,Worksheet!$F162),"-")</f>
        <v>-</v>
      </c>
      <c r="AK162" s="51" t="str">
        <f>IFERROR(AVERAGEIFS('Orders - December 2020'!$I$2:$I$2047,'Orders - December 2020'!$H$2:$H$2047,Worksheet!AK$3,'Orders - December 2020'!$C$2:$C$2047,Worksheet!$F162),"-")</f>
        <v>-</v>
      </c>
      <c r="AL162" s="51" t="str">
        <f>IFERROR(AVERAGEIFS('Orders - December 2020'!$I$2:$I$2047,'Orders - December 2020'!$H$2:$H$2047,Worksheet!AL$3,'Orders - December 2020'!$C$2:$C$2047,Worksheet!$F162),"-")</f>
        <v>-</v>
      </c>
      <c r="AM162" s="51" t="str">
        <f>IFERROR(AVERAGEIFS('Orders - December 2020'!$I$2:$I$2047,'Orders - December 2020'!$H$2:$H$2047,Worksheet!AM$3,'Orders - December 2020'!$C$2:$C$2047,Worksheet!$F162),"-")</f>
        <v>-</v>
      </c>
      <c r="AN162" s="51" t="str">
        <f>IFERROR(AVERAGEIFS('Orders - December 2020'!$I$2:$I$2047,'Orders - December 2020'!$H$2:$H$2047,Worksheet!AN$3,'Orders - December 2020'!$C$2:$C$2047,Worksheet!$F162),"-")</f>
        <v>-</v>
      </c>
      <c r="AO162" s="51" t="str">
        <f>IFERROR(AVERAGEIFS('Orders - December 2020'!$I$2:$I$2047,'Orders - December 2020'!$H$2:$H$2047,Worksheet!AO$3,'Orders - December 2020'!$C$2:$C$2047,Worksheet!$F162),"-")</f>
        <v>-</v>
      </c>
      <c r="AP162" s="51" t="str">
        <f>IFERROR(AVERAGEIFS('Orders - December 2020'!$I$2:$I$2047,'Orders - December 2020'!$H$2:$H$2047,Worksheet!AP$3,'Orders - December 2020'!$C$2:$C$2047,Worksheet!$F162),"-")</f>
        <v>-</v>
      </c>
      <c r="AQ162" s="51" t="str">
        <f>IFERROR(AVERAGEIFS('Orders - December 2020'!$I$2:$I$2047,'Orders - December 2020'!$H$2:$H$2047,Worksheet!AQ$3,'Orders - December 2020'!$C$2:$C$2047,Worksheet!$F162),"-")</f>
        <v>-</v>
      </c>
      <c r="AR162" s="51" t="str">
        <f>IFERROR(AVERAGEIFS('Orders - December 2020'!$I$2:$I$2047,'Orders - December 2020'!$H$2:$H$2047,Worksheet!AR$3,'Orders - December 2020'!$C$2:$C$2047,Worksheet!$F162),"-")</f>
        <v>-</v>
      </c>
      <c r="AS162" s="51" t="str">
        <f>IFERROR(AVERAGEIFS('Orders - December 2020'!$I$2:$I$2047,'Orders - December 2020'!$H$2:$H$2047,Worksheet!AS$3,'Orders - December 2020'!$C$2:$C$2047,Worksheet!$F162),"-")</f>
        <v>-</v>
      </c>
      <c r="AT162" s="51" t="str">
        <f>IFERROR(AVERAGEIFS('Orders - December 2020'!$I$2:$I$2047,'Orders - December 2020'!$H$2:$H$2047,Worksheet!AT$3,'Orders - December 2020'!$C$2:$C$2047,Worksheet!$F162),"-")</f>
        <v>-</v>
      </c>
      <c r="AU162" s="51" t="str">
        <f>IFERROR(AVERAGEIFS('Orders - December 2020'!$I$2:$I$2047,'Orders - December 2020'!$H$2:$H$2047,Worksheet!AU$3,'Orders - December 2020'!$C$2:$C$2047,Worksheet!$F162),"-")</f>
        <v>-</v>
      </c>
      <c r="AV162" s="51" t="str">
        <f>IFERROR(AVERAGEIFS('Orders - December 2020'!$I$2:$I$2047,'Orders - December 2020'!$H$2:$H$2047,Worksheet!AV$3,'Orders - December 2020'!$C$2:$C$2047,Worksheet!$F162),"-")</f>
        <v>-</v>
      </c>
      <c r="AW162" s="51" t="str">
        <f>IFERROR(AVERAGEIFS('Orders - December 2020'!$I$2:$I$2047,'Orders - December 2020'!$H$2:$H$2047,Worksheet!AW$3,'Orders - December 2020'!$C$2:$C$2047,Worksheet!$F162),"-")</f>
        <v>-</v>
      </c>
      <c r="AX162" s="51" t="str">
        <f>IFERROR(AVERAGEIFS('Orders - December 2020'!$I$2:$I$2047,'Orders - December 2020'!$H$2:$H$2047,Worksheet!AX$3,'Orders - December 2020'!$C$2:$C$2047,Worksheet!$F162),"-")</f>
        <v>-</v>
      </c>
      <c r="AY162" s="51" t="str">
        <f>IFERROR(AVERAGEIFS('Orders - December 2020'!$I$2:$I$2047,'Orders - December 2020'!$H$2:$H$2047,Worksheet!AY$3,'Orders - December 2020'!$C$2:$C$2047,Worksheet!$F162),"-")</f>
        <v>-</v>
      </c>
      <c r="AZ162" s="51" t="str">
        <f>IFERROR(AVERAGEIFS('Orders - December 2020'!$I$2:$I$2047,'Orders - December 2020'!$H$2:$H$2047,Worksheet!AZ$3,'Orders - December 2020'!$C$2:$C$2047,Worksheet!$F162),"-")</f>
        <v>-</v>
      </c>
      <c r="BA162" s="51" t="str">
        <f>IFERROR(AVERAGEIFS('Orders - December 2020'!$I$2:$I$2047,'Orders - December 2020'!$H$2:$H$2047,Worksheet!BA$3,'Orders - December 2020'!$C$2:$C$2047,Worksheet!$F162),"-")</f>
        <v>-</v>
      </c>
      <c r="BB162" s="51" t="str">
        <f>IFERROR(AVERAGEIFS('Orders - December 2020'!$I$2:$I$2047,'Orders - December 2020'!$H$2:$H$2047,Worksheet!BB$3,'Orders - December 2020'!$C$2:$C$2047,Worksheet!$F162),"-")</f>
        <v>-</v>
      </c>
      <c r="BC162" s="51" t="str">
        <f>IFERROR(AVERAGEIFS('Orders - December 2020'!$I$2:$I$2047,'Orders - December 2020'!$H$2:$H$2047,Worksheet!BC$3,'Orders - December 2020'!$C$2:$C$2047,Worksheet!$F162),"-")</f>
        <v>-</v>
      </c>
      <c r="BD162" s="51" t="str">
        <f>IFERROR(AVERAGEIFS('Orders - December 2020'!$I$2:$I$2047,'Orders - December 2020'!$H$2:$H$2047,Worksheet!BD$3,'Orders - December 2020'!$C$2:$C$2047,Worksheet!$F162),"-")</f>
        <v>-</v>
      </c>
      <c r="BE162" s="51" t="str">
        <f>IFERROR(AVERAGEIFS('Orders - December 2020'!$I$2:$I$2047,'Orders - December 2020'!$H$2:$H$2047,Worksheet!BE$3,'Orders - December 2020'!$C$2:$C$2047,Worksheet!$F162),"-")</f>
        <v>-</v>
      </c>
      <c r="BF162" s="51" t="str">
        <f>IFERROR(AVERAGEIFS('Orders - December 2020'!$I$2:$I$2047,'Orders - December 2020'!$H$2:$H$2047,Worksheet!BF$3,'Orders - December 2020'!$C$2:$C$2047,Worksheet!$F162),"-")</f>
        <v>-</v>
      </c>
      <c r="BG162" s="51" t="str">
        <f>IFERROR(AVERAGEIFS('Orders - December 2020'!$I$2:$I$2047,'Orders - December 2020'!$H$2:$H$2047,Worksheet!BG$3,'Orders - December 2020'!$C$2:$C$2047,Worksheet!$F162),"-")</f>
        <v>-</v>
      </c>
      <c r="BH162" s="51" t="str">
        <f>IFERROR(AVERAGEIFS('Orders - December 2020'!$I$2:$I$2047,'Orders - December 2020'!$H$2:$H$2047,Worksheet!BH$3,'Orders - December 2020'!$C$2:$C$2047,Worksheet!$F162),"-")</f>
        <v>-</v>
      </c>
      <c r="BI162" s="51" t="str">
        <f>IFERROR(AVERAGEIFS('Orders - December 2020'!$I$2:$I$2047,'Orders - December 2020'!$H$2:$H$2047,Worksheet!BI$3,'Orders - December 2020'!$C$2:$C$2047,Worksheet!$F162),"-")</f>
        <v>-</v>
      </c>
      <c r="BJ162" s="51" t="str">
        <f>IFERROR(AVERAGEIFS('Orders - December 2020'!$I$2:$I$2047,'Orders - December 2020'!$H$2:$H$2047,Worksheet!BJ$3,'Orders - December 2020'!$C$2:$C$2047,Worksheet!$F162),"-")</f>
        <v>-</v>
      </c>
      <c r="BK162" s="51">
        <f>IFERROR(AVERAGEIFS('Orders - December 2020'!$I$2:$I$2047,'Orders - December 2020'!$H$2:$H$2047,Worksheet!BK$3,'Orders - December 2020'!$C$2:$C$2047,Worksheet!$F162),"-")</f>
        <v>2</v>
      </c>
      <c r="BL162" s="51" t="str">
        <f>IFERROR(AVERAGEIFS('Orders - December 2020'!$I$2:$I$2047,'Orders - December 2020'!$H$2:$H$2047,Worksheet!BL$3,'Orders - December 2020'!$C$2:$C$2047,Worksheet!$F162),"-")</f>
        <v>-</v>
      </c>
      <c r="BM162" s="51" t="str">
        <f>IFERROR(AVERAGEIFS('Orders - December 2020'!$I$2:$I$2047,'Orders - December 2020'!$H$2:$H$2047,Worksheet!BM$3,'Orders - December 2020'!$C$2:$C$2047,Worksheet!$F162),"-")</f>
        <v>-</v>
      </c>
      <c r="BN162" s="51" t="str">
        <f>IFERROR(AVERAGEIFS('Orders - December 2020'!$I$2:$I$2047,'Orders - December 2020'!$H$2:$H$2047,Worksheet!BN$3,'Orders - December 2020'!$C$2:$C$2047,Worksheet!$F162),"-")</f>
        <v>-</v>
      </c>
      <c r="BO162" s="51" t="str">
        <f>IFERROR(AVERAGEIFS('Orders - December 2020'!$I$2:$I$2047,'Orders - December 2020'!$H$2:$H$2047,Worksheet!BO$3,'Orders - December 2020'!$C$2:$C$2047,Worksheet!$F162),"-")</f>
        <v>-</v>
      </c>
      <c r="BP162" s="51" t="str">
        <f>IFERROR(AVERAGEIFS('Orders - December 2020'!$I$2:$I$2047,'Orders - December 2020'!$H$2:$H$2047,Worksheet!BP$3,'Orders - December 2020'!$C$2:$C$2047,Worksheet!$F162),"-")</f>
        <v>-</v>
      </c>
      <c r="BQ162" s="51" t="str">
        <f>IFERROR(AVERAGEIFS('Orders - December 2020'!$I$2:$I$2047,'Orders - December 2020'!$H$2:$H$2047,Worksheet!BQ$3,'Orders - December 2020'!$C$2:$C$2047,Worksheet!$F162),"-")</f>
        <v>-</v>
      </c>
      <c r="BR162" s="51" t="str">
        <f>IFERROR(AVERAGEIFS('Orders - December 2020'!$I$2:$I$2047,'Orders - December 2020'!$H$2:$H$2047,Worksheet!BR$3,'Orders - December 2020'!$C$2:$C$2047,Worksheet!$F162),"-")</f>
        <v>-</v>
      </c>
      <c r="BS162" s="51" t="str">
        <f>IFERROR(AVERAGEIFS('Orders - December 2020'!$I$2:$I$2047,'Orders - December 2020'!$H$2:$H$2047,Worksheet!BS$3,'Orders - December 2020'!$C$2:$C$2047,Worksheet!$F162),"-")</f>
        <v>-</v>
      </c>
      <c r="BT162" s="51" t="str">
        <f>IFERROR(AVERAGEIFS('Orders - December 2020'!$I$2:$I$2047,'Orders - December 2020'!$H$2:$H$2047,Worksheet!BT$3,'Orders - December 2020'!$C$2:$C$2047,Worksheet!$F162),"-")</f>
        <v>-</v>
      </c>
      <c r="BU162" s="51" t="str">
        <f>IFERROR(AVERAGEIFS('Orders - December 2020'!$I$2:$I$2047,'Orders - December 2020'!$H$2:$H$2047,Worksheet!BU$3,'Orders - December 2020'!$C$2:$C$2047,Worksheet!$F162),"-")</f>
        <v>-</v>
      </c>
      <c r="BV162" s="51" t="str">
        <f>IFERROR(AVERAGEIFS('Orders - December 2020'!$I$2:$I$2047,'Orders - December 2020'!$H$2:$H$2047,Worksheet!BV$3,'Orders - December 2020'!$C$2:$C$2047,Worksheet!$F162),"-")</f>
        <v>-</v>
      </c>
      <c r="BW162" s="51" t="str">
        <f>IFERROR(AVERAGEIFS('Orders - December 2020'!$I$2:$I$2047,'Orders - December 2020'!$H$2:$H$2047,Worksheet!BW$3,'Orders - December 2020'!$C$2:$C$2047,Worksheet!$F162),"-")</f>
        <v>-</v>
      </c>
      <c r="BX162" s="51" t="str">
        <f>IFERROR(AVERAGEIFS('Orders - December 2020'!$I$2:$I$2047,'Orders - December 2020'!$H$2:$H$2047,Worksheet!BX$3,'Orders - December 2020'!$C$2:$C$2047,Worksheet!$F162),"-")</f>
        <v>-</v>
      </c>
      <c r="BY162" s="51" t="str">
        <f>IFERROR(AVERAGEIFS('Orders - December 2020'!$I$2:$I$2047,'Orders - December 2020'!$H$2:$H$2047,Worksheet!BY$3,'Orders - December 2020'!$C$2:$C$2047,Worksheet!$F162),"-")</f>
        <v>-</v>
      </c>
      <c r="BZ162" s="51" t="str">
        <f>IFERROR(AVERAGEIFS('Orders - December 2020'!$I$2:$I$2047,'Orders - December 2020'!$H$2:$H$2047,Worksheet!BZ$3,'Orders - December 2020'!$C$2:$C$2047,Worksheet!$F162),"-")</f>
        <v>-</v>
      </c>
      <c r="CA162" s="51" t="str">
        <f>IFERROR(AVERAGEIFS('Orders - December 2020'!$I$2:$I$2047,'Orders - December 2020'!$H$2:$H$2047,Worksheet!CA$3,'Orders - December 2020'!$C$2:$C$2047,Worksheet!$F162),"-")</f>
        <v>-</v>
      </c>
      <c r="CB162" s="51" t="str">
        <f>IFERROR(AVERAGEIFS('Orders - December 2020'!$I$2:$I$2047,'Orders - December 2020'!$H$2:$H$2047,Worksheet!CB$3,'Orders - December 2020'!$C$2:$C$2047,Worksheet!$F162),"-")</f>
        <v>-</v>
      </c>
      <c r="CC162" s="51" t="str">
        <f>IFERROR(AVERAGEIFS('Orders - December 2020'!$I$2:$I$2047,'Orders - December 2020'!$H$2:$H$2047,Worksheet!CC$3,'Orders - December 2020'!$C$2:$C$2047,Worksheet!$F162),"-")</f>
        <v>-</v>
      </c>
      <c r="CD162" s="51" t="str">
        <f>IFERROR(AVERAGEIFS('Orders - December 2020'!$I$2:$I$2047,'Orders - December 2020'!$H$2:$H$2047,Worksheet!CD$3,'Orders - December 2020'!$C$2:$C$2047,Worksheet!$F162),"-")</f>
        <v>-</v>
      </c>
      <c r="CE162" s="51" t="str">
        <f>IFERROR(AVERAGEIFS('Orders - December 2020'!$I$2:$I$2047,'Orders - December 2020'!$H$2:$H$2047,Worksheet!CE$3,'Orders - December 2020'!$C$2:$C$2047,Worksheet!$F162),"-")</f>
        <v>-</v>
      </c>
      <c r="CF162" s="51" t="str">
        <f>IFERROR(AVERAGEIFS('Orders - December 2020'!$I$2:$I$2047,'Orders - December 2020'!$H$2:$H$2047,Worksheet!CF$3,'Orders - December 2020'!$C$2:$C$2047,Worksheet!$F162),"-")</f>
        <v>-</v>
      </c>
      <c r="CG162" s="51" t="str">
        <f>IFERROR(AVERAGEIFS('Orders - December 2020'!$I$2:$I$2047,'Orders - December 2020'!$H$2:$H$2047,Worksheet!CG$3,'Orders - December 2020'!$C$2:$C$2047,Worksheet!$F162),"-")</f>
        <v>-</v>
      </c>
      <c r="CH162" s="51" t="str">
        <f>IFERROR(AVERAGEIFS('Orders - December 2020'!$I$2:$I$2047,'Orders - December 2020'!$H$2:$H$2047,Worksheet!CH$3,'Orders - December 2020'!$C$2:$C$2047,Worksheet!$F162),"-")</f>
        <v>-</v>
      </c>
      <c r="CI162" s="51" t="str">
        <f>IFERROR(AVERAGEIFS('Orders - December 2020'!$I$2:$I$2047,'Orders - December 2020'!$H$2:$H$2047,Worksheet!CI$3,'Orders - December 2020'!$C$2:$C$2047,Worksheet!$F162),"-")</f>
        <v>-</v>
      </c>
      <c r="CJ162" s="51" t="str">
        <f>IFERROR(AVERAGEIFS('Orders - December 2020'!$I$2:$I$2047,'Orders - December 2020'!$H$2:$H$2047,Worksheet!CJ$3,'Orders - December 2020'!$C$2:$C$2047,Worksheet!$F162),"-")</f>
        <v>-</v>
      </c>
      <c r="CK162" s="51" t="str">
        <f>IFERROR(AVERAGEIFS('Orders - December 2020'!$I$2:$I$2047,'Orders - December 2020'!$H$2:$H$2047,Worksheet!CK$3,'Orders - December 2020'!$C$2:$C$2047,Worksheet!$F162),"-")</f>
        <v>-</v>
      </c>
      <c r="CL162" s="51" t="str">
        <f>IFERROR(AVERAGEIFS('Orders - December 2020'!$I$2:$I$2047,'Orders - December 2020'!$H$2:$H$2047,Worksheet!CL$3,'Orders - December 2020'!$C$2:$C$2047,Worksheet!$F162),"-")</f>
        <v>-</v>
      </c>
      <c r="CM162" s="51" t="str">
        <f>IFERROR(AVERAGEIFS('Orders - December 2020'!$I$2:$I$2047,'Orders - December 2020'!$H$2:$H$2047,Worksheet!CM$3,'Orders - December 2020'!$C$2:$C$2047,Worksheet!$F162),"-")</f>
        <v>-</v>
      </c>
      <c r="CN162" s="51" t="str">
        <f>IFERROR(AVERAGEIFS('Orders - December 2020'!$I$2:$I$2047,'Orders - December 2020'!$H$2:$H$2047,Worksheet!CN$3,'Orders - December 2020'!$C$2:$C$2047,Worksheet!$F162),"-")</f>
        <v>-</v>
      </c>
      <c r="CO162" s="51">
        <f>IFERROR(AVERAGEIFS('Orders - December 2020'!$I$2:$I$2047,'Orders - December 2020'!$H$2:$H$2047,Worksheet!CO$3,'Orders - December 2020'!$C$2:$C$2047,Worksheet!$F162),"-")</f>
        <v>2</v>
      </c>
      <c r="CP162" s="51" t="str">
        <f>IFERROR(AVERAGEIFS('Orders - December 2020'!$I$2:$I$2047,'Orders - December 2020'!$H$2:$H$2047,Worksheet!CP$3,'Orders - December 2020'!$C$2:$C$2047,Worksheet!$F162),"-")</f>
        <v>-</v>
      </c>
      <c r="CQ162" s="51">
        <f>IFERROR(AVERAGEIFS('Orders - December 2020'!$I$2:$I$2047,'Orders - December 2020'!$H$2:$H$2047,Worksheet!CQ$3,'Orders - December 2020'!$C$2:$C$2047,Worksheet!$F162),"-")</f>
        <v>12</v>
      </c>
      <c r="CR162" s="51" t="str">
        <f>IFERROR(AVERAGEIFS('Orders - December 2020'!$I$2:$I$2047,'Orders - December 2020'!$H$2:$H$2047,Worksheet!CR$3,'Orders - December 2020'!$C$2:$C$2047,Worksheet!$F162),"-")</f>
        <v>-</v>
      </c>
      <c r="CS162" s="51" t="str">
        <f>IFERROR(AVERAGEIFS('Orders - December 2020'!$I$2:$I$2047,'Orders - December 2020'!$H$2:$H$2047,Worksheet!CS$3,'Orders - December 2020'!$C$2:$C$2047,Worksheet!$F162),"-")</f>
        <v>-</v>
      </c>
      <c r="CT162" s="51" t="str">
        <f>IFERROR(AVERAGEIFS('Orders - December 2020'!$I$2:$I$2047,'Orders - December 2020'!$H$2:$H$2047,Worksheet!CT$3,'Orders - December 2020'!$C$2:$C$2047,Worksheet!$F162),"-")</f>
        <v>-</v>
      </c>
      <c r="CU162" s="51" t="str">
        <f>IFERROR(AVERAGEIFS('Orders - December 2020'!$I$2:$I$2047,'Orders - December 2020'!$H$2:$H$2047,Worksheet!CU$3,'Orders - December 2020'!$C$2:$C$2047,Worksheet!$F162),"-")</f>
        <v>-</v>
      </c>
      <c r="CV162" s="51" t="str">
        <f>IFERROR(AVERAGEIFS('Orders - December 2020'!$I$2:$I$2047,'Orders - December 2020'!$H$2:$H$2047,Worksheet!CV$3,'Orders - December 2020'!$C$2:$C$2047,Worksheet!$F162),"-")</f>
        <v>-</v>
      </c>
      <c r="CW162" s="51" t="str">
        <f>IFERROR(AVERAGEIFS('Orders - December 2020'!$I$2:$I$2047,'Orders - December 2020'!$H$2:$H$2047,Worksheet!CW$3,'Orders - December 2020'!$C$2:$C$2047,Worksheet!$F162),"-")</f>
        <v>-</v>
      </c>
      <c r="CX162" s="51" t="str">
        <f>IFERROR(AVERAGEIFS('Orders - December 2020'!$I$2:$I$2047,'Orders - December 2020'!$H$2:$H$2047,Worksheet!CX$3,'Orders - December 2020'!$C$2:$C$2047,Worksheet!$F162),"-")</f>
        <v>-</v>
      </c>
      <c r="CY162" s="51" t="str">
        <f>IFERROR(AVERAGEIFS('Orders - December 2020'!$I$2:$I$2047,'Orders - December 2020'!$H$2:$H$2047,Worksheet!CY$3,'Orders - December 2020'!$C$2:$C$2047,Worksheet!$F162),"-")</f>
        <v>-</v>
      </c>
      <c r="CZ162" s="51" t="str">
        <f>IFERROR(AVERAGEIFS('Orders - December 2020'!$I$2:$I$2047,'Orders - December 2020'!$H$2:$H$2047,Worksheet!CZ$3,'Orders - December 2020'!$C$2:$C$2047,Worksheet!$F162),"-")</f>
        <v>-</v>
      </c>
      <c r="DA162" s="51" t="str">
        <f>IFERROR(AVERAGEIFS('Orders - December 2020'!$I$2:$I$2047,'Orders - December 2020'!$H$2:$H$2047,Worksheet!DA$3,'Orders - December 2020'!$C$2:$C$2047,Worksheet!$F162),"-")</f>
        <v>-</v>
      </c>
      <c r="DB162" s="51" t="str">
        <f>IFERROR(AVERAGEIFS('Orders - December 2020'!$I$2:$I$2047,'Orders - December 2020'!$H$2:$H$2047,Worksheet!DB$3,'Orders - December 2020'!$C$2:$C$2047,Worksheet!$F162),"-")</f>
        <v>-</v>
      </c>
      <c r="DC162" s="51" t="str">
        <f>IFERROR(AVERAGEIFS('Orders - December 2020'!$I$2:$I$2047,'Orders - December 2020'!$H$2:$H$2047,Worksheet!DC$3,'Orders - December 2020'!$C$2:$C$2047,Worksheet!$F162),"-")</f>
        <v>-</v>
      </c>
      <c r="DD162" s="51" t="str">
        <f>IFERROR(AVERAGEIFS('Orders - December 2020'!$I$2:$I$2047,'Orders - December 2020'!$H$2:$H$2047,Worksheet!DD$3,'Orders - December 2020'!$C$2:$C$2047,Worksheet!$F162),"-")</f>
        <v>-</v>
      </c>
      <c r="DE162" s="51" t="str">
        <f>IFERROR(AVERAGEIFS('Orders - December 2020'!$I$2:$I$2047,'Orders - December 2020'!$H$2:$H$2047,Worksheet!DE$3,'Orders - December 2020'!$C$2:$C$2047,Worksheet!$F162),"-")</f>
        <v>-</v>
      </c>
      <c r="DF162" s="51" t="str">
        <f>IFERROR(AVERAGEIFS('Orders - December 2020'!$I$2:$I$2047,'Orders - December 2020'!$H$2:$H$2047,Worksheet!DF$3,'Orders - December 2020'!$C$2:$C$2047,Worksheet!$F162),"-")</f>
        <v>-</v>
      </c>
      <c r="DG162" s="51" t="str">
        <f>IFERROR(AVERAGEIFS('Orders - December 2020'!$I$2:$I$2047,'Orders - December 2020'!$H$2:$H$2047,Worksheet!DG$3,'Orders - December 2020'!$C$2:$C$2047,Worksheet!$F162),"-")</f>
        <v>-</v>
      </c>
      <c r="DH162" s="51" t="str">
        <f>IFERROR(AVERAGEIFS('Orders - December 2020'!$I$2:$I$2047,'Orders - December 2020'!$H$2:$H$2047,Worksheet!DH$3,'Orders - December 2020'!$C$2:$C$2047,Worksheet!$F162),"-")</f>
        <v>-</v>
      </c>
      <c r="DI162" s="51" t="str">
        <f>IFERROR(AVERAGEIFS('Orders - December 2020'!$I$2:$I$2047,'Orders - December 2020'!$H$2:$H$2047,Worksheet!DI$3,'Orders - December 2020'!$C$2:$C$2047,Worksheet!$F162),"-")</f>
        <v>-</v>
      </c>
      <c r="DJ162" s="51" t="str">
        <f>IFERROR(AVERAGEIFS('Orders - December 2020'!$I$2:$I$2047,'Orders - December 2020'!$H$2:$H$2047,Worksheet!DJ$3,'Orders - December 2020'!$C$2:$C$2047,Worksheet!$F162),"-")</f>
        <v>-</v>
      </c>
      <c r="DK162" s="51" t="str">
        <f>IFERROR(AVERAGEIFS('Orders - December 2020'!$I$2:$I$2047,'Orders - December 2020'!$H$2:$H$2047,Worksheet!DK$3,'Orders - December 2020'!$C$2:$C$2047,Worksheet!$F162),"-")</f>
        <v>-</v>
      </c>
      <c r="DL162" s="51" t="str">
        <f>IFERROR(AVERAGEIFS('Orders - December 2020'!$I$2:$I$2047,'Orders - December 2020'!$H$2:$H$2047,Worksheet!DL$3,'Orders - December 2020'!$C$2:$C$2047,Worksheet!$F162),"-")</f>
        <v>-</v>
      </c>
      <c r="DM162" s="51" t="str">
        <f>IFERROR(AVERAGEIFS('Orders - December 2020'!$I$2:$I$2047,'Orders - December 2020'!$H$2:$H$2047,Worksheet!DM$3,'Orders - December 2020'!$C$2:$C$2047,Worksheet!$F162),"-")</f>
        <v>-</v>
      </c>
      <c r="DN162" s="51">
        <f>IFERROR(AVERAGEIFS('Orders - December 2020'!$I$2:$I$2047,'Orders - December 2020'!$H$2:$H$2047,Worksheet!DN$3,'Orders - December 2020'!$C$2:$C$2047,Worksheet!$F162),"-")</f>
        <v>2</v>
      </c>
      <c r="DO162" s="51" t="str">
        <f>IFERROR(AVERAGEIFS('Orders - December 2020'!$I$2:$I$2047,'Orders - December 2020'!$H$2:$H$2047,Worksheet!DO$3,'Orders - December 2020'!$C$2:$C$2047,Worksheet!$F162),"-")</f>
        <v>-</v>
      </c>
      <c r="DP162" s="51" t="str">
        <f>IFERROR(AVERAGEIFS('Orders - December 2020'!$I$2:$I$2047,'Orders - December 2020'!$H$2:$H$2047,Worksheet!DP$3,'Orders - December 2020'!$C$2:$C$2047,Worksheet!$F162),"-")</f>
        <v>-</v>
      </c>
      <c r="DQ162" s="51" t="str">
        <f>IFERROR(AVERAGEIFS('Orders - December 2020'!$I$2:$I$2047,'Orders - December 2020'!$H$2:$H$2047,Worksheet!DQ$3,'Orders - December 2020'!$C$2:$C$2047,Worksheet!$F162),"-")</f>
        <v>-</v>
      </c>
      <c r="DR162" s="51" t="str">
        <f>IFERROR(AVERAGEIFS('Orders - December 2020'!$I$2:$I$2047,'Orders - December 2020'!$H$2:$H$2047,Worksheet!DR$3,'Orders - December 2020'!$C$2:$C$2047,Worksheet!$F162),"-")</f>
        <v>-</v>
      </c>
      <c r="DS162" s="51" t="str">
        <f>IFERROR(AVERAGEIFS('Orders - December 2020'!$I$2:$I$2047,'Orders - December 2020'!$H$2:$H$2047,Worksheet!DS$3,'Orders - December 2020'!$C$2:$C$2047,Worksheet!$F162),"-")</f>
        <v>-</v>
      </c>
      <c r="DT162" s="51" t="str">
        <f>IFERROR(AVERAGEIFS('Orders - December 2020'!$I$2:$I$2047,'Orders - December 2020'!$H$2:$H$2047,Worksheet!DT$3,'Orders - December 2020'!$C$2:$C$2047,Worksheet!$F162),"-")</f>
        <v>-</v>
      </c>
      <c r="DU162" s="51" t="str">
        <f>IFERROR(AVERAGEIFS('Orders - December 2020'!$I$2:$I$2047,'Orders - December 2020'!$H$2:$H$2047,Worksheet!DU$3,'Orders - December 2020'!$C$2:$C$2047,Worksheet!$F162),"-")</f>
        <v>-</v>
      </c>
      <c r="DV162" s="51" t="str">
        <f>IFERROR(AVERAGEIFS('Orders - December 2020'!$I$2:$I$2047,'Orders - December 2020'!$H$2:$H$2047,Worksheet!DV$3,'Orders - December 2020'!$C$2:$C$2047,Worksheet!$F162),"-")</f>
        <v>-</v>
      </c>
      <c r="DW162" s="51" t="str">
        <f>IFERROR(AVERAGEIFS('Orders - December 2020'!$I$2:$I$2047,'Orders - December 2020'!$H$2:$H$2047,Worksheet!DW$3,'Orders - December 2020'!$C$2:$C$2047,Worksheet!$F162),"-")</f>
        <v>-</v>
      </c>
      <c r="DX162" s="51" t="str">
        <f>IFERROR(AVERAGEIFS('Orders - December 2020'!$I$2:$I$2047,'Orders - December 2020'!$H$2:$H$2047,Worksheet!DX$3,'Orders - December 2020'!$C$2:$C$2047,Worksheet!$F162),"-")</f>
        <v>-</v>
      </c>
      <c r="DY162" s="51" t="str">
        <f>IFERROR(AVERAGEIFS('Orders - December 2020'!$I$2:$I$2047,'Orders - December 2020'!$H$2:$H$2047,Worksheet!DY$3,'Orders - December 2020'!$C$2:$C$2047,Worksheet!$F162),"-")</f>
        <v>-</v>
      </c>
      <c r="DZ162" s="51" t="str">
        <f>IFERROR(AVERAGEIFS('Orders - December 2020'!$I$2:$I$2047,'Orders - December 2020'!$H$2:$H$2047,Worksheet!DZ$3,'Orders - December 2020'!$C$2:$C$2047,Worksheet!$F162),"-")</f>
        <v>-</v>
      </c>
      <c r="EA162" s="51" t="str">
        <f>IFERROR(AVERAGEIFS('Orders - December 2020'!$I$2:$I$2047,'Orders - December 2020'!$H$2:$H$2047,Worksheet!EA$3,'Orders - December 2020'!$C$2:$C$2047,Worksheet!$F162),"-")</f>
        <v>-</v>
      </c>
      <c r="EB162" s="51" t="str">
        <f>IFERROR(AVERAGEIFS('Orders - December 2020'!$I$2:$I$2047,'Orders - December 2020'!$H$2:$H$2047,Worksheet!EB$3,'Orders - December 2020'!$C$2:$C$2047,Worksheet!$F162),"-")</f>
        <v>-</v>
      </c>
      <c r="EC162" s="51" t="str">
        <f>IFERROR(AVERAGEIFS('Orders - December 2020'!$I$2:$I$2047,'Orders - December 2020'!$H$2:$H$2047,Worksheet!EC$3,'Orders - December 2020'!$C$2:$C$2047,Worksheet!$F162),"-")</f>
        <v>-</v>
      </c>
      <c r="ED162" s="51" t="str">
        <f>IFERROR(AVERAGEIFS('Orders - December 2020'!$I$2:$I$2047,'Orders - December 2020'!$H$2:$H$2047,Worksheet!ED$3,'Orders - December 2020'!$C$2:$C$2047,Worksheet!$F162),"-")</f>
        <v>-</v>
      </c>
      <c r="EE162" s="51" t="str">
        <f>IFERROR(AVERAGEIFS('Orders - December 2020'!$I$2:$I$2047,'Orders - December 2020'!$H$2:$H$2047,Worksheet!EE$3,'Orders - December 2020'!$C$2:$C$2047,Worksheet!$F162),"-")</f>
        <v>-</v>
      </c>
      <c r="EF162" s="51" t="str">
        <f>IFERROR(AVERAGEIFS('Orders - December 2020'!$I$2:$I$2047,'Orders - December 2020'!$H$2:$H$2047,Worksheet!EF$3,'Orders - December 2020'!$C$2:$C$2047,Worksheet!$F162),"-")</f>
        <v>-</v>
      </c>
      <c r="EG162" s="51" t="str">
        <f>IFERROR(AVERAGEIFS('Orders - December 2020'!$I$2:$I$2047,'Orders - December 2020'!$H$2:$H$2047,Worksheet!EG$3,'Orders - December 2020'!$C$2:$C$2047,Worksheet!$F162),"-")</f>
        <v>-</v>
      </c>
      <c r="EH162" s="51" t="str">
        <f>IFERROR(AVERAGEIFS('Orders - December 2020'!$I$2:$I$2047,'Orders - December 2020'!$H$2:$H$2047,Worksheet!EH$3,'Orders - December 2020'!$C$2:$C$2047,Worksheet!$F162),"-")</f>
        <v>-</v>
      </c>
      <c r="EI162" s="51" t="str">
        <f>IFERROR(AVERAGEIFS('Orders - December 2020'!$I$2:$I$2047,'Orders - December 2020'!$H$2:$H$2047,Worksheet!EI$3,'Orders - December 2020'!$C$2:$C$2047,Worksheet!$F162),"-")</f>
        <v>-</v>
      </c>
      <c r="EJ162" s="51" t="str">
        <f>IFERROR(AVERAGEIFS('Orders - December 2020'!$I$2:$I$2047,'Orders - December 2020'!$H$2:$H$2047,Worksheet!EJ$3,'Orders - December 2020'!$C$2:$C$2047,Worksheet!$F162),"-")</f>
        <v>-</v>
      </c>
      <c r="EK162" s="51" t="str">
        <f>IFERROR(AVERAGEIFS('Orders - December 2020'!$I$2:$I$2047,'Orders - December 2020'!$H$2:$H$2047,Worksheet!EK$3,'Orders - December 2020'!$C$2:$C$2047,Worksheet!$F162),"-")</f>
        <v>-</v>
      </c>
      <c r="EL162" s="51" t="str">
        <f>IFERROR(AVERAGEIFS('Orders - December 2020'!$I$2:$I$2047,'Orders - December 2020'!$H$2:$H$2047,Worksheet!EL$3,'Orders - December 2020'!$C$2:$C$2047,Worksheet!$F162),"-")</f>
        <v>-</v>
      </c>
      <c r="EM162" s="51" t="str">
        <f>IFERROR(AVERAGEIFS('Orders - December 2020'!$I$2:$I$2047,'Orders - December 2020'!$H$2:$H$2047,Worksheet!EM$3,'Orders - December 2020'!$C$2:$C$2047,Worksheet!$F162),"-")</f>
        <v>-</v>
      </c>
      <c r="EN162" s="51" t="str">
        <f>IFERROR(AVERAGEIFS('Orders - December 2020'!$I$2:$I$2047,'Orders - December 2020'!$H$2:$H$2047,Worksheet!EN$3,'Orders - December 2020'!$C$2:$C$2047,Worksheet!$F162),"-")</f>
        <v>-</v>
      </c>
      <c r="EO162" s="51" t="str">
        <f>IFERROR(AVERAGEIFS('Orders - December 2020'!$I$2:$I$2047,'Orders - December 2020'!$H$2:$H$2047,Worksheet!EO$3,'Orders - December 2020'!$C$2:$C$2047,Worksheet!$F162),"-")</f>
        <v>-</v>
      </c>
      <c r="EP162" s="51" t="str">
        <f>IFERROR(AVERAGEIFS('Orders - December 2020'!$I$2:$I$2047,'Orders - December 2020'!$H$2:$H$2047,Worksheet!EP$3,'Orders - December 2020'!$C$2:$C$2047,Worksheet!$F162),"-")</f>
        <v>-</v>
      </c>
      <c r="EQ162" s="51" t="str">
        <f>IFERROR(AVERAGEIFS('Orders - December 2020'!$I$2:$I$2047,'Orders - December 2020'!$H$2:$H$2047,Worksheet!EQ$3,'Orders - December 2020'!$C$2:$C$2047,Worksheet!$F162),"-")</f>
        <v>-</v>
      </c>
      <c r="ER162" s="51" t="str">
        <f>IFERROR(AVERAGEIFS('Orders - December 2020'!$I$2:$I$2047,'Orders - December 2020'!$H$2:$H$2047,Worksheet!ER$3,'Orders - December 2020'!$C$2:$C$2047,Worksheet!$F162),"-")</f>
        <v>-</v>
      </c>
      <c r="ES162" s="51" t="str">
        <f>IFERROR(AVERAGEIFS('Orders - December 2020'!$I$2:$I$2047,'Orders - December 2020'!$H$2:$H$2047,Worksheet!ES$3,'Orders - December 2020'!$C$2:$C$2047,Worksheet!$F162),"-")</f>
        <v>-</v>
      </c>
      <c r="ET162" s="51" t="str">
        <f>IFERROR(AVERAGEIFS('Orders - December 2020'!$I$2:$I$2047,'Orders - December 2020'!$H$2:$H$2047,Worksheet!ET$3,'Orders - December 2020'!$C$2:$C$2047,Worksheet!$F162),"-")</f>
        <v>-</v>
      </c>
      <c r="EU162" s="51" t="str">
        <f>IFERROR(AVERAGEIFS('Orders - December 2020'!$I$2:$I$2047,'Orders - December 2020'!$H$2:$H$2047,Worksheet!EU$3,'Orders - December 2020'!$C$2:$C$2047,Worksheet!$F162),"-")</f>
        <v>-</v>
      </c>
      <c r="EV162" s="51" t="str">
        <f>IFERROR(AVERAGEIFS('Orders - December 2020'!$I$2:$I$2047,'Orders - December 2020'!$H$2:$H$2047,Worksheet!EV$3,'Orders - December 2020'!$C$2:$C$2047,Worksheet!$F162),"-")</f>
        <v>-</v>
      </c>
      <c r="EW162" s="51" t="str">
        <f>IFERROR(AVERAGEIFS('Orders - December 2020'!$I$2:$I$2047,'Orders - December 2020'!$H$2:$H$2047,Worksheet!EW$3,'Orders - December 2020'!$C$2:$C$2047,Worksheet!$F162),"-")</f>
        <v>-</v>
      </c>
      <c r="EX162" s="51" t="str">
        <f>IFERROR(AVERAGEIFS('Orders - December 2020'!$I$2:$I$2047,'Orders - December 2020'!$H$2:$H$2047,Worksheet!EX$3,'Orders - December 2020'!$C$2:$C$2047,Worksheet!$F162),"-")</f>
        <v>-</v>
      </c>
      <c r="EY162" s="51" t="str">
        <f>IFERROR(AVERAGEIFS('Orders - December 2020'!$I$2:$I$2047,'Orders - December 2020'!$H$2:$H$2047,Worksheet!EY$3,'Orders - December 2020'!$C$2:$C$2047,Worksheet!$F162),"-")</f>
        <v>-</v>
      </c>
      <c r="EZ162" s="51" t="str">
        <f>IFERROR(AVERAGEIFS('Orders - December 2020'!$I$2:$I$2047,'Orders - December 2020'!$H$2:$H$2047,Worksheet!EZ$3,'Orders - December 2020'!$C$2:$C$2047,Worksheet!$F162),"-")</f>
        <v>-</v>
      </c>
      <c r="FA162" s="51" t="str">
        <f>IFERROR(AVERAGEIFS('Orders - December 2020'!$I$2:$I$2047,'Orders - December 2020'!$H$2:$H$2047,Worksheet!FA$3,'Orders - December 2020'!$C$2:$C$2047,Worksheet!$F162),"-")</f>
        <v>-</v>
      </c>
      <c r="FB162" s="51" t="str">
        <f>IFERROR(AVERAGEIFS('Orders - December 2020'!$I$2:$I$2047,'Orders - December 2020'!$H$2:$H$2047,Worksheet!FB$3,'Orders - December 2020'!$C$2:$C$2047,Worksheet!$F162),"-")</f>
        <v>-</v>
      </c>
      <c r="FC162" s="51" t="str">
        <f>IFERROR(AVERAGEIFS('Orders - December 2020'!$I$2:$I$2047,'Orders - December 2020'!$H$2:$H$2047,Worksheet!FC$3,'Orders - December 2020'!$C$2:$C$2047,Worksheet!$F162),"-")</f>
        <v>-</v>
      </c>
      <c r="FD162" s="51" t="str">
        <f>IFERROR(AVERAGEIFS('Orders - December 2020'!$I$2:$I$2047,'Orders - December 2020'!$H$2:$H$2047,Worksheet!FD$3,'Orders - December 2020'!$C$2:$C$2047,Worksheet!$F162),"-")</f>
        <v>-</v>
      </c>
      <c r="FE162" s="51" t="str">
        <f>IFERROR(AVERAGEIFS('Orders - December 2020'!$I$2:$I$2047,'Orders - December 2020'!$H$2:$H$2047,Worksheet!FE$3,'Orders - December 2020'!$C$2:$C$2047,Worksheet!$F162),"-")</f>
        <v>-</v>
      </c>
      <c r="FF162" s="51" t="str">
        <f>IFERROR(AVERAGEIFS('Orders - December 2020'!$I$2:$I$2047,'Orders - December 2020'!$H$2:$H$2047,Worksheet!FF$3,'Orders - December 2020'!$C$2:$C$2047,Worksheet!$F162),"-")</f>
        <v>-</v>
      </c>
      <c r="FG162" s="52" t="str">
        <f>IFERROR(AVERAGEIFS('Orders - December 2020'!$I$2:$I$2047,'Orders - December 2020'!$H$2:$H$2047,Worksheet!FG$3,'Orders - December 2020'!$C$2:$C$2047,Worksheet!$F162),"-")</f>
        <v>-</v>
      </c>
    </row>
    <row r="163" spans="6:163">
      <c r="F163" s="45" t="str">
        <v>Oluwadara Minimart</v>
      </c>
      <c r="G163" s="50" t="str">
        <f>IFERROR(AVERAGEIFS('Orders - December 2020'!$I$2:$I$2047,'Orders - December 2020'!$H$2:$H$2047,Worksheet!G$3,'Orders - December 2020'!$C$2:$C$2047,Worksheet!$F163),"-")</f>
        <v>-</v>
      </c>
      <c r="H163" s="51" t="str">
        <f>IFERROR(AVERAGEIFS('Orders - December 2020'!$I$2:$I$2047,'Orders - December 2020'!$H$2:$H$2047,Worksheet!H$3,'Orders - December 2020'!$C$2:$C$2047,Worksheet!$F163),"-")</f>
        <v>-</v>
      </c>
      <c r="I163" s="51" t="str">
        <f>IFERROR(AVERAGEIFS('Orders - December 2020'!$I$2:$I$2047,'Orders - December 2020'!$H$2:$H$2047,Worksheet!I$3,'Orders - December 2020'!$C$2:$C$2047,Worksheet!$F163),"-")</f>
        <v>-</v>
      </c>
      <c r="J163" s="51" t="str">
        <f>IFERROR(AVERAGEIFS('Orders - December 2020'!$I$2:$I$2047,'Orders - December 2020'!$H$2:$H$2047,Worksheet!J$3,'Orders - December 2020'!$C$2:$C$2047,Worksheet!$F163),"-")</f>
        <v>-</v>
      </c>
      <c r="K163" s="51" t="str">
        <f>IFERROR(AVERAGEIFS('Orders - December 2020'!$I$2:$I$2047,'Orders - December 2020'!$H$2:$H$2047,Worksheet!K$3,'Orders - December 2020'!$C$2:$C$2047,Worksheet!$F163),"-")</f>
        <v>-</v>
      </c>
      <c r="L163" s="51" t="str">
        <f>IFERROR(AVERAGEIFS('Orders - December 2020'!$I$2:$I$2047,'Orders - December 2020'!$H$2:$H$2047,Worksheet!L$3,'Orders - December 2020'!$C$2:$C$2047,Worksheet!$F163),"-")</f>
        <v>-</v>
      </c>
      <c r="M163" s="51" t="str">
        <f>IFERROR(AVERAGEIFS('Orders - December 2020'!$I$2:$I$2047,'Orders - December 2020'!$H$2:$H$2047,Worksheet!M$3,'Orders - December 2020'!$C$2:$C$2047,Worksheet!$F163),"-")</f>
        <v>-</v>
      </c>
      <c r="N163" s="51" t="str">
        <f>IFERROR(AVERAGEIFS('Orders - December 2020'!$I$2:$I$2047,'Orders - December 2020'!$H$2:$H$2047,Worksheet!N$3,'Orders - December 2020'!$C$2:$C$2047,Worksheet!$F163),"-")</f>
        <v>-</v>
      </c>
      <c r="O163" s="51" t="str">
        <f>IFERROR(AVERAGEIFS('Orders - December 2020'!$I$2:$I$2047,'Orders - December 2020'!$H$2:$H$2047,Worksheet!O$3,'Orders - December 2020'!$C$2:$C$2047,Worksheet!$F163),"-")</f>
        <v>-</v>
      </c>
      <c r="P163" s="51" t="str">
        <f>IFERROR(AVERAGEIFS('Orders - December 2020'!$I$2:$I$2047,'Orders - December 2020'!$H$2:$H$2047,Worksheet!P$3,'Orders - December 2020'!$C$2:$C$2047,Worksheet!$F163),"-")</f>
        <v>-</v>
      </c>
      <c r="Q163" s="51" t="str">
        <f>IFERROR(AVERAGEIFS('Orders - December 2020'!$I$2:$I$2047,'Orders - December 2020'!$H$2:$H$2047,Worksheet!Q$3,'Orders - December 2020'!$C$2:$C$2047,Worksheet!$F163),"-")</f>
        <v>-</v>
      </c>
      <c r="R163" s="51" t="str">
        <f>IFERROR(AVERAGEIFS('Orders - December 2020'!$I$2:$I$2047,'Orders - December 2020'!$H$2:$H$2047,Worksheet!R$3,'Orders - December 2020'!$C$2:$C$2047,Worksheet!$F163),"-")</f>
        <v>-</v>
      </c>
      <c r="S163" s="51" t="str">
        <f>IFERROR(AVERAGEIFS('Orders - December 2020'!$I$2:$I$2047,'Orders - December 2020'!$H$2:$H$2047,Worksheet!S$3,'Orders - December 2020'!$C$2:$C$2047,Worksheet!$F163),"-")</f>
        <v>-</v>
      </c>
      <c r="T163" s="51" t="str">
        <f>IFERROR(AVERAGEIFS('Orders - December 2020'!$I$2:$I$2047,'Orders - December 2020'!$H$2:$H$2047,Worksheet!T$3,'Orders - December 2020'!$C$2:$C$2047,Worksheet!$F163),"-")</f>
        <v>-</v>
      </c>
      <c r="U163" s="51" t="str">
        <f>IFERROR(AVERAGEIFS('Orders - December 2020'!$I$2:$I$2047,'Orders - December 2020'!$H$2:$H$2047,Worksheet!U$3,'Orders - December 2020'!$C$2:$C$2047,Worksheet!$F163),"-")</f>
        <v>-</v>
      </c>
      <c r="V163" s="51" t="str">
        <f>IFERROR(AVERAGEIFS('Orders - December 2020'!$I$2:$I$2047,'Orders - December 2020'!$H$2:$H$2047,Worksheet!V$3,'Orders - December 2020'!$C$2:$C$2047,Worksheet!$F163),"-")</f>
        <v>-</v>
      </c>
      <c r="W163" s="51" t="str">
        <f>IFERROR(AVERAGEIFS('Orders - December 2020'!$I$2:$I$2047,'Orders - December 2020'!$H$2:$H$2047,Worksheet!W$3,'Orders - December 2020'!$C$2:$C$2047,Worksheet!$F163),"-")</f>
        <v>-</v>
      </c>
      <c r="X163" s="51" t="str">
        <f>IFERROR(AVERAGEIFS('Orders - December 2020'!$I$2:$I$2047,'Orders - December 2020'!$H$2:$H$2047,Worksheet!X$3,'Orders - December 2020'!$C$2:$C$2047,Worksheet!$F163),"-")</f>
        <v>-</v>
      </c>
      <c r="Y163" s="51" t="str">
        <f>IFERROR(AVERAGEIFS('Orders - December 2020'!$I$2:$I$2047,'Orders - December 2020'!$H$2:$H$2047,Worksheet!Y$3,'Orders - December 2020'!$C$2:$C$2047,Worksheet!$F163),"-")</f>
        <v>-</v>
      </c>
      <c r="Z163" s="51" t="str">
        <f>IFERROR(AVERAGEIFS('Orders - December 2020'!$I$2:$I$2047,'Orders - December 2020'!$H$2:$H$2047,Worksheet!Z$3,'Orders - December 2020'!$C$2:$C$2047,Worksheet!$F163),"-")</f>
        <v>-</v>
      </c>
      <c r="AA163" s="51" t="str">
        <f>IFERROR(AVERAGEIFS('Orders - December 2020'!$I$2:$I$2047,'Orders - December 2020'!$H$2:$H$2047,Worksheet!AA$3,'Orders - December 2020'!$C$2:$C$2047,Worksheet!$F163),"-")</f>
        <v>-</v>
      </c>
      <c r="AB163" s="51" t="str">
        <f>IFERROR(AVERAGEIFS('Orders - December 2020'!$I$2:$I$2047,'Orders - December 2020'!$H$2:$H$2047,Worksheet!AB$3,'Orders - December 2020'!$C$2:$C$2047,Worksheet!$F163),"-")</f>
        <v>-</v>
      </c>
      <c r="AC163" s="51" t="str">
        <f>IFERROR(AVERAGEIFS('Orders - December 2020'!$I$2:$I$2047,'Orders - December 2020'!$H$2:$H$2047,Worksheet!AC$3,'Orders - December 2020'!$C$2:$C$2047,Worksheet!$F163),"-")</f>
        <v>-</v>
      </c>
      <c r="AD163" s="51" t="str">
        <f>IFERROR(AVERAGEIFS('Orders - December 2020'!$I$2:$I$2047,'Orders - December 2020'!$H$2:$H$2047,Worksheet!AD$3,'Orders - December 2020'!$C$2:$C$2047,Worksheet!$F163),"-")</f>
        <v>-</v>
      </c>
      <c r="AE163" s="51" t="str">
        <f>IFERROR(AVERAGEIFS('Orders - December 2020'!$I$2:$I$2047,'Orders - December 2020'!$H$2:$H$2047,Worksheet!AE$3,'Orders - December 2020'!$C$2:$C$2047,Worksheet!$F163),"-")</f>
        <v>-</v>
      </c>
      <c r="AF163" s="51" t="str">
        <f>IFERROR(AVERAGEIFS('Orders - December 2020'!$I$2:$I$2047,'Orders - December 2020'!$H$2:$H$2047,Worksheet!AF$3,'Orders - December 2020'!$C$2:$C$2047,Worksheet!$F163),"-")</f>
        <v>-</v>
      </c>
      <c r="AG163" s="51" t="str">
        <f>IFERROR(AVERAGEIFS('Orders - December 2020'!$I$2:$I$2047,'Orders - December 2020'!$H$2:$H$2047,Worksheet!AG$3,'Orders - December 2020'!$C$2:$C$2047,Worksheet!$F163),"-")</f>
        <v>-</v>
      </c>
      <c r="AH163" s="51" t="str">
        <f>IFERROR(AVERAGEIFS('Orders - December 2020'!$I$2:$I$2047,'Orders - December 2020'!$H$2:$H$2047,Worksheet!AH$3,'Orders - December 2020'!$C$2:$C$2047,Worksheet!$F163),"-")</f>
        <v>-</v>
      </c>
      <c r="AI163" s="51" t="str">
        <f>IFERROR(AVERAGEIFS('Orders - December 2020'!$I$2:$I$2047,'Orders - December 2020'!$H$2:$H$2047,Worksheet!AI$3,'Orders - December 2020'!$C$2:$C$2047,Worksheet!$F163),"-")</f>
        <v>-</v>
      </c>
      <c r="AJ163" s="51" t="str">
        <f>IFERROR(AVERAGEIFS('Orders - December 2020'!$I$2:$I$2047,'Orders - December 2020'!$H$2:$H$2047,Worksheet!AJ$3,'Orders - December 2020'!$C$2:$C$2047,Worksheet!$F163),"-")</f>
        <v>-</v>
      </c>
      <c r="AK163" s="51" t="str">
        <f>IFERROR(AVERAGEIFS('Orders - December 2020'!$I$2:$I$2047,'Orders - December 2020'!$H$2:$H$2047,Worksheet!AK$3,'Orders - December 2020'!$C$2:$C$2047,Worksheet!$F163),"-")</f>
        <v>-</v>
      </c>
      <c r="AL163" s="51" t="str">
        <f>IFERROR(AVERAGEIFS('Orders - December 2020'!$I$2:$I$2047,'Orders - December 2020'!$H$2:$H$2047,Worksheet!AL$3,'Orders - December 2020'!$C$2:$C$2047,Worksheet!$F163),"-")</f>
        <v>-</v>
      </c>
      <c r="AM163" s="51" t="str">
        <f>IFERROR(AVERAGEIFS('Orders - December 2020'!$I$2:$I$2047,'Orders - December 2020'!$H$2:$H$2047,Worksheet!AM$3,'Orders - December 2020'!$C$2:$C$2047,Worksheet!$F163),"-")</f>
        <v>-</v>
      </c>
      <c r="AN163" s="51" t="str">
        <f>IFERROR(AVERAGEIFS('Orders - December 2020'!$I$2:$I$2047,'Orders - December 2020'!$H$2:$H$2047,Worksheet!AN$3,'Orders - December 2020'!$C$2:$C$2047,Worksheet!$F163),"-")</f>
        <v>-</v>
      </c>
      <c r="AO163" s="51" t="str">
        <f>IFERROR(AVERAGEIFS('Orders - December 2020'!$I$2:$I$2047,'Orders - December 2020'!$H$2:$H$2047,Worksheet!AO$3,'Orders - December 2020'!$C$2:$C$2047,Worksheet!$F163),"-")</f>
        <v>-</v>
      </c>
      <c r="AP163" s="51" t="str">
        <f>IFERROR(AVERAGEIFS('Orders - December 2020'!$I$2:$I$2047,'Orders - December 2020'!$H$2:$H$2047,Worksheet!AP$3,'Orders - December 2020'!$C$2:$C$2047,Worksheet!$F163),"-")</f>
        <v>-</v>
      </c>
      <c r="AQ163" s="51" t="str">
        <f>IFERROR(AVERAGEIFS('Orders - December 2020'!$I$2:$I$2047,'Orders - December 2020'!$H$2:$H$2047,Worksheet!AQ$3,'Orders - December 2020'!$C$2:$C$2047,Worksheet!$F163),"-")</f>
        <v>-</v>
      </c>
      <c r="AR163" s="51" t="str">
        <f>IFERROR(AVERAGEIFS('Orders - December 2020'!$I$2:$I$2047,'Orders - December 2020'!$H$2:$H$2047,Worksheet!AR$3,'Orders - December 2020'!$C$2:$C$2047,Worksheet!$F163),"-")</f>
        <v>-</v>
      </c>
      <c r="AS163" s="51" t="str">
        <f>IFERROR(AVERAGEIFS('Orders - December 2020'!$I$2:$I$2047,'Orders - December 2020'!$H$2:$H$2047,Worksheet!AS$3,'Orders - December 2020'!$C$2:$C$2047,Worksheet!$F163),"-")</f>
        <v>-</v>
      </c>
      <c r="AT163" s="51" t="str">
        <f>IFERROR(AVERAGEIFS('Orders - December 2020'!$I$2:$I$2047,'Orders - December 2020'!$H$2:$H$2047,Worksheet!AT$3,'Orders - December 2020'!$C$2:$C$2047,Worksheet!$F163),"-")</f>
        <v>-</v>
      </c>
      <c r="AU163" s="51" t="str">
        <f>IFERROR(AVERAGEIFS('Orders - December 2020'!$I$2:$I$2047,'Orders - December 2020'!$H$2:$H$2047,Worksheet!AU$3,'Orders - December 2020'!$C$2:$C$2047,Worksheet!$F163),"-")</f>
        <v>-</v>
      </c>
      <c r="AV163" s="51" t="str">
        <f>IFERROR(AVERAGEIFS('Orders - December 2020'!$I$2:$I$2047,'Orders - December 2020'!$H$2:$H$2047,Worksheet!AV$3,'Orders - December 2020'!$C$2:$C$2047,Worksheet!$F163),"-")</f>
        <v>-</v>
      </c>
      <c r="AW163" s="51" t="str">
        <f>IFERROR(AVERAGEIFS('Orders - December 2020'!$I$2:$I$2047,'Orders - December 2020'!$H$2:$H$2047,Worksheet!AW$3,'Orders - December 2020'!$C$2:$C$2047,Worksheet!$F163),"-")</f>
        <v>-</v>
      </c>
      <c r="AX163" s="51" t="str">
        <f>IFERROR(AVERAGEIFS('Orders - December 2020'!$I$2:$I$2047,'Orders - December 2020'!$H$2:$H$2047,Worksheet!AX$3,'Orders - December 2020'!$C$2:$C$2047,Worksheet!$F163),"-")</f>
        <v>-</v>
      </c>
      <c r="AY163" s="51" t="str">
        <f>IFERROR(AVERAGEIFS('Orders - December 2020'!$I$2:$I$2047,'Orders - December 2020'!$H$2:$H$2047,Worksheet!AY$3,'Orders - December 2020'!$C$2:$C$2047,Worksheet!$F163),"-")</f>
        <v>-</v>
      </c>
      <c r="AZ163" s="51" t="str">
        <f>IFERROR(AVERAGEIFS('Orders - December 2020'!$I$2:$I$2047,'Orders - December 2020'!$H$2:$H$2047,Worksheet!AZ$3,'Orders - December 2020'!$C$2:$C$2047,Worksheet!$F163),"-")</f>
        <v>-</v>
      </c>
      <c r="BA163" s="51" t="str">
        <f>IFERROR(AVERAGEIFS('Orders - December 2020'!$I$2:$I$2047,'Orders - December 2020'!$H$2:$H$2047,Worksheet!BA$3,'Orders - December 2020'!$C$2:$C$2047,Worksheet!$F163),"-")</f>
        <v>-</v>
      </c>
      <c r="BB163" s="51" t="str">
        <f>IFERROR(AVERAGEIFS('Orders - December 2020'!$I$2:$I$2047,'Orders - December 2020'!$H$2:$H$2047,Worksheet!BB$3,'Orders - December 2020'!$C$2:$C$2047,Worksheet!$F163),"-")</f>
        <v>-</v>
      </c>
      <c r="BC163" s="51" t="str">
        <f>IFERROR(AVERAGEIFS('Orders - December 2020'!$I$2:$I$2047,'Orders - December 2020'!$H$2:$H$2047,Worksheet!BC$3,'Orders - December 2020'!$C$2:$C$2047,Worksheet!$F163),"-")</f>
        <v>-</v>
      </c>
      <c r="BD163" s="51" t="str">
        <f>IFERROR(AVERAGEIFS('Orders - December 2020'!$I$2:$I$2047,'Orders - December 2020'!$H$2:$H$2047,Worksheet!BD$3,'Orders - December 2020'!$C$2:$C$2047,Worksheet!$F163),"-")</f>
        <v>-</v>
      </c>
      <c r="BE163" s="51" t="str">
        <f>IFERROR(AVERAGEIFS('Orders - December 2020'!$I$2:$I$2047,'Orders - December 2020'!$H$2:$H$2047,Worksheet!BE$3,'Orders - December 2020'!$C$2:$C$2047,Worksheet!$F163),"-")</f>
        <v>-</v>
      </c>
      <c r="BF163" s="51" t="str">
        <f>IFERROR(AVERAGEIFS('Orders - December 2020'!$I$2:$I$2047,'Orders - December 2020'!$H$2:$H$2047,Worksheet!BF$3,'Orders - December 2020'!$C$2:$C$2047,Worksheet!$F163),"-")</f>
        <v>-</v>
      </c>
      <c r="BG163" s="51" t="str">
        <f>IFERROR(AVERAGEIFS('Orders - December 2020'!$I$2:$I$2047,'Orders - December 2020'!$H$2:$H$2047,Worksheet!BG$3,'Orders - December 2020'!$C$2:$C$2047,Worksheet!$F163),"-")</f>
        <v>-</v>
      </c>
      <c r="BH163" s="51" t="str">
        <f>IFERROR(AVERAGEIFS('Orders - December 2020'!$I$2:$I$2047,'Orders - December 2020'!$H$2:$H$2047,Worksheet!BH$3,'Orders - December 2020'!$C$2:$C$2047,Worksheet!$F163),"-")</f>
        <v>-</v>
      </c>
      <c r="BI163" s="51" t="str">
        <f>IFERROR(AVERAGEIFS('Orders - December 2020'!$I$2:$I$2047,'Orders - December 2020'!$H$2:$H$2047,Worksheet!BI$3,'Orders - December 2020'!$C$2:$C$2047,Worksheet!$F163),"-")</f>
        <v>-</v>
      </c>
      <c r="BJ163" s="51" t="str">
        <f>IFERROR(AVERAGEIFS('Orders - December 2020'!$I$2:$I$2047,'Orders - December 2020'!$H$2:$H$2047,Worksheet!BJ$3,'Orders - December 2020'!$C$2:$C$2047,Worksheet!$F163),"-")</f>
        <v>-</v>
      </c>
      <c r="BK163" s="51" t="str">
        <f>IFERROR(AVERAGEIFS('Orders - December 2020'!$I$2:$I$2047,'Orders - December 2020'!$H$2:$H$2047,Worksheet!BK$3,'Orders - December 2020'!$C$2:$C$2047,Worksheet!$F163),"-")</f>
        <v>-</v>
      </c>
      <c r="BL163" s="51" t="str">
        <f>IFERROR(AVERAGEIFS('Orders - December 2020'!$I$2:$I$2047,'Orders - December 2020'!$H$2:$H$2047,Worksheet!BL$3,'Orders - December 2020'!$C$2:$C$2047,Worksheet!$F163),"-")</f>
        <v>-</v>
      </c>
      <c r="BM163" s="51" t="str">
        <f>IFERROR(AVERAGEIFS('Orders - December 2020'!$I$2:$I$2047,'Orders - December 2020'!$H$2:$H$2047,Worksheet!BM$3,'Orders - December 2020'!$C$2:$C$2047,Worksheet!$F163),"-")</f>
        <v>-</v>
      </c>
      <c r="BN163" s="51" t="str">
        <f>IFERROR(AVERAGEIFS('Orders - December 2020'!$I$2:$I$2047,'Orders - December 2020'!$H$2:$H$2047,Worksheet!BN$3,'Orders - December 2020'!$C$2:$C$2047,Worksheet!$F163),"-")</f>
        <v>-</v>
      </c>
      <c r="BO163" s="51" t="str">
        <f>IFERROR(AVERAGEIFS('Orders - December 2020'!$I$2:$I$2047,'Orders - December 2020'!$H$2:$H$2047,Worksheet!BO$3,'Orders - December 2020'!$C$2:$C$2047,Worksheet!$F163),"-")</f>
        <v>-</v>
      </c>
      <c r="BP163" s="51" t="str">
        <f>IFERROR(AVERAGEIFS('Orders - December 2020'!$I$2:$I$2047,'Orders - December 2020'!$H$2:$H$2047,Worksheet!BP$3,'Orders - December 2020'!$C$2:$C$2047,Worksheet!$F163),"-")</f>
        <v>-</v>
      </c>
      <c r="BQ163" s="51" t="str">
        <f>IFERROR(AVERAGEIFS('Orders - December 2020'!$I$2:$I$2047,'Orders - December 2020'!$H$2:$H$2047,Worksheet!BQ$3,'Orders - December 2020'!$C$2:$C$2047,Worksheet!$F163),"-")</f>
        <v>-</v>
      </c>
      <c r="BR163" s="51" t="str">
        <f>IFERROR(AVERAGEIFS('Orders - December 2020'!$I$2:$I$2047,'Orders - December 2020'!$H$2:$H$2047,Worksheet!BR$3,'Orders - December 2020'!$C$2:$C$2047,Worksheet!$F163),"-")</f>
        <v>-</v>
      </c>
      <c r="BS163" s="51" t="str">
        <f>IFERROR(AVERAGEIFS('Orders - December 2020'!$I$2:$I$2047,'Orders - December 2020'!$H$2:$H$2047,Worksheet!BS$3,'Orders - December 2020'!$C$2:$C$2047,Worksheet!$F163),"-")</f>
        <v>-</v>
      </c>
      <c r="BT163" s="51" t="str">
        <f>IFERROR(AVERAGEIFS('Orders - December 2020'!$I$2:$I$2047,'Orders - December 2020'!$H$2:$H$2047,Worksheet!BT$3,'Orders - December 2020'!$C$2:$C$2047,Worksheet!$F163),"-")</f>
        <v>-</v>
      </c>
      <c r="BU163" s="51" t="str">
        <f>IFERROR(AVERAGEIFS('Orders - December 2020'!$I$2:$I$2047,'Orders - December 2020'!$H$2:$H$2047,Worksheet!BU$3,'Orders - December 2020'!$C$2:$C$2047,Worksheet!$F163),"-")</f>
        <v>-</v>
      </c>
      <c r="BV163" s="51" t="str">
        <f>IFERROR(AVERAGEIFS('Orders - December 2020'!$I$2:$I$2047,'Orders - December 2020'!$H$2:$H$2047,Worksheet!BV$3,'Orders - December 2020'!$C$2:$C$2047,Worksheet!$F163),"-")</f>
        <v>-</v>
      </c>
      <c r="BW163" s="51" t="str">
        <f>IFERROR(AVERAGEIFS('Orders - December 2020'!$I$2:$I$2047,'Orders - December 2020'!$H$2:$H$2047,Worksheet!BW$3,'Orders - December 2020'!$C$2:$C$2047,Worksheet!$F163),"-")</f>
        <v>-</v>
      </c>
      <c r="BX163" s="51" t="str">
        <f>IFERROR(AVERAGEIFS('Orders - December 2020'!$I$2:$I$2047,'Orders - December 2020'!$H$2:$H$2047,Worksheet!BX$3,'Orders - December 2020'!$C$2:$C$2047,Worksheet!$F163),"-")</f>
        <v>-</v>
      </c>
      <c r="BY163" s="51" t="str">
        <f>IFERROR(AVERAGEIFS('Orders - December 2020'!$I$2:$I$2047,'Orders - December 2020'!$H$2:$H$2047,Worksheet!BY$3,'Orders - December 2020'!$C$2:$C$2047,Worksheet!$F163),"-")</f>
        <v>-</v>
      </c>
      <c r="BZ163" s="51">
        <f>IFERROR(AVERAGEIFS('Orders - December 2020'!$I$2:$I$2047,'Orders - December 2020'!$H$2:$H$2047,Worksheet!BZ$3,'Orders - December 2020'!$C$2:$C$2047,Worksheet!$F163),"-")</f>
        <v>1</v>
      </c>
      <c r="CA163" s="51" t="str">
        <f>IFERROR(AVERAGEIFS('Orders - December 2020'!$I$2:$I$2047,'Orders - December 2020'!$H$2:$H$2047,Worksheet!CA$3,'Orders - December 2020'!$C$2:$C$2047,Worksheet!$F163),"-")</f>
        <v>-</v>
      </c>
      <c r="CB163" s="51" t="str">
        <f>IFERROR(AVERAGEIFS('Orders - December 2020'!$I$2:$I$2047,'Orders - December 2020'!$H$2:$H$2047,Worksheet!CB$3,'Orders - December 2020'!$C$2:$C$2047,Worksheet!$F163),"-")</f>
        <v>-</v>
      </c>
      <c r="CC163" s="51" t="str">
        <f>IFERROR(AVERAGEIFS('Orders - December 2020'!$I$2:$I$2047,'Orders - December 2020'!$H$2:$H$2047,Worksheet!CC$3,'Orders - December 2020'!$C$2:$C$2047,Worksheet!$F163),"-")</f>
        <v>-</v>
      </c>
      <c r="CD163" s="51" t="str">
        <f>IFERROR(AVERAGEIFS('Orders - December 2020'!$I$2:$I$2047,'Orders - December 2020'!$H$2:$H$2047,Worksheet!CD$3,'Orders - December 2020'!$C$2:$C$2047,Worksheet!$F163),"-")</f>
        <v>-</v>
      </c>
      <c r="CE163" s="51" t="str">
        <f>IFERROR(AVERAGEIFS('Orders - December 2020'!$I$2:$I$2047,'Orders - December 2020'!$H$2:$H$2047,Worksheet!CE$3,'Orders - December 2020'!$C$2:$C$2047,Worksheet!$F163),"-")</f>
        <v>-</v>
      </c>
      <c r="CF163" s="51" t="str">
        <f>IFERROR(AVERAGEIFS('Orders - December 2020'!$I$2:$I$2047,'Orders - December 2020'!$H$2:$H$2047,Worksheet!CF$3,'Orders - December 2020'!$C$2:$C$2047,Worksheet!$F163),"-")</f>
        <v>-</v>
      </c>
      <c r="CG163" s="51" t="str">
        <f>IFERROR(AVERAGEIFS('Orders - December 2020'!$I$2:$I$2047,'Orders - December 2020'!$H$2:$H$2047,Worksheet!CG$3,'Orders - December 2020'!$C$2:$C$2047,Worksheet!$F163),"-")</f>
        <v>-</v>
      </c>
      <c r="CH163" s="51" t="str">
        <f>IFERROR(AVERAGEIFS('Orders - December 2020'!$I$2:$I$2047,'Orders - December 2020'!$H$2:$H$2047,Worksheet!CH$3,'Orders - December 2020'!$C$2:$C$2047,Worksheet!$F163),"-")</f>
        <v>-</v>
      </c>
      <c r="CI163" s="51" t="str">
        <f>IFERROR(AVERAGEIFS('Orders - December 2020'!$I$2:$I$2047,'Orders - December 2020'!$H$2:$H$2047,Worksheet!CI$3,'Orders - December 2020'!$C$2:$C$2047,Worksheet!$F163),"-")</f>
        <v>-</v>
      </c>
      <c r="CJ163" s="51" t="str">
        <f>IFERROR(AVERAGEIFS('Orders - December 2020'!$I$2:$I$2047,'Orders - December 2020'!$H$2:$H$2047,Worksheet!CJ$3,'Orders - December 2020'!$C$2:$C$2047,Worksheet!$F163),"-")</f>
        <v>-</v>
      </c>
      <c r="CK163" s="51" t="str">
        <f>IFERROR(AVERAGEIFS('Orders - December 2020'!$I$2:$I$2047,'Orders - December 2020'!$H$2:$H$2047,Worksheet!CK$3,'Orders - December 2020'!$C$2:$C$2047,Worksheet!$F163),"-")</f>
        <v>-</v>
      </c>
      <c r="CL163" s="51" t="str">
        <f>IFERROR(AVERAGEIFS('Orders - December 2020'!$I$2:$I$2047,'Orders - December 2020'!$H$2:$H$2047,Worksheet!CL$3,'Orders - December 2020'!$C$2:$C$2047,Worksheet!$F163),"-")</f>
        <v>-</v>
      </c>
      <c r="CM163" s="51" t="str">
        <f>IFERROR(AVERAGEIFS('Orders - December 2020'!$I$2:$I$2047,'Orders - December 2020'!$H$2:$H$2047,Worksheet!CM$3,'Orders - December 2020'!$C$2:$C$2047,Worksheet!$F163),"-")</f>
        <v>-</v>
      </c>
      <c r="CN163" s="51" t="str">
        <f>IFERROR(AVERAGEIFS('Orders - December 2020'!$I$2:$I$2047,'Orders - December 2020'!$H$2:$H$2047,Worksheet!CN$3,'Orders - December 2020'!$C$2:$C$2047,Worksheet!$F163),"-")</f>
        <v>-</v>
      </c>
      <c r="CO163" s="51" t="str">
        <f>IFERROR(AVERAGEIFS('Orders - December 2020'!$I$2:$I$2047,'Orders - December 2020'!$H$2:$H$2047,Worksheet!CO$3,'Orders - December 2020'!$C$2:$C$2047,Worksheet!$F163),"-")</f>
        <v>-</v>
      </c>
      <c r="CP163" s="51" t="str">
        <f>IFERROR(AVERAGEIFS('Orders - December 2020'!$I$2:$I$2047,'Orders - December 2020'!$H$2:$H$2047,Worksheet!CP$3,'Orders - December 2020'!$C$2:$C$2047,Worksheet!$F163),"-")</f>
        <v>-</v>
      </c>
      <c r="CQ163" s="51" t="str">
        <f>IFERROR(AVERAGEIFS('Orders - December 2020'!$I$2:$I$2047,'Orders - December 2020'!$H$2:$H$2047,Worksheet!CQ$3,'Orders - December 2020'!$C$2:$C$2047,Worksheet!$F163),"-")</f>
        <v>-</v>
      </c>
      <c r="CR163" s="51" t="str">
        <f>IFERROR(AVERAGEIFS('Orders - December 2020'!$I$2:$I$2047,'Orders - December 2020'!$H$2:$H$2047,Worksheet!CR$3,'Orders - December 2020'!$C$2:$C$2047,Worksheet!$F163),"-")</f>
        <v>-</v>
      </c>
      <c r="CS163" s="51" t="str">
        <f>IFERROR(AVERAGEIFS('Orders - December 2020'!$I$2:$I$2047,'Orders - December 2020'!$H$2:$H$2047,Worksheet!CS$3,'Orders - December 2020'!$C$2:$C$2047,Worksheet!$F163),"-")</f>
        <v>-</v>
      </c>
      <c r="CT163" s="51" t="str">
        <f>IFERROR(AVERAGEIFS('Orders - December 2020'!$I$2:$I$2047,'Orders - December 2020'!$H$2:$H$2047,Worksheet!CT$3,'Orders - December 2020'!$C$2:$C$2047,Worksheet!$F163),"-")</f>
        <v>-</v>
      </c>
      <c r="CU163" s="51" t="str">
        <f>IFERROR(AVERAGEIFS('Orders - December 2020'!$I$2:$I$2047,'Orders - December 2020'!$H$2:$H$2047,Worksheet!CU$3,'Orders - December 2020'!$C$2:$C$2047,Worksheet!$F163),"-")</f>
        <v>-</v>
      </c>
      <c r="CV163" s="51" t="str">
        <f>IFERROR(AVERAGEIFS('Orders - December 2020'!$I$2:$I$2047,'Orders - December 2020'!$H$2:$H$2047,Worksheet!CV$3,'Orders - December 2020'!$C$2:$C$2047,Worksheet!$F163),"-")</f>
        <v>-</v>
      </c>
      <c r="CW163" s="51" t="str">
        <f>IFERROR(AVERAGEIFS('Orders - December 2020'!$I$2:$I$2047,'Orders - December 2020'!$H$2:$H$2047,Worksheet!CW$3,'Orders - December 2020'!$C$2:$C$2047,Worksheet!$F163),"-")</f>
        <v>-</v>
      </c>
      <c r="CX163" s="51" t="str">
        <f>IFERROR(AVERAGEIFS('Orders - December 2020'!$I$2:$I$2047,'Orders - December 2020'!$H$2:$H$2047,Worksheet!CX$3,'Orders - December 2020'!$C$2:$C$2047,Worksheet!$F163),"-")</f>
        <v>-</v>
      </c>
      <c r="CY163" s="51" t="str">
        <f>IFERROR(AVERAGEIFS('Orders - December 2020'!$I$2:$I$2047,'Orders - December 2020'!$H$2:$H$2047,Worksheet!CY$3,'Orders - December 2020'!$C$2:$C$2047,Worksheet!$F163),"-")</f>
        <v>-</v>
      </c>
      <c r="CZ163" s="51" t="str">
        <f>IFERROR(AVERAGEIFS('Orders - December 2020'!$I$2:$I$2047,'Orders - December 2020'!$H$2:$H$2047,Worksheet!CZ$3,'Orders - December 2020'!$C$2:$C$2047,Worksheet!$F163),"-")</f>
        <v>-</v>
      </c>
      <c r="DA163" s="51" t="str">
        <f>IFERROR(AVERAGEIFS('Orders - December 2020'!$I$2:$I$2047,'Orders - December 2020'!$H$2:$H$2047,Worksheet!DA$3,'Orders - December 2020'!$C$2:$C$2047,Worksheet!$F163),"-")</f>
        <v>-</v>
      </c>
      <c r="DB163" s="51" t="str">
        <f>IFERROR(AVERAGEIFS('Orders - December 2020'!$I$2:$I$2047,'Orders - December 2020'!$H$2:$H$2047,Worksheet!DB$3,'Orders - December 2020'!$C$2:$C$2047,Worksheet!$F163),"-")</f>
        <v>-</v>
      </c>
      <c r="DC163" s="51" t="str">
        <f>IFERROR(AVERAGEIFS('Orders - December 2020'!$I$2:$I$2047,'Orders - December 2020'!$H$2:$H$2047,Worksheet!DC$3,'Orders - December 2020'!$C$2:$C$2047,Worksheet!$F163),"-")</f>
        <v>-</v>
      </c>
      <c r="DD163" s="51" t="str">
        <f>IFERROR(AVERAGEIFS('Orders - December 2020'!$I$2:$I$2047,'Orders - December 2020'!$H$2:$H$2047,Worksheet!DD$3,'Orders - December 2020'!$C$2:$C$2047,Worksheet!$F163),"-")</f>
        <v>-</v>
      </c>
      <c r="DE163" s="51" t="str">
        <f>IFERROR(AVERAGEIFS('Orders - December 2020'!$I$2:$I$2047,'Orders - December 2020'!$H$2:$H$2047,Worksheet!DE$3,'Orders - December 2020'!$C$2:$C$2047,Worksheet!$F163),"-")</f>
        <v>-</v>
      </c>
      <c r="DF163" s="51" t="str">
        <f>IFERROR(AVERAGEIFS('Orders - December 2020'!$I$2:$I$2047,'Orders - December 2020'!$H$2:$H$2047,Worksheet!DF$3,'Orders - December 2020'!$C$2:$C$2047,Worksheet!$F163),"-")</f>
        <v>-</v>
      </c>
      <c r="DG163" s="51" t="str">
        <f>IFERROR(AVERAGEIFS('Orders - December 2020'!$I$2:$I$2047,'Orders - December 2020'!$H$2:$H$2047,Worksheet!DG$3,'Orders - December 2020'!$C$2:$C$2047,Worksheet!$F163),"-")</f>
        <v>-</v>
      </c>
      <c r="DH163" s="51" t="str">
        <f>IFERROR(AVERAGEIFS('Orders - December 2020'!$I$2:$I$2047,'Orders - December 2020'!$H$2:$H$2047,Worksheet!DH$3,'Orders - December 2020'!$C$2:$C$2047,Worksheet!$F163),"-")</f>
        <v>-</v>
      </c>
      <c r="DI163" s="51" t="str">
        <f>IFERROR(AVERAGEIFS('Orders - December 2020'!$I$2:$I$2047,'Orders - December 2020'!$H$2:$H$2047,Worksheet!DI$3,'Orders - December 2020'!$C$2:$C$2047,Worksheet!$F163),"-")</f>
        <v>-</v>
      </c>
      <c r="DJ163" s="51" t="str">
        <f>IFERROR(AVERAGEIFS('Orders - December 2020'!$I$2:$I$2047,'Orders - December 2020'!$H$2:$H$2047,Worksheet!DJ$3,'Orders - December 2020'!$C$2:$C$2047,Worksheet!$F163),"-")</f>
        <v>-</v>
      </c>
      <c r="DK163" s="51" t="str">
        <f>IFERROR(AVERAGEIFS('Orders - December 2020'!$I$2:$I$2047,'Orders - December 2020'!$H$2:$H$2047,Worksheet!DK$3,'Orders - December 2020'!$C$2:$C$2047,Worksheet!$F163),"-")</f>
        <v>-</v>
      </c>
      <c r="DL163" s="51" t="str">
        <f>IFERROR(AVERAGEIFS('Orders - December 2020'!$I$2:$I$2047,'Orders - December 2020'!$H$2:$H$2047,Worksheet!DL$3,'Orders - December 2020'!$C$2:$C$2047,Worksheet!$F163),"-")</f>
        <v>-</v>
      </c>
      <c r="DM163" s="51" t="str">
        <f>IFERROR(AVERAGEIFS('Orders - December 2020'!$I$2:$I$2047,'Orders - December 2020'!$H$2:$H$2047,Worksheet!DM$3,'Orders - December 2020'!$C$2:$C$2047,Worksheet!$F163),"-")</f>
        <v>-</v>
      </c>
      <c r="DN163" s="51" t="str">
        <f>IFERROR(AVERAGEIFS('Orders - December 2020'!$I$2:$I$2047,'Orders - December 2020'!$H$2:$H$2047,Worksheet!DN$3,'Orders - December 2020'!$C$2:$C$2047,Worksheet!$F163),"-")</f>
        <v>-</v>
      </c>
      <c r="DO163" s="51" t="str">
        <f>IFERROR(AVERAGEIFS('Orders - December 2020'!$I$2:$I$2047,'Orders - December 2020'!$H$2:$H$2047,Worksheet!DO$3,'Orders - December 2020'!$C$2:$C$2047,Worksheet!$F163),"-")</f>
        <v>-</v>
      </c>
      <c r="DP163" s="51" t="str">
        <f>IFERROR(AVERAGEIFS('Orders - December 2020'!$I$2:$I$2047,'Orders - December 2020'!$H$2:$H$2047,Worksheet!DP$3,'Orders - December 2020'!$C$2:$C$2047,Worksheet!$F163),"-")</f>
        <v>-</v>
      </c>
      <c r="DQ163" s="51" t="str">
        <f>IFERROR(AVERAGEIFS('Orders - December 2020'!$I$2:$I$2047,'Orders - December 2020'!$H$2:$H$2047,Worksheet!DQ$3,'Orders - December 2020'!$C$2:$C$2047,Worksheet!$F163),"-")</f>
        <v>-</v>
      </c>
      <c r="DR163" s="51" t="str">
        <f>IFERROR(AVERAGEIFS('Orders - December 2020'!$I$2:$I$2047,'Orders - December 2020'!$H$2:$H$2047,Worksheet!DR$3,'Orders - December 2020'!$C$2:$C$2047,Worksheet!$F163),"-")</f>
        <v>-</v>
      </c>
      <c r="DS163" s="51" t="str">
        <f>IFERROR(AVERAGEIFS('Orders - December 2020'!$I$2:$I$2047,'Orders - December 2020'!$H$2:$H$2047,Worksheet!DS$3,'Orders - December 2020'!$C$2:$C$2047,Worksheet!$F163),"-")</f>
        <v>-</v>
      </c>
      <c r="DT163" s="51" t="str">
        <f>IFERROR(AVERAGEIFS('Orders - December 2020'!$I$2:$I$2047,'Orders - December 2020'!$H$2:$H$2047,Worksheet!DT$3,'Orders - December 2020'!$C$2:$C$2047,Worksheet!$F163),"-")</f>
        <v>-</v>
      </c>
      <c r="DU163" s="51" t="str">
        <f>IFERROR(AVERAGEIFS('Orders - December 2020'!$I$2:$I$2047,'Orders - December 2020'!$H$2:$H$2047,Worksheet!DU$3,'Orders - December 2020'!$C$2:$C$2047,Worksheet!$F163),"-")</f>
        <v>-</v>
      </c>
      <c r="DV163" s="51" t="str">
        <f>IFERROR(AVERAGEIFS('Orders - December 2020'!$I$2:$I$2047,'Orders - December 2020'!$H$2:$H$2047,Worksheet!DV$3,'Orders - December 2020'!$C$2:$C$2047,Worksheet!$F163),"-")</f>
        <v>-</v>
      </c>
      <c r="DW163" s="51" t="str">
        <f>IFERROR(AVERAGEIFS('Orders - December 2020'!$I$2:$I$2047,'Orders - December 2020'!$H$2:$H$2047,Worksheet!DW$3,'Orders - December 2020'!$C$2:$C$2047,Worksheet!$F163),"-")</f>
        <v>-</v>
      </c>
      <c r="DX163" s="51" t="str">
        <f>IFERROR(AVERAGEIFS('Orders - December 2020'!$I$2:$I$2047,'Orders - December 2020'!$H$2:$H$2047,Worksheet!DX$3,'Orders - December 2020'!$C$2:$C$2047,Worksheet!$F163),"-")</f>
        <v>-</v>
      </c>
      <c r="DY163" s="51" t="str">
        <f>IFERROR(AVERAGEIFS('Orders - December 2020'!$I$2:$I$2047,'Orders - December 2020'!$H$2:$H$2047,Worksheet!DY$3,'Orders - December 2020'!$C$2:$C$2047,Worksheet!$F163),"-")</f>
        <v>-</v>
      </c>
      <c r="DZ163" s="51" t="str">
        <f>IFERROR(AVERAGEIFS('Orders - December 2020'!$I$2:$I$2047,'Orders - December 2020'!$H$2:$H$2047,Worksheet!DZ$3,'Orders - December 2020'!$C$2:$C$2047,Worksheet!$F163),"-")</f>
        <v>-</v>
      </c>
      <c r="EA163" s="51" t="str">
        <f>IFERROR(AVERAGEIFS('Orders - December 2020'!$I$2:$I$2047,'Orders - December 2020'!$H$2:$H$2047,Worksheet!EA$3,'Orders - December 2020'!$C$2:$C$2047,Worksheet!$F163),"-")</f>
        <v>-</v>
      </c>
      <c r="EB163" s="51" t="str">
        <f>IFERROR(AVERAGEIFS('Orders - December 2020'!$I$2:$I$2047,'Orders - December 2020'!$H$2:$H$2047,Worksheet!EB$3,'Orders - December 2020'!$C$2:$C$2047,Worksheet!$F163),"-")</f>
        <v>-</v>
      </c>
      <c r="EC163" s="51" t="str">
        <f>IFERROR(AVERAGEIFS('Orders - December 2020'!$I$2:$I$2047,'Orders - December 2020'!$H$2:$H$2047,Worksheet!EC$3,'Orders - December 2020'!$C$2:$C$2047,Worksheet!$F163),"-")</f>
        <v>-</v>
      </c>
      <c r="ED163" s="51" t="str">
        <f>IFERROR(AVERAGEIFS('Orders - December 2020'!$I$2:$I$2047,'Orders - December 2020'!$H$2:$H$2047,Worksheet!ED$3,'Orders - December 2020'!$C$2:$C$2047,Worksheet!$F163),"-")</f>
        <v>-</v>
      </c>
      <c r="EE163" s="51" t="str">
        <f>IFERROR(AVERAGEIFS('Orders - December 2020'!$I$2:$I$2047,'Orders - December 2020'!$H$2:$H$2047,Worksheet!EE$3,'Orders - December 2020'!$C$2:$C$2047,Worksheet!$F163),"-")</f>
        <v>-</v>
      </c>
      <c r="EF163" s="51">
        <f>IFERROR(AVERAGEIFS('Orders - December 2020'!$I$2:$I$2047,'Orders - December 2020'!$H$2:$H$2047,Worksheet!EF$3,'Orders - December 2020'!$C$2:$C$2047,Worksheet!$F163),"-")</f>
        <v>4</v>
      </c>
      <c r="EG163" s="51" t="str">
        <f>IFERROR(AVERAGEIFS('Orders - December 2020'!$I$2:$I$2047,'Orders - December 2020'!$H$2:$H$2047,Worksheet!EG$3,'Orders - December 2020'!$C$2:$C$2047,Worksheet!$F163),"-")</f>
        <v>-</v>
      </c>
      <c r="EH163" s="51" t="str">
        <f>IFERROR(AVERAGEIFS('Orders - December 2020'!$I$2:$I$2047,'Orders - December 2020'!$H$2:$H$2047,Worksheet!EH$3,'Orders - December 2020'!$C$2:$C$2047,Worksheet!$F163),"-")</f>
        <v>-</v>
      </c>
      <c r="EI163" s="51" t="str">
        <f>IFERROR(AVERAGEIFS('Orders - December 2020'!$I$2:$I$2047,'Orders - December 2020'!$H$2:$H$2047,Worksheet!EI$3,'Orders - December 2020'!$C$2:$C$2047,Worksheet!$F163),"-")</f>
        <v>-</v>
      </c>
      <c r="EJ163" s="51" t="str">
        <f>IFERROR(AVERAGEIFS('Orders - December 2020'!$I$2:$I$2047,'Orders - December 2020'!$H$2:$H$2047,Worksheet!EJ$3,'Orders - December 2020'!$C$2:$C$2047,Worksheet!$F163),"-")</f>
        <v>-</v>
      </c>
      <c r="EK163" s="51" t="str">
        <f>IFERROR(AVERAGEIFS('Orders - December 2020'!$I$2:$I$2047,'Orders - December 2020'!$H$2:$H$2047,Worksheet!EK$3,'Orders - December 2020'!$C$2:$C$2047,Worksheet!$F163),"-")</f>
        <v>-</v>
      </c>
      <c r="EL163" s="51" t="str">
        <f>IFERROR(AVERAGEIFS('Orders - December 2020'!$I$2:$I$2047,'Orders - December 2020'!$H$2:$H$2047,Worksheet!EL$3,'Orders - December 2020'!$C$2:$C$2047,Worksheet!$F163),"-")</f>
        <v>-</v>
      </c>
      <c r="EM163" s="51" t="str">
        <f>IFERROR(AVERAGEIFS('Orders - December 2020'!$I$2:$I$2047,'Orders - December 2020'!$H$2:$H$2047,Worksheet!EM$3,'Orders - December 2020'!$C$2:$C$2047,Worksheet!$F163),"-")</f>
        <v>-</v>
      </c>
      <c r="EN163" s="51">
        <f>IFERROR(AVERAGEIFS('Orders - December 2020'!$I$2:$I$2047,'Orders - December 2020'!$H$2:$H$2047,Worksheet!EN$3,'Orders - December 2020'!$C$2:$C$2047,Worksheet!$F163),"-")</f>
        <v>2</v>
      </c>
      <c r="EO163" s="51" t="str">
        <f>IFERROR(AVERAGEIFS('Orders - December 2020'!$I$2:$I$2047,'Orders - December 2020'!$H$2:$H$2047,Worksheet!EO$3,'Orders - December 2020'!$C$2:$C$2047,Worksheet!$F163),"-")</f>
        <v>-</v>
      </c>
      <c r="EP163" s="51" t="str">
        <f>IFERROR(AVERAGEIFS('Orders - December 2020'!$I$2:$I$2047,'Orders - December 2020'!$H$2:$H$2047,Worksheet!EP$3,'Orders - December 2020'!$C$2:$C$2047,Worksheet!$F163),"-")</f>
        <v>-</v>
      </c>
      <c r="EQ163" s="51" t="str">
        <f>IFERROR(AVERAGEIFS('Orders - December 2020'!$I$2:$I$2047,'Orders - December 2020'!$H$2:$H$2047,Worksheet!EQ$3,'Orders - December 2020'!$C$2:$C$2047,Worksheet!$F163),"-")</f>
        <v>-</v>
      </c>
      <c r="ER163" s="51" t="str">
        <f>IFERROR(AVERAGEIFS('Orders - December 2020'!$I$2:$I$2047,'Orders - December 2020'!$H$2:$H$2047,Worksheet!ER$3,'Orders - December 2020'!$C$2:$C$2047,Worksheet!$F163),"-")</f>
        <v>-</v>
      </c>
      <c r="ES163" s="51" t="str">
        <f>IFERROR(AVERAGEIFS('Orders - December 2020'!$I$2:$I$2047,'Orders - December 2020'!$H$2:$H$2047,Worksheet!ES$3,'Orders - December 2020'!$C$2:$C$2047,Worksheet!$F163),"-")</f>
        <v>-</v>
      </c>
      <c r="ET163" s="51" t="str">
        <f>IFERROR(AVERAGEIFS('Orders - December 2020'!$I$2:$I$2047,'Orders - December 2020'!$H$2:$H$2047,Worksheet!ET$3,'Orders - December 2020'!$C$2:$C$2047,Worksheet!$F163),"-")</f>
        <v>-</v>
      </c>
      <c r="EU163" s="51" t="str">
        <f>IFERROR(AVERAGEIFS('Orders - December 2020'!$I$2:$I$2047,'Orders - December 2020'!$H$2:$H$2047,Worksheet!EU$3,'Orders - December 2020'!$C$2:$C$2047,Worksheet!$F163),"-")</f>
        <v>-</v>
      </c>
      <c r="EV163" s="51" t="str">
        <f>IFERROR(AVERAGEIFS('Orders - December 2020'!$I$2:$I$2047,'Orders - December 2020'!$H$2:$H$2047,Worksheet!EV$3,'Orders - December 2020'!$C$2:$C$2047,Worksheet!$F163),"-")</f>
        <v>-</v>
      </c>
      <c r="EW163" s="51" t="str">
        <f>IFERROR(AVERAGEIFS('Orders - December 2020'!$I$2:$I$2047,'Orders - December 2020'!$H$2:$H$2047,Worksheet!EW$3,'Orders - December 2020'!$C$2:$C$2047,Worksheet!$F163),"-")</f>
        <v>-</v>
      </c>
      <c r="EX163" s="51" t="str">
        <f>IFERROR(AVERAGEIFS('Orders - December 2020'!$I$2:$I$2047,'Orders - December 2020'!$H$2:$H$2047,Worksheet!EX$3,'Orders - December 2020'!$C$2:$C$2047,Worksheet!$F163),"-")</f>
        <v>-</v>
      </c>
      <c r="EY163" s="51">
        <f>IFERROR(AVERAGEIFS('Orders - December 2020'!$I$2:$I$2047,'Orders - December 2020'!$H$2:$H$2047,Worksheet!EY$3,'Orders - December 2020'!$C$2:$C$2047,Worksheet!$F163),"-")</f>
        <v>5</v>
      </c>
      <c r="EZ163" s="51" t="str">
        <f>IFERROR(AVERAGEIFS('Orders - December 2020'!$I$2:$I$2047,'Orders - December 2020'!$H$2:$H$2047,Worksheet!EZ$3,'Orders - December 2020'!$C$2:$C$2047,Worksheet!$F163),"-")</f>
        <v>-</v>
      </c>
      <c r="FA163" s="51" t="str">
        <f>IFERROR(AVERAGEIFS('Orders - December 2020'!$I$2:$I$2047,'Orders - December 2020'!$H$2:$H$2047,Worksheet!FA$3,'Orders - December 2020'!$C$2:$C$2047,Worksheet!$F163),"-")</f>
        <v>-</v>
      </c>
      <c r="FB163" s="51" t="str">
        <f>IFERROR(AVERAGEIFS('Orders - December 2020'!$I$2:$I$2047,'Orders - December 2020'!$H$2:$H$2047,Worksheet!FB$3,'Orders - December 2020'!$C$2:$C$2047,Worksheet!$F163),"-")</f>
        <v>-</v>
      </c>
      <c r="FC163" s="51" t="str">
        <f>IFERROR(AVERAGEIFS('Orders - December 2020'!$I$2:$I$2047,'Orders - December 2020'!$H$2:$H$2047,Worksheet!FC$3,'Orders - December 2020'!$C$2:$C$2047,Worksheet!$F163),"-")</f>
        <v>-</v>
      </c>
      <c r="FD163" s="51" t="str">
        <f>IFERROR(AVERAGEIFS('Orders - December 2020'!$I$2:$I$2047,'Orders - December 2020'!$H$2:$H$2047,Worksheet!FD$3,'Orders - December 2020'!$C$2:$C$2047,Worksheet!$F163),"-")</f>
        <v>-</v>
      </c>
      <c r="FE163" s="51" t="str">
        <f>IFERROR(AVERAGEIFS('Orders - December 2020'!$I$2:$I$2047,'Orders - December 2020'!$H$2:$H$2047,Worksheet!FE$3,'Orders - December 2020'!$C$2:$C$2047,Worksheet!$F163),"-")</f>
        <v>-</v>
      </c>
      <c r="FF163" s="51" t="str">
        <f>IFERROR(AVERAGEIFS('Orders - December 2020'!$I$2:$I$2047,'Orders - December 2020'!$H$2:$H$2047,Worksheet!FF$3,'Orders - December 2020'!$C$2:$C$2047,Worksheet!$F163),"-")</f>
        <v>-</v>
      </c>
      <c r="FG163" s="52" t="str">
        <f>IFERROR(AVERAGEIFS('Orders - December 2020'!$I$2:$I$2047,'Orders - December 2020'!$H$2:$H$2047,Worksheet!FG$3,'Orders - December 2020'!$C$2:$C$2047,Worksheet!$F163),"-")</f>
        <v>-</v>
      </c>
    </row>
    <row r="164" spans="6:163">
      <c r="F164" s="45" t="str">
        <v>Iya Mariam Minimart</v>
      </c>
      <c r="G164" s="50" t="str">
        <f>IFERROR(AVERAGEIFS('Orders - December 2020'!$I$2:$I$2047,'Orders - December 2020'!$H$2:$H$2047,Worksheet!G$3,'Orders - December 2020'!$C$2:$C$2047,Worksheet!$F164),"-")</f>
        <v>-</v>
      </c>
      <c r="H164" s="51" t="str">
        <f>IFERROR(AVERAGEIFS('Orders - December 2020'!$I$2:$I$2047,'Orders - December 2020'!$H$2:$H$2047,Worksheet!H$3,'Orders - December 2020'!$C$2:$C$2047,Worksheet!$F164),"-")</f>
        <v>-</v>
      </c>
      <c r="I164" s="51" t="str">
        <f>IFERROR(AVERAGEIFS('Orders - December 2020'!$I$2:$I$2047,'Orders - December 2020'!$H$2:$H$2047,Worksheet!I$3,'Orders - December 2020'!$C$2:$C$2047,Worksheet!$F164),"-")</f>
        <v>-</v>
      </c>
      <c r="J164" s="51" t="str">
        <f>IFERROR(AVERAGEIFS('Orders - December 2020'!$I$2:$I$2047,'Orders - December 2020'!$H$2:$H$2047,Worksheet!J$3,'Orders - December 2020'!$C$2:$C$2047,Worksheet!$F164),"-")</f>
        <v>-</v>
      </c>
      <c r="K164" s="51" t="str">
        <f>IFERROR(AVERAGEIFS('Orders - December 2020'!$I$2:$I$2047,'Orders - December 2020'!$H$2:$H$2047,Worksheet!K$3,'Orders - December 2020'!$C$2:$C$2047,Worksheet!$F164),"-")</f>
        <v>-</v>
      </c>
      <c r="L164" s="51" t="str">
        <f>IFERROR(AVERAGEIFS('Orders - December 2020'!$I$2:$I$2047,'Orders - December 2020'!$H$2:$H$2047,Worksheet!L$3,'Orders - December 2020'!$C$2:$C$2047,Worksheet!$F164),"-")</f>
        <v>-</v>
      </c>
      <c r="M164" s="51" t="str">
        <f>IFERROR(AVERAGEIFS('Orders - December 2020'!$I$2:$I$2047,'Orders - December 2020'!$H$2:$H$2047,Worksheet!M$3,'Orders - December 2020'!$C$2:$C$2047,Worksheet!$F164),"-")</f>
        <v>-</v>
      </c>
      <c r="N164" s="51" t="str">
        <f>IFERROR(AVERAGEIFS('Orders - December 2020'!$I$2:$I$2047,'Orders - December 2020'!$H$2:$H$2047,Worksheet!N$3,'Orders - December 2020'!$C$2:$C$2047,Worksheet!$F164),"-")</f>
        <v>-</v>
      </c>
      <c r="O164" s="51" t="str">
        <f>IFERROR(AVERAGEIFS('Orders - December 2020'!$I$2:$I$2047,'Orders - December 2020'!$H$2:$H$2047,Worksheet!O$3,'Orders - December 2020'!$C$2:$C$2047,Worksheet!$F164),"-")</f>
        <v>-</v>
      </c>
      <c r="P164" s="51" t="str">
        <f>IFERROR(AVERAGEIFS('Orders - December 2020'!$I$2:$I$2047,'Orders - December 2020'!$H$2:$H$2047,Worksheet!P$3,'Orders - December 2020'!$C$2:$C$2047,Worksheet!$F164),"-")</f>
        <v>-</v>
      </c>
      <c r="Q164" s="51" t="str">
        <f>IFERROR(AVERAGEIFS('Orders - December 2020'!$I$2:$I$2047,'Orders - December 2020'!$H$2:$H$2047,Worksheet!Q$3,'Orders - December 2020'!$C$2:$C$2047,Worksheet!$F164),"-")</f>
        <v>-</v>
      </c>
      <c r="R164" s="51" t="str">
        <f>IFERROR(AVERAGEIFS('Orders - December 2020'!$I$2:$I$2047,'Orders - December 2020'!$H$2:$H$2047,Worksheet!R$3,'Orders - December 2020'!$C$2:$C$2047,Worksheet!$F164),"-")</f>
        <v>-</v>
      </c>
      <c r="S164" s="51" t="str">
        <f>IFERROR(AVERAGEIFS('Orders - December 2020'!$I$2:$I$2047,'Orders - December 2020'!$H$2:$H$2047,Worksheet!S$3,'Orders - December 2020'!$C$2:$C$2047,Worksheet!$F164),"-")</f>
        <v>-</v>
      </c>
      <c r="T164" s="51" t="str">
        <f>IFERROR(AVERAGEIFS('Orders - December 2020'!$I$2:$I$2047,'Orders - December 2020'!$H$2:$H$2047,Worksheet!T$3,'Orders - December 2020'!$C$2:$C$2047,Worksheet!$F164),"-")</f>
        <v>-</v>
      </c>
      <c r="U164" s="51" t="str">
        <f>IFERROR(AVERAGEIFS('Orders - December 2020'!$I$2:$I$2047,'Orders - December 2020'!$H$2:$H$2047,Worksheet!U$3,'Orders - December 2020'!$C$2:$C$2047,Worksheet!$F164),"-")</f>
        <v>-</v>
      </c>
      <c r="V164" s="51" t="str">
        <f>IFERROR(AVERAGEIFS('Orders - December 2020'!$I$2:$I$2047,'Orders - December 2020'!$H$2:$H$2047,Worksheet!V$3,'Orders - December 2020'!$C$2:$C$2047,Worksheet!$F164),"-")</f>
        <v>-</v>
      </c>
      <c r="W164" s="51" t="str">
        <f>IFERROR(AVERAGEIFS('Orders - December 2020'!$I$2:$I$2047,'Orders - December 2020'!$H$2:$H$2047,Worksheet!W$3,'Orders - December 2020'!$C$2:$C$2047,Worksheet!$F164),"-")</f>
        <v>-</v>
      </c>
      <c r="X164" s="51" t="str">
        <f>IFERROR(AVERAGEIFS('Orders - December 2020'!$I$2:$I$2047,'Orders - December 2020'!$H$2:$H$2047,Worksheet!X$3,'Orders - December 2020'!$C$2:$C$2047,Worksheet!$F164),"-")</f>
        <v>-</v>
      </c>
      <c r="Y164" s="51" t="str">
        <f>IFERROR(AVERAGEIFS('Orders - December 2020'!$I$2:$I$2047,'Orders - December 2020'!$H$2:$H$2047,Worksheet!Y$3,'Orders - December 2020'!$C$2:$C$2047,Worksheet!$F164),"-")</f>
        <v>-</v>
      </c>
      <c r="Z164" s="51" t="str">
        <f>IFERROR(AVERAGEIFS('Orders - December 2020'!$I$2:$I$2047,'Orders - December 2020'!$H$2:$H$2047,Worksheet!Z$3,'Orders - December 2020'!$C$2:$C$2047,Worksheet!$F164),"-")</f>
        <v>-</v>
      </c>
      <c r="AA164" s="51" t="str">
        <f>IFERROR(AVERAGEIFS('Orders - December 2020'!$I$2:$I$2047,'Orders - December 2020'!$H$2:$H$2047,Worksheet!AA$3,'Orders - December 2020'!$C$2:$C$2047,Worksheet!$F164),"-")</f>
        <v>-</v>
      </c>
      <c r="AB164" s="51" t="str">
        <f>IFERROR(AVERAGEIFS('Orders - December 2020'!$I$2:$I$2047,'Orders - December 2020'!$H$2:$H$2047,Worksheet!AB$3,'Orders - December 2020'!$C$2:$C$2047,Worksheet!$F164),"-")</f>
        <v>-</v>
      </c>
      <c r="AC164" s="51" t="str">
        <f>IFERROR(AVERAGEIFS('Orders - December 2020'!$I$2:$I$2047,'Orders - December 2020'!$H$2:$H$2047,Worksheet!AC$3,'Orders - December 2020'!$C$2:$C$2047,Worksheet!$F164),"-")</f>
        <v>-</v>
      </c>
      <c r="AD164" s="51" t="str">
        <f>IFERROR(AVERAGEIFS('Orders - December 2020'!$I$2:$I$2047,'Orders - December 2020'!$H$2:$H$2047,Worksheet!AD$3,'Orders - December 2020'!$C$2:$C$2047,Worksheet!$F164),"-")</f>
        <v>-</v>
      </c>
      <c r="AE164" s="51" t="str">
        <f>IFERROR(AVERAGEIFS('Orders - December 2020'!$I$2:$I$2047,'Orders - December 2020'!$H$2:$H$2047,Worksheet!AE$3,'Orders - December 2020'!$C$2:$C$2047,Worksheet!$F164),"-")</f>
        <v>-</v>
      </c>
      <c r="AF164" s="51" t="str">
        <f>IFERROR(AVERAGEIFS('Orders - December 2020'!$I$2:$I$2047,'Orders - December 2020'!$H$2:$H$2047,Worksheet!AF$3,'Orders - December 2020'!$C$2:$C$2047,Worksheet!$F164),"-")</f>
        <v>-</v>
      </c>
      <c r="AG164" s="51" t="str">
        <f>IFERROR(AVERAGEIFS('Orders - December 2020'!$I$2:$I$2047,'Orders - December 2020'!$H$2:$H$2047,Worksheet!AG$3,'Orders - December 2020'!$C$2:$C$2047,Worksheet!$F164),"-")</f>
        <v>-</v>
      </c>
      <c r="AH164" s="51" t="str">
        <f>IFERROR(AVERAGEIFS('Orders - December 2020'!$I$2:$I$2047,'Orders - December 2020'!$H$2:$H$2047,Worksheet!AH$3,'Orders - December 2020'!$C$2:$C$2047,Worksheet!$F164),"-")</f>
        <v>-</v>
      </c>
      <c r="AI164" s="51" t="str">
        <f>IFERROR(AVERAGEIFS('Orders - December 2020'!$I$2:$I$2047,'Orders - December 2020'!$H$2:$H$2047,Worksheet!AI$3,'Orders - December 2020'!$C$2:$C$2047,Worksheet!$F164),"-")</f>
        <v>-</v>
      </c>
      <c r="AJ164" s="51" t="str">
        <f>IFERROR(AVERAGEIFS('Orders - December 2020'!$I$2:$I$2047,'Orders - December 2020'!$H$2:$H$2047,Worksheet!AJ$3,'Orders - December 2020'!$C$2:$C$2047,Worksheet!$F164),"-")</f>
        <v>-</v>
      </c>
      <c r="AK164" s="51" t="str">
        <f>IFERROR(AVERAGEIFS('Orders - December 2020'!$I$2:$I$2047,'Orders - December 2020'!$H$2:$H$2047,Worksheet!AK$3,'Orders - December 2020'!$C$2:$C$2047,Worksheet!$F164),"-")</f>
        <v>-</v>
      </c>
      <c r="AL164" s="51" t="str">
        <f>IFERROR(AVERAGEIFS('Orders - December 2020'!$I$2:$I$2047,'Orders - December 2020'!$H$2:$H$2047,Worksheet!AL$3,'Orders - December 2020'!$C$2:$C$2047,Worksheet!$F164),"-")</f>
        <v>-</v>
      </c>
      <c r="AM164" s="51" t="str">
        <f>IFERROR(AVERAGEIFS('Orders - December 2020'!$I$2:$I$2047,'Orders - December 2020'!$H$2:$H$2047,Worksheet!AM$3,'Orders - December 2020'!$C$2:$C$2047,Worksheet!$F164),"-")</f>
        <v>-</v>
      </c>
      <c r="AN164" s="51" t="str">
        <f>IFERROR(AVERAGEIFS('Orders - December 2020'!$I$2:$I$2047,'Orders - December 2020'!$H$2:$H$2047,Worksheet!AN$3,'Orders - December 2020'!$C$2:$C$2047,Worksheet!$F164),"-")</f>
        <v>-</v>
      </c>
      <c r="AO164" s="51" t="str">
        <f>IFERROR(AVERAGEIFS('Orders - December 2020'!$I$2:$I$2047,'Orders - December 2020'!$H$2:$H$2047,Worksheet!AO$3,'Orders - December 2020'!$C$2:$C$2047,Worksheet!$F164),"-")</f>
        <v>-</v>
      </c>
      <c r="AP164" s="51" t="str">
        <f>IFERROR(AVERAGEIFS('Orders - December 2020'!$I$2:$I$2047,'Orders - December 2020'!$H$2:$H$2047,Worksheet!AP$3,'Orders - December 2020'!$C$2:$C$2047,Worksheet!$F164),"-")</f>
        <v>-</v>
      </c>
      <c r="AQ164" s="51" t="str">
        <f>IFERROR(AVERAGEIFS('Orders - December 2020'!$I$2:$I$2047,'Orders - December 2020'!$H$2:$H$2047,Worksheet!AQ$3,'Orders - December 2020'!$C$2:$C$2047,Worksheet!$F164),"-")</f>
        <v>-</v>
      </c>
      <c r="AR164" s="51" t="str">
        <f>IFERROR(AVERAGEIFS('Orders - December 2020'!$I$2:$I$2047,'Orders - December 2020'!$H$2:$H$2047,Worksheet!AR$3,'Orders - December 2020'!$C$2:$C$2047,Worksheet!$F164),"-")</f>
        <v>-</v>
      </c>
      <c r="AS164" s="51" t="str">
        <f>IFERROR(AVERAGEIFS('Orders - December 2020'!$I$2:$I$2047,'Orders - December 2020'!$H$2:$H$2047,Worksheet!AS$3,'Orders - December 2020'!$C$2:$C$2047,Worksheet!$F164),"-")</f>
        <v>-</v>
      </c>
      <c r="AT164" s="51" t="str">
        <f>IFERROR(AVERAGEIFS('Orders - December 2020'!$I$2:$I$2047,'Orders - December 2020'!$H$2:$H$2047,Worksheet!AT$3,'Orders - December 2020'!$C$2:$C$2047,Worksheet!$F164),"-")</f>
        <v>-</v>
      </c>
      <c r="AU164" s="51" t="str">
        <f>IFERROR(AVERAGEIFS('Orders - December 2020'!$I$2:$I$2047,'Orders - December 2020'!$H$2:$H$2047,Worksheet!AU$3,'Orders - December 2020'!$C$2:$C$2047,Worksheet!$F164),"-")</f>
        <v>-</v>
      </c>
      <c r="AV164" s="51" t="str">
        <f>IFERROR(AVERAGEIFS('Orders - December 2020'!$I$2:$I$2047,'Orders - December 2020'!$H$2:$H$2047,Worksheet!AV$3,'Orders - December 2020'!$C$2:$C$2047,Worksheet!$F164),"-")</f>
        <v>-</v>
      </c>
      <c r="AW164" s="51" t="str">
        <f>IFERROR(AVERAGEIFS('Orders - December 2020'!$I$2:$I$2047,'Orders - December 2020'!$H$2:$H$2047,Worksheet!AW$3,'Orders - December 2020'!$C$2:$C$2047,Worksheet!$F164),"-")</f>
        <v>-</v>
      </c>
      <c r="AX164" s="51" t="str">
        <f>IFERROR(AVERAGEIFS('Orders - December 2020'!$I$2:$I$2047,'Orders - December 2020'!$H$2:$H$2047,Worksheet!AX$3,'Orders - December 2020'!$C$2:$C$2047,Worksheet!$F164),"-")</f>
        <v>-</v>
      </c>
      <c r="AY164" s="51" t="str">
        <f>IFERROR(AVERAGEIFS('Orders - December 2020'!$I$2:$I$2047,'Orders - December 2020'!$H$2:$H$2047,Worksheet!AY$3,'Orders - December 2020'!$C$2:$C$2047,Worksheet!$F164),"-")</f>
        <v>-</v>
      </c>
      <c r="AZ164" s="51" t="str">
        <f>IFERROR(AVERAGEIFS('Orders - December 2020'!$I$2:$I$2047,'Orders - December 2020'!$H$2:$H$2047,Worksheet!AZ$3,'Orders - December 2020'!$C$2:$C$2047,Worksheet!$F164),"-")</f>
        <v>-</v>
      </c>
      <c r="BA164" s="51" t="str">
        <f>IFERROR(AVERAGEIFS('Orders - December 2020'!$I$2:$I$2047,'Orders - December 2020'!$H$2:$H$2047,Worksheet!BA$3,'Orders - December 2020'!$C$2:$C$2047,Worksheet!$F164),"-")</f>
        <v>-</v>
      </c>
      <c r="BB164" s="51" t="str">
        <f>IFERROR(AVERAGEIFS('Orders - December 2020'!$I$2:$I$2047,'Orders - December 2020'!$H$2:$H$2047,Worksheet!BB$3,'Orders - December 2020'!$C$2:$C$2047,Worksheet!$F164),"-")</f>
        <v>-</v>
      </c>
      <c r="BC164" s="51" t="str">
        <f>IFERROR(AVERAGEIFS('Orders - December 2020'!$I$2:$I$2047,'Orders - December 2020'!$H$2:$H$2047,Worksheet!BC$3,'Orders - December 2020'!$C$2:$C$2047,Worksheet!$F164),"-")</f>
        <v>-</v>
      </c>
      <c r="BD164" s="51" t="str">
        <f>IFERROR(AVERAGEIFS('Orders - December 2020'!$I$2:$I$2047,'Orders - December 2020'!$H$2:$H$2047,Worksheet!BD$3,'Orders - December 2020'!$C$2:$C$2047,Worksheet!$F164),"-")</f>
        <v>-</v>
      </c>
      <c r="BE164" s="51">
        <f>IFERROR(AVERAGEIFS('Orders - December 2020'!$I$2:$I$2047,'Orders - December 2020'!$H$2:$H$2047,Worksheet!BE$3,'Orders - December 2020'!$C$2:$C$2047,Worksheet!$F164),"-")</f>
        <v>10</v>
      </c>
      <c r="BF164" s="51" t="str">
        <f>IFERROR(AVERAGEIFS('Orders - December 2020'!$I$2:$I$2047,'Orders - December 2020'!$H$2:$H$2047,Worksheet!BF$3,'Orders - December 2020'!$C$2:$C$2047,Worksheet!$F164),"-")</f>
        <v>-</v>
      </c>
      <c r="BG164" s="51" t="str">
        <f>IFERROR(AVERAGEIFS('Orders - December 2020'!$I$2:$I$2047,'Orders - December 2020'!$H$2:$H$2047,Worksheet!BG$3,'Orders - December 2020'!$C$2:$C$2047,Worksheet!$F164),"-")</f>
        <v>-</v>
      </c>
      <c r="BH164" s="51" t="str">
        <f>IFERROR(AVERAGEIFS('Orders - December 2020'!$I$2:$I$2047,'Orders - December 2020'!$H$2:$H$2047,Worksheet!BH$3,'Orders - December 2020'!$C$2:$C$2047,Worksheet!$F164),"-")</f>
        <v>-</v>
      </c>
      <c r="BI164" s="51" t="str">
        <f>IFERROR(AVERAGEIFS('Orders - December 2020'!$I$2:$I$2047,'Orders - December 2020'!$H$2:$H$2047,Worksheet!BI$3,'Orders - December 2020'!$C$2:$C$2047,Worksheet!$F164),"-")</f>
        <v>-</v>
      </c>
      <c r="BJ164" s="51" t="str">
        <f>IFERROR(AVERAGEIFS('Orders - December 2020'!$I$2:$I$2047,'Orders - December 2020'!$H$2:$H$2047,Worksheet!BJ$3,'Orders - December 2020'!$C$2:$C$2047,Worksheet!$F164),"-")</f>
        <v>-</v>
      </c>
      <c r="BK164" s="51" t="str">
        <f>IFERROR(AVERAGEIFS('Orders - December 2020'!$I$2:$I$2047,'Orders - December 2020'!$H$2:$H$2047,Worksheet!BK$3,'Orders - December 2020'!$C$2:$C$2047,Worksheet!$F164),"-")</f>
        <v>-</v>
      </c>
      <c r="BL164" s="51" t="str">
        <f>IFERROR(AVERAGEIFS('Orders - December 2020'!$I$2:$I$2047,'Orders - December 2020'!$H$2:$H$2047,Worksheet!BL$3,'Orders - December 2020'!$C$2:$C$2047,Worksheet!$F164),"-")</f>
        <v>-</v>
      </c>
      <c r="BM164" s="51" t="str">
        <f>IFERROR(AVERAGEIFS('Orders - December 2020'!$I$2:$I$2047,'Orders - December 2020'!$H$2:$H$2047,Worksheet!BM$3,'Orders - December 2020'!$C$2:$C$2047,Worksheet!$F164),"-")</f>
        <v>-</v>
      </c>
      <c r="BN164" s="51" t="str">
        <f>IFERROR(AVERAGEIFS('Orders - December 2020'!$I$2:$I$2047,'Orders - December 2020'!$H$2:$H$2047,Worksheet!BN$3,'Orders - December 2020'!$C$2:$C$2047,Worksheet!$F164),"-")</f>
        <v>-</v>
      </c>
      <c r="BO164" s="51" t="str">
        <f>IFERROR(AVERAGEIFS('Orders - December 2020'!$I$2:$I$2047,'Orders - December 2020'!$H$2:$H$2047,Worksheet!BO$3,'Orders - December 2020'!$C$2:$C$2047,Worksheet!$F164),"-")</f>
        <v>-</v>
      </c>
      <c r="BP164" s="51" t="str">
        <f>IFERROR(AVERAGEIFS('Orders - December 2020'!$I$2:$I$2047,'Orders - December 2020'!$H$2:$H$2047,Worksheet!BP$3,'Orders - December 2020'!$C$2:$C$2047,Worksheet!$F164),"-")</f>
        <v>-</v>
      </c>
      <c r="BQ164" s="51" t="str">
        <f>IFERROR(AVERAGEIFS('Orders - December 2020'!$I$2:$I$2047,'Orders - December 2020'!$H$2:$H$2047,Worksheet!BQ$3,'Orders - December 2020'!$C$2:$C$2047,Worksheet!$F164),"-")</f>
        <v>-</v>
      </c>
      <c r="BR164" s="51" t="str">
        <f>IFERROR(AVERAGEIFS('Orders - December 2020'!$I$2:$I$2047,'Orders - December 2020'!$H$2:$H$2047,Worksheet!BR$3,'Orders - December 2020'!$C$2:$C$2047,Worksheet!$F164),"-")</f>
        <v>-</v>
      </c>
      <c r="BS164" s="51" t="str">
        <f>IFERROR(AVERAGEIFS('Orders - December 2020'!$I$2:$I$2047,'Orders - December 2020'!$H$2:$H$2047,Worksheet!BS$3,'Orders - December 2020'!$C$2:$C$2047,Worksheet!$F164),"-")</f>
        <v>-</v>
      </c>
      <c r="BT164" s="51" t="str">
        <f>IFERROR(AVERAGEIFS('Orders - December 2020'!$I$2:$I$2047,'Orders - December 2020'!$H$2:$H$2047,Worksheet!BT$3,'Orders - December 2020'!$C$2:$C$2047,Worksheet!$F164),"-")</f>
        <v>-</v>
      </c>
      <c r="BU164" s="51" t="str">
        <f>IFERROR(AVERAGEIFS('Orders - December 2020'!$I$2:$I$2047,'Orders - December 2020'!$H$2:$H$2047,Worksheet!BU$3,'Orders - December 2020'!$C$2:$C$2047,Worksheet!$F164),"-")</f>
        <v>-</v>
      </c>
      <c r="BV164" s="51" t="str">
        <f>IFERROR(AVERAGEIFS('Orders - December 2020'!$I$2:$I$2047,'Orders - December 2020'!$H$2:$H$2047,Worksheet!BV$3,'Orders - December 2020'!$C$2:$C$2047,Worksheet!$F164),"-")</f>
        <v>-</v>
      </c>
      <c r="BW164" s="51" t="str">
        <f>IFERROR(AVERAGEIFS('Orders - December 2020'!$I$2:$I$2047,'Orders - December 2020'!$H$2:$H$2047,Worksheet!BW$3,'Orders - December 2020'!$C$2:$C$2047,Worksheet!$F164),"-")</f>
        <v>-</v>
      </c>
      <c r="BX164" s="51" t="str">
        <f>IFERROR(AVERAGEIFS('Orders - December 2020'!$I$2:$I$2047,'Orders - December 2020'!$H$2:$H$2047,Worksheet!BX$3,'Orders - December 2020'!$C$2:$C$2047,Worksheet!$F164),"-")</f>
        <v>-</v>
      </c>
      <c r="BY164" s="51" t="str">
        <f>IFERROR(AVERAGEIFS('Orders - December 2020'!$I$2:$I$2047,'Orders - December 2020'!$H$2:$H$2047,Worksheet!BY$3,'Orders - December 2020'!$C$2:$C$2047,Worksheet!$F164),"-")</f>
        <v>-</v>
      </c>
      <c r="BZ164" s="51" t="str">
        <f>IFERROR(AVERAGEIFS('Orders - December 2020'!$I$2:$I$2047,'Orders - December 2020'!$H$2:$H$2047,Worksheet!BZ$3,'Orders - December 2020'!$C$2:$C$2047,Worksheet!$F164),"-")</f>
        <v>-</v>
      </c>
      <c r="CA164" s="51" t="str">
        <f>IFERROR(AVERAGEIFS('Orders - December 2020'!$I$2:$I$2047,'Orders - December 2020'!$H$2:$H$2047,Worksheet!CA$3,'Orders - December 2020'!$C$2:$C$2047,Worksheet!$F164),"-")</f>
        <v>-</v>
      </c>
      <c r="CB164" s="51" t="str">
        <f>IFERROR(AVERAGEIFS('Orders - December 2020'!$I$2:$I$2047,'Orders - December 2020'!$H$2:$H$2047,Worksheet!CB$3,'Orders - December 2020'!$C$2:$C$2047,Worksheet!$F164),"-")</f>
        <v>-</v>
      </c>
      <c r="CC164" s="51" t="str">
        <f>IFERROR(AVERAGEIFS('Orders - December 2020'!$I$2:$I$2047,'Orders - December 2020'!$H$2:$H$2047,Worksheet!CC$3,'Orders - December 2020'!$C$2:$C$2047,Worksheet!$F164),"-")</f>
        <v>-</v>
      </c>
      <c r="CD164" s="51" t="str">
        <f>IFERROR(AVERAGEIFS('Orders - December 2020'!$I$2:$I$2047,'Orders - December 2020'!$H$2:$H$2047,Worksheet!CD$3,'Orders - December 2020'!$C$2:$C$2047,Worksheet!$F164),"-")</f>
        <v>-</v>
      </c>
      <c r="CE164" s="51" t="str">
        <f>IFERROR(AVERAGEIFS('Orders - December 2020'!$I$2:$I$2047,'Orders - December 2020'!$H$2:$H$2047,Worksheet!CE$3,'Orders - December 2020'!$C$2:$C$2047,Worksheet!$F164),"-")</f>
        <v>-</v>
      </c>
      <c r="CF164" s="51" t="str">
        <f>IFERROR(AVERAGEIFS('Orders - December 2020'!$I$2:$I$2047,'Orders - December 2020'!$H$2:$H$2047,Worksheet!CF$3,'Orders - December 2020'!$C$2:$C$2047,Worksheet!$F164),"-")</f>
        <v>-</v>
      </c>
      <c r="CG164" s="51" t="str">
        <f>IFERROR(AVERAGEIFS('Orders - December 2020'!$I$2:$I$2047,'Orders - December 2020'!$H$2:$H$2047,Worksheet!CG$3,'Orders - December 2020'!$C$2:$C$2047,Worksheet!$F164),"-")</f>
        <v>-</v>
      </c>
      <c r="CH164" s="51" t="str">
        <f>IFERROR(AVERAGEIFS('Orders - December 2020'!$I$2:$I$2047,'Orders - December 2020'!$H$2:$H$2047,Worksheet!CH$3,'Orders - December 2020'!$C$2:$C$2047,Worksheet!$F164),"-")</f>
        <v>-</v>
      </c>
      <c r="CI164" s="51" t="str">
        <f>IFERROR(AVERAGEIFS('Orders - December 2020'!$I$2:$I$2047,'Orders - December 2020'!$H$2:$H$2047,Worksheet!CI$3,'Orders - December 2020'!$C$2:$C$2047,Worksheet!$F164),"-")</f>
        <v>-</v>
      </c>
      <c r="CJ164" s="51" t="str">
        <f>IFERROR(AVERAGEIFS('Orders - December 2020'!$I$2:$I$2047,'Orders - December 2020'!$H$2:$H$2047,Worksheet!CJ$3,'Orders - December 2020'!$C$2:$C$2047,Worksheet!$F164),"-")</f>
        <v>-</v>
      </c>
      <c r="CK164" s="51" t="str">
        <f>IFERROR(AVERAGEIFS('Orders - December 2020'!$I$2:$I$2047,'Orders - December 2020'!$H$2:$H$2047,Worksheet!CK$3,'Orders - December 2020'!$C$2:$C$2047,Worksheet!$F164),"-")</f>
        <v>-</v>
      </c>
      <c r="CL164" s="51" t="str">
        <f>IFERROR(AVERAGEIFS('Orders - December 2020'!$I$2:$I$2047,'Orders - December 2020'!$H$2:$H$2047,Worksheet!CL$3,'Orders - December 2020'!$C$2:$C$2047,Worksheet!$F164),"-")</f>
        <v>-</v>
      </c>
      <c r="CM164" s="51" t="str">
        <f>IFERROR(AVERAGEIFS('Orders - December 2020'!$I$2:$I$2047,'Orders - December 2020'!$H$2:$H$2047,Worksheet!CM$3,'Orders - December 2020'!$C$2:$C$2047,Worksheet!$F164),"-")</f>
        <v>-</v>
      </c>
      <c r="CN164" s="51" t="str">
        <f>IFERROR(AVERAGEIFS('Orders - December 2020'!$I$2:$I$2047,'Orders - December 2020'!$H$2:$H$2047,Worksheet!CN$3,'Orders - December 2020'!$C$2:$C$2047,Worksheet!$F164),"-")</f>
        <v>-</v>
      </c>
      <c r="CO164" s="51" t="str">
        <f>IFERROR(AVERAGEIFS('Orders - December 2020'!$I$2:$I$2047,'Orders - December 2020'!$H$2:$H$2047,Worksheet!CO$3,'Orders - December 2020'!$C$2:$C$2047,Worksheet!$F164),"-")</f>
        <v>-</v>
      </c>
      <c r="CP164" s="51" t="str">
        <f>IFERROR(AVERAGEIFS('Orders - December 2020'!$I$2:$I$2047,'Orders - December 2020'!$H$2:$H$2047,Worksheet!CP$3,'Orders - December 2020'!$C$2:$C$2047,Worksheet!$F164),"-")</f>
        <v>-</v>
      </c>
      <c r="CQ164" s="51" t="str">
        <f>IFERROR(AVERAGEIFS('Orders - December 2020'!$I$2:$I$2047,'Orders - December 2020'!$H$2:$H$2047,Worksheet!CQ$3,'Orders - December 2020'!$C$2:$C$2047,Worksheet!$F164),"-")</f>
        <v>-</v>
      </c>
      <c r="CR164" s="51" t="str">
        <f>IFERROR(AVERAGEIFS('Orders - December 2020'!$I$2:$I$2047,'Orders - December 2020'!$H$2:$H$2047,Worksheet!CR$3,'Orders - December 2020'!$C$2:$C$2047,Worksheet!$F164),"-")</f>
        <v>-</v>
      </c>
      <c r="CS164" s="51" t="str">
        <f>IFERROR(AVERAGEIFS('Orders - December 2020'!$I$2:$I$2047,'Orders - December 2020'!$H$2:$H$2047,Worksheet!CS$3,'Orders - December 2020'!$C$2:$C$2047,Worksheet!$F164),"-")</f>
        <v>-</v>
      </c>
      <c r="CT164" s="51" t="str">
        <f>IFERROR(AVERAGEIFS('Orders - December 2020'!$I$2:$I$2047,'Orders - December 2020'!$H$2:$H$2047,Worksheet!CT$3,'Orders - December 2020'!$C$2:$C$2047,Worksheet!$F164),"-")</f>
        <v>-</v>
      </c>
      <c r="CU164" s="51" t="str">
        <f>IFERROR(AVERAGEIFS('Orders - December 2020'!$I$2:$I$2047,'Orders - December 2020'!$H$2:$H$2047,Worksheet!CU$3,'Orders - December 2020'!$C$2:$C$2047,Worksheet!$F164),"-")</f>
        <v>-</v>
      </c>
      <c r="CV164" s="51" t="str">
        <f>IFERROR(AVERAGEIFS('Orders - December 2020'!$I$2:$I$2047,'Orders - December 2020'!$H$2:$H$2047,Worksheet!CV$3,'Orders - December 2020'!$C$2:$C$2047,Worksheet!$F164),"-")</f>
        <v>-</v>
      </c>
      <c r="CW164" s="51" t="str">
        <f>IFERROR(AVERAGEIFS('Orders - December 2020'!$I$2:$I$2047,'Orders - December 2020'!$H$2:$H$2047,Worksheet!CW$3,'Orders - December 2020'!$C$2:$C$2047,Worksheet!$F164),"-")</f>
        <v>-</v>
      </c>
      <c r="CX164" s="51" t="str">
        <f>IFERROR(AVERAGEIFS('Orders - December 2020'!$I$2:$I$2047,'Orders - December 2020'!$H$2:$H$2047,Worksheet!CX$3,'Orders - December 2020'!$C$2:$C$2047,Worksheet!$F164),"-")</f>
        <v>-</v>
      </c>
      <c r="CY164" s="51" t="str">
        <f>IFERROR(AVERAGEIFS('Orders - December 2020'!$I$2:$I$2047,'Orders - December 2020'!$H$2:$H$2047,Worksheet!CY$3,'Orders - December 2020'!$C$2:$C$2047,Worksheet!$F164),"-")</f>
        <v>-</v>
      </c>
      <c r="CZ164" s="51" t="str">
        <f>IFERROR(AVERAGEIFS('Orders - December 2020'!$I$2:$I$2047,'Orders - December 2020'!$H$2:$H$2047,Worksheet!CZ$3,'Orders - December 2020'!$C$2:$C$2047,Worksheet!$F164),"-")</f>
        <v>-</v>
      </c>
      <c r="DA164" s="51" t="str">
        <f>IFERROR(AVERAGEIFS('Orders - December 2020'!$I$2:$I$2047,'Orders - December 2020'!$H$2:$H$2047,Worksheet!DA$3,'Orders - December 2020'!$C$2:$C$2047,Worksheet!$F164),"-")</f>
        <v>-</v>
      </c>
      <c r="DB164" s="51" t="str">
        <f>IFERROR(AVERAGEIFS('Orders - December 2020'!$I$2:$I$2047,'Orders - December 2020'!$H$2:$H$2047,Worksheet!DB$3,'Orders - December 2020'!$C$2:$C$2047,Worksheet!$F164),"-")</f>
        <v>-</v>
      </c>
      <c r="DC164" s="51" t="str">
        <f>IFERROR(AVERAGEIFS('Orders - December 2020'!$I$2:$I$2047,'Orders - December 2020'!$H$2:$H$2047,Worksheet!DC$3,'Orders - December 2020'!$C$2:$C$2047,Worksheet!$F164),"-")</f>
        <v>-</v>
      </c>
      <c r="DD164" s="51" t="str">
        <f>IFERROR(AVERAGEIFS('Orders - December 2020'!$I$2:$I$2047,'Orders - December 2020'!$H$2:$H$2047,Worksheet!DD$3,'Orders - December 2020'!$C$2:$C$2047,Worksheet!$F164),"-")</f>
        <v>-</v>
      </c>
      <c r="DE164" s="51" t="str">
        <f>IFERROR(AVERAGEIFS('Orders - December 2020'!$I$2:$I$2047,'Orders - December 2020'!$H$2:$H$2047,Worksheet!DE$3,'Orders - December 2020'!$C$2:$C$2047,Worksheet!$F164),"-")</f>
        <v>-</v>
      </c>
      <c r="DF164" s="51" t="str">
        <f>IFERROR(AVERAGEIFS('Orders - December 2020'!$I$2:$I$2047,'Orders - December 2020'!$H$2:$H$2047,Worksheet!DF$3,'Orders - December 2020'!$C$2:$C$2047,Worksheet!$F164),"-")</f>
        <v>-</v>
      </c>
      <c r="DG164" s="51" t="str">
        <f>IFERROR(AVERAGEIFS('Orders - December 2020'!$I$2:$I$2047,'Orders - December 2020'!$H$2:$H$2047,Worksheet!DG$3,'Orders - December 2020'!$C$2:$C$2047,Worksheet!$F164),"-")</f>
        <v>-</v>
      </c>
      <c r="DH164" s="51" t="str">
        <f>IFERROR(AVERAGEIFS('Orders - December 2020'!$I$2:$I$2047,'Orders - December 2020'!$H$2:$H$2047,Worksheet!DH$3,'Orders - December 2020'!$C$2:$C$2047,Worksheet!$F164),"-")</f>
        <v>-</v>
      </c>
      <c r="DI164" s="51" t="str">
        <f>IFERROR(AVERAGEIFS('Orders - December 2020'!$I$2:$I$2047,'Orders - December 2020'!$H$2:$H$2047,Worksheet!DI$3,'Orders - December 2020'!$C$2:$C$2047,Worksheet!$F164),"-")</f>
        <v>-</v>
      </c>
      <c r="DJ164" s="51" t="str">
        <f>IFERROR(AVERAGEIFS('Orders - December 2020'!$I$2:$I$2047,'Orders - December 2020'!$H$2:$H$2047,Worksheet!DJ$3,'Orders - December 2020'!$C$2:$C$2047,Worksheet!$F164),"-")</f>
        <v>-</v>
      </c>
      <c r="DK164" s="51" t="str">
        <f>IFERROR(AVERAGEIFS('Orders - December 2020'!$I$2:$I$2047,'Orders - December 2020'!$H$2:$H$2047,Worksheet!DK$3,'Orders - December 2020'!$C$2:$C$2047,Worksheet!$F164),"-")</f>
        <v>-</v>
      </c>
      <c r="DL164" s="51" t="str">
        <f>IFERROR(AVERAGEIFS('Orders - December 2020'!$I$2:$I$2047,'Orders - December 2020'!$H$2:$H$2047,Worksheet!DL$3,'Orders - December 2020'!$C$2:$C$2047,Worksheet!$F164),"-")</f>
        <v>-</v>
      </c>
      <c r="DM164" s="51" t="str">
        <f>IFERROR(AVERAGEIFS('Orders - December 2020'!$I$2:$I$2047,'Orders - December 2020'!$H$2:$H$2047,Worksheet!DM$3,'Orders - December 2020'!$C$2:$C$2047,Worksheet!$F164),"-")</f>
        <v>-</v>
      </c>
      <c r="DN164" s="51" t="str">
        <f>IFERROR(AVERAGEIFS('Orders - December 2020'!$I$2:$I$2047,'Orders - December 2020'!$H$2:$H$2047,Worksheet!DN$3,'Orders - December 2020'!$C$2:$C$2047,Worksheet!$F164),"-")</f>
        <v>-</v>
      </c>
      <c r="DO164" s="51" t="str">
        <f>IFERROR(AVERAGEIFS('Orders - December 2020'!$I$2:$I$2047,'Orders - December 2020'!$H$2:$H$2047,Worksheet!DO$3,'Orders - December 2020'!$C$2:$C$2047,Worksheet!$F164),"-")</f>
        <v>-</v>
      </c>
      <c r="DP164" s="51" t="str">
        <f>IFERROR(AVERAGEIFS('Orders - December 2020'!$I$2:$I$2047,'Orders - December 2020'!$H$2:$H$2047,Worksheet!DP$3,'Orders - December 2020'!$C$2:$C$2047,Worksheet!$F164),"-")</f>
        <v>-</v>
      </c>
      <c r="DQ164" s="51" t="str">
        <f>IFERROR(AVERAGEIFS('Orders - December 2020'!$I$2:$I$2047,'Orders - December 2020'!$H$2:$H$2047,Worksheet!DQ$3,'Orders - December 2020'!$C$2:$C$2047,Worksheet!$F164),"-")</f>
        <v>-</v>
      </c>
      <c r="DR164" s="51" t="str">
        <f>IFERROR(AVERAGEIFS('Orders - December 2020'!$I$2:$I$2047,'Orders - December 2020'!$H$2:$H$2047,Worksheet!DR$3,'Orders - December 2020'!$C$2:$C$2047,Worksheet!$F164),"-")</f>
        <v>-</v>
      </c>
      <c r="DS164" s="51" t="str">
        <f>IFERROR(AVERAGEIFS('Orders - December 2020'!$I$2:$I$2047,'Orders - December 2020'!$H$2:$H$2047,Worksheet!DS$3,'Orders - December 2020'!$C$2:$C$2047,Worksheet!$F164),"-")</f>
        <v>-</v>
      </c>
      <c r="DT164" s="51" t="str">
        <f>IFERROR(AVERAGEIFS('Orders - December 2020'!$I$2:$I$2047,'Orders - December 2020'!$H$2:$H$2047,Worksheet!DT$3,'Orders - December 2020'!$C$2:$C$2047,Worksheet!$F164),"-")</f>
        <v>-</v>
      </c>
      <c r="DU164" s="51" t="str">
        <f>IFERROR(AVERAGEIFS('Orders - December 2020'!$I$2:$I$2047,'Orders - December 2020'!$H$2:$H$2047,Worksheet!DU$3,'Orders - December 2020'!$C$2:$C$2047,Worksheet!$F164),"-")</f>
        <v>-</v>
      </c>
      <c r="DV164" s="51" t="str">
        <f>IFERROR(AVERAGEIFS('Orders - December 2020'!$I$2:$I$2047,'Orders - December 2020'!$H$2:$H$2047,Worksheet!DV$3,'Orders - December 2020'!$C$2:$C$2047,Worksheet!$F164),"-")</f>
        <v>-</v>
      </c>
      <c r="DW164" s="51" t="str">
        <f>IFERROR(AVERAGEIFS('Orders - December 2020'!$I$2:$I$2047,'Orders - December 2020'!$H$2:$H$2047,Worksheet!DW$3,'Orders - December 2020'!$C$2:$C$2047,Worksheet!$F164),"-")</f>
        <v>-</v>
      </c>
      <c r="DX164" s="51" t="str">
        <f>IFERROR(AVERAGEIFS('Orders - December 2020'!$I$2:$I$2047,'Orders - December 2020'!$H$2:$H$2047,Worksheet!DX$3,'Orders - December 2020'!$C$2:$C$2047,Worksheet!$F164),"-")</f>
        <v>-</v>
      </c>
      <c r="DY164" s="51" t="str">
        <f>IFERROR(AVERAGEIFS('Orders - December 2020'!$I$2:$I$2047,'Orders - December 2020'!$H$2:$H$2047,Worksheet!DY$3,'Orders - December 2020'!$C$2:$C$2047,Worksheet!$F164),"-")</f>
        <v>-</v>
      </c>
      <c r="DZ164" s="51" t="str">
        <f>IFERROR(AVERAGEIFS('Orders - December 2020'!$I$2:$I$2047,'Orders - December 2020'!$H$2:$H$2047,Worksheet!DZ$3,'Orders - December 2020'!$C$2:$C$2047,Worksheet!$F164),"-")</f>
        <v>-</v>
      </c>
      <c r="EA164" s="51" t="str">
        <f>IFERROR(AVERAGEIFS('Orders - December 2020'!$I$2:$I$2047,'Orders - December 2020'!$H$2:$H$2047,Worksheet!EA$3,'Orders - December 2020'!$C$2:$C$2047,Worksheet!$F164),"-")</f>
        <v>-</v>
      </c>
      <c r="EB164" s="51" t="str">
        <f>IFERROR(AVERAGEIFS('Orders - December 2020'!$I$2:$I$2047,'Orders - December 2020'!$H$2:$H$2047,Worksheet!EB$3,'Orders - December 2020'!$C$2:$C$2047,Worksheet!$F164),"-")</f>
        <v>-</v>
      </c>
      <c r="EC164" s="51" t="str">
        <f>IFERROR(AVERAGEIFS('Orders - December 2020'!$I$2:$I$2047,'Orders - December 2020'!$H$2:$H$2047,Worksheet!EC$3,'Orders - December 2020'!$C$2:$C$2047,Worksheet!$F164),"-")</f>
        <v>-</v>
      </c>
      <c r="ED164" s="51" t="str">
        <f>IFERROR(AVERAGEIFS('Orders - December 2020'!$I$2:$I$2047,'Orders - December 2020'!$H$2:$H$2047,Worksheet!ED$3,'Orders - December 2020'!$C$2:$C$2047,Worksheet!$F164),"-")</f>
        <v>-</v>
      </c>
      <c r="EE164" s="51" t="str">
        <f>IFERROR(AVERAGEIFS('Orders - December 2020'!$I$2:$I$2047,'Orders - December 2020'!$H$2:$H$2047,Worksheet!EE$3,'Orders - December 2020'!$C$2:$C$2047,Worksheet!$F164),"-")</f>
        <v>-</v>
      </c>
      <c r="EF164" s="51" t="str">
        <f>IFERROR(AVERAGEIFS('Orders - December 2020'!$I$2:$I$2047,'Orders - December 2020'!$H$2:$H$2047,Worksheet!EF$3,'Orders - December 2020'!$C$2:$C$2047,Worksheet!$F164),"-")</f>
        <v>-</v>
      </c>
      <c r="EG164" s="51" t="str">
        <f>IFERROR(AVERAGEIFS('Orders - December 2020'!$I$2:$I$2047,'Orders - December 2020'!$H$2:$H$2047,Worksheet!EG$3,'Orders - December 2020'!$C$2:$C$2047,Worksheet!$F164),"-")</f>
        <v>-</v>
      </c>
      <c r="EH164" s="51" t="str">
        <f>IFERROR(AVERAGEIFS('Orders - December 2020'!$I$2:$I$2047,'Orders - December 2020'!$H$2:$H$2047,Worksheet!EH$3,'Orders - December 2020'!$C$2:$C$2047,Worksheet!$F164),"-")</f>
        <v>-</v>
      </c>
      <c r="EI164" s="51" t="str">
        <f>IFERROR(AVERAGEIFS('Orders - December 2020'!$I$2:$I$2047,'Orders - December 2020'!$H$2:$H$2047,Worksheet!EI$3,'Orders - December 2020'!$C$2:$C$2047,Worksheet!$F164),"-")</f>
        <v>-</v>
      </c>
      <c r="EJ164" s="51" t="str">
        <f>IFERROR(AVERAGEIFS('Orders - December 2020'!$I$2:$I$2047,'Orders - December 2020'!$H$2:$H$2047,Worksheet!EJ$3,'Orders - December 2020'!$C$2:$C$2047,Worksheet!$F164),"-")</f>
        <v>-</v>
      </c>
      <c r="EK164" s="51" t="str">
        <f>IFERROR(AVERAGEIFS('Orders - December 2020'!$I$2:$I$2047,'Orders - December 2020'!$H$2:$H$2047,Worksheet!EK$3,'Orders - December 2020'!$C$2:$C$2047,Worksheet!$F164),"-")</f>
        <v>-</v>
      </c>
      <c r="EL164" s="51" t="str">
        <f>IFERROR(AVERAGEIFS('Orders - December 2020'!$I$2:$I$2047,'Orders - December 2020'!$H$2:$H$2047,Worksheet!EL$3,'Orders - December 2020'!$C$2:$C$2047,Worksheet!$F164),"-")</f>
        <v>-</v>
      </c>
      <c r="EM164" s="51" t="str">
        <f>IFERROR(AVERAGEIFS('Orders - December 2020'!$I$2:$I$2047,'Orders - December 2020'!$H$2:$H$2047,Worksheet!EM$3,'Orders - December 2020'!$C$2:$C$2047,Worksheet!$F164),"-")</f>
        <v>-</v>
      </c>
      <c r="EN164" s="51" t="str">
        <f>IFERROR(AVERAGEIFS('Orders - December 2020'!$I$2:$I$2047,'Orders - December 2020'!$H$2:$H$2047,Worksheet!EN$3,'Orders - December 2020'!$C$2:$C$2047,Worksheet!$F164),"-")</f>
        <v>-</v>
      </c>
      <c r="EO164" s="51" t="str">
        <f>IFERROR(AVERAGEIFS('Orders - December 2020'!$I$2:$I$2047,'Orders - December 2020'!$H$2:$H$2047,Worksheet!EO$3,'Orders - December 2020'!$C$2:$C$2047,Worksheet!$F164),"-")</f>
        <v>-</v>
      </c>
      <c r="EP164" s="51" t="str">
        <f>IFERROR(AVERAGEIFS('Orders - December 2020'!$I$2:$I$2047,'Orders - December 2020'!$H$2:$H$2047,Worksheet!EP$3,'Orders - December 2020'!$C$2:$C$2047,Worksheet!$F164),"-")</f>
        <v>-</v>
      </c>
      <c r="EQ164" s="51" t="str">
        <f>IFERROR(AVERAGEIFS('Orders - December 2020'!$I$2:$I$2047,'Orders - December 2020'!$H$2:$H$2047,Worksheet!EQ$3,'Orders - December 2020'!$C$2:$C$2047,Worksheet!$F164),"-")</f>
        <v>-</v>
      </c>
      <c r="ER164" s="51" t="str">
        <f>IFERROR(AVERAGEIFS('Orders - December 2020'!$I$2:$I$2047,'Orders - December 2020'!$H$2:$H$2047,Worksheet!ER$3,'Orders - December 2020'!$C$2:$C$2047,Worksheet!$F164),"-")</f>
        <v>-</v>
      </c>
      <c r="ES164" s="51" t="str">
        <f>IFERROR(AVERAGEIFS('Orders - December 2020'!$I$2:$I$2047,'Orders - December 2020'!$H$2:$H$2047,Worksheet!ES$3,'Orders - December 2020'!$C$2:$C$2047,Worksheet!$F164),"-")</f>
        <v>-</v>
      </c>
      <c r="ET164" s="51" t="str">
        <f>IFERROR(AVERAGEIFS('Orders - December 2020'!$I$2:$I$2047,'Orders - December 2020'!$H$2:$H$2047,Worksheet!ET$3,'Orders - December 2020'!$C$2:$C$2047,Worksheet!$F164),"-")</f>
        <v>-</v>
      </c>
      <c r="EU164" s="51" t="str">
        <f>IFERROR(AVERAGEIFS('Orders - December 2020'!$I$2:$I$2047,'Orders - December 2020'!$H$2:$H$2047,Worksheet!EU$3,'Orders - December 2020'!$C$2:$C$2047,Worksheet!$F164),"-")</f>
        <v>-</v>
      </c>
      <c r="EV164" s="51" t="str">
        <f>IFERROR(AVERAGEIFS('Orders - December 2020'!$I$2:$I$2047,'Orders - December 2020'!$H$2:$H$2047,Worksheet!EV$3,'Orders - December 2020'!$C$2:$C$2047,Worksheet!$F164),"-")</f>
        <v>-</v>
      </c>
      <c r="EW164" s="51" t="str">
        <f>IFERROR(AVERAGEIFS('Orders - December 2020'!$I$2:$I$2047,'Orders - December 2020'!$H$2:$H$2047,Worksheet!EW$3,'Orders - December 2020'!$C$2:$C$2047,Worksheet!$F164),"-")</f>
        <v>-</v>
      </c>
      <c r="EX164" s="51" t="str">
        <f>IFERROR(AVERAGEIFS('Orders - December 2020'!$I$2:$I$2047,'Orders - December 2020'!$H$2:$H$2047,Worksheet!EX$3,'Orders - December 2020'!$C$2:$C$2047,Worksheet!$F164),"-")</f>
        <v>-</v>
      </c>
      <c r="EY164" s="51" t="str">
        <f>IFERROR(AVERAGEIFS('Orders - December 2020'!$I$2:$I$2047,'Orders - December 2020'!$H$2:$H$2047,Worksheet!EY$3,'Orders - December 2020'!$C$2:$C$2047,Worksheet!$F164),"-")</f>
        <v>-</v>
      </c>
      <c r="EZ164" s="51" t="str">
        <f>IFERROR(AVERAGEIFS('Orders - December 2020'!$I$2:$I$2047,'Orders - December 2020'!$H$2:$H$2047,Worksheet!EZ$3,'Orders - December 2020'!$C$2:$C$2047,Worksheet!$F164),"-")</f>
        <v>-</v>
      </c>
      <c r="FA164" s="51" t="str">
        <f>IFERROR(AVERAGEIFS('Orders - December 2020'!$I$2:$I$2047,'Orders - December 2020'!$H$2:$H$2047,Worksheet!FA$3,'Orders - December 2020'!$C$2:$C$2047,Worksheet!$F164),"-")</f>
        <v>-</v>
      </c>
      <c r="FB164" s="51" t="str">
        <f>IFERROR(AVERAGEIFS('Orders - December 2020'!$I$2:$I$2047,'Orders - December 2020'!$H$2:$H$2047,Worksheet!FB$3,'Orders - December 2020'!$C$2:$C$2047,Worksheet!$F164),"-")</f>
        <v>-</v>
      </c>
      <c r="FC164" s="51" t="str">
        <f>IFERROR(AVERAGEIFS('Orders - December 2020'!$I$2:$I$2047,'Orders - December 2020'!$H$2:$H$2047,Worksheet!FC$3,'Orders - December 2020'!$C$2:$C$2047,Worksheet!$F164),"-")</f>
        <v>-</v>
      </c>
      <c r="FD164" s="51" t="str">
        <f>IFERROR(AVERAGEIFS('Orders - December 2020'!$I$2:$I$2047,'Orders - December 2020'!$H$2:$H$2047,Worksheet!FD$3,'Orders - December 2020'!$C$2:$C$2047,Worksheet!$F164),"-")</f>
        <v>-</v>
      </c>
      <c r="FE164" s="51" t="str">
        <f>IFERROR(AVERAGEIFS('Orders - December 2020'!$I$2:$I$2047,'Orders - December 2020'!$H$2:$H$2047,Worksheet!FE$3,'Orders - December 2020'!$C$2:$C$2047,Worksheet!$F164),"-")</f>
        <v>-</v>
      </c>
      <c r="FF164" s="51" t="str">
        <f>IFERROR(AVERAGEIFS('Orders - December 2020'!$I$2:$I$2047,'Orders - December 2020'!$H$2:$H$2047,Worksheet!FF$3,'Orders - December 2020'!$C$2:$C$2047,Worksheet!$F164),"-")</f>
        <v>-</v>
      </c>
      <c r="FG164" s="52" t="str">
        <f>IFERROR(AVERAGEIFS('Orders - December 2020'!$I$2:$I$2047,'Orders - December 2020'!$H$2:$H$2047,Worksheet!FG$3,'Orders - December 2020'!$C$2:$C$2047,Worksheet!$F164),"-")</f>
        <v>-</v>
      </c>
    </row>
    <row r="165" spans="6:163">
      <c r="F165" s="45" t="str">
        <v>DD Discount supermarket</v>
      </c>
      <c r="G165" s="50" t="str">
        <f>IFERROR(AVERAGEIFS('Orders - December 2020'!$I$2:$I$2047,'Orders - December 2020'!$H$2:$H$2047,Worksheet!G$3,'Orders - December 2020'!$C$2:$C$2047,Worksheet!$F165),"-")</f>
        <v>-</v>
      </c>
      <c r="H165" s="51" t="str">
        <f>IFERROR(AVERAGEIFS('Orders - December 2020'!$I$2:$I$2047,'Orders - December 2020'!$H$2:$H$2047,Worksheet!H$3,'Orders - December 2020'!$C$2:$C$2047,Worksheet!$F165),"-")</f>
        <v>-</v>
      </c>
      <c r="I165" s="51" t="str">
        <f>IFERROR(AVERAGEIFS('Orders - December 2020'!$I$2:$I$2047,'Orders - December 2020'!$H$2:$H$2047,Worksheet!I$3,'Orders - December 2020'!$C$2:$C$2047,Worksheet!$F165),"-")</f>
        <v>-</v>
      </c>
      <c r="J165" s="51" t="str">
        <f>IFERROR(AVERAGEIFS('Orders - December 2020'!$I$2:$I$2047,'Orders - December 2020'!$H$2:$H$2047,Worksheet!J$3,'Orders - December 2020'!$C$2:$C$2047,Worksheet!$F165),"-")</f>
        <v>-</v>
      </c>
      <c r="K165" s="51" t="str">
        <f>IFERROR(AVERAGEIFS('Orders - December 2020'!$I$2:$I$2047,'Orders - December 2020'!$H$2:$H$2047,Worksheet!K$3,'Orders - December 2020'!$C$2:$C$2047,Worksheet!$F165),"-")</f>
        <v>-</v>
      </c>
      <c r="L165" s="51" t="str">
        <f>IFERROR(AVERAGEIFS('Orders - December 2020'!$I$2:$I$2047,'Orders - December 2020'!$H$2:$H$2047,Worksheet!L$3,'Orders - December 2020'!$C$2:$C$2047,Worksheet!$F165),"-")</f>
        <v>-</v>
      </c>
      <c r="M165" s="51" t="str">
        <f>IFERROR(AVERAGEIFS('Orders - December 2020'!$I$2:$I$2047,'Orders - December 2020'!$H$2:$H$2047,Worksheet!M$3,'Orders - December 2020'!$C$2:$C$2047,Worksheet!$F165),"-")</f>
        <v>-</v>
      </c>
      <c r="N165" s="51" t="str">
        <f>IFERROR(AVERAGEIFS('Orders - December 2020'!$I$2:$I$2047,'Orders - December 2020'!$H$2:$H$2047,Worksheet!N$3,'Orders - December 2020'!$C$2:$C$2047,Worksheet!$F165),"-")</f>
        <v>-</v>
      </c>
      <c r="O165" s="51" t="str">
        <f>IFERROR(AVERAGEIFS('Orders - December 2020'!$I$2:$I$2047,'Orders - December 2020'!$H$2:$H$2047,Worksheet!O$3,'Orders - December 2020'!$C$2:$C$2047,Worksheet!$F165),"-")</f>
        <v>-</v>
      </c>
      <c r="P165" s="51" t="str">
        <f>IFERROR(AVERAGEIFS('Orders - December 2020'!$I$2:$I$2047,'Orders - December 2020'!$H$2:$H$2047,Worksheet!P$3,'Orders - December 2020'!$C$2:$C$2047,Worksheet!$F165),"-")</f>
        <v>-</v>
      </c>
      <c r="Q165" s="51" t="str">
        <f>IFERROR(AVERAGEIFS('Orders - December 2020'!$I$2:$I$2047,'Orders - December 2020'!$H$2:$H$2047,Worksheet!Q$3,'Orders - December 2020'!$C$2:$C$2047,Worksheet!$F165),"-")</f>
        <v>-</v>
      </c>
      <c r="R165" s="51" t="str">
        <f>IFERROR(AVERAGEIFS('Orders - December 2020'!$I$2:$I$2047,'Orders - December 2020'!$H$2:$H$2047,Worksheet!R$3,'Orders - December 2020'!$C$2:$C$2047,Worksheet!$F165),"-")</f>
        <v>-</v>
      </c>
      <c r="S165" s="51" t="str">
        <f>IFERROR(AVERAGEIFS('Orders - December 2020'!$I$2:$I$2047,'Orders - December 2020'!$H$2:$H$2047,Worksheet!S$3,'Orders - December 2020'!$C$2:$C$2047,Worksheet!$F165),"-")</f>
        <v>-</v>
      </c>
      <c r="T165" s="51" t="str">
        <f>IFERROR(AVERAGEIFS('Orders - December 2020'!$I$2:$I$2047,'Orders - December 2020'!$H$2:$H$2047,Worksheet!T$3,'Orders - December 2020'!$C$2:$C$2047,Worksheet!$F165),"-")</f>
        <v>-</v>
      </c>
      <c r="U165" s="51" t="str">
        <f>IFERROR(AVERAGEIFS('Orders - December 2020'!$I$2:$I$2047,'Orders - December 2020'!$H$2:$H$2047,Worksheet!U$3,'Orders - December 2020'!$C$2:$C$2047,Worksheet!$F165),"-")</f>
        <v>-</v>
      </c>
      <c r="V165" s="51" t="str">
        <f>IFERROR(AVERAGEIFS('Orders - December 2020'!$I$2:$I$2047,'Orders - December 2020'!$H$2:$H$2047,Worksheet!V$3,'Orders - December 2020'!$C$2:$C$2047,Worksheet!$F165),"-")</f>
        <v>-</v>
      </c>
      <c r="W165" s="51" t="str">
        <f>IFERROR(AVERAGEIFS('Orders - December 2020'!$I$2:$I$2047,'Orders - December 2020'!$H$2:$H$2047,Worksheet!W$3,'Orders - December 2020'!$C$2:$C$2047,Worksheet!$F165),"-")</f>
        <v>-</v>
      </c>
      <c r="X165" s="51" t="str">
        <f>IFERROR(AVERAGEIFS('Orders - December 2020'!$I$2:$I$2047,'Orders - December 2020'!$H$2:$H$2047,Worksheet!X$3,'Orders - December 2020'!$C$2:$C$2047,Worksheet!$F165),"-")</f>
        <v>-</v>
      </c>
      <c r="Y165" s="51" t="str">
        <f>IFERROR(AVERAGEIFS('Orders - December 2020'!$I$2:$I$2047,'Orders - December 2020'!$H$2:$H$2047,Worksheet!Y$3,'Orders - December 2020'!$C$2:$C$2047,Worksheet!$F165),"-")</f>
        <v>-</v>
      </c>
      <c r="Z165" s="51" t="str">
        <f>IFERROR(AVERAGEIFS('Orders - December 2020'!$I$2:$I$2047,'Orders - December 2020'!$H$2:$H$2047,Worksheet!Z$3,'Orders - December 2020'!$C$2:$C$2047,Worksheet!$F165),"-")</f>
        <v>-</v>
      </c>
      <c r="AA165" s="51" t="str">
        <f>IFERROR(AVERAGEIFS('Orders - December 2020'!$I$2:$I$2047,'Orders - December 2020'!$H$2:$H$2047,Worksheet!AA$3,'Orders - December 2020'!$C$2:$C$2047,Worksheet!$F165),"-")</f>
        <v>-</v>
      </c>
      <c r="AB165" s="51" t="str">
        <f>IFERROR(AVERAGEIFS('Orders - December 2020'!$I$2:$I$2047,'Orders - December 2020'!$H$2:$H$2047,Worksheet!AB$3,'Orders - December 2020'!$C$2:$C$2047,Worksheet!$F165),"-")</f>
        <v>-</v>
      </c>
      <c r="AC165" s="51" t="str">
        <f>IFERROR(AVERAGEIFS('Orders - December 2020'!$I$2:$I$2047,'Orders - December 2020'!$H$2:$H$2047,Worksheet!AC$3,'Orders - December 2020'!$C$2:$C$2047,Worksheet!$F165),"-")</f>
        <v>-</v>
      </c>
      <c r="AD165" s="51" t="str">
        <f>IFERROR(AVERAGEIFS('Orders - December 2020'!$I$2:$I$2047,'Orders - December 2020'!$H$2:$H$2047,Worksheet!AD$3,'Orders - December 2020'!$C$2:$C$2047,Worksheet!$F165),"-")</f>
        <v>-</v>
      </c>
      <c r="AE165" s="51" t="str">
        <f>IFERROR(AVERAGEIFS('Orders - December 2020'!$I$2:$I$2047,'Orders - December 2020'!$H$2:$H$2047,Worksheet!AE$3,'Orders - December 2020'!$C$2:$C$2047,Worksheet!$F165),"-")</f>
        <v>-</v>
      </c>
      <c r="AF165" s="51" t="str">
        <f>IFERROR(AVERAGEIFS('Orders - December 2020'!$I$2:$I$2047,'Orders - December 2020'!$H$2:$H$2047,Worksheet!AF$3,'Orders - December 2020'!$C$2:$C$2047,Worksheet!$F165),"-")</f>
        <v>-</v>
      </c>
      <c r="AG165" s="51" t="str">
        <f>IFERROR(AVERAGEIFS('Orders - December 2020'!$I$2:$I$2047,'Orders - December 2020'!$H$2:$H$2047,Worksheet!AG$3,'Orders - December 2020'!$C$2:$C$2047,Worksheet!$F165),"-")</f>
        <v>-</v>
      </c>
      <c r="AH165" s="51" t="str">
        <f>IFERROR(AVERAGEIFS('Orders - December 2020'!$I$2:$I$2047,'Orders - December 2020'!$H$2:$H$2047,Worksheet!AH$3,'Orders - December 2020'!$C$2:$C$2047,Worksheet!$F165),"-")</f>
        <v>-</v>
      </c>
      <c r="AI165" s="51" t="str">
        <f>IFERROR(AVERAGEIFS('Orders - December 2020'!$I$2:$I$2047,'Orders - December 2020'!$H$2:$H$2047,Worksheet!AI$3,'Orders - December 2020'!$C$2:$C$2047,Worksheet!$F165),"-")</f>
        <v>-</v>
      </c>
      <c r="AJ165" s="51" t="str">
        <f>IFERROR(AVERAGEIFS('Orders - December 2020'!$I$2:$I$2047,'Orders - December 2020'!$H$2:$H$2047,Worksheet!AJ$3,'Orders - December 2020'!$C$2:$C$2047,Worksheet!$F165),"-")</f>
        <v>-</v>
      </c>
      <c r="AK165" s="51" t="str">
        <f>IFERROR(AVERAGEIFS('Orders - December 2020'!$I$2:$I$2047,'Orders - December 2020'!$H$2:$H$2047,Worksheet!AK$3,'Orders - December 2020'!$C$2:$C$2047,Worksheet!$F165),"-")</f>
        <v>-</v>
      </c>
      <c r="AL165" s="51" t="str">
        <f>IFERROR(AVERAGEIFS('Orders - December 2020'!$I$2:$I$2047,'Orders - December 2020'!$H$2:$H$2047,Worksheet!AL$3,'Orders - December 2020'!$C$2:$C$2047,Worksheet!$F165),"-")</f>
        <v>-</v>
      </c>
      <c r="AM165" s="51" t="str">
        <f>IFERROR(AVERAGEIFS('Orders - December 2020'!$I$2:$I$2047,'Orders - December 2020'!$H$2:$H$2047,Worksheet!AM$3,'Orders - December 2020'!$C$2:$C$2047,Worksheet!$F165),"-")</f>
        <v>-</v>
      </c>
      <c r="AN165" s="51" t="str">
        <f>IFERROR(AVERAGEIFS('Orders - December 2020'!$I$2:$I$2047,'Orders - December 2020'!$H$2:$H$2047,Worksheet!AN$3,'Orders - December 2020'!$C$2:$C$2047,Worksheet!$F165),"-")</f>
        <v>-</v>
      </c>
      <c r="AO165" s="51">
        <f>IFERROR(AVERAGEIFS('Orders - December 2020'!$I$2:$I$2047,'Orders - December 2020'!$H$2:$H$2047,Worksheet!AO$3,'Orders - December 2020'!$C$2:$C$2047,Worksheet!$F165),"-")</f>
        <v>4</v>
      </c>
      <c r="AP165" s="51" t="str">
        <f>IFERROR(AVERAGEIFS('Orders - December 2020'!$I$2:$I$2047,'Orders - December 2020'!$H$2:$H$2047,Worksheet!AP$3,'Orders - December 2020'!$C$2:$C$2047,Worksheet!$F165),"-")</f>
        <v>-</v>
      </c>
      <c r="AQ165" s="51" t="str">
        <f>IFERROR(AVERAGEIFS('Orders - December 2020'!$I$2:$I$2047,'Orders - December 2020'!$H$2:$H$2047,Worksheet!AQ$3,'Orders - December 2020'!$C$2:$C$2047,Worksheet!$F165),"-")</f>
        <v>-</v>
      </c>
      <c r="AR165" s="51" t="str">
        <f>IFERROR(AVERAGEIFS('Orders - December 2020'!$I$2:$I$2047,'Orders - December 2020'!$H$2:$H$2047,Worksheet!AR$3,'Orders - December 2020'!$C$2:$C$2047,Worksheet!$F165),"-")</f>
        <v>-</v>
      </c>
      <c r="AS165" s="51" t="str">
        <f>IFERROR(AVERAGEIFS('Orders - December 2020'!$I$2:$I$2047,'Orders - December 2020'!$H$2:$H$2047,Worksheet!AS$3,'Orders - December 2020'!$C$2:$C$2047,Worksheet!$F165),"-")</f>
        <v>-</v>
      </c>
      <c r="AT165" s="51" t="str">
        <f>IFERROR(AVERAGEIFS('Orders - December 2020'!$I$2:$I$2047,'Orders - December 2020'!$H$2:$H$2047,Worksheet!AT$3,'Orders - December 2020'!$C$2:$C$2047,Worksheet!$F165),"-")</f>
        <v>-</v>
      </c>
      <c r="AU165" s="51" t="str">
        <f>IFERROR(AVERAGEIFS('Orders - December 2020'!$I$2:$I$2047,'Orders - December 2020'!$H$2:$H$2047,Worksheet!AU$3,'Orders - December 2020'!$C$2:$C$2047,Worksheet!$F165),"-")</f>
        <v>-</v>
      </c>
      <c r="AV165" s="51" t="str">
        <f>IFERROR(AVERAGEIFS('Orders - December 2020'!$I$2:$I$2047,'Orders - December 2020'!$H$2:$H$2047,Worksheet!AV$3,'Orders - December 2020'!$C$2:$C$2047,Worksheet!$F165),"-")</f>
        <v>-</v>
      </c>
      <c r="AW165" s="51" t="str">
        <f>IFERROR(AVERAGEIFS('Orders - December 2020'!$I$2:$I$2047,'Orders - December 2020'!$H$2:$H$2047,Worksheet!AW$3,'Orders - December 2020'!$C$2:$C$2047,Worksheet!$F165),"-")</f>
        <v>-</v>
      </c>
      <c r="AX165" s="51" t="str">
        <f>IFERROR(AVERAGEIFS('Orders - December 2020'!$I$2:$I$2047,'Orders - December 2020'!$H$2:$H$2047,Worksheet!AX$3,'Orders - December 2020'!$C$2:$C$2047,Worksheet!$F165),"-")</f>
        <v>-</v>
      </c>
      <c r="AY165" s="51" t="str">
        <f>IFERROR(AVERAGEIFS('Orders - December 2020'!$I$2:$I$2047,'Orders - December 2020'!$H$2:$H$2047,Worksheet!AY$3,'Orders - December 2020'!$C$2:$C$2047,Worksheet!$F165),"-")</f>
        <v>-</v>
      </c>
      <c r="AZ165" s="51" t="str">
        <f>IFERROR(AVERAGEIFS('Orders - December 2020'!$I$2:$I$2047,'Orders - December 2020'!$H$2:$H$2047,Worksheet!AZ$3,'Orders - December 2020'!$C$2:$C$2047,Worksheet!$F165),"-")</f>
        <v>-</v>
      </c>
      <c r="BA165" s="51" t="str">
        <f>IFERROR(AVERAGEIFS('Orders - December 2020'!$I$2:$I$2047,'Orders - December 2020'!$H$2:$H$2047,Worksheet!BA$3,'Orders - December 2020'!$C$2:$C$2047,Worksheet!$F165),"-")</f>
        <v>-</v>
      </c>
      <c r="BB165" s="51" t="str">
        <f>IFERROR(AVERAGEIFS('Orders - December 2020'!$I$2:$I$2047,'Orders - December 2020'!$H$2:$H$2047,Worksheet!BB$3,'Orders - December 2020'!$C$2:$C$2047,Worksheet!$F165),"-")</f>
        <v>-</v>
      </c>
      <c r="BC165" s="51" t="str">
        <f>IFERROR(AVERAGEIFS('Orders - December 2020'!$I$2:$I$2047,'Orders - December 2020'!$H$2:$H$2047,Worksheet!BC$3,'Orders - December 2020'!$C$2:$C$2047,Worksheet!$F165),"-")</f>
        <v>-</v>
      </c>
      <c r="BD165" s="51" t="str">
        <f>IFERROR(AVERAGEIFS('Orders - December 2020'!$I$2:$I$2047,'Orders - December 2020'!$H$2:$H$2047,Worksheet!BD$3,'Orders - December 2020'!$C$2:$C$2047,Worksheet!$F165),"-")</f>
        <v>-</v>
      </c>
      <c r="BE165" s="51" t="str">
        <f>IFERROR(AVERAGEIFS('Orders - December 2020'!$I$2:$I$2047,'Orders - December 2020'!$H$2:$H$2047,Worksheet!BE$3,'Orders - December 2020'!$C$2:$C$2047,Worksheet!$F165),"-")</f>
        <v>-</v>
      </c>
      <c r="BF165" s="51" t="str">
        <f>IFERROR(AVERAGEIFS('Orders - December 2020'!$I$2:$I$2047,'Orders - December 2020'!$H$2:$H$2047,Worksheet!BF$3,'Orders - December 2020'!$C$2:$C$2047,Worksheet!$F165),"-")</f>
        <v>-</v>
      </c>
      <c r="BG165" s="51" t="str">
        <f>IFERROR(AVERAGEIFS('Orders - December 2020'!$I$2:$I$2047,'Orders - December 2020'!$H$2:$H$2047,Worksheet!BG$3,'Orders - December 2020'!$C$2:$C$2047,Worksheet!$F165),"-")</f>
        <v>-</v>
      </c>
      <c r="BH165" s="51" t="str">
        <f>IFERROR(AVERAGEIFS('Orders - December 2020'!$I$2:$I$2047,'Orders - December 2020'!$H$2:$H$2047,Worksheet!BH$3,'Orders - December 2020'!$C$2:$C$2047,Worksheet!$F165),"-")</f>
        <v>-</v>
      </c>
      <c r="BI165" s="51" t="str">
        <f>IFERROR(AVERAGEIFS('Orders - December 2020'!$I$2:$I$2047,'Orders - December 2020'!$H$2:$H$2047,Worksheet!BI$3,'Orders - December 2020'!$C$2:$C$2047,Worksheet!$F165),"-")</f>
        <v>-</v>
      </c>
      <c r="BJ165" s="51" t="str">
        <f>IFERROR(AVERAGEIFS('Orders - December 2020'!$I$2:$I$2047,'Orders - December 2020'!$H$2:$H$2047,Worksheet!BJ$3,'Orders - December 2020'!$C$2:$C$2047,Worksheet!$F165),"-")</f>
        <v>-</v>
      </c>
      <c r="BK165" s="51" t="str">
        <f>IFERROR(AVERAGEIFS('Orders - December 2020'!$I$2:$I$2047,'Orders - December 2020'!$H$2:$H$2047,Worksheet!BK$3,'Orders - December 2020'!$C$2:$C$2047,Worksheet!$F165),"-")</f>
        <v>-</v>
      </c>
      <c r="BL165" s="51" t="str">
        <f>IFERROR(AVERAGEIFS('Orders - December 2020'!$I$2:$I$2047,'Orders - December 2020'!$H$2:$H$2047,Worksheet!BL$3,'Orders - December 2020'!$C$2:$C$2047,Worksheet!$F165),"-")</f>
        <v>-</v>
      </c>
      <c r="BM165" s="51" t="str">
        <f>IFERROR(AVERAGEIFS('Orders - December 2020'!$I$2:$I$2047,'Orders - December 2020'!$H$2:$H$2047,Worksheet!BM$3,'Orders - December 2020'!$C$2:$C$2047,Worksheet!$F165),"-")</f>
        <v>-</v>
      </c>
      <c r="BN165" s="51" t="str">
        <f>IFERROR(AVERAGEIFS('Orders - December 2020'!$I$2:$I$2047,'Orders - December 2020'!$H$2:$H$2047,Worksheet!BN$3,'Orders - December 2020'!$C$2:$C$2047,Worksheet!$F165),"-")</f>
        <v>-</v>
      </c>
      <c r="BO165" s="51" t="str">
        <f>IFERROR(AVERAGEIFS('Orders - December 2020'!$I$2:$I$2047,'Orders - December 2020'!$H$2:$H$2047,Worksheet!BO$3,'Orders - December 2020'!$C$2:$C$2047,Worksheet!$F165),"-")</f>
        <v>-</v>
      </c>
      <c r="BP165" s="51" t="str">
        <f>IFERROR(AVERAGEIFS('Orders - December 2020'!$I$2:$I$2047,'Orders - December 2020'!$H$2:$H$2047,Worksheet!BP$3,'Orders - December 2020'!$C$2:$C$2047,Worksheet!$F165),"-")</f>
        <v>-</v>
      </c>
      <c r="BQ165" s="51" t="str">
        <f>IFERROR(AVERAGEIFS('Orders - December 2020'!$I$2:$I$2047,'Orders - December 2020'!$H$2:$H$2047,Worksheet!BQ$3,'Orders - December 2020'!$C$2:$C$2047,Worksheet!$F165),"-")</f>
        <v>-</v>
      </c>
      <c r="BR165" s="51" t="str">
        <f>IFERROR(AVERAGEIFS('Orders - December 2020'!$I$2:$I$2047,'Orders - December 2020'!$H$2:$H$2047,Worksheet!BR$3,'Orders - December 2020'!$C$2:$C$2047,Worksheet!$F165),"-")</f>
        <v>-</v>
      </c>
      <c r="BS165" s="51" t="str">
        <f>IFERROR(AVERAGEIFS('Orders - December 2020'!$I$2:$I$2047,'Orders - December 2020'!$H$2:$H$2047,Worksheet!BS$3,'Orders - December 2020'!$C$2:$C$2047,Worksheet!$F165),"-")</f>
        <v>-</v>
      </c>
      <c r="BT165" s="51" t="str">
        <f>IFERROR(AVERAGEIFS('Orders - December 2020'!$I$2:$I$2047,'Orders - December 2020'!$H$2:$H$2047,Worksheet!BT$3,'Orders - December 2020'!$C$2:$C$2047,Worksheet!$F165),"-")</f>
        <v>-</v>
      </c>
      <c r="BU165" s="51" t="str">
        <f>IFERROR(AVERAGEIFS('Orders - December 2020'!$I$2:$I$2047,'Orders - December 2020'!$H$2:$H$2047,Worksheet!BU$3,'Orders - December 2020'!$C$2:$C$2047,Worksheet!$F165),"-")</f>
        <v>-</v>
      </c>
      <c r="BV165" s="51" t="str">
        <f>IFERROR(AVERAGEIFS('Orders - December 2020'!$I$2:$I$2047,'Orders - December 2020'!$H$2:$H$2047,Worksheet!BV$3,'Orders - December 2020'!$C$2:$C$2047,Worksheet!$F165),"-")</f>
        <v>-</v>
      </c>
      <c r="BW165" s="51" t="str">
        <f>IFERROR(AVERAGEIFS('Orders - December 2020'!$I$2:$I$2047,'Orders - December 2020'!$H$2:$H$2047,Worksheet!BW$3,'Orders - December 2020'!$C$2:$C$2047,Worksheet!$F165),"-")</f>
        <v>-</v>
      </c>
      <c r="BX165" s="51" t="str">
        <f>IFERROR(AVERAGEIFS('Orders - December 2020'!$I$2:$I$2047,'Orders - December 2020'!$H$2:$H$2047,Worksheet!BX$3,'Orders - December 2020'!$C$2:$C$2047,Worksheet!$F165),"-")</f>
        <v>-</v>
      </c>
      <c r="BY165" s="51" t="str">
        <f>IFERROR(AVERAGEIFS('Orders - December 2020'!$I$2:$I$2047,'Orders - December 2020'!$H$2:$H$2047,Worksheet!BY$3,'Orders - December 2020'!$C$2:$C$2047,Worksheet!$F165),"-")</f>
        <v>-</v>
      </c>
      <c r="BZ165" s="51" t="str">
        <f>IFERROR(AVERAGEIFS('Orders - December 2020'!$I$2:$I$2047,'Orders - December 2020'!$H$2:$H$2047,Worksheet!BZ$3,'Orders - December 2020'!$C$2:$C$2047,Worksheet!$F165),"-")</f>
        <v>-</v>
      </c>
      <c r="CA165" s="51" t="str">
        <f>IFERROR(AVERAGEIFS('Orders - December 2020'!$I$2:$I$2047,'Orders - December 2020'!$H$2:$H$2047,Worksheet!CA$3,'Orders - December 2020'!$C$2:$C$2047,Worksheet!$F165),"-")</f>
        <v>-</v>
      </c>
      <c r="CB165" s="51" t="str">
        <f>IFERROR(AVERAGEIFS('Orders - December 2020'!$I$2:$I$2047,'Orders - December 2020'!$H$2:$H$2047,Worksheet!CB$3,'Orders - December 2020'!$C$2:$C$2047,Worksheet!$F165),"-")</f>
        <v>-</v>
      </c>
      <c r="CC165" s="51" t="str">
        <f>IFERROR(AVERAGEIFS('Orders - December 2020'!$I$2:$I$2047,'Orders - December 2020'!$H$2:$H$2047,Worksheet!CC$3,'Orders - December 2020'!$C$2:$C$2047,Worksheet!$F165),"-")</f>
        <v>-</v>
      </c>
      <c r="CD165" s="51" t="str">
        <f>IFERROR(AVERAGEIFS('Orders - December 2020'!$I$2:$I$2047,'Orders - December 2020'!$H$2:$H$2047,Worksheet!CD$3,'Orders - December 2020'!$C$2:$C$2047,Worksheet!$F165),"-")</f>
        <v>-</v>
      </c>
      <c r="CE165" s="51" t="str">
        <f>IFERROR(AVERAGEIFS('Orders - December 2020'!$I$2:$I$2047,'Orders - December 2020'!$H$2:$H$2047,Worksheet!CE$3,'Orders - December 2020'!$C$2:$C$2047,Worksheet!$F165),"-")</f>
        <v>-</v>
      </c>
      <c r="CF165" s="51" t="str">
        <f>IFERROR(AVERAGEIFS('Orders - December 2020'!$I$2:$I$2047,'Orders - December 2020'!$H$2:$H$2047,Worksheet!CF$3,'Orders - December 2020'!$C$2:$C$2047,Worksheet!$F165),"-")</f>
        <v>-</v>
      </c>
      <c r="CG165" s="51" t="str">
        <f>IFERROR(AVERAGEIFS('Orders - December 2020'!$I$2:$I$2047,'Orders - December 2020'!$H$2:$H$2047,Worksheet!CG$3,'Orders - December 2020'!$C$2:$C$2047,Worksheet!$F165),"-")</f>
        <v>-</v>
      </c>
      <c r="CH165" s="51" t="str">
        <f>IFERROR(AVERAGEIFS('Orders - December 2020'!$I$2:$I$2047,'Orders - December 2020'!$H$2:$H$2047,Worksheet!CH$3,'Orders - December 2020'!$C$2:$C$2047,Worksheet!$F165),"-")</f>
        <v>-</v>
      </c>
      <c r="CI165" s="51" t="str">
        <f>IFERROR(AVERAGEIFS('Orders - December 2020'!$I$2:$I$2047,'Orders - December 2020'!$H$2:$H$2047,Worksheet!CI$3,'Orders - December 2020'!$C$2:$C$2047,Worksheet!$F165),"-")</f>
        <v>-</v>
      </c>
      <c r="CJ165" s="51" t="str">
        <f>IFERROR(AVERAGEIFS('Orders - December 2020'!$I$2:$I$2047,'Orders - December 2020'!$H$2:$H$2047,Worksheet!CJ$3,'Orders - December 2020'!$C$2:$C$2047,Worksheet!$F165),"-")</f>
        <v>-</v>
      </c>
      <c r="CK165" s="51" t="str">
        <f>IFERROR(AVERAGEIFS('Orders - December 2020'!$I$2:$I$2047,'Orders - December 2020'!$H$2:$H$2047,Worksheet!CK$3,'Orders - December 2020'!$C$2:$C$2047,Worksheet!$F165),"-")</f>
        <v>-</v>
      </c>
      <c r="CL165" s="51" t="str">
        <f>IFERROR(AVERAGEIFS('Orders - December 2020'!$I$2:$I$2047,'Orders - December 2020'!$H$2:$H$2047,Worksheet!CL$3,'Orders - December 2020'!$C$2:$C$2047,Worksheet!$F165),"-")</f>
        <v>-</v>
      </c>
      <c r="CM165" s="51" t="str">
        <f>IFERROR(AVERAGEIFS('Orders - December 2020'!$I$2:$I$2047,'Orders - December 2020'!$H$2:$H$2047,Worksheet!CM$3,'Orders - December 2020'!$C$2:$C$2047,Worksheet!$F165),"-")</f>
        <v>-</v>
      </c>
      <c r="CN165" s="51" t="str">
        <f>IFERROR(AVERAGEIFS('Orders - December 2020'!$I$2:$I$2047,'Orders - December 2020'!$H$2:$H$2047,Worksheet!CN$3,'Orders - December 2020'!$C$2:$C$2047,Worksheet!$F165),"-")</f>
        <v>-</v>
      </c>
      <c r="CO165" s="51" t="str">
        <f>IFERROR(AVERAGEIFS('Orders - December 2020'!$I$2:$I$2047,'Orders - December 2020'!$H$2:$H$2047,Worksheet!CO$3,'Orders - December 2020'!$C$2:$C$2047,Worksheet!$F165),"-")</f>
        <v>-</v>
      </c>
      <c r="CP165" s="51" t="str">
        <f>IFERROR(AVERAGEIFS('Orders - December 2020'!$I$2:$I$2047,'Orders - December 2020'!$H$2:$H$2047,Worksheet!CP$3,'Orders - December 2020'!$C$2:$C$2047,Worksheet!$F165),"-")</f>
        <v>-</v>
      </c>
      <c r="CQ165" s="51" t="str">
        <f>IFERROR(AVERAGEIFS('Orders - December 2020'!$I$2:$I$2047,'Orders - December 2020'!$H$2:$H$2047,Worksheet!CQ$3,'Orders - December 2020'!$C$2:$C$2047,Worksheet!$F165),"-")</f>
        <v>-</v>
      </c>
      <c r="CR165" s="51" t="str">
        <f>IFERROR(AVERAGEIFS('Orders - December 2020'!$I$2:$I$2047,'Orders - December 2020'!$H$2:$H$2047,Worksheet!CR$3,'Orders - December 2020'!$C$2:$C$2047,Worksheet!$F165),"-")</f>
        <v>-</v>
      </c>
      <c r="CS165" s="51" t="str">
        <f>IFERROR(AVERAGEIFS('Orders - December 2020'!$I$2:$I$2047,'Orders - December 2020'!$H$2:$H$2047,Worksheet!CS$3,'Orders - December 2020'!$C$2:$C$2047,Worksheet!$F165),"-")</f>
        <v>-</v>
      </c>
      <c r="CT165" s="51" t="str">
        <f>IFERROR(AVERAGEIFS('Orders - December 2020'!$I$2:$I$2047,'Orders - December 2020'!$H$2:$H$2047,Worksheet!CT$3,'Orders - December 2020'!$C$2:$C$2047,Worksheet!$F165),"-")</f>
        <v>-</v>
      </c>
      <c r="CU165" s="51">
        <f>IFERROR(AVERAGEIFS('Orders - December 2020'!$I$2:$I$2047,'Orders - December 2020'!$H$2:$H$2047,Worksheet!CU$3,'Orders - December 2020'!$C$2:$C$2047,Worksheet!$F165),"-")</f>
        <v>1</v>
      </c>
      <c r="CV165" s="51" t="str">
        <f>IFERROR(AVERAGEIFS('Orders - December 2020'!$I$2:$I$2047,'Orders - December 2020'!$H$2:$H$2047,Worksheet!CV$3,'Orders - December 2020'!$C$2:$C$2047,Worksheet!$F165),"-")</f>
        <v>-</v>
      </c>
      <c r="CW165" s="51" t="str">
        <f>IFERROR(AVERAGEIFS('Orders - December 2020'!$I$2:$I$2047,'Orders - December 2020'!$H$2:$H$2047,Worksheet!CW$3,'Orders - December 2020'!$C$2:$C$2047,Worksheet!$F165),"-")</f>
        <v>-</v>
      </c>
      <c r="CX165" s="51" t="str">
        <f>IFERROR(AVERAGEIFS('Orders - December 2020'!$I$2:$I$2047,'Orders - December 2020'!$H$2:$H$2047,Worksheet!CX$3,'Orders - December 2020'!$C$2:$C$2047,Worksheet!$F165),"-")</f>
        <v>-</v>
      </c>
      <c r="CY165" s="51" t="str">
        <f>IFERROR(AVERAGEIFS('Orders - December 2020'!$I$2:$I$2047,'Orders - December 2020'!$H$2:$H$2047,Worksheet!CY$3,'Orders - December 2020'!$C$2:$C$2047,Worksheet!$F165),"-")</f>
        <v>-</v>
      </c>
      <c r="CZ165" s="51" t="str">
        <f>IFERROR(AVERAGEIFS('Orders - December 2020'!$I$2:$I$2047,'Orders - December 2020'!$H$2:$H$2047,Worksheet!CZ$3,'Orders - December 2020'!$C$2:$C$2047,Worksheet!$F165),"-")</f>
        <v>-</v>
      </c>
      <c r="DA165" s="51" t="str">
        <f>IFERROR(AVERAGEIFS('Orders - December 2020'!$I$2:$I$2047,'Orders - December 2020'!$H$2:$H$2047,Worksheet!DA$3,'Orders - December 2020'!$C$2:$C$2047,Worksheet!$F165),"-")</f>
        <v>-</v>
      </c>
      <c r="DB165" s="51" t="str">
        <f>IFERROR(AVERAGEIFS('Orders - December 2020'!$I$2:$I$2047,'Orders - December 2020'!$H$2:$H$2047,Worksheet!DB$3,'Orders - December 2020'!$C$2:$C$2047,Worksheet!$F165),"-")</f>
        <v>-</v>
      </c>
      <c r="DC165" s="51" t="str">
        <f>IFERROR(AVERAGEIFS('Orders - December 2020'!$I$2:$I$2047,'Orders - December 2020'!$H$2:$H$2047,Worksheet!DC$3,'Orders - December 2020'!$C$2:$C$2047,Worksheet!$F165),"-")</f>
        <v>-</v>
      </c>
      <c r="DD165" s="51" t="str">
        <f>IFERROR(AVERAGEIFS('Orders - December 2020'!$I$2:$I$2047,'Orders - December 2020'!$H$2:$H$2047,Worksheet!DD$3,'Orders - December 2020'!$C$2:$C$2047,Worksheet!$F165),"-")</f>
        <v>-</v>
      </c>
      <c r="DE165" s="51" t="str">
        <f>IFERROR(AVERAGEIFS('Orders - December 2020'!$I$2:$I$2047,'Orders - December 2020'!$H$2:$H$2047,Worksheet!DE$3,'Orders - December 2020'!$C$2:$C$2047,Worksheet!$F165),"-")</f>
        <v>-</v>
      </c>
      <c r="DF165" s="51" t="str">
        <f>IFERROR(AVERAGEIFS('Orders - December 2020'!$I$2:$I$2047,'Orders - December 2020'!$H$2:$H$2047,Worksheet!DF$3,'Orders - December 2020'!$C$2:$C$2047,Worksheet!$F165),"-")</f>
        <v>-</v>
      </c>
      <c r="DG165" s="51" t="str">
        <f>IFERROR(AVERAGEIFS('Orders - December 2020'!$I$2:$I$2047,'Orders - December 2020'!$H$2:$H$2047,Worksheet!DG$3,'Orders - December 2020'!$C$2:$C$2047,Worksheet!$F165),"-")</f>
        <v>-</v>
      </c>
      <c r="DH165" s="51" t="str">
        <f>IFERROR(AVERAGEIFS('Orders - December 2020'!$I$2:$I$2047,'Orders - December 2020'!$H$2:$H$2047,Worksheet!DH$3,'Orders - December 2020'!$C$2:$C$2047,Worksheet!$F165),"-")</f>
        <v>-</v>
      </c>
      <c r="DI165" s="51" t="str">
        <f>IFERROR(AVERAGEIFS('Orders - December 2020'!$I$2:$I$2047,'Orders - December 2020'!$H$2:$H$2047,Worksheet!DI$3,'Orders - December 2020'!$C$2:$C$2047,Worksheet!$F165),"-")</f>
        <v>-</v>
      </c>
      <c r="DJ165" s="51" t="str">
        <f>IFERROR(AVERAGEIFS('Orders - December 2020'!$I$2:$I$2047,'Orders - December 2020'!$H$2:$H$2047,Worksheet!DJ$3,'Orders - December 2020'!$C$2:$C$2047,Worksheet!$F165),"-")</f>
        <v>-</v>
      </c>
      <c r="DK165" s="51" t="str">
        <f>IFERROR(AVERAGEIFS('Orders - December 2020'!$I$2:$I$2047,'Orders - December 2020'!$H$2:$H$2047,Worksheet!DK$3,'Orders - December 2020'!$C$2:$C$2047,Worksheet!$F165),"-")</f>
        <v>-</v>
      </c>
      <c r="DL165" s="51" t="str">
        <f>IFERROR(AVERAGEIFS('Orders - December 2020'!$I$2:$I$2047,'Orders - December 2020'!$H$2:$H$2047,Worksheet!DL$3,'Orders - December 2020'!$C$2:$C$2047,Worksheet!$F165),"-")</f>
        <v>-</v>
      </c>
      <c r="DM165" s="51" t="str">
        <f>IFERROR(AVERAGEIFS('Orders - December 2020'!$I$2:$I$2047,'Orders - December 2020'!$H$2:$H$2047,Worksheet!DM$3,'Orders - December 2020'!$C$2:$C$2047,Worksheet!$F165),"-")</f>
        <v>-</v>
      </c>
      <c r="DN165" s="51" t="str">
        <f>IFERROR(AVERAGEIFS('Orders - December 2020'!$I$2:$I$2047,'Orders - December 2020'!$H$2:$H$2047,Worksheet!DN$3,'Orders - December 2020'!$C$2:$C$2047,Worksheet!$F165),"-")</f>
        <v>-</v>
      </c>
      <c r="DO165" s="51" t="str">
        <f>IFERROR(AVERAGEIFS('Orders - December 2020'!$I$2:$I$2047,'Orders - December 2020'!$H$2:$H$2047,Worksheet!DO$3,'Orders - December 2020'!$C$2:$C$2047,Worksheet!$F165),"-")</f>
        <v>-</v>
      </c>
      <c r="DP165" s="51" t="str">
        <f>IFERROR(AVERAGEIFS('Orders - December 2020'!$I$2:$I$2047,'Orders - December 2020'!$H$2:$H$2047,Worksheet!DP$3,'Orders - December 2020'!$C$2:$C$2047,Worksheet!$F165),"-")</f>
        <v>-</v>
      </c>
      <c r="DQ165" s="51" t="str">
        <f>IFERROR(AVERAGEIFS('Orders - December 2020'!$I$2:$I$2047,'Orders - December 2020'!$H$2:$H$2047,Worksheet!DQ$3,'Orders - December 2020'!$C$2:$C$2047,Worksheet!$F165),"-")</f>
        <v>-</v>
      </c>
      <c r="DR165" s="51" t="str">
        <f>IFERROR(AVERAGEIFS('Orders - December 2020'!$I$2:$I$2047,'Orders - December 2020'!$H$2:$H$2047,Worksheet!DR$3,'Orders - December 2020'!$C$2:$C$2047,Worksheet!$F165),"-")</f>
        <v>-</v>
      </c>
      <c r="DS165" s="51" t="str">
        <f>IFERROR(AVERAGEIFS('Orders - December 2020'!$I$2:$I$2047,'Orders - December 2020'!$H$2:$H$2047,Worksheet!DS$3,'Orders - December 2020'!$C$2:$C$2047,Worksheet!$F165),"-")</f>
        <v>-</v>
      </c>
      <c r="DT165" s="51" t="str">
        <f>IFERROR(AVERAGEIFS('Orders - December 2020'!$I$2:$I$2047,'Orders - December 2020'!$H$2:$H$2047,Worksheet!DT$3,'Orders - December 2020'!$C$2:$C$2047,Worksheet!$F165),"-")</f>
        <v>-</v>
      </c>
      <c r="DU165" s="51" t="str">
        <f>IFERROR(AVERAGEIFS('Orders - December 2020'!$I$2:$I$2047,'Orders - December 2020'!$H$2:$H$2047,Worksheet!DU$3,'Orders - December 2020'!$C$2:$C$2047,Worksheet!$F165),"-")</f>
        <v>-</v>
      </c>
      <c r="DV165" s="51" t="str">
        <f>IFERROR(AVERAGEIFS('Orders - December 2020'!$I$2:$I$2047,'Orders - December 2020'!$H$2:$H$2047,Worksheet!DV$3,'Orders - December 2020'!$C$2:$C$2047,Worksheet!$F165),"-")</f>
        <v>-</v>
      </c>
      <c r="DW165" s="51">
        <f>IFERROR(AVERAGEIFS('Orders - December 2020'!$I$2:$I$2047,'Orders - December 2020'!$H$2:$H$2047,Worksheet!DW$3,'Orders - December 2020'!$C$2:$C$2047,Worksheet!$F165),"-")</f>
        <v>1</v>
      </c>
      <c r="DX165" s="51">
        <f>IFERROR(AVERAGEIFS('Orders - December 2020'!$I$2:$I$2047,'Orders - December 2020'!$H$2:$H$2047,Worksheet!DX$3,'Orders - December 2020'!$C$2:$C$2047,Worksheet!$F165),"-")</f>
        <v>1</v>
      </c>
      <c r="DY165" s="51">
        <f>IFERROR(AVERAGEIFS('Orders - December 2020'!$I$2:$I$2047,'Orders - December 2020'!$H$2:$H$2047,Worksheet!DY$3,'Orders - December 2020'!$C$2:$C$2047,Worksheet!$F165),"-")</f>
        <v>1</v>
      </c>
      <c r="DZ165" s="51">
        <f>IFERROR(AVERAGEIFS('Orders - December 2020'!$I$2:$I$2047,'Orders - December 2020'!$H$2:$H$2047,Worksheet!DZ$3,'Orders - December 2020'!$C$2:$C$2047,Worksheet!$F165),"-")</f>
        <v>1</v>
      </c>
      <c r="EA165" s="51" t="str">
        <f>IFERROR(AVERAGEIFS('Orders - December 2020'!$I$2:$I$2047,'Orders - December 2020'!$H$2:$H$2047,Worksheet!EA$3,'Orders - December 2020'!$C$2:$C$2047,Worksheet!$F165),"-")</f>
        <v>-</v>
      </c>
      <c r="EB165" s="51" t="str">
        <f>IFERROR(AVERAGEIFS('Orders - December 2020'!$I$2:$I$2047,'Orders - December 2020'!$H$2:$H$2047,Worksheet!EB$3,'Orders - December 2020'!$C$2:$C$2047,Worksheet!$F165),"-")</f>
        <v>-</v>
      </c>
      <c r="EC165" s="51" t="str">
        <f>IFERROR(AVERAGEIFS('Orders - December 2020'!$I$2:$I$2047,'Orders - December 2020'!$H$2:$H$2047,Worksheet!EC$3,'Orders - December 2020'!$C$2:$C$2047,Worksheet!$F165),"-")</f>
        <v>-</v>
      </c>
      <c r="ED165" s="51">
        <f>IFERROR(AVERAGEIFS('Orders - December 2020'!$I$2:$I$2047,'Orders - December 2020'!$H$2:$H$2047,Worksheet!ED$3,'Orders - December 2020'!$C$2:$C$2047,Worksheet!$F165),"-")</f>
        <v>1</v>
      </c>
      <c r="EE165" s="51">
        <f>IFERROR(AVERAGEIFS('Orders - December 2020'!$I$2:$I$2047,'Orders - December 2020'!$H$2:$H$2047,Worksheet!EE$3,'Orders - December 2020'!$C$2:$C$2047,Worksheet!$F165),"-")</f>
        <v>1</v>
      </c>
      <c r="EF165" s="51" t="str">
        <f>IFERROR(AVERAGEIFS('Orders - December 2020'!$I$2:$I$2047,'Orders - December 2020'!$H$2:$H$2047,Worksheet!EF$3,'Orders - December 2020'!$C$2:$C$2047,Worksheet!$F165),"-")</f>
        <v>-</v>
      </c>
      <c r="EG165" s="51" t="str">
        <f>IFERROR(AVERAGEIFS('Orders - December 2020'!$I$2:$I$2047,'Orders - December 2020'!$H$2:$H$2047,Worksheet!EG$3,'Orders - December 2020'!$C$2:$C$2047,Worksheet!$F165),"-")</f>
        <v>-</v>
      </c>
      <c r="EH165" s="51">
        <f>IFERROR(AVERAGEIFS('Orders - December 2020'!$I$2:$I$2047,'Orders - December 2020'!$H$2:$H$2047,Worksheet!EH$3,'Orders - December 2020'!$C$2:$C$2047,Worksheet!$F165),"-")</f>
        <v>1</v>
      </c>
      <c r="EI165" s="51" t="str">
        <f>IFERROR(AVERAGEIFS('Orders - December 2020'!$I$2:$I$2047,'Orders - December 2020'!$H$2:$H$2047,Worksheet!EI$3,'Orders - December 2020'!$C$2:$C$2047,Worksheet!$F165),"-")</f>
        <v>-</v>
      </c>
      <c r="EJ165" s="51">
        <f>IFERROR(AVERAGEIFS('Orders - December 2020'!$I$2:$I$2047,'Orders - December 2020'!$H$2:$H$2047,Worksheet!EJ$3,'Orders - December 2020'!$C$2:$C$2047,Worksheet!$F165),"-")</f>
        <v>1</v>
      </c>
      <c r="EK165" s="51">
        <f>IFERROR(AVERAGEIFS('Orders - December 2020'!$I$2:$I$2047,'Orders - December 2020'!$H$2:$H$2047,Worksheet!EK$3,'Orders - December 2020'!$C$2:$C$2047,Worksheet!$F165),"-")</f>
        <v>1</v>
      </c>
      <c r="EL165" s="51">
        <f>IFERROR(AVERAGEIFS('Orders - December 2020'!$I$2:$I$2047,'Orders - December 2020'!$H$2:$H$2047,Worksheet!EL$3,'Orders - December 2020'!$C$2:$C$2047,Worksheet!$F165),"-")</f>
        <v>1</v>
      </c>
      <c r="EM165" s="51" t="str">
        <f>IFERROR(AVERAGEIFS('Orders - December 2020'!$I$2:$I$2047,'Orders - December 2020'!$H$2:$H$2047,Worksheet!EM$3,'Orders - December 2020'!$C$2:$C$2047,Worksheet!$F165),"-")</f>
        <v>-</v>
      </c>
      <c r="EN165" s="51" t="str">
        <f>IFERROR(AVERAGEIFS('Orders - December 2020'!$I$2:$I$2047,'Orders - December 2020'!$H$2:$H$2047,Worksheet!EN$3,'Orders - December 2020'!$C$2:$C$2047,Worksheet!$F165),"-")</f>
        <v>-</v>
      </c>
      <c r="EO165" s="51" t="str">
        <f>IFERROR(AVERAGEIFS('Orders - December 2020'!$I$2:$I$2047,'Orders - December 2020'!$H$2:$H$2047,Worksheet!EO$3,'Orders - December 2020'!$C$2:$C$2047,Worksheet!$F165),"-")</f>
        <v>-</v>
      </c>
      <c r="EP165" s="51" t="str">
        <f>IFERROR(AVERAGEIFS('Orders - December 2020'!$I$2:$I$2047,'Orders - December 2020'!$H$2:$H$2047,Worksheet!EP$3,'Orders - December 2020'!$C$2:$C$2047,Worksheet!$F165),"-")</f>
        <v>-</v>
      </c>
      <c r="EQ165" s="51" t="str">
        <f>IFERROR(AVERAGEIFS('Orders - December 2020'!$I$2:$I$2047,'Orders - December 2020'!$H$2:$H$2047,Worksheet!EQ$3,'Orders - December 2020'!$C$2:$C$2047,Worksheet!$F165),"-")</f>
        <v>-</v>
      </c>
      <c r="ER165" s="51" t="str">
        <f>IFERROR(AVERAGEIFS('Orders - December 2020'!$I$2:$I$2047,'Orders - December 2020'!$H$2:$H$2047,Worksheet!ER$3,'Orders - December 2020'!$C$2:$C$2047,Worksheet!$F165),"-")</f>
        <v>-</v>
      </c>
      <c r="ES165" s="51" t="str">
        <f>IFERROR(AVERAGEIFS('Orders - December 2020'!$I$2:$I$2047,'Orders - December 2020'!$H$2:$H$2047,Worksheet!ES$3,'Orders - December 2020'!$C$2:$C$2047,Worksheet!$F165),"-")</f>
        <v>-</v>
      </c>
      <c r="ET165" s="51">
        <f>IFERROR(AVERAGEIFS('Orders - December 2020'!$I$2:$I$2047,'Orders - December 2020'!$H$2:$H$2047,Worksheet!ET$3,'Orders - December 2020'!$C$2:$C$2047,Worksheet!$F165),"-")</f>
        <v>1</v>
      </c>
      <c r="EU165" s="51" t="str">
        <f>IFERROR(AVERAGEIFS('Orders - December 2020'!$I$2:$I$2047,'Orders - December 2020'!$H$2:$H$2047,Worksheet!EU$3,'Orders - December 2020'!$C$2:$C$2047,Worksheet!$F165),"-")</f>
        <v>-</v>
      </c>
      <c r="EV165" s="51" t="str">
        <f>IFERROR(AVERAGEIFS('Orders - December 2020'!$I$2:$I$2047,'Orders - December 2020'!$H$2:$H$2047,Worksheet!EV$3,'Orders - December 2020'!$C$2:$C$2047,Worksheet!$F165),"-")</f>
        <v>-</v>
      </c>
      <c r="EW165" s="51" t="str">
        <f>IFERROR(AVERAGEIFS('Orders - December 2020'!$I$2:$I$2047,'Orders - December 2020'!$H$2:$H$2047,Worksheet!EW$3,'Orders - December 2020'!$C$2:$C$2047,Worksheet!$F165),"-")</f>
        <v>-</v>
      </c>
      <c r="EX165" s="51" t="str">
        <f>IFERROR(AVERAGEIFS('Orders - December 2020'!$I$2:$I$2047,'Orders - December 2020'!$H$2:$H$2047,Worksheet!EX$3,'Orders - December 2020'!$C$2:$C$2047,Worksheet!$F165),"-")</f>
        <v>-</v>
      </c>
      <c r="EY165" s="51" t="str">
        <f>IFERROR(AVERAGEIFS('Orders - December 2020'!$I$2:$I$2047,'Orders - December 2020'!$H$2:$H$2047,Worksheet!EY$3,'Orders - December 2020'!$C$2:$C$2047,Worksheet!$F165),"-")</f>
        <v>-</v>
      </c>
      <c r="EZ165" s="51" t="str">
        <f>IFERROR(AVERAGEIFS('Orders - December 2020'!$I$2:$I$2047,'Orders - December 2020'!$H$2:$H$2047,Worksheet!EZ$3,'Orders - December 2020'!$C$2:$C$2047,Worksheet!$F165),"-")</f>
        <v>-</v>
      </c>
      <c r="FA165" s="51" t="str">
        <f>IFERROR(AVERAGEIFS('Orders - December 2020'!$I$2:$I$2047,'Orders - December 2020'!$H$2:$H$2047,Worksheet!FA$3,'Orders - December 2020'!$C$2:$C$2047,Worksheet!$F165),"-")</f>
        <v>-</v>
      </c>
      <c r="FB165" s="51" t="str">
        <f>IFERROR(AVERAGEIFS('Orders - December 2020'!$I$2:$I$2047,'Orders - December 2020'!$H$2:$H$2047,Worksheet!FB$3,'Orders - December 2020'!$C$2:$C$2047,Worksheet!$F165),"-")</f>
        <v>-</v>
      </c>
      <c r="FC165" s="51" t="str">
        <f>IFERROR(AVERAGEIFS('Orders - December 2020'!$I$2:$I$2047,'Orders - December 2020'!$H$2:$H$2047,Worksheet!FC$3,'Orders - December 2020'!$C$2:$C$2047,Worksheet!$F165),"-")</f>
        <v>-</v>
      </c>
      <c r="FD165" s="51" t="str">
        <f>IFERROR(AVERAGEIFS('Orders - December 2020'!$I$2:$I$2047,'Orders - December 2020'!$H$2:$H$2047,Worksheet!FD$3,'Orders - December 2020'!$C$2:$C$2047,Worksheet!$F165),"-")</f>
        <v>-</v>
      </c>
      <c r="FE165" s="51" t="str">
        <f>IFERROR(AVERAGEIFS('Orders - December 2020'!$I$2:$I$2047,'Orders - December 2020'!$H$2:$H$2047,Worksheet!FE$3,'Orders - December 2020'!$C$2:$C$2047,Worksheet!$F165),"-")</f>
        <v>-</v>
      </c>
      <c r="FF165" s="51" t="str">
        <f>IFERROR(AVERAGEIFS('Orders - December 2020'!$I$2:$I$2047,'Orders - December 2020'!$H$2:$H$2047,Worksheet!FF$3,'Orders - December 2020'!$C$2:$C$2047,Worksheet!$F165),"-")</f>
        <v>-</v>
      </c>
      <c r="FG165" s="52" t="str">
        <f>IFERROR(AVERAGEIFS('Orders - December 2020'!$I$2:$I$2047,'Orders - December 2020'!$H$2:$H$2047,Worksheet!FG$3,'Orders - December 2020'!$C$2:$C$2047,Worksheet!$F165),"-")</f>
        <v>-</v>
      </c>
    </row>
    <row r="166" spans="6:163">
      <c r="F166" s="45" t="str">
        <v>Madam Lola Minimarts</v>
      </c>
      <c r="G166" s="50" t="str">
        <f>IFERROR(AVERAGEIFS('Orders - December 2020'!$I$2:$I$2047,'Orders - December 2020'!$H$2:$H$2047,Worksheet!G$3,'Orders - December 2020'!$C$2:$C$2047,Worksheet!$F166),"-")</f>
        <v>-</v>
      </c>
      <c r="H166" s="51" t="str">
        <f>IFERROR(AVERAGEIFS('Orders - December 2020'!$I$2:$I$2047,'Orders - December 2020'!$H$2:$H$2047,Worksheet!H$3,'Orders - December 2020'!$C$2:$C$2047,Worksheet!$F166),"-")</f>
        <v>-</v>
      </c>
      <c r="I166" s="51" t="str">
        <f>IFERROR(AVERAGEIFS('Orders - December 2020'!$I$2:$I$2047,'Orders - December 2020'!$H$2:$H$2047,Worksheet!I$3,'Orders - December 2020'!$C$2:$C$2047,Worksheet!$F166),"-")</f>
        <v>-</v>
      </c>
      <c r="J166" s="51" t="str">
        <f>IFERROR(AVERAGEIFS('Orders - December 2020'!$I$2:$I$2047,'Orders - December 2020'!$H$2:$H$2047,Worksheet!J$3,'Orders - December 2020'!$C$2:$C$2047,Worksheet!$F166),"-")</f>
        <v>-</v>
      </c>
      <c r="K166" s="51" t="str">
        <f>IFERROR(AVERAGEIFS('Orders - December 2020'!$I$2:$I$2047,'Orders - December 2020'!$H$2:$H$2047,Worksheet!K$3,'Orders - December 2020'!$C$2:$C$2047,Worksheet!$F166),"-")</f>
        <v>-</v>
      </c>
      <c r="L166" s="51" t="str">
        <f>IFERROR(AVERAGEIFS('Orders - December 2020'!$I$2:$I$2047,'Orders - December 2020'!$H$2:$H$2047,Worksheet!L$3,'Orders - December 2020'!$C$2:$C$2047,Worksheet!$F166),"-")</f>
        <v>-</v>
      </c>
      <c r="M166" s="51" t="str">
        <f>IFERROR(AVERAGEIFS('Orders - December 2020'!$I$2:$I$2047,'Orders - December 2020'!$H$2:$H$2047,Worksheet!M$3,'Orders - December 2020'!$C$2:$C$2047,Worksheet!$F166),"-")</f>
        <v>-</v>
      </c>
      <c r="N166" s="51" t="str">
        <f>IFERROR(AVERAGEIFS('Orders - December 2020'!$I$2:$I$2047,'Orders - December 2020'!$H$2:$H$2047,Worksheet!N$3,'Orders - December 2020'!$C$2:$C$2047,Worksheet!$F166),"-")</f>
        <v>-</v>
      </c>
      <c r="O166" s="51" t="str">
        <f>IFERROR(AVERAGEIFS('Orders - December 2020'!$I$2:$I$2047,'Orders - December 2020'!$H$2:$H$2047,Worksheet!O$3,'Orders - December 2020'!$C$2:$C$2047,Worksheet!$F166),"-")</f>
        <v>-</v>
      </c>
      <c r="P166" s="51" t="str">
        <f>IFERROR(AVERAGEIFS('Orders - December 2020'!$I$2:$I$2047,'Orders - December 2020'!$H$2:$H$2047,Worksheet!P$3,'Orders - December 2020'!$C$2:$C$2047,Worksheet!$F166),"-")</f>
        <v>-</v>
      </c>
      <c r="Q166" s="51" t="str">
        <f>IFERROR(AVERAGEIFS('Orders - December 2020'!$I$2:$I$2047,'Orders - December 2020'!$H$2:$H$2047,Worksheet!Q$3,'Orders - December 2020'!$C$2:$C$2047,Worksheet!$F166),"-")</f>
        <v>-</v>
      </c>
      <c r="R166" s="51" t="str">
        <f>IFERROR(AVERAGEIFS('Orders - December 2020'!$I$2:$I$2047,'Orders - December 2020'!$H$2:$H$2047,Worksheet!R$3,'Orders - December 2020'!$C$2:$C$2047,Worksheet!$F166),"-")</f>
        <v>-</v>
      </c>
      <c r="S166" s="51" t="str">
        <f>IFERROR(AVERAGEIFS('Orders - December 2020'!$I$2:$I$2047,'Orders - December 2020'!$H$2:$H$2047,Worksheet!S$3,'Orders - December 2020'!$C$2:$C$2047,Worksheet!$F166),"-")</f>
        <v>-</v>
      </c>
      <c r="T166" s="51" t="str">
        <f>IFERROR(AVERAGEIFS('Orders - December 2020'!$I$2:$I$2047,'Orders - December 2020'!$H$2:$H$2047,Worksheet!T$3,'Orders - December 2020'!$C$2:$C$2047,Worksheet!$F166),"-")</f>
        <v>-</v>
      </c>
      <c r="U166" s="51" t="str">
        <f>IFERROR(AVERAGEIFS('Orders - December 2020'!$I$2:$I$2047,'Orders - December 2020'!$H$2:$H$2047,Worksheet!U$3,'Orders - December 2020'!$C$2:$C$2047,Worksheet!$F166),"-")</f>
        <v>-</v>
      </c>
      <c r="V166" s="51" t="str">
        <f>IFERROR(AVERAGEIFS('Orders - December 2020'!$I$2:$I$2047,'Orders - December 2020'!$H$2:$H$2047,Worksheet!V$3,'Orders - December 2020'!$C$2:$C$2047,Worksheet!$F166),"-")</f>
        <v>-</v>
      </c>
      <c r="W166" s="51" t="str">
        <f>IFERROR(AVERAGEIFS('Orders - December 2020'!$I$2:$I$2047,'Orders - December 2020'!$H$2:$H$2047,Worksheet!W$3,'Orders - December 2020'!$C$2:$C$2047,Worksheet!$F166),"-")</f>
        <v>-</v>
      </c>
      <c r="X166" s="51" t="str">
        <f>IFERROR(AVERAGEIFS('Orders - December 2020'!$I$2:$I$2047,'Orders - December 2020'!$H$2:$H$2047,Worksheet!X$3,'Orders - December 2020'!$C$2:$C$2047,Worksheet!$F166),"-")</f>
        <v>-</v>
      </c>
      <c r="Y166" s="51" t="str">
        <f>IFERROR(AVERAGEIFS('Orders - December 2020'!$I$2:$I$2047,'Orders - December 2020'!$H$2:$H$2047,Worksheet!Y$3,'Orders - December 2020'!$C$2:$C$2047,Worksheet!$F166),"-")</f>
        <v>-</v>
      </c>
      <c r="Z166" s="51" t="str">
        <f>IFERROR(AVERAGEIFS('Orders - December 2020'!$I$2:$I$2047,'Orders - December 2020'!$H$2:$H$2047,Worksheet!Z$3,'Orders - December 2020'!$C$2:$C$2047,Worksheet!$F166),"-")</f>
        <v>-</v>
      </c>
      <c r="AA166" s="51" t="str">
        <f>IFERROR(AVERAGEIFS('Orders - December 2020'!$I$2:$I$2047,'Orders - December 2020'!$H$2:$H$2047,Worksheet!AA$3,'Orders - December 2020'!$C$2:$C$2047,Worksheet!$F166),"-")</f>
        <v>-</v>
      </c>
      <c r="AB166" s="51" t="str">
        <f>IFERROR(AVERAGEIFS('Orders - December 2020'!$I$2:$I$2047,'Orders - December 2020'!$H$2:$H$2047,Worksheet!AB$3,'Orders - December 2020'!$C$2:$C$2047,Worksheet!$F166),"-")</f>
        <v>-</v>
      </c>
      <c r="AC166" s="51" t="str">
        <f>IFERROR(AVERAGEIFS('Orders - December 2020'!$I$2:$I$2047,'Orders - December 2020'!$H$2:$H$2047,Worksheet!AC$3,'Orders - December 2020'!$C$2:$C$2047,Worksheet!$F166),"-")</f>
        <v>-</v>
      </c>
      <c r="AD166" s="51" t="str">
        <f>IFERROR(AVERAGEIFS('Orders - December 2020'!$I$2:$I$2047,'Orders - December 2020'!$H$2:$H$2047,Worksheet!AD$3,'Orders - December 2020'!$C$2:$C$2047,Worksheet!$F166),"-")</f>
        <v>-</v>
      </c>
      <c r="AE166" s="51" t="str">
        <f>IFERROR(AVERAGEIFS('Orders - December 2020'!$I$2:$I$2047,'Orders - December 2020'!$H$2:$H$2047,Worksheet!AE$3,'Orders - December 2020'!$C$2:$C$2047,Worksheet!$F166),"-")</f>
        <v>-</v>
      </c>
      <c r="AF166" s="51" t="str">
        <f>IFERROR(AVERAGEIFS('Orders - December 2020'!$I$2:$I$2047,'Orders - December 2020'!$H$2:$H$2047,Worksheet!AF$3,'Orders - December 2020'!$C$2:$C$2047,Worksheet!$F166),"-")</f>
        <v>-</v>
      </c>
      <c r="AG166" s="51" t="str">
        <f>IFERROR(AVERAGEIFS('Orders - December 2020'!$I$2:$I$2047,'Orders - December 2020'!$H$2:$H$2047,Worksheet!AG$3,'Orders - December 2020'!$C$2:$C$2047,Worksheet!$F166),"-")</f>
        <v>-</v>
      </c>
      <c r="AH166" s="51" t="str">
        <f>IFERROR(AVERAGEIFS('Orders - December 2020'!$I$2:$I$2047,'Orders - December 2020'!$H$2:$H$2047,Worksheet!AH$3,'Orders - December 2020'!$C$2:$C$2047,Worksheet!$F166),"-")</f>
        <v>-</v>
      </c>
      <c r="AI166" s="51" t="str">
        <f>IFERROR(AVERAGEIFS('Orders - December 2020'!$I$2:$I$2047,'Orders - December 2020'!$H$2:$H$2047,Worksheet!AI$3,'Orders - December 2020'!$C$2:$C$2047,Worksheet!$F166),"-")</f>
        <v>-</v>
      </c>
      <c r="AJ166" s="51" t="str">
        <f>IFERROR(AVERAGEIFS('Orders - December 2020'!$I$2:$I$2047,'Orders - December 2020'!$H$2:$H$2047,Worksheet!AJ$3,'Orders - December 2020'!$C$2:$C$2047,Worksheet!$F166),"-")</f>
        <v>-</v>
      </c>
      <c r="AK166" s="51" t="str">
        <f>IFERROR(AVERAGEIFS('Orders - December 2020'!$I$2:$I$2047,'Orders - December 2020'!$H$2:$H$2047,Worksheet!AK$3,'Orders - December 2020'!$C$2:$C$2047,Worksheet!$F166),"-")</f>
        <v>-</v>
      </c>
      <c r="AL166" s="51" t="str">
        <f>IFERROR(AVERAGEIFS('Orders - December 2020'!$I$2:$I$2047,'Orders - December 2020'!$H$2:$H$2047,Worksheet!AL$3,'Orders - December 2020'!$C$2:$C$2047,Worksheet!$F166),"-")</f>
        <v>-</v>
      </c>
      <c r="AM166" s="51" t="str">
        <f>IFERROR(AVERAGEIFS('Orders - December 2020'!$I$2:$I$2047,'Orders - December 2020'!$H$2:$H$2047,Worksheet!AM$3,'Orders - December 2020'!$C$2:$C$2047,Worksheet!$F166),"-")</f>
        <v>-</v>
      </c>
      <c r="AN166" s="51" t="str">
        <f>IFERROR(AVERAGEIFS('Orders - December 2020'!$I$2:$I$2047,'Orders - December 2020'!$H$2:$H$2047,Worksheet!AN$3,'Orders - December 2020'!$C$2:$C$2047,Worksheet!$F166),"-")</f>
        <v>-</v>
      </c>
      <c r="AO166" s="51" t="str">
        <f>IFERROR(AVERAGEIFS('Orders - December 2020'!$I$2:$I$2047,'Orders - December 2020'!$H$2:$H$2047,Worksheet!AO$3,'Orders - December 2020'!$C$2:$C$2047,Worksheet!$F166),"-")</f>
        <v>-</v>
      </c>
      <c r="AP166" s="51" t="str">
        <f>IFERROR(AVERAGEIFS('Orders - December 2020'!$I$2:$I$2047,'Orders - December 2020'!$H$2:$H$2047,Worksheet!AP$3,'Orders - December 2020'!$C$2:$C$2047,Worksheet!$F166),"-")</f>
        <v>-</v>
      </c>
      <c r="AQ166" s="51">
        <f>IFERROR(AVERAGEIFS('Orders - December 2020'!$I$2:$I$2047,'Orders - December 2020'!$H$2:$H$2047,Worksheet!AQ$3,'Orders - December 2020'!$C$2:$C$2047,Worksheet!$F166),"-")</f>
        <v>2</v>
      </c>
      <c r="AR166" s="51" t="str">
        <f>IFERROR(AVERAGEIFS('Orders - December 2020'!$I$2:$I$2047,'Orders - December 2020'!$H$2:$H$2047,Worksheet!AR$3,'Orders - December 2020'!$C$2:$C$2047,Worksheet!$F166),"-")</f>
        <v>-</v>
      </c>
      <c r="AS166" s="51" t="str">
        <f>IFERROR(AVERAGEIFS('Orders - December 2020'!$I$2:$I$2047,'Orders - December 2020'!$H$2:$H$2047,Worksheet!AS$3,'Orders - December 2020'!$C$2:$C$2047,Worksheet!$F166),"-")</f>
        <v>-</v>
      </c>
      <c r="AT166" s="51" t="str">
        <f>IFERROR(AVERAGEIFS('Orders - December 2020'!$I$2:$I$2047,'Orders - December 2020'!$H$2:$H$2047,Worksheet!AT$3,'Orders - December 2020'!$C$2:$C$2047,Worksheet!$F166),"-")</f>
        <v>-</v>
      </c>
      <c r="AU166" s="51" t="str">
        <f>IFERROR(AVERAGEIFS('Orders - December 2020'!$I$2:$I$2047,'Orders - December 2020'!$H$2:$H$2047,Worksheet!AU$3,'Orders - December 2020'!$C$2:$C$2047,Worksheet!$F166),"-")</f>
        <v>-</v>
      </c>
      <c r="AV166" s="51" t="str">
        <f>IFERROR(AVERAGEIFS('Orders - December 2020'!$I$2:$I$2047,'Orders - December 2020'!$H$2:$H$2047,Worksheet!AV$3,'Orders - December 2020'!$C$2:$C$2047,Worksheet!$F166),"-")</f>
        <v>-</v>
      </c>
      <c r="AW166" s="51" t="str">
        <f>IFERROR(AVERAGEIFS('Orders - December 2020'!$I$2:$I$2047,'Orders - December 2020'!$H$2:$H$2047,Worksheet!AW$3,'Orders - December 2020'!$C$2:$C$2047,Worksheet!$F166),"-")</f>
        <v>-</v>
      </c>
      <c r="AX166" s="51" t="str">
        <f>IFERROR(AVERAGEIFS('Orders - December 2020'!$I$2:$I$2047,'Orders - December 2020'!$H$2:$H$2047,Worksheet!AX$3,'Orders - December 2020'!$C$2:$C$2047,Worksheet!$F166),"-")</f>
        <v>-</v>
      </c>
      <c r="AY166" s="51" t="str">
        <f>IFERROR(AVERAGEIFS('Orders - December 2020'!$I$2:$I$2047,'Orders - December 2020'!$H$2:$H$2047,Worksheet!AY$3,'Orders - December 2020'!$C$2:$C$2047,Worksheet!$F166),"-")</f>
        <v>-</v>
      </c>
      <c r="AZ166" s="51" t="str">
        <f>IFERROR(AVERAGEIFS('Orders - December 2020'!$I$2:$I$2047,'Orders - December 2020'!$H$2:$H$2047,Worksheet!AZ$3,'Orders - December 2020'!$C$2:$C$2047,Worksheet!$F166),"-")</f>
        <v>-</v>
      </c>
      <c r="BA166" s="51" t="str">
        <f>IFERROR(AVERAGEIFS('Orders - December 2020'!$I$2:$I$2047,'Orders - December 2020'!$H$2:$H$2047,Worksheet!BA$3,'Orders - December 2020'!$C$2:$C$2047,Worksheet!$F166),"-")</f>
        <v>-</v>
      </c>
      <c r="BB166" s="51" t="str">
        <f>IFERROR(AVERAGEIFS('Orders - December 2020'!$I$2:$I$2047,'Orders - December 2020'!$H$2:$H$2047,Worksheet!BB$3,'Orders - December 2020'!$C$2:$C$2047,Worksheet!$F166),"-")</f>
        <v>-</v>
      </c>
      <c r="BC166" s="51" t="str">
        <f>IFERROR(AVERAGEIFS('Orders - December 2020'!$I$2:$I$2047,'Orders - December 2020'!$H$2:$H$2047,Worksheet!BC$3,'Orders - December 2020'!$C$2:$C$2047,Worksheet!$F166),"-")</f>
        <v>-</v>
      </c>
      <c r="BD166" s="51" t="str">
        <f>IFERROR(AVERAGEIFS('Orders - December 2020'!$I$2:$I$2047,'Orders - December 2020'!$H$2:$H$2047,Worksheet!BD$3,'Orders - December 2020'!$C$2:$C$2047,Worksheet!$F166),"-")</f>
        <v>-</v>
      </c>
      <c r="BE166" s="51">
        <f>IFERROR(AVERAGEIFS('Orders - December 2020'!$I$2:$I$2047,'Orders - December 2020'!$H$2:$H$2047,Worksheet!BE$3,'Orders - December 2020'!$C$2:$C$2047,Worksheet!$F166),"-")</f>
        <v>2</v>
      </c>
      <c r="BF166" s="51" t="str">
        <f>IFERROR(AVERAGEIFS('Orders - December 2020'!$I$2:$I$2047,'Orders - December 2020'!$H$2:$H$2047,Worksheet!BF$3,'Orders - December 2020'!$C$2:$C$2047,Worksheet!$F166),"-")</f>
        <v>-</v>
      </c>
      <c r="BG166" s="51" t="str">
        <f>IFERROR(AVERAGEIFS('Orders - December 2020'!$I$2:$I$2047,'Orders - December 2020'!$H$2:$H$2047,Worksheet!BG$3,'Orders - December 2020'!$C$2:$C$2047,Worksheet!$F166),"-")</f>
        <v>-</v>
      </c>
      <c r="BH166" s="51" t="str">
        <f>IFERROR(AVERAGEIFS('Orders - December 2020'!$I$2:$I$2047,'Orders - December 2020'!$H$2:$H$2047,Worksheet!BH$3,'Orders - December 2020'!$C$2:$C$2047,Worksheet!$F166),"-")</f>
        <v>-</v>
      </c>
      <c r="BI166" s="51" t="str">
        <f>IFERROR(AVERAGEIFS('Orders - December 2020'!$I$2:$I$2047,'Orders - December 2020'!$H$2:$H$2047,Worksheet!BI$3,'Orders - December 2020'!$C$2:$C$2047,Worksheet!$F166),"-")</f>
        <v>-</v>
      </c>
      <c r="BJ166" s="51" t="str">
        <f>IFERROR(AVERAGEIFS('Orders - December 2020'!$I$2:$I$2047,'Orders - December 2020'!$H$2:$H$2047,Worksheet!BJ$3,'Orders - December 2020'!$C$2:$C$2047,Worksheet!$F166),"-")</f>
        <v>-</v>
      </c>
      <c r="BK166" s="51" t="str">
        <f>IFERROR(AVERAGEIFS('Orders - December 2020'!$I$2:$I$2047,'Orders - December 2020'!$H$2:$H$2047,Worksheet!BK$3,'Orders - December 2020'!$C$2:$C$2047,Worksheet!$F166),"-")</f>
        <v>-</v>
      </c>
      <c r="BL166" s="51" t="str">
        <f>IFERROR(AVERAGEIFS('Orders - December 2020'!$I$2:$I$2047,'Orders - December 2020'!$H$2:$H$2047,Worksheet!BL$3,'Orders - December 2020'!$C$2:$C$2047,Worksheet!$F166),"-")</f>
        <v>-</v>
      </c>
      <c r="BM166" s="51" t="str">
        <f>IFERROR(AVERAGEIFS('Orders - December 2020'!$I$2:$I$2047,'Orders - December 2020'!$H$2:$H$2047,Worksheet!BM$3,'Orders - December 2020'!$C$2:$C$2047,Worksheet!$F166),"-")</f>
        <v>-</v>
      </c>
      <c r="BN166" s="51" t="str">
        <f>IFERROR(AVERAGEIFS('Orders - December 2020'!$I$2:$I$2047,'Orders - December 2020'!$H$2:$H$2047,Worksheet!BN$3,'Orders - December 2020'!$C$2:$C$2047,Worksheet!$F166),"-")</f>
        <v>-</v>
      </c>
      <c r="BO166" s="51" t="str">
        <f>IFERROR(AVERAGEIFS('Orders - December 2020'!$I$2:$I$2047,'Orders - December 2020'!$H$2:$H$2047,Worksheet!BO$3,'Orders - December 2020'!$C$2:$C$2047,Worksheet!$F166),"-")</f>
        <v>-</v>
      </c>
      <c r="BP166" s="51" t="str">
        <f>IFERROR(AVERAGEIFS('Orders - December 2020'!$I$2:$I$2047,'Orders - December 2020'!$H$2:$H$2047,Worksheet!BP$3,'Orders - December 2020'!$C$2:$C$2047,Worksheet!$F166),"-")</f>
        <v>-</v>
      </c>
      <c r="BQ166" s="51" t="str">
        <f>IFERROR(AVERAGEIFS('Orders - December 2020'!$I$2:$I$2047,'Orders - December 2020'!$H$2:$H$2047,Worksheet!BQ$3,'Orders - December 2020'!$C$2:$C$2047,Worksheet!$F166),"-")</f>
        <v>-</v>
      </c>
      <c r="BR166" s="51" t="str">
        <f>IFERROR(AVERAGEIFS('Orders - December 2020'!$I$2:$I$2047,'Orders - December 2020'!$H$2:$H$2047,Worksheet!BR$3,'Orders - December 2020'!$C$2:$C$2047,Worksheet!$F166),"-")</f>
        <v>-</v>
      </c>
      <c r="BS166" s="51" t="str">
        <f>IFERROR(AVERAGEIFS('Orders - December 2020'!$I$2:$I$2047,'Orders - December 2020'!$H$2:$H$2047,Worksheet!BS$3,'Orders - December 2020'!$C$2:$C$2047,Worksheet!$F166),"-")</f>
        <v>-</v>
      </c>
      <c r="BT166" s="51">
        <f>IFERROR(AVERAGEIFS('Orders - December 2020'!$I$2:$I$2047,'Orders - December 2020'!$H$2:$H$2047,Worksheet!BT$3,'Orders - December 2020'!$C$2:$C$2047,Worksheet!$F166),"-")</f>
        <v>3</v>
      </c>
      <c r="BU166" s="51" t="str">
        <f>IFERROR(AVERAGEIFS('Orders - December 2020'!$I$2:$I$2047,'Orders - December 2020'!$H$2:$H$2047,Worksheet!BU$3,'Orders - December 2020'!$C$2:$C$2047,Worksheet!$F166),"-")</f>
        <v>-</v>
      </c>
      <c r="BV166" s="51" t="str">
        <f>IFERROR(AVERAGEIFS('Orders - December 2020'!$I$2:$I$2047,'Orders - December 2020'!$H$2:$H$2047,Worksheet!BV$3,'Orders - December 2020'!$C$2:$C$2047,Worksheet!$F166),"-")</f>
        <v>-</v>
      </c>
      <c r="BW166" s="51" t="str">
        <f>IFERROR(AVERAGEIFS('Orders - December 2020'!$I$2:$I$2047,'Orders - December 2020'!$H$2:$H$2047,Worksheet!BW$3,'Orders - December 2020'!$C$2:$C$2047,Worksheet!$F166),"-")</f>
        <v>-</v>
      </c>
      <c r="BX166" s="51" t="str">
        <f>IFERROR(AVERAGEIFS('Orders - December 2020'!$I$2:$I$2047,'Orders - December 2020'!$H$2:$H$2047,Worksheet!BX$3,'Orders - December 2020'!$C$2:$C$2047,Worksheet!$F166),"-")</f>
        <v>-</v>
      </c>
      <c r="BY166" s="51" t="str">
        <f>IFERROR(AVERAGEIFS('Orders - December 2020'!$I$2:$I$2047,'Orders - December 2020'!$H$2:$H$2047,Worksheet!BY$3,'Orders - December 2020'!$C$2:$C$2047,Worksheet!$F166),"-")</f>
        <v>-</v>
      </c>
      <c r="BZ166" s="51" t="str">
        <f>IFERROR(AVERAGEIFS('Orders - December 2020'!$I$2:$I$2047,'Orders - December 2020'!$H$2:$H$2047,Worksheet!BZ$3,'Orders - December 2020'!$C$2:$C$2047,Worksheet!$F166),"-")</f>
        <v>-</v>
      </c>
      <c r="CA166" s="51" t="str">
        <f>IFERROR(AVERAGEIFS('Orders - December 2020'!$I$2:$I$2047,'Orders - December 2020'!$H$2:$H$2047,Worksheet!CA$3,'Orders - December 2020'!$C$2:$C$2047,Worksheet!$F166),"-")</f>
        <v>-</v>
      </c>
      <c r="CB166" s="51" t="str">
        <f>IFERROR(AVERAGEIFS('Orders - December 2020'!$I$2:$I$2047,'Orders - December 2020'!$H$2:$H$2047,Worksheet!CB$3,'Orders - December 2020'!$C$2:$C$2047,Worksheet!$F166),"-")</f>
        <v>-</v>
      </c>
      <c r="CC166" s="51" t="str">
        <f>IFERROR(AVERAGEIFS('Orders - December 2020'!$I$2:$I$2047,'Orders - December 2020'!$H$2:$H$2047,Worksheet!CC$3,'Orders - December 2020'!$C$2:$C$2047,Worksheet!$F166),"-")</f>
        <v>-</v>
      </c>
      <c r="CD166" s="51" t="str">
        <f>IFERROR(AVERAGEIFS('Orders - December 2020'!$I$2:$I$2047,'Orders - December 2020'!$H$2:$H$2047,Worksheet!CD$3,'Orders - December 2020'!$C$2:$C$2047,Worksheet!$F166),"-")</f>
        <v>-</v>
      </c>
      <c r="CE166" s="51" t="str">
        <f>IFERROR(AVERAGEIFS('Orders - December 2020'!$I$2:$I$2047,'Orders - December 2020'!$H$2:$H$2047,Worksheet!CE$3,'Orders - December 2020'!$C$2:$C$2047,Worksheet!$F166),"-")</f>
        <v>-</v>
      </c>
      <c r="CF166" s="51" t="str">
        <f>IFERROR(AVERAGEIFS('Orders - December 2020'!$I$2:$I$2047,'Orders - December 2020'!$H$2:$H$2047,Worksheet!CF$3,'Orders - December 2020'!$C$2:$C$2047,Worksheet!$F166),"-")</f>
        <v>-</v>
      </c>
      <c r="CG166" s="51" t="str">
        <f>IFERROR(AVERAGEIFS('Orders - December 2020'!$I$2:$I$2047,'Orders - December 2020'!$H$2:$H$2047,Worksheet!CG$3,'Orders - December 2020'!$C$2:$C$2047,Worksheet!$F166),"-")</f>
        <v>-</v>
      </c>
      <c r="CH166" s="51" t="str">
        <f>IFERROR(AVERAGEIFS('Orders - December 2020'!$I$2:$I$2047,'Orders - December 2020'!$H$2:$H$2047,Worksheet!CH$3,'Orders - December 2020'!$C$2:$C$2047,Worksheet!$F166),"-")</f>
        <v>-</v>
      </c>
      <c r="CI166" s="51" t="str">
        <f>IFERROR(AVERAGEIFS('Orders - December 2020'!$I$2:$I$2047,'Orders - December 2020'!$H$2:$H$2047,Worksheet!CI$3,'Orders - December 2020'!$C$2:$C$2047,Worksheet!$F166),"-")</f>
        <v>-</v>
      </c>
      <c r="CJ166" s="51" t="str">
        <f>IFERROR(AVERAGEIFS('Orders - December 2020'!$I$2:$I$2047,'Orders - December 2020'!$H$2:$H$2047,Worksheet!CJ$3,'Orders - December 2020'!$C$2:$C$2047,Worksheet!$F166),"-")</f>
        <v>-</v>
      </c>
      <c r="CK166" s="51" t="str">
        <f>IFERROR(AVERAGEIFS('Orders - December 2020'!$I$2:$I$2047,'Orders - December 2020'!$H$2:$H$2047,Worksheet!CK$3,'Orders - December 2020'!$C$2:$C$2047,Worksheet!$F166),"-")</f>
        <v>-</v>
      </c>
      <c r="CL166" s="51" t="str">
        <f>IFERROR(AVERAGEIFS('Orders - December 2020'!$I$2:$I$2047,'Orders - December 2020'!$H$2:$H$2047,Worksheet!CL$3,'Orders - December 2020'!$C$2:$C$2047,Worksheet!$F166),"-")</f>
        <v>-</v>
      </c>
      <c r="CM166" s="51" t="str">
        <f>IFERROR(AVERAGEIFS('Orders - December 2020'!$I$2:$I$2047,'Orders - December 2020'!$H$2:$H$2047,Worksheet!CM$3,'Orders - December 2020'!$C$2:$C$2047,Worksheet!$F166),"-")</f>
        <v>-</v>
      </c>
      <c r="CN166" s="51" t="str">
        <f>IFERROR(AVERAGEIFS('Orders - December 2020'!$I$2:$I$2047,'Orders - December 2020'!$H$2:$H$2047,Worksheet!CN$3,'Orders - December 2020'!$C$2:$C$2047,Worksheet!$F166),"-")</f>
        <v>-</v>
      </c>
      <c r="CO166" s="51" t="str">
        <f>IFERROR(AVERAGEIFS('Orders - December 2020'!$I$2:$I$2047,'Orders - December 2020'!$H$2:$H$2047,Worksheet!CO$3,'Orders - December 2020'!$C$2:$C$2047,Worksheet!$F166),"-")</f>
        <v>-</v>
      </c>
      <c r="CP166" s="51" t="str">
        <f>IFERROR(AVERAGEIFS('Orders - December 2020'!$I$2:$I$2047,'Orders - December 2020'!$H$2:$H$2047,Worksheet!CP$3,'Orders - December 2020'!$C$2:$C$2047,Worksheet!$F166),"-")</f>
        <v>-</v>
      </c>
      <c r="CQ166" s="51" t="str">
        <f>IFERROR(AVERAGEIFS('Orders - December 2020'!$I$2:$I$2047,'Orders - December 2020'!$H$2:$H$2047,Worksheet!CQ$3,'Orders - December 2020'!$C$2:$C$2047,Worksheet!$F166),"-")</f>
        <v>-</v>
      </c>
      <c r="CR166" s="51" t="str">
        <f>IFERROR(AVERAGEIFS('Orders - December 2020'!$I$2:$I$2047,'Orders - December 2020'!$H$2:$H$2047,Worksheet!CR$3,'Orders - December 2020'!$C$2:$C$2047,Worksheet!$F166),"-")</f>
        <v>-</v>
      </c>
      <c r="CS166" s="51" t="str">
        <f>IFERROR(AVERAGEIFS('Orders - December 2020'!$I$2:$I$2047,'Orders - December 2020'!$H$2:$H$2047,Worksheet!CS$3,'Orders - December 2020'!$C$2:$C$2047,Worksheet!$F166),"-")</f>
        <v>-</v>
      </c>
      <c r="CT166" s="51" t="str">
        <f>IFERROR(AVERAGEIFS('Orders - December 2020'!$I$2:$I$2047,'Orders - December 2020'!$H$2:$H$2047,Worksheet!CT$3,'Orders - December 2020'!$C$2:$C$2047,Worksheet!$F166),"-")</f>
        <v>-</v>
      </c>
      <c r="CU166" s="51" t="str">
        <f>IFERROR(AVERAGEIFS('Orders - December 2020'!$I$2:$I$2047,'Orders - December 2020'!$H$2:$H$2047,Worksheet!CU$3,'Orders - December 2020'!$C$2:$C$2047,Worksheet!$F166),"-")</f>
        <v>-</v>
      </c>
      <c r="CV166" s="51" t="str">
        <f>IFERROR(AVERAGEIFS('Orders - December 2020'!$I$2:$I$2047,'Orders - December 2020'!$H$2:$H$2047,Worksheet!CV$3,'Orders - December 2020'!$C$2:$C$2047,Worksheet!$F166),"-")</f>
        <v>-</v>
      </c>
      <c r="CW166" s="51" t="str">
        <f>IFERROR(AVERAGEIFS('Orders - December 2020'!$I$2:$I$2047,'Orders - December 2020'!$H$2:$H$2047,Worksheet!CW$3,'Orders - December 2020'!$C$2:$C$2047,Worksheet!$F166),"-")</f>
        <v>-</v>
      </c>
      <c r="CX166" s="51" t="str">
        <f>IFERROR(AVERAGEIFS('Orders - December 2020'!$I$2:$I$2047,'Orders - December 2020'!$H$2:$H$2047,Worksheet!CX$3,'Orders - December 2020'!$C$2:$C$2047,Worksheet!$F166),"-")</f>
        <v>-</v>
      </c>
      <c r="CY166" s="51" t="str">
        <f>IFERROR(AVERAGEIFS('Orders - December 2020'!$I$2:$I$2047,'Orders - December 2020'!$H$2:$H$2047,Worksheet!CY$3,'Orders - December 2020'!$C$2:$C$2047,Worksheet!$F166),"-")</f>
        <v>-</v>
      </c>
      <c r="CZ166" s="51" t="str">
        <f>IFERROR(AVERAGEIFS('Orders - December 2020'!$I$2:$I$2047,'Orders - December 2020'!$H$2:$H$2047,Worksheet!CZ$3,'Orders - December 2020'!$C$2:$C$2047,Worksheet!$F166),"-")</f>
        <v>-</v>
      </c>
      <c r="DA166" s="51" t="str">
        <f>IFERROR(AVERAGEIFS('Orders - December 2020'!$I$2:$I$2047,'Orders - December 2020'!$H$2:$H$2047,Worksheet!DA$3,'Orders - December 2020'!$C$2:$C$2047,Worksheet!$F166),"-")</f>
        <v>-</v>
      </c>
      <c r="DB166" s="51" t="str">
        <f>IFERROR(AVERAGEIFS('Orders - December 2020'!$I$2:$I$2047,'Orders - December 2020'!$H$2:$H$2047,Worksheet!DB$3,'Orders - December 2020'!$C$2:$C$2047,Worksheet!$F166),"-")</f>
        <v>-</v>
      </c>
      <c r="DC166" s="51" t="str">
        <f>IFERROR(AVERAGEIFS('Orders - December 2020'!$I$2:$I$2047,'Orders - December 2020'!$H$2:$H$2047,Worksheet!DC$3,'Orders - December 2020'!$C$2:$C$2047,Worksheet!$F166),"-")</f>
        <v>-</v>
      </c>
      <c r="DD166" s="51" t="str">
        <f>IFERROR(AVERAGEIFS('Orders - December 2020'!$I$2:$I$2047,'Orders - December 2020'!$H$2:$H$2047,Worksheet!DD$3,'Orders - December 2020'!$C$2:$C$2047,Worksheet!$F166),"-")</f>
        <v>-</v>
      </c>
      <c r="DE166" s="51" t="str">
        <f>IFERROR(AVERAGEIFS('Orders - December 2020'!$I$2:$I$2047,'Orders - December 2020'!$H$2:$H$2047,Worksheet!DE$3,'Orders - December 2020'!$C$2:$C$2047,Worksheet!$F166),"-")</f>
        <v>-</v>
      </c>
      <c r="DF166" s="51" t="str">
        <f>IFERROR(AVERAGEIFS('Orders - December 2020'!$I$2:$I$2047,'Orders - December 2020'!$H$2:$H$2047,Worksheet!DF$3,'Orders - December 2020'!$C$2:$C$2047,Worksheet!$F166),"-")</f>
        <v>-</v>
      </c>
      <c r="DG166" s="51" t="str">
        <f>IFERROR(AVERAGEIFS('Orders - December 2020'!$I$2:$I$2047,'Orders - December 2020'!$H$2:$H$2047,Worksheet!DG$3,'Orders - December 2020'!$C$2:$C$2047,Worksheet!$F166),"-")</f>
        <v>-</v>
      </c>
      <c r="DH166" s="51" t="str">
        <f>IFERROR(AVERAGEIFS('Orders - December 2020'!$I$2:$I$2047,'Orders - December 2020'!$H$2:$H$2047,Worksheet!DH$3,'Orders - December 2020'!$C$2:$C$2047,Worksheet!$F166),"-")</f>
        <v>-</v>
      </c>
      <c r="DI166" s="51" t="str">
        <f>IFERROR(AVERAGEIFS('Orders - December 2020'!$I$2:$I$2047,'Orders - December 2020'!$H$2:$H$2047,Worksheet!DI$3,'Orders - December 2020'!$C$2:$C$2047,Worksheet!$F166),"-")</f>
        <v>-</v>
      </c>
      <c r="DJ166" s="51" t="str">
        <f>IFERROR(AVERAGEIFS('Orders - December 2020'!$I$2:$I$2047,'Orders - December 2020'!$H$2:$H$2047,Worksheet!DJ$3,'Orders - December 2020'!$C$2:$C$2047,Worksheet!$F166),"-")</f>
        <v>-</v>
      </c>
      <c r="DK166" s="51" t="str">
        <f>IFERROR(AVERAGEIFS('Orders - December 2020'!$I$2:$I$2047,'Orders - December 2020'!$H$2:$H$2047,Worksheet!DK$3,'Orders - December 2020'!$C$2:$C$2047,Worksheet!$F166),"-")</f>
        <v>-</v>
      </c>
      <c r="DL166" s="51" t="str">
        <f>IFERROR(AVERAGEIFS('Orders - December 2020'!$I$2:$I$2047,'Orders - December 2020'!$H$2:$H$2047,Worksheet!DL$3,'Orders - December 2020'!$C$2:$C$2047,Worksheet!$F166),"-")</f>
        <v>-</v>
      </c>
      <c r="DM166" s="51" t="str">
        <f>IFERROR(AVERAGEIFS('Orders - December 2020'!$I$2:$I$2047,'Orders - December 2020'!$H$2:$H$2047,Worksheet!DM$3,'Orders - December 2020'!$C$2:$C$2047,Worksheet!$F166),"-")</f>
        <v>-</v>
      </c>
      <c r="DN166" s="51" t="str">
        <f>IFERROR(AVERAGEIFS('Orders - December 2020'!$I$2:$I$2047,'Orders - December 2020'!$H$2:$H$2047,Worksheet!DN$3,'Orders - December 2020'!$C$2:$C$2047,Worksheet!$F166),"-")</f>
        <v>-</v>
      </c>
      <c r="DO166" s="51" t="str">
        <f>IFERROR(AVERAGEIFS('Orders - December 2020'!$I$2:$I$2047,'Orders - December 2020'!$H$2:$H$2047,Worksheet!DO$3,'Orders - December 2020'!$C$2:$C$2047,Worksheet!$F166),"-")</f>
        <v>-</v>
      </c>
      <c r="DP166" s="51" t="str">
        <f>IFERROR(AVERAGEIFS('Orders - December 2020'!$I$2:$I$2047,'Orders - December 2020'!$H$2:$H$2047,Worksheet!DP$3,'Orders - December 2020'!$C$2:$C$2047,Worksheet!$F166),"-")</f>
        <v>-</v>
      </c>
      <c r="DQ166" s="51" t="str">
        <f>IFERROR(AVERAGEIFS('Orders - December 2020'!$I$2:$I$2047,'Orders - December 2020'!$H$2:$H$2047,Worksheet!DQ$3,'Orders - December 2020'!$C$2:$C$2047,Worksheet!$F166),"-")</f>
        <v>-</v>
      </c>
      <c r="DR166" s="51" t="str">
        <f>IFERROR(AVERAGEIFS('Orders - December 2020'!$I$2:$I$2047,'Orders - December 2020'!$H$2:$H$2047,Worksheet!DR$3,'Orders - December 2020'!$C$2:$C$2047,Worksheet!$F166),"-")</f>
        <v>-</v>
      </c>
      <c r="DS166" s="51" t="str">
        <f>IFERROR(AVERAGEIFS('Orders - December 2020'!$I$2:$I$2047,'Orders - December 2020'!$H$2:$H$2047,Worksheet!DS$3,'Orders - December 2020'!$C$2:$C$2047,Worksheet!$F166),"-")</f>
        <v>-</v>
      </c>
      <c r="DT166" s="51" t="str">
        <f>IFERROR(AVERAGEIFS('Orders - December 2020'!$I$2:$I$2047,'Orders - December 2020'!$H$2:$H$2047,Worksheet!DT$3,'Orders - December 2020'!$C$2:$C$2047,Worksheet!$F166),"-")</f>
        <v>-</v>
      </c>
      <c r="DU166" s="51" t="str">
        <f>IFERROR(AVERAGEIFS('Orders - December 2020'!$I$2:$I$2047,'Orders - December 2020'!$H$2:$H$2047,Worksheet!DU$3,'Orders - December 2020'!$C$2:$C$2047,Worksheet!$F166),"-")</f>
        <v>-</v>
      </c>
      <c r="DV166" s="51" t="str">
        <f>IFERROR(AVERAGEIFS('Orders - December 2020'!$I$2:$I$2047,'Orders - December 2020'!$H$2:$H$2047,Worksheet!DV$3,'Orders - December 2020'!$C$2:$C$2047,Worksheet!$F166),"-")</f>
        <v>-</v>
      </c>
      <c r="DW166" s="51" t="str">
        <f>IFERROR(AVERAGEIFS('Orders - December 2020'!$I$2:$I$2047,'Orders - December 2020'!$H$2:$H$2047,Worksheet!DW$3,'Orders - December 2020'!$C$2:$C$2047,Worksheet!$F166),"-")</f>
        <v>-</v>
      </c>
      <c r="DX166" s="51" t="str">
        <f>IFERROR(AVERAGEIFS('Orders - December 2020'!$I$2:$I$2047,'Orders - December 2020'!$H$2:$H$2047,Worksheet!DX$3,'Orders - December 2020'!$C$2:$C$2047,Worksheet!$F166),"-")</f>
        <v>-</v>
      </c>
      <c r="DY166" s="51" t="str">
        <f>IFERROR(AVERAGEIFS('Orders - December 2020'!$I$2:$I$2047,'Orders - December 2020'!$H$2:$H$2047,Worksheet!DY$3,'Orders - December 2020'!$C$2:$C$2047,Worksheet!$F166),"-")</f>
        <v>-</v>
      </c>
      <c r="DZ166" s="51" t="str">
        <f>IFERROR(AVERAGEIFS('Orders - December 2020'!$I$2:$I$2047,'Orders - December 2020'!$H$2:$H$2047,Worksheet!DZ$3,'Orders - December 2020'!$C$2:$C$2047,Worksheet!$F166),"-")</f>
        <v>-</v>
      </c>
      <c r="EA166" s="51" t="str">
        <f>IFERROR(AVERAGEIFS('Orders - December 2020'!$I$2:$I$2047,'Orders - December 2020'!$H$2:$H$2047,Worksheet!EA$3,'Orders - December 2020'!$C$2:$C$2047,Worksheet!$F166),"-")</f>
        <v>-</v>
      </c>
      <c r="EB166" s="51" t="str">
        <f>IFERROR(AVERAGEIFS('Orders - December 2020'!$I$2:$I$2047,'Orders - December 2020'!$H$2:$H$2047,Worksheet!EB$3,'Orders - December 2020'!$C$2:$C$2047,Worksheet!$F166),"-")</f>
        <v>-</v>
      </c>
      <c r="EC166" s="51" t="str">
        <f>IFERROR(AVERAGEIFS('Orders - December 2020'!$I$2:$I$2047,'Orders - December 2020'!$H$2:$H$2047,Worksheet!EC$3,'Orders - December 2020'!$C$2:$C$2047,Worksheet!$F166),"-")</f>
        <v>-</v>
      </c>
      <c r="ED166" s="51" t="str">
        <f>IFERROR(AVERAGEIFS('Orders - December 2020'!$I$2:$I$2047,'Orders - December 2020'!$H$2:$H$2047,Worksheet!ED$3,'Orders - December 2020'!$C$2:$C$2047,Worksheet!$F166),"-")</f>
        <v>-</v>
      </c>
      <c r="EE166" s="51" t="str">
        <f>IFERROR(AVERAGEIFS('Orders - December 2020'!$I$2:$I$2047,'Orders - December 2020'!$H$2:$H$2047,Worksheet!EE$3,'Orders - December 2020'!$C$2:$C$2047,Worksheet!$F166),"-")</f>
        <v>-</v>
      </c>
      <c r="EF166" s="51" t="str">
        <f>IFERROR(AVERAGEIFS('Orders - December 2020'!$I$2:$I$2047,'Orders - December 2020'!$H$2:$H$2047,Worksheet!EF$3,'Orders - December 2020'!$C$2:$C$2047,Worksheet!$F166),"-")</f>
        <v>-</v>
      </c>
      <c r="EG166" s="51" t="str">
        <f>IFERROR(AVERAGEIFS('Orders - December 2020'!$I$2:$I$2047,'Orders - December 2020'!$H$2:$H$2047,Worksheet!EG$3,'Orders - December 2020'!$C$2:$C$2047,Worksheet!$F166),"-")</f>
        <v>-</v>
      </c>
      <c r="EH166" s="51" t="str">
        <f>IFERROR(AVERAGEIFS('Orders - December 2020'!$I$2:$I$2047,'Orders - December 2020'!$H$2:$H$2047,Worksheet!EH$3,'Orders - December 2020'!$C$2:$C$2047,Worksheet!$F166),"-")</f>
        <v>-</v>
      </c>
      <c r="EI166" s="51" t="str">
        <f>IFERROR(AVERAGEIFS('Orders - December 2020'!$I$2:$I$2047,'Orders - December 2020'!$H$2:$H$2047,Worksheet!EI$3,'Orders - December 2020'!$C$2:$C$2047,Worksheet!$F166),"-")</f>
        <v>-</v>
      </c>
      <c r="EJ166" s="51" t="str">
        <f>IFERROR(AVERAGEIFS('Orders - December 2020'!$I$2:$I$2047,'Orders - December 2020'!$H$2:$H$2047,Worksheet!EJ$3,'Orders - December 2020'!$C$2:$C$2047,Worksheet!$F166),"-")</f>
        <v>-</v>
      </c>
      <c r="EK166" s="51" t="str">
        <f>IFERROR(AVERAGEIFS('Orders - December 2020'!$I$2:$I$2047,'Orders - December 2020'!$H$2:$H$2047,Worksheet!EK$3,'Orders - December 2020'!$C$2:$C$2047,Worksheet!$F166),"-")</f>
        <v>-</v>
      </c>
      <c r="EL166" s="51" t="str">
        <f>IFERROR(AVERAGEIFS('Orders - December 2020'!$I$2:$I$2047,'Orders - December 2020'!$H$2:$H$2047,Worksheet!EL$3,'Orders - December 2020'!$C$2:$C$2047,Worksheet!$F166),"-")</f>
        <v>-</v>
      </c>
      <c r="EM166" s="51" t="str">
        <f>IFERROR(AVERAGEIFS('Orders - December 2020'!$I$2:$I$2047,'Orders - December 2020'!$H$2:$H$2047,Worksheet!EM$3,'Orders - December 2020'!$C$2:$C$2047,Worksheet!$F166),"-")</f>
        <v>-</v>
      </c>
      <c r="EN166" s="51" t="str">
        <f>IFERROR(AVERAGEIFS('Orders - December 2020'!$I$2:$I$2047,'Orders - December 2020'!$H$2:$H$2047,Worksheet!EN$3,'Orders - December 2020'!$C$2:$C$2047,Worksheet!$F166),"-")</f>
        <v>-</v>
      </c>
      <c r="EO166" s="51" t="str">
        <f>IFERROR(AVERAGEIFS('Orders - December 2020'!$I$2:$I$2047,'Orders - December 2020'!$H$2:$H$2047,Worksheet!EO$3,'Orders - December 2020'!$C$2:$C$2047,Worksheet!$F166),"-")</f>
        <v>-</v>
      </c>
      <c r="EP166" s="51" t="str">
        <f>IFERROR(AVERAGEIFS('Orders - December 2020'!$I$2:$I$2047,'Orders - December 2020'!$H$2:$H$2047,Worksheet!EP$3,'Orders - December 2020'!$C$2:$C$2047,Worksheet!$F166),"-")</f>
        <v>-</v>
      </c>
      <c r="EQ166" s="51" t="str">
        <f>IFERROR(AVERAGEIFS('Orders - December 2020'!$I$2:$I$2047,'Orders - December 2020'!$H$2:$H$2047,Worksheet!EQ$3,'Orders - December 2020'!$C$2:$C$2047,Worksheet!$F166),"-")</f>
        <v>-</v>
      </c>
      <c r="ER166" s="51" t="str">
        <f>IFERROR(AVERAGEIFS('Orders - December 2020'!$I$2:$I$2047,'Orders - December 2020'!$H$2:$H$2047,Worksheet!ER$3,'Orders - December 2020'!$C$2:$C$2047,Worksheet!$F166),"-")</f>
        <v>-</v>
      </c>
      <c r="ES166" s="51" t="str">
        <f>IFERROR(AVERAGEIFS('Orders - December 2020'!$I$2:$I$2047,'Orders - December 2020'!$H$2:$H$2047,Worksheet!ES$3,'Orders - December 2020'!$C$2:$C$2047,Worksheet!$F166),"-")</f>
        <v>-</v>
      </c>
      <c r="ET166" s="51" t="str">
        <f>IFERROR(AVERAGEIFS('Orders - December 2020'!$I$2:$I$2047,'Orders - December 2020'!$H$2:$H$2047,Worksheet!ET$3,'Orders - December 2020'!$C$2:$C$2047,Worksheet!$F166),"-")</f>
        <v>-</v>
      </c>
      <c r="EU166" s="51" t="str">
        <f>IFERROR(AVERAGEIFS('Orders - December 2020'!$I$2:$I$2047,'Orders - December 2020'!$H$2:$H$2047,Worksheet!EU$3,'Orders - December 2020'!$C$2:$C$2047,Worksheet!$F166),"-")</f>
        <v>-</v>
      </c>
      <c r="EV166" s="51" t="str">
        <f>IFERROR(AVERAGEIFS('Orders - December 2020'!$I$2:$I$2047,'Orders - December 2020'!$H$2:$H$2047,Worksheet!EV$3,'Orders - December 2020'!$C$2:$C$2047,Worksheet!$F166),"-")</f>
        <v>-</v>
      </c>
      <c r="EW166" s="51" t="str">
        <f>IFERROR(AVERAGEIFS('Orders - December 2020'!$I$2:$I$2047,'Orders - December 2020'!$H$2:$H$2047,Worksheet!EW$3,'Orders - December 2020'!$C$2:$C$2047,Worksheet!$F166),"-")</f>
        <v>-</v>
      </c>
      <c r="EX166" s="51" t="str">
        <f>IFERROR(AVERAGEIFS('Orders - December 2020'!$I$2:$I$2047,'Orders - December 2020'!$H$2:$H$2047,Worksheet!EX$3,'Orders - December 2020'!$C$2:$C$2047,Worksheet!$F166),"-")</f>
        <v>-</v>
      </c>
      <c r="EY166" s="51" t="str">
        <f>IFERROR(AVERAGEIFS('Orders - December 2020'!$I$2:$I$2047,'Orders - December 2020'!$H$2:$H$2047,Worksheet!EY$3,'Orders - December 2020'!$C$2:$C$2047,Worksheet!$F166),"-")</f>
        <v>-</v>
      </c>
      <c r="EZ166" s="51" t="str">
        <f>IFERROR(AVERAGEIFS('Orders - December 2020'!$I$2:$I$2047,'Orders - December 2020'!$H$2:$H$2047,Worksheet!EZ$3,'Orders - December 2020'!$C$2:$C$2047,Worksheet!$F166),"-")</f>
        <v>-</v>
      </c>
      <c r="FA166" s="51" t="str">
        <f>IFERROR(AVERAGEIFS('Orders - December 2020'!$I$2:$I$2047,'Orders - December 2020'!$H$2:$H$2047,Worksheet!FA$3,'Orders - December 2020'!$C$2:$C$2047,Worksheet!$F166),"-")</f>
        <v>-</v>
      </c>
      <c r="FB166" s="51" t="str">
        <f>IFERROR(AVERAGEIFS('Orders - December 2020'!$I$2:$I$2047,'Orders - December 2020'!$H$2:$H$2047,Worksheet!FB$3,'Orders - December 2020'!$C$2:$C$2047,Worksheet!$F166),"-")</f>
        <v>-</v>
      </c>
      <c r="FC166" s="51" t="str">
        <f>IFERROR(AVERAGEIFS('Orders - December 2020'!$I$2:$I$2047,'Orders - December 2020'!$H$2:$H$2047,Worksheet!FC$3,'Orders - December 2020'!$C$2:$C$2047,Worksheet!$F166),"-")</f>
        <v>-</v>
      </c>
      <c r="FD166" s="51" t="str">
        <f>IFERROR(AVERAGEIFS('Orders - December 2020'!$I$2:$I$2047,'Orders - December 2020'!$H$2:$H$2047,Worksheet!FD$3,'Orders - December 2020'!$C$2:$C$2047,Worksheet!$F166),"-")</f>
        <v>-</v>
      </c>
      <c r="FE166" s="51" t="str">
        <f>IFERROR(AVERAGEIFS('Orders - December 2020'!$I$2:$I$2047,'Orders - December 2020'!$H$2:$H$2047,Worksheet!FE$3,'Orders - December 2020'!$C$2:$C$2047,Worksheet!$F166),"-")</f>
        <v>-</v>
      </c>
      <c r="FF166" s="51" t="str">
        <f>IFERROR(AVERAGEIFS('Orders - December 2020'!$I$2:$I$2047,'Orders - December 2020'!$H$2:$H$2047,Worksheet!FF$3,'Orders - December 2020'!$C$2:$C$2047,Worksheet!$F166),"-")</f>
        <v>-</v>
      </c>
      <c r="FG166" s="52" t="str">
        <f>IFERROR(AVERAGEIFS('Orders - December 2020'!$I$2:$I$2047,'Orders - December 2020'!$H$2:$H$2047,Worksheet!FG$3,'Orders - December 2020'!$C$2:$C$2047,Worksheet!$F166),"-")</f>
        <v>-</v>
      </c>
    </row>
    <row r="167" spans="6:163">
      <c r="F167" s="45" t="str">
        <v>Henry.C Minimart</v>
      </c>
      <c r="G167" s="50" t="str">
        <f>IFERROR(AVERAGEIFS('Orders - December 2020'!$I$2:$I$2047,'Orders - December 2020'!$H$2:$H$2047,Worksheet!G$3,'Orders - December 2020'!$C$2:$C$2047,Worksheet!$F167),"-")</f>
        <v>-</v>
      </c>
      <c r="H167" s="51" t="str">
        <f>IFERROR(AVERAGEIFS('Orders - December 2020'!$I$2:$I$2047,'Orders - December 2020'!$H$2:$H$2047,Worksheet!H$3,'Orders - December 2020'!$C$2:$C$2047,Worksheet!$F167),"-")</f>
        <v>-</v>
      </c>
      <c r="I167" s="51" t="str">
        <f>IFERROR(AVERAGEIFS('Orders - December 2020'!$I$2:$I$2047,'Orders - December 2020'!$H$2:$H$2047,Worksheet!I$3,'Orders - December 2020'!$C$2:$C$2047,Worksheet!$F167),"-")</f>
        <v>-</v>
      </c>
      <c r="J167" s="51" t="str">
        <f>IFERROR(AVERAGEIFS('Orders - December 2020'!$I$2:$I$2047,'Orders - December 2020'!$H$2:$H$2047,Worksheet!J$3,'Orders - December 2020'!$C$2:$C$2047,Worksheet!$F167),"-")</f>
        <v>-</v>
      </c>
      <c r="K167" s="51" t="str">
        <f>IFERROR(AVERAGEIFS('Orders - December 2020'!$I$2:$I$2047,'Orders - December 2020'!$H$2:$H$2047,Worksheet!K$3,'Orders - December 2020'!$C$2:$C$2047,Worksheet!$F167),"-")</f>
        <v>-</v>
      </c>
      <c r="L167" s="51" t="str">
        <f>IFERROR(AVERAGEIFS('Orders - December 2020'!$I$2:$I$2047,'Orders - December 2020'!$H$2:$H$2047,Worksheet!L$3,'Orders - December 2020'!$C$2:$C$2047,Worksheet!$F167),"-")</f>
        <v>-</v>
      </c>
      <c r="M167" s="51" t="str">
        <f>IFERROR(AVERAGEIFS('Orders - December 2020'!$I$2:$I$2047,'Orders - December 2020'!$H$2:$H$2047,Worksheet!M$3,'Orders - December 2020'!$C$2:$C$2047,Worksheet!$F167),"-")</f>
        <v>-</v>
      </c>
      <c r="N167" s="51" t="str">
        <f>IFERROR(AVERAGEIFS('Orders - December 2020'!$I$2:$I$2047,'Orders - December 2020'!$H$2:$H$2047,Worksheet!N$3,'Orders - December 2020'!$C$2:$C$2047,Worksheet!$F167),"-")</f>
        <v>-</v>
      </c>
      <c r="O167" s="51" t="str">
        <f>IFERROR(AVERAGEIFS('Orders - December 2020'!$I$2:$I$2047,'Orders - December 2020'!$H$2:$H$2047,Worksheet!O$3,'Orders - December 2020'!$C$2:$C$2047,Worksheet!$F167),"-")</f>
        <v>-</v>
      </c>
      <c r="P167" s="51" t="str">
        <f>IFERROR(AVERAGEIFS('Orders - December 2020'!$I$2:$I$2047,'Orders - December 2020'!$H$2:$H$2047,Worksheet!P$3,'Orders - December 2020'!$C$2:$C$2047,Worksheet!$F167),"-")</f>
        <v>-</v>
      </c>
      <c r="Q167" s="51" t="str">
        <f>IFERROR(AVERAGEIFS('Orders - December 2020'!$I$2:$I$2047,'Orders - December 2020'!$H$2:$H$2047,Worksheet!Q$3,'Orders - December 2020'!$C$2:$C$2047,Worksheet!$F167),"-")</f>
        <v>-</v>
      </c>
      <c r="R167" s="51" t="str">
        <f>IFERROR(AVERAGEIFS('Orders - December 2020'!$I$2:$I$2047,'Orders - December 2020'!$H$2:$H$2047,Worksheet!R$3,'Orders - December 2020'!$C$2:$C$2047,Worksheet!$F167),"-")</f>
        <v>-</v>
      </c>
      <c r="S167" s="51" t="str">
        <f>IFERROR(AVERAGEIFS('Orders - December 2020'!$I$2:$I$2047,'Orders - December 2020'!$H$2:$H$2047,Worksheet!S$3,'Orders - December 2020'!$C$2:$C$2047,Worksheet!$F167),"-")</f>
        <v>-</v>
      </c>
      <c r="T167" s="51" t="str">
        <f>IFERROR(AVERAGEIFS('Orders - December 2020'!$I$2:$I$2047,'Orders - December 2020'!$H$2:$H$2047,Worksheet!T$3,'Orders - December 2020'!$C$2:$C$2047,Worksheet!$F167),"-")</f>
        <v>-</v>
      </c>
      <c r="U167" s="51" t="str">
        <f>IFERROR(AVERAGEIFS('Orders - December 2020'!$I$2:$I$2047,'Orders - December 2020'!$H$2:$H$2047,Worksheet!U$3,'Orders - December 2020'!$C$2:$C$2047,Worksheet!$F167),"-")</f>
        <v>-</v>
      </c>
      <c r="V167" s="51" t="str">
        <f>IFERROR(AVERAGEIFS('Orders - December 2020'!$I$2:$I$2047,'Orders - December 2020'!$H$2:$H$2047,Worksheet!V$3,'Orders - December 2020'!$C$2:$C$2047,Worksheet!$F167),"-")</f>
        <v>-</v>
      </c>
      <c r="W167" s="51" t="str">
        <f>IFERROR(AVERAGEIFS('Orders - December 2020'!$I$2:$I$2047,'Orders - December 2020'!$H$2:$H$2047,Worksheet!W$3,'Orders - December 2020'!$C$2:$C$2047,Worksheet!$F167),"-")</f>
        <v>-</v>
      </c>
      <c r="X167" s="51" t="str">
        <f>IFERROR(AVERAGEIFS('Orders - December 2020'!$I$2:$I$2047,'Orders - December 2020'!$H$2:$H$2047,Worksheet!X$3,'Orders - December 2020'!$C$2:$C$2047,Worksheet!$F167),"-")</f>
        <v>-</v>
      </c>
      <c r="Y167" s="51" t="str">
        <f>IFERROR(AVERAGEIFS('Orders - December 2020'!$I$2:$I$2047,'Orders - December 2020'!$H$2:$H$2047,Worksheet!Y$3,'Orders - December 2020'!$C$2:$C$2047,Worksheet!$F167),"-")</f>
        <v>-</v>
      </c>
      <c r="Z167" s="51" t="str">
        <f>IFERROR(AVERAGEIFS('Orders - December 2020'!$I$2:$I$2047,'Orders - December 2020'!$H$2:$H$2047,Worksheet!Z$3,'Orders - December 2020'!$C$2:$C$2047,Worksheet!$F167),"-")</f>
        <v>-</v>
      </c>
      <c r="AA167" s="51" t="str">
        <f>IFERROR(AVERAGEIFS('Orders - December 2020'!$I$2:$I$2047,'Orders - December 2020'!$H$2:$H$2047,Worksheet!AA$3,'Orders - December 2020'!$C$2:$C$2047,Worksheet!$F167),"-")</f>
        <v>-</v>
      </c>
      <c r="AB167" s="51" t="str">
        <f>IFERROR(AVERAGEIFS('Orders - December 2020'!$I$2:$I$2047,'Orders - December 2020'!$H$2:$H$2047,Worksheet!AB$3,'Orders - December 2020'!$C$2:$C$2047,Worksheet!$F167),"-")</f>
        <v>-</v>
      </c>
      <c r="AC167" s="51" t="str">
        <f>IFERROR(AVERAGEIFS('Orders - December 2020'!$I$2:$I$2047,'Orders - December 2020'!$H$2:$H$2047,Worksheet!AC$3,'Orders - December 2020'!$C$2:$C$2047,Worksheet!$F167),"-")</f>
        <v>-</v>
      </c>
      <c r="AD167" s="51" t="str">
        <f>IFERROR(AVERAGEIFS('Orders - December 2020'!$I$2:$I$2047,'Orders - December 2020'!$H$2:$H$2047,Worksheet!AD$3,'Orders - December 2020'!$C$2:$C$2047,Worksheet!$F167),"-")</f>
        <v>-</v>
      </c>
      <c r="AE167" s="51" t="str">
        <f>IFERROR(AVERAGEIFS('Orders - December 2020'!$I$2:$I$2047,'Orders - December 2020'!$H$2:$H$2047,Worksheet!AE$3,'Orders - December 2020'!$C$2:$C$2047,Worksheet!$F167),"-")</f>
        <v>-</v>
      </c>
      <c r="AF167" s="51" t="str">
        <f>IFERROR(AVERAGEIFS('Orders - December 2020'!$I$2:$I$2047,'Orders - December 2020'!$H$2:$H$2047,Worksheet!AF$3,'Orders - December 2020'!$C$2:$C$2047,Worksheet!$F167),"-")</f>
        <v>-</v>
      </c>
      <c r="AG167" s="51" t="str">
        <f>IFERROR(AVERAGEIFS('Orders - December 2020'!$I$2:$I$2047,'Orders - December 2020'!$H$2:$H$2047,Worksheet!AG$3,'Orders - December 2020'!$C$2:$C$2047,Worksheet!$F167),"-")</f>
        <v>-</v>
      </c>
      <c r="AH167" s="51" t="str">
        <f>IFERROR(AVERAGEIFS('Orders - December 2020'!$I$2:$I$2047,'Orders - December 2020'!$H$2:$H$2047,Worksheet!AH$3,'Orders - December 2020'!$C$2:$C$2047,Worksheet!$F167),"-")</f>
        <v>-</v>
      </c>
      <c r="AI167" s="51" t="str">
        <f>IFERROR(AVERAGEIFS('Orders - December 2020'!$I$2:$I$2047,'Orders - December 2020'!$H$2:$H$2047,Worksheet!AI$3,'Orders - December 2020'!$C$2:$C$2047,Worksheet!$F167),"-")</f>
        <v>-</v>
      </c>
      <c r="AJ167" s="51" t="str">
        <f>IFERROR(AVERAGEIFS('Orders - December 2020'!$I$2:$I$2047,'Orders - December 2020'!$H$2:$H$2047,Worksheet!AJ$3,'Orders - December 2020'!$C$2:$C$2047,Worksheet!$F167),"-")</f>
        <v>-</v>
      </c>
      <c r="AK167" s="51" t="str">
        <f>IFERROR(AVERAGEIFS('Orders - December 2020'!$I$2:$I$2047,'Orders - December 2020'!$H$2:$H$2047,Worksheet!AK$3,'Orders - December 2020'!$C$2:$C$2047,Worksheet!$F167),"-")</f>
        <v>-</v>
      </c>
      <c r="AL167" s="51" t="str">
        <f>IFERROR(AVERAGEIFS('Orders - December 2020'!$I$2:$I$2047,'Orders - December 2020'!$H$2:$H$2047,Worksheet!AL$3,'Orders - December 2020'!$C$2:$C$2047,Worksheet!$F167),"-")</f>
        <v>-</v>
      </c>
      <c r="AM167" s="51" t="str">
        <f>IFERROR(AVERAGEIFS('Orders - December 2020'!$I$2:$I$2047,'Orders - December 2020'!$H$2:$H$2047,Worksheet!AM$3,'Orders - December 2020'!$C$2:$C$2047,Worksheet!$F167),"-")</f>
        <v>-</v>
      </c>
      <c r="AN167" s="51" t="str">
        <f>IFERROR(AVERAGEIFS('Orders - December 2020'!$I$2:$I$2047,'Orders - December 2020'!$H$2:$H$2047,Worksheet!AN$3,'Orders - December 2020'!$C$2:$C$2047,Worksheet!$F167),"-")</f>
        <v>-</v>
      </c>
      <c r="AO167" s="51" t="str">
        <f>IFERROR(AVERAGEIFS('Orders - December 2020'!$I$2:$I$2047,'Orders - December 2020'!$H$2:$H$2047,Worksheet!AO$3,'Orders - December 2020'!$C$2:$C$2047,Worksheet!$F167),"-")</f>
        <v>-</v>
      </c>
      <c r="AP167" s="51" t="str">
        <f>IFERROR(AVERAGEIFS('Orders - December 2020'!$I$2:$I$2047,'Orders - December 2020'!$H$2:$H$2047,Worksheet!AP$3,'Orders - December 2020'!$C$2:$C$2047,Worksheet!$F167),"-")</f>
        <v>-</v>
      </c>
      <c r="AQ167" s="51" t="str">
        <f>IFERROR(AVERAGEIFS('Orders - December 2020'!$I$2:$I$2047,'Orders - December 2020'!$H$2:$H$2047,Worksheet!AQ$3,'Orders - December 2020'!$C$2:$C$2047,Worksheet!$F167),"-")</f>
        <v>-</v>
      </c>
      <c r="AR167" s="51" t="str">
        <f>IFERROR(AVERAGEIFS('Orders - December 2020'!$I$2:$I$2047,'Orders - December 2020'!$H$2:$H$2047,Worksheet!AR$3,'Orders - December 2020'!$C$2:$C$2047,Worksheet!$F167),"-")</f>
        <v>-</v>
      </c>
      <c r="AS167" s="51" t="str">
        <f>IFERROR(AVERAGEIFS('Orders - December 2020'!$I$2:$I$2047,'Orders - December 2020'!$H$2:$H$2047,Worksheet!AS$3,'Orders - December 2020'!$C$2:$C$2047,Worksheet!$F167),"-")</f>
        <v>-</v>
      </c>
      <c r="AT167" s="51" t="str">
        <f>IFERROR(AVERAGEIFS('Orders - December 2020'!$I$2:$I$2047,'Orders - December 2020'!$H$2:$H$2047,Worksheet!AT$3,'Orders - December 2020'!$C$2:$C$2047,Worksheet!$F167),"-")</f>
        <v>-</v>
      </c>
      <c r="AU167" s="51" t="str">
        <f>IFERROR(AVERAGEIFS('Orders - December 2020'!$I$2:$I$2047,'Orders - December 2020'!$H$2:$H$2047,Worksheet!AU$3,'Orders - December 2020'!$C$2:$C$2047,Worksheet!$F167),"-")</f>
        <v>-</v>
      </c>
      <c r="AV167" s="51" t="str">
        <f>IFERROR(AVERAGEIFS('Orders - December 2020'!$I$2:$I$2047,'Orders - December 2020'!$H$2:$H$2047,Worksheet!AV$3,'Orders - December 2020'!$C$2:$C$2047,Worksheet!$F167),"-")</f>
        <v>-</v>
      </c>
      <c r="AW167" s="51" t="str">
        <f>IFERROR(AVERAGEIFS('Orders - December 2020'!$I$2:$I$2047,'Orders - December 2020'!$H$2:$H$2047,Worksheet!AW$3,'Orders - December 2020'!$C$2:$C$2047,Worksheet!$F167),"-")</f>
        <v>-</v>
      </c>
      <c r="AX167" s="51" t="str">
        <f>IFERROR(AVERAGEIFS('Orders - December 2020'!$I$2:$I$2047,'Orders - December 2020'!$H$2:$H$2047,Worksheet!AX$3,'Orders - December 2020'!$C$2:$C$2047,Worksheet!$F167),"-")</f>
        <v>-</v>
      </c>
      <c r="AY167" s="51" t="str">
        <f>IFERROR(AVERAGEIFS('Orders - December 2020'!$I$2:$I$2047,'Orders - December 2020'!$H$2:$H$2047,Worksheet!AY$3,'Orders - December 2020'!$C$2:$C$2047,Worksheet!$F167),"-")</f>
        <v>-</v>
      </c>
      <c r="AZ167" s="51" t="str">
        <f>IFERROR(AVERAGEIFS('Orders - December 2020'!$I$2:$I$2047,'Orders - December 2020'!$H$2:$H$2047,Worksheet!AZ$3,'Orders - December 2020'!$C$2:$C$2047,Worksheet!$F167),"-")</f>
        <v>-</v>
      </c>
      <c r="BA167" s="51" t="str">
        <f>IFERROR(AVERAGEIFS('Orders - December 2020'!$I$2:$I$2047,'Orders - December 2020'!$H$2:$H$2047,Worksheet!BA$3,'Orders - December 2020'!$C$2:$C$2047,Worksheet!$F167),"-")</f>
        <v>-</v>
      </c>
      <c r="BB167" s="51" t="str">
        <f>IFERROR(AVERAGEIFS('Orders - December 2020'!$I$2:$I$2047,'Orders - December 2020'!$H$2:$H$2047,Worksheet!BB$3,'Orders - December 2020'!$C$2:$C$2047,Worksheet!$F167),"-")</f>
        <v>-</v>
      </c>
      <c r="BC167" s="51" t="str">
        <f>IFERROR(AVERAGEIFS('Orders - December 2020'!$I$2:$I$2047,'Orders - December 2020'!$H$2:$H$2047,Worksheet!BC$3,'Orders - December 2020'!$C$2:$C$2047,Worksheet!$F167),"-")</f>
        <v>-</v>
      </c>
      <c r="BD167" s="51" t="str">
        <f>IFERROR(AVERAGEIFS('Orders - December 2020'!$I$2:$I$2047,'Orders - December 2020'!$H$2:$H$2047,Worksheet!BD$3,'Orders - December 2020'!$C$2:$C$2047,Worksheet!$F167),"-")</f>
        <v>-</v>
      </c>
      <c r="BE167" s="51" t="str">
        <f>IFERROR(AVERAGEIFS('Orders - December 2020'!$I$2:$I$2047,'Orders - December 2020'!$H$2:$H$2047,Worksheet!BE$3,'Orders - December 2020'!$C$2:$C$2047,Worksheet!$F167),"-")</f>
        <v>-</v>
      </c>
      <c r="BF167" s="51" t="str">
        <f>IFERROR(AVERAGEIFS('Orders - December 2020'!$I$2:$I$2047,'Orders - December 2020'!$H$2:$H$2047,Worksheet!BF$3,'Orders - December 2020'!$C$2:$C$2047,Worksheet!$F167),"-")</f>
        <v>-</v>
      </c>
      <c r="BG167" s="51" t="str">
        <f>IFERROR(AVERAGEIFS('Orders - December 2020'!$I$2:$I$2047,'Orders - December 2020'!$H$2:$H$2047,Worksheet!BG$3,'Orders - December 2020'!$C$2:$C$2047,Worksheet!$F167),"-")</f>
        <v>-</v>
      </c>
      <c r="BH167" s="51" t="str">
        <f>IFERROR(AVERAGEIFS('Orders - December 2020'!$I$2:$I$2047,'Orders - December 2020'!$H$2:$H$2047,Worksheet!BH$3,'Orders - December 2020'!$C$2:$C$2047,Worksheet!$F167),"-")</f>
        <v>-</v>
      </c>
      <c r="BI167" s="51" t="str">
        <f>IFERROR(AVERAGEIFS('Orders - December 2020'!$I$2:$I$2047,'Orders - December 2020'!$H$2:$H$2047,Worksheet!BI$3,'Orders - December 2020'!$C$2:$C$2047,Worksheet!$F167),"-")</f>
        <v>-</v>
      </c>
      <c r="BJ167" s="51" t="str">
        <f>IFERROR(AVERAGEIFS('Orders - December 2020'!$I$2:$I$2047,'Orders - December 2020'!$H$2:$H$2047,Worksheet!BJ$3,'Orders - December 2020'!$C$2:$C$2047,Worksheet!$F167),"-")</f>
        <v>-</v>
      </c>
      <c r="BK167" s="51" t="str">
        <f>IFERROR(AVERAGEIFS('Orders - December 2020'!$I$2:$I$2047,'Orders - December 2020'!$H$2:$H$2047,Worksheet!BK$3,'Orders - December 2020'!$C$2:$C$2047,Worksheet!$F167),"-")</f>
        <v>-</v>
      </c>
      <c r="BL167" s="51" t="str">
        <f>IFERROR(AVERAGEIFS('Orders - December 2020'!$I$2:$I$2047,'Orders - December 2020'!$H$2:$H$2047,Worksheet!BL$3,'Orders - December 2020'!$C$2:$C$2047,Worksheet!$F167),"-")</f>
        <v>-</v>
      </c>
      <c r="BM167" s="51" t="str">
        <f>IFERROR(AVERAGEIFS('Orders - December 2020'!$I$2:$I$2047,'Orders - December 2020'!$H$2:$H$2047,Worksheet!BM$3,'Orders - December 2020'!$C$2:$C$2047,Worksheet!$F167),"-")</f>
        <v>-</v>
      </c>
      <c r="BN167" s="51" t="str">
        <f>IFERROR(AVERAGEIFS('Orders - December 2020'!$I$2:$I$2047,'Orders - December 2020'!$H$2:$H$2047,Worksheet!BN$3,'Orders - December 2020'!$C$2:$C$2047,Worksheet!$F167),"-")</f>
        <v>-</v>
      </c>
      <c r="BO167" s="51" t="str">
        <f>IFERROR(AVERAGEIFS('Orders - December 2020'!$I$2:$I$2047,'Orders - December 2020'!$H$2:$H$2047,Worksheet!BO$3,'Orders - December 2020'!$C$2:$C$2047,Worksheet!$F167),"-")</f>
        <v>-</v>
      </c>
      <c r="BP167" s="51" t="str">
        <f>IFERROR(AVERAGEIFS('Orders - December 2020'!$I$2:$I$2047,'Orders - December 2020'!$H$2:$H$2047,Worksheet!BP$3,'Orders - December 2020'!$C$2:$C$2047,Worksheet!$F167),"-")</f>
        <v>-</v>
      </c>
      <c r="BQ167" s="51" t="str">
        <f>IFERROR(AVERAGEIFS('Orders - December 2020'!$I$2:$I$2047,'Orders - December 2020'!$H$2:$H$2047,Worksheet!BQ$3,'Orders - December 2020'!$C$2:$C$2047,Worksheet!$F167),"-")</f>
        <v>-</v>
      </c>
      <c r="BR167" s="51" t="str">
        <f>IFERROR(AVERAGEIFS('Orders - December 2020'!$I$2:$I$2047,'Orders - December 2020'!$H$2:$H$2047,Worksheet!BR$3,'Orders - December 2020'!$C$2:$C$2047,Worksheet!$F167),"-")</f>
        <v>-</v>
      </c>
      <c r="BS167" s="51" t="str">
        <f>IFERROR(AVERAGEIFS('Orders - December 2020'!$I$2:$I$2047,'Orders - December 2020'!$H$2:$H$2047,Worksheet!BS$3,'Orders - December 2020'!$C$2:$C$2047,Worksheet!$F167),"-")</f>
        <v>-</v>
      </c>
      <c r="BT167" s="51" t="str">
        <f>IFERROR(AVERAGEIFS('Orders - December 2020'!$I$2:$I$2047,'Orders - December 2020'!$H$2:$H$2047,Worksheet!BT$3,'Orders - December 2020'!$C$2:$C$2047,Worksheet!$F167),"-")</f>
        <v>-</v>
      </c>
      <c r="BU167" s="51" t="str">
        <f>IFERROR(AVERAGEIFS('Orders - December 2020'!$I$2:$I$2047,'Orders - December 2020'!$H$2:$H$2047,Worksheet!BU$3,'Orders - December 2020'!$C$2:$C$2047,Worksheet!$F167),"-")</f>
        <v>-</v>
      </c>
      <c r="BV167" s="51" t="str">
        <f>IFERROR(AVERAGEIFS('Orders - December 2020'!$I$2:$I$2047,'Orders - December 2020'!$H$2:$H$2047,Worksheet!BV$3,'Orders - December 2020'!$C$2:$C$2047,Worksheet!$F167),"-")</f>
        <v>-</v>
      </c>
      <c r="BW167" s="51" t="str">
        <f>IFERROR(AVERAGEIFS('Orders - December 2020'!$I$2:$I$2047,'Orders - December 2020'!$H$2:$H$2047,Worksheet!BW$3,'Orders - December 2020'!$C$2:$C$2047,Worksheet!$F167),"-")</f>
        <v>-</v>
      </c>
      <c r="BX167" s="51" t="str">
        <f>IFERROR(AVERAGEIFS('Orders - December 2020'!$I$2:$I$2047,'Orders - December 2020'!$H$2:$H$2047,Worksheet!BX$3,'Orders - December 2020'!$C$2:$C$2047,Worksheet!$F167),"-")</f>
        <v>-</v>
      </c>
      <c r="BY167" s="51" t="str">
        <f>IFERROR(AVERAGEIFS('Orders - December 2020'!$I$2:$I$2047,'Orders - December 2020'!$H$2:$H$2047,Worksheet!BY$3,'Orders - December 2020'!$C$2:$C$2047,Worksheet!$F167),"-")</f>
        <v>-</v>
      </c>
      <c r="BZ167" s="51" t="str">
        <f>IFERROR(AVERAGEIFS('Orders - December 2020'!$I$2:$I$2047,'Orders - December 2020'!$H$2:$H$2047,Worksheet!BZ$3,'Orders - December 2020'!$C$2:$C$2047,Worksheet!$F167),"-")</f>
        <v>-</v>
      </c>
      <c r="CA167" s="51">
        <f>IFERROR(AVERAGEIFS('Orders - December 2020'!$I$2:$I$2047,'Orders - December 2020'!$H$2:$H$2047,Worksheet!CA$3,'Orders - December 2020'!$C$2:$C$2047,Worksheet!$F167),"-")</f>
        <v>1</v>
      </c>
      <c r="CB167" s="51">
        <f>IFERROR(AVERAGEIFS('Orders - December 2020'!$I$2:$I$2047,'Orders - December 2020'!$H$2:$H$2047,Worksheet!CB$3,'Orders - December 2020'!$C$2:$C$2047,Worksheet!$F167),"-")</f>
        <v>1</v>
      </c>
      <c r="CC167" s="51" t="str">
        <f>IFERROR(AVERAGEIFS('Orders - December 2020'!$I$2:$I$2047,'Orders - December 2020'!$H$2:$H$2047,Worksheet!CC$3,'Orders - December 2020'!$C$2:$C$2047,Worksheet!$F167),"-")</f>
        <v>-</v>
      </c>
      <c r="CD167" s="51" t="str">
        <f>IFERROR(AVERAGEIFS('Orders - December 2020'!$I$2:$I$2047,'Orders - December 2020'!$H$2:$H$2047,Worksheet!CD$3,'Orders - December 2020'!$C$2:$C$2047,Worksheet!$F167),"-")</f>
        <v>-</v>
      </c>
      <c r="CE167" s="51" t="str">
        <f>IFERROR(AVERAGEIFS('Orders - December 2020'!$I$2:$I$2047,'Orders - December 2020'!$H$2:$H$2047,Worksheet!CE$3,'Orders - December 2020'!$C$2:$C$2047,Worksheet!$F167),"-")</f>
        <v>-</v>
      </c>
      <c r="CF167" s="51" t="str">
        <f>IFERROR(AVERAGEIFS('Orders - December 2020'!$I$2:$I$2047,'Orders - December 2020'!$H$2:$H$2047,Worksheet!CF$3,'Orders - December 2020'!$C$2:$C$2047,Worksheet!$F167),"-")</f>
        <v>-</v>
      </c>
      <c r="CG167" s="51" t="str">
        <f>IFERROR(AVERAGEIFS('Orders - December 2020'!$I$2:$I$2047,'Orders - December 2020'!$H$2:$H$2047,Worksheet!CG$3,'Orders - December 2020'!$C$2:$C$2047,Worksheet!$F167),"-")</f>
        <v>-</v>
      </c>
      <c r="CH167" s="51" t="str">
        <f>IFERROR(AVERAGEIFS('Orders - December 2020'!$I$2:$I$2047,'Orders - December 2020'!$H$2:$H$2047,Worksheet!CH$3,'Orders - December 2020'!$C$2:$C$2047,Worksheet!$F167),"-")</f>
        <v>-</v>
      </c>
      <c r="CI167" s="51" t="str">
        <f>IFERROR(AVERAGEIFS('Orders - December 2020'!$I$2:$I$2047,'Orders - December 2020'!$H$2:$H$2047,Worksheet!CI$3,'Orders - December 2020'!$C$2:$C$2047,Worksheet!$F167),"-")</f>
        <v>-</v>
      </c>
      <c r="CJ167" s="51" t="str">
        <f>IFERROR(AVERAGEIFS('Orders - December 2020'!$I$2:$I$2047,'Orders - December 2020'!$H$2:$H$2047,Worksheet!CJ$3,'Orders - December 2020'!$C$2:$C$2047,Worksheet!$F167),"-")</f>
        <v>-</v>
      </c>
      <c r="CK167" s="51" t="str">
        <f>IFERROR(AVERAGEIFS('Orders - December 2020'!$I$2:$I$2047,'Orders - December 2020'!$H$2:$H$2047,Worksheet!CK$3,'Orders - December 2020'!$C$2:$C$2047,Worksheet!$F167),"-")</f>
        <v>-</v>
      </c>
      <c r="CL167" s="51" t="str">
        <f>IFERROR(AVERAGEIFS('Orders - December 2020'!$I$2:$I$2047,'Orders - December 2020'!$H$2:$H$2047,Worksheet!CL$3,'Orders - December 2020'!$C$2:$C$2047,Worksheet!$F167),"-")</f>
        <v>-</v>
      </c>
      <c r="CM167" s="51" t="str">
        <f>IFERROR(AVERAGEIFS('Orders - December 2020'!$I$2:$I$2047,'Orders - December 2020'!$H$2:$H$2047,Worksheet!CM$3,'Orders - December 2020'!$C$2:$C$2047,Worksheet!$F167),"-")</f>
        <v>-</v>
      </c>
      <c r="CN167" s="51" t="str">
        <f>IFERROR(AVERAGEIFS('Orders - December 2020'!$I$2:$I$2047,'Orders - December 2020'!$H$2:$H$2047,Worksheet!CN$3,'Orders - December 2020'!$C$2:$C$2047,Worksheet!$F167),"-")</f>
        <v>-</v>
      </c>
      <c r="CO167" s="51" t="str">
        <f>IFERROR(AVERAGEIFS('Orders - December 2020'!$I$2:$I$2047,'Orders - December 2020'!$H$2:$H$2047,Worksheet!CO$3,'Orders - December 2020'!$C$2:$C$2047,Worksheet!$F167),"-")</f>
        <v>-</v>
      </c>
      <c r="CP167" s="51" t="str">
        <f>IFERROR(AVERAGEIFS('Orders - December 2020'!$I$2:$I$2047,'Orders - December 2020'!$H$2:$H$2047,Worksheet!CP$3,'Orders - December 2020'!$C$2:$C$2047,Worksheet!$F167),"-")</f>
        <v>-</v>
      </c>
      <c r="CQ167" s="51" t="str">
        <f>IFERROR(AVERAGEIFS('Orders - December 2020'!$I$2:$I$2047,'Orders - December 2020'!$H$2:$H$2047,Worksheet!CQ$3,'Orders - December 2020'!$C$2:$C$2047,Worksheet!$F167),"-")</f>
        <v>-</v>
      </c>
      <c r="CR167" s="51" t="str">
        <f>IFERROR(AVERAGEIFS('Orders - December 2020'!$I$2:$I$2047,'Orders - December 2020'!$H$2:$H$2047,Worksheet!CR$3,'Orders - December 2020'!$C$2:$C$2047,Worksheet!$F167),"-")</f>
        <v>-</v>
      </c>
      <c r="CS167" s="51" t="str">
        <f>IFERROR(AVERAGEIFS('Orders - December 2020'!$I$2:$I$2047,'Orders - December 2020'!$H$2:$H$2047,Worksheet!CS$3,'Orders - December 2020'!$C$2:$C$2047,Worksheet!$F167),"-")</f>
        <v>-</v>
      </c>
      <c r="CT167" s="51" t="str">
        <f>IFERROR(AVERAGEIFS('Orders - December 2020'!$I$2:$I$2047,'Orders - December 2020'!$H$2:$H$2047,Worksheet!CT$3,'Orders - December 2020'!$C$2:$C$2047,Worksheet!$F167),"-")</f>
        <v>-</v>
      </c>
      <c r="CU167" s="51" t="str">
        <f>IFERROR(AVERAGEIFS('Orders - December 2020'!$I$2:$I$2047,'Orders - December 2020'!$H$2:$H$2047,Worksheet!CU$3,'Orders - December 2020'!$C$2:$C$2047,Worksheet!$F167),"-")</f>
        <v>-</v>
      </c>
      <c r="CV167" s="51" t="str">
        <f>IFERROR(AVERAGEIFS('Orders - December 2020'!$I$2:$I$2047,'Orders - December 2020'!$H$2:$H$2047,Worksheet!CV$3,'Orders - December 2020'!$C$2:$C$2047,Worksheet!$F167),"-")</f>
        <v>-</v>
      </c>
      <c r="CW167" s="51" t="str">
        <f>IFERROR(AVERAGEIFS('Orders - December 2020'!$I$2:$I$2047,'Orders - December 2020'!$H$2:$H$2047,Worksheet!CW$3,'Orders - December 2020'!$C$2:$C$2047,Worksheet!$F167),"-")</f>
        <v>-</v>
      </c>
      <c r="CX167" s="51" t="str">
        <f>IFERROR(AVERAGEIFS('Orders - December 2020'!$I$2:$I$2047,'Orders - December 2020'!$H$2:$H$2047,Worksheet!CX$3,'Orders - December 2020'!$C$2:$C$2047,Worksheet!$F167),"-")</f>
        <v>-</v>
      </c>
      <c r="CY167" s="51" t="str">
        <f>IFERROR(AVERAGEIFS('Orders - December 2020'!$I$2:$I$2047,'Orders - December 2020'!$H$2:$H$2047,Worksheet!CY$3,'Orders - December 2020'!$C$2:$C$2047,Worksheet!$F167),"-")</f>
        <v>-</v>
      </c>
      <c r="CZ167" s="51" t="str">
        <f>IFERROR(AVERAGEIFS('Orders - December 2020'!$I$2:$I$2047,'Orders - December 2020'!$H$2:$H$2047,Worksheet!CZ$3,'Orders - December 2020'!$C$2:$C$2047,Worksheet!$F167),"-")</f>
        <v>-</v>
      </c>
      <c r="DA167" s="51" t="str">
        <f>IFERROR(AVERAGEIFS('Orders - December 2020'!$I$2:$I$2047,'Orders - December 2020'!$H$2:$H$2047,Worksheet!DA$3,'Orders - December 2020'!$C$2:$C$2047,Worksheet!$F167),"-")</f>
        <v>-</v>
      </c>
      <c r="DB167" s="51" t="str">
        <f>IFERROR(AVERAGEIFS('Orders - December 2020'!$I$2:$I$2047,'Orders - December 2020'!$H$2:$H$2047,Worksheet!DB$3,'Orders - December 2020'!$C$2:$C$2047,Worksheet!$F167),"-")</f>
        <v>-</v>
      </c>
      <c r="DC167" s="51" t="str">
        <f>IFERROR(AVERAGEIFS('Orders - December 2020'!$I$2:$I$2047,'Orders - December 2020'!$H$2:$H$2047,Worksheet!DC$3,'Orders - December 2020'!$C$2:$C$2047,Worksheet!$F167),"-")</f>
        <v>-</v>
      </c>
      <c r="DD167" s="51" t="str">
        <f>IFERROR(AVERAGEIFS('Orders - December 2020'!$I$2:$I$2047,'Orders - December 2020'!$H$2:$H$2047,Worksheet!DD$3,'Orders - December 2020'!$C$2:$C$2047,Worksheet!$F167),"-")</f>
        <v>-</v>
      </c>
      <c r="DE167" s="51" t="str">
        <f>IFERROR(AVERAGEIFS('Orders - December 2020'!$I$2:$I$2047,'Orders - December 2020'!$H$2:$H$2047,Worksheet!DE$3,'Orders - December 2020'!$C$2:$C$2047,Worksheet!$F167),"-")</f>
        <v>-</v>
      </c>
      <c r="DF167" s="51" t="str">
        <f>IFERROR(AVERAGEIFS('Orders - December 2020'!$I$2:$I$2047,'Orders - December 2020'!$H$2:$H$2047,Worksheet!DF$3,'Orders - December 2020'!$C$2:$C$2047,Worksheet!$F167),"-")</f>
        <v>-</v>
      </c>
      <c r="DG167" s="51" t="str">
        <f>IFERROR(AVERAGEIFS('Orders - December 2020'!$I$2:$I$2047,'Orders - December 2020'!$H$2:$H$2047,Worksheet!DG$3,'Orders - December 2020'!$C$2:$C$2047,Worksheet!$F167),"-")</f>
        <v>-</v>
      </c>
      <c r="DH167" s="51" t="str">
        <f>IFERROR(AVERAGEIFS('Orders - December 2020'!$I$2:$I$2047,'Orders - December 2020'!$H$2:$H$2047,Worksheet!DH$3,'Orders - December 2020'!$C$2:$C$2047,Worksheet!$F167),"-")</f>
        <v>-</v>
      </c>
      <c r="DI167" s="51" t="str">
        <f>IFERROR(AVERAGEIFS('Orders - December 2020'!$I$2:$I$2047,'Orders - December 2020'!$H$2:$H$2047,Worksheet!DI$3,'Orders - December 2020'!$C$2:$C$2047,Worksheet!$F167),"-")</f>
        <v>-</v>
      </c>
      <c r="DJ167" s="51" t="str">
        <f>IFERROR(AVERAGEIFS('Orders - December 2020'!$I$2:$I$2047,'Orders - December 2020'!$H$2:$H$2047,Worksheet!DJ$3,'Orders - December 2020'!$C$2:$C$2047,Worksheet!$F167),"-")</f>
        <v>-</v>
      </c>
      <c r="DK167" s="51" t="str">
        <f>IFERROR(AVERAGEIFS('Orders - December 2020'!$I$2:$I$2047,'Orders - December 2020'!$H$2:$H$2047,Worksheet!DK$3,'Orders - December 2020'!$C$2:$C$2047,Worksheet!$F167),"-")</f>
        <v>-</v>
      </c>
      <c r="DL167" s="51" t="str">
        <f>IFERROR(AVERAGEIFS('Orders - December 2020'!$I$2:$I$2047,'Orders - December 2020'!$H$2:$H$2047,Worksheet!DL$3,'Orders - December 2020'!$C$2:$C$2047,Worksheet!$F167),"-")</f>
        <v>-</v>
      </c>
      <c r="DM167" s="51" t="str">
        <f>IFERROR(AVERAGEIFS('Orders - December 2020'!$I$2:$I$2047,'Orders - December 2020'!$H$2:$H$2047,Worksheet!DM$3,'Orders - December 2020'!$C$2:$C$2047,Worksheet!$F167),"-")</f>
        <v>-</v>
      </c>
      <c r="DN167" s="51" t="str">
        <f>IFERROR(AVERAGEIFS('Orders - December 2020'!$I$2:$I$2047,'Orders - December 2020'!$H$2:$H$2047,Worksheet!DN$3,'Orders - December 2020'!$C$2:$C$2047,Worksheet!$F167),"-")</f>
        <v>-</v>
      </c>
      <c r="DO167" s="51" t="str">
        <f>IFERROR(AVERAGEIFS('Orders - December 2020'!$I$2:$I$2047,'Orders - December 2020'!$H$2:$H$2047,Worksheet!DO$3,'Orders - December 2020'!$C$2:$C$2047,Worksheet!$F167),"-")</f>
        <v>-</v>
      </c>
      <c r="DP167" s="51" t="str">
        <f>IFERROR(AVERAGEIFS('Orders - December 2020'!$I$2:$I$2047,'Orders - December 2020'!$H$2:$H$2047,Worksheet!DP$3,'Orders - December 2020'!$C$2:$C$2047,Worksheet!$F167),"-")</f>
        <v>-</v>
      </c>
      <c r="DQ167" s="51" t="str">
        <f>IFERROR(AVERAGEIFS('Orders - December 2020'!$I$2:$I$2047,'Orders - December 2020'!$H$2:$H$2047,Worksheet!DQ$3,'Orders - December 2020'!$C$2:$C$2047,Worksheet!$F167),"-")</f>
        <v>-</v>
      </c>
      <c r="DR167" s="51" t="str">
        <f>IFERROR(AVERAGEIFS('Orders - December 2020'!$I$2:$I$2047,'Orders - December 2020'!$H$2:$H$2047,Worksheet!DR$3,'Orders - December 2020'!$C$2:$C$2047,Worksheet!$F167),"-")</f>
        <v>-</v>
      </c>
      <c r="DS167" s="51" t="str">
        <f>IFERROR(AVERAGEIFS('Orders - December 2020'!$I$2:$I$2047,'Orders - December 2020'!$H$2:$H$2047,Worksheet!DS$3,'Orders - December 2020'!$C$2:$C$2047,Worksheet!$F167),"-")</f>
        <v>-</v>
      </c>
      <c r="DT167" s="51" t="str">
        <f>IFERROR(AVERAGEIFS('Orders - December 2020'!$I$2:$I$2047,'Orders - December 2020'!$H$2:$H$2047,Worksheet!DT$3,'Orders - December 2020'!$C$2:$C$2047,Worksheet!$F167),"-")</f>
        <v>-</v>
      </c>
      <c r="DU167" s="51" t="str">
        <f>IFERROR(AVERAGEIFS('Orders - December 2020'!$I$2:$I$2047,'Orders - December 2020'!$H$2:$H$2047,Worksheet!DU$3,'Orders - December 2020'!$C$2:$C$2047,Worksheet!$F167),"-")</f>
        <v>-</v>
      </c>
      <c r="DV167" s="51" t="str">
        <f>IFERROR(AVERAGEIFS('Orders - December 2020'!$I$2:$I$2047,'Orders - December 2020'!$H$2:$H$2047,Worksheet!DV$3,'Orders - December 2020'!$C$2:$C$2047,Worksheet!$F167),"-")</f>
        <v>-</v>
      </c>
      <c r="DW167" s="51" t="str">
        <f>IFERROR(AVERAGEIFS('Orders - December 2020'!$I$2:$I$2047,'Orders - December 2020'!$H$2:$H$2047,Worksheet!DW$3,'Orders - December 2020'!$C$2:$C$2047,Worksheet!$F167),"-")</f>
        <v>-</v>
      </c>
      <c r="DX167" s="51" t="str">
        <f>IFERROR(AVERAGEIFS('Orders - December 2020'!$I$2:$I$2047,'Orders - December 2020'!$H$2:$H$2047,Worksheet!DX$3,'Orders - December 2020'!$C$2:$C$2047,Worksheet!$F167),"-")</f>
        <v>-</v>
      </c>
      <c r="DY167" s="51" t="str">
        <f>IFERROR(AVERAGEIFS('Orders - December 2020'!$I$2:$I$2047,'Orders - December 2020'!$H$2:$H$2047,Worksheet!DY$3,'Orders - December 2020'!$C$2:$C$2047,Worksheet!$F167),"-")</f>
        <v>-</v>
      </c>
      <c r="DZ167" s="51" t="str">
        <f>IFERROR(AVERAGEIFS('Orders - December 2020'!$I$2:$I$2047,'Orders - December 2020'!$H$2:$H$2047,Worksheet!DZ$3,'Orders - December 2020'!$C$2:$C$2047,Worksheet!$F167),"-")</f>
        <v>-</v>
      </c>
      <c r="EA167" s="51" t="str">
        <f>IFERROR(AVERAGEIFS('Orders - December 2020'!$I$2:$I$2047,'Orders - December 2020'!$H$2:$H$2047,Worksheet!EA$3,'Orders - December 2020'!$C$2:$C$2047,Worksheet!$F167),"-")</f>
        <v>-</v>
      </c>
      <c r="EB167" s="51" t="str">
        <f>IFERROR(AVERAGEIFS('Orders - December 2020'!$I$2:$I$2047,'Orders - December 2020'!$H$2:$H$2047,Worksheet!EB$3,'Orders - December 2020'!$C$2:$C$2047,Worksheet!$F167),"-")</f>
        <v>-</v>
      </c>
      <c r="EC167" s="51" t="str">
        <f>IFERROR(AVERAGEIFS('Orders - December 2020'!$I$2:$I$2047,'Orders - December 2020'!$H$2:$H$2047,Worksheet!EC$3,'Orders - December 2020'!$C$2:$C$2047,Worksheet!$F167),"-")</f>
        <v>-</v>
      </c>
      <c r="ED167" s="51" t="str">
        <f>IFERROR(AVERAGEIFS('Orders - December 2020'!$I$2:$I$2047,'Orders - December 2020'!$H$2:$H$2047,Worksheet!ED$3,'Orders - December 2020'!$C$2:$C$2047,Worksheet!$F167),"-")</f>
        <v>-</v>
      </c>
      <c r="EE167" s="51" t="str">
        <f>IFERROR(AVERAGEIFS('Orders - December 2020'!$I$2:$I$2047,'Orders - December 2020'!$H$2:$H$2047,Worksheet!EE$3,'Orders - December 2020'!$C$2:$C$2047,Worksheet!$F167),"-")</f>
        <v>-</v>
      </c>
      <c r="EF167" s="51" t="str">
        <f>IFERROR(AVERAGEIFS('Orders - December 2020'!$I$2:$I$2047,'Orders - December 2020'!$H$2:$H$2047,Worksheet!EF$3,'Orders - December 2020'!$C$2:$C$2047,Worksheet!$F167),"-")</f>
        <v>-</v>
      </c>
      <c r="EG167" s="51" t="str">
        <f>IFERROR(AVERAGEIFS('Orders - December 2020'!$I$2:$I$2047,'Orders - December 2020'!$H$2:$H$2047,Worksheet!EG$3,'Orders - December 2020'!$C$2:$C$2047,Worksheet!$F167),"-")</f>
        <v>-</v>
      </c>
      <c r="EH167" s="51" t="str">
        <f>IFERROR(AVERAGEIFS('Orders - December 2020'!$I$2:$I$2047,'Orders - December 2020'!$H$2:$H$2047,Worksheet!EH$3,'Orders - December 2020'!$C$2:$C$2047,Worksheet!$F167),"-")</f>
        <v>-</v>
      </c>
      <c r="EI167" s="51" t="str">
        <f>IFERROR(AVERAGEIFS('Orders - December 2020'!$I$2:$I$2047,'Orders - December 2020'!$H$2:$H$2047,Worksheet!EI$3,'Orders - December 2020'!$C$2:$C$2047,Worksheet!$F167),"-")</f>
        <v>-</v>
      </c>
      <c r="EJ167" s="51" t="str">
        <f>IFERROR(AVERAGEIFS('Orders - December 2020'!$I$2:$I$2047,'Orders - December 2020'!$H$2:$H$2047,Worksheet!EJ$3,'Orders - December 2020'!$C$2:$C$2047,Worksheet!$F167),"-")</f>
        <v>-</v>
      </c>
      <c r="EK167" s="51" t="str">
        <f>IFERROR(AVERAGEIFS('Orders - December 2020'!$I$2:$I$2047,'Orders - December 2020'!$H$2:$H$2047,Worksheet!EK$3,'Orders - December 2020'!$C$2:$C$2047,Worksheet!$F167),"-")</f>
        <v>-</v>
      </c>
      <c r="EL167" s="51" t="str">
        <f>IFERROR(AVERAGEIFS('Orders - December 2020'!$I$2:$I$2047,'Orders - December 2020'!$H$2:$H$2047,Worksheet!EL$3,'Orders - December 2020'!$C$2:$C$2047,Worksheet!$F167),"-")</f>
        <v>-</v>
      </c>
      <c r="EM167" s="51" t="str">
        <f>IFERROR(AVERAGEIFS('Orders - December 2020'!$I$2:$I$2047,'Orders - December 2020'!$H$2:$H$2047,Worksheet!EM$3,'Orders - December 2020'!$C$2:$C$2047,Worksheet!$F167),"-")</f>
        <v>-</v>
      </c>
      <c r="EN167" s="51" t="str">
        <f>IFERROR(AVERAGEIFS('Orders - December 2020'!$I$2:$I$2047,'Orders - December 2020'!$H$2:$H$2047,Worksheet!EN$3,'Orders - December 2020'!$C$2:$C$2047,Worksheet!$F167),"-")</f>
        <v>-</v>
      </c>
      <c r="EO167" s="51" t="str">
        <f>IFERROR(AVERAGEIFS('Orders - December 2020'!$I$2:$I$2047,'Orders - December 2020'!$H$2:$H$2047,Worksheet!EO$3,'Orders - December 2020'!$C$2:$C$2047,Worksheet!$F167),"-")</f>
        <v>-</v>
      </c>
      <c r="EP167" s="51" t="str">
        <f>IFERROR(AVERAGEIFS('Orders - December 2020'!$I$2:$I$2047,'Orders - December 2020'!$H$2:$H$2047,Worksheet!EP$3,'Orders - December 2020'!$C$2:$C$2047,Worksheet!$F167),"-")</f>
        <v>-</v>
      </c>
      <c r="EQ167" s="51" t="str">
        <f>IFERROR(AVERAGEIFS('Orders - December 2020'!$I$2:$I$2047,'Orders - December 2020'!$H$2:$H$2047,Worksheet!EQ$3,'Orders - December 2020'!$C$2:$C$2047,Worksheet!$F167),"-")</f>
        <v>-</v>
      </c>
      <c r="ER167" s="51" t="str">
        <f>IFERROR(AVERAGEIFS('Orders - December 2020'!$I$2:$I$2047,'Orders - December 2020'!$H$2:$H$2047,Worksheet!ER$3,'Orders - December 2020'!$C$2:$C$2047,Worksheet!$F167),"-")</f>
        <v>-</v>
      </c>
      <c r="ES167" s="51" t="str">
        <f>IFERROR(AVERAGEIFS('Orders - December 2020'!$I$2:$I$2047,'Orders - December 2020'!$H$2:$H$2047,Worksheet!ES$3,'Orders - December 2020'!$C$2:$C$2047,Worksheet!$F167),"-")</f>
        <v>-</v>
      </c>
      <c r="ET167" s="51" t="str">
        <f>IFERROR(AVERAGEIFS('Orders - December 2020'!$I$2:$I$2047,'Orders - December 2020'!$H$2:$H$2047,Worksheet!ET$3,'Orders - December 2020'!$C$2:$C$2047,Worksheet!$F167),"-")</f>
        <v>-</v>
      </c>
      <c r="EU167" s="51" t="str">
        <f>IFERROR(AVERAGEIFS('Orders - December 2020'!$I$2:$I$2047,'Orders - December 2020'!$H$2:$H$2047,Worksheet!EU$3,'Orders - December 2020'!$C$2:$C$2047,Worksheet!$F167),"-")</f>
        <v>-</v>
      </c>
      <c r="EV167" s="51" t="str">
        <f>IFERROR(AVERAGEIFS('Orders - December 2020'!$I$2:$I$2047,'Orders - December 2020'!$H$2:$H$2047,Worksheet!EV$3,'Orders - December 2020'!$C$2:$C$2047,Worksheet!$F167),"-")</f>
        <v>-</v>
      </c>
      <c r="EW167" s="51" t="str">
        <f>IFERROR(AVERAGEIFS('Orders - December 2020'!$I$2:$I$2047,'Orders - December 2020'!$H$2:$H$2047,Worksheet!EW$3,'Orders - December 2020'!$C$2:$C$2047,Worksheet!$F167),"-")</f>
        <v>-</v>
      </c>
      <c r="EX167" s="51" t="str">
        <f>IFERROR(AVERAGEIFS('Orders - December 2020'!$I$2:$I$2047,'Orders - December 2020'!$H$2:$H$2047,Worksheet!EX$3,'Orders - December 2020'!$C$2:$C$2047,Worksheet!$F167),"-")</f>
        <v>-</v>
      </c>
      <c r="EY167" s="51" t="str">
        <f>IFERROR(AVERAGEIFS('Orders - December 2020'!$I$2:$I$2047,'Orders - December 2020'!$H$2:$H$2047,Worksheet!EY$3,'Orders - December 2020'!$C$2:$C$2047,Worksheet!$F167),"-")</f>
        <v>-</v>
      </c>
      <c r="EZ167" s="51" t="str">
        <f>IFERROR(AVERAGEIFS('Orders - December 2020'!$I$2:$I$2047,'Orders - December 2020'!$H$2:$H$2047,Worksheet!EZ$3,'Orders - December 2020'!$C$2:$C$2047,Worksheet!$F167),"-")</f>
        <v>-</v>
      </c>
      <c r="FA167" s="51" t="str">
        <f>IFERROR(AVERAGEIFS('Orders - December 2020'!$I$2:$I$2047,'Orders - December 2020'!$H$2:$H$2047,Worksheet!FA$3,'Orders - December 2020'!$C$2:$C$2047,Worksheet!$F167),"-")</f>
        <v>-</v>
      </c>
      <c r="FB167" s="51" t="str">
        <f>IFERROR(AVERAGEIFS('Orders - December 2020'!$I$2:$I$2047,'Orders - December 2020'!$H$2:$H$2047,Worksheet!FB$3,'Orders - December 2020'!$C$2:$C$2047,Worksheet!$F167),"-")</f>
        <v>-</v>
      </c>
      <c r="FC167" s="51" t="str">
        <f>IFERROR(AVERAGEIFS('Orders - December 2020'!$I$2:$I$2047,'Orders - December 2020'!$H$2:$H$2047,Worksheet!FC$3,'Orders - December 2020'!$C$2:$C$2047,Worksheet!$F167),"-")</f>
        <v>-</v>
      </c>
      <c r="FD167" s="51" t="str">
        <f>IFERROR(AVERAGEIFS('Orders - December 2020'!$I$2:$I$2047,'Orders - December 2020'!$H$2:$H$2047,Worksheet!FD$3,'Orders - December 2020'!$C$2:$C$2047,Worksheet!$F167),"-")</f>
        <v>-</v>
      </c>
      <c r="FE167" s="51" t="str">
        <f>IFERROR(AVERAGEIFS('Orders - December 2020'!$I$2:$I$2047,'Orders - December 2020'!$H$2:$H$2047,Worksheet!FE$3,'Orders - December 2020'!$C$2:$C$2047,Worksheet!$F167),"-")</f>
        <v>-</v>
      </c>
      <c r="FF167" s="51" t="str">
        <f>IFERROR(AVERAGEIFS('Orders - December 2020'!$I$2:$I$2047,'Orders - December 2020'!$H$2:$H$2047,Worksheet!FF$3,'Orders - December 2020'!$C$2:$C$2047,Worksheet!$F167),"-")</f>
        <v>-</v>
      </c>
      <c r="FG167" s="52" t="str">
        <f>IFERROR(AVERAGEIFS('Orders - December 2020'!$I$2:$I$2047,'Orders - December 2020'!$H$2:$H$2047,Worksheet!FG$3,'Orders - December 2020'!$C$2:$C$2047,Worksheet!$F167),"-")</f>
        <v>-</v>
      </c>
    </row>
    <row r="168" spans="6:163">
      <c r="F168" s="45" t="str">
        <v>Dopemu outlet</v>
      </c>
      <c r="G168" s="50" t="str">
        <f>IFERROR(AVERAGEIFS('Orders - December 2020'!$I$2:$I$2047,'Orders - December 2020'!$H$2:$H$2047,Worksheet!G$3,'Orders - December 2020'!$C$2:$C$2047,Worksheet!$F168),"-")</f>
        <v>-</v>
      </c>
      <c r="H168" s="51" t="str">
        <f>IFERROR(AVERAGEIFS('Orders - December 2020'!$I$2:$I$2047,'Orders - December 2020'!$H$2:$H$2047,Worksheet!H$3,'Orders - December 2020'!$C$2:$C$2047,Worksheet!$F168),"-")</f>
        <v>-</v>
      </c>
      <c r="I168" s="51" t="str">
        <f>IFERROR(AVERAGEIFS('Orders - December 2020'!$I$2:$I$2047,'Orders - December 2020'!$H$2:$H$2047,Worksheet!I$3,'Orders - December 2020'!$C$2:$C$2047,Worksheet!$F168),"-")</f>
        <v>-</v>
      </c>
      <c r="J168" s="51" t="str">
        <f>IFERROR(AVERAGEIFS('Orders - December 2020'!$I$2:$I$2047,'Orders - December 2020'!$H$2:$H$2047,Worksheet!J$3,'Orders - December 2020'!$C$2:$C$2047,Worksheet!$F168),"-")</f>
        <v>-</v>
      </c>
      <c r="K168" s="51" t="str">
        <f>IFERROR(AVERAGEIFS('Orders - December 2020'!$I$2:$I$2047,'Orders - December 2020'!$H$2:$H$2047,Worksheet!K$3,'Orders - December 2020'!$C$2:$C$2047,Worksheet!$F168),"-")</f>
        <v>-</v>
      </c>
      <c r="L168" s="51" t="str">
        <f>IFERROR(AVERAGEIFS('Orders - December 2020'!$I$2:$I$2047,'Orders - December 2020'!$H$2:$H$2047,Worksheet!L$3,'Orders - December 2020'!$C$2:$C$2047,Worksheet!$F168),"-")</f>
        <v>-</v>
      </c>
      <c r="M168" s="51" t="str">
        <f>IFERROR(AVERAGEIFS('Orders - December 2020'!$I$2:$I$2047,'Orders - December 2020'!$H$2:$H$2047,Worksheet!M$3,'Orders - December 2020'!$C$2:$C$2047,Worksheet!$F168),"-")</f>
        <v>-</v>
      </c>
      <c r="N168" s="51" t="str">
        <f>IFERROR(AVERAGEIFS('Orders - December 2020'!$I$2:$I$2047,'Orders - December 2020'!$H$2:$H$2047,Worksheet!N$3,'Orders - December 2020'!$C$2:$C$2047,Worksheet!$F168),"-")</f>
        <v>-</v>
      </c>
      <c r="O168" s="51" t="str">
        <f>IFERROR(AVERAGEIFS('Orders - December 2020'!$I$2:$I$2047,'Orders - December 2020'!$H$2:$H$2047,Worksheet!O$3,'Orders - December 2020'!$C$2:$C$2047,Worksheet!$F168),"-")</f>
        <v>-</v>
      </c>
      <c r="P168" s="51" t="str">
        <f>IFERROR(AVERAGEIFS('Orders - December 2020'!$I$2:$I$2047,'Orders - December 2020'!$H$2:$H$2047,Worksheet!P$3,'Orders - December 2020'!$C$2:$C$2047,Worksheet!$F168),"-")</f>
        <v>-</v>
      </c>
      <c r="Q168" s="51" t="str">
        <f>IFERROR(AVERAGEIFS('Orders - December 2020'!$I$2:$I$2047,'Orders - December 2020'!$H$2:$H$2047,Worksheet!Q$3,'Orders - December 2020'!$C$2:$C$2047,Worksheet!$F168),"-")</f>
        <v>-</v>
      </c>
      <c r="R168" s="51" t="str">
        <f>IFERROR(AVERAGEIFS('Orders - December 2020'!$I$2:$I$2047,'Orders - December 2020'!$H$2:$H$2047,Worksheet!R$3,'Orders - December 2020'!$C$2:$C$2047,Worksheet!$F168),"-")</f>
        <v>-</v>
      </c>
      <c r="S168" s="51" t="str">
        <f>IFERROR(AVERAGEIFS('Orders - December 2020'!$I$2:$I$2047,'Orders - December 2020'!$H$2:$H$2047,Worksheet!S$3,'Orders - December 2020'!$C$2:$C$2047,Worksheet!$F168),"-")</f>
        <v>-</v>
      </c>
      <c r="T168" s="51" t="str">
        <f>IFERROR(AVERAGEIFS('Orders - December 2020'!$I$2:$I$2047,'Orders - December 2020'!$H$2:$H$2047,Worksheet!T$3,'Orders - December 2020'!$C$2:$C$2047,Worksheet!$F168),"-")</f>
        <v>-</v>
      </c>
      <c r="U168" s="51" t="str">
        <f>IFERROR(AVERAGEIFS('Orders - December 2020'!$I$2:$I$2047,'Orders - December 2020'!$H$2:$H$2047,Worksheet!U$3,'Orders - December 2020'!$C$2:$C$2047,Worksheet!$F168),"-")</f>
        <v>-</v>
      </c>
      <c r="V168" s="51" t="str">
        <f>IFERROR(AVERAGEIFS('Orders - December 2020'!$I$2:$I$2047,'Orders - December 2020'!$H$2:$H$2047,Worksheet!V$3,'Orders - December 2020'!$C$2:$C$2047,Worksheet!$F168),"-")</f>
        <v>-</v>
      </c>
      <c r="W168" s="51" t="str">
        <f>IFERROR(AVERAGEIFS('Orders - December 2020'!$I$2:$I$2047,'Orders - December 2020'!$H$2:$H$2047,Worksheet!W$3,'Orders - December 2020'!$C$2:$C$2047,Worksheet!$F168),"-")</f>
        <v>-</v>
      </c>
      <c r="X168" s="51" t="str">
        <f>IFERROR(AVERAGEIFS('Orders - December 2020'!$I$2:$I$2047,'Orders - December 2020'!$H$2:$H$2047,Worksheet!X$3,'Orders - December 2020'!$C$2:$C$2047,Worksheet!$F168),"-")</f>
        <v>-</v>
      </c>
      <c r="Y168" s="51" t="str">
        <f>IFERROR(AVERAGEIFS('Orders - December 2020'!$I$2:$I$2047,'Orders - December 2020'!$H$2:$H$2047,Worksheet!Y$3,'Orders - December 2020'!$C$2:$C$2047,Worksheet!$F168),"-")</f>
        <v>-</v>
      </c>
      <c r="Z168" s="51" t="str">
        <f>IFERROR(AVERAGEIFS('Orders - December 2020'!$I$2:$I$2047,'Orders - December 2020'!$H$2:$H$2047,Worksheet!Z$3,'Orders - December 2020'!$C$2:$C$2047,Worksheet!$F168),"-")</f>
        <v>-</v>
      </c>
      <c r="AA168" s="51" t="str">
        <f>IFERROR(AVERAGEIFS('Orders - December 2020'!$I$2:$I$2047,'Orders - December 2020'!$H$2:$H$2047,Worksheet!AA$3,'Orders - December 2020'!$C$2:$C$2047,Worksheet!$F168),"-")</f>
        <v>-</v>
      </c>
      <c r="AB168" s="51" t="str">
        <f>IFERROR(AVERAGEIFS('Orders - December 2020'!$I$2:$I$2047,'Orders - December 2020'!$H$2:$H$2047,Worksheet!AB$3,'Orders - December 2020'!$C$2:$C$2047,Worksheet!$F168),"-")</f>
        <v>-</v>
      </c>
      <c r="AC168" s="51" t="str">
        <f>IFERROR(AVERAGEIFS('Orders - December 2020'!$I$2:$I$2047,'Orders - December 2020'!$H$2:$H$2047,Worksheet!AC$3,'Orders - December 2020'!$C$2:$C$2047,Worksheet!$F168),"-")</f>
        <v>-</v>
      </c>
      <c r="AD168" s="51" t="str">
        <f>IFERROR(AVERAGEIFS('Orders - December 2020'!$I$2:$I$2047,'Orders - December 2020'!$H$2:$H$2047,Worksheet!AD$3,'Orders - December 2020'!$C$2:$C$2047,Worksheet!$F168),"-")</f>
        <v>-</v>
      </c>
      <c r="AE168" s="51" t="str">
        <f>IFERROR(AVERAGEIFS('Orders - December 2020'!$I$2:$I$2047,'Orders - December 2020'!$H$2:$H$2047,Worksheet!AE$3,'Orders - December 2020'!$C$2:$C$2047,Worksheet!$F168),"-")</f>
        <v>-</v>
      </c>
      <c r="AF168" s="51" t="str">
        <f>IFERROR(AVERAGEIFS('Orders - December 2020'!$I$2:$I$2047,'Orders - December 2020'!$H$2:$H$2047,Worksheet!AF$3,'Orders - December 2020'!$C$2:$C$2047,Worksheet!$F168),"-")</f>
        <v>-</v>
      </c>
      <c r="AG168" s="51" t="str">
        <f>IFERROR(AVERAGEIFS('Orders - December 2020'!$I$2:$I$2047,'Orders - December 2020'!$H$2:$H$2047,Worksheet!AG$3,'Orders - December 2020'!$C$2:$C$2047,Worksheet!$F168),"-")</f>
        <v>-</v>
      </c>
      <c r="AH168" s="51" t="str">
        <f>IFERROR(AVERAGEIFS('Orders - December 2020'!$I$2:$I$2047,'Orders - December 2020'!$H$2:$H$2047,Worksheet!AH$3,'Orders - December 2020'!$C$2:$C$2047,Worksheet!$F168),"-")</f>
        <v>-</v>
      </c>
      <c r="AI168" s="51" t="str">
        <f>IFERROR(AVERAGEIFS('Orders - December 2020'!$I$2:$I$2047,'Orders - December 2020'!$H$2:$H$2047,Worksheet!AI$3,'Orders - December 2020'!$C$2:$C$2047,Worksheet!$F168),"-")</f>
        <v>-</v>
      </c>
      <c r="AJ168" s="51" t="str">
        <f>IFERROR(AVERAGEIFS('Orders - December 2020'!$I$2:$I$2047,'Orders - December 2020'!$H$2:$H$2047,Worksheet!AJ$3,'Orders - December 2020'!$C$2:$C$2047,Worksheet!$F168),"-")</f>
        <v>-</v>
      </c>
      <c r="AK168" s="51" t="str">
        <f>IFERROR(AVERAGEIFS('Orders - December 2020'!$I$2:$I$2047,'Orders - December 2020'!$H$2:$H$2047,Worksheet!AK$3,'Orders - December 2020'!$C$2:$C$2047,Worksheet!$F168),"-")</f>
        <v>-</v>
      </c>
      <c r="AL168" s="51" t="str">
        <f>IFERROR(AVERAGEIFS('Orders - December 2020'!$I$2:$I$2047,'Orders - December 2020'!$H$2:$H$2047,Worksheet!AL$3,'Orders - December 2020'!$C$2:$C$2047,Worksheet!$F168),"-")</f>
        <v>-</v>
      </c>
      <c r="AM168" s="51" t="str">
        <f>IFERROR(AVERAGEIFS('Orders - December 2020'!$I$2:$I$2047,'Orders - December 2020'!$H$2:$H$2047,Worksheet!AM$3,'Orders - December 2020'!$C$2:$C$2047,Worksheet!$F168),"-")</f>
        <v>-</v>
      </c>
      <c r="AN168" s="51" t="str">
        <f>IFERROR(AVERAGEIFS('Orders - December 2020'!$I$2:$I$2047,'Orders - December 2020'!$H$2:$H$2047,Worksheet!AN$3,'Orders - December 2020'!$C$2:$C$2047,Worksheet!$F168),"-")</f>
        <v>-</v>
      </c>
      <c r="AO168" s="51" t="str">
        <f>IFERROR(AVERAGEIFS('Orders - December 2020'!$I$2:$I$2047,'Orders - December 2020'!$H$2:$H$2047,Worksheet!AO$3,'Orders - December 2020'!$C$2:$C$2047,Worksheet!$F168),"-")</f>
        <v>-</v>
      </c>
      <c r="AP168" s="51" t="str">
        <f>IFERROR(AVERAGEIFS('Orders - December 2020'!$I$2:$I$2047,'Orders - December 2020'!$H$2:$H$2047,Worksheet!AP$3,'Orders - December 2020'!$C$2:$C$2047,Worksheet!$F168),"-")</f>
        <v>-</v>
      </c>
      <c r="AQ168" s="51" t="str">
        <f>IFERROR(AVERAGEIFS('Orders - December 2020'!$I$2:$I$2047,'Orders - December 2020'!$H$2:$H$2047,Worksheet!AQ$3,'Orders - December 2020'!$C$2:$C$2047,Worksheet!$F168),"-")</f>
        <v>-</v>
      </c>
      <c r="AR168" s="51" t="str">
        <f>IFERROR(AVERAGEIFS('Orders - December 2020'!$I$2:$I$2047,'Orders - December 2020'!$H$2:$H$2047,Worksheet!AR$3,'Orders - December 2020'!$C$2:$C$2047,Worksheet!$F168),"-")</f>
        <v>-</v>
      </c>
      <c r="AS168" s="51" t="str">
        <f>IFERROR(AVERAGEIFS('Orders - December 2020'!$I$2:$I$2047,'Orders - December 2020'!$H$2:$H$2047,Worksheet!AS$3,'Orders - December 2020'!$C$2:$C$2047,Worksheet!$F168),"-")</f>
        <v>-</v>
      </c>
      <c r="AT168" s="51" t="str">
        <f>IFERROR(AVERAGEIFS('Orders - December 2020'!$I$2:$I$2047,'Orders - December 2020'!$H$2:$H$2047,Worksheet!AT$3,'Orders - December 2020'!$C$2:$C$2047,Worksheet!$F168),"-")</f>
        <v>-</v>
      </c>
      <c r="AU168" s="51" t="str">
        <f>IFERROR(AVERAGEIFS('Orders - December 2020'!$I$2:$I$2047,'Orders - December 2020'!$H$2:$H$2047,Worksheet!AU$3,'Orders - December 2020'!$C$2:$C$2047,Worksheet!$F168),"-")</f>
        <v>-</v>
      </c>
      <c r="AV168" s="51" t="str">
        <f>IFERROR(AVERAGEIFS('Orders - December 2020'!$I$2:$I$2047,'Orders - December 2020'!$H$2:$H$2047,Worksheet!AV$3,'Orders - December 2020'!$C$2:$C$2047,Worksheet!$F168),"-")</f>
        <v>-</v>
      </c>
      <c r="AW168" s="51" t="str">
        <f>IFERROR(AVERAGEIFS('Orders - December 2020'!$I$2:$I$2047,'Orders - December 2020'!$H$2:$H$2047,Worksheet!AW$3,'Orders - December 2020'!$C$2:$C$2047,Worksheet!$F168),"-")</f>
        <v>-</v>
      </c>
      <c r="AX168" s="51" t="str">
        <f>IFERROR(AVERAGEIFS('Orders - December 2020'!$I$2:$I$2047,'Orders - December 2020'!$H$2:$H$2047,Worksheet!AX$3,'Orders - December 2020'!$C$2:$C$2047,Worksheet!$F168),"-")</f>
        <v>-</v>
      </c>
      <c r="AY168" s="51" t="str">
        <f>IFERROR(AVERAGEIFS('Orders - December 2020'!$I$2:$I$2047,'Orders - December 2020'!$H$2:$H$2047,Worksheet!AY$3,'Orders - December 2020'!$C$2:$C$2047,Worksheet!$F168),"-")</f>
        <v>-</v>
      </c>
      <c r="AZ168" s="51" t="str">
        <f>IFERROR(AVERAGEIFS('Orders - December 2020'!$I$2:$I$2047,'Orders - December 2020'!$H$2:$H$2047,Worksheet!AZ$3,'Orders - December 2020'!$C$2:$C$2047,Worksheet!$F168),"-")</f>
        <v>-</v>
      </c>
      <c r="BA168" s="51" t="str">
        <f>IFERROR(AVERAGEIFS('Orders - December 2020'!$I$2:$I$2047,'Orders - December 2020'!$H$2:$H$2047,Worksheet!BA$3,'Orders - December 2020'!$C$2:$C$2047,Worksheet!$F168),"-")</f>
        <v>-</v>
      </c>
      <c r="BB168" s="51" t="str">
        <f>IFERROR(AVERAGEIFS('Orders - December 2020'!$I$2:$I$2047,'Orders - December 2020'!$H$2:$H$2047,Worksheet!BB$3,'Orders - December 2020'!$C$2:$C$2047,Worksheet!$F168),"-")</f>
        <v>-</v>
      </c>
      <c r="BC168" s="51" t="str">
        <f>IFERROR(AVERAGEIFS('Orders - December 2020'!$I$2:$I$2047,'Orders - December 2020'!$H$2:$H$2047,Worksheet!BC$3,'Orders - December 2020'!$C$2:$C$2047,Worksheet!$F168),"-")</f>
        <v>-</v>
      </c>
      <c r="BD168" s="51" t="str">
        <f>IFERROR(AVERAGEIFS('Orders - December 2020'!$I$2:$I$2047,'Orders - December 2020'!$H$2:$H$2047,Worksheet!BD$3,'Orders - December 2020'!$C$2:$C$2047,Worksheet!$F168),"-")</f>
        <v>-</v>
      </c>
      <c r="BE168" s="51" t="str">
        <f>IFERROR(AVERAGEIFS('Orders - December 2020'!$I$2:$I$2047,'Orders - December 2020'!$H$2:$H$2047,Worksheet!BE$3,'Orders - December 2020'!$C$2:$C$2047,Worksheet!$F168),"-")</f>
        <v>-</v>
      </c>
      <c r="BF168" s="51" t="str">
        <f>IFERROR(AVERAGEIFS('Orders - December 2020'!$I$2:$I$2047,'Orders - December 2020'!$H$2:$H$2047,Worksheet!BF$3,'Orders - December 2020'!$C$2:$C$2047,Worksheet!$F168),"-")</f>
        <v>-</v>
      </c>
      <c r="BG168" s="51" t="str">
        <f>IFERROR(AVERAGEIFS('Orders - December 2020'!$I$2:$I$2047,'Orders - December 2020'!$H$2:$H$2047,Worksheet!BG$3,'Orders - December 2020'!$C$2:$C$2047,Worksheet!$F168),"-")</f>
        <v>-</v>
      </c>
      <c r="BH168" s="51" t="str">
        <f>IFERROR(AVERAGEIFS('Orders - December 2020'!$I$2:$I$2047,'Orders - December 2020'!$H$2:$H$2047,Worksheet!BH$3,'Orders - December 2020'!$C$2:$C$2047,Worksheet!$F168),"-")</f>
        <v>-</v>
      </c>
      <c r="BI168" s="51" t="str">
        <f>IFERROR(AVERAGEIFS('Orders - December 2020'!$I$2:$I$2047,'Orders - December 2020'!$H$2:$H$2047,Worksheet!BI$3,'Orders - December 2020'!$C$2:$C$2047,Worksheet!$F168),"-")</f>
        <v>-</v>
      </c>
      <c r="BJ168" s="51" t="str">
        <f>IFERROR(AVERAGEIFS('Orders - December 2020'!$I$2:$I$2047,'Orders - December 2020'!$H$2:$H$2047,Worksheet!BJ$3,'Orders - December 2020'!$C$2:$C$2047,Worksheet!$F168),"-")</f>
        <v>-</v>
      </c>
      <c r="BK168" s="51">
        <f>IFERROR(AVERAGEIFS('Orders - December 2020'!$I$2:$I$2047,'Orders - December 2020'!$H$2:$H$2047,Worksheet!BK$3,'Orders - December 2020'!$C$2:$C$2047,Worksheet!$F168),"-")</f>
        <v>1</v>
      </c>
      <c r="BL168" s="51" t="str">
        <f>IFERROR(AVERAGEIFS('Orders - December 2020'!$I$2:$I$2047,'Orders - December 2020'!$H$2:$H$2047,Worksheet!BL$3,'Orders - December 2020'!$C$2:$C$2047,Worksheet!$F168),"-")</f>
        <v>-</v>
      </c>
      <c r="BM168" s="51" t="str">
        <f>IFERROR(AVERAGEIFS('Orders - December 2020'!$I$2:$I$2047,'Orders - December 2020'!$H$2:$H$2047,Worksheet!BM$3,'Orders - December 2020'!$C$2:$C$2047,Worksheet!$F168),"-")</f>
        <v>-</v>
      </c>
      <c r="BN168" s="51" t="str">
        <f>IFERROR(AVERAGEIFS('Orders - December 2020'!$I$2:$I$2047,'Orders - December 2020'!$H$2:$H$2047,Worksheet!BN$3,'Orders - December 2020'!$C$2:$C$2047,Worksheet!$F168),"-")</f>
        <v>-</v>
      </c>
      <c r="BO168" s="51" t="str">
        <f>IFERROR(AVERAGEIFS('Orders - December 2020'!$I$2:$I$2047,'Orders - December 2020'!$H$2:$H$2047,Worksheet!BO$3,'Orders - December 2020'!$C$2:$C$2047,Worksheet!$F168),"-")</f>
        <v>-</v>
      </c>
      <c r="BP168" s="51" t="str">
        <f>IFERROR(AVERAGEIFS('Orders - December 2020'!$I$2:$I$2047,'Orders - December 2020'!$H$2:$H$2047,Worksheet!BP$3,'Orders - December 2020'!$C$2:$C$2047,Worksheet!$F168),"-")</f>
        <v>-</v>
      </c>
      <c r="BQ168" s="51" t="str">
        <f>IFERROR(AVERAGEIFS('Orders - December 2020'!$I$2:$I$2047,'Orders - December 2020'!$H$2:$H$2047,Worksheet!BQ$3,'Orders - December 2020'!$C$2:$C$2047,Worksheet!$F168),"-")</f>
        <v>-</v>
      </c>
      <c r="BR168" s="51" t="str">
        <f>IFERROR(AVERAGEIFS('Orders - December 2020'!$I$2:$I$2047,'Orders - December 2020'!$H$2:$H$2047,Worksheet!BR$3,'Orders - December 2020'!$C$2:$C$2047,Worksheet!$F168),"-")</f>
        <v>-</v>
      </c>
      <c r="BS168" s="51" t="str">
        <f>IFERROR(AVERAGEIFS('Orders - December 2020'!$I$2:$I$2047,'Orders - December 2020'!$H$2:$H$2047,Worksheet!BS$3,'Orders - December 2020'!$C$2:$C$2047,Worksheet!$F168),"-")</f>
        <v>-</v>
      </c>
      <c r="BT168" s="51" t="str">
        <f>IFERROR(AVERAGEIFS('Orders - December 2020'!$I$2:$I$2047,'Orders - December 2020'!$H$2:$H$2047,Worksheet!BT$3,'Orders - December 2020'!$C$2:$C$2047,Worksheet!$F168),"-")</f>
        <v>-</v>
      </c>
      <c r="BU168" s="51" t="str">
        <f>IFERROR(AVERAGEIFS('Orders - December 2020'!$I$2:$I$2047,'Orders - December 2020'!$H$2:$H$2047,Worksheet!BU$3,'Orders - December 2020'!$C$2:$C$2047,Worksheet!$F168),"-")</f>
        <v>-</v>
      </c>
      <c r="BV168" s="51" t="str">
        <f>IFERROR(AVERAGEIFS('Orders - December 2020'!$I$2:$I$2047,'Orders - December 2020'!$H$2:$H$2047,Worksheet!BV$3,'Orders - December 2020'!$C$2:$C$2047,Worksheet!$F168),"-")</f>
        <v>-</v>
      </c>
      <c r="BW168" s="51" t="str">
        <f>IFERROR(AVERAGEIFS('Orders - December 2020'!$I$2:$I$2047,'Orders - December 2020'!$H$2:$H$2047,Worksheet!BW$3,'Orders - December 2020'!$C$2:$C$2047,Worksheet!$F168),"-")</f>
        <v>-</v>
      </c>
      <c r="BX168" s="51" t="str">
        <f>IFERROR(AVERAGEIFS('Orders - December 2020'!$I$2:$I$2047,'Orders - December 2020'!$H$2:$H$2047,Worksheet!BX$3,'Orders - December 2020'!$C$2:$C$2047,Worksheet!$F168),"-")</f>
        <v>-</v>
      </c>
      <c r="BY168" s="51" t="str">
        <f>IFERROR(AVERAGEIFS('Orders - December 2020'!$I$2:$I$2047,'Orders - December 2020'!$H$2:$H$2047,Worksheet!BY$3,'Orders - December 2020'!$C$2:$C$2047,Worksheet!$F168),"-")</f>
        <v>-</v>
      </c>
      <c r="BZ168" s="51" t="str">
        <f>IFERROR(AVERAGEIFS('Orders - December 2020'!$I$2:$I$2047,'Orders - December 2020'!$H$2:$H$2047,Worksheet!BZ$3,'Orders - December 2020'!$C$2:$C$2047,Worksheet!$F168),"-")</f>
        <v>-</v>
      </c>
      <c r="CA168" s="51" t="str">
        <f>IFERROR(AVERAGEIFS('Orders - December 2020'!$I$2:$I$2047,'Orders - December 2020'!$H$2:$H$2047,Worksheet!CA$3,'Orders - December 2020'!$C$2:$C$2047,Worksheet!$F168),"-")</f>
        <v>-</v>
      </c>
      <c r="CB168" s="51" t="str">
        <f>IFERROR(AVERAGEIFS('Orders - December 2020'!$I$2:$I$2047,'Orders - December 2020'!$H$2:$H$2047,Worksheet!CB$3,'Orders - December 2020'!$C$2:$C$2047,Worksheet!$F168),"-")</f>
        <v>-</v>
      </c>
      <c r="CC168" s="51" t="str">
        <f>IFERROR(AVERAGEIFS('Orders - December 2020'!$I$2:$I$2047,'Orders - December 2020'!$H$2:$H$2047,Worksheet!CC$3,'Orders - December 2020'!$C$2:$C$2047,Worksheet!$F168),"-")</f>
        <v>-</v>
      </c>
      <c r="CD168" s="51" t="str">
        <f>IFERROR(AVERAGEIFS('Orders - December 2020'!$I$2:$I$2047,'Orders - December 2020'!$H$2:$H$2047,Worksheet!CD$3,'Orders - December 2020'!$C$2:$C$2047,Worksheet!$F168),"-")</f>
        <v>-</v>
      </c>
      <c r="CE168" s="51" t="str">
        <f>IFERROR(AVERAGEIFS('Orders - December 2020'!$I$2:$I$2047,'Orders - December 2020'!$H$2:$H$2047,Worksheet!CE$3,'Orders - December 2020'!$C$2:$C$2047,Worksheet!$F168),"-")</f>
        <v>-</v>
      </c>
      <c r="CF168" s="51" t="str">
        <f>IFERROR(AVERAGEIFS('Orders - December 2020'!$I$2:$I$2047,'Orders - December 2020'!$H$2:$H$2047,Worksheet!CF$3,'Orders - December 2020'!$C$2:$C$2047,Worksheet!$F168),"-")</f>
        <v>-</v>
      </c>
      <c r="CG168" s="51" t="str">
        <f>IFERROR(AVERAGEIFS('Orders - December 2020'!$I$2:$I$2047,'Orders - December 2020'!$H$2:$H$2047,Worksheet!CG$3,'Orders - December 2020'!$C$2:$C$2047,Worksheet!$F168),"-")</f>
        <v>-</v>
      </c>
      <c r="CH168" s="51" t="str">
        <f>IFERROR(AVERAGEIFS('Orders - December 2020'!$I$2:$I$2047,'Orders - December 2020'!$H$2:$H$2047,Worksheet!CH$3,'Orders - December 2020'!$C$2:$C$2047,Worksheet!$F168),"-")</f>
        <v>-</v>
      </c>
      <c r="CI168" s="51" t="str">
        <f>IFERROR(AVERAGEIFS('Orders - December 2020'!$I$2:$I$2047,'Orders - December 2020'!$H$2:$H$2047,Worksheet!CI$3,'Orders - December 2020'!$C$2:$C$2047,Worksheet!$F168),"-")</f>
        <v>-</v>
      </c>
      <c r="CJ168" s="51" t="str">
        <f>IFERROR(AVERAGEIFS('Orders - December 2020'!$I$2:$I$2047,'Orders - December 2020'!$H$2:$H$2047,Worksheet!CJ$3,'Orders - December 2020'!$C$2:$C$2047,Worksheet!$F168),"-")</f>
        <v>-</v>
      </c>
      <c r="CK168" s="51" t="str">
        <f>IFERROR(AVERAGEIFS('Orders - December 2020'!$I$2:$I$2047,'Orders - December 2020'!$H$2:$H$2047,Worksheet!CK$3,'Orders - December 2020'!$C$2:$C$2047,Worksheet!$F168),"-")</f>
        <v>-</v>
      </c>
      <c r="CL168" s="51" t="str">
        <f>IFERROR(AVERAGEIFS('Orders - December 2020'!$I$2:$I$2047,'Orders - December 2020'!$H$2:$H$2047,Worksheet!CL$3,'Orders - December 2020'!$C$2:$C$2047,Worksheet!$F168),"-")</f>
        <v>-</v>
      </c>
      <c r="CM168" s="51">
        <f>IFERROR(AVERAGEIFS('Orders - December 2020'!$I$2:$I$2047,'Orders - December 2020'!$H$2:$H$2047,Worksheet!CM$3,'Orders - December 2020'!$C$2:$C$2047,Worksheet!$F168),"-")</f>
        <v>2</v>
      </c>
      <c r="CN168" s="51" t="str">
        <f>IFERROR(AVERAGEIFS('Orders - December 2020'!$I$2:$I$2047,'Orders - December 2020'!$H$2:$H$2047,Worksheet!CN$3,'Orders - December 2020'!$C$2:$C$2047,Worksheet!$F168),"-")</f>
        <v>-</v>
      </c>
      <c r="CO168" s="51">
        <f>IFERROR(AVERAGEIFS('Orders - December 2020'!$I$2:$I$2047,'Orders - December 2020'!$H$2:$H$2047,Worksheet!CO$3,'Orders - December 2020'!$C$2:$C$2047,Worksheet!$F168),"-")</f>
        <v>2</v>
      </c>
      <c r="CP168" s="51" t="str">
        <f>IFERROR(AVERAGEIFS('Orders - December 2020'!$I$2:$I$2047,'Orders - December 2020'!$H$2:$H$2047,Worksheet!CP$3,'Orders - December 2020'!$C$2:$C$2047,Worksheet!$F168),"-")</f>
        <v>-</v>
      </c>
      <c r="CQ168" s="51" t="str">
        <f>IFERROR(AVERAGEIFS('Orders - December 2020'!$I$2:$I$2047,'Orders - December 2020'!$H$2:$H$2047,Worksheet!CQ$3,'Orders - December 2020'!$C$2:$C$2047,Worksheet!$F168),"-")</f>
        <v>-</v>
      </c>
      <c r="CR168" s="51" t="str">
        <f>IFERROR(AVERAGEIFS('Orders - December 2020'!$I$2:$I$2047,'Orders - December 2020'!$H$2:$H$2047,Worksheet!CR$3,'Orders - December 2020'!$C$2:$C$2047,Worksheet!$F168),"-")</f>
        <v>-</v>
      </c>
      <c r="CS168" s="51">
        <f>IFERROR(AVERAGEIFS('Orders - December 2020'!$I$2:$I$2047,'Orders - December 2020'!$H$2:$H$2047,Worksheet!CS$3,'Orders - December 2020'!$C$2:$C$2047,Worksheet!$F168),"-")</f>
        <v>1</v>
      </c>
      <c r="CT168" s="51" t="str">
        <f>IFERROR(AVERAGEIFS('Orders - December 2020'!$I$2:$I$2047,'Orders - December 2020'!$H$2:$H$2047,Worksheet!CT$3,'Orders - December 2020'!$C$2:$C$2047,Worksheet!$F168),"-")</f>
        <v>-</v>
      </c>
      <c r="CU168" s="51" t="str">
        <f>IFERROR(AVERAGEIFS('Orders - December 2020'!$I$2:$I$2047,'Orders - December 2020'!$H$2:$H$2047,Worksheet!CU$3,'Orders - December 2020'!$C$2:$C$2047,Worksheet!$F168),"-")</f>
        <v>-</v>
      </c>
      <c r="CV168" s="51" t="str">
        <f>IFERROR(AVERAGEIFS('Orders - December 2020'!$I$2:$I$2047,'Orders - December 2020'!$H$2:$H$2047,Worksheet!CV$3,'Orders - December 2020'!$C$2:$C$2047,Worksheet!$F168),"-")</f>
        <v>-</v>
      </c>
      <c r="CW168" s="51" t="str">
        <f>IFERROR(AVERAGEIFS('Orders - December 2020'!$I$2:$I$2047,'Orders - December 2020'!$H$2:$H$2047,Worksheet!CW$3,'Orders - December 2020'!$C$2:$C$2047,Worksheet!$F168),"-")</f>
        <v>-</v>
      </c>
      <c r="CX168" s="51" t="str">
        <f>IFERROR(AVERAGEIFS('Orders - December 2020'!$I$2:$I$2047,'Orders - December 2020'!$H$2:$H$2047,Worksheet!CX$3,'Orders - December 2020'!$C$2:$C$2047,Worksheet!$F168),"-")</f>
        <v>-</v>
      </c>
      <c r="CY168" s="51" t="str">
        <f>IFERROR(AVERAGEIFS('Orders - December 2020'!$I$2:$I$2047,'Orders - December 2020'!$H$2:$H$2047,Worksheet!CY$3,'Orders - December 2020'!$C$2:$C$2047,Worksheet!$F168),"-")</f>
        <v>-</v>
      </c>
      <c r="CZ168" s="51" t="str">
        <f>IFERROR(AVERAGEIFS('Orders - December 2020'!$I$2:$I$2047,'Orders - December 2020'!$H$2:$H$2047,Worksheet!CZ$3,'Orders - December 2020'!$C$2:$C$2047,Worksheet!$F168),"-")</f>
        <v>-</v>
      </c>
      <c r="DA168" s="51" t="str">
        <f>IFERROR(AVERAGEIFS('Orders - December 2020'!$I$2:$I$2047,'Orders - December 2020'!$H$2:$H$2047,Worksheet!DA$3,'Orders - December 2020'!$C$2:$C$2047,Worksheet!$F168),"-")</f>
        <v>-</v>
      </c>
      <c r="DB168" s="51" t="str">
        <f>IFERROR(AVERAGEIFS('Orders - December 2020'!$I$2:$I$2047,'Orders - December 2020'!$H$2:$H$2047,Worksheet!DB$3,'Orders - December 2020'!$C$2:$C$2047,Worksheet!$F168),"-")</f>
        <v>-</v>
      </c>
      <c r="DC168" s="51" t="str">
        <f>IFERROR(AVERAGEIFS('Orders - December 2020'!$I$2:$I$2047,'Orders - December 2020'!$H$2:$H$2047,Worksheet!DC$3,'Orders - December 2020'!$C$2:$C$2047,Worksheet!$F168),"-")</f>
        <v>-</v>
      </c>
      <c r="DD168" s="51" t="str">
        <f>IFERROR(AVERAGEIFS('Orders - December 2020'!$I$2:$I$2047,'Orders - December 2020'!$H$2:$H$2047,Worksheet!DD$3,'Orders - December 2020'!$C$2:$C$2047,Worksheet!$F168),"-")</f>
        <v>-</v>
      </c>
      <c r="DE168" s="51" t="str">
        <f>IFERROR(AVERAGEIFS('Orders - December 2020'!$I$2:$I$2047,'Orders - December 2020'!$H$2:$H$2047,Worksheet!DE$3,'Orders - December 2020'!$C$2:$C$2047,Worksheet!$F168),"-")</f>
        <v>-</v>
      </c>
      <c r="DF168" s="51" t="str">
        <f>IFERROR(AVERAGEIFS('Orders - December 2020'!$I$2:$I$2047,'Orders - December 2020'!$H$2:$H$2047,Worksheet!DF$3,'Orders - December 2020'!$C$2:$C$2047,Worksheet!$F168),"-")</f>
        <v>-</v>
      </c>
      <c r="DG168" s="51" t="str">
        <f>IFERROR(AVERAGEIFS('Orders - December 2020'!$I$2:$I$2047,'Orders - December 2020'!$H$2:$H$2047,Worksheet!DG$3,'Orders - December 2020'!$C$2:$C$2047,Worksheet!$F168),"-")</f>
        <v>-</v>
      </c>
      <c r="DH168" s="51" t="str">
        <f>IFERROR(AVERAGEIFS('Orders - December 2020'!$I$2:$I$2047,'Orders - December 2020'!$H$2:$H$2047,Worksheet!DH$3,'Orders - December 2020'!$C$2:$C$2047,Worksheet!$F168),"-")</f>
        <v>-</v>
      </c>
      <c r="DI168" s="51" t="str">
        <f>IFERROR(AVERAGEIFS('Orders - December 2020'!$I$2:$I$2047,'Orders - December 2020'!$H$2:$H$2047,Worksheet!DI$3,'Orders - December 2020'!$C$2:$C$2047,Worksheet!$F168),"-")</f>
        <v>-</v>
      </c>
      <c r="DJ168" s="51" t="str">
        <f>IFERROR(AVERAGEIFS('Orders - December 2020'!$I$2:$I$2047,'Orders - December 2020'!$H$2:$H$2047,Worksheet!DJ$3,'Orders - December 2020'!$C$2:$C$2047,Worksheet!$F168),"-")</f>
        <v>-</v>
      </c>
      <c r="DK168" s="51" t="str">
        <f>IFERROR(AVERAGEIFS('Orders - December 2020'!$I$2:$I$2047,'Orders - December 2020'!$H$2:$H$2047,Worksheet!DK$3,'Orders - December 2020'!$C$2:$C$2047,Worksheet!$F168),"-")</f>
        <v>-</v>
      </c>
      <c r="DL168" s="51" t="str">
        <f>IFERROR(AVERAGEIFS('Orders - December 2020'!$I$2:$I$2047,'Orders - December 2020'!$H$2:$H$2047,Worksheet!DL$3,'Orders - December 2020'!$C$2:$C$2047,Worksheet!$F168),"-")</f>
        <v>-</v>
      </c>
      <c r="DM168" s="51" t="str">
        <f>IFERROR(AVERAGEIFS('Orders - December 2020'!$I$2:$I$2047,'Orders - December 2020'!$H$2:$H$2047,Worksheet!DM$3,'Orders - December 2020'!$C$2:$C$2047,Worksheet!$F168),"-")</f>
        <v>-</v>
      </c>
      <c r="DN168" s="51" t="str">
        <f>IFERROR(AVERAGEIFS('Orders - December 2020'!$I$2:$I$2047,'Orders - December 2020'!$H$2:$H$2047,Worksheet!DN$3,'Orders - December 2020'!$C$2:$C$2047,Worksheet!$F168),"-")</f>
        <v>-</v>
      </c>
      <c r="DO168" s="51" t="str">
        <f>IFERROR(AVERAGEIFS('Orders - December 2020'!$I$2:$I$2047,'Orders - December 2020'!$H$2:$H$2047,Worksheet!DO$3,'Orders - December 2020'!$C$2:$C$2047,Worksheet!$F168),"-")</f>
        <v>-</v>
      </c>
      <c r="DP168" s="51" t="str">
        <f>IFERROR(AVERAGEIFS('Orders - December 2020'!$I$2:$I$2047,'Orders - December 2020'!$H$2:$H$2047,Worksheet!DP$3,'Orders - December 2020'!$C$2:$C$2047,Worksheet!$F168),"-")</f>
        <v>-</v>
      </c>
      <c r="DQ168" s="51" t="str">
        <f>IFERROR(AVERAGEIFS('Orders - December 2020'!$I$2:$I$2047,'Orders - December 2020'!$H$2:$H$2047,Worksheet!DQ$3,'Orders - December 2020'!$C$2:$C$2047,Worksheet!$F168),"-")</f>
        <v>-</v>
      </c>
      <c r="DR168" s="51" t="str">
        <f>IFERROR(AVERAGEIFS('Orders - December 2020'!$I$2:$I$2047,'Orders - December 2020'!$H$2:$H$2047,Worksheet!DR$3,'Orders - December 2020'!$C$2:$C$2047,Worksheet!$F168),"-")</f>
        <v>-</v>
      </c>
      <c r="DS168" s="51" t="str">
        <f>IFERROR(AVERAGEIFS('Orders - December 2020'!$I$2:$I$2047,'Orders - December 2020'!$H$2:$H$2047,Worksheet!DS$3,'Orders - December 2020'!$C$2:$C$2047,Worksheet!$F168),"-")</f>
        <v>-</v>
      </c>
      <c r="DT168" s="51" t="str">
        <f>IFERROR(AVERAGEIFS('Orders - December 2020'!$I$2:$I$2047,'Orders - December 2020'!$H$2:$H$2047,Worksheet!DT$3,'Orders - December 2020'!$C$2:$C$2047,Worksheet!$F168),"-")</f>
        <v>-</v>
      </c>
      <c r="DU168" s="51" t="str">
        <f>IFERROR(AVERAGEIFS('Orders - December 2020'!$I$2:$I$2047,'Orders - December 2020'!$H$2:$H$2047,Worksheet!DU$3,'Orders - December 2020'!$C$2:$C$2047,Worksheet!$F168),"-")</f>
        <v>-</v>
      </c>
      <c r="DV168" s="51">
        <f>IFERROR(AVERAGEIFS('Orders - December 2020'!$I$2:$I$2047,'Orders - December 2020'!$H$2:$H$2047,Worksheet!DV$3,'Orders - December 2020'!$C$2:$C$2047,Worksheet!$F168),"-")</f>
        <v>1</v>
      </c>
      <c r="DW168" s="51">
        <f>IFERROR(AVERAGEIFS('Orders - December 2020'!$I$2:$I$2047,'Orders - December 2020'!$H$2:$H$2047,Worksheet!DW$3,'Orders - December 2020'!$C$2:$C$2047,Worksheet!$F168),"-")</f>
        <v>1</v>
      </c>
      <c r="DX168" s="51" t="str">
        <f>IFERROR(AVERAGEIFS('Orders - December 2020'!$I$2:$I$2047,'Orders - December 2020'!$H$2:$H$2047,Worksheet!DX$3,'Orders - December 2020'!$C$2:$C$2047,Worksheet!$F168),"-")</f>
        <v>-</v>
      </c>
      <c r="DY168" s="51">
        <f>IFERROR(AVERAGEIFS('Orders - December 2020'!$I$2:$I$2047,'Orders - December 2020'!$H$2:$H$2047,Worksheet!DY$3,'Orders - December 2020'!$C$2:$C$2047,Worksheet!$F168),"-")</f>
        <v>1</v>
      </c>
      <c r="DZ168" s="51" t="str">
        <f>IFERROR(AVERAGEIFS('Orders - December 2020'!$I$2:$I$2047,'Orders - December 2020'!$H$2:$H$2047,Worksheet!DZ$3,'Orders - December 2020'!$C$2:$C$2047,Worksheet!$F168),"-")</f>
        <v>-</v>
      </c>
      <c r="EA168" s="51" t="str">
        <f>IFERROR(AVERAGEIFS('Orders - December 2020'!$I$2:$I$2047,'Orders - December 2020'!$H$2:$H$2047,Worksheet!EA$3,'Orders - December 2020'!$C$2:$C$2047,Worksheet!$F168),"-")</f>
        <v>-</v>
      </c>
      <c r="EB168" s="51" t="str">
        <f>IFERROR(AVERAGEIFS('Orders - December 2020'!$I$2:$I$2047,'Orders - December 2020'!$H$2:$H$2047,Worksheet!EB$3,'Orders - December 2020'!$C$2:$C$2047,Worksheet!$F168),"-")</f>
        <v>-</v>
      </c>
      <c r="EC168" s="51" t="str">
        <f>IFERROR(AVERAGEIFS('Orders - December 2020'!$I$2:$I$2047,'Orders - December 2020'!$H$2:$H$2047,Worksheet!EC$3,'Orders - December 2020'!$C$2:$C$2047,Worksheet!$F168),"-")</f>
        <v>-</v>
      </c>
      <c r="ED168" s="51" t="str">
        <f>IFERROR(AVERAGEIFS('Orders - December 2020'!$I$2:$I$2047,'Orders - December 2020'!$H$2:$H$2047,Worksheet!ED$3,'Orders - December 2020'!$C$2:$C$2047,Worksheet!$F168),"-")</f>
        <v>-</v>
      </c>
      <c r="EE168" s="51" t="str">
        <f>IFERROR(AVERAGEIFS('Orders - December 2020'!$I$2:$I$2047,'Orders - December 2020'!$H$2:$H$2047,Worksheet!EE$3,'Orders - December 2020'!$C$2:$C$2047,Worksheet!$F168),"-")</f>
        <v>-</v>
      </c>
      <c r="EF168" s="51" t="str">
        <f>IFERROR(AVERAGEIFS('Orders - December 2020'!$I$2:$I$2047,'Orders - December 2020'!$H$2:$H$2047,Worksheet!EF$3,'Orders - December 2020'!$C$2:$C$2047,Worksheet!$F168),"-")</f>
        <v>-</v>
      </c>
      <c r="EG168" s="51" t="str">
        <f>IFERROR(AVERAGEIFS('Orders - December 2020'!$I$2:$I$2047,'Orders - December 2020'!$H$2:$H$2047,Worksheet!EG$3,'Orders - December 2020'!$C$2:$C$2047,Worksheet!$F168),"-")</f>
        <v>-</v>
      </c>
      <c r="EH168" s="51" t="str">
        <f>IFERROR(AVERAGEIFS('Orders - December 2020'!$I$2:$I$2047,'Orders - December 2020'!$H$2:$H$2047,Worksheet!EH$3,'Orders - December 2020'!$C$2:$C$2047,Worksheet!$F168),"-")</f>
        <v>-</v>
      </c>
      <c r="EI168" s="51" t="str">
        <f>IFERROR(AVERAGEIFS('Orders - December 2020'!$I$2:$I$2047,'Orders - December 2020'!$H$2:$H$2047,Worksheet!EI$3,'Orders - December 2020'!$C$2:$C$2047,Worksheet!$F168),"-")</f>
        <v>-</v>
      </c>
      <c r="EJ168" s="51" t="str">
        <f>IFERROR(AVERAGEIFS('Orders - December 2020'!$I$2:$I$2047,'Orders - December 2020'!$H$2:$H$2047,Worksheet!EJ$3,'Orders - December 2020'!$C$2:$C$2047,Worksheet!$F168),"-")</f>
        <v>-</v>
      </c>
      <c r="EK168" s="51" t="str">
        <f>IFERROR(AVERAGEIFS('Orders - December 2020'!$I$2:$I$2047,'Orders - December 2020'!$H$2:$H$2047,Worksheet!EK$3,'Orders - December 2020'!$C$2:$C$2047,Worksheet!$F168),"-")</f>
        <v>-</v>
      </c>
      <c r="EL168" s="51" t="str">
        <f>IFERROR(AVERAGEIFS('Orders - December 2020'!$I$2:$I$2047,'Orders - December 2020'!$H$2:$H$2047,Worksheet!EL$3,'Orders - December 2020'!$C$2:$C$2047,Worksheet!$F168),"-")</f>
        <v>-</v>
      </c>
      <c r="EM168" s="51" t="str">
        <f>IFERROR(AVERAGEIFS('Orders - December 2020'!$I$2:$I$2047,'Orders - December 2020'!$H$2:$H$2047,Worksheet!EM$3,'Orders - December 2020'!$C$2:$C$2047,Worksheet!$F168),"-")</f>
        <v>-</v>
      </c>
      <c r="EN168" s="51" t="str">
        <f>IFERROR(AVERAGEIFS('Orders - December 2020'!$I$2:$I$2047,'Orders - December 2020'!$H$2:$H$2047,Worksheet!EN$3,'Orders - December 2020'!$C$2:$C$2047,Worksheet!$F168),"-")</f>
        <v>-</v>
      </c>
      <c r="EO168" s="51" t="str">
        <f>IFERROR(AVERAGEIFS('Orders - December 2020'!$I$2:$I$2047,'Orders - December 2020'!$H$2:$H$2047,Worksheet!EO$3,'Orders - December 2020'!$C$2:$C$2047,Worksheet!$F168),"-")</f>
        <v>-</v>
      </c>
      <c r="EP168" s="51" t="str">
        <f>IFERROR(AVERAGEIFS('Orders - December 2020'!$I$2:$I$2047,'Orders - December 2020'!$H$2:$H$2047,Worksheet!EP$3,'Orders - December 2020'!$C$2:$C$2047,Worksheet!$F168),"-")</f>
        <v>-</v>
      </c>
      <c r="EQ168" s="51" t="str">
        <f>IFERROR(AVERAGEIFS('Orders - December 2020'!$I$2:$I$2047,'Orders - December 2020'!$H$2:$H$2047,Worksheet!EQ$3,'Orders - December 2020'!$C$2:$C$2047,Worksheet!$F168),"-")</f>
        <v>-</v>
      </c>
      <c r="ER168" s="51" t="str">
        <f>IFERROR(AVERAGEIFS('Orders - December 2020'!$I$2:$I$2047,'Orders - December 2020'!$H$2:$H$2047,Worksheet!ER$3,'Orders - December 2020'!$C$2:$C$2047,Worksheet!$F168),"-")</f>
        <v>-</v>
      </c>
      <c r="ES168" s="51" t="str">
        <f>IFERROR(AVERAGEIFS('Orders - December 2020'!$I$2:$I$2047,'Orders - December 2020'!$H$2:$H$2047,Worksheet!ES$3,'Orders - December 2020'!$C$2:$C$2047,Worksheet!$F168),"-")</f>
        <v>-</v>
      </c>
      <c r="ET168" s="51" t="str">
        <f>IFERROR(AVERAGEIFS('Orders - December 2020'!$I$2:$I$2047,'Orders - December 2020'!$H$2:$H$2047,Worksheet!ET$3,'Orders - December 2020'!$C$2:$C$2047,Worksheet!$F168),"-")</f>
        <v>-</v>
      </c>
      <c r="EU168" s="51" t="str">
        <f>IFERROR(AVERAGEIFS('Orders - December 2020'!$I$2:$I$2047,'Orders - December 2020'!$H$2:$H$2047,Worksheet!EU$3,'Orders - December 2020'!$C$2:$C$2047,Worksheet!$F168),"-")</f>
        <v>-</v>
      </c>
      <c r="EV168" s="51" t="str">
        <f>IFERROR(AVERAGEIFS('Orders - December 2020'!$I$2:$I$2047,'Orders - December 2020'!$H$2:$H$2047,Worksheet!EV$3,'Orders - December 2020'!$C$2:$C$2047,Worksheet!$F168),"-")</f>
        <v>-</v>
      </c>
      <c r="EW168" s="51" t="str">
        <f>IFERROR(AVERAGEIFS('Orders - December 2020'!$I$2:$I$2047,'Orders - December 2020'!$H$2:$H$2047,Worksheet!EW$3,'Orders - December 2020'!$C$2:$C$2047,Worksheet!$F168),"-")</f>
        <v>-</v>
      </c>
      <c r="EX168" s="51" t="str">
        <f>IFERROR(AVERAGEIFS('Orders - December 2020'!$I$2:$I$2047,'Orders - December 2020'!$H$2:$H$2047,Worksheet!EX$3,'Orders - December 2020'!$C$2:$C$2047,Worksheet!$F168),"-")</f>
        <v>-</v>
      </c>
      <c r="EY168" s="51" t="str">
        <f>IFERROR(AVERAGEIFS('Orders - December 2020'!$I$2:$I$2047,'Orders - December 2020'!$H$2:$H$2047,Worksheet!EY$3,'Orders - December 2020'!$C$2:$C$2047,Worksheet!$F168),"-")</f>
        <v>-</v>
      </c>
      <c r="EZ168" s="51" t="str">
        <f>IFERROR(AVERAGEIFS('Orders - December 2020'!$I$2:$I$2047,'Orders - December 2020'!$H$2:$H$2047,Worksheet!EZ$3,'Orders - December 2020'!$C$2:$C$2047,Worksheet!$F168),"-")</f>
        <v>-</v>
      </c>
      <c r="FA168" s="51" t="str">
        <f>IFERROR(AVERAGEIFS('Orders - December 2020'!$I$2:$I$2047,'Orders - December 2020'!$H$2:$H$2047,Worksheet!FA$3,'Orders - December 2020'!$C$2:$C$2047,Worksheet!$F168),"-")</f>
        <v>-</v>
      </c>
      <c r="FB168" s="51" t="str">
        <f>IFERROR(AVERAGEIFS('Orders - December 2020'!$I$2:$I$2047,'Orders - December 2020'!$H$2:$H$2047,Worksheet!FB$3,'Orders - December 2020'!$C$2:$C$2047,Worksheet!$F168),"-")</f>
        <v>-</v>
      </c>
      <c r="FC168" s="51" t="str">
        <f>IFERROR(AVERAGEIFS('Orders - December 2020'!$I$2:$I$2047,'Orders - December 2020'!$H$2:$H$2047,Worksheet!FC$3,'Orders - December 2020'!$C$2:$C$2047,Worksheet!$F168),"-")</f>
        <v>-</v>
      </c>
      <c r="FD168" s="51" t="str">
        <f>IFERROR(AVERAGEIFS('Orders - December 2020'!$I$2:$I$2047,'Orders - December 2020'!$H$2:$H$2047,Worksheet!FD$3,'Orders - December 2020'!$C$2:$C$2047,Worksheet!$F168),"-")</f>
        <v>-</v>
      </c>
      <c r="FE168" s="51" t="str">
        <f>IFERROR(AVERAGEIFS('Orders - December 2020'!$I$2:$I$2047,'Orders - December 2020'!$H$2:$H$2047,Worksheet!FE$3,'Orders - December 2020'!$C$2:$C$2047,Worksheet!$F168),"-")</f>
        <v>-</v>
      </c>
      <c r="FF168" s="51" t="str">
        <f>IFERROR(AVERAGEIFS('Orders - December 2020'!$I$2:$I$2047,'Orders - December 2020'!$H$2:$H$2047,Worksheet!FF$3,'Orders - December 2020'!$C$2:$C$2047,Worksheet!$F168),"-")</f>
        <v>-</v>
      </c>
      <c r="FG168" s="52" t="str">
        <f>IFERROR(AVERAGEIFS('Orders - December 2020'!$I$2:$I$2047,'Orders - December 2020'!$H$2:$H$2047,Worksheet!FG$3,'Orders - December 2020'!$C$2:$C$2047,Worksheet!$F168),"-")</f>
        <v>-</v>
      </c>
    </row>
    <row r="169" spans="6:163">
      <c r="F169" s="45" t="str">
        <v>Emybest Minimart</v>
      </c>
      <c r="G169" s="50" t="str">
        <f>IFERROR(AVERAGEIFS('Orders - December 2020'!$I$2:$I$2047,'Orders - December 2020'!$H$2:$H$2047,Worksheet!G$3,'Orders - December 2020'!$C$2:$C$2047,Worksheet!$F169),"-")</f>
        <v>-</v>
      </c>
      <c r="H169" s="51" t="str">
        <f>IFERROR(AVERAGEIFS('Orders - December 2020'!$I$2:$I$2047,'Orders - December 2020'!$H$2:$H$2047,Worksheet!H$3,'Orders - December 2020'!$C$2:$C$2047,Worksheet!$F169),"-")</f>
        <v>-</v>
      </c>
      <c r="I169" s="51" t="str">
        <f>IFERROR(AVERAGEIFS('Orders - December 2020'!$I$2:$I$2047,'Orders - December 2020'!$H$2:$H$2047,Worksheet!I$3,'Orders - December 2020'!$C$2:$C$2047,Worksheet!$F169),"-")</f>
        <v>-</v>
      </c>
      <c r="J169" s="51" t="str">
        <f>IFERROR(AVERAGEIFS('Orders - December 2020'!$I$2:$I$2047,'Orders - December 2020'!$H$2:$H$2047,Worksheet!J$3,'Orders - December 2020'!$C$2:$C$2047,Worksheet!$F169),"-")</f>
        <v>-</v>
      </c>
      <c r="K169" s="51" t="str">
        <f>IFERROR(AVERAGEIFS('Orders - December 2020'!$I$2:$I$2047,'Orders - December 2020'!$H$2:$H$2047,Worksheet!K$3,'Orders - December 2020'!$C$2:$C$2047,Worksheet!$F169),"-")</f>
        <v>-</v>
      </c>
      <c r="L169" s="51" t="str">
        <f>IFERROR(AVERAGEIFS('Orders - December 2020'!$I$2:$I$2047,'Orders - December 2020'!$H$2:$H$2047,Worksheet!L$3,'Orders - December 2020'!$C$2:$C$2047,Worksheet!$F169),"-")</f>
        <v>-</v>
      </c>
      <c r="M169" s="51" t="str">
        <f>IFERROR(AVERAGEIFS('Orders - December 2020'!$I$2:$I$2047,'Orders - December 2020'!$H$2:$H$2047,Worksheet!M$3,'Orders - December 2020'!$C$2:$C$2047,Worksheet!$F169),"-")</f>
        <v>-</v>
      </c>
      <c r="N169" s="51" t="str">
        <f>IFERROR(AVERAGEIFS('Orders - December 2020'!$I$2:$I$2047,'Orders - December 2020'!$H$2:$H$2047,Worksheet!N$3,'Orders - December 2020'!$C$2:$C$2047,Worksheet!$F169),"-")</f>
        <v>-</v>
      </c>
      <c r="O169" s="51" t="str">
        <f>IFERROR(AVERAGEIFS('Orders - December 2020'!$I$2:$I$2047,'Orders - December 2020'!$H$2:$H$2047,Worksheet!O$3,'Orders - December 2020'!$C$2:$C$2047,Worksheet!$F169),"-")</f>
        <v>-</v>
      </c>
      <c r="P169" s="51" t="str">
        <f>IFERROR(AVERAGEIFS('Orders - December 2020'!$I$2:$I$2047,'Orders - December 2020'!$H$2:$H$2047,Worksheet!P$3,'Orders - December 2020'!$C$2:$C$2047,Worksheet!$F169),"-")</f>
        <v>-</v>
      </c>
      <c r="Q169" s="51" t="str">
        <f>IFERROR(AVERAGEIFS('Orders - December 2020'!$I$2:$I$2047,'Orders - December 2020'!$H$2:$H$2047,Worksheet!Q$3,'Orders - December 2020'!$C$2:$C$2047,Worksheet!$F169),"-")</f>
        <v>-</v>
      </c>
      <c r="R169" s="51" t="str">
        <f>IFERROR(AVERAGEIFS('Orders - December 2020'!$I$2:$I$2047,'Orders - December 2020'!$H$2:$H$2047,Worksheet!R$3,'Orders - December 2020'!$C$2:$C$2047,Worksheet!$F169),"-")</f>
        <v>-</v>
      </c>
      <c r="S169" s="51" t="str">
        <f>IFERROR(AVERAGEIFS('Orders - December 2020'!$I$2:$I$2047,'Orders - December 2020'!$H$2:$H$2047,Worksheet!S$3,'Orders - December 2020'!$C$2:$C$2047,Worksheet!$F169),"-")</f>
        <v>-</v>
      </c>
      <c r="T169" s="51" t="str">
        <f>IFERROR(AVERAGEIFS('Orders - December 2020'!$I$2:$I$2047,'Orders - December 2020'!$H$2:$H$2047,Worksheet!T$3,'Orders - December 2020'!$C$2:$C$2047,Worksheet!$F169),"-")</f>
        <v>-</v>
      </c>
      <c r="U169" s="51" t="str">
        <f>IFERROR(AVERAGEIFS('Orders - December 2020'!$I$2:$I$2047,'Orders - December 2020'!$H$2:$H$2047,Worksheet!U$3,'Orders - December 2020'!$C$2:$C$2047,Worksheet!$F169),"-")</f>
        <v>-</v>
      </c>
      <c r="V169" s="51" t="str">
        <f>IFERROR(AVERAGEIFS('Orders - December 2020'!$I$2:$I$2047,'Orders - December 2020'!$H$2:$H$2047,Worksheet!V$3,'Orders - December 2020'!$C$2:$C$2047,Worksheet!$F169),"-")</f>
        <v>-</v>
      </c>
      <c r="W169" s="51" t="str">
        <f>IFERROR(AVERAGEIFS('Orders - December 2020'!$I$2:$I$2047,'Orders - December 2020'!$H$2:$H$2047,Worksheet!W$3,'Orders - December 2020'!$C$2:$C$2047,Worksheet!$F169),"-")</f>
        <v>-</v>
      </c>
      <c r="X169" s="51" t="str">
        <f>IFERROR(AVERAGEIFS('Orders - December 2020'!$I$2:$I$2047,'Orders - December 2020'!$H$2:$H$2047,Worksheet!X$3,'Orders - December 2020'!$C$2:$C$2047,Worksheet!$F169),"-")</f>
        <v>-</v>
      </c>
      <c r="Y169" s="51" t="str">
        <f>IFERROR(AVERAGEIFS('Orders - December 2020'!$I$2:$I$2047,'Orders - December 2020'!$H$2:$H$2047,Worksheet!Y$3,'Orders - December 2020'!$C$2:$C$2047,Worksheet!$F169),"-")</f>
        <v>-</v>
      </c>
      <c r="Z169" s="51" t="str">
        <f>IFERROR(AVERAGEIFS('Orders - December 2020'!$I$2:$I$2047,'Orders - December 2020'!$H$2:$H$2047,Worksheet!Z$3,'Orders - December 2020'!$C$2:$C$2047,Worksheet!$F169),"-")</f>
        <v>-</v>
      </c>
      <c r="AA169" s="51" t="str">
        <f>IFERROR(AVERAGEIFS('Orders - December 2020'!$I$2:$I$2047,'Orders - December 2020'!$H$2:$H$2047,Worksheet!AA$3,'Orders - December 2020'!$C$2:$C$2047,Worksheet!$F169),"-")</f>
        <v>-</v>
      </c>
      <c r="AB169" s="51" t="str">
        <f>IFERROR(AVERAGEIFS('Orders - December 2020'!$I$2:$I$2047,'Orders - December 2020'!$H$2:$H$2047,Worksheet!AB$3,'Orders - December 2020'!$C$2:$C$2047,Worksheet!$F169),"-")</f>
        <v>-</v>
      </c>
      <c r="AC169" s="51" t="str">
        <f>IFERROR(AVERAGEIFS('Orders - December 2020'!$I$2:$I$2047,'Orders - December 2020'!$H$2:$H$2047,Worksheet!AC$3,'Orders - December 2020'!$C$2:$C$2047,Worksheet!$F169),"-")</f>
        <v>-</v>
      </c>
      <c r="AD169" s="51" t="str">
        <f>IFERROR(AVERAGEIFS('Orders - December 2020'!$I$2:$I$2047,'Orders - December 2020'!$H$2:$H$2047,Worksheet!AD$3,'Orders - December 2020'!$C$2:$C$2047,Worksheet!$F169),"-")</f>
        <v>-</v>
      </c>
      <c r="AE169" s="51" t="str">
        <f>IFERROR(AVERAGEIFS('Orders - December 2020'!$I$2:$I$2047,'Orders - December 2020'!$H$2:$H$2047,Worksheet!AE$3,'Orders - December 2020'!$C$2:$C$2047,Worksheet!$F169),"-")</f>
        <v>-</v>
      </c>
      <c r="AF169" s="51" t="str">
        <f>IFERROR(AVERAGEIFS('Orders - December 2020'!$I$2:$I$2047,'Orders - December 2020'!$H$2:$H$2047,Worksheet!AF$3,'Orders - December 2020'!$C$2:$C$2047,Worksheet!$F169),"-")</f>
        <v>-</v>
      </c>
      <c r="AG169" s="51" t="str">
        <f>IFERROR(AVERAGEIFS('Orders - December 2020'!$I$2:$I$2047,'Orders - December 2020'!$H$2:$H$2047,Worksheet!AG$3,'Orders - December 2020'!$C$2:$C$2047,Worksheet!$F169),"-")</f>
        <v>-</v>
      </c>
      <c r="AH169" s="51" t="str">
        <f>IFERROR(AVERAGEIFS('Orders - December 2020'!$I$2:$I$2047,'Orders - December 2020'!$H$2:$H$2047,Worksheet!AH$3,'Orders - December 2020'!$C$2:$C$2047,Worksheet!$F169),"-")</f>
        <v>-</v>
      </c>
      <c r="AI169" s="51" t="str">
        <f>IFERROR(AVERAGEIFS('Orders - December 2020'!$I$2:$I$2047,'Orders - December 2020'!$H$2:$H$2047,Worksheet!AI$3,'Orders - December 2020'!$C$2:$C$2047,Worksheet!$F169),"-")</f>
        <v>-</v>
      </c>
      <c r="AJ169" s="51" t="str">
        <f>IFERROR(AVERAGEIFS('Orders - December 2020'!$I$2:$I$2047,'Orders - December 2020'!$H$2:$H$2047,Worksheet!AJ$3,'Orders - December 2020'!$C$2:$C$2047,Worksheet!$F169),"-")</f>
        <v>-</v>
      </c>
      <c r="AK169" s="51" t="str">
        <f>IFERROR(AVERAGEIFS('Orders - December 2020'!$I$2:$I$2047,'Orders - December 2020'!$H$2:$H$2047,Worksheet!AK$3,'Orders - December 2020'!$C$2:$C$2047,Worksheet!$F169),"-")</f>
        <v>-</v>
      </c>
      <c r="AL169" s="51" t="str">
        <f>IFERROR(AVERAGEIFS('Orders - December 2020'!$I$2:$I$2047,'Orders - December 2020'!$H$2:$H$2047,Worksheet!AL$3,'Orders - December 2020'!$C$2:$C$2047,Worksheet!$F169),"-")</f>
        <v>-</v>
      </c>
      <c r="AM169" s="51" t="str">
        <f>IFERROR(AVERAGEIFS('Orders - December 2020'!$I$2:$I$2047,'Orders - December 2020'!$H$2:$H$2047,Worksheet!AM$3,'Orders - December 2020'!$C$2:$C$2047,Worksheet!$F169),"-")</f>
        <v>-</v>
      </c>
      <c r="AN169" s="51" t="str">
        <f>IFERROR(AVERAGEIFS('Orders - December 2020'!$I$2:$I$2047,'Orders - December 2020'!$H$2:$H$2047,Worksheet!AN$3,'Orders - December 2020'!$C$2:$C$2047,Worksheet!$F169),"-")</f>
        <v>-</v>
      </c>
      <c r="AO169" s="51" t="str">
        <f>IFERROR(AVERAGEIFS('Orders - December 2020'!$I$2:$I$2047,'Orders - December 2020'!$H$2:$H$2047,Worksheet!AO$3,'Orders - December 2020'!$C$2:$C$2047,Worksheet!$F169),"-")</f>
        <v>-</v>
      </c>
      <c r="AP169" s="51" t="str">
        <f>IFERROR(AVERAGEIFS('Orders - December 2020'!$I$2:$I$2047,'Orders - December 2020'!$H$2:$H$2047,Worksheet!AP$3,'Orders - December 2020'!$C$2:$C$2047,Worksheet!$F169),"-")</f>
        <v>-</v>
      </c>
      <c r="AQ169" s="51" t="str">
        <f>IFERROR(AVERAGEIFS('Orders - December 2020'!$I$2:$I$2047,'Orders - December 2020'!$H$2:$H$2047,Worksheet!AQ$3,'Orders - December 2020'!$C$2:$C$2047,Worksheet!$F169),"-")</f>
        <v>-</v>
      </c>
      <c r="AR169" s="51" t="str">
        <f>IFERROR(AVERAGEIFS('Orders - December 2020'!$I$2:$I$2047,'Orders - December 2020'!$H$2:$H$2047,Worksheet!AR$3,'Orders - December 2020'!$C$2:$C$2047,Worksheet!$F169),"-")</f>
        <v>-</v>
      </c>
      <c r="AS169" s="51" t="str">
        <f>IFERROR(AVERAGEIFS('Orders - December 2020'!$I$2:$I$2047,'Orders - December 2020'!$H$2:$H$2047,Worksheet!AS$3,'Orders - December 2020'!$C$2:$C$2047,Worksheet!$F169),"-")</f>
        <v>-</v>
      </c>
      <c r="AT169" s="51" t="str">
        <f>IFERROR(AVERAGEIFS('Orders - December 2020'!$I$2:$I$2047,'Orders - December 2020'!$H$2:$H$2047,Worksheet!AT$3,'Orders - December 2020'!$C$2:$C$2047,Worksheet!$F169),"-")</f>
        <v>-</v>
      </c>
      <c r="AU169" s="51" t="str">
        <f>IFERROR(AVERAGEIFS('Orders - December 2020'!$I$2:$I$2047,'Orders - December 2020'!$H$2:$H$2047,Worksheet!AU$3,'Orders - December 2020'!$C$2:$C$2047,Worksheet!$F169),"-")</f>
        <v>-</v>
      </c>
      <c r="AV169" s="51" t="str">
        <f>IFERROR(AVERAGEIFS('Orders - December 2020'!$I$2:$I$2047,'Orders - December 2020'!$H$2:$H$2047,Worksheet!AV$3,'Orders - December 2020'!$C$2:$C$2047,Worksheet!$F169),"-")</f>
        <v>-</v>
      </c>
      <c r="AW169" s="51" t="str">
        <f>IFERROR(AVERAGEIFS('Orders - December 2020'!$I$2:$I$2047,'Orders - December 2020'!$H$2:$H$2047,Worksheet!AW$3,'Orders - December 2020'!$C$2:$C$2047,Worksheet!$F169),"-")</f>
        <v>-</v>
      </c>
      <c r="AX169" s="51" t="str">
        <f>IFERROR(AVERAGEIFS('Orders - December 2020'!$I$2:$I$2047,'Orders - December 2020'!$H$2:$H$2047,Worksheet!AX$3,'Orders - December 2020'!$C$2:$C$2047,Worksheet!$F169),"-")</f>
        <v>-</v>
      </c>
      <c r="AY169" s="51" t="str">
        <f>IFERROR(AVERAGEIFS('Orders - December 2020'!$I$2:$I$2047,'Orders - December 2020'!$H$2:$H$2047,Worksheet!AY$3,'Orders - December 2020'!$C$2:$C$2047,Worksheet!$F169),"-")</f>
        <v>-</v>
      </c>
      <c r="AZ169" s="51" t="str">
        <f>IFERROR(AVERAGEIFS('Orders - December 2020'!$I$2:$I$2047,'Orders - December 2020'!$H$2:$H$2047,Worksheet!AZ$3,'Orders - December 2020'!$C$2:$C$2047,Worksheet!$F169),"-")</f>
        <v>-</v>
      </c>
      <c r="BA169" s="51" t="str">
        <f>IFERROR(AVERAGEIFS('Orders - December 2020'!$I$2:$I$2047,'Orders - December 2020'!$H$2:$H$2047,Worksheet!BA$3,'Orders - December 2020'!$C$2:$C$2047,Worksheet!$F169),"-")</f>
        <v>-</v>
      </c>
      <c r="BB169" s="51" t="str">
        <f>IFERROR(AVERAGEIFS('Orders - December 2020'!$I$2:$I$2047,'Orders - December 2020'!$H$2:$H$2047,Worksheet!BB$3,'Orders - December 2020'!$C$2:$C$2047,Worksheet!$F169),"-")</f>
        <v>-</v>
      </c>
      <c r="BC169" s="51" t="str">
        <f>IFERROR(AVERAGEIFS('Orders - December 2020'!$I$2:$I$2047,'Orders - December 2020'!$H$2:$H$2047,Worksheet!BC$3,'Orders - December 2020'!$C$2:$C$2047,Worksheet!$F169),"-")</f>
        <v>-</v>
      </c>
      <c r="BD169" s="51" t="str">
        <f>IFERROR(AVERAGEIFS('Orders - December 2020'!$I$2:$I$2047,'Orders - December 2020'!$H$2:$H$2047,Worksheet!BD$3,'Orders - December 2020'!$C$2:$C$2047,Worksheet!$F169),"-")</f>
        <v>-</v>
      </c>
      <c r="BE169" s="51" t="str">
        <f>IFERROR(AVERAGEIFS('Orders - December 2020'!$I$2:$I$2047,'Orders - December 2020'!$H$2:$H$2047,Worksheet!BE$3,'Orders - December 2020'!$C$2:$C$2047,Worksheet!$F169),"-")</f>
        <v>-</v>
      </c>
      <c r="BF169" s="51" t="str">
        <f>IFERROR(AVERAGEIFS('Orders - December 2020'!$I$2:$I$2047,'Orders - December 2020'!$H$2:$H$2047,Worksheet!BF$3,'Orders - December 2020'!$C$2:$C$2047,Worksheet!$F169),"-")</f>
        <v>-</v>
      </c>
      <c r="BG169" s="51" t="str">
        <f>IFERROR(AVERAGEIFS('Orders - December 2020'!$I$2:$I$2047,'Orders - December 2020'!$H$2:$H$2047,Worksheet!BG$3,'Orders - December 2020'!$C$2:$C$2047,Worksheet!$F169),"-")</f>
        <v>-</v>
      </c>
      <c r="BH169" s="51" t="str">
        <f>IFERROR(AVERAGEIFS('Orders - December 2020'!$I$2:$I$2047,'Orders - December 2020'!$H$2:$H$2047,Worksheet!BH$3,'Orders - December 2020'!$C$2:$C$2047,Worksheet!$F169),"-")</f>
        <v>-</v>
      </c>
      <c r="BI169" s="51" t="str">
        <f>IFERROR(AVERAGEIFS('Orders - December 2020'!$I$2:$I$2047,'Orders - December 2020'!$H$2:$H$2047,Worksheet!BI$3,'Orders - December 2020'!$C$2:$C$2047,Worksheet!$F169),"-")</f>
        <v>-</v>
      </c>
      <c r="BJ169" s="51" t="str">
        <f>IFERROR(AVERAGEIFS('Orders - December 2020'!$I$2:$I$2047,'Orders - December 2020'!$H$2:$H$2047,Worksheet!BJ$3,'Orders - December 2020'!$C$2:$C$2047,Worksheet!$F169),"-")</f>
        <v>-</v>
      </c>
      <c r="BK169" s="51" t="str">
        <f>IFERROR(AVERAGEIFS('Orders - December 2020'!$I$2:$I$2047,'Orders - December 2020'!$H$2:$H$2047,Worksheet!BK$3,'Orders - December 2020'!$C$2:$C$2047,Worksheet!$F169),"-")</f>
        <v>-</v>
      </c>
      <c r="BL169" s="51" t="str">
        <f>IFERROR(AVERAGEIFS('Orders - December 2020'!$I$2:$I$2047,'Orders - December 2020'!$H$2:$H$2047,Worksheet!BL$3,'Orders - December 2020'!$C$2:$C$2047,Worksheet!$F169),"-")</f>
        <v>-</v>
      </c>
      <c r="BM169" s="51" t="str">
        <f>IFERROR(AVERAGEIFS('Orders - December 2020'!$I$2:$I$2047,'Orders - December 2020'!$H$2:$H$2047,Worksheet!BM$3,'Orders - December 2020'!$C$2:$C$2047,Worksheet!$F169),"-")</f>
        <v>-</v>
      </c>
      <c r="BN169" s="51" t="str">
        <f>IFERROR(AVERAGEIFS('Orders - December 2020'!$I$2:$I$2047,'Orders - December 2020'!$H$2:$H$2047,Worksheet!BN$3,'Orders - December 2020'!$C$2:$C$2047,Worksheet!$F169),"-")</f>
        <v>-</v>
      </c>
      <c r="BO169" s="51" t="str">
        <f>IFERROR(AVERAGEIFS('Orders - December 2020'!$I$2:$I$2047,'Orders - December 2020'!$H$2:$H$2047,Worksheet!BO$3,'Orders - December 2020'!$C$2:$C$2047,Worksheet!$F169),"-")</f>
        <v>-</v>
      </c>
      <c r="BP169" s="51" t="str">
        <f>IFERROR(AVERAGEIFS('Orders - December 2020'!$I$2:$I$2047,'Orders - December 2020'!$H$2:$H$2047,Worksheet!BP$3,'Orders - December 2020'!$C$2:$C$2047,Worksheet!$F169),"-")</f>
        <v>-</v>
      </c>
      <c r="BQ169" s="51" t="str">
        <f>IFERROR(AVERAGEIFS('Orders - December 2020'!$I$2:$I$2047,'Orders - December 2020'!$H$2:$H$2047,Worksheet!BQ$3,'Orders - December 2020'!$C$2:$C$2047,Worksheet!$F169),"-")</f>
        <v>-</v>
      </c>
      <c r="BR169" s="51" t="str">
        <f>IFERROR(AVERAGEIFS('Orders - December 2020'!$I$2:$I$2047,'Orders - December 2020'!$H$2:$H$2047,Worksheet!BR$3,'Orders - December 2020'!$C$2:$C$2047,Worksheet!$F169),"-")</f>
        <v>-</v>
      </c>
      <c r="BS169" s="51" t="str">
        <f>IFERROR(AVERAGEIFS('Orders - December 2020'!$I$2:$I$2047,'Orders - December 2020'!$H$2:$H$2047,Worksheet!BS$3,'Orders - December 2020'!$C$2:$C$2047,Worksheet!$F169),"-")</f>
        <v>-</v>
      </c>
      <c r="BT169" s="51" t="str">
        <f>IFERROR(AVERAGEIFS('Orders - December 2020'!$I$2:$I$2047,'Orders - December 2020'!$H$2:$H$2047,Worksheet!BT$3,'Orders - December 2020'!$C$2:$C$2047,Worksheet!$F169),"-")</f>
        <v>-</v>
      </c>
      <c r="BU169" s="51" t="str">
        <f>IFERROR(AVERAGEIFS('Orders - December 2020'!$I$2:$I$2047,'Orders - December 2020'!$H$2:$H$2047,Worksheet!BU$3,'Orders - December 2020'!$C$2:$C$2047,Worksheet!$F169),"-")</f>
        <v>-</v>
      </c>
      <c r="BV169" s="51" t="str">
        <f>IFERROR(AVERAGEIFS('Orders - December 2020'!$I$2:$I$2047,'Orders - December 2020'!$H$2:$H$2047,Worksheet!BV$3,'Orders - December 2020'!$C$2:$C$2047,Worksheet!$F169),"-")</f>
        <v>-</v>
      </c>
      <c r="BW169" s="51" t="str">
        <f>IFERROR(AVERAGEIFS('Orders - December 2020'!$I$2:$I$2047,'Orders - December 2020'!$H$2:$H$2047,Worksheet!BW$3,'Orders - December 2020'!$C$2:$C$2047,Worksheet!$F169),"-")</f>
        <v>-</v>
      </c>
      <c r="BX169" s="51" t="str">
        <f>IFERROR(AVERAGEIFS('Orders - December 2020'!$I$2:$I$2047,'Orders - December 2020'!$H$2:$H$2047,Worksheet!BX$3,'Orders - December 2020'!$C$2:$C$2047,Worksheet!$F169),"-")</f>
        <v>-</v>
      </c>
      <c r="BY169" s="51" t="str">
        <f>IFERROR(AVERAGEIFS('Orders - December 2020'!$I$2:$I$2047,'Orders - December 2020'!$H$2:$H$2047,Worksheet!BY$3,'Orders - December 2020'!$C$2:$C$2047,Worksheet!$F169),"-")</f>
        <v>-</v>
      </c>
      <c r="BZ169" s="51" t="str">
        <f>IFERROR(AVERAGEIFS('Orders - December 2020'!$I$2:$I$2047,'Orders - December 2020'!$H$2:$H$2047,Worksheet!BZ$3,'Orders - December 2020'!$C$2:$C$2047,Worksheet!$F169),"-")</f>
        <v>-</v>
      </c>
      <c r="CA169" s="51">
        <f>IFERROR(AVERAGEIFS('Orders - December 2020'!$I$2:$I$2047,'Orders - December 2020'!$H$2:$H$2047,Worksheet!CA$3,'Orders - December 2020'!$C$2:$C$2047,Worksheet!$F169),"-")</f>
        <v>1</v>
      </c>
      <c r="CB169" s="51">
        <f>IFERROR(AVERAGEIFS('Orders - December 2020'!$I$2:$I$2047,'Orders - December 2020'!$H$2:$H$2047,Worksheet!CB$3,'Orders - December 2020'!$C$2:$C$2047,Worksheet!$F169),"-")</f>
        <v>1</v>
      </c>
      <c r="CC169" s="51" t="str">
        <f>IFERROR(AVERAGEIFS('Orders - December 2020'!$I$2:$I$2047,'Orders - December 2020'!$H$2:$H$2047,Worksheet!CC$3,'Orders - December 2020'!$C$2:$C$2047,Worksheet!$F169),"-")</f>
        <v>-</v>
      </c>
      <c r="CD169" s="51" t="str">
        <f>IFERROR(AVERAGEIFS('Orders - December 2020'!$I$2:$I$2047,'Orders - December 2020'!$H$2:$H$2047,Worksheet!CD$3,'Orders - December 2020'!$C$2:$C$2047,Worksheet!$F169),"-")</f>
        <v>-</v>
      </c>
      <c r="CE169" s="51" t="str">
        <f>IFERROR(AVERAGEIFS('Orders - December 2020'!$I$2:$I$2047,'Orders - December 2020'!$H$2:$H$2047,Worksheet!CE$3,'Orders - December 2020'!$C$2:$C$2047,Worksheet!$F169),"-")</f>
        <v>-</v>
      </c>
      <c r="CF169" s="51" t="str">
        <f>IFERROR(AVERAGEIFS('Orders - December 2020'!$I$2:$I$2047,'Orders - December 2020'!$H$2:$H$2047,Worksheet!CF$3,'Orders - December 2020'!$C$2:$C$2047,Worksheet!$F169),"-")</f>
        <v>-</v>
      </c>
      <c r="CG169" s="51" t="str">
        <f>IFERROR(AVERAGEIFS('Orders - December 2020'!$I$2:$I$2047,'Orders - December 2020'!$H$2:$H$2047,Worksheet!CG$3,'Orders - December 2020'!$C$2:$C$2047,Worksheet!$F169),"-")</f>
        <v>-</v>
      </c>
      <c r="CH169" s="51" t="str">
        <f>IFERROR(AVERAGEIFS('Orders - December 2020'!$I$2:$I$2047,'Orders - December 2020'!$H$2:$H$2047,Worksheet!CH$3,'Orders - December 2020'!$C$2:$C$2047,Worksheet!$F169),"-")</f>
        <v>-</v>
      </c>
      <c r="CI169" s="51" t="str">
        <f>IFERROR(AVERAGEIFS('Orders - December 2020'!$I$2:$I$2047,'Orders - December 2020'!$H$2:$H$2047,Worksheet!CI$3,'Orders - December 2020'!$C$2:$C$2047,Worksheet!$F169),"-")</f>
        <v>-</v>
      </c>
      <c r="CJ169" s="51" t="str">
        <f>IFERROR(AVERAGEIFS('Orders - December 2020'!$I$2:$I$2047,'Orders - December 2020'!$H$2:$H$2047,Worksheet!CJ$3,'Orders - December 2020'!$C$2:$C$2047,Worksheet!$F169),"-")</f>
        <v>-</v>
      </c>
      <c r="CK169" s="51" t="str">
        <f>IFERROR(AVERAGEIFS('Orders - December 2020'!$I$2:$I$2047,'Orders - December 2020'!$H$2:$H$2047,Worksheet!CK$3,'Orders - December 2020'!$C$2:$C$2047,Worksheet!$F169),"-")</f>
        <v>-</v>
      </c>
      <c r="CL169" s="51" t="str">
        <f>IFERROR(AVERAGEIFS('Orders - December 2020'!$I$2:$I$2047,'Orders - December 2020'!$H$2:$H$2047,Worksheet!CL$3,'Orders - December 2020'!$C$2:$C$2047,Worksheet!$F169),"-")</f>
        <v>-</v>
      </c>
      <c r="CM169" s="51" t="str">
        <f>IFERROR(AVERAGEIFS('Orders - December 2020'!$I$2:$I$2047,'Orders - December 2020'!$H$2:$H$2047,Worksheet!CM$3,'Orders - December 2020'!$C$2:$C$2047,Worksheet!$F169),"-")</f>
        <v>-</v>
      </c>
      <c r="CN169" s="51" t="str">
        <f>IFERROR(AVERAGEIFS('Orders - December 2020'!$I$2:$I$2047,'Orders - December 2020'!$H$2:$H$2047,Worksheet!CN$3,'Orders - December 2020'!$C$2:$C$2047,Worksheet!$F169),"-")</f>
        <v>-</v>
      </c>
      <c r="CO169" s="51" t="str">
        <f>IFERROR(AVERAGEIFS('Orders - December 2020'!$I$2:$I$2047,'Orders - December 2020'!$H$2:$H$2047,Worksheet!CO$3,'Orders - December 2020'!$C$2:$C$2047,Worksheet!$F169),"-")</f>
        <v>-</v>
      </c>
      <c r="CP169" s="51" t="str">
        <f>IFERROR(AVERAGEIFS('Orders - December 2020'!$I$2:$I$2047,'Orders - December 2020'!$H$2:$H$2047,Worksheet!CP$3,'Orders - December 2020'!$C$2:$C$2047,Worksheet!$F169),"-")</f>
        <v>-</v>
      </c>
      <c r="CQ169" s="51" t="str">
        <f>IFERROR(AVERAGEIFS('Orders - December 2020'!$I$2:$I$2047,'Orders - December 2020'!$H$2:$H$2047,Worksheet!CQ$3,'Orders - December 2020'!$C$2:$C$2047,Worksheet!$F169),"-")</f>
        <v>-</v>
      </c>
      <c r="CR169" s="51" t="str">
        <f>IFERROR(AVERAGEIFS('Orders - December 2020'!$I$2:$I$2047,'Orders - December 2020'!$H$2:$H$2047,Worksheet!CR$3,'Orders - December 2020'!$C$2:$C$2047,Worksheet!$F169),"-")</f>
        <v>-</v>
      </c>
      <c r="CS169" s="51" t="str">
        <f>IFERROR(AVERAGEIFS('Orders - December 2020'!$I$2:$I$2047,'Orders - December 2020'!$H$2:$H$2047,Worksheet!CS$3,'Orders - December 2020'!$C$2:$C$2047,Worksheet!$F169),"-")</f>
        <v>-</v>
      </c>
      <c r="CT169" s="51" t="str">
        <f>IFERROR(AVERAGEIFS('Orders - December 2020'!$I$2:$I$2047,'Orders - December 2020'!$H$2:$H$2047,Worksheet!CT$3,'Orders - December 2020'!$C$2:$C$2047,Worksheet!$F169),"-")</f>
        <v>-</v>
      </c>
      <c r="CU169" s="51" t="str">
        <f>IFERROR(AVERAGEIFS('Orders - December 2020'!$I$2:$I$2047,'Orders - December 2020'!$H$2:$H$2047,Worksheet!CU$3,'Orders - December 2020'!$C$2:$C$2047,Worksheet!$F169),"-")</f>
        <v>-</v>
      </c>
      <c r="CV169" s="51" t="str">
        <f>IFERROR(AVERAGEIFS('Orders - December 2020'!$I$2:$I$2047,'Orders - December 2020'!$H$2:$H$2047,Worksheet!CV$3,'Orders - December 2020'!$C$2:$C$2047,Worksheet!$F169),"-")</f>
        <v>-</v>
      </c>
      <c r="CW169" s="51" t="str">
        <f>IFERROR(AVERAGEIFS('Orders - December 2020'!$I$2:$I$2047,'Orders - December 2020'!$H$2:$H$2047,Worksheet!CW$3,'Orders - December 2020'!$C$2:$C$2047,Worksheet!$F169),"-")</f>
        <v>-</v>
      </c>
      <c r="CX169" s="51" t="str">
        <f>IFERROR(AVERAGEIFS('Orders - December 2020'!$I$2:$I$2047,'Orders - December 2020'!$H$2:$H$2047,Worksheet!CX$3,'Orders - December 2020'!$C$2:$C$2047,Worksheet!$F169),"-")</f>
        <v>-</v>
      </c>
      <c r="CY169" s="51" t="str">
        <f>IFERROR(AVERAGEIFS('Orders - December 2020'!$I$2:$I$2047,'Orders - December 2020'!$H$2:$H$2047,Worksheet!CY$3,'Orders - December 2020'!$C$2:$C$2047,Worksheet!$F169),"-")</f>
        <v>-</v>
      </c>
      <c r="CZ169" s="51" t="str">
        <f>IFERROR(AVERAGEIFS('Orders - December 2020'!$I$2:$I$2047,'Orders - December 2020'!$H$2:$H$2047,Worksheet!CZ$3,'Orders - December 2020'!$C$2:$C$2047,Worksheet!$F169),"-")</f>
        <v>-</v>
      </c>
      <c r="DA169" s="51" t="str">
        <f>IFERROR(AVERAGEIFS('Orders - December 2020'!$I$2:$I$2047,'Orders - December 2020'!$H$2:$H$2047,Worksheet!DA$3,'Orders - December 2020'!$C$2:$C$2047,Worksheet!$F169),"-")</f>
        <v>-</v>
      </c>
      <c r="DB169" s="51" t="str">
        <f>IFERROR(AVERAGEIFS('Orders - December 2020'!$I$2:$I$2047,'Orders - December 2020'!$H$2:$H$2047,Worksheet!DB$3,'Orders - December 2020'!$C$2:$C$2047,Worksheet!$F169),"-")</f>
        <v>-</v>
      </c>
      <c r="DC169" s="51" t="str">
        <f>IFERROR(AVERAGEIFS('Orders - December 2020'!$I$2:$I$2047,'Orders - December 2020'!$H$2:$H$2047,Worksheet!DC$3,'Orders - December 2020'!$C$2:$C$2047,Worksheet!$F169),"-")</f>
        <v>-</v>
      </c>
      <c r="DD169" s="51" t="str">
        <f>IFERROR(AVERAGEIFS('Orders - December 2020'!$I$2:$I$2047,'Orders - December 2020'!$H$2:$H$2047,Worksheet!DD$3,'Orders - December 2020'!$C$2:$C$2047,Worksheet!$F169),"-")</f>
        <v>-</v>
      </c>
      <c r="DE169" s="51" t="str">
        <f>IFERROR(AVERAGEIFS('Orders - December 2020'!$I$2:$I$2047,'Orders - December 2020'!$H$2:$H$2047,Worksheet!DE$3,'Orders - December 2020'!$C$2:$C$2047,Worksheet!$F169),"-")</f>
        <v>-</v>
      </c>
      <c r="DF169" s="51" t="str">
        <f>IFERROR(AVERAGEIFS('Orders - December 2020'!$I$2:$I$2047,'Orders - December 2020'!$H$2:$H$2047,Worksheet!DF$3,'Orders - December 2020'!$C$2:$C$2047,Worksheet!$F169),"-")</f>
        <v>-</v>
      </c>
      <c r="DG169" s="51" t="str">
        <f>IFERROR(AVERAGEIFS('Orders - December 2020'!$I$2:$I$2047,'Orders - December 2020'!$H$2:$H$2047,Worksheet!DG$3,'Orders - December 2020'!$C$2:$C$2047,Worksheet!$F169),"-")</f>
        <v>-</v>
      </c>
      <c r="DH169" s="51" t="str">
        <f>IFERROR(AVERAGEIFS('Orders - December 2020'!$I$2:$I$2047,'Orders - December 2020'!$H$2:$H$2047,Worksheet!DH$3,'Orders - December 2020'!$C$2:$C$2047,Worksheet!$F169),"-")</f>
        <v>-</v>
      </c>
      <c r="DI169" s="51" t="str">
        <f>IFERROR(AVERAGEIFS('Orders - December 2020'!$I$2:$I$2047,'Orders - December 2020'!$H$2:$H$2047,Worksheet!DI$3,'Orders - December 2020'!$C$2:$C$2047,Worksheet!$F169),"-")</f>
        <v>-</v>
      </c>
      <c r="DJ169" s="51" t="str">
        <f>IFERROR(AVERAGEIFS('Orders - December 2020'!$I$2:$I$2047,'Orders - December 2020'!$H$2:$H$2047,Worksheet!DJ$3,'Orders - December 2020'!$C$2:$C$2047,Worksheet!$F169),"-")</f>
        <v>-</v>
      </c>
      <c r="DK169" s="51" t="str">
        <f>IFERROR(AVERAGEIFS('Orders - December 2020'!$I$2:$I$2047,'Orders - December 2020'!$H$2:$H$2047,Worksheet!DK$3,'Orders - December 2020'!$C$2:$C$2047,Worksheet!$F169),"-")</f>
        <v>-</v>
      </c>
      <c r="DL169" s="51" t="str">
        <f>IFERROR(AVERAGEIFS('Orders - December 2020'!$I$2:$I$2047,'Orders - December 2020'!$H$2:$H$2047,Worksheet!DL$3,'Orders - December 2020'!$C$2:$C$2047,Worksheet!$F169),"-")</f>
        <v>-</v>
      </c>
      <c r="DM169" s="51" t="str">
        <f>IFERROR(AVERAGEIFS('Orders - December 2020'!$I$2:$I$2047,'Orders - December 2020'!$H$2:$H$2047,Worksheet!DM$3,'Orders - December 2020'!$C$2:$C$2047,Worksheet!$F169),"-")</f>
        <v>-</v>
      </c>
      <c r="DN169" s="51" t="str">
        <f>IFERROR(AVERAGEIFS('Orders - December 2020'!$I$2:$I$2047,'Orders - December 2020'!$H$2:$H$2047,Worksheet!DN$3,'Orders - December 2020'!$C$2:$C$2047,Worksheet!$F169),"-")</f>
        <v>-</v>
      </c>
      <c r="DO169" s="51" t="str">
        <f>IFERROR(AVERAGEIFS('Orders - December 2020'!$I$2:$I$2047,'Orders - December 2020'!$H$2:$H$2047,Worksheet!DO$3,'Orders - December 2020'!$C$2:$C$2047,Worksheet!$F169),"-")</f>
        <v>-</v>
      </c>
      <c r="DP169" s="51" t="str">
        <f>IFERROR(AVERAGEIFS('Orders - December 2020'!$I$2:$I$2047,'Orders - December 2020'!$H$2:$H$2047,Worksheet!DP$3,'Orders - December 2020'!$C$2:$C$2047,Worksheet!$F169),"-")</f>
        <v>-</v>
      </c>
      <c r="DQ169" s="51" t="str">
        <f>IFERROR(AVERAGEIFS('Orders - December 2020'!$I$2:$I$2047,'Orders - December 2020'!$H$2:$H$2047,Worksheet!DQ$3,'Orders - December 2020'!$C$2:$C$2047,Worksheet!$F169),"-")</f>
        <v>-</v>
      </c>
      <c r="DR169" s="51" t="str">
        <f>IFERROR(AVERAGEIFS('Orders - December 2020'!$I$2:$I$2047,'Orders - December 2020'!$H$2:$H$2047,Worksheet!DR$3,'Orders - December 2020'!$C$2:$C$2047,Worksheet!$F169),"-")</f>
        <v>-</v>
      </c>
      <c r="DS169" s="51" t="str">
        <f>IFERROR(AVERAGEIFS('Orders - December 2020'!$I$2:$I$2047,'Orders - December 2020'!$H$2:$H$2047,Worksheet!DS$3,'Orders - December 2020'!$C$2:$C$2047,Worksheet!$F169),"-")</f>
        <v>-</v>
      </c>
      <c r="DT169" s="51" t="str">
        <f>IFERROR(AVERAGEIFS('Orders - December 2020'!$I$2:$I$2047,'Orders - December 2020'!$H$2:$H$2047,Worksheet!DT$3,'Orders - December 2020'!$C$2:$C$2047,Worksheet!$F169),"-")</f>
        <v>-</v>
      </c>
      <c r="DU169" s="51" t="str">
        <f>IFERROR(AVERAGEIFS('Orders - December 2020'!$I$2:$I$2047,'Orders - December 2020'!$H$2:$H$2047,Worksheet!DU$3,'Orders - December 2020'!$C$2:$C$2047,Worksheet!$F169),"-")</f>
        <v>-</v>
      </c>
      <c r="DV169" s="51" t="str">
        <f>IFERROR(AVERAGEIFS('Orders - December 2020'!$I$2:$I$2047,'Orders - December 2020'!$H$2:$H$2047,Worksheet!DV$3,'Orders - December 2020'!$C$2:$C$2047,Worksheet!$F169),"-")</f>
        <v>-</v>
      </c>
      <c r="DW169" s="51" t="str">
        <f>IFERROR(AVERAGEIFS('Orders - December 2020'!$I$2:$I$2047,'Orders - December 2020'!$H$2:$H$2047,Worksheet!DW$3,'Orders - December 2020'!$C$2:$C$2047,Worksheet!$F169),"-")</f>
        <v>-</v>
      </c>
      <c r="DX169" s="51" t="str">
        <f>IFERROR(AVERAGEIFS('Orders - December 2020'!$I$2:$I$2047,'Orders - December 2020'!$H$2:$H$2047,Worksheet!DX$3,'Orders - December 2020'!$C$2:$C$2047,Worksheet!$F169),"-")</f>
        <v>-</v>
      </c>
      <c r="DY169" s="51" t="str">
        <f>IFERROR(AVERAGEIFS('Orders - December 2020'!$I$2:$I$2047,'Orders - December 2020'!$H$2:$H$2047,Worksheet!DY$3,'Orders - December 2020'!$C$2:$C$2047,Worksheet!$F169),"-")</f>
        <v>-</v>
      </c>
      <c r="DZ169" s="51" t="str">
        <f>IFERROR(AVERAGEIFS('Orders - December 2020'!$I$2:$I$2047,'Orders - December 2020'!$H$2:$H$2047,Worksheet!DZ$3,'Orders - December 2020'!$C$2:$C$2047,Worksheet!$F169),"-")</f>
        <v>-</v>
      </c>
      <c r="EA169" s="51" t="str">
        <f>IFERROR(AVERAGEIFS('Orders - December 2020'!$I$2:$I$2047,'Orders - December 2020'!$H$2:$H$2047,Worksheet!EA$3,'Orders - December 2020'!$C$2:$C$2047,Worksheet!$F169),"-")</f>
        <v>-</v>
      </c>
      <c r="EB169" s="51" t="str">
        <f>IFERROR(AVERAGEIFS('Orders - December 2020'!$I$2:$I$2047,'Orders - December 2020'!$H$2:$H$2047,Worksheet!EB$3,'Orders - December 2020'!$C$2:$C$2047,Worksheet!$F169),"-")</f>
        <v>-</v>
      </c>
      <c r="EC169" s="51">
        <f>IFERROR(AVERAGEIFS('Orders - December 2020'!$I$2:$I$2047,'Orders - December 2020'!$H$2:$H$2047,Worksheet!EC$3,'Orders - December 2020'!$C$2:$C$2047,Worksheet!$F169),"-")</f>
        <v>1</v>
      </c>
      <c r="ED169" s="51" t="str">
        <f>IFERROR(AVERAGEIFS('Orders - December 2020'!$I$2:$I$2047,'Orders - December 2020'!$H$2:$H$2047,Worksheet!ED$3,'Orders - December 2020'!$C$2:$C$2047,Worksheet!$F169),"-")</f>
        <v>-</v>
      </c>
      <c r="EE169" s="51" t="str">
        <f>IFERROR(AVERAGEIFS('Orders - December 2020'!$I$2:$I$2047,'Orders - December 2020'!$H$2:$H$2047,Worksheet!EE$3,'Orders - December 2020'!$C$2:$C$2047,Worksheet!$F169),"-")</f>
        <v>-</v>
      </c>
      <c r="EF169" s="51" t="str">
        <f>IFERROR(AVERAGEIFS('Orders - December 2020'!$I$2:$I$2047,'Orders - December 2020'!$H$2:$H$2047,Worksheet!EF$3,'Orders - December 2020'!$C$2:$C$2047,Worksheet!$F169),"-")</f>
        <v>-</v>
      </c>
      <c r="EG169" s="51" t="str">
        <f>IFERROR(AVERAGEIFS('Orders - December 2020'!$I$2:$I$2047,'Orders - December 2020'!$H$2:$H$2047,Worksheet!EG$3,'Orders - December 2020'!$C$2:$C$2047,Worksheet!$F169),"-")</f>
        <v>-</v>
      </c>
      <c r="EH169" s="51" t="str">
        <f>IFERROR(AVERAGEIFS('Orders - December 2020'!$I$2:$I$2047,'Orders - December 2020'!$H$2:$H$2047,Worksheet!EH$3,'Orders - December 2020'!$C$2:$C$2047,Worksheet!$F169),"-")</f>
        <v>-</v>
      </c>
      <c r="EI169" s="51" t="str">
        <f>IFERROR(AVERAGEIFS('Orders - December 2020'!$I$2:$I$2047,'Orders - December 2020'!$H$2:$H$2047,Worksheet!EI$3,'Orders - December 2020'!$C$2:$C$2047,Worksheet!$F169),"-")</f>
        <v>-</v>
      </c>
      <c r="EJ169" s="51" t="str">
        <f>IFERROR(AVERAGEIFS('Orders - December 2020'!$I$2:$I$2047,'Orders - December 2020'!$H$2:$H$2047,Worksheet!EJ$3,'Orders - December 2020'!$C$2:$C$2047,Worksheet!$F169),"-")</f>
        <v>-</v>
      </c>
      <c r="EK169" s="51">
        <f>IFERROR(AVERAGEIFS('Orders - December 2020'!$I$2:$I$2047,'Orders - December 2020'!$H$2:$H$2047,Worksheet!EK$3,'Orders - December 2020'!$C$2:$C$2047,Worksheet!$F169),"-")</f>
        <v>1</v>
      </c>
      <c r="EL169" s="51" t="str">
        <f>IFERROR(AVERAGEIFS('Orders - December 2020'!$I$2:$I$2047,'Orders - December 2020'!$H$2:$H$2047,Worksheet!EL$3,'Orders - December 2020'!$C$2:$C$2047,Worksheet!$F169),"-")</f>
        <v>-</v>
      </c>
      <c r="EM169" s="51" t="str">
        <f>IFERROR(AVERAGEIFS('Orders - December 2020'!$I$2:$I$2047,'Orders - December 2020'!$H$2:$H$2047,Worksheet!EM$3,'Orders - December 2020'!$C$2:$C$2047,Worksheet!$F169),"-")</f>
        <v>-</v>
      </c>
      <c r="EN169" s="51" t="str">
        <f>IFERROR(AVERAGEIFS('Orders - December 2020'!$I$2:$I$2047,'Orders - December 2020'!$H$2:$H$2047,Worksheet!EN$3,'Orders - December 2020'!$C$2:$C$2047,Worksheet!$F169),"-")</f>
        <v>-</v>
      </c>
      <c r="EO169" s="51" t="str">
        <f>IFERROR(AVERAGEIFS('Orders - December 2020'!$I$2:$I$2047,'Orders - December 2020'!$H$2:$H$2047,Worksheet!EO$3,'Orders - December 2020'!$C$2:$C$2047,Worksheet!$F169),"-")</f>
        <v>-</v>
      </c>
      <c r="EP169" s="51" t="str">
        <f>IFERROR(AVERAGEIFS('Orders - December 2020'!$I$2:$I$2047,'Orders - December 2020'!$H$2:$H$2047,Worksheet!EP$3,'Orders - December 2020'!$C$2:$C$2047,Worksheet!$F169),"-")</f>
        <v>-</v>
      </c>
      <c r="EQ169" s="51" t="str">
        <f>IFERROR(AVERAGEIFS('Orders - December 2020'!$I$2:$I$2047,'Orders - December 2020'!$H$2:$H$2047,Worksheet!EQ$3,'Orders - December 2020'!$C$2:$C$2047,Worksheet!$F169),"-")</f>
        <v>-</v>
      </c>
      <c r="ER169" s="51" t="str">
        <f>IFERROR(AVERAGEIFS('Orders - December 2020'!$I$2:$I$2047,'Orders - December 2020'!$H$2:$H$2047,Worksheet!ER$3,'Orders - December 2020'!$C$2:$C$2047,Worksheet!$F169),"-")</f>
        <v>-</v>
      </c>
      <c r="ES169" s="51" t="str">
        <f>IFERROR(AVERAGEIFS('Orders - December 2020'!$I$2:$I$2047,'Orders - December 2020'!$H$2:$H$2047,Worksheet!ES$3,'Orders - December 2020'!$C$2:$C$2047,Worksheet!$F169),"-")</f>
        <v>-</v>
      </c>
      <c r="ET169" s="51" t="str">
        <f>IFERROR(AVERAGEIFS('Orders - December 2020'!$I$2:$I$2047,'Orders - December 2020'!$H$2:$H$2047,Worksheet!ET$3,'Orders - December 2020'!$C$2:$C$2047,Worksheet!$F169),"-")</f>
        <v>-</v>
      </c>
      <c r="EU169" s="51" t="str">
        <f>IFERROR(AVERAGEIFS('Orders - December 2020'!$I$2:$I$2047,'Orders - December 2020'!$H$2:$H$2047,Worksheet!EU$3,'Orders - December 2020'!$C$2:$C$2047,Worksheet!$F169),"-")</f>
        <v>-</v>
      </c>
      <c r="EV169" s="51" t="str">
        <f>IFERROR(AVERAGEIFS('Orders - December 2020'!$I$2:$I$2047,'Orders - December 2020'!$H$2:$H$2047,Worksheet!EV$3,'Orders - December 2020'!$C$2:$C$2047,Worksheet!$F169),"-")</f>
        <v>-</v>
      </c>
      <c r="EW169" s="51" t="str">
        <f>IFERROR(AVERAGEIFS('Orders - December 2020'!$I$2:$I$2047,'Orders - December 2020'!$H$2:$H$2047,Worksheet!EW$3,'Orders - December 2020'!$C$2:$C$2047,Worksheet!$F169),"-")</f>
        <v>-</v>
      </c>
      <c r="EX169" s="51" t="str">
        <f>IFERROR(AVERAGEIFS('Orders - December 2020'!$I$2:$I$2047,'Orders - December 2020'!$H$2:$H$2047,Worksheet!EX$3,'Orders - December 2020'!$C$2:$C$2047,Worksheet!$F169),"-")</f>
        <v>-</v>
      </c>
      <c r="EY169" s="51" t="str">
        <f>IFERROR(AVERAGEIFS('Orders - December 2020'!$I$2:$I$2047,'Orders - December 2020'!$H$2:$H$2047,Worksheet!EY$3,'Orders - December 2020'!$C$2:$C$2047,Worksheet!$F169),"-")</f>
        <v>-</v>
      </c>
      <c r="EZ169" s="51" t="str">
        <f>IFERROR(AVERAGEIFS('Orders - December 2020'!$I$2:$I$2047,'Orders - December 2020'!$H$2:$H$2047,Worksheet!EZ$3,'Orders - December 2020'!$C$2:$C$2047,Worksheet!$F169),"-")</f>
        <v>-</v>
      </c>
      <c r="FA169" s="51" t="str">
        <f>IFERROR(AVERAGEIFS('Orders - December 2020'!$I$2:$I$2047,'Orders - December 2020'!$H$2:$H$2047,Worksheet!FA$3,'Orders - December 2020'!$C$2:$C$2047,Worksheet!$F169),"-")</f>
        <v>-</v>
      </c>
      <c r="FB169" s="51" t="str">
        <f>IFERROR(AVERAGEIFS('Orders - December 2020'!$I$2:$I$2047,'Orders - December 2020'!$H$2:$H$2047,Worksheet!FB$3,'Orders - December 2020'!$C$2:$C$2047,Worksheet!$F169),"-")</f>
        <v>-</v>
      </c>
      <c r="FC169" s="51" t="str">
        <f>IFERROR(AVERAGEIFS('Orders - December 2020'!$I$2:$I$2047,'Orders - December 2020'!$H$2:$H$2047,Worksheet!FC$3,'Orders - December 2020'!$C$2:$C$2047,Worksheet!$F169),"-")</f>
        <v>-</v>
      </c>
      <c r="FD169" s="51" t="str">
        <f>IFERROR(AVERAGEIFS('Orders - December 2020'!$I$2:$I$2047,'Orders - December 2020'!$H$2:$H$2047,Worksheet!FD$3,'Orders - December 2020'!$C$2:$C$2047,Worksheet!$F169),"-")</f>
        <v>-</v>
      </c>
      <c r="FE169" s="51" t="str">
        <f>IFERROR(AVERAGEIFS('Orders - December 2020'!$I$2:$I$2047,'Orders - December 2020'!$H$2:$H$2047,Worksheet!FE$3,'Orders - December 2020'!$C$2:$C$2047,Worksheet!$F169),"-")</f>
        <v>-</v>
      </c>
      <c r="FF169" s="51" t="str">
        <f>IFERROR(AVERAGEIFS('Orders - December 2020'!$I$2:$I$2047,'Orders - December 2020'!$H$2:$H$2047,Worksheet!FF$3,'Orders - December 2020'!$C$2:$C$2047,Worksheet!$F169),"-")</f>
        <v>-</v>
      </c>
      <c r="FG169" s="52" t="str">
        <f>IFERROR(AVERAGEIFS('Orders - December 2020'!$I$2:$I$2047,'Orders - December 2020'!$H$2:$H$2047,Worksheet!FG$3,'Orders - December 2020'!$C$2:$C$2047,Worksheet!$F169),"-")</f>
        <v>-</v>
      </c>
    </row>
    <row r="170" spans="6:163">
      <c r="F170" s="45" t="str">
        <v>God In Control Minimart</v>
      </c>
      <c r="G170" s="50" t="str">
        <f>IFERROR(AVERAGEIFS('Orders - December 2020'!$I$2:$I$2047,'Orders - December 2020'!$H$2:$H$2047,Worksheet!G$3,'Orders - December 2020'!$C$2:$C$2047,Worksheet!$F170),"-")</f>
        <v>-</v>
      </c>
      <c r="H170" s="51" t="str">
        <f>IFERROR(AVERAGEIFS('Orders - December 2020'!$I$2:$I$2047,'Orders - December 2020'!$H$2:$H$2047,Worksheet!H$3,'Orders - December 2020'!$C$2:$C$2047,Worksheet!$F170),"-")</f>
        <v>-</v>
      </c>
      <c r="I170" s="51" t="str">
        <f>IFERROR(AVERAGEIFS('Orders - December 2020'!$I$2:$I$2047,'Orders - December 2020'!$H$2:$H$2047,Worksheet!I$3,'Orders - December 2020'!$C$2:$C$2047,Worksheet!$F170),"-")</f>
        <v>-</v>
      </c>
      <c r="J170" s="51" t="str">
        <f>IFERROR(AVERAGEIFS('Orders - December 2020'!$I$2:$I$2047,'Orders - December 2020'!$H$2:$H$2047,Worksheet!J$3,'Orders - December 2020'!$C$2:$C$2047,Worksheet!$F170),"-")</f>
        <v>-</v>
      </c>
      <c r="K170" s="51" t="str">
        <f>IFERROR(AVERAGEIFS('Orders - December 2020'!$I$2:$I$2047,'Orders - December 2020'!$H$2:$H$2047,Worksheet!K$3,'Orders - December 2020'!$C$2:$C$2047,Worksheet!$F170),"-")</f>
        <v>-</v>
      </c>
      <c r="L170" s="51" t="str">
        <f>IFERROR(AVERAGEIFS('Orders - December 2020'!$I$2:$I$2047,'Orders - December 2020'!$H$2:$H$2047,Worksheet!L$3,'Orders - December 2020'!$C$2:$C$2047,Worksheet!$F170),"-")</f>
        <v>-</v>
      </c>
      <c r="M170" s="51" t="str">
        <f>IFERROR(AVERAGEIFS('Orders - December 2020'!$I$2:$I$2047,'Orders - December 2020'!$H$2:$H$2047,Worksheet!M$3,'Orders - December 2020'!$C$2:$C$2047,Worksheet!$F170),"-")</f>
        <v>-</v>
      </c>
      <c r="N170" s="51" t="str">
        <f>IFERROR(AVERAGEIFS('Orders - December 2020'!$I$2:$I$2047,'Orders - December 2020'!$H$2:$H$2047,Worksheet!N$3,'Orders - December 2020'!$C$2:$C$2047,Worksheet!$F170),"-")</f>
        <v>-</v>
      </c>
      <c r="O170" s="51" t="str">
        <f>IFERROR(AVERAGEIFS('Orders - December 2020'!$I$2:$I$2047,'Orders - December 2020'!$H$2:$H$2047,Worksheet!O$3,'Orders - December 2020'!$C$2:$C$2047,Worksheet!$F170),"-")</f>
        <v>-</v>
      </c>
      <c r="P170" s="51" t="str">
        <f>IFERROR(AVERAGEIFS('Orders - December 2020'!$I$2:$I$2047,'Orders - December 2020'!$H$2:$H$2047,Worksheet!P$3,'Orders - December 2020'!$C$2:$C$2047,Worksheet!$F170),"-")</f>
        <v>-</v>
      </c>
      <c r="Q170" s="51" t="str">
        <f>IFERROR(AVERAGEIFS('Orders - December 2020'!$I$2:$I$2047,'Orders - December 2020'!$H$2:$H$2047,Worksheet!Q$3,'Orders - December 2020'!$C$2:$C$2047,Worksheet!$F170),"-")</f>
        <v>-</v>
      </c>
      <c r="R170" s="51" t="str">
        <f>IFERROR(AVERAGEIFS('Orders - December 2020'!$I$2:$I$2047,'Orders - December 2020'!$H$2:$H$2047,Worksheet!R$3,'Orders - December 2020'!$C$2:$C$2047,Worksheet!$F170),"-")</f>
        <v>-</v>
      </c>
      <c r="S170" s="51" t="str">
        <f>IFERROR(AVERAGEIFS('Orders - December 2020'!$I$2:$I$2047,'Orders - December 2020'!$H$2:$H$2047,Worksheet!S$3,'Orders - December 2020'!$C$2:$C$2047,Worksheet!$F170),"-")</f>
        <v>-</v>
      </c>
      <c r="T170" s="51" t="str">
        <f>IFERROR(AVERAGEIFS('Orders - December 2020'!$I$2:$I$2047,'Orders - December 2020'!$H$2:$H$2047,Worksheet!T$3,'Orders - December 2020'!$C$2:$C$2047,Worksheet!$F170),"-")</f>
        <v>-</v>
      </c>
      <c r="U170" s="51" t="str">
        <f>IFERROR(AVERAGEIFS('Orders - December 2020'!$I$2:$I$2047,'Orders - December 2020'!$H$2:$H$2047,Worksheet!U$3,'Orders - December 2020'!$C$2:$C$2047,Worksheet!$F170),"-")</f>
        <v>-</v>
      </c>
      <c r="V170" s="51" t="str">
        <f>IFERROR(AVERAGEIFS('Orders - December 2020'!$I$2:$I$2047,'Orders - December 2020'!$H$2:$H$2047,Worksheet!V$3,'Orders - December 2020'!$C$2:$C$2047,Worksheet!$F170),"-")</f>
        <v>-</v>
      </c>
      <c r="W170" s="51" t="str">
        <f>IFERROR(AVERAGEIFS('Orders - December 2020'!$I$2:$I$2047,'Orders - December 2020'!$H$2:$H$2047,Worksheet!W$3,'Orders - December 2020'!$C$2:$C$2047,Worksheet!$F170),"-")</f>
        <v>-</v>
      </c>
      <c r="X170" s="51" t="str">
        <f>IFERROR(AVERAGEIFS('Orders - December 2020'!$I$2:$I$2047,'Orders - December 2020'!$H$2:$H$2047,Worksheet!X$3,'Orders - December 2020'!$C$2:$C$2047,Worksheet!$F170),"-")</f>
        <v>-</v>
      </c>
      <c r="Y170" s="51" t="str">
        <f>IFERROR(AVERAGEIFS('Orders - December 2020'!$I$2:$I$2047,'Orders - December 2020'!$H$2:$H$2047,Worksheet!Y$3,'Orders - December 2020'!$C$2:$C$2047,Worksheet!$F170),"-")</f>
        <v>-</v>
      </c>
      <c r="Z170" s="51" t="str">
        <f>IFERROR(AVERAGEIFS('Orders - December 2020'!$I$2:$I$2047,'Orders - December 2020'!$H$2:$H$2047,Worksheet!Z$3,'Orders - December 2020'!$C$2:$C$2047,Worksheet!$F170),"-")</f>
        <v>-</v>
      </c>
      <c r="AA170" s="51" t="str">
        <f>IFERROR(AVERAGEIFS('Orders - December 2020'!$I$2:$I$2047,'Orders - December 2020'!$H$2:$H$2047,Worksheet!AA$3,'Orders - December 2020'!$C$2:$C$2047,Worksheet!$F170),"-")</f>
        <v>-</v>
      </c>
      <c r="AB170" s="51" t="str">
        <f>IFERROR(AVERAGEIFS('Orders - December 2020'!$I$2:$I$2047,'Orders - December 2020'!$H$2:$H$2047,Worksheet!AB$3,'Orders - December 2020'!$C$2:$C$2047,Worksheet!$F170),"-")</f>
        <v>-</v>
      </c>
      <c r="AC170" s="51" t="str">
        <f>IFERROR(AVERAGEIFS('Orders - December 2020'!$I$2:$I$2047,'Orders - December 2020'!$H$2:$H$2047,Worksheet!AC$3,'Orders - December 2020'!$C$2:$C$2047,Worksheet!$F170),"-")</f>
        <v>-</v>
      </c>
      <c r="AD170" s="51" t="str">
        <f>IFERROR(AVERAGEIFS('Orders - December 2020'!$I$2:$I$2047,'Orders - December 2020'!$H$2:$H$2047,Worksheet!AD$3,'Orders - December 2020'!$C$2:$C$2047,Worksheet!$F170),"-")</f>
        <v>-</v>
      </c>
      <c r="AE170" s="51" t="str">
        <f>IFERROR(AVERAGEIFS('Orders - December 2020'!$I$2:$I$2047,'Orders - December 2020'!$H$2:$H$2047,Worksheet!AE$3,'Orders - December 2020'!$C$2:$C$2047,Worksheet!$F170),"-")</f>
        <v>-</v>
      </c>
      <c r="AF170" s="51" t="str">
        <f>IFERROR(AVERAGEIFS('Orders - December 2020'!$I$2:$I$2047,'Orders - December 2020'!$H$2:$H$2047,Worksheet!AF$3,'Orders - December 2020'!$C$2:$C$2047,Worksheet!$F170),"-")</f>
        <v>-</v>
      </c>
      <c r="AG170" s="51" t="str">
        <f>IFERROR(AVERAGEIFS('Orders - December 2020'!$I$2:$I$2047,'Orders - December 2020'!$H$2:$H$2047,Worksheet!AG$3,'Orders - December 2020'!$C$2:$C$2047,Worksheet!$F170),"-")</f>
        <v>-</v>
      </c>
      <c r="AH170" s="51" t="str">
        <f>IFERROR(AVERAGEIFS('Orders - December 2020'!$I$2:$I$2047,'Orders - December 2020'!$H$2:$H$2047,Worksheet!AH$3,'Orders - December 2020'!$C$2:$C$2047,Worksheet!$F170),"-")</f>
        <v>-</v>
      </c>
      <c r="AI170" s="51" t="str">
        <f>IFERROR(AVERAGEIFS('Orders - December 2020'!$I$2:$I$2047,'Orders - December 2020'!$H$2:$H$2047,Worksheet!AI$3,'Orders - December 2020'!$C$2:$C$2047,Worksheet!$F170),"-")</f>
        <v>-</v>
      </c>
      <c r="AJ170" s="51" t="str">
        <f>IFERROR(AVERAGEIFS('Orders - December 2020'!$I$2:$I$2047,'Orders - December 2020'!$H$2:$H$2047,Worksheet!AJ$3,'Orders - December 2020'!$C$2:$C$2047,Worksheet!$F170),"-")</f>
        <v>-</v>
      </c>
      <c r="AK170" s="51">
        <f>IFERROR(AVERAGEIFS('Orders - December 2020'!$I$2:$I$2047,'Orders - December 2020'!$H$2:$H$2047,Worksheet!AK$3,'Orders - December 2020'!$C$2:$C$2047,Worksheet!$F170),"-")</f>
        <v>2</v>
      </c>
      <c r="AL170" s="51" t="str">
        <f>IFERROR(AVERAGEIFS('Orders - December 2020'!$I$2:$I$2047,'Orders - December 2020'!$H$2:$H$2047,Worksheet!AL$3,'Orders - December 2020'!$C$2:$C$2047,Worksheet!$F170),"-")</f>
        <v>-</v>
      </c>
      <c r="AM170" s="51" t="str">
        <f>IFERROR(AVERAGEIFS('Orders - December 2020'!$I$2:$I$2047,'Orders - December 2020'!$H$2:$H$2047,Worksheet!AM$3,'Orders - December 2020'!$C$2:$C$2047,Worksheet!$F170),"-")</f>
        <v>-</v>
      </c>
      <c r="AN170" s="51" t="str">
        <f>IFERROR(AVERAGEIFS('Orders - December 2020'!$I$2:$I$2047,'Orders - December 2020'!$H$2:$H$2047,Worksheet!AN$3,'Orders - December 2020'!$C$2:$C$2047,Worksheet!$F170),"-")</f>
        <v>-</v>
      </c>
      <c r="AO170" s="51" t="str">
        <f>IFERROR(AVERAGEIFS('Orders - December 2020'!$I$2:$I$2047,'Orders - December 2020'!$H$2:$H$2047,Worksheet!AO$3,'Orders - December 2020'!$C$2:$C$2047,Worksheet!$F170),"-")</f>
        <v>-</v>
      </c>
      <c r="AP170" s="51" t="str">
        <f>IFERROR(AVERAGEIFS('Orders - December 2020'!$I$2:$I$2047,'Orders - December 2020'!$H$2:$H$2047,Worksheet!AP$3,'Orders - December 2020'!$C$2:$C$2047,Worksheet!$F170),"-")</f>
        <v>-</v>
      </c>
      <c r="AQ170" s="51" t="str">
        <f>IFERROR(AVERAGEIFS('Orders - December 2020'!$I$2:$I$2047,'Orders - December 2020'!$H$2:$H$2047,Worksheet!AQ$3,'Orders - December 2020'!$C$2:$C$2047,Worksheet!$F170),"-")</f>
        <v>-</v>
      </c>
      <c r="AR170" s="51" t="str">
        <f>IFERROR(AVERAGEIFS('Orders - December 2020'!$I$2:$I$2047,'Orders - December 2020'!$H$2:$H$2047,Worksheet!AR$3,'Orders - December 2020'!$C$2:$C$2047,Worksheet!$F170),"-")</f>
        <v>-</v>
      </c>
      <c r="AS170" s="51" t="str">
        <f>IFERROR(AVERAGEIFS('Orders - December 2020'!$I$2:$I$2047,'Orders - December 2020'!$H$2:$H$2047,Worksheet!AS$3,'Orders - December 2020'!$C$2:$C$2047,Worksheet!$F170),"-")</f>
        <v>-</v>
      </c>
      <c r="AT170" s="51" t="str">
        <f>IFERROR(AVERAGEIFS('Orders - December 2020'!$I$2:$I$2047,'Orders - December 2020'!$H$2:$H$2047,Worksheet!AT$3,'Orders - December 2020'!$C$2:$C$2047,Worksheet!$F170),"-")</f>
        <v>-</v>
      </c>
      <c r="AU170" s="51" t="str">
        <f>IFERROR(AVERAGEIFS('Orders - December 2020'!$I$2:$I$2047,'Orders - December 2020'!$H$2:$H$2047,Worksheet!AU$3,'Orders - December 2020'!$C$2:$C$2047,Worksheet!$F170),"-")</f>
        <v>-</v>
      </c>
      <c r="AV170" s="51" t="str">
        <f>IFERROR(AVERAGEIFS('Orders - December 2020'!$I$2:$I$2047,'Orders - December 2020'!$H$2:$H$2047,Worksheet!AV$3,'Orders - December 2020'!$C$2:$C$2047,Worksheet!$F170),"-")</f>
        <v>-</v>
      </c>
      <c r="AW170" s="51" t="str">
        <f>IFERROR(AVERAGEIFS('Orders - December 2020'!$I$2:$I$2047,'Orders - December 2020'!$H$2:$H$2047,Worksheet!AW$3,'Orders - December 2020'!$C$2:$C$2047,Worksheet!$F170),"-")</f>
        <v>-</v>
      </c>
      <c r="AX170" s="51" t="str">
        <f>IFERROR(AVERAGEIFS('Orders - December 2020'!$I$2:$I$2047,'Orders - December 2020'!$H$2:$H$2047,Worksheet!AX$3,'Orders - December 2020'!$C$2:$C$2047,Worksheet!$F170),"-")</f>
        <v>-</v>
      </c>
      <c r="AY170" s="51" t="str">
        <f>IFERROR(AVERAGEIFS('Orders - December 2020'!$I$2:$I$2047,'Orders - December 2020'!$H$2:$H$2047,Worksheet!AY$3,'Orders - December 2020'!$C$2:$C$2047,Worksheet!$F170),"-")</f>
        <v>-</v>
      </c>
      <c r="AZ170" s="51" t="str">
        <f>IFERROR(AVERAGEIFS('Orders - December 2020'!$I$2:$I$2047,'Orders - December 2020'!$H$2:$H$2047,Worksheet!AZ$3,'Orders - December 2020'!$C$2:$C$2047,Worksheet!$F170),"-")</f>
        <v>-</v>
      </c>
      <c r="BA170" s="51" t="str">
        <f>IFERROR(AVERAGEIFS('Orders - December 2020'!$I$2:$I$2047,'Orders - December 2020'!$H$2:$H$2047,Worksheet!BA$3,'Orders - December 2020'!$C$2:$C$2047,Worksheet!$F170),"-")</f>
        <v>-</v>
      </c>
      <c r="BB170" s="51" t="str">
        <f>IFERROR(AVERAGEIFS('Orders - December 2020'!$I$2:$I$2047,'Orders - December 2020'!$H$2:$H$2047,Worksheet!BB$3,'Orders - December 2020'!$C$2:$C$2047,Worksheet!$F170),"-")</f>
        <v>-</v>
      </c>
      <c r="BC170" s="51" t="str">
        <f>IFERROR(AVERAGEIFS('Orders - December 2020'!$I$2:$I$2047,'Orders - December 2020'!$H$2:$H$2047,Worksheet!BC$3,'Orders - December 2020'!$C$2:$C$2047,Worksheet!$F170),"-")</f>
        <v>-</v>
      </c>
      <c r="BD170" s="51" t="str">
        <f>IFERROR(AVERAGEIFS('Orders - December 2020'!$I$2:$I$2047,'Orders - December 2020'!$H$2:$H$2047,Worksheet!BD$3,'Orders - December 2020'!$C$2:$C$2047,Worksheet!$F170),"-")</f>
        <v>-</v>
      </c>
      <c r="BE170" s="51" t="str">
        <f>IFERROR(AVERAGEIFS('Orders - December 2020'!$I$2:$I$2047,'Orders - December 2020'!$H$2:$H$2047,Worksheet!BE$3,'Orders - December 2020'!$C$2:$C$2047,Worksheet!$F170),"-")</f>
        <v>-</v>
      </c>
      <c r="BF170" s="51" t="str">
        <f>IFERROR(AVERAGEIFS('Orders - December 2020'!$I$2:$I$2047,'Orders - December 2020'!$H$2:$H$2047,Worksheet!BF$3,'Orders - December 2020'!$C$2:$C$2047,Worksheet!$F170),"-")</f>
        <v>-</v>
      </c>
      <c r="BG170" s="51" t="str">
        <f>IFERROR(AVERAGEIFS('Orders - December 2020'!$I$2:$I$2047,'Orders - December 2020'!$H$2:$H$2047,Worksheet!BG$3,'Orders - December 2020'!$C$2:$C$2047,Worksheet!$F170),"-")</f>
        <v>-</v>
      </c>
      <c r="BH170" s="51" t="str">
        <f>IFERROR(AVERAGEIFS('Orders - December 2020'!$I$2:$I$2047,'Orders - December 2020'!$H$2:$H$2047,Worksheet!BH$3,'Orders - December 2020'!$C$2:$C$2047,Worksheet!$F170),"-")</f>
        <v>-</v>
      </c>
      <c r="BI170" s="51" t="str">
        <f>IFERROR(AVERAGEIFS('Orders - December 2020'!$I$2:$I$2047,'Orders - December 2020'!$H$2:$H$2047,Worksheet!BI$3,'Orders - December 2020'!$C$2:$C$2047,Worksheet!$F170),"-")</f>
        <v>-</v>
      </c>
      <c r="BJ170" s="51" t="str">
        <f>IFERROR(AVERAGEIFS('Orders - December 2020'!$I$2:$I$2047,'Orders - December 2020'!$H$2:$H$2047,Worksheet!BJ$3,'Orders - December 2020'!$C$2:$C$2047,Worksheet!$F170),"-")</f>
        <v>-</v>
      </c>
      <c r="BK170" s="51" t="str">
        <f>IFERROR(AVERAGEIFS('Orders - December 2020'!$I$2:$I$2047,'Orders - December 2020'!$H$2:$H$2047,Worksheet!BK$3,'Orders - December 2020'!$C$2:$C$2047,Worksheet!$F170),"-")</f>
        <v>-</v>
      </c>
      <c r="BL170" s="51" t="str">
        <f>IFERROR(AVERAGEIFS('Orders - December 2020'!$I$2:$I$2047,'Orders - December 2020'!$H$2:$H$2047,Worksheet!BL$3,'Orders - December 2020'!$C$2:$C$2047,Worksheet!$F170),"-")</f>
        <v>-</v>
      </c>
      <c r="BM170" s="51" t="str">
        <f>IFERROR(AVERAGEIFS('Orders - December 2020'!$I$2:$I$2047,'Orders - December 2020'!$H$2:$H$2047,Worksheet!BM$3,'Orders - December 2020'!$C$2:$C$2047,Worksheet!$F170),"-")</f>
        <v>-</v>
      </c>
      <c r="BN170" s="51" t="str">
        <f>IFERROR(AVERAGEIFS('Orders - December 2020'!$I$2:$I$2047,'Orders - December 2020'!$H$2:$H$2047,Worksheet!BN$3,'Orders - December 2020'!$C$2:$C$2047,Worksheet!$F170),"-")</f>
        <v>-</v>
      </c>
      <c r="BO170" s="51" t="str">
        <f>IFERROR(AVERAGEIFS('Orders - December 2020'!$I$2:$I$2047,'Orders - December 2020'!$H$2:$H$2047,Worksheet!BO$3,'Orders - December 2020'!$C$2:$C$2047,Worksheet!$F170),"-")</f>
        <v>-</v>
      </c>
      <c r="BP170" s="51" t="str">
        <f>IFERROR(AVERAGEIFS('Orders - December 2020'!$I$2:$I$2047,'Orders - December 2020'!$H$2:$H$2047,Worksheet!BP$3,'Orders - December 2020'!$C$2:$C$2047,Worksheet!$F170),"-")</f>
        <v>-</v>
      </c>
      <c r="BQ170" s="51" t="str">
        <f>IFERROR(AVERAGEIFS('Orders - December 2020'!$I$2:$I$2047,'Orders - December 2020'!$H$2:$H$2047,Worksheet!BQ$3,'Orders - December 2020'!$C$2:$C$2047,Worksheet!$F170),"-")</f>
        <v>-</v>
      </c>
      <c r="BR170" s="51" t="str">
        <f>IFERROR(AVERAGEIFS('Orders - December 2020'!$I$2:$I$2047,'Orders - December 2020'!$H$2:$H$2047,Worksheet!BR$3,'Orders - December 2020'!$C$2:$C$2047,Worksheet!$F170),"-")</f>
        <v>-</v>
      </c>
      <c r="BS170" s="51" t="str">
        <f>IFERROR(AVERAGEIFS('Orders - December 2020'!$I$2:$I$2047,'Orders - December 2020'!$H$2:$H$2047,Worksheet!BS$3,'Orders - December 2020'!$C$2:$C$2047,Worksheet!$F170),"-")</f>
        <v>-</v>
      </c>
      <c r="BT170" s="51" t="str">
        <f>IFERROR(AVERAGEIFS('Orders - December 2020'!$I$2:$I$2047,'Orders - December 2020'!$H$2:$H$2047,Worksheet!BT$3,'Orders - December 2020'!$C$2:$C$2047,Worksheet!$F170),"-")</f>
        <v>-</v>
      </c>
      <c r="BU170" s="51" t="str">
        <f>IFERROR(AVERAGEIFS('Orders - December 2020'!$I$2:$I$2047,'Orders - December 2020'!$H$2:$H$2047,Worksheet!BU$3,'Orders - December 2020'!$C$2:$C$2047,Worksheet!$F170),"-")</f>
        <v>-</v>
      </c>
      <c r="BV170" s="51" t="str">
        <f>IFERROR(AVERAGEIFS('Orders - December 2020'!$I$2:$I$2047,'Orders - December 2020'!$H$2:$H$2047,Worksheet!BV$3,'Orders - December 2020'!$C$2:$C$2047,Worksheet!$F170),"-")</f>
        <v>-</v>
      </c>
      <c r="BW170" s="51" t="str">
        <f>IFERROR(AVERAGEIFS('Orders - December 2020'!$I$2:$I$2047,'Orders - December 2020'!$H$2:$H$2047,Worksheet!BW$3,'Orders - December 2020'!$C$2:$C$2047,Worksheet!$F170),"-")</f>
        <v>-</v>
      </c>
      <c r="BX170" s="51" t="str">
        <f>IFERROR(AVERAGEIFS('Orders - December 2020'!$I$2:$I$2047,'Orders - December 2020'!$H$2:$H$2047,Worksheet!BX$3,'Orders - December 2020'!$C$2:$C$2047,Worksheet!$F170),"-")</f>
        <v>-</v>
      </c>
      <c r="BY170" s="51" t="str">
        <f>IFERROR(AVERAGEIFS('Orders - December 2020'!$I$2:$I$2047,'Orders - December 2020'!$H$2:$H$2047,Worksheet!BY$3,'Orders - December 2020'!$C$2:$C$2047,Worksheet!$F170),"-")</f>
        <v>-</v>
      </c>
      <c r="BZ170" s="51" t="str">
        <f>IFERROR(AVERAGEIFS('Orders - December 2020'!$I$2:$I$2047,'Orders - December 2020'!$H$2:$H$2047,Worksheet!BZ$3,'Orders - December 2020'!$C$2:$C$2047,Worksheet!$F170),"-")</f>
        <v>-</v>
      </c>
      <c r="CA170" s="51">
        <f>IFERROR(AVERAGEIFS('Orders - December 2020'!$I$2:$I$2047,'Orders - December 2020'!$H$2:$H$2047,Worksheet!CA$3,'Orders - December 2020'!$C$2:$C$2047,Worksheet!$F170),"-")</f>
        <v>2</v>
      </c>
      <c r="CB170" s="51">
        <f>IFERROR(AVERAGEIFS('Orders - December 2020'!$I$2:$I$2047,'Orders - December 2020'!$H$2:$H$2047,Worksheet!CB$3,'Orders - December 2020'!$C$2:$C$2047,Worksheet!$F170),"-")</f>
        <v>1</v>
      </c>
      <c r="CC170" s="51" t="str">
        <f>IFERROR(AVERAGEIFS('Orders - December 2020'!$I$2:$I$2047,'Orders - December 2020'!$H$2:$H$2047,Worksheet!CC$3,'Orders - December 2020'!$C$2:$C$2047,Worksheet!$F170),"-")</f>
        <v>-</v>
      </c>
      <c r="CD170" s="51" t="str">
        <f>IFERROR(AVERAGEIFS('Orders - December 2020'!$I$2:$I$2047,'Orders - December 2020'!$H$2:$H$2047,Worksheet!CD$3,'Orders - December 2020'!$C$2:$C$2047,Worksheet!$F170),"-")</f>
        <v>-</v>
      </c>
      <c r="CE170" s="51" t="str">
        <f>IFERROR(AVERAGEIFS('Orders - December 2020'!$I$2:$I$2047,'Orders - December 2020'!$H$2:$H$2047,Worksheet!CE$3,'Orders - December 2020'!$C$2:$C$2047,Worksheet!$F170),"-")</f>
        <v>-</v>
      </c>
      <c r="CF170" s="51" t="str">
        <f>IFERROR(AVERAGEIFS('Orders - December 2020'!$I$2:$I$2047,'Orders - December 2020'!$H$2:$H$2047,Worksheet!CF$3,'Orders - December 2020'!$C$2:$C$2047,Worksheet!$F170),"-")</f>
        <v>-</v>
      </c>
      <c r="CG170" s="51" t="str">
        <f>IFERROR(AVERAGEIFS('Orders - December 2020'!$I$2:$I$2047,'Orders - December 2020'!$H$2:$H$2047,Worksheet!CG$3,'Orders - December 2020'!$C$2:$C$2047,Worksheet!$F170),"-")</f>
        <v>-</v>
      </c>
      <c r="CH170" s="51" t="str">
        <f>IFERROR(AVERAGEIFS('Orders - December 2020'!$I$2:$I$2047,'Orders - December 2020'!$H$2:$H$2047,Worksheet!CH$3,'Orders - December 2020'!$C$2:$C$2047,Worksheet!$F170),"-")</f>
        <v>-</v>
      </c>
      <c r="CI170" s="51" t="str">
        <f>IFERROR(AVERAGEIFS('Orders - December 2020'!$I$2:$I$2047,'Orders - December 2020'!$H$2:$H$2047,Worksheet!CI$3,'Orders - December 2020'!$C$2:$C$2047,Worksheet!$F170),"-")</f>
        <v>-</v>
      </c>
      <c r="CJ170" s="51">
        <f>IFERROR(AVERAGEIFS('Orders - December 2020'!$I$2:$I$2047,'Orders - December 2020'!$H$2:$H$2047,Worksheet!CJ$3,'Orders - December 2020'!$C$2:$C$2047,Worksheet!$F170),"-")</f>
        <v>1</v>
      </c>
      <c r="CK170" s="51" t="str">
        <f>IFERROR(AVERAGEIFS('Orders - December 2020'!$I$2:$I$2047,'Orders - December 2020'!$H$2:$H$2047,Worksheet!CK$3,'Orders - December 2020'!$C$2:$C$2047,Worksheet!$F170),"-")</f>
        <v>-</v>
      </c>
      <c r="CL170" s="51" t="str">
        <f>IFERROR(AVERAGEIFS('Orders - December 2020'!$I$2:$I$2047,'Orders - December 2020'!$H$2:$H$2047,Worksheet!CL$3,'Orders - December 2020'!$C$2:$C$2047,Worksheet!$F170),"-")</f>
        <v>-</v>
      </c>
      <c r="CM170" s="51" t="str">
        <f>IFERROR(AVERAGEIFS('Orders - December 2020'!$I$2:$I$2047,'Orders - December 2020'!$H$2:$H$2047,Worksheet!CM$3,'Orders - December 2020'!$C$2:$C$2047,Worksheet!$F170),"-")</f>
        <v>-</v>
      </c>
      <c r="CN170" s="51" t="str">
        <f>IFERROR(AVERAGEIFS('Orders - December 2020'!$I$2:$I$2047,'Orders - December 2020'!$H$2:$H$2047,Worksheet!CN$3,'Orders - December 2020'!$C$2:$C$2047,Worksheet!$F170),"-")</f>
        <v>-</v>
      </c>
      <c r="CO170" s="51" t="str">
        <f>IFERROR(AVERAGEIFS('Orders - December 2020'!$I$2:$I$2047,'Orders - December 2020'!$H$2:$H$2047,Worksheet!CO$3,'Orders - December 2020'!$C$2:$C$2047,Worksheet!$F170),"-")</f>
        <v>-</v>
      </c>
      <c r="CP170" s="51" t="str">
        <f>IFERROR(AVERAGEIFS('Orders - December 2020'!$I$2:$I$2047,'Orders - December 2020'!$H$2:$H$2047,Worksheet!CP$3,'Orders - December 2020'!$C$2:$C$2047,Worksheet!$F170),"-")</f>
        <v>-</v>
      </c>
      <c r="CQ170" s="51" t="str">
        <f>IFERROR(AVERAGEIFS('Orders - December 2020'!$I$2:$I$2047,'Orders - December 2020'!$H$2:$H$2047,Worksheet!CQ$3,'Orders - December 2020'!$C$2:$C$2047,Worksheet!$F170),"-")</f>
        <v>-</v>
      </c>
      <c r="CR170" s="51" t="str">
        <f>IFERROR(AVERAGEIFS('Orders - December 2020'!$I$2:$I$2047,'Orders - December 2020'!$H$2:$H$2047,Worksheet!CR$3,'Orders - December 2020'!$C$2:$C$2047,Worksheet!$F170),"-")</f>
        <v>-</v>
      </c>
      <c r="CS170" s="51" t="str">
        <f>IFERROR(AVERAGEIFS('Orders - December 2020'!$I$2:$I$2047,'Orders - December 2020'!$H$2:$H$2047,Worksheet!CS$3,'Orders - December 2020'!$C$2:$C$2047,Worksheet!$F170),"-")</f>
        <v>-</v>
      </c>
      <c r="CT170" s="51" t="str">
        <f>IFERROR(AVERAGEIFS('Orders - December 2020'!$I$2:$I$2047,'Orders - December 2020'!$H$2:$H$2047,Worksheet!CT$3,'Orders - December 2020'!$C$2:$C$2047,Worksheet!$F170),"-")</f>
        <v>-</v>
      </c>
      <c r="CU170" s="51" t="str">
        <f>IFERROR(AVERAGEIFS('Orders - December 2020'!$I$2:$I$2047,'Orders - December 2020'!$H$2:$H$2047,Worksheet!CU$3,'Orders - December 2020'!$C$2:$C$2047,Worksheet!$F170),"-")</f>
        <v>-</v>
      </c>
      <c r="CV170" s="51" t="str">
        <f>IFERROR(AVERAGEIFS('Orders - December 2020'!$I$2:$I$2047,'Orders - December 2020'!$H$2:$H$2047,Worksheet!CV$3,'Orders - December 2020'!$C$2:$C$2047,Worksheet!$F170),"-")</f>
        <v>-</v>
      </c>
      <c r="CW170" s="51" t="str">
        <f>IFERROR(AVERAGEIFS('Orders - December 2020'!$I$2:$I$2047,'Orders - December 2020'!$H$2:$H$2047,Worksheet!CW$3,'Orders - December 2020'!$C$2:$C$2047,Worksheet!$F170),"-")</f>
        <v>-</v>
      </c>
      <c r="CX170" s="51" t="str">
        <f>IFERROR(AVERAGEIFS('Orders - December 2020'!$I$2:$I$2047,'Orders - December 2020'!$H$2:$H$2047,Worksheet!CX$3,'Orders - December 2020'!$C$2:$C$2047,Worksheet!$F170),"-")</f>
        <v>-</v>
      </c>
      <c r="CY170" s="51" t="str">
        <f>IFERROR(AVERAGEIFS('Orders - December 2020'!$I$2:$I$2047,'Orders - December 2020'!$H$2:$H$2047,Worksheet!CY$3,'Orders - December 2020'!$C$2:$C$2047,Worksheet!$F170),"-")</f>
        <v>-</v>
      </c>
      <c r="CZ170" s="51" t="str">
        <f>IFERROR(AVERAGEIFS('Orders - December 2020'!$I$2:$I$2047,'Orders - December 2020'!$H$2:$H$2047,Worksheet!CZ$3,'Orders - December 2020'!$C$2:$C$2047,Worksheet!$F170),"-")</f>
        <v>-</v>
      </c>
      <c r="DA170" s="51" t="str">
        <f>IFERROR(AVERAGEIFS('Orders - December 2020'!$I$2:$I$2047,'Orders - December 2020'!$H$2:$H$2047,Worksheet!DA$3,'Orders - December 2020'!$C$2:$C$2047,Worksheet!$F170),"-")</f>
        <v>-</v>
      </c>
      <c r="DB170" s="51" t="str">
        <f>IFERROR(AVERAGEIFS('Orders - December 2020'!$I$2:$I$2047,'Orders - December 2020'!$H$2:$H$2047,Worksheet!DB$3,'Orders - December 2020'!$C$2:$C$2047,Worksheet!$F170),"-")</f>
        <v>-</v>
      </c>
      <c r="DC170" s="51" t="str">
        <f>IFERROR(AVERAGEIFS('Orders - December 2020'!$I$2:$I$2047,'Orders - December 2020'!$H$2:$H$2047,Worksheet!DC$3,'Orders - December 2020'!$C$2:$C$2047,Worksheet!$F170),"-")</f>
        <v>-</v>
      </c>
      <c r="DD170" s="51" t="str">
        <f>IFERROR(AVERAGEIFS('Orders - December 2020'!$I$2:$I$2047,'Orders - December 2020'!$H$2:$H$2047,Worksheet!DD$3,'Orders - December 2020'!$C$2:$C$2047,Worksheet!$F170),"-")</f>
        <v>-</v>
      </c>
      <c r="DE170" s="51" t="str">
        <f>IFERROR(AVERAGEIFS('Orders - December 2020'!$I$2:$I$2047,'Orders - December 2020'!$H$2:$H$2047,Worksheet!DE$3,'Orders - December 2020'!$C$2:$C$2047,Worksheet!$F170),"-")</f>
        <v>-</v>
      </c>
      <c r="DF170" s="51" t="str">
        <f>IFERROR(AVERAGEIFS('Orders - December 2020'!$I$2:$I$2047,'Orders - December 2020'!$H$2:$H$2047,Worksheet!DF$3,'Orders - December 2020'!$C$2:$C$2047,Worksheet!$F170),"-")</f>
        <v>-</v>
      </c>
      <c r="DG170" s="51" t="str">
        <f>IFERROR(AVERAGEIFS('Orders - December 2020'!$I$2:$I$2047,'Orders - December 2020'!$H$2:$H$2047,Worksheet!DG$3,'Orders - December 2020'!$C$2:$C$2047,Worksheet!$F170),"-")</f>
        <v>-</v>
      </c>
      <c r="DH170" s="51" t="str">
        <f>IFERROR(AVERAGEIFS('Orders - December 2020'!$I$2:$I$2047,'Orders - December 2020'!$H$2:$H$2047,Worksheet!DH$3,'Orders - December 2020'!$C$2:$C$2047,Worksheet!$F170),"-")</f>
        <v>-</v>
      </c>
      <c r="DI170" s="51" t="str">
        <f>IFERROR(AVERAGEIFS('Orders - December 2020'!$I$2:$I$2047,'Orders - December 2020'!$H$2:$H$2047,Worksheet!DI$3,'Orders - December 2020'!$C$2:$C$2047,Worksheet!$F170),"-")</f>
        <v>-</v>
      </c>
      <c r="DJ170" s="51" t="str">
        <f>IFERROR(AVERAGEIFS('Orders - December 2020'!$I$2:$I$2047,'Orders - December 2020'!$H$2:$H$2047,Worksheet!DJ$3,'Orders - December 2020'!$C$2:$C$2047,Worksheet!$F170),"-")</f>
        <v>-</v>
      </c>
      <c r="DK170" s="51" t="str">
        <f>IFERROR(AVERAGEIFS('Orders - December 2020'!$I$2:$I$2047,'Orders - December 2020'!$H$2:$H$2047,Worksheet!DK$3,'Orders - December 2020'!$C$2:$C$2047,Worksheet!$F170),"-")</f>
        <v>-</v>
      </c>
      <c r="DL170" s="51" t="str">
        <f>IFERROR(AVERAGEIFS('Orders - December 2020'!$I$2:$I$2047,'Orders - December 2020'!$H$2:$H$2047,Worksheet!DL$3,'Orders - December 2020'!$C$2:$C$2047,Worksheet!$F170),"-")</f>
        <v>-</v>
      </c>
      <c r="DM170" s="51" t="str">
        <f>IFERROR(AVERAGEIFS('Orders - December 2020'!$I$2:$I$2047,'Orders - December 2020'!$H$2:$H$2047,Worksheet!DM$3,'Orders - December 2020'!$C$2:$C$2047,Worksheet!$F170),"-")</f>
        <v>-</v>
      </c>
      <c r="DN170" s="51" t="str">
        <f>IFERROR(AVERAGEIFS('Orders - December 2020'!$I$2:$I$2047,'Orders - December 2020'!$H$2:$H$2047,Worksheet!DN$3,'Orders - December 2020'!$C$2:$C$2047,Worksheet!$F170),"-")</f>
        <v>-</v>
      </c>
      <c r="DO170" s="51" t="str">
        <f>IFERROR(AVERAGEIFS('Orders - December 2020'!$I$2:$I$2047,'Orders - December 2020'!$H$2:$H$2047,Worksheet!DO$3,'Orders - December 2020'!$C$2:$C$2047,Worksheet!$F170),"-")</f>
        <v>-</v>
      </c>
      <c r="DP170" s="51" t="str">
        <f>IFERROR(AVERAGEIFS('Orders - December 2020'!$I$2:$I$2047,'Orders - December 2020'!$H$2:$H$2047,Worksheet!DP$3,'Orders - December 2020'!$C$2:$C$2047,Worksheet!$F170),"-")</f>
        <v>-</v>
      </c>
      <c r="DQ170" s="51" t="str">
        <f>IFERROR(AVERAGEIFS('Orders - December 2020'!$I$2:$I$2047,'Orders - December 2020'!$H$2:$H$2047,Worksheet!DQ$3,'Orders - December 2020'!$C$2:$C$2047,Worksheet!$F170),"-")</f>
        <v>-</v>
      </c>
      <c r="DR170" s="51" t="str">
        <f>IFERROR(AVERAGEIFS('Orders - December 2020'!$I$2:$I$2047,'Orders - December 2020'!$H$2:$H$2047,Worksheet!DR$3,'Orders - December 2020'!$C$2:$C$2047,Worksheet!$F170),"-")</f>
        <v>-</v>
      </c>
      <c r="DS170" s="51" t="str">
        <f>IFERROR(AVERAGEIFS('Orders - December 2020'!$I$2:$I$2047,'Orders - December 2020'!$H$2:$H$2047,Worksheet!DS$3,'Orders - December 2020'!$C$2:$C$2047,Worksheet!$F170),"-")</f>
        <v>-</v>
      </c>
      <c r="DT170" s="51" t="str">
        <f>IFERROR(AVERAGEIFS('Orders - December 2020'!$I$2:$I$2047,'Orders - December 2020'!$H$2:$H$2047,Worksheet!DT$3,'Orders - December 2020'!$C$2:$C$2047,Worksheet!$F170),"-")</f>
        <v>-</v>
      </c>
      <c r="DU170" s="51" t="str">
        <f>IFERROR(AVERAGEIFS('Orders - December 2020'!$I$2:$I$2047,'Orders - December 2020'!$H$2:$H$2047,Worksheet!DU$3,'Orders - December 2020'!$C$2:$C$2047,Worksheet!$F170),"-")</f>
        <v>-</v>
      </c>
      <c r="DV170" s="51" t="str">
        <f>IFERROR(AVERAGEIFS('Orders - December 2020'!$I$2:$I$2047,'Orders - December 2020'!$H$2:$H$2047,Worksheet!DV$3,'Orders - December 2020'!$C$2:$C$2047,Worksheet!$F170),"-")</f>
        <v>-</v>
      </c>
      <c r="DW170" s="51" t="str">
        <f>IFERROR(AVERAGEIFS('Orders - December 2020'!$I$2:$I$2047,'Orders - December 2020'!$H$2:$H$2047,Worksheet!DW$3,'Orders - December 2020'!$C$2:$C$2047,Worksheet!$F170),"-")</f>
        <v>-</v>
      </c>
      <c r="DX170" s="51" t="str">
        <f>IFERROR(AVERAGEIFS('Orders - December 2020'!$I$2:$I$2047,'Orders - December 2020'!$H$2:$H$2047,Worksheet!DX$3,'Orders - December 2020'!$C$2:$C$2047,Worksheet!$F170),"-")</f>
        <v>-</v>
      </c>
      <c r="DY170" s="51" t="str">
        <f>IFERROR(AVERAGEIFS('Orders - December 2020'!$I$2:$I$2047,'Orders - December 2020'!$H$2:$H$2047,Worksheet!DY$3,'Orders - December 2020'!$C$2:$C$2047,Worksheet!$F170),"-")</f>
        <v>-</v>
      </c>
      <c r="DZ170" s="51" t="str">
        <f>IFERROR(AVERAGEIFS('Orders - December 2020'!$I$2:$I$2047,'Orders - December 2020'!$H$2:$H$2047,Worksheet!DZ$3,'Orders - December 2020'!$C$2:$C$2047,Worksheet!$F170),"-")</f>
        <v>-</v>
      </c>
      <c r="EA170" s="51" t="str">
        <f>IFERROR(AVERAGEIFS('Orders - December 2020'!$I$2:$I$2047,'Orders - December 2020'!$H$2:$H$2047,Worksheet!EA$3,'Orders - December 2020'!$C$2:$C$2047,Worksheet!$F170),"-")</f>
        <v>-</v>
      </c>
      <c r="EB170" s="51" t="str">
        <f>IFERROR(AVERAGEIFS('Orders - December 2020'!$I$2:$I$2047,'Orders - December 2020'!$H$2:$H$2047,Worksheet!EB$3,'Orders - December 2020'!$C$2:$C$2047,Worksheet!$F170),"-")</f>
        <v>-</v>
      </c>
      <c r="EC170" s="51" t="str">
        <f>IFERROR(AVERAGEIFS('Orders - December 2020'!$I$2:$I$2047,'Orders - December 2020'!$H$2:$H$2047,Worksheet!EC$3,'Orders - December 2020'!$C$2:$C$2047,Worksheet!$F170),"-")</f>
        <v>-</v>
      </c>
      <c r="ED170" s="51" t="str">
        <f>IFERROR(AVERAGEIFS('Orders - December 2020'!$I$2:$I$2047,'Orders - December 2020'!$H$2:$H$2047,Worksheet!ED$3,'Orders - December 2020'!$C$2:$C$2047,Worksheet!$F170),"-")</f>
        <v>-</v>
      </c>
      <c r="EE170" s="51" t="str">
        <f>IFERROR(AVERAGEIFS('Orders - December 2020'!$I$2:$I$2047,'Orders - December 2020'!$H$2:$H$2047,Worksheet!EE$3,'Orders - December 2020'!$C$2:$C$2047,Worksheet!$F170),"-")</f>
        <v>-</v>
      </c>
      <c r="EF170" s="51" t="str">
        <f>IFERROR(AVERAGEIFS('Orders - December 2020'!$I$2:$I$2047,'Orders - December 2020'!$H$2:$H$2047,Worksheet!EF$3,'Orders - December 2020'!$C$2:$C$2047,Worksheet!$F170),"-")</f>
        <v>-</v>
      </c>
      <c r="EG170" s="51" t="str">
        <f>IFERROR(AVERAGEIFS('Orders - December 2020'!$I$2:$I$2047,'Orders - December 2020'!$H$2:$H$2047,Worksheet!EG$3,'Orders - December 2020'!$C$2:$C$2047,Worksheet!$F170),"-")</f>
        <v>-</v>
      </c>
      <c r="EH170" s="51" t="str">
        <f>IFERROR(AVERAGEIFS('Orders - December 2020'!$I$2:$I$2047,'Orders - December 2020'!$H$2:$H$2047,Worksheet!EH$3,'Orders - December 2020'!$C$2:$C$2047,Worksheet!$F170),"-")</f>
        <v>-</v>
      </c>
      <c r="EI170" s="51" t="str">
        <f>IFERROR(AVERAGEIFS('Orders - December 2020'!$I$2:$I$2047,'Orders - December 2020'!$H$2:$H$2047,Worksheet!EI$3,'Orders - December 2020'!$C$2:$C$2047,Worksheet!$F170),"-")</f>
        <v>-</v>
      </c>
      <c r="EJ170" s="51" t="str">
        <f>IFERROR(AVERAGEIFS('Orders - December 2020'!$I$2:$I$2047,'Orders - December 2020'!$H$2:$H$2047,Worksheet!EJ$3,'Orders - December 2020'!$C$2:$C$2047,Worksheet!$F170),"-")</f>
        <v>-</v>
      </c>
      <c r="EK170" s="51" t="str">
        <f>IFERROR(AVERAGEIFS('Orders - December 2020'!$I$2:$I$2047,'Orders - December 2020'!$H$2:$H$2047,Worksheet!EK$3,'Orders - December 2020'!$C$2:$C$2047,Worksheet!$F170),"-")</f>
        <v>-</v>
      </c>
      <c r="EL170" s="51" t="str">
        <f>IFERROR(AVERAGEIFS('Orders - December 2020'!$I$2:$I$2047,'Orders - December 2020'!$H$2:$H$2047,Worksheet!EL$3,'Orders - December 2020'!$C$2:$C$2047,Worksheet!$F170),"-")</f>
        <v>-</v>
      </c>
      <c r="EM170" s="51" t="str">
        <f>IFERROR(AVERAGEIFS('Orders - December 2020'!$I$2:$I$2047,'Orders - December 2020'!$H$2:$H$2047,Worksheet!EM$3,'Orders - December 2020'!$C$2:$C$2047,Worksheet!$F170),"-")</f>
        <v>-</v>
      </c>
      <c r="EN170" s="51" t="str">
        <f>IFERROR(AVERAGEIFS('Orders - December 2020'!$I$2:$I$2047,'Orders - December 2020'!$H$2:$H$2047,Worksheet!EN$3,'Orders - December 2020'!$C$2:$C$2047,Worksheet!$F170),"-")</f>
        <v>-</v>
      </c>
      <c r="EO170" s="51" t="str">
        <f>IFERROR(AVERAGEIFS('Orders - December 2020'!$I$2:$I$2047,'Orders - December 2020'!$H$2:$H$2047,Worksheet!EO$3,'Orders - December 2020'!$C$2:$C$2047,Worksheet!$F170),"-")</f>
        <v>-</v>
      </c>
      <c r="EP170" s="51" t="str">
        <f>IFERROR(AVERAGEIFS('Orders - December 2020'!$I$2:$I$2047,'Orders - December 2020'!$H$2:$H$2047,Worksheet!EP$3,'Orders - December 2020'!$C$2:$C$2047,Worksheet!$F170),"-")</f>
        <v>-</v>
      </c>
      <c r="EQ170" s="51" t="str">
        <f>IFERROR(AVERAGEIFS('Orders - December 2020'!$I$2:$I$2047,'Orders - December 2020'!$H$2:$H$2047,Worksheet!EQ$3,'Orders - December 2020'!$C$2:$C$2047,Worksheet!$F170),"-")</f>
        <v>-</v>
      </c>
      <c r="ER170" s="51" t="str">
        <f>IFERROR(AVERAGEIFS('Orders - December 2020'!$I$2:$I$2047,'Orders - December 2020'!$H$2:$H$2047,Worksheet!ER$3,'Orders - December 2020'!$C$2:$C$2047,Worksheet!$F170),"-")</f>
        <v>-</v>
      </c>
      <c r="ES170" s="51" t="str">
        <f>IFERROR(AVERAGEIFS('Orders - December 2020'!$I$2:$I$2047,'Orders - December 2020'!$H$2:$H$2047,Worksheet!ES$3,'Orders - December 2020'!$C$2:$C$2047,Worksheet!$F170),"-")</f>
        <v>-</v>
      </c>
      <c r="ET170" s="51" t="str">
        <f>IFERROR(AVERAGEIFS('Orders - December 2020'!$I$2:$I$2047,'Orders - December 2020'!$H$2:$H$2047,Worksheet!ET$3,'Orders - December 2020'!$C$2:$C$2047,Worksheet!$F170),"-")</f>
        <v>-</v>
      </c>
      <c r="EU170" s="51" t="str">
        <f>IFERROR(AVERAGEIFS('Orders - December 2020'!$I$2:$I$2047,'Orders - December 2020'!$H$2:$H$2047,Worksheet!EU$3,'Orders - December 2020'!$C$2:$C$2047,Worksheet!$F170),"-")</f>
        <v>-</v>
      </c>
      <c r="EV170" s="51" t="str">
        <f>IFERROR(AVERAGEIFS('Orders - December 2020'!$I$2:$I$2047,'Orders - December 2020'!$H$2:$H$2047,Worksheet!EV$3,'Orders - December 2020'!$C$2:$C$2047,Worksheet!$F170),"-")</f>
        <v>-</v>
      </c>
      <c r="EW170" s="51" t="str">
        <f>IFERROR(AVERAGEIFS('Orders - December 2020'!$I$2:$I$2047,'Orders - December 2020'!$H$2:$H$2047,Worksheet!EW$3,'Orders - December 2020'!$C$2:$C$2047,Worksheet!$F170),"-")</f>
        <v>-</v>
      </c>
      <c r="EX170" s="51" t="str">
        <f>IFERROR(AVERAGEIFS('Orders - December 2020'!$I$2:$I$2047,'Orders - December 2020'!$H$2:$H$2047,Worksheet!EX$3,'Orders - December 2020'!$C$2:$C$2047,Worksheet!$F170),"-")</f>
        <v>-</v>
      </c>
      <c r="EY170" s="51" t="str">
        <f>IFERROR(AVERAGEIFS('Orders - December 2020'!$I$2:$I$2047,'Orders - December 2020'!$H$2:$H$2047,Worksheet!EY$3,'Orders - December 2020'!$C$2:$C$2047,Worksheet!$F170),"-")</f>
        <v>-</v>
      </c>
      <c r="EZ170" s="51" t="str">
        <f>IFERROR(AVERAGEIFS('Orders - December 2020'!$I$2:$I$2047,'Orders - December 2020'!$H$2:$H$2047,Worksheet!EZ$3,'Orders - December 2020'!$C$2:$C$2047,Worksheet!$F170),"-")</f>
        <v>-</v>
      </c>
      <c r="FA170" s="51" t="str">
        <f>IFERROR(AVERAGEIFS('Orders - December 2020'!$I$2:$I$2047,'Orders - December 2020'!$H$2:$H$2047,Worksheet!FA$3,'Orders - December 2020'!$C$2:$C$2047,Worksheet!$F170),"-")</f>
        <v>-</v>
      </c>
      <c r="FB170" s="51" t="str">
        <f>IFERROR(AVERAGEIFS('Orders - December 2020'!$I$2:$I$2047,'Orders - December 2020'!$H$2:$H$2047,Worksheet!FB$3,'Orders - December 2020'!$C$2:$C$2047,Worksheet!$F170),"-")</f>
        <v>-</v>
      </c>
      <c r="FC170" s="51" t="str">
        <f>IFERROR(AVERAGEIFS('Orders - December 2020'!$I$2:$I$2047,'Orders - December 2020'!$H$2:$H$2047,Worksheet!FC$3,'Orders - December 2020'!$C$2:$C$2047,Worksheet!$F170),"-")</f>
        <v>-</v>
      </c>
      <c r="FD170" s="51" t="str">
        <f>IFERROR(AVERAGEIFS('Orders - December 2020'!$I$2:$I$2047,'Orders - December 2020'!$H$2:$H$2047,Worksheet!FD$3,'Orders - December 2020'!$C$2:$C$2047,Worksheet!$F170),"-")</f>
        <v>-</v>
      </c>
      <c r="FE170" s="51" t="str">
        <f>IFERROR(AVERAGEIFS('Orders - December 2020'!$I$2:$I$2047,'Orders - December 2020'!$H$2:$H$2047,Worksheet!FE$3,'Orders - December 2020'!$C$2:$C$2047,Worksheet!$F170),"-")</f>
        <v>-</v>
      </c>
      <c r="FF170" s="51" t="str">
        <f>IFERROR(AVERAGEIFS('Orders - December 2020'!$I$2:$I$2047,'Orders - December 2020'!$H$2:$H$2047,Worksheet!FF$3,'Orders - December 2020'!$C$2:$C$2047,Worksheet!$F170),"-")</f>
        <v>-</v>
      </c>
      <c r="FG170" s="52" t="str">
        <f>IFERROR(AVERAGEIFS('Orders - December 2020'!$I$2:$I$2047,'Orders - December 2020'!$H$2:$H$2047,Worksheet!FG$3,'Orders - December 2020'!$C$2:$C$2047,Worksheet!$F170),"-")</f>
        <v>-</v>
      </c>
    </row>
    <row r="171" spans="6:163">
      <c r="F171" s="45" t="str">
        <v>Dunnaks Minimarts</v>
      </c>
      <c r="G171" s="50" t="str">
        <f>IFERROR(AVERAGEIFS('Orders - December 2020'!$I$2:$I$2047,'Orders - December 2020'!$H$2:$H$2047,Worksheet!G$3,'Orders - December 2020'!$C$2:$C$2047,Worksheet!$F171),"-")</f>
        <v>-</v>
      </c>
      <c r="H171" s="51" t="str">
        <f>IFERROR(AVERAGEIFS('Orders - December 2020'!$I$2:$I$2047,'Orders - December 2020'!$H$2:$H$2047,Worksheet!H$3,'Orders - December 2020'!$C$2:$C$2047,Worksheet!$F171),"-")</f>
        <v>-</v>
      </c>
      <c r="I171" s="51" t="str">
        <f>IFERROR(AVERAGEIFS('Orders - December 2020'!$I$2:$I$2047,'Orders - December 2020'!$H$2:$H$2047,Worksheet!I$3,'Orders - December 2020'!$C$2:$C$2047,Worksheet!$F171),"-")</f>
        <v>-</v>
      </c>
      <c r="J171" s="51" t="str">
        <f>IFERROR(AVERAGEIFS('Orders - December 2020'!$I$2:$I$2047,'Orders - December 2020'!$H$2:$H$2047,Worksheet!J$3,'Orders - December 2020'!$C$2:$C$2047,Worksheet!$F171),"-")</f>
        <v>-</v>
      </c>
      <c r="K171" s="51" t="str">
        <f>IFERROR(AVERAGEIFS('Orders - December 2020'!$I$2:$I$2047,'Orders - December 2020'!$H$2:$H$2047,Worksheet!K$3,'Orders - December 2020'!$C$2:$C$2047,Worksheet!$F171),"-")</f>
        <v>-</v>
      </c>
      <c r="L171" s="51" t="str">
        <f>IFERROR(AVERAGEIFS('Orders - December 2020'!$I$2:$I$2047,'Orders - December 2020'!$H$2:$H$2047,Worksheet!L$3,'Orders - December 2020'!$C$2:$C$2047,Worksheet!$F171),"-")</f>
        <v>-</v>
      </c>
      <c r="M171" s="51" t="str">
        <f>IFERROR(AVERAGEIFS('Orders - December 2020'!$I$2:$I$2047,'Orders - December 2020'!$H$2:$H$2047,Worksheet!M$3,'Orders - December 2020'!$C$2:$C$2047,Worksheet!$F171),"-")</f>
        <v>-</v>
      </c>
      <c r="N171" s="51" t="str">
        <f>IFERROR(AVERAGEIFS('Orders - December 2020'!$I$2:$I$2047,'Orders - December 2020'!$H$2:$H$2047,Worksheet!N$3,'Orders - December 2020'!$C$2:$C$2047,Worksheet!$F171),"-")</f>
        <v>-</v>
      </c>
      <c r="O171" s="51" t="str">
        <f>IFERROR(AVERAGEIFS('Orders - December 2020'!$I$2:$I$2047,'Orders - December 2020'!$H$2:$H$2047,Worksheet!O$3,'Orders - December 2020'!$C$2:$C$2047,Worksheet!$F171),"-")</f>
        <v>-</v>
      </c>
      <c r="P171" s="51" t="str">
        <f>IFERROR(AVERAGEIFS('Orders - December 2020'!$I$2:$I$2047,'Orders - December 2020'!$H$2:$H$2047,Worksheet!P$3,'Orders - December 2020'!$C$2:$C$2047,Worksheet!$F171),"-")</f>
        <v>-</v>
      </c>
      <c r="Q171" s="51" t="str">
        <f>IFERROR(AVERAGEIFS('Orders - December 2020'!$I$2:$I$2047,'Orders - December 2020'!$H$2:$H$2047,Worksheet!Q$3,'Orders - December 2020'!$C$2:$C$2047,Worksheet!$F171),"-")</f>
        <v>-</v>
      </c>
      <c r="R171" s="51" t="str">
        <f>IFERROR(AVERAGEIFS('Orders - December 2020'!$I$2:$I$2047,'Orders - December 2020'!$H$2:$H$2047,Worksheet!R$3,'Orders - December 2020'!$C$2:$C$2047,Worksheet!$F171),"-")</f>
        <v>-</v>
      </c>
      <c r="S171" s="51" t="str">
        <f>IFERROR(AVERAGEIFS('Orders - December 2020'!$I$2:$I$2047,'Orders - December 2020'!$H$2:$H$2047,Worksheet!S$3,'Orders - December 2020'!$C$2:$C$2047,Worksheet!$F171),"-")</f>
        <v>-</v>
      </c>
      <c r="T171" s="51" t="str">
        <f>IFERROR(AVERAGEIFS('Orders - December 2020'!$I$2:$I$2047,'Orders - December 2020'!$H$2:$H$2047,Worksheet!T$3,'Orders - December 2020'!$C$2:$C$2047,Worksheet!$F171),"-")</f>
        <v>-</v>
      </c>
      <c r="U171" s="51" t="str">
        <f>IFERROR(AVERAGEIFS('Orders - December 2020'!$I$2:$I$2047,'Orders - December 2020'!$H$2:$H$2047,Worksheet!U$3,'Orders - December 2020'!$C$2:$C$2047,Worksheet!$F171),"-")</f>
        <v>-</v>
      </c>
      <c r="V171" s="51" t="str">
        <f>IFERROR(AVERAGEIFS('Orders - December 2020'!$I$2:$I$2047,'Orders - December 2020'!$H$2:$H$2047,Worksheet!V$3,'Orders - December 2020'!$C$2:$C$2047,Worksheet!$F171),"-")</f>
        <v>-</v>
      </c>
      <c r="W171" s="51" t="str">
        <f>IFERROR(AVERAGEIFS('Orders - December 2020'!$I$2:$I$2047,'Orders - December 2020'!$H$2:$H$2047,Worksheet!W$3,'Orders - December 2020'!$C$2:$C$2047,Worksheet!$F171),"-")</f>
        <v>-</v>
      </c>
      <c r="X171" s="51" t="str">
        <f>IFERROR(AVERAGEIFS('Orders - December 2020'!$I$2:$I$2047,'Orders - December 2020'!$H$2:$H$2047,Worksheet!X$3,'Orders - December 2020'!$C$2:$C$2047,Worksheet!$F171),"-")</f>
        <v>-</v>
      </c>
      <c r="Y171" s="51" t="str">
        <f>IFERROR(AVERAGEIFS('Orders - December 2020'!$I$2:$I$2047,'Orders - December 2020'!$H$2:$H$2047,Worksheet!Y$3,'Orders - December 2020'!$C$2:$C$2047,Worksheet!$F171),"-")</f>
        <v>-</v>
      </c>
      <c r="Z171" s="51" t="str">
        <f>IFERROR(AVERAGEIFS('Orders - December 2020'!$I$2:$I$2047,'Orders - December 2020'!$H$2:$H$2047,Worksheet!Z$3,'Orders - December 2020'!$C$2:$C$2047,Worksheet!$F171),"-")</f>
        <v>-</v>
      </c>
      <c r="AA171" s="51" t="str">
        <f>IFERROR(AVERAGEIFS('Orders - December 2020'!$I$2:$I$2047,'Orders - December 2020'!$H$2:$H$2047,Worksheet!AA$3,'Orders - December 2020'!$C$2:$C$2047,Worksheet!$F171),"-")</f>
        <v>-</v>
      </c>
      <c r="AB171" s="51" t="str">
        <f>IFERROR(AVERAGEIFS('Orders - December 2020'!$I$2:$I$2047,'Orders - December 2020'!$H$2:$H$2047,Worksheet!AB$3,'Orders - December 2020'!$C$2:$C$2047,Worksheet!$F171),"-")</f>
        <v>-</v>
      </c>
      <c r="AC171" s="51" t="str">
        <f>IFERROR(AVERAGEIFS('Orders - December 2020'!$I$2:$I$2047,'Orders - December 2020'!$H$2:$H$2047,Worksheet!AC$3,'Orders - December 2020'!$C$2:$C$2047,Worksheet!$F171),"-")</f>
        <v>-</v>
      </c>
      <c r="AD171" s="51" t="str">
        <f>IFERROR(AVERAGEIFS('Orders - December 2020'!$I$2:$I$2047,'Orders - December 2020'!$H$2:$H$2047,Worksheet!AD$3,'Orders - December 2020'!$C$2:$C$2047,Worksheet!$F171),"-")</f>
        <v>-</v>
      </c>
      <c r="AE171" s="51" t="str">
        <f>IFERROR(AVERAGEIFS('Orders - December 2020'!$I$2:$I$2047,'Orders - December 2020'!$H$2:$H$2047,Worksheet!AE$3,'Orders - December 2020'!$C$2:$C$2047,Worksheet!$F171),"-")</f>
        <v>-</v>
      </c>
      <c r="AF171" s="51" t="str">
        <f>IFERROR(AVERAGEIFS('Orders - December 2020'!$I$2:$I$2047,'Orders - December 2020'!$H$2:$H$2047,Worksheet!AF$3,'Orders - December 2020'!$C$2:$C$2047,Worksheet!$F171),"-")</f>
        <v>-</v>
      </c>
      <c r="AG171" s="51" t="str">
        <f>IFERROR(AVERAGEIFS('Orders - December 2020'!$I$2:$I$2047,'Orders - December 2020'!$H$2:$H$2047,Worksheet!AG$3,'Orders - December 2020'!$C$2:$C$2047,Worksheet!$F171),"-")</f>
        <v>-</v>
      </c>
      <c r="AH171" s="51" t="str">
        <f>IFERROR(AVERAGEIFS('Orders - December 2020'!$I$2:$I$2047,'Orders - December 2020'!$H$2:$H$2047,Worksheet!AH$3,'Orders - December 2020'!$C$2:$C$2047,Worksheet!$F171),"-")</f>
        <v>-</v>
      </c>
      <c r="AI171" s="51" t="str">
        <f>IFERROR(AVERAGEIFS('Orders - December 2020'!$I$2:$I$2047,'Orders - December 2020'!$H$2:$H$2047,Worksheet!AI$3,'Orders - December 2020'!$C$2:$C$2047,Worksheet!$F171),"-")</f>
        <v>-</v>
      </c>
      <c r="AJ171" s="51" t="str">
        <f>IFERROR(AVERAGEIFS('Orders - December 2020'!$I$2:$I$2047,'Orders - December 2020'!$H$2:$H$2047,Worksheet!AJ$3,'Orders - December 2020'!$C$2:$C$2047,Worksheet!$F171),"-")</f>
        <v>-</v>
      </c>
      <c r="AK171" s="51" t="str">
        <f>IFERROR(AVERAGEIFS('Orders - December 2020'!$I$2:$I$2047,'Orders - December 2020'!$H$2:$H$2047,Worksheet!AK$3,'Orders - December 2020'!$C$2:$C$2047,Worksheet!$F171),"-")</f>
        <v>-</v>
      </c>
      <c r="AL171" s="51" t="str">
        <f>IFERROR(AVERAGEIFS('Orders - December 2020'!$I$2:$I$2047,'Orders - December 2020'!$H$2:$H$2047,Worksheet!AL$3,'Orders - December 2020'!$C$2:$C$2047,Worksheet!$F171),"-")</f>
        <v>-</v>
      </c>
      <c r="AM171" s="51" t="str">
        <f>IFERROR(AVERAGEIFS('Orders - December 2020'!$I$2:$I$2047,'Orders - December 2020'!$H$2:$H$2047,Worksheet!AM$3,'Orders - December 2020'!$C$2:$C$2047,Worksheet!$F171),"-")</f>
        <v>-</v>
      </c>
      <c r="AN171" s="51" t="str">
        <f>IFERROR(AVERAGEIFS('Orders - December 2020'!$I$2:$I$2047,'Orders - December 2020'!$H$2:$H$2047,Worksheet!AN$3,'Orders - December 2020'!$C$2:$C$2047,Worksheet!$F171),"-")</f>
        <v>-</v>
      </c>
      <c r="AO171" s="51" t="str">
        <f>IFERROR(AVERAGEIFS('Orders - December 2020'!$I$2:$I$2047,'Orders - December 2020'!$H$2:$H$2047,Worksheet!AO$3,'Orders - December 2020'!$C$2:$C$2047,Worksheet!$F171),"-")</f>
        <v>-</v>
      </c>
      <c r="AP171" s="51" t="str">
        <f>IFERROR(AVERAGEIFS('Orders - December 2020'!$I$2:$I$2047,'Orders - December 2020'!$H$2:$H$2047,Worksheet!AP$3,'Orders - December 2020'!$C$2:$C$2047,Worksheet!$F171),"-")</f>
        <v>-</v>
      </c>
      <c r="AQ171" s="51" t="str">
        <f>IFERROR(AVERAGEIFS('Orders - December 2020'!$I$2:$I$2047,'Orders - December 2020'!$H$2:$H$2047,Worksheet!AQ$3,'Orders - December 2020'!$C$2:$C$2047,Worksheet!$F171),"-")</f>
        <v>-</v>
      </c>
      <c r="AR171" s="51" t="str">
        <f>IFERROR(AVERAGEIFS('Orders - December 2020'!$I$2:$I$2047,'Orders - December 2020'!$H$2:$H$2047,Worksheet!AR$3,'Orders - December 2020'!$C$2:$C$2047,Worksheet!$F171),"-")</f>
        <v>-</v>
      </c>
      <c r="AS171" s="51" t="str">
        <f>IFERROR(AVERAGEIFS('Orders - December 2020'!$I$2:$I$2047,'Orders - December 2020'!$H$2:$H$2047,Worksheet!AS$3,'Orders - December 2020'!$C$2:$C$2047,Worksheet!$F171),"-")</f>
        <v>-</v>
      </c>
      <c r="AT171" s="51" t="str">
        <f>IFERROR(AVERAGEIFS('Orders - December 2020'!$I$2:$I$2047,'Orders - December 2020'!$H$2:$H$2047,Worksheet!AT$3,'Orders - December 2020'!$C$2:$C$2047,Worksheet!$F171),"-")</f>
        <v>-</v>
      </c>
      <c r="AU171" s="51" t="str">
        <f>IFERROR(AVERAGEIFS('Orders - December 2020'!$I$2:$I$2047,'Orders - December 2020'!$H$2:$H$2047,Worksheet!AU$3,'Orders - December 2020'!$C$2:$C$2047,Worksheet!$F171),"-")</f>
        <v>-</v>
      </c>
      <c r="AV171" s="51" t="str">
        <f>IFERROR(AVERAGEIFS('Orders - December 2020'!$I$2:$I$2047,'Orders - December 2020'!$H$2:$H$2047,Worksheet!AV$3,'Orders - December 2020'!$C$2:$C$2047,Worksheet!$F171),"-")</f>
        <v>-</v>
      </c>
      <c r="AW171" s="51" t="str">
        <f>IFERROR(AVERAGEIFS('Orders - December 2020'!$I$2:$I$2047,'Orders - December 2020'!$H$2:$H$2047,Worksheet!AW$3,'Orders - December 2020'!$C$2:$C$2047,Worksheet!$F171),"-")</f>
        <v>-</v>
      </c>
      <c r="AX171" s="51" t="str">
        <f>IFERROR(AVERAGEIFS('Orders - December 2020'!$I$2:$I$2047,'Orders - December 2020'!$H$2:$H$2047,Worksheet!AX$3,'Orders - December 2020'!$C$2:$C$2047,Worksheet!$F171),"-")</f>
        <v>-</v>
      </c>
      <c r="AY171" s="51">
        <f>IFERROR(AVERAGEIFS('Orders - December 2020'!$I$2:$I$2047,'Orders - December 2020'!$H$2:$H$2047,Worksheet!AY$3,'Orders - December 2020'!$C$2:$C$2047,Worksheet!$F171),"-")</f>
        <v>2</v>
      </c>
      <c r="AZ171" s="51" t="str">
        <f>IFERROR(AVERAGEIFS('Orders - December 2020'!$I$2:$I$2047,'Orders - December 2020'!$H$2:$H$2047,Worksheet!AZ$3,'Orders - December 2020'!$C$2:$C$2047,Worksheet!$F171),"-")</f>
        <v>-</v>
      </c>
      <c r="BA171" s="51" t="str">
        <f>IFERROR(AVERAGEIFS('Orders - December 2020'!$I$2:$I$2047,'Orders - December 2020'!$H$2:$H$2047,Worksheet!BA$3,'Orders - December 2020'!$C$2:$C$2047,Worksheet!$F171),"-")</f>
        <v>-</v>
      </c>
      <c r="BB171" s="51" t="str">
        <f>IFERROR(AVERAGEIFS('Orders - December 2020'!$I$2:$I$2047,'Orders - December 2020'!$H$2:$H$2047,Worksheet!BB$3,'Orders - December 2020'!$C$2:$C$2047,Worksheet!$F171),"-")</f>
        <v>-</v>
      </c>
      <c r="BC171" s="51" t="str">
        <f>IFERROR(AVERAGEIFS('Orders - December 2020'!$I$2:$I$2047,'Orders - December 2020'!$H$2:$H$2047,Worksheet!BC$3,'Orders - December 2020'!$C$2:$C$2047,Worksheet!$F171),"-")</f>
        <v>-</v>
      </c>
      <c r="BD171" s="51" t="str">
        <f>IFERROR(AVERAGEIFS('Orders - December 2020'!$I$2:$I$2047,'Orders - December 2020'!$H$2:$H$2047,Worksheet!BD$3,'Orders - December 2020'!$C$2:$C$2047,Worksheet!$F171),"-")</f>
        <v>-</v>
      </c>
      <c r="BE171" s="51" t="str">
        <f>IFERROR(AVERAGEIFS('Orders - December 2020'!$I$2:$I$2047,'Orders - December 2020'!$H$2:$H$2047,Worksheet!BE$3,'Orders - December 2020'!$C$2:$C$2047,Worksheet!$F171),"-")</f>
        <v>-</v>
      </c>
      <c r="BF171" s="51" t="str">
        <f>IFERROR(AVERAGEIFS('Orders - December 2020'!$I$2:$I$2047,'Orders - December 2020'!$H$2:$H$2047,Worksheet!BF$3,'Orders - December 2020'!$C$2:$C$2047,Worksheet!$F171),"-")</f>
        <v>-</v>
      </c>
      <c r="BG171" s="51" t="str">
        <f>IFERROR(AVERAGEIFS('Orders - December 2020'!$I$2:$I$2047,'Orders - December 2020'!$H$2:$H$2047,Worksheet!BG$3,'Orders - December 2020'!$C$2:$C$2047,Worksheet!$F171),"-")</f>
        <v>-</v>
      </c>
      <c r="BH171" s="51" t="str">
        <f>IFERROR(AVERAGEIFS('Orders - December 2020'!$I$2:$I$2047,'Orders - December 2020'!$H$2:$H$2047,Worksheet!BH$3,'Orders - December 2020'!$C$2:$C$2047,Worksheet!$F171),"-")</f>
        <v>-</v>
      </c>
      <c r="BI171" s="51" t="str">
        <f>IFERROR(AVERAGEIFS('Orders - December 2020'!$I$2:$I$2047,'Orders - December 2020'!$H$2:$H$2047,Worksheet!BI$3,'Orders - December 2020'!$C$2:$C$2047,Worksheet!$F171),"-")</f>
        <v>-</v>
      </c>
      <c r="BJ171" s="51" t="str">
        <f>IFERROR(AVERAGEIFS('Orders - December 2020'!$I$2:$I$2047,'Orders - December 2020'!$H$2:$H$2047,Worksheet!BJ$3,'Orders - December 2020'!$C$2:$C$2047,Worksheet!$F171),"-")</f>
        <v>-</v>
      </c>
      <c r="BK171" s="51" t="str">
        <f>IFERROR(AVERAGEIFS('Orders - December 2020'!$I$2:$I$2047,'Orders - December 2020'!$H$2:$H$2047,Worksheet!BK$3,'Orders - December 2020'!$C$2:$C$2047,Worksheet!$F171),"-")</f>
        <v>-</v>
      </c>
      <c r="BL171" s="51" t="str">
        <f>IFERROR(AVERAGEIFS('Orders - December 2020'!$I$2:$I$2047,'Orders - December 2020'!$H$2:$H$2047,Worksheet!BL$3,'Orders - December 2020'!$C$2:$C$2047,Worksheet!$F171),"-")</f>
        <v>-</v>
      </c>
      <c r="BM171" s="51" t="str">
        <f>IFERROR(AVERAGEIFS('Orders - December 2020'!$I$2:$I$2047,'Orders - December 2020'!$H$2:$H$2047,Worksheet!BM$3,'Orders - December 2020'!$C$2:$C$2047,Worksheet!$F171),"-")</f>
        <v>-</v>
      </c>
      <c r="BN171" s="51" t="str">
        <f>IFERROR(AVERAGEIFS('Orders - December 2020'!$I$2:$I$2047,'Orders - December 2020'!$H$2:$H$2047,Worksheet!BN$3,'Orders - December 2020'!$C$2:$C$2047,Worksheet!$F171),"-")</f>
        <v>-</v>
      </c>
      <c r="BO171" s="51" t="str">
        <f>IFERROR(AVERAGEIFS('Orders - December 2020'!$I$2:$I$2047,'Orders - December 2020'!$H$2:$H$2047,Worksheet!BO$3,'Orders - December 2020'!$C$2:$C$2047,Worksheet!$F171),"-")</f>
        <v>-</v>
      </c>
      <c r="BP171" s="51" t="str">
        <f>IFERROR(AVERAGEIFS('Orders - December 2020'!$I$2:$I$2047,'Orders - December 2020'!$H$2:$H$2047,Worksheet!BP$3,'Orders - December 2020'!$C$2:$C$2047,Worksheet!$F171),"-")</f>
        <v>-</v>
      </c>
      <c r="BQ171" s="51" t="str">
        <f>IFERROR(AVERAGEIFS('Orders - December 2020'!$I$2:$I$2047,'Orders - December 2020'!$H$2:$H$2047,Worksheet!BQ$3,'Orders - December 2020'!$C$2:$C$2047,Worksheet!$F171),"-")</f>
        <v>-</v>
      </c>
      <c r="BR171" s="51" t="str">
        <f>IFERROR(AVERAGEIFS('Orders - December 2020'!$I$2:$I$2047,'Orders - December 2020'!$H$2:$H$2047,Worksheet!BR$3,'Orders - December 2020'!$C$2:$C$2047,Worksheet!$F171),"-")</f>
        <v>-</v>
      </c>
      <c r="BS171" s="51" t="str">
        <f>IFERROR(AVERAGEIFS('Orders - December 2020'!$I$2:$I$2047,'Orders - December 2020'!$H$2:$H$2047,Worksheet!BS$3,'Orders - December 2020'!$C$2:$C$2047,Worksheet!$F171),"-")</f>
        <v>-</v>
      </c>
      <c r="BT171" s="51" t="str">
        <f>IFERROR(AVERAGEIFS('Orders - December 2020'!$I$2:$I$2047,'Orders - December 2020'!$H$2:$H$2047,Worksheet!BT$3,'Orders - December 2020'!$C$2:$C$2047,Worksheet!$F171),"-")</f>
        <v>-</v>
      </c>
      <c r="BU171" s="51" t="str">
        <f>IFERROR(AVERAGEIFS('Orders - December 2020'!$I$2:$I$2047,'Orders - December 2020'!$H$2:$H$2047,Worksheet!BU$3,'Orders - December 2020'!$C$2:$C$2047,Worksheet!$F171),"-")</f>
        <v>-</v>
      </c>
      <c r="BV171" s="51" t="str">
        <f>IFERROR(AVERAGEIFS('Orders - December 2020'!$I$2:$I$2047,'Orders - December 2020'!$H$2:$H$2047,Worksheet!BV$3,'Orders - December 2020'!$C$2:$C$2047,Worksheet!$F171),"-")</f>
        <v>-</v>
      </c>
      <c r="BW171" s="51" t="str">
        <f>IFERROR(AVERAGEIFS('Orders - December 2020'!$I$2:$I$2047,'Orders - December 2020'!$H$2:$H$2047,Worksheet!BW$3,'Orders - December 2020'!$C$2:$C$2047,Worksheet!$F171),"-")</f>
        <v>-</v>
      </c>
      <c r="BX171" s="51" t="str">
        <f>IFERROR(AVERAGEIFS('Orders - December 2020'!$I$2:$I$2047,'Orders - December 2020'!$H$2:$H$2047,Worksheet!BX$3,'Orders - December 2020'!$C$2:$C$2047,Worksheet!$F171),"-")</f>
        <v>-</v>
      </c>
      <c r="BY171" s="51" t="str">
        <f>IFERROR(AVERAGEIFS('Orders - December 2020'!$I$2:$I$2047,'Orders - December 2020'!$H$2:$H$2047,Worksheet!BY$3,'Orders - December 2020'!$C$2:$C$2047,Worksheet!$F171),"-")</f>
        <v>-</v>
      </c>
      <c r="BZ171" s="51" t="str">
        <f>IFERROR(AVERAGEIFS('Orders - December 2020'!$I$2:$I$2047,'Orders - December 2020'!$H$2:$H$2047,Worksheet!BZ$3,'Orders - December 2020'!$C$2:$C$2047,Worksheet!$F171),"-")</f>
        <v>-</v>
      </c>
      <c r="CA171" s="51" t="str">
        <f>IFERROR(AVERAGEIFS('Orders - December 2020'!$I$2:$I$2047,'Orders - December 2020'!$H$2:$H$2047,Worksheet!CA$3,'Orders - December 2020'!$C$2:$C$2047,Worksheet!$F171),"-")</f>
        <v>-</v>
      </c>
      <c r="CB171" s="51" t="str">
        <f>IFERROR(AVERAGEIFS('Orders - December 2020'!$I$2:$I$2047,'Orders - December 2020'!$H$2:$H$2047,Worksheet!CB$3,'Orders - December 2020'!$C$2:$C$2047,Worksheet!$F171),"-")</f>
        <v>-</v>
      </c>
      <c r="CC171" s="51" t="str">
        <f>IFERROR(AVERAGEIFS('Orders - December 2020'!$I$2:$I$2047,'Orders - December 2020'!$H$2:$H$2047,Worksheet!CC$3,'Orders - December 2020'!$C$2:$C$2047,Worksheet!$F171),"-")</f>
        <v>-</v>
      </c>
      <c r="CD171" s="51" t="str">
        <f>IFERROR(AVERAGEIFS('Orders - December 2020'!$I$2:$I$2047,'Orders - December 2020'!$H$2:$H$2047,Worksheet!CD$3,'Orders - December 2020'!$C$2:$C$2047,Worksheet!$F171),"-")</f>
        <v>-</v>
      </c>
      <c r="CE171" s="51" t="str">
        <f>IFERROR(AVERAGEIFS('Orders - December 2020'!$I$2:$I$2047,'Orders - December 2020'!$H$2:$H$2047,Worksheet!CE$3,'Orders - December 2020'!$C$2:$C$2047,Worksheet!$F171),"-")</f>
        <v>-</v>
      </c>
      <c r="CF171" s="51" t="str">
        <f>IFERROR(AVERAGEIFS('Orders - December 2020'!$I$2:$I$2047,'Orders - December 2020'!$H$2:$H$2047,Worksheet!CF$3,'Orders - December 2020'!$C$2:$C$2047,Worksheet!$F171),"-")</f>
        <v>-</v>
      </c>
      <c r="CG171" s="51" t="str">
        <f>IFERROR(AVERAGEIFS('Orders - December 2020'!$I$2:$I$2047,'Orders - December 2020'!$H$2:$H$2047,Worksheet!CG$3,'Orders - December 2020'!$C$2:$C$2047,Worksheet!$F171),"-")</f>
        <v>-</v>
      </c>
      <c r="CH171" s="51">
        <f>IFERROR(AVERAGEIFS('Orders - December 2020'!$I$2:$I$2047,'Orders - December 2020'!$H$2:$H$2047,Worksheet!CH$3,'Orders - December 2020'!$C$2:$C$2047,Worksheet!$F171),"-")</f>
        <v>1</v>
      </c>
      <c r="CI171" s="51" t="str">
        <f>IFERROR(AVERAGEIFS('Orders - December 2020'!$I$2:$I$2047,'Orders - December 2020'!$H$2:$H$2047,Worksheet!CI$3,'Orders - December 2020'!$C$2:$C$2047,Worksheet!$F171),"-")</f>
        <v>-</v>
      </c>
      <c r="CJ171" s="51">
        <f>IFERROR(AVERAGEIFS('Orders - December 2020'!$I$2:$I$2047,'Orders - December 2020'!$H$2:$H$2047,Worksheet!CJ$3,'Orders - December 2020'!$C$2:$C$2047,Worksheet!$F171),"-")</f>
        <v>1</v>
      </c>
      <c r="CK171" s="51" t="str">
        <f>IFERROR(AVERAGEIFS('Orders - December 2020'!$I$2:$I$2047,'Orders - December 2020'!$H$2:$H$2047,Worksheet!CK$3,'Orders - December 2020'!$C$2:$C$2047,Worksheet!$F171),"-")</f>
        <v>-</v>
      </c>
      <c r="CL171" s="51" t="str">
        <f>IFERROR(AVERAGEIFS('Orders - December 2020'!$I$2:$I$2047,'Orders - December 2020'!$H$2:$H$2047,Worksheet!CL$3,'Orders - December 2020'!$C$2:$C$2047,Worksheet!$F171),"-")</f>
        <v>-</v>
      </c>
      <c r="CM171" s="51" t="str">
        <f>IFERROR(AVERAGEIFS('Orders - December 2020'!$I$2:$I$2047,'Orders - December 2020'!$H$2:$H$2047,Worksheet!CM$3,'Orders - December 2020'!$C$2:$C$2047,Worksheet!$F171),"-")</f>
        <v>-</v>
      </c>
      <c r="CN171" s="51" t="str">
        <f>IFERROR(AVERAGEIFS('Orders - December 2020'!$I$2:$I$2047,'Orders - December 2020'!$H$2:$H$2047,Worksheet!CN$3,'Orders - December 2020'!$C$2:$C$2047,Worksheet!$F171),"-")</f>
        <v>-</v>
      </c>
      <c r="CO171" s="51" t="str">
        <f>IFERROR(AVERAGEIFS('Orders - December 2020'!$I$2:$I$2047,'Orders - December 2020'!$H$2:$H$2047,Worksheet!CO$3,'Orders - December 2020'!$C$2:$C$2047,Worksheet!$F171),"-")</f>
        <v>-</v>
      </c>
      <c r="CP171" s="51" t="str">
        <f>IFERROR(AVERAGEIFS('Orders - December 2020'!$I$2:$I$2047,'Orders - December 2020'!$H$2:$H$2047,Worksheet!CP$3,'Orders - December 2020'!$C$2:$C$2047,Worksheet!$F171),"-")</f>
        <v>-</v>
      </c>
      <c r="CQ171" s="51" t="str">
        <f>IFERROR(AVERAGEIFS('Orders - December 2020'!$I$2:$I$2047,'Orders - December 2020'!$H$2:$H$2047,Worksheet!CQ$3,'Orders - December 2020'!$C$2:$C$2047,Worksheet!$F171),"-")</f>
        <v>-</v>
      </c>
      <c r="CR171" s="51" t="str">
        <f>IFERROR(AVERAGEIFS('Orders - December 2020'!$I$2:$I$2047,'Orders - December 2020'!$H$2:$H$2047,Worksheet!CR$3,'Orders - December 2020'!$C$2:$C$2047,Worksheet!$F171),"-")</f>
        <v>-</v>
      </c>
      <c r="CS171" s="51" t="str">
        <f>IFERROR(AVERAGEIFS('Orders - December 2020'!$I$2:$I$2047,'Orders - December 2020'!$H$2:$H$2047,Worksheet!CS$3,'Orders - December 2020'!$C$2:$C$2047,Worksheet!$F171),"-")</f>
        <v>-</v>
      </c>
      <c r="CT171" s="51" t="str">
        <f>IFERROR(AVERAGEIFS('Orders - December 2020'!$I$2:$I$2047,'Orders - December 2020'!$H$2:$H$2047,Worksheet!CT$3,'Orders - December 2020'!$C$2:$C$2047,Worksheet!$F171),"-")</f>
        <v>-</v>
      </c>
      <c r="CU171" s="51" t="str">
        <f>IFERROR(AVERAGEIFS('Orders - December 2020'!$I$2:$I$2047,'Orders - December 2020'!$H$2:$H$2047,Worksheet!CU$3,'Orders - December 2020'!$C$2:$C$2047,Worksheet!$F171),"-")</f>
        <v>-</v>
      </c>
      <c r="CV171" s="51" t="str">
        <f>IFERROR(AVERAGEIFS('Orders - December 2020'!$I$2:$I$2047,'Orders - December 2020'!$H$2:$H$2047,Worksheet!CV$3,'Orders - December 2020'!$C$2:$C$2047,Worksheet!$F171),"-")</f>
        <v>-</v>
      </c>
      <c r="CW171" s="51" t="str">
        <f>IFERROR(AVERAGEIFS('Orders - December 2020'!$I$2:$I$2047,'Orders - December 2020'!$H$2:$H$2047,Worksheet!CW$3,'Orders - December 2020'!$C$2:$C$2047,Worksheet!$F171),"-")</f>
        <v>-</v>
      </c>
      <c r="CX171" s="51" t="str">
        <f>IFERROR(AVERAGEIFS('Orders - December 2020'!$I$2:$I$2047,'Orders - December 2020'!$H$2:$H$2047,Worksheet!CX$3,'Orders - December 2020'!$C$2:$C$2047,Worksheet!$F171),"-")</f>
        <v>-</v>
      </c>
      <c r="CY171" s="51" t="str">
        <f>IFERROR(AVERAGEIFS('Orders - December 2020'!$I$2:$I$2047,'Orders - December 2020'!$H$2:$H$2047,Worksheet!CY$3,'Orders - December 2020'!$C$2:$C$2047,Worksheet!$F171),"-")</f>
        <v>-</v>
      </c>
      <c r="CZ171" s="51" t="str">
        <f>IFERROR(AVERAGEIFS('Orders - December 2020'!$I$2:$I$2047,'Orders - December 2020'!$H$2:$H$2047,Worksheet!CZ$3,'Orders - December 2020'!$C$2:$C$2047,Worksheet!$F171),"-")</f>
        <v>-</v>
      </c>
      <c r="DA171" s="51" t="str">
        <f>IFERROR(AVERAGEIFS('Orders - December 2020'!$I$2:$I$2047,'Orders - December 2020'!$H$2:$H$2047,Worksheet!DA$3,'Orders - December 2020'!$C$2:$C$2047,Worksheet!$F171),"-")</f>
        <v>-</v>
      </c>
      <c r="DB171" s="51" t="str">
        <f>IFERROR(AVERAGEIFS('Orders - December 2020'!$I$2:$I$2047,'Orders - December 2020'!$H$2:$H$2047,Worksheet!DB$3,'Orders - December 2020'!$C$2:$C$2047,Worksheet!$F171),"-")</f>
        <v>-</v>
      </c>
      <c r="DC171" s="51" t="str">
        <f>IFERROR(AVERAGEIFS('Orders - December 2020'!$I$2:$I$2047,'Orders - December 2020'!$H$2:$H$2047,Worksheet!DC$3,'Orders - December 2020'!$C$2:$C$2047,Worksheet!$F171),"-")</f>
        <v>-</v>
      </c>
      <c r="DD171" s="51" t="str">
        <f>IFERROR(AVERAGEIFS('Orders - December 2020'!$I$2:$I$2047,'Orders - December 2020'!$H$2:$H$2047,Worksheet!DD$3,'Orders - December 2020'!$C$2:$C$2047,Worksheet!$F171),"-")</f>
        <v>-</v>
      </c>
      <c r="DE171" s="51" t="str">
        <f>IFERROR(AVERAGEIFS('Orders - December 2020'!$I$2:$I$2047,'Orders - December 2020'!$H$2:$H$2047,Worksheet!DE$3,'Orders - December 2020'!$C$2:$C$2047,Worksheet!$F171),"-")</f>
        <v>-</v>
      </c>
      <c r="DF171" s="51" t="str">
        <f>IFERROR(AVERAGEIFS('Orders - December 2020'!$I$2:$I$2047,'Orders - December 2020'!$H$2:$H$2047,Worksheet!DF$3,'Orders - December 2020'!$C$2:$C$2047,Worksheet!$F171),"-")</f>
        <v>-</v>
      </c>
      <c r="DG171" s="51" t="str">
        <f>IFERROR(AVERAGEIFS('Orders - December 2020'!$I$2:$I$2047,'Orders - December 2020'!$H$2:$H$2047,Worksheet!DG$3,'Orders - December 2020'!$C$2:$C$2047,Worksheet!$F171),"-")</f>
        <v>-</v>
      </c>
      <c r="DH171" s="51" t="str">
        <f>IFERROR(AVERAGEIFS('Orders - December 2020'!$I$2:$I$2047,'Orders - December 2020'!$H$2:$H$2047,Worksheet!DH$3,'Orders - December 2020'!$C$2:$C$2047,Worksheet!$F171),"-")</f>
        <v>-</v>
      </c>
      <c r="DI171" s="51" t="str">
        <f>IFERROR(AVERAGEIFS('Orders - December 2020'!$I$2:$I$2047,'Orders - December 2020'!$H$2:$H$2047,Worksheet!DI$3,'Orders - December 2020'!$C$2:$C$2047,Worksheet!$F171),"-")</f>
        <v>-</v>
      </c>
      <c r="DJ171" s="51" t="str">
        <f>IFERROR(AVERAGEIFS('Orders - December 2020'!$I$2:$I$2047,'Orders - December 2020'!$H$2:$H$2047,Worksheet!DJ$3,'Orders - December 2020'!$C$2:$C$2047,Worksheet!$F171),"-")</f>
        <v>-</v>
      </c>
      <c r="DK171" s="51" t="str">
        <f>IFERROR(AVERAGEIFS('Orders - December 2020'!$I$2:$I$2047,'Orders - December 2020'!$H$2:$H$2047,Worksheet!DK$3,'Orders - December 2020'!$C$2:$C$2047,Worksheet!$F171),"-")</f>
        <v>-</v>
      </c>
      <c r="DL171" s="51" t="str">
        <f>IFERROR(AVERAGEIFS('Orders - December 2020'!$I$2:$I$2047,'Orders - December 2020'!$H$2:$H$2047,Worksheet!DL$3,'Orders - December 2020'!$C$2:$C$2047,Worksheet!$F171),"-")</f>
        <v>-</v>
      </c>
      <c r="DM171" s="51" t="str">
        <f>IFERROR(AVERAGEIFS('Orders - December 2020'!$I$2:$I$2047,'Orders - December 2020'!$H$2:$H$2047,Worksheet!DM$3,'Orders - December 2020'!$C$2:$C$2047,Worksheet!$F171),"-")</f>
        <v>-</v>
      </c>
      <c r="DN171" s="51" t="str">
        <f>IFERROR(AVERAGEIFS('Orders - December 2020'!$I$2:$I$2047,'Orders - December 2020'!$H$2:$H$2047,Worksheet!DN$3,'Orders - December 2020'!$C$2:$C$2047,Worksheet!$F171),"-")</f>
        <v>-</v>
      </c>
      <c r="DO171" s="51">
        <f>IFERROR(AVERAGEIFS('Orders - December 2020'!$I$2:$I$2047,'Orders - December 2020'!$H$2:$H$2047,Worksheet!DO$3,'Orders - December 2020'!$C$2:$C$2047,Worksheet!$F171),"-")</f>
        <v>1</v>
      </c>
      <c r="DP171" s="51" t="str">
        <f>IFERROR(AVERAGEIFS('Orders - December 2020'!$I$2:$I$2047,'Orders - December 2020'!$H$2:$H$2047,Worksheet!DP$3,'Orders - December 2020'!$C$2:$C$2047,Worksheet!$F171),"-")</f>
        <v>-</v>
      </c>
      <c r="DQ171" s="51" t="str">
        <f>IFERROR(AVERAGEIFS('Orders - December 2020'!$I$2:$I$2047,'Orders - December 2020'!$H$2:$H$2047,Worksheet!DQ$3,'Orders - December 2020'!$C$2:$C$2047,Worksheet!$F171),"-")</f>
        <v>-</v>
      </c>
      <c r="DR171" s="51" t="str">
        <f>IFERROR(AVERAGEIFS('Orders - December 2020'!$I$2:$I$2047,'Orders - December 2020'!$H$2:$H$2047,Worksheet!DR$3,'Orders - December 2020'!$C$2:$C$2047,Worksheet!$F171),"-")</f>
        <v>-</v>
      </c>
      <c r="DS171" s="51" t="str">
        <f>IFERROR(AVERAGEIFS('Orders - December 2020'!$I$2:$I$2047,'Orders - December 2020'!$H$2:$H$2047,Worksheet!DS$3,'Orders - December 2020'!$C$2:$C$2047,Worksheet!$F171),"-")</f>
        <v>-</v>
      </c>
      <c r="DT171" s="51" t="str">
        <f>IFERROR(AVERAGEIFS('Orders - December 2020'!$I$2:$I$2047,'Orders - December 2020'!$H$2:$H$2047,Worksheet!DT$3,'Orders - December 2020'!$C$2:$C$2047,Worksheet!$F171),"-")</f>
        <v>-</v>
      </c>
      <c r="DU171" s="51" t="str">
        <f>IFERROR(AVERAGEIFS('Orders - December 2020'!$I$2:$I$2047,'Orders - December 2020'!$H$2:$H$2047,Worksheet!DU$3,'Orders - December 2020'!$C$2:$C$2047,Worksheet!$F171),"-")</f>
        <v>-</v>
      </c>
      <c r="DV171" s="51" t="str">
        <f>IFERROR(AVERAGEIFS('Orders - December 2020'!$I$2:$I$2047,'Orders - December 2020'!$H$2:$H$2047,Worksheet!DV$3,'Orders - December 2020'!$C$2:$C$2047,Worksheet!$F171),"-")</f>
        <v>-</v>
      </c>
      <c r="DW171" s="51" t="str">
        <f>IFERROR(AVERAGEIFS('Orders - December 2020'!$I$2:$I$2047,'Orders - December 2020'!$H$2:$H$2047,Worksheet!DW$3,'Orders - December 2020'!$C$2:$C$2047,Worksheet!$F171),"-")</f>
        <v>-</v>
      </c>
      <c r="DX171" s="51" t="str">
        <f>IFERROR(AVERAGEIFS('Orders - December 2020'!$I$2:$I$2047,'Orders - December 2020'!$H$2:$H$2047,Worksheet!DX$3,'Orders - December 2020'!$C$2:$C$2047,Worksheet!$F171),"-")</f>
        <v>-</v>
      </c>
      <c r="DY171" s="51" t="str">
        <f>IFERROR(AVERAGEIFS('Orders - December 2020'!$I$2:$I$2047,'Orders - December 2020'!$H$2:$H$2047,Worksheet!DY$3,'Orders - December 2020'!$C$2:$C$2047,Worksheet!$F171),"-")</f>
        <v>-</v>
      </c>
      <c r="DZ171" s="51" t="str">
        <f>IFERROR(AVERAGEIFS('Orders - December 2020'!$I$2:$I$2047,'Orders - December 2020'!$H$2:$H$2047,Worksheet!DZ$3,'Orders - December 2020'!$C$2:$C$2047,Worksheet!$F171),"-")</f>
        <v>-</v>
      </c>
      <c r="EA171" s="51" t="str">
        <f>IFERROR(AVERAGEIFS('Orders - December 2020'!$I$2:$I$2047,'Orders - December 2020'!$H$2:$H$2047,Worksheet!EA$3,'Orders - December 2020'!$C$2:$C$2047,Worksheet!$F171),"-")</f>
        <v>-</v>
      </c>
      <c r="EB171" s="51" t="str">
        <f>IFERROR(AVERAGEIFS('Orders - December 2020'!$I$2:$I$2047,'Orders - December 2020'!$H$2:$H$2047,Worksheet!EB$3,'Orders - December 2020'!$C$2:$C$2047,Worksheet!$F171),"-")</f>
        <v>-</v>
      </c>
      <c r="EC171" s="51" t="str">
        <f>IFERROR(AVERAGEIFS('Orders - December 2020'!$I$2:$I$2047,'Orders - December 2020'!$H$2:$H$2047,Worksheet!EC$3,'Orders - December 2020'!$C$2:$C$2047,Worksheet!$F171),"-")</f>
        <v>-</v>
      </c>
      <c r="ED171" s="51" t="str">
        <f>IFERROR(AVERAGEIFS('Orders - December 2020'!$I$2:$I$2047,'Orders - December 2020'!$H$2:$H$2047,Worksheet!ED$3,'Orders - December 2020'!$C$2:$C$2047,Worksheet!$F171),"-")</f>
        <v>-</v>
      </c>
      <c r="EE171" s="51" t="str">
        <f>IFERROR(AVERAGEIFS('Orders - December 2020'!$I$2:$I$2047,'Orders - December 2020'!$H$2:$H$2047,Worksheet!EE$3,'Orders - December 2020'!$C$2:$C$2047,Worksheet!$F171),"-")</f>
        <v>-</v>
      </c>
      <c r="EF171" s="51" t="str">
        <f>IFERROR(AVERAGEIFS('Orders - December 2020'!$I$2:$I$2047,'Orders - December 2020'!$H$2:$H$2047,Worksheet!EF$3,'Orders - December 2020'!$C$2:$C$2047,Worksheet!$F171),"-")</f>
        <v>-</v>
      </c>
      <c r="EG171" s="51" t="str">
        <f>IFERROR(AVERAGEIFS('Orders - December 2020'!$I$2:$I$2047,'Orders - December 2020'!$H$2:$H$2047,Worksheet!EG$3,'Orders - December 2020'!$C$2:$C$2047,Worksheet!$F171),"-")</f>
        <v>-</v>
      </c>
      <c r="EH171" s="51" t="str">
        <f>IFERROR(AVERAGEIFS('Orders - December 2020'!$I$2:$I$2047,'Orders - December 2020'!$H$2:$H$2047,Worksheet!EH$3,'Orders - December 2020'!$C$2:$C$2047,Worksheet!$F171),"-")</f>
        <v>-</v>
      </c>
      <c r="EI171" s="51" t="str">
        <f>IFERROR(AVERAGEIFS('Orders - December 2020'!$I$2:$I$2047,'Orders - December 2020'!$H$2:$H$2047,Worksheet!EI$3,'Orders - December 2020'!$C$2:$C$2047,Worksheet!$F171),"-")</f>
        <v>-</v>
      </c>
      <c r="EJ171" s="51" t="str">
        <f>IFERROR(AVERAGEIFS('Orders - December 2020'!$I$2:$I$2047,'Orders - December 2020'!$H$2:$H$2047,Worksheet!EJ$3,'Orders - December 2020'!$C$2:$C$2047,Worksheet!$F171),"-")</f>
        <v>-</v>
      </c>
      <c r="EK171" s="51" t="str">
        <f>IFERROR(AVERAGEIFS('Orders - December 2020'!$I$2:$I$2047,'Orders - December 2020'!$H$2:$H$2047,Worksheet!EK$3,'Orders - December 2020'!$C$2:$C$2047,Worksheet!$F171),"-")</f>
        <v>-</v>
      </c>
      <c r="EL171" s="51" t="str">
        <f>IFERROR(AVERAGEIFS('Orders - December 2020'!$I$2:$I$2047,'Orders - December 2020'!$H$2:$H$2047,Worksheet!EL$3,'Orders - December 2020'!$C$2:$C$2047,Worksheet!$F171),"-")</f>
        <v>-</v>
      </c>
      <c r="EM171" s="51" t="str">
        <f>IFERROR(AVERAGEIFS('Orders - December 2020'!$I$2:$I$2047,'Orders - December 2020'!$H$2:$H$2047,Worksheet!EM$3,'Orders - December 2020'!$C$2:$C$2047,Worksheet!$F171),"-")</f>
        <v>-</v>
      </c>
      <c r="EN171" s="51" t="str">
        <f>IFERROR(AVERAGEIFS('Orders - December 2020'!$I$2:$I$2047,'Orders - December 2020'!$H$2:$H$2047,Worksheet!EN$3,'Orders - December 2020'!$C$2:$C$2047,Worksheet!$F171),"-")</f>
        <v>-</v>
      </c>
      <c r="EO171" s="51" t="str">
        <f>IFERROR(AVERAGEIFS('Orders - December 2020'!$I$2:$I$2047,'Orders - December 2020'!$H$2:$H$2047,Worksheet!EO$3,'Orders - December 2020'!$C$2:$C$2047,Worksheet!$F171),"-")</f>
        <v>-</v>
      </c>
      <c r="EP171" s="51" t="str">
        <f>IFERROR(AVERAGEIFS('Orders - December 2020'!$I$2:$I$2047,'Orders - December 2020'!$H$2:$H$2047,Worksheet!EP$3,'Orders - December 2020'!$C$2:$C$2047,Worksheet!$F171),"-")</f>
        <v>-</v>
      </c>
      <c r="EQ171" s="51" t="str">
        <f>IFERROR(AVERAGEIFS('Orders - December 2020'!$I$2:$I$2047,'Orders - December 2020'!$H$2:$H$2047,Worksheet!EQ$3,'Orders - December 2020'!$C$2:$C$2047,Worksheet!$F171),"-")</f>
        <v>-</v>
      </c>
      <c r="ER171" s="51" t="str">
        <f>IFERROR(AVERAGEIFS('Orders - December 2020'!$I$2:$I$2047,'Orders - December 2020'!$H$2:$H$2047,Worksheet!ER$3,'Orders - December 2020'!$C$2:$C$2047,Worksheet!$F171),"-")</f>
        <v>-</v>
      </c>
      <c r="ES171" s="51" t="str">
        <f>IFERROR(AVERAGEIFS('Orders - December 2020'!$I$2:$I$2047,'Orders - December 2020'!$H$2:$H$2047,Worksheet!ES$3,'Orders - December 2020'!$C$2:$C$2047,Worksheet!$F171),"-")</f>
        <v>-</v>
      </c>
      <c r="ET171" s="51" t="str">
        <f>IFERROR(AVERAGEIFS('Orders - December 2020'!$I$2:$I$2047,'Orders - December 2020'!$H$2:$H$2047,Worksheet!ET$3,'Orders - December 2020'!$C$2:$C$2047,Worksheet!$F171),"-")</f>
        <v>-</v>
      </c>
      <c r="EU171" s="51" t="str">
        <f>IFERROR(AVERAGEIFS('Orders - December 2020'!$I$2:$I$2047,'Orders - December 2020'!$H$2:$H$2047,Worksheet!EU$3,'Orders - December 2020'!$C$2:$C$2047,Worksheet!$F171),"-")</f>
        <v>-</v>
      </c>
      <c r="EV171" s="51" t="str">
        <f>IFERROR(AVERAGEIFS('Orders - December 2020'!$I$2:$I$2047,'Orders - December 2020'!$H$2:$H$2047,Worksheet!EV$3,'Orders - December 2020'!$C$2:$C$2047,Worksheet!$F171),"-")</f>
        <v>-</v>
      </c>
      <c r="EW171" s="51" t="str">
        <f>IFERROR(AVERAGEIFS('Orders - December 2020'!$I$2:$I$2047,'Orders - December 2020'!$H$2:$H$2047,Worksheet!EW$3,'Orders - December 2020'!$C$2:$C$2047,Worksheet!$F171),"-")</f>
        <v>-</v>
      </c>
      <c r="EX171" s="51" t="str">
        <f>IFERROR(AVERAGEIFS('Orders - December 2020'!$I$2:$I$2047,'Orders - December 2020'!$H$2:$H$2047,Worksheet!EX$3,'Orders - December 2020'!$C$2:$C$2047,Worksheet!$F171),"-")</f>
        <v>-</v>
      </c>
      <c r="EY171" s="51" t="str">
        <f>IFERROR(AVERAGEIFS('Orders - December 2020'!$I$2:$I$2047,'Orders - December 2020'!$H$2:$H$2047,Worksheet!EY$3,'Orders - December 2020'!$C$2:$C$2047,Worksheet!$F171),"-")</f>
        <v>-</v>
      </c>
      <c r="EZ171" s="51" t="str">
        <f>IFERROR(AVERAGEIFS('Orders - December 2020'!$I$2:$I$2047,'Orders - December 2020'!$H$2:$H$2047,Worksheet!EZ$3,'Orders - December 2020'!$C$2:$C$2047,Worksheet!$F171),"-")</f>
        <v>-</v>
      </c>
      <c r="FA171" s="51" t="str">
        <f>IFERROR(AVERAGEIFS('Orders - December 2020'!$I$2:$I$2047,'Orders - December 2020'!$H$2:$H$2047,Worksheet!FA$3,'Orders - December 2020'!$C$2:$C$2047,Worksheet!$F171),"-")</f>
        <v>-</v>
      </c>
      <c r="FB171" s="51" t="str">
        <f>IFERROR(AVERAGEIFS('Orders - December 2020'!$I$2:$I$2047,'Orders - December 2020'!$H$2:$H$2047,Worksheet!FB$3,'Orders - December 2020'!$C$2:$C$2047,Worksheet!$F171),"-")</f>
        <v>-</v>
      </c>
      <c r="FC171" s="51" t="str">
        <f>IFERROR(AVERAGEIFS('Orders - December 2020'!$I$2:$I$2047,'Orders - December 2020'!$H$2:$H$2047,Worksheet!FC$3,'Orders - December 2020'!$C$2:$C$2047,Worksheet!$F171),"-")</f>
        <v>-</v>
      </c>
      <c r="FD171" s="51" t="str">
        <f>IFERROR(AVERAGEIFS('Orders - December 2020'!$I$2:$I$2047,'Orders - December 2020'!$H$2:$H$2047,Worksheet!FD$3,'Orders - December 2020'!$C$2:$C$2047,Worksheet!$F171),"-")</f>
        <v>-</v>
      </c>
      <c r="FE171" s="51" t="str">
        <f>IFERROR(AVERAGEIFS('Orders - December 2020'!$I$2:$I$2047,'Orders - December 2020'!$H$2:$H$2047,Worksheet!FE$3,'Orders - December 2020'!$C$2:$C$2047,Worksheet!$F171),"-")</f>
        <v>-</v>
      </c>
      <c r="FF171" s="51" t="str">
        <f>IFERROR(AVERAGEIFS('Orders - December 2020'!$I$2:$I$2047,'Orders - December 2020'!$H$2:$H$2047,Worksheet!FF$3,'Orders - December 2020'!$C$2:$C$2047,Worksheet!$F171),"-")</f>
        <v>-</v>
      </c>
      <c r="FG171" s="52" t="str">
        <f>IFERROR(AVERAGEIFS('Orders - December 2020'!$I$2:$I$2047,'Orders - December 2020'!$H$2:$H$2047,Worksheet!FG$3,'Orders - December 2020'!$C$2:$C$2047,Worksheet!$F171),"-")</f>
        <v>-</v>
      </c>
    </row>
    <row r="172" spans="6:163">
      <c r="F172" s="45" t="str">
        <v>Dara Minimart</v>
      </c>
      <c r="G172" s="50" t="str">
        <f>IFERROR(AVERAGEIFS('Orders - December 2020'!$I$2:$I$2047,'Orders - December 2020'!$H$2:$H$2047,Worksheet!G$3,'Orders - December 2020'!$C$2:$C$2047,Worksheet!$F172),"-")</f>
        <v>-</v>
      </c>
      <c r="H172" s="51" t="str">
        <f>IFERROR(AVERAGEIFS('Orders - December 2020'!$I$2:$I$2047,'Orders - December 2020'!$H$2:$H$2047,Worksheet!H$3,'Orders - December 2020'!$C$2:$C$2047,Worksheet!$F172),"-")</f>
        <v>-</v>
      </c>
      <c r="I172" s="51" t="str">
        <f>IFERROR(AVERAGEIFS('Orders - December 2020'!$I$2:$I$2047,'Orders - December 2020'!$H$2:$H$2047,Worksheet!I$3,'Orders - December 2020'!$C$2:$C$2047,Worksheet!$F172),"-")</f>
        <v>-</v>
      </c>
      <c r="J172" s="51" t="str">
        <f>IFERROR(AVERAGEIFS('Orders - December 2020'!$I$2:$I$2047,'Orders - December 2020'!$H$2:$H$2047,Worksheet!J$3,'Orders - December 2020'!$C$2:$C$2047,Worksheet!$F172),"-")</f>
        <v>-</v>
      </c>
      <c r="K172" s="51" t="str">
        <f>IFERROR(AVERAGEIFS('Orders - December 2020'!$I$2:$I$2047,'Orders - December 2020'!$H$2:$H$2047,Worksheet!K$3,'Orders - December 2020'!$C$2:$C$2047,Worksheet!$F172),"-")</f>
        <v>-</v>
      </c>
      <c r="L172" s="51" t="str">
        <f>IFERROR(AVERAGEIFS('Orders - December 2020'!$I$2:$I$2047,'Orders - December 2020'!$H$2:$H$2047,Worksheet!L$3,'Orders - December 2020'!$C$2:$C$2047,Worksheet!$F172),"-")</f>
        <v>-</v>
      </c>
      <c r="M172" s="51" t="str">
        <f>IFERROR(AVERAGEIFS('Orders - December 2020'!$I$2:$I$2047,'Orders - December 2020'!$H$2:$H$2047,Worksheet!M$3,'Orders - December 2020'!$C$2:$C$2047,Worksheet!$F172),"-")</f>
        <v>-</v>
      </c>
      <c r="N172" s="51" t="str">
        <f>IFERROR(AVERAGEIFS('Orders - December 2020'!$I$2:$I$2047,'Orders - December 2020'!$H$2:$H$2047,Worksheet!N$3,'Orders - December 2020'!$C$2:$C$2047,Worksheet!$F172),"-")</f>
        <v>-</v>
      </c>
      <c r="O172" s="51" t="str">
        <f>IFERROR(AVERAGEIFS('Orders - December 2020'!$I$2:$I$2047,'Orders - December 2020'!$H$2:$H$2047,Worksheet!O$3,'Orders - December 2020'!$C$2:$C$2047,Worksheet!$F172),"-")</f>
        <v>-</v>
      </c>
      <c r="P172" s="51" t="str">
        <f>IFERROR(AVERAGEIFS('Orders - December 2020'!$I$2:$I$2047,'Orders - December 2020'!$H$2:$H$2047,Worksheet!P$3,'Orders - December 2020'!$C$2:$C$2047,Worksheet!$F172),"-")</f>
        <v>-</v>
      </c>
      <c r="Q172" s="51" t="str">
        <f>IFERROR(AVERAGEIFS('Orders - December 2020'!$I$2:$I$2047,'Orders - December 2020'!$H$2:$H$2047,Worksheet!Q$3,'Orders - December 2020'!$C$2:$C$2047,Worksheet!$F172),"-")</f>
        <v>-</v>
      </c>
      <c r="R172" s="51" t="str">
        <f>IFERROR(AVERAGEIFS('Orders - December 2020'!$I$2:$I$2047,'Orders - December 2020'!$H$2:$H$2047,Worksheet!R$3,'Orders - December 2020'!$C$2:$C$2047,Worksheet!$F172),"-")</f>
        <v>-</v>
      </c>
      <c r="S172" s="51" t="str">
        <f>IFERROR(AVERAGEIFS('Orders - December 2020'!$I$2:$I$2047,'Orders - December 2020'!$H$2:$H$2047,Worksheet!S$3,'Orders - December 2020'!$C$2:$C$2047,Worksheet!$F172),"-")</f>
        <v>-</v>
      </c>
      <c r="T172" s="51" t="str">
        <f>IFERROR(AVERAGEIFS('Orders - December 2020'!$I$2:$I$2047,'Orders - December 2020'!$H$2:$H$2047,Worksheet!T$3,'Orders - December 2020'!$C$2:$C$2047,Worksheet!$F172),"-")</f>
        <v>-</v>
      </c>
      <c r="U172" s="51" t="str">
        <f>IFERROR(AVERAGEIFS('Orders - December 2020'!$I$2:$I$2047,'Orders - December 2020'!$H$2:$H$2047,Worksheet!U$3,'Orders - December 2020'!$C$2:$C$2047,Worksheet!$F172),"-")</f>
        <v>-</v>
      </c>
      <c r="V172" s="51" t="str">
        <f>IFERROR(AVERAGEIFS('Orders - December 2020'!$I$2:$I$2047,'Orders - December 2020'!$H$2:$H$2047,Worksheet!V$3,'Orders - December 2020'!$C$2:$C$2047,Worksheet!$F172),"-")</f>
        <v>-</v>
      </c>
      <c r="W172" s="51" t="str">
        <f>IFERROR(AVERAGEIFS('Orders - December 2020'!$I$2:$I$2047,'Orders - December 2020'!$H$2:$H$2047,Worksheet!W$3,'Orders - December 2020'!$C$2:$C$2047,Worksheet!$F172),"-")</f>
        <v>-</v>
      </c>
      <c r="X172" s="51" t="str">
        <f>IFERROR(AVERAGEIFS('Orders - December 2020'!$I$2:$I$2047,'Orders - December 2020'!$H$2:$H$2047,Worksheet!X$3,'Orders - December 2020'!$C$2:$C$2047,Worksheet!$F172),"-")</f>
        <v>-</v>
      </c>
      <c r="Y172" s="51" t="str">
        <f>IFERROR(AVERAGEIFS('Orders - December 2020'!$I$2:$I$2047,'Orders - December 2020'!$H$2:$H$2047,Worksheet!Y$3,'Orders - December 2020'!$C$2:$C$2047,Worksheet!$F172),"-")</f>
        <v>-</v>
      </c>
      <c r="Z172" s="51" t="str">
        <f>IFERROR(AVERAGEIFS('Orders - December 2020'!$I$2:$I$2047,'Orders - December 2020'!$H$2:$H$2047,Worksheet!Z$3,'Orders - December 2020'!$C$2:$C$2047,Worksheet!$F172),"-")</f>
        <v>-</v>
      </c>
      <c r="AA172" s="51" t="str">
        <f>IFERROR(AVERAGEIFS('Orders - December 2020'!$I$2:$I$2047,'Orders - December 2020'!$H$2:$H$2047,Worksheet!AA$3,'Orders - December 2020'!$C$2:$C$2047,Worksheet!$F172),"-")</f>
        <v>-</v>
      </c>
      <c r="AB172" s="51" t="str">
        <f>IFERROR(AVERAGEIFS('Orders - December 2020'!$I$2:$I$2047,'Orders - December 2020'!$H$2:$H$2047,Worksheet!AB$3,'Orders - December 2020'!$C$2:$C$2047,Worksheet!$F172),"-")</f>
        <v>-</v>
      </c>
      <c r="AC172" s="51" t="str">
        <f>IFERROR(AVERAGEIFS('Orders - December 2020'!$I$2:$I$2047,'Orders - December 2020'!$H$2:$H$2047,Worksheet!AC$3,'Orders - December 2020'!$C$2:$C$2047,Worksheet!$F172),"-")</f>
        <v>-</v>
      </c>
      <c r="AD172" s="51" t="str">
        <f>IFERROR(AVERAGEIFS('Orders - December 2020'!$I$2:$I$2047,'Orders - December 2020'!$H$2:$H$2047,Worksheet!AD$3,'Orders - December 2020'!$C$2:$C$2047,Worksheet!$F172),"-")</f>
        <v>-</v>
      </c>
      <c r="AE172" s="51" t="str">
        <f>IFERROR(AVERAGEIFS('Orders - December 2020'!$I$2:$I$2047,'Orders - December 2020'!$H$2:$H$2047,Worksheet!AE$3,'Orders - December 2020'!$C$2:$C$2047,Worksheet!$F172),"-")</f>
        <v>-</v>
      </c>
      <c r="AF172" s="51" t="str">
        <f>IFERROR(AVERAGEIFS('Orders - December 2020'!$I$2:$I$2047,'Orders - December 2020'!$H$2:$H$2047,Worksheet!AF$3,'Orders - December 2020'!$C$2:$C$2047,Worksheet!$F172),"-")</f>
        <v>-</v>
      </c>
      <c r="AG172" s="51" t="str">
        <f>IFERROR(AVERAGEIFS('Orders - December 2020'!$I$2:$I$2047,'Orders - December 2020'!$H$2:$H$2047,Worksheet!AG$3,'Orders - December 2020'!$C$2:$C$2047,Worksheet!$F172),"-")</f>
        <v>-</v>
      </c>
      <c r="AH172" s="51" t="str">
        <f>IFERROR(AVERAGEIFS('Orders - December 2020'!$I$2:$I$2047,'Orders - December 2020'!$H$2:$H$2047,Worksheet!AH$3,'Orders - December 2020'!$C$2:$C$2047,Worksheet!$F172),"-")</f>
        <v>-</v>
      </c>
      <c r="AI172" s="51" t="str">
        <f>IFERROR(AVERAGEIFS('Orders - December 2020'!$I$2:$I$2047,'Orders - December 2020'!$H$2:$H$2047,Worksheet!AI$3,'Orders - December 2020'!$C$2:$C$2047,Worksheet!$F172),"-")</f>
        <v>-</v>
      </c>
      <c r="AJ172" s="51" t="str">
        <f>IFERROR(AVERAGEIFS('Orders - December 2020'!$I$2:$I$2047,'Orders - December 2020'!$H$2:$H$2047,Worksheet!AJ$3,'Orders - December 2020'!$C$2:$C$2047,Worksheet!$F172),"-")</f>
        <v>-</v>
      </c>
      <c r="AK172" s="51" t="str">
        <f>IFERROR(AVERAGEIFS('Orders - December 2020'!$I$2:$I$2047,'Orders - December 2020'!$H$2:$H$2047,Worksheet!AK$3,'Orders - December 2020'!$C$2:$C$2047,Worksheet!$F172),"-")</f>
        <v>-</v>
      </c>
      <c r="AL172" s="51" t="str">
        <f>IFERROR(AVERAGEIFS('Orders - December 2020'!$I$2:$I$2047,'Orders - December 2020'!$H$2:$H$2047,Worksheet!AL$3,'Orders - December 2020'!$C$2:$C$2047,Worksheet!$F172),"-")</f>
        <v>-</v>
      </c>
      <c r="AM172" s="51" t="str">
        <f>IFERROR(AVERAGEIFS('Orders - December 2020'!$I$2:$I$2047,'Orders - December 2020'!$H$2:$H$2047,Worksheet!AM$3,'Orders - December 2020'!$C$2:$C$2047,Worksheet!$F172),"-")</f>
        <v>-</v>
      </c>
      <c r="AN172" s="51" t="str">
        <f>IFERROR(AVERAGEIFS('Orders - December 2020'!$I$2:$I$2047,'Orders - December 2020'!$H$2:$H$2047,Worksheet!AN$3,'Orders - December 2020'!$C$2:$C$2047,Worksheet!$F172),"-")</f>
        <v>-</v>
      </c>
      <c r="AO172" s="51" t="str">
        <f>IFERROR(AVERAGEIFS('Orders - December 2020'!$I$2:$I$2047,'Orders - December 2020'!$H$2:$H$2047,Worksheet!AO$3,'Orders - December 2020'!$C$2:$C$2047,Worksheet!$F172),"-")</f>
        <v>-</v>
      </c>
      <c r="AP172" s="51">
        <f>IFERROR(AVERAGEIFS('Orders - December 2020'!$I$2:$I$2047,'Orders - December 2020'!$H$2:$H$2047,Worksheet!AP$3,'Orders - December 2020'!$C$2:$C$2047,Worksheet!$F172),"-")</f>
        <v>10</v>
      </c>
      <c r="AQ172" s="51" t="str">
        <f>IFERROR(AVERAGEIFS('Orders - December 2020'!$I$2:$I$2047,'Orders - December 2020'!$H$2:$H$2047,Worksheet!AQ$3,'Orders - December 2020'!$C$2:$C$2047,Worksheet!$F172),"-")</f>
        <v>-</v>
      </c>
      <c r="AR172" s="51" t="str">
        <f>IFERROR(AVERAGEIFS('Orders - December 2020'!$I$2:$I$2047,'Orders - December 2020'!$H$2:$H$2047,Worksheet!AR$3,'Orders - December 2020'!$C$2:$C$2047,Worksheet!$F172),"-")</f>
        <v>-</v>
      </c>
      <c r="AS172" s="51" t="str">
        <f>IFERROR(AVERAGEIFS('Orders - December 2020'!$I$2:$I$2047,'Orders - December 2020'!$H$2:$H$2047,Worksheet!AS$3,'Orders - December 2020'!$C$2:$C$2047,Worksheet!$F172),"-")</f>
        <v>-</v>
      </c>
      <c r="AT172" s="51" t="str">
        <f>IFERROR(AVERAGEIFS('Orders - December 2020'!$I$2:$I$2047,'Orders - December 2020'!$H$2:$H$2047,Worksheet!AT$3,'Orders - December 2020'!$C$2:$C$2047,Worksheet!$F172),"-")</f>
        <v>-</v>
      </c>
      <c r="AU172" s="51">
        <f>IFERROR(AVERAGEIFS('Orders - December 2020'!$I$2:$I$2047,'Orders - December 2020'!$H$2:$H$2047,Worksheet!AU$3,'Orders - December 2020'!$C$2:$C$2047,Worksheet!$F172),"-")</f>
        <v>1</v>
      </c>
      <c r="AV172" s="51" t="str">
        <f>IFERROR(AVERAGEIFS('Orders - December 2020'!$I$2:$I$2047,'Orders - December 2020'!$H$2:$H$2047,Worksheet!AV$3,'Orders - December 2020'!$C$2:$C$2047,Worksheet!$F172),"-")</f>
        <v>-</v>
      </c>
      <c r="AW172" s="51" t="str">
        <f>IFERROR(AVERAGEIFS('Orders - December 2020'!$I$2:$I$2047,'Orders - December 2020'!$H$2:$H$2047,Worksheet!AW$3,'Orders - December 2020'!$C$2:$C$2047,Worksheet!$F172),"-")</f>
        <v>-</v>
      </c>
      <c r="AX172" s="51" t="str">
        <f>IFERROR(AVERAGEIFS('Orders - December 2020'!$I$2:$I$2047,'Orders - December 2020'!$H$2:$H$2047,Worksheet!AX$3,'Orders - December 2020'!$C$2:$C$2047,Worksheet!$F172),"-")</f>
        <v>-</v>
      </c>
      <c r="AY172" s="51" t="str">
        <f>IFERROR(AVERAGEIFS('Orders - December 2020'!$I$2:$I$2047,'Orders - December 2020'!$H$2:$H$2047,Worksheet!AY$3,'Orders - December 2020'!$C$2:$C$2047,Worksheet!$F172),"-")</f>
        <v>-</v>
      </c>
      <c r="AZ172" s="51" t="str">
        <f>IFERROR(AVERAGEIFS('Orders - December 2020'!$I$2:$I$2047,'Orders - December 2020'!$H$2:$H$2047,Worksheet!AZ$3,'Orders - December 2020'!$C$2:$C$2047,Worksheet!$F172),"-")</f>
        <v>-</v>
      </c>
      <c r="BA172" s="51" t="str">
        <f>IFERROR(AVERAGEIFS('Orders - December 2020'!$I$2:$I$2047,'Orders - December 2020'!$H$2:$H$2047,Worksheet!BA$3,'Orders - December 2020'!$C$2:$C$2047,Worksheet!$F172),"-")</f>
        <v>-</v>
      </c>
      <c r="BB172" s="51" t="str">
        <f>IFERROR(AVERAGEIFS('Orders - December 2020'!$I$2:$I$2047,'Orders - December 2020'!$H$2:$H$2047,Worksheet!BB$3,'Orders - December 2020'!$C$2:$C$2047,Worksheet!$F172),"-")</f>
        <v>-</v>
      </c>
      <c r="BC172" s="51" t="str">
        <f>IFERROR(AVERAGEIFS('Orders - December 2020'!$I$2:$I$2047,'Orders - December 2020'!$H$2:$H$2047,Worksheet!BC$3,'Orders - December 2020'!$C$2:$C$2047,Worksheet!$F172),"-")</f>
        <v>-</v>
      </c>
      <c r="BD172" s="51" t="str">
        <f>IFERROR(AVERAGEIFS('Orders - December 2020'!$I$2:$I$2047,'Orders - December 2020'!$H$2:$H$2047,Worksheet!BD$3,'Orders - December 2020'!$C$2:$C$2047,Worksheet!$F172),"-")</f>
        <v>-</v>
      </c>
      <c r="BE172" s="51" t="str">
        <f>IFERROR(AVERAGEIFS('Orders - December 2020'!$I$2:$I$2047,'Orders - December 2020'!$H$2:$H$2047,Worksheet!BE$3,'Orders - December 2020'!$C$2:$C$2047,Worksheet!$F172),"-")</f>
        <v>-</v>
      </c>
      <c r="BF172" s="51" t="str">
        <f>IFERROR(AVERAGEIFS('Orders - December 2020'!$I$2:$I$2047,'Orders - December 2020'!$H$2:$H$2047,Worksheet!BF$3,'Orders - December 2020'!$C$2:$C$2047,Worksheet!$F172),"-")</f>
        <v>-</v>
      </c>
      <c r="BG172" s="51" t="str">
        <f>IFERROR(AVERAGEIFS('Orders - December 2020'!$I$2:$I$2047,'Orders - December 2020'!$H$2:$H$2047,Worksheet!BG$3,'Orders - December 2020'!$C$2:$C$2047,Worksheet!$F172),"-")</f>
        <v>-</v>
      </c>
      <c r="BH172" s="51" t="str">
        <f>IFERROR(AVERAGEIFS('Orders - December 2020'!$I$2:$I$2047,'Orders - December 2020'!$H$2:$H$2047,Worksheet!BH$3,'Orders - December 2020'!$C$2:$C$2047,Worksheet!$F172),"-")</f>
        <v>-</v>
      </c>
      <c r="BI172" s="51" t="str">
        <f>IFERROR(AVERAGEIFS('Orders - December 2020'!$I$2:$I$2047,'Orders - December 2020'!$H$2:$H$2047,Worksheet!BI$3,'Orders - December 2020'!$C$2:$C$2047,Worksheet!$F172),"-")</f>
        <v>-</v>
      </c>
      <c r="BJ172" s="51" t="str">
        <f>IFERROR(AVERAGEIFS('Orders - December 2020'!$I$2:$I$2047,'Orders - December 2020'!$H$2:$H$2047,Worksheet!BJ$3,'Orders - December 2020'!$C$2:$C$2047,Worksheet!$F172),"-")</f>
        <v>-</v>
      </c>
      <c r="BK172" s="51" t="str">
        <f>IFERROR(AVERAGEIFS('Orders - December 2020'!$I$2:$I$2047,'Orders - December 2020'!$H$2:$H$2047,Worksheet!BK$3,'Orders - December 2020'!$C$2:$C$2047,Worksheet!$F172),"-")</f>
        <v>-</v>
      </c>
      <c r="BL172" s="51" t="str">
        <f>IFERROR(AVERAGEIFS('Orders - December 2020'!$I$2:$I$2047,'Orders - December 2020'!$H$2:$H$2047,Worksheet!BL$3,'Orders - December 2020'!$C$2:$C$2047,Worksheet!$F172),"-")</f>
        <v>-</v>
      </c>
      <c r="BM172" s="51" t="str">
        <f>IFERROR(AVERAGEIFS('Orders - December 2020'!$I$2:$I$2047,'Orders - December 2020'!$H$2:$H$2047,Worksheet!BM$3,'Orders - December 2020'!$C$2:$C$2047,Worksheet!$F172),"-")</f>
        <v>-</v>
      </c>
      <c r="BN172" s="51" t="str">
        <f>IFERROR(AVERAGEIFS('Orders - December 2020'!$I$2:$I$2047,'Orders - December 2020'!$H$2:$H$2047,Worksheet!BN$3,'Orders - December 2020'!$C$2:$C$2047,Worksheet!$F172),"-")</f>
        <v>-</v>
      </c>
      <c r="BO172" s="51" t="str">
        <f>IFERROR(AVERAGEIFS('Orders - December 2020'!$I$2:$I$2047,'Orders - December 2020'!$H$2:$H$2047,Worksheet!BO$3,'Orders - December 2020'!$C$2:$C$2047,Worksheet!$F172),"-")</f>
        <v>-</v>
      </c>
      <c r="BP172" s="51" t="str">
        <f>IFERROR(AVERAGEIFS('Orders - December 2020'!$I$2:$I$2047,'Orders - December 2020'!$H$2:$H$2047,Worksheet!BP$3,'Orders - December 2020'!$C$2:$C$2047,Worksheet!$F172),"-")</f>
        <v>-</v>
      </c>
      <c r="BQ172" s="51" t="str">
        <f>IFERROR(AVERAGEIFS('Orders - December 2020'!$I$2:$I$2047,'Orders - December 2020'!$H$2:$H$2047,Worksheet!BQ$3,'Orders - December 2020'!$C$2:$C$2047,Worksheet!$F172),"-")</f>
        <v>-</v>
      </c>
      <c r="BR172" s="51" t="str">
        <f>IFERROR(AVERAGEIFS('Orders - December 2020'!$I$2:$I$2047,'Orders - December 2020'!$H$2:$H$2047,Worksheet!BR$3,'Orders - December 2020'!$C$2:$C$2047,Worksheet!$F172),"-")</f>
        <v>-</v>
      </c>
      <c r="BS172" s="51" t="str">
        <f>IFERROR(AVERAGEIFS('Orders - December 2020'!$I$2:$I$2047,'Orders - December 2020'!$H$2:$H$2047,Worksheet!BS$3,'Orders - December 2020'!$C$2:$C$2047,Worksheet!$F172),"-")</f>
        <v>-</v>
      </c>
      <c r="BT172" s="51" t="str">
        <f>IFERROR(AVERAGEIFS('Orders - December 2020'!$I$2:$I$2047,'Orders - December 2020'!$H$2:$H$2047,Worksheet!BT$3,'Orders - December 2020'!$C$2:$C$2047,Worksheet!$F172),"-")</f>
        <v>-</v>
      </c>
      <c r="BU172" s="51" t="str">
        <f>IFERROR(AVERAGEIFS('Orders - December 2020'!$I$2:$I$2047,'Orders - December 2020'!$H$2:$H$2047,Worksheet!BU$3,'Orders - December 2020'!$C$2:$C$2047,Worksheet!$F172),"-")</f>
        <v>-</v>
      </c>
      <c r="BV172" s="51" t="str">
        <f>IFERROR(AVERAGEIFS('Orders - December 2020'!$I$2:$I$2047,'Orders - December 2020'!$H$2:$H$2047,Worksheet!BV$3,'Orders - December 2020'!$C$2:$C$2047,Worksheet!$F172),"-")</f>
        <v>-</v>
      </c>
      <c r="BW172" s="51" t="str">
        <f>IFERROR(AVERAGEIFS('Orders - December 2020'!$I$2:$I$2047,'Orders - December 2020'!$H$2:$H$2047,Worksheet!BW$3,'Orders - December 2020'!$C$2:$C$2047,Worksheet!$F172),"-")</f>
        <v>-</v>
      </c>
      <c r="BX172" s="51" t="str">
        <f>IFERROR(AVERAGEIFS('Orders - December 2020'!$I$2:$I$2047,'Orders - December 2020'!$H$2:$H$2047,Worksheet!BX$3,'Orders - December 2020'!$C$2:$C$2047,Worksheet!$F172),"-")</f>
        <v>-</v>
      </c>
      <c r="BY172" s="51" t="str">
        <f>IFERROR(AVERAGEIFS('Orders - December 2020'!$I$2:$I$2047,'Orders - December 2020'!$H$2:$H$2047,Worksheet!BY$3,'Orders - December 2020'!$C$2:$C$2047,Worksheet!$F172),"-")</f>
        <v>-</v>
      </c>
      <c r="BZ172" s="51" t="str">
        <f>IFERROR(AVERAGEIFS('Orders - December 2020'!$I$2:$I$2047,'Orders - December 2020'!$H$2:$H$2047,Worksheet!BZ$3,'Orders - December 2020'!$C$2:$C$2047,Worksheet!$F172),"-")</f>
        <v>-</v>
      </c>
      <c r="CA172" s="51" t="str">
        <f>IFERROR(AVERAGEIFS('Orders - December 2020'!$I$2:$I$2047,'Orders - December 2020'!$H$2:$H$2047,Worksheet!CA$3,'Orders - December 2020'!$C$2:$C$2047,Worksheet!$F172),"-")</f>
        <v>-</v>
      </c>
      <c r="CB172" s="51" t="str">
        <f>IFERROR(AVERAGEIFS('Orders - December 2020'!$I$2:$I$2047,'Orders - December 2020'!$H$2:$H$2047,Worksheet!CB$3,'Orders - December 2020'!$C$2:$C$2047,Worksheet!$F172),"-")</f>
        <v>-</v>
      </c>
      <c r="CC172" s="51" t="str">
        <f>IFERROR(AVERAGEIFS('Orders - December 2020'!$I$2:$I$2047,'Orders - December 2020'!$H$2:$H$2047,Worksheet!CC$3,'Orders - December 2020'!$C$2:$C$2047,Worksheet!$F172),"-")</f>
        <v>-</v>
      </c>
      <c r="CD172" s="51" t="str">
        <f>IFERROR(AVERAGEIFS('Orders - December 2020'!$I$2:$I$2047,'Orders - December 2020'!$H$2:$H$2047,Worksheet!CD$3,'Orders - December 2020'!$C$2:$C$2047,Worksheet!$F172),"-")</f>
        <v>-</v>
      </c>
      <c r="CE172" s="51" t="str">
        <f>IFERROR(AVERAGEIFS('Orders - December 2020'!$I$2:$I$2047,'Orders - December 2020'!$H$2:$H$2047,Worksheet!CE$3,'Orders - December 2020'!$C$2:$C$2047,Worksheet!$F172),"-")</f>
        <v>-</v>
      </c>
      <c r="CF172" s="51" t="str">
        <f>IFERROR(AVERAGEIFS('Orders - December 2020'!$I$2:$I$2047,'Orders - December 2020'!$H$2:$H$2047,Worksheet!CF$3,'Orders - December 2020'!$C$2:$C$2047,Worksheet!$F172),"-")</f>
        <v>-</v>
      </c>
      <c r="CG172" s="51" t="str">
        <f>IFERROR(AVERAGEIFS('Orders - December 2020'!$I$2:$I$2047,'Orders - December 2020'!$H$2:$H$2047,Worksheet!CG$3,'Orders - December 2020'!$C$2:$C$2047,Worksheet!$F172),"-")</f>
        <v>-</v>
      </c>
      <c r="CH172" s="51">
        <f>IFERROR(AVERAGEIFS('Orders - December 2020'!$I$2:$I$2047,'Orders - December 2020'!$H$2:$H$2047,Worksheet!CH$3,'Orders - December 2020'!$C$2:$C$2047,Worksheet!$F172),"-")</f>
        <v>10</v>
      </c>
      <c r="CI172" s="51" t="str">
        <f>IFERROR(AVERAGEIFS('Orders - December 2020'!$I$2:$I$2047,'Orders - December 2020'!$H$2:$H$2047,Worksheet!CI$3,'Orders - December 2020'!$C$2:$C$2047,Worksheet!$F172),"-")</f>
        <v>-</v>
      </c>
      <c r="CJ172" s="51">
        <f>IFERROR(AVERAGEIFS('Orders - December 2020'!$I$2:$I$2047,'Orders - December 2020'!$H$2:$H$2047,Worksheet!CJ$3,'Orders - December 2020'!$C$2:$C$2047,Worksheet!$F172),"-")</f>
        <v>3</v>
      </c>
      <c r="CK172" s="51" t="str">
        <f>IFERROR(AVERAGEIFS('Orders - December 2020'!$I$2:$I$2047,'Orders - December 2020'!$H$2:$H$2047,Worksheet!CK$3,'Orders - December 2020'!$C$2:$C$2047,Worksheet!$F172),"-")</f>
        <v>-</v>
      </c>
      <c r="CL172" s="51" t="str">
        <f>IFERROR(AVERAGEIFS('Orders - December 2020'!$I$2:$I$2047,'Orders - December 2020'!$H$2:$H$2047,Worksheet!CL$3,'Orders - December 2020'!$C$2:$C$2047,Worksheet!$F172),"-")</f>
        <v>-</v>
      </c>
      <c r="CM172" s="51" t="str">
        <f>IFERROR(AVERAGEIFS('Orders - December 2020'!$I$2:$I$2047,'Orders - December 2020'!$H$2:$H$2047,Worksheet!CM$3,'Orders - December 2020'!$C$2:$C$2047,Worksheet!$F172),"-")</f>
        <v>-</v>
      </c>
      <c r="CN172" s="51" t="str">
        <f>IFERROR(AVERAGEIFS('Orders - December 2020'!$I$2:$I$2047,'Orders - December 2020'!$H$2:$H$2047,Worksheet!CN$3,'Orders - December 2020'!$C$2:$C$2047,Worksheet!$F172),"-")</f>
        <v>-</v>
      </c>
      <c r="CO172" s="51" t="str">
        <f>IFERROR(AVERAGEIFS('Orders - December 2020'!$I$2:$I$2047,'Orders - December 2020'!$H$2:$H$2047,Worksheet!CO$3,'Orders - December 2020'!$C$2:$C$2047,Worksheet!$F172),"-")</f>
        <v>-</v>
      </c>
      <c r="CP172" s="51" t="str">
        <f>IFERROR(AVERAGEIFS('Orders - December 2020'!$I$2:$I$2047,'Orders - December 2020'!$H$2:$H$2047,Worksheet!CP$3,'Orders - December 2020'!$C$2:$C$2047,Worksheet!$F172),"-")</f>
        <v>-</v>
      </c>
      <c r="CQ172" s="51" t="str">
        <f>IFERROR(AVERAGEIFS('Orders - December 2020'!$I$2:$I$2047,'Orders - December 2020'!$H$2:$H$2047,Worksheet!CQ$3,'Orders - December 2020'!$C$2:$C$2047,Worksheet!$F172),"-")</f>
        <v>-</v>
      </c>
      <c r="CR172" s="51" t="str">
        <f>IFERROR(AVERAGEIFS('Orders - December 2020'!$I$2:$I$2047,'Orders - December 2020'!$H$2:$H$2047,Worksheet!CR$3,'Orders - December 2020'!$C$2:$C$2047,Worksheet!$F172),"-")</f>
        <v>-</v>
      </c>
      <c r="CS172" s="51" t="str">
        <f>IFERROR(AVERAGEIFS('Orders - December 2020'!$I$2:$I$2047,'Orders - December 2020'!$H$2:$H$2047,Worksheet!CS$3,'Orders - December 2020'!$C$2:$C$2047,Worksheet!$F172),"-")</f>
        <v>-</v>
      </c>
      <c r="CT172" s="51" t="str">
        <f>IFERROR(AVERAGEIFS('Orders - December 2020'!$I$2:$I$2047,'Orders - December 2020'!$H$2:$H$2047,Worksheet!CT$3,'Orders - December 2020'!$C$2:$C$2047,Worksheet!$F172),"-")</f>
        <v>-</v>
      </c>
      <c r="CU172" s="51" t="str">
        <f>IFERROR(AVERAGEIFS('Orders - December 2020'!$I$2:$I$2047,'Orders - December 2020'!$H$2:$H$2047,Worksheet!CU$3,'Orders - December 2020'!$C$2:$C$2047,Worksheet!$F172),"-")</f>
        <v>-</v>
      </c>
      <c r="CV172" s="51" t="str">
        <f>IFERROR(AVERAGEIFS('Orders - December 2020'!$I$2:$I$2047,'Orders - December 2020'!$H$2:$H$2047,Worksheet!CV$3,'Orders - December 2020'!$C$2:$C$2047,Worksheet!$F172),"-")</f>
        <v>-</v>
      </c>
      <c r="CW172" s="51" t="str">
        <f>IFERROR(AVERAGEIFS('Orders - December 2020'!$I$2:$I$2047,'Orders - December 2020'!$H$2:$H$2047,Worksheet!CW$3,'Orders - December 2020'!$C$2:$C$2047,Worksheet!$F172),"-")</f>
        <v>-</v>
      </c>
      <c r="CX172" s="51" t="str">
        <f>IFERROR(AVERAGEIFS('Orders - December 2020'!$I$2:$I$2047,'Orders - December 2020'!$H$2:$H$2047,Worksheet!CX$3,'Orders - December 2020'!$C$2:$C$2047,Worksheet!$F172),"-")</f>
        <v>-</v>
      </c>
      <c r="CY172" s="51" t="str">
        <f>IFERROR(AVERAGEIFS('Orders - December 2020'!$I$2:$I$2047,'Orders - December 2020'!$H$2:$H$2047,Worksheet!CY$3,'Orders - December 2020'!$C$2:$C$2047,Worksheet!$F172),"-")</f>
        <v>-</v>
      </c>
      <c r="CZ172" s="51" t="str">
        <f>IFERROR(AVERAGEIFS('Orders - December 2020'!$I$2:$I$2047,'Orders - December 2020'!$H$2:$H$2047,Worksheet!CZ$3,'Orders - December 2020'!$C$2:$C$2047,Worksheet!$F172),"-")</f>
        <v>-</v>
      </c>
      <c r="DA172" s="51" t="str">
        <f>IFERROR(AVERAGEIFS('Orders - December 2020'!$I$2:$I$2047,'Orders - December 2020'!$H$2:$H$2047,Worksheet!DA$3,'Orders - December 2020'!$C$2:$C$2047,Worksheet!$F172),"-")</f>
        <v>-</v>
      </c>
      <c r="DB172" s="51" t="str">
        <f>IFERROR(AVERAGEIFS('Orders - December 2020'!$I$2:$I$2047,'Orders - December 2020'!$H$2:$H$2047,Worksheet!DB$3,'Orders - December 2020'!$C$2:$C$2047,Worksheet!$F172),"-")</f>
        <v>-</v>
      </c>
      <c r="DC172" s="51" t="str">
        <f>IFERROR(AVERAGEIFS('Orders - December 2020'!$I$2:$I$2047,'Orders - December 2020'!$H$2:$H$2047,Worksheet!DC$3,'Orders - December 2020'!$C$2:$C$2047,Worksheet!$F172),"-")</f>
        <v>-</v>
      </c>
      <c r="DD172" s="51" t="str">
        <f>IFERROR(AVERAGEIFS('Orders - December 2020'!$I$2:$I$2047,'Orders - December 2020'!$H$2:$H$2047,Worksheet!DD$3,'Orders - December 2020'!$C$2:$C$2047,Worksheet!$F172),"-")</f>
        <v>-</v>
      </c>
      <c r="DE172" s="51" t="str">
        <f>IFERROR(AVERAGEIFS('Orders - December 2020'!$I$2:$I$2047,'Orders - December 2020'!$H$2:$H$2047,Worksheet!DE$3,'Orders - December 2020'!$C$2:$C$2047,Worksheet!$F172),"-")</f>
        <v>-</v>
      </c>
      <c r="DF172" s="51" t="str">
        <f>IFERROR(AVERAGEIFS('Orders - December 2020'!$I$2:$I$2047,'Orders - December 2020'!$H$2:$H$2047,Worksheet!DF$3,'Orders - December 2020'!$C$2:$C$2047,Worksheet!$F172),"-")</f>
        <v>-</v>
      </c>
      <c r="DG172" s="51" t="str">
        <f>IFERROR(AVERAGEIFS('Orders - December 2020'!$I$2:$I$2047,'Orders - December 2020'!$H$2:$H$2047,Worksheet!DG$3,'Orders - December 2020'!$C$2:$C$2047,Worksheet!$F172),"-")</f>
        <v>-</v>
      </c>
      <c r="DH172" s="51" t="str">
        <f>IFERROR(AVERAGEIFS('Orders - December 2020'!$I$2:$I$2047,'Orders - December 2020'!$H$2:$H$2047,Worksheet!DH$3,'Orders - December 2020'!$C$2:$C$2047,Worksheet!$F172),"-")</f>
        <v>-</v>
      </c>
      <c r="DI172" s="51" t="str">
        <f>IFERROR(AVERAGEIFS('Orders - December 2020'!$I$2:$I$2047,'Orders - December 2020'!$H$2:$H$2047,Worksheet!DI$3,'Orders - December 2020'!$C$2:$C$2047,Worksheet!$F172),"-")</f>
        <v>-</v>
      </c>
      <c r="DJ172" s="51" t="str">
        <f>IFERROR(AVERAGEIFS('Orders - December 2020'!$I$2:$I$2047,'Orders - December 2020'!$H$2:$H$2047,Worksheet!DJ$3,'Orders - December 2020'!$C$2:$C$2047,Worksheet!$F172),"-")</f>
        <v>-</v>
      </c>
      <c r="DK172" s="51" t="str">
        <f>IFERROR(AVERAGEIFS('Orders - December 2020'!$I$2:$I$2047,'Orders - December 2020'!$H$2:$H$2047,Worksheet!DK$3,'Orders - December 2020'!$C$2:$C$2047,Worksheet!$F172),"-")</f>
        <v>-</v>
      </c>
      <c r="DL172" s="51" t="str">
        <f>IFERROR(AVERAGEIFS('Orders - December 2020'!$I$2:$I$2047,'Orders - December 2020'!$H$2:$H$2047,Worksheet!DL$3,'Orders - December 2020'!$C$2:$C$2047,Worksheet!$F172),"-")</f>
        <v>-</v>
      </c>
      <c r="DM172" s="51" t="str">
        <f>IFERROR(AVERAGEIFS('Orders - December 2020'!$I$2:$I$2047,'Orders - December 2020'!$H$2:$H$2047,Worksheet!DM$3,'Orders - December 2020'!$C$2:$C$2047,Worksheet!$F172),"-")</f>
        <v>-</v>
      </c>
      <c r="DN172" s="51" t="str">
        <f>IFERROR(AVERAGEIFS('Orders - December 2020'!$I$2:$I$2047,'Orders - December 2020'!$H$2:$H$2047,Worksheet!DN$3,'Orders - December 2020'!$C$2:$C$2047,Worksheet!$F172),"-")</f>
        <v>-</v>
      </c>
      <c r="DO172" s="51" t="str">
        <f>IFERROR(AVERAGEIFS('Orders - December 2020'!$I$2:$I$2047,'Orders - December 2020'!$H$2:$H$2047,Worksheet!DO$3,'Orders - December 2020'!$C$2:$C$2047,Worksheet!$F172),"-")</f>
        <v>-</v>
      </c>
      <c r="DP172" s="51" t="str">
        <f>IFERROR(AVERAGEIFS('Orders - December 2020'!$I$2:$I$2047,'Orders - December 2020'!$H$2:$H$2047,Worksheet!DP$3,'Orders - December 2020'!$C$2:$C$2047,Worksheet!$F172),"-")</f>
        <v>-</v>
      </c>
      <c r="DQ172" s="51" t="str">
        <f>IFERROR(AVERAGEIFS('Orders - December 2020'!$I$2:$I$2047,'Orders - December 2020'!$H$2:$H$2047,Worksheet!DQ$3,'Orders - December 2020'!$C$2:$C$2047,Worksheet!$F172),"-")</f>
        <v>-</v>
      </c>
      <c r="DR172" s="51" t="str">
        <f>IFERROR(AVERAGEIFS('Orders - December 2020'!$I$2:$I$2047,'Orders - December 2020'!$H$2:$H$2047,Worksheet!DR$3,'Orders - December 2020'!$C$2:$C$2047,Worksheet!$F172),"-")</f>
        <v>-</v>
      </c>
      <c r="DS172" s="51" t="str">
        <f>IFERROR(AVERAGEIFS('Orders - December 2020'!$I$2:$I$2047,'Orders - December 2020'!$H$2:$H$2047,Worksheet!DS$3,'Orders - December 2020'!$C$2:$C$2047,Worksheet!$F172),"-")</f>
        <v>-</v>
      </c>
      <c r="DT172" s="51" t="str">
        <f>IFERROR(AVERAGEIFS('Orders - December 2020'!$I$2:$I$2047,'Orders - December 2020'!$H$2:$H$2047,Worksheet!DT$3,'Orders - December 2020'!$C$2:$C$2047,Worksheet!$F172),"-")</f>
        <v>-</v>
      </c>
      <c r="DU172" s="51" t="str">
        <f>IFERROR(AVERAGEIFS('Orders - December 2020'!$I$2:$I$2047,'Orders - December 2020'!$H$2:$H$2047,Worksheet!DU$3,'Orders - December 2020'!$C$2:$C$2047,Worksheet!$F172),"-")</f>
        <v>-</v>
      </c>
      <c r="DV172" s="51" t="str">
        <f>IFERROR(AVERAGEIFS('Orders - December 2020'!$I$2:$I$2047,'Orders - December 2020'!$H$2:$H$2047,Worksheet!DV$3,'Orders - December 2020'!$C$2:$C$2047,Worksheet!$F172),"-")</f>
        <v>-</v>
      </c>
      <c r="DW172" s="51" t="str">
        <f>IFERROR(AVERAGEIFS('Orders - December 2020'!$I$2:$I$2047,'Orders - December 2020'!$H$2:$H$2047,Worksheet!DW$3,'Orders - December 2020'!$C$2:$C$2047,Worksheet!$F172),"-")</f>
        <v>-</v>
      </c>
      <c r="DX172" s="51" t="str">
        <f>IFERROR(AVERAGEIFS('Orders - December 2020'!$I$2:$I$2047,'Orders - December 2020'!$H$2:$H$2047,Worksheet!DX$3,'Orders - December 2020'!$C$2:$C$2047,Worksheet!$F172),"-")</f>
        <v>-</v>
      </c>
      <c r="DY172" s="51" t="str">
        <f>IFERROR(AVERAGEIFS('Orders - December 2020'!$I$2:$I$2047,'Orders - December 2020'!$H$2:$H$2047,Worksheet!DY$3,'Orders - December 2020'!$C$2:$C$2047,Worksheet!$F172),"-")</f>
        <v>-</v>
      </c>
      <c r="DZ172" s="51" t="str">
        <f>IFERROR(AVERAGEIFS('Orders - December 2020'!$I$2:$I$2047,'Orders - December 2020'!$H$2:$H$2047,Worksheet!DZ$3,'Orders - December 2020'!$C$2:$C$2047,Worksheet!$F172),"-")</f>
        <v>-</v>
      </c>
      <c r="EA172" s="51" t="str">
        <f>IFERROR(AVERAGEIFS('Orders - December 2020'!$I$2:$I$2047,'Orders - December 2020'!$H$2:$H$2047,Worksheet!EA$3,'Orders - December 2020'!$C$2:$C$2047,Worksheet!$F172),"-")</f>
        <v>-</v>
      </c>
      <c r="EB172" s="51" t="str">
        <f>IFERROR(AVERAGEIFS('Orders - December 2020'!$I$2:$I$2047,'Orders - December 2020'!$H$2:$H$2047,Worksheet!EB$3,'Orders - December 2020'!$C$2:$C$2047,Worksheet!$F172),"-")</f>
        <v>-</v>
      </c>
      <c r="EC172" s="51" t="str">
        <f>IFERROR(AVERAGEIFS('Orders - December 2020'!$I$2:$I$2047,'Orders - December 2020'!$H$2:$H$2047,Worksheet!EC$3,'Orders - December 2020'!$C$2:$C$2047,Worksheet!$F172),"-")</f>
        <v>-</v>
      </c>
      <c r="ED172" s="51" t="str">
        <f>IFERROR(AVERAGEIFS('Orders - December 2020'!$I$2:$I$2047,'Orders - December 2020'!$H$2:$H$2047,Worksheet!ED$3,'Orders - December 2020'!$C$2:$C$2047,Worksheet!$F172),"-")</f>
        <v>-</v>
      </c>
      <c r="EE172" s="51" t="str">
        <f>IFERROR(AVERAGEIFS('Orders - December 2020'!$I$2:$I$2047,'Orders - December 2020'!$H$2:$H$2047,Worksheet!EE$3,'Orders - December 2020'!$C$2:$C$2047,Worksheet!$F172),"-")</f>
        <v>-</v>
      </c>
      <c r="EF172" s="51" t="str">
        <f>IFERROR(AVERAGEIFS('Orders - December 2020'!$I$2:$I$2047,'Orders - December 2020'!$H$2:$H$2047,Worksheet!EF$3,'Orders - December 2020'!$C$2:$C$2047,Worksheet!$F172),"-")</f>
        <v>-</v>
      </c>
      <c r="EG172" s="51" t="str">
        <f>IFERROR(AVERAGEIFS('Orders - December 2020'!$I$2:$I$2047,'Orders - December 2020'!$H$2:$H$2047,Worksheet!EG$3,'Orders - December 2020'!$C$2:$C$2047,Worksheet!$F172),"-")</f>
        <v>-</v>
      </c>
      <c r="EH172" s="51" t="str">
        <f>IFERROR(AVERAGEIFS('Orders - December 2020'!$I$2:$I$2047,'Orders - December 2020'!$H$2:$H$2047,Worksheet!EH$3,'Orders - December 2020'!$C$2:$C$2047,Worksheet!$F172),"-")</f>
        <v>-</v>
      </c>
      <c r="EI172" s="51" t="str">
        <f>IFERROR(AVERAGEIFS('Orders - December 2020'!$I$2:$I$2047,'Orders - December 2020'!$H$2:$H$2047,Worksheet!EI$3,'Orders - December 2020'!$C$2:$C$2047,Worksheet!$F172),"-")</f>
        <v>-</v>
      </c>
      <c r="EJ172" s="51" t="str">
        <f>IFERROR(AVERAGEIFS('Orders - December 2020'!$I$2:$I$2047,'Orders - December 2020'!$H$2:$H$2047,Worksheet!EJ$3,'Orders - December 2020'!$C$2:$C$2047,Worksheet!$F172),"-")</f>
        <v>-</v>
      </c>
      <c r="EK172" s="51" t="str">
        <f>IFERROR(AVERAGEIFS('Orders - December 2020'!$I$2:$I$2047,'Orders - December 2020'!$H$2:$H$2047,Worksheet!EK$3,'Orders - December 2020'!$C$2:$C$2047,Worksheet!$F172),"-")</f>
        <v>-</v>
      </c>
      <c r="EL172" s="51" t="str">
        <f>IFERROR(AVERAGEIFS('Orders - December 2020'!$I$2:$I$2047,'Orders - December 2020'!$H$2:$H$2047,Worksheet!EL$3,'Orders - December 2020'!$C$2:$C$2047,Worksheet!$F172),"-")</f>
        <v>-</v>
      </c>
      <c r="EM172" s="51" t="str">
        <f>IFERROR(AVERAGEIFS('Orders - December 2020'!$I$2:$I$2047,'Orders - December 2020'!$H$2:$H$2047,Worksheet!EM$3,'Orders - December 2020'!$C$2:$C$2047,Worksheet!$F172),"-")</f>
        <v>-</v>
      </c>
      <c r="EN172" s="51" t="str">
        <f>IFERROR(AVERAGEIFS('Orders - December 2020'!$I$2:$I$2047,'Orders - December 2020'!$H$2:$H$2047,Worksheet!EN$3,'Orders - December 2020'!$C$2:$C$2047,Worksheet!$F172),"-")</f>
        <v>-</v>
      </c>
      <c r="EO172" s="51" t="str">
        <f>IFERROR(AVERAGEIFS('Orders - December 2020'!$I$2:$I$2047,'Orders - December 2020'!$H$2:$H$2047,Worksheet!EO$3,'Orders - December 2020'!$C$2:$C$2047,Worksheet!$F172),"-")</f>
        <v>-</v>
      </c>
      <c r="EP172" s="51" t="str">
        <f>IFERROR(AVERAGEIFS('Orders - December 2020'!$I$2:$I$2047,'Orders - December 2020'!$H$2:$H$2047,Worksheet!EP$3,'Orders - December 2020'!$C$2:$C$2047,Worksheet!$F172),"-")</f>
        <v>-</v>
      </c>
      <c r="EQ172" s="51" t="str">
        <f>IFERROR(AVERAGEIFS('Orders - December 2020'!$I$2:$I$2047,'Orders - December 2020'!$H$2:$H$2047,Worksheet!EQ$3,'Orders - December 2020'!$C$2:$C$2047,Worksheet!$F172),"-")</f>
        <v>-</v>
      </c>
      <c r="ER172" s="51" t="str">
        <f>IFERROR(AVERAGEIFS('Orders - December 2020'!$I$2:$I$2047,'Orders - December 2020'!$H$2:$H$2047,Worksheet!ER$3,'Orders - December 2020'!$C$2:$C$2047,Worksheet!$F172),"-")</f>
        <v>-</v>
      </c>
      <c r="ES172" s="51" t="str">
        <f>IFERROR(AVERAGEIFS('Orders - December 2020'!$I$2:$I$2047,'Orders - December 2020'!$H$2:$H$2047,Worksheet!ES$3,'Orders - December 2020'!$C$2:$C$2047,Worksheet!$F172),"-")</f>
        <v>-</v>
      </c>
      <c r="ET172" s="51" t="str">
        <f>IFERROR(AVERAGEIFS('Orders - December 2020'!$I$2:$I$2047,'Orders - December 2020'!$H$2:$H$2047,Worksheet!ET$3,'Orders - December 2020'!$C$2:$C$2047,Worksheet!$F172),"-")</f>
        <v>-</v>
      </c>
      <c r="EU172" s="51" t="str">
        <f>IFERROR(AVERAGEIFS('Orders - December 2020'!$I$2:$I$2047,'Orders - December 2020'!$H$2:$H$2047,Worksheet!EU$3,'Orders - December 2020'!$C$2:$C$2047,Worksheet!$F172),"-")</f>
        <v>-</v>
      </c>
      <c r="EV172" s="51" t="str">
        <f>IFERROR(AVERAGEIFS('Orders - December 2020'!$I$2:$I$2047,'Orders - December 2020'!$H$2:$H$2047,Worksheet!EV$3,'Orders - December 2020'!$C$2:$C$2047,Worksheet!$F172),"-")</f>
        <v>-</v>
      </c>
      <c r="EW172" s="51" t="str">
        <f>IFERROR(AVERAGEIFS('Orders - December 2020'!$I$2:$I$2047,'Orders - December 2020'!$H$2:$H$2047,Worksheet!EW$3,'Orders - December 2020'!$C$2:$C$2047,Worksheet!$F172),"-")</f>
        <v>-</v>
      </c>
      <c r="EX172" s="51" t="str">
        <f>IFERROR(AVERAGEIFS('Orders - December 2020'!$I$2:$I$2047,'Orders - December 2020'!$H$2:$H$2047,Worksheet!EX$3,'Orders - December 2020'!$C$2:$C$2047,Worksheet!$F172),"-")</f>
        <v>-</v>
      </c>
      <c r="EY172" s="51" t="str">
        <f>IFERROR(AVERAGEIFS('Orders - December 2020'!$I$2:$I$2047,'Orders - December 2020'!$H$2:$H$2047,Worksheet!EY$3,'Orders - December 2020'!$C$2:$C$2047,Worksheet!$F172),"-")</f>
        <v>-</v>
      </c>
      <c r="EZ172" s="51" t="str">
        <f>IFERROR(AVERAGEIFS('Orders - December 2020'!$I$2:$I$2047,'Orders - December 2020'!$H$2:$H$2047,Worksheet!EZ$3,'Orders - December 2020'!$C$2:$C$2047,Worksheet!$F172),"-")</f>
        <v>-</v>
      </c>
      <c r="FA172" s="51" t="str">
        <f>IFERROR(AVERAGEIFS('Orders - December 2020'!$I$2:$I$2047,'Orders - December 2020'!$H$2:$H$2047,Worksheet!FA$3,'Orders - December 2020'!$C$2:$C$2047,Worksheet!$F172),"-")</f>
        <v>-</v>
      </c>
      <c r="FB172" s="51" t="str">
        <f>IFERROR(AVERAGEIFS('Orders - December 2020'!$I$2:$I$2047,'Orders - December 2020'!$H$2:$H$2047,Worksheet!FB$3,'Orders - December 2020'!$C$2:$C$2047,Worksheet!$F172),"-")</f>
        <v>-</v>
      </c>
      <c r="FC172" s="51" t="str">
        <f>IFERROR(AVERAGEIFS('Orders - December 2020'!$I$2:$I$2047,'Orders - December 2020'!$H$2:$H$2047,Worksheet!FC$3,'Orders - December 2020'!$C$2:$C$2047,Worksheet!$F172),"-")</f>
        <v>-</v>
      </c>
      <c r="FD172" s="51" t="str">
        <f>IFERROR(AVERAGEIFS('Orders - December 2020'!$I$2:$I$2047,'Orders - December 2020'!$H$2:$H$2047,Worksheet!FD$3,'Orders - December 2020'!$C$2:$C$2047,Worksheet!$F172),"-")</f>
        <v>-</v>
      </c>
      <c r="FE172" s="51" t="str">
        <f>IFERROR(AVERAGEIFS('Orders - December 2020'!$I$2:$I$2047,'Orders - December 2020'!$H$2:$H$2047,Worksheet!FE$3,'Orders - December 2020'!$C$2:$C$2047,Worksheet!$F172),"-")</f>
        <v>-</v>
      </c>
      <c r="FF172" s="51" t="str">
        <f>IFERROR(AVERAGEIFS('Orders - December 2020'!$I$2:$I$2047,'Orders - December 2020'!$H$2:$H$2047,Worksheet!FF$3,'Orders - December 2020'!$C$2:$C$2047,Worksheet!$F172),"-")</f>
        <v>-</v>
      </c>
      <c r="FG172" s="52" t="str">
        <f>IFERROR(AVERAGEIFS('Orders - December 2020'!$I$2:$I$2047,'Orders - December 2020'!$H$2:$H$2047,Worksheet!FG$3,'Orders - December 2020'!$C$2:$C$2047,Worksheet!$F172),"-")</f>
        <v>-</v>
      </c>
    </row>
    <row r="173" spans="6:163">
      <c r="F173" s="45" t="str">
        <v>olubukola Minimart</v>
      </c>
      <c r="G173" s="50" t="str">
        <f>IFERROR(AVERAGEIFS('Orders - December 2020'!$I$2:$I$2047,'Orders - December 2020'!$H$2:$H$2047,Worksheet!G$3,'Orders - December 2020'!$C$2:$C$2047,Worksheet!$F173),"-")</f>
        <v>-</v>
      </c>
      <c r="H173" s="51" t="str">
        <f>IFERROR(AVERAGEIFS('Orders - December 2020'!$I$2:$I$2047,'Orders - December 2020'!$H$2:$H$2047,Worksheet!H$3,'Orders - December 2020'!$C$2:$C$2047,Worksheet!$F173),"-")</f>
        <v>-</v>
      </c>
      <c r="I173" s="51" t="str">
        <f>IFERROR(AVERAGEIFS('Orders - December 2020'!$I$2:$I$2047,'Orders - December 2020'!$H$2:$H$2047,Worksheet!I$3,'Orders - December 2020'!$C$2:$C$2047,Worksheet!$F173),"-")</f>
        <v>-</v>
      </c>
      <c r="J173" s="51" t="str">
        <f>IFERROR(AVERAGEIFS('Orders - December 2020'!$I$2:$I$2047,'Orders - December 2020'!$H$2:$H$2047,Worksheet!J$3,'Orders - December 2020'!$C$2:$C$2047,Worksheet!$F173),"-")</f>
        <v>-</v>
      </c>
      <c r="K173" s="51" t="str">
        <f>IFERROR(AVERAGEIFS('Orders - December 2020'!$I$2:$I$2047,'Orders - December 2020'!$H$2:$H$2047,Worksheet!K$3,'Orders - December 2020'!$C$2:$C$2047,Worksheet!$F173),"-")</f>
        <v>-</v>
      </c>
      <c r="L173" s="51" t="str">
        <f>IFERROR(AVERAGEIFS('Orders - December 2020'!$I$2:$I$2047,'Orders - December 2020'!$H$2:$H$2047,Worksheet!L$3,'Orders - December 2020'!$C$2:$C$2047,Worksheet!$F173),"-")</f>
        <v>-</v>
      </c>
      <c r="M173" s="51" t="str">
        <f>IFERROR(AVERAGEIFS('Orders - December 2020'!$I$2:$I$2047,'Orders - December 2020'!$H$2:$H$2047,Worksheet!M$3,'Orders - December 2020'!$C$2:$C$2047,Worksheet!$F173),"-")</f>
        <v>-</v>
      </c>
      <c r="N173" s="51" t="str">
        <f>IFERROR(AVERAGEIFS('Orders - December 2020'!$I$2:$I$2047,'Orders - December 2020'!$H$2:$H$2047,Worksheet!N$3,'Orders - December 2020'!$C$2:$C$2047,Worksheet!$F173),"-")</f>
        <v>-</v>
      </c>
      <c r="O173" s="51" t="str">
        <f>IFERROR(AVERAGEIFS('Orders - December 2020'!$I$2:$I$2047,'Orders - December 2020'!$H$2:$H$2047,Worksheet!O$3,'Orders - December 2020'!$C$2:$C$2047,Worksheet!$F173),"-")</f>
        <v>-</v>
      </c>
      <c r="P173" s="51" t="str">
        <f>IFERROR(AVERAGEIFS('Orders - December 2020'!$I$2:$I$2047,'Orders - December 2020'!$H$2:$H$2047,Worksheet!P$3,'Orders - December 2020'!$C$2:$C$2047,Worksheet!$F173),"-")</f>
        <v>-</v>
      </c>
      <c r="Q173" s="51" t="str">
        <f>IFERROR(AVERAGEIFS('Orders - December 2020'!$I$2:$I$2047,'Orders - December 2020'!$H$2:$H$2047,Worksheet!Q$3,'Orders - December 2020'!$C$2:$C$2047,Worksheet!$F173),"-")</f>
        <v>-</v>
      </c>
      <c r="R173" s="51" t="str">
        <f>IFERROR(AVERAGEIFS('Orders - December 2020'!$I$2:$I$2047,'Orders - December 2020'!$H$2:$H$2047,Worksheet!R$3,'Orders - December 2020'!$C$2:$C$2047,Worksheet!$F173),"-")</f>
        <v>-</v>
      </c>
      <c r="S173" s="51" t="str">
        <f>IFERROR(AVERAGEIFS('Orders - December 2020'!$I$2:$I$2047,'Orders - December 2020'!$H$2:$H$2047,Worksheet!S$3,'Orders - December 2020'!$C$2:$C$2047,Worksheet!$F173),"-")</f>
        <v>-</v>
      </c>
      <c r="T173" s="51" t="str">
        <f>IFERROR(AVERAGEIFS('Orders - December 2020'!$I$2:$I$2047,'Orders - December 2020'!$H$2:$H$2047,Worksheet!T$3,'Orders - December 2020'!$C$2:$C$2047,Worksheet!$F173),"-")</f>
        <v>-</v>
      </c>
      <c r="U173" s="51" t="str">
        <f>IFERROR(AVERAGEIFS('Orders - December 2020'!$I$2:$I$2047,'Orders - December 2020'!$H$2:$H$2047,Worksheet!U$3,'Orders - December 2020'!$C$2:$C$2047,Worksheet!$F173),"-")</f>
        <v>-</v>
      </c>
      <c r="V173" s="51" t="str">
        <f>IFERROR(AVERAGEIFS('Orders - December 2020'!$I$2:$I$2047,'Orders - December 2020'!$H$2:$H$2047,Worksheet!V$3,'Orders - December 2020'!$C$2:$C$2047,Worksheet!$F173),"-")</f>
        <v>-</v>
      </c>
      <c r="W173" s="51" t="str">
        <f>IFERROR(AVERAGEIFS('Orders - December 2020'!$I$2:$I$2047,'Orders - December 2020'!$H$2:$H$2047,Worksheet!W$3,'Orders - December 2020'!$C$2:$C$2047,Worksheet!$F173),"-")</f>
        <v>-</v>
      </c>
      <c r="X173" s="51" t="str">
        <f>IFERROR(AVERAGEIFS('Orders - December 2020'!$I$2:$I$2047,'Orders - December 2020'!$H$2:$H$2047,Worksheet!X$3,'Orders - December 2020'!$C$2:$C$2047,Worksheet!$F173),"-")</f>
        <v>-</v>
      </c>
      <c r="Y173" s="51" t="str">
        <f>IFERROR(AVERAGEIFS('Orders - December 2020'!$I$2:$I$2047,'Orders - December 2020'!$H$2:$H$2047,Worksheet!Y$3,'Orders - December 2020'!$C$2:$C$2047,Worksheet!$F173),"-")</f>
        <v>-</v>
      </c>
      <c r="Z173" s="51" t="str">
        <f>IFERROR(AVERAGEIFS('Orders - December 2020'!$I$2:$I$2047,'Orders - December 2020'!$H$2:$H$2047,Worksheet!Z$3,'Orders - December 2020'!$C$2:$C$2047,Worksheet!$F173),"-")</f>
        <v>-</v>
      </c>
      <c r="AA173" s="51" t="str">
        <f>IFERROR(AVERAGEIFS('Orders - December 2020'!$I$2:$I$2047,'Orders - December 2020'!$H$2:$H$2047,Worksheet!AA$3,'Orders - December 2020'!$C$2:$C$2047,Worksheet!$F173),"-")</f>
        <v>-</v>
      </c>
      <c r="AB173" s="51" t="str">
        <f>IFERROR(AVERAGEIFS('Orders - December 2020'!$I$2:$I$2047,'Orders - December 2020'!$H$2:$H$2047,Worksheet!AB$3,'Orders - December 2020'!$C$2:$C$2047,Worksheet!$F173),"-")</f>
        <v>-</v>
      </c>
      <c r="AC173" s="51" t="str">
        <f>IFERROR(AVERAGEIFS('Orders - December 2020'!$I$2:$I$2047,'Orders - December 2020'!$H$2:$H$2047,Worksheet!AC$3,'Orders - December 2020'!$C$2:$C$2047,Worksheet!$F173),"-")</f>
        <v>-</v>
      </c>
      <c r="AD173" s="51" t="str">
        <f>IFERROR(AVERAGEIFS('Orders - December 2020'!$I$2:$I$2047,'Orders - December 2020'!$H$2:$H$2047,Worksheet!AD$3,'Orders - December 2020'!$C$2:$C$2047,Worksheet!$F173),"-")</f>
        <v>-</v>
      </c>
      <c r="AE173" s="51" t="str">
        <f>IFERROR(AVERAGEIFS('Orders - December 2020'!$I$2:$I$2047,'Orders - December 2020'!$H$2:$H$2047,Worksheet!AE$3,'Orders - December 2020'!$C$2:$C$2047,Worksheet!$F173),"-")</f>
        <v>-</v>
      </c>
      <c r="AF173" s="51" t="str">
        <f>IFERROR(AVERAGEIFS('Orders - December 2020'!$I$2:$I$2047,'Orders - December 2020'!$H$2:$H$2047,Worksheet!AF$3,'Orders - December 2020'!$C$2:$C$2047,Worksheet!$F173),"-")</f>
        <v>-</v>
      </c>
      <c r="AG173" s="51" t="str">
        <f>IFERROR(AVERAGEIFS('Orders - December 2020'!$I$2:$I$2047,'Orders - December 2020'!$H$2:$H$2047,Worksheet!AG$3,'Orders - December 2020'!$C$2:$C$2047,Worksheet!$F173),"-")</f>
        <v>-</v>
      </c>
      <c r="AH173" s="51" t="str">
        <f>IFERROR(AVERAGEIFS('Orders - December 2020'!$I$2:$I$2047,'Orders - December 2020'!$H$2:$H$2047,Worksheet!AH$3,'Orders - December 2020'!$C$2:$C$2047,Worksheet!$F173),"-")</f>
        <v>-</v>
      </c>
      <c r="AI173" s="51" t="str">
        <f>IFERROR(AVERAGEIFS('Orders - December 2020'!$I$2:$I$2047,'Orders - December 2020'!$H$2:$H$2047,Worksheet!AI$3,'Orders - December 2020'!$C$2:$C$2047,Worksheet!$F173),"-")</f>
        <v>-</v>
      </c>
      <c r="AJ173" s="51" t="str">
        <f>IFERROR(AVERAGEIFS('Orders - December 2020'!$I$2:$I$2047,'Orders - December 2020'!$H$2:$H$2047,Worksheet!AJ$3,'Orders - December 2020'!$C$2:$C$2047,Worksheet!$F173),"-")</f>
        <v>-</v>
      </c>
      <c r="AK173" s="51" t="str">
        <f>IFERROR(AVERAGEIFS('Orders - December 2020'!$I$2:$I$2047,'Orders - December 2020'!$H$2:$H$2047,Worksheet!AK$3,'Orders - December 2020'!$C$2:$C$2047,Worksheet!$F173),"-")</f>
        <v>-</v>
      </c>
      <c r="AL173" s="51" t="str">
        <f>IFERROR(AVERAGEIFS('Orders - December 2020'!$I$2:$I$2047,'Orders - December 2020'!$H$2:$H$2047,Worksheet!AL$3,'Orders - December 2020'!$C$2:$C$2047,Worksheet!$F173),"-")</f>
        <v>-</v>
      </c>
      <c r="AM173" s="51" t="str">
        <f>IFERROR(AVERAGEIFS('Orders - December 2020'!$I$2:$I$2047,'Orders - December 2020'!$H$2:$H$2047,Worksheet!AM$3,'Orders - December 2020'!$C$2:$C$2047,Worksheet!$F173),"-")</f>
        <v>-</v>
      </c>
      <c r="AN173" s="51" t="str">
        <f>IFERROR(AVERAGEIFS('Orders - December 2020'!$I$2:$I$2047,'Orders - December 2020'!$H$2:$H$2047,Worksheet!AN$3,'Orders - December 2020'!$C$2:$C$2047,Worksheet!$F173),"-")</f>
        <v>-</v>
      </c>
      <c r="AO173" s="51" t="str">
        <f>IFERROR(AVERAGEIFS('Orders - December 2020'!$I$2:$I$2047,'Orders - December 2020'!$H$2:$H$2047,Worksheet!AO$3,'Orders - December 2020'!$C$2:$C$2047,Worksheet!$F173),"-")</f>
        <v>-</v>
      </c>
      <c r="AP173" s="51" t="str">
        <f>IFERROR(AVERAGEIFS('Orders - December 2020'!$I$2:$I$2047,'Orders - December 2020'!$H$2:$H$2047,Worksheet!AP$3,'Orders - December 2020'!$C$2:$C$2047,Worksheet!$F173),"-")</f>
        <v>-</v>
      </c>
      <c r="AQ173" s="51" t="str">
        <f>IFERROR(AVERAGEIFS('Orders - December 2020'!$I$2:$I$2047,'Orders - December 2020'!$H$2:$H$2047,Worksheet!AQ$3,'Orders - December 2020'!$C$2:$C$2047,Worksheet!$F173),"-")</f>
        <v>-</v>
      </c>
      <c r="AR173" s="51" t="str">
        <f>IFERROR(AVERAGEIFS('Orders - December 2020'!$I$2:$I$2047,'Orders - December 2020'!$H$2:$H$2047,Worksheet!AR$3,'Orders - December 2020'!$C$2:$C$2047,Worksheet!$F173),"-")</f>
        <v>-</v>
      </c>
      <c r="AS173" s="51" t="str">
        <f>IFERROR(AVERAGEIFS('Orders - December 2020'!$I$2:$I$2047,'Orders - December 2020'!$H$2:$H$2047,Worksheet!AS$3,'Orders - December 2020'!$C$2:$C$2047,Worksheet!$F173),"-")</f>
        <v>-</v>
      </c>
      <c r="AT173" s="51" t="str">
        <f>IFERROR(AVERAGEIFS('Orders - December 2020'!$I$2:$I$2047,'Orders - December 2020'!$H$2:$H$2047,Worksheet!AT$3,'Orders - December 2020'!$C$2:$C$2047,Worksheet!$F173),"-")</f>
        <v>-</v>
      </c>
      <c r="AU173" s="51" t="str">
        <f>IFERROR(AVERAGEIFS('Orders - December 2020'!$I$2:$I$2047,'Orders - December 2020'!$H$2:$H$2047,Worksheet!AU$3,'Orders - December 2020'!$C$2:$C$2047,Worksheet!$F173),"-")</f>
        <v>-</v>
      </c>
      <c r="AV173" s="51" t="str">
        <f>IFERROR(AVERAGEIFS('Orders - December 2020'!$I$2:$I$2047,'Orders - December 2020'!$H$2:$H$2047,Worksheet!AV$3,'Orders - December 2020'!$C$2:$C$2047,Worksheet!$F173),"-")</f>
        <v>-</v>
      </c>
      <c r="AW173" s="51" t="str">
        <f>IFERROR(AVERAGEIFS('Orders - December 2020'!$I$2:$I$2047,'Orders - December 2020'!$H$2:$H$2047,Worksheet!AW$3,'Orders - December 2020'!$C$2:$C$2047,Worksheet!$F173),"-")</f>
        <v>-</v>
      </c>
      <c r="AX173" s="51" t="str">
        <f>IFERROR(AVERAGEIFS('Orders - December 2020'!$I$2:$I$2047,'Orders - December 2020'!$H$2:$H$2047,Worksheet!AX$3,'Orders - December 2020'!$C$2:$C$2047,Worksheet!$F173),"-")</f>
        <v>-</v>
      </c>
      <c r="AY173" s="51" t="str">
        <f>IFERROR(AVERAGEIFS('Orders - December 2020'!$I$2:$I$2047,'Orders - December 2020'!$H$2:$H$2047,Worksheet!AY$3,'Orders - December 2020'!$C$2:$C$2047,Worksheet!$F173),"-")</f>
        <v>-</v>
      </c>
      <c r="AZ173" s="51" t="str">
        <f>IFERROR(AVERAGEIFS('Orders - December 2020'!$I$2:$I$2047,'Orders - December 2020'!$H$2:$H$2047,Worksheet!AZ$3,'Orders - December 2020'!$C$2:$C$2047,Worksheet!$F173),"-")</f>
        <v>-</v>
      </c>
      <c r="BA173" s="51" t="str">
        <f>IFERROR(AVERAGEIFS('Orders - December 2020'!$I$2:$I$2047,'Orders - December 2020'!$H$2:$H$2047,Worksheet!BA$3,'Orders - December 2020'!$C$2:$C$2047,Worksheet!$F173),"-")</f>
        <v>-</v>
      </c>
      <c r="BB173" s="51" t="str">
        <f>IFERROR(AVERAGEIFS('Orders - December 2020'!$I$2:$I$2047,'Orders - December 2020'!$H$2:$H$2047,Worksheet!BB$3,'Orders - December 2020'!$C$2:$C$2047,Worksheet!$F173),"-")</f>
        <v>-</v>
      </c>
      <c r="BC173" s="51" t="str">
        <f>IFERROR(AVERAGEIFS('Orders - December 2020'!$I$2:$I$2047,'Orders - December 2020'!$H$2:$H$2047,Worksheet!BC$3,'Orders - December 2020'!$C$2:$C$2047,Worksheet!$F173),"-")</f>
        <v>-</v>
      </c>
      <c r="BD173" s="51" t="str">
        <f>IFERROR(AVERAGEIFS('Orders - December 2020'!$I$2:$I$2047,'Orders - December 2020'!$H$2:$H$2047,Worksheet!BD$3,'Orders - December 2020'!$C$2:$C$2047,Worksheet!$F173),"-")</f>
        <v>-</v>
      </c>
      <c r="BE173" s="51" t="str">
        <f>IFERROR(AVERAGEIFS('Orders - December 2020'!$I$2:$I$2047,'Orders - December 2020'!$H$2:$H$2047,Worksheet!BE$3,'Orders - December 2020'!$C$2:$C$2047,Worksheet!$F173),"-")</f>
        <v>-</v>
      </c>
      <c r="BF173" s="51" t="str">
        <f>IFERROR(AVERAGEIFS('Orders - December 2020'!$I$2:$I$2047,'Orders - December 2020'!$H$2:$H$2047,Worksheet!BF$3,'Orders - December 2020'!$C$2:$C$2047,Worksheet!$F173),"-")</f>
        <v>-</v>
      </c>
      <c r="BG173" s="51" t="str">
        <f>IFERROR(AVERAGEIFS('Orders - December 2020'!$I$2:$I$2047,'Orders - December 2020'!$H$2:$H$2047,Worksheet!BG$3,'Orders - December 2020'!$C$2:$C$2047,Worksheet!$F173),"-")</f>
        <v>-</v>
      </c>
      <c r="BH173" s="51" t="str">
        <f>IFERROR(AVERAGEIFS('Orders - December 2020'!$I$2:$I$2047,'Orders - December 2020'!$H$2:$H$2047,Worksheet!BH$3,'Orders - December 2020'!$C$2:$C$2047,Worksheet!$F173),"-")</f>
        <v>-</v>
      </c>
      <c r="BI173" s="51" t="str">
        <f>IFERROR(AVERAGEIFS('Orders - December 2020'!$I$2:$I$2047,'Orders - December 2020'!$H$2:$H$2047,Worksheet!BI$3,'Orders - December 2020'!$C$2:$C$2047,Worksheet!$F173),"-")</f>
        <v>-</v>
      </c>
      <c r="BJ173" s="51" t="str">
        <f>IFERROR(AVERAGEIFS('Orders - December 2020'!$I$2:$I$2047,'Orders - December 2020'!$H$2:$H$2047,Worksheet!BJ$3,'Orders - December 2020'!$C$2:$C$2047,Worksheet!$F173),"-")</f>
        <v>-</v>
      </c>
      <c r="BK173" s="51" t="str">
        <f>IFERROR(AVERAGEIFS('Orders - December 2020'!$I$2:$I$2047,'Orders - December 2020'!$H$2:$H$2047,Worksheet!BK$3,'Orders - December 2020'!$C$2:$C$2047,Worksheet!$F173),"-")</f>
        <v>-</v>
      </c>
      <c r="BL173" s="51" t="str">
        <f>IFERROR(AVERAGEIFS('Orders - December 2020'!$I$2:$I$2047,'Orders - December 2020'!$H$2:$H$2047,Worksheet!BL$3,'Orders - December 2020'!$C$2:$C$2047,Worksheet!$F173),"-")</f>
        <v>-</v>
      </c>
      <c r="BM173" s="51" t="str">
        <f>IFERROR(AVERAGEIFS('Orders - December 2020'!$I$2:$I$2047,'Orders - December 2020'!$H$2:$H$2047,Worksheet!BM$3,'Orders - December 2020'!$C$2:$C$2047,Worksheet!$F173),"-")</f>
        <v>-</v>
      </c>
      <c r="BN173" s="51" t="str">
        <f>IFERROR(AVERAGEIFS('Orders - December 2020'!$I$2:$I$2047,'Orders - December 2020'!$H$2:$H$2047,Worksheet!BN$3,'Orders - December 2020'!$C$2:$C$2047,Worksheet!$F173),"-")</f>
        <v>-</v>
      </c>
      <c r="BO173" s="51" t="str">
        <f>IFERROR(AVERAGEIFS('Orders - December 2020'!$I$2:$I$2047,'Orders - December 2020'!$H$2:$H$2047,Worksheet!BO$3,'Orders - December 2020'!$C$2:$C$2047,Worksheet!$F173),"-")</f>
        <v>-</v>
      </c>
      <c r="BP173" s="51" t="str">
        <f>IFERROR(AVERAGEIFS('Orders - December 2020'!$I$2:$I$2047,'Orders - December 2020'!$H$2:$H$2047,Worksheet!BP$3,'Orders - December 2020'!$C$2:$C$2047,Worksheet!$F173),"-")</f>
        <v>-</v>
      </c>
      <c r="BQ173" s="51" t="str">
        <f>IFERROR(AVERAGEIFS('Orders - December 2020'!$I$2:$I$2047,'Orders - December 2020'!$H$2:$H$2047,Worksheet!BQ$3,'Orders - December 2020'!$C$2:$C$2047,Worksheet!$F173),"-")</f>
        <v>-</v>
      </c>
      <c r="BR173" s="51" t="str">
        <f>IFERROR(AVERAGEIFS('Orders - December 2020'!$I$2:$I$2047,'Orders - December 2020'!$H$2:$H$2047,Worksheet!BR$3,'Orders - December 2020'!$C$2:$C$2047,Worksheet!$F173),"-")</f>
        <v>-</v>
      </c>
      <c r="BS173" s="51" t="str">
        <f>IFERROR(AVERAGEIFS('Orders - December 2020'!$I$2:$I$2047,'Orders - December 2020'!$H$2:$H$2047,Worksheet!BS$3,'Orders - December 2020'!$C$2:$C$2047,Worksheet!$F173),"-")</f>
        <v>-</v>
      </c>
      <c r="BT173" s="51" t="str">
        <f>IFERROR(AVERAGEIFS('Orders - December 2020'!$I$2:$I$2047,'Orders - December 2020'!$H$2:$H$2047,Worksheet!BT$3,'Orders - December 2020'!$C$2:$C$2047,Worksheet!$F173),"-")</f>
        <v>-</v>
      </c>
      <c r="BU173" s="51" t="str">
        <f>IFERROR(AVERAGEIFS('Orders - December 2020'!$I$2:$I$2047,'Orders - December 2020'!$H$2:$H$2047,Worksheet!BU$3,'Orders - December 2020'!$C$2:$C$2047,Worksheet!$F173),"-")</f>
        <v>-</v>
      </c>
      <c r="BV173" s="51" t="str">
        <f>IFERROR(AVERAGEIFS('Orders - December 2020'!$I$2:$I$2047,'Orders - December 2020'!$H$2:$H$2047,Worksheet!BV$3,'Orders - December 2020'!$C$2:$C$2047,Worksheet!$F173),"-")</f>
        <v>-</v>
      </c>
      <c r="BW173" s="51" t="str">
        <f>IFERROR(AVERAGEIFS('Orders - December 2020'!$I$2:$I$2047,'Orders - December 2020'!$H$2:$H$2047,Worksheet!BW$3,'Orders - December 2020'!$C$2:$C$2047,Worksheet!$F173),"-")</f>
        <v>-</v>
      </c>
      <c r="BX173" s="51" t="str">
        <f>IFERROR(AVERAGEIFS('Orders - December 2020'!$I$2:$I$2047,'Orders - December 2020'!$H$2:$H$2047,Worksheet!BX$3,'Orders - December 2020'!$C$2:$C$2047,Worksheet!$F173),"-")</f>
        <v>-</v>
      </c>
      <c r="BY173" s="51" t="str">
        <f>IFERROR(AVERAGEIFS('Orders - December 2020'!$I$2:$I$2047,'Orders - December 2020'!$H$2:$H$2047,Worksheet!BY$3,'Orders - December 2020'!$C$2:$C$2047,Worksheet!$F173),"-")</f>
        <v>-</v>
      </c>
      <c r="BZ173" s="51" t="str">
        <f>IFERROR(AVERAGEIFS('Orders - December 2020'!$I$2:$I$2047,'Orders - December 2020'!$H$2:$H$2047,Worksheet!BZ$3,'Orders - December 2020'!$C$2:$C$2047,Worksheet!$F173),"-")</f>
        <v>-</v>
      </c>
      <c r="CA173" s="51" t="str">
        <f>IFERROR(AVERAGEIFS('Orders - December 2020'!$I$2:$I$2047,'Orders - December 2020'!$H$2:$H$2047,Worksheet!CA$3,'Orders - December 2020'!$C$2:$C$2047,Worksheet!$F173),"-")</f>
        <v>-</v>
      </c>
      <c r="CB173" s="51" t="str">
        <f>IFERROR(AVERAGEIFS('Orders - December 2020'!$I$2:$I$2047,'Orders - December 2020'!$H$2:$H$2047,Worksheet!CB$3,'Orders - December 2020'!$C$2:$C$2047,Worksheet!$F173),"-")</f>
        <v>-</v>
      </c>
      <c r="CC173" s="51" t="str">
        <f>IFERROR(AVERAGEIFS('Orders - December 2020'!$I$2:$I$2047,'Orders - December 2020'!$H$2:$H$2047,Worksheet!CC$3,'Orders - December 2020'!$C$2:$C$2047,Worksheet!$F173),"-")</f>
        <v>-</v>
      </c>
      <c r="CD173" s="51" t="str">
        <f>IFERROR(AVERAGEIFS('Orders - December 2020'!$I$2:$I$2047,'Orders - December 2020'!$H$2:$H$2047,Worksheet!CD$3,'Orders - December 2020'!$C$2:$C$2047,Worksheet!$F173),"-")</f>
        <v>-</v>
      </c>
      <c r="CE173" s="51" t="str">
        <f>IFERROR(AVERAGEIFS('Orders - December 2020'!$I$2:$I$2047,'Orders - December 2020'!$H$2:$H$2047,Worksheet!CE$3,'Orders - December 2020'!$C$2:$C$2047,Worksheet!$F173),"-")</f>
        <v>-</v>
      </c>
      <c r="CF173" s="51" t="str">
        <f>IFERROR(AVERAGEIFS('Orders - December 2020'!$I$2:$I$2047,'Orders - December 2020'!$H$2:$H$2047,Worksheet!CF$3,'Orders - December 2020'!$C$2:$C$2047,Worksheet!$F173),"-")</f>
        <v>-</v>
      </c>
      <c r="CG173" s="51" t="str">
        <f>IFERROR(AVERAGEIFS('Orders - December 2020'!$I$2:$I$2047,'Orders - December 2020'!$H$2:$H$2047,Worksheet!CG$3,'Orders - December 2020'!$C$2:$C$2047,Worksheet!$F173),"-")</f>
        <v>-</v>
      </c>
      <c r="CH173" s="51">
        <f>IFERROR(AVERAGEIFS('Orders - December 2020'!$I$2:$I$2047,'Orders - December 2020'!$H$2:$H$2047,Worksheet!CH$3,'Orders - December 2020'!$C$2:$C$2047,Worksheet!$F173),"-")</f>
        <v>1</v>
      </c>
      <c r="CI173" s="51" t="str">
        <f>IFERROR(AVERAGEIFS('Orders - December 2020'!$I$2:$I$2047,'Orders - December 2020'!$H$2:$H$2047,Worksheet!CI$3,'Orders - December 2020'!$C$2:$C$2047,Worksheet!$F173),"-")</f>
        <v>-</v>
      </c>
      <c r="CJ173" s="51" t="str">
        <f>IFERROR(AVERAGEIFS('Orders - December 2020'!$I$2:$I$2047,'Orders - December 2020'!$H$2:$H$2047,Worksheet!CJ$3,'Orders - December 2020'!$C$2:$C$2047,Worksheet!$F173),"-")</f>
        <v>-</v>
      </c>
      <c r="CK173" s="51" t="str">
        <f>IFERROR(AVERAGEIFS('Orders - December 2020'!$I$2:$I$2047,'Orders - December 2020'!$H$2:$H$2047,Worksheet!CK$3,'Orders - December 2020'!$C$2:$C$2047,Worksheet!$F173),"-")</f>
        <v>-</v>
      </c>
      <c r="CL173" s="51" t="str">
        <f>IFERROR(AVERAGEIFS('Orders - December 2020'!$I$2:$I$2047,'Orders - December 2020'!$H$2:$H$2047,Worksheet!CL$3,'Orders - December 2020'!$C$2:$C$2047,Worksheet!$F173),"-")</f>
        <v>-</v>
      </c>
      <c r="CM173" s="51" t="str">
        <f>IFERROR(AVERAGEIFS('Orders - December 2020'!$I$2:$I$2047,'Orders - December 2020'!$H$2:$H$2047,Worksheet!CM$3,'Orders - December 2020'!$C$2:$C$2047,Worksheet!$F173),"-")</f>
        <v>-</v>
      </c>
      <c r="CN173" s="51" t="str">
        <f>IFERROR(AVERAGEIFS('Orders - December 2020'!$I$2:$I$2047,'Orders - December 2020'!$H$2:$H$2047,Worksheet!CN$3,'Orders - December 2020'!$C$2:$C$2047,Worksheet!$F173),"-")</f>
        <v>-</v>
      </c>
      <c r="CO173" s="51" t="str">
        <f>IFERROR(AVERAGEIFS('Orders - December 2020'!$I$2:$I$2047,'Orders - December 2020'!$H$2:$H$2047,Worksheet!CO$3,'Orders - December 2020'!$C$2:$C$2047,Worksheet!$F173),"-")</f>
        <v>-</v>
      </c>
      <c r="CP173" s="51" t="str">
        <f>IFERROR(AVERAGEIFS('Orders - December 2020'!$I$2:$I$2047,'Orders - December 2020'!$H$2:$H$2047,Worksheet!CP$3,'Orders - December 2020'!$C$2:$C$2047,Worksheet!$F173),"-")</f>
        <v>-</v>
      </c>
      <c r="CQ173" s="51" t="str">
        <f>IFERROR(AVERAGEIFS('Orders - December 2020'!$I$2:$I$2047,'Orders - December 2020'!$H$2:$H$2047,Worksheet!CQ$3,'Orders - December 2020'!$C$2:$C$2047,Worksheet!$F173),"-")</f>
        <v>-</v>
      </c>
      <c r="CR173" s="51" t="str">
        <f>IFERROR(AVERAGEIFS('Orders - December 2020'!$I$2:$I$2047,'Orders - December 2020'!$H$2:$H$2047,Worksheet!CR$3,'Orders - December 2020'!$C$2:$C$2047,Worksheet!$F173),"-")</f>
        <v>-</v>
      </c>
      <c r="CS173" s="51" t="str">
        <f>IFERROR(AVERAGEIFS('Orders - December 2020'!$I$2:$I$2047,'Orders - December 2020'!$H$2:$H$2047,Worksheet!CS$3,'Orders - December 2020'!$C$2:$C$2047,Worksheet!$F173),"-")</f>
        <v>-</v>
      </c>
      <c r="CT173" s="51" t="str">
        <f>IFERROR(AVERAGEIFS('Orders - December 2020'!$I$2:$I$2047,'Orders - December 2020'!$H$2:$H$2047,Worksheet!CT$3,'Orders - December 2020'!$C$2:$C$2047,Worksheet!$F173),"-")</f>
        <v>-</v>
      </c>
      <c r="CU173" s="51" t="str">
        <f>IFERROR(AVERAGEIFS('Orders - December 2020'!$I$2:$I$2047,'Orders - December 2020'!$H$2:$H$2047,Worksheet!CU$3,'Orders - December 2020'!$C$2:$C$2047,Worksheet!$F173),"-")</f>
        <v>-</v>
      </c>
      <c r="CV173" s="51" t="str">
        <f>IFERROR(AVERAGEIFS('Orders - December 2020'!$I$2:$I$2047,'Orders - December 2020'!$H$2:$H$2047,Worksheet!CV$3,'Orders - December 2020'!$C$2:$C$2047,Worksheet!$F173),"-")</f>
        <v>-</v>
      </c>
      <c r="CW173" s="51" t="str">
        <f>IFERROR(AVERAGEIFS('Orders - December 2020'!$I$2:$I$2047,'Orders - December 2020'!$H$2:$H$2047,Worksheet!CW$3,'Orders - December 2020'!$C$2:$C$2047,Worksheet!$F173),"-")</f>
        <v>-</v>
      </c>
      <c r="CX173" s="51" t="str">
        <f>IFERROR(AVERAGEIFS('Orders - December 2020'!$I$2:$I$2047,'Orders - December 2020'!$H$2:$H$2047,Worksheet!CX$3,'Orders - December 2020'!$C$2:$C$2047,Worksheet!$F173),"-")</f>
        <v>-</v>
      </c>
      <c r="CY173" s="51" t="str">
        <f>IFERROR(AVERAGEIFS('Orders - December 2020'!$I$2:$I$2047,'Orders - December 2020'!$H$2:$H$2047,Worksheet!CY$3,'Orders - December 2020'!$C$2:$C$2047,Worksheet!$F173),"-")</f>
        <v>-</v>
      </c>
      <c r="CZ173" s="51" t="str">
        <f>IFERROR(AVERAGEIFS('Orders - December 2020'!$I$2:$I$2047,'Orders - December 2020'!$H$2:$H$2047,Worksheet!CZ$3,'Orders - December 2020'!$C$2:$C$2047,Worksheet!$F173),"-")</f>
        <v>-</v>
      </c>
      <c r="DA173" s="51" t="str">
        <f>IFERROR(AVERAGEIFS('Orders - December 2020'!$I$2:$I$2047,'Orders - December 2020'!$H$2:$H$2047,Worksheet!DA$3,'Orders - December 2020'!$C$2:$C$2047,Worksheet!$F173),"-")</f>
        <v>-</v>
      </c>
      <c r="DB173" s="51" t="str">
        <f>IFERROR(AVERAGEIFS('Orders - December 2020'!$I$2:$I$2047,'Orders - December 2020'!$H$2:$H$2047,Worksheet!DB$3,'Orders - December 2020'!$C$2:$C$2047,Worksheet!$F173),"-")</f>
        <v>-</v>
      </c>
      <c r="DC173" s="51" t="str">
        <f>IFERROR(AVERAGEIFS('Orders - December 2020'!$I$2:$I$2047,'Orders - December 2020'!$H$2:$H$2047,Worksheet!DC$3,'Orders - December 2020'!$C$2:$C$2047,Worksheet!$F173),"-")</f>
        <v>-</v>
      </c>
      <c r="DD173" s="51" t="str">
        <f>IFERROR(AVERAGEIFS('Orders - December 2020'!$I$2:$I$2047,'Orders - December 2020'!$H$2:$H$2047,Worksheet!DD$3,'Orders - December 2020'!$C$2:$C$2047,Worksheet!$F173),"-")</f>
        <v>-</v>
      </c>
      <c r="DE173" s="51" t="str">
        <f>IFERROR(AVERAGEIFS('Orders - December 2020'!$I$2:$I$2047,'Orders - December 2020'!$H$2:$H$2047,Worksheet!DE$3,'Orders - December 2020'!$C$2:$C$2047,Worksheet!$F173),"-")</f>
        <v>-</v>
      </c>
      <c r="DF173" s="51" t="str">
        <f>IFERROR(AVERAGEIFS('Orders - December 2020'!$I$2:$I$2047,'Orders - December 2020'!$H$2:$H$2047,Worksheet!DF$3,'Orders - December 2020'!$C$2:$C$2047,Worksheet!$F173),"-")</f>
        <v>-</v>
      </c>
      <c r="DG173" s="51" t="str">
        <f>IFERROR(AVERAGEIFS('Orders - December 2020'!$I$2:$I$2047,'Orders - December 2020'!$H$2:$H$2047,Worksheet!DG$3,'Orders - December 2020'!$C$2:$C$2047,Worksheet!$F173),"-")</f>
        <v>-</v>
      </c>
      <c r="DH173" s="51" t="str">
        <f>IFERROR(AVERAGEIFS('Orders - December 2020'!$I$2:$I$2047,'Orders - December 2020'!$H$2:$H$2047,Worksheet!DH$3,'Orders - December 2020'!$C$2:$C$2047,Worksheet!$F173),"-")</f>
        <v>-</v>
      </c>
      <c r="DI173" s="51" t="str">
        <f>IFERROR(AVERAGEIFS('Orders - December 2020'!$I$2:$I$2047,'Orders - December 2020'!$H$2:$H$2047,Worksheet!DI$3,'Orders - December 2020'!$C$2:$C$2047,Worksheet!$F173),"-")</f>
        <v>-</v>
      </c>
      <c r="DJ173" s="51" t="str">
        <f>IFERROR(AVERAGEIFS('Orders - December 2020'!$I$2:$I$2047,'Orders - December 2020'!$H$2:$H$2047,Worksheet!DJ$3,'Orders - December 2020'!$C$2:$C$2047,Worksheet!$F173),"-")</f>
        <v>-</v>
      </c>
      <c r="DK173" s="51" t="str">
        <f>IFERROR(AVERAGEIFS('Orders - December 2020'!$I$2:$I$2047,'Orders - December 2020'!$H$2:$H$2047,Worksheet!DK$3,'Orders - December 2020'!$C$2:$C$2047,Worksheet!$F173),"-")</f>
        <v>-</v>
      </c>
      <c r="DL173" s="51" t="str">
        <f>IFERROR(AVERAGEIFS('Orders - December 2020'!$I$2:$I$2047,'Orders - December 2020'!$H$2:$H$2047,Worksheet!DL$3,'Orders - December 2020'!$C$2:$C$2047,Worksheet!$F173),"-")</f>
        <v>-</v>
      </c>
      <c r="DM173" s="51" t="str">
        <f>IFERROR(AVERAGEIFS('Orders - December 2020'!$I$2:$I$2047,'Orders - December 2020'!$H$2:$H$2047,Worksheet!DM$3,'Orders - December 2020'!$C$2:$C$2047,Worksheet!$F173),"-")</f>
        <v>-</v>
      </c>
      <c r="DN173" s="51" t="str">
        <f>IFERROR(AVERAGEIFS('Orders - December 2020'!$I$2:$I$2047,'Orders - December 2020'!$H$2:$H$2047,Worksheet!DN$3,'Orders - December 2020'!$C$2:$C$2047,Worksheet!$F173),"-")</f>
        <v>-</v>
      </c>
      <c r="DO173" s="51" t="str">
        <f>IFERROR(AVERAGEIFS('Orders - December 2020'!$I$2:$I$2047,'Orders - December 2020'!$H$2:$H$2047,Worksheet!DO$3,'Orders - December 2020'!$C$2:$C$2047,Worksheet!$F173),"-")</f>
        <v>-</v>
      </c>
      <c r="DP173" s="51" t="str">
        <f>IFERROR(AVERAGEIFS('Orders - December 2020'!$I$2:$I$2047,'Orders - December 2020'!$H$2:$H$2047,Worksheet!DP$3,'Orders - December 2020'!$C$2:$C$2047,Worksheet!$F173),"-")</f>
        <v>-</v>
      </c>
      <c r="DQ173" s="51" t="str">
        <f>IFERROR(AVERAGEIFS('Orders - December 2020'!$I$2:$I$2047,'Orders - December 2020'!$H$2:$H$2047,Worksheet!DQ$3,'Orders - December 2020'!$C$2:$C$2047,Worksheet!$F173),"-")</f>
        <v>-</v>
      </c>
      <c r="DR173" s="51" t="str">
        <f>IFERROR(AVERAGEIFS('Orders - December 2020'!$I$2:$I$2047,'Orders - December 2020'!$H$2:$H$2047,Worksheet!DR$3,'Orders - December 2020'!$C$2:$C$2047,Worksheet!$F173),"-")</f>
        <v>-</v>
      </c>
      <c r="DS173" s="51" t="str">
        <f>IFERROR(AVERAGEIFS('Orders - December 2020'!$I$2:$I$2047,'Orders - December 2020'!$H$2:$H$2047,Worksheet!DS$3,'Orders - December 2020'!$C$2:$C$2047,Worksheet!$F173),"-")</f>
        <v>-</v>
      </c>
      <c r="DT173" s="51" t="str">
        <f>IFERROR(AVERAGEIFS('Orders - December 2020'!$I$2:$I$2047,'Orders - December 2020'!$H$2:$H$2047,Worksheet!DT$3,'Orders - December 2020'!$C$2:$C$2047,Worksheet!$F173),"-")</f>
        <v>-</v>
      </c>
      <c r="DU173" s="51" t="str">
        <f>IFERROR(AVERAGEIFS('Orders - December 2020'!$I$2:$I$2047,'Orders - December 2020'!$H$2:$H$2047,Worksheet!DU$3,'Orders - December 2020'!$C$2:$C$2047,Worksheet!$F173),"-")</f>
        <v>-</v>
      </c>
      <c r="DV173" s="51" t="str">
        <f>IFERROR(AVERAGEIFS('Orders - December 2020'!$I$2:$I$2047,'Orders - December 2020'!$H$2:$H$2047,Worksheet!DV$3,'Orders - December 2020'!$C$2:$C$2047,Worksheet!$F173),"-")</f>
        <v>-</v>
      </c>
      <c r="DW173" s="51" t="str">
        <f>IFERROR(AVERAGEIFS('Orders - December 2020'!$I$2:$I$2047,'Orders - December 2020'!$H$2:$H$2047,Worksheet!DW$3,'Orders - December 2020'!$C$2:$C$2047,Worksheet!$F173),"-")</f>
        <v>-</v>
      </c>
      <c r="DX173" s="51" t="str">
        <f>IFERROR(AVERAGEIFS('Orders - December 2020'!$I$2:$I$2047,'Orders - December 2020'!$H$2:$H$2047,Worksheet!DX$3,'Orders - December 2020'!$C$2:$C$2047,Worksheet!$F173),"-")</f>
        <v>-</v>
      </c>
      <c r="DY173" s="51" t="str">
        <f>IFERROR(AVERAGEIFS('Orders - December 2020'!$I$2:$I$2047,'Orders - December 2020'!$H$2:$H$2047,Worksheet!DY$3,'Orders - December 2020'!$C$2:$C$2047,Worksheet!$F173),"-")</f>
        <v>-</v>
      </c>
      <c r="DZ173" s="51" t="str">
        <f>IFERROR(AVERAGEIFS('Orders - December 2020'!$I$2:$I$2047,'Orders - December 2020'!$H$2:$H$2047,Worksheet!DZ$3,'Orders - December 2020'!$C$2:$C$2047,Worksheet!$F173),"-")</f>
        <v>-</v>
      </c>
      <c r="EA173" s="51" t="str">
        <f>IFERROR(AVERAGEIFS('Orders - December 2020'!$I$2:$I$2047,'Orders - December 2020'!$H$2:$H$2047,Worksheet!EA$3,'Orders - December 2020'!$C$2:$C$2047,Worksheet!$F173),"-")</f>
        <v>-</v>
      </c>
      <c r="EB173" s="51" t="str">
        <f>IFERROR(AVERAGEIFS('Orders - December 2020'!$I$2:$I$2047,'Orders - December 2020'!$H$2:$H$2047,Worksheet!EB$3,'Orders - December 2020'!$C$2:$C$2047,Worksheet!$F173),"-")</f>
        <v>-</v>
      </c>
      <c r="EC173" s="51" t="str">
        <f>IFERROR(AVERAGEIFS('Orders - December 2020'!$I$2:$I$2047,'Orders - December 2020'!$H$2:$H$2047,Worksheet!EC$3,'Orders - December 2020'!$C$2:$C$2047,Worksheet!$F173),"-")</f>
        <v>-</v>
      </c>
      <c r="ED173" s="51" t="str">
        <f>IFERROR(AVERAGEIFS('Orders - December 2020'!$I$2:$I$2047,'Orders - December 2020'!$H$2:$H$2047,Worksheet!ED$3,'Orders - December 2020'!$C$2:$C$2047,Worksheet!$F173),"-")</f>
        <v>-</v>
      </c>
      <c r="EE173" s="51" t="str">
        <f>IFERROR(AVERAGEIFS('Orders - December 2020'!$I$2:$I$2047,'Orders - December 2020'!$H$2:$H$2047,Worksheet!EE$3,'Orders - December 2020'!$C$2:$C$2047,Worksheet!$F173),"-")</f>
        <v>-</v>
      </c>
      <c r="EF173" s="51" t="str">
        <f>IFERROR(AVERAGEIFS('Orders - December 2020'!$I$2:$I$2047,'Orders - December 2020'!$H$2:$H$2047,Worksheet!EF$3,'Orders - December 2020'!$C$2:$C$2047,Worksheet!$F173),"-")</f>
        <v>-</v>
      </c>
      <c r="EG173" s="51" t="str">
        <f>IFERROR(AVERAGEIFS('Orders - December 2020'!$I$2:$I$2047,'Orders - December 2020'!$H$2:$H$2047,Worksheet!EG$3,'Orders - December 2020'!$C$2:$C$2047,Worksheet!$F173),"-")</f>
        <v>-</v>
      </c>
      <c r="EH173" s="51" t="str">
        <f>IFERROR(AVERAGEIFS('Orders - December 2020'!$I$2:$I$2047,'Orders - December 2020'!$H$2:$H$2047,Worksheet!EH$3,'Orders - December 2020'!$C$2:$C$2047,Worksheet!$F173),"-")</f>
        <v>-</v>
      </c>
      <c r="EI173" s="51" t="str">
        <f>IFERROR(AVERAGEIFS('Orders - December 2020'!$I$2:$I$2047,'Orders - December 2020'!$H$2:$H$2047,Worksheet!EI$3,'Orders - December 2020'!$C$2:$C$2047,Worksheet!$F173),"-")</f>
        <v>-</v>
      </c>
      <c r="EJ173" s="51" t="str">
        <f>IFERROR(AVERAGEIFS('Orders - December 2020'!$I$2:$I$2047,'Orders - December 2020'!$H$2:$H$2047,Worksheet!EJ$3,'Orders - December 2020'!$C$2:$C$2047,Worksheet!$F173),"-")</f>
        <v>-</v>
      </c>
      <c r="EK173" s="51" t="str">
        <f>IFERROR(AVERAGEIFS('Orders - December 2020'!$I$2:$I$2047,'Orders - December 2020'!$H$2:$H$2047,Worksheet!EK$3,'Orders - December 2020'!$C$2:$C$2047,Worksheet!$F173),"-")</f>
        <v>-</v>
      </c>
      <c r="EL173" s="51" t="str">
        <f>IFERROR(AVERAGEIFS('Orders - December 2020'!$I$2:$I$2047,'Orders - December 2020'!$H$2:$H$2047,Worksheet!EL$3,'Orders - December 2020'!$C$2:$C$2047,Worksheet!$F173),"-")</f>
        <v>-</v>
      </c>
      <c r="EM173" s="51" t="str">
        <f>IFERROR(AVERAGEIFS('Orders - December 2020'!$I$2:$I$2047,'Orders - December 2020'!$H$2:$H$2047,Worksheet!EM$3,'Orders - December 2020'!$C$2:$C$2047,Worksheet!$F173),"-")</f>
        <v>-</v>
      </c>
      <c r="EN173" s="51" t="str">
        <f>IFERROR(AVERAGEIFS('Orders - December 2020'!$I$2:$I$2047,'Orders - December 2020'!$H$2:$H$2047,Worksheet!EN$3,'Orders - December 2020'!$C$2:$C$2047,Worksheet!$F173),"-")</f>
        <v>-</v>
      </c>
      <c r="EO173" s="51" t="str">
        <f>IFERROR(AVERAGEIFS('Orders - December 2020'!$I$2:$I$2047,'Orders - December 2020'!$H$2:$H$2047,Worksheet!EO$3,'Orders - December 2020'!$C$2:$C$2047,Worksheet!$F173),"-")</f>
        <v>-</v>
      </c>
      <c r="EP173" s="51">
        <f>IFERROR(AVERAGEIFS('Orders - December 2020'!$I$2:$I$2047,'Orders - December 2020'!$H$2:$H$2047,Worksheet!EP$3,'Orders - December 2020'!$C$2:$C$2047,Worksheet!$F173),"-")</f>
        <v>1</v>
      </c>
      <c r="EQ173" s="51" t="str">
        <f>IFERROR(AVERAGEIFS('Orders - December 2020'!$I$2:$I$2047,'Orders - December 2020'!$H$2:$H$2047,Worksheet!EQ$3,'Orders - December 2020'!$C$2:$C$2047,Worksheet!$F173),"-")</f>
        <v>-</v>
      </c>
      <c r="ER173" s="51">
        <f>IFERROR(AVERAGEIFS('Orders - December 2020'!$I$2:$I$2047,'Orders - December 2020'!$H$2:$H$2047,Worksheet!ER$3,'Orders - December 2020'!$C$2:$C$2047,Worksheet!$F173),"-")</f>
        <v>1</v>
      </c>
      <c r="ES173" s="51" t="str">
        <f>IFERROR(AVERAGEIFS('Orders - December 2020'!$I$2:$I$2047,'Orders - December 2020'!$H$2:$H$2047,Worksheet!ES$3,'Orders - December 2020'!$C$2:$C$2047,Worksheet!$F173),"-")</f>
        <v>-</v>
      </c>
      <c r="ET173" s="51" t="str">
        <f>IFERROR(AVERAGEIFS('Orders - December 2020'!$I$2:$I$2047,'Orders - December 2020'!$H$2:$H$2047,Worksheet!ET$3,'Orders - December 2020'!$C$2:$C$2047,Worksheet!$F173),"-")</f>
        <v>-</v>
      </c>
      <c r="EU173" s="51" t="str">
        <f>IFERROR(AVERAGEIFS('Orders - December 2020'!$I$2:$I$2047,'Orders - December 2020'!$H$2:$H$2047,Worksheet!EU$3,'Orders - December 2020'!$C$2:$C$2047,Worksheet!$F173),"-")</f>
        <v>-</v>
      </c>
      <c r="EV173" s="51" t="str">
        <f>IFERROR(AVERAGEIFS('Orders - December 2020'!$I$2:$I$2047,'Orders - December 2020'!$H$2:$H$2047,Worksheet!EV$3,'Orders - December 2020'!$C$2:$C$2047,Worksheet!$F173),"-")</f>
        <v>-</v>
      </c>
      <c r="EW173" s="51" t="str">
        <f>IFERROR(AVERAGEIFS('Orders - December 2020'!$I$2:$I$2047,'Orders - December 2020'!$H$2:$H$2047,Worksheet!EW$3,'Orders - December 2020'!$C$2:$C$2047,Worksheet!$F173),"-")</f>
        <v>-</v>
      </c>
      <c r="EX173" s="51" t="str">
        <f>IFERROR(AVERAGEIFS('Orders - December 2020'!$I$2:$I$2047,'Orders - December 2020'!$H$2:$H$2047,Worksheet!EX$3,'Orders - December 2020'!$C$2:$C$2047,Worksheet!$F173),"-")</f>
        <v>-</v>
      </c>
      <c r="EY173" s="51" t="str">
        <f>IFERROR(AVERAGEIFS('Orders - December 2020'!$I$2:$I$2047,'Orders - December 2020'!$H$2:$H$2047,Worksheet!EY$3,'Orders - December 2020'!$C$2:$C$2047,Worksheet!$F173),"-")</f>
        <v>-</v>
      </c>
      <c r="EZ173" s="51" t="str">
        <f>IFERROR(AVERAGEIFS('Orders - December 2020'!$I$2:$I$2047,'Orders - December 2020'!$H$2:$H$2047,Worksheet!EZ$3,'Orders - December 2020'!$C$2:$C$2047,Worksheet!$F173),"-")</f>
        <v>-</v>
      </c>
      <c r="FA173" s="51" t="str">
        <f>IFERROR(AVERAGEIFS('Orders - December 2020'!$I$2:$I$2047,'Orders - December 2020'!$H$2:$H$2047,Worksheet!FA$3,'Orders - December 2020'!$C$2:$C$2047,Worksheet!$F173),"-")</f>
        <v>-</v>
      </c>
      <c r="FB173" s="51" t="str">
        <f>IFERROR(AVERAGEIFS('Orders - December 2020'!$I$2:$I$2047,'Orders - December 2020'!$H$2:$H$2047,Worksheet!FB$3,'Orders - December 2020'!$C$2:$C$2047,Worksheet!$F173),"-")</f>
        <v>-</v>
      </c>
      <c r="FC173" s="51" t="str">
        <f>IFERROR(AVERAGEIFS('Orders - December 2020'!$I$2:$I$2047,'Orders - December 2020'!$H$2:$H$2047,Worksheet!FC$3,'Orders - December 2020'!$C$2:$C$2047,Worksheet!$F173),"-")</f>
        <v>-</v>
      </c>
      <c r="FD173" s="51" t="str">
        <f>IFERROR(AVERAGEIFS('Orders - December 2020'!$I$2:$I$2047,'Orders - December 2020'!$H$2:$H$2047,Worksheet!FD$3,'Orders - December 2020'!$C$2:$C$2047,Worksheet!$F173),"-")</f>
        <v>-</v>
      </c>
      <c r="FE173" s="51" t="str">
        <f>IFERROR(AVERAGEIFS('Orders - December 2020'!$I$2:$I$2047,'Orders - December 2020'!$H$2:$H$2047,Worksheet!FE$3,'Orders - December 2020'!$C$2:$C$2047,Worksheet!$F173),"-")</f>
        <v>-</v>
      </c>
      <c r="FF173" s="51" t="str">
        <f>IFERROR(AVERAGEIFS('Orders - December 2020'!$I$2:$I$2047,'Orders - December 2020'!$H$2:$H$2047,Worksheet!FF$3,'Orders - December 2020'!$C$2:$C$2047,Worksheet!$F173),"-")</f>
        <v>-</v>
      </c>
      <c r="FG173" s="52" t="str">
        <f>IFERROR(AVERAGEIFS('Orders - December 2020'!$I$2:$I$2047,'Orders - December 2020'!$H$2:$H$2047,Worksheet!FG$3,'Orders - December 2020'!$C$2:$C$2047,Worksheet!$F173),"-")</f>
        <v>-</v>
      </c>
    </row>
    <row r="174" spans="6:163">
      <c r="F174" s="45" t="str">
        <v>Payless Minimart</v>
      </c>
      <c r="G174" s="50" t="str">
        <f>IFERROR(AVERAGEIFS('Orders - December 2020'!$I$2:$I$2047,'Orders - December 2020'!$H$2:$H$2047,Worksheet!G$3,'Orders - December 2020'!$C$2:$C$2047,Worksheet!$F174),"-")</f>
        <v>-</v>
      </c>
      <c r="H174" s="51" t="str">
        <f>IFERROR(AVERAGEIFS('Orders - December 2020'!$I$2:$I$2047,'Orders - December 2020'!$H$2:$H$2047,Worksheet!H$3,'Orders - December 2020'!$C$2:$C$2047,Worksheet!$F174),"-")</f>
        <v>-</v>
      </c>
      <c r="I174" s="51" t="str">
        <f>IFERROR(AVERAGEIFS('Orders - December 2020'!$I$2:$I$2047,'Orders - December 2020'!$H$2:$H$2047,Worksheet!I$3,'Orders - December 2020'!$C$2:$C$2047,Worksheet!$F174),"-")</f>
        <v>-</v>
      </c>
      <c r="J174" s="51" t="str">
        <f>IFERROR(AVERAGEIFS('Orders - December 2020'!$I$2:$I$2047,'Orders - December 2020'!$H$2:$H$2047,Worksheet!J$3,'Orders - December 2020'!$C$2:$C$2047,Worksheet!$F174),"-")</f>
        <v>-</v>
      </c>
      <c r="K174" s="51" t="str">
        <f>IFERROR(AVERAGEIFS('Orders - December 2020'!$I$2:$I$2047,'Orders - December 2020'!$H$2:$H$2047,Worksheet!K$3,'Orders - December 2020'!$C$2:$C$2047,Worksheet!$F174),"-")</f>
        <v>-</v>
      </c>
      <c r="L174" s="51" t="str">
        <f>IFERROR(AVERAGEIFS('Orders - December 2020'!$I$2:$I$2047,'Orders - December 2020'!$H$2:$H$2047,Worksheet!L$3,'Orders - December 2020'!$C$2:$C$2047,Worksheet!$F174),"-")</f>
        <v>-</v>
      </c>
      <c r="M174" s="51" t="str">
        <f>IFERROR(AVERAGEIFS('Orders - December 2020'!$I$2:$I$2047,'Orders - December 2020'!$H$2:$H$2047,Worksheet!M$3,'Orders - December 2020'!$C$2:$C$2047,Worksheet!$F174),"-")</f>
        <v>-</v>
      </c>
      <c r="N174" s="51" t="str">
        <f>IFERROR(AVERAGEIFS('Orders - December 2020'!$I$2:$I$2047,'Orders - December 2020'!$H$2:$H$2047,Worksheet!N$3,'Orders - December 2020'!$C$2:$C$2047,Worksheet!$F174),"-")</f>
        <v>-</v>
      </c>
      <c r="O174" s="51" t="str">
        <f>IFERROR(AVERAGEIFS('Orders - December 2020'!$I$2:$I$2047,'Orders - December 2020'!$H$2:$H$2047,Worksheet!O$3,'Orders - December 2020'!$C$2:$C$2047,Worksheet!$F174),"-")</f>
        <v>-</v>
      </c>
      <c r="P174" s="51" t="str">
        <f>IFERROR(AVERAGEIFS('Orders - December 2020'!$I$2:$I$2047,'Orders - December 2020'!$H$2:$H$2047,Worksheet!P$3,'Orders - December 2020'!$C$2:$C$2047,Worksheet!$F174),"-")</f>
        <v>-</v>
      </c>
      <c r="Q174" s="51" t="str">
        <f>IFERROR(AVERAGEIFS('Orders - December 2020'!$I$2:$I$2047,'Orders - December 2020'!$H$2:$H$2047,Worksheet!Q$3,'Orders - December 2020'!$C$2:$C$2047,Worksheet!$F174),"-")</f>
        <v>-</v>
      </c>
      <c r="R174" s="51" t="str">
        <f>IFERROR(AVERAGEIFS('Orders - December 2020'!$I$2:$I$2047,'Orders - December 2020'!$H$2:$H$2047,Worksheet!R$3,'Orders - December 2020'!$C$2:$C$2047,Worksheet!$F174),"-")</f>
        <v>-</v>
      </c>
      <c r="S174" s="51" t="str">
        <f>IFERROR(AVERAGEIFS('Orders - December 2020'!$I$2:$I$2047,'Orders - December 2020'!$H$2:$H$2047,Worksheet!S$3,'Orders - December 2020'!$C$2:$C$2047,Worksheet!$F174),"-")</f>
        <v>-</v>
      </c>
      <c r="T174" s="51" t="str">
        <f>IFERROR(AVERAGEIFS('Orders - December 2020'!$I$2:$I$2047,'Orders - December 2020'!$H$2:$H$2047,Worksheet!T$3,'Orders - December 2020'!$C$2:$C$2047,Worksheet!$F174),"-")</f>
        <v>-</v>
      </c>
      <c r="U174" s="51" t="str">
        <f>IFERROR(AVERAGEIFS('Orders - December 2020'!$I$2:$I$2047,'Orders - December 2020'!$H$2:$H$2047,Worksheet!U$3,'Orders - December 2020'!$C$2:$C$2047,Worksheet!$F174),"-")</f>
        <v>-</v>
      </c>
      <c r="V174" s="51" t="str">
        <f>IFERROR(AVERAGEIFS('Orders - December 2020'!$I$2:$I$2047,'Orders - December 2020'!$H$2:$H$2047,Worksheet!V$3,'Orders - December 2020'!$C$2:$C$2047,Worksheet!$F174),"-")</f>
        <v>-</v>
      </c>
      <c r="W174" s="51" t="str">
        <f>IFERROR(AVERAGEIFS('Orders - December 2020'!$I$2:$I$2047,'Orders - December 2020'!$H$2:$H$2047,Worksheet!W$3,'Orders - December 2020'!$C$2:$C$2047,Worksheet!$F174),"-")</f>
        <v>-</v>
      </c>
      <c r="X174" s="51" t="str">
        <f>IFERROR(AVERAGEIFS('Orders - December 2020'!$I$2:$I$2047,'Orders - December 2020'!$H$2:$H$2047,Worksheet!X$3,'Orders - December 2020'!$C$2:$C$2047,Worksheet!$F174),"-")</f>
        <v>-</v>
      </c>
      <c r="Y174" s="51" t="str">
        <f>IFERROR(AVERAGEIFS('Orders - December 2020'!$I$2:$I$2047,'Orders - December 2020'!$H$2:$H$2047,Worksheet!Y$3,'Orders - December 2020'!$C$2:$C$2047,Worksheet!$F174),"-")</f>
        <v>-</v>
      </c>
      <c r="Z174" s="51" t="str">
        <f>IFERROR(AVERAGEIFS('Orders - December 2020'!$I$2:$I$2047,'Orders - December 2020'!$H$2:$H$2047,Worksheet!Z$3,'Orders - December 2020'!$C$2:$C$2047,Worksheet!$F174),"-")</f>
        <v>-</v>
      </c>
      <c r="AA174" s="51" t="str">
        <f>IFERROR(AVERAGEIFS('Orders - December 2020'!$I$2:$I$2047,'Orders - December 2020'!$H$2:$H$2047,Worksheet!AA$3,'Orders - December 2020'!$C$2:$C$2047,Worksheet!$F174),"-")</f>
        <v>-</v>
      </c>
      <c r="AB174" s="51" t="str">
        <f>IFERROR(AVERAGEIFS('Orders - December 2020'!$I$2:$I$2047,'Orders - December 2020'!$H$2:$H$2047,Worksheet!AB$3,'Orders - December 2020'!$C$2:$C$2047,Worksheet!$F174),"-")</f>
        <v>-</v>
      </c>
      <c r="AC174" s="51" t="str">
        <f>IFERROR(AVERAGEIFS('Orders - December 2020'!$I$2:$I$2047,'Orders - December 2020'!$H$2:$H$2047,Worksheet!AC$3,'Orders - December 2020'!$C$2:$C$2047,Worksheet!$F174),"-")</f>
        <v>-</v>
      </c>
      <c r="AD174" s="51" t="str">
        <f>IFERROR(AVERAGEIFS('Orders - December 2020'!$I$2:$I$2047,'Orders - December 2020'!$H$2:$H$2047,Worksheet!AD$3,'Orders - December 2020'!$C$2:$C$2047,Worksheet!$F174),"-")</f>
        <v>-</v>
      </c>
      <c r="AE174" s="51" t="str">
        <f>IFERROR(AVERAGEIFS('Orders - December 2020'!$I$2:$I$2047,'Orders - December 2020'!$H$2:$H$2047,Worksheet!AE$3,'Orders - December 2020'!$C$2:$C$2047,Worksheet!$F174),"-")</f>
        <v>-</v>
      </c>
      <c r="AF174" s="51" t="str">
        <f>IFERROR(AVERAGEIFS('Orders - December 2020'!$I$2:$I$2047,'Orders - December 2020'!$H$2:$H$2047,Worksheet!AF$3,'Orders - December 2020'!$C$2:$C$2047,Worksheet!$F174),"-")</f>
        <v>-</v>
      </c>
      <c r="AG174" s="51" t="str">
        <f>IFERROR(AVERAGEIFS('Orders - December 2020'!$I$2:$I$2047,'Orders - December 2020'!$H$2:$H$2047,Worksheet!AG$3,'Orders - December 2020'!$C$2:$C$2047,Worksheet!$F174),"-")</f>
        <v>-</v>
      </c>
      <c r="AH174" s="51" t="str">
        <f>IFERROR(AVERAGEIFS('Orders - December 2020'!$I$2:$I$2047,'Orders - December 2020'!$H$2:$H$2047,Worksheet!AH$3,'Orders - December 2020'!$C$2:$C$2047,Worksheet!$F174),"-")</f>
        <v>-</v>
      </c>
      <c r="AI174" s="51" t="str">
        <f>IFERROR(AVERAGEIFS('Orders - December 2020'!$I$2:$I$2047,'Orders - December 2020'!$H$2:$H$2047,Worksheet!AI$3,'Orders - December 2020'!$C$2:$C$2047,Worksheet!$F174),"-")</f>
        <v>-</v>
      </c>
      <c r="AJ174" s="51" t="str">
        <f>IFERROR(AVERAGEIFS('Orders - December 2020'!$I$2:$I$2047,'Orders - December 2020'!$H$2:$H$2047,Worksheet!AJ$3,'Orders - December 2020'!$C$2:$C$2047,Worksheet!$F174),"-")</f>
        <v>-</v>
      </c>
      <c r="AK174" s="51" t="str">
        <f>IFERROR(AVERAGEIFS('Orders - December 2020'!$I$2:$I$2047,'Orders - December 2020'!$H$2:$H$2047,Worksheet!AK$3,'Orders - December 2020'!$C$2:$C$2047,Worksheet!$F174),"-")</f>
        <v>-</v>
      </c>
      <c r="AL174" s="51" t="str">
        <f>IFERROR(AVERAGEIFS('Orders - December 2020'!$I$2:$I$2047,'Orders - December 2020'!$H$2:$H$2047,Worksheet!AL$3,'Orders - December 2020'!$C$2:$C$2047,Worksheet!$F174),"-")</f>
        <v>-</v>
      </c>
      <c r="AM174" s="51" t="str">
        <f>IFERROR(AVERAGEIFS('Orders - December 2020'!$I$2:$I$2047,'Orders - December 2020'!$H$2:$H$2047,Worksheet!AM$3,'Orders - December 2020'!$C$2:$C$2047,Worksheet!$F174),"-")</f>
        <v>-</v>
      </c>
      <c r="AN174" s="51" t="str">
        <f>IFERROR(AVERAGEIFS('Orders - December 2020'!$I$2:$I$2047,'Orders - December 2020'!$H$2:$H$2047,Worksheet!AN$3,'Orders - December 2020'!$C$2:$C$2047,Worksheet!$F174),"-")</f>
        <v>-</v>
      </c>
      <c r="AO174" s="51" t="str">
        <f>IFERROR(AVERAGEIFS('Orders - December 2020'!$I$2:$I$2047,'Orders - December 2020'!$H$2:$H$2047,Worksheet!AO$3,'Orders - December 2020'!$C$2:$C$2047,Worksheet!$F174),"-")</f>
        <v>-</v>
      </c>
      <c r="AP174" s="51" t="str">
        <f>IFERROR(AVERAGEIFS('Orders - December 2020'!$I$2:$I$2047,'Orders - December 2020'!$H$2:$H$2047,Worksheet!AP$3,'Orders - December 2020'!$C$2:$C$2047,Worksheet!$F174),"-")</f>
        <v>-</v>
      </c>
      <c r="AQ174" s="51" t="str">
        <f>IFERROR(AVERAGEIFS('Orders - December 2020'!$I$2:$I$2047,'Orders - December 2020'!$H$2:$H$2047,Worksheet!AQ$3,'Orders - December 2020'!$C$2:$C$2047,Worksheet!$F174),"-")</f>
        <v>-</v>
      </c>
      <c r="AR174" s="51" t="str">
        <f>IFERROR(AVERAGEIFS('Orders - December 2020'!$I$2:$I$2047,'Orders - December 2020'!$H$2:$H$2047,Worksheet!AR$3,'Orders - December 2020'!$C$2:$C$2047,Worksheet!$F174),"-")</f>
        <v>-</v>
      </c>
      <c r="AS174" s="51" t="str">
        <f>IFERROR(AVERAGEIFS('Orders - December 2020'!$I$2:$I$2047,'Orders - December 2020'!$H$2:$H$2047,Worksheet!AS$3,'Orders - December 2020'!$C$2:$C$2047,Worksheet!$F174),"-")</f>
        <v>-</v>
      </c>
      <c r="AT174" s="51" t="str">
        <f>IFERROR(AVERAGEIFS('Orders - December 2020'!$I$2:$I$2047,'Orders - December 2020'!$H$2:$H$2047,Worksheet!AT$3,'Orders - December 2020'!$C$2:$C$2047,Worksheet!$F174),"-")</f>
        <v>-</v>
      </c>
      <c r="AU174" s="51" t="str">
        <f>IFERROR(AVERAGEIFS('Orders - December 2020'!$I$2:$I$2047,'Orders - December 2020'!$H$2:$H$2047,Worksheet!AU$3,'Orders - December 2020'!$C$2:$C$2047,Worksheet!$F174),"-")</f>
        <v>-</v>
      </c>
      <c r="AV174" s="51" t="str">
        <f>IFERROR(AVERAGEIFS('Orders - December 2020'!$I$2:$I$2047,'Orders - December 2020'!$H$2:$H$2047,Worksheet!AV$3,'Orders - December 2020'!$C$2:$C$2047,Worksheet!$F174),"-")</f>
        <v>-</v>
      </c>
      <c r="AW174" s="51" t="str">
        <f>IFERROR(AVERAGEIFS('Orders - December 2020'!$I$2:$I$2047,'Orders - December 2020'!$H$2:$H$2047,Worksheet!AW$3,'Orders - December 2020'!$C$2:$C$2047,Worksheet!$F174),"-")</f>
        <v>-</v>
      </c>
      <c r="AX174" s="51" t="str">
        <f>IFERROR(AVERAGEIFS('Orders - December 2020'!$I$2:$I$2047,'Orders - December 2020'!$H$2:$H$2047,Worksheet!AX$3,'Orders - December 2020'!$C$2:$C$2047,Worksheet!$F174),"-")</f>
        <v>-</v>
      </c>
      <c r="AY174" s="51">
        <f>IFERROR(AVERAGEIFS('Orders - December 2020'!$I$2:$I$2047,'Orders - December 2020'!$H$2:$H$2047,Worksheet!AY$3,'Orders - December 2020'!$C$2:$C$2047,Worksheet!$F174),"-")</f>
        <v>5</v>
      </c>
      <c r="AZ174" s="51" t="str">
        <f>IFERROR(AVERAGEIFS('Orders - December 2020'!$I$2:$I$2047,'Orders - December 2020'!$H$2:$H$2047,Worksheet!AZ$3,'Orders - December 2020'!$C$2:$C$2047,Worksheet!$F174),"-")</f>
        <v>-</v>
      </c>
      <c r="BA174" s="51">
        <f>IFERROR(AVERAGEIFS('Orders - December 2020'!$I$2:$I$2047,'Orders - December 2020'!$H$2:$H$2047,Worksheet!BA$3,'Orders - December 2020'!$C$2:$C$2047,Worksheet!$F174),"-")</f>
        <v>1</v>
      </c>
      <c r="BB174" s="51" t="str">
        <f>IFERROR(AVERAGEIFS('Orders - December 2020'!$I$2:$I$2047,'Orders - December 2020'!$H$2:$H$2047,Worksheet!BB$3,'Orders - December 2020'!$C$2:$C$2047,Worksheet!$F174),"-")</f>
        <v>-</v>
      </c>
      <c r="BC174" s="51" t="str">
        <f>IFERROR(AVERAGEIFS('Orders - December 2020'!$I$2:$I$2047,'Orders - December 2020'!$H$2:$H$2047,Worksheet!BC$3,'Orders - December 2020'!$C$2:$C$2047,Worksheet!$F174),"-")</f>
        <v>-</v>
      </c>
      <c r="BD174" s="51" t="str">
        <f>IFERROR(AVERAGEIFS('Orders - December 2020'!$I$2:$I$2047,'Orders - December 2020'!$H$2:$H$2047,Worksheet!BD$3,'Orders - December 2020'!$C$2:$C$2047,Worksheet!$F174),"-")</f>
        <v>-</v>
      </c>
      <c r="BE174" s="51" t="str">
        <f>IFERROR(AVERAGEIFS('Orders - December 2020'!$I$2:$I$2047,'Orders - December 2020'!$H$2:$H$2047,Worksheet!BE$3,'Orders - December 2020'!$C$2:$C$2047,Worksheet!$F174),"-")</f>
        <v>-</v>
      </c>
      <c r="BF174" s="51" t="str">
        <f>IFERROR(AVERAGEIFS('Orders - December 2020'!$I$2:$I$2047,'Orders - December 2020'!$H$2:$H$2047,Worksheet!BF$3,'Orders - December 2020'!$C$2:$C$2047,Worksheet!$F174),"-")</f>
        <v>-</v>
      </c>
      <c r="BG174" s="51" t="str">
        <f>IFERROR(AVERAGEIFS('Orders - December 2020'!$I$2:$I$2047,'Orders - December 2020'!$H$2:$H$2047,Worksheet!BG$3,'Orders - December 2020'!$C$2:$C$2047,Worksheet!$F174),"-")</f>
        <v>-</v>
      </c>
      <c r="BH174" s="51" t="str">
        <f>IFERROR(AVERAGEIFS('Orders - December 2020'!$I$2:$I$2047,'Orders - December 2020'!$H$2:$H$2047,Worksheet!BH$3,'Orders - December 2020'!$C$2:$C$2047,Worksheet!$F174),"-")</f>
        <v>-</v>
      </c>
      <c r="BI174" s="51" t="str">
        <f>IFERROR(AVERAGEIFS('Orders - December 2020'!$I$2:$I$2047,'Orders - December 2020'!$H$2:$H$2047,Worksheet!BI$3,'Orders - December 2020'!$C$2:$C$2047,Worksheet!$F174),"-")</f>
        <v>-</v>
      </c>
      <c r="BJ174" s="51" t="str">
        <f>IFERROR(AVERAGEIFS('Orders - December 2020'!$I$2:$I$2047,'Orders - December 2020'!$H$2:$H$2047,Worksheet!BJ$3,'Orders - December 2020'!$C$2:$C$2047,Worksheet!$F174),"-")</f>
        <v>-</v>
      </c>
      <c r="BK174" s="51" t="str">
        <f>IFERROR(AVERAGEIFS('Orders - December 2020'!$I$2:$I$2047,'Orders - December 2020'!$H$2:$H$2047,Worksheet!BK$3,'Orders - December 2020'!$C$2:$C$2047,Worksheet!$F174),"-")</f>
        <v>-</v>
      </c>
      <c r="BL174" s="51" t="str">
        <f>IFERROR(AVERAGEIFS('Orders - December 2020'!$I$2:$I$2047,'Orders - December 2020'!$H$2:$H$2047,Worksheet!BL$3,'Orders - December 2020'!$C$2:$C$2047,Worksheet!$F174),"-")</f>
        <v>-</v>
      </c>
      <c r="BM174" s="51" t="str">
        <f>IFERROR(AVERAGEIFS('Orders - December 2020'!$I$2:$I$2047,'Orders - December 2020'!$H$2:$H$2047,Worksheet!BM$3,'Orders - December 2020'!$C$2:$C$2047,Worksheet!$F174),"-")</f>
        <v>-</v>
      </c>
      <c r="BN174" s="51" t="str">
        <f>IFERROR(AVERAGEIFS('Orders - December 2020'!$I$2:$I$2047,'Orders - December 2020'!$H$2:$H$2047,Worksheet!BN$3,'Orders - December 2020'!$C$2:$C$2047,Worksheet!$F174),"-")</f>
        <v>-</v>
      </c>
      <c r="BO174" s="51" t="str">
        <f>IFERROR(AVERAGEIFS('Orders - December 2020'!$I$2:$I$2047,'Orders - December 2020'!$H$2:$H$2047,Worksheet!BO$3,'Orders - December 2020'!$C$2:$C$2047,Worksheet!$F174),"-")</f>
        <v>-</v>
      </c>
      <c r="BP174" s="51" t="str">
        <f>IFERROR(AVERAGEIFS('Orders - December 2020'!$I$2:$I$2047,'Orders - December 2020'!$H$2:$H$2047,Worksheet!BP$3,'Orders - December 2020'!$C$2:$C$2047,Worksheet!$F174),"-")</f>
        <v>-</v>
      </c>
      <c r="BQ174" s="51" t="str">
        <f>IFERROR(AVERAGEIFS('Orders - December 2020'!$I$2:$I$2047,'Orders - December 2020'!$H$2:$H$2047,Worksheet!BQ$3,'Orders - December 2020'!$C$2:$C$2047,Worksheet!$F174),"-")</f>
        <v>-</v>
      </c>
      <c r="BR174" s="51" t="str">
        <f>IFERROR(AVERAGEIFS('Orders - December 2020'!$I$2:$I$2047,'Orders - December 2020'!$H$2:$H$2047,Worksheet!BR$3,'Orders - December 2020'!$C$2:$C$2047,Worksheet!$F174),"-")</f>
        <v>-</v>
      </c>
      <c r="BS174" s="51" t="str">
        <f>IFERROR(AVERAGEIFS('Orders - December 2020'!$I$2:$I$2047,'Orders - December 2020'!$H$2:$H$2047,Worksheet!BS$3,'Orders - December 2020'!$C$2:$C$2047,Worksheet!$F174),"-")</f>
        <v>-</v>
      </c>
      <c r="BT174" s="51" t="str">
        <f>IFERROR(AVERAGEIFS('Orders - December 2020'!$I$2:$I$2047,'Orders - December 2020'!$H$2:$H$2047,Worksheet!BT$3,'Orders - December 2020'!$C$2:$C$2047,Worksheet!$F174),"-")</f>
        <v>-</v>
      </c>
      <c r="BU174" s="51" t="str">
        <f>IFERROR(AVERAGEIFS('Orders - December 2020'!$I$2:$I$2047,'Orders - December 2020'!$H$2:$H$2047,Worksheet!BU$3,'Orders - December 2020'!$C$2:$C$2047,Worksheet!$F174),"-")</f>
        <v>-</v>
      </c>
      <c r="BV174" s="51" t="str">
        <f>IFERROR(AVERAGEIFS('Orders - December 2020'!$I$2:$I$2047,'Orders - December 2020'!$H$2:$H$2047,Worksheet!BV$3,'Orders - December 2020'!$C$2:$C$2047,Worksheet!$F174),"-")</f>
        <v>-</v>
      </c>
      <c r="BW174" s="51" t="str">
        <f>IFERROR(AVERAGEIFS('Orders - December 2020'!$I$2:$I$2047,'Orders - December 2020'!$H$2:$H$2047,Worksheet!BW$3,'Orders - December 2020'!$C$2:$C$2047,Worksheet!$F174),"-")</f>
        <v>-</v>
      </c>
      <c r="BX174" s="51" t="str">
        <f>IFERROR(AVERAGEIFS('Orders - December 2020'!$I$2:$I$2047,'Orders - December 2020'!$H$2:$H$2047,Worksheet!BX$3,'Orders - December 2020'!$C$2:$C$2047,Worksheet!$F174),"-")</f>
        <v>-</v>
      </c>
      <c r="BY174" s="51" t="str">
        <f>IFERROR(AVERAGEIFS('Orders - December 2020'!$I$2:$I$2047,'Orders - December 2020'!$H$2:$H$2047,Worksheet!BY$3,'Orders - December 2020'!$C$2:$C$2047,Worksheet!$F174),"-")</f>
        <v>-</v>
      </c>
      <c r="BZ174" s="51" t="str">
        <f>IFERROR(AVERAGEIFS('Orders - December 2020'!$I$2:$I$2047,'Orders - December 2020'!$H$2:$H$2047,Worksheet!BZ$3,'Orders - December 2020'!$C$2:$C$2047,Worksheet!$F174),"-")</f>
        <v>-</v>
      </c>
      <c r="CA174" s="51" t="str">
        <f>IFERROR(AVERAGEIFS('Orders - December 2020'!$I$2:$I$2047,'Orders - December 2020'!$H$2:$H$2047,Worksheet!CA$3,'Orders - December 2020'!$C$2:$C$2047,Worksheet!$F174),"-")</f>
        <v>-</v>
      </c>
      <c r="CB174" s="51" t="str">
        <f>IFERROR(AVERAGEIFS('Orders - December 2020'!$I$2:$I$2047,'Orders - December 2020'!$H$2:$H$2047,Worksheet!CB$3,'Orders - December 2020'!$C$2:$C$2047,Worksheet!$F174),"-")</f>
        <v>-</v>
      </c>
      <c r="CC174" s="51">
        <f>IFERROR(AVERAGEIFS('Orders - December 2020'!$I$2:$I$2047,'Orders - December 2020'!$H$2:$H$2047,Worksheet!CC$3,'Orders - December 2020'!$C$2:$C$2047,Worksheet!$F174),"-")</f>
        <v>1</v>
      </c>
      <c r="CD174" s="51" t="str">
        <f>IFERROR(AVERAGEIFS('Orders - December 2020'!$I$2:$I$2047,'Orders - December 2020'!$H$2:$H$2047,Worksheet!CD$3,'Orders - December 2020'!$C$2:$C$2047,Worksheet!$F174),"-")</f>
        <v>-</v>
      </c>
      <c r="CE174" s="51" t="str">
        <f>IFERROR(AVERAGEIFS('Orders - December 2020'!$I$2:$I$2047,'Orders - December 2020'!$H$2:$H$2047,Worksheet!CE$3,'Orders - December 2020'!$C$2:$C$2047,Worksheet!$F174),"-")</f>
        <v>-</v>
      </c>
      <c r="CF174" s="51" t="str">
        <f>IFERROR(AVERAGEIFS('Orders - December 2020'!$I$2:$I$2047,'Orders - December 2020'!$H$2:$H$2047,Worksheet!CF$3,'Orders - December 2020'!$C$2:$C$2047,Worksheet!$F174),"-")</f>
        <v>-</v>
      </c>
      <c r="CG174" s="51" t="str">
        <f>IFERROR(AVERAGEIFS('Orders - December 2020'!$I$2:$I$2047,'Orders - December 2020'!$H$2:$H$2047,Worksheet!CG$3,'Orders - December 2020'!$C$2:$C$2047,Worksheet!$F174),"-")</f>
        <v>-</v>
      </c>
      <c r="CH174" s="51" t="str">
        <f>IFERROR(AVERAGEIFS('Orders - December 2020'!$I$2:$I$2047,'Orders - December 2020'!$H$2:$H$2047,Worksheet!CH$3,'Orders - December 2020'!$C$2:$C$2047,Worksheet!$F174),"-")</f>
        <v>-</v>
      </c>
      <c r="CI174" s="51" t="str">
        <f>IFERROR(AVERAGEIFS('Orders - December 2020'!$I$2:$I$2047,'Orders - December 2020'!$H$2:$H$2047,Worksheet!CI$3,'Orders - December 2020'!$C$2:$C$2047,Worksheet!$F174),"-")</f>
        <v>-</v>
      </c>
      <c r="CJ174" s="51" t="str">
        <f>IFERROR(AVERAGEIFS('Orders - December 2020'!$I$2:$I$2047,'Orders - December 2020'!$H$2:$H$2047,Worksheet!CJ$3,'Orders - December 2020'!$C$2:$C$2047,Worksheet!$F174),"-")</f>
        <v>-</v>
      </c>
      <c r="CK174" s="51" t="str">
        <f>IFERROR(AVERAGEIFS('Orders - December 2020'!$I$2:$I$2047,'Orders - December 2020'!$H$2:$H$2047,Worksheet!CK$3,'Orders - December 2020'!$C$2:$C$2047,Worksheet!$F174),"-")</f>
        <v>-</v>
      </c>
      <c r="CL174" s="51" t="str">
        <f>IFERROR(AVERAGEIFS('Orders - December 2020'!$I$2:$I$2047,'Orders - December 2020'!$H$2:$H$2047,Worksheet!CL$3,'Orders - December 2020'!$C$2:$C$2047,Worksheet!$F174),"-")</f>
        <v>-</v>
      </c>
      <c r="CM174" s="51" t="str">
        <f>IFERROR(AVERAGEIFS('Orders - December 2020'!$I$2:$I$2047,'Orders - December 2020'!$H$2:$H$2047,Worksheet!CM$3,'Orders - December 2020'!$C$2:$C$2047,Worksheet!$F174),"-")</f>
        <v>-</v>
      </c>
      <c r="CN174" s="51" t="str">
        <f>IFERROR(AVERAGEIFS('Orders - December 2020'!$I$2:$I$2047,'Orders - December 2020'!$H$2:$H$2047,Worksheet!CN$3,'Orders - December 2020'!$C$2:$C$2047,Worksheet!$F174),"-")</f>
        <v>-</v>
      </c>
      <c r="CO174" s="51" t="str">
        <f>IFERROR(AVERAGEIFS('Orders - December 2020'!$I$2:$I$2047,'Orders - December 2020'!$H$2:$H$2047,Worksheet!CO$3,'Orders - December 2020'!$C$2:$C$2047,Worksheet!$F174),"-")</f>
        <v>-</v>
      </c>
      <c r="CP174" s="51" t="str">
        <f>IFERROR(AVERAGEIFS('Orders - December 2020'!$I$2:$I$2047,'Orders - December 2020'!$H$2:$H$2047,Worksheet!CP$3,'Orders - December 2020'!$C$2:$C$2047,Worksheet!$F174),"-")</f>
        <v>-</v>
      </c>
      <c r="CQ174" s="51" t="str">
        <f>IFERROR(AVERAGEIFS('Orders - December 2020'!$I$2:$I$2047,'Orders - December 2020'!$H$2:$H$2047,Worksheet!CQ$3,'Orders - December 2020'!$C$2:$C$2047,Worksheet!$F174),"-")</f>
        <v>-</v>
      </c>
      <c r="CR174" s="51" t="str">
        <f>IFERROR(AVERAGEIFS('Orders - December 2020'!$I$2:$I$2047,'Orders - December 2020'!$H$2:$H$2047,Worksheet!CR$3,'Orders - December 2020'!$C$2:$C$2047,Worksheet!$F174),"-")</f>
        <v>-</v>
      </c>
      <c r="CS174" s="51" t="str">
        <f>IFERROR(AVERAGEIFS('Orders - December 2020'!$I$2:$I$2047,'Orders - December 2020'!$H$2:$H$2047,Worksheet!CS$3,'Orders - December 2020'!$C$2:$C$2047,Worksheet!$F174),"-")</f>
        <v>-</v>
      </c>
      <c r="CT174" s="51" t="str">
        <f>IFERROR(AVERAGEIFS('Orders - December 2020'!$I$2:$I$2047,'Orders - December 2020'!$H$2:$H$2047,Worksheet!CT$3,'Orders - December 2020'!$C$2:$C$2047,Worksheet!$F174),"-")</f>
        <v>-</v>
      </c>
      <c r="CU174" s="51" t="str">
        <f>IFERROR(AVERAGEIFS('Orders - December 2020'!$I$2:$I$2047,'Orders - December 2020'!$H$2:$H$2047,Worksheet!CU$3,'Orders - December 2020'!$C$2:$C$2047,Worksheet!$F174),"-")</f>
        <v>-</v>
      </c>
      <c r="CV174" s="51" t="str">
        <f>IFERROR(AVERAGEIFS('Orders - December 2020'!$I$2:$I$2047,'Orders - December 2020'!$H$2:$H$2047,Worksheet!CV$3,'Orders - December 2020'!$C$2:$C$2047,Worksheet!$F174),"-")</f>
        <v>-</v>
      </c>
      <c r="CW174" s="51" t="str">
        <f>IFERROR(AVERAGEIFS('Orders - December 2020'!$I$2:$I$2047,'Orders - December 2020'!$H$2:$H$2047,Worksheet!CW$3,'Orders - December 2020'!$C$2:$C$2047,Worksheet!$F174),"-")</f>
        <v>-</v>
      </c>
      <c r="CX174" s="51" t="str">
        <f>IFERROR(AVERAGEIFS('Orders - December 2020'!$I$2:$I$2047,'Orders - December 2020'!$H$2:$H$2047,Worksheet!CX$3,'Orders - December 2020'!$C$2:$C$2047,Worksheet!$F174),"-")</f>
        <v>-</v>
      </c>
      <c r="CY174" s="51" t="str">
        <f>IFERROR(AVERAGEIFS('Orders - December 2020'!$I$2:$I$2047,'Orders - December 2020'!$H$2:$H$2047,Worksheet!CY$3,'Orders - December 2020'!$C$2:$C$2047,Worksheet!$F174),"-")</f>
        <v>-</v>
      </c>
      <c r="CZ174" s="51" t="str">
        <f>IFERROR(AVERAGEIFS('Orders - December 2020'!$I$2:$I$2047,'Orders - December 2020'!$H$2:$H$2047,Worksheet!CZ$3,'Orders - December 2020'!$C$2:$C$2047,Worksheet!$F174),"-")</f>
        <v>-</v>
      </c>
      <c r="DA174" s="51" t="str">
        <f>IFERROR(AVERAGEIFS('Orders - December 2020'!$I$2:$I$2047,'Orders - December 2020'!$H$2:$H$2047,Worksheet!DA$3,'Orders - December 2020'!$C$2:$C$2047,Worksheet!$F174),"-")</f>
        <v>-</v>
      </c>
      <c r="DB174" s="51" t="str">
        <f>IFERROR(AVERAGEIFS('Orders - December 2020'!$I$2:$I$2047,'Orders - December 2020'!$H$2:$H$2047,Worksheet!DB$3,'Orders - December 2020'!$C$2:$C$2047,Worksheet!$F174),"-")</f>
        <v>-</v>
      </c>
      <c r="DC174" s="51" t="str">
        <f>IFERROR(AVERAGEIFS('Orders - December 2020'!$I$2:$I$2047,'Orders - December 2020'!$H$2:$H$2047,Worksheet!DC$3,'Orders - December 2020'!$C$2:$C$2047,Worksheet!$F174),"-")</f>
        <v>-</v>
      </c>
      <c r="DD174" s="51" t="str">
        <f>IFERROR(AVERAGEIFS('Orders - December 2020'!$I$2:$I$2047,'Orders - December 2020'!$H$2:$H$2047,Worksheet!DD$3,'Orders - December 2020'!$C$2:$C$2047,Worksheet!$F174),"-")</f>
        <v>-</v>
      </c>
      <c r="DE174" s="51" t="str">
        <f>IFERROR(AVERAGEIFS('Orders - December 2020'!$I$2:$I$2047,'Orders - December 2020'!$H$2:$H$2047,Worksheet!DE$3,'Orders - December 2020'!$C$2:$C$2047,Worksheet!$F174),"-")</f>
        <v>-</v>
      </c>
      <c r="DF174" s="51" t="str">
        <f>IFERROR(AVERAGEIFS('Orders - December 2020'!$I$2:$I$2047,'Orders - December 2020'!$H$2:$H$2047,Worksheet!DF$3,'Orders - December 2020'!$C$2:$C$2047,Worksheet!$F174),"-")</f>
        <v>-</v>
      </c>
      <c r="DG174" s="51" t="str">
        <f>IFERROR(AVERAGEIFS('Orders - December 2020'!$I$2:$I$2047,'Orders - December 2020'!$H$2:$H$2047,Worksheet!DG$3,'Orders - December 2020'!$C$2:$C$2047,Worksheet!$F174),"-")</f>
        <v>-</v>
      </c>
      <c r="DH174" s="51" t="str">
        <f>IFERROR(AVERAGEIFS('Orders - December 2020'!$I$2:$I$2047,'Orders - December 2020'!$H$2:$H$2047,Worksheet!DH$3,'Orders - December 2020'!$C$2:$C$2047,Worksheet!$F174),"-")</f>
        <v>-</v>
      </c>
      <c r="DI174" s="51" t="str">
        <f>IFERROR(AVERAGEIFS('Orders - December 2020'!$I$2:$I$2047,'Orders - December 2020'!$H$2:$H$2047,Worksheet!DI$3,'Orders - December 2020'!$C$2:$C$2047,Worksheet!$F174),"-")</f>
        <v>-</v>
      </c>
      <c r="DJ174" s="51" t="str">
        <f>IFERROR(AVERAGEIFS('Orders - December 2020'!$I$2:$I$2047,'Orders - December 2020'!$H$2:$H$2047,Worksheet!DJ$3,'Orders - December 2020'!$C$2:$C$2047,Worksheet!$F174),"-")</f>
        <v>-</v>
      </c>
      <c r="DK174" s="51" t="str">
        <f>IFERROR(AVERAGEIFS('Orders - December 2020'!$I$2:$I$2047,'Orders - December 2020'!$H$2:$H$2047,Worksheet!DK$3,'Orders - December 2020'!$C$2:$C$2047,Worksheet!$F174),"-")</f>
        <v>-</v>
      </c>
      <c r="DL174" s="51" t="str">
        <f>IFERROR(AVERAGEIFS('Orders - December 2020'!$I$2:$I$2047,'Orders - December 2020'!$H$2:$H$2047,Worksheet!DL$3,'Orders - December 2020'!$C$2:$C$2047,Worksheet!$F174),"-")</f>
        <v>-</v>
      </c>
      <c r="DM174" s="51" t="str">
        <f>IFERROR(AVERAGEIFS('Orders - December 2020'!$I$2:$I$2047,'Orders - December 2020'!$H$2:$H$2047,Worksheet!DM$3,'Orders - December 2020'!$C$2:$C$2047,Worksheet!$F174),"-")</f>
        <v>-</v>
      </c>
      <c r="DN174" s="51" t="str">
        <f>IFERROR(AVERAGEIFS('Orders - December 2020'!$I$2:$I$2047,'Orders - December 2020'!$H$2:$H$2047,Worksheet!DN$3,'Orders - December 2020'!$C$2:$C$2047,Worksheet!$F174),"-")</f>
        <v>-</v>
      </c>
      <c r="DO174" s="51" t="str">
        <f>IFERROR(AVERAGEIFS('Orders - December 2020'!$I$2:$I$2047,'Orders - December 2020'!$H$2:$H$2047,Worksheet!DO$3,'Orders - December 2020'!$C$2:$C$2047,Worksheet!$F174),"-")</f>
        <v>-</v>
      </c>
      <c r="DP174" s="51" t="str">
        <f>IFERROR(AVERAGEIFS('Orders - December 2020'!$I$2:$I$2047,'Orders - December 2020'!$H$2:$H$2047,Worksheet!DP$3,'Orders - December 2020'!$C$2:$C$2047,Worksheet!$F174),"-")</f>
        <v>-</v>
      </c>
      <c r="DQ174" s="51" t="str">
        <f>IFERROR(AVERAGEIFS('Orders - December 2020'!$I$2:$I$2047,'Orders - December 2020'!$H$2:$H$2047,Worksheet!DQ$3,'Orders - December 2020'!$C$2:$C$2047,Worksheet!$F174),"-")</f>
        <v>-</v>
      </c>
      <c r="DR174" s="51" t="str">
        <f>IFERROR(AVERAGEIFS('Orders - December 2020'!$I$2:$I$2047,'Orders - December 2020'!$H$2:$H$2047,Worksheet!DR$3,'Orders - December 2020'!$C$2:$C$2047,Worksheet!$F174),"-")</f>
        <v>-</v>
      </c>
      <c r="DS174" s="51" t="str">
        <f>IFERROR(AVERAGEIFS('Orders - December 2020'!$I$2:$I$2047,'Orders - December 2020'!$H$2:$H$2047,Worksheet!DS$3,'Orders - December 2020'!$C$2:$C$2047,Worksheet!$F174),"-")</f>
        <v>-</v>
      </c>
      <c r="DT174" s="51" t="str">
        <f>IFERROR(AVERAGEIFS('Orders - December 2020'!$I$2:$I$2047,'Orders - December 2020'!$H$2:$H$2047,Worksheet!DT$3,'Orders - December 2020'!$C$2:$C$2047,Worksheet!$F174),"-")</f>
        <v>-</v>
      </c>
      <c r="DU174" s="51" t="str">
        <f>IFERROR(AVERAGEIFS('Orders - December 2020'!$I$2:$I$2047,'Orders - December 2020'!$H$2:$H$2047,Worksheet!DU$3,'Orders - December 2020'!$C$2:$C$2047,Worksheet!$F174),"-")</f>
        <v>-</v>
      </c>
      <c r="DV174" s="51" t="str">
        <f>IFERROR(AVERAGEIFS('Orders - December 2020'!$I$2:$I$2047,'Orders - December 2020'!$H$2:$H$2047,Worksheet!DV$3,'Orders - December 2020'!$C$2:$C$2047,Worksheet!$F174),"-")</f>
        <v>-</v>
      </c>
      <c r="DW174" s="51">
        <f>IFERROR(AVERAGEIFS('Orders - December 2020'!$I$2:$I$2047,'Orders - December 2020'!$H$2:$H$2047,Worksheet!DW$3,'Orders - December 2020'!$C$2:$C$2047,Worksheet!$F174),"-")</f>
        <v>5</v>
      </c>
      <c r="DX174" s="51" t="str">
        <f>IFERROR(AVERAGEIFS('Orders - December 2020'!$I$2:$I$2047,'Orders - December 2020'!$H$2:$H$2047,Worksheet!DX$3,'Orders - December 2020'!$C$2:$C$2047,Worksheet!$F174),"-")</f>
        <v>-</v>
      </c>
      <c r="DY174" s="51">
        <f>IFERROR(AVERAGEIFS('Orders - December 2020'!$I$2:$I$2047,'Orders - December 2020'!$H$2:$H$2047,Worksheet!DY$3,'Orders - December 2020'!$C$2:$C$2047,Worksheet!$F174),"-")</f>
        <v>3</v>
      </c>
      <c r="DZ174" s="51">
        <f>IFERROR(AVERAGEIFS('Orders - December 2020'!$I$2:$I$2047,'Orders - December 2020'!$H$2:$H$2047,Worksheet!DZ$3,'Orders - December 2020'!$C$2:$C$2047,Worksheet!$F174),"-")</f>
        <v>2</v>
      </c>
      <c r="EA174" s="51" t="str">
        <f>IFERROR(AVERAGEIFS('Orders - December 2020'!$I$2:$I$2047,'Orders - December 2020'!$H$2:$H$2047,Worksheet!EA$3,'Orders - December 2020'!$C$2:$C$2047,Worksheet!$F174),"-")</f>
        <v>-</v>
      </c>
      <c r="EB174" s="51" t="str">
        <f>IFERROR(AVERAGEIFS('Orders - December 2020'!$I$2:$I$2047,'Orders - December 2020'!$H$2:$H$2047,Worksheet!EB$3,'Orders - December 2020'!$C$2:$C$2047,Worksheet!$F174),"-")</f>
        <v>-</v>
      </c>
      <c r="EC174" s="51" t="str">
        <f>IFERROR(AVERAGEIFS('Orders - December 2020'!$I$2:$I$2047,'Orders - December 2020'!$H$2:$H$2047,Worksheet!EC$3,'Orders - December 2020'!$C$2:$C$2047,Worksheet!$F174),"-")</f>
        <v>-</v>
      </c>
      <c r="ED174" s="51" t="str">
        <f>IFERROR(AVERAGEIFS('Orders - December 2020'!$I$2:$I$2047,'Orders - December 2020'!$H$2:$H$2047,Worksheet!ED$3,'Orders - December 2020'!$C$2:$C$2047,Worksheet!$F174),"-")</f>
        <v>-</v>
      </c>
      <c r="EE174" s="51" t="str">
        <f>IFERROR(AVERAGEIFS('Orders - December 2020'!$I$2:$I$2047,'Orders - December 2020'!$H$2:$H$2047,Worksheet!EE$3,'Orders - December 2020'!$C$2:$C$2047,Worksheet!$F174),"-")</f>
        <v>-</v>
      </c>
      <c r="EF174" s="51" t="str">
        <f>IFERROR(AVERAGEIFS('Orders - December 2020'!$I$2:$I$2047,'Orders - December 2020'!$H$2:$H$2047,Worksheet!EF$3,'Orders - December 2020'!$C$2:$C$2047,Worksheet!$F174),"-")</f>
        <v>-</v>
      </c>
      <c r="EG174" s="51" t="str">
        <f>IFERROR(AVERAGEIFS('Orders - December 2020'!$I$2:$I$2047,'Orders - December 2020'!$H$2:$H$2047,Worksheet!EG$3,'Orders - December 2020'!$C$2:$C$2047,Worksheet!$F174),"-")</f>
        <v>-</v>
      </c>
      <c r="EH174" s="51" t="str">
        <f>IFERROR(AVERAGEIFS('Orders - December 2020'!$I$2:$I$2047,'Orders - December 2020'!$H$2:$H$2047,Worksheet!EH$3,'Orders - December 2020'!$C$2:$C$2047,Worksheet!$F174),"-")</f>
        <v>-</v>
      </c>
      <c r="EI174" s="51" t="str">
        <f>IFERROR(AVERAGEIFS('Orders - December 2020'!$I$2:$I$2047,'Orders - December 2020'!$H$2:$H$2047,Worksheet!EI$3,'Orders - December 2020'!$C$2:$C$2047,Worksheet!$F174),"-")</f>
        <v>-</v>
      </c>
      <c r="EJ174" s="51" t="str">
        <f>IFERROR(AVERAGEIFS('Orders - December 2020'!$I$2:$I$2047,'Orders - December 2020'!$H$2:$H$2047,Worksheet!EJ$3,'Orders - December 2020'!$C$2:$C$2047,Worksheet!$F174),"-")</f>
        <v>-</v>
      </c>
      <c r="EK174" s="51" t="str">
        <f>IFERROR(AVERAGEIFS('Orders - December 2020'!$I$2:$I$2047,'Orders - December 2020'!$H$2:$H$2047,Worksheet!EK$3,'Orders - December 2020'!$C$2:$C$2047,Worksheet!$F174),"-")</f>
        <v>-</v>
      </c>
      <c r="EL174" s="51" t="str">
        <f>IFERROR(AVERAGEIFS('Orders - December 2020'!$I$2:$I$2047,'Orders - December 2020'!$H$2:$H$2047,Worksheet!EL$3,'Orders - December 2020'!$C$2:$C$2047,Worksheet!$F174),"-")</f>
        <v>-</v>
      </c>
      <c r="EM174" s="51" t="str">
        <f>IFERROR(AVERAGEIFS('Orders - December 2020'!$I$2:$I$2047,'Orders - December 2020'!$H$2:$H$2047,Worksheet!EM$3,'Orders - December 2020'!$C$2:$C$2047,Worksheet!$F174),"-")</f>
        <v>-</v>
      </c>
      <c r="EN174" s="51" t="str">
        <f>IFERROR(AVERAGEIFS('Orders - December 2020'!$I$2:$I$2047,'Orders - December 2020'!$H$2:$H$2047,Worksheet!EN$3,'Orders - December 2020'!$C$2:$C$2047,Worksheet!$F174),"-")</f>
        <v>-</v>
      </c>
      <c r="EO174" s="51" t="str">
        <f>IFERROR(AVERAGEIFS('Orders - December 2020'!$I$2:$I$2047,'Orders - December 2020'!$H$2:$H$2047,Worksheet!EO$3,'Orders - December 2020'!$C$2:$C$2047,Worksheet!$F174),"-")</f>
        <v>-</v>
      </c>
      <c r="EP174" s="51" t="str">
        <f>IFERROR(AVERAGEIFS('Orders - December 2020'!$I$2:$I$2047,'Orders - December 2020'!$H$2:$H$2047,Worksheet!EP$3,'Orders - December 2020'!$C$2:$C$2047,Worksheet!$F174),"-")</f>
        <v>-</v>
      </c>
      <c r="EQ174" s="51" t="str">
        <f>IFERROR(AVERAGEIFS('Orders - December 2020'!$I$2:$I$2047,'Orders - December 2020'!$H$2:$H$2047,Worksheet!EQ$3,'Orders - December 2020'!$C$2:$C$2047,Worksheet!$F174),"-")</f>
        <v>-</v>
      </c>
      <c r="ER174" s="51" t="str">
        <f>IFERROR(AVERAGEIFS('Orders - December 2020'!$I$2:$I$2047,'Orders - December 2020'!$H$2:$H$2047,Worksheet!ER$3,'Orders - December 2020'!$C$2:$C$2047,Worksheet!$F174),"-")</f>
        <v>-</v>
      </c>
      <c r="ES174" s="51" t="str">
        <f>IFERROR(AVERAGEIFS('Orders - December 2020'!$I$2:$I$2047,'Orders - December 2020'!$H$2:$H$2047,Worksheet!ES$3,'Orders - December 2020'!$C$2:$C$2047,Worksheet!$F174),"-")</f>
        <v>-</v>
      </c>
      <c r="ET174" s="51" t="str">
        <f>IFERROR(AVERAGEIFS('Orders - December 2020'!$I$2:$I$2047,'Orders - December 2020'!$H$2:$H$2047,Worksheet!ET$3,'Orders - December 2020'!$C$2:$C$2047,Worksheet!$F174),"-")</f>
        <v>-</v>
      </c>
      <c r="EU174" s="51" t="str">
        <f>IFERROR(AVERAGEIFS('Orders - December 2020'!$I$2:$I$2047,'Orders - December 2020'!$H$2:$H$2047,Worksheet!EU$3,'Orders - December 2020'!$C$2:$C$2047,Worksheet!$F174),"-")</f>
        <v>-</v>
      </c>
      <c r="EV174" s="51" t="str">
        <f>IFERROR(AVERAGEIFS('Orders - December 2020'!$I$2:$I$2047,'Orders - December 2020'!$H$2:$H$2047,Worksheet!EV$3,'Orders - December 2020'!$C$2:$C$2047,Worksheet!$F174),"-")</f>
        <v>-</v>
      </c>
      <c r="EW174" s="51" t="str">
        <f>IFERROR(AVERAGEIFS('Orders - December 2020'!$I$2:$I$2047,'Orders - December 2020'!$H$2:$H$2047,Worksheet!EW$3,'Orders - December 2020'!$C$2:$C$2047,Worksheet!$F174),"-")</f>
        <v>-</v>
      </c>
      <c r="EX174" s="51" t="str">
        <f>IFERROR(AVERAGEIFS('Orders - December 2020'!$I$2:$I$2047,'Orders - December 2020'!$H$2:$H$2047,Worksheet!EX$3,'Orders - December 2020'!$C$2:$C$2047,Worksheet!$F174),"-")</f>
        <v>-</v>
      </c>
      <c r="EY174" s="51" t="str">
        <f>IFERROR(AVERAGEIFS('Orders - December 2020'!$I$2:$I$2047,'Orders - December 2020'!$H$2:$H$2047,Worksheet!EY$3,'Orders - December 2020'!$C$2:$C$2047,Worksheet!$F174),"-")</f>
        <v>-</v>
      </c>
      <c r="EZ174" s="51" t="str">
        <f>IFERROR(AVERAGEIFS('Orders - December 2020'!$I$2:$I$2047,'Orders - December 2020'!$H$2:$H$2047,Worksheet!EZ$3,'Orders - December 2020'!$C$2:$C$2047,Worksheet!$F174),"-")</f>
        <v>-</v>
      </c>
      <c r="FA174" s="51" t="str">
        <f>IFERROR(AVERAGEIFS('Orders - December 2020'!$I$2:$I$2047,'Orders - December 2020'!$H$2:$H$2047,Worksheet!FA$3,'Orders - December 2020'!$C$2:$C$2047,Worksheet!$F174),"-")</f>
        <v>-</v>
      </c>
      <c r="FB174" s="51" t="str">
        <f>IFERROR(AVERAGEIFS('Orders - December 2020'!$I$2:$I$2047,'Orders - December 2020'!$H$2:$H$2047,Worksheet!FB$3,'Orders - December 2020'!$C$2:$C$2047,Worksheet!$F174),"-")</f>
        <v>-</v>
      </c>
      <c r="FC174" s="51" t="str">
        <f>IFERROR(AVERAGEIFS('Orders - December 2020'!$I$2:$I$2047,'Orders - December 2020'!$H$2:$H$2047,Worksheet!FC$3,'Orders - December 2020'!$C$2:$C$2047,Worksheet!$F174),"-")</f>
        <v>-</v>
      </c>
      <c r="FD174" s="51" t="str">
        <f>IFERROR(AVERAGEIFS('Orders - December 2020'!$I$2:$I$2047,'Orders - December 2020'!$H$2:$H$2047,Worksheet!FD$3,'Orders - December 2020'!$C$2:$C$2047,Worksheet!$F174),"-")</f>
        <v>-</v>
      </c>
      <c r="FE174" s="51" t="str">
        <f>IFERROR(AVERAGEIFS('Orders - December 2020'!$I$2:$I$2047,'Orders - December 2020'!$H$2:$H$2047,Worksheet!FE$3,'Orders - December 2020'!$C$2:$C$2047,Worksheet!$F174),"-")</f>
        <v>-</v>
      </c>
      <c r="FF174" s="51" t="str">
        <f>IFERROR(AVERAGEIFS('Orders - December 2020'!$I$2:$I$2047,'Orders - December 2020'!$H$2:$H$2047,Worksheet!FF$3,'Orders - December 2020'!$C$2:$C$2047,Worksheet!$F174),"-")</f>
        <v>-</v>
      </c>
      <c r="FG174" s="52" t="str">
        <f>IFERROR(AVERAGEIFS('Orders - December 2020'!$I$2:$I$2047,'Orders - December 2020'!$H$2:$H$2047,Worksheet!FG$3,'Orders - December 2020'!$C$2:$C$2047,Worksheet!$F174),"-")</f>
        <v>-</v>
      </c>
    </row>
    <row r="175" spans="6:163">
      <c r="F175" s="45" t="str">
        <v>Jemila Minimarts</v>
      </c>
      <c r="G175" s="50" t="str">
        <f>IFERROR(AVERAGEIFS('Orders - December 2020'!$I$2:$I$2047,'Orders - December 2020'!$H$2:$H$2047,Worksheet!G$3,'Orders - December 2020'!$C$2:$C$2047,Worksheet!$F175),"-")</f>
        <v>-</v>
      </c>
      <c r="H175" s="51" t="str">
        <f>IFERROR(AVERAGEIFS('Orders - December 2020'!$I$2:$I$2047,'Orders - December 2020'!$H$2:$H$2047,Worksheet!H$3,'Orders - December 2020'!$C$2:$C$2047,Worksheet!$F175),"-")</f>
        <v>-</v>
      </c>
      <c r="I175" s="51" t="str">
        <f>IFERROR(AVERAGEIFS('Orders - December 2020'!$I$2:$I$2047,'Orders - December 2020'!$H$2:$H$2047,Worksheet!I$3,'Orders - December 2020'!$C$2:$C$2047,Worksheet!$F175),"-")</f>
        <v>-</v>
      </c>
      <c r="J175" s="51" t="str">
        <f>IFERROR(AVERAGEIFS('Orders - December 2020'!$I$2:$I$2047,'Orders - December 2020'!$H$2:$H$2047,Worksheet!J$3,'Orders - December 2020'!$C$2:$C$2047,Worksheet!$F175),"-")</f>
        <v>-</v>
      </c>
      <c r="K175" s="51" t="str">
        <f>IFERROR(AVERAGEIFS('Orders - December 2020'!$I$2:$I$2047,'Orders - December 2020'!$H$2:$H$2047,Worksheet!K$3,'Orders - December 2020'!$C$2:$C$2047,Worksheet!$F175),"-")</f>
        <v>-</v>
      </c>
      <c r="L175" s="51" t="str">
        <f>IFERROR(AVERAGEIFS('Orders - December 2020'!$I$2:$I$2047,'Orders - December 2020'!$H$2:$H$2047,Worksheet!L$3,'Orders - December 2020'!$C$2:$C$2047,Worksheet!$F175),"-")</f>
        <v>-</v>
      </c>
      <c r="M175" s="51" t="str">
        <f>IFERROR(AVERAGEIFS('Orders - December 2020'!$I$2:$I$2047,'Orders - December 2020'!$H$2:$H$2047,Worksheet!M$3,'Orders - December 2020'!$C$2:$C$2047,Worksheet!$F175),"-")</f>
        <v>-</v>
      </c>
      <c r="N175" s="51" t="str">
        <f>IFERROR(AVERAGEIFS('Orders - December 2020'!$I$2:$I$2047,'Orders - December 2020'!$H$2:$H$2047,Worksheet!N$3,'Orders - December 2020'!$C$2:$C$2047,Worksheet!$F175),"-")</f>
        <v>-</v>
      </c>
      <c r="O175" s="51" t="str">
        <f>IFERROR(AVERAGEIFS('Orders - December 2020'!$I$2:$I$2047,'Orders - December 2020'!$H$2:$H$2047,Worksheet!O$3,'Orders - December 2020'!$C$2:$C$2047,Worksheet!$F175),"-")</f>
        <v>-</v>
      </c>
      <c r="P175" s="51" t="str">
        <f>IFERROR(AVERAGEIFS('Orders - December 2020'!$I$2:$I$2047,'Orders - December 2020'!$H$2:$H$2047,Worksheet!P$3,'Orders - December 2020'!$C$2:$C$2047,Worksheet!$F175),"-")</f>
        <v>-</v>
      </c>
      <c r="Q175" s="51" t="str">
        <f>IFERROR(AVERAGEIFS('Orders - December 2020'!$I$2:$I$2047,'Orders - December 2020'!$H$2:$H$2047,Worksheet!Q$3,'Orders - December 2020'!$C$2:$C$2047,Worksheet!$F175),"-")</f>
        <v>-</v>
      </c>
      <c r="R175" s="51" t="str">
        <f>IFERROR(AVERAGEIFS('Orders - December 2020'!$I$2:$I$2047,'Orders - December 2020'!$H$2:$H$2047,Worksheet!R$3,'Orders - December 2020'!$C$2:$C$2047,Worksheet!$F175),"-")</f>
        <v>-</v>
      </c>
      <c r="S175" s="51" t="str">
        <f>IFERROR(AVERAGEIFS('Orders - December 2020'!$I$2:$I$2047,'Orders - December 2020'!$H$2:$H$2047,Worksheet!S$3,'Orders - December 2020'!$C$2:$C$2047,Worksheet!$F175),"-")</f>
        <v>-</v>
      </c>
      <c r="T175" s="51" t="str">
        <f>IFERROR(AVERAGEIFS('Orders - December 2020'!$I$2:$I$2047,'Orders - December 2020'!$H$2:$H$2047,Worksheet!T$3,'Orders - December 2020'!$C$2:$C$2047,Worksheet!$F175),"-")</f>
        <v>-</v>
      </c>
      <c r="U175" s="51" t="str">
        <f>IFERROR(AVERAGEIFS('Orders - December 2020'!$I$2:$I$2047,'Orders - December 2020'!$H$2:$H$2047,Worksheet!U$3,'Orders - December 2020'!$C$2:$C$2047,Worksheet!$F175),"-")</f>
        <v>-</v>
      </c>
      <c r="V175" s="51" t="str">
        <f>IFERROR(AVERAGEIFS('Orders - December 2020'!$I$2:$I$2047,'Orders - December 2020'!$H$2:$H$2047,Worksheet!V$3,'Orders - December 2020'!$C$2:$C$2047,Worksheet!$F175),"-")</f>
        <v>-</v>
      </c>
      <c r="W175" s="51" t="str">
        <f>IFERROR(AVERAGEIFS('Orders - December 2020'!$I$2:$I$2047,'Orders - December 2020'!$H$2:$H$2047,Worksheet!W$3,'Orders - December 2020'!$C$2:$C$2047,Worksheet!$F175),"-")</f>
        <v>-</v>
      </c>
      <c r="X175" s="51" t="str">
        <f>IFERROR(AVERAGEIFS('Orders - December 2020'!$I$2:$I$2047,'Orders - December 2020'!$H$2:$H$2047,Worksheet!X$3,'Orders - December 2020'!$C$2:$C$2047,Worksheet!$F175),"-")</f>
        <v>-</v>
      </c>
      <c r="Y175" s="51" t="str">
        <f>IFERROR(AVERAGEIFS('Orders - December 2020'!$I$2:$I$2047,'Orders - December 2020'!$H$2:$H$2047,Worksheet!Y$3,'Orders - December 2020'!$C$2:$C$2047,Worksheet!$F175),"-")</f>
        <v>-</v>
      </c>
      <c r="Z175" s="51" t="str">
        <f>IFERROR(AVERAGEIFS('Orders - December 2020'!$I$2:$I$2047,'Orders - December 2020'!$H$2:$H$2047,Worksheet!Z$3,'Orders - December 2020'!$C$2:$C$2047,Worksheet!$F175),"-")</f>
        <v>-</v>
      </c>
      <c r="AA175" s="51" t="str">
        <f>IFERROR(AVERAGEIFS('Orders - December 2020'!$I$2:$I$2047,'Orders - December 2020'!$H$2:$H$2047,Worksheet!AA$3,'Orders - December 2020'!$C$2:$C$2047,Worksheet!$F175),"-")</f>
        <v>-</v>
      </c>
      <c r="AB175" s="51" t="str">
        <f>IFERROR(AVERAGEIFS('Orders - December 2020'!$I$2:$I$2047,'Orders - December 2020'!$H$2:$H$2047,Worksheet!AB$3,'Orders - December 2020'!$C$2:$C$2047,Worksheet!$F175),"-")</f>
        <v>-</v>
      </c>
      <c r="AC175" s="51" t="str">
        <f>IFERROR(AVERAGEIFS('Orders - December 2020'!$I$2:$I$2047,'Orders - December 2020'!$H$2:$H$2047,Worksheet!AC$3,'Orders - December 2020'!$C$2:$C$2047,Worksheet!$F175),"-")</f>
        <v>-</v>
      </c>
      <c r="AD175" s="51" t="str">
        <f>IFERROR(AVERAGEIFS('Orders - December 2020'!$I$2:$I$2047,'Orders - December 2020'!$H$2:$H$2047,Worksheet!AD$3,'Orders - December 2020'!$C$2:$C$2047,Worksheet!$F175),"-")</f>
        <v>-</v>
      </c>
      <c r="AE175" s="51" t="str">
        <f>IFERROR(AVERAGEIFS('Orders - December 2020'!$I$2:$I$2047,'Orders - December 2020'!$H$2:$H$2047,Worksheet!AE$3,'Orders - December 2020'!$C$2:$C$2047,Worksheet!$F175),"-")</f>
        <v>-</v>
      </c>
      <c r="AF175" s="51" t="str">
        <f>IFERROR(AVERAGEIFS('Orders - December 2020'!$I$2:$I$2047,'Orders - December 2020'!$H$2:$H$2047,Worksheet!AF$3,'Orders - December 2020'!$C$2:$C$2047,Worksheet!$F175),"-")</f>
        <v>-</v>
      </c>
      <c r="AG175" s="51" t="str">
        <f>IFERROR(AVERAGEIFS('Orders - December 2020'!$I$2:$I$2047,'Orders - December 2020'!$H$2:$H$2047,Worksheet!AG$3,'Orders - December 2020'!$C$2:$C$2047,Worksheet!$F175),"-")</f>
        <v>-</v>
      </c>
      <c r="AH175" s="51" t="str">
        <f>IFERROR(AVERAGEIFS('Orders - December 2020'!$I$2:$I$2047,'Orders - December 2020'!$H$2:$H$2047,Worksheet!AH$3,'Orders - December 2020'!$C$2:$C$2047,Worksheet!$F175),"-")</f>
        <v>-</v>
      </c>
      <c r="AI175" s="51" t="str">
        <f>IFERROR(AVERAGEIFS('Orders - December 2020'!$I$2:$I$2047,'Orders - December 2020'!$H$2:$H$2047,Worksheet!AI$3,'Orders - December 2020'!$C$2:$C$2047,Worksheet!$F175),"-")</f>
        <v>-</v>
      </c>
      <c r="AJ175" s="51" t="str">
        <f>IFERROR(AVERAGEIFS('Orders - December 2020'!$I$2:$I$2047,'Orders - December 2020'!$H$2:$H$2047,Worksheet!AJ$3,'Orders - December 2020'!$C$2:$C$2047,Worksheet!$F175),"-")</f>
        <v>-</v>
      </c>
      <c r="AK175" s="51" t="str">
        <f>IFERROR(AVERAGEIFS('Orders - December 2020'!$I$2:$I$2047,'Orders - December 2020'!$H$2:$H$2047,Worksheet!AK$3,'Orders - December 2020'!$C$2:$C$2047,Worksheet!$F175),"-")</f>
        <v>-</v>
      </c>
      <c r="AL175" s="51" t="str">
        <f>IFERROR(AVERAGEIFS('Orders - December 2020'!$I$2:$I$2047,'Orders - December 2020'!$H$2:$H$2047,Worksheet!AL$3,'Orders - December 2020'!$C$2:$C$2047,Worksheet!$F175),"-")</f>
        <v>-</v>
      </c>
      <c r="AM175" s="51" t="str">
        <f>IFERROR(AVERAGEIFS('Orders - December 2020'!$I$2:$I$2047,'Orders - December 2020'!$H$2:$H$2047,Worksheet!AM$3,'Orders - December 2020'!$C$2:$C$2047,Worksheet!$F175),"-")</f>
        <v>-</v>
      </c>
      <c r="AN175" s="51" t="str">
        <f>IFERROR(AVERAGEIFS('Orders - December 2020'!$I$2:$I$2047,'Orders - December 2020'!$H$2:$H$2047,Worksheet!AN$3,'Orders - December 2020'!$C$2:$C$2047,Worksheet!$F175),"-")</f>
        <v>-</v>
      </c>
      <c r="AO175" s="51" t="str">
        <f>IFERROR(AVERAGEIFS('Orders - December 2020'!$I$2:$I$2047,'Orders - December 2020'!$H$2:$H$2047,Worksheet!AO$3,'Orders - December 2020'!$C$2:$C$2047,Worksheet!$F175),"-")</f>
        <v>-</v>
      </c>
      <c r="AP175" s="51" t="str">
        <f>IFERROR(AVERAGEIFS('Orders - December 2020'!$I$2:$I$2047,'Orders - December 2020'!$H$2:$H$2047,Worksheet!AP$3,'Orders - December 2020'!$C$2:$C$2047,Worksheet!$F175),"-")</f>
        <v>-</v>
      </c>
      <c r="AQ175" s="51" t="str">
        <f>IFERROR(AVERAGEIFS('Orders - December 2020'!$I$2:$I$2047,'Orders - December 2020'!$H$2:$H$2047,Worksheet!AQ$3,'Orders - December 2020'!$C$2:$C$2047,Worksheet!$F175),"-")</f>
        <v>-</v>
      </c>
      <c r="AR175" s="51" t="str">
        <f>IFERROR(AVERAGEIFS('Orders - December 2020'!$I$2:$I$2047,'Orders - December 2020'!$H$2:$H$2047,Worksheet!AR$3,'Orders - December 2020'!$C$2:$C$2047,Worksheet!$F175),"-")</f>
        <v>-</v>
      </c>
      <c r="AS175" s="51" t="str">
        <f>IFERROR(AVERAGEIFS('Orders - December 2020'!$I$2:$I$2047,'Orders - December 2020'!$H$2:$H$2047,Worksheet!AS$3,'Orders - December 2020'!$C$2:$C$2047,Worksheet!$F175),"-")</f>
        <v>-</v>
      </c>
      <c r="AT175" s="51" t="str">
        <f>IFERROR(AVERAGEIFS('Orders - December 2020'!$I$2:$I$2047,'Orders - December 2020'!$H$2:$H$2047,Worksheet!AT$3,'Orders - December 2020'!$C$2:$C$2047,Worksheet!$F175),"-")</f>
        <v>-</v>
      </c>
      <c r="AU175" s="51" t="str">
        <f>IFERROR(AVERAGEIFS('Orders - December 2020'!$I$2:$I$2047,'Orders - December 2020'!$H$2:$H$2047,Worksheet!AU$3,'Orders - December 2020'!$C$2:$C$2047,Worksheet!$F175),"-")</f>
        <v>-</v>
      </c>
      <c r="AV175" s="51" t="str">
        <f>IFERROR(AVERAGEIFS('Orders - December 2020'!$I$2:$I$2047,'Orders - December 2020'!$H$2:$H$2047,Worksheet!AV$3,'Orders - December 2020'!$C$2:$C$2047,Worksheet!$F175),"-")</f>
        <v>-</v>
      </c>
      <c r="AW175" s="51" t="str">
        <f>IFERROR(AVERAGEIFS('Orders - December 2020'!$I$2:$I$2047,'Orders - December 2020'!$H$2:$H$2047,Worksheet!AW$3,'Orders - December 2020'!$C$2:$C$2047,Worksheet!$F175),"-")</f>
        <v>-</v>
      </c>
      <c r="AX175" s="51" t="str">
        <f>IFERROR(AVERAGEIFS('Orders - December 2020'!$I$2:$I$2047,'Orders - December 2020'!$H$2:$H$2047,Worksheet!AX$3,'Orders - December 2020'!$C$2:$C$2047,Worksheet!$F175),"-")</f>
        <v>-</v>
      </c>
      <c r="AY175" s="51" t="str">
        <f>IFERROR(AVERAGEIFS('Orders - December 2020'!$I$2:$I$2047,'Orders - December 2020'!$H$2:$H$2047,Worksheet!AY$3,'Orders - December 2020'!$C$2:$C$2047,Worksheet!$F175),"-")</f>
        <v>-</v>
      </c>
      <c r="AZ175" s="51" t="str">
        <f>IFERROR(AVERAGEIFS('Orders - December 2020'!$I$2:$I$2047,'Orders - December 2020'!$H$2:$H$2047,Worksheet!AZ$3,'Orders - December 2020'!$C$2:$C$2047,Worksheet!$F175),"-")</f>
        <v>-</v>
      </c>
      <c r="BA175" s="51" t="str">
        <f>IFERROR(AVERAGEIFS('Orders - December 2020'!$I$2:$I$2047,'Orders - December 2020'!$H$2:$H$2047,Worksheet!BA$3,'Orders - December 2020'!$C$2:$C$2047,Worksheet!$F175),"-")</f>
        <v>-</v>
      </c>
      <c r="BB175" s="51" t="str">
        <f>IFERROR(AVERAGEIFS('Orders - December 2020'!$I$2:$I$2047,'Orders - December 2020'!$H$2:$H$2047,Worksheet!BB$3,'Orders - December 2020'!$C$2:$C$2047,Worksheet!$F175),"-")</f>
        <v>-</v>
      </c>
      <c r="BC175" s="51" t="str">
        <f>IFERROR(AVERAGEIFS('Orders - December 2020'!$I$2:$I$2047,'Orders - December 2020'!$H$2:$H$2047,Worksheet!BC$3,'Orders - December 2020'!$C$2:$C$2047,Worksheet!$F175),"-")</f>
        <v>-</v>
      </c>
      <c r="BD175" s="51" t="str">
        <f>IFERROR(AVERAGEIFS('Orders - December 2020'!$I$2:$I$2047,'Orders - December 2020'!$H$2:$H$2047,Worksheet!BD$3,'Orders - December 2020'!$C$2:$C$2047,Worksheet!$F175),"-")</f>
        <v>-</v>
      </c>
      <c r="BE175" s="51" t="str">
        <f>IFERROR(AVERAGEIFS('Orders - December 2020'!$I$2:$I$2047,'Orders - December 2020'!$H$2:$H$2047,Worksheet!BE$3,'Orders - December 2020'!$C$2:$C$2047,Worksheet!$F175),"-")</f>
        <v>-</v>
      </c>
      <c r="BF175" s="51" t="str">
        <f>IFERROR(AVERAGEIFS('Orders - December 2020'!$I$2:$I$2047,'Orders - December 2020'!$H$2:$H$2047,Worksheet!BF$3,'Orders - December 2020'!$C$2:$C$2047,Worksheet!$F175),"-")</f>
        <v>-</v>
      </c>
      <c r="BG175" s="51" t="str">
        <f>IFERROR(AVERAGEIFS('Orders - December 2020'!$I$2:$I$2047,'Orders - December 2020'!$H$2:$H$2047,Worksheet!BG$3,'Orders - December 2020'!$C$2:$C$2047,Worksheet!$F175),"-")</f>
        <v>-</v>
      </c>
      <c r="BH175" s="51" t="str">
        <f>IFERROR(AVERAGEIFS('Orders - December 2020'!$I$2:$I$2047,'Orders - December 2020'!$H$2:$H$2047,Worksheet!BH$3,'Orders - December 2020'!$C$2:$C$2047,Worksheet!$F175),"-")</f>
        <v>-</v>
      </c>
      <c r="BI175" s="51" t="str">
        <f>IFERROR(AVERAGEIFS('Orders - December 2020'!$I$2:$I$2047,'Orders - December 2020'!$H$2:$H$2047,Worksheet!BI$3,'Orders - December 2020'!$C$2:$C$2047,Worksheet!$F175),"-")</f>
        <v>-</v>
      </c>
      <c r="BJ175" s="51" t="str">
        <f>IFERROR(AVERAGEIFS('Orders - December 2020'!$I$2:$I$2047,'Orders - December 2020'!$H$2:$H$2047,Worksheet!BJ$3,'Orders - December 2020'!$C$2:$C$2047,Worksheet!$F175),"-")</f>
        <v>-</v>
      </c>
      <c r="BK175" s="51" t="str">
        <f>IFERROR(AVERAGEIFS('Orders - December 2020'!$I$2:$I$2047,'Orders - December 2020'!$H$2:$H$2047,Worksheet!BK$3,'Orders - December 2020'!$C$2:$C$2047,Worksheet!$F175),"-")</f>
        <v>-</v>
      </c>
      <c r="BL175" s="51" t="str">
        <f>IFERROR(AVERAGEIFS('Orders - December 2020'!$I$2:$I$2047,'Orders - December 2020'!$H$2:$H$2047,Worksheet!BL$3,'Orders - December 2020'!$C$2:$C$2047,Worksheet!$F175),"-")</f>
        <v>-</v>
      </c>
      <c r="BM175" s="51" t="str">
        <f>IFERROR(AVERAGEIFS('Orders - December 2020'!$I$2:$I$2047,'Orders - December 2020'!$H$2:$H$2047,Worksheet!BM$3,'Orders - December 2020'!$C$2:$C$2047,Worksheet!$F175),"-")</f>
        <v>-</v>
      </c>
      <c r="BN175" s="51" t="str">
        <f>IFERROR(AVERAGEIFS('Orders - December 2020'!$I$2:$I$2047,'Orders - December 2020'!$H$2:$H$2047,Worksheet!BN$3,'Orders - December 2020'!$C$2:$C$2047,Worksheet!$F175),"-")</f>
        <v>-</v>
      </c>
      <c r="BO175" s="51" t="str">
        <f>IFERROR(AVERAGEIFS('Orders - December 2020'!$I$2:$I$2047,'Orders - December 2020'!$H$2:$H$2047,Worksheet!BO$3,'Orders - December 2020'!$C$2:$C$2047,Worksheet!$F175),"-")</f>
        <v>-</v>
      </c>
      <c r="BP175" s="51" t="str">
        <f>IFERROR(AVERAGEIFS('Orders - December 2020'!$I$2:$I$2047,'Orders - December 2020'!$H$2:$H$2047,Worksheet!BP$3,'Orders - December 2020'!$C$2:$C$2047,Worksheet!$F175),"-")</f>
        <v>-</v>
      </c>
      <c r="BQ175" s="51" t="str">
        <f>IFERROR(AVERAGEIFS('Orders - December 2020'!$I$2:$I$2047,'Orders - December 2020'!$H$2:$H$2047,Worksheet!BQ$3,'Orders - December 2020'!$C$2:$C$2047,Worksheet!$F175),"-")</f>
        <v>-</v>
      </c>
      <c r="BR175" s="51" t="str">
        <f>IFERROR(AVERAGEIFS('Orders - December 2020'!$I$2:$I$2047,'Orders - December 2020'!$H$2:$H$2047,Worksheet!BR$3,'Orders - December 2020'!$C$2:$C$2047,Worksheet!$F175),"-")</f>
        <v>-</v>
      </c>
      <c r="BS175" s="51" t="str">
        <f>IFERROR(AVERAGEIFS('Orders - December 2020'!$I$2:$I$2047,'Orders - December 2020'!$H$2:$H$2047,Worksheet!BS$3,'Orders - December 2020'!$C$2:$C$2047,Worksheet!$F175),"-")</f>
        <v>-</v>
      </c>
      <c r="BT175" s="51" t="str">
        <f>IFERROR(AVERAGEIFS('Orders - December 2020'!$I$2:$I$2047,'Orders - December 2020'!$H$2:$H$2047,Worksheet!BT$3,'Orders - December 2020'!$C$2:$C$2047,Worksheet!$F175),"-")</f>
        <v>-</v>
      </c>
      <c r="BU175" s="51" t="str">
        <f>IFERROR(AVERAGEIFS('Orders - December 2020'!$I$2:$I$2047,'Orders - December 2020'!$H$2:$H$2047,Worksheet!BU$3,'Orders - December 2020'!$C$2:$C$2047,Worksheet!$F175),"-")</f>
        <v>-</v>
      </c>
      <c r="BV175" s="51" t="str">
        <f>IFERROR(AVERAGEIFS('Orders - December 2020'!$I$2:$I$2047,'Orders - December 2020'!$H$2:$H$2047,Worksheet!BV$3,'Orders - December 2020'!$C$2:$C$2047,Worksheet!$F175),"-")</f>
        <v>-</v>
      </c>
      <c r="BW175" s="51" t="str">
        <f>IFERROR(AVERAGEIFS('Orders - December 2020'!$I$2:$I$2047,'Orders - December 2020'!$H$2:$H$2047,Worksheet!BW$3,'Orders - December 2020'!$C$2:$C$2047,Worksheet!$F175),"-")</f>
        <v>-</v>
      </c>
      <c r="BX175" s="51" t="str">
        <f>IFERROR(AVERAGEIFS('Orders - December 2020'!$I$2:$I$2047,'Orders - December 2020'!$H$2:$H$2047,Worksheet!BX$3,'Orders - December 2020'!$C$2:$C$2047,Worksheet!$F175),"-")</f>
        <v>-</v>
      </c>
      <c r="BY175" s="51" t="str">
        <f>IFERROR(AVERAGEIFS('Orders - December 2020'!$I$2:$I$2047,'Orders - December 2020'!$H$2:$H$2047,Worksheet!BY$3,'Orders - December 2020'!$C$2:$C$2047,Worksheet!$F175),"-")</f>
        <v>-</v>
      </c>
      <c r="BZ175" s="51" t="str">
        <f>IFERROR(AVERAGEIFS('Orders - December 2020'!$I$2:$I$2047,'Orders - December 2020'!$H$2:$H$2047,Worksheet!BZ$3,'Orders - December 2020'!$C$2:$C$2047,Worksheet!$F175),"-")</f>
        <v>-</v>
      </c>
      <c r="CA175" s="51" t="str">
        <f>IFERROR(AVERAGEIFS('Orders - December 2020'!$I$2:$I$2047,'Orders - December 2020'!$H$2:$H$2047,Worksheet!CA$3,'Orders - December 2020'!$C$2:$C$2047,Worksheet!$F175),"-")</f>
        <v>-</v>
      </c>
      <c r="CB175" s="51" t="str">
        <f>IFERROR(AVERAGEIFS('Orders - December 2020'!$I$2:$I$2047,'Orders - December 2020'!$H$2:$H$2047,Worksheet!CB$3,'Orders - December 2020'!$C$2:$C$2047,Worksheet!$F175),"-")</f>
        <v>-</v>
      </c>
      <c r="CC175" s="51" t="str">
        <f>IFERROR(AVERAGEIFS('Orders - December 2020'!$I$2:$I$2047,'Orders - December 2020'!$H$2:$H$2047,Worksheet!CC$3,'Orders - December 2020'!$C$2:$C$2047,Worksheet!$F175),"-")</f>
        <v>-</v>
      </c>
      <c r="CD175" s="51" t="str">
        <f>IFERROR(AVERAGEIFS('Orders - December 2020'!$I$2:$I$2047,'Orders - December 2020'!$H$2:$H$2047,Worksheet!CD$3,'Orders - December 2020'!$C$2:$C$2047,Worksheet!$F175),"-")</f>
        <v>-</v>
      </c>
      <c r="CE175" s="51" t="str">
        <f>IFERROR(AVERAGEIFS('Orders - December 2020'!$I$2:$I$2047,'Orders - December 2020'!$H$2:$H$2047,Worksheet!CE$3,'Orders - December 2020'!$C$2:$C$2047,Worksheet!$F175),"-")</f>
        <v>-</v>
      </c>
      <c r="CF175" s="51" t="str">
        <f>IFERROR(AVERAGEIFS('Orders - December 2020'!$I$2:$I$2047,'Orders - December 2020'!$H$2:$H$2047,Worksheet!CF$3,'Orders - December 2020'!$C$2:$C$2047,Worksheet!$F175),"-")</f>
        <v>-</v>
      </c>
      <c r="CG175" s="51" t="str">
        <f>IFERROR(AVERAGEIFS('Orders - December 2020'!$I$2:$I$2047,'Orders - December 2020'!$H$2:$H$2047,Worksheet!CG$3,'Orders - December 2020'!$C$2:$C$2047,Worksheet!$F175),"-")</f>
        <v>-</v>
      </c>
      <c r="CH175" s="51" t="str">
        <f>IFERROR(AVERAGEIFS('Orders - December 2020'!$I$2:$I$2047,'Orders - December 2020'!$H$2:$H$2047,Worksheet!CH$3,'Orders - December 2020'!$C$2:$C$2047,Worksheet!$F175),"-")</f>
        <v>-</v>
      </c>
      <c r="CI175" s="51" t="str">
        <f>IFERROR(AVERAGEIFS('Orders - December 2020'!$I$2:$I$2047,'Orders - December 2020'!$H$2:$H$2047,Worksheet!CI$3,'Orders - December 2020'!$C$2:$C$2047,Worksheet!$F175),"-")</f>
        <v>-</v>
      </c>
      <c r="CJ175" s="51">
        <f>IFERROR(AVERAGEIFS('Orders - December 2020'!$I$2:$I$2047,'Orders - December 2020'!$H$2:$H$2047,Worksheet!CJ$3,'Orders - December 2020'!$C$2:$C$2047,Worksheet!$F175),"-")</f>
        <v>1</v>
      </c>
      <c r="CK175" s="51" t="str">
        <f>IFERROR(AVERAGEIFS('Orders - December 2020'!$I$2:$I$2047,'Orders - December 2020'!$H$2:$H$2047,Worksheet!CK$3,'Orders - December 2020'!$C$2:$C$2047,Worksheet!$F175),"-")</f>
        <v>-</v>
      </c>
      <c r="CL175" s="51" t="str">
        <f>IFERROR(AVERAGEIFS('Orders - December 2020'!$I$2:$I$2047,'Orders - December 2020'!$H$2:$H$2047,Worksheet!CL$3,'Orders - December 2020'!$C$2:$C$2047,Worksheet!$F175),"-")</f>
        <v>-</v>
      </c>
      <c r="CM175" s="51">
        <f>IFERROR(AVERAGEIFS('Orders - December 2020'!$I$2:$I$2047,'Orders - December 2020'!$H$2:$H$2047,Worksheet!CM$3,'Orders - December 2020'!$C$2:$C$2047,Worksheet!$F175),"-")</f>
        <v>1</v>
      </c>
      <c r="CN175" s="51" t="str">
        <f>IFERROR(AVERAGEIFS('Orders - December 2020'!$I$2:$I$2047,'Orders - December 2020'!$H$2:$H$2047,Worksheet!CN$3,'Orders - December 2020'!$C$2:$C$2047,Worksheet!$F175),"-")</f>
        <v>-</v>
      </c>
      <c r="CO175" s="51" t="str">
        <f>IFERROR(AVERAGEIFS('Orders - December 2020'!$I$2:$I$2047,'Orders - December 2020'!$H$2:$H$2047,Worksheet!CO$3,'Orders - December 2020'!$C$2:$C$2047,Worksheet!$F175),"-")</f>
        <v>-</v>
      </c>
      <c r="CP175" s="51" t="str">
        <f>IFERROR(AVERAGEIFS('Orders - December 2020'!$I$2:$I$2047,'Orders - December 2020'!$H$2:$H$2047,Worksheet!CP$3,'Orders - December 2020'!$C$2:$C$2047,Worksheet!$F175),"-")</f>
        <v>-</v>
      </c>
      <c r="CQ175" s="51" t="str">
        <f>IFERROR(AVERAGEIFS('Orders - December 2020'!$I$2:$I$2047,'Orders - December 2020'!$H$2:$H$2047,Worksheet!CQ$3,'Orders - December 2020'!$C$2:$C$2047,Worksheet!$F175),"-")</f>
        <v>-</v>
      </c>
      <c r="CR175" s="51" t="str">
        <f>IFERROR(AVERAGEIFS('Orders - December 2020'!$I$2:$I$2047,'Orders - December 2020'!$H$2:$H$2047,Worksheet!CR$3,'Orders - December 2020'!$C$2:$C$2047,Worksheet!$F175),"-")</f>
        <v>-</v>
      </c>
      <c r="CS175" s="51">
        <f>IFERROR(AVERAGEIFS('Orders - December 2020'!$I$2:$I$2047,'Orders - December 2020'!$H$2:$H$2047,Worksheet!CS$3,'Orders - December 2020'!$C$2:$C$2047,Worksheet!$F175),"-")</f>
        <v>1</v>
      </c>
      <c r="CT175" s="51" t="str">
        <f>IFERROR(AVERAGEIFS('Orders - December 2020'!$I$2:$I$2047,'Orders - December 2020'!$H$2:$H$2047,Worksheet!CT$3,'Orders - December 2020'!$C$2:$C$2047,Worksheet!$F175),"-")</f>
        <v>-</v>
      </c>
      <c r="CU175" s="51" t="str">
        <f>IFERROR(AVERAGEIFS('Orders - December 2020'!$I$2:$I$2047,'Orders - December 2020'!$H$2:$H$2047,Worksheet!CU$3,'Orders - December 2020'!$C$2:$C$2047,Worksheet!$F175),"-")</f>
        <v>-</v>
      </c>
      <c r="CV175" s="51" t="str">
        <f>IFERROR(AVERAGEIFS('Orders - December 2020'!$I$2:$I$2047,'Orders - December 2020'!$H$2:$H$2047,Worksheet!CV$3,'Orders - December 2020'!$C$2:$C$2047,Worksheet!$F175),"-")</f>
        <v>-</v>
      </c>
      <c r="CW175" s="51" t="str">
        <f>IFERROR(AVERAGEIFS('Orders - December 2020'!$I$2:$I$2047,'Orders - December 2020'!$H$2:$H$2047,Worksheet!CW$3,'Orders - December 2020'!$C$2:$C$2047,Worksheet!$F175),"-")</f>
        <v>-</v>
      </c>
      <c r="CX175" s="51" t="str">
        <f>IFERROR(AVERAGEIFS('Orders - December 2020'!$I$2:$I$2047,'Orders - December 2020'!$H$2:$H$2047,Worksheet!CX$3,'Orders - December 2020'!$C$2:$C$2047,Worksheet!$F175),"-")</f>
        <v>-</v>
      </c>
      <c r="CY175" s="51" t="str">
        <f>IFERROR(AVERAGEIFS('Orders - December 2020'!$I$2:$I$2047,'Orders - December 2020'!$H$2:$H$2047,Worksheet!CY$3,'Orders - December 2020'!$C$2:$C$2047,Worksheet!$F175),"-")</f>
        <v>-</v>
      </c>
      <c r="CZ175" s="51" t="str">
        <f>IFERROR(AVERAGEIFS('Orders - December 2020'!$I$2:$I$2047,'Orders - December 2020'!$H$2:$H$2047,Worksheet!CZ$3,'Orders - December 2020'!$C$2:$C$2047,Worksheet!$F175),"-")</f>
        <v>-</v>
      </c>
      <c r="DA175" s="51" t="str">
        <f>IFERROR(AVERAGEIFS('Orders - December 2020'!$I$2:$I$2047,'Orders - December 2020'!$H$2:$H$2047,Worksheet!DA$3,'Orders - December 2020'!$C$2:$C$2047,Worksheet!$F175),"-")</f>
        <v>-</v>
      </c>
      <c r="DB175" s="51" t="str">
        <f>IFERROR(AVERAGEIFS('Orders - December 2020'!$I$2:$I$2047,'Orders - December 2020'!$H$2:$H$2047,Worksheet!DB$3,'Orders - December 2020'!$C$2:$C$2047,Worksheet!$F175),"-")</f>
        <v>-</v>
      </c>
      <c r="DC175" s="51" t="str">
        <f>IFERROR(AVERAGEIFS('Orders - December 2020'!$I$2:$I$2047,'Orders - December 2020'!$H$2:$H$2047,Worksheet!DC$3,'Orders - December 2020'!$C$2:$C$2047,Worksheet!$F175),"-")</f>
        <v>-</v>
      </c>
      <c r="DD175" s="51" t="str">
        <f>IFERROR(AVERAGEIFS('Orders - December 2020'!$I$2:$I$2047,'Orders - December 2020'!$H$2:$H$2047,Worksheet!DD$3,'Orders - December 2020'!$C$2:$C$2047,Worksheet!$F175),"-")</f>
        <v>-</v>
      </c>
      <c r="DE175" s="51" t="str">
        <f>IFERROR(AVERAGEIFS('Orders - December 2020'!$I$2:$I$2047,'Orders - December 2020'!$H$2:$H$2047,Worksheet!DE$3,'Orders - December 2020'!$C$2:$C$2047,Worksheet!$F175),"-")</f>
        <v>-</v>
      </c>
      <c r="DF175" s="51" t="str">
        <f>IFERROR(AVERAGEIFS('Orders - December 2020'!$I$2:$I$2047,'Orders - December 2020'!$H$2:$H$2047,Worksheet!DF$3,'Orders - December 2020'!$C$2:$C$2047,Worksheet!$F175),"-")</f>
        <v>-</v>
      </c>
      <c r="DG175" s="51" t="str">
        <f>IFERROR(AVERAGEIFS('Orders - December 2020'!$I$2:$I$2047,'Orders - December 2020'!$H$2:$H$2047,Worksheet!DG$3,'Orders - December 2020'!$C$2:$C$2047,Worksheet!$F175),"-")</f>
        <v>-</v>
      </c>
      <c r="DH175" s="51" t="str">
        <f>IFERROR(AVERAGEIFS('Orders - December 2020'!$I$2:$I$2047,'Orders - December 2020'!$H$2:$H$2047,Worksheet!DH$3,'Orders - December 2020'!$C$2:$C$2047,Worksheet!$F175),"-")</f>
        <v>-</v>
      </c>
      <c r="DI175" s="51">
        <f>IFERROR(AVERAGEIFS('Orders - December 2020'!$I$2:$I$2047,'Orders - December 2020'!$H$2:$H$2047,Worksheet!DI$3,'Orders - December 2020'!$C$2:$C$2047,Worksheet!$F175),"-")</f>
        <v>1</v>
      </c>
      <c r="DJ175" s="51" t="str">
        <f>IFERROR(AVERAGEIFS('Orders - December 2020'!$I$2:$I$2047,'Orders - December 2020'!$H$2:$H$2047,Worksheet!DJ$3,'Orders - December 2020'!$C$2:$C$2047,Worksheet!$F175),"-")</f>
        <v>-</v>
      </c>
      <c r="DK175" s="51" t="str">
        <f>IFERROR(AVERAGEIFS('Orders - December 2020'!$I$2:$I$2047,'Orders - December 2020'!$H$2:$H$2047,Worksheet!DK$3,'Orders - December 2020'!$C$2:$C$2047,Worksheet!$F175),"-")</f>
        <v>-</v>
      </c>
      <c r="DL175" s="51" t="str">
        <f>IFERROR(AVERAGEIFS('Orders - December 2020'!$I$2:$I$2047,'Orders - December 2020'!$H$2:$H$2047,Worksheet!DL$3,'Orders - December 2020'!$C$2:$C$2047,Worksheet!$F175),"-")</f>
        <v>-</v>
      </c>
      <c r="DM175" s="51" t="str">
        <f>IFERROR(AVERAGEIFS('Orders - December 2020'!$I$2:$I$2047,'Orders - December 2020'!$H$2:$H$2047,Worksheet!DM$3,'Orders - December 2020'!$C$2:$C$2047,Worksheet!$F175),"-")</f>
        <v>-</v>
      </c>
      <c r="DN175" s="51" t="str">
        <f>IFERROR(AVERAGEIFS('Orders - December 2020'!$I$2:$I$2047,'Orders - December 2020'!$H$2:$H$2047,Worksheet!DN$3,'Orders - December 2020'!$C$2:$C$2047,Worksheet!$F175),"-")</f>
        <v>-</v>
      </c>
      <c r="DO175" s="51" t="str">
        <f>IFERROR(AVERAGEIFS('Orders - December 2020'!$I$2:$I$2047,'Orders - December 2020'!$H$2:$H$2047,Worksheet!DO$3,'Orders - December 2020'!$C$2:$C$2047,Worksheet!$F175),"-")</f>
        <v>-</v>
      </c>
      <c r="DP175" s="51" t="str">
        <f>IFERROR(AVERAGEIFS('Orders - December 2020'!$I$2:$I$2047,'Orders - December 2020'!$H$2:$H$2047,Worksheet!DP$3,'Orders - December 2020'!$C$2:$C$2047,Worksheet!$F175),"-")</f>
        <v>-</v>
      </c>
      <c r="DQ175" s="51" t="str">
        <f>IFERROR(AVERAGEIFS('Orders - December 2020'!$I$2:$I$2047,'Orders - December 2020'!$H$2:$H$2047,Worksheet!DQ$3,'Orders - December 2020'!$C$2:$C$2047,Worksheet!$F175),"-")</f>
        <v>-</v>
      </c>
      <c r="DR175" s="51" t="str">
        <f>IFERROR(AVERAGEIFS('Orders - December 2020'!$I$2:$I$2047,'Orders - December 2020'!$H$2:$H$2047,Worksheet!DR$3,'Orders - December 2020'!$C$2:$C$2047,Worksheet!$F175),"-")</f>
        <v>-</v>
      </c>
      <c r="DS175" s="51" t="str">
        <f>IFERROR(AVERAGEIFS('Orders - December 2020'!$I$2:$I$2047,'Orders - December 2020'!$H$2:$H$2047,Worksheet!DS$3,'Orders - December 2020'!$C$2:$C$2047,Worksheet!$F175),"-")</f>
        <v>-</v>
      </c>
      <c r="DT175" s="51" t="str">
        <f>IFERROR(AVERAGEIFS('Orders - December 2020'!$I$2:$I$2047,'Orders - December 2020'!$H$2:$H$2047,Worksheet!DT$3,'Orders - December 2020'!$C$2:$C$2047,Worksheet!$F175),"-")</f>
        <v>-</v>
      </c>
      <c r="DU175" s="51" t="str">
        <f>IFERROR(AVERAGEIFS('Orders - December 2020'!$I$2:$I$2047,'Orders - December 2020'!$H$2:$H$2047,Worksheet!DU$3,'Orders - December 2020'!$C$2:$C$2047,Worksheet!$F175),"-")</f>
        <v>-</v>
      </c>
      <c r="DV175" s="51" t="str">
        <f>IFERROR(AVERAGEIFS('Orders - December 2020'!$I$2:$I$2047,'Orders - December 2020'!$H$2:$H$2047,Worksheet!DV$3,'Orders - December 2020'!$C$2:$C$2047,Worksheet!$F175),"-")</f>
        <v>-</v>
      </c>
      <c r="DW175" s="51" t="str">
        <f>IFERROR(AVERAGEIFS('Orders - December 2020'!$I$2:$I$2047,'Orders - December 2020'!$H$2:$H$2047,Worksheet!DW$3,'Orders - December 2020'!$C$2:$C$2047,Worksheet!$F175),"-")</f>
        <v>-</v>
      </c>
      <c r="DX175" s="51" t="str">
        <f>IFERROR(AVERAGEIFS('Orders - December 2020'!$I$2:$I$2047,'Orders - December 2020'!$H$2:$H$2047,Worksheet!DX$3,'Orders - December 2020'!$C$2:$C$2047,Worksheet!$F175),"-")</f>
        <v>-</v>
      </c>
      <c r="DY175" s="51" t="str">
        <f>IFERROR(AVERAGEIFS('Orders - December 2020'!$I$2:$I$2047,'Orders - December 2020'!$H$2:$H$2047,Worksheet!DY$3,'Orders - December 2020'!$C$2:$C$2047,Worksheet!$F175),"-")</f>
        <v>-</v>
      </c>
      <c r="DZ175" s="51">
        <f>IFERROR(AVERAGEIFS('Orders - December 2020'!$I$2:$I$2047,'Orders - December 2020'!$H$2:$H$2047,Worksheet!DZ$3,'Orders - December 2020'!$C$2:$C$2047,Worksheet!$F175),"-")</f>
        <v>1</v>
      </c>
      <c r="EA175" s="51" t="str">
        <f>IFERROR(AVERAGEIFS('Orders - December 2020'!$I$2:$I$2047,'Orders - December 2020'!$H$2:$H$2047,Worksheet!EA$3,'Orders - December 2020'!$C$2:$C$2047,Worksheet!$F175),"-")</f>
        <v>-</v>
      </c>
      <c r="EB175" s="51" t="str">
        <f>IFERROR(AVERAGEIFS('Orders - December 2020'!$I$2:$I$2047,'Orders - December 2020'!$H$2:$H$2047,Worksheet!EB$3,'Orders - December 2020'!$C$2:$C$2047,Worksheet!$F175),"-")</f>
        <v>-</v>
      </c>
      <c r="EC175" s="51" t="str">
        <f>IFERROR(AVERAGEIFS('Orders - December 2020'!$I$2:$I$2047,'Orders - December 2020'!$H$2:$H$2047,Worksheet!EC$3,'Orders - December 2020'!$C$2:$C$2047,Worksheet!$F175),"-")</f>
        <v>-</v>
      </c>
      <c r="ED175" s="51" t="str">
        <f>IFERROR(AVERAGEIFS('Orders - December 2020'!$I$2:$I$2047,'Orders - December 2020'!$H$2:$H$2047,Worksheet!ED$3,'Orders - December 2020'!$C$2:$C$2047,Worksheet!$F175),"-")</f>
        <v>-</v>
      </c>
      <c r="EE175" s="51" t="str">
        <f>IFERROR(AVERAGEIFS('Orders - December 2020'!$I$2:$I$2047,'Orders - December 2020'!$H$2:$H$2047,Worksheet!EE$3,'Orders - December 2020'!$C$2:$C$2047,Worksheet!$F175),"-")</f>
        <v>-</v>
      </c>
      <c r="EF175" s="51" t="str">
        <f>IFERROR(AVERAGEIFS('Orders - December 2020'!$I$2:$I$2047,'Orders - December 2020'!$H$2:$H$2047,Worksheet!EF$3,'Orders - December 2020'!$C$2:$C$2047,Worksheet!$F175),"-")</f>
        <v>-</v>
      </c>
      <c r="EG175" s="51" t="str">
        <f>IFERROR(AVERAGEIFS('Orders - December 2020'!$I$2:$I$2047,'Orders - December 2020'!$H$2:$H$2047,Worksheet!EG$3,'Orders - December 2020'!$C$2:$C$2047,Worksheet!$F175),"-")</f>
        <v>-</v>
      </c>
      <c r="EH175" s="51" t="str">
        <f>IFERROR(AVERAGEIFS('Orders - December 2020'!$I$2:$I$2047,'Orders - December 2020'!$H$2:$H$2047,Worksheet!EH$3,'Orders - December 2020'!$C$2:$C$2047,Worksheet!$F175),"-")</f>
        <v>-</v>
      </c>
      <c r="EI175" s="51" t="str">
        <f>IFERROR(AVERAGEIFS('Orders - December 2020'!$I$2:$I$2047,'Orders - December 2020'!$H$2:$H$2047,Worksheet!EI$3,'Orders - December 2020'!$C$2:$C$2047,Worksheet!$F175),"-")</f>
        <v>-</v>
      </c>
      <c r="EJ175" s="51" t="str">
        <f>IFERROR(AVERAGEIFS('Orders - December 2020'!$I$2:$I$2047,'Orders - December 2020'!$H$2:$H$2047,Worksheet!EJ$3,'Orders - December 2020'!$C$2:$C$2047,Worksheet!$F175),"-")</f>
        <v>-</v>
      </c>
      <c r="EK175" s="51" t="str">
        <f>IFERROR(AVERAGEIFS('Orders - December 2020'!$I$2:$I$2047,'Orders - December 2020'!$H$2:$H$2047,Worksheet!EK$3,'Orders - December 2020'!$C$2:$C$2047,Worksheet!$F175),"-")</f>
        <v>-</v>
      </c>
      <c r="EL175" s="51" t="str">
        <f>IFERROR(AVERAGEIFS('Orders - December 2020'!$I$2:$I$2047,'Orders - December 2020'!$H$2:$H$2047,Worksheet!EL$3,'Orders - December 2020'!$C$2:$C$2047,Worksheet!$F175),"-")</f>
        <v>-</v>
      </c>
      <c r="EM175" s="51" t="str">
        <f>IFERROR(AVERAGEIFS('Orders - December 2020'!$I$2:$I$2047,'Orders - December 2020'!$H$2:$H$2047,Worksheet!EM$3,'Orders - December 2020'!$C$2:$C$2047,Worksheet!$F175),"-")</f>
        <v>-</v>
      </c>
      <c r="EN175" s="51" t="str">
        <f>IFERROR(AVERAGEIFS('Orders - December 2020'!$I$2:$I$2047,'Orders - December 2020'!$H$2:$H$2047,Worksheet!EN$3,'Orders - December 2020'!$C$2:$C$2047,Worksheet!$F175),"-")</f>
        <v>-</v>
      </c>
      <c r="EO175" s="51" t="str">
        <f>IFERROR(AVERAGEIFS('Orders - December 2020'!$I$2:$I$2047,'Orders - December 2020'!$H$2:$H$2047,Worksheet!EO$3,'Orders - December 2020'!$C$2:$C$2047,Worksheet!$F175),"-")</f>
        <v>-</v>
      </c>
      <c r="EP175" s="51" t="str">
        <f>IFERROR(AVERAGEIFS('Orders - December 2020'!$I$2:$I$2047,'Orders - December 2020'!$H$2:$H$2047,Worksheet!EP$3,'Orders - December 2020'!$C$2:$C$2047,Worksheet!$F175),"-")</f>
        <v>-</v>
      </c>
      <c r="EQ175" s="51" t="str">
        <f>IFERROR(AVERAGEIFS('Orders - December 2020'!$I$2:$I$2047,'Orders - December 2020'!$H$2:$H$2047,Worksheet!EQ$3,'Orders - December 2020'!$C$2:$C$2047,Worksheet!$F175),"-")</f>
        <v>-</v>
      </c>
      <c r="ER175" s="51" t="str">
        <f>IFERROR(AVERAGEIFS('Orders - December 2020'!$I$2:$I$2047,'Orders - December 2020'!$H$2:$H$2047,Worksheet!ER$3,'Orders - December 2020'!$C$2:$C$2047,Worksheet!$F175),"-")</f>
        <v>-</v>
      </c>
      <c r="ES175" s="51" t="str">
        <f>IFERROR(AVERAGEIFS('Orders - December 2020'!$I$2:$I$2047,'Orders - December 2020'!$H$2:$H$2047,Worksheet!ES$3,'Orders - December 2020'!$C$2:$C$2047,Worksheet!$F175),"-")</f>
        <v>-</v>
      </c>
      <c r="ET175" s="51" t="str">
        <f>IFERROR(AVERAGEIFS('Orders - December 2020'!$I$2:$I$2047,'Orders - December 2020'!$H$2:$H$2047,Worksheet!ET$3,'Orders - December 2020'!$C$2:$C$2047,Worksheet!$F175),"-")</f>
        <v>-</v>
      </c>
      <c r="EU175" s="51" t="str">
        <f>IFERROR(AVERAGEIFS('Orders - December 2020'!$I$2:$I$2047,'Orders - December 2020'!$H$2:$H$2047,Worksheet!EU$3,'Orders - December 2020'!$C$2:$C$2047,Worksheet!$F175),"-")</f>
        <v>-</v>
      </c>
      <c r="EV175" s="51" t="str">
        <f>IFERROR(AVERAGEIFS('Orders - December 2020'!$I$2:$I$2047,'Orders - December 2020'!$H$2:$H$2047,Worksheet!EV$3,'Orders - December 2020'!$C$2:$C$2047,Worksheet!$F175),"-")</f>
        <v>-</v>
      </c>
      <c r="EW175" s="51" t="str">
        <f>IFERROR(AVERAGEIFS('Orders - December 2020'!$I$2:$I$2047,'Orders - December 2020'!$H$2:$H$2047,Worksheet!EW$3,'Orders - December 2020'!$C$2:$C$2047,Worksheet!$F175),"-")</f>
        <v>-</v>
      </c>
      <c r="EX175" s="51" t="str">
        <f>IFERROR(AVERAGEIFS('Orders - December 2020'!$I$2:$I$2047,'Orders - December 2020'!$H$2:$H$2047,Worksheet!EX$3,'Orders - December 2020'!$C$2:$C$2047,Worksheet!$F175),"-")</f>
        <v>-</v>
      </c>
      <c r="EY175" s="51" t="str">
        <f>IFERROR(AVERAGEIFS('Orders - December 2020'!$I$2:$I$2047,'Orders - December 2020'!$H$2:$H$2047,Worksheet!EY$3,'Orders - December 2020'!$C$2:$C$2047,Worksheet!$F175),"-")</f>
        <v>-</v>
      </c>
      <c r="EZ175" s="51" t="str">
        <f>IFERROR(AVERAGEIFS('Orders - December 2020'!$I$2:$I$2047,'Orders - December 2020'!$H$2:$H$2047,Worksheet!EZ$3,'Orders - December 2020'!$C$2:$C$2047,Worksheet!$F175),"-")</f>
        <v>-</v>
      </c>
      <c r="FA175" s="51" t="str">
        <f>IFERROR(AVERAGEIFS('Orders - December 2020'!$I$2:$I$2047,'Orders - December 2020'!$H$2:$H$2047,Worksheet!FA$3,'Orders - December 2020'!$C$2:$C$2047,Worksheet!$F175),"-")</f>
        <v>-</v>
      </c>
      <c r="FB175" s="51" t="str">
        <f>IFERROR(AVERAGEIFS('Orders - December 2020'!$I$2:$I$2047,'Orders - December 2020'!$H$2:$H$2047,Worksheet!FB$3,'Orders - December 2020'!$C$2:$C$2047,Worksheet!$F175),"-")</f>
        <v>-</v>
      </c>
      <c r="FC175" s="51" t="str">
        <f>IFERROR(AVERAGEIFS('Orders - December 2020'!$I$2:$I$2047,'Orders - December 2020'!$H$2:$H$2047,Worksheet!FC$3,'Orders - December 2020'!$C$2:$C$2047,Worksheet!$F175),"-")</f>
        <v>-</v>
      </c>
      <c r="FD175" s="51">
        <f>IFERROR(AVERAGEIFS('Orders - December 2020'!$I$2:$I$2047,'Orders - December 2020'!$H$2:$H$2047,Worksheet!FD$3,'Orders - December 2020'!$C$2:$C$2047,Worksheet!$F175),"-")</f>
        <v>2</v>
      </c>
      <c r="FE175" s="51" t="str">
        <f>IFERROR(AVERAGEIFS('Orders - December 2020'!$I$2:$I$2047,'Orders - December 2020'!$H$2:$H$2047,Worksheet!FE$3,'Orders - December 2020'!$C$2:$C$2047,Worksheet!$F175),"-")</f>
        <v>-</v>
      </c>
      <c r="FF175" s="51" t="str">
        <f>IFERROR(AVERAGEIFS('Orders - December 2020'!$I$2:$I$2047,'Orders - December 2020'!$H$2:$H$2047,Worksheet!FF$3,'Orders - December 2020'!$C$2:$C$2047,Worksheet!$F175),"-")</f>
        <v>-</v>
      </c>
      <c r="FG175" s="52" t="str">
        <f>IFERROR(AVERAGEIFS('Orders - December 2020'!$I$2:$I$2047,'Orders - December 2020'!$H$2:$H$2047,Worksheet!FG$3,'Orders - December 2020'!$C$2:$C$2047,Worksheet!$F175),"-")</f>
        <v>-</v>
      </c>
    </row>
    <row r="176" spans="6:163">
      <c r="F176" s="45" t="str">
        <v>Ada Jesus</v>
      </c>
      <c r="G176" s="50" t="str">
        <f>IFERROR(AVERAGEIFS('Orders - December 2020'!$I$2:$I$2047,'Orders - December 2020'!$H$2:$H$2047,Worksheet!G$3,'Orders - December 2020'!$C$2:$C$2047,Worksheet!$F176),"-")</f>
        <v>-</v>
      </c>
      <c r="H176" s="51" t="str">
        <f>IFERROR(AVERAGEIFS('Orders - December 2020'!$I$2:$I$2047,'Orders - December 2020'!$H$2:$H$2047,Worksheet!H$3,'Orders - December 2020'!$C$2:$C$2047,Worksheet!$F176),"-")</f>
        <v>-</v>
      </c>
      <c r="I176" s="51" t="str">
        <f>IFERROR(AVERAGEIFS('Orders - December 2020'!$I$2:$I$2047,'Orders - December 2020'!$H$2:$H$2047,Worksheet!I$3,'Orders - December 2020'!$C$2:$C$2047,Worksheet!$F176),"-")</f>
        <v>-</v>
      </c>
      <c r="J176" s="51" t="str">
        <f>IFERROR(AVERAGEIFS('Orders - December 2020'!$I$2:$I$2047,'Orders - December 2020'!$H$2:$H$2047,Worksheet!J$3,'Orders - December 2020'!$C$2:$C$2047,Worksheet!$F176),"-")</f>
        <v>-</v>
      </c>
      <c r="K176" s="51" t="str">
        <f>IFERROR(AVERAGEIFS('Orders - December 2020'!$I$2:$I$2047,'Orders - December 2020'!$H$2:$H$2047,Worksheet!K$3,'Orders - December 2020'!$C$2:$C$2047,Worksheet!$F176),"-")</f>
        <v>-</v>
      </c>
      <c r="L176" s="51" t="str">
        <f>IFERROR(AVERAGEIFS('Orders - December 2020'!$I$2:$I$2047,'Orders - December 2020'!$H$2:$H$2047,Worksheet!L$3,'Orders - December 2020'!$C$2:$C$2047,Worksheet!$F176),"-")</f>
        <v>-</v>
      </c>
      <c r="M176" s="51" t="str">
        <f>IFERROR(AVERAGEIFS('Orders - December 2020'!$I$2:$I$2047,'Orders - December 2020'!$H$2:$H$2047,Worksheet!M$3,'Orders - December 2020'!$C$2:$C$2047,Worksheet!$F176),"-")</f>
        <v>-</v>
      </c>
      <c r="N176" s="51" t="str">
        <f>IFERROR(AVERAGEIFS('Orders - December 2020'!$I$2:$I$2047,'Orders - December 2020'!$H$2:$H$2047,Worksheet!N$3,'Orders - December 2020'!$C$2:$C$2047,Worksheet!$F176),"-")</f>
        <v>-</v>
      </c>
      <c r="O176" s="51" t="str">
        <f>IFERROR(AVERAGEIFS('Orders - December 2020'!$I$2:$I$2047,'Orders - December 2020'!$H$2:$H$2047,Worksheet!O$3,'Orders - December 2020'!$C$2:$C$2047,Worksheet!$F176),"-")</f>
        <v>-</v>
      </c>
      <c r="P176" s="51" t="str">
        <f>IFERROR(AVERAGEIFS('Orders - December 2020'!$I$2:$I$2047,'Orders - December 2020'!$H$2:$H$2047,Worksheet!P$3,'Orders - December 2020'!$C$2:$C$2047,Worksheet!$F176),"-")</f>
        <v>-</v>
      </c>
      <c r="Q176" s="51" t="str">
        <f>IFERROR(AVERAGEIFS('Orders - December 2020'!$I$2:$I$2047,'Orders - December 2020'!$H$2:$H$2047,Worksheet!Q$3,'Orders - December 2020'!$C$2:$C$2047,Worksheet!$F176),"-")</f>
        <v>-</v>
      </c>
      <c r="R176" s="51" t="str">
        <f>IFERROR(AVERAGEIFS('Orders - December 2020'!$I$2:$I$2047,'Orders - December 2020'!$H$2:$H$2047,Worksheet!R$3,'Orders - December 2020'!$C$2:$C$2047,Worksheet!$F176),"-")</f>
        <v>-</v>
      </c>
      <c r="S176" s="51" t="str">
        <f>IFERROR(AVERAGEIFS('Orders - December 2020'!$I$2:$I$2047,'Orders - December 2020'!$H$2:$H$2047,Worksheet!S$3,'Orders - December 2020'!$C$2:$C$2047,Worksheet!$F176),"-")</f>
        <v>-</v>
      </c>
      <c r="T176" s="51" t="str">
        <f>IFERROR(AVERAGEIFS('Orders - December 2020'!$I$2:$I$2047,'Orders - December 2020'!$H$2:$H$2047,Worksheet!T$3,'Orders - December 2020'!$C$2:$C$2047,Worksheet!$F176),"-")</f>
        <v>-</v>
      </c>
      <c r="U176" s="51" t="str">
        <f>IFERROR(AVERAGEIFS('Orders - December 2020'!$I$2:$I$2047,'Orders - December 2020'!$H$2:$H$2047,Worksheet!U$3,'Orders - December 2020'!$C$2:$C$2047,Worksheet!$F176),"-")</f>
        <v>-</v>
      </c>
      <c r="V176" s="51" t="str">
        <f>IFERROR(AVERAGEIFS('Orders - December 2020'!$I$2:$I$2047,'Orders - December 2020'!$H$2:$H$2047,Worksheet!V$3,'Orders - December 2020'!$C$2:$C$2047,Worksheet!$F176),"-")</f>
        <v>-</v>
      </c>
      <c r="W176" s="51" t="str">
        <f>IFERROR(AVERAGEIFS('Orders - December 2020'!$I$2:$I$2047,'Orders - December 2020'!$H$2:$H$2047,Worksheet!W$3,'Orders - December 2020'!$C$2:$C$2047,Worksheet!$F176),"-")</f>
        <v>-</v>
      </c>
      <c r="X176" s="51" t="str">
        <f>IFERROR(AVERAGEIFS('Orders - December 2020'!$I$2:$I$2047,'Orders - December 2020'!$H$2:$H$2047,Worksheet!X$3,'Orders - December 2020'!$C$2:$C$2047,Worksheet!$F176),"-")</f>
        <v>-</v>
      </c>
      <c r="Y176" s="51" t="str">
        <f>IFERROR(AVERAGEIFS('Orders - December 2020'!$I$2:$I$2047,'Orders - December 2020'!$H$2:$H$2047,Worksheet!Y$3,'Orders - December 2020'!$C$2:$C$2047,Worksheet!$F176),"-")</f>
        <v>-</v>
      </c>
      <c r="Z176" s="51" t="str">
        <f>IFERROR(AVERAGEIFS('Orders - December 2020'!$I$2:$I$2047,'Orders - December 2020'!$H$2:$H$2047,Worksheet!Z$3,'Orders - December 2020'!$C$2:$C$2047,Worksheet!$F176),"-")</f>
        <v>-</v>
      </c>
      <c r="AA176" s="51" t="str">
        <f>IFERROR(AVERAGEIFS('Orders - December 2020'!$I$2:$I$2047,'Orders - December 2020'!$H$2:$H$2047,Worksheet!AA$3,'Orders - December 2020'!$C$2:$C$2047,Worksheet!$F176),"-")</f>
        <v>-</v>
      </c>
      <c r="AB176" s="51" t="str">
        <f>IFERROR(AVERAGEIFS('Orders - December 2020'!$I$2:$I$2047,'Orders - December 2020'!$H$2:$H$2047,Worksheet!AB$3,'Orders - December 2020'!$C$2:$C$2047,Worksheet!$F176),"-")</f>
        <v>-</v>
      </c>
      <c r="AC176" s="51" t="str">
        <f>IFERROR(AVERAGEIFS('Orders - December 2020'!$I$2:$I$2047,'Orders - December 2020'!$H$2:$H$2047,Worksheet!AC$3,'Orders - December 2020'!$C$2:$C$2047,Worksheet!$F176),"-")</f>
        <v>-</v>
      </c>
      <c r="AD176" s="51" t="str">
        <f>IFERROR(AVERAGEIFS('Orders - December 2020'!$I$2:$I$2047,'Orders - December 2020'!$H$2:$H$2047,Worksheet!AD$3,'Orders - December 2020'!$C$2:$C$2047,Worksheet!$F176),"-")</f>
        <v>-</v>
      </c>
      <c r="AE176" s="51" t="str">
        <f>IFERROR(AVERAGEIFS('Orders - December 2020'!$I$2:$I$2047,'Orders - December 2020'!$H$2:$H$2047,Worksheet!AE$3,'Orders - December 2020'!$C$2:$C$2047,Worksheet!$F176),"-")</f>
        <v>-</v>
      </c>
      <c r="AF176" s="51" t="str">
        <f>IFERROR(AVERAGEIFS('Orders - December 2020'!$I$2:$I$2047,'Orders - December 2020'!$H$2:$H$2047,Worksheet!AF$3,'Orders - December 2020'!$C$2:$C$2047,Worksheet!$F176),"-")</f>
        <v>-</v>
      </c>
      <c r="AG176" s="51" t="str">
        <f>IFERROR(AVERAGEIFS('Orders - December 2020'!$I$2:$I$2047,'Orders - December 2020'!$H$2:$H$2047,Worksheet!AG$3,'Orders - December 2020'!$C$2:$C$2047,Worksheet!$F176),"-")</f>
        <v>-</v>
      </c>
      <c r="AH176" s="51" t="str">
        <f>IFERROR(AVERAGEIFS('Orders - December 2020'!$I$2:$I$2047,'Orders - December 2020'!$H$2:$H$2047,Worksheet!AH$3,'Orders - December 2020'!$C$2:$C$2047,Worksheet!$F176),"-")</f>
        <v>-</v>
      </c>
      <c r="AI176" s="51" t="str">
        <f>IFERROR(AVERAGEIFS('Orders - December 2020'!$I$2:$I$2047,'Orders - December 2020'!$H$2:$H$2047,Worksheet!AI$3,'Orders - December 2020'!$C$2:$C$2047,Worksheet!$F176),"-")</f>
        <v>-</v>
      </c>
      <c r="AJ176" s="51" t="str">
        <f>IFERROR(AVERAGEIFS('Orders - December 2020'!$I$2:$I$2047,'Orders - December 2020'!$H$2:$H$2047,Worksheet!AJ$3,'Orders - December 2020'!$C$2:$C$2047,Worksheet!$F176),"-")</f>
        <v>-</v>
      </c>
      <c r="AK176" s="51" t="str">
        <f>IFERROR(AVERAGEIFS('Orders - December 2020'!$I$2:$I$2047,'Orders - December 2020'!$H$2:$H$2047,Worksheet!AK$3,'Orders - December 2020'!$C$2:$C$2047,Worksheet!$F176),"-")</f>
        <v>-</v>
      </c>
      <c r="AL176" s="51" t="str">
        <f>IFERROR(AVERAGEIFS('Orders - December 2020'!$I$2:$I$2047,'Orders - December 2020'!$H$2:$H$2047,Worksheet!AL$3,'Orders - December 2020'!$C$2:$C$2047,Worksheet!$F176),"-")</f>
        <v>-</v>
      </c>
      <c r="AM176" s="51" t="str">
        <f>IFERROR(AVERAGEIFS('Orders - December 2020'!$I$2:$I$2047,'Orders - December 2020'!$H$2:$H$2047,Worksheet!AM$3,'Orders - December 2020'!$C$2:$C$2047,Worksheet!$F176),"-")</f>
        <v>-</v>
      </c>
      <c r="AN176" s="51" t="str">
        <f>IFERROR(AVERAGEIFS('Orders - December 2020'!$I$2:$I$2047,'Orders - December 2020'!$H$2:$H$2047,Worksheet!AN$3,'Orders - December 2020'!$C$2:$C$2047,Worksheet!$F176),"-")</f>
        <v>-</v>
      </c>
      <c r="AO176" s="51" t="str">
        <f>IFERROR(AVERAGEIFS('Orders - December 2020'!$I$2:$I$2047,'Orders - December 2020'!$H$2:$H$2047,Worksheet!AO$3,'Orders - December 2020'!$C$2:$C$2047,Worksheet!$F176),"-")</f>
        <v>-</v>
      </c>
      <c r="AP176" s="51" t="str">
        <f>IFERROR(AVERAGEIFS('Orders - December 2020'!$I$2:$I$2047,'Orders - December 2020'!$H$2:$H$2047,Worksheet!AP$3,'Orders - December 2020'!$C$2:$C$2047,Worksheet!$F176),"-")</f>
        <v>-</v>
      </c>
      <c r="AQ176" s="51" t="str">
        <f>IFERROR(AVERAGEIFS('Orders - December 2020'!$I$2:$I$2047,'Orders - December 2020'!$H$2:$H$2047,Worksheet!AQ$3,'Orders - December 2020'!$C$2:$C$2047,Worksheet!$F176),"-")</f>
        <v>-</v>
      </c>
      <c r="AR176" s="51" t="str">
        <f>IFERROR(AVERAGEIFS('Orders - December 2020'!$I$2:$I$2047,'Orders - December 2020'!$H$2:$H$2047,Worksheet!AR$3,'Orders - December 2020'!$C$2:$C$2047,Worksheet!$F176),"-")</f>
        <v>-</v>
      </c>
      <c r="AS176" s="51" t="str">
        <f>IFERROR(AVERAGEIFS('Orders - December 2020'!$I$2:$I$2047,'Orders - December 2020'!$H$2:$H$2047,Worksheet!AS$3,'Orders - December 2020'!$C$2:$C$2047,Worksheet!$F176),"-")</f>
        <v>-</v>
      </c>
      <c r="AT176" s="51" t="str">
        <f>IFERROR(AVERAGEIFS('Orders - December 2020'!$I$2:$I$2047,'Orders - December 2020'!$H$2:$H$2047,Worksheet!AT$3,'Orders - December 2020'!$C$2:$C$2047,Worksheet!$F176),"-")</f>
        <v>-</v>
      </c>
      <c r="AU176" s="51" t="str">
        <f>IFERROR(AVERAGEIFS('Orders - December 2020'!$I$2:$I$2047,'Orders - December 2020'!$H$2:$H$2047,Worksheet!AU$3,'Orders - December 2020'!$C$2:$C$2047,Worksheet!$F176),"-")</f>
        <v>-</v>
      </c>
      <c r="AV176" s="51" t="str">
        <f>IFERROR(AVERAGEIFS('Orders - December 2020'!$I$2:$I$2047,'Orders - December 2020'!$H$2:$H$2047,Worksheet!AV$3,'Orders - December 2020'!$C$2:$C$2047,Worksheet!$F176),"-")</f>
        <v>-</v>
      </c>
      <c r="AW176" s="51" t="str">
        <f>IFERROR(AVERAGEIFS('Orders - December 2020'!$I$2:$I$2047,'Orders - December 2020'!$H$2:$H$2047,Worksheet!AW$3,'Orders - December 2020'!$C$2:$C$2047,Worksheet!$F176),"-")</f>
        <v>-</v>
      </c>
      <c r="AX176" s="51" t="str">
        <f>IFERROR(AVERAGEIFS('Orders - December 2020'!$I$2:$I$2047,'Orders - December 2020'!$H$2:$H$2047,Worksheet!AX$3,'Orders - December 2020'!$C$2:$C$2047,Worksheet!$F176),"-")</f>
        <v>-</v>
      </c>
      <c r="AY176" s="51">
        <f>IFERROR(AVERAGEIFS('Orders - December 2020'!$I$2:$I$2047,'Orders - December 2020'!$H$2:$H$2047,Worksheet!AY$3,'Orders - December 2020'!$C$2:$C$2047,Worksheet!$F176),"-")</f>
        <v>5</v>
      </c>
      <c r="AZ176" s="51" t="str">
        <f>IFERROR(AVERAGEIFS('Orders - December 2020'!$I$2:$I$2047,'Orders - December 2020'!$H$2:$H$2047,Worksheet!AZ$3,'Orders - December 2020'!$C$2:$C$2047,Worksheet!$F176),"-")</f>
        <v>-</v>
      </c>
      <c r="BA176" s="51" t="str">
        <f>IFERROR(AVERAGEIFS('Orders - December 2020'!$I$2:$I$2047,'Orders - December 2020'!$H$2:$H$2047,Worksheet!BA$3,'Orders - December 2020'!$C$2:$C$2047,Worksheet!$F176),"-")</f>
        <v>-</v>
      </c>
      <c r="BB176" s="51" t="str">
        <f>IFERROR(AVERAGEIFS('Orders - December 2020'!$I$2:$I$2047,'Orders - December 2020'!$H$2:$H$2047,Worksheet!BB$3,'Orders - December 2020'!$C$2:$C$2047,Worksheet!$F176),"-")</f>
        <v>-</v>
      </c>
      <c r="BC176" s="51" t="str">
        <f>IFERROR(AVERAGEIFS('Orders - December 2020'!$I$2:$I$2047,'Orders - December 2020'!$H$2:$H$2047,Worksheet!BC$3,'Orders - December 2020'!$C$2:$C$2047,Worksheet!$F176),"-")</f>
        <v>-</v>
      </c>
      <c r="BD176" s="51" t="str">
        <f>IFERROR(AVERAGEIFS('Orders - December 2020'!$I$2:$I$2047,'Orders - December 2020'!$H$2:$H$2047,Worksheet!BD$3,'Orders - December 2020'!$C$2:$C$2047,Worksheet!$F176),"-")</f>
        <v>-</v>
      </c>
      <c r="BE176" s="51">
        <f>IFERROR(AVERAGEIFS('Orders - December 2020'!$I$2:$I$2047,'Orders - December 2020'!$H$2:$H$2047,Worksheet!BE$3,'Orders - December 2020'!$C$2:$C$2047,Worksheet!$F176),"-")</f>
        <v>5</v>
      </c>
      <c r="BF176" s="51" t="str">
        <f>IFERROR(AVERAGEIFS('Orders - December 2020'!$I$2:$I$2047,'Orders - December 2020'!$H$2:$H$2047,Worksheet!BF$3,'Orders - December 2020'!$C$2:$C$2047,Worksheet!$F176),"-")</f>
        <v>-</v>
      </c>
      <c r="BG176" s="51" t="str">
        <f>IFERROR(AVERAGEIFS('Orders - December 2020'!$I$2:$I$2047,'Orders - December 2020'!$H$2:$H$2047,Worksheet!BG$3,'Orders - December 2020'!$C$2:$C$2047,Worksheet!$F176),"-")</f>
        <v>-</v>
      </c>
      <c r="BH176" s="51" t="str">
        <f>IFERROR(AVERAGEIFS('Orders - December 2020'!$I$2:$I$2047,'Orders - December 2020'!$H$2:$H$2047,Worksheet!BH$3,'Orders - December 2020'!$C$2:$C$2047,Worksheet!$F176),"-")</f>
        <v>-</v>
      </c>
      <c r="BI176" s="51" t="str">
        <f>IFERROR(AVERAGEIFS('Orders - December 2020'!$I$2:$I$2047,'Orders - December 2020'!$H$2:$H$2047,Worksheet!BI$3,'Orders - December 2020'!$C$2:$C$2047,Worksheet!$F176),"-")</f>
        <v>-</v>
      </c>
      <c r="BJ176" s="51" t="str">
        <f>IFERROR(AVERAGEIFS('Orders - December 2020'!$I$2:$I$2047,'Orders - December 2020'!$H$2:$H$2047,Worksheet!BJ$3,'Orders - December 2020'!$C$2:$C$2047,Worksheet!$F176),"-")</f>
        <v>-</v>
      </c>
      <c r="BK176" s="51" t="str">
        <f>IFERROR(AVERAGEIFS('Orders - December 2020'!$I$2:$I$2047,'Orders - December 2020'!$H$2:$H$2047,Worksheet!BK$3,'Orders - December 2020'!$C$2:$C$2047,Worksheet!$F176),"-")</f>
        <v>-</v>
      </c>
      <c r="BL176" s="51" t="str">
        <f>IFERROR(AVERAGEIFS('Orders - December 2020'!$I$2:$I$2047,'Orders - December 2020'!$H$2:$H$2047,Worksheet!BL$3,'Orders - December 2020'!$C$2:$C$2047,Worksheet!$F176),"-")</f>
        <v>-</v>
      </c>
      <c r="BM176" s="51" t="str">
        <f>IFERROR(AVERAGEIFS('Orders - December 2020'!$I$2:$I$2047,'Orders - December 2020'!$H$2:$H$2047,Worksheet!BM$3,'Orders - December 2020'!$C$2:$C$2047,Worksheet!$F176),"-")</f>
        <v>-</v>
      </c>
      <c r="BN176" s="51" t="str">
        <f>IFERROR(AVERAGEIFS('Orders - December 2020'!$I$2:$I$2047,'Orders - December 2020'!$H$2:$H$2047,Worksheet!BN$3,'Orders - December 2020'!$C$2:$C$2047,Worksheet!$F176),"-")</f>
        <v>-</v>
      </c>
      <c r="BO176" s="51" t="str">
        <f>IFERROR(AVERAGEIFS('Orders - December 2020'!$I$2:$I$2047,'Orders - December 2020'!$H$2:$H$2047,Worksheet!BO$3,'Orders - December 2020'!$C$2:$C$2047,Worksheet!$F176),"-")</f>
        <v>-</v>
      </c>
      <c r="BP176" s="51" t="str">
        <f>IFERROR(AVERAGEIFS('Orders - December 2020'!$I$2:$I$2047,'Orders - December 2020'!$H$2:$H$2047,Worksheet!BP$3,'Orders - December 2020'!$C$2:$C$2047,Worksheet!$F176),"-")</f>
        <v>-</v>
      </c>
      <c r="BQ176" s="51" t="str">
        <f>IFERROR(AVERAGEIFS('Orders - December 2020'!$I$2:$I$2047,'Orders - December 2020'!$H$2:$H$2047,Worksheet!BQ$3,'Orders - December 2020'!$C$2:$C$2047,Worksheet!$F176),"-")</f>
        <v>-</v>
      </c>
      <c r="BR176" s="51" t="str">
        <f>IFERROR(AVERAGEIFS('Orders - December 2020'!$I$2:$I$2047,'Orders - December 2020'!$H$2:$H$2047,Worksheet!BR$3,'Orders - December 2020'!$C$2:$C$2047,Worksheet!$F176),"-")</f>
        <v>-</v>
      </c>
      <c r="BS176" s="51" t="str">
        <f>IFERROR(AVERAGEIFS('Orders - December 2020'!$I$2:$I$2047,'Orders - December 2020'!$H$2:$H$2047,Worksheet!BS$3,'Orders - December 2020'!$C$2:$C$2047,Worksheet!$F176),"-")</f>
        <v>-</v>
      </c>
      <c r="BT176" s="51" t="str">
        <f>IFERROR(AVERAGEIFS('Orders - December 2020'!$I$2:$I$2047,'Orders - December 2020'!$H$2:$H$2047,Worksheet!BT$3,'Orders - December 2020'!$C$2:$C$2047,Worksheet!$F176),"-")</f>
        <v>-</v>
      </c>
      <c r="BU176" s="51" t="str">
        <f>IFERROR(AVERAGEIFS('Orders - December 2020'!$I$2:$I$2047,'Orders - December 2020'!$H$2:$H$2047,Worksheet!BU$3,'Orders - December 2020'!$C$2:$C$2047,Worksheet!$F176),"-")</f>
        <v>-</v>
      </c>
      <c r="BV176" s="51" t="str">
        <f>IFERROR(AVERAGEIFS('Orders - December 2020'!$I$2:$I$2047,'Orders - December 2020'!$H$2:$H$2047,Worksheet!BV$3,'Orders - December 2020'!$C$2:$C$2047,Worksheet!$F176),"-")</f>
        <v>-</v>
      </c>
      <c r="BW176" s="51" t="str">
        <f>IFERROR(AVERAGEIFS('Orders - December 2020'!$I$2:$I$2047,'Orders - December 2020'!$H$2:$H$2047,Worksheet!BW$3,'Orders - December 2020'!$C$2:$C$2047,Worksheet!$F176),"-")</f>
        <v>-</v>
      </c>
      <c r="BX176" s="51" t="str">
        <f>IFERROR(AVERAGEIFS('Orders - December 2020'!$I$2:$I$2047,'Orders - December 2020'!$H$2:$H$2047,Worksheet!BX$3,'Orders - December 2020'!$C$2:$C$2047,Worksheet!$F176),"-")</f>
        <v>-</v>
      </c>
      <c r="BY176" s="51" t="str">
        <f>IFERROR(AVERAGEIFS('Orders - December 2020'!$I$2:$I$2047,'Orders - December 2020'!$H$2:$H$2047,Worksheet!BY$3,'Orders - December 2020'!$C$2:$C$2047,Worksheet!$F176),"-")</f>
        <v>-</v>
      </c>
      <c r="BZ176" s="51" t="str">
        <f>IFERROR(AVERAGEIFS('Orders - December 2020'!$I$2:$I$2047,'Orders - December 2020'!$H$2:$H$2047,Worksheet!BZ$3,'Orders - December 2020'!$C$2:$C$2047,Worksheet!$F176),"-")</f>
        <v>-</v>
      </c>
      <c r="CA176" s="51">
        <f>IFERROR(AVERAGEIFS('Orders - December 2020'!$I$2:$I$2047,'Orders - December 2020'!$H$2:$H$2047,Worksheet!CA$3,'Orders - December 2020'!$C$2:$C$2047,Worksheet!$F176),"-")</f>
        <v>3</v>
      </c>
      <c r="CB176" s="51">
        <f>IFERROR(AVERAGEIFS('Orders - December 2020'!$I$2:$I$2047,'Orders - December 2020'!$H$2:$H$2047,Worksheet!CB$3,'Orders - December 2020'!$C$2:$C$2047,Worksheet!$F176),"-")</f>
        <v>1</v>
      </c>
      <c r="CC176" s="51" t="str">
        <f>IFERROR(AVERAGEIFS('Orders - December 2020'!$I$2:$I$2047,'Orders - December 2020'!$H$2:$H$2047,Worksheet!CC$3,'Orders - December 2020'!$C$2:$C$2047,Worksheet!$F176),"-")</f>
        <v>-</v>
      </c>
      <c r="CD176" s="51" t="str">
        <f>IFERROR(AVERAGEIFS('Orders - December 2020'!$I$2:$I$2047,'Orders - December 2020'!$H$2:$H$2047,Worksheet!CD$3,'Orders - December 2020'!$C$2:$C$2047,Worksheet!$F176),"-")</f>
        <v>-</v>
      </c>
      <c r="CE176" s="51" t="str">
        <f>IFERROR(AVERAGEIFS('Orders - December 2020'!$I$2:$I$2047,'Orders - December 2020'!$H$2:$H$2047,Worksheet!CE$3,'Orders - December 2020'!$C$2:$C$2047,Worksheet!$F176),"-")</f>
        <v>-</v>
      </c>
      <c r="CF176" s="51" t="str">
        <f>IFERROR(AVERAGEIFS('Orders - December 2020'!$I$2:$I$2047,'Orders - December 2020'!$H$2:$H$2047,Worksheet!CF$3,'Orders - December 2020'!$C$2:$C$2047,Worksheet!$F176),"-")</f>
        <v>-</v>
      </c>
      <c r="CG176" s="51" t="str">
        <f>IFERROR(AVERAGEIFS('Orders - December 2020'!$I$2:$I$2047,'Orders - December 2020'!$H$2:$H$2047,Worksheet!CG$3,'Orders - December 2020'!$C$2:$C$2047,Worksheet!$F176),"-")</f>
        <v>-</v>
      </c>
      <c r="CH176" s="51" t="str">
        <f>IFERROR(AVERAGEIFS('Orders - December 2020'!$I$2:$I$2047,'Orders - December 2020'!$H$2:$H$2047,Worksheet!CH$3,'Orders - December 2020'!$C$2:$C$2047,Worksheet!$F176),"-")</f>
        <v>-</v>
      </c>
      <c r="CI176" s="51" t="str">
        <f>IFERROR(AVERAGEIFS('Orders - December 2020'!$I$2:$I$2047,'Orders - December 2020'!$H$2:$H$2047,Worksheet!CI$3,'Orders - December 2020'!$C$2:$C$2047,Worksheet!$F176),"-")</f>
        <v>-</v>
      </c>
      <c r="CJ176" s="51" t="str">
        <f>IFERROR(AVERAGEIFS('Orders - December 2020'!$I$2:$I$2047,'Orders - December 2020'!$H$2:$H$2047,Worksheet!CJ$3,'Orders - December 2020'!$C$2:$C$2047,Worksheet!$F176),"-")</f>
        <v>-</v>
      </c>
      <c r="CK176" s="51" t="str">
        <f>IFERROR(AVERAGEIFS('Orders - December 2020'!$I$2:$I$2047,'Orders - December 2020'!$H$2:$H$2047,Worksheet!CK$3,'Orders - December 2020'!$C$2:$C$2047,Worksheet!$F176),"-")</f>
        <v>-</v>
      </c>
      <c r="CL176" s="51" t="str">
        <f>IFERROR(AVERAGEIFS('Orders - December 2020'!$I$2:$I$2047,'Orders - December 2020'!$H$2:$H$2047,Worksheet!CL$3,'Orders - December 2020'!$C$2:$C$2047,Worksheet!$F176),"-")</f>
        <v>-</v>
      </c>
      <c r="CM176" s="51" t="str">
        <f>IFERROR(AVERAGEIFS('Orders - December 2020'!$I$2:$I$2047,'Orders - December 2020'!$H$2:$H$2047,Worksheet!CM$3,'Orders - December 2020'!$C$2:$C$2047,Worksheet!$F176),"-")</f>
        <v>-</v>
      </c>
      <c r="CN176" s="51" t="str">
        <f>IFERROR(AVERAGEIFS('Orders - December 2020'!$I$2:$I$2047,'Orders - December 2020'!$H$2:$H$2047,Worksheet!CN$3,'Orders - December 2020'!$C$2:$C$2047,Worksheet!$F176),"-")</f>
        <v>-</v>
      </c>
      <c r="CO176" s="51" t="str">
        <f>IFERROR(AVERAGEIFS('Orders - December 2020'!$I$2:$I$2047,'Orders - December 2020'!$H$2:$H$2047,Worksheet!CO$3,'Orders - December 2020'!$C$2:$C$2047,Worksheet!$F176),"-")</f>
        <v>-</v>
      </c>
      <c r="CP176" s="51" t="str">
        <f>IFERROR(AVERAGEIFS('Orders - December 2020'!$I$2:$I$2047,'Orders - December 2020'!$H$2:$H$2047,Worksheet!CP$3,'Orders - December 2020'!$C$2:$C$2047,Worksheet!$F176),"-")</f>
        <v>-</v>
      </c>
      <c r="CQ176" s="51" t="str">
        <f>IFERROR(AVERAGEIFS('Orders - December 2020'!$I$2:$I$2047,'Orders - December 2020'!$H$2:$H$2047,Worksheet!CQ$3,'Orders - December 2020'!$C$2:$C$2047,Worksheet!$F176),"-")</f>
        <v>-</v>
      </c>
      <c r="CR176" s="51" t="str">
        <f>IFERROR(AVERAGEIFS('Orders - December 2020'!$I$2:$I$2047,'Orders - December 2020'!$H$2:$H$2047,Worksheet!CR$3,'Orders - December 2020'!$C$2:$C$2047,Worksheet!$F176),"-")</f>
        <v>-</v>
      </c>
      <c r="CS176" s="51" t="str">
        <f>IFERROR(AVERAGEIFS('Orders - December 2020'!$I$2:$I$2047,'Orders - December 2020'!$H$2:$H$2047,Worksheet!CS$3,'Orders - December 2020'!$C$2:$C$2047,Worksheet!$F176),"-")</f>
        <v>-</v>
      </c>
      <c r="CT176" s="51" t="str">
        <f>IFERROR(AVERAGEIFS('Orders - December 2020'!$I$2:$I$2047,'Orders - December 2020'!$H$2:$H$2047,Worksheet!CT$3,'Orders - December 2020'!$C$2:$C$2047,Worksheet!$F176),"-")</f>
        <v>-</v>
      </c>
      <c r="CU176" s="51" t="str">
        <f>IFERROR(AVERAGEIFS('Orders - December 2020'!$I$2:$I$2047,'Orders - December 2020'!$H$2:$H$2047,Worksheet!CU$3,'Orders - December 2020'!$C$2:$C$2047,Worksheet!$F176),"-")</f>
        <v>-</v>
      </c>
      <c r="CV176" s="51" t="str">
        <f>IFERROR(AVERAGEIFS('Orders - December 2020'!$I$2:$I$2047,'Orders - December 2020'!$H$2:$H$2047,Worksheet!CV$3,'Orders - December 2020'!$C$2:$C$2047,Worksheet!$F176),"-")</f>
        <v>-</v>
      </c>
      <c r="CW176" s="51" t="str">
        <f>IFERROR(AVERAGEIFS('Orders - December 2020'!$I$2:$I$2047,'Orders - December 2020'!$H$2:$H$2047,Worksheet!CW$3,'Orders - December 2020'!$C$2:$C$2047,Worksheet!$F176),"-")</f>
        <v>-</v>
      </c>
      <c r="CX176" s="51" t="str">
        <f>IFERROR(AVERAGEIFS('Orders - December 2020'!$I$2:$I$2047,'Orders - December 2020'!$H$2:$H$2047,Worksheet!CX$3,'Orders - December 2020'!$C$2:$C$2047,Worksheet!$F176),"-")</f>
        <v>-</v>
      </c>
      <c r="CY176" s="51" t="str">
        <f>IFERROR(AVERAGEIFS('Orders - December 2020'!$I$2:$I$2047,'Orders - December 2020'!$H$2:$H$2047,Worksheet!CY$3,'Orders - December 2020'!$C$2:$C$2047,Worksheet!$F176),"-")</f>
        <v>-</v>
      </c>
      <c r="CZ176" s="51" t="str">
        <f>IFERROR(AVERAGEIFS('Orders - December 2020'!$I$2:$I$2047,'Orders - December 2020'!$H$2:$H$2047,Worksheet!CZ$3,'Orders - December 2020'!$C$2:$C$2047,Worksheet!$F176),"-")</f>
        <v>-</v>
      </c>
      <c r="DA176" s="51" t="str">
        <f>IFERROR(AVERAGEIFS('Orders - December 2020'!$I$2:$I$2047,'Orders - December 2020'!$H$2:$H$2047,Worksheet!DA$3,'Orders - December 2020'!$C$2:$C$2047,Worksheet!$F176),"-")</f>
        <v>-</v>
      </c>
      <c r="DB176" s="51" t="str">
        <f>IFERROR(AVERAGEIFS('Orders - December 2020'!$I$2:$I$2047,'Orders - December 2020'!$H$2:$H$2047,Worksheet!DB$3,'Orders - December 2020'!$C$2:$C$2047,Worksheet!$F176),"-")</f>
        <v>-</v>
      </c>
      <c r="DC176" s="51" t="str">
        <f>IFERROR(AVERAGEIFS('Orders - December 2020'!$I$2:$I$2047,'Orders - December 2020'!$H$2:$H$2047,Worksheet!DC$3,'Orders - December 2020'!$C$2:$C$2047,Worksheet!$F176),"-")</f>
        <v>-</v>
      </c>
      <c r="DD176" s="51" t="str">
        <f>IFERROR(AVERAGEIFS('Orders - December 2020'!$I$2:$I$2047,'Orders - December 2020'!$H$2:$H$2047,Worksheet!DD$3,'Orders - December 2020'!$C$2:$C$2047,Worksheet!$F176),"-")</f>
        <v>-</v>
      </c>
      <c r="DE176" s="51" t="str">
        <f>IFERROR(AVERAGEIFS('Orders - December 2020'!$I$2:$I$2047,'Orders - December 2020'!$H$2:$H$2047,Worksheet!DE$3,'Orders - December 2020'!$C$2:$C$2047,Worksheet!$F176),"-")</f>
        <v>-</v>
      </c>
      <c r="DF176" s="51" t="str">
        <f>IFERROR(AVERAGEIFS('Orders - December 2020'!$I$2:$I$2047,'Orders - December 2020'!$H$2:$H$2047,Worksheet!DF$3,'Orders - December 2020'!$C$2:$C$2047,Worksheet!$F176),"-")</f>
        <v>-</v>
      </c>
      <c r="DG176" s="51" t="str">
        <f>IFERROR(AVERAGEIFS('Orders - December 2020'!$I$2:$I$2047,'Orders - December 2020'!$H$2:$H$2047,Worksheet!DG$3,'Orders - December 2020'!$C$2:$C$2047,Worksheet!$F176),"-")</f>
        <v>-</v>
      </c>
      <c r="DH176" s="51" t="str">
        <f>IFERROR(AVERAGEIFS('Orders - December 2020'!$I$2:$I$2047,'Orders - December 2020'!$H$2:$H$2047,Worksheet!DH$3,'Orders - December 2020'!$C$2:$C$2047,Worksheet!$F176),"-")</f>
        <v>-</v>
      </c>
      <c r="DI176" s="51" t="str">
        <f>IFERROR(AVERAGEIFS('Orders - December 2020'!$I$2:$I$2047,'Orders - December 2020'!$H$2:$H$2047,Worksheet!DI$3,'Orders - December 2020'!$C$2:$C$2047,Worksheet!$F176),"-")</f>
        <v>-</v>
      </c>
      <c r="DJ176" s="51" t="str">
        <f>IFERROR(AVERAGEIFS('Orders - December 2020'!$I$2:$I$2047,'Orders - December 2020'!$H$2:$H$2047,Worksheet!DJ$3,'Orders - December 2020'!$C$2:$C$2047,Worksheet!$F176),"-")</f>
        <v>-</v>
      </c>
      <c r="DK176" s="51" t="str">
        <f>IFERROR(AVERAGEIFS('Orders - December 2020'!$I$2:$I$2047,'Orders - December 2020'!$H$2:$H$2047,Worksheet!DK$3,'Orders - December 2020'!$C$2:$C$2047,Worksheet!$F176),"-")</f>
        <v>-</v>
      </c>
      <c r="DL176" s="51" t="str">
        <f>IFERROR(AVERAGEIFS('Orders - December 2020'!$I$2:$I$2047,'Orders - December 2020'!$H$2:$H$2047,Worksheet!DL$3,'Orders - December 2020'!$C$2:$C$2047,Worksheet!$F176),"-")</f>
        <v>-</v>
      </c>
      <c r="DM176" s="51" t="str">
        <f>IFERROR(AVERAGEIFS('Orders - December 2020'!$I$2:$I$2047,'Orders - December 2020'!$H$2:$H$2047,Worksheet!DM$3,'Orders - December 2020'!$C$2:$C$2047,Worksheet!$F176),"-")</f>
        <v>-</v>
      </c>
      <c r="DN176" s="51" t="str">
        <f>IFERROR(AVERAGEIFS('Orders - December 2020'!$I$2:$I$2047,'Orders - December 2020'!$H$2:$H$2047,Worksheet!DN$3,'Orders - December 2020'!$C$2:$C$2047,Worksheet!$F176),"-")</f>
        <v>-</v>
      </c>
      <c r="DO176" s="51" t="str">
        <f>IFERROR(AVERAGEIFS('Orders - December 2020'!$I$2:$I$2047,'Orders - December 2020'!$H$2:$H$2047,Worksheet!DO$3,'Orders - December 2020'!$C$2:$C$2047,Worksheet!$F176),"-")</f>
        <v>-</v>
      </c>
      <c r="DP176" s="51" t="str">
        <f>IFERROR(AVERAGEIFS('Orders - December 2020'!$I$2:$I$2047,'Orders - December 2020'!$H$2:$H$2047,Worksheet!DP$3,'Orders - December 2020'!$C$2:$C$2047,Worksheet!$F176),"-")</f>
        <v>-</v>
      </c>
      <c r="DQ176" s="51" t="str">
        <f>IFERROR(AVERAGEIFS('Orders - December 2020'!$I$2:$I$2047,'Orders - December 2020'!$H$2:$H$2047,Worksheet!DQ$3,'Orders - December 2020'!$C$2:$C$2047,Worksheet!$F176),"-")</f>
        <v>-</v>
      </c>
      <c r="DR176" s="51" t="str">
        <f>IFERROR(AVERAGEIFS('Orders - December 2020'!$I$2:$I$2047,'Orders - December 2020'!$H$2:$H$2047,Worksheet!DR$3,'Orders - December 2020'!$C$2:$C$2047,Worksheet!$F176),"-")</f>
        <v>-</v>
      </c>
      <c r="DS176" s="51" t="str">
        <f>IFERROR(AVERAGEIFS('Orders - December 2020'!$I$2:$I$2047,'Orders - December 2020'!$H$2:$H$2047,Worksheet!DS$3,'Orders - December 2020'!$C$2:$C$2047,Worksheet!$F176),"-")</f>
        <v>-</v>
      </c>
      <c r="DT176" s="51" t="str">
        <f>IFERROR(AVERAGEIFS('Orders - December 2020'!$I$2:$I$2047,'Orders - December 2020'!$H$2:$H$2047,Worksheet!DT$3,'Orders - December 2020'!$C$2:$C$2047,Worksheet!$F176),"-")</f>
        <v>-</v>
      </c>
      <c r="DU176" s="51" t="str">
        <f>IFERROR(AVERAGEIFS('Orders - December 2020'!$I$2:$I$2047,'Orders - December 2020'!$H$2:$H$2047,Worksheet!DU$3,'Orders - December 2020'!$C$2:$C$2047,Worksheet!$F176),"-")</f>
        <v>-</v>
      </c>
      <c r="DV176" s="51" t="str">
        <f>IFERROR(AVERAGEIFS('Orders - December 2020'!$I$2:$I$2047,'Orders - December 2020'!$H$2:$H$2047,Worksheet!DV$3,'Orders - December 2020'!$C$2:$C$2047,Worksheet!$F176),"-")</f>
        <v>-</v>
      </c>
      <c r="DW176" s="51" t="str">
        <f>IFERROR(AVERAGEIFS('Orders - December 2020'!$I$2:$I$2047,'Orders - December 2020'!$H$2:$H$2047,Worksheet!DW$3,'Orders - December 2020'!$C$2:$C$2047,Worksheet!$F176),"-")</f>
        <v>-</v>
      </c>
      <c r="DX176" s="51" t="str">
        <f>IFERROR(AVERAGEIFS('Orders - December 2020'!$I$2:$I$2047,'Orders - December 2020'!$H$2:$H$2047,Worksheet!DX$3,'Orders - December 2020'!$C$2:$C$2047,Worksheet!$F176),"-")</f>
        <v>-</v>
      </c>
      <c r="DY176" s="51" t="str">
        <f>IFERROR(AVERAGEIFS('Orders - December 2020'!$I$2:$I$2047,'Orders - December 2020'!$H$2:$H$2047,Worksheet!DY$3,'Orders - December 2020'!$C$2:$C$2047,Worksheet!$F176),"-")</f>
        <v>-</v>
      </c>
      <c r="DZ176" s="51" t="str">
        <f>IFERROR(AVERAGEIFS('Orders - December 2020'!$I$2:$I$2047,'Orders - December 2020'!$H$2:$H$2047,Worksheet!DZ$3,'Orders - December 2020'!$C$2:$C$2047,Worksheet!$F176),"-")</f>
        <v>-</v>
      </c>
      <c r="EA176" s="51" t="str">
        <f>IFERROR(AVERAGEIFS('Orders - December 2020'!$I$2:$I$2047,'Orders - December 2020'!$H$2:$H$2047,Worksheet!EA$3,'Orders - December 2020'!$C$2:$C$2047,Worksheet!$F176),"-")</f>
        <v>-</v>
      </c>
      <c r="EB176" s="51" t="str">
        <f>IFERROR(AVERAGEIFS('Orders - December 2020'!$I$2:$I$2047,'Orders - December 2020'!$H$2:$H$2047,Worksheet!EB$3,'Orders - December 2020'!$C$2:$C$2047,Worksheet!$F176),"-")</f>
        <v>-</v>
      </c>
      <c r="EC176" s="51" t="str">
        <f>IFERROR(AVERAGEIFS('Orders - December 2020'!$I$2:$I$2047,'Orders - December 2020'!$H$2:$H$2047,Worksheet!EC$3,'Orders - December 2020'!$C$2:$C$2047,Worksheet!$F176),"-")</f>
        <v>-</v>
      </c>
      <c r="ED176" s="51" t="str">
        <f>IFERROR(AVERAGEIFS('Orders - December 2020'!$I$2:$I$2047,'Orders - December 2020'!$H$2:$H$2047,Worksheet!ED$3,'Orders - December 2020'!$C$2:$C$2047,Worksheet!$F176),"-")</f>
        <v>-</v>
      </c>
      <c r="EE176" s="51" t="str">
        <f>IFERROR(AVERAGEIFS('Orders - December 2020'!$I$2:$I$2047,'Orders - December 2020'!$H$2:$H$2047,Worksheet!EE$3,'Orders - December 2020'!$C$2:$C$2047,Worksheet!$F176),"-")</f>
        <v>-</v>
      </c>
      <c r="EF176" s="51" t="str">
        <f>IFERROR(AVERAGEIFS('Orders - December 2020'!$I$2:$I$2047,'Orders - December 2020'!$H$2:$H$2047,Worksheet!EF$3,'Orders - December 2020'!$C$2:$C$2047,Worksheet!$F176),"-")</f>
        <v>-</v>
      </c>
      <c r="EG176" s="51" t="str">
        <f>IFERROR(AVERAGEIFS('Orders - December 2020'!$I$2:$I$2047,'Orders - December 2020'!$H$2:$H$2047,Worksheet!EG$3,'Orders - December 2020'!$C$2:$C$2047,Worksheet!$F176),"-")</f>
        <v>-</v>
      </c>
      <c r="EH176" s="51" t="str">
        <f>IFERROR(AVERAGEIFS('Orders - December 2020'!$I$2:$I$2047,'Orders - December 2020'!$H$2:$H$2047,Worksheet!EH$3,'Orders - December 2020'!$C$2:$C$2047,Worksheet!$F176),"-")</f>
        <v>-</v>
      </c>
      <c r="EI176" s="51" t="str">
        <f>IFERROR(AVERAGEIFS('Orders - December 2020'!$I$2:$I$2047,'Orders - December 2020'!$H$2:$H$2047,Worksheet!EI$3,'Orders - December 2020'!$C$2:$C$2047,Worksheet!$F176),"-")</f>
        <v>-</v>
      </c>
      <c r="EJ176" s="51" t="str">
        <f>IFERROR(AVERAGEIFS('Orders - December 2020'!$I$2:$I$2047,'Orders - December 2020'!$H$2:$H$2047,Worksheet!EJ$3,'Orders - December 2020'!$C$2:$C$2047,Worksheet!$F176),"-")</f>
        <v>-</v>
      </c>
      <c r="EK176" s="51" t="str">
        <f>IFERROR(AVERAGEIFS('Orders - December 2020'!$I$2:$I$2047,'Orders - December 2020'!$H$2:$H$2047,Worksheet!EK$3,'Orders - December 2020'!$C$2:$C$2047,Worksheet!$F176),"-")</f>
        <v>-</v>
      </c>
      <c r="EL176" s="51" t="str">
        <f>IFERROR(AVERAGEIFS('Orders - December 2020'!$I$2:$I$2047,'Orders - December 2020'!$H$2:$H$2047,Worksheet!EL$3,'Orders - December 2020'!$C$2:$C$2047,Worksheet!$F176),"-")</f>
        <v>-</v>
      </c>
      <c r="EM176" s="51" t="str">
        <f>IFERROR(AVERAGEIFS('Orders - December 2020'!$I$2:$I$2047,'Orders - December 2020'!$H$2:$H$2047,Worksheet!EM$3,'Orders - December 2020'!$C$2:$C$2047,Worksheet!$F176),"-")</f>
        <v>-</v>
      </c>
      <c r="EN176" s="51" t="str">
        <f>IFERROR(AVERAGEIFS('Orders - December 2020'!$I$2:$I$2047,'Orders - December 2020'!$H$2:$H$2047,Worksheet!EN$3,'Orders - December 2020'!$C$2:$C$2047,Worksheet!$F176),"-")</f>
        <v>-</v>
      </c>
      <c r="EO176" s="51" t="str">
        <f>IFERROR(AVERAGEIFS('Orders - December 2020'!$I$2:$I$2047,'Orders - December 2020'!$H$2:$H$2047,Worksheet!EO$3,'Orders - December 2020'!$C$2:$C$2047,Worksheet!$F176),"-")</f>
        <v>-</v>
      </c>
      <c r="EP176" s="51" t="str">
        <f>IFERROR(AVERAGEIFS('Orders - December 2020'!$I$2:$I$2047,'Orders - December 2020'!$H$2:$H$2047,Worksheet!EP$3,'Orders - December 2020'!$C$2:$C$2047,Worksheet!$F176),"-")</f>
        <v>-</v>
      </c>
      <c r="EQ176" s="51" t="str">
        <f>IFERROR(AVERAGEIFS('Orders - December 2020'!$I$2:$I$2047,'Orders - December 2020'!$H$2:$H$2047,Worksheet!EQ$3,'Orders - December 2020'!$C$2:$C$2047,Worksheet!$F176),"-")</f>
        <v>-</v>
      </c>
      <c r="ER176" s="51" t="str">
        <f>IFERROR(AVERAGEIFS('Orders - December 2020'!$I$2:$I$2047,'Orders - December 2020'!$H$2:$H$2047,Worksheet!ER$3,'Orders - December 2020'!$C$2:$C$2047,Worksheet!$F176),"-")</f>
        <v>-</v>
      </c>
      <c r="ES176" s="51" t="str">
        <f>IFERROR(AVERAGEIFS('Orders - December 2020'!$I$2:$I$2047,'Orders - December 2020'!$H$2:$H$2047,Worksheet!ES$3,'Orders - December 2020'!$C$2:$C$2047,Worksheet!$F176),"-")</f>
        <v>-</v>
      </c>
      <c r="ET176" s="51" t="str">
        <f>IFERROR(AVERAGEIFS('Orders - December 2020'!$I$2:$I$2047,'Orders - December 2020'!$H$2:$H$2047,Worksheet!ET$3,'Orders - December 2020'!$C$2:$C$2047,Worksheet!$F176),"-")</f>
        <v>-</v>
      </c>
      <c r="EU176" s="51" t="str">
        <f>IFERROR(AVERAGEIFS('Orders - December 2020'!$I$2:$I$2047,'Orders - December 2020'!$H$2:$H$2047,Worksheet!EU$3,'Orders - December 2020'!$C$2:$C$2047,Worksheet!$F176),"-")</f>
        <v>-</v>
      </c>
      <c r="EV176" s="51" t="str">
        <f>IFERROR(AVERAGEIFS('Orders - December 2020'!$I$2:$I$2047,'Orders - December 2020'!$H$2:$H$2047,Worksheet!EV$3,'Orders - December 2020'!$C$2:$C$2047,Worksheet!$F176),"-")</f>
        <v>-</v>
      </c>
      <c r="EW176" s="51" t="str">
        <f>IFERROR(AVERAGEIFS('Orders - December 2020'!$I$2:$I$2047,'Orders - December 2020'!$H$2:$H$2047,Worksheet!EW$3,'Orders - December 2020'!$C$2:$C$2047,Worksheet!$F176),"-")</f>
        <v>-</v>
      </c>
      <c r="EX176" s="51" t="str">
        <f>IFERROR(AVERAGEIFS('Orders - December 2020'!$I$2:$I$2047,'Orders - December 2020'!$H$2:$H$2047,Worksheet!EX$3,'Orders - December 2020'!$C$2:$C$2047,Worksheet!$F176),"-")</f>
        <v>-</v>
      </c>
      <c r="EY176" s="51" t="str">
        <f>IFERROR(AVERAGEIFS('Orders - December 2020'!$I$2:$I$2047,'Orders - December 2020'!$H$2:$H$2047,Worksheet!EY$3,'Orders - December 2020'!$C$2:$C$2047,Worksheet!$F176),"-")</f>
        <v>-</v>
      </c>
      <c r="EZ176" s="51" t="str">
        <f>IFERROR(AVERAGEIFS('Orders - December 2020'!$I$2:$I$2047,'Orders - December 2020'!$H$2:$H$2047,Worksheet!EZ$3,'Orders - December 2020'!$C$2:$C$2047,Worksheet!$F176),"-")</f>
        <v>-</v>
      </c>
      <c r="FA176" s="51" t="str">
        <f>IFERROR(AVERAGEIFS('Orders - December 2020'!$I$2:$I$2047,'Orders - December 2020'!$H$2:$H$2047,Worksheet!FA$3,'Orders - December 2020'!$C$2:$C$2047,Worksheet!$F176),"-")</f>
        <v>-</v>
      </c>
      <c r="FB176" s="51" t="str">
        <f>IFERROR(AVERAGEIFS('Orders - December 2020'!$I$2:$I$2047,'Orders - December 2020'!$H$2:$H$2047,Worksheet!FB$3,'Orders - December 2020'!$C$2:$C$2047,Worksheet!$F176),"-")</f>
        <v>-</v>
      </c>
      <c r="FC176" s="51" t="str">
        <f>IFERROR(AVERAGEIFS('Orders - December 2020'!$I$2:$I$2047,'Orders - December 2020'!$H$2:$H$2047,Worksheet!FC$3,'Orders - December 2020'!$C$2:$C$2047,Worksheet!$F176),"-")</f>
        <v>-</v>
      </c>
      <c r="FD176" s="51" t="str">
        <f>IFERROR(AVERAGEIFS('Orders - December 2020'!$I$2:$I$2047,'Orders - December 2020'!$H$2:$H$2047,Worksheet!FD$3,'Orders - December 2020'!$C$2:$C$2047,Worksheet!$F176),"-")</f>
        <v>-</v>
      </c>
      <c r="FE176" s="51" t="str">
        <f>IFERROR(AVERAGEIFS('Orders - December 2020'!$I$2:$I$2047,'Orders - December 2020'!$H$2:$H$2047,Worksheet!FE$3,'Orders - December 2020'!$C$2:$C$2047,Worksheet!$F176),"-")</f>
        <v>-</v>
      </c>
      <c r="FF176" s="51" t="str">
        <f>IFERROR(AVERAGEIFS('Orders - December 2020'!$I$2:$I$2047,'Orders - December 2020'!$H$2:$H$2047,Worksheet!FF$3,'Orders - December 2020'!$C$2:$C$2047,Worksheet!$F176),"-")</f>
        <v>-</v>
      </c>
      <c r="FG176" s="52" t="str">
        <f>IFERROR(AVERAGEIFS('Orders - December 2020'!$I$2:$I$2047,'Orders - December 2020'!$H$2:$H$2047,Worksheet!FG$3,'Orders - December 2020'!$C$2:$C$2047,Worksheet!$F176),"-")</f>
        <v>-</v>
      </c>
    </row>
    <row r="177" spans="6:163">
      <c r="F177" s="45" t="str">
        <v>Kings Supermarket</v>
      </c>
      <c r="G177" s="50" t="str">
        <f>IFERROR(AVERAGEIFS('Orders - December 2020'!$I$2:$I$2047,'Orders - December 2020'!$H$2:$H$2047,Worksheet!G$3,'Orders - December 2020'!$C$2:$C$2047,Worksheet!$F177),"-")</f>
        <v>-</v>
      </c>
      <c r="H177" s="51" t="str">
        <f>IFERROR(AVERAGEIFS('Orders - December 2020'!$I$2:$I$2047,'Orders - December 2020'!$H$2:$H$2047,Worksheet!H$3,'Orders - December 2020'!$C$2:$C$2047,Worksheet!$F177),"-")</f>
        <v>-</v>
      </c>
      <c r="I177" s="51" t="str">
        <f>IFERROR(AVERAGEIFS('Orders - December 2020'!$I$2:$I$2047,'Orders - December 2020'!$H$2:$H$2047,Worksheet!I$3,'Orders - December 2020'!$C$2:$C$2047,Worksheet!$F177),"-")</f>
        <v>-</v>
      </c>
      <c r="J177" s="51" t="str">
        <f>IFERROR(AVERAGEIFS('Orders - December 2020'!$I$2:$I$2047,'Orders - December 2020'!$H$2:$H$2047,Worksheet!J$3,'Orders - December 2020'!$C$2:$C$2047,Worksheet!$F177),"-")</f>
        <v>-</v>
      </c>
      <c r="K177" s="51" t="str">
        <f>IFERROR(AVERAGEIFS('Orders - December 2020'!$I$2:$I$2047,'Orders - December 2020'!$H$2:$H$2047,Worksheet!K$3,'Orders - December 2020'!$C$2:$C$2047,Worksheet!$F177),"-")</f>
        <v>-</v>
      </c>
      <c r="L177" s="51" t="str">
        <f>IFERROR(AVERAGEIFS('Orders - December 2020'!$I$2:$I$2047,'Orders - December 2020'!$H$2:$H$2047,Worksheet!L$3,'Orders - December 2020'!$C$2:$C$2047,Worksheet!$F177),"-")</f>
        <v>-</v>
      </c>
      <c r="M177" s="51" t="str">
        <f>IFERROR(AVERAGEIFS('Orders - December 2020'!$I$2:$I$2047,'Orders - December 2020'!$H$2:$H$2047,Worksheet!M$3,'Orders - December 2020'!$C$2:$C$2047,Worksheet!$F177),"-")</f>
        <v>-</v>
      </c>
      <c r="N177" s="51" t="str">
        <f>IFERROR(AVERAGEIFS('Orders - December 2020'!$I$2:$I$2047,'Orders - December 2020'!$H$2:$H$2047,Worksheet!N$3,'Orders - December 2020'!$C$2:$C$2047,Worksheet!$F177),"-")</f>
        <v>-</v>
      </c>
      <c r="O177" s="51" t="str">
        <f>IFERROR(AVERAGEIFS('Orders - December 2020'!$I$2:$I$2047,'Orders - December 2020'!$H$2:$H$2047,Worksheet!O$3,'Orders - December 2020'!$C$2:$C$2047,Worksheet!$F177),"-")</f>
        <v>-</v>
      </c>
      <c r="P177" s="51" t="str">
        <f>IFERROR(AVERAGEIFS('Orders - December 2020'!$I$2:$I$2047,'Orders - December 2020'!$H$2:$H$2047,Worksheet!P$3,'Orders - December 2020'!$C$2:$C$2047,Worksheet!$F177),"-")</f>
        <v>-</v>
      </c>
      <c r="Q177" s="51" t="str">
        <f>IFERROR(AVERAGEIFS('Orders - December 2020'!$I$2:$I$2047,'Orders - December 2020'!$H$2:$H$2047,Worksheet!Q$3,'Orders - December 2020'!$C$2:$C$2047,Worksheet!$F177),"-")</f>
        <v>-</v>
      </c>
      <c r="R177" s="51" t="str">
        <f>IFERROR(AVERAGEIFS('Orders - December 2020'!$I$2:$I$2047,'Orders - December 2020'!$H$2:$H$2047,Worksheet!R$3,'Orders - December 2020'!$C$2:$C$2047,Worksheet!$F177),"-")</f>
        <v>-</v>
      </c>
      <c r="S177" s="51" t="str">
        <f>IFERROR(AVERAGEIFS('Orders - December 2020'!$I$2:$I$2047,'Orders - December 2020'!$H$2:$H$2047,Worksheet!S$3,'Orders - December 2020'!$C$2:$C$2047,Worksheet!$F177),"-")</f>
        <v>-</v>
      </c>
      <c r="T177" s="51" t="str">
        <f>IFERROR(AVERAGEIFS('Orders - December 2020'!$I$2:$I$2047,'Orders - December 2020'!$H$2:$H$2047,Worksheet!T$3,'Orders - December 2020'!$C$2:$C$2047,Worksheet!$F177),"-")</f>
        <v>-</v>
      </c>
      <c r="U177" s="51" t="str">
        <f>IFERROR(AVERAGEIFS('Orders - December 2020'!$I$2:$I$2047,'Orders - December 2020'!$H$2:$H$2047,Worksheet!U$3,'Orders - December 2020'!$C$2:$C$2047,Worksheet!$F177),"-")</f>
        <v>-</v>
      </c>
      <c r="V177" s="51" t="str">
        <f>IFERROR(AVERAGEIFS('Orders - December 2020'!$I$2:$I$2047,'Orders - December 2020'!$H$2:$H$2047,Worksheet!V$3,'Orders - December 2020'!$C$2:$C$2047,Worksheet!$F177),"-")</f>
        <v>-</v>
      </c>
      <c r="W177" s="51" t="str">
        <f>IFERROR(AVERAGEIFS('Orders - December 2020'!$I$2:$I$2047,'Orders - December 2020'!$H$2:$H$2047,Worksheet!W$3,'Orders - December 2020'!$C$2:$C$2047,Worksheet!$F177),"-")</f>
        <v>-</v>
      </c>
      <c r="X177" s="51" t="str">
        <f>IFERROR(AVERAGEIFS('Orders - December 2020'!$I$2:$I$2047,'Orders - December 2020'!$H$2:$H$2047,Worksheet!X$3,'Orders - December 2020'!$C$2:$C$2047,Worksheet!$F177),"-")</f>
        <v>-</v>
      </c>
      <c r="Y177" s="51" t="str">
        <f>IFERROR(AVERAGEIFS('Orders - December 2020'!$I$2:$I$2047,'Orders - December 2020'!$H$2:$H$2047,Worksheet!Y$3,'Orders - December 2020'!$C$2:$C$2047,Worksheet!$F177),"-")</f>
        <v>-</v>
      </c>
      <c r="Z177" s="51" t="str">
        <f>IFERROR(AVERAGEIFS('Orders - December 2020'!$I$2:$I$2047,'Orders - December 2020'!$H$2:$H$2047,Worksheet!Z$3,'Orders - December 2020'!$C$2:$C$2047,Worksheet!$F177),"-")</f>
        <v>-</v>
      </c>
      <c r="AA177" s="51" t="str">
        <f>IFERROR(AVERAGEIFS('Orders - December 2020'!$I$2:$I$2047,'Orders - December 2020'!$H$2:$H$2047,Worksheet!AA$3,'Orders - December 2020'!$C$2:$C$2047,Worksheet!$F177),"-")</f>
        <v>-</v>
      </c>
      <c r="AB177" s="51" t="str">
        <f>IFERROR(AVERAGEIFS('Orders - December 2020'!$I$2:$I$2047,'Orders - December 2020'!$H$2:$H$2047,Worksheet!AB$3,'Orders - December 2020'!$C$2:$C$2047,Worksheet!$F177),"-")</f>
        <v>-</v>
      </c>
      <c r="AC177" s="51" t="str">
        <f>IFERROR(AVERAGEIFS('Orders - December 2020'!$I$2:$I$2047,'Orders - December 2020'!$H$2:$H$2047,Worksheet!AC$3,'Orders - December 2020'!$C$2:$C$2047,Worksheet!$F177),"-")</f>
        <v>-</v>
      </c>
      <c r="AD177" s="51" t="str">
        <f>IFERROR(AVERAGEIFS('Orders - December 2020'!$I$2:$I$2047,'Orders - December 2020'!$H$2:$H$2047,Worksheet!AD$3,'Orders - December 2020'!$C$2:$C$2047,Worksheet!$F177),"-")</f>
        <v>-</v>
      </c>
      <c r="AE177" s="51" t="str">
        <f>IFERROR(AVERAGEIFS('Orders - December 2020'!$I$2:$I$2047,'Orders - December 2020'!$H$2:$H$2047,Worksheet!AE$3,'Orders - December 2020'!$C$2:$C$2047,Worksheet!$F177),"-")</f>
        <v>-</v>
      </c>
      <c r="AF177" s="51" t="str">
        <f>IFERROR(AVERAGEIFS('Orders - December 2020'!$I$2:$I$2047,'Orders - December 2020'!$H$2:$H$2047,Worksheet!AF$3,'Orders - December 2020'!$C$2:$C$2047,Worksheet!$F177),"-")</f>
        <v>-</v>
      </c>
      <c r="AG177" s="51" t="str">
        <f>IFERROR(AVERAGEIFS('Orders - December 2020'!$I$2:$I$2047,'Orders - December 2020'!$H$2:$H$2047,Worksheet!AG$3,'Orders - December 2020'!$C$2:$C$2047,Worksheet!$F177),"-")</f>
        <v>-</v>
      </c>
      <c r="AH177" s="51" t="str">
        <f>IFERROR(AVERAGEIFS('Orders - December 2020'!$I$2:$I$2047,'Orders - December 2020'!$H$2:$H$2047,Worksheet!AH$3,'Orders - December 2020'!$C$2:$C$2047,Worksheet!$F177),"-")</f>
        <v>-</v>
      </c>
      <c r="AI177" s="51" t="str">
        <f>IFERROR(AVERAGEIFS('Orders - December 2020'!$I$2:$I$2047,'Orders - December 2020'!$H$2:$H$2047,Worksheet!AI$3,'Orders - December 2020'!$C$2:$C$2047,Worksheet!$F177),"-")</f>
        <v>-</v>
      </c>
      <c r="AJ177" s="51" t="str">
        <f>IFERROR(AVERAGEIFS('Orders - December 2020'!$I$2:$I$2047,'Orders - December 2020'!$H$2:$H$2047,Worksheet!AJ$3,'Orders - December 2020'!$C$2:$C$2047,Worksheet!$F177),"-")</f>
        <v>-</v>
      </c>
      <c r="AK177" s="51" t="str">
        <f>IFERROR(AVERAGEIFS('Orders - December 2020'!$I$2:$I$2047,'Orders - December 2020'!$H$2:$H$2047,Worksheet!AK$3,'Orders - December 2020'!$C$2:$C$2047,Worksheet!$F177),"-")</f>
        <v>-</v>
      </c>
      <c r="AL177" s="51" t="str">
        <f>IFERROR(AVERAGEIFS('Orders - December 2020'!$I$2:$I$2047,'Orders - December 2020'!$H$2:$H$2047,Worksheet!AL$3,'Orders - December 2020'!$C$2:$C$2047,Worksheet!$F177),"-")</f>
        <v>-</v>
      </c>
      <c r="AM177" s="51" t="str">
        <f>IFERROR(AVERAGEIFS('Orders - December 2020'!$I$2:$I$2047,'Orders - December 2020'!$H$2:$H$2047,Worksheet!AM$3,'Orders - December 2020'!$C$2:$C$2047,Worksheet!$F177),"-")</f>
        <v>-</v>
      </c>
      <c r="AN177" s="51" t="str">
        <f>IFERROR(AVERAGEIFS('Orders - December 2020'!$I$2:$I$2047,'Orders - December 2020'!$H$2:$H$2047,Worksheet!AN$3,'Orders - December 2020'!$C$2:$C$2047,Worksheet!$F177),"-")</f>
        <v>-</v>
      </c>
      <c r="AO177" s="51" t="str">
        <f>IFERROR(AVERAGEIFS('Orders - December 2020'!$I$2:$I$2047,'Orders - December 2020'!$H$2:$H$2047,Worksheet!AO$3,'Orders - December 2020'!$C$2:$C$2047,Worksheet!$F177),"-")</f>
        <v>-</v>
      </c>
      <c r="AP177" s="51" t="str">
        <f>IFERROR(AVERAGEIFS('Orders - December 2020'!$I$2:$I$2047,'Orders - December 2020'!$H$2:$H$2047,Worksheet!AP$3,'Orders - December 2020'!$C$2:$C$2047,Worksheet!$F177),"-")</f>
        <v>-</v>
      </c>
      <c r="AQ177" s="51" t="str">
        <f>IFERROR(AVERAGEIFS('Orders - December 2020'!$I$2:$I$2047,'Orders - December 2020'!$H$2:$H$2047,Worksheet!AQ$3,'Orders - December 2020'!$C$2:$C$2047,Worksheet!$F177),"-")</f>
        <v>-</v>
      </c>
      <c r="AR177" s="51" t="str">
        <f>IFERROR(AVERAGEIFS('Orders - December 2020'!$I$2:$I$2047,'Orders - December 2020'!$H$2:$H$2047,Worksheet!AR$3,'Orders - December 2020'!$C$2:$C$2047,Worksheet!$F177),"-")</f>
        <v>-</v>
      </c>
      <c r="AS177" s="51" t="str">
        <f>IFERROR(AVERAGEIFS('Orders - December 2020'!$I$2:$I$2047,'Orders - December 2020'!$H$2:$H$2047,Worksheet!AS$3,'Orders - December 2020'!$C$2:$C$2047,Worksheet!$F177),"-")</f>
        <v>-</v>
      </c>
      <c r="AT177" s="51" t="str">
        <f>IFERROR(AVERAGEIFS('Orders - December 2020'!$I$2:$I$2047,'Orders - December 2020'!$H$2:$H$2047,Worksheet!AT$3,'Orders - December 2020'!$C$2:$C$2047,Worksheet!$F177),"-")</f>
        <v>-</v>
      </c>
      <c r="AU177" s="51" t="str">
        <f>IFERROR(AVERAGEIFS('Orders - December 2020'!$I$2:$I$2047,'Orders - December 2020'!$H$2:$H$2047,Worksheet!AU$3,'Orders - December 2020'!$C$2:$C$2047,Worksheet!$F177),"-")</f>
        <v>-</v>
      </c>
      <c r="AV177" s="51" t="str">
        <f>IFERROR(AVERAGEIFS('Orders - December 2020'!$I$2:$I$2047,'Orders - December 2020'!$H$2:$H$2047,Worksheet!AV$3,'Orders - December 2020'!$C$2:$C$2047,Worksheet!$F177),"-")</f>
        <v>-</v>
      </c>
      <c r="AW177" s="51" t="str">
        <f>IFERROR(AVERAGEIFS('Orders - December 2020'!$I$2:$I$2047,'Orders - December 2020'!$H$2:$H$2047,Worksheet!AW$3,'Orders - December 2020'!$C$2:$C$2047,Worksheet!$F177),"-")</f>
        <v>-</v>
      </c>
      <c r="AX177" s="51" t="str">
        <f>IFERROR(AVERAGEIFS('Orders - December 2020'!$I$2:$I$2047,'Orders - December 2020'!$H$2:$H$2047,Worksheet!AX$3,'Orders - December 2020'!$C$2:$C$2047,Worksheet!$F177),"-")</f>
        <v>-</v>
      </c>
      <c r="AY177" s="51" t="str">
        <f>IFERROR(AVERAGEIFS('Orders - December 2020'!$I$2:$I$2047,'Orders - December 2020'!$H$2:$H$2047,Worksheet!AY$3,'Orders - December 2020'!$C$2:$C$2047,Worksheet!$F177),"-")</f>
        <v>-</v>
      </c>
      <c r="AZ177" s="51" t="str">
        <f>IFERROR(AVERAGEIFS('Orders - December 2020'!$I$2:$I$2047,'Orders - December 2020'!$H$2:$H$2047,Worksheet!AZ$3,'Orders - December 2020'!$C$2:$C$2047,Worksheet!$F177),"-")</f>
        <v>-</v>
      </c>
      <c r="BA177" s="51" t="str">
        <f>IFERROR(AVERAGEIFS('Orders - December 2020'!$I$2:$I$2047,'Orders - December 2020'!$H$2:$H$2047,Worksheet!BA$3,'Orders - December 2020'!$C$2:$C$2047,Worksheet!$F177),"-")</f>
        <v>-</v>
      </c>
      <c r="BB177" s="51" t="str">
        <f>IFERROR(AVERAGEIFS('Orders - December 2020'!$I$2:$I$2047,'Orders - December 2020'!$H$2:$H$2047,Worksheet!BB$3,'Orders - December 2020'!$C$2:$C$2047,Worksheet!$F177),"-")</f>
        <v>-</v>
      </c>
      <c r="BC177" s="51" t="str">
        <f>IFERROR(AVERAGEIFS('Orders - December 2020'!$I$2:$I$2047,'Orders - December 2020'!$H$2:$H$2047,Worksheet!BC$3,'Orders - December 2020'!$C$2:$C$2047,Worksheet!$F177),"-")</f>
        <v>-</v>
      </c>
      <c r="BD177" s="51" t="str">
        <f>IFERROR(AVERAGEIFS('Orders - December 2020'!$I$2:$I$2047,'Orders - December 2020'!$H$2:$H$2047,Worksheet!BD$3,'Orders - December 2020'!$C$2:$C$2047,Worksheet!$F177),"-")</f>
        <v>-</v>
      </c>
      <c r="BE177" s="51" t="str">
        <f>IFERROR(AVERAGEIFS('Orders - December 2020'!$I$2:$I$2047,'Orders - December 2020'!$H$2:$H$2047,Worksheet!BE$3,'Orders - December 2020'!$C$2:$C$2047,Worksheet!$F177),"-")</f>
        <v>-</v>
      </c>
      <c r="BF177" s="51" t="str">
        <f>IFERROR(AVERAGEIFS('Orders - December 2020'!$I$2:$I$2047,'Orders - December 2020'!$H$2:$H$2047,Worksheet!BF$3,'Orders - December 2020'!$C$2:$C$2047,Worksheet!$F177),"-")</f>
        <v>-</v>
      </c>
      <c r="BG177" s="51" t="str">
        <f>IFERROR(AVERAGEIFS('Orders - December 2020'!$I$2:$I$2047,'Orders - December 2020'!$H$2:$H$2047,Worksheet!BG$3,'Orders - December 2020'!$C$2:$C$2047,Worksheet!$F177),"-")</f>
        <v>-</v>
      </c>
      <c r="BH177" s="51" t="str">
        <f>IFERROR(AVERAGEIFS('Orders - December 2020'!$I$2:$I$2047,'Orders - December 2020'!$H$2:$H$2047,Worksheet!BH$3,'Orders - December 2020'!$C$2:$C$2047,Worksheet!$F177),"-")</f>
        <v>-</v>
      </c>
      <c r="BI177" s="51" t="str">
        <f>IFERROR(AVERAGEIFS('Orders - December 2020'!$I$2:$I$2047,'Orders - December 2020'!$H$2:$H$2047,Worksheet!BI$3,'Orders - December 2020'!$C$2:$C$2047,Worksheet!$F177),"-")</f>
        <v>-</v>
      </c>
      <c r="BJ177" s="51" t="str">
        <f>IFERROR(AVERAGEIFS('Orders - December 2020'!$I$2:$I$2047,'Orders - December 2020'!$H$2:$H$2047,Worksheet!BJ$3,'Orders - December 2020'!$C$2:$C$2047,Worksheet!$F177),"-")</f>
        <v>-</v>
      </c>
      <c r="BK177" s="51" t="str">
        <f>IFERROR(AVERAGEIFS('Orders - December 2020'!$I$2:$I$2047,'Orders - December 2020'!$H$2:$H$2047,Worksheet!BK$3,'Orders - December 2020'!$C$2:$C$2047,Worksheet!$F177),"-")</f>
        <v>-</v>
      </c>
      <c r="BL177" s="51" t="str">
        <f>IFERROR(AVERAGEIFS('Orders - December 2020'!$I$2:$I$2047,'Orders - December 2020'!$H$2:$H$2047,Worksheet!BL$3,'Orders - December 2020'!$C$2:$C$2047,Worksheet!$F177),"-")</f>
        <v>-</v>
      </c>
      <c r="BM177" s="51" t="str">
        <f>IFERROR(AVERAGEIFS('Orders - December 2020'!$I$2:$I$2047,'Orders - December 2020'!$H$2:$H$2047,Worksheet!BM$3,'Orders - December 2020'!$C$2:$C$2047,Worksheet!$F177),"-")</f>
        <v>-</v>
      </c>
      <c r="BN177" s="51" t="str">
        <f>IFERROR(AVERAGEIFS('Orders - December 2020'!$I$2:$I$2047,'Orders - December 2020'!$H$2:$H$2047,Worksheet!BN$3,'Orders - December 2020'!$C$2:$C$2047,Worksheet!$F177),"-")</f>
        <v>-</v>
      </c>
      <c r="BO177" s="51" t="str">
        <f>IFERROR(AVERAGEIFS('Orders - December 2020'!$I$2:$I$2047,'Orders - December 2020'!$H$2:$H$2047,Worksheet!BO$3,'Orders - December 2020'!$C$2:$C$2047,Worksheet!$F177),"-")</f>
        <v>-</v>
      </c>
      <c r="BP177" s="51" t="str">
        <f>IFERROR(AVERAGEIFS('Orders - December 2020'!$I$2:$I$2047,'Orders - December 2020'!$H$2:$H$2047,Worksheet!BP$3,'Orders - December 2020'!$C$2:$C$2047,Worksheet!$F177),"-")</f>
        <v>-</v>
      </c>
      <c r="BQ177" s="51" t="str">
        <f>IFERROR(AVERAGEIFS('Orders - December 2020'!$I$2:$I$2047,'Orders - December 2020'!$H$2:$H$2047,Worksheet!BQ$3,'Orders - December 2020'!$C$2:$C$2047,Worksheet!$F177),"-")</f>
        <v>-</v>
      </c>
      <c r="BR177" s="51" t="str">
        <f>IFERROR(AVERAGEIFS('Orders - December 2020'!$I$2:$I$2047,'Orders - December 2020'!$H$2:$H$2047,Worksheet!BR$3,'Orders - December 2020'!$C$2:$C$2047,Worksheet!$F177),"-")</f>
        <v>-</v>
      </c>
      <c r="BS177" s="51" t="str">
        <f>IFERROR(AVERAGEIFS('Orders - December 2020'!$I$2:$I$2047,'Orders - December 2020'!$H$2:$H$2047,Worksheet!BS$3,'Orders - December 2020'!$C$2:$C$2047,Worksheet!$F177),"-")</f>
        <v>-</v>
      </c>
      <c r="BT177" s="51" t="str">
        <f>IFERROR(AVERAGEIFS('Orders - December 2020'!$I$2:$I$2047,'Orders - December 2020'!$H$2:$H$2047,Worksheet!BT$3,'Orders - December 2020'!$C$2:$C$2047,Worksheet!$F177),"-")</f>
        <v>-</v>
      </c>
      <c r="BU177" s="51" t="str">
        <f>IFERROR(AVERAGEIFS('Orders - December 2020'!$I$2:$I$2047,'Orders - December 2020'!$H$2:$H$2047,Worksheet!BU$3,'Orders - December 2020'!$C$2:$C$2047,Worksheet!$F177),"-")</f>
        <v>-</v>
      </c>
      <c r="BV177" s="51" t="str">
        <f>IFERROR(AVERAGEIFS('Orders - December 2020'!$I$2:$I$2047,'Orders - December 2020'!$H$2:$H$2047,Worksheet!BV$3,'Orders - December 2020'!$C$2:$C$2047,Worksheet!$F177),"-")</f>
        <v>-</v>
      </c>
      <c r="BW177" s="51" t="str">
        <f>IFERROR(AVERAGEIFS('Orders - December 2020'!$I$2:$I$2047,'Orders - December 2020'!$H$2:$H$2047,Worksheet!BW$3,'Orders - December 2020'!$C$2:$C$2047,Worksheet!$F177),"-")</f>
        <v>-</v>
      </c>
      <c r="BX177" s="51" t="str">
        <f>IFERROR(AVERAGEIFS('Orders - December 2020'!$I$2:$I$2047,'Orders - December 2020'!$H$2:$H$2047,Worksheet!BX$3,'Orders - December 2020'!$C$2:$C$2047,Worksheet!$F177),"-")</f>
        <v>-</v>
      </c>
      <c r="BY177" s="51" t="str">
        <f>IFERROR(AVERAGEIFS('Orders - December 2020'!$I$2:$I$2047,'Orders - December 2020'!$H$2:$H$2047,Worksheet!BY$3,'Orders - December 2020'!$C$2:$C$2047,Worksheet!$F177),"-")</f>
        <v>-</v>
      </c>
      <c r="BZ177" s="51" t="str">
        <f>IFERROR(AVERAGEIFS('Orders - December 2020'!$I$2:$I$2047,'Orders - December 2020'!$H$2:$H$2047,Worksheet!BZ$3,'Orders - December 2020'!$C$2:$C$2047,Worksheet!$F177),"-")</f>
        <v>-</v>
      </c>
      <c r="CA177" s="51" t="str">
        <f>IFERROR(AVERAGEIFS('Orders - December 2020'!$I$2:$I$2047,'Orders - December 2020'!$H$2:$H$2047,Worksheet!CA$3,'Orders - December 2020'!$C$2:$C$2047,Worksheet!$F177),"-")</f>
        <v>-</v>
      </c>
      <c r="CB177" s="51" t="str">
        <f>IFERROR(AVERAGEIFS('Orders - December 2020'!$I$2:$I$2047,'Orders - December 2020'!$H$2:$H$2047,Worksheet!CB$3,'Orders - December 2020'!$C$2:$C$2047,Worksheet!$F177),"-")</f>
        <v>-</v>
      </c>
      <c r="CC177" s="51" t="str">
        <f>IFERROR(AVERAGEIFS('Orders - December 2020'!$I$2:$I$2047,'Orders - December 2020'!$H$2:$H$2047,Worksheet!CC$3,'Orders - December 2020'!$C$2:$C$2047,Worksheet!$F177),"-")</f>
        <v>-</v>
      </c>
      <c r="CD177" s="51" t="str">
        <f>IFERROR(AVERAGEIFS('Orders - December 2020'!$I$2:$I$2047,'Orders - December 2020'!$H$2:$H$2047,Worksheet!CD$3,'Orders - December 2020'!$C$2:$C$2047,Worksheet!$F177),"-")</f>
        <v>-</v>
      </c>
      <c r="CE177" s="51" t="str">
        <f>IFERROR(AVERAGEIFS('Orders - December 2020'!$I$2:$I$2047,'Orders - December 2020'!$H$2:$H$2047,Worksheet!CE$3,'Orders - December 2020'!$C$2:$C$2047,Worksheet!$F177),"-")</f>
        <v>-</v>
      </c>
      <c r="CF177" s="51" t="str">
        <f>IFERROR(AVERAGEIFS('Orders - December 2020'!$I$2:$I$2047,'Orders - December 2020'!$H$2:$H$2047,Worksheet!CF$3,'Orders - December 2020'!$C$2:$C$2047,Worksheet!$F177),"-")</f>
        <v>-</v>
      </c>
      <c r="CG177" s="51" t="str">
        <f>IFERROR(AVERAGEIFS('Orders - December 2020'!$I$2:$I$2047,'Orders - December 2020'!$H$2:$H$2047,Worksheet!CG$3,'Orders - December 2020'!$C$2:$C$2047,Worksheet!$F177),"-")</f>
        <v>-</v>
      </c>
      <c r="CH177" s="51" t="str">
        <f>IFERROR(AVERAGEIFS('Orders - December 2020'!$I$2:$I$2047,'Orders - December 2020'!$H$2:$H$2047,Worksheet!CH$3,'Orders - December 2020'!$C$2:$C$2047,Worksheet!$F177),"-")</f>
        <v>-</v>
      </c>
      <c r="CI177" s="51">
        <f>IFERROR(AVERAGEIFS('Orders - December 2020'!$I$2:$I$2047,'Orders - December 2020'!$H$2:$H$2047,Worksheet!CI$3,'Orders - December 2020'!$C$2:$C$2047,Worksheet!$F177),"-")</f>
        <v>1</v>
      </c>
      <c r="CJ177" s="51" t="str">
        <f>IFERROR(AVERAGEIFS('Orders - December 2020'!$I$2:$I$2047,'Orders - December 2020'!$H$2:$H$2047,Worksheet!CJ$3,'Orders - December 2020'!$C$2:$C$2047,Worksheet!$F177),"-")</f>
        <v>-</v>
      </c>
      <c r="CK177" s="51" t="str">
        <f>IFERROR(AVERAGEIFS('Orders - December 2020'!$I$2:$I$2047,'Orders - December 2020'!$H$2:$H$2047,Worksheet!CK$3,'Orders - December 2020'!$C$2:$C$2047,Worksheet!$F177),"-")</f>
        <v>-</v>
      </c>
      <c r="CL177" s="51" t="str">
        <f>IFERROR(AVERAGEIFS('Orders - December 2020'!$I$2:$I$2047,'Orders - December 2020'!$H$2:$H$2047,Worksheet!CL$3,'Orders - December 2020'!$C$2:$C$2047,Worksheet!$F177),"-")</f>
        <v>-</v>
      </c>
      <c r="CM177" s="51" t="str">
        <f>IFERROR(AVERAGEIFS('Orders - December 2020'!$I$2:$I$2047,'Orders - December 2020'!$H$2:$H$2047,Worksheet!CM$3,'Orders - December 2020'!$C$2:$C$2047,Worksheet!$F177),"-")</f>
        <v>-</v>
      </c>
      <c r="CN177" s="51" t="str">
        <f>IFERROR(AVERAGEIFS('Orders - December 2020'!$I$2:$I$2047,'Orders - December 2020'!$H$2:$H$2047,Worksheet!CN$3,'Orders - December 2020'!$C$2:$C$2047,Worksheet!$F177),"-")</f>
        <v>-</v>
      </c>
      <c r="CO177" s="51">
        <f>IFERROR(AVERAGEIFS('Orders - December 2020'!$I$2:$I$2047,'Orders - December 2020'!$H$2:$H$2047,Worksheet!CO$3,'Orders - December 2020'!$C$2:$C$2047,Worksheet!$F177),"-")</f>
        <v>2</v>
      </c>
      <c r="CP177" s="51" t="str">
        <f>IFERROR(AVERAGEIFS('Orders - December 2020'!$I$2:$I$2047,'Orders - December 2020'!$H$2:$H$2047,Worksheet!CP$3,'Orders - December 2020'!$C$2:$C$2047,Worksheet!$F177),"-")</f>
        <v>-</v>
      </c>
      <c r="CQ177" s="51">
        <f>IFERROR(AVERAGEIFS('Orders - December 2020'!$I$2:$I$2047,'Orders - December 2020'!$H$2:$H$2047,Worksheet!CQ$3,'Orders - December 2020'!$C$2:$C$2047,Worksheet!$F177),"-")</f>
        <v>2</v>
      </c>
      <c r="CR177" s="51" t="str">
        <f>IFERROR(AVERAGEIFS('Orders - December 2020'!$I$2:$I$2047,'Orders - December 2020'!$H$2:$H$2047,Worksheet!CR$3,'Orders - December 2020'!$C$2:$C$2047,Worksheet!$F177),"-")</f>
        <v>-</v>
      </c>
      <c r="CS177" s="51" t="str">
        <f>IFERROR(AVERAGEIFS('Orders - December 2020'!$I$2:$I$2047,'Orders - December 2020'!$H$2:$H$2047,Worksheet!CS$3,'Orders - December 2020'!$C$2:$C$2047,Worksheet!$F177),"-")</f>
        <v>-</v>
      </c>
      <c r="CT177" s="51" t="str">
        <f>IFERROR(AVERAGEIFS('Orders - December 2020'!$I$2:$I$2047,'Orders - December 2020'!$H$2:$H$2047,Worksheet!CT$3,'Orders - December 2020'!$C$2:$C$2047,Worksheet!$F177),"-")</f>
        <v>-</v>
      </c>
      <c r="CU177" s="51" t="str">
        <f>IFERROR(AVERAGEIFS('Orders - December 2020'!$I$2:$I$2047,'Orders - December 2020'!$H$2:$H$2047,Worksheet!CU$3,'Orders - December 2020'!$C$2:$C$2047,Worksheet!$F177),"-")</f>
        <v>-</v>
      </c>
      <c r="CV177" s="51" t="str">
        <f>IFERROR(AVERAGEIFS('Orders - December 2020'!$I$2:$I$2047,'Orders - December 2020'!$H$2:$H$2047,Worksheet!CV$3,'Orders - December 2020'!$C$2:$C$2047,Worksheet!$F177),"-")</f>
        <v>-</v>
      </c>
      <c r="CW177" s="51" t="str">
        <f>IFERROR(AVERAGEIFS('Orders - December 2020'!$I$2:$I$2047,'Orders - December 2020'!$H$2:$H$2047,Worksheet!CW$3,'Orders - December 2020'!$C$2:$C$2047,Worksheet!$F177),"-")</f>
        <v>-</v>
      </c>
      <c r="CX177" s="51">
        <f>IFERROR(AVERAGEIFS('Orders - December 2020'!$I$2:$I$2047,'Orders - December 2020'!$H$2:$H$2047,Worksheet!CX$3,'Orders - December 2020'!$C$2:$C$2047,Worksheet!$F177),"-")</f>
        <v>10</v>
      </c>
      <c r="CY177" s="51" t="str">
        <f>IFERROR(AVERAGEIFS('Orders - December 2020'!$I$2:$I$2047,'Orders - December 2020'!$H$2:$H$2047,Worksheet!CY$3,'Orders - December 2020'!$C$2:$C$2047,Worksheet!$F177),"-")</f>
        <v>-</v>
      </c>
      <c r="CZ177" s="51" t="str">
        <f>IFERROR(AVERAGEIFS('Orders - December 2020'!$I$2:$I$2047,'Orders - December 2020'!$H$2:$H$2047,Worksheet!CZ$3,'Orders - December 2020'!$C$2:$C$2047,Worksheet!$F177),"-")</f>
        <v>-</v>
      </c>
      <c r="DA177" s="51" t="str">
        <f>IFERROR(AVERAGEIFS('Orders - December 2020'!$I$2:$I$2047,'Orders - December 2020'!$H$2:$H$2047,Worksheet!DA$3,'Orders - December 2020'!$C$2:$C$2047,Worksheet!$F177),"-")</f>
        <v>-</v>
      </c>
      <c r="DB177" s="51" t="str">
        <f>IFERROR(AVERAGEIFS('Orders - December 2020'!$I$2:$I$2047,'Orders - December 2020'!$H$2:$H$2047,Worksheet!DB$3,'Orders - December 2020'!$C$2:$C$2047,Worksheet!$F177),"-")</f>
        <v>-</v>
      </c>
      <c r="DC177" s="51" t="str">
        <f>IFERROR(AVERAGEIFS('Orders - December 2020'!$I$2:$I$2047,'Orders - December 2020'!$H$2:$H$2047,Worksheet!DC$3,'Orders - December 2020'!$C$2:$C$2047,Worksheet!$F177),"-")</f>
        <v>-</v>
      </c>
      <c r="DD177" s="51" t="str">
        <f>IFERROR(AVERAGEIFS('Orders - December 2020'!$I$2:$I$2047,'Orders - December 2020'!$H$2:$H$2047,Worksheet!DD$3,'Orders - December 2020'!$C$2:$C$2047,Worksheet!$F177),"-")</f>
        <v>-</v>
      </c>
      <c r="DE177" s="51" t="str">
        <f>IFERROR(AVERAGEIFS('Orders - December 2020'!$I$2:$I$2047,'Orders - December 2020'!$H$2:$H$2047,Worksheet!DE$3,'Orders - December 2020'!$C$2:$C$2047,Worksheet!$F177),"-")</f>
        <v>-</v>
      </c>
      <c r="DF177" s="51" t="str">
        <f>IFERROR(AVERAGEIFS('Orders - December 2020'!$I$2:$I$2047,'Orders - December 2020'!$H$2:$H$2047,Worksheet!DF$3,'Orders - December 2020'!$C$2:$C$2047,Worksheet!$F177),"-")</f>
        <v>-</v>
      </c>
      <c r="DG177" s="51" t="str">
        <f>IFERROR(AVERAGEIFS('Orders - December 2020'!$I$2:$I$2047,'Orders - December 2020'!$H$2:$H$2047,Worksheet!DG$3,'Orders - December 2020'!$C$2:$C$2047,Worksheet!$F177),"-")</f>
        <v>-</v>
      </c>
      <c r="DH177" s="51" t="str">
        <f>IFERROR(AVERAGEIFS('Orders - December 2020'!$I$2:$I$2047,'Orders - December 2020'!$H$2:$H$2047,Worksheet!DH$3,'Orders - December 2020'!$C$2:$C$2047,Worksheet!$F177),"-")</f>
        <v>-</v>
      </c>
      <c r="DI177" s="51" t="str">
        <f>IFERROR(AVERAGEIFS('Orders - December 2020'!$I$2:$I$2047,'Orders - December 2020'!$H$2:$H$2047,Worksheet!DI$3,'Orders - December 2020'!$C$2:$C$2047,Worksheet!$F177),"-")</f>
        <v>-</v>
      </c>
      <c r="DJ177" s="51" t="str">
        <f>IFERROR(AVERAGEIFS('Orders - December 2020'!$I$2:$I$2047,'Orders - December 2020'!$H$2:$H$2047,Worksheet!DJ$3,'Orders - December 2020'!$C$2:$C$2047,Worksheet!$F177),"-")</f>
        <v>-</v>
      </c>
      <c r="DK177" s="51" t="str">
        <f>IFERROR(AVERAGEIFS('Orders - December 2020'!$I$2:$I$2047,'Orders - December 2020'!$H$2:$H$2047,Worksheet!DK$3,'Orders - December 2020'!$C$2:$C$2047,Worksheet!$F177),"-")</f>
        <v>-</v>
      </c>
      <c r="DL177" s="51" t="str">
        <f>IFERROR(AVERAGEIFS('Orders - December 2020'!$I$2:$I$2047,'Orders - December 2020'!$H$2:$H$2047,Worksheet!DL$3,'Orders - December 2020'!$C$2:$C$2047,Worksheet!$F177),"-")</f>
        <v>-</v>
      </c>
      <c r="DM177" s="51" t="str">
        <f>IFERROR(AVERAGEIFS('Orders - December 2020'!$I$2:$I$2047,'Orders - December 2020'!$H$2:$H$2047,Worksheet!DM$3,'Orders - December 2020'!$C$2:$C$2047,Worksheet!$F177),"-")</f>
        <v>-</v>
      </c>
      <c r="DN177" s="51" t="str">
        <f>IFERROR(AVERAGEIFS('Orders - December 2020'!$I$2:$I$2047,'Orders - December 2020'!$H$2:$H$2047,Worksheet!DN$3,'Orders - December 2020'!$C$2:$C$2047,Worksheet!$F177),"-")</f>
        <v>-</v>
      </c>
      <c r="DO177" s="51" t="str">
        <f>IFERROR(AVERAGEIFS('Orders - December 2020'!$I$2:$I$2047,'Orders - December 2020'!$H$2:$H$2047,Worksheet!DO$3,'Orders - December 2020'!$C$2:$C$2047,Worksheet!$F177),"-")</f>
        <v>-</v>
      </c>
      <c r="DP177" s="51" t="str">
        <f>IFERROR(AVERAGEIFS('Orders - December 2020'!$I$2:$I$2047,'Orders - December 2020'!$H$2:$H$2047,Worksheet!DP$3,'Orders - December 2020'!$C$2:$C$2047,Worksheet!$F177),"-")</f>
        <v>-</v>
      </c>
      <c r="DQ177" s="51" t="str">
        <f>IFERROR(AVERAGEIFS('Orders - December 2020'!$I$2:$I$2047,'Orders - December 2020'!$H$2:$H$2047,Worksheet!DQ$3,'Orders - December 2020'!$C$2:$C$2047,Worksheet!$F177),"-")</f>
        <v>-</v>
      </c>
      <c r="DR177" s="51" t="str">
        <f>IFERROR(AVERAGEIFS('Orders - December 2020'!$I$2:$I$2047,'Orders - December 2020'!$H$2:$H$2047,Worksheet!DR$3,'Orders - December 2020'!$C$2:$C$2047,Worksheet!$F177),"-")</f>
        <v>-</v>
      </c>
      <c r="DS177" s="51" t="str">
        <f>IFERROR(AVERAGEIFS('Orders - December 2020'!$I$2:$I$2047,'Orders - December 2020'!$H$2:$H$2047,Worksheet!DS$3,'Orders - December 2020'!$C$2:$C$2047,Worksheet!$F177),"-")</f>
        <v>-</v>
      </c>
      <c r="DT177" s="51" t="str">
        <f>IFERROR(AVERAGEIFS('Orders - December 2020'!$I$2:$I$2047,'Orders - December 2020'!$H$2:$H$2047,Worksheet!DT$3,'Orders - December 2020'!$C$2:$C$2047,Worksheet!$F177),"-")</f>
        <v>-</v>
      </c>
      <c r="DU177" s="51" t="str">
        <f>IFERROR(AVERAGEIFS('Orders - December 2020'!$I$2:$I$2047,'Orders - December 2020'!$H$2:$H$2047,Worksheet!DU$3,'Orders - December 2020'!$C$2:$C$2047,Worksheet!$F177),"-")</f>
        <v>-</v>
      </c>
      <c r="DV177" s="51" t="str">
        <f>IFERROR(AVERAGEIFS('Orders - December 2020'!$I$2:$I$2047,'Orders - December 2020'!$H$2:$H$2047,Worksheet!DV$3,'Orders - December 2020'!$C$2:$C$2047,Worksheet!$F177),"-")</f>
        <v>-</v>
      </c>
      <c r="DW177" s="51" t="str">
        <f>IFERROR(AVERAGEIFS('Orders - December 2020'!$I$2:$I$2047,'Orders - December 2020'!$H$2:$H$2047,Worksheet!DW$3,'Orders - December 2020'!$C$2:$C$2047,Worksheet!$F177),"-")</f>
        <v>-</v>
      </c>
      <c r="DX177" s="51" t="str">
        <f>IFERROR(AVERAGEIFS('Orders - December 2020'!$I$2:$I$2047,'Orders - December 2020'!$H$2:$H$2047,Worksheet!DX$3,'Orders - December 2020'!$C$2:$C$2047,Worksheet!$F177),"-")</f>
        <v>-</v>
      </c>
      <c r="DY177" s="51" t="str">
        <f>IFERROR(AVERAGEIFS('Orders - December 2020'!$I$2:$I$2047,'Orders - December 2020'!$H$2:$H$2047,Worksheet!DY$3,'Orders - December 2020'!$C$2:$C$2047,Worksheet!$F177),"-")</f>
        <v>-</v>
      </c>
      <c r="DZ177" s="51" t="str">
        <f>IFERROR(AVERAGEIFS('Orders - December 2020'!$I$2:$I$2047,'Orders - December 2020'!$H$2:$H$2047,Worksheet!DZ$3,'Orders - December 2020'!$C$2:$C$2047,Worksheet!$F177),"-")</f>
        <v>-</v>
      </c>
      <c r="EA177" s="51" t="str">
        <f>IFERROR(AVERAGEIFS('Orders - December 2020'!$I$2:$I$2047,'Orders - December 2020'!$H$2:$H$2047,Worksheet!EA$3,'Orders - December 2020'!$C$2:$C$2047,Worksheet!$F177),"-")</f>
        <v>-</v>
      </c>
      <c r="EB177" s="51" t="str">
        <f>IFERROR(AVERAGEIFS('Orders - December 2020'!$I$2:$I$2047,'Orders - December 2020'!$H$2:$H$2047,Worksheet!EB$3,'Orders - December 2020'!$C$2:$C$2047,Worksheet!$F177),"-")</f>
        <v>-</v>
      </c>
      <c r="EC177" s="51" t="str">
        <f>IFERROR(AVERAGEIFS('Orders - December 2020'!$I$2:$I$2047,'Orders - December 2020'!$H$2:$H$2047,Worksheet!EC$3,'Orders - December 2020'!$C$2:$C$2047,Worksheet!$F177),"-")</f>
        <v>-</v>
      </c>
      <c r="ED177" s="51" t="str">
        <f>IFERROR(AVERAGEIFS('Orders - December 2020'!$I$2:$I$2047,'Orders - December 2020'!$H$2:$H$2047,Worksheet!ED$3,'Orders - December 2020'!$C$2:$C$2047,Worksheet!$F177),"-")</f>
        <v>-</v>
      </c>
      <c r="EE177" s="51" t="str">
        <f>IFERROR(AVERAGEIFS('Orders - December 2020'!$I$2:$I$2047,'Orders - December 2020'!$H$2:$H$2047,Worksheet!EE$3,'Orders - December 2020'!$C$2:$C$2047,Worksheet!$F177),"-")</f>
        <v>-</v>
      </c>
      <c r="EF177" s="51" t="str">
        <f>IFERROR(AVERAGEIFS('Orders - December 2020'!$I$2:$I$2047,'Orders - December 2020'!$H$2:$H$2047,Worksheet!EF$3,'Orders - December 2020'!$C$2:$C$2047,Worksheet!$F177),"-")</f>
        <v>-</v>
      </c>
      <c r="EG177" s="51" t="str">
        <f>IFERROR(AVERAGEIFS('Orders - December 2020'!$I$2:$I$2047,'Orders - December 2020'!$H$2:$H$2047,Worksheet!EG$3,'Orders - December 2020'!$C$2:$C$2047,Worksheet!$F177),"-")</f>
        <v>-</v>
      </c>
      <c r="EH177" s="51">
        <f>IFERROR(AVERAGEIFS('Orders - December 2020'!$I$2:$I$2047,'Orders - December 2020'!$H$2:$H$2047,Worksheet!EH$3,'Orders - December 2020'!$C$2:$C$2047,Worksheet!$F177),"-")</f>
        <v>1</v>
      </c>
      <c r="EI177" s="51" t="str">
        <f>IFERROR(AVERAGEIFS('Orders - December 2020'!$I$2:$I$2047,'Orders - December 2020'!$H$2:$H$2047,Worksheet!EI$3,'Orders - December 2020'!$C$2:$C$2047,Worksheet!$F177),"-")</f>
        <v>-</v>
      </c>
      <c r="EJ177" s="51" t="str">
        <f>IFERROR(AVERAGEIFS('Orders - December 2020'!$I$2:$I$2047,'Orders - December 2020'!$H$2:$H$2047,Worksheet!EJ$3,'Orders - December 2020'!$C$2:$C$2047,Worksheet!$F177),"-")</f>
        <v>-</v>
      </c>
      <c r="EK177" s="51" t="str">
        <f>IFERROR(AVERAGEIFS('Orders - December 2020'!$I$2:$I$2047,'Orders - December 2020'!$H$2:$H$2047,Worksheet!EK$3,'Orders - December 2020'!$C$2:$C$2047,Worksheet!$F177),"-")</f>
        <v>-</v>
      </c>
      <c r="EL177" s="51" t="str">
        <f>IFERROR(AVERAGEIFS('Orders - December 2020'!$I$2:$I$2047,'Orders - December 2020'!$H$2:$H$2047,Worksheet!EL$3,'Orders - December 2020'!$C$2:$C$2047,Worksheet!$F177),"-")</f>
        <v>-</v>
      </c>
      <c r="EM177" s="51" t="str">
        <f>IFERROR(AVERAGEIFS('Orders - December 2020'!$I$2:$I$2047,'Orders - December 2020'!$H$2:$H$2047,Worksheet!EM$3,'Orders - December 2020'!$C$2:$C$2047,Worksheet!$F177),"-")</f>
        <v>-</v>
      </c>
      <c r="EN177" s="51" t="str">
        <f>IFERROR(AVERAGEIFS('Orders - December 2020'!$I$2:$I$2047,'Orders - December 2020'!$H$2:$H$2047,Worksheet!EN$3,'Orders - December 2020'!$C$2:$C$2047,Worksheet!$F177),"-")</f>
        <v>-</v>
      </c>
      <c r="EO177" s="51" t="str">
        <f>IFERROR(AVERAGEIFS('Orders - December 2020'!$I$2:$I$2047,'Orders - December 2020'!$H$2:$H$2047,Worksheet!EO$3,'Orders - December 2020'!$C$2:$C$2047,Worksheet!$F177),"-")</f>
        <v>-</v>
      </c>
      <c r="EP177" s="51" t="str">
        <f>IFERROR(AVERAGEIFS('Orders - December 2020'!$I$2:$I$2047,'Orders - December 2020'!$H$2:$H$2047,Worksheet!EP$3,'Orders - December 2020'!$C$2:$C$2047,Worksheet!$F177),"-")</f>
        <v>-</v>
      </c>
      <c r="EQ177" s="51" t="str">
        <f>IFERROR(AVERAGEIFS('Orders - December 2020'!$I$2:$I$2047,'Orders - December 2020'!$H$2:$H$2047,Worksheet!EQ$3,'Orders - December 2020'!$C$2:$C$2047,Worksheet!$F177),"-")</f>
        <v>-</v>
      </c>
      <c r="ER177" s="51" t="str">
        <f>IFERROR(AVERAGEIFS('Orders - December 2020'!$I$2:$I$2047,'Orders - December 2020'!$H$2:$H$2047,Worksheet!ER$3,'Orders - December 2020'!$C$2:$C$2047,Worksheet!$F177),"-")</f>
        <v>-</v>
      </c>
      <c r="ES177" s="51" t="str">
        <f>IFERROR(AVERAGEIFS('Orders - December 2020'!$I$2:$I$2047,'Orders - December 2020'!$H$2:$H$2047,Worksheet!ES$3,'Orders - December 2020'!$C$2:$C$2047,Worksheet!$F177),"-")</f>
        <v>-</v>
      </c>
      <c r="ET177" s="51" t="str">
        <f>IFERROR(AVERAGEIFS('Orders - December 2020'!$I$2:$I$2047,'Orders - December 2020'!$H$2:$H$2047,Worksheet!ET$3,'Orders - December 2020'!$C$2:$C$2047,Worksheet!$F177),"-")</f>
        <v>-</v>
      </c>
      <c r="EU177" s="51" t="str">
        <f>IFERROR(AVERAGEIFS('Orders - December 2020'!$I$2:$I$2047,'Orders - December 2020'!$H$2:$H$2047,Worksheet!EU$3,'Orders - December 2020'!$C$2:$C$2047,Worksheet!$F177),"-")</f>
        <v>-</v>
      </c>
      <c r="EV177" s="51" t="str">
        <f>IFERROR(AVERAGEIFS('Orders - December 2020'!$I$2:$I$2047,'Orders - December 2020'!$H$2:$H$2047,Worksheet!EV$3,'Orders - December 2020'!$C$2:$C$2047,Worksheet!$F177),"-")</f>
        <v>-</v>
      </c>
      <c r="EW177" s="51" t="str">
        <f>IFERROR(AVERAGEIFS('Orders - December 2020'!$I$2:$I$2047,'Orders - December 2020'!$H$2:$H$2047,Worksheet!EW$3,'Orders - December 2020'!$C$2:$C$2047,Worksheet!$F177),"-")</f>
        <v>-</v>
      </c>
      <c r="EX177" s="51" t="str">
        <f>IFERROR(AVERAGEIFS('Orders - December 2020'!$I$2:$I$2047,'Orders - December 2020'!$H$2:$H$2047,Worksheet!EX$3,'Orders - December 2020'!$C$2:$C$2047,Worksheet!$F177),"-")</f>
        <v>-</v>
      </c>
      <c r="EY177" s="51" t="str">
        <f>IFERROR(AVERAGEIFS('Orders - December 2020'!$I$2:$I$2047,'Orders - December 2020'!$H$2:$H$2047,Worksheet!EY$3,'Orders - December 2020'!$C$2:$C$2047,Worksheet!$F177),"-")</f>
        <v>-</v>
      </c>
      <c r="EZ177" s="51" t="str">
        <f>IFERROR(AVERAGEIFS('Orders - December 2020'!$I$2:$I$2047,'Orders - December 2020'!$H$2:$H$2047,Worksheet!EZ$3,'Orders - December 2020'!$C$2:$C$2047,Worksheet!$F177),"-")</f>
        <v>-</v>
      </c>
      <c r="FA177" s="51" t="str">
        <f>IFERROR(AVERAGEIFS('Orders - December 2020'!$I$2:$I$2047,'Orders - December 2020'!$H$2:$H$2047,Worksheet!FA$3,'Orders - December 2020'!$C$2:$C$2047,Worksheet!$F177),"-")</f>
        <v>-</v>
      </c>
      <c r="FB177" s="51" t="str">
        <f>IFERROR(AVERAGEIFS('Orders - December 2020'!$I$2:$I$2047,'Orders - December 2020'!$H$2:$H$2047,Worksheet!FB$3,'Orders - December 2020'!$C$2:$C$2047,Worksheet!$F177),"-")</f>
        <v>-</v>
      </c>
      <c r="FC177" s="51" t="str">
        <f>IFERROR(AVERAGEIFS('Orders - December 2020'!$I$2:$I$2047,'Orders - December 2020'!$H$2:$H$2047,Worksheet!FC$3,'Orders - December 2020'!$C$2:$C$2047,Worksheet!$F177),"-")</f>
        <v>-</v>
      </c>
      <c r="FD177" s="51" t="str">
        <f>IFERROR(AVERAGEIFS('Orders - December 2020'!$I$2:$I$2047,'Orders - December 2020'!$H$2:$H$2047,Worksheet!FD$3,'Orders - December 2020'!$C$2:$C$2047,Worksheet!$F177),"-")</f>
        <v>-</v>
      </c>
      <c r="FE177" s="51" t="str">
        <f>IFERROR(AVERAGEIFS('Orders - December 2020'!$I$2:$I$2047,'Orders - December 2020'!$H$2:$H$2047,Worksheet!FE$3,'Orders - December 2020'!$C$2:$C$2047,Worksheet!$F177),"-")</f>
        <v>-</v>
      </c>
      <c r="FF177" s="51" t="str">
        <f>IFERROR(AVERAGEIFS('Orders - December 2020'!$I$2:$I$2047,'Orders - December 2020'!$H$2:$H$2047,Worksheet!FF$3,'Orders - December 2020'!$C$2:$C$2047,Worksheet!$F177),"-")</f>
        <v>-</v>
      </c>
      <c r="FG177" s="52" t="str">
        <f>IFERROR(AVERAGEIFS('Orders - December 2020'!$I$2:$I$2047,'Orders - December 2020'!$H$2:$H$2047,Worksheet!FG$3,'Orders - December 2020'!$C$2:$C$2047,Worksheet!$F177),"-")</f>
        <v>-</v>
      </c>
    </row>
    <row r="178" spans="6:163">
      <c r="F178" s="45" t="str">
        <v>Oludayo Minimarts</v>
      </c>
      <c r="G178" s="50" t="str">
        <f>IFERROR(AVERAGEIFS('Orders - December 2020'!$I$2:$I$2047,'Orders - December 2020'!$H$2:$H$2047,Worksheet!G$3,'Orders - December 2020'!$C$2:$C$2047,Worksheet!$F178),"-")</f>
        <v>-</v>
      </c>
      <c r="H178" s="51" t="str">
        <f>IFERROR(AVERAGEIFS('Orders - December 2020'!$I$2:$I$2047,'Orders - December 2020'!$H$2:$H$2047,Worksheet!H$3,'Orders - December 2020'!$C$2:$C$2047,Worksheet!$F178),"-")</f>
        <v>-</v>
      </c>
      <c r="I178" s="51" t="str">
        <f>IFERROR(AVERAGEIFS('Orders - December 2020'!$I$2:$I$2047,'Orders - December 2020'!$H$2:$H$2047,Worksheet!I$3,'Orders - December 2020'!$C$2:$C$2047,Worksheet!$F178),"-")</f>
        <v>-</v>
      </c>
      <c r="J178" s="51" t="str">
        <f>IFERROR(AVERAGEIFS('Orders - December 2020'!$I$2:$I$2047,'Orders - December 2020'!$H$2:$H$2047,Worksheet!J$3,'Orders - December 2020'!$C$2:$C$2047,Worksheet!$F178),"-")</f>
        <v>-</v>
      </c>
      <c r="K178" s="51" t="str">
        <f>IFERROR(AVERAGEIFS('Orders - December 2020'!$I$2:$I$2047,'Orders - December 2020'!$H$2:$H$2047,Worksheet!K$3,'Orders - December 2020'!$C$2:$C$2047,Worksheet!$F178),"-")</f>
        <v>-</v>
      </c>
      <c r="L178" s="51" t="str">
        <f>IFERROR(AVERAGEIFS('Orders - December 2020'!$I$2:$I$2047,'Orders - December 2020'!$H$2:$H$2047,Worksheet!L$3,'Orders - December 2020'!$C$2:$C$2047,Worksheet!$F178),"-")</f>
        <v>-</v>
      </c>
      <c r="M178" s="51" t="str">
        <f>IFERROR(AVERAGEIFS('Orders - December 2020'!$I$2:$I$2047,'Orders - December 2020'!$H$2:$H$2047,Worksheet!M$3,'Orders - December 2020'!$C$2:$C$2047,Worksheet!$F178),"-")</f>
        <v>-</v>
      </c>
      <c r="N178" s="51" t="str">
        <f>IFERROR(AVERAGEIFS('Orders - December 2020'!$I$2:$I$2047,'Orders - December 2020'!$H$2:$H$2047,Worksheet!N$3,'Orders - December 2020'!$C$2:$C$2047,Worksheet!$F178),"-")</f>
        <v>-</v>
      </c>
      <c r="O178" s="51" t="str">
        <f>IFERROR(AVERAGEIFS('Orders - December 2020'!$I$2:$I$2047,'Orders - December 2020'!$H$2:$H$2047,Worksheet!O$3,'Orders - December 2020'!$C$2:$C$2047,Worksheet!$F178),"-")</f>
        <v>-</v>
      </c>
      <c r="P178" s="51" t="str">
        <f>IFERROR(AVERAGEIFS('Orders - December 2020'!$I$2:$I$2047,'Orders - December 2020'!$H$2:$H$2047,Worksheet!P$3,'Orders - December 2020'!$C$2:$C$2047,Worksheet!$F178),"-")</f>
        <v>-</v>
      </c>
      <c r="Q178" s="51" t="str">
        <f>IFERROR(AVERAGEIFS('Orders - December 2020'!$I$2:$I$2047,'Orders - December 2020'!$H$2:$H$2047,Worksheet!Q$3,'Orders - December 2020'!$C$2:$C$2047,Worksheet!$F178),"-")</f>
        <v>-</v>
      </c>
      <c r="R178" s="51" t="str">
        <f>IFERROR(AVERAGEIFS('Orders - December 2020'!$I$2:$I$2047,'Orders - December 2020'!$H$2:$H$2047,Worksheet!R$3,'Orders - December 2020'!$C$2:$C$2047,Worksheet!$F178),"-")</f>
        <v>-</v>
      </c>
      <c r="S178" s="51" t="str">
        <f>IFERROR(AVERAGEIFS('Orders - December 2020'!$I$2:$I$2047,'Orders - December 2020'!$H$2:$H$2047,Worksheet!S$3,'Orders - December 2020'!$C$2:$C$2047,Worksheet!$F178),"-")</f>
        <v>-</v>
      </c>
      <c r="T178" s="51" t="str">
        <f>IFERROR(AVERAGEIFS('Orders - December 2020'!$I$2:$I$2047,'Orders - December 2020'!$H$2:$H$2047,Worksheet!T$3,'Orders - December 2020'!$C$2:$C$2047,Worksheet!$F178),"-")</f>
        <v>-</v>
      </c>
      <c r="U178" s="51" t="str">
        <f>IFERROR(AVERAGEIFS('Orders - December 2020'!$I$2:$I$2047,'Orders - December 2020'!$H$2:$H$2047,Worksheet!U$3,'Orders - December 2020'!$C$2:$C$2047,Worksheet!$F178),"-")</f>
        <v>-</v>
      </c>
      <c r="V178" s="51" t="str">
        <f>IFERROR(AVERAGEIFS('Orders - December 2020'!$I$2:$I$2047,'Orders - December 2020'!$H$2:$H$2047,Worksheet!V$3,'Orders - December 2020'!$C$2:$C$2047,Worksheet!$F178),"-")</f>
        <v>-</v>
      </c>
      <c r="W178" s="51" t="str">
        <f>IFERROR(AVERAGEIFS('Orders - December 2020'!$I$2:$I$2047,'Orders - December 2020'!$H$2:$H$2047,Worksheet!W$3,'Orders - December 2020'!$C$2:$C$2047,Worksheet!$F178),"-")</f>
        <v>-</v>
      </c>
      <c r="X178" s="51" t="str">
        <f>IFERROR(AVERAGEIFS('Orders - December 2020'!$I$2:$I$2047,'Orders - December 2020'!$H$2:$H$2047,Worksheet!X$3,'Orders - December 2020'!$C$2:$C$2047,Worksheet!$F178),"-")</f>
        <v>-</v>
      </c>
      <c r="Y178" s="51" t="str">
        <f>IFERROR(AVERAGEIFS('Orders - December 2020'!$I$2:$I$2047,'Orders - December 2020'!$H$2:$H$2047,Worksheet!Y$3,'Orders - December 2020'!$C$2:$C$2047,Worksheet!$F178),"-")</f>
        <v>-</v>
      </c>
      <c r="Z178" s="51" t="str">
        <f>IFERROR(AVERAGEIFS('Orders - December 2020'!$I$2:$I$2047,'Orders - December 2020'!$H$2:$H$2047,Worksheet!Z$3,'Orders - December 2020'!$C$2:$C$2047,Worksheet!$F178),"-")</f>
        <v>-</v>
      </c>
      <c r="AA178" s="51" t="str">
        <f>IFERROR(AVERAGEIFS('Orders - December 2020'!$I$2:$I$2047,'Orders - December 2020'!$H$2:$H$2047,Worksheet!AA$3,'Orders - December 2020'!$C$2:$C$2047,Worksheet!$F178),"-")</f>
        <v>-</v>
      </c>
      <c r="AB178" s="51" t="str">
        <f>IFERROR(AVERAGEIFS('Orders - December 2020'!$I$2:$I$2047,'Orders - December 2020'!$H$2:$H$2047,Worksheet!AB$3,'Orders - December 2020'!$C$2:$C$2047,Worksheet!$F178),"-")</f>
        <v>-</v>
      </c>
      <c r="AC178" s="51" t="str">
        <f>IFERROR(AVERAGEIFS('Orders - December 2020'!$I$2:$I$2047,'Orders - December 2020'!$H$2:$H$2047,Worksheet!AC$3,'Orders - December 2020'!$C$2:$C$2047,Worksheet!$F178),"-")</f>
        <v>-</v>
      </c>
      <c r="AD178" s="51" t="str">
        <f>IFERROR(AVERAGEIFS('Orders - December 2020'!$I$2:$I$2047,'Orders - December 2020'!$H$2:$H$2047,Worksheet!AD$3,'Orders - December 2020'!$C$2:$C$2047,Worksheet!$F178),"-")</f>
        <v>-</v>
      </c>
      <c r="AE178" s="51" t="str">
        <f>IFERROR(AVERAGEIFS('Orders - December 2020'!$I$2:$I$2047,'Orders - December 2020'!$H$2:$H$2047,Worksheet!AE$3,'Orders - December 2020'!$C$2:$C$2047,Worksheet!$F178),"-")</f>
        <v>-</v>
      </c>
      <c r="AF178" s="51" t="str">
        <f>IFERROR(AVERAGEIFS('Orders - December 2020'!$I$2:$I$2047,'Orders - December 2020'!$H$2:$H$2047,Worksheet!AF$3,'Orders - December 2020'!$C$2:$C$2047,Worksheet!$F178),"-")</f>
        <v>-</v>
      </c>
      <c r="AG178" s="51" t="str">
        <f>IFERROR(AVERAGEIFS('Orders - December 2020'!$I$2:$I$2047,'Orders - December 2020'!$H$2:$H$2047,Worksheet!AG$3,'Orders - December 2020'!$C$2:$C$2047,Worksheet!$F178),"-")</f>
        <v>-</v>
      </c>
      <c r="AH178" s="51" t="str">
        <f>IFERROR(AVERAGEIFS('Orders - December 2020'!$I$2:$I$2047,'Orders - December 2020'!$H$2:$H$2047,Worksheet!AH$3,'Orders - December 2020'!$C$2:$C$2047,Worksheet!$F178),"-")</f>
        <v>-</v>
      </c>
      <c r="AI178" s="51" t="str">
        <f>IFERROR(AVERAGEIFS('Orders - December 2020'!$I$2:$I$2047,'Orders - December 2020'!$H$2:$H$2047,Worksheet!AI$3,'Orders - December 2020'!$C$2:$C$2047,Worksheet!$F178),"-")</f>
        <v>-</v>
      </c>
      <c r="AJ178" s="51" t="str">
        <f>IFERROR(AVERAGEIFS('Orders - December 2020'!$I$2:$I$2047,'Orders - December 2020'!$H$2:$H$2047,Worksheet!AJ$3,'Orders - December 2020'!$C$2:$C$2047,Worksheet!$F178),"-")</f>
        <v>-</v>
      </c>
      <c r="AK178" s="51" t="str">
        <f>IFERROR(AVERAGEIFS('Orders - December 2020'!$I$2:$I$2047,'Orders - December 2020'!$H$2:$H$2047,Worksheet!AK$3,'Orders - December 2020'!$C$2:$C$2047,Worksheet!$F178),"-")</f>
        <v>-</v>
      </c>
      <c r="AL178" s="51" t="str">
        <f>IFERROR(AVERAGEIFS('Orders - December 2020'!$I$2:$I$2047,'Orders - December 2020'!$H$2:$H$2047,Worksheet!AL$3,'Orders - December 2020'!$C$2:$C$2047,Worksheet!$F178),"-")</f>
        <v>-</v>
      </c>
      <c r="AM178" s="51" t="str">
        <f>IFERROR(AVERAGEIFS('Orders - December 2020'!$I$2:$I$2047,'Orders - December 2020'!$H$2:$H$2047,Worksheet!AM$3,'Orders - December 2020'!$C$2:$C$2047,Worksheet!$F178),"-")</f>
        <v>-</v>
      </c>
      <c r="AN178" s="51" t="str">
        <f>IFERROR(AVERAGEIFS('Orders - December 2020'!$I$2:$I$2047,'Orders - December 2020'!$H$2:$H$2047,Worksheet!AN$3,'Orders - December 2020'!$C$2:$C$2047,Worksheet!$F178),"-")</f>
        <v>-</v>
      </c>
      <c r="AO178" s="51" t="str">
        <f>IFERROR(AVERAGEIFS('Orders - December 2020'!$I$2:$I$2047,'Orders - December 2020'!$H$2:$H$2047,Worksheet!AO$3,'Orders - December 2020'!$C$2:$C$2047,Worksheet!$F178),"-")</f>
        <v>-</v>
      </c>
      <c r="AP178" s="51">
        <f>IFERROR(AVERAGEIFS('Orders - December 2020'!$I$2:$I$2047,'Orders - December 2020'!$H$2:$H$2047,Worksheet!AP$3,'Orders - December 2020'!$C$2:$C$2047,Worksheet!$F178),"-")</f>
        <v>2</v>
      </c>
      <c r="AQ178" s="51" t="str">
        <f>IFERROR(AVERAGEIFS('Orders - December 2020'!$I$2:$I$2047,'Orders - December 2020'!$H$2:$H$2047,Worksheet!AQ$3,'Orders - December 2020'!$C$2:$C$2047,Worksheet!$F178),"-")</f>
        <v>-</v>
      </c>
      <c r="AR178" s="51" t="str">
        <f>IFERROR(AVERAGEIFS('Orders - December 2020'!$I$2:$I$2047,'Orders - December 2020'!$H$2:$H$2047,Worksheet!AR$3,'Orders - December 2020'!$C$2:$C$2047,Worksheet!$F178),"-")</f>
        <v>-</v>
      </c>
      <c r="AS178" s="51" t="str">
        <f>IFERROR(AVERAGEIFS('Orders - December 2020'!$I$2:$I$2047,'Orders - December 2020'!$H$2:$H$2047,Worksheet!AS$3,'Orders - December 2020'!$C$2:$C$2047,Worksheet!$F178),"-")</f>
        <v>-</v>
      </c>
      <c r="AT178" s="51" t="str">
        <f>IFERROR(AVERAGEIFS('Orders - December 2020'!$I$2:$I$2047,'Orders - December 2020'!$H$2:$H$2047,Worksheet!AT$3,'Orders - December 2020'!$C$2:$C$2047,Worksheet!$F178),"-")</f>
        <v>-</v>
      </c>
      <c r="AU178" s="51" t="str">
        <f>IFERROR(AVERAGEIFS('Orders - December 2020'!$I$2:$I$2047,'Orders - December 2020'!$H$2:$H$2047,Worksheet!AU$3,'Orders - December 2020'!$C$2:$C$2047,Worksheet!$F178),"-")</f>
        <v>-</v>
      </c>
      <c r="AV178" s="51" t="str">
        <f>IFERROR(AVERAGEIFS('Orders - December 2020'!$I$2:$I$2047,'Orders - December 2020'!$H$2:$H$2047,Worksheet!AV$3,'Orders - December 2020'!$C$2:$C$2047,Worksheet!$F178),"-")</f>
        <v>-</v>
      </c>
      <c r="AW178" s="51" t="str">
        <f>IFERROR(AVERAGEIFS('Orders - December 2020'!$I$2:$I$2047,'Orders - December 2020'!$H$2:$H$2047,Worksheet!AW$3,'Orders - December 2020'!$C$2:$C$2047,Worksheet!$F178),"-")</f>
        <v>-</v>
      </c>
      <c r="AX178" s="51" t="str">
        <f>IFERROR(AVERAGEIFS('Orders - December 2020'!$I$2:$I$2047,'Orders - December 2020'!$H$2:$H$2047,Worksheet!AX$3,'Orders - December 2020'!$C$2:$C$2047,Worksheet!$F178),"-")</f>
        <v>-</v>
      </c>
      <c r="AY178" s="51">
        <f>IFERROR(AVERAGEIFS('Orders - December 2020'!$I$2:$I$2047,'Orders - December 2020'!$H$2:$H$2047,Worksheet!AY$3,'Orders - December 2020'!$C$2:$C$2047,Worksheet!$F178),"-")</f>
        <v>1</v>
      </c>
      <c r="AZ178" s="51" t="str">
        <f>IFERROR(AVERAGEIFS('Orders - December 2020'!$I$2:$I$2047,'Orders - December 2020'!$H$2:$H$2047,Worksheet!AZ$3,'Orders - December 2020'!$C$2:$C$2047,Worksheet!$F178),"-")</f>
        <v>-</v>
      </c>
      <c r="BA178" s="51">
        <f>IFERROR(AVERAGEIFS('Orders - December 2020'!$I$2:$I$2047,'Orders - December 2020'!$H$2:$H$2047,Worksheet!BA$3,'Orders - December 2020'!$C$2:$C$2047,Worksheet!$F178),"-")</f>
        <v>0.75</v>
      </c>
      <c r="BB178" s="51" t="str">
        <f>IFERROR(AVERAGEIFS('Orders - December 2020'!$I$2:$I$2047,'Orders - December 2020'!$H$2:$H$2047,Worksheet!BB$3,'Orders - December 2020'!$C$2:$C$2047,Worksheet!$F178),"-")</f>
        <v>-</v>
      </c>
      <c r="BC178" s="51" t="str">
        <f>IFERROR(AVERAGEIFS('Orders - December 2020'!$I$2:$I$2047,'Orders - December 2020'!$H$2:$H$2047,Worksheet!BC$3,'Orders - December 2020'!$C$2:$C$2047,Worksheet!$F178),"-")</f>
        <v>-</v>
      </c>
      <c r="BD178" s="51" t="str">
        <f>IFERROR(AVERAGEIFS('Orders - December 2020'!$I$2:$I$2047,'Orders - December 2020'!$H$2:$H$2047,Worksheet!BD$3,'Orders - December 2020'!$C$2:$C$2047,Worksheet!$F178),"-")</f>
        <v>-</v>
      </c>
      <c r="BE178" s="51">
        <f>IFERROR(AVERAGEIFS('Orders - December 2020'!$I$2:$I$2047,'Orders - December 2020'!$H$2:$H$2047,Worksheet!BE$3,'Orders - December 2020'!$C$2:$C$2047,Worksheet!$F178),"-")</f>
        <v>1</v>
      </c>
      <c r="BF178" s="51" t="str">
        <f>IFERROR(AVERAGEIFS('Orders - December 2020'!$I$2:$I$2047,'Orders - December 2020'!$H$2:$H$2047,Worksheet!BF$3,'Orders - December 2020'!$C$2:$C$2047,Worksheet!$F178),"-")</f>
        <v>-</v>
      </c>
      <c r="BG178" s="51" t="str">
        <f>IFERROR(AVERAGEIFS('Orders - December 2020'!$I$2:$I$2047,'Orders - December 2020'!$H$2:$H$2047,Worksheet!BG$3,'Orders - December 2020'!$C$2:$C$2047,Worksheet!$F178),"-")</f>
        <v>-</v>
      </c>
      <c r="BH178" s="51" t="str">
        <f>IFERROR(AVERAGEIFS('Orders - December 2020'!$I$2:$I$2047,'Orders - December 2020'!$H$2:$H$2047,Worksheet!BH$3,'Orders - December 2020'!$C$2:$C$2047,Worksheet!$F178),"-")</f>
        <v>-</v>
      </c>
      <c r="BI178" s="51" t="str">
        <f>IFERROR(AVERAGEIFS('Orders - December 2020'!$I$2:$I$2047,'Orders - December 2020'!$H$2:$H$2047,Worksheet!BI$3,'Orders - December 2020'!$C$2:$C$2047,Worksheet!$F178),"-")</f>
        <v>-</v>
      </c>
      <c r="BJ178" s="51" t="str">
        <f>IFERROR(AVERAGEIFS('Orders - December 2020'!$I$2:$I$2047,'Orders - December 2020'!$H$2:$H$2047,Worksheet!BJ$3,'Orders - December 2020'!$C$2:$C$2047,Worksheet!$F178),"-")</f>
        <v>-</v>
      </c>
      <c r="BK178" s="51">
        <f>IFERROR(AVERAGEIFS('Orders - December 2020'!$I$2:$I$2047,'Orders - December 2020'!$H$2:$H$2047,Worksheet!BK$3,'Orders - December 2020'!$C$2:$C$2047,Worksheet!$F178),"-")</f>
        <v>1</v>
      </c>
      <c r="BL178" s="51" t="str">
        <f>IFERROR(AVERAGEIFS('Orders - December 2020'!$I$2:$I$2047,'Orders - December 2020'!$H$2:$H$2047,Worksheet!BL$3,'Orders - December 2020'!$C$2:$C$2047,Worksheet!$F178),"-")</f>
        <v>-</v>
      </c>
      <c r="BM178" s="51" t="str">
        <f>IFERROR(AVERAGEIFS('Orders - December 2020'!$I$2:$I$2047,'Orders - December 2020'!$H$2:$H$2047,Worksheet!BM$3,'Orders - December 2020'!$C$2:$C$2047,Worksheet!$F178),"-")</f>
        <v>-</v>
      </c>
      <c r="BN178" s="51" t="str">
        <f>IFERROR(AVERAGEIFS('Orders - December 2020'!$I$2:$I$2047,'Orders - December 2020'!$H$2:$H$2047,Worksheet!BN$3,'Orders - December 2020'!$C$2:$C$2047,Worksheet!$F178),"-")</f>
        <v>-</v>
      </c>
      <c r="BO178" s="51" t="str">
        <f>IFERROR(AVERAGEIFS('Orders - December 2020'!$I$2:$I$2047,'Orders - December 2020'!$H$2:$H$2047,Worksheet!BO$3,'Orders - December 2020'!$C$2:$C$2047,Worksheet!$F178),"-")</f>
        <v>-</v>
      </c>
      <c r="BP178" s="51" t="str">
        <f>IFERROR(AVERAGEIFS('Orders - December 2020'!$I$2:$I$2047,'Orders - December 2020'!$H$2:$H$2047,Worksheet!BP$3,'Orders - December 2020'!$C$2:$C$2047,Worksheet!$F178),"-")</f>
        <v>-</v>
      </c>
      <c r="BQ178" s="51" t="str">
        <f>IFERROR(AVERAGEIFS('Orders - December 2020'!$I$2:$I$2047,'Orders - December 2020'!$H$2:$H$2047,Worksheet!BQ$3,'Orders - December 2020'!$C$2:$C$2047,Worksheet!$F178),"-")</f>
        <v>-</v>
      </c>
      <c r="BR178" s="51" t="str">
        <f>IFERROR(AVERAGEIFS('Orders - December 2020'!$I$2:$I$2047,'Orders - December 2020'!$H$2:$H$2047,Worksheet!BR$3,'Orders - December 2020'!$C$2:$C$2047,Worksheet!$F178),"-")</f>
        <v>-</v>
      </c>
      <c r="BS178" s="51" t="str">
        <f>IFERROR(AVERAGEIFS('Orders - December 2020'!$I$2:$I$2047,'Orders - December 2020'!$H$2:$H$2047,Worksheet!BS$3,'Orders - December 2020'!$C$2:$C$2047,Worksheet!$F178),"-")</f>
        <v>-</v>
      </c>
      <c r="BT178" s="51" t="str">
        <f>IFERROR(AVERAGEIFS('Orders - December 2020'!$I$2:$I$2047,'Orders - December 2020'!$H$2:$H$2047,Worksheet!BT$3,'Orders - December 2020'!$C$2:$C$2047,Worksheet!$F178),"-")</f>
        <v>-</v>
      </c>
      <c r="BU178" s="51" t="str">
        <f>IFERROR(AVERAGEIFS('Orders - December 2020'!$I$2:$I$2047,'Orders - December 2020'!$H$2:$H$2047,Worksheet!BU$3,'Orders - December 2020'!$C$2:$C$2047,Worksheet!$F178),"-")</f>
        <v>-</v>
      </c>
      <c r="BV178" s="51" t="str">
        <f>IFERROR(AVERAGEIFS('Orders - December 2020'!$I$2:$I$2047,'Orders - December 2020'!$H$2:$H$2047,Worksheet!BV$3,'Orders - December 2020'!$C$2:$C$2047,Worksheet!$F178),"-")</f>
        <v>-</v>
      </c>
      <c r="BW178" s="51" t="str">
        <f>IFERROR(AVERAGEIFS('Orders - December 2020'!$I$2:$I$2047,'Orders - December 2020'!$H$2:$H$2047,Worksheet!BW$3,'Orders - December 2020'!$C$2:$C$2047,Worksheet!$F178),"-")</f>
        <v>-</v>
      </c>
      <c r="BX178" s="51" t="str">
        <f>IFERROR(AVERAGEIFS('Orders - December 2020'!$I$2:$I$2047,'Orders - December 2020'!$H$2:$H$2047,Worksheet!BX$3,'Orders - December 2020'!$C$2:$C$2047,Worksheet!$F178),"-")</f>
        <v>-</v>
      </c>
      <c r="BY178" s="51" t="str">
        <f>IFERROR(AVERAGEIFS('Orders - December 2020'!$I$2:$I$2047,'Orders - December 2020'!$H$2:$H$2047,Worksheet!BY$3,'Orders - December 2020'!$C$2:$C$2047,Worksheet!$F178),"-")</f>
        <v>-</v>
      </c>
      <c r="BZ178" s="51" t="str">
        <f>IFERROR(AVERAGEIFS('Orders - December 2020'!$I$2:$I$2047,'Orders - December 2020'!$H$2:$H$2047,Worksheet!BZ$3,'Orders - December 2020'!$C$2:$C$2047,Worksheet!$F178),"-")</f>
        <v>-</v>
      </c>
      <c r="CA178" s="51" t="str">
        <f>IFERROR(AVERAGEIFS('Orders - December 2020'!$I$2:$I$2047,'Orders - December 2020'!$H$2:$H$2047,Worksheet!CA$3,'Orders - December 2020'!$C$2:$C$2047,Worksheet!$F178),"-")</f>
        <v>-</v>
      </c>
      <c r="CB178" s="51" t="str">
        <f>IFERROR(AVERAGEIFS('Orders - December 2020'!$I$2:$I$2047,'Orders - December 2020'!$H$2:$H$2047,Worksheet!CB$3,'Orders - December 2020'!$C$2:$C$2047,Worksheet!$F178),"-")</f>
        <v>-</v>
      </c>
      <c r="CC178" s="51" t="str">
        <f>IFERROR(AVERAGEIFS('Orders - December 2020'!$I$2:$I$2047,'Orders - December 2020'!$H$2:$H$2047,Worksheet!CC$3,'Orders - December 2020'!$C$2:$C$2047,Worksheet!$F178),"-")</f>
        <v>-</v>
      </c>
      <c r="CD178" s="51" t="str">
        <f>IFERROR(AVERAGEIFS('Orders - December 2020'!$I$2:$I$2047,'Orders - December 2020'!$H$2:$H$2047,Worksheet!CD$3,'Orders - December 2020'!$C$2:$C$2047,Worksheet!$F178),"-")</f>
        <v>-</v>
      </c>
      <c r="CE178" s="51" t="str">
        <f>IFERROR(AVERAGEIFS('Orders - December 2020'!$I$2:$I$2047,'Orders - December 2020'!$H$2:$H$2047,Worksheet!CE$3,'Orders - December 2020'!$C$2:$C$2047,Worksheet!$F178),"-")</f>
        <v>-</v>
      </c>
      <c r="CF178" s="51" t="str">
        <f>IFERROR(AVERAGEIFS('Orders - December 2020'!$I$2:$I$2047,'Orders - December 2020'!$H$2:$H$2047,Worksheet!CF$3,'Orders - December 2020'!$C$2:$C$2047,Worksheet!$F178),"-")</f>
        <v>-</v>
      </c>
      <c r="CG178" s="51" t="str">
        <f>IFERROR(AVERAGEIFS('Orders - December 2020'!$I$2:$I$2047,'Orders - December 2020'!$H$2:$H$2047,Worksheet!CG$3,'Orders - December 2020'!$C$2:$C$2047,Worksheet!$F178),"-")</f>
        <v>-</v>
      </c>
      <c r="CH178" s="51" t="str">
        <f>IFERROR(AVERAGEIFS('Orders - December 2020'!$I$2:$I$2047,'Orders - December 2020'!$H$2:$H$2047,Worksheet!CH$3,'Orders - December 2020'!$C$2:$C$2047,Worksheet!$F178),"-")</f>
        <v>-</v>
      </c>
      <c r="CI178" s="51" t="str">
        <f>IFERROR(AVERAGEIFS('Orders - December 2020'!$I$2:$I$2047,'Orders - December 2020'!$H$2:$H$2047,Worksheet!CI$3,'Orders - December 2020'!$C$2:$C$2047,Worksheet!$F178),"-")</f>
        <v>-</v>
      </c>
      <c r="CJ178" s="51" t="str">
        <f>IFERROR(AVERAGEIFS('Orders - December 2020'!$I$2:$I$2047,'Orders - December 2020'!$H$2:$H$2047,Worksheet!CJ$3,'Orders - December 2020'!$C$2:$C$2047,Worksheet!$F178),"-")</f>
        <v>-</v>
      </c>
      <c r="CK178" s="51" t="str">
        <f>IFERROR(AVERAGEIFS('Orders - December 2020'!$I$2:$I$2047,'Orders - December 2020'!$H$2:$H$2047,Worksheet!CK$3,'Orders - December 2020'!$C$2:$C$2047,Worksheet!$F178),"-")</f>
        <v>-</v>
      </c>
      <c r="CL178" s="51" t="str">
        <f>IFERROR(AVERAGEIFS('Orders - December 2020'!$I$2:$I$2047,'Orders - December 2020'!$H$2:$H$2047,Worksheet!CL$3,'Orders - December 2020'!$C$2:$C$2047,Worksheet!$F178),"-")</f>
        <v>-</v>
      </c>
      <c r="CM178" s="51" t="str">
        <f>IFERROR(AVERAGEIFS('Orders - December 2020'!$I$2:$I$2047,'Orders - December 2020'!$H$2:$H$2047,Worksheet!CM$3,'Orders - December 2020'!$C$2:$C$2047,Worksheet!$F178),"-")</f>
        <v>-</v>
      </c>
      <c r="CN178" s="51" t="str">
        <f>IFERROR(AVERAGEIFS('Orders - December 2020'!$I$2:$I$2047,'Orders - December 2020'!$H$2:$H$2047,Worksheet!CN$3,'Orders - December 2020'!$C$2:$C$2047,Worksheet!$F178),"-")</f>
        <v>-</v>
      </c>
      <c r="CO178" s="51" t="str">
        <f>IFERROR(AVERAGEIFS('Orders - December 2020'!$I$2:$I$2047,'Orders - December 2020'!$H$2:$H$2047,Worksheet!CO$3,'Orders - December 2020'!$C$2:$C$2047,Worksheet!$F178),"-")</f>
        <v>-</v>
      </c>
      <c r="CP178" s="51" t="str">
        <f>IFERROR(AVERAGEIFS('Orders - December 2020'!$I$2:$I$2047,'Orders - December 2020'!$H$2:$H$2047,Worksheet!CP$3,'Orders - December 2020'!$C$2:$C$2047,Worksheet!$F178),"-")</f>
        <v>-</v>
      </c>
      <c r="CQ178" s="51" t="str">
        <f>IFERROR(AVERAGEIFS('Orders - December 2020'!$I$2:$I$2047,'Orders - December 2020'!$H$2:$H$2047,Worksheet!CQ$3,'Orders - December 2020'!$C$2:$C$2047,Worksheet!$F178),"-")</f>
        <v>-</v>
      </c>
      <c r="CR178" s="51" t="str">
        <f>IFERROR(AVERAGEIFS('Orders - December 2020'!$I$2:$I$2047,'Orders - December 2020'!$H$2:$H$2047,Worksheet!CR$3,'Orders - December 2020'!$C$2:$C$2047,Worksheet!$F178),"-")</f>
        <v>-</v>
      </c>
      <c r="CS178" s="51" t="str">
        <f>IFERROR(AVERAGEIFS('Orders - December 2020'!$I$2:$I$2047,'Orders - December 2020'!$H$2:$H$2047,Worksheet!CS$3,'Orders - December 2020'!$C$2:$C$2047,Worksheet!$F178),"-")</f>
        <v>-</v>
      </c>
      <c r="CT178" s="51" t="str">
        <f>IFERROR(AVERAGEIFS('Orders - December 2020'!$I$2:$I$2047,'Orders - December 2020'!$H$2:$H$2047,Worksheet!CT$3,'Orders - December 2020'!$C$2:$C$2047,Worksheet!$F178),"-")</f>
        <v>-</v>
      </c>
      <c r="CU178" s="51" t="str">
        <f>IFERROR(AVERAGEIFS('Orders - December 2020'!$I$2:$I$2047,'Orders - December 2020'!$H$2:$H$2047,Worksheet!CU$3,'Orders - December 2020'!$C$2:$C$2047,Worksheet!$F178),"-")</f>
        <v>-</v>
      </c>
      <c r="CV178" s="51" t="str">
        <f>IFERROR(AVERAGEIFS('Orders - December 2020'!$I$2:$I$2047,'Orders - December 2020'!$H$2:$H$2047,Worksheet!CV$3,'Orders - December 2020'!$C$2:$C$2047,Worksheet!$F178),"-")</f>
        <v>-</v>
      </c>
      <c r="CW178" s="51" t="str">
        <f>IFERROR(AVERAGEIFS('Orders - December 2020'!$I$2:$I$2047,'Orders - December 2020'!$H$2:$H$2047,Worksheet!CW$3,'Orders - December 2020'!$C$2:$C$2047,Worksheet!$F178),"-")</f>
        <v>-</v>
      </c>
      <c r="CX178" s="51" t="str">
        <f>IFERROR(AVERAGEIFS('Orders - December 2020'!$I$2:$I$2047,'Orders - December 2020'!$H$2:$H$2047,Worksheet!CX$3,'Orders - December 2020'!$C$2:$C$2047,Worksheet!$F178),"-")</f>
        <v>-</v>
      </c>
      <c r="CY178" s="51" t="str">
        <f>IFERROR(AVERAGEIFS('Orders - December 2020'!$I$2:$I$2047,'Orders - December 2020'!$H$2:$H$2047,Worksheet!CY$3,'Orders - December 2020'!$C$2:$C$2047,Worksheet!$F178),"-")</f>
        <v>-</v>
      </c>
      <c r="CZ178" s="51">
        <f>IFERROR(AVERAGEIFS('Orders - December 2020'!$I$2:$I$2047,'Orders - December 2020'!$H$2:$H$2047,Worksheet!CZ$3,'Orders - December 2020'!$C$2:$C$2047,Worksheet!$F178),"-")</f>
        <v>1</v>
      </c>
      <c r="DA178" s="51" t="str">
        <f>IFERROR(AVERAGEIFS('Orders - December 2020'!$I$2:$I$2047,'Orders - December 2020'!$H$2:$H$2047,Worksheet!DA$3,'Orders - December 2020'!$C$2:$C$2047,Worksheet!$F178),"-")</f>
        <v>-</v>
      </c>
      <c r="DB178" s="51" t="str">
        <f>IFERROR(AVERAGEIFS('Orders - December 2020'!$I$2:$I$2047,'Orders - December 2020'!$H$2:$H$2047,Worksheet!DB$3,'Orders - December 2020'!$C$2:$C$2047,Worksheet!$F178),"-")</f>
        <v>-</v>
      </c>
      <c r="DC178" s="51" t="str">
        <f>IFERROR(AVERAGEIFS('Orders - December 2020'!$I$2:$I$2047,'Orders - December 2020'!$H$2:$H$2047,Worksheet!DC$3,'Orders - December 2020'!$C$2:$C$2047,Worksheet!$F178),"-")</f>
        <v>-</v>
      </c>
      <c r="DD178" s="51" t="str">
        <f>IFERROR(AVERAGEIFS('Orders - December 2020'!$I$2:$I$2047,'Orders - December 2020'!$H$2:$H$2047,Worksheet!DD$3,'Orders - December 2020'!$C$2:$C$2047,Worksheet!$F178),"-")</f>
        <v>-</v>
      </c>
      <c r="DE178" s="51" t="str">
        <f>IFERROR(AVERAGEIFS('Orders - December 2020'!$I$2:$I$2047,'Orders - December 2020'!$H$2:$H$2047,Worksheet!DE$3,'Orders - December 2020'!$C$2:$C$2047,Worksheet!$F178),"-")</f>
        <v>-</v>
      </c>
      <c r="DF178" s="51" t="str">
        <f>IFERROR(AVERAGEIFS('Orders - December 2020'!$I$2:$I$2047,'Orders - December 2020'!$H$2:$H$2047,Worksheet!DF$3,'Orders - December 2020'!$C$2:$C$2047,Worksheet!$F178),"-")</f>
        <v>-</v>
      </c>
      <c r="DG178" s="51" t="str">
        <f>IFERROR(AVERAGEIFS('Orders - December 2020'!$I$2:$I$2047,'Orders - December 2020'!$H$2:$H$2047,Worksheet!DG$3,'Orders - December 2020'!$C$2:$C$2047,Worksheet!$F178),"-")</f>
        <v>-</v>
      </c>
      <c r="DH178" s="51" t="str">
        <f>IFERROR(AVERAGEIFS('Orders - December 2020'!$I$2:$I$2047,'Orders - December 2020'!$H$2:$H$2047,Worksheet!DH$3,'Orders - December 2020'!$C$2:$C$2047,Worksheet!$F178),"-")</f>
        <v>-</v>
      </c>
      <c r="DI178" s="51" t="str">
        <f>IFERROR(AVERAGEIFS('Orders - December 2020'!$I$2:$I$2047,'Orders - December 2020'!$H$2:$H$2047,Worksheet!DI$3,'Orders - December 2020'!$C$2:$C$2047,Worksheet!$F178),"-")</f>
        <v>-</v>
      </c>
      <c r="DJ178" s="51" t="str">
        <f>IFERROR(AVERAGEIFS('Orders - December 2020'!$I$2:$I$2047,'Orders - December 2020'!$H$2:$H$2047,Worksheet!DJ$3,'Orders - December 2020'!$C$2:$C$2047,Worksheet!$F178),"-")</f>
        <v>-</v>
      </c>
      <c r="DK178" s="51" t="str">
        <f>IFERROR(AVERAGEIFS('Orders - December 2020'!$I$2:$I$2047,'Orders - December 2020'!$H$2:$H$2047,Worksheet!DK$3,'Orders - December 2020'!$C$2:$C$2047,Worksheet!$F178),"-")</f>
        <v>-</v>
      </c>
      <c r="DL178" s="51" t="str">
        <f>IFERROR(AVERAGEIFS('Orders - December 2020'!$I$2:$I$2047,'Orders - December 2020'!$H$2:$H$2047,Worksheet!DL$3,'Orders - December 2020'!$C$2:$C$2047,Worksheet!$F178),"-")</f>
        <v>-</v>
      </c>
      <c r="DM178" s="51" t="str">
        <f>IFERROR(AVERAGEIFS('Orders - December 2020'!$I$2:$I$2047,'Orders - December 2020'!$H$2:$H$2047,Worksheet!DM$3,'Orders - December 2020'!$C$2:$C$2047,Worksheet!$F178),"-")</f>
        <v>-</v>
      </c>
      <c r="DN178" s="51" t="str">
        <f>IFERROR(AVERAGEIFS('Orders - December 2020'!$I$2:$I$2047,'Orders - December 2020'!$H$2:$H$2047,Worksheet!DN$3,'Orders - December 2020'!$C$2:$C$2047,Worksheet!$F178),"-")</f>
        <v>-</v>
      </c>
      <c r="DO178" s="51" t="str">
        <f>IFERROR(AVERAGEIFS('Orders - December 2020'!$I$2:$I$2047,'Orders - December 2020'!$H$2:$H$2047,Worksheet!DO$3,'Orders - December 2020'!$C$2:$C$2047,Worksheet!$F178),"-")</f>
        <v>-</v>
      </c>
      <c r="DP178" s="51" t="str">
        <f>IFERROR(AVERAGEIFS('Orders - December 2020'!$I$2:$I$2047,'Orders - December 2020'!$H$2:$H$2047,Worksheet!DP$3,'Orders - December 2020'!$C$2:$C$2047,Worksheet!$F178),"-")</f>
        <v>-</v>
      </c>
      <c r="DQ178" s="51" t="str">
        <f>IFERROR(AVERAGEIFS('Orders - December 2020'!$I$2:$I$2047,'Orders - December 2020'!$H$2:$H$2047,Worksheet!DQ$3,'Orders - December 2020'!$C$2:$C$2047,Worksheet!$F178),"-")</f>
        <v>-</v>
      </c>
      <c r="DR178" s="51" t="str">
        <f>IFERROR(AVERAGEIFS('Orders - December 2020'!$I$2:$I$2047,'Orders - December 2020'!$H$2:$H$2047,Worksheet!DR$3,'Orders - December 2020'!$C$2:$C$2047,Worksheet!$F178),"-")</f>
        <v>-</v>
      </c>
      <c r="DS178" s="51" t="str">
        <f>IFERROR(AVERAGEIFS('Orders - December 2020'!$I$2:$I$2047,'Orders - December 2020'!$H$2:$H$2047,Worksheet!DS$3,'Orders - December 2020'!$C$2:$C$2047,Worksheet!$F178),"-")</f>
        <v>-</v>
      </c>
      <c r="DT178" s="51" t="str">
        <f>IFERROR(AVERAGEIFS('Orders - December 2020'!$I$2:$I$2047,'Orders - December 2020'!$H$2:$H$2047,Worksheet!DT$3,'Orders - December 2020'!$C$2:$C$2047,Worksheet!$F178),"-")</f>
        <v>-</v>
      </c>
      <c r="DU178" s="51" t="str">
        <f>IFERROR(AVERAGEIFS('Orders - December 2020'!$I$2:$I$2047,'Orders - December 2020'!$H$2:$H$2047,Worksheet!DU$3,'Orders - December 2020'!$C$2:$C$2047,Worksheet!$F178),"-")</f>
        <v>-</v>
      </c>
      <c r="DV178" s="51" t="str">
        <f>IFERROR(AVERAGEIFS('Orders - December 2020'!$I$2:$I$2047,'Orders - December 2020'!$H$2:$H$2047,Worksheet!DV$3,'Orders - December 2020'!$C$2:$C$2047,Worksheet!$F178),"-")</f>
        <v>-</v>
      </c>
      <c r="DW178" s="51" t="str">
        <f>IFERROR(AVERAGEIFS('Orders - December 2020'!$I$2:$I$2047,'Orders - December 2020'!$H$2:$H$2047,Worksheet!DW$3,'Orders - December 2020'!$C$2:$C$2047,Worksheet!$F178),"-")</f>
        <v>-</v>
      </c>
      <c r="DX178" s="51" t="str">
        <f>IFERROR(AVERAGEIFS('Orders - December 2020'!$I$2:$I$2047,'Orders - December 2020'!$H$2:$H$2047,Worksheet!DX$3,'Orders - December 2020'!$C$2:$C$2047,Worksheet!$F178),"-")</f>
        <v>-</v>
      </c>
      <c r="DY178" s="51">
        <f>IFERROR(AVERAGEIFS('Orders - December 2020'!$I$2:$I$2047,'Orders - December 2020'!$H$2:$H$2047,Worksheet!DY$3,'Orders - December 2020'!$C$2:$C$2047,Worksheet!$F178),"-")</f>
        <v>2</v>
      </c>
      <c r="DZ178" s="51" t="str">
        <f>IFERROR(AVERAGEIFS('Orders - December 2020'!$I$2:$I$2047,'Orders - December 2020'!$H$2:$H$2047,Worksheet!DZ$3,'Orders - December 2020'!$C$2:$C$2047,Worksheet!$F178),"-")</f>
        <v>-</v>
      </c>
      <c r="EA178" s="51" t="str">
        <f>IFERROR(AVERAGEIFS('Orders - December 2020'!$I$2:$I$2047,'Orders - December 2020'!$H$2:$H$2047,Worksheet!EA$3,'Orders - December 2020'!$C$2:$C$2047,Worksheet!$F178),"-")</f>
        <v>-</v>
      </c>
      <c r="EB178" s="51" t="str">
        <f>IFERROR(AVERAGEIFS('Orders - December 2020'!$I$2:$I$2047,'Orders - December 2020'!$H$2:$H$2047,Worksheet!EB$3,'Orders - December 2020'!$C$2:$C$2047,Worksheet!$F178),"-")</f>
        <v>-</v>
      </c>
      <c r="EC178" s="51" t="str">
        <f>IFERROR(AVERAGEIFS('Orders - December 2020'!$I$2:$I$2047,'Orders - December 2020'!$H$2:$H$2047,Worksheet!EC$3,'Orders - December 2020'!$C$2:$C$2047,Worksheet!$F178),"-")</f>
        <v>-</v>
      </c>
      <c r="ED178" s="51" t="str">
        <f>IFERROR(AVERAGEIFS('Orders - December 2020'!$I$2:$I$2047,'Orders - December 2020'!$H$2:$H$2047,Worksheet!ED$3,'Orders - December 2020'!$C$2:$C$2047,Worksheet!$F178),"-")</f>
        <v>-</v>
      </c>
      <c r="EE178" s="51">
        <f>IFERROR(AVERAGEIFS('Orders - December 2020'!$I$2:$I$2047,'Orders - December 2020'!$H$2:$H$2047,Worksheet!EE$3,'Orders - December 2020'!$C$2:$C$2047,Worksheet!$F178),"-")</f>
        <v>1</v>
      </c>
      <c r="EF178" s="51" t="str">
        <f>IFERROR(AVERAGEIFS('Orders - December 2020'!$I$2:$I$2047,'Orders - December 2020'!$H$2:$H$2047,Worksheet!EF$3,'Orders - December 2020'!$C$2:$C$2047,Worksheet!$F178),"-")</f>
        <v>-</v>
      </c>
      <c r="EG178" s="51" t="str">
        <f>IFERROR(AVERAGEIFS('Orders - December 2020'!$I$2:$I$2047,'Orders - December 2020'!$H$2:$H$2047,Worksheet!EG$3,'Orders - December 2020'!$C$2:$C$2047,Worksheet!$F178),"-")</f>
        <v>-</v>
      </c>
      <c r="EH178" s="51" t="str">
        <f>IFERROR(AVERAGEIFS('Orders - December 2020'!$I$2:$I$2047,'Orders - December 2020'!$H$2:$H$2047,Worksheet!EH$3,'Orders - December 2020'!$C$2:$C$2047,Worksheet!$F178),"-")</f>
        <v>-</v>
      </c>
      <c r="EI178" s="51" t="str">
        <f>IFERROR(AVERAGEIFS('Orders - December 2020'!$I$2:$I$2047,'Orders - December 2020'!$H$2:$H$2047,Worksheet!EI$3,'Orders - December 2020'!$C$2:$C$2047,Worksheet!$F178),"-")</f>
        <v>-</v>
      </c>
      <c r="EJ178" s="51" t="str">
        <f>IFERROR(AVERAGEIFS('Orders - December 2020'!$I$2:$I$2047,'Orders - December 2020'!$H$2:$H$2047,Worksheet!EJ$3,'Orders - December 2020'!$C$2:$C$2047,Worksheet!$F178),"-")</f>
        <v>-</v>
      </c>
      <c r="EK178" s="51" t="str">
        <f>IFERROR(AVERAGEIFS('Orders - December 2020'!$I$2:$I$2047,'Orders - December 2020'!$H$2:$H$2047,Worksheet!EK$3,'Orders - December 2020'!$C$2:$C$2047,Worksheet!$F178),"-")</f>
        <v>-</v>
      </c>
      <c r="EL178" s="51" t="str">
        <f>IFERROR(AVERAGEIFS('Orders - December 2020'!$I$2:$I$2047,'Orders - December 2020'!$H$2:$H$2047,Worksheet!EL$3,'Orders - December 2020'!$C$2:$C$2047,Worksheet!$F178),"-")</f>
        <v>-</v>
      </c>
      <c r="EM178" s="51" t="str">
        <f>IFERROR(AVERAGEIFS('Orders - December 2020'!$I$2:$I$2047,'Orders - December 2020'!$H$2:$H$2047,Worksheet!EM$3,'Orders - December 2020'!$C$2:$C$2047,Worksheet!$F178),"-")</f>
        <v>-</v>
      </c>
      <c r="EN178" s="51" t="str">
        <f>IFERROR(AVERAGEIFS('Orders - December 2020'!$I$2:$I$2047,'Orders - December 2020'!$H$2:$H$2047,Worksheet!EN$3,'Orders - December 2020'!$C$2:$C$2047,Worksheet!$F178),"-")</f>
        <v>-</v>
      </c>
      <c r="EO178" s="51" t="str">
        <f>IFERROR(AVERAGEIFS('Orders - December 2020'!$I$2:$I$2047,'Orders - December 2020'!$H$2:$H$2047,Worksheet!EO$3,'Orders - December 2020'!$C$2:$C$2047,Worksheet!$F178),"-")</f>
        <v>-</v>
      </c>
      <c r="EP178" s="51" t="str">
        <f>IFERROR(AVERAGEIFS('Orders - December 2020'!$I$2:$I$2047,'Orders - December 2020'!$H$2:$H$2047,Worksheet!EP$3,'Orders - December 2020'!$C$2:$C$2047,Worksheet!$F178),"-")</f>
        <v>-</v>
      </c>
      <c r="EQ178" s="51" t="str">
        <f>IFERROR(AVERAGEIFS('Orders - December 2020'!$I$2:$I$2047,'Orders - December 2020'!$H$2:$H$2047,Worksheet!EQ$3,'Orders - December 2020'!$C$2:$C$2047,Worksheet!$F178),"-")</f>
        <v>-</v>
      </c>
      <c r="ER178" s="51" t="str">
        <f>IFERROR(AVERAGEIFS('Orders - December 2020'!$I$2:$I$2047,'Orders - December 2020'!$H$2:$H$2047,Worksheet!ER$3,'Orders - December 2020'!$C$2:$C$2047,Worksheet!$F178),"-")</f>
        <v>-</v>
      </c>
      <c r="ES178" s="51" t="str">
        <f>IFERROR(AVERAGEIFS('Orders - December 2020'!$I$2:$I$2047,'Orders - December 2020'!$H$2:$H$2047,Worksheet!ES$3,'Orders - December 2020'!$C$2:$C$2047,Worksheet!$F178),"-")</f>
        <v>-</v>
      </c>
      <c r="ET178" s="51" t="str">
        <f>IFERROR(AVERAGEIFS('Orders - December 2020'!$I$2:$I$2047,'Orders - December 2020'!$H$2:$H$2047,Worksheet!ET$3,'Orders - December 2020'!$C$2:$C$2047,Worksheet!$F178),"-")</f>
        <v>-</v>
      </c>
      <c r="EU178" s="51" t="str">
        <f>IFERROR(AVERAGEIFS('Orders - December 2020'!$I$2:$I$2047,'Orders - December 2020'!$H$2:$H$2047,Worksheet!EU$3,'Orders - December 2020'!$C$2:$C$2047,Worksheet!$F178),"-")</f>
        <v>-</v>
      </c>
      <c r="EV178" s="51" t="str">
        <f>IFERROR(AVERAGEIFS('Orders - December 2020'!$I$2:$I$2047,'Orders - December 2020'!$H$2:$H$2047,Worksheet!EV$3,'Orders - December 2020'!$C$2:$C$2047,Worksheet!$F178),"-")</f>
        <v>-</v>
      </c>
      <c r="EW178" s="51" t="str">
        <f>IFERROR(AVERAGEIFS('Orders - December 2020'!$I$2:$I$2047,'Orders - December 2020'!$H$2:$H$2047,Worksheet!EW$3,'Orders - December 2020'!$C$2:$C$2047,Worksheet!$F178),"-")</f>
        <v>-</v>
      </c>
      <c r="EX178" s="51" t="str">
        <f>IFERROR(AVERAGEIFS('Orders - December 2020'!$I$2:$I$2047,'Orders - December 2020'!$H$2:$H$2047,Worksheet!EX$3,'Orders - December 2020'!$C$2:$C$2047,Worksheet!$F178),"-")</f>
        <v>-</v>
      </c>
      <c r="EY178" s="51" t="str">
        <f>IFERROR(AVERAGEIFS('Orders - December 2020'!$I$2:$I$2047,'Orders - December 2020'!$H$2:$H$2047,Worksheet!EY$3,'Orders - December 2020'!$C$2:$C$2047,Worksheet!$F178),"-")</f>
        <v>-</v>
      </c>
      <c r="EZ178" s="51" t="str">
        <f>IFERROR(AVERAGEIFS('Orders - December 2020'!$I$2:$I$2047,'Orders - December 2020'!$H$2:$H$2047,Worksheet!EZ$3,'Orders - December 2020'!$C$2:$C$2047,Worksheet!$F178),"-")</f>
        <v>-</v>
      </c>
      <c r="FA178" s="51" t="str">
        <f>IFERROR(AVERAGEIFS('Orders - December 2020'!$I$2:$I$2047,'Orders - December 2020'!$H$2:$H$2047,Worksheet!FA$3,'Orders - December 2020'!$C$2:$C$2047,Worksheet!$F178),"-")</f>
        <v>-</v>
      </c>
      <c r="FB178" s="51" t="str">
        <f>IFERROR(AVERAGEIFS('Orders - December 2020'!$I$2:$I$2047,'Orders - December 2020'!$H$2:$H$2047,Worksheet!FB$3,'Orders - December 2020'!$C$2:$C$2047,Worksheet!$F178),"-")</f>
        <v>-</v>
      </c>
      <c r="FC178" s="51" t="str">
        <f>IFERROR(AVERAGEIFS('Orders - December 2020'!$I$2:$I$2047,'Orders - December 2020'!$H$2:$H$2047,Worksheet!FC$3,'Orders - December 2020'!$C$2:$C$2047,Worksheet!$F178),"-")</f>
        <v>-</v>
      </c>
      <c r="FD178" s="51" t="str">
        <f>IFERROR(AVERAGEIFS('Orders - December 2020'!$I$2:$I$2047,'Orders - December 2020'!$H$2:$H$2047,Worksheet!FD$3,'Orders - December 2020'!$C$2:$C$2047,Worksheet!$F178),"-")</f>
        <v>-</v>
      </c>
      <c r="FE178" s="51" t="str">
        <f>IFERROR(AVERAGEIFS('Orders - December 2020'!$I$2:$I$2047,'Orders - December 2020'!$H$2:$H$2047,Worksheet!FE$3,'Orders - December 2020'!$C$2:$C$2047,Worksheet!$F178),"-")</f>
        <v>-</v>
      </c>
      <c r="FF178" s="51" t="str">
        <f>IFERROR(AVERAGEIFS('Orders - December 2020'!$I$2:$I$2047,'Orders - December 2020'!$H$2:$H$2047,Worksheet!FF$3,'Orders - December 2020'!$C$2:$C$2047,Worksheet!$F178),"-")</f>
        <v>-</v>
      </c>
      <c r="FG178" s="52" t="str">
        <f>IFERROR(AVERAGEIFS('Orders - December 2020'!$I$2:$I$2047,'Orders - December 2020'!$H$2:$H$2047,Worksheet!FG$3,'Orders - December 2020'!$C$2:$C$2047,Worksheet!$F178),"-")</f>
        <v>-</v>
      </c>
    </row>
    <row r="179" spans="6:163">
      <c r="F179" s="45" t="str">
        <v>Temi gold Minimart</v>
      </c>
      <c r="G179" s="50" t="str">
        <f>IFERROR(AVERAGEIFS('Orders - December 2020'!$I$2:$I$2047,'Orders - December 2020'!$H$2:$H$2047,Worksheet!G$3,'Orders - December 2020'!$C$2:$C$2047,Worksheet!$F179),"-")</f>
        <v>-</v>
      </c>
      <c r="H179" s="51" t="str">
        <f>IFERROR(AVERAGEIFS('Orders - December 2020'!$I$2:$I$2047,'Orders - December 2020'!$H$2:$H$2047,Worksheet!H$3,'Orders - December 2020'!$C$2:$C$2047,Worksheet!$F179),"-")</f>
        <v>-</v>
      </c>
      <c r="I179" s="51" t="str">
        <f>IFERROR(AVERAGEIFS('Orders - December 2020'!$I$2:$I$2047,'Orders - December 2020'!$H$2:$H$2047,Worksheet!I$3,'Orders - December 2020'!$C$2:$C$2047,Worksheet!$F179),"-")</f>
        <v>-</v>
      </c>
      <c r="J179" s="51" t="str">
        <f>IFERROR(AVERAGEIFS('Orders - December 2020'!$I$2:$I$2047,'Orders - December 2020'!$H$2:$H$2047,Worksheet!J$3,'Orders - December 2020'!$C$2:$C$2047,Worksheet!$F179),"-")</f>
        <v>-</v>
      </c>
      <c r="K179" s="51" t="str">
        <f>IFERROR(AVERAGEIFS('Orders - December 2020'!$I$2:$I$2047,'Orders - December 2020'!$H$2:$H$2047,Worksheet!K$3,'Orders - December 2020'!$C$2:$C$2047,Worksheet!$F179),"-")</f>
        <v>-</v>
      </c>
      <c r="L179" s="51" t="str">
        <f>IFERROR(AVERAGEIFS('Orders - December 2020'!$I$2:$I$2047,'Orders - December 2020'!$H$2:$H$2047,Worksheet!L$3,'Orders - December 2020'!$C$2:$C$2047,Worksheet!$F179),"-")</f>
        <v>-</v>
      </c>
      <c r="M179" s="51" t="str">
        <f>IFERROR(AVERAGEIFS('Orders - December 2020'!$I$2:$I$2047,'Orders - December 2020'!$H$2:$H$2047,Worksheet!M$3,'Orders - December 2020'!$C$2:$C$2047,Worksheet!$F179),"-")</f>
        <v>-</v>
      </c>
      <c r="N179" s="51" t="str">
        <f>IFERROR(AVERAGEIFS('Orders - December 2020'!$I$2:$I$2047,'Orders - December 2020'!$H$2:$H$2047,Worksheet!N$3,'Orders - December 2020'!$C$2:$C$2047,Worksheet!$F179),"-")</f>
        <v>-</v>
      </c>
      <c r="O179" s="51" t="str">
        <f>IFERROR(AVERAGEIFS('Orders - December 2020'!$I$2:$I$2047,'Orders - December 2020'!$H$2:$H$2047,Worksheet!O$3,'Orders - December 2020'!$C$2:$C$2047,Worksheet!$F179),"-")</f>
        <v>-</v>
      </c>
      <c r="P179" s="51" t="str">
        <f>IFERROR(AVERAGEIFS('Orders - December 2020'!$I$2:$I$2047,'Orders - December 2020'!$H$2:$H$2047,Worksheet!P$3,'Orders - December 2020'!$C$2:$C$2047,Worksheet!$F179),"-")</f>
        <v>-</v>
      </c>
      <c r="Q179" s="51" t="str">
        <f>IFERROR(AVERAGEIFS('Orders - December 2020'!$I$2:$I$2047,'Orders - December 2020'!$H$2:$H$2047,Worksheet!Q$3,'Orders - December 2020'!$C$2:$C$2047,Worksheet!$F179),"-")</f>
        <v>-</v>
      </c>
      <c r="R179" s="51" t="str">
        <f>IFERROR(AVERAGEIFS('Orders - December 2020'!$I$2:$I$2047,'Orders - December 2020'!$H$2:$H$2047,Worksheet!R$3,'Orders - December 2020'!$C$2:$C$2047,Worksheet!$F179),"-")</f>
        <v>-</v>
      </c>
      <c r="S179" s="51" t="str">
        <f>IFERROR(AVERAGEIFS('Orders - December 2020'!$I$2:$I$2047,'Orders - December 2020'!$H$2:$H$2047,Worksheet!S$3,'Orders - December 2020'!$C$2:$C$2047,Worksheet!$F179),"-")</f>
        <v>-</v>
      </c>
      <c r="T179" s="51" t="str">
        <f>IFERROR(AVERAGEIFS('Orders - December 2020'!$I$2:$I$2047,'Orders - December 2020'!$H$2:$H$2047,Worksheet!T$3,'Orders - December 2020'!$C$2:$C$2047,Worksheet!$F179),"-")</f>
        <v>-</v>
      </c>
      <c r="U179" s="51" t="str">
        <f>IFERROR(AVERAGEIFS('Orders - December 2020'!$I$2:$I$2047,'Orders - December 2020'!$H$2:$H$2047,Worksheet!U$3,'Orders - December 2020'!$C$2:$C$2047,Worksheet!$F179),"-")</f>
        <v>-</v>
      </c>
      <c r="V179" s="51" t="str">
        <f>IFERROR(AVERAGEIFS('Orders - December 2020'!$I$2:$I$2047,'Orders - December 2020'!$H$2:$H$2047,Worksheet!V$3,'Orders - December 2020'!$C$2:$C$2047,Worksheet!$F179),"-")</f>
        <v>-</v>
      </c>
      <c r="W179" s="51" t="str">
        <f>IFERROR(AVERAGEIFS('Orders - December 2020'!$I$2:$I$2047,'Orders - December 2020'!$H$2:$H$2047,Worksheet!W$3,'Orders - December 2020'!$C$2:$C$2047,Worksheet!$F179),"-")</f>
        <v>-</v>
      </c>
      <c r="X179" s="51" t="str">
        <f>IFERROR(AVERAGEIFS('Orders - December 2020'!$I$2:$I$2047,'Orders - December 2020'!$H$2:$H$2047,Worksheet!X$3,'Orders - December 2020'!$C$2:$C$2047,Worksheet!$F179),"-")</f>
        <v>-</v>
      </c>
      <c r="Y179" s="51" t="str">
        <f>IFERROR(AVERAGEIFS('Orders - December 2020'!$I$2:$I$2047,'Orders - December 2020'!$H$2:$H$2047,Worksheet!Y$3,'Orders - December 2020'!$C$2:$C$2047,Worksheet!$F179),"-")</f>
        <v>-</v>
      </c>
      <c r="Z179" s="51" t="str">
        <f>IFERROR(AVERAGEIFS('Orders - December 2020'!$I$2:$I$2047,'Orders - December 2020'!$H$2:$H$2047,Worksheet!Z$3,'Orders - December 2020'!$C$2:$C$2047,Worksheet!$F179),"-")</f>
        <v>-</v>
      </c>
      <c r="AA179" s="51" t="str">
        <f>IFERROR(AVERAGEIFS('Orders - December 2020'!$I$2:$I$2047,'Orders - December 2020'!$H$2:$H$2047,Worksheet!AA$3,'Orders - December 2020'!$C$2:$C$2047,Worksheet!$F179),"-")</f>
        <v>-</v>
      </c>
      <c r="AB179" s="51" t="str">
        <f>IFERROR(AVERAGEIFS('Orders - December 2020'!$I$2:$I$2047,'Orders - December 2020'!$H$2:$H$2047,Worksheet!AB$3,'Orders - December 2020'!$C$2:$C$2047,Worksheet!$F179),"-")</f>
        <v>-</v>
      </c>
      <c r="AC179" s="51" t="str">
        <f>IFERROR(AVERAGEIFS('Orders - December 2020'!$I$2:$I$2047,'Orders - December 2020'!$H$2:$H$2047,Worksheet!AC$3,'Orders - December 2020'!$C$2:$C$2047,Worksheet!$F179),"-")</f>
        <v>-</v>
      </c>
      <c r="AD179" s="51" t="str">
        <f>IFERROR(AVERAGEIFS('Orders - December 2020'!$I$2:$I$2047,'Orders - December 2020'!$H$2:$H$2047,Worksheet!AD$3,'Orders - December 2020'!$C$2:$C$2047,Worksheet!$F179),"-")</f>
        <v>-</v>
      </c>
      <c r="AE179" s="51" t="str">
        <f>IFERROR(AVERAGEIFS('Orders - December 2020'!$I$2:$I$2047,'Orders - December 2020'!$H$2:$H$2047,Worksheet!AE$3,'Orders - December 2020'!$C$2:$C$2047,Worksheet!$F179),"-")</f>
        <v>-</v>
      </c>
      <c r="AF179" s="51" t="str">
        <f>IFERROR(AVERAGEIFS('Orders - December 2020'!$I$2:$I$2047,'Orders - December 2020'!$H$2:$H$2047,Worksheet!AF$3,'Orders - December 2020'!$C$2:$C$2047,Worksheet!$F179),"-")</f>
        <v>-</v>
      </c>
      <c r="AG179" s="51" t="str">
        <f>IFERROR(AVERAGEIFS('Orders - December 2020'!$I$2:$I$2047,'Orders - December 2020'!$H$2:$H$2047,Worksheet!AG$3,'Orders - December 2020'!$C$2:$C$2047,Worksheet!$F179),"-")</f>
        <v>-</v>
      </c>
      <c r="AH179" s="51" t="str">
        <f>IFERROR(AVERAGEIFS('Orders - December 2020'!$I$2:$I$2047,'Orders - December 2020'!$H$2:$H$2047,Worksheet!AH$3,'Orders - December 2020'!$C$2:$C$2047,Worksheet!$F179),"-")</f>
        <v>-</v>
      </c>
      <c r="AI179" s="51" t="str">
        <f>IFERROR(AVERAGEIFS('Orders - December 2020'!$I$2:$I$2047,'Orders - December 2020'!$H$2:$H$2047,Worksheet!AI$3,'Orders - December 2020'!$C$2:$C$2047,Worksheet!$F179),"-")</f>
        <v>-</v>
      </c>
      <c r="AJ179" s="51" t="str">
        <f>IFERROR(AVERAGEIFS('Orders - December 2020'!$I$2:$I$2047,'Orders - December 2020'!$H$2:$H$2047,Worksheet!AJ$3,'Orders - December 2020'!$C$2:$C$2047,Worksheet!$F179),"-")</f>
        <v>-</v>
      </c>
      <c r="AK179" s="51" t="str">
        <f>IFERROR(AVERAGEIFS('Orders - December 2020'!$I$2:$I$2047,'Orders - December 2020'!$H$2:$H$2047,Worksheet!AK$3,'Orders - December 2020'!$C$2:$C$2047,Worksheet!$F179),"-")</f>
        <v>-</v>
      </c>
      <c r="AL179" s="51" t="str">
        <f>IFERROR(AVERAGEIFS('Orders - December 2020'!$I$2:$I$2047,'Orders - December 2020'!$H$2:$H$2047,Worksheet!AL$3,'Orders - December 2020'!$C$2:$C$2047,Worksheet!$F179),"-")</f>
        <v>-</v>
      </c>
      <c r="AM179" s="51" t="str">
        <f>IFERROR(AVERAGEIFS('Orders - December 2020'!$I$2:$I$2047,'Orders - December 2020'!$H$2:$H$2047,Worksheet!AM$3,'Orders - December 2020'!$C$2:$C$2047,Worksheet!$F179),"-")</f>
        <v>-</v>
      </c>
      <c r="AN179" s="51" t="str">
        <f>IFERROR(AVERAGEIFS('Orders - December 2020'!$I$2:$I$2047,'Orders - December 2020'!$H$2:$H$2047,Worksheet!AN$3,'Orders - December 2020'!$C$2:$C$2047,Worksheet!$F179),"-")</f>
        <v>-</v>
      </c>
      <c r="AO179" s="51" t="str">
        <f>IFERROR(AVERAGEIFS('Orders - December 2020'!$I$2:$I$2047,'Orders - December 2020'!$H$2:$H$2047,Worksheet!AO$3,'Orders - December 2020'!$C$2:$C$2047,Worksheet!$F179),"-")</f>
        <v>-</v>
      </c>
      <c r="AP179" s="51" t="str">
        <f>IFERROR(AVERAGEIFS('Orders - December 2020'!$I$2:$I$2047,'Orders - December 2020'!$H$2:$H$2047,Worksheet!AP$3,'Orders - December 2020'!$C$2:$C$2047,Worksheet!$F179),"-")</f>
        <v>-</v>
      </c>
      <c r="AQ179" s="51" t="str">
        <f>IFERROR(AVERAGEIFS('Orders - December 2020'!$I$2:$I$2047,'Orders - December 2020'!$H$2:$H$2047,Worksheet!AQ$3,'Orders - December 2020'!$C$2:$C$2047,Worksheet!$F179),"-")</f>
        <v>-</v>
      </c>
      <c r="AR179" s="51" t="str">
        <f>IFERROR(AVERAGEIFS('Orders - December 2020'!$I$2:$I$2047,'Orders - December 2020'!$H$2:$H$2047,Worksheet!AR$3,'Orders - December 2020'!$C$2:$C$2047,Worksheet!$F179),"-")</f>
        <v>-</v>
      </c>
      <c r="AS179" s="51" t="str">
        <f>IFERROR(AVERAGEIFS('Orders - December 2020'!$I$2:$I$2047,'Orders - December 2020'!$H$2:$H$2047,Worksheet!AS$3,'Orders - December 2020'!$C$2:$C$2047,Worksheet!$F179),"-")</f>
        <v>-</v>
      </c>
      <c r="AT179" s="51" t="str">
        <f>IFERROR(AVERAGEIFS('Orders - December 2020'!$I$2:$I$2047,'Orders - December 2020'!$H$2:$H$2047,Worksheet!AT$3,'Orders - December 2020'!$C$2:$C$2047,Worksheet!$F179),"-")</f>
        <v>-</v>
      </c>
      <c r="AU179" s="51" t="str">
        <f>IFERROR(AVERAGEIFS('Orders - December 2020'!$I$2:$I$2047,'Orders - December 2020'!$H$2:$H$2047,Worksheet!AU$3,'Orders - December 2020'!$C$2:$C$2047,Worksheet!$F179),"-")</f>
        <v>-</v>
      </c>
      <c r="AV179" s="51" t="str">
        <f>IFERROR(AVERAGEIFS('Orders - December 2020'!$I$2:$I$2047,'Orders - December 2020'!$H$2:$H$2047,Worksheet!AV$3,'Orders - December 2020'!$C$2:$C$2047,Worksheet!$F179),"-")</f>
        <v>-</v>
      </c>
      <c r="AW179" s="51" t="str">
        <f>IFERROR(AVERAGEIFS('Orders - December 2020'!$I$2:$I$2047,'Orders - December 2020'!$H$2:$H$2047,Worksheet!AW$3,'Orders - December 2020'!$C$2:$C$2047,Worksheet!$F179),"-")</f>
        <v>-</v>
      </c>
      <c r="AX179" s="51" t="str">
        <f>IFERROR(AVERAGEIFS('Orders - December 2020'!$I$2:$I$2047,'Orders - December 2020'!$H$2:$H$2047,Worksheet!AX$3,'Orders - December 2020'!$C$2:$C$2047,Worksheet!$F179),"-")</f>
        <v>-</v>
      </c>
      <c r="AY179" s="51" t="str">
        <f>IFERROR(AVERAGEIFS('Orders - December 2020'!$I$2:$I$2047,'Orders - December 2020'!$H$2:$H$2047,Worksheet!AY$3,'Orders - December 2020'!$C$2:$C$2047,Worksheet!$F179),"-")</f>
        <v>-</v>
      </c>
      <c r="AZ179" s="51" t="str">
        <f>IFERROR(AVERAGEIFS('Orders - December 2020'!$I$2:$I$2047,'Orders - December 2020'!$H$2:$H$2047,Worksheet!AZ$3,'Orders - December 2020'!$C$2:$C$2047,Worksheet!$F179),"-")</f>
        <v>-</v>
      </c>
      <c r="BA179" s="51" t="str">
        <f>IFERROR(AVERAGEIFS('Orders - December 2020'!$I$2:$I$2047,'Orders - December 2020'!$H$2:$H$2047,Worksheet!BA$3,'Orders - December 2020'!$C$2:$C$2047,Worksheet!$F179),"-")</f>
        <v>-</v>
      </c>
      <c r="BB179" s="51" t="str">
        <f>IFERROR(AVERAGEIFS('Orders - December 2020'!$I$2:$I$2047,'Orders - December 2020'!$H$2:$H$2047,Worksheet!BB$3,'Orders - December 2020'!$C$2:$C$2047,Worksheet!$F179),"-")</f>
        <v>-</v>
      </c>
      <c r="BC179" s="51" t="str">
        <f>IFERROR(AVERAGEIFS('Orders - December 2020'!$I$2:$I$2047,'Orders - December 2020'!$H$2:$H$2047,Worksheet!BC$3,'Orders - December 2020'!$C$2:$C$2047,Worksheet!$F179),"-")</f>
        <v>-</v>
      </c>
      <c r="BD179" s="51" t="str">
        <f>IFERROR(AVERAGEIFS('Orders - December 2020'!$I$2:$I$2047,'Orders - December 2020'!$H$2:$H$2047,Worksheet!BD$3,'Orders - December 2020'!$C$2:$C$2047,Worksheet!$F179),"-")</f>
        <v>-</v>
      </c>
      <c r="BE179" s="51">
        <f>IFERROR(AVERAGEIFS('Orders - December 2020'!$I$2:$I$2047,'Orders - December 2020'!$H$2:$H$2047,Worksheet!BE$3,'Orders - December 2020'!$C$2:$C$2047,Worksheet!$F179),"-")</f>
        <v>5</v>
      </c>
      <c r="BF179" s="51" t="str">
        <f>IFERROR(AVERAGEIFS('Orders - December 2020'!$I$2:$I$2047,'Orders - December 2020'!$H$2:$H$2047,Worksheet!BF$3,'Orders - December 2020'!$C$2:$C$2047,Worksheet!$F179),"-")</f>
        <v>-</v>
      </c>
      <c r="BG179" s="51" t="str">
        <f>IFERROR(AVERAGEIFS('Orders - December 2020'!$I$2:$I$2047,'Orders - December 2020'!$H$2:$H$2047,Worksheet!BG$3,'Orders - December 2020'!$C$2:$C$2047,Worksheet!$F179),"-")</f>
        <v>-</v>
      </c>
      <c r="BH179" s="51" t="str">
        <f>IFERROR(AVERAGEIFS('Orders - December 2020'!$I$2:$I$2047,'Orders - December 2020'!$H$2:$H$2047,Worksheet!BH$3,'Orders - December 2020'!$C$2:$C$2047,Worksheet!$F179),"-")</f>
        <v>-</v>
      </c>
      <c r="BI179" s="51" t="str">
        <f>IFERROR(AVERAGEIFS('Orders - December 2020'!$I$2:$I$2047,'Orders - December 2020'!$H$2:$H$2047,Worksheet!BI$3,'Orders - December 2020'!$C$2:$C$2047,Worksheet!$F179),"-")</f>
        <v>-</v>
      </c>
      <c r="BJ179" s="51" t="str">
        <f>IFERROR(AVERAGEIFS('Orders - December 2020'!$I$2:$I$2047,'Orders - December 2020'!$H$2:$H$2047,Worksheet!BJ$3,'Orders - December 2020'!$C$2:$C$2047,Worksheet!$F179),"-")</f>
        <v>-</v>
      </c>
      <c r="BK179" s="51" t="str">
        <f>IFERROR(AVERAGEIFS('Orders - December 2020'!$I$2:$I$2047,'Orders - December 2020'!$H$2:$H$2047,Worksheet!BK$3,'Orders - December 2020'!$C$2:$C$2047,Worksheet!$F179),"-")</f>
        <v>-</v>
      </c>
      <c r="BL179" s="51">
        <f>IFERROR(AVERAGEIFS('Orders - December 2020'!$I$2:$I$2047,'Orders - December 2020'!$H$2:$H$2047,Worksheet!BL$3,'Orders - December 2020'!$C$2:$C$2047,Worksheet!$F179),"-")</f>
        <v>1</v>
      </c>
      <c r="BM179" s="51">
        <f>IFERROR(AVERAGEIFS('Orders - December 2020'!$I$2:$I$2047,'Orders - December 2020'!$H$2:$H$2047,Worksheet!BM$3,'Orders - December 2020'!$C$2:$C$2047,Worksheet!$F179),"-")</f>
        <v>1</v>
      </c>
      <c r="BN179" s="51" t="str">
        <f>IFERROR(AVERAGEIFS('Orders - December 2020'!$I$2:$I$2047,'Orders - December 2020'!$H$2:$H$2047,Worksheet!BN$3,'Orders - December 2020'!$C$2:$C$2047,Worksheet!$F179),"-")</f>
        <v>-</v>
      </c>
      <c r="BO179" s="51" t="str">
        <f>IFERROR(AVERAGEIFS('Orders - December 2020'!$I$2:$I$2047,'Orders - December 2020'!$H$2:$H$2047,Worksheet!BO$3,'Orders - December 2020'!$C$2:$C$2047,Worksheet!$F179),"-")</f>
        <v>-</v>
      </c>
      <c r="BP179" s="51" t="str">
        <f>IFERROR(AVERAGEIFS('Orders - December 2020'!$I$2:$I$2047,'Orders - December 2020'!$H$2:$H$2047,Worksheet!BP$3,'Orders - December 2020'!$C$2:$C$2047,Worksheet!$F179),"-")</f>
        <v>-</v>
      </c>
      <c r="BQ179" s="51" t="str">
        <f>IFERROR(AVERAGEIFS('Orders - December 2020'!$I$2:$I$2047,'Orders - December 2020'!$H$2:$H$2047,Worksheet!BQ$3,'Orders - December 2020'!$C$2:$C$2047,Worksheet!$F179),"-")</f>
        <v>-</v>
      </c>
      <c r="BR179" s="51" t="str">
        <f>IFERROR(AVERAGEIFS('Orders - December 2020'!$I$2:$I$2047,'Orders - December 2020'!$H$2:$H$2047,Worksheet!BR$3,'Orders - December 2020'!$C$2:$C$2047,Worksheet!$F179),"-")</f>
        <v>-</v>
      </c>
      <c r="BS179" s="51" t="str">
        <f>IFERROR(AVERAGEIFS('Orders - December 2020'!$I$2:$I$2047,'Orders - December 2020'!$H$2:$H$2047,Worksheet!BS$3,'Orders - December 2020'!$C$2:$C$2047,Worksheet!$F179),"-")</f>
        <v>-</v>
      </c>
      <c r="BT179" s="51" t="str">
        <f>IFERROR(AVERAGEIFS('Orders - December 2020'!$I$2:$I$2047,'Orders - December 2020'!$H$2:$H$2047,Worksheet!BT$3,'Orders - December 2020'!$C$2:$C$2047,Worksheet!$F179),"-")</f>
        <v>-</v>
      </c>
      <c r="BU179" s="51" t="str">
        <f>IFERROR(AVERAGEIFS('Orders - December 2020'!$I$2:$I$2047,'Orders - December 2020'!$H$2:$H$2047,Worksheet!BU$3,'Orders - December 2020'!$C$2:$C$2047,Worksheet!$F179),"-")</f>
        <v>-</v>
      </c>
      <c r="BV179" s="51" t="str">
        <f>IFERROR(AVERAGEIFS('Orders - December 2020'!$I$2:$I$2047,'Orders - December 2020'!$H$2:$H$2047,Worksheet!BV$3,'Orders - December 2020'!$C$2:$C$2047,Worksheet!$F179),"-")</f>
        <v>-</v>
      </c>
      <c r="BW179" s="51" t="str">
        <f>IFERROR(AVERAGEIFS('Orders - December 2020'!$I$2:$I$2047,'Orders - December 2020'!$H$2:$H$2047,Worksheet!BW$3,'Orders - December 2020'!$C$2:$C$2047,Worksheet!$F179),"-")</f>
        <v>-</v>
      </c>
      <c r="BX179" s="51" t="str">
        <f>IFERROR(AVERAGEIFS('Orders - December 2020'!$I$2:$I$2047,'Orders - December 2020'!$H$2:$H$2047,Worksheet!BX$3,'Orders - December 2020'!$C$2:$C$2047,Worksheet!$F179),"-")</f>
        <v>-</v>
      </c>
      <c r="BY179" s="51" t="str">
        <f>IFERROR(AVERAGEIFS('Orders - December 2020'!$I$2:$I$2047,'Orders - December 2020'!$H$2:$H$2047,Worksheet!BY$3,'Orders - December 2020'!$C$2:$C$2047,Worksheet!$F179),"-")</f>
        <v>-</v>
      </c>
      <c r="BZ179" s="51" t="str">
        <f>IFERROR(AVERAGEIFS('Orders - December 2020'!$I$2:$I$2047,'Orders - December 2020'!$H$2:$H$2047,Worksheet!BZ$3,'Orders - December 2020'!$C$2:$C$2047,Worksheet!$F179),"-")</f>
        <v>-</v>
      </c>
      <c r="CA179" s="51" t="str">
        <f>IFERROR(AVERAGEIFS('Orders - December 2020'!$I$2:$I$2047,'Orders - December 2020'!$H$2:$H$2047,Worksheet!CA$3,'Orders - December 2020'!$C$2:$C$2047,Worksheet!$F179),"-")</f>
        <v>-</v>
      </c>
      <c r="CB179" s="51" t="str">
        <f>IFERROR(AVERAGEIFS('Orders - December 2020'!$I$2:$I$2047,'Orders - December 2020'!$H$2:$H$2047,Worksheet!CB$3,'Orders - December 2020'!$C$2:$C$2047,Worksheet!$F179),"-")</f>
        <v>-</v>
      </c>
      <c r="CC179" s="51" t="str">
        <f>IFERROR(AVERAGEIFS('Orders - December 2020'!$I$2:$I$2047,'Orders - December 2020'!$H$2:$H$2047,Worksheet!CC$3,'Orders - December 2020'!$C$2:$C$2047,Worksheet!$F179),"-")</f>
        <v>-</v>
      </c>
      <c r="CD179" s="51" t="str">
        <f>IFERROR(AVERAGEIFS('Orders - December 2020'!$I$2:$I$2047,'Orders - December 2020'!$H$2:$H$2047,Worksheet!CD$3,'Orders - December 2020'!$C$2:$C$2047,Worksheet!$F179),"-")</f>
        <v>-</v>
      </c>
      <c r="CE179" s="51" t="str">
        <f>IFERROR(AVERAGEIFS('Orders - December 2020'!$I$2:$I$2047,'Orders - December 2020'!$H$2:$H$2047,Worksheet!CE$3,'Orders - December 2020'!$C$2:$C$2047,Worksheet!$F179),"-")</f>
        <v>-</v>
      </c>
      <c r="CF179" s="51" t="str">
        <f>IFERROR(AVERAGEIFS('Orders - December 2020'!$I$2:$I$2047,'Orders - December 2020'!$H$2:$H$2047,Worksheet!CF$3,'Orders - December 2020'!$C$2:$C$2047,Worksheet!$F179),"-")</f>
        <v>-</v>
      </c>
      <c r="CG179" s="51" t="str">
        <f>IFERROR(AVERAGEIFS('Orders - December 2020'!$I$2:$I$2047,'Orders - December 2020'!$H$2:$H$2047,Worksheet!CG$3,'Orders - December 2020'!$C$2:$C$2047,Worksheet!$F179),"-")</f>
        <v>-</v>
      </c>
      <c r="CH179" s="51" t="str">
        <f>IFERROR(AVERAGEIFS('Orders - December 2020'!$I$2:$I$2047,'Orders - December 2020'!$H$2:$H$2047,Worksheet!CH$3,'Orders - December 2020'!$C$2:$C$2047,Worksheet!$F179),"-")</f>
        <v>-</v>
      </c>
      <c r="CI179" s="51" t="str">
        <f>IFERROR(AVERAGEIFS('Orders - December 2020'!$I$2:$I$2047,'Orders - December 2020'!$H$2:$H$2047,Worksheet!CI$3,'Orders - December 2020'!$C$2:$C$2047,Worksheet!$F179),"-")</f>
        <v>-</v>
      </c>
      <c r="CJ179" s="51" t="str">
        <f>IFERROR(AVERAGEIFS('Orders - December 2020'!$I$2:$I$2047,'Orders - December 2020'!$H$2:$H$2047,Worksheet!CJ$3,'Orders - December 2020'!$C$2:$C$2047,Worksheet!$F179),"-")</f>
        <v>-</v>
      </c>
      <c r="CK179" s="51" t="str">
        <f>IFERROR(AVERAGEIFS('Orders - December 2020'!$I$2:$I$2047,'Orders - December 2020'!$H$2:$H$2047,Worksheet!CK$3,'Orders - December 2020'!$C$2:$C$2047,Worksheet!$F179),"-")</f>
        <v>-</v>
      </c>
      <c r="CL179" s="51" t="str">
        <f>IFERROR(AVERAGEIFS('Orders - December 2020'!$I$2:$I$2047,'Orders - December 2020'!$H$2:$H$2047,Worksheet!CL$3,'Orders - December 2020'!$C$2:$C$2047,Worksheet!$F179),"-")</f>
        <v>-</v>
      </c>
      <c r="CM179" s="51" t="str">
        <f>IFERROR(AVERAGEIFS('Orders - December 2020'!$I$2:$I$2047,'Orders - December 2020'!$H$2:$H$2047,Worksheet!CM$3,'Orders - December 2020'!$C$2:$C$2047,Worksheet!$F179),"-")</f>
        <v>-</v>
      </c>
      <c r="CN179" s="51" t="str">
        <f>IFERROR(AVERAGEIFS('Orders - December 2020'!$I$2:$I$2047,'Orders - December 2020'!$H$2:$H$2047,Worksheet!CN$3,'Orders - December 2020'!$C$2:$C$2047,Worksheet!$F179),"-")</f>
        <v>-</v>
      </c>
      <c r="CO179" s="51" t="str">
        <f>IFERROR(AVERAGEIFS('Orders - December 2020'!$I$2:$I$2047,'Orders - December 2020'!$H$2:$H$2047,Worksheet!CO$3,'Orders - December 2020'!$C$2:$C$2047,Worksheet!$F179),"-")</f>
        <v>-</v>
      </c>
      <c r="CP179" s="51" t="str">
        <f>IFERROR(AVERAGEIFS('Orders - December 2020'!$I$2:$I$2047,'Orders - December 2020'!$H$2:$H$2047,Worksheet!CP$3,'Orders - December 2020'!$C$2:$C$2047,Worksheet!$F179),"-")</f>
        <v>-</v>
      </c>
      <c r="CQ179" s="51" t="str">
        <f>IFERROR(AVERAGEIFS('Orders - December 2020'!$I$2:$I$2047,'Orders - December 2020'!$H$2:$H$2047,Worksheet!CQ$3,'Orders - December 2020'!$C$2:$C$2047,Worksheet!$F179),"-")</f>
        <v>-</v>
      </c>
      <c r="CR179" s="51" t="str">
        <f>IFERROR(AVERAGEIFS('Orders - December 2020'!$I$2:$I$2047,'Orders - December 2020'!$H$2:$H$2047,Worksheet!CR$3,'Orders - December 2020'!$C$2:$C$2047,Worksheet!$F179),"-")</f>
        <v>-</v>
      </c>
      <c r="CS179" s="51" t="str">
        <f>IFERROR(AVERAGEIFS('Orders - December 2020'!$I$2:$I$2047,'Orders - December 2020'!$H$2:$H$2047,Worksheet!CS$3,'Orders - December 2020'!$C$2:$C$2047,Worksheet!$F179),"-")</f>
        <v>-</v>
      </c>
      <c r="CT179" s="51" t="str">
        <f>IFERROR(AVERAGEIFS('Orders - December 2020'!$I$2:$I$2047,'Orders - December 2020'!$H$2:$H$2047,Worksheet!CT$3,'Orders - December 2020'!$C$2:$C$2047,Worksheet!$F179),"-")</f>
        <v>-</v>
      </c>
      <c r="CU179" s="51" t="str">
        <f>IFERROR(AVERAGEIFS('Orders - December 2020'!$I$2:$I$2047,'Orders - December 2020'!$H$2:$H$2047,Worksheet!CU$3,'Orders - December 2020'!$C$2:$C$2047,Worksheet!$F179),"-")</f>
        <v>-</v>
      </c>
      <c r="CV179" s="51" t="str">
        <f>IFERROR(AVERAGEIFS('Orders - December 2020'!$I$2:$I$2047,'Orders - December 2020'!$H$2:$H$2047,Worksheet!CV$3,'Orders - December 2020'!$C$2:$C$2047,Worksheet!$F179),"-")</f>
        <v>-</v>
      </c>
      <c r="CW179" s="51" t="str">
        <f>IFERROR(AVERAGEIFS('Orders - December 2020'!$I$2:$I$2047,'Orders - December 2020'!$H$2:$H$2047,Worksheet!CW$3,'Orders - December 2020'!$C$2:$C$2047,Worksheet!$F179),"-")</f>
        <v>-</v>
      </c>
      <c r="CX179" s="51" t="str">
        <f>IFERROR(AVERAGEIFS('Orders - December 2020'!$I$2:$I$2047,'Orders - December 2020'!$H$2:$H$2047,Worksheet!CX$3,'Orders - December 2020'!$C$2:$C$2047,Worksheet!$F179),"-")</f>
        <v>-</v>
      </c>
      <c r="CY179" s="51" t="str">
        <f>IFERROR(AVERAGEIFS('Orders - December 2020'!$I$2:$I$2047,'Orders - December 2020'!$H$2:$H$2047,Worksheet!CY$3,'Orders - December 2020'!$C$2:$C$2047,Worksheet!$F179),"-")</f>
        <v>-</v>
      </c>
      <c r="CZ179" s="51" t="str">
        <f>IFERROR(AVERAGEIFS('Orders - December 2020'!$I$2:$I$2047,'Orders - December 2020'!$H$2:$H$2047,Worksheet!CZ$3,'Orders - December 2020'!$C$2:$C$2047,Worksheet!$F179),"-")</f>
        <v>-</v>
      </c>
      <c r="DA179" s="51" t="str">
        <f>IFERROR(AVERAGEIFS('Orders - December 2020'!$I$2:$I$2047,'Orders - December 2020'!$H$2:$H$2047,Worksheet!DA$3,'Orders - December 2020'!$C$2:$C$2047,Worksheet!$F179),"-")</f>
        <v>-</v>
      </c>
      <c r="DB179" s="51" t="str">
        <f>IFERROR(AVERAGEIFS('Orders - December 2020'!$I$2:$I$2047,'Orders - December 2020'!$H$2:$H$2047,Worksheet!DB$3,'Orders - December 2020'!$C$2:$C$2047,Worksheet!$F179),"-")</f>
        <v>-</v>
      </c>
      <c r="DC179" s="51" t="str">
        <f>IFERROR(AVERAGEIFS('Orders - December 2020'!$I$2:$I$2047,'Orders - December 2020'!$H$2:$H$2047,Worksheet!DC$3,'Orders - December 2020'!$C$2:$C$2047,Worksheet!$F179),"-")</f>
        <v>-</v>
      </c>
      <c r="DD179" s="51" t="str">
        <f>IFERROR(AVERAGEIFS('Orders - December 2020'!$I$2:$I$2047,'Orders - December 2020'!$H$2:$H$2047,Worksheet!DD$3,'Orders - December 2020'!$C$2:$C$2047,Worksheet!$F179),"-")</f>
        <v>-</v>
      </c>
      <c r="DE179" s="51" t="str">
        <f>IFERROR(AVERAGEIFS('Orders - December 2020'!$I$2:$I$2047,'Orders - December 2020'!$H$2:$H$2047,Worksheet!DE$3,'Orders - December 2020'!$C$2:$C$2047,Worksheet!$F179),"-")</f>
        <v>-</v>
      </c>
      <c r="DF179" s="51" t="str">
        <f>IFERROR(AVERAGEIFS('Orders - December 2020'!$I$2:$I$2047,'Orders - December 2020'!$H$2:$H$2047,Worksheet!DF$3,'Orders - December 2020'!$C$2:$C$2047,Worksheet!$F179),"-")</f>
        <v>-</v>
      </c>
      <c r="DG179" s="51" t="str">
        <f>IFERROR(AVERAGEIFS('Orders - December 2020'!$I$2:$I$2047,'Orders - December 2020'!$H$2:$H$2047,Worksheet!DG$3,'Orders - December 2020'!$C$2:$C$2047,Worksheet!$F179),"-")</f>
        <v>-</v>
      </c>
      <c r="DH179" s="51" t="str">
        <f>IFERROR(AVERAGEIFS('Orders - December 2020'!$I$2:$I$2047,'Orders - December 2020'!$H$2:$H$2047,Worksheet!DH$3,'Orders - December 2020'!$C$2:$C$2047,Worksheet!$F179),"-")</f>
        <v>-</v>
      </c>
      <c r="DI179" s="51" t="str">
        <f>IFERROR(AVERAGEIFS('Orders - December 2020'!$I$2:$I$2047,'Orders - December 2020'!$H$2:$H$2047,Worksheet!DI$3,'Orders - December 2020'!$C$2:$C$2047,Worksheet!$F179),"-")</f>
        <v>-</v>
      </c>
      <c r="DJ179" s="51" t="str">
        <f>IFERROR(AVERAGEIFS('Orders - December 2020'!$I$2:$I$2047,'Orders - December 2020'!$H$2:$H$2047,Worksheet!DJ$3,'Orders - December 2020'!$C$2:$C$2047,Worksheet!$F179),"-")</f>
        <v>-</v>
      </c>
      <c r="DK179" s="51" t="str">
        <f>IFERROR(AVERAGEIFS('Orders - December 2020'!$I$2:$I$2047,'Orders - December 2020'!$H$2:$H$2047,Worksheet!DK$3,'Orders - December 2020'!$C$2:$C$2047,Worksheet!$F179),"-")</f>
        <v>-</v>
      </c>
      <c r="DL179" s="51" t="str">
        <f>IFERROR(AVERAGEIFS('Orders - December 2020'!$I$2:$I$2047,'Orders - December 2020'!$H$2:$H$2047,Worksheet!DL$3,'Orders - December 2020'!$C$2:$C$2047,Worksheet!$F179),"-")</f>
        <v>-</v>
      </c>
      <c r="DM179" s="51" t="str">
        <f>IFERROR(AVERAGEIFS('Orders - December 2020'!$I$2:$I$2047,'Orders - December 2020'!$H$2:$H$2047,Worksheet!DM$3,'Orders - December 2020'!$C$2:$C$2047,Worksheet!$F179),"-")</f>
        <v>-</v>
      </c>
      <c r="DN179" s="51" t="str">
        <f>IFERROR(AVERAGEIFS('Orders - December 2020'!$I$2:$I$2047,'Orders - December 2020'!$H$2:$H$2047,Worksheet!DN$3,'Orders - December 2020'!$C$2:$C$2047,Worksheet!$F179),"-")</f>
        <v>-</v>
      </c>
      <c r="DO179" s="51" t="str">
        <f>IFERROR(AVERAGEIFS('Orders - December 2020'!$I$2:$I$2047,'Orders - December 2020'!$H$2:$H$2047,Worksheet!DO$3,'Orders - December 2020'!$C$2:$C$2047,Worksheet!$F179),"-")</f>
        <v>-</v>
      </c>
      <c r="DP179" s="51" t="str">
        <f>IFERROR(AVERAGEIFS('Orders - December 2020'!$I$2:$I$2047,'Orders - December 2020'!$H$2:$H$2047,Worksheet!DP$3,'Orders - December 2020'!$C$2:$C$2047,Worksheet!$F179),"-")</f>
        <v>-</v>
      </c>
      <c r="DQ179" s="51" t="str">
        <f>IFERROR(AVERAGEIFS('Orders - December 2020'!$I$2:$I$2047,'Orders - December 2020'!$H$2:$H$2047,Worksheet!DQ$3,'Orders - December 2020'!$C$2:$C$2047,Worksheet!$F179),"-")</f>
        <v>-</v>
      </c>
      <c r="DR179" s="51" t="str">
        <f>IFERROR(AVERAGEIFS('Orders - December 2020'!$I$2:$I$2047,'Orders - December 2020'!$H$2:$H$2047,Worksheet!DR$3,'Orders - December 2020'!$C$2:$C$2047,Worksheet!$F179),"-")</f>
        <v>-</v>
      </c>
      <c r="DS179" s="51" t="str">
        <f>IFERROR(AVERAGEIFS('Orders - December 2020'!$I$2:$I$2047,'Orders - December 2020'!$H$2:$H$2047,Worksheet!DS$3,'Orders - December 2020'!$C$2:$C$2047,Worksheet!$F179),"-")</f>
        <v>-</v>
      </c>
      <c r="DT179" s="51" t="str">
        <f>IFERROR(AVERAGEIFS('Orders - December 2020'!$I$2:$I$2047,'Orders - December 2020'!$H$2:$H$2047,Worksheet!DT$3,'Orders - December 2020'!$C$2:$C$2047,Worksheet!$F179),"-")</f>
        <v>-</v>
      </c>
      <c r="DU179" s="51" t="str">
        <f>IFERROR(AVERAGEIFS('Orders - December 2020'!$I$2:$I$2047,'Orders - December 2020'!$H$2:$H$2047,Worksheet!DU$3,'Orders - December 2020'!$C$2:$C$2047,Worksheet!$F179),"-")</f>
        <v>-</v>
      </c>
      <c r="DV179" s="51" t="str">
        <f>IFERROR(AVERAGEIFS('Orders - December 2020'!$I$2:$I$2047,'Orders - December 2020'!$H$2:$H$2047,Worksheet!DV$3,'Orders - December 2020'!$C$2:$C$2047,Worksheet!$F179),"-")</f>
        <v>-</v>
      </c>
      <c r="DW179" s="51" t="str">
        <f>IFERROR(AVERAGEIFS('Orders - December 2020'!$I$2:$I$2047,'Orders - December 2020'!$H$2:$H$2047,Worksheet!DW$3,'Orders - December 2020'!$C$2:$C$2047,Worksheet!$F179),"-")</f>
        <v>-</v>
      </c>
      <c r="DX179" s="51" t="str">
        <f>IFERROR(AVERAGEIFS('Orders - December 2020'!$I$2:$I$2047,'Orders - December 2020'!$H$2:$H$2047,Worksheet!DX$3,'Orders - December 2020'!$C$2:$C$2047,Worksheet!$F179),"-")</f>
        <v>-</v>
      </c>
      <c r="DY179" s="51" t="str">
        <f>IFERROR(AVERAGEIFS('Orders - December 2020'!$I$2:$I$2047,'Orders - December 2020'!$H$2:$H$2047,Worksheet!DY$3,'Orders - December 2020'!$C$2:$C$2047,Worksheet!$F179),"-")</f>
        <v>-</v>
      </c>
      <c r="DZ179" s="51" t="str">
        <f>IFERROR(AVERAGEIFS('Orders - December 2020'!$I$2:$I$2047,'Orders - December 2020'!$H$2:$H$2047,Worksheet!DZ$3,'Orders - December 2020'!$C$2:$C$2047,Worksheet!$F179),"-")</f>
        <v>-</v>
      </c>
      <c r="EA179" s="51" t="str">
        <f>IFERROR(AVERAGEIFS('Orders - December 2020'!$I$2:$I$2047,'Orders - December 2020'!$H$2:$H$2047,Worksheet!EA$3,'Orders - December 2020'!$C$2:$C$2047,Worksheet!$F179),"-")</f>
        <v>-</v>
      </c>
      <c r="EB179" s="51" t="str">
        <f>IFERROR(AVERAGEIFS('Orders - December 2020'!$I$2:$I$2047,'Orders - December 2020'!$H$2:$H$2047,Worksheet!EB$3,'Orders - December 2020'!$C$2:$C$2047,Worksheet!$F179),"-")</f>
        <v>-</v>
      </c>
      <c r="EC179" s="51" t="str">
        <f>IFERROR(AVERAGEIFS('Orders - December 2020'!$I$2:$I$2047,'Orders - December 2020'!$H$2:$H$2047,Worksheet!EC$3,'Orders - December 2020'!$C$2:$C$2047,Worksheet!$F179),"-")</f>
        <v>-</v>
      </c>
      <c r="ED179" s="51" t="str">
        <f>IFERROR(AVERAGEIFS('Orders - December 2020'!$I$2:$I$2047,'Orders - December 2020'!$H$2:$H$2047,Worksheet!ED$3,'Orders - December 2020'!$C$2:$C$2047,Worksheet!$F179),"-")</f>
        <v>-</v>
      </c>
      <c r="EE179" s="51" t="str">
        <f>IFERROR(AVERAGEIFS('Orders - December 2020'!$I$2:$I$2047,'Orders - December 2020'!$H$2:$H$2047,Worksheet!EE$3,'Orders - December 2020'!$C$2:$C$2047,Worksheet!$F179),"-")</f>
        <v>-</v>
      </c>
      <c r="EF179" s="51" t="str">
        <f>IFERROR(AVERAGEIFS('Orders - December 2020'!$I$2:$I$2047,'Orders - December 2020'!$H$2:$H$2047,Worksheet!EF$3,'Orders - December 2020'!$C$2:$C$2047,Worksheet!$F179),"-")</f>
        <v>-</v>
      </c>
      <c r="EG179" s="51" t="str">
        <f>IFERROR(AVERAGEIFS('Orders - December 2020'!$I$2:$I$2047,'Orders - December 2020'!$H$2:$H$2047,Worksheet!EG$3,'Orders - December 2020'!$C$2:$C$2047,Worksheet!$F179),"-")</f>
        <v>-</v>
      </c>
      <c r="EH179" s="51" t="str">
        <f>IFERROR(AVERAGEIFS('Orders - December 2020'!$I$2:$I$2047,'Orders - December 2020'!$H$2:$H$2047,Worksheet!EH$3,'Orders - December 2020'!$C$2:$C$2047,Worksheet!$F179),"-")</f>
        <v>-</v>
      </c>
      <c r="EI179" s="51" t="str">
        <f>IFERROR(AVERAGEIFS('Orders - December 2020'!$I$2:$I$2047,'Orders - December 2020'!$H$2:$H$2047,Worksheet!EI$3,'Orders - December 2020'!$C$2:$C$2047,Worksheet!$F179),"-")</f>
        <v>-</v>
      </c>
      <c r="EJ179" s="51" t="str">
        <f>IFERROR(AVERAGEIFS('Orders - December 2020'!$I$2:$I$2047,'Orders - December 2020'!$H$2:$H$2047,Worksheet!EJ$3,'Orders - December 2020'!$C$2:$C$2047,Worksheet!$F179),"-")</f>
        <v>-</v>
      </c>
      <c r="EK179" s="51" t="str">
        <f>IFERROR(AVERAGEIFS('Orders - December 2020'!$I$2:$I$2047,'Orders - December 2020'!$H$2:$H$2047,Worksheet!EK$3,'Orders - December 2020'!$C$2:$C$2047,Worksheet!$F179),"-")</f>
        <v>-</v>
      </c>
      <c r="EL179" s="51" t="str">
        <f>IFERROR(AVERAGEIFS('Orders - December 2020'!$I$2:$I$2047,'Orders - December 2020'!$H$2:$H$2047,Worksheet!EL$3,'Orders - December 2020'!$C$2:$C$2047,Worksheet!$F179),"-")</f>
        <v>-</v>
      </c>
      <c r="EM179" s="51" t="str">
        <f>IFERROR(AVERAGEIFS('Orders - December 2020'!$I$2:$I$2047,'Orders - December 2020'!$H$2:$H$2047,Worksheet!EM$3,'Orders - December 2020'!$C$2:$C$2047,Worksheet!$F179),"-")</f>
        <v>-</v>
      </c>
      <c r="EN179" s="51" t="str">
        <f>IFERROR(AVERAGEIFS('Orders - December 2020'!$I$2:$I$2047,'Orders - December 2020'!$H$2:$H$2047,Worksheet!EN$3,'Orders - December 2020'!$C$2:$C$2047,Worksheet!$F179),"-")</f>
        <v>-</v>
      </c>
      <c r="EO179" s="51" t="str">
        <f>IFERROR(AVERAGEIFS('Orders - December 2020'!$I$2:$I$2047,'Orders - December 2020'!$H$2:$H$2047,Worksheet!EO$3,'Orders - December 2020'!$C$2:$C$2047,Worksheet!$F179),"-")</f>
        <v>-</v>
      </c>
      <c r="EP179" s="51" t="str">
        <f>IFERROR(AVERAGEIFS('Orders - December 2020'!$I$2:$I$2047,'Orders - December 2020'!$H$2:$H$2047,Worksheet!EP$3,'Orders - December 2020'!$C$2:$C$2047,Worksheet!$F179),"-")</f>
        <v>-</v>
      </c>
      <c r="EQ179" s="51" t="str">
        <f>IFERROR(AVERAGEIFS('Orders - December 2020'!$I$2:$I$2047,'Orders - December 2020'!$H$2:$H$2047,Worksheet!EQ$3,'Orders - December 2020'!$C$2:$C$2047,Worksheet!$F179),"-")</f>
        <v>-</v>
      </c>
      <c r="ER179" s="51" t="str">
        <f>IFERROR(AVERAGEIFS('Orders - December 2020'!$I$2:$I$2047,'Orders - December 2020'!$H$2:$H$2047,Worksheet!ER$3,'Orders - December 2020'!$C$2:$C$2047,Worksheet!$F179),"-")</f>
        <v>-</v>
      </c>
      <c r="ES179" s="51" t="str">
        <f>IFERROR(AVERAGEIFS('Orders - December 2020'!$I$2:$I$2047,'Orders - December 2020'!$H$2:$H$2047,Worksheet!ES$3,'Orders - December 2020'!$C$2:$C$2047,Worksheet!$F179),"-")</f>
        <v>-</v>
      </c>
      <c r="ET179" s="51" t="str">
        <f>IFERROR(AVERAGEIFS('Orders - December 2020'!$I$2:$I$2047,'Orders - December 2020'!$H$2:$H$2047,Worksheet!ET$3,'Orders - December 2020'!$C$2:$C$2047,Worksheet!$F179),"-")</f>
        <v>-</v>
      </c>
      <c r="EU179" s="51" t="str">
        <f>IFERROR(AVERAGEIFS('Orders - December 2020'!$I$2:$I$2047,'Orders - December 2020'!$H$2:$H$2047,Worksheet!EU$3,'Orders - December 2020'!$C$2:$C$2047,Worksheet!$F179),"-")</f>
        <v>-</v>
      </c>
      <c r="EV179" s="51" t="str">
        <f>IFERROR(AVERAGEIFS('Orders - December 2020'!$I$2:$I$2047,'Orders - December 2020'!$H$2:$H$2047,Worksheet!EV$3,'Orders - December 2020'!$C$2:$C$2047,Worksheet!$F179),"-")</f>
        <v>-</v>
      </c>
      <c r="EW179" s="51" t="str">
        <f>IFERROR(AVERAGEIFS('Orders - December 2020'!$I$2:$I$2047,'Orders - December 2020'!$H$2:$H$2047,Worksheet!EW$3,'Orders - December 2020'!$C$2:$C$2047,Worksheet!$F179),"-")</f>
        <v>-</v>
      </c>
      <c r="EX179" s="51" t="str">
        <f>IFERROR(AVERAGEIFS('Orders - December 2020'!$I$2:$I$2047,'Orders - December 2020'!$H$2:$H$2047,Worksheet!EX$3,'Orders - December 2020'!$C$2:$C$2047,Worksheet!$F179),"-")</f>
        <v>-</v>
      </c>
      <c r="EY179" s="51" t="str">
        <f>IFERROR(AVERAGEIFS('Orders - December 2020'!$I$2:$I$2047,'Orders - December 2020'!$H$2:$H$2047,Worksheet!EY$3,'Orders - December 2020'!$C$2:$C$2047,Worksheet!$F179),"-")</f>
        <v>-</v>
      </c>
      <c r="EZ179" s="51" t="str">
        <f>IFERROR(AVERAGEIFS('Orders - December 2020'!$I$2:$I$2047,'Orders - December 2020'!$H$2:$H$2047,Worksheet!EZ$3,'Orders - December 2020'!$C$2:$C$2047,Worksheet!$F179),"-")</f>
        <v>-</v>
      </c>
      <c r="FA179" s="51" t="str">
        <f>IFERROR(AVERAGEIFS('Orders - December 2020'!$I$2:$I$2047,'Orders - December 2020'!$H$2:$H$2047,Worksheet!FA$3,'Orders - December 2020'!$C$2:$C$2047,Worksheet!$F179),"-")</f>
        <v>-</v>
      </c>
      <c r="FB179" s="51" t="str">
        <f>IFERROR(AVERAGEIFS('Orders - December 2020'!$I$2:$I$2047,'Orders - December 2020'!$H$2:$H$2047,Worksheet!FB$3,'Orders - December 2020'!$C$2:$C$2047,Worksheet!$F179),"-")</f>
        <v>-</v>
      </c>
      <c r="FC179" s="51" t="str">
        <f>IFERROR(AVERAGEIFS('Orders - December 2020'!$I$2:$I$2047,'Orders - December 2020'!$H$2:$H$2047,Worksheet!FC$3,'Orders - December 2020'!$C$2:$C$2047,Worksheet!$F179),"-")</f>
        <v>-</v>
      </c>
      <c r="FD179" s="51" t="str">
        <f>IFERROR(AVERAGEIFS('Orders - December 2020'!$I$2:$I$2047,'Orders - December 2020'!$H$2:$H$2047,Worksheet!FD$3,'Orders - December 2020'!$C$2:$C$2047,Worksheet!$F179),"-")</f>
        <v>-</v>
      </c>
      <c r="FE179" s="51" t="str">
        <f>IFERROR(AVERAGEIFS('Orders - December 2020'!$I$2:$I$2047,'Orders - December 2020'!$H$2:$H$2047,Worksheet!FE$3,'Orders - December 2020'!$C$2:$C$2047,Worksheet!$F179),"-")</f>
        <v>-</v>
      </c>
      <c r="FF179" s="51" t="str">
        <f>IFERROR(AVERAGEIFS('Orders - December 2020'!$I$2:$I$2047,'Orders - December 2020'!$H$2:$H$2047,Worksheet!FF$3,'Orders - December 2020'!$C$2:$C$2047,Worksheet!$F179),"-")</f>
        <v>-</v>
      </c>
      <c r="FG179" s="52" t="str">
        <f>IFERROR(AVERAGEIFS('Orders - December 2020'!$I$2:$I$2047,'Orders - December 2020'!$H$2:$H$2047,Worksheet!FG$3,'Orders - December 2020'!$C$2:$C$2047,Worksheet!$F179),"-")</f>
        <v>-</v>
      </c>
    </row>
    <row r="180" spans="6:163">
      <c r="F180" s="45" t="str">
        <v>Pankrose Minimart</v>
      </c>
      <c r="G180" s="50" t="str">
        <f>IFERROR(AVERAGEIFS('Orders - December 2020'!$I$2:$I$2047,'Orders - December 2020'!$H$2:$H$2047,Worksheet!G$3,'Orders - December 2020'!$C$2:$C$2047,Worksheet!$F180),"-")</f>
        <v>-</v>
      </c>
      <c r="H180" s="51" t="str">
        <f>IFERROR(AVERAGEIFS('Orders - December 2020'!$I$2:$I$2047,'Orders - December 2020'!$H$2:$H$2047,Worksheet!H$3,'Orders - December 2020'!$C$2:$C$2047,Worksheet!$F180),"-")</f>
        <v>-</v>
      </c>
      <c r="I180" s="51" t="str">
        <f>IFERROR(AVERAGEIFS('Orders - December 2020'!$I$2:$I$2047,'Orders - December 2020'!$H$2:$H$2047,Worksheet!I$3,'Orders - December 2020'!$C$2:$C$2047,Worksheet!$F180),"-")</f>
        <v>-</v>
      </c>
      <c r="J180" s="51" t="str">
        <f>IFERROR(AVERAGEIFS('Orders - December 2020'!$I$2:$I$2047,'Orders - December 2020'!$H$2:$H$2047,Worksheet!J$3,'Orders - December 2020'!$C$2:$C$2047,Worksheet!$F180),"-")</f>
        <v>-</v>
      </c>
      <c r="K180" s="51" t="str">
        <f>IFERROR(AVERAGEIFS('Orders - December 2020'!$I$2:$I$2047,'Orders - December 2020'!$H$2:$H$2047,Worksheet!K$3,'Orders - December 2020'!$C$2:$C$2047,Worksheet!$F180),"-")</f>
        <v>-</v>
      </c>
      <c r="L180" s="51" t="str">
        <f>IFERROR(AVERAGEIFS('Orders - December 2020'!$I$2:$I$2047,'Orders - December 2020'!$H$2:$H$2047,Worksheet!L$3,'Orders - December 2020'!$C$2:$C$2047,Worksheet!$F180),"-")</f>
        <v>-</v>
      </c>
      <c r="M180" s="51" t="str">
        <f>IFERROR(AVERAGEIFS('Orders - December 2020'!$I$2:$I$2047,'Orders - December 2020'!$H$2:$H$2047,Worksheet!M$3,'Orders - December 2020'!$C$2:$C$2047,Worksheet!$F180),"-")</f>
        <v>-</v>
      </c>
      <c r="N180" s="51" t="str">
        <f>IFERROR(AVERAGEIFS('Orders - December 2020'!$I$2:$I$2047,'Orders - December 2020'!$H$2:$H$2047,Worksheet!N$3,'Orders - December 2020'!$C$2:$C$2047,Worksheet!$F180),"-")</f>
        <v>-</v>
      </c>
      <c r="O180" s="51" t="str">
        <f>IFERROR(AVERAGEIFS('Orders - December 2020'!$I$2:$I$2047,'Orders - December 2020'!$H$2:$H$2047,Worksheet!O$3,'Orders - December 2020'!$C$2:$C$2047,Worksheet!$F180),"-")</f>
        <v>-</v>
      </c>
      <c r="P180" s="51" t="str">
        <f>IFERROR(AVERAGEIFS('Orders - December 2020'!$I$2:$I$2047,'Orders - December 2020'!$H$2:$H$2047,Worksheet!P$3,'Orders - December 2020'!$C$2:$C$2047,Worksheet!$F180),"-")</f>
        <v>-</v>
      </c>
      <c r="Q180" s="51" t="str">
        <f>IFERROR(AVERAGEIFS('Orders - December 2020'!$I$2:$I$2047,'Orders - December 2020'!$H$2:$H$2047,Worksheet!Q$3,'Orders - December 2020'!$C$2:$C$2047,Worksheet!$F180),"-")</f>
        <v>-</v>
      </c>
      <c r="R180" s="51" t="str">
        <f>IFERROR(AVERAGEIFS('Orders - December 2020'!$I$2:$I$2047,'Orders - December 2020'!$H$2:$H$2047,Worksheet!R$3,'Orders - December 2020'!$C$2:$C$2047,Worksheet!$F180),"-")</f>
        <v>-</v>
      </c>
      <c r="S180" s="51" t="str">
        <f>IFERROR(AVERAGEIFS('Orders - December 2020'!$I$2:$I$2047,'Orders - December 2020'!$H$2:$H$2047,Worksheet!S$3,'Orders - December 2020'!$C$2:$C$2047,Worksheet!$F180),"-")</f>
        <v>-</v>
      </c>
      <c r="T180" s="51" t="str">
        <f>IFERROR(AVERAGEIFS('Orders - December 2020'!$I$2:$I$2047,'Orders - December 2020'!$H$2:$H$2047,Worksheet!T$3,'Orders - December 2020'!$C$2:$C$2047,Worksheet!$F180),"-")</f>
        <v>-</v>
      </c>
      <c r="U180" s="51" t="str">
        <f>IFERROR(AVERAGEIFS('Orders - December 2020'!$I$2:$I$2047,'Orders - December 2020'!$H$2:$H$2047,Worksheet!U$3,'Orders - December 2020'!$C$2:$C$2047,Worksheet!$F180),"-")</f>
        <v>-</v>
      </c>
      <c r="V180" s="51" t="str">
        <f>IFERROR(AVERAGEIFS('Orders - December 2020'!$I$2:$I$2047,'Orders - December 2020'!$H$2:$H$2047,Worksheet!V$3,'Orders - December 2020'!$C$2:$C$2047,Worksheet!$F180),"-")</f>
        <v>-</v>
      </c>
      <c r="W180" s="51" t="str">
        <f>IFERROR(AVERAGEIFS('Orders - December 2020'!$I$2:$I$2047,'Orders - December 2020'!$H$2:$H$2047,Worksheet!W$3,'Orders - December 2020'!$C$2:$C$2047,Worksheet!$F180),"-")</f>
        <v>-</v>
      </c>
      <c r="X180" s="51" t="str">
        <f>IFERROR(AVERAGEIFS('Orders - December 2020'!$I$2:$I$2047,'Orders - December 2020'!$H$2:$H$2047,Worksheet!X$3,'Orders - December 2020'!$C$2:$C$2047,Worksheet!$F180),"-")</f>
        <v>-</v>
      </c>
      <c r="Y180" s="51" t="str">
        <f>IFERROR(AVERAGEIFS('Orders - December 2020'!$I$2:$I$2047,'Orders - December 2020'!$H$2:$H$2047,Worksheet!Y$3,'Orders - December 2020'!$C$2:$C$2047,Worksheet!$F180),"-")</f>
        <v>-</v>
      </c>
      <c r="Z180" s="51" t="str">
        <f>IFERROR(AVERAGEIFS('Orders - December 2020'!$I$2:$I$2047,'Orders - December 2020'!$H$2:$H$2047,Worksheet!Z$3,'Orders - December 2020'!$C$2:$C$2047,Worksheet!$F180),"-")</f>
        <v>-</v>
      </c>
      <c r="AA180" s="51" t="str">
        <f>IFERROR(AVERAGEIFS('Orders - December 2020'!$I$2:$I$2047,'Orders - December 2020'!$H$2:$H$2047,Worksheet!AA$3,'Orders - December 2020'!$C$2:$C$2047,Worksheet!$F180),"-")</f>
        <v>-</v>
      </c>
      <c r="AB180" s="51" t="str">
        <f>IFERROR(AVERAGEIFS('Orders - December 2020'!$I$2:$I$2047,'Orders - December 2020'!$H$2:$H$2047,Worksheet!AB$3,'Orders - December 2020'!$C$2:$C$2047,Worksheet!$F180),"-")</f>
        <v>-</v>
      </c>
      <c r="AC180" s="51" t="str">
        <f>IFERROR(AVERAGEIFS('Orders - December 2020'!$I$2:$I$2047,'Orders - December 2020'!$H$2:$H$2047,Worksheet!AC$3,'Orders - December 2020'!$C$2:$C$2047,Worksheet!$F180),"-")</f>
        <v>-</v>
      </c>
      <c r="AD180" s="51" t="str">
        <f>IFERROR(AVERAGEIFS('Orders - December 2020'!$I$2:$I$2047,'Orders - December 2020'!$H$2:$H$2047,Worksheet!AD$3,'Orders - December 2020'!$C$2:$C$2047,Worksheet!$F180),"-")</f>
        <v>-</v>
      </c>
      <c r="AE180" s="51" t="str">
        <f>IFERROR(AVERAGEIFS('Orders - December 2020'!$I$2:$I$2047,'Orders - December 2020'!$H$2:$H$2047,Worksheet!AE$3,'Orders - December 2020'!$C$2:$C$2047,Worksheet!$F180),"-")</f>
        <v>-</v>
      </c>
      <c r="AF180" s="51" t="str">
        <f>IFERROR(AVERAGEIFS('Orders - December 2020'!$I$2:$I$2047,'Orders - December 2020'!$H$2:$H$2047,Worksheet!AF$3,'Orders - December 2020'!$C$2:$C$2047,Worksheet!$F180),"-")</f>
        <v>-</v>
      </c>
      <c r="AG180" s="51" t="str">
        <f>IFERROR(AVERAGEIFS('Orders - December 2020'!$I$2:$I$2047,'Orders - December 2020'!$H$2:$H$2047,Worksheet!AG$3,'Orders - December 2020'!$C$2:$C$2047,Worksheet!$F180),"-")</f>
        <v>-</v>
      </c>
      <c r="AH180" s="51" t="str">
        <f>IFERROR(AVERAGEIFS('Orders - December 2020'!$I$2:$I$2047,'Orders - December 2020'!$H$2:$H$2047,Worksheet!AH$3,'Orders - December 2020'!$C$2:$C$2047,Worksheet!$F180),"-")</f>
        <v>-</v>
      </c>
      <c r="AI180" s="51" t="str">
        <f>IFERROR(AVERAGEIFS('Orders - December 2020'!$I$2:$I$2047,'Orders - December 2020'!$H$2:$H$2047,Worksheet!AI$3,'Orders - December 2020'!$C$2:$C$2047,Worksheet!$F180),"-")</f>
        <v>-</v>
      </c>
      <c r="AJ180" s="51" t="str">
        <f>IFERROR(AVERAGEIFS('Orders - December 2020'!$I$2:$I$2047,'Orders - December 2020'!$H$2:$H$2047,Worksheet!AJ$3,'Orders - December 2020'!$C$2:$C$2047,Worksheet!$F180),"-")</f>
        <v>-</v>
      </c>
      <c r="AK180" s="51" t="str">
        <f>IFERROR(AVERAGEIFS('Orders - December 2020'!$I$2:$I$2047,'Orders - December 2020'!$H$2:$H$2047,Worksheet!AK$3,'Orders - December 2020'!$C$2:$C$2047,Worksheet!$F180),"-")</f>
        <v>-</v>
      </c>
      <c r="AL180" s="51" t="str">
        <f>IFERROR(AVERAGEIFS('Orders - December 2020'!$I$2:$I$2047,'Orders - December 2020'!$H$2:$H$2047,Worksheet!AL$3,'Orders - December 2020'!$C$2:$C$2047,Worksheet!$F180),"-")</f>
        <v>-</v>
      </c>
      <c r="AM180" s="51" t="str">
        <f>IFERROR(AVERAGEIFS('Orders - December 2020'!$I$2:$I$2047,'Orders - December 2020'!$H$2:$H$2047,Worksheet!AM$3,'Orders - December 2020'!$C$2:$C$2047,Worksheet!$F180),"-")</f>
        <v>-</v>
      </c>
      <c r="AN180" s="51" t="str">
        <f>IFERROR(AVERAGEIFS('Orders - December 2020'!$I$2:$I$2047,'Orders - December 2020'!$H$2:$H$2047,Worksheet!AN$3,'Orders - December 2020'!$C$2:$C$2047,Worksheet!$F180),"-")</f>
        <v>-</v>
      </c>
      <c r="AO180" s="51" t="str">
        <f>IFERROR(AVERAGEIFS('Orders - December 2020'!$I$2:$I$2047,'Orders - December 2020'!$H$2:$H$2047,Worksheet!AO$3,'Orders - December 2020'!$C$2:$C$2047,Worksheet!$F180),"-")</f>
        <v>-</v>
      </c>
      <c r="AP180" s="51" t="str">
        <f>IFERROR(AVERAGEIFS('Orders - December 2020'!$I$2:$I$2047,'Orders - December 2020'!$H$2:$H$2047,Worksheet!AP$3,'Orders - December 2020'!$C$2:$C$2047,Worksheet!$F180),"-")</f>
        <v>-</v>
      </c>
      <c r="AQ180" s="51" t="str">
        <f>IFERROR(AVERAGEIFS('Orders - December 2020'!$I$2:$I$2047,'Orders - December 2020'!$H$2:$H$2047,Worksheet!AQ$3,'Orders - December 2020'!$C$2:$C$2047,Worksheet!$F180),"-")</f>
        <v>-</v>
      </c>
      <c r="AR180" s="51" t="str">
        <f>IFERROR(AVERAGEIFS('Orders - December 2020'!$I$2:$I$2047,'Orders - December 2020'!$H$2:$H$2047,Worksheet!AR$3,'Orders - December 2020'!$C$2:$C$2047,Worksheet!$F180),"-")</f>
        <v>-</v>
      </c>
      <c r="AS180" s="51" t="str">
        <f>IFERROR(AVERAGEIFS('Orders - December 2020'!$I$2:$I$2047,'Orders - December 2020'!$H$2:$H$2047,Worksheet!AS$3,'Orders - December 2020'!$C$2:$C$2047,Worksheet!$F180),"-")</f>
        <v>-</v>
      </c>
      <c r="AT180" s="51" t="str">
        <f>IFERROR(AVERAGEIFS('Orders - December 2020'!$I$2:$I$2047,'Orders - December 2020'!$H$2:$H$2047,Worksheet!AT$3,'Orders - December 2020'!$C$2:$C$2047,Worksheet!$F180),"-")</f>
        <v>-</v>
      </c>
      <c r="AU180" s="51" t="str">
        <f>IFERROR(AVERAGEIFS('Orders - December 2020'!$I$2:$I$2047,'Orders - December 2020'!$H$2:$H$2047,Worksheet!AU$3,'Orders - December 2020'!$C$2:$C$2047,Worksheet!$F180),"-")</f>
        <v>-</v>
      </c>
      <c r="AV180" s="51" t="str">
        <f>IFERROR(AVERAGEIFS('Orders - December 2020'!$I$2:$I$2047,'Orders - December 2020'!$H$2:$H$2047,Worksheet!AV$3,'Orders - December 2020'!$C$2:$C$2047,Worksheet!$F180),"-")</f>
        <v>-</v>
      </c>
      <c r="AW180" s="51" t="str">
        <f>IFERROR(AVERAGEIFS('Orders - December 2020'!$I$2:$I$2047,'Orders - December 2020'!$H$2:$H$2047,Worksheet!AW$3,'Orders - December 2020'!$C$2:$C$2047,Worksheet!$F180),"-")</f>
        <v>-</v>
      </c>
      <c r="AX180" s="51" t="str">
        <f>IFERROR(AVERAGEIFS('Orders - December 2020'!$I$2:$I$2047,'Orders - December 2020'!$H$2:$H$2047,Worksheet!AX$3,'Orders - December 2020'!$C$2:$C$2047,Worksheet!$F180),"-")</f>
        <v>-</v>
      </c>
      <c r="AY180" s="51" t="str">
        <f>IFERROR(AVERAGEIFS('Orders - December 2020'!$I$2:$I$2047,'Orders - December 2020'!$H$2:$H$2047,Worksheet!AY$3,'Orders - December 2020'!$C$2:$C$2047,Worksheet!$F180),"-")</f>
        <v>-</v>
      </c>
      <c r="AZ180" s="51">
        <f>IFERROR(AVERAGEIFS('Orders - December 2020'!$I$2:$I$2047,'Orders - December 2020'!$H$2:$H$2047,Worksheet!AZ$3,'Orders - December 2020'!$C$2:$C$2047,Worksheet!$F180),"-")</f>
        <v>1</v>
      </c>
      <c r="BA180" s="51" t="str">
        <f>IFERROR(AVERAGEIFS('Orders - December 2020'!$I$2:$I$2047,'Orders - December 2020'!$H$2:$H$2047,Worksheet!BA$3,'Orders - December 2020'!$C$2:$C$2047,Worksheet!$F180),"-")</f>
        <v>-</v>
      </c>
      <c r="BB180" s="51" t="str">
        <f>IFERROR(AVERAGEIFS('Orders - December 2020'!$I$2:$I$2047,'Orders - December 2020'!$H$2:$H$2047,Worksheet!BB$3,'Orders - December 2020'!$C$2:$C$2047,Worksheet!$F180),"-")</f>
        <v>-</v>
      </c>
      <c r="BC180" s="51" t="str">
        <f>IFERROR(AVERAGEIFS('Orders - December 2020'!$I$2:$I$2047,'Orders - December 2020'!$H$2:$H$2047,Worksheet!BC$3,'Orders - December 2020'!$C$2:$C$2047,Worksheet!$F180),"-")</f>
        <v>-</v>
      </c>
      <c r="BD180" s="51" t="str">
        <f>IFERROR(AVERAGEIFS('Orders - December 2020'!$I$2:$I$2047,'Orders - December 2020'!$H$2:$H$2047,Worksheet!BD$3,'Orders - December 2020'!$C$2:$C$2047,Worksheet!$F180),"-")</f>
        <v>-</v>
      </c>
      <c r="BE180" s="51" t="str">
        <f>IFERROR(AVERAGEIFS('Orders - December 2020'!$I$2:$I$2047,'Orders - December 2020'!$H$2:$H$2047,Worksheet!BE$3,'Orders - December 2020'!$C$2:$C$2047,Worksheet!$F180),"-")</f>
        <v>-</v>
      </c>
      <c r="BF180" s="51" t="str">
        <f>IFERROR(AVERAGEIFS('Orders - December 2020'!$I$2:$I$2047,'Orders - December 2020'!$H$2:$H$2047,Worksheet!BF$3,'Orders - December 2020'!$C$2:$C$2047,Worksheet!$F180),"-")</f>
        <v>-</v>
      </c>
      <c r="BG180" s="51" t="str">
        <f>IFERROR(AVERAGEIFS('Orders - December 2020'!$I$2:$I$2047,'Orders - December 2020'!$H$2:$H$2047,Worksheet!BG$3,'Orders - December 2020'!$C$2:$C$2047,Worksheet!$F180),"-")</f>
        <v>-</v>
      </c>
      <c r="BH180" s="51" t="str">
        <f>IFERROR(AVERAGEIFS('Orders - December 2020'!$I$2:$I$2047,'Orders - December 2020'!$H$2:$H$2047,Worksheet!BH$3,'Orders - December 2020'!$C$2:$C$2047,Worksheet!$F180),"-")</f>
        <v>-</v>
      </c>
      <c r="BI180" s="51" t="str">
        <f>IFERROR(AVERAGEIFS('Orders - December 2020'!$I$2:$I$2047,'Orders - December 2020'!$H$2:$H$2047,Worksheet!BI$3,'Orders - December 2020'!$C$2:$C$2047,Worksheet!$F180),"-")</f>
        <v>-</v>
      </c>
      <c r="BJ180" s="51" t="str">
        <f>IFERROR(AVERAGEIFS('Orders - December 2020'!$I$2:$I$2047,'Orders - December 2020'!$H$2:$H$2047,Worksheet!BJ$3,'Orders - December 2020'!$C$2:$C$2047,Worksheet!$F180),"-")</f>
        <v>-</v>
      </c>
      <c r="BK180" s="51" t="str">
        <f>IFERROR(AVERAGEIFS('Orders - December 2020'!$I$2:$I$2047,'Orders - December 2020'!$H$2:$H$2047,Worksheet!BK$3,'Orders - December 2020'!$C$2:$C$2047,Worksheet!$F180),"-")</f>
        <v>-</v>
      </c>
      <c r="BL180" s="51" t="str">
        <f>IFERROR(AVERAGEIFS('Orders - December 2020'!$I$2:$I$2047,'Orders - December 2020'!$H$2:$H$2047,Worksheet!BL$3,'Orders - December 2020'!$C$2:$C$2047,Worksheet!$F180),"-")</f>
        <v>-</v>
      </c>
      <c r="BM180" s="51" t="str">
        <f>IFERROR(AVERAGEIFS('Orders - December 2020'!$I$2:$I$2047,'Orders - December 2020'!$H$2:$H$2047,Worksheet!BM$3,'Orders - December 2020'!$C$2:$C$2047,Worksheet!$F180),"-")</f>
        <v>-</v>
      </c>
      <c r="BN180" s="51" t="str">
        <f>IFERROR(AVERAGEIFS('Orders - December 2020'!$I$2:$I$2047,'Orders - December 2020'!$H$2:$H$2047,Worksheet!BN$3,'Orders - December 2020'!$C$2:$C$2047,Worksheet!$F180),"-")</f>
        <v>-</v>
      </c>
      <c r="BO180" s="51" t="str">
        <f>IFERROR(AVERAGEIFS('Orders - December 2020'!$I$2:$I$2047,'Orders - December 2020'!$H$2:$H$2047,Worksheet!BO$3,'Orders - December 2020'!$C$2:$C$2047,Worksheet!$F180),"-")</f>
        <v>-</v>
      </c>
      <c r="BP180" s="51" t="str">
        <f>IFERROR(AVERAGEIFS('Orders - December 2020'!$I$2:$I$2047,'Orders - December 2020'!$H$2:$H$2047,Worksheet!BP$3,'Orders - December 2020'!$C$2:$C$2047,Worksheet!$F180),"-")</f>
        <v>-</v>
      </c>
      <c r="BQ180" s="51" t="str">
        <f>IFERROR(AVERAGEIFS('Orders - December 2020'!$I$2:$I$2047,'Orders - December 2020'!$H$2:$H$2047,Worksheet!BQ$3,'Orders - December 2020'!$C$2:$C$2047,Worksheet!$F180),"-")</f>
        <v>-</v>
      </c>
      <c r="BR180" s="51" t="str">
        <f>IFERROR(AVERAGEIFS('Orders - December 2020'!$I$2:$I$2047,'Orders - December 2020'!$H$2:$H$2047,Worksheet!BR$3,'Orders - December 2020'!$C$2:$C$2047,Worksheet!$F180),"-")</f>
        <v>-</v>
      </c>
      <c r="BS180" s="51" t="str">
        <f>IFERROR(AVERAGEIFS('Orders - December 2020'!$I$2:$I$2047,'Orders - December 2020'!$H$2:$H$2047,Worksheet!BS$3,'Orders - December 2020'!$C$2:$C$2047,Worksheet!$F180),"-")</f>
        <v>-</v>
      </c>
      <c r="BT180" s="51" t="str">
        <f>IFERROR(AVERAGEIFS('Orders - December 2020'!$I$2:$I$2047,'Orders - December 2020'!$H$2:$H$2047,Worksheet!BT$3,'Orders - December 2020'!$C$2:$C$2047,Worksheet!$F180),"-")</f>
        <v>-</v>
      </c>
      <c r="BU180" s="51" t="str">
        <f>IFERROR(AVERAGEIFS('Orders - December 2020'!$I$2:$I$2047,'Orders - December 2020'!$H$2:$H$2047,Worksheet!BU$3,'Orders - December 2020'!$C$2:$C$2047,Worksheet!$F180),"-")</f>
        <v>-</v>
      </c>
      <c r="BV180" s="51" t="str">
        <f>IFERROR(AVERAGEIFS('Orders - December 2020'!$I$2:$I$2047,'Orders - December 2020'!$H$2:$H$2047,Worksheet!BV$3,'Orders - December 2020'!$C$2:$C$2047,Worksheet!$F180),"-")</f>
        <v>-</v>
      </c>
      <c r="BW180" s="51" t="str">
        <f>IFERROR(AVERAGEIFS('Orders - December 2020'!$I$2:$I$2047,'Orders - December 2020'!$H$2:$H$2047,Worksheet!BW$3,'Orders - December 2020'!$C$2:$C$2047,Worksheet!$F180),"-")</f>
        <v>-</v>
      </c>
      <c r="BX180" s="51" t="str">
        <f>IFERROR(AVERAGEIFS('Orders - December 2020'!$I$2:$I$2047,'Orders - December 2020'!$H$2:$H$2047,Worksheet!BX$3,'Orders - December 2020'!$C$2:$C$2047,Worksheet!$F180),"-")</f>
        <v>-</v>
      </c>
      <c r="BY180" s="51" t="str">
        <f>IFERROR(AVERAGEIFS('Orders - December 2020'!$I$2:$I$2047,'Orders - December 2020'!$H$2:$H$2047,Worksheet!BY$3,'Orders - December 2020'!$C$2:$C$2047,Worksheet!$F180),"-")</f>
        <v>-</v>
      </c>
      <c r="BZ180" s="51" t="str">
        <f>IFERROR(AVERAGEIFS('Orders - December 2020'!$I$2:$I$2047,'Orders - December 2020'!$H$2:$H$2047,Worksheet!BZ$3,'Orders - December 2020'!$C$2:$C$2047,Worksheet!$F180),"-")</f>
        <v>-</v>
      </c>
      <c r="CA180" s="51" t="str">
        <f>IFERROR(AVERAGEIFS('Orders - December 2020'!$I$2:$I$2047,'Orders - December 2020'!$H$2:$H$2047,Worksheet!CA$3,'Orders - December 2020'!$C$2:$C$2047,Worksheet!$F180),"-")</f>
        <v>-</v>
      </c>
      <c r="CB180" s="51" t="str">
        <f>IFERROR(AVERAGEIFS('Orders - December 2020'!$I$2:$I$2047,'Orders - December 2020'!$H$2:$H$2047,Worksheet!CB$3,'Orders - December 2020'!$C$2:$C$2047,Worksheet!$F180),"-")</f>
        <v>-</v>
      </c>
      <c r="CC180" s="51" t="str">
        <f>IFERROR(AVERAGEIFS('Orders - December 2020'!$I$2:$I$2047,'Orders - December 2020'!$H$2:$H$2047,Worksheet!CC$3,'Orders - December 2020'!$C$2:$C$2047,Worksheet!$F180),"-")</f>
        <v>-</v>
      </c>
      <c r="CD180" s="51" t="str">
        <f>IFERROR(AVERAGEIFS('Orders - December 2020'!$I$2:$I$2047,'Orders - December 2020'!$H$2:$H$2047,Worksheet!CD$3,'Orders - December 2020'!$C$2:$C$2047,Worksheet!$F180),"-")</f>
        <v>-</v>
      </c>
      <c r="CE180" s="51" t="str">
        <f>IFERROR(AVERAGEIFS('Orders - December 2020'!$I$2:$I$2047,'Orders - December 2020'!$H$2:$H$2047,Worksheet!CE$3,'Orders - December 2020'!$C$2:$C$2047,Worksheet!$F180),"-")</f>
        <v>-</v>
      </c>
      <c r="CF180" s="51" t="str">
        <f>IFERROR(AVERAGEIFS('Orders - December 2020'!$I$2:$I$2047,'Orders - December 2020'!$H$2:$H$2047,Worksheet!CF$3,'Orders - December 2020'!$C$2:$C$2047,Worksheet!$F180),"-")</f>
        <v>-</v>
      </c>
      <c r="CG180" s="51" t="str">
        <f>IFERROR(AVERAGEIFS('Orders - December 2020'!$I$2:$I$2047,'Orders - December 2020'!$H$2:$H$2047,Worksheet!CG$3,'Orders - December 2020'!$C$2:$C$2047,Worksheet!$F180),"-")</f>
        <v>-</v>
      </c>
      <c r="CH180" s="51" t="str">
        <f>IFERROR(AVERAGEIFS('Orders - December 2020'!$I$2:$I$2047,'Orders - December 2020'!$H$2:$H$2047,Worksheet!CH$3,'Orders - December 2020'!$C$2:$C$2047,Worksheet!$F180),"-")</f>
        <v>-</v>
      </c>
      <c r="CI180" s="51">
        <f>IFERROR(AVERAGEIFS('Orders - December 2020'!$I$2:$I$2047,'Orders - December 2020'!$H$2:$H$2047,Worksheet!CI$3,'Orders - December 2020'!$C$2:$C$2047,Worksheet!$F180),"-")</f>
        <v>1</v>
      </c>
      <c r="CJ180" s="51" t="str">
        <f>IFERROR(AVERAGEIFS('Orders - December 2020'!$I$2:$I$2047,'Orders - December 2020'!$H$2:$H$2047,Worksheet!CJ$3,'Orders - December 2020'!$C$2:$C$2047,Worksheet!$F180),"-")</f>
        <v>-</v>
      </c>
      <c r="CK180" s="51" t="str">
        <f>IFERROR(AVERAGEIFS('Orders - December 2020'!$I$2:$I$2047,'Orders - December 2020'!$H$2:$H$2047,Worksheet!CK$3,'Orders - December 2020'!$C$2:$C$2047,Worksheet!$F180),"-")</f>
        <v>-</v>
      </c>
      <c r="CL180" s="51" t="str">
        <f>IFERROR(AVERAGEIFS('Orders - December 2020'!$I$2:$I$2047,'Orders - December 2020'!$H$2:$H$2047,Worksheet!CL$3,'Orders - December 2020'!$C$2:$C$2047,Worksheet!$F180),"-")</f>
        <v>-</v>
      </c>
      <c r="CM180" s="51" t="str">
        <f>IFERROR(AVERAGEIFS('Orders - December 2020'!$I$2:$I$2047,'Orders - December 2020'!$H$2:$H$2047,Worksheet!CM$3,'Orders - December 2020'!$C$2:$C$2047,Worksheet!$F180),"-")</f>
        <v>-</v>
      </c>
      <c r="CN180" s="51" t="str">
        <f>IFERROR(AVERAGEIFS('Orders - December 2020'!$I$2:$I$2047,'Orders - December 2020'!$H$2:$H$2047,Worksheet!CN$3,'Orders - December 2020'!$C$2:$C$2047,Worksheet!$F180),"-")</f>
        <v>-</v>
      </c>
      <c r="CO180" s="51" t="str">
        <f>IFERROR(AVERAGEIFS('Orders - December 2020'!$I$2:$I$2047,'Orders - December 2020'!$H$2:$H$2047,Worksheet!CO$3,'Orders - December 2020'!$C$2:$C$2047,Worksheet!$F180),"-")</f>
        <v>-</v>
      </c>
      <c r="CP180" s="51" t="str">
        <f>IFERROR(AVERAGEIFS('Orders - December 2020'!$I$2:$I$2047,'Orders - December 2020'!$H$2:$H$2047,Worksheet!CP$3,'Orders - December 2020'!$C$2:$C$2047,Worksheet!$F180),"-")</f>
        <v>-</v>
      </c>
      <c r="CQ180" s="51" t="str">
        <f>IFERROR(AVERAGEIFS('Orders - December 2020'!$I$2:$I$2047,'Orders - December 2020'!$H$2:$H$2047,Worksheet!CQ$3,'Orders - December 2020'!$C$2:$C$2047,Worksheet!$F180),"-")</f>
        <v>-</v>
      </c>
      <c r="CR180" s="51" t="str">
        <f>IFERROR(AVERAGEIFS('Orders - December 2020'!$I$2:$I$2047,'Orders - December 2020'!$H$2:$H$2047,Worksheet!CR$3,'Orders - December 2020'!$C$2:$C$2047,Worksheet!$F180),"-")</f>
        <v>-</v>
      </c>
      <c r="CS180" s="51" t="str">
        <f>IFERROR(AVERAGEIFS('Orders - December 2020'!$I$2:$I$2047,'Orders - December 2020'!$H$2:$H$2047,Worksheet!CS$3,'Orders - December 2020'!$C$2:$C$2047,Worksheet!$F180),"-")</f>
        <v>-</v>
      </c>
      <c r="CT180" s="51" t="str">
        <f>IFERROR(AVERAGEIFS('Orders - December 2020'!$I$2:$I$2047,'Orders - December 2020'!$H$2:$H$2047,Worksheet!CT$3,'Orders - December 2020'!$C$2:$C$2047,Worksheet!$F180),"-")</f>
        <v>-</v>
      </c>
      <c r="CU180" s="51" t="str">
        <f>IFERROR(AVERAGEIFS('Orders - December 2020'!$I$2:$I$2047,'Orders - December 2020'!$H$2:$H$2047,Worksheet!CU$3,'Orders - December 2020'!$C$2:$C$2047,Worksheet!$F180),"-")</f>
        <v>-</v>
      </c>
      <c r="CV180" s="51" t="str">
        <f>IFERROR(AVERAGEIFS('Orders - December 2020'!$I$2:$I$2047,'Orders - December 2020'!$H$2:$H$2047,Worksheet!CV$3,'Orders - December 2020'!$C$2:$C$2047,Worksheet!$F180),"-")</f>
        <v>-</v>
      </c>
      <c r="CW180" s="51" t="str">
        <f>IFERROR(AVERAGEIFS('Orders - December 2020'!$I$2:$I$2047,'Orders - December 2020'!$H$2:$H$2047,Worksheet!CW$3,'Orders - December 2020'!$C$2:$C$2047,Worksheet!$F180),"-")</f>
        <v>-</v>
      </c>
      <c r="CX180" s="51" t="str">
        <f>IFERROR(AVERAGEIFS('Orders - December 2020'!$I$2:$I$2047,'Orders - December 2020'!$H$2:$H$2047,Worksheet!CX$3,'Orders - December 2020'!$C$2:$C$2047,Worksheet!$F180),"-")</f>
        <v>-</v>
      </c>
      <c r="CY180" s="51" t="str">
        <f>IFERROR(AVERAGEIFS('Orders - December 2020'!$I$2:$I$2047,'Orders - December 2020'!$H$2:$H$2047,Worksheet!CY$3,'Orders - December 2020'!$C$2:$C$2047,Worksheet!$F180),"-")</f>
        <v>-</v>
      </c>
      <c r="CZ180" s="51" t="str">
        <f>IFERROR(AVERAGEIFS('Orders - December 2020'!$I$2:$I$2047,'Orders - December 2020'!$H$2:$H$2047,Worksheet!CZ$3,'Orders - December 2020'!$C$2:$C$2047,Worksheet!$F180),"-")</f>
        <v>-</v>
      </c>
      <c r="DA180" s="51" t="str">
        <f>IFERROR(AVERAGEIFS('Orders - December 2020'!$I$2:$I$2047,'Orders - December 2020'!$H$2:$H$2047,Worksheet!DA$3,'Orders - December 2020'!$C$2:$C$2047,Worksheet!$F180),"-")</f>
        <v>-</v>
      </c>
      <c r="DB180" s="51" t="str">
        <f>IFERROR(AVERAGEIFS('Orders - December 2020'!$I$2:$I$2047,'Orders - December 2020'!$H$2:$H$2047,Worksheet!DB$3,'Orders - December 2020'!$C$2:$C$2047,Worksheet!$F180),"-")</f>
        <v>-</v>
      </c>
      <c r="DC180" s="51" t="str">
        <f>IFERROR(AVERAGEIFS('Orders - December 2020'!$I$2:$I$2047,'Orders - December 2020'!$H$2:$H$2047,Worksheet!DC$3,'Orders - December 2020'!$C$2:$C$2047,Worksheet!$F180),"-")</f>
        <v>-</v>
      </c>
      <c r="DD180" s="51" t="str">
        <f>IFERROR(AVERAGEIFS('Orders - December 2020'!$I$2:$I$2047,'Orders - December 2020'!$H$2:$H$2047,Worksheet!DD$3,'Orders - December 2020'!$C$2:$C$2047,Worksheet!$F180),"-")</f>
        <v>-</v>
      </c>
      <c r="DE180" s="51" t="str">
        <f>IFERROR(AVERAGEIFS('Orders - December 2020'!$I$2:$I$2047,'Orders - December 2020'!$H$2:$H$2047,Worksheet!DE$3,'Orders - December 2020'!$C$2:$C$2047,Worksheet!$F180),"-")</f>
        <v>-</v>
      </c>
      <c r="DF180" s="51" t="str">
        <f>IFERROR(AVERAGEIFS('Orders - December 2020'!$I$2:$I$2047,'Orders - December 2020'!$H$2:$H$2047,Worksheet!DF$3,'Orders - December 2020'!$C$2:$C$2047,Worksheet!$F180),"-")</f>
        <v>-</v>
      </c>
      <c r="DG180" s="51" t="str">
        <f>IFERROR(AVERAGEIFS('Orders - December 2020'!$I$2:$I$2047,'Orders - December 2020'!$H$2:$H$2047,Worksheet!DG$3,'Orders - December 2020'!$C$2:$C$2047,Worksheet!$F180),"-")</f>
        <v>-</v>
      </c>
      <c r="DH180" s="51" t="str">
        <f>IFERROR(AVERAGEIFS('Orders - December 2020'!$I$2:$I$2047,'Orders - December 2020'!$H$2:$H$2047,Worksheet!DH$3,'Orders - December 2020'!$C$2:$C$2047,Worksheet!$F180),"-")</f>
        <v>-</v>
      </c>
      <c r="DI180" s="51" t="str">
        <f>IFERROR(AVERAGEIFS('Orders - December 2020'!$I$2:$I$2047,'Orders - December 2020'!$H$2:$H$2047,Worksheet!DI$3,'Orders - December 2020'!$C$2:$C$2047,Worksheet!$F180),"-")</f>
        <v>-</v>
      </c>
      <c r="DJ180" s="51" t="str">
        <f>IFERROR(AVERAGEIFS('Orders - December 2020'!$I$2:$I$2047,'Orders - December 2020'!$H$2:$H$2047,Worksheet!DJ$3,'Orders - December 2020'!$C$2:$C$2047,Worksheet!$F180),"-")</f>
        <v>-</v>
      </c>
      <c r="DK180" s="51" t="str">
        <f>IFERROR(AVERAGEIFS('Orders - December 2020'!$I$2:$I$2047,'Orders - December 2020'!$H$2:$H$2047,Worksheet!DK$3,'Orders - December 2020'!$C$2:$C$2047,Worksheet!$F180),"-")</f>
        <v>-</v>
      </c>
      <c r="DL180" s="51" t="str">
        <f>IFERROR(AVERAGEIFS('Orders - December 2020'!$I$2:$I$2047,'Orders - December 2020'!$H$2:$H$2047,Worksheet!DL$3,'Orders - December 2020'!$C$2:$C$2047,Worksheet!$F180),"-")</f>
        <v>-</v>
      </c>
      <c r="DM180" s="51" t="str">
        <f>IFERROR(AVERAGEIFS('Orders - December 2020'!$I$2:$I$2047,'Orders - December 2020'!$H$2:$H$2047,Worksheet!DM$3,'Orders - December 2020'!$C$2:$C$2047,Worksheet!$F180),"-")</f>
        <v>-</v>
      </c>
      <c r="DN180" s="51" t="str">
        <f>IFERROR(AVERAGEIFS('Orders - December 2020'!$I$2:$I$2047,'Orders - December 2020'!$H$2:$H$2047,Worksheet!DN$3,'Orders - December 2020'!$C$2:$C$2047,Worksheet!$F180),"-")</f>
        <v>-</v>
      </c>
      <c r="DO180" s="51" t="str">
        <f>IFERROR(AVERAGEIFS('Orders - December 2020'!$I$2:$I$2047,'Orders - December 2020'!$H$2:$H$2047,Worksheet!DO$3,'Orders - December 2020'!$C$2:$C$2047,Worksheet!$F180),"-")</f>
        <v>-</v>
      </c>
      <c r="DP180" s="51" t="str">
        <f>IFERROR(AVERAGEIFS('Orders - December 2020'!$I$2:$I$2047,'Orders - December 2020'!$H$2:$H$2047,Worksheet!DP$3,'Orders - December 2020'!$C$2:$C$2047,Worksheet!$F180),"-")</f>
        <v>-</v>
      </c>
      <c r="DQ180" s="51" t="str">
        <f>IFERROR(AVERAGEIFS('Orders - December 2020'!$I$2:$I$2047,'Orders - December 2020'!$H$2:$H$2047,Worksheet!DQ$3,'Orders - December 2020'!$C$2:$C$2047,Worksheet!$F180),"-")</f>
        <v>-</v>
      </c>
      <c r="DR180" s="51" t="str">
        <f>IFERROR(AVERAGEIFS('Orders - December 2020'!$I$2:$I$2047,'Orders - December 2020'!$H$2:$H$2047,Worksheet!DR$3,'Orders - December 2020'!$C$2:$C$2047,Worksheet!$F180),"-")</f>
        <v>-</v>
      </c>
      <c r="DS180" s="51" t="str">
        <f>IFERROR(AVERAGEIFS('Orders - December 2020'!$I$2:$I$2047,'Orders - December 2020'!$H$2:$H$2047,Worksheet!DS$3,'Orders - December 2020'!$C$2:$C$2047,Worksheet!$F180),"-")</f>
        <v>-</v>
      </c>
      <c r="DT180" s="51" t="str">
        <f>IFERROR(AVERAGEIFS('Orders - December 2020'!$I$2:$I$2047,'Orders - December 2020'!$H$2:$H$2047,Worksheet!DT$3,'Orders - December 2020'!$C$2:$C$2047,Worksheet!$F180),"-")</f>
        <v>-</v>
      </c>
      <c r="DU180" s="51" t="str">
        <f>IFERROR(AVERAGEIFS('Orders - December 2020'!$I$2:$I$2047,'Orders - December 2020'!$H$2:$H$2047,Worksheet!DU$3,'Orders - December 2020'!$C$2:$C$2047,Worksheet!$F180),"-")</f>
        <v>-</v>
      </c>
      <c r="DV180" s="51" t="str">
        <f>IFERROR(AVERAGEIFS('Orders - December 2020'!$I$2:$I$2047,'Orders - December 2020'!$H$2:$H$2047,Worksheet!DV$3,'Orders - December 2020'!$C$2:$C$2047,Worksheet!$F180),"-")</f>
        <v>-</v>
      </c>
      <c r="DW180" s="51" t="str">
        <f>IFERROR(AVERAGEIFS('Orders - December 2020'!$I$2:$I$2047,'Orders - December 2020'!$H$2:$H$2047,Worksheet!DW$3,'Orders - December 2020'!$C$2:$C$2047,Worksheet!$F180),"-")</f>
        <v>-</v>
      </c>
      <c r="DX180" s="51" t="str">
        <f>IFERROR(AVERAGEIFS('Orders - December 2020'!$I$2:$I$2047,'Orders - December 2020'!$H$2:$H$2047,Worksheet!DX$3,'Orders - December 2020'!$C$2:$C$2047,Worksheet!$F180),"-")</f>
        <v>-</v>
      </c>
      <c r="DY180" s="51">
        <f>IFERROR(AVERAGEIFS('Orders - December 2020'!$I$2:$I$2047,'Orders - December 2020'!$H$2:$H$2047,Worksheet!DY$3,'Orders - December 2020'!$C$2:$C$2047,Worksheet!$F180),"-")</f>
        <v>2</v>
      </c>
      <c r="DZ180" s="51">
        <f>IFERROR(AVERAGEIFS('Orders - December 2020'!$I$2:$I$2047,'Orders - December 2020'!$H$2:$H$2047,Worksheet!DZ$3,'Orders - December 2020'!$C$2:$C$2047,Worksheet!$F180),"-")</f>
        <v>2</v>
      </c>
      <c r="EA180" s="51" t="str">
        <f>IFERROR(AVERAGEIFS('Orders - December 2020'!$I$2:$I$2047,'Orders - December 2020'!$H$2:$H$2047,Worksheet!EA$3,'Orders - December 2020'!$C$2:$C$2047,Worksheet!$F180),"-")</f>
        <v>-</v>
      </c>
      <c r="EB180" s="51" t="str">
        <f>IFERROR(AVERAGEIFS('Orders - December 2020'!$I$2:$I$2047,'Orders - December 2020'!$H$2:$H$2047,Worksheet!EB$3,'Orders - December 2020'!$C$2:$C$2047,Worksheet!$F180),"-")</f>
        <v>-</v>
      </c>
      <c r="EC180" s="51" t="str">
        <f>IFERROR(AVERAGEIFS('Orders - December 2020'!$I$2:$I$2047,'Orders - December 2020'!$H$2:$H$2047,Worksheet!EC$3,'Orders - December 2020'!$C$2:$C$2047,Worksheet!$F180),"-")</f>
        <v>-</v>
      </c>
      <c r="ED180" s="51" t="str">
        <f>IFERROR(AVERAGEIFS('Orders - December 2020'!$I$2:$I$2047,'Orders - December 2020'!$H$2:$H$2047,Worksheet!ED$3,'Orders - December 2020'!$C$2:$C$2047,Worksheet!$F180),"-")</f>
        <v>-</v>
      </c>
      <c r="EE180" s="51" t="str">
        <f>IFERROR(AVERAGEIFS('Orders - December 2020'!$I$2:$I$2047,'Orders - December 2020'!$H$2:$H$2047,Worksheet!EE$3,'Orders - December 2020'!$C$2:$C$2047,Worksheet!$F180),"-")</f>
        <v>-</v>
      </c>
      <c r="EF180" s="51" t="str">
        <f>IFERROR(AVERAGEIFS('Orders - December 2020'!$I$2:$I$2047,'Orders - December 2020'!$H$2:$H$2047,Worksheet!EF$3,'Orders - December 2020'!$C$2:$C$2047,Worksheet!$F180),"-")</f>
        <v>-</v>
      </c>
      <c r="EG180" s="51" t="str">
        <f>IFERROR(AVERAGEIFS('Orders - December 2020'!$I$2:$I$2047,'Orders - December 2020'!$H$2:$H$2047,Worksheet!EG$3,'Orders - December 2020'!$C$2:$C$2047,Worksheet!$F180),"-")</f>
        <v>-</v>
      </c>
      <c r="EH180" s="51" t="str">
        <f>IFERROR(AVERAGEIFS('Orders - December 2020'!$I$2:$I$2047,'Orders - December 2020'!$H$2:$H$2047,Worksheet!EH$3,'Orders - December 2020'!$C$2:$C$2047,Worksheet!$F180),"-")</f>
        <v>-</v>
      </c>
      <c r="EI180" s="51" t="str">
        <f>IFERROR(AVERAGEIFS('Orders - December 2020'!$I$2:$I$2047,'Orders - December 2020'!$H$2:$H$2047,Worksheet!EI$3,'Orders - December 2020'!$C$2:$C$2047,Worksheet!$F180),"-")</f>
        <v>-</v>
      </c>
      <c r="EJ180" s="51" t="str">
        <f>IFERROR(AVERAGEIFS('Orders - December 2020'!$I$2:$I$2047,'Orders - December 2020'!$H$2:$H$2047,Worksheet!EJ$3,'Orders - December 2020'!$C$2:$C$2047,Worksheet!$F180),"-")</f>
        <v>-</v>
      </c>
      <c r="EK180" s="51" t="str">
        <f>IFERROR(AVERAGEIFS('Orders - December 2020'!$I$2:$I$2047,'Orders - December 2020'!$H$2:$H$2047,Worksheet!EK$3,'Orders - December 2020'!$C$2:$C$2047,Worksheet!$F180),"-")</f>
        <v>-</v>
      </c>
      <c r="EL180" s="51" t="str">
        <f>IFERROR(AVERAGEIFS('Orders - December 2020'!$I$2:$I$2047,'Orders - December 2020'!$H$2:$H$2047,Worksheet!EL$3,'Orders - December 2020'!$C$2:$C$2047,Worksheet!$F180),"-")</f>
        <v>-</v>
      </c>
      <c r="EM180" s="51" t="str">
        <f>IFERROR(AVERAGEIFS('Orders - December 2020'!$I$2:$I$2047,'Orders - December 2020'!$H$2:$H$2047,Worksheet!EM$3,'Orders - December 2020'!$C$2:$C$2047,Worksheet!$F180),"-")</f>
        <v>-</v>
      </c>
      <c r="EN180" s="51" t="str">
        <f>IFERROR(AVERAGEIFS('Orders - December 2020'!$I$2:$I$2047,'Orders - December 2020'!$H$2:$H$2047,Worksheet!EN$3,'Orders - December 2020'!$C$2:$C$2047,Worksheet!$F180),"-")</f>
        <v>-</v>
      </c>
      <c r="EO180" s="51" t="str">
        <f>IFERROR(AVERAGEIFS('Orders - December 2020'!$I$2:$I$2047,'Orders - December 2020'!$H$2:$H$2047,Worksheet!EO$3,'Orders - December 2020'!$C$2:$C$2047,Worksheet!$F180),"-")</f>
        <v>-</v>
      </c>
      <c r="EP180" s="51" t="str">
        <f>IFERROR(AVERAGEIFS('Orders - December 2020'!$I$2:$I$2047,'Orders - December 2020'!$H$2:$H$2047,Worksheet!EP$3,'Orders - December 2020'!$C$2:$C$2047,Worksheet!$F180),"-")</f>
        <v>-</v>
      </c>
      <c r="EQ180" s="51" t="str">
        <f>IFERROR(AVERAGEIFS('Orders - December 2020'!$I$2:$I$2047,'Orders - December 2020'!$H$2:$H$2047,Worksheet!EQ$3,'Orders - December 2020'!$C$2:$C$2047,Worksheet!$F180),"-")</f>
        <v>-</v>
      </c>
      <c r="ER180" s="51" t="str">
        <f>IFERROR(AVERAGEIFS('Orders - December 2020'!$I$2:$I$2047,'Orders - December 2020'!$H$2:$H$2047,Worksheet!ER$3,'Orders - December 2020'!$C$2:$C$2047,Worksheet!$F180),"-")</f>
        <v>-</v>
      </c>
      <c r="ES180" s="51" t="str">
        <f>IFERROR(AVERAGEIFS('Orders - December 2020'!$I$2:$I$2047,'Orders - December 2020'!$H$2:$H$2047,Worksheet!ES$3,'Orders - December 2020'!$C$2:$C$2047,Worksheet!$F180),"-")</f>
        <v>-</v>
      </c>
      <c r="ET180" s="51" t="str">
        <f>IFERROR(AVERAGEIFS('Orders - December 2020'!$I$2:$I$2047,'Orders - December 2020'!$H$2:$H$2047,Worksheet!ET$3,'Orders - December 2020'!$C$2:$C$2047,Worksheet!$F180),"-")</f>
        <v>-</v>
      </c>
      <c r="EU180" s="51" t="str">
        <f>IFERROR(AVERAGEIFS('Orders - December 2020'!$I$2:$I$2047,'Orders - December 2020'!$H$2:$H$2047,Worksheet!EU$3,'Orders - December 2020'!$C$2:$C$2047,Worksheet!$F180),"-")</f>
        <v>-</v>
      </c>
      <c r="EV180" s="51" t="str">
        <f>IFERROR(AVERAGEIFS('Orders - December 2020'!$I$2:$I$2047,'Orders - December 2020'!$H$2:$H$2047,Worksheet!EV$3,'Orders - December 2020'!$C$2:$C$2047,Worksheet!$F180),"-")</f>
        <v>-</v>
      </c>
      <c r="EW180" s="51" t="str">
        <f>IFERROR(AVERAGEIFS('Orders - December 2020'!$I$2:$I$2047,'Orders - December 2020'!$H$2:$H$2047,Worksheet!EW$3,'Orders - December 2020'!$C$2:$C$2047,Worksheet!$F180),"-")</f>
        <v>-</v>
      </c>
      <c r="EX180" s="51" t="str">
        <f>IFERROR(AVERAGEIFS('Orders - December 2020'!$I$2:$I$2047,'Orders - December 2020'!$H$2:$H$2047,Worksheet!EX$3,'Orders - December 2020'!$C$2:$C$2047,Worksheet!$F180),"-")</f>
        <v>-</v>
      </c>
      <c r="EY180" s="51" t="str">
        <f>IFERROR(AVERAGEIFS('Orders - December 2020'!$I$2:$I$2047,'Orders - December 2020'!$H$2:$H$2047,Worksheet!EY$3,'Orders - December 2020'!$C$2:$C$2047,Worksheet!$F180),"-")</f>
        <v>-</v>
      </c>
      <c r="EZ180" s="51" t="str">
        <f>IFERROR(AVERAGEIFS('Orders - December 2020'!$I$2:$I$2047,'Orders - December 2020'!$H$2:$H$2047,Worksheet!EZ$3,'Orders - December 2020'!$C$2:$C$2047,Worksheet!$F180),"-")</f>
        <v>-</v>
      </c>
      <c r="FA180" s="51" t="str">
        <f>IFERROR(AVERAGEIFS('Orders - December 2020'!$I$2:$I$2047,'Orders - December 2020'!$H$2:$H$2047,Worksheet!FA$3,'Orders - December 2020'!$C$2:$C$2047,Worksheet!$F180),"-")</f>
        <v>-</v>
      </c>
      <c r="FB180" s="51" t="str">
        <f>IFERROR(AVERAGEIFS('Orders - December 2020'!$I$2:$I$2047,'Orders - December 2020'!$H$2:$H$2047,Worksheet!FB$3,'Orders - December 2020'!$C$2:$C$2047,Worksheet!$F180),"-")</f>
        <v>-</v>
      </c>
      <c r="FC180" s="51" t="str">
        <f>IFERROR(AVERAGEIFS('Orders - December 2020'!$I$2:$I$2047,'Orders - December 2020'!$H$2:$H$2047,Worksheet!FC$3,'Orders - December 2020'!$C$2:$C$2047,Worksheet!$F180),"-")</f>
        <v>-</v>
      </c>
      <c r="FD180" s="51" t="str">
        <f>IFERROR(AVERAGEIFS('Orders - December 2020'!$I$2:$I$2047,'Orders - December 2020'!$H$2:$H$2047,Worksheet!FD$3,'Orders - December 2020'!$C$2:$C$2047,Worksheet!$F180),"-")</f>
        <v>-</v>
      </c>
      <c r="FE180" s="51" t="str">
        <f>IFERROR(AVERAGEIFS('Orders - December 2020'!$I$2:$I$2047,'Orders - December 2020'!$H$2:$H$2047,Worksheet!FE$3,'Orders - December 2020'!$C$2:$C$2047,Worksheet!$F180),"-")</f>
        <v>-</v>
      </c>
      <c r="FF180" s="51" t="str">
        <f>IFERROR(AVERAGEIFS('Orders - December 2020'!$I$2:$I$2047,'Orders - December 2020'!$H$2:$H$2047,Worksheet!FF$3,'Orders - December 2020'!$C$2:$C$2047,Worksheet!$F180),"-")</f>
        <v>-</v>
      </c>
      <c r="FG180" s="52" t="str">
        <f>IFERROR(AVERAGEIFS('Orders - December 2020'!$I$2:$I$2047,'Orders - December 2020'!$H$2:$H$2047,Worksheet!FG$3,'Orders - December 2020'!$C$2:$C$2047,Worksheet!$F180),"-")</f>
        <v>-</v>
      </c>
    </row>
    <row r="181" spans="6:163">
      <c r="F181" s="45" t="str">
        <v>Apex Minimart</v>
      </c>
      <c r="G181" s="50" t="str">
        <f>IFERROR(AVERAGEIFS('Orders - December 2020'!$I$2:$I$2047,'Orders - December 2020'!$H$2:$H$2047,Worksheet!G$3,'Orders - December 2020'!$C$2:$C$2047,Worksheet!$F181),"-")</f>
        <v>-</v>
      </c>
      <c r="H181" s="51" t="str">
        <f>IFERROR(AVERAGEIFS('Orders - December 2020'!$I$2:$I$2047,'Orders - December 2020'!$H$2:$H$2047,Worksheet!H$3,'Orders - December 2020'!$C$2:$C$2047,Worksheet!$F181),"-")</f>
        <v>-</v>
      </c>
      <c r="I181" s="51" t="str">
        <f>IFERROR(AVERAGEIFS('Orders - December 2020'!$I$2:$I$2047,'Orders - December 2020'!$H$2:$H$2047,Worksheet!I$3,'Orders - December 2020'!$C$2:$C$2047,Worksheet!$F181),"-")</f>
        <v>-</v>
      </c>
      <c r="J181" s="51" t="str">
        <f>IFERROR(AVERAGEIFS('Orders - December 2020'!$I$2:$I$2047,'Orders - December 2020'!$H$2:$H$2047,Worksheet!J$3,'Orders - December 2020'!$C$2:$C$2047,Worksheet!$F181),"-")</f>
        <v>-</v>
      </c>
      <c r="K181" s="51" t="str">
        <f>IFERROR(AVERAGEIFS('Orders - December 2020'!$I$2:$I$2047,'Orders - December 2020'!$H$2:$H$2047,Worksheet!K$3,'Orders - December 2020'!$C$2:$C$2047,Worksheet!$F181),"-")</f>
        <v>-</v>
      </c>
      <c r="L181" s="51" t="str">
        <f>IFERROR(AVERAGEIFS('Orders - December 2020'!$I$2:$I$2047,'Orders - December 2020'!$H$2:$H$2047,Worksheet!L$3,'Orders - December 2020'!$C$2:$C$2047,Worksheet!$F181),"-")</f>
        <v>-</v>
      </c>
      <c r="M181" s="51" t="str">
        <f>IFERROR(AVERAGEIFS('Orders - December 2020'!$I$2:$I$2047,'Orders - December 2020'!$H$2:$H$2047,Worksheet!M$3,'Orders - December 2020'!$C$2:$C$2047,Worksheet!$F181),"-")</f>
        <v>-</v>
      </c>
      <c r="N181" s="51" t="str">
        <f>IFERROR(AVERAGEIFS('Orders - December 2020'!$I$2:$I$2047,'Orders - December 2020'!$H$2:$H$2047,Worksheet!N$3,'Orders - December 2020'!$C$2:$C$2047,Worksheet!$F181),"-")</f>
        <v>-</v>
      </c>
      <c r="O181" s="51" t="str">
        <f>IFERROR(AVERAGEIFS('Orders - December 2020'!$I$2:$I$2047,'Orders - December 2020'!$H$2:$H$2047,Worksheet!O$3,'Orders - December 2020'!$C$2:$C$2047,Worksheet!$F181),"-")</f>
        <v>-</v>
      </c>
      <c r="P181" s="51" t="str">
        <f>IFERROR(AVERAGEIFS('Orders - December 2020'!$I$2:$I$2047,'Orders - December 2020'!$H$2:$H$2047,Worksheet!P$3,'Orders - December 2020'!$C$2:$C$2047,Worksheet!$F181),"-")</f>
        <v>-</v>
      </c>
      <c r="Q181" s="51" t="str">
        <f>IFERROR(AVERAGEIFS('Orders - December 2020'!$I$2:$I$2047,'Orders - December 2020'!$H$2:$H$2047,Worksheet!Q$3,'Orders - December 2020'!$C$2:$C$2047,Worksheet!$F181),"-")</f>
        <v>-</v>
      </c>
      <c r="R181" s="51" t="str">
        <f>IFERROR(AVERAGEIFS('Orders - December 2020'!$I$2:$I$2047,'Orders - December 2020'!$H$2:$H$2047,Worksheet!R$3,'Orders - December 2020'!$C$2:$C$2047,Worksheet!$F181),"-")</f>
        <v>-</v>
      </c>
      <c r="S181" s="51" t="str">
        <f>IFERROR(AVERAGEIFS('Orders - December 2020'!$I$2:$I$2047,'Orders - December 2020'!$H$2:$H$2047,Worksheet!S$3,'Orders - December 2020'!$C$2:$C$2047,Worksheet!$F181),"-")</f>
        <v>-</v>
      </c>
      <c r="T181" s="51" t="str">
        <f>IFERROR(AVERAGEIFS('Orders - December 2020'!$I$2:$I$2047,'Orders - December 2020'!$H$2:$H$2047,Worksheet!T$3,'Orders - December 2020'!$C$2:$C$2047,Worksheet!$F181),"-")</f>
        <v>-</v>
      </c>
      <c r="U181" s="51" t="str">
        <f>IFERROR(AVERAGEIFS('Orders - December 2020'!$I$2:$I$2047,'Orders - December 2020'!$H$2:$H$2047,Worksheet!U$3,'Orders - December 2020'!$C$2:$C$2047,Worksheet!$F181),"-")</f>
        <v>-</v>
      </c>
      <c r="V181" s="51" t="str">
        <f>IFERROR(AVERAGEIFS('Orders - December 2020'!$I$2:$I$2047,'Orders - December 2020'!$H$2:$H$2047,Worksheet!V$3,'Orders - December 2020'!$C$2:$C$2047,Worksheet!$F181),"-")</f>
        <v>-</v>
      </c>
      <c r="W181" s="51" t="str">
        <f>IFERROR(AVERAGEIFS('Orders - December 2020'!$I$2:$I$2047,'Orders - December 2020'!$H$2:$H$2047,Worksheet!W$3,'Orders - December 2020'!$C$2:$C$2047,Worksheet!$F181),"-")</f>
        <v>-</v>
      </c>
      <c r="X181" s="51" t="str">
        <f>IFERROR(AVERAGEIFS('Orders - December 2020'!$I$2:$I$2047,'Orders - December 2020'!$H$2:$H$2047,Worksheet!X$3,'Orders - December 2020'!$C$2:$C$2047,Worksheet!$F181),"-")</f>
        <v>-</v>
      </c>
      <c r="Y181" s="51" t="str">
        <f>IFERROR(AVERAGEIFS('Orders - December 2020'!$I$2:$I$2047,'Orders - December 2020'!$H$2:$H$2047,Worksheet!Y$3,'Orders - December 2020'!$C$2:$C$2047,Worksheet!$F181),"-")</f>
        <v>-</v>
      </c>
      <c r="Z181" s="51" t="str">
        <f>IFERROR(AVERAGEIFS('Orders - December 2020'!$I$2:$I$2047,'Orders - December 2020'!$H$2:$H$2047,Worksheet!Z$3,'Orders - December 2020'!$C$2:$C$2047,Worksheet!$F181),"-")</f>
        <v>-</v>
      </c>
      <c r="AA181" s="51" t="str">
        <f>IFERROR(AVERAGEIFS('Orders - December 2020'!$I$2:$I$2047,'Orders - December 2020'!$H$2:$H$2047,Worksheet!AA$3,'Orders - December 2020'!$C$2:$C$2047,Worksheet!$F181),"-")</f>
        <v>-</v>
      </c>
      <c r="AB181" s="51" t="str">
        <f>IFERROR(AVERAGEIFS('Orders - December 2020'!$I$2:$I$2047,'Orders - December 2020'!$H$2:$H$2047,Worksheet!AB$3,'Orders - December 2020'!$C$2:$C$2047,Worksheet!$F181),"-")</f>
        <v>-</v>
      </c>
      <c r="AC181" s="51" t="str">
        <f>IFERROR(AVERAGEIFS('Orders - December 2020'!$I$2:$I$2047,'Orders - December 2020'!$H$2:$H$2047,Worksheet!AC$3,'Orders - December 2020'!$C$2:$C$2047,Worksheet!$F181),"-")</f>
        <v>-</v>
      </c>
      <c r="AD181" s="51" t="str">
        <f>IFERROR(AVERAGEIFS('Orders - December 2020'!$I$2:$I$2047,'Orders - December 2020'!$H$2:$H$2047,Worksheet!AD$3,'Orders - December 2020'!$C$2:$C$2047,Worksheet!$F181),"-")</f>
        <v>-</v>
      </c>
      <c r="AE181" s="51" t="str">
        <f>IFERROR(AVERAGEIFS('Orders - December 2020'!$I$2:$I$2047,'Orders - December 2020'!$H$2:$H$2047,Worksheet!AE$3,'Orders - December 2020'!$C$2:$C$2047,Worksheet!$F181),"-")</f>
        <v>-</v>
      </c>
      <c r="AF181" s="51" t="str">
        <f>IFERROR(AVERAGEIFS('Orders - December 2020'!$I$2:$I$2047,'Orders - December 2020'!$H$2:$H$2047,Worksheet!AF$3,'Orders - December 2020'!$C$2:$C$2047,Worksheet!$F181),"-")</f>
        <v>-</v>
      </c>
      <c r="AG181" s="51" t="str">
        <f>IFERROR(AVERAGEIFS('Orders - December 2020'!$I$2:$I$2047,'Orders - December 2020'!$H$2:$H$2047,Worksheet!AG$3,'Orders - December 2020'!$C$2:$C$2047,Worksheet!$F181),"-")</f>
        <v>-</v>
      </c>
      <c r="AH181" s="51" t="str">
        <f>IFERROR(AVERAGEIFS('Orders - December 2020'!$I$2:$I$2047,'Orders - December 2020'!$H$2:$H$2047,Worksheet!AH$3,'Orders - December 2020'!$C$2:$C$2047,Worksheet!$F181),"-")</f>
        <v>-</v>
      </c>
      <c r="AI181" s="51" t="str">
        <f>IFERROR(AVERAGEIFS('Orders - December 2020'!$I$2:$I$2047,'Orders - December 2020'!$H$2:$H$2047,Worksheet!AI$3,'Orders - December 2020'!$C$2:$C$2047,Worksheet!$F181),"-")</f>
        <v>-</v>
      </c>
      <c r="AJ181" s="51" t="str">
        <f>IFERROR(AVERAGEIFS('Orders - December 2020'!$I$2:$I$2047,'Orders - December 2020'!$H$2:$H$2047,Worksheet!AJ$3,'Orders - December 2020'!$C$2:$C$2047,Worksheet!$F181),"-")</f>
        <v>-</v>
      </c>
      <c r="AK181" s="51" t="str">
        <f>IFERROR(AVERAGEIFS('Orders - December 2020'!$I$2:$I$2047,'Orders - December 2020'!$H$2:$H$2047,Worksheet!AK$3,'Orders - December 2020'!$C$2:$C$2047,Worksheet!$F181),"-")</f>
        <v>-</v>
      </c>
      <c r="AL181" s="51" t="str">
        <f>IFERROR(AVERAGEIFS('Orders - December 2020'!$I$2:$I$2047,'Orders - December 2020'!$H$2:$H$2047,Worksheet!AL$3,'Orders - December 2020'!$C$2:$C$2047,Worksheet!$F181),"-")</f>
        <v>-</v>
      </c>
      <c r="AM181" s="51" t="str">
        <f>IFERROR(AVERAGEIFS('Orders - December 2020'!$I$2:$I$2047,'Orders - December 2020'!$H$2:$H$2047,Worksheet!AM$3,'Orders - December 2020'!$C$2:$C$2047,Worksheet!$F181),"-")</f>
        <v>-</v>
      </c>
      <c r="AN181" s="51" t="str">
        <f>IFERROR(AVERAGEIFS('Orders - December 2020'!$I$2:$I$2047,'Orders - December 2020'!$H$2:$H$2047,Worksheet!AN$3,'Orders - December 2020'!$C$2:$C$2047,Worksheet!$F181),"-")</f>
        <v>-</v>
      </c>
      <c r="AO181" s="51" t="str">
        <f>IFERROR(AVERAGEIFS('Orders - December 2020'!$I$2:$I$2047,'Orders - December 2020'!$H$2:$H$2047,Worksheet!AO$3,'Orders - December 2020'!$C$2:$C$2047,Worksheet!$F181),"-")</f>
        <v>-</v>
      </c>
      <c r="AP181" s="51" t="str">
        <f>IFERROR(AVERAGEIFS('Orders - December 2020'!$I$2:$I$2047,'Orders - December 2020'!$H$2:$H$2047,Worksheet!AP$3,'Orders - December 2020'!$C$2:$C$2047,Worksheet!$F181),"-")</f>
        <v>-</v>
      </c>
      <c r="AQ181" s="51" t="str">
        <f>IFERROR(AVERAGEIFS('Orders - December 2020'!$I$2:$I$2047,'Orders - December 2020'!$H$2:$H$2047,Worksheet!AQ$3,'Orders - December 2020'!$C$2:$C$2047,Worksheet!$F181),"-")</f>
        <v>-</v>
      </c>
      <c r="AR181" s="51" t="str">
        <f>IFERROR(AVERAGEIFS('Orders - December 2020'!$I$2:$I$2047,'Orders - December 2020'!$H$2:$H$2047,Worksheet!AR$3,'Orders - December 2020'!$C$2:$C$2047,Worksheet!$F181),"-")</f>
        <v>-</v>
      </c>
      <c r="AS181" s="51" t="str">
        <f>IFERROR(AVERAGEIFS('Orders - December 2020'!$I$2:$I$2047,'Orders - December 2020'!$H$2:$H$2047,Worksheet!AS$3,'Orders - December 2020'!$C$2:$C$2047,Worksheet!$F181),"-")</f>
        <v>-</v>
      </c>
      <c r="AT181" s="51" t="str">
        <f>IFERROR(AVERAGEIFS('Orders - December 2020'!$I$2:$I$2047,'Orders - December 2020'!$H$2:$H$2047,Worksheet!AT$3,'Orders - December 2020'!$C$2:$C$2047,Worksheet!$F181),"-")</f>
        <v>-</v>
      </c>
      <c r="AU181" s="51" t="str">
        <f>IFERROR(AVERAGEIFS('Orders - December 2020'!$I$2:$I$2047,'Orders - December 2020'!$H$2:$H$2047,Worksheet!AU$3,'Orders - December 2020'!$C$2:$C$2047,Worksheet!$F181),"-")</f>
        <v>-</v>
      </c>
      <c r="AV181" s="51" t="str">
        <f>IFERROR(AVERAGEIFS('Orders - December 2020'!$I$2:$I$2047,'Orders - December 2020'!$H$2:$H$2047,Worksheet!AV$3,'Orders - December 2020'!$C$2:$C$2047,Worksheet!$F181),"-")</f>
        <v>-</v>
      </c>
      <c r="AW181" s="51" t="str">
        <f>IFERROR(AVERAGEIFS('Orders - December 2020'!$I$2:$I$2047,'Orders - December 2020'!$H$2:$H$2047,Worksheet!AW$3,'Orders - December 2020'!$C$2:$C$2047,Worksheet!$F181),"-")</f>
        <v>-</v>
      </c>
      <c r="AX181" s="51" t="str">
        <f>IFERROR(AVERAGEIFS('Orders - December 2020'!$I$2:$I$2047,'Orders - December 2020'!$H$2:$H$2047,Worksheet!AX$3,'Orders - December 2020'!$C$2:$C$2047,Worksheet!$F181),"-")</f>
        <v>-</v>
      </c>
      <c r="AY181" s="51" t="str">
        <f>IFERROR(AVERAGEIFS('Orders - December 2020'!$I$2:$I$2047,'Orders - December 2020'!$H$2:$H$2047,Worksheet!AY$3,'Orders - December 2020'!$C$2:$C$2047,Worksheet!$F181),"-")</f>
        <v>-</v>
      </c>
      <c r="AZ181" s="51" t="str">
        <f>IFERROR(AVERAGEIFS('Orders - December 2020'!$I$2:$I$2047,'Orders - December 2020'!$H$2:$H$2047,Worksheet!AZ$3,'Orders - December 2020'!$C$2:$C$2047,Worksheet!$F181),"-")</f>
        <v>-</v>
      </c>
      <c r="BA181" s="51" t="str">
        <f>IFERROR(AVERAGEIFS('Orders - December 2020'!$I$2:$I$2047,'Orders - December 2020'!$H$2:$H$2047,Worksheet!BA$3,'Orders - December 2020'!$C$2:$C$2047,Worksheet!$F181),"-")</f>
        <v>-</v>
      </c>
      <c r="BB181" s="51" t="str">
        <f>IFERROR(AVERAGEIFS('Orders - December 2020'!$I$2:$I$2047,'Orders - December 2020'!$H$2:$H$2047,Worksheet!BB$3,'Orders - December 2020'!$C$2:$C$2047,Worksheet!$F181),"-")</f>
        <v>-</v>
      </c>
      <c r="BC181" s="51" t="str">
        <f>IFERROR(AVERAGEIFS('Orders - December 2020'!$I$2:$I$2047,'Orders - December 2020'!$H$2:$H$2047,Worksheet!BC$3,'Orders - December 2020'!$C$2:$C$2047,Worksheet!$F181),"-")</f>
        <v>-</v>
      </c>
      <c r="BD181" s="51" t="str">
        <f>IFERROR(AVERAGEIFS('Orders - December 2020'!$I$2:$I$2047,'Orders - December 2020'!$H$2:$H$2047,Worksheet!BD$3,'Orders - December 2020'!$C$2:$C$2047,Worksheet!$F181),"-")</f>
        <v>-</v>
      </c>
      <c r="BE181" s="51" t="str">
        <f>IFERROR(AVERAGEIFS('Orders - December 2020'!$I$2:$I$2047,'Orders - December 2020'!$H$2:$H$2047,Worksheet!BE$3,'Orders - December 2020'!$C$2:$C$2047,Worksheet!$F181),"-")</f>
        <v>-</v>
      </c>
      <c r="BF181" s="51" t="str">
        <f>IFERROR(AVERAGEIFS('Orders - December 2020'!$I$2:$I$2047,'Orders - December 2020'!$H$2:$H$2047,Worksheet!BF$3,'Orders - December 2020'!$C$2:$C$2047,Worksheet!$F181),"-")</f>
        <v>-</v>
      </c>
      <c r="BG181" s="51" t="str">
        <f>IFERROR(AVERAGEIFS('Orders - December 2020'!$I$2:$I$2047,'Orders - December 2020'!$H$2:$H$2047,Worksheet!BG$3,'Orders - December 2020'!$C$2:$C$2047,Worksheet!$F181),"-")</f>
        <v>-</v>
      </c>
      <c r="BH181" s="51" t="str">
        <f>IFERROR(AVERAGEIFS('Orders - December 2020'!$I$2:$I$2047,'Orders - December 2020'!$H$2:$H$2047,Worksheet!BH$3,'Orders - December 2020'!$C$2:$C$2047,Worksheet!$F181),"-")</f>
        <v>-</v>
      </c>
      <c r="BI181" s="51" t="str">
        <f>IFERROR(AVERAGEIFS('Orders - December 2020'!$I$2:$I$2047,'Orders - December 2020'!$H$2:$H$2047,Worksheet!BI$3,'Orders - December 2020'!$C$2:$C$2047,Worksheet!$F181),"-")</f>
        <v>-</v>
      </c>
      <c r="BJ181" s="51" t="str">
        <f>IFERROR(AVERAGEIFS('Orders - December 2020'!$I$2:$I$2047,'Orders - December 2020'!$H$2:$H$2047,Worksheet!BJ$3,'Orders - December 2020'!$C$2:$C$2047,Worksheet!$F181),"-")</f>
        <v>-</v>
      </c>
      <c r="BK181" s="51" t="str">
        <f>IFERROR(AVERAGEIFS('Orders - December 2020'!$I$2:$I$2047,'Orders - December 2020'!$H$2:$H$2047,Worksheet!BK$3,'Orders - December 2020'!$C$2:$C$2047,Worksheet!$F181),"-")</f>
        <v>-</v>
      </c>
      <c r="BL181" s="51" t="str">
        <f>IFERROR(AVERAGEIFS('Orders - December 2020'!$I$2:$I$2047,'Orders - December 2020'!$H$2:$H$2047,Worksheet!BL$3,'Orders - December 2020'!$C$2:$C$2047,Worksheet!$F181),"-")</f>
        <v>-</v>
      </c>
      <c r="BM181" s="51" t="str">
        <f>IFERROR(AVERAGEIFS('Orders - December 2020'!$I$2:$I$2047,'Orders - December 2020'!$H$2:$H$2047,Worksheet!BM$3,'Orders - December 2020'!$C$2:$C$2047,Worksheet!$F181),"-")</f>
        <v>-</v>
      </c>
      <c r="BN181" s="51" t="str">
        <f>IFERROR(AVERAGEIFS('Orders - December 2020'!$I$2:$I$2047,'Orders - December 2020'!$H$2:$H$2047,Worksheet!BN$3,'Orders - December 2020'!$C$2:$C$2047,Worksheet!$F181),"-")</f>
        <v>-</v>
      </c>
      <c r="BO181" s="51" t="str">
        <f>IFERROR(AVERAGEIFS('Orders - December 2020'!$I$2:$I$2047,'Orders - December 2020'!$H$2:$H$2047,Worksheet!BO$3,'Orders - December 2020'!$C$2:$C$2047,Worksheet!$F181),"-")</f>
        <v>-</v>
      </c>
      <c r="BP181" s="51" t="str">
        <f>IFERROR(AVERAGEIFS('Orders - December 2020'!$I$2:$I$2047,'Orders - December 2020'!$H$2:$H$2047,Worksheet!BP$3,'Orders - December 2020'!$C$2:$C$2047,Worksheet!$F181),"-")</f>
        <v>-</v>
      </c>
      <c r="BQ181" s="51" t="str">
        <f>IFERROR(AVERAGEIFS('Orders - December 2020'!$I$2:$I$2047,'Orders - December 2020'!$H$2:$H$2047,Worksheet!BQ$3,'Orders - December 2020'!$C$2:$C$2047,Worksheet!$F181),"-")</f>
        <v>-</v>
      </c>
      <c r="BR181" s="51" t="str">
        <f>IFERROR(AVERAGEIFS('Orders - December 2020'!$I$2:$I$2047,'Orders - December 2020'!$H$2:$H$2047,Worksheet!BR$3,'Orders - December 2020'!$C$2:$C$2047,Worksheet!$F181),"-")</f>
        <v>-</v>
      </c>
      <c r="BS181" s="51" t="str">
        <f>IFERROR(AVERAGEIFS('Orders - December 2020'!$I$2:$I$2047,'Orders - December 2020'!$H$2:$H$2047,Worksheet!BS$3,'Orders - December 2020'!$C$2:$C$2047,Worksheet!$F181),"-")</f>
        <v>-</v>
      </c>
      <c r="BT181" s="51" t="str">
        <f>IFERROR(AVERAGEIFS('Orders - December 2020'!$I$2:$I$2047,'Orders - December 2020'!$H$2:$H$2047,Worksheet!BT$3,'Orders - December 2020'!$C$2:$C$2047,Worksheet!$F181),"-")</f>
        <v>-</v>
      </c>
      <c r="BU181" s="51" t="str">
        <f>IFERROR(AVERAGEIFS('Orders - December 2020'!$I$2:$I$2047,'Orders - December 2020'!$H$2:$H$2047,Worksheet!BU$3,'Orders - December 2020'!$C$2:$C$2047,Worksheet!$F181),"-")</f>
        <v>-</v>
      </c>
      <c r="BV181" s="51" t="str">
        <f>IFERROR(AVERAGEIFS('Orders - December 2020'!$I$2:$I$2047,'Orders - December 2020'!$H$2:$H$2047,Worksheet!BV$3,'Orders - December 2020'!$C$2:$C$2047,Worksheet!$F181),"-")</f>
        <v>-</v>
      </c>
      <c r="BW181" s="51" t="str">
        <f>IFERROR(AVERAGEIFS('Orders - December 2020'!$I$2:$I$2047,'Orders - December 2020'!$H$2:$H$2047,Worksheet!BW$3,'Orders - December 2020'!$C$2:$C$2047,Worksheet!$F181),"-")</f>
        <v>-</v>
      </c>
      <c r="BX181" s="51" t="str">
        <f>IFERROR(AVERAGEIFS('Orders - December 2020'!$I$2:$I$2047,'Orders - December 2020'!$H$2:$H$2047,Worksheet!BX$3,'Orders - December 2020'!$C$2:$C$2047,Worksheet!$F181),"-")</f>
        <v>-</v>
      </c>
      <c r="BY181" s="51" t="str">
        <f>IFERROR(AVERAGEIFS('Orders - December 2020'!$I$2:$I$2047,'Orders - December 2020'!$H$2:$H$2047,Worksheet!BY$3,'Orders - December 2020'!$C$2:$C$2047,Worksheet!$F181),"-")</f>
        <v>-</v>
      </c>
      <c r="BZ181" s="51" t="str">
        <f>IFERROR(AVERAGEIFS('Orders - December 2020'!$I$2:$I$2047,'Orders - December 2020'!$H$2:$H$2047,Worksheet!BZ$3,'Orders - December 2020'!$C$2:$C$2047,Worksheet!$F181),"-")</f>
        <v>-</v>
      </c>
      <c r="CA181" s="51">
        <f>IFERROR(AVERAGEIFS('Orders - December 2020'!$I$2:$I$2047,'Orders - December 2020'!$H$2:$H$2047,Worksheet!CA$3,'Orders - December 2020'!$C$2:$C$2047,Worksheet!$F181),"-")</f>
        <v>1</v>
      </c>
      <c r="CB181" s="51">
        <f>IFERROR(AVERAGEIFS('Orders - December 2020'!$I$2:$I$2047,'Orders - December 2020'!$H$2:$H$2047,Worksheet!CB$3,'Orders - December 2020'!$C$2:$C$2047,Worksheet!$F181),"-")</f>
        <v>1</v>
      </c>
      <c r="CC181" s="51" t="str">
        <f>IFERROR(AVERAGEIFS('Orders - December 2020'!$I$2:$I$2047,'Orders - December 2020'!$H$2:$H$2047,Worksheet!CC$3,'Orders - December 2020'!$C$2:$C$2047,Worksheet!$F181),"-")</f>
        <v>-</v>
      </c>
      <c r="CD181" s="51" t="str">
        <f>IFERROR(AVERAGEIFS('Orders - December 2020'!$I$2:$I$2047,'Orders - December 2020'!$H$2:$H$2047,Worksheet!CD$3,'Orders - December 2020'!$C$2:$C$2047,Worksheet!$F181),"-")</f>
        <v>-</v>
      </c>
      <c r="CE181" s="51" t="str">
        <f>IFERROR(AVERAGEIFS('Orders - December 2020'!$I$2:$I$2047,'Orders - December 2020'!$H$2:$H$2047,Worksheet!CE$3,'Orders - December 2020'!$C$2:$C$2047,Worksheet!$F181),"-")</f>
        <v>-</v>
      </c>
      <c r="CF181" s="51" t="str">
        <f>IFERROR(AVERAGEIFS('Orders - December 2020'!$I$2:$I$2047,'Orders - December 2020'!$H$2:$H$2047,Worksheet!CF$3,'Orders - December 2020'!$C$2:$C$2047,Worksheet!$F181),"-")</f>
        <v>-</v>
      </c>
      <c r="CG181" s="51" t="str">
        <f>IFERROR(AVERAGEIFS('Orders - December 2020'!$I$2:$I$2047,'Orders - December 2020'!$H$2:$H$2047,Worksheet!CG$3,'Orders - December 2020'!$C$2:$C$2047,Worksheet!$F181),"-")</f>
        <v>-</v>
      </c>
      <c r="CH181" s="51" t="str">
        <f>IFERROR(AVERAGEIFS('Orders - December 2020'!$I$2:$I$2047,'Orders - December 2020'!$H$2:$H$2047,Worksheet!CH$3,'Orders - December 2020'!$C$2:$C$2047,Worksheet!$F181),"-")</f>
        <v>-</v>
      </c>
      <c r="CI181" s="51" t="str">
        <f>IFERROR(AVERAGEIFS('Orders - December 2020'!$I$2:$I$2047,'Orders - December 2020'!$H$2:$H$2047,Worksheet!CI$3,'Orders - December 2020'!$C$2:$C$2047,Worksheet!$F181),"-")</f>
        <v>-</v>
      </c>
      <c r="CJ181" s="51" t="str">
        <f>IFERROR(AVERAGEIFS('Orders - December 2020'!$I$2:$I$2047,'Orders - December 2020'!$H$2:$H$2047,Worksheet!CJ$3,'Orders - December 2020'!$C$2:$C$2047,Worksheet!$F181),"-")</f>
        <v>-</v>
      </c>
      <c r="CK181" s="51" t="str">
        <f>IFERROR(AVERAGEIFS('Orders - December 2020'!$I$2:$I$2047,'Orders - December 2020'!$H$2:$H$2047,Worksheet!CK$3,'Orders - December 2020'!$C$2:$C$2047,Worksheet!$F181),"-")</f>
        <v>-</v>
      </c>
      <c r="CL181" s="51" t="str">
        <f>IFERROR(AVERAGEIFS('Orders - December 2020'!$I$2:$I$2047,'Orders - December 2020'!$H$2:$H$2047,Worksheet!CL$3,'Orders - December 2020'!$C$2:$C$2047,Worksheet!$F181),"-")</f>
        <v>-</v>
      </c>
      <c r="CM181" s="51" t="str">
        <f>IFERROR(AVERAGEIFS('Orders - December 2020'!$I$2:$I$2047,'Orders - December 2020'!$H$2:$H$2047,Worksheet!CM$3,'Orders - December 2020'!$C$2:$C$2047,Worksheet!$F181),"-")</f>
        <v>-</v>
      </c>
      <c r="CN181" s="51" t="str">
        <f>IFERROR(AVERAGEIFS('Orders - December 2020'!$I$2:$I$2047,'Orders - December 2020'!$H$2:$H$2047,Worksheet!CN$3,'Orders - December 2020'!$C$2:$C$2047,Worksheet!$F181),"-")</f>
        <v>-</v>
      </c>
      <c r="CO181" s="51" t="str">
        <f>IFERROR(AVERAGEIFS('Orders - December 2020'!$I$2:$I$2047,'Orders - December 2020'!$H$2:$H$2047,Worksheet!CO$3,'Orders - December 2020'!$C$2:$C$2047,Worksheet!$F181),"-")</f>
        <v>-</v>
      </c>
      <c r="CP181" s="51" t="str">
        <f>IFERROR(AVERAGEIFS('Orders - December 2020'!$I$2:$I$2047,'Orders - December 2020'!$H$2:$H$2047,Worksheet!CP$3,'Orders - December 2020'!$C$2:$C$2047,Worksheet!$F181),"-")</f>
        <v>-</v>
      </c>
      <c r="CQ181" s="51" t="str">
        <f>IFERROR(AVERAGEIFS('Orders - December 2020'!$I$2:$I$2047,'Orders - December 2020'!$H$2:$H$2047,Worksheet!CQ$3,'Orders - December 2020'!$C$2:$C$2047,Worksheet!$F181),"-")</f>
        <v>-</v>
      </c>
      <c r="CR181" s="51" t="str">
        <f>IFERROR(AVERAGEIFS('Orders - December 2020'!$I$2:$I$2047,'Orders - December 2020'!$H$2:$H$2047,Worksheet!CR$3,'Orders - December 2020'!$C$2:$C$2047,Worksheet!$F181),"-")</f>
        <v>-</v>
      </c>
      <c r="CS181" s="51" t="str">
        <f>IFERROR(AVERAGEIFS('Orders - December 2020'!$I$2:$I$2047,'Orders - December 2020'!$H$2:$H$2047,Worksheet!CS$3,'Orders - December 2020'!$C$2:$C$2047,Worksheet!$F181),"-")</f>
        <v>-</v>
      </c>
      <c r="CT181" s="51" t="str">
        <f>IFERROR(AVERAGEIFS('Orders - December 2020'!$I$2:$I$2047,'Orders - December 2020'!$H$2:$H$2047,Worksheet!CT$3,'Orders - December 2020'!$C$2:$C$2047,Worksheet!$F181),"-")</f>
        <v>-</v>
      </c>
      <c r="CU181" s="51" t="str">
        <f>IFERROR(AVERAGEIFS('Orders - December 2020'!$I$2:$I$2047,'Orders - December 2020'!$H$2:$H$2047,Worksheet!CU$3,'Orders - December 2020'!$C$2:$C$2047,Worksheet!$F181),"-")</f>
        <v>-</v>
      </c>
      <c r="CV181" s="51" t="str">
        <f>IFERROR(AVERAGEIFS('Orders - December 2020'!$I$2:$I$2047,'Orders - December 2020'!$H$2:$H$2047,Worksheet!CV$3,'Orders - December 2020'!$C$2:$C$2047,Worksheet!$F181),"-")</f>
        <v>-</v>
      </c>
      <c r="CW181" s="51" t="str">
        <f>IFERROR(AVERAGEIFS('Orders - December 2020'!$I$2:$I$2047,'Orders - December 2020'!$H$2:$H$2047,Worksheet!CW$3,'Orders - December 2020'!$C$2:$C$2047,Worksheet!$F181),"-")</f>
        <v>-</v>
      </c>
      <c r="CX181" s="51" t="str">
        <f>IFERROR(AVERAGEIFS('Orders - December 2020'!$I$2:$I$2047,'Orders - December 2020'!$H$2:$H$2047,Worksheet!CX$3,'Orders - December 2020'!$C$2:$C$2047,Worksheet!$F181),"-")</f>
        <v>-</v>
      </c>
      <c r="CY181" s="51" t="str">
        <f>IFERROR(AVERAGEIFS('Orders - December 2020'!$I$2:$I$2047,'Orders - December 2020'!$H$2:$H$2047,Worksheet!CY$3,'Orders - December 2020'!$C$2:$C$2047,Worksheet!$F181),"-")</f>
        <v>-</v>
      </c>
      <c r="CZ181" s="51" t="str">
        <f>IFERROR(AVERAGEIFS('Orders - December 2020'!$I$2:$I$2047,'Orders - December 2020'!$H$2:$H$2047,Worksheet!CZ$3,'Orders - December 2020'!$C$2:$C$2047,Worksheet!$F181),"-")</f>
        <v>-</v>
      </c>
      <c r="DA181" s="51" t="str">
        <f>IFERROR(AVERAGEIFS('Orders - December 2020'!$I$2:$I$2047,'Orders - December 2020'!$H$2:$H$2047,Worksheet!DA$3,'Orders - December 2020'!$C$2:$C$2047,Worksheet!$F181),"-")</f>
        <v>-</v>
      </c>
      <c r="DB181" s="51" t="str">
        <f>IFERROR(AVERAGEIFS('Orders - December 2020'!$I$2:$I$2047,'Orders - December 2020'!$H$2:$H$2047,Worksheet!DB$3,'Orders - December 2020'!$C$2:$C$2047,Worksheet!$F181),"-")</f>
        <v>-</v>
      </c>
      <c r="DC181" s="51" t="str">
        <f>IFERROR(AVERAGEIFS('Orders - December 2020'!$I$2:$I$2047,'Orders - December 2020'!$H$2:$H$2047,Worksheet!DC$3,'Orders - December 2020'!$C$2:$C$2047,Worksheet!$F181),"-")</f>
        <v>-</v>
      </c>
      <c r="DD181" s="51" t="str">
        <f>IFERROR(AVERAGEIFS('Orders - December 2020'!$I$2:$I$2047,'Orders - December 2020'!$H$2:$H$2047,Worksheet!DD$3,'Orders - December 2020'!$C$2:$C$2047,Worksheet!$F181),"-")</f>
        <v>-</v>
      </c>
      <c r="DE181" s="51" t="str">
        <f>IFERROR(AVERAGEIFS('Orders - December 2020'!$I$2:$I$2047,'Orders - December 2020'!$H$2:$H$2047,Worksheet!DE$3,'Orders - December 2020'!$C$2:$C$2047,Worksheet!$F181),"-")</f>
        <v>-</v>
      </c>
      <c r="DF181" s="51" t="str">
        <f>IFERROR(AVERAGEIFS('Orders - December 2020'!$I$2:$I$2047,'Orders - December 2020'!$H$2:$H$2047,Worksheet!DF$3,'Orders - December 2020'!$C$2:$C$2047,Worksheet!$F181),"-")</f>
        <v>-</v>
      </c>
      <c r="DG181" s="51" t="str">
        <f>IFERROR(AVERAGEIFS('Orders - December 2020'!$I$2:$I$2047,'Orders - December 2020'!$H$2:$H$2047,Worksheet!DG$3,'Orders - December 2020'!$C$2:$C$2047,Worksheet!$F181),"-")</f>
        <v>-</v>
      </c>
      <c r="DH181" s="51" t="str">
        <f>IFERROR(AVERAGEIFS('Orders - December 2020'!$I$2:$I$2047,'Orders - December 2020'!$H$2:$H$2047,Worksheet!DH$3,'Orders - December 2020'!$C$2:$C$2047,Worksheet!$F181),"-")</f>
        <v>-</v>
      </c>
      <c r="DI181" s="51" t="str">
        <f>IFERROR(AVERAGEIFS('Orders - December 2020'!$I$2:$I$2047,'Orders - December 2020'!$H$2:$H$2047,Worksheet!DI$3,'Orders - December 2020'!$C$2:$C$2047,Worksheet!$F181),"-")</f>
        <v>-</v>
      </c>
      <c r="DJ181" s="51" t="str">
        <f>IFERROR(AVERAGEIFS('Orders - December 2020'!$I$2:$I$2047,'Orders - December 2020'!$H$2:$H$2047,Worksheet!DJ$3,'Orders - December 2020'!$C$2:$C$2047,Worksheet!$F181),"-")</f>
        <v>-</v>
      </c>
      <c r="DK181" s="51" t="str">
        <f>IFERROR(AVERAGEIFS('Orders - December 2020'!$I$2:$I$2047,'Orders - December 2020'!$H$2:$H$2047,Worksheet!DK$3,'Orders - December 2020'!$C$2:$C$2047,Worksheet!$F181),"-")</f>
        <v>-</v>
      </c>
      <c r="DL181" s="51" t="str">
        <f>IFERROR(AVERAGEIFS('Orders - December 2020'!$I$2:$I$2047,'Orders - December 2020'!$H$2:$H$2047,Worksheet!DL$3,'Orders - December 2020'!$C$2:$C$2047,Worksheet!$F181),"-")</f>
        <v>-</v>
      </c>
      <c r="DM181" s="51" t="str">
        <f>IFERROR(AVERAGEIFS('Orders - December 2020'!$I$2:$I$2047,'Orders - December 2020'!$H$2:$H$2047,Worksheet!DM$3,'Orders - December 2020'!$C$2:$C$2047,Worksheet!$F181),"-")</f>
        <v>-</v>
      </c>
      <c r="DN181" s="51" t="str">
        <f>IFERROR(AVERAGEIFS('Orders - December 2020'!$I$2:$I$2047,'Orders - December 2020'!$H$2:$H$2047,Worksheet!DN$3,'Orders - December 2020'!$C$2:$C$2047,Worksheet!$F181),"-")</f>
        <v>-</v>
      </c>
      <c r="DO181" s="51" t="str">
        <f>IFERROR(AVERAGEIFS('Orders - December 2020'!$I$2:$I$2047,'Orders - December 2020'!$H$2:$H$2047,Worksheet!DO$3,'Orders - December 2020'!$C$2:$C$2047,Worksheet!$F181),"-")</f>
        <v>-</v>
      </c>
      <c r="DP181" s="51" t="str">
        <f>IFERROR(AVERAGEIFS('Orders - December 2020'!$I$2:$I$2047,'Orders - December 2020'!$H$2:$H$2047,Worksheet!DP$3,'Orders - December 2020'!$C$2:$C$2047,Worksheet!$F181),"-")</f>
        <v>-</v>
      </c>
      <c r="DQ181" s="51" t="str">
        <f>IFERROR(AVERAGEIFS('Orders - December 2020'!$I$2:$I$2047,'Orders - December 2020'!$H$2:$H$2047,Worksheet!DQ$3,'Orders - December 2020'!$C$2:$C$2047,Worksheet!$F181),"-")</f>
        <v>-</v>
      </c>
      <c r="DR181" s="51" t="str">
        <f>IFERROR(AVERAGEIFS('Orders - December 2020'!$I$2:$I$2047,'Orders - December 2020'!$H$2:$H$2047,Worksheet!DR$3,'Orders - December 2020'!$C$2:$C$2047,Worksheet!$F181),"-")</f>
        <v>-</v>
      </c>
      <c r="DS181" s="51" t="str">
        <f>IFERROR(AVERAGEIFS('Orders - December 2020'!$I$2:$I$2047,'Orders - December 2020'!$H$2:$H$2047,Worksheet!DS$3,'Orders - December 2020'!$C$2:$C$2047,Worksheet!$F181),"-")</f>
        <v>-</v>
      </c>
      <c r="DT181" s="51" t="str">
        <f>IFERROR(AVERAGEIFS('Orders - December 2020'!$I$2:$I$2047,'Orders - December 2020'!$H$2:$H$2047,Worksheet!DT$3,'Orders - December 2020'!$C$2:$C$2047,Worksheet!$F181),"-")</f>
        <v>-</v>
      </c>
      <c r="DU181" s="51" t="str">
        <f>IFERROR(AVERAGEIFS('Orders - December 2020'!$I$2:$I$2047,'Orders - December 2020'!$H$2:$H$2047,Worksheet!DU$3,'Orders - December 2020'!$C$2:$C$2047,Worksheet!$F181),"-")</f>
        <v>-</v>
      </c>
      <c r="DV181" s="51" t="str">
        <f>IFERROR(AVERAGEIFS('Orders - December 2020'!$I$2:$I$2047,'Orders - December 2020'!$H$2:$H$2047,Worksheet!DV$3,'Orders - December 2020'!$C$2:$C$2047,Worksheet!$F181),"-")</f>
        <v>-</v>
      </c>
      <c r="DW181" s="51" t="str">
        <f>IFERROR(AVERAGEIFS('Orders - December 2020'!$I$2:$I$2047,'Orders - December 2020'!$H$2:$H$2047,Worksheet!DW$3,'Orders - December 2020'!$C$2:$C$2047,Worksheet!$F181),"-")</f>
        <v>-</v>
      </c>
      <c r="DX181" s="51" t="str">
        <f>IFERROR(AVERAGEIFS('Orders - December 2020'!$I$2:$I$2047,'Orders - December 2020'!$H$2:$H$2047,Worksheet!DX$3,'Orders - December 2020'!$C$2:$C$2047,Worksheet!$F181),"-")</f>
        <v>-</v>
      </c>
      <c r="DY181" s="51" t="str">
        <f>IFERROR(AVERAGEIFS('Orders - December 2020'!$I$2:$I$2047,'Orders - December 2020'!$H$2:$H$2047,Worksheet!DY$3,'Orders - December 2020'!$C$2:$C$2047,Worksheet!$F181),"-")</f>
        <v>-</v>
      </c>
      <c r="DZ181" s="51" t="str">
        <f>IFERROR(AVERAGEIFS('Orders - December 2020'!$I$2:$I$2047,'Orders - December 2020'!$H$2:$H$2047,Worksheet!DZ$3,'Orders - December 2020'!$C$2:$C$2047,Worksheet!$F181),"-")</f>
        <v>-</v>
      </c>
      <c r="EA181" s="51" t="str">
        <f>IFERROR(AVERAGEIFS('Orders - December 2020'!$I$2:$I$2047,'Orders - December 2020'!$H$2:$H$2047,Worksheet!EA$3,'Orders - December 2020'!$C$2:$C$2047,Worksheet!$F181),"-")</f>
        <v>-</v>
      </c>
      <c r="EB181" s="51" t="str">
        <f>IFERROR(AVERAGEIFS('Orders - December 2020'!$I$2:$I$2047,'Orders - December 2020'!$H$2:$H$2047,Worksheet!EB$3,'Orders - December 2020'!$C$2:$C$2047,Worksheet!$F181),"-")</f>
        <v>-</v>
      </c>
      <c r="EC181" s="51" t="str">
        <f>IFERROR(AVERAGEIFS('Orders - December 2020'!$I$2:$I$2047,'Orders - December 2020'!$H$2:$H$2047,Worksheet!EC$3,'Orders - December 2020'!$C$2:$C$2047,Worksheet!$F181),"-")</f>
        <v>-</v>
      </c>
      <c r="ED181" s="51" t="str">
        <f>IFERROR(AVERAGEIFS('Orders - December 2020'!$I$2:$I$2047,'Orders - December 2020'!$H$2:$H$2047,Worksheet!ED$3,'Orders - December 2020'!$C$2:$C$2047,Worksheet!$F181),"-")</f>
        <v>-</v>
      </c>
      <c r="EE181" s="51" t="str">
        <f>IFERROR(AVERAGEIFS('Orders - December 2020'!$I$2:$I$2047,'Orders - December 2020'!$H$2:$H$2047,Worksheet!EE$3,'Orders - December 2020'!$C$2:$C$2047,Worksheet!$F181),"-")</f>
        <v>-</v>
      </c>
      <c r="EF181" s="51" t="str">
        <f>IFERROR(AVERAGEIFS('Orders - December 2020'!$I$2:$I$2047,'Orders - December 2020'!$H$2:$H$2047,Worksheet!EF$3,'Orders - December 2020'!$C$2:$C$2047,Worksheet!$F181),"-")</f>
        <v>-</v>
      </c>
      <c r="EG181" s="51" t="str">
        <f>IFERROR(AVERAGEIFS('Orders - December 2020'!$I$2:$I$2047,'Orders - December 2020'!$H$2:$H$2047,Worksheet!EG$3,'Orders - December 2020'!$C$2:$C$2047,Worksheet!$F181),"-")</f>
        <v>-</v>
      </c>
      <c r="EH181" s="51" t="str">
        <f>IFERROR(AVERAGEIFS('Orders - December 2020'!$I$2:$I$2047,'Orders - December 2020'!$H$2:$H$2047,Worksheet!EH$3,'Orders - December 2020'!$C$2:$C$2047,Worksheet!$F181),"-")</f>
        <v>-</v>
      </c>
      <c r="EI181" s="51" t="str">
        <f>IFERROR(AVERAGEIFS('Orders - December 2020'!$I$2:$I$2047,'Orders - December 2020'!$H$2:$H$2047,Worksheet!EI$3,'Orders - December 2020'!$C$2:$C$2047,Worksheet!$F181),"-")</f>
        <v>-</v>
      </c>
      <c r="EJ181" s="51" t="str">
        <f>IFERROR(AVERAGEIFS('Orders - December 2020'!$I$2:$I$2047,'Orders - December 2020'!$H$2:$H$2047,Worksheet!EJ$3,'Orders - December 2020'!$C$2:$C$2047,Worksheet!$F181),"-")</f>
        <v>-</v>
      </c>
      <c r="EK181" s="51" t="str">
        <f>IFERROR(AVERAGEIFS('Orders - December 2020'!$I$2:$I$2047,'Orders - December 2020'!$H$2:$H$2047,Worksheet!EK$3,'Orders - December 2020'!$C$2:$C$2047,Worksheet!$F181),"-")</f>
        <v>-</v>
      </c>
      <c r="EL181" s="51" t="str">
        <f>IFERROR(AVERAGEIFS('Orders - December 2020'!$I$2:$I$2047,'Orders - December 2020'!$H$2:$H$2047,Worksheet!EL$3,'Orders - December 2020'!$C$2:$C$2047,Worksheet!$F181),"-")</f>
        <v>-</v>
      </c>
      <c r="EM181" s="51" t="str">
        <f>IFERROR(AVERAGEIFS('Orders - December 2020'!$I$2:$I$2047,'Orders - December 2020'!$H$2:$H$2047,Worksheet!EM$3,'Orders - December 2020'!$C$2:$C$2047,Worksheet!$F181),"-")</f>
        <v>-</v>
      </c>
      <c r="EN181" s="51" t="str">
        <f>IFERROR(AVERAGEIFS('Orders - December 2020'!$I$2:$I$2047,'Orders - December 2020'!$H$2:$H$2047,Worksheet!EN$3,'Orders - December 2020'!$C$2:$C$2047,Worksheet!$F181),"-")</f>
        <v>-</v>
      </c>
      <c r="EO181" s="51" t="str">
        <f>IFERROR(AVERAGEIFS('Orders - December 2020'!$I$2:$I$2047,'Orders - December 2020'!$H$2:$H$2047,Worksheet!EO$3,'Orders - December 2020'!$C$2:$C$2047,Worksheet!$F181),"-")</f>
        <v>-</v>
      </c>
      <c r="EP181" s="51" t="str">
        <f>IFERROR(AVERAGEIFS('Orders - December 2020'!$I$2:$I$2047,'Orders - December 2020'!$H$2:$H$2047,Worksheet!EP$3,'Orders - December 2020'!$C$2:$C$2047,Worksheet!$F181),"-")</f>
        <v>-</v>
      </c>
      <c r="EQ181" s="51" t="str">
        <f>IFERROR(AVERAGEIFS('Orders - December 2020'!$I$2:$I$2047,'Orders - December 2020'!$H$2:$H$2047,Worksheet!EQ$3,'Orders - December 2020'!$C$2:$C$2047,Worksheet!$F181),"-")</f>
        <v>-</v>
      </c>
      <c r="ER181" s="51" t="str">
        <f>IFERROR(AVERAGEIFS('Orders - December 2020'!$I$2:$I$2047,'Orders - December 2020'!$H$2:$H$2047,Worksheet!ER$3,'Orders - December 2020'!$C$2:$C$2047,Worksheet!$F181),"-")</f>
        <v>-</v>
      </c>
      <c r="ES181" s="51" t="str">
        <f>IFERROR(AVERAGEIFS('Orders - December 2020'!$I$2:$I$2047,'Orders - December 2020'!$H$2:$H$2047,Worksheet!ES$3,'Orders - December 2020'!$C$2:$C$2047,Worksheet!$F181),"-")</f>
        <v>-</v>
      </c>
      <c r="ET181" s="51" t="str">
        <f>IFERROR(AVERAGEIFS('Orders - December 2020'!$I$2:$I$2047,'Orders - December 2020'!$H$2:$H$2047,Worksheet!ET$3,'Orders - December 2020'!$C$2:$C$2047,Worksheet!$F181),"-")</f>
        <v>-</v>
      </c>
      <c r="EU181" s="51" t="str">
        <f>IFERROR(AVERAGEIFS('Orders - December 2020'!$I$2:$I$2047,'Orders - December 2020'!$H$2:$H$2047,Worksheet!EU$3,'Orders - December 2020'!$C$2:$C$2047,Worksheet!$F181),"-")</f>
        <v>-</v>
      </c>
      <c r="EV181" s="51" t="str">
        <f>IFERROR(AVERAGEIFS('Orders - December 2020'!$I$2:$I$2047,'Orders - December 2020'!$H$2:$H$2047,Worksheet!EV$3,'Orders - December 2020'!$C$2:$C$2047,Worksheet!$F181),"-")</f>
        <v>-</v>
      </c>
      <c r="EW181" s="51" t="str">
        <f>IFERROR(AVERAGEIFS('Orders - December 2020'!$I$2:$I$2047,'Orders - December 2020'!$H$2:$H$2047,Worksheet!EW$3,'Orders - December 2020'!$C$2:$C$2047,Worksheet!$F181),"-")</f>
        <v>-</v>
      </c>
      <c r="EX181" s="51" t="str">
        <f>IFERROR(AVERAGEIFS('Orders - December 2020'!$I$2:$I$2047,'Orders - December 2020'!$H$2:$H$2047,Worksheet!EX$3,'Orders - December 2020'!$C$2:$C$2047,Worksheet!$F181),"-")</f>
        <v>-</v>
      </c>
      <c r="EY181" s="51" t="str">
        <f>IFERROR(AVERAGEIFS('Orders - December 2020'!$I$2:$I$2047,'Orders - December 2020'!$H$2:$H$2047,Worksheet!EY$3,'Orders - December 2020'!$C$2:$C$2047,Worksheet!$F181),"-")</f>
        <v>-</v>
      </c>
      <c r="EZ181" s="51" t="str">
        <f>IFERROR(AVERAGEIFS('Orders - December 2020'!$I$2:$I$2047,'Orders - December 2020'!$H$2:$H$2047,Worksheet!EZ$3,'Orders - December 2020'!$C$2:$C$2047,Worksheet!$F181),"-")</f>
        <v>-</v>
      </c>
      <c r="FA181" s="51" t="str">
        <f>IFERROR(AVERAGEIFS('Orders - December 2020'!$I$2:$I$2047,'Orders - December 2020'!$H$2:$H$2047,Worksheet!FA$3,'Orders - December 2020'!$C$2:$C$2047,Worksheet!$F181),"-")</f>
        <v>-</v>
      </c>
      <c r="FB181" s="51" t="str">
        <f>IFERROR(AVERAGEIFS('Orders - December 2020'!$I$2:$I$2047,'Orders - December 2020'!$H$2:$H$2047,Worksheet!FB$3,'Orders - December 2020'!$C$2:$C$2047,Worksheet!$F181),"-")</f>
        <v>-</v>
      </c>
      <c r="FC181" s="51" t="str">
        <f>IFERROR(AVERAGEIFS('Orders - December 2020'!$I$2:$I$2047,'Orders - December 2020'!$H$2:$H$2047,Worksheet!FC$3,'Orders - December 2020'!$C$2:$C$2047,Worksheet!$F181),"-")</f>
        <v>-</v>
      </c>
      <c r="FD181" s="51" t="str">
        <f>IFERROR(AVERAGEIFS('Orders - December 2020'!$I$2:$I$2047,'Orders - December 2020'!$H$2:$H$2047,Worksheet!FD$3,'Orders - December 2020'!$C$2:$C$2047,Worksheet!$F181),"-")</f>
        <v>-</v>
      </c>
      <c r="FE181" s="51" t="str">
        <f>IFERROR(AVERAGEIFS('Orders - December 2020'!$I$2:$I$2047,'Orders - December 2020'!$H$2:$H$2047,Worksheet!FE$3,'Orders - December 2020'!$C$2:$C$2047,Worksheet!$F181),"-")</f>
        <v>-</v>
      </c>
      <c r="FF181" s="51" t="str">
        <f>IFERROR(AVERAGEIFS('Orders - December 2020'!$I$2:$I$2047,'Orders - December 2020'!$H$2:$H$2047,Worksheet!FF$3,'Orders - December 2020'!$C$2:$C$2047,Worksheet!$F181),"-")</f>
        <v>-</v>
      </c>
      <c r="FG181" s="52" t="str">
        <f>IFERROR(AVERAGEIFS('Orders - December 2020'!$I$2:$I$2047,'Orders - December 2020'!$H$2:$H$2047,Worksheet!FG$3,'Orders - December 2020'!$C$2:$C$2047,Worksheet!$F181),"-")</f>
        <v>-</v>
      </c>
    </row>
    <row r="182" spans="6:163">
      <c r="F182" s="45" t="str">
        <v>KC Minimart</v>
      </c>
      <c r="G182" s="50" t="str">
        <f>IFERROR(AVERAGEIFS('Orders - December 2020'!$I$2:$I$2047,'Orders - December 2020'!$H$2:$H$2047,Worksheet!G$3,'Orders - December 2020'!$C$2:$C$2047,Worksheet!$F182),"-")</f>
        <v>-</v>
      </c>
      <c r="H182" s="51" t="str">
        <f>IFERROR(AVERAGEIFS('Orders - December 2020'!$I$2:$I$2047,'Orders - December 2020'!$H$2:$H$2047,Worksheet!H$3,'Orders - December 2020'!$C$2:$C$2047,Worksheet!$F182),"-")</f>
        <v>-</v>
      </c>
      <c r="I182" s="51" t="str">
        <f>IFERROR(AVERAGEIFS('Orders - December 2020'!$I$2:$I$2047,'Orders - December 2020'!$H$2:$H$2047,Worksheet!I$3,'Orders - December 2020'!$C$2:$C$2047,Worksheet!$F182),"-")</f>
        <v>-</v>
      </c>
      <c r="J182" s="51" t="str">
        <f>IFERROR(AVERAGEIFS('Orders - December 2020'!$I$2:$I$2047,'Orders - December 2020'!$H$2:$H$2047,Worksheet!J$3,'Orders - December 2020'!$C$2:$C$2047,Worksheet!$F182),"-")</f>
        <v>-</v>
      </c>
      <c r="K182" s="51" t="str">
        <f>IFERROR(AVERAGEIFS('Orders - December 2020'!$I$2:$I$2047,'Orders - December 2020'!$H$2:$H$2047,Worksheet!K$3,'Orders - December 2020'!$C$2:$C$2047,Worksheet!$F182),"-")</f>
        <v>-</v>
      </c>
      <c r="L182" s="51" t="str">
        <f>IFERROR(AVERAGEIFS('Orders - December 2020'!$I$2:$I$2047,'Orders - December 2020'!$H$2:$H$2047,Worksheet!L$3,'Orders - December 2020'!$C$2:$C$2047,Worksheet!$F182),"-")</f>
        <v>-</v>
      </c>
      <c r="M182" s="51" t="str">
        <f>IFERROR(AVERAGEIFS('Orders - December 2020'!$I$2:$I$2047,'Orders - December 2020'!$H$2:$H$2047,Worksheet!M$3,'Orders - December 2020'!$C$2:$C$2047,Worksheet!$F182),"-")</f>
        <v>-</v>
      </c>
      <c r="N182" s="51" t="str">
        <f>IFERROR(AVERAGEIFS('Orders - December 2020'!$I$2:$I$2047,'Orders - December 2020'!$H$2:$H$2047,Worksheet!N$3,'Orders - December 2020'!$C$2:$C$2047,Worksheet!$F182),"-")</f>
        <v>-</v>
      </c>
      <c r="O182" s="51" t="str">
        <f>IFERROR(AVERAGEIFS('Orders - December 2020'!$I$2:$I$2047,'Orders - December 2020'!$H$2:$H$2047,Worksheet!O$3,'Orders - December 2020'!$C$2:$C$2047,Worksheet!$F182),"-")</f>
        <v>-</v>
      </c>
      <c r="P182" s="51" t="str">
        <f>IFERROR(AVERAGEIFS('Orders - December 2020'!$I$2:$I$2047,'Orders - December 2020'!$H$2:$H$2047,Worksheet!P$3,'Orders - December 2020'!$C$2:$C$2047,Worksheet!$F182),"-")</f>
        <v>-</v>
      </c>
      <c r="Q182" s="51" t="str">
        <f>IFERROR(AVERAGEIFS('Orders - December 2020'!$I$2:$I$2047,'Orders - December 2020'!$H$2:$H$2047,Worksheet!Q$3,'Orders - December 2020'!$C$2:$C$2047,Worksheet!$F182),"-")</f>
        <v>-</v>
      </c>
      <c r="R182" s="51" t="str">
        <f>IFERROR(AVERAGEIFS('Orders - December 2020'!$I$2:$I$2047,'Orders - December 2020'!$H$2:$H$2047,Worksheet!R$3,'Orders - December 2020'!$C$2:$C$2047,Worksheet!$F182),"-")</f>
        <v>-</v>
      </c>
      <c r="S182" s="51" t="str">
        <f>IFERROR(AVERAGEIFS('Orders - December 2020'!$I$2:$I$2047,'Orders - December 2020'!$H$2:$H$2047,Worksheet!S$3,'Orders - December 2020'!$C$2:$C$2047,Worksheet!$F182),"-")</f>
        <v>-</v>
      </c>
      <c r="T182" s="51" t="str">
        <f>IFERROR(AVERAGEIFS('Orders - December 2020'!$I$2:$I$2047,'Orders - December 2020'!$H$2:$H$2047,Worksheet!T$3,'Orders - December 2020'!$C$2:$C$2047,Worksheet!$F182),"-")</f>
        <v>-</v>
      </c>
      <c r="U182" s="51" t="str">
        <f>IFERROR(AVERAGEIFS('Orders - December 2020'!$I$2:$I$2047,'Orders - December 2020'!$H$2:$H$2047,Worksheet!U$3,'Orders - December 2020'!$C$2:$C$2047,Worksheet!$F182),"-")</f>
        <v>-</v>
      </c>
      <c r="V182" s="51" t="str">
        <f>IFERROR(AVERAGEIFS('Orders - December 2020'!$I$2:$I$2047,'Orders - December 2020'!$H$2:$H$2047,Worksheet!V$3,'Orders - December 2020'!$C$2:$C$2047,Worksheet!$F182),"-")</f>
        <v>-</v>
      </c>
      <c r="W182" s="51" t="str">
        <f>IFERROR(AVERAGEIFS('Orders - December 2020'!$I$2:$I$2047,'Orders - December 2020'!$H$2:$H$2047,Worksheet!W$3,'Orders - December 2020'!$C$2:$C$2047,Worksheet!$F182),"-")</f>
        <v>-</v>
      </c>
      <c r="X182" s="51" t="str">
        <f>IFERROR(AVERAGEIFS('Orders - December 2020'!$I$2:$I$2047,'Orders - December 2020'!$H$2:$H$2047,Worksheet!X$3,'Orders - December 2020'!$C$2:$C$2047,Worksheet!$F182),"-")</f>
        <v>-</v>
      </c>
      <c r="Y182" s="51" t="str">
        <f>IFERROR(AVERAGEIFS('Orders - December 2020'!$I$2:$I$2047,'Orders - December 2020'!$H$2:$H$2047,Worksheet!Y$3,'Orders - December 2020'!$C$2:$C$2047,Worksheet!$F182),"-")</f>
        <v>-</v>
      </c>
      <c r="Z182" s="51" t="str">
        <f>IFERROR(AVERAGEIFS('Orders - December 2020'!$I$2:$I$2047,'Orders - December 2020'!$H$2:$H$2047,Worksheet!Z$3,'Orders - December 2020'!$C$2:$C$2047,Worksheet!$F182),"-")</f>
        <v>-</v>
      </c>
      <c r="AA182" s="51" t="str">
        <f>IFERROR(AVERAGEIFS('Orders - December 2020'!$I$2:$I$2047,'Orders - December 2020'!$H$2:$H$2047,Worksheet!AA$3,'Orders - December 2020'!$C$2:$C$2047,Worksheet!$F182),"-")</f>
        <v>-</v>
      </c>
      <c r="AB182" s="51" t="str">
        <f>IFERROR(AVERAGEIFS('Orders - December 2020'!$I$2:$I$2047,'Orders - December 2020'!$H$2:$H$2047,Worksheet!AB$3,'Orders - December 2020'!$C$2:$C$2047,Worksheet!$F182),"-")</f>
        <v>-</v>
      </c>
      <c r="AC182" s="51" t="str">
        <f>IFERROR(AVERAGEIFS('Orders - December 2020'!$I$2:$I$2047,'Orders - December 2020'!$H$2:$H$2047,Worksheet!AC$3,'Orders - December 2020'!$C$2:$C$2047,Worksheet!$F182),"-")</f>
        <v>-</v>
      </c>
      <c r="AD182" s="51" t="str">
        <f>IFERROR(AVERAGEIFS('Orders - December 2020'!$I$2:$I$2047,'Orders - December 2020'!$H$2:$H$2047,Worksheet!AD$3,'Orders - December 2020'!$C$2:$C$2047,Worksheet!$F182),"-")</f>
        <v>-</v>
      </c>
      <c r="AE182" s="51" t="str">
        <f>IFERROR(AVERAGEIFS('Orders - December 2020'!$I$2:$I$2047,'Orders - December 2020'!$H$2:$H$2047,Worksheet!AE$3,'Orders - December 2020'!$C$2:$C$2047,Worksheet!$F182),"-")</f>
        <v>-</v>
      </c>
      <c r="AF182" s="51" t="str">
        <f>IFERROR(AVERAGEIFS('Orders - December 2020'!$I$2:$I$2047,'Orders - December 2020'!$H$2:$H$2047,Worksheet!AF$3,'Orders - December 2020'!$C$2:$C$2047,Worksheet!$F182),"-")</f>
        <v>-</v>
      </c>
      <c r="AG182" s="51" t="str">
        <f>IFERROR(AVERAGEIFS('Orders - December 2020'!$I$2:$I$2047,'Orders - December 2020'!$H$2:$H$2047,Worksheet!AG$3,'Orders - December 2020'!$C$2:$C$2047,Worksheet!$F182),"-")</f>
        <v>-</v>
      </c>
      <c r="AH182" s="51" t="str">
        <f>IFERROR(AVERAGEIFS('Orders - December 2020'!$I$2:$I$2047,'Orders - December 2020'!$H$2:$H$2047,Worksheet!AH$3,'Orders - December 2020'!$C$2:$C$2047,Worksheet!$F182),"-")</f>
        <v>-</v>
      </c>
      <c r="AI182" s="51" t="str">
        <f>IFERROR(AVERAGEIFS('Orders - December 2020'!$I$2:$I$2047,'Orders - December 2020'!$H$2:$H$2047,Worksheet!AI$3,'Orders - December 2020'!$C$2:$C$2047,Worksheet!$F182),"-")</f>
        <v>-</v>
      </c>
      <c r="AJ182" s="51" t="str">
        <f>IFERROR(AVERAGEIFS('Orders - December 2020'!$I$2:$I$2047,'Orders - December 2020'!$H$2:$H$2047,Worksheet!AJ$3,'Orders - December 2020'!$C$2:$C$2047,Worksheet!$F182),"-")</f>
        <v>-</v>
      </c>
      <c r="AK182" s="51" t="str">
        <f>IFERROR(AVERAGEIFS('Orders - December 2020'!$I$2:$I$2047,'Orders - December 2020'!$H$2:$H$2047,Worksheet!AK$3,'Orders - December 2020'!$C$2:$C$2047,Worksheet!$F182),"-")</f>
        <v>-</v>
      </c>
      <c r="AL182" s="51" t="str">
        <f>IFERROR(AVERAGEIFS('Orders - December 2020'!$I$2:$I$2047,'Orders - December 2020'!$H$2:$H$2047,Worksheet!AL$3,'Orders - December 2020'!$C$2:$C$2047,Worksheet!$F182),"-")</f>
        <v>-</v>
      </c>
      <c r="AM182" s="51">
        <f>IFERROR(AVERAGEIFS('Orders - December 2020'!$I$2:$I$2047,'Orders - December 2020'!$H$2:$H$2047,Worksheet!AM$3,'Orders - December 2020'!$C$2:$C$2047,Worksheet!$F182),"-")</f>
        <v>1</v>
      </c>
      <c r="AN182" s="51" t="str">
        <f>IFERROR(AVERAGEIFS('Orders - December 2020'!$I$2:$I$2047,'Orders - December 2020'!$H$2:$H$2047,Worksheet!AN$3,'Orders - December 2020'!$C$2:$C$2047,Worksheet!$F182),"-")</f>
        <v>-</v>
      </c>
      <c r="AO182" s="51" t="str">
        <f>IFERROR(AVERAGEIFS('Orders - December 2020'!$I$2:$I$2047,'Orders - December 2020'!$H$2:$H$2047,Worksheet!AO$3,'Orders - December 2020'!$C$2:$C$2047,Worksheet!$F182),"-")</f>
        <v>-</v>
      </c>
      <c r="AP182" s="51" t="str">
        <f>IFERROR(AVERAGEIFS('Orders - December 2020'!$I$2:$I$2047,'Orders - December 2020'!$H$2:$H$2047,Worksheet!AP$3,'Orders - December 2020'!$C$2:$C$2047,Worksheet!$F182),"-")</f>
        <v>-</v>
      </c>
      <c r="AQ182" s="51" t="str">
        <f>IFERROR(AVERAGEIFS('Orders - December 2020'!$I$2:$I$2047,'Orders - December 2020'!$H$2:$H$2047,Worksheet!AQ$3,'Orders - December 2020'!$C$2:$C$2047,Worksheet!$F182),"-")</f>
        <v>-</v>
      </c>
      <c r="AR182" s="51" t="str">
        <f>IFERROR(AVERAGEIFS('Orders - December 2020'!$I$2:$I$2047,'Orders - December 2020'!$H$2:$H$2047,Worksheet!AR$3,'Orders - December 2020'!$C$2:$C$2047,Worksheet!$F182),"-")</f>
        <v>-</v>
      </c>
      <c r="AS182" s="51" t="str">
        <f>IFERROR(AVERAGEIFS('Orders - December 2020'!$I$2:$I$2047,'Orders - December 2020'!$H$2:$H$2047,Worksheet!AS$3,'Orders - December 2020'!$C$2:$C$2047,Worksheet!$F182),"-")</f>
        <v>-</v>
      </c>
      <c r="AT182" s="51" t="str">
        <f>IFERROR(AVERAGEIFS('Orders - December 2020'!$I$2:$I$2047,'Orders - December 2020'!$H$2:$H$2047,Worksheet!AT$3,'Orders - December 2020'!$C$2:$C$2047,Worksheet!$F182),"-")</f>
        <v>-</v>
      </c>
      <c r="AU182" s="51" t="str">
        <f>IFERROR(AVERAGEIFS('Orders - December 2020'!$I$2:$I$2047,'Orders - December 2020'!$H$2:$H$2047,Worksheet!AU$3,'Orders - December 2020'!$C$2:$C$2047,Worksheet!$F182),"-")</f>
        <v>-</v>
      </c>
      <c r="AV182" s="51" t="str">
        <f>IFERROR(AVERAGEIFS('Orders - December 2020'!$I$2:$I$2047,'Orders - December 2020'!$H$2:$H$2047,Worksheet!AV$3,'Orders - December 2020'!$C$2:$C$2047,Worksheet!$F182),"-")</f>
        <v>-</v>
      </c>
      <c r="AW182" s="51" t="str">
        <f>IFERROR(AVERAGEIFS('Orders - December 2020'!$I$2:$I$2047,'Orders - December 2020'!$H$2:$H$2047,Worksheet!AW$3,'Orders - December 2020'!$C$2:$C$2047,Worksheet!$F182),"-")</f>
        <v>-</v>
      </c>
      <c r="AX182" s="51" t="str">
        <f>IFERROR(AVERAGEIFS('Orders - December 2020'!$I$2:$I$2047,'Orders - December 2020'!$H$2:$H$2047,Worksheet!AX$3,'Orders - December 2020'!$C$2:$C$2047,Worksheet!$F182),"-")</f>
        <v>-</v>
      </c>
      <c r="AY182" s="51" t="str">
        <f>IFERROR(AVERAGEIFS('Orders - December 2020'!$I$2:$I$2047,'Orders - December 2020'!$H$2:$H$2047,Worksheet!AY$3,'Orders - December 2020'!$C$2:$C$2047,Worksheet!$F182),"-")</f>
        <v>-</v>
      </c>
      <c r="AZ182" s="51">
        <f>IFERROR(AVERAGEIFS('Orders - December 2020'!$I$2:$I$2047,'Orders - December 2020'!$H$2:$H$2047,Worksheet!AZ$3,'Orders - December 2020'!$C$2:$C$2047,Worksheet!$F182),"-")</f>
        <v>1</v>
      </c>
      <c r="BA182" s="51">
        <f>IFERROR(AVERAGEIFS('Orders - December 2020'!$I$2:$I$2047,'Orders - December 2020'!$H$2:$H$2047,Worksheet!BA$3,'Orders - December 2020'!$C$2:$C$2047,Worksheet!$F182),"-")</f>
        <v>2</v>
      </c>
      <c r="BB182" s="51" t="str">
        <f>IFERROR(AVERAGEIFS('Orders - December 2020'!$I$2:$I$2047,'Orders - December 2020'!$H$2:$H$2047,Worksheet!BB$3,'Orders - December 2020'!$C$2:$C$2047,Worksheet!$F182),"-")</f>
        <v>-</v>
      </c>
      <c r="BC182" s="51" t="str">
        <f>IFERROR(AVERAGEIFS('Orders - December 2020'!$I$2:$I$2047,'Orders - December 2020'!$H$2:$H$2047,Worksheet!BC$3,'Orders - December 2020'!$C$2:$C$2047,Worksheet!$F182),"-")</f>
        <v>-</v>
      </c>
      <c r="BD182" s="51" t="str">
        <f>IFERROR(AVERAGEIFS('Orders - December 2020'!$I$2:$I$2047,'Orders - December 2020'!$H$2:$H$2047,Worksheet!BD$3,'Orders - December 2020'!$C$2:$C$2047,Worksheet!$F182),"-")</f>
        <v>-</v>
      </c>
      <c r="BE182" s="51" t="str">
        <f>IFERROR(AVERAGEIFS('Orders - December 2020'!$I$2:$I$2047,'Orders - December 2020'!$H$2:$H$2047,Worksheet!BE$3,'Orders - December 2020'!$C$2:$C$2047,Worksheet!$F182),"-")</f>
        <v>-</v>
      </c>
      <c r="BF182" s="51" t="str">
        <f>IFERROR(AVERAGEIFS('Orders - December 2020'!$I$2:$I$2047,'Orders - December 2020'!$H$2:$H$2047,Worksheet!BF$3,'Orders - December 2020'!$C$2:$C$2047,Worksheet!$F182),"-")</f>
        <v>-</v>
      </c>
      <c r="BG182" s="51" t="str">
        <f>IFERROR(AVERAGEIFS('Orders - December 2020'!$I$2:$I$2047,'Orders - December 2020'!$H$2:$H$2047,Worksheet!BG$3,'Orders - December 2020'!$C$2:$C$2047,Worksheet!$F182),"-")</f>
        <v>-</v>
      </c>
      <c r="BH182" s="51" t="str">
        <f>IFERROR(AVERAGEIFS('Orders - December 2020'!$I$2:$I$2047,'Orders - December 2020'!$H$2:$H$2047,Worksheet!BH$3,'Orders - December 2020'!$C$2:$C$2047,Worksheet!$F182),"-")</f>
        <v>-</v>
      </c>
      <c r="BI182" s="51" t="str">
        <f>IFERROR(AVERAGEIFS('Orders - December 2020'!$I$2:$I$2047,'Orders - December 2020'!$H$2:$H$2047,Worksheet!BI$3,'Orders - December 2020'!$C$2:$C$2047,Worksheet!$F182),"-")</f>
        <v>-</v>
      </c>
      <c r="BJ182" s="51" t="str">
        <f>IFERROR(AVERAGEIFS('Orders - December 2020'!$I$2:$I$2047,'Orders - December 2020'!$H$2:$H$2047,Worksheet!BJ$3,'Orders - December 2020'!$C$2:$C$2047,Worksheet!$F182),"-")</f>
        <v>-</v>
      </c>
      <c r="BK182" s="51" t="str">
        <f>IFERROR(AVERAGEIFS('Orders - December 2020'!$I$2:$I$2047,'Orders - December 2020'!$H$2:$H$2047,Worksheet!BK$3,'Orders - December 2020'!$C$2:$C$2047,Worksheet!$F182),"-")</f>
        <v>-</v>
      </c>
      <c r="BL182" s="51" t="str">
        <f>IFERROR(AVERAGEIFS('Orders - December 2020'!$I$2:$I$2047,'Orders - December 2020'!$H$2:$H$2047,Worksheet!BL$3,'Orders - December 2020'!$C$2:$C$2047,Worksheet!$F182),"-")</f>
        <v>-</v>
      </c>
      <c r="BM182" s="51" t="str">
        <f>IFERROR(AVERAGEIFS('Orders - December 2020'!$I$2:$I$2047,'Orders - December 2020'!$H$2:$H$2047,Worksheet!BM$3,'Orders - December 2020'!$C$2:$C$2047,Worksheet!$F182),"-")</f>
        <v>-</v>
      </c>
      <c r="BN182" s="51" t="str">
        <f>IFERROR(AVERAGEIFS('Orders - December 2020'!$I$2:$I$2047,'Orders - December 2020'!$H$2:$H$2047,Worksheet!BN$3,'Orders - December 2020'!$C$2:$C$2047,Worksheet!$F182),"-")</f>
        <v>-</v>
      </c>
      <c r="BO182" s="51" t="str">
        <f>IFERROR(AVERAGEIFS('Orders - December 2020'!$I$2:$I$2047,'Orders - December 2020'!$H$2:$H$2047,Worksheet!BO$3,'Orders - December 2020'!$C$2:$C$2047,Worksheet!$F182),"-")</f>
        <v>-</v>
      </c>
      <c r="BP182" s="51" t="str">
        <f>IFERROR(AVERAGEIFS('Orders - December 2020'!$I$2:$I$2047,'Orders - December 2020'!$H$2:$H$2047,Worksheet!BP$3,'Orders - December 2020'!$C$2:$C$2047,Worksheet!$F182),"-")</f>
        <v>-</v>
      </c>
      <c r="BQ182" s="51" t="str">
        <f>IFERROR(AVERAGEIFS('Orders - December 2020'!$I$2:$I$2047,'Orders - December 2020'!$H$2:$H$2047,Worksheet!BQ$3,'Orders - December 2020'!$C$2:$C$2047,Worksheet!$F182),"-")</f>
        <v>-</v>
      </c>
      <c r="BR182" s="51" t="str">
        <f>IFERROR(AVERAGEIFS('Orders - December 2020'!$I$2:$I$2047,'Orders - December 2020'!$H$2:$H$2047,Worksheet!BR$3,'Orders - December 2020'!$C$2:$C$2047,Worksheet!$F182),"-")</f>
        <v>-</v>
      </c>
      <c r="BS182" s="51">
        <f>IFERROR(AVERAGEIFS('Orders - December 2020'!$I$2:$I$2047,'Orders - December 2020'!$H$2:$H$2047,Worksheet!BS$3,'Orders - December 2020'!$C$2:$C$2047,Worksheet!$F182),"-")</f>
        <v>2</v>
      </c>
      <c r="BT182" s="51" t="str">
        <f>IFERROR(AVERAGEIFS('Orders - December 2020'!$I$2:$I$2047,'Orders - December 2020'!$H$2:$H$2047,Worksheet!BT$3,'Orders - December 2020'!$C$2:$C$2047,Worksheet!$F182),"-")</f>
        <v>-</v>
      </c>
      <c r="BU182" s="51" t="str">
        <f>IFERROR(AVERAGEIFS('Orders - December 2020'!$I$2:$I$2047,'Orders - December 2020'!$H$2:$H$2047,Worksheet!BU$3,'Orders - December 2020'!$C$2:$C$2047,Worksheet!$F182),"-")</f>
        <v>-</v>
      </c>
      <c r="BV182" s="51" t="str">
        <f>IFERROR(AVERAGEIFS('Orders - December 2020'!$I$2:$I$2047,'Orders - December 2020'!$H$2:$H$2047,Worksheet!BV$3,'Orders - December 2020'!$C$2:$C$2047,Worksheet!$F182),"-")</f>
        <v>-</v>
      </c>
      <c r="BW182" s="51" t="str">
        <f>IFERROR(AVERAGEIFS('Orders - December 2020'!$I$2:$I$2047,'Orders - December 2020'!$H$2:$H$2047,Worksheet!BW$3,'Orders - December 2020'!$C$2:$C$2047,Worksheet!$F182),"-")</f>
        <v>-</v>
      </c>
      <c r="BX182" s="51" t="str">
        <f>IFERROR(AVERAGEIFS('Orders - December 2020'!$I$2:$I$2047,'Orders - December 2020'!$H$2:$H$2047,Worksheet!BX$3,'Orders - December 2020'!$C$2:$C$2047,Worksheet!$F182),"-")</f>
        <v>-</v>
      </c>
      <c r="BY182" s="51" t="str">
        <f>IFERROR(AVERAGEIFS('Orders - December 2020'!$I$2:$I$2047,'Orders - December 2020'!$H$2:$H$2047,Worksheet!BY$3,'Orders - December 2020'!$C$2:$C$2047,Worksheet!$F182),"-")</f>
        <v>-</v>
      </c>
      <c r="BZ182" s="51" t="str">
        <f>IFERROR(AVERAGEIFS('Orders - December 2020'!$I$2:$I$2047,'Orders - December 2020'!$H$2:$H$2047,Worksheet!BZ$3,'Orders - December 2020'!$C$2:$C$2047,Worksheet!$F182),"-")</f>
        <v>-</v>
      </c>
      <c r="CA182" s="51" t="str">
        <f>IFERROR(AVERAGEIFS('Orders - December 2020'!$I$2:$I$2047,'Orders - December 2020'!$H$2:$H$2047,Worksheet!CA$3,'Orders - December 2020'!$C$2:$C$2047,Worksheet!$F182),"-")</f>
        <v>-</v>
      </c>
      <c r="CB182" s="51" t="str">
        <f>IFERROR(AVERAGEIFS('Orders - December 2020'!$I$2:$I$2047,'Orders - December 2020'!$H$2:$H$2047,Worksheet!CB$3,'Orders - December 2020'!$C$2:$C$2047,Worksheet!$F182),"-")</f>
        <v>-</v>
      </c>
      <c r="CC182" s="51" t="str">
        <f>IFERROR(AVERAGEIFS('Orders - December 2020'!$I$2:$I$2047,'Orders - December 2020'!$H$2:$H$2047,Worksheet!CC$3,'Orders - December 2020'!$C$2:$C$2047,Worksheet!$F182),"-")</f>
        <v>-</v>
      </c>
      <c r="CD182" s="51" t="str">
        <f>IFERROR(AVERAGEIFS('Orders - December 2020'!$I$2:$I$2047,'Orders - December 2020'!$H$2:$H$2047,Worksheet!CD$3,'Orders - December 2020'!$C$2:$C$2047,Worksheet!$F182),"-")</f>
        <v>-</v>
      </c>
      <c r="CE182" s="51" t="str">
        <f>IFERROR(AVERAGEIFS('Orders - December 2020'!$I$2:$I$2047,'Orders - December 2020'!$H$2:$H$2047,Worksheet!CE$3,'Orders - December 2020'!$C$2:$C$2047,Worksheet!$F182),"-")</f>
        <v>-</v>
      </c>
      <c r="CF182" s="51">
        <f>IFERROR(AVERAGEIFS('Orders - December 2020'!$I$2:$I$2047,'Orders - December 2020'!$H$2:$H$2047,Worksheet!CF$3,'Orders - December 2020'!$C$2:$C$2047,Worksheet!$F182),"-")</f>
        <v>2</v>
      </c>
      <c r="CG182" s="51" t="str">
        <f>IFERROR(AVERAGEIFS('Orders - December 2020'!$I$2:$I$2047,'Orders - December 2020'!$H$2:$H$2047,Worksheet!CG$3,'Orders - December 2020'!$C$2:$C$2047,Worksheet!$F182),"-")</f>
        <v>-</v>
      </c>
      <c r="CH182" s="51" t="str">
        <f>IFERROR(AVERAGEIFS('Orders - December 2020'!$I$2:$I$2047,'Orders - December 2020'!$H$2:$H$2047,Worksheet!CH$3,'Orders - December 2020'!$C$2:$C$2047,Worksheet!$F182),"-")</f>
        <v>-</v>
      </c>
      <c r="CI182" s="51">
        <f>IFERROR(AVERAGEIFS('Orders - December 2020'!$I$2:$I$2047,'Orders - December 2020'!$H$2:$H$2047,Worksheet!CI$3,'Orders - December 2020'!$C$2:$C$2047,Worksheet!$F182),"-")</f>
        <v>1</v>
      </c>
      <c r="CJ182" s="51" t="str">
        <f>IFERROR(AVERAGEIFS('Orders - December 2020'!$I$2:$I$2047,'Orders - December 2020'!$H$2:$H$2047,Worksheet!CJ$3,'Orders - December 2020'!$C$2:$C$2047,Worksheet!$F182),"-")</f>
        <v>-</v>
      </c>
      <c r="CK182" s="51" t="str">
        <f>IFERROR(AVERAGEIFS('Orders - December 2020'!$I$2:$I$2047,'Orders - December 2020'!$H$2:$H$2047,Worksheet!CK$3,'Orders - December 2020'!$C$2:$C$2047,Worksheet!$F182),"-")</f>
        <v>-</v>
      </c>
      <c r="CL182" s="51" t="str">
        <f>IFERROR(AVERAGEIFS('Orders - December 2020'!$I$2:$I$2047,'Orders - December 2020'!$H$2:$H$2047,Worksheet!CL$3,'Orders - December 2020'!$C$2:$C$2047,Worksheet!$F182),"-")</f>
        <v>-</v>
      </c>
      <c r="CM182" s="51" t="str">
        <f>IFERROR(AVERAGEIFS('Orders - December 2020'!$I$2:$I$2047,'Orders - December 2020'!$H$2:$H$2047,Worksheet!CM$3,'Orders - December 2020'!$C$2:$C$2047,Worksheet!$F182),"-")</f>
        <v>-</v>
      </c>
      <c r="CN182" s="51" t="str">
        <f>IFERROR(AVERAGEIFS('Orders - December 2020'!$I$2:$I$2047,'Orders - December 2020'!$H$2:$H$2047,Worksheet!CN$3,'Orders - December 2020'!$C$2:$C$2047,Worksheet!$F182),"-")</f>
        <v>-</v>
      </c>
      <c r="CO182" s="51" t="str">
        <f>IFERROR(AVERAGEIFS('Orders - December 2020'!$I$2:$I$2047,'Orders - December 2020'!$H$2:$H$2047,Worksheet!CO$3,'Orders - December 2020'!$C$2:$C$2047,Worksheet!$F182),"-")</f>
        <v>-</v>
      </c>
      <c r="CP182" s="51" t="str">
        <f>IFERROR(AVERAGEIFS('Orders - December 2020'!$I$2:$I$2047,'Orders - December 2020'!$H$2:$H$2047,Worksheet!CP$3,'Orders - December 2020'!$C$2:$C$2047,Worksheet!$F182),"-")</f>
        <v>-</v>
      </c>
      <c r="CQ182" s="51" t="str">
        <f>IFERROR(AVERAGEIFS('Orders - December 2020'!$I$2:$I$2047,'Orders - December 2020'!$H$2:$H$2047,Worksheet!CQ$3,'Orders - December 2020'!$C$2:$C$2047,Worksheet!$F182),"-")</f>
        <v>-</v>
      </c>
      <c r="CR182" s="51">
        <f>IFERROR(AVERAGEIFS('Orders - December 2020'!$I$2:$I$2047,'Orders - December 2020'!$H$2:$H$2047,Worksheet!CR$3,'Orders - December 2020'!$C$2:$C$2047,Worksheet!$F182),"-")</f>
        <v>3</v>
      </c>
      <c r="CS182" s="51" t="str">
        <f>IFERROR(AVERAGEIFS('Orders - December 2020'!$I$2:$I$2047,'Orders - December 2020'!$H$2:$H$2047,Worksheet!CS$3,'Orders - December 2020'!$C$2:$C$2047,Worksheet!$F182),"-")</f>
        <v>-</v>
      </c>
      <c r="CT182" s="51" t="str">
        <f>IFERROR(AVERAGEIFS('Orders - December 2020'!$I$2:$I$2047,'Orders - December 2020'!$H$2:$H$2047,Worksheet!CT$3,'Orders - December 2020'!$C$2:$C$2047,Worksheet!$F182),"-")</f>
        <v>-</v>
      </c>
      <c r="CU182" s="51" t="str">
        <f>IFERROR(AVERAGEIFS('Orders - December 2020'!$I$2:$I$2047,'Orders - December 2020'!$H$2:$H$2047,Worksheet!CU$3,'Orders - December 2020'!$C$2:$C$2047,Worksheet!$F182),"-")</f>
        <v>-</v>
      </c>
      <c r="CV182" s="51" t="str">
        <f>IFERROR(AVERAGEIFS('Orders - December 2020'!$I$2:$I$2047,'Orders - December 2020'!$H$2:$H$2047,Worksheet!CV$3,'Orders - December 2020'!$C$2:$C$2047,Worksheet!$F182),"-")</f>
        <v>-</v>
      </c>
      <c r="CW182" s="51" t="str">
        <f>IFERROR(AVERAGEIFS('Orders - December 2020'!$I$2:$I$2047,'Orders - December 2020'!$H$2:$H$2047,Worksheet!CW$3,'Orders - December 2020'!$C$2:$C$2047,Worksheet!$F182),"-")</f>
        <v>-</v>
      </c>
      <c r="CX182" s="51" t="str">
        <f>IFERROR(AVERAGEIFS('Orders - December 2020'!$I$2:$I$2047,'Orders - December 2020'!$H$2:$H$2047,Worksheet!CX$3,'Orders - December 2020'!$C$2:$C$2047,Worksheet!$F182),"-")</f>
        <v>-</v>
      </c>
      <c r="CY182" s="51" t="str">
        <f>IFERROR(AVERAGEIFS('Orders - December 2020'!$I$2:$I$2047,'Orders - December 2020'!$H$2:$H$2047,Worksheet!CY$3,'Orders - December 2020'!$C$2:$C$2047,Worksheet!$F182),"-")</f>
        <v>-</v>
      </c>
      <c r="CZ182" s="51" t="str">
        <f>IFERROR(AVERAGEIFS('Orders - December 2020'!$I$2:$I$2047,'Orders - December 2020'!$H$2:$H$2047,Worksheet!CZ$3,'Orders - December 2020'!$C$2:$C$2047,Worksheet!$F182),"-")</f>
        <v>-</v>
      </c>
      <c r="DA182" s="51" t="str">
        <f>IFERROR(AVERAGEIFS('Orders - December 2020'!$I$2:$I$2047,'Orders - December 2020'!$H$2:$H$2047,Worksheet!DA$3,'Orders - December 2020'!$C$2:$C$2047,Worksheet!$F182),"-")</f>
        <v>-</v>
      </c>
      <c r="DB182" s="51" t="str">
        <f>IFERROR(AVERAGEIFS('Orders - December 2020'!$I$2:$I$2047,'Orders - December 2020'!$H$2:$H$2047,Worksheet!DB$3,'Orders - December 2020'!$C$2:$C$2047,Worksheet!$F182),"-")</f>
        <v>-</v>
      </c>
      <c r="DC182" s="51" t="str">
        <f>IFERROR(AVERAGEIFS('Orders - December 2020'!$I$2:$I$2047,'Orders - December 2020'!$H$2:$H$2047,Worksheet!DC$3,'Orders - December 2020'!$C$2:$C$2047,Worksheet!$F182),"-")</f>
        <v>-</v>
      </c>
      <c r="DD182" s="51" t="str">
        <f>IFERROR(AVERAGEIFS('Orders - December 2020'!$I$2:$I$2047,'Orders - December 2020'!$H$2:$H$2047,Worksheet!DD$3,'Orders - December 2020'!$C$2:$C$2047,Worksheet!$F182),"-")</f>
        <v>-</v>
      </c>
      <c r="DE182" s="51" t="str">
        <f>IFERROR(AVERAGEIFS('Orders - December 2020'!$I$2:$I$2047,'Orders - December 2020'!$H$2:$H$2047,Worksheet!DE$3,'Orders - December 2020'!$C$2:$C$2047,Worksheet!$F182),"-")</f>
        <v>-</v>
      </c>
      <c r="DF182" s="51" t="str">
        <f>IFERROR(AVERAGEIFS('Orders - December 2020'!$I$2:$I$2047,'Orders - December 2020'!$H$2:$H$2047,Worksheet!DF$3,'Orders - December 2020'!$C$2:$C$2047,Worksheet!$F182),"-")</f>
        <v>-</v>
      </c>
      <c r="DG182" s="51" t="str">
        <f>IFERROR(AVERAGEIFS('Orders - December 2020'!$I$2:$I$2047,'Orders - December 2020'!$H$2:$H$2047,Worksheet!DG$3,'Orders - December 2020'!$C$2:$C$2047,Worksheet!$F182),"-")</f>
        <v>-</v>
      </c>
      <c r="DH182" s="51" t="str">
        <f>IFERROR(AVERAGEIFS('Orders - December 2020'!$I$2:$I$2047,'Orders - December 2020'!$H$2:$H$2047,Worksheet!DH$3,'Orders - December 2020'!$C$2:$C$2047,Worksheet!$F182),"-")</f>
        <v>-</v>
      </c>
      <c r="DI182" s="51" t="str">
        <f>IFERROR(AVERAGEIFS('Orders - December 2020'!$I$2:$I$2047,'Orders - December 2020'!$H$2:$H$2047,Worksheet!DI$3,'Orders - December 2020'!$C$2:$C$2047,Worksheet!$F182),"-")</f>
        <v>-</v>
      </c>
      <c r="DJ182" s="51" t="str">
        <f>IFERROR(AVERAGEIFS('Orders - December 2020'!$I$2:$I$2047,'Orders - December 2020'!$H$2:$H$2047,Worksheet!DJ$3,'Orders - December 2020'!$C$2:$C$2047,Worksheet!$F182),"-")</f>
        <v>-</v>
      </c>
      <c r="DK182" s="51" t="str">
        <f>IFERROR(AVERAGEIFS('Orders - December 2020'!$I$2:$I$2047,'Orders - December 2020'!$H$2:$H$2047,Worksheet!DK$3,'Orders - December 2020'!$C$2:$C$2047,Worksheet!$F182),"-")</f>
        <v>-</v>
      </c>
      <c r="DL182" s="51" t="str">
        <f>IFERROR(AVERAGEIFS('Orders - December 2020'!$I$2:$I$2047,'Orders - December 2020'!$H$2:$H$2047,Worksheet!DL$3,'Orders - December 2020'!$C$2:$C$2047,Worksheet!$F182),"-")</f>
        <v>-</v>
      </c>
      <c r="DM182" s="51" t="str">
        <f>IFERROR(AVERAGEIFS('Orders - December 2020'!$I$2:$I$2047,'Orders - December 2020'!$H$2:$H$2047,Worksheet!DM$3,'Orders - December 2020'!$C$2:$C$2047,Worksheet!$F182),"-")</f>
        <v>-</v>
      </c>
      <c r="DN182" s="51" t="str">
        <f>IFERROR(AVERAGEIFS('Orders - December 2020'!$I$2:$I$2047,'Orders - December 2020'!$H$2:$H$2047,Worksheet!DN$3,'Orders - December 2020'!$C$2:$C$2047,Worksheet!$F182),"-")</f>
        <v>-</v>
      </c>
      <c r="DO182" s="51" t="str">
        <f>IFERROR(AVERAGEIFS('Orders - December 2020'!$I$2:$I$2047,'Orders - December 2020'!$H$2:$H$2047,Worksheet!DO$3,'Orders - December 2020'!$C$2:$C$2047,Worksheet!$F182),"-")</f>
        <v>-</v>
      </c>
      <c r="DP182" s="51" t="str">
        <f>IFERROR(AVERAGEIFS('Orders - December 2020'!$I$2:$I$2047,'Orders - December 2020'!$H$2:$H$2047,Worksheet!DP$3,'Orders - December 2020'!$C$2:$C$2047,Worksheet!$F182),"-")</f>
        <v>-</v>
      </c>
      <c r="DQ182" s="51" t="str">
        <f>IFERROR(AVERAGEIFS('Orders - December 2020'!$I$2:$I$2047,'Orders - December 2020'!$H$2:$H$2047,Worksheet!DQ$3,'Orders - December 2020'!$C$2:$C$2047,Worksheet!$F182),"-")</f>
        <v>-</v>
      </c>
      <c r="DR182" s="51" t="str">
        <f>IFERROR(AVERAGEIFS('Orders - December 2020'!$I$2:$I$2047,'Orders - December 2020'!$H$2:$H$2047,Worksheet!DR$3,'Orders - December 2020'!$C$2:$C$2047,Worksheet!$F182),"-")</f>
        <v>-</v>
      </c>
      <c r="DS182" s="51" t="str">
        <f>IFERROR(AVERAGEIFS('Orders - December 2020'!$I$2:$I$2047,'Orders - December 2020'!$H$2:$H$2047,Worksheet!DS$3,'Orders - December 2020'!$C$2:$C$2047,Worksheet!$F182),"-")</f>
        <v>-</v>
      </c>
      <c r="DT182" s="51" t="str">
        <f>IFERROR(AVERAGEIFS('Orders - December 2020'!$I$2:$I$2047,'Orders - December 2020'!$H$2:$H$2047,Worksheet!DT$3,'Orders - December 2020'!$C$2:$C$2047,Worksheet!$F182),"-")</f>
        <v>-</v>
      </c>
      <c r="DU182" s="51" t="str">
        <f>IFERROR(AVERAGEIFS('Orders - December 2020'!$I$2:$I$2047,'Orders - December 2020'!$H$2:$H$2047,Worksheet!DU$3,'Orders - December 2020'!$C$2:$C$2047,Worksheet!$F182),"-")</f>
        <v>-</v>
      </c>
      <c r="DV182" s="51" t="str">
        <f>IFERROR(AVERAGEIFS('Orders - December 2020'!$I$2:$I$2047,'Orders - December 2020'!$H$2:$H$2047,Worksheet!DV$3,'Orders - December 2020'!$C$2:$C$2047,Worksheet!$F182),"-")</f>
        <v>-</v>
      </c>
      <c r="DW182" s="51">
        <f>IFERROR(AVERAGEIFS('Orders - December 2020'!$I$2:$I$2047,'Orders - December 2020'!$H$2:$H$2047,Worksheet!DW$3,'Orders - December 2020'!$C$2:$C$2047,Worksheet!$F182),"-")</f>
        <v>10</v>
      </c>
      <c r="DX182" s="51" t="str">
        <f>IFERROR(AVERAGEIFS('Orders - December 2020'!$I$2:$I$2047,'Orders - December 2020'!$H$2:$H$2047,Worksheet!DX$3,'Orders - December 2020'!$C$2:$C$2047,Worksheet!$F182),"-")</f>
        <v>-</v>
      </c>
      <c r="DY182" s="51" t="str">
        <f>IFERROR(AVERAGEIFS('Orders - December 2020'!$I$2:$I$2047,'Orders - December 2020'!$H$2:$H$2047,Worksheet!DY$3,'Orders - December 2020'!$C$2:$C$2047,Worksheet!$F182),"-")</f>
        <v>-</v>
      </c>
      <c r="DZ182" s="51" t="str">
        <f>IFERROR(AVERAGEIFS('Orders - December 2020'!$I$2:$I$2047,'Orders - December 2020'!$H$2:$H$2047,Worksheet!DZ$3,'Orders - December 2020'!$C$2:$C$2047,Worksheet!$F182),"-")</f>
        <v>-</v>
      </c>
      <c r="EA182" s="51" t="str">
        <f>IFERROR(AVERAGEIFS('Orders - December 2020'!$I$2:$I$2047,'Orders - December 2020'!$H$2:$H$2047,Worksheet!EA$3,'Orders - December 2020'!$C$2:$C$2047,Worksheet!$F182),"-")</f>
        <v>-</v>
      </c>
      <c r="EB182" s="51" t="str">
        <f>IFERROR(AVERAGEIFS('Orders - December 2020'!$I$2:$I$2047,'Orders - December 2020'!$H$2:$H$2047,Worksheet!EB$3,'Orders - December 2020'!$C$2:$C$2047,Worksheet!$F182),"-")</f>
        <v>-</v>
      </c>
      <c r="EC182" s="51">
        <f>IFERROR(AVERAGEIFS('Orders - December 2020'!$I$2:$I$2047,'Orders - December 2020'!$H$2:$H$2047,Worksheet!EC$3,'Orders - December 2020'!$C$2:$C$2047,Worksheet!$F182),"-")</f>
        <v>1</v>
      </c>
      <c r="ED182" s="51" t="str">
        <f>IFERROR(AVERAGEIFS('Orders - December 2020'!$I$2:$I$2047,'Orders - December 2020'!$H$2:$H$2047,Worksheet!ED$3,'Orders - December 2020'!$C$2:$C$2047,Worksheet!$F182),"-")</f>
        <v>-</v>
      </c>
      <c r="EE182" s="51" t="str">
        <f>IFERROR(AVERAGEIFS('Orders - December 2020'!$I$2:$I$2047,'Orders - December 2020'!$H$2:$H$2047,Worksheet!EE$3,'Orders - December 2020'!$C$2:$C$2047,Worksheet!$F182),"-")</f>
        <v>-</v>
      </c>
      <c r="EF182" s="51" t="str">
        <f>IFERROR(AVERAGEIFS('Orders - December 2020'!$I$2:$I$2047,'Orders - December 2020'!$H$2:$H$2047,Worksheet!EF$3,'Orders - December 2020'!$C$2:$C$2047,Worksheet!$F182),"-")</f>
        <v>-</v>
      </c>
      <c r="EG182" s="51" t="str">
        <f>IFERROR(AVERAGEIFS('Orders - December 2020'!$I$2:$I$2047,'Orders - December 2020'!$H$2:$H$2047,Worksheet!EG$3,'Orders - December 2020'!$C$2:$C$2047,Worksheet!$F182),"-")</f>
        <v>-</v>
      </c>
      <c r="EH182" s="51" t="str">
        <f>IFERROR(AVERAGEIFS('Orders - December 2020'!$I$2:$I$2047,'Orders - December 2020'!$H$2:$H$2047,Worksheet!EH$3,'Orders - December 2020'!$C$2:$C$2047,Worksheet!$F182),"-")</f>
        <v>-</v>
      </c>
      <c r="EI182" s="51" t="str">
        <f>IFERROR(AVERAGEIFS('Orders - December 2020'!$I$2:$I$2047,'Orders - December 2020'!$H$2:$H$2047,Worksheet!EI$3,'Orders - December 2020'!$C$2:$C$2047,Worksheet!$F182),"-")</f>
        <v>-</v>
      </c>
      <c r="EJ182" s="51">
        <f>IFERROR(AVERAGEIFS('Orders - December 2020'!$I$2:$I$2047,'Orders - December 2020'!$H$2:$H$2047,Worksheet!EJ$3,'Orders - December 2020'!$C$2:$C$2047,Worksheet!$F182),"-")</f>
        <v>1</v>
      </c>
      <c r="EK182" s="51" t="str">
        <f>IFERROR(AVERAGEIFS('Orders - December 2020'!$I$2:$I$2047,'Orders - December 2020'!$H$2:$H$2047,Worksheet!EK$3,'Orders - December 2020'!$C$2:$C$2047,Worksheet!$F182),"-")</f>
        <v>-</v>
      </c>
      <c r="EL182" s="51" t="str">
        <f>IFERROR(AVERAGEIFS('Orders - December 2020'!$I$2:$I$2047,'Orders - December 2020'!$H$2:$H$2047,Worksheet!EL$3,'Orders - December 2020'!$C$2:$C$2047,Worksheet!$F182),"-")</f>
        <v>-</v>
      </c>
      <c r="EM182" s="51" t="str">
        <f>IFERROR(AVERAGEIFS('Orders - December 2020'!$I$2:$I$2047,'Orders - December 2020'!$H$2:$H$2047,Worksheet!EM$3,'Orders - December 2020'!$C$2:$C$2047,Worksheet!$F182),"-")</f>
        <v>-</v>
      </c>
      <c r="EN182" s="51" t="str">
        <f>IFERROR(AVERAGEIFS('Orders - December 2020'!$I$2:$I$2047,'Orders - December 2020'!$H$2:$H$2047,Worksheet!EN$3,'Orders - December 2020'!$C$2:$C$2047,Worksheet!$F182),"-")</f>
        <v>-</v>
      </c>
      <c r="EO182" s="51" t="str">
        <f>IFERROR(AVERAGEIFS('Orders - December 2020'!$I$2:$I$2047,'Orders - December 2020'!$H$2:$H$2047,Worksheet!EO$3,'Orders - December 2020'!$C$2:$C$2047,Worksheet!$F182),"-")</f>
        <v>-</v>
      </c>
      <c r="EP182" s="51" t="str">
        <f>IFERROR(AVERAGEIFS('Orders - December 2020'!$I$2:$I$2047,'Orders - December 2020'!$H$2:$H$2047,Worksheet!EP$3,'Orders - December 2020'!$C$2:$C$2047,Worksheet!$F182),"-")</f>
        <v>-</v>
      </c>
      <c r="EQ182" s="51" t="str">
        <f>IFERROR(AVERAGEIFS('Orders - December 2020'!$I$2:$I$2047,'Orders - December 2020'!$H$2:$H$2047,Worksheet!EQ$3,'Orders - December 2020'!$C$2:$C$2047,Worksheet!$F182),"-")</f>
        <v>-</v>
      </c>
      <c r="ER182" s="51" t="str">
        <f>IFERROR(AVERAGEIFS('Orders - December 2020'!$I$2:$I$2047,'Orders - December 2020'!$H$2:$H$2047,Worksheet!ER$3,'Orders - December 2020'!$C$2:$C$2047,Worksheet!$F182),"-")</f>
        <v>-</v>
      </c>
      <c r="ES182" s="51" t="str">
        <f>IFERROR(AVERAGEIFS('Orders - December 2020'!$I$2:$I$2047,'Orders - December 2020'!$H$2:$H$2047,Worksheet!ES$3,'Orders - December 2020'!$C$2:$C$2047,Worksheet!$F182),"-")</f>
        <v>-</v>
      </c>
      <c r="ET182" s="51" t="str">
        <f>IFERROR(AVERAGEIFS('Orders - December 2020'!$I$2:$I$2047,'Orders - December 2020'!$H$2:$H$2047,Worksheet!ET$3,'Orders - December 2020'!$C$2:$C$2047,Worksheet!$F182),"-")</f>
        <v>-</v>
      </c>
      <c r="EU182" s="51" t="str">
        <f>IFERROR(AVERAGEIFS('Orders - December 2020'!$I$2:$I$2047,'Orders - December 2020'!$H$2:$H$2047,Worksheet!EU$3,'Orders - December 2020'!$C$2:$C$2047,Worksheet!$F182),"-")</f>
        <v>-</v>
      </c>
      <c r="EV182" s="51" t="str">
        <f>IFERROR(AVERAGEIFS('Orders - December 2020'!$I$2:$I$2047,'Orders - December 2020'!$H$2:$H$2047,Worksheet!EV$3,'Orders - December 2020'!$C$2:$C$2047,Worksheet!$F182),"-")</f>
        <v>-</v>
      </c>
      <c r="EW182" s="51" t="str">
        <f>IFERROR(AVERAGEIFS('Orders - December 2020'!$I$2:$I$2047,'Orders - December 2020'!$H$2:$H$2047,Worksheet!EW$3,'Orders - December 2020'!$C$2:$C$2047,Worksheet!$F182),"-")</f>
        <v>-</v>
      </c>
      <c r="EX182" s="51">
        <f>IFERROR(AVERAGEIFS('Orders - December 2020'!$I$2:$I$2047,'Orders - December 2020'!$H$2:$H$2047,Worksheet!EX$3,'Orders - December 2020'!$C$2:$C$2047,Worksheet!$F182),"-")</f>
        <v>2</v>
      </c>
      <c r="EY182" s="51" t="str">
        <f>IFERROR(AVERAGEIFS('Orders - December 2020'!$I$2:$I$2047,'Orders - December 2020'!$H$2:$H$2047,Worksheet!EY$3,'Orders - December 2020'!$C$2:$C$2047,Worksheet!$F182),"-")</f>
        <v>-</v>
      </c>
      <c r="EZ182" s="51" t="str">
        <f>IFERROR(AVERAGEIFS('Orders - December 2020'!$I$2:$I$2047,'Orders - December 2020'!$H$2:$H$2047,Worksheet!EZ$3,'Orders - December 2020'!$C$2:$C$2047,Worksheet!$F182),"-")</f>
        <v>-</v>
      </c>
      <c r="FA182" s="51" t="str">
        <f>IFERROR(AVERAGEIFS('Orders - December 2020'!$I$2:$I$2047,'Orders - December 2020'!$H$2:$H$2047,Worksheet!FA$3,'Orders - December 2020'!$C$2:$C$2047,Worksheet!$F182),"-")</f>
        <v>-</v>
      </c>
      <c r="FB182" s="51" t="str">
        <f>IFERROR(AVERAGEIFS('Orders - December 2020'!$I$2:$I$2047,'Orders - December 2020'!$H$2:$H$2047,Worksheet!FB$3,'Orders - December 2020'!$C$2:$C$2047,Worksheet!$F182),"-")</f>
        <v>-</v>
      </c>
      <c r="FC182" s="51" t="str">
        <f>IFERROR(AVERAGEIFS('Orders - December 2020'!$I$2:$I$2047,'Orders - December 2020'!$H$2:$H$2047,Worksheet!FC$3,'Orders - December 2020'!$C$2:$C$2047,Worksheet!$F182),"-")</f>
        <v>-</v>
      </c>
      <c r="FD182" s="51" t="str">
        <f>IFERROR(AVERAGEIFS('Orders - December 2020'!$I$2:$I$2047,'Orders - December 2020'!$H$2:$H$2047,Worksheet!FD$3,'Orders - December 2020'!$C$2:$C$2047,Worksheet!$F182),"-")</f>
        <v>-</v>
      </c>
      <c r="FE182" s="51" t="str">
        <f>IFERROR(AVERAGEIFS('Orders - December 2020'!$I$2:$I$2047,'Orders - December 2020'!$H$2:$H$2047,Worksheet!FE$3,'Orders - December 2020'!$C$2:$C$2047,Worksheet!$F182),"-")</f>
        <v>-</v>
      </c>
      <c r="FF182" s="51" t="str">
        <f>IFERROR(AVERAGEIFS('Orders - December 2020'!$I$2:$I$2047,'Orders - December 2020'!$H$2:$H$2047,Worksheet!FF$3,'Orders - December 2020'!$C$2:$C$2047,Worksheet!$F182),"-")</f>
        <v>-</v>
      </c>
      <c r="FG182" s="52" t="str">
        <f>IFERROR(AVERAGEIFS('Orders - December 2020'!$I$2:$I$2047,'Orders - December 2020'!$H$2:$H$2047,Worksheet!FG$3,'Orders - December 2020'!$C$2:$C$2047,Worksheet!$F182),"-")</f>
        <v>-</v>
      </c>
    </row>
    <row r="183" spans="6:163">
      <c r="F183" s="45" t="str">
        <v>Mama  Ema Minimarts</v>
      </c>
      <c r="G183" s="50" t="str">
        <f>IFERROR(AVERAGEIFS('Orders - December 2020'!$I$2:$I$2047,'Orders - December 2020'!$H$2:$H$2047,Worksheet!G$3,'Orders - December 2020'!$C$2:$C$2047,Worksheet!$F183),"-")</f>
        <v>-</v>
      </c>
      <c r="H183" s="51" t="str">
        <f>IFERROR(AVERAGEIFS('Orders - December 2020'!$I$2:$I$2047,'Orders - December 2020'!$H$2:$H$2047,Worksheet!H$3,'Orders - December 2020'!$C$2:$C$2047,Worksheet!$F183),"-")</f>
        <v>-</v>
      </c>
      <c r="I183" s="51" t="str">
        <f>IFERROR(AVERAGEIFS('Orders - December 2020'!$I$2:$I$2047,'Orders - December 2020'!$H$2:$H$2047,Worksheet!I$3,'Orders - December 2020'!$C$2:$C$2047,Worksheet!$F183),"-")</f>
        <v>-</v>
      </c>
      <c r="J183" s="51" t="str">
        <f>IFERROR(AVERAGEIFS('Orders - December 2020'!$I$2:$I$2047,'Orders - December 2020'!$H$2:$H$2047,Worksheet!J$3,'Orders - December 2020'!$C$2:$C$2047,Worksheet!$F183),"-")</f>
        <v>-</v>
      </c>
      <c r="K183" s="51" t="str">
        <f>IFERROR(AVERAGEIFS('Orders - December 2020'!$I$2:$I$2047,'Orders - December 2020'!$H$2:$H$2047,Worksheet!K$3,'Orders - December 2020'!$C$2:$C$2047,Worksheet!$F183),"-")</f>
        <v>-</v>
      </c>
      <c r="L183" s="51" t="str">
        <f>IFERROR(AVERAGEIFS('Orders - December 2020'!$I$2:$I$2047,'Orders - December 2020'!$H$2:$H$2047,Worksheet!L$3,'Orders - December 2020'!$C$2:$C$2047,Worksheet!$F183),"-")</f>
        <v>-</v>
      </c>
      <c r="M183" s="51" t="str">
        <f>IFERROR(AVERAGEIFS('Orders - December 2020'!$I$2:$I$2047,'Orders - December 2020'!$H$2:$H$2047,Worksheet!M$3,'Orders - December 2020'!$C$2:$C$2047,Worksheet!$F183),"-")</f>
        <v>-</v>
      </c>
      <c r="N183" s="51" t="str">
        <f>IFERROR(AVERAGEIFS('Orders - December 2020'!$I$2:$I$2047,'Orders - December 2020'!$H$2:$H$2047,Worksheet!N$3,'Orders - December 2020'!$C$2:$C$2047,Worksheet!$F183),"-")</f>
        <v>-</v>
      </c>
      <c r="O183" s="51" t="str">
        <f>IFERROR(AVERAGEIFS('Orders - December 2020'!$I$2:$I$2047,'Orders - December 2020'!$H$2:$H$2047,Worksheet!O$3,'Orders - December 2020'!$C$2:$C$2047,Worksheet!$F183),"-")</f>
        <v>-</v>
      </c>
      <c r="P183" s="51" t="str">
        <f>IFERROR(AVERAGEIFS('Orders - December 2020'!$I$2:$I$2047,'Orders - December 2020'!$H$2:$H$2047,Worksheet!P$3,'Orders - December 2020'!$C$2:$C$2047,Worksheet!$F183),"-")</f>
        <v>-</v>
      </c>
      <c r="Q183" s="51" t="str">
        <f>IFERROR(AVERAGEIFS('Orders - December 2020'!$I$2:$I$2047,'Orders - December 2020'!$H$2:$H$2047,Worksheet!Q$3,'Orders - December 2020'!$C$2:$C$2047,Worksheet!$F183),"-")</f>
        <v>-</v>
      </c>
      <c r="R183" s="51" t="str">
        <f>IFERROR(AVERAGEIFS('Orders - December 2020'!$I$2:$I$2047,'Orders - December 2020'!$H$2:$H$2047,Worksheet!R$3,'Orders - December 2020'!$C$2:$C$2047,Worksheet!$F183),"-")</f>
        <v>-</v>
      </c>
      <c r="S183" s="51" t="str">
        <f>IFERROR(AVERAGEIFS('Orders - December 2020'!$I$2:$I$2047,'Orders - December 2020'!$H$2:$H$2047,Worksheet!S$3,'Orders - December 2020'!$C$2:$C$2047,Worksheet!$F183),"-")</f>
        <v>-</v>
      </c>
      <c r="T183" s="51" t="str">
        <f>IFERROR(AVERAGEIFS('Orders - December 2020'!$I$2:$I$2047,'Orders - December 2020'!$H$2:$H$2047,Worksheet!T$3,'Orders - December 2020'!$C$2:$C$2047,Worksheet!$F183),"-")</f>
        <v>-</v>
      </c>
      <c r="U183" s="51" t="str">
        <f>IFERROR(AVERAGEIFS('Orders - December 2020'!$I$2:$I$2047,'Orders - December 2020'!$H$2:$H$2047,Worksheet!U$3,'Orders - December 2020'!$C$2:$C$2047,Worksheet!$F183),"-")</f>
        <v>-</v>
      </c>
      <c r="V183" s="51" t="str">
        <f>IFERROR(AVERAGEIFS('Orders - December 2020'!$I$2:$I$2047,'Orders - December 2020'!$H$2:$H$2047,Worksheet!V$3,'Orders - December 2020'!$C$2:$C$2047,Worksheet!$F183),"-")</f>
        <v>-</v>
      </c>
      <c r="W183" s="51" t="str">
        <f>IFERROR(AVERAGEIFS('Orders - December 2020'!$I$2:$I$2047,'Orders - December 2020'!$H$2:$H$2047,Worksheet!W$3,'Orders - December 2020'!$C$2:$C$2047,Worksheet!$F183),"-")</f>
        <v>-</v>
      </c>
      <c r="X183" s="51" t="str">
        <f>IFERROR(AVERAGEIFS('Orders - December 2020'!$I$2:$I$2047,'Orders - December 2020'!$H$2:$H$2047,Worksheet!X$3,'Orders - December 2020'!$C$2:$C$2047,Worksheet!$F183),"-")</f>
        <v>-</v>
      </c>
      <c r="Y183" s="51" t="str">
        <f>IFERROR(AVERAGEIFS('Orders - December 2020'!$I$2:$I$2047,'Orders - December 2020'!$H$2:$H$2047,Worksheet!Y$3,'Orders - December 2020'!$C$2:$C$2047,Worksheet!$F183),"-")</f>
        <v>-</v>
      </c>
      <c r="Z183" s="51" t="str">
        <f>IFERROR(AVERAGEIFS('Orders - December 2020'!$I$2:$I$2047,'Orders - December 2020'!$H$2:$H$2047,Worksheet!Z$3,'Orders - December 2020'!$C$2:$C$2047,Worksheet!$F183),"-")</f>
        <v>-</v>
      </c>
      <c r="AA183" s="51" t="str">
        <f>IFERROR(AVERAGEIFS('Orders - December 2020'!$I$2:$I$2047,'Orders - December 2020'!$H$2:$H$2047,Worksheet!AA$3,'Orders - December 2020'!$C$2:$C$2047,Worksheet!$F183),"-")</f>
        <v>-</v>
      </c>
      <c r="AB183" s="51" t="str">
        <f>IFERROR(AVERAGEIFS('Orders - December 2020'!$I$2:$I$2047,'Orders - December 2020'!$H$2:$H$2047,Worksheet!AB$3,'Orders - December 2020'!$C$2:$C$2047,Worksheet!$F183),"-")</f>
        <v>-</v>
      </c>
      <c r="AC183" s="51" t="str">
        <f>IFERROR(AVERAGEIFS('Orders - December 2020'!$I$2:$I$2047,'Orders - December 2020'!$H$2:$H$2047,Worksheet!AC$3,'Orders - December 2020'!$C$2:$C$2047,Worksheet!$F183),"-")</f>
        <v>-</v>
      </c>
      <c r="AD183" s="51" t="str">
        <f>IFERROR(AVERAGEIFS('Orders - December 2020'!$I$2:$I$2047,'Orders - December 2020'!$H$2:$H$2047,Worksheet!AD$3,'Orders - December 2020'!$C$2:$C$2047,Worksheet!$F183),"-")</f>
        <v>-</v>
      </c>
      <c r="AE183" s="51" t="str">
        <f>IFERROR(AVERAGEIFS('Orders - December 2020'!$I$2:$I$2047,'Orders - December 2020'!$H$2:$H$2047,Worksheet!AE$3,'Orders - December 2020'!$C$2:$C$2047,Worksheet!$F183),"-")</f>
        <v>-</v>
      </c>
      <c r="AF183" s="51" t="str">
        <f>IFERROR(AVERAGEIFS('Orders - December 2020'!$I$2:$I$2047,'Orders - December 2020'!$H$2:$H$2047,Worksheet!AF$3,'Orders - December 2020'!$C$2:$C$2047,Worksheet!$F183),"-")</f>
        <v>-</v>
      </c>
      <c r="AG183" s="51" t="str">
        <f>IFERROR(AVERAGEIFS('Orders - December 2020'!$I$2:$I$2047,'Orders - December 2020'!$H$2:$H$2047,Worksheet!AG$3,'Orders - December 2020'!$C$2:$C$2047,Worksheet!$F183),"-")</f>
        <v>-</v>
      </c>
      <c r="AH183" s="51" t="str">
        <f>IFERROR(AVERAGEIFS('Orders - December 2020'!$I$2:$I$2047,'Orders - December 2020'!$H$2:$H$2047,Worksheet!AH$3,'Orders - December 2020'!$C$2:$C$2047,Worksheet!$F183),"-")</f>
        <v>-</v>
      </c>
      <c r="AI183" s="51" t="str">
        <f>IFERROR(AVERAGEIFS('Orders - December 2020'!$I$2:$I$2047,'Orders - December 2020'!$H$2:$H$2047,Worksheet!AI$3,'Orders - December 2020'!$C$2:$C$2047,Worksheet!$F183),"-")</f>
        <v>-</v>
      </c>
      <c r="AJ183" s="51">
        <f>IFERROR(AVERAGEIFS('Orders - December 2020'!$I$2:$I$2047,'Orders - December 2020'!$H$2:$H$2047,Worksheet!AJ$3,'Orders - December 2020'!$C$2:$C$2047,Worksheet!$F183),"-")</f>
        <v>2</v>
      </c>
      <c r="AK183" s="51" t="str">
        <f>IFERROR(AVERAGEIFS('Orders - December 2020'!$I$2:$I$2047,'Orders - December 2020'!$H$2:$H$2047,Worksheet!AK$3,'Orders - December 2020'!$C$2:$C$2047,Worksheet!$F183),"-")</f>
        <v>-</v>
      </c>
      <c r="AL183" s="51" t="str">
        <f>IFERROR(AVERAGEIFS('Orders - December 2020'!$I$2:$I$2047,'Orders - December 2020'!$H$2:$H$2047,Worksheet!AL$3,'Orders - December 2020'!$C$2:$C$2047,Worksheet!$F183),"-")</f>
        <v>-</v>
      </c>
      <c r="AM183" s="51" t="str">
        <f>IFERROR(AVERAGEIFS('Orders - December 2020'!$I$2:$I$2047,'Orders - December 2020'!$H$2:$H$2047,Worksheet!AM$3,'Orders - December 2020'!$C$2:$C$2047,Worksheet!$F183),"-")</f>
        <v>-</v>
      </c>
      <c r="AN183" s="51" t="str">
        <f>IFERROR(AVERAGEIFS('Orders - December 2020'!$I$2:$I$2047,'Orders - December 2020'!$H$2:$H$2047,Worksheet!AN$3,'Orders - December 2020'!$C$2:$C$2047,Worksheet!$F183),"-")</f>
        <v>-</v>
      </c>
      <c r="AO183" s="51" t="str">
        <f>IFERROR(AVERAGEIFS('Orders - December 2020'!$I$2:$I$2047,'Orders - December 2020'!$H$2:$H$2047,Worksheet!AO$3,'Orders - December 2020'!$C$2:$C$2047,Worksheet!$F183),"-")</f>
        <v>-</v>
      </c>
      <c r="AP183" s="51" t="str">
        <f>IFERROR(AVERAGEIFS('Orders - December 2020'!$I$2:$I$2047,'Orders - December 2020'!$H$2:$H$2047,Worksheet!AP$3,'Orders - December 2020'!$C$2:$C$2047,Worksheet!$F183),"-")</f>
        <v>-</v>
      </c>
      <c r="AQ183" s="51" t="str">
        <f>IFERROR(AVERAGEIFS('Orders - December 2020'!$I$2:$I$2047,'Orders - December 2020'!$H$2:$H$2047,Worksheet!AQ$3,'Orders - December 2020'!$C$2:$C$2047,Worksheet!$F183),"-")</f>
        <v>-</v>
      </c>
      <c r="AR183" s="51" t="str">
        <f>IFERROR(AVERAGEIFS('Orders - December 2020'!$I$2:$I$2047,'Orders - December 2020'!$H$2:$H$2047,Worksheet!AR$3,'Orders - December 2020'!$C$2:$C$2047,Worksheet!$F183),"-")</f>
        <v>-</v>
      </c>
      <c r="AS183" s="51" t="str">
        <f>IFERROR(AVERAGEIFS('Orders - December 2020'!$I$2:$I$2047,'Orders - December 2020'!$H$2:$H$2047,Worksheet!AS$3,'Orders - December 2020'!$C$2:$C$2047,Worksheet!$F183),"-")</f>
        <v>-</v>
      </c>
      <c r="AT183" s="51" t="str">
        <f>IFERROR(AVERAGEIFS('Orders - December 2020'!$I$2:$I$2047,'Orders - December 2020'!$H$2:$H$2047,Worksheet!AT$3,'Orders - December 2020'!$C$2:$C$2047,Worksheet!$F183),"-")</f>
        <v>-</v>
      </c>
      <c r="AU183" s="51" t="str">
        <f>IFERROR(AVERAGEIFS('Orders - December 2020'!$I$2:$I$2047,'Orders - December 2020'!$H$2:$H$2047,Worksheet!AU$3,'Orders - December 2020'!$C$2:$C$2047,Worksheet!$F183),"-")</f>
        <v>-</v>
      </c>
      <c r="AV183" s="51" t="str">
        <f>IFERROR(AVERAGEIFS('Orders - December 2020'!$I$2:$I$2047,'Orders - December 2020'!$H$2:$H$2047,Worksheet!AV$3,'Orders - December 2020'!$C$2:$C$2047,Worksheet!$F183),"-")</f>
        <v>-</v>
      </c>
      <c r="AW183" s="51" t="str">
        <f>IFERROR(AVERAGEIFS('Orders - December 2020'!$I$2:$I$2047,'Orders - December 2020'!$H$2:$H$2047,Worksheet!AW$3,'Orders - December 2020'!$C$2:$C$2047,Worksheet!$F183),"-")</f>
        <v>-</v>
      </c>
      <c r="AX183" s="51" t="str">
        <f>IFERROR(AVERAGEIFS('Orders - December 2020'!$I$2:$I$2047,'Orders - December 2020'!$H$2:$H$2047,Worksheet!AX$3,'Orders - December 2020'!$C$2:$C$2047,Worksheet!$F183),"-")</f>
        <v>-</v>
      </c>
      <c r="AY183" s="51" t="str">
        <f>IFERROR(AVERAGEIFS('Orders - December 2020'!$I$2:$I$2047,'Orders - December 2020'!$H$2:$H$2047,Worksheet!AY$3,'Orders - December 2020'!$C$2:$C$2047,Worksheet!$F183),"-")</f>
        <v>-</v>
      </c>
      <c r="AZ183" s="51" t="str">
        <f>IFERROR(AVERAGEIFS('Orders - December 2020'!$I$2:$I$2047,'Orders - December 2020'!$H$2:$H$2047,Worksheet!AZ$3,'Orders - December 2020'!$C$2:$C$2047,Worksheet!$F183),"-")</f>
        <v>-</v>
      </c>
      <c r="BA183" s="51" t="str">
        <f>IFERROR(AVERAGEIFS('Orders - December 2020'!$I$2:$I$2047,'Orders - December 2020'!$H$2:$H$2047,Worksheet!BA$3,'Orders - December 2020'!$C$2:$C$2047,Worksheet!$F183),"-")</f>
        <v>-</v>
      </c>
      <c r="BB183" s="51" t="str">
        <f>IFERROR(AVERAGEIFS('Orders - December 2020'!$I$2:$I$2047,'Orders - December 2020'!$H$2:$H$2047,Worksheet!BB$3,'Orders - December 2020'!$C$2:$C$2047,Worksheet!$F183),"-")</f>
        <v>-</v>
      </c>
      <c r="BC183" s="51" t="str">
        <f>IFERROR(AVERAGEIFS('Orders - December 2020'!$I$2:$I$2047,'Orders - December 2020'!$H$2:$H$2047,Worksheet!BC$3,'Orders - December 2020'!$C$2:$C$2047,Worksheet!$F183),"-")</f>
        <v>-</v>
      </c>
      <c r="BD183" s="51" t="str">
        <f>IFERROR(AVERAGEIFS('Orders - December 2020'!$I$2:$I$2047,'Orders - December 2020'!$H$2:$H$2047,Worksheet!BD$3,'Orders - December 2020'!$C$2:$C$2047,Worksheet!$F183),"-")</f>
        <v>-</v>
      </c>
      <c r="BE183" s="51" t="str">
        <f>IFERROR(AVERAGEIFS('Orders - December 2020'!$I$2:$I$2047,'Orders - December 2020'!$H$2:$H$2047,Worksheet!BE$3,'Orders - December 2020'!$C$2:$C$2047,Worksheet!$F183),"-")</f>
        <v>-</v>
      </c>
      <c r="BF183" s="51" t="str">
        <f>IFERROR(AVERAGEIFS('Orders - December 2020'!$I$2:$I$2047,'Orders - December 2020'!$H$2:$H$2047,Worksheet!BF$3,'Orders - December 2020'!$C$2:$C$2047,Worksheet!$F183),"-")</f>
        <v>-</v>
      </c>
      <c r="BG183" s="51" t="str">
        <f>IFERROR(AVERAGEIFS('Orders - December 2020'!$I$2:$I$2047,'Orders - December 2020'!$H$2:$H$2047,Worksheet!BG$3,'Orders - December 2020'!$C$2:$C$2047,Worksheet!$F183),"-")</f>
        <v>-</v>
      </c>
      <c r="BH183" s="51" t="str">
        <f>IFERROR(AVERAGEIFS('Orders - December 2020'!$I$2:$I$2047,'Orders - December 2020'!$H$2:$H$2047,Worksheet!BH$3,'Orders - December 2020'!$C$2:$C$2047,Worksheet!$F183),"-")</f>
        <v>-</v>
      </c>
      <c r="BI183" s="51" t="str">
        <f>IFERROR(AVERAGEIFS('Orders - December 2020'!$I$2:$I$2047,'Orders - December 2020'!$H$2:$H$2047,Worksheet!BI$3,'Orders - December 2020'!$C$2:$C$2047,Worksheet!$F183),"-")</f>
        <v>-</v>
      </c>
      <c r="BJ183" s="51" t="str">
        <f>IFERROR(AVERAGEIFS('Orders - December 2020'!$I$2:$I$2047,'Orders - December 2020'!$H$2:$H$2047,Worksheet!BJ$3,'Orders - December 2020'!$C$2:$C$2047,Worksheet!$F183),"-")</f>
        <v>-</v>
      </c>
      <c r="BK183" s="51" t="str">
        <f>IFERROR(AVERAGEIFS('Orders - December 2020'!$I$2:$I$2047,'Orders - December 2020'!$H$2:$H$2047,Worksheet!BK$3,'Orders - December 2020'!$C$2:$C$2047,Worksheet!$F183),"-")</f>
        <v>-</v>
      </c>
      <c r="BL183" s="51" t="str">
        <f>IFERROR(AVERAGEIFS('Orders - December 2020'!$I$2:$I$2047,'Orders - December 2020'!$H$2:$H$2047,Worksheet!BL$3,'Orders - December 2020'!$C$2:$C$2047,Worksheet!$F183),"-")</f>
        <v>-</v>
      </c>
      <c r="BM183" s="51" t="str">
        <f>IFERROR(AVERAGEIFS('Orders - December 2020'!$I$2:$I$2047,'Orders - December 2020'!$H$2:$H$2047,Worksheet!BM$3,'Orders - December 2020'!$C$2:$C$2047,Worksheet!$F183),"-")</f>
        <v>-</v>
      </c>
      <c r="BN183" s="51" t="str">
        <f>IFERROR(AVERAGEIFS('Orders - December 2020'!$I$2:$I$2047,'Orders - December 2020'!$H$2:$H$2047,Worksheet!BN$3,'Orders - December 2020'!$C$2:$C$2047,Worksheet!$F183),"-")</f>
        <v>-</v>
      </c>
      <c r="BO183" s="51" t="str">
        <f>IFERROR(AVERAGEIFS('Orders - December 2020'!$I$2:$I$2047,'Orders - December 2020'!$H$2:$H$2047,Worksheet!BO$3,'Orders - December 2020'!$C$2:$C$2047,Worksheet!$F183),"-")</f>
        <v>-</v>
      </c>
      <c r="BP183" s="51" t="str">
        <f>IFERROR(AVERAGEIFS('Orders - December 2020'!$I$2:$I$2047,'Orders - December 2020'!$H$2:$H$2047,Worksheet!BP$3,'Orders - December 2020'!$C$2:$C$2047,Worksheet!$F183),"-")</f>
        <v>-</v>
      </c>
      <c r="BQ183" s="51" t="str">
        <f>IFERROR(AVERAGEIFS('Orders - December 2020'!$I$2:$I$2047,'Orders - December 2020'!$H$2:$H$2047,Worksheet!BQ$3,'Orders - December 2020'!$C$2:$C$2047,Worksheet!$F183),"-")</f>
        <v>-</v>
      </c>
      <c r="BR183" s="51" t="str">
        <f>IFERROR(AVERAGEIFS('Orders - December 2020'!$I$2:$I$2047,'Orders - December 2020'!$H$2:$H$2047,Worksheet!BR$3,'Orders - December 2020'!$C$2:$C$2047,Worksheet!$F183),"-")</f>
        <v>-</v>
      </c>
      <c r="BS183" s="51" t="str">
        <f>IFERROR(AVERAGEIFS('Orders - December 2020'!$I$2:$I$2047,'Orders - December 2020'!$H$2:$H$2047,Worksheet!BS$3,'Orders - December 2020'!$C$2:$C$2047,Worksheet!$F183),"-")</f>
        <v>-</v>
      </c>
      <c r="BT183" s="51" t="str">
        <f>IFERROR(AVERAGEIFS('Orders - December 2020'!$I$2:$I$2047,'Orders - December 2020'!$H$2:$H$2047,Worksheet!BT$3,'Orders - December 2020'!$C$2:$C$2047,Worksheet!$F183),"-")</f>
        <v>-</v>
      </c>
      <c r="BU183" s="51" t="str">
        <f>IFERROR(AVERAGEIFS('Orders - December 2020'!$I$2:$I$2047,'Orders - December 2020'!$H$2:$H$2047,Worksheet!BU$3,'Orders - December 2020'!$C$2:$C$2047,Worksheet!$F183),"-")</f>
        <v>-</v>
      </c>
      <c r="BV183" s="51" t="str">
        <f>IFERROR(AVERAGEIFS('Orders - December 2020'!$I$2:$I$2047,'Orders - December 2020'!$H$2:$H$2047,Worksheet!BV$3,'Orders - December 2020'!$C$2:$C$2047,Worksheet!$F183),"-")</f>
        <v>-</v>
      </c>
      <c r="BW183" s="51" t="str">
        <f>IFERROR(AVERAGEIFS('Orders - December 2020'!$I$2:$I$2047,'Orders - December 2020'!$H$2:$H$2047,Worksheet!BW$3,'Orders - December 2020'!$C$2:$C$2047,Worksheet!$F183),"-")</f>
        <v>-</v>
      </c>
      <c r="BX183" s="51" t="str">
        <f>IFERROR(AVERAGEIFS('Orders - December 2020'!$I$2:$I$2047,'Orders - December 2020'!$H$2:$H$2047,Worksheet!BX$3,'Orders - December 2020'!$C$2:$C$2047,Worksheet!$F183),"-")</f>
        <v>-</v>
      </c>
      <c r="BY183" s="51" t="str">
        <f>IFERROR(AVERAGEIFS('Orders - December 2020'!$I$2:$I$2047,'Orders - December 2020'!$H$2:$H$2047,Worksheet!BY$3,'Orders - December 2020'!$C$2:$C$2047,Worksheet!$F183),"-")</f>
        <v>-</v>
      </c>
      <c r="BZ183" s="51" t="str">
        <f>IFERROR(AVERAGEIFS('Orders - December 2020'!$I$2:$I$2047,'Orders - December 2020'!$H$2:$H$2047,Worksheet!BZ$3,'Orders - December 2020'!$C$2:$C$2047,Worksheet!$F183),"-")</f>
        <v>-</v>
      </c>
      <c r="CA183" s="51" t="str">
        <f>IFERROR(AVERAGEIFS('Orders - December 2020'!$I$2:$I$2047,'Orders - December 2020'!$H$2:$H$2047,Worksheet!CA$3,'Orders - December 2020'!$C$2:$C$2047,Worksheet!$F183),"-")</f>
        <v>-</v>
      </c>
      <c r="CB183" s="51" t="str">
        <f>IFERROR(AVERAGEIFS('Orders - December 2020'!$I$2:$I$2047,'Orders - December 2020'!$H$2:$H$2047,Worksheet!CB$3,'Orders - December 2020'!$C$2:$C$2047,Worksheet!$F183),"-")</f>
        <v>-</v>
      </c>
      <c r="CC183" s="51" t="str">
        <f>IFERROR(AVERAGEIFS('Orders - December 2020'!$I$2:$I$2047,'Orders - December 2020'!$H$2:$H$2047,Worksheet!CC$3,'Orders - December 2020'!$C$2:$C$2047,Worksheet!$F183),"-")</f>
        <v>-</v>
      </c>
      <c r="CD183" s="51" t="str">
        <f>IFERROR(AVERAGEIFS('Orders - December 2020'!$I$2:$I$2047,'Orders - December 2020'!$H$2:$H$2047,Worksheet!CD$3,'Orders - December 2020'!$C$2:$C$2047,Worksheet!$F183),"-")</f>
        <v>-</v>
      </c>
      <c r="CE183" s="51" t="str">
        <f>IFERROR(AVERAGEIFS('Orders - December 2020'!$I$2:$I$2047,'Orders - December 2020'!$H$2:$H$2047,Worksheet!CE$3,'Orders - December 2020'!$C$2:$C$2047,Worksheet!$F183),"-")</f>
        <v>-</v>
      </c>
      <c r="CF183" s="51" t="str">
        <f>IFERROR(AVERAGEIFS('Orders - December 2020'!$I$2:$I$2047,'Orders - December 2020'!$H$2:$H$2047,Worksheet!CF$3,'Orders - December 2020'!$C$2:$C$2047,Worksheet!$F183),"-")</f>
        <v>-</v>
      </c>
      <c r="CG183" s="51" t="str">
        <f>IFERROR(AVERAGEIFS('Orders - December 2020'!$I$2:$I$2047,'Orders - December 2020'!$H$2:$H$2047,Worksheet!CG$3,'Orders - December 2020'!$C$2:$C$2047,Worksheet!$F183),"-")</f>
        <v>-</v>
      </c>
      <c r="CH183" s="51" t="str">
        <f>IFERROR(AVERAGEIFS('Orders - December 2020'!$I$2:$I$2047,'Orders - December 2020'!$H$2:$H$2047,Worksheet!CH$3,'Orders - December 2020'!$C$2:$C$2047,Worksheet!$F183),"-")</f>
        <v>-</v>
      </c>
      <c r="CI183" s="51" t="str">
        <f>IFERROR(AVERAGEIFS('Orders - December 2020'!$I$2:$I$2047,'Orders - December 2020'!$H$2:$H$2047,Worksheet!CI$3,'Orders - December 2020'!$C$2:$C$2047,Worksheet!$F183),"-")</f>
        <v>-</v>
      </c>
      <c r="CJ183" s="51" t="str">
        <f>IFERROR(AVERAGEIFS('Orders - December 2020'!$I$2:$I$2047,'Orders - December 2020'!$H$2:$H$2047,Worksheet!CJ$3,'Orders - December 2020'!$C$2:$C$2047,Worksheet!$F183),"-")</f>
        <v>-</v>
      </c>
      <c r="CK183" s="51" t="str">
        <f>IFERROR(AVERAGEIFS('Orders - December 2020'!$I$2:$I$2047,'Orders - December 2020'!$H$2:$H$2047,Worksheet!CK$3,'Orders - December 2020'!$C$2:$C$2047,Worksheet!$F183),"-")</f>
        <v>-</v>
      </c>
      <c r="CL183" s="51" t="str">
        <f>IFERROR(AVERAGEIFS('Orders - December 2020'!$I$2:$I$2047,'Orders - December 2020'!$H$2:$H$2047,Worksheet!CL$3,'Orders - December 2020'!$C$2:$C$2047,Worksheet!$F183),"-")</f>
        <v>-</v>
      </c>
      <c r="CM183" s="51" t="str">
        <f>IFERROR(AVERAGEIFS('Orders - December 2020'!$I$2:$I$2047,'Orders - December 2020'!$H$2:$H$2047,Worksheet!CM$3,'Orders - December 2020'!$C$2:$C$2047,Worksheet!$F183),"-")</f>
        <v>-</v>
      </c>
      <c r="CN183" s="51" t="str">
        <f>IFERROR(AVERAGEIFS('Orders - December 2020'!$I$2:$I$2047,'Orders - December 2020'!$H$2:$H$2047,Worksheet!CN$3,'Orders - December 2020'!$C$2:$C$2047,Worksheet!$F183),"-")</f>
        <v>-</v>
      </c>
      <c r="CO183" s="51" t="str">
        <f>IFERROR(AVERAGEIFS('Orders - December 2020'!$I$2:$I$2047,'Orders - December 2020'!$H$2:$H$2047,Worksheet!CO$3,'Orders - December 2020'!$C$2:$C$2047,Worksheet!$F183),"-")</f>
        <v>-</v>
      </c>
      <c r="CP183" s="51" t="str">
        <f>IFERROR(AVERAGEIFS('Orders - December 2020'!$I$2:$I$2047,'Orders - December 2020'!$H$2:$H$2047,Worksheet!CP$3,'Orders - December 2020'!$C$2:$C$2047,Worksheet!$F183),"-")</f>
        <v>-</v>
      </c>
      <c r="CQ183" s="51" t="str">
        <f>IFERROR(AVERAGEIFS('Orders - December 2020'!$I$2:$I$2047,'Orders - December 2020'!$H$2:$H$2047,Worksheet!CQ$3,'Orders - December 2020'!$C$2:$C$2047,Worksheet!$F183),"-")</f>
        <v>-</v>
      </c>
      <c r="CR183" s="51" t="str">
        <f>IFERROR(AVERAGEIFS('Orders - December 2020'!$I$2:$I$2047,'Orders - December 2020'!$H$2:$H$2047,Worksheet!CR$3,'Orders - December 2020'!$C$2:$C$2047,Worksheet!$F183),"-")</f>
        <v>-</v>
      </c>
      <c r="CS183" s="51" t="str">
        <f>IFERROR(AVERAGEIFS('Orders - December 2020'!$I$2:$I$2047,'Orders - December 2020'!$H$2:$H$2047,Worksheet!CS$3,'Orders - December 2020'!$C$2:$C$2047,Worksheet!$F183),"-")</f>
        <v>-</v>
      </c>
      <c r="CT183" s="51" t="str">
        <f>IFERROR(AVERAGEIFS('Orders - December 2020'!$I$2:$I$2047,'Orders - December 2020'!$H$2:$H$2047,Worksheet!CT$3,'Orders - December 2020'!$C$2:$C$2047,Worksheet!$F183),"-")</f>
        <v>-</v>
      </c>
      <c r="CU183" s="51" t="str">
        <f>IFERROR(AVERAGEIFS('Orders - December 2020'!$I$2:$I$2047,'Orders - December 2020'!$H$2:$H$2047,Worksheet!CU$3,'Orders - December 2020'!$C$2:$C$2047,Worksheet!$F183),"-")</f>
        <v>-</v>
      </c>
      <c r="CV183" s="51" t="str">
        <f>IFERROR(AVERAGEIFS('Orders - December 2020'!$I$2:$I$2047,'Orders - December 2020'!$H$2:$H$2047,Worksheet!CV$3,'Orders - December 2020'!$C$2:$C$2047,Worksheet!$F183),"-")</f>
        <v>-</v>
      </c>
      <c r="CW183" s="51" t="str">
        <f>IFERROR(AVERAGEIFS('Orders - December 2020'!$I$2:$I$2047,'Orders - December 2020'!$H$2:$H$2047,Worksheet!CW$3,'Orders - December 2020'!$C$2:$C$2047,Worksheet!$F183),"-")</f>
        <v>-</v>
      </c>
      <c r="CX183" s="51" t="str">
        <f>IFERROR(AVERAGEIFS('Orders - December 2020'!$I$2:$I$2047,'Orders - December 2020'!$H$2:$H$2047,Worksheet!CX$3,'Orders - December 2020'!$C$2:$C$2047,Worksheet!$F183),"-")</f>
        <v>-</v>
      </c>
      <c r="CY183" s="51" t="str">
        <f>IFERROR(AVERAGEIFS('Orders - December 2020'!$I$2:$I$2047,'Orders - December 2020'!$H$2:$H$2047,Worksheet!CY$3,'Orders - December 2020'!$C$2:$C$2047,Worksheet!$F183),"-")</f>
        <v>-</v>
      </c>
      <c r="CZ183" s="51" t="str">
        <f>IFERROR(AVERAGEIFS('Orders - December 2020'!$I$2:$I$2047,'Orders - December 2020'!$H$2:$H$2047,Worksheet!CZ$3,'Orders - December 2020'!$C$2:$C$2047,Worksheet!$F183),"-")</f>
        <v>-</v>
      </c>
      <c r="DA183" s="51" t="str">
        <f>IFERROR(AVERAGEIFS('Orders - December 2020'!$I$2:$I$2047,'Orders - December 2020'!$H$2:$H$2047,Worksheet!DA$3,'Orders - December 2020'!$C$2:$C$2047,Worksheet!$F183),"-")</f>
        <v>-</v>
      </c>
      <c r="DB183" s="51" t="str">
        <f>IFERROR(AVERAGEIFS('Orders - December 2020'!$I$2:$I$2047,'Orders - December 2020'!$H$2:$H$2047,Worksheet!DB$3,'Orders - December 2020'!$C$2:$C$2047,Worksheet!$F183),"-")</f>
        <v>-</v>
      </c>
      <c r="DC183" s="51" t="str">
        <f>IFERROR(AVERAGEIFS('Orders - December 2020'!$I$2:$I$2047,'Orders - December 2020'!$H$2:$H$2047,Worksheet!DC$3,'Orders - December 2020'!$C$2:$C$2047,Worksheet!$F183),"-")</f>
        <v>-</v>
      </c>
      <c r="DD183" s="51" t="str">
        <f>IFERROR(AVERAGEIFS('Orders - December 2020'!$I$2:$I$2047,'Orders - December 2020'!$H$2:$H$2047,Worksheet!DD$3,'Orders - December 2020'!$C$2:$C$2047,Worksheet!$F183),"-")</f>
        <v>-</v>
      </c>
      <c r="DE183" s="51" t="str">
        <f>IFERROR(AVERAGEIFS('Orders - December 2020'!$I$2:$I$2047,'Orders - December 2020'!$H$2:$H$2047,Worksheet!DE$3,'Orders - December 2020'!$C$2:$C$2047,Worksheet!$F183),"-")</f>
        <v>-</v>
      </c>
      <c r="DF183" s="51" t="str">
        <f>IFERROR(AVERAGEIFS('Orders - December 2020'!$I$2:$I$2047,'Orders - December 2020'!$H$2:$H$2047,Worksheet!DF$3,'Orders - December 2020'!$C$2:$C$2047,Worksheet!$F183),"-")</f>
        <v>-</v>
      </c>
      <c r="DG183" s="51" t="str">
        <f>IFERROR(AVERAGEIFS('Orders - December 2020'!$I$2:$I$2047,'Orders - December 2020'!$H$2:$H$2047,Worksheet!DG$3,'Orders - December 2020'!$C$2:$C$2047,Worksheet!$F183),"-")</f>
        <v>-</v>
      </c>
      <c r="DH183" s="51" t="str">
        <f>IFERROR(AVERAGEIFS('Orders - December 2020'!$I$2:$I$2047,'Orders - December 2020'!$H$2:$H$2047,Worksheet!DH$3,'Orders - December 2020'!$C$2:$C$2047,Worksheet!$F183),"-")</f>
        <v>-</v>
      </c>
      <c r="DI183" s="51" t="str">
        <f>IFERROR(AVERAGEIFS('Orders - December 2020'!$I$2:$I$2047,'Orders - December 2020'!$H$2:$H$2047,Worksheet!DI$3,'Orders - December 2020'!$C$2:$C$2047,Worksheet!$F183),"-")</f>
        <v>-</v>
      </c>
      <c r="DJ183" s="51" t="str">
        <f>IFERROR(AVERAGEIFS('Orders - December 2020'!$I$2:$I$2047,'Orders - December 2020'!$H$2:$H$2047,Worksheet!DJ$3,'Orders - December 2020'!$C$2:$C$2047,Worksheet!$F183),"-")</f>
        <v>-</v>
      </c>
      <c r="DK183" s="51" t="str">
        <f>IFERROR(AVERAGEIFS('Orders - December 2020'!$I$2:$I$2047,'Orders - December 2020'!$H$2:$H$2047,Worksheet!DK$3,'Orders - December 2020'!$C$2:$C$2047,Worksheet!$F183),"-")</f>
        <v>-</v>
      </c>
      <c r="DL183" s="51" t="str">
        <f>IFERROR(AVERAGEIFS('Orders - December 2020'!$I$2:$I$2047,'Orders - December 2020'!$H$2:$H$2047,Worksheet!DL$3,'Orders - December 2020'!$C$2:$C$2047,Worksheet!$F183),"-")</f>
        <v>-</v>
      </c>
      <c r="DM183" s="51" t="str">
        <f>IFERROR(AVERAGEIFS('Orders - December 2020'!$I$2:$I$2047,'Orders - December 2020'!$H$2:$H$2047,Worksheet!DM$3,'Orders - December 2020'!$C$2:$C$2047,Worksheet!$F183),"-")</f>
        <v>-</v>
      </c>
      <c r="DN183" s="51" t="str">
        <f>IFERROR(AVERAGEIFS('Orders - December 2020'!$I$2:$I$2047,'Orders - December 2020'!$H$2:$H$2047,Worksheet!DN$3,'Orders - December 2020'!$C$2:$C$2047,Worksheet!$F183),"-")</f>
        <v>-</v>
      </c>
      <c r="DO183" s="51" t="str">
        <f>IFERROR(AVERAGEIFS('Orders - December 2020'!$I$2:$I$2047,'Orders - December 2020'!$H$2:$H$2047,Worksheet!DO$3,'Orders - December 2020'!$C$2:$C$2047,Worksheet!$F183),"-")</f>
        <v>-</v>
      </c>
      <c r="DP183" s="51" t="str">
        <f>IFERROR(AVERAGEIFS('Orders - December 2020'!$I$2:$I$2047,'Orders - December 2020'!$H$2:$H$2047,Worksheet!DP$3,'Orders - December 2020'!$C$2:$C$2047,Worksheet!$F183),"-")</f>
        <v>-</v>
      </c>
      <c r="DQ183" s="51" t="str">
        <f>IFERROR(AVERAGEIFS('Orders - December 2020'!$I$2:$I$2047,'Orders - December 2020'!$H$2:$H$2047,Worksheet!DQ$3,'Orders - December 2020'!$C$2:$C$2047,Worksheet!$F183),"-")</f>
        <v>-</v>
      </c>
      <c r="DR183" s="51" t="str">
        <f>IFERROR(AVERAGEIFS('Orders - December 2020'!$I$2:$I$2047,'Orders - December 2020'!$H$2:$H$2047,Worksheet!DR$3,'Orders - December 2020'!$C$2:$C$2047,Worksheet!$F183),"-")</f>
        <v>-</v>
      </c>
      <c r="DS183" s="51" t="str">
        <f>IFERROR(AVERAGEIFS('Orders - December 2020'!$I$2:$I$2047,'Orders - December 2020'!$H$2:$H$2047,Worksheet!DS$3,'Orders - December 2020'!$C$2:$C$2047,Worksheet!$F183),"-")</f>
        <v>-</v>
      </c>
      <c r="DT183" s="51" t="str">
        <f>IFERROR(AVERAGEIFS('Orders - December 2020'!$I$2:$I$2047,'Orders - December 2020'!$H$2:$H$2047,Worksheet!DT$3,'Orders - December 2020'!$C$2:$C$2047,Worksheet!$F183),"-")</f>
        <v>-</v>
      </c>
      <c r="DU183" s="51" t="str">
        <f>IFERROR(AVERAGEIFS('Orders - December 2020'!$I$2:$I$2047,'Orders - December 2020'!$H$2:$H$2047,Worksheet!DU$3,'Orders - December 2020'!$C$2:$C$2047,Worksheet!$F183),"-")</f>
        <v>-</v>
      </c>
      <c r="DV183" s="51" t="str">
        <f>IFERROR(AVERAGEIFS('Orders - December 2020'!$I$2:$I$2047,'Orders - December 2020'!$H$2:$H$2047,Worksheet!DV$3,'Orders - December 2020'!$C$2:$C$2047,Worksheet!$F183),"-")</f>
        <v>-</v>
      </c>
      <c r="DW183" s="51">
        <f>IFERROR(AVERAGEIFS('Orders - December 2020'!$I$2:$I$2047,'Orders - December 2020'!$H$2:$H$2047,Worksheet!DW$3,'Orders - December 2020'!$C$2:$C$2047,Worksheet!$F183),"-")</f>
        <v>30</v>
      </c>
      <c r="DX183" s="51" t="str">
        <f>IFERROR(AVERAGEIFS('Orders - December 2020'!$I$2:$I$2047,'Orders - December 2020'!$H$2:$H$2047,Worksheet!DX$3,'Orders - December 2020'!$C$2:$C$2047,Worksheet!$F183),"-")</f>
        <v>-</v>
      </c>
      <c r="DY183" s="51" t="str">
        <f>IFERROR(AVERAGEIFS('Orders - December 2020'!$I$2:$I$2047,'Orders - December 2020'!$H$2:$H$2047,Worksheet!DY$3,'Orders - December 2020'!$C$2:$C$2047,Worksheet!$F183),"-")</f>
        <v>-</v>
      </c>
      <c r="DZ183" s="51" t="str">
        <f>IFERROR(AVERAGEIFS('Orders - December 2020'!$I$2:$I$2047,'Orders - December 2020'!$H$2:$H$2047,Worksheet!DZ$3,'Orders - December 2020'!$C$2:$C$2047,Worksheet!$F183),"-")</f>
        <v>-</v>
      </c>
      <c r="EA183" s="51" t="str">
        <f>IFERROR(AVERAGEIFS('Orders - December 2020'!$I$2:$I$2047,'Orders - December 2020'!$H$2:$H$2047,Worksheet!EA$3,'Orders - December 2020'!$C$2:$C$2047,Worksheet!$F183),"-")</f>
        <v>-</v>
      </c>
      <c r="EB183" s="51" t="str">
        <f>IFERROR(AVERAGEIFS('Orders - December 2020'!$I$2:$I$2047,'Orders - December 2020'!$H$2:$H$2047,Worksheet!EB$3,'Orders - December 2020'!$C$2:$C$2047,Worksheet!$F183),"-")</f>
        <v>-</v>
      </c>
      <c r="EC183" s="51" t="str">
        <f>IFERROR(AVERAGEIFS('Orders - December 2020'!$I$2:$I$2047,'Orders - December 2020'!$H$2:$H$2047,Worksheet!EC$3,'Orders - December 2020'!$C$2:$C$2047,Worksheet!$F183),"-")</f>
        <v>-</v>
      </c>
      <c r="ED183" s="51" t="str">
        <f>IFERROR(AVERAGEIFS('Orders - December 2020'!$I$2:$I$2047,'Orders - December 2020'!$H$2:$H$2047,Worksheet!ED$3,'Orders - December 2020'!$C$2:$C$2047,Worksheet!$F183),"-")</f>
        <v>-</v>
      </c>
      <c r="EE183" s="51" t="str">
        <f>IFERROR(AVERAGEIFS('Orders - December 2020'!$I$2:$I$2047,'Orders - December 2020'!$H$2:$H$2047,Worksheet!EE$3,'Orders - December 2020'!$C$2:$C$2047,Worksheet!$F183),"-")</f>
        <v>-</v>
      </c>
      <c r="EF183" s="51" t="str">
        <f>IFERROR(AVERAGEIFS('Orders - December 2020'!$I$2:$I$2047,'Orders - December 2020'!$H$2:$H$2047,Worksheet!EF$3,'Orders - December 2020'!$C$2:$C$2047,Worksheet!$F183),"-")</f>
        <v>-</v>
      </c>
      <c r="EG183" s="51" t="str">
        <f>IFERROR(AVERAGEIFS('Orders - December 2020'!$I$2:$I$2047,'Orders - December 2020'!$H$2:$H$2047,Worksheet!EG$3,'Orders - December 2020'!$C$2:$C$2047,Worksheet!$F183),"-")</f>
        <v>-</v>
      </c>
      <c r="EH183" s="51" t="str">
        <f>IFERROR(AVERAGEIFS('Orders - December 2020'!$I$2:$I$2047,'Orders - December 2020'!$H$2:$H$2047,Worksheet!EH$3,'Orders - December 2020'!$C$2:$C$2047,Worksheet!$F183),"-")</f>
        <v>-</v>
      </c>
      <c r="EI183" s="51" t="str">
        <f>IFERROR(AVERAGEIFS('Orders - December 2020'!$I$2:$I$2047,'Orders - December 2020'!$H$2:$H$2047,Worksheet!EI$3,'Orders - December 2020'!$C$2:$C$2047,Worksheet!$F183),"-")</f>
        <v>-</v>
      </c>
      <c r="EJ183" s="51" t="str">
        <f>IFERROR(AVERAGEIFS('Orders - December 2020'!$I$2:$I$2047,'Orders - December 2020'!$H$2:$H$2047,Worksheet!EJ$3,'Orders - December 2020'!$C$2:$C$2047,Worksheet!$F183),"-")</f>
        <v>-</v>
      </c>
      <c r="EK183" s="51" t="str">
        <f>IFERROR(AVERAGEIFS('Orders - December 2020'!$I$2:$I$2047,'Orders - December 2020'!$H$2:$H$2047,Worksheet!EK$3,'Orders - December 2020'!$C$2:$C$2047,Worksheet!$F183),"-")</f>
        <v>-</v>
      </c>
      <c r="EL183" s="51" t="str">
        <f>IFERROR(AVERAGEIFS('Orders - December 2020'!$I$2:$I$2047,'Orders - December 2020'!$H$2:$H$2047,Worksheet!EL$3,'Orders - December 2020'!$C$2:$C$2047,Worksheet!$F183),"-")</f>
        <v>-</v>
      </c>
      <c r="EM183" s="51" t="str">
        <f>IFERROR(AVERAGEIFS('Orders - December 2020'!$I$2:$I$2047,'Orders - December 2020'!$H$2:$H$2047,Worksheet!EM$3,'Orders - December 2020'!$C$2:$C$2047,Worksheet!$F183),"-")</f>
        <v>-</v>
      </c>
      <c r="EN183" s="51" t="str">
        <f>IFERROR(AVERAGEIFS('Orders - December 2020'!$I$2:$I$2047,'Orders - December 2020'!$H$2:$H$2047,Worksheet!EN$3,'Orders - December 2020'!$C$2:$C$2047,Worksheet!$F183),"-")</f>
        <v>-</v>
      </c>
      <c r="EO183" s="51" t="str">
        <f>IFERROR(AVERAGEIFS('Orders - December 2020'!$I$2:$I$2047,'Orders - December 2020'!$H$2:$H$2047,Worksheet!EO$3,'Orders - December 2020'!$C$2:$C$2047,Worksheet!$F183),"-")</f>
        <v>-</v>
      </c>
      <c r="EP183" s="51" t="str">
        <f>IFERROR(AVERAGEIFS('Orders - December 2020'!$I$2:$I$2047,'Orders - December 2020'!$H$2:$H$2047,Worksheet!EP$3,'Orders - December 2020'!$C$2:$C$2047,Worksheet!$F183),"-")</f>
        <v>-</v>
      </c>
      <c r="EQ183" s="51" t="str">
        <f>IFERROR(AVERAGEIFS('Orders - December 2020'!$I$2:$I$2047,'Orders - December 2020'!$H$2:$H$2047,Worksheet!EQ$3,'Orders - December 2020'!$C$2:$C$2047,Worksheet!$F183),"-")</f>
        <v>-</v>
      </c>
      <c r="ER183" s="51" t="str">
        <f>IFERROR(AVERAGEIFS('Orders - December 2020'!$I$2:$I$2047,'Orders - December 2020'!$H$2:$H$2047,Worksheet!ER$3,'Orders - December 2020'!$C$2:$C$2047,Worksheet!$F183),"-")</f>
        <v>-</v>
      </c>
      <c r="ES183" s="51" t="str">
        <f>IFERROR(AVERAGEIFS('Orders - December 2020'!$I$2:$I$2047,'Orders - December 2020'!$H$2:$H$2047,Worksheet!ES$3,'Orders - December 2020'!$C$2:$C$2047,Worksheet!$F183),"-")</f>
        <v>-</v>
      </c>
      <c r="ET183" s="51" t="str">
        <f>IFERROR(AVERAGEIFS('Orders - December 2020'!$I$2:$I$2047,'Orders - December 2020'!$H$2:$H$2047,Worksheet!ET$3,'Orders - December 2020'!$C$2:$C$2047,Worksheet!$F183),"-")</f>
        <v>-</v>
      </c>
      <c r="EU183" s="51" t="str">
        <f>IFERROR(AVERAGEIFS('Orders - December 2020'!$I$2:$I$2047,'Orders - December 2020'!$H$2:$H$2047,Worksheet!EU$3,'Orders - December 2020'!$C$2:$C$2047,Worksheet!$F183),"-")</f>
        <v>-</v>
      </c>
      <c r="EV183" s="51" t="str">
        <f>IFERROR(AVERAGEIFS('Orders - December 2020'!$I$2:$I$2047,'Orders - December 2020'!$H$2:$H$2047,Worksheet!EV$3,'Orders - December 2020'!$C$2:$C$2047,Worksheet!$F183),"-")</f>
        <v>-</v>
      </c>
      <c r="EW183" s="51" t="str">
        <f>IFERROR(AVERAGEIFS('Orders - December 2020'!$I$2:$I$2047,'Orders - December 2020'!$H$2:$H$2047,Worksheet!EW$3,'Orders - December 2020'!$C$2:$C$2047,Worksheet!$F183),"-")</f>
        <v>-</v>
      </c>
      <c r="EX183" s="51" t="str">
        <f>IFERROR(AVERAGEIFS('Orders - December 2020'!$I$2:$I$2047,'Orders - December 2020'!$H$2:$H$2047,Worksheet!EX$3,'Orders - December 2020'!$C$2:$C$2047,Worksheet!$F183),"-")</f>
        <v>-</v>
      </c>
      <c r="EY183" s="51" t="str">
        <f>IFERROR(AVERAGEIFS('Orders - December 2020'!$I$2:$I$2047,'Orders - December 2020'!$H$2:$H$2047,Worksheet!EY$3,'Orders - December 2020'!$C$2:$C$2047,Worksheet!$F183),"-")</f>
        <v>-</v>
      </c>
      <c r="EZ183" s="51" t="str">
        <f>IFERROR(AVERAGEIFS('Orders - December 2020'!$I$2:$I$2047,'Orders - December 2020'!$H$2:$H$2047,Worksheet!EZ$3,'Orders - December 2020'!$C$2:$C$2047,Worksheet!$F183),"-")</f>
        <v>-</v>
      </c>
      <c r="FA183" s="51" t="str">
        <f>IFERROR(AVERAGEIFS('Orders - December 2020'!$I$2:$I$2047,'Orders - December 2020'!$H$2:$H$2047,Worksheet!FA$3,'Orders - December 2020'!$C$2:$C$2047,Worksheet!$F183),"-")</f>
        <v>-</v>
      </c>
      <c r="FB183" s="51" t="str">
        <f>IFERROR(AVERAGEIFS('Orders - December 2020'!$I$2:$I$2047,'Orders - December 2020'!$H$2:$H$2047,Worksheet!FB$3,'Orders - December 2020'!$C$2:$C$2047,Worksheet!$F183),"-")</f>
        <v>-</v>
      </c>
      <c r="FC183" s="51" t="str">
        <f>IFERROR(AVERAGEIFS('Orders - December 2020'!$I$2:$I$2047,'Orders - December 2020'!$H$2:$H$2047,Worksheet!FC$3,'Orders - December 2020'!$C$2:$C$2047,Worksheet!$F183),"-")</f>
        <v>-</v>
      </c>
      <c r="FD183" s="51" t="str">
        <f>IFERROR(AVERAGEIFS('Orders - December 2020'!$I$2:$I$2047,'Orders - December 2020'!$H$2:$H$2047,Worksheet!FD$3,'Orders - December 2020'!$C$2:$C$2047,Worksheet!$F183),"-")</f>
        <v>-</v>
      </c>
      <c r="FE183" s="51" t="str">
        <f>IFERROR(AVERAGEIFS('Orders - December 2020'!$I$2:$I$2047,'Orders - December 2020'!$H$2:$H$2047,Worksheet!FE$3,'Orders - December 2020'!$C$2:$C$2047,Worksheet!$F183),"-")</f>
        <v>-</v>
      </c>
      <c r="FF183" s="51" t="str">
        <f>IFERROR(AVERAGEIFS('Orders - December 2020'!$I$2:$I$2047,'Orders - December 2020'!$H$2:$H$2047,Worksheet!FF$3,'Orders - December 2020'!$C$2:$C$2047,Worksheet!$F183),"-")</f>
        <v>-</v>
      </c>
      <c r="FG183" s="52" t="str">
        <f>IFERROR(AVERAGEIFS('Orders - December 2020'!$I$2:$I$2047,'Orders - December 2020'!$H$2:$H$2047,Worksheet!FG$3,'Orders - December 2020'!$C$2:$C$2047,Worksheet!$F183),"-")</f>
        <v>-</v>
      </c>
    </row>
    <row r="184" spans="6:163">
      <c r="F184" s="45" t="str">
        <v>Madam Oladare Minimart</v>
      </c>
      <c r="G184" s="50" t="str">
        <f>IFERROR(AVERAGEIFS('Orders - December 2020'!$I$2:$I$2047,'Orders - December 2020'!$H$2:$H$2047,Worksheet!G$3,'Orders - December 2020'!$C$2:$C$2047,Worksheet!$F184),"-")</f>
        <v>-</v>
      </c>
      <c r="H184" s="51" t="str">
        <f>IFERROR(AVERAGEIFS('Orders - December 2020'!$I$2:$I$2047,'Orders - December 2020'!$H$2:$H$2047,Worksheet!H$3,'Orders - December 2020'!$C$2:$C$2047,Worksheet!$F184),"-")</f>
        <v>-</v>
      </c>
      <c r="I184" s="51" t="str">
        <f>IFERROR(AVERAGEIFS('Orders - December 2020'!$I$2:$I$2047,'Orders - December 2020'!$H$2:$H$2047,Worksheet!I$3,'Orders - December 2020'!$C$2:$C$2047,Worksheet!$F184),"-")</f>
        <v>-</v>
      </c>
      <c r="J184" s="51" t="str">
        <f>IFERROR(AVERAGEIFS('Orders - December 2020'!$I$2:$I$2047,'Orders - December 2020'!$H$2:$H$2047,Worksheet!J$3,'Orders - December 2020'!$C$2:$C$2047,Worksheet!$F184),"-")</f>
        <v>-</v>
      </c>
      <c r="K184" s="51" t="str">
        <f>IFERROR(AVERAGEIFS('Orders - December 2020'!$I$2:$I$2047,'Orders - December 2020'!$H$2:$H$2047,Worksheet!K$3,'Orders - December 2020'!$C$2:$C$2047,Worksheet!$F184),"-")</f>
        <v>-</v>
      </c>
      <c r="L184" s="51" t="str">
        <f>IFERROR(AVERAGEIFS('Orders - December 2020'!$I$2:$I$2047,'Orders - December 2020'!$H$2:$H$2047,Worksheet!L$3,'Orders - December 2020'!$C$2:$C$2047,Worksheet!$F184),"-")</f>
        <v>-</v>
      </c>
      <c r="M184" s="51" t="str">
        <f>IFERROR(AVERAGEIFS('Orders - December 2020'!$I$2:$I$2047,'Orders - December 2020'!$H$2:$H$2047,Worksheet!M$3,'Orders - December 2020'!$C$2:$C$2047,Worksheet!$F184),"-")</f>
        <v>-</v>
      </c>
      <c r="N184" s="51" t="str">
        <f>IFERROR(AVERAGEIFS('Orders - December 2020'!$I$2:$I$2047,'Orders - December 2020'!$H$2:$H$2047,Worksheet!N$3,'Orders - December 2020'!$C$2:$C$2047,Worksheet!$F184),"-")</f>
        <v>-</v>
      </c>
      <c r="O184" s="51" t="str">
        <f>IFERROR(AVERAGEIFS('Orders - December 2020'!$I$2:$I$2047,'Orders - December 2020'!$H$2:$H$2047,Worksheet!O$3,'Orders - December 2020'!$C$2:$C$2047,Worksheet!$F184),"-")</f>
        <v>-</v>
      </c>
      <c r="P184" s="51" t="str">
        <f>IFERROR(AVERAGEIFS('Orders - December 2020'!$I$2:$I$2047,'Orders - December 2020'!$H$2:$H$2047,Worksheet!P$3,'Orders - December 2020'!$C$2:$C$2047,Worksheet!$F184),"-")</f>
        <v>-</v>
      </c>
      <c r="Q184" s="51" t="str">
        <f>IFERROR(AVERAGEIFS('Orders - December 2020'!$I$2:$I$2047,'Orders - December 2020'!$H$2:$H$2047,Worksheet!Q$3,'Orders - December 2020'!$C$2:$C$2047,Worksheet!$F184),"-")</f>
        <v>-</v>
      </c>
      <c r="R184" s="51" t="str">
        <f>IFERROR(AVERAGEIFS('Orders - December 2020'!$I$2:$I$2047,'Orders - December 2020'!$H$2:$H$2047,Worksheet!R$3,'Orders - December 2020'!$C$2:$C$2047,Worksheet!$F184),"-")</f>
        <v>-</v>
      </c>
      <c r="S184" s="51" t="str">
        <f>IFERROR(AVERAGEIFS('Orders - December 2020'!$I$2:$I$2047,'Orders - December 2020'!$H$2:$H$2047,Worksheet!S$3,'Orders - December 2020'!$C$2:$C$2047,Worksheet!$F184),"-")</f>
        <v>-</v>
      </c>
      <c r="T184" s="51" t="str">
        <f>IFERROR(AVERAGEIFS('Orders - December 2020'!$I$2:$I$2047,'Orders - December 2020'!$H$2:$H$2047,Worksheet!T$3,'Orders - December 2020'!$C$2:$C$2047,Worksheet!$F184),"-")</f>
        <v>-</v>
      </c>
      <c r="U184" s="51" t="str">
        <f>IFERROR(AVERAGEIFS('Orders - December 2020'!$I$2:$I$2047,'Orders - December 2020'!$H$2:$H$2047,Worksheet!U$3,'Orders - December 2020'!$C$2:$C$2047,Worksheet!$F184),"-")</f>
        <v>-</v>
      </c>
      <c r="V184" s="51" t="str">
        <f>IFERROR(AVERAGEIFS('Orders - December 2020'!$I$2:$I$2047,'Orders - December 2020'!$H$2:$H$2047,Worksheet!V$3,'Orders - December 2020'!$C$2:$C$2047,Worksheet!$F184),"-")</f>
        <v>-</v>
      </c>
      <c r="W184" s="51" t="str">
        <f>IFERROR(AVERAGEIFS('Orders - December 2020'!$I$2:$I$2047,'Orders - December 2020'!$H$2:$H$2047,Worksheet!W$3,'Orders - December 2020'!$C$2:$C$2047,Worksheet!$F184),"-")</f>
        <v>-</v>
      </c>
      <c r="X184" s="51" t="str">
        <f>IFERROR(AVERAGEIFS('Orders - December 2020'!$I$2:$I$2047,'Orders - December 2020'!$H$2:$H$2047,Worksheet!X$3,'Orders - December 2020'!$C$2:$C$2047,Worksheet!$F184),"-")</f>
        <v>-</v>
      </c>
      <c r="Y184" s="51" t="str">
        <f>IFERROR(AVERAGEIFS('Orders - December 2020'!$I$2:$I$2047,'Orders - December 2020'!$H$2:$H$2047,Worksheet!Y$3,'Orders - December 2020'!$C$2:$C$2047,Worksheet!$F184),"-")</f>
        <v>-</v>
      </c>
      <c r="Z184" s="51" t="str">
        <f>IFERROR(AVERAGEIFS('Orders - December 2020'!$I$2:$I$2047,'Orders - December 2020'!$H$2:$H$2047,Worksheet!Z$3,'Orders - December 2020'!$C$2:$C$2047,Worksheet!$F184),"-")</f>
        <v>-</v>
      </c>
      <c r="AA184" s="51" t="str">
        <f>IFERROR(AVERAGEIFS('Orders - December 2020'!$I$2:$I$2047,'Orders - December 2020'!$H$2:$H$2047,Worksheet!AA$3,'Orders - December 2020'!$C$2:$C$2047,Worksheet!$F184),"-")</f>
        <v>-</v>
      </c>
      <c r="AB184" s="51" t="str">
        <f>IFERROR(AVERAGEIFS('Orders - December 2020'!$I$2:$I$2047,'Orders - December 2020'!$H$2:$H$2047,Worksheet!AB$3,'Orders - December 2020'!$C$2:$C$2047,Worksheet!$F184),"-")</f>
        <v>-</v>
      </c>
      <c r="AC184" s="51" t="str">
        <f>IFERROR(AVERAGEIFS('Orders - December 2020'!$I$2:$I$2047,'Orders - December 2020'!$H$2:$H$2047,Worksheet!AC$3,'Orders - December 2020'!$C$2:$C$2047,Worksheet!$F184),"-")</f>
        <v>-</v>
      </c>
      <c r="AD184" s="51" t="str">
        <f>IFERROR(AVERAGEIFS('Orders - December 2020'!$I$2:$I$2047,'Orders - December 2020'!$H$2:$H$2047,Worksheet!AD$3,'Orders - December 2020'!$C$2:$C$2047,Worksheet!$F184),"-")</f>
        <v>-</v>
      </c>
      <c r="AE184" s="51" t="str">
        <f>IFERROR(AVERAGEIFS('Orders - December 2020'!$I$2:$I$2047,'Orders - December 2020'!$H$2:$H$2047,Worksheet!AE$3,'Orders - December 2020'!$C$2:$C$2047,Worksheet!$F184),"-")</f>
        <v>-</v>
      </c>
      <c r="AF184" s="51" t="str">
        <f>IFERROR(AVERAGEIFS('Orders - December 2020'!$I$2:$I$2047,'Orders - December 2020'!$H$2:$H$2047,Worksheet!AF$3,'Orders - December 2020'!$C$2:$C$2047,Worksheet!$F184),"-")</f>
        <v>-</v>
      </c>
      <c r="AG184" s="51" t="str">
        <f>IFERROR(AVERAGEIFS('Orders - December 2020'!$I$2:$I$2047,'Orders - December 2020'!$H$2:$H$2047,Worksheet!AG$3,'Orders - December 2020'!$C$2:$C$2047,Worksheet!$F184),"-")</f>
        <v>-</v>
      </c>
      <c r="AH184" s="51" t="str">
        <f>IFERROR(AVERAGEIFS('Orders - December 2020'!$I$2:$I$2047,'Orders - December 2020'!$H$2:$H$2047,Worksheet!AH$3,'Orders - December 2020'!$C$2:$C$2047,Worksheet!$F184),"-")</f>
        <v>-</v>
      </c>
      <c r="AI184" s="51" t="str">
        <f>IFERROR(AVERAGEIFS('Orders - December 2020'!$I$2:$I$2047,'Orders - December 2020'!$H$2:$H$2047,Worksheet!AI$3,'Orders - December 2020'!$C$2:$C$2047,Worksheet!$F184),"-")</f>
        <v>-</v>
      </c>
      <c r="AJ184" s="51" t="str">
        <f>IFERROR(AVERAGEIFS('Orders - December 2020'!$I$2:$I$2047,'Orders - December 2020'!$H$2:$H$2047,Worksheet!AJ$3,'Orders - December 2020'!$C$2:$C$2047,Worksheet!$F184),"-")</f>
        <v>-</v>
      </c>
      <c r="AK184" s="51" t="str">
        <f>IFERROR(AVERAGEIFS('Orders - December 2020'!$I$2:$I$2047,'Orders - December 2020'!$H$2:$H$2047,Worksheet!AK$3,'Orders - December 2020'!$C$2:$C$2047,Worksheet!$F184),"-")</f>
        <v>-</v>
      </c>
      <c r="AL184" s="51" t="str">
        <f>IFERROR(AVERAGEIFS('Orders - December 2020'!$I$2:$I$2047,'Orders - December 2020'!$H$2:$H$2047,Worksheet!AL$3,'Orders - December 2020'!$C$2:$C$2047,Worksheet!$F184),"-")</f>
        <v>-</v>
      </c>
      <c r="AM184" s="51">
        <f>IFERROR(AVERAGEIFS('Orders - December 2020'!$I$2:$I$2047,'Orders - December 2020'!$H$2:$H$2047,Worksheet!AM$3,'Orders - December 2020'!$C$2:$C$2047,Worksheet!$F184),"-")</f>
        <v>1</v>
      </c>
      <c r="AN184" s="51" t="str">
        <f>IFERROR(AVERAGEIFS('Orders - December 2020'!$I$2:$I$2047,'Orders - December 2020'!$H$2:$H$2047,Worksheet!AN$3,'Orders - December 2020'!$C$2:$C$2047,Worksheet!$F184),"-")</f>
        <v>-</v>
      </c>
      <c r="AO184" s="51" t="str">
        <f>IFERROR(AVERAGEIFS('Orders - December 2020'!$I$2:$I$2047,'Orders - December 2020'!$H$2:$H$2047,Worksheet!AO$3,'Orders - December 2020'!$C$2:$C$2047,Worksheet!$F184),"-")</f>
        <v>-</v>
      </c>
      <c r="AP184" s="51" t="str">
        <f>IFERROR(AVERAGEIFS('Orders - December 2020'!$I$2:$I$2047,'Orders - December 2020'!$H$2:$H$2047,Worksheet!AP$3,'Orders - December 2020'!$C$2:$C$2047,Worksheet!$F184),"-")</f>
        <v>-</v>
      </c>
      <c r="AQ184" s="51" t="str">
        <f>IFERROR(AVERAGEIFS('Orders - December 2020'!$I$2:$I$2047,'Orders - December 2020'!$H$2:$H$2047,Worksheet!AQ$3,'Orders - December 2020'!$C$2:$C$2047,Worksheet!$F184),"-")</f>
        <v>-</v>
      </c>
      <c r="AR184" s="51" t="str">
        <f>IFERROR(AVERAGEIFS('Orders - December 2020'!$I$2:$I$2047,'Orders - December 2020'!$H$2:$H$2047,Worksheet!AR$3,'Orders - December 2020'!$C$2:$C$2047,Worksheet!$F184),"-")</f>
        <v>-</v>
      </c>
      <c r="AS184" s="51" t="str">
        <f>IFERROR(AVERAGEIFS('Orders - December 2020'!$I$2:$I$2047,'Orders - December 2020'!$H$2:$H$2047,Worksheet!AS$3,'Orders - December 2020'!$C$2:$C$2047,Worksheet!$F184),"-")</f>
        <v>-</v>
      </c>
      <c r="AT184" s="51" t="str">
        <f>IFERROR(AVERAGEIFS('Orders - December 2020'!$I$2:$I$2047,'Orders - December 2020'!$H$2:$H$2047,Worksheet!AT$3,'Orders - December 2020'!$C$2:$C$2047,Worksheet!$F184),"-")</f>
        <v>-</v>
      </c>
      <c r="AU184" s="51" t="str">
        <f>IFERROR(AVERAGEIFS('Orders - December 2020'!$I$2:$I$2047,'Orders - December 2020'!$H$2:$H$2047,Worksheet!AU$3,'Orders - December 2020'!$C$2:$C$2047,Worksheet!$F184),"-")</f>
        <v>-</v>
      </c>
      <c r="AV184" s="51" t="str">
        <f>IFERROR(AVERAGEIFS('Orders - December 2020'!$I$2:$I$2047,'Orders - December 2020'!$H$2:$H$2047,Worksheet!AV$3,'Orders - December 2020'!$C$2:$C$2047,Worksheet!$F184),"-")</f>
        <v>-</v>
      </c>
      <c r="AW184" s="51" t="str">
        <f>IFERROR(AVERAGEIFS('Orders - December 2020'!$I$2:$I$2047,'Orders - December 2020'!$H$2:$H$2047,Worksheet!AW$3,'Orders - December 2020'!$C$2:$C$2047,Worksheet!$F184),"-")</f>
        <v>-</v>
      </c>
      <c r="AX184" s="51" t="str">
        <f>IFERROR(AVERAGEIFS('Orders - December 2020'!$I$2:$I$2047,'Orders - December 2020'!$H$2:$H$2047,Worksheet!AX$3,'Orders - December 2020'!$C$2:$C$2047,Worksheet!$F184),"-")</f>
        <v>-</v>
      </c>
      <c r="AY184" s="51">
        <f>IFERROR(AVERAGEIFS('Orders - December 2020'!$I$2:$I$2047,'Orders - December 2020'!$H$2:$H$2047,Worksheet!AY$3,'Orders - December 2020'!$C$2:$C$2047,Worksheet!$F184),"-")</f>
        <v>2</v>
      </c>
      <c r="AZ184" s="51">
        <f>IFERROR(AVERAGEIFS('Orders - December 2020'!$I$2:$I$2047,'Orders - December 2020'!$H$2:$H$2047,Worksheet!AZ$3,'Orders - December 2020'!$C$2:$C$2047,Worksheet!$F184),"-")</f>
        <v>1</v>
      </c>
      <c r="BA184" s="51" t="str">
        <f>IFERROR(AVERAGEIFS('Orders - December 2020'!$I$2:$I$2047,'Orders - December 2020'!$H$2:$H$2047,Worksheet!BA$3,'Orders - December 2020'!$C$2:$C$2047,Worksheet!$F184),"-")</f>
        <v>-</v>
      </c>
      <c r="BB184" s="51" t="str">
        <f>IFERROR(AVERAGEIFS('Orders - December 2020'!$I$2:$I$2047,'Orders - December 2020'!$H$2:$H$2047,Worksheet!BB$3,'Orders - December 2020'!$C$2:$C$2047,Worksheet!$F184),"-")</f>
        <v>-</v>
      </c>
      <c r="BC184" s="51" t="str">
        <f>IFERROR(AVERAGEIFS('Orders - December 2020'!$I$2:$I$2047,'Orders - December 2020'!$H$2:$H$2047,Worksheet!BC$3,'Orders - December 2020'!$C$2:$C$2047,Worksheet!$F184),"-")</f>
        <v>-</v>
      </c>
      <c r="BD184" s="51" t="str">
        <f>IFERROR(AVERAGEIFS('Orders - December 2020'!$I$2:$I$2047,'Orders - December 2020'!$H$2:$H$2047,Worksheet!BD$3,'Orders - December 2020'!$C$2:$C$2047,Worksheet!$F184),"-")</f>
        <v>-</v>
      </c>
      <c r="BE184" s="51" t="str">
        <f>IFERROR(AVERAGEIFS('Orders - December 2020'!$I$2:$I$2047,'Orders - December 2020'!$H$2:$H$2047,Worksheet!BE$3,'Orders - December 2020'!$C$2:$C$2047,Worksheet!$F184),"-")</f>
        <v>-</v>
      </c>
      <c r="BF184" s="51" t="str">
        <f>IFERROR(AVERAGEIFS('Orders - December 2020'!$I$2:$I$2047,'Orders - December 2020'!$H$2:$H$2047,Worksheet!BF$3,'Orders - December 2020'!$C$2:$C$2047,Worksheet!$F184),"-")</f>
        <v>-</v>
      </c>
      <c r="BG184" s="51" t="str">
        <f>IFERROR(AVERAGEIFS('Orders - December 2020'!$I$2:$I$2047,'Orders - December 2020'!$H$2:$H$2047,Worksheet!BG$3,'Orders - December 2020'!$C$2:$C$2047,Worksheet!$F184),"-")</f>
        <v>-</v>
      </c>
      <c r="BH184" s="51" t="str">
        <f>IFERROR(AVERAGEIFS('Orders - December 2020'!$I$2:$I$2047,'Orders - December 2020'!$H$2:$H$2047,Worksheet!BH$3,'Orders - December 2020'!$C$2:$C$2047,Worksheet!$F184),"-")</f>
        <v>-</v>
      </c>
      <c r="BI184" s="51" t="str">
        <f>IFERROR(AVERAGEIFS('Orders - December 2020'!$I$2:$I$2047,'Orders - December 2020'!$H$2:$H$2047,Worksheet!BI$3,'Orders - December 2020'!$C$2:$C$2047,Worksheet!$F184),"-")</f>
        <v>-</v>
      </c>
      <c r="BJ184" s="51" t="str">
        <f>IFERROR(AVERAGEIFS('Orders - December 2020'!$I$2:$I$2047,'Orders - December 2020'!$H$2:$H$2047,Worksheet!BJ$3,'Orders - December 2020'!$C$2:$C$2047,Worksheet!$F184),"-")</f>
        <v>-</v>
      </c>
      <c r="BK184" s="51" t="str">
        <f>IFERROR(AVERAGEIFS('Orders - December 2020'!$I$2:$I$2047,'Orders - December 2020'!$H$2:$H$2047,Worksheet!BK$3,'Orders - December 2020'!$C$2:$C$2047,Worksheet!$F184),"-")</f>
        <v>-</v>
      </c>
      <c r="BL184" s="51" t="str">
        <f>IFERROR(AVERAGEIFS('Orders - December 2020'!$I$2:$I$2047,'Orders - December 2020'!$H$2:$H$2047,Worksheet!BL$3,'Orders - December 2020'!$C$2:$C$2047,Worksheet!$F184),"-")</f>
        <v>-</v>
      </c>
      <c r="BM184" s="51" t="str">
        <f>IFERROR(AVERAGEIFS('Orders - December 2020'!$I$2:$I$2047,'Orders - December 2020'!$H$2:$H$2047,Worksheet!BM$3,'Orders - December 2020'!$C$2:$C$2047,Worksheet!$F184),"-")</f>
        <v>-</v>
      </c>
      <c r="BN184" s="51" t="str">
        <f>IFERROR(AVERAGEIFS('Orders - December 2020'!$I$2:$I$2047,'Orders - December 2020'!$H$2:$H$2047,Worksheet!BN$3,'Orders - December 2020'!$C$2:$C$2047,Worksheet!$F184),"-")</f>
        <v>-</v>
      </c>
      <c r="BO184" s="51" t="str">
        <f>IFERROR(AVERAGEIFS('Orders - December 2020'!$I$2:$I$2047,'Orders - December 2020'!$H$2:$H$2047,Worksheet!BO$3,'Orders - December 2020'!$C$2:$C$2047,Worksheet!$F184),"-")</f>
        <v>-</v>
      </c>
      <c r="BP184" s="51" t="str">
        <f>IFERROR(AVERAGEIFS('Orders - December 2020'!$I$2:$I$2047,'Orders - December 2020'!$H$2:$H$2047,Worksheet!BP$3,'Orders - December 2020'!$C$2:$C$2047,Worksheet!$F184),"-")</f>
        <v>-</v>
      </c>
      <c r="BQ184" s="51" t="str">
        <f>IFERROR(AVERAGEIFS('Orders - December 2020'!$I$2:$I$2047,'Orders - December 2020'!$H$2:$H$2047,Worksheet!BQ$3,'Orders - December 2020'!$C$2:$C$2047,Worksheet!$F184),"-")</f>
        <v>-</v>
      </c>
      <c r="BR184" s="51" t="str">
        <f>IFERROR(AVERAGEIFS('Orders - December 2020'!$I$2:$I$2047,'Orders - December 2020'!$H$2:$H$2047,Worksheet!BR$3,'Orders - December 2020'!$C$2:$C$2047,Worksheet!$F184),"-")</f>
        <v>-</v>
      </c>
      <c r="BS184" s="51" t="str">
        <f>IFERROR(AVERAGEIFS('Orders - December 2020'!$I$2:$I$2047,'Orders - December 2020'!$H$2:$H$2047,Worksheet!BS$3,'Orders - December 2020'!$C$2:$C$2047,Worksheet!$F184),"-")</f>
        <v>-</v>
      </c>
      <c r="BT184" s="51" t="str">
        <f>IFERROR(AVERAGEIFS('Orders - December 2020'!$I$2:$I$2047,'Orders - December 2020'!$H$2:$H$2047,Worksheet!BT$3,'Orders - December 2020'!$C$2:$C$2047,Worksheet!$F184),"-")</f>
        <v>-</v>
      </c>
      <c r="BU184" s="51" t="str">
        <f>IFERROR(AVERAGEIFS('Orders - December 2020'!$I$2:$I$2047,'Orders - December 2020'!$H$2:$H$2047,Worksheet!BU$3,'Orders - December 2020'!$C$2:$C$2047,Worksheet!$F184),"-")</f>
        <v>-</v>
      </c>
      <c r="BV184" s="51">
        <f>IFERROR(AVERAGEIFS('Orders - December 2020'!$I$2:$I$2047,'Orders - December 2020'!$H$2:$H$2047,Worksheet!BV$3,'Orders - December 2020'!$C$2:$C$2047,Worksheet!$F184),"-")</f>
        <v>1</v>
      </c>
      <c r="BW184" s="51" t="str">
        <f>IFERROR(AVERAGEIFS('Orders - December 2020'!$I$2:$I$2047,'Orders - December 2020'!$H$2:$H$2047,Worksheet!BW$3,'Orders - December 2020'!$C$2:$C$2047,Worksheet!$F184),"-")</f>
        <v>-</v>
      </c>
      <c r="BX184" s="51" t="str">
        <f>IFERROR(AVERAGEIFS('Orders - December 2020'!$I$2:$I$2047,'Orders - December 2020'!$H$2:$H$2047,Worksheet!BX$3,'Orders - December 2020'!$C$2:$C$2047,Worksheet!$F184),"-")</f>
        <v>-</v>
      </c>
      <c r="BY184" s="51" t="str">
        <f>IFERROR(AVERAGEIFS('Orders - December 2020'!$I$2:$I$2047,'Orders - December 2020'!$H$2:$H$2047,Worksheet!BY$3,'Orders - December 2020'!$C$2:$C$2047,Worksheet!$F184),"-")</f>
        <v>-</v>
      </c>
      <c r="BZ184" s="51" t="str">
        <f>IFERROR(AVERAGEIFS('Orders - December 2020'!$I$2:$I$2047,'Orders - December 2020'!$H$2:$H$2047,Worksheet!BZ$3,'Orders - December 2020'!$C$2:$C$2047,Worksheet!$F184),"-")</f>
        <v>-</v>
      </c>
      <c r="CA184" s="51" t="str">
        <f>IFERROR(AVERAGEIFS('Orders - December 2020'!$I$2:$I$2047,'Orders - December 2020'!$H$2:$H$2047,Worksheet!CA$3,'Orders - December 2020'!$C$2:$C$2047,Worksheet!$F184),"-")</f>
        <v>-</v>
      </c>
      <c r="CB184" s="51" t="str">
        <f>IFERROR(AVERAGEIFS('Orders - December 2020'!$I$2:$I$2047,'Orders - December 2020'!$H$2:$H$2047,Worksheet!CB$3,'Orders - December 2020'!$C$2:$C$2047,Worksheet!$F184),"-")</f>
        <v>-</v>
      </c>
      <c r="CC184" s="51" t="str">
        <f>IFERROR(AVERAGEIFS('Orders - December 2020'!$I$2:$I$2047,'Orders - December 2020'!$H$2:$H$2047,Worksheet!CC$3,'Orders - December 2020'!$C$2:$C$2047,Worksheet!$F184),"-")</f>
        <v>-</v>
      </c>
      <c r="CD184" s="51" t="str">
        <f>IFERROR(AVERAGEIFS('Orders - December 2020'!$I$2:$I$2047,'Orders - December 2020'!$H$2:$H$2047,Worksheet!CD$3,'Orders - December 2020'!$C$2:$C$2047,Worksheet!$F184),"-")</f>
        <v>-</v>
      </c>
      <c r="CE184" s="51" t="str">
        <f>IFERROR(AVERAGEIFS('Orders - December 2020'!$I$2:$I$2047,'Orders - December 2020'!$H$2:$H$2047,Worksheet!CE$3,'Orders - December 2020'!$C$2:$C$2047,Worksheet!$F184),"-")</f>
        <v>-</v>
      </c>
      <c r="CF184" s="51" t="str">
        <f>IFERROR(AVERAGEIFS('Orders - December 2020'!$I$2:$I$2047,'Orders - December 2020'!$H$2:$H$2047,Worksheet!CF$3,'Orders - December 2020'!$C$2:$C$2047,Worksheet!$F184),"-")</f>
        <v>-</v>
      </c>
      <c r="CG184" s="51" t="str">
        <f>IFERROR(AVERAGEIFS('Orders - December 2020'!$I$2:$I$2047,'Orders - December 2020'!$H$2:$H$2047,Worksheet!CG$3,'Orders - December 2020'!$C$2:$C$2047,Worksheet!$F184),"-")</f>
        <v>-</v>
      </c>
      <c r="CH184" s="51">
        <f>IFERROR(AVERAGEIFS('Orders - December 2020'!$I$2:$I$2047,'Orders - December 2020'!$H$2:$H$2047,Worksheet!CH$3,'Orders - December 2020'!$C$2:$C$2047,Worksheet!$F184),"-")</f>
        <v>4</v>
      </c>
      <c r="CI184" s="51" t="str">
        <f>IFERROR(AVERAGEIFS('Orders - December 2020'!$I$2:$I$2047,'Orders - December 2020'!$H$2:$H$2047,Worksheet!CI$3,'Orders - December 2020'!$C$2:$C$2047,Worksheet!$F184),"-")</f>
        <v>-</v>
      </c>
      <c r="CJ184" s="51">
        <f>IFERROR(AVERAGEIFS('Orders - December 2020'!$I$2:$I$2047,'Orders - December 2020'!$H$2:$H$2047,Worksheet!CJ$3,'Orders - December 2020'!$C$2:$C$2047,Worksheet!$F184),"-")</f>
        <v>1</v>
      </c>
      <c r="CK184" s="51" t="str">
        <f>IFERROR(AVERAGEIFS('Orders - December 2020'!$I$2:$I$2047,'Orders - December 2020'!$H$2:$H$2047,Worksheet!CK$3,'Orders - December 2020'!$C$2:$C$2047,Worksheet!$F184),"-")</f>
        <v>-</v>
      </c>
      <c r="CL184" s="51" t="str">
        <f>IFERROR(AVERAGEIFS('Orders - December 2020'!$I$2:$I$2047,'Orders - December 2020'!$H$2:$H$2047,Worksheet!CL$3,'Orders - December 2020'!$C$2:$C$2047,Worksheet!$F184),"-")</f>
        <v>-</v>
      </c>
      <c r="CM184" s="51" t="str">
        <f>IFERROR(AVERAGEIFS('Orders - December 2020'!$I$2:$I$2047,'Orders - December 2020'!$H$2:$H$2047,Worksheet!CM$3,'Orders - December 2020'!$C$2:$C$2047,Worksheet!$F184),"-")</f>
        <v>-</v>
      </c>
      <c r="CN184" s="51" t="str">
        <f>IFERROR(AVERAGEIFS('Orders - December 2020'!$I$2:$I$2047,'Orders - December 2020'!$H$2:$H$2047,Worksheet!CN$3,'Orders - December 2020'!$C$2:$C$2047,Worksheet!$F184),"-")</f>
        <v>-</v>
      </c>
      <c r="CO184" s="51">
        <f>IFERROR(AVERAGEIFS('Orders - December 2020'!$I$2:$I$2047,'Orders - December 2020'!$H$2:$H$2047,Worksheet!CO$3,'Orders - December 2020'!$C$2:$C$2047,Worksheet!$F184),"-")</f>
        <v>2</v>
      </c>
      <c r="CP184" s="51" t="str">
        <f>IFERROR(AVERAGEIFS('Orders - December 2020'!$I$2:$I$2047,'Orders - December 2020'!$H$2:$H$2047,Worksheet!CP$3,'Orders - December 2020'!$C$2:$C$2047,Worksheet!$F184),"-")</f>
        <v>-</v>
      </c>
      <c r="CQ184" s="51" t="str">
        <f>IFERROR(AVERAGEIFS('Orders - December 2020'!$I$2:$I$2047,'Orders - December 2020'!$H$2:$H$2047,Worksheet!CQ$3,'Orders - December 2020'!$C$2:$C$2047,Worksheet!$F184),"-")</f>
        <v>-</v>
      </c>
      <c r="CR184" s="51" t="str">
        <f>IFERROR(AVERAGEIFS('Orders - December 2020'!$I$2:$I$2047,'Orders - December 2020'!$H$2:$H$2047,Worksheet!CR$3,'Orders - December 2020'!$C$2:$C$2047,Worksheet!$F184),"-")</f>
        <v>-</v>
      </c>
      <c r="CS184" s="51" t="str">
        <f>IFERROR(AVERAGEIFS('Orders - December 2020'!$I$2:$I$2047,'Orders - December 2020'!$H$2:$H$2047,Worksheet!CS$3,'Orders - December 2020'!$C$2:$C$2047,Worksheet!$F184),"-")</f>
        <v>-</v>
      </c>
      <c r="CT184" s="51">
        <f>IFERROR(AVERAGEIFS('Orders - December 2020'!$I$2:$I$2047,'Orders - December 2020'!$H$2:$H$2047,Worksheet!CT$3,'Orders - December 2020'!$C$2:$C$2047,Worksheet!$F184),"-")</f>
        <v>1</v>
      </c>
      <c r="CU184" s="51" t="str">
        <f>IFERROR(AVERAGEIFS('Orders - December 2020'!$I$2:$I$2047,'Orders - December 2020'!$H$2:$H$2047,Worksheet!CU$3,'Orders - December 2020'!$C$2:$C$2047,Worksheet!$F184),"-")</f>
        <v>-</v>
      </c>
      <c r="CV184" s="51">
        <f>IFERROR(AVERAGEIFS('Orders - December 2020'!$I$2:$I$2047,'Orders - December 2020'!$H$2:$H$2047,Worksheet!CV$3,'Orders - December 2020'!$C$2:$C$2047,Worksheet!$F184),"-")</f>
        <v>2</v>
      </c>
      <c r="CW184" s="51" t="str">
        <f>IFERROR(AVERAGEIFS('Orders - December 2020'!$I$2:$I$2047,'Orders - December 2020'!$H$2:$H$2047,Worksheet!CW$3,'Orders - December 2020'!$C$2:$C$2047,Worksheet!$F184),"-")</f>
        <v>-</v>
      </c>
      <c r="CX184" s="51" t="str">
        <f>IFERROR(AVERAGEIFS('Orders - December 2020'!$I$2:$I$2047,'Orders - December 2020'!$H$2:$H$2047,Worksheet!CX$3,'Orders - December 2020'!$C$2:$C$2047,Worksheet!$F184),"-")</f>
        <v>-</v>
      </c>
      <c r="CY184" s="51" t="str">
        <f>IFERROR(AVERAGEIFS('Orders - December 2020'!$I$2:$I$2047,'Orders - December 2020'!$H$2:$H$2047,Worksheet!CY$3,'Orders - December 2020'!$C$2:$C$2047,Worksheet!$F184),"-")</f>
        <v>-</v>
      </c>
      <c r="CZ184" s="51" t="str">
        <f>IFERROR(AVERAGEIFS('Orders - December 2020'!$I$2:$I$2047,'Orders - December 2020'!$H$2:$H$2047,Worksheet!CZ$3,'Orders - December 2020'!$C$2:$C$2047,Worksheet!$F184),"-")</f>
        <v>-</v>
      </c>
      <c r="DA184" s="51" t="str">
        <f>IFERROR(AVERAGEIFS('Orders - December 2020'!$I$2:$I$2047,'Orders - December 2020'!$H$2:$H$2047,Worksheet!DA$3,'Orders - December 2020'!$C$2:$C$2047,Worksheet!$F184),"-")</f>
        <v>-</v>
      </c>
      <c r="DB184" s="51" t="str">
        <f>IFERROR(AVERAGEIFS('Orders - December 2020'!$I$2:$I$2047,'Orders - December 2020'!$H$2:$H$2047,Worksheet!DB$3,'Orders - December 2020'!$C$2:$C$2047,Worksheet!$F184),"-")</f>
        <v>-</v>
      </c>
      <c r="DC184" s="51" t="str">
        <f>IFERROR(AVERAGEIFS('Orders - December 2020'!$I$2:$I$2047,'Orders - December 2020'!$H$2:$H$2047,Worksheet!DC$3,'Orders - December 2020'!$C$2:$C$2047,Worksheet!$F184),"-")</f>
        <v>-</v>
      </c>
      <c r="DD184" s="51" t="str">
        <f>IFERROR(AVERAGEIFS('Orders - December 2020'!$I$2:$I$2047,'Orders - December 2020'!$H$2:$H$2047,Worksheet!DD$3,'Orders - December 2020'!$C$2:$C$2047,Worksheet!$F184),"-")</f>
        <v>-</v>
      </c>
      <c r="DE184" s="51" t="str">
        <f>IFERROR(AVERAGEIFS('Orders - December 2020'!$I$2:$I$2047,'Orders - December 2020'!$H$2:$H$2047,Worksheet!DE$3,'Orders - December 2020'!$C$2:$C$2047,Worksheet!$F184),"-")</f>
        <v>-</v>
      </c>
      <c r="DF184" s="51" t="str">
        <f>IFERROR(AVERAGEIFS('Orders - December 2020'!$I$2:$I$2047,'Orders - December 2020'!$H$2:$H$2047,Worksheet!DF$3,'Orders - December 2020'!$C$2:$C$2047,Worksheet!$F184),"-")</f>
        <v>-</v>
      </c>
      <c r="DG184" s="51" t="str">
        <f>IFERROR(AVERAGEIFS('Orders - December 2020'!$I$2:$I$2047,'Orders - December 2020'!$H$2:$H$2047,Worksheet!DG$3,'Orders - December 2020'!$C$2:$C$2047,Worksheet!$F184),"-")</f>
        <v>-</v>
      </c>
      <c r="DH184" s="51" t="str">
        <f>IFERROR(AVERAGEIFS('Orders - December 2020'!$I$2:$I$2047,'Orders - December 2020'!$H$2:$H$2047,Worksheet!DH$3,'Orders - December 2020'!$C$2:$C$2047,Worksheet!$F184),"-")</f>
        <v>-</v>
      </c>
      <c r="DI184" s="51" t="str">
        <f>IFERROR(AVERAGEIFS('Orders - December 2020'!$I$2:$I$2047,'Orders - December 2020'!$H$2:$H$2047,Worksheet!DI$3,'Orders - December 2020'!$C$2:$C$2047,Worksheet!$F184),"-")</f>
        <v>-</v>
      </c>
      <c r="DJ184" s="51" t="str">
        <f>IFERROR(AVERAGEIFS('Orders - December 2020'!$I$2:$I$2047,'Orders - December 2020'!$H$2:$H$2047,Worksheet!DJ$3,'Orders - December 2020'!$C$2:$C$2047,Worksheet!$F184),"-")</f>
        <v>-</v>
      </c>
      <c r="DK184" s="51" t="str">
        <f>IFERROR(AVERAGEIFS('Orders - December 2020'!$I$2:$I$2047,'Orders - December 2020'!$H$2:$H$2047,Worksheet!DK$3,'Orders - December 2020'!$C$2:$C$2047,Worksheet!$F184),"-")</f>
        <v>-</v>
      </c>
      <c r="DL184" s="51" t="str">
        <f>IFERROR(AVERAGEIFS('Orders - December 2020'!$I$2:$I$2047,'Orders - December 2020'!$H$2:$H$2047,Worksheet!DL$3,'Orders - December 2020'!$C$2:$C$2047,Worksheet!$F184),"-")</f>
        <v>-</v>
      </c>
      <c r="DM184" s="51" t="str">
        <f>IFERROR(AVERAGEIFS('Orders - December 2020'!$I$2:$I$2047,'Orders - December 2020'!$H$2:$H$2047,Worksheet!DM$3,'Orders - December 2020'!$C$2:$C$2047,Worksheet!$F184),"-")</f>
        <v>-</v>
      </c>
      <c r="DN184" s="51" t="str">
        <f>IFERROR(AVERAGEIFS('Orders - December 2020'!$I$2:$I$2047,'Orders - December 2020'!$H$2:$H$2047,Worksheet!DN$3,'Orders - December 2020'!$C$2:$C$2047,Worksheet!$F184),"-")</f>
        <v>-</v>
      </c>
      <c r="DO184" s="51" t="str">
        <f>IFERROR(AVERAGEIFS('Orders - December 2020'!$I$2:$I$2047,'Orders - December 2020'!$H$2:$H$2047,Worksheet!DO$3,'Orders - December 2020'!$C$2:$C$2047,Worksheet!$F184),"-")</f>
        <v>-</v>
      </c>
      <c r="DP184" s="51">
        <f>IFERROR(AVERAGEIFS('Orders - December 2020'!$I$2:$I$2047,'Orders - December 2020'!$H$2:$H$2047,Worksheet!DP$3,'Orders - December 2020'!$C$2:$C$2047,Worksheet!$F184),"-")</f>
        <v>2</v>
      </c>
      <c r="DQ184" s="51" t="str">
        <f>IFERROR(AVERAGEIFS('Orders - December 2020'!$I$2:$I$2047,'Orders - December 2020'!$H$2:$H$2047,Worksheet!DQ$3,'Orders - December 2020'!$C$2:$C$2047,Worksheet!$F184),"-")</f>
        <v>-</v>
      </c>
      <c r="DR184" s="51" t="str">
        <f>IFERROR(AVERAGEIFS('Orders - December 2020'!$I$2:$I$2047,'Orders - December 2020'!$H$2:$H$2047,Worksheet!DR$3,'Orders - December 2020'!$C$2:$C$2047,Worksheet!$F184),"-")</f>
        <v>-</v>
      </c>
      <c r="DS184" s="51" t="str">
        <f>IFERROR(AVERAGEIFS('Orders - December 2020'!$I$2:$I$2047,'Orders - December 2020'!$H$2:$H$2047,Worksheet!DS$3,'Orders - December 2020'!$C$2:$C$2047,Worksheet!$F184),"-")</f>
        <v>-</v>
      </c>
      <c r="DT184" s="51" t="str">
        <f>IFERROR(AVERAGEIFS('Orders - December 2020'!$I$2:$I$2047,'Orders - December 2020'!$H$2:$H$2047,Worksheet!DT$3,'Orders - December 2020'!$C$2:$C$2047,Worksheet!$F184),"-")</f>
        <v>-</v>
      </c>
      <c r="DU184" s="51" t="str">
        <f>IFERROR(AVERAGEIFS('Orders - December 2020'!$I$2:$I$2047,'Orders - December 2020'!$H$2:$H$2047,Worksheet!DU$3,'Orders - December 2020'!$C$2:$C$2047,Worksheet!$F184),"-")</f>
        <v>-</v>
      </c>
      <c r="DV184" s="51" t="str">
        <f>IFERROR(AVERAGEIFS('Orders - December 2020'!$I$2:$I$2047,'Orders - December 2020'!$H$2:$H$2047,Worksheet!DV$3,'Orders - December 2020'!$C$2:$C$2047,Worksheet!$F184),"-")</f>
        <v>-</v>
      </c>
      <c r="DW184" s="51" t="str">
        <f>IFERROR(AVERAGEIFS('Orders - December 2020'!$I$2:$I$2047,'Orders - December 2020'!$H$2:$H$2047,Worksheet!DW$3,'Orders - December 2020'!$C$2:$C$2047,Worksheet!$F184),"-")</f>
        <v>-</v>
      </c>
      <c r="DX184" s="51" t="str">
        <f>IFERROR(AVERAGEIFS('Orders - December 2020'!$I$2:$I$2047,'Orders - December 2020'!$H$2:$H$2047,Worksheet!DX$3,'Orders - December 2020'!$C$2:$C$2047,Worksheet!$F184),"-")</f>
        <v>-</v>
      </c>
      <c r="DY184" s="51" t="str">
        <f>IFERROR(AVERAGEIFS('Orders - December 2020'!$I$2:$I$2047,'Orders - December 2020'!$H$2:$H$2047,Worksheet!DY$3,'Orders - December 2020'!$C$2:$C$2047,Worksheet!$F184),"-")</f>
        <v>-</v>
      </c>
      <c r="DZ184" s="51" t="str">
        <f>IFERROR(AVERAGEIFS('Orders - December 2020'!$I$2:$I$2047,'Orders - December 2020'!$H$2:$H$2047,Worksheet!DZ$3,'Orders - December 2020'!$C$2:$C$2047,Worksheet!$F184),"-")</f>
        <v>-</v>
      </c>
      <c r="EA184" s="51" t="str">
        <f>IFERROR(AVERAGEIFS('Orders - December 2020'!$I$2:$I$2047,'Orders - December 2020'!$H$2:$H$2047,Worksheet!EA$3,'Orders - December 2020'!$C$2:$C$2047,Worksheet!$F184),"-")</f>
        <v>-</v>
      </c>
      <c r="EB184" s="51" t="str">
        <f>IFERROR(AVERAGEIFS('Orders - December 2020'!$I$2:$I$2047,'Orders - December 2020'!$H$2:$H$2047,Worksheet!EB$3,'Orders - December 2020'!$C$2:$C$2047,Worksheet!$F184),"-")</f>
        <v>-</v>
      </c>
      <c r="EC184" s="51" t="str">
        <f>IFERROR(AVERAGEIFS('Orders - December 2020'!$I$2:$I$2047,'Orders - December 2020'!$H$2:$H$2047,Worksheet!EC$3,'Orders - December 2020'!$C$2:$C$2047,Worksheet!$F184),"-")</f>
        <v>-</v>
      </c>
      <c r="ED184" s="51" t="str">
        <f>IFERROR(AVERAGEIFS('Orders - December 2020'!$I$2:$I$2047,'Orders - December 2020'!$H$2:$H$2047,Worksheet!ED$3,'Orders - December 2020'!$C$2:$C$2047,Worksheet!$F184),"-")</f>
        <v>-</v>
      </c>
      <c r="EE184" s="51" t="str">
        <f>IFERROR(AVERAGEIFS('Orders - December 2020'!$I$2:$I$2047,'Orders - December 2020'!$H$2:$H$2047,Worksheet!EE$3,'Orders - December 2020'!$C$2:$C$2047,Worksheet!$F184),"-")</f>
        <v>-</v>
      </c>
      <c r="EF184" s="51" t="str">
        <f>IFERROR(AVERAGEIFS('Orders - December 2020'!$I$2:$I$2047,'Orders - December 2020'!$H$2:$H$2047,Worksheet!EF$3,'Orders - December 2020'!$C$2:$C$2047,Worksheet!$F184),"-")</f>
        <v>-</v>
      </c>
      <c r="EG184" s="51" t="str">
        <f>IFERROR(AVERAGEIFS('Orders - December 2020'!$I$2:$I$2047,'Orders - December 2020'!$H$2:$H$2047,Worksheet!EG$3,'Orders - December 2020'!$C$2:$C$2047,Worksheet!$F184),"-")</f>
        <v>-</v>
      </c>
      <c r="EH184" s="51" t="str">
        <f>IFERROR(AVERAGEIFS('Orders - December 2020'!$I$2:$I$2047,'Orders - December 2020'!$H$2:$H$2047,Worksheet!EH$3,'Orders - December 2020'!$C$2:$C$2047,Worksheet!$F184),"-")</f>
        <v>-</v>
      </c>
      <c r="EI184" s="51" t="str">
        <f>IFERROR(AVERAGEIFS('Orders - December 2020'!$I$2:$I$2047,'Orders - December 2020'!$H$2:$H$2047,Worksheet!EI$3,'Orders - December 2020'!$C$2:$C$2047,Worksheet!$F184),"-")</f>
        <v>-</v>
      </c>
      <c r="EJ184" s="51" t="str">
        <f>IFERROR(AVERAGEIFS('Orders - December 2020'!$I$2:$I$2047,'Orders - December 2020'!$H$2:$H$2047,Worksheet!EJ$3,'Orders - December 2020'!$C$2:$C$2047,Worksheet!$F184),"-")</f>
        <v>-</v>
      </c>
      <c r="EK184" s="51" t="str">
        <f>IFERROR(AVERAGEIFS('Orders - December 2020'!$I$2:$I$2047,'Orders - December 2020'!$H$2:$H$2047,Worksheet!EK$3,'Orders - December 2020'!$C$2:$C$2047,Worksheet!$F184),"-")</f>
        <v>-</v>
      </c>
      <c r="EL184" s="51" t="str">
        <f>IFERROR(AVERAGEIFS('Orders - December 2020'!$I$2:$I$2047,'Orders - December 2020'!$H$2:$H$2047,Worksheet!EL$3,'Orders - December 2020'!$C$2:$C$2047,Worksheet!$F184),"-")</f>
        <v>-</v>
      </c>
      <c r="EM184" s="51" t="str">
        <f>IFERROR(AVERAGEIFS('Orders - December 2020'!$I$2:$I$2047,'Orders - December 2020'!$H$2:$H$2047,Worksheet!EM$3,'Orders - December 2020'!$C$2:$C$2047,Worksheet!$F184),"-")</f>
        <v>-</v>
      </c>
      <c r="EN184" s="51">
        <f>IFERROR(AVERAGEIFS('Orders - December 2020'!$I$2:$I$2047,'Orders - December 2020'!$H$2:$H$2047,Worksheet!EN$3,'Orders - December 2020'!$C$2:$C$2047,Worksheet!$F184),"-")</f>
        <v>2</v>
      </c>
      <c r="EO184" s="51" t="str">
        <f>IFERROR(AVERAGEIFS('Orders - December 2020'!$I$2:$I$2047,'Orders - December 2020'!$H$2:$H$2047,Worksheet!EO$3,'Orders - December 2020'!$C$2:$C$2047,Worksheet!$F184),"-")</f>
        <v>-</v>
      </c>
      <c r="EP184" s="51" t="str">
        <f>IFERROR(AVERAGEIFS('Orders - December 2020'!$I$2:$I$2047,'Orders - December 2020'!$H$2:$H$2047,Worksheet!EP$3,'Orders - December 2020'!$C$2:$C$2047,Worksheet!$F184),"-")</f>
        <v>-</v>
      </c>
      <c r="EQ184" s="51" t="str">
        <f>IFERROR(AVERAGEIFS('Orders - December 2020'!$I$2:$I$2047,'Orders - December 2020'!$H$2:$H$2047,Worksheet!EQ$3,'Orders - December 2020'!$C$2:$C$2047,Worksheet!$F184),"-")</f>
        <v>-</v>
      </c>
      <c r="ER184" s="51" t="str">
        <f>IFERROR(AVERAGEIFS('Orders - December 2020'!$I$2:$I$2047,'Orders - December 2020'!$H$2:$H$2047,Worksheet!ER$3,'Orders - December 2020'!$C$2:$C$2047,Worksheet!$F184),"-")</f>
        <v>-</v>
      </c>
      <c r="ES184" s="51" t="str">
        <f>IFERROR(AVERAGEIFS('Orders - December 2020'!$I$2:$I$2047,'Orders - December 2020'!$H$2:$H$2047,Worksheet!ES$3,'Orders - December 2020'!$C$2:$C$2047,Worksheet!$F184),"-")</f>
        <v>-</v>
      </c>
      <c r="ET184" s="51" t="str">
        <f>IFERROR(AVERAGEIFS('Orders - December 2020'!$I$2:$I$2047,'Orders - December 2020'!$H$2:$H$2047,Worksheet!ET$3,'Orders - December 2020'!$C$2:$C$2047,Worksheet!$F184),"-")</f>
        <v>-</v>
      </c>
      <c r="EU184" s="51" t="str">
        <f>IFERROR(AVERAGEIFS('Orders - December 2020'!$I$2:$I$2047,'Orders - December 2020'!$H$2:$H$2047,Worksheet!EU$3,'Orders - December 2020'!$C$2:$C$2047,Worksheet!$F184),"-")</f>
        <v>-</v>
      </c>
      <c r="EV184" s="51" t="str">
        <f>IFERROR(AVERAGEIFS('Orders - December 2020'!$I$2:$I$2047,'Orders - December 2020'!$H$2:$H$2047,Worksheet!EV$3,'Orders - December 2020'!$C$2:$C$2047,Worksheet!$F184),"-")</f>
        <v>-</v>
      </c>
      <c r="EW184" s="51" t="str">
        <f>IFERROR(AVERAGEIFS('Orders - December 2020'!$I$2:$I$2047,'Orders - December 2020'!$H$2:$H$2047,Worksheet!EW$3,'Orders - December 2020'!$C$2:$C$2047,Worksheet!$F184),"-")</f>
        <v>-</v>
      </c>
      <c r="EX184" s="51" t="str">
        <f>IFERROR(AVERAGEIFS('Orders - December 2020'!$I$2:$I$2047,'Orders - December 2020'!$H$2:$H$2047,Worksheet!EX$3,'Orders - December 2020'!$C$2:$C$2047,Worksheet!$F184),"-")</f>
        <v>-</v>
      </c>
      <c r="EY184" s="51">
        <f>IFERROR(AVERAGEIFS('Orders - December 2020'!$I$2:$I$2047,'Orders - December 2020'!$H$2:$H$2047,Worksheet!EY$3,'Orders - December 2020'!$C$2:$C$2047,Worksheet!$F184),"-")</f>
        <v>2</v>
      </c>
      <c r="EZ184" s="51" t="str">
        <f>IFERROR(AVERAGEIFS('Orders - December 2020'!$I$2:$I$2047,'Orders - December 2020'!$H$2:$H$2047,Worksheet!EZ$3,'Orders - December 2020'!$C$2:$C$2047,Worksheet!$F184),"-")</f>
        <v>-</v>
      </c>
      <c r="FA184" s="51" t="str">
        <f>IFERROR(AVERAGEIFS('Orders - December 2020'!$I$2:$I$2047,'Orders - December 2020'!$H$2:$H$2047,Worksheet!FA$3,'Orders - December 2020'!$C$2:$C$2047,Worksheet!$F184),"-")</f>
        <v>-</v>
      </c>
      <c r="FB184" s="51" t="str">
        <f>IFERROR(AVERAGEIFS('Orders - December 2020'!$I$2:$I$2047,'Orders - December 2020'!$H$2:$H$2047,Worksheet!FB$3,'Orders - December 2020'!$C$2:$C$2047,Worksheet!$F184),"-")</f>
        <v>-</v>
      </c>
      <c r="FC184" s="51" t="str">
        <f>IFERROR(AVERAGEIFS('Orders - December 2020'!$I$2:$I$2047,'Orders - December 2020'!$H$2:$H$2047,Worksheet!FC$3,'Orders - December 2020'!$C$2:$C$2047,Worksheet!$F184),"-")</f>
        <v>-</v>
      </c>
      <c r="FD184" s="51" t="str">
        <f>IFERROR(AVERAGEIFS('Orders - December 2020'!$I$2:$I$2047,'Orders - December 2020'!$H$2:$H$2047,Worksheet!FD$3,'Orders - December 2020'!$C$2:$C$2047,Worksheet!$F184),"-")</f>
        <v>-</v>
      </c>
      <c r="FE184" s="51" t="str">
        <f>IFERROR(AVERAGEIFS('Orders - December 2020'!$I$2:$I$2047,'Orders - December 2020'!$H$2:$H$2047,Worksheet!FE$3,'Orders - December 2020'!$C$2:$C$2047,Worksheet!$F184),"-")</f>
        <v>-</v>
      </c>
      <c r="FF184" s="51" t="str">
        <f>IFERROR(AVERAGEIFS('Orders - December 2020'!$I$2:$I$2047,'Orders - December 2020'!$H$2:$H$2047,Worksheet!FF$3,'Orders - December 2020'!$C$2:$C$2047,Worksheet!$F184),"-")</f>
        <v>-</v>
      </c>
      <c r="FG184" s="52" t="str">
        <f>IFERROR(AVERAGEIFS('Orders - December 2020'!$I$2:$I$2047,'Orders - December 2020'!$H$2:$H$2047,Worksheet!FG$3,'Orders - December 2020'!$C$2:$C$2047,Worksheet!$F184),"-")</f>
        <v>-</v>
      </c>
    </row>
    <row r="185" spans="6:163">
      <c r="F185" s="45" t="str">
        <v>N &amp; K Varieties Minimart</v>
      </c>
      <c r="G185" s="50" t="str">
        <f>IFERROR(AVERAGEIFS('Orders - December 2020'!$I$2:$I$2047,'Orders - December 2020'!$H$2:$H$2047,Worksheet!G$3,'Orders - December 2020'!$C$2:$C$2047,Worksheet!$F185),"-")</f>
        <v>-</v>
      </c>
      <c r="H185" s="51" t="str">
        <f>IFERROR(AVERAGEIFS('Orders - December 2020'!$I$2:$I$2047,'Orders - December 2020'!$H$2:$H$2047,Worksheet!H$3,'Orders - December 2020'!$C$2:$C$2047,Worksheet!$F185),"-")</f>
        <v>-</v>
      </c>
      <c r="I185" s="51" t="str">
        <f>IFERROR(AVERAGEIFS('Orders - December 2020'!$I$2:$I$2047,'Orders - December 2020'!$H$2:$H$2047,Worksheet!I$3,'Orders - December 2020'!$C$2:$C$2047,Worksheet!$F185),"-")</f>
        <v>-</v>
      </c>
      <c r="J185" s="51" t="str">
        <f>IFERROR(AVERAGEIFS('Orders - December 2020'!$I$2:$I$2047,'Orders - December 2020'!$H$2:$H$2047,Worksheet!J$3,'Orders - December 2020'!$C$2:$C$2047,Worksheet!$F185),"-")</f>
        <v>-</v>
      </c>
      <c r="K185" s="51" t="str">
        <f>IFERROR(AVERAGEIFS('Orders - December 2020'!$I$2:$I$2047,'Orders - December 2020'!$H$2:$H$2047,Worksheet!K$3,'Orders - December 2020'!$C$2:$C$2047,Worksheet!$F185),"-")</f>
        <v>-</v>
      </c>
      <c r="L185" s="51" t="str">
        <f>IFERROR(AVERAGEIFS('Orders - December 2020'!$I$2:$I$2047,'Orders - December 2020'!$H$2:$H$2047,Worksheet!L$3,'Orders - December 2020'!$C$2:$C$2047,Worksheet!$F185),"-")</f>
        <v>-</v>
      </c>
      <c r="M185" s="51" t="str">
        <f>IFERROR(AVERAGEIFS('Orders - December 2020'!$I$2:$I$2047,'Orders - December 2020'!$H$2:$H$2047,Worksheet!M$3,'Orders - December 2020'!$C$2:$C$2047,Worksheet!$F185),"-")</f>
        <v>-</v>
      </c>
      <c r="N185" s="51" t="str">
        <f>IFERROR(AVERAGEIFS('Orders - December 2020'!$I$2:$I$2047,'Orders - December 2020'!$H$2:$H$2047,Worksheet!N$3,'Orders - December 2020'!$C$2:$C$2047,Worksheet!$F185),"-")</f>
        <v>-</v>
      </c>
      <c r="O185" s="51" t="str">
        <f>IFERROR(AVERAGEIFS('Orders - December 2020'!$I$2:$I$2047,'Orders - December 2020'!$H$2:$H$2047,Worksheet!O$3,'Orders - December 2020'!$C$2:$C$2047,Worksheet!$F185),"-")</f>
        <v>-</v>
      </c>
      <c r="P185" s="51" t="str">
        <f>IFERROR(AVERAGEIFS('Orders - December 2020'!$I$2:$I$2047,'Orders - December 2020'!$H$2:$H$2047,Worksheet!P$3,'Orders - December 2020'!$C$2:$C$2047,Worksheet!$F185),"-")</f>
        <v>-</v>
      </c>
      <c r="Q185" s="51" t="str">
        <f>IFERROR(AVERAGEIFS('Orders - December 2020'!$I$2:$I$2047,'Orders - December 2020'!$H$2:$H$2047,Worksheet!Q$3,'Orders - December 2020'!$C$2:$C$2047,Worksheet!$F185),"-")</f>
        <v>-</v>
      </c>
      <c r="R185" s="51" t="str">
        <f>IFERROR(AVERAGEIFS('Orders - December 2020'!$I$2:$I$2047,'Orders - December 2020'!$H$2:$H$2047,Worksheet!R$3,'Orders - December 2020'!$C$2:$C$2047,Worksheet!$F185),"-")</f>
        <v>-</v>
      </c>
      <c r="S185" s="51" t="str">
        <f>IFERROR(AVERAGEIFS('Orders - December 2020'!$I$2:$I$2047,'Orders - December 2020'!$H$2:$H$2047,Worksheet!S$3,'Orders - December 2020'!$C$2:$C$2047,Worksheet!$F185),"-")</f>
        <v>-</v>
      </c>
      <c r="T185" s="51" t="str">
        <f>IFERROR(AVERAGEIFS('Orders - December 2020'!$I$2:$I$2047,'Orders - December 2020'!$H$2:$H$2047,Worksheet!T$3,'Orders - December 2020'!$C$2:$C$2047,Worksheet!$F185),"-")</f>
        <v>-</v>
      </c>
      <c r="U185" s="51" t="str">
        <f>IFERROR(AVERAGEIFS('Orders - December 2020'!$I$2:$I$2047,'Orders - December 2020'!$H$2:$H$2047,Worksheet!U$3,'Orders - December 2020'!$C$2:$C$2047,Worksheet!$F185),"-")</f>
        <v>-</v>
      </c>
      <c r="V185" s="51" t="str">
        <f>IFERROR(AVERAGEIFS('Orders - December 2020'!$I$2:$I$2047,'Orders - December 2020'!$H$2:$H$2047,Worksheet!V$3,'Orders - December 2020'!$C$2:$C$2047,Worksheet!$F185),"-")</f>
        <v>-</v>
      </c>
      <c r="W185" s="51" t="str">
        <f>IFERROR(AVERAGEIFS('Orders - December 2020'!$I$2:$I$2047,'Orders - December 2020'!$H$2:$H$2047,Worksheet!W$3,'Orders - December 2020'!$C$2:$C$2047,Worksheet!$F185),"-")</f>
        <v>-</v>
      </c>
      <c r="X185" s="51" t="str">
        <f>IFERROR(AVERAGEIFS('Orders - December 2020'!$I$2:$I$2047,'Orders - December 2020'!$H$2:$H$2047,Worksheet!X$3,'Orders - December 2020'!$C$2:$C$2047,Worksheet!$F185),"-")</f>
        <v>-</v>
      </c>
      <c r="Y185" s="51" t="str">
        <f>IFERROR(AVERAGEIFS('Orders - December 2020'!$I$2:$I$2047,'Orders - December 2020'!$H$2:$H$2047,Worksheet!Y$3,'Orders - December 2020'!$C$2:$C$2047,Worksheet!$F185),"-")</f>
        <v>-</v>
      </c>
      <c r="Z185" s="51" t="str">
        <f>IFERROR(AVERAGEIFS('Orders - December 2020'!$I$2:$I$2047,'Orders - December 2020'!$H$2:$H$2047,Worksheet!Z$3,'Orders - December 2020'!$C$2:$C$2047,Worksheet!$F185),"-")</f>
        <v>-</v>
      </c>
      <c r="AA185" s="51" t="str">
        <f>IFERROR(AVERAGEIFS('Orders - December 2020'!$I$2:$I$2047,'Orders - December 2020'!$H$2:$H$2047,Worksheet!AA$3,'Orders - December 2020'!$C$2:$C$2047,Worksheet!$F185),"-")</f>
        <v>-</v>
      </c>
      <c r="AB185" s="51" t="str">
        <f>IFERROR(AVERAGEIFS('Orders - December 2020'!$I$2:$I$2047,'Orders - December 2020'!$H$2:$H$2047,Worksheet!AB$3,'Orders - December 2020'!$C$2:$C$2047,Worksheet!$F185),"-")</f>
        <v>-</v>
      </c>
      <c r="AC185" s="51" t="str">
        <f>IFERROR(AVERAGEIFS('Orders - December 2020'!$I$2:$I$2047,'Orders - December 2020'!$H$2:$H$2047,Worksheet!AC$3,'Orders - December 2020'!$C$2:$C$2047,Worksheet!$F185),"-")</f>
        <v>-</v>
      </c>
      <c r="AD185" s="51" t="str">
        <f>IFERROR(AVERAGEIFS('Orders - December 2020'!$I$2:$I$2047,'Orders - December 2020'!$H$2:$H$2047,Worksheet!AD$3,'Orders - December 2020'!$C$2:$C$2047,Worksheet!$F185),"-")</f>
        <v>-</v>
      </c>
      <c r="AE185" s="51" t="str">
        <f>IFERROR(AVERAGEIFS('Orders - December 2020'!$I$2:$I$2047,'Orders - December 2020'!$H$2:$H$2047,Worksheet!AE$3,'Orders - December 2020'!$C$2:$C$2047,Worksheet!$F185),"-")</f>
        <v>-</v>
      </c>
      <c r="AF185" s="51" t="str">
        <f>IFERROR(AVERAGEIFS('Orders - December 2020'!$I$2:$I$2047,'Orders - December 2020'!$H$2:$H$2047,Worksheet!AF$3,'Orders - December 2020'!$C$2:$C$2047,Worksheet!$F185),"-")</f>
        <v>-</v>
      </c>
      <c r="AG185" s="51" t="str">
        <f>IFERROR(AVERAGEIFS('Orders - December 2020'!$I$2:$I$2047,'Orders - December 2020'!$H$2:$H$2047,Worksheet!AG$3,'Orders - December 2020'!$C$2:$C$2047,Worksheet!$F185),"-")</f>
        <v>-</v>
      </c>
      <c r="AH185" s="51" t="str">
        <f>IFERROR(AVERAGEIFS('Orders - December 2020'!$I$2:$I$2047,'Orders - December 2020'!$H$2:$H$2047,Worksheet!AH$3,'Orders - December 2020'!$C$2:$C$2047,Worksheet!$F185),"-")</f>
        <v>-</v>
      </c>
      <c r="AI185" s="51" t="str">
        <f>IFERROR(AVERAGEIFS('Orders - December 2020'!$I$2:$I$2047,'Orders - December 2020'!$H$2:$H$2047,Worksheet!AI$3,'Orders - December 2020'!$C$2:$C$2047,Worksheet!$F185),"-")</f>
        <v>-</v>
      </c>
      <c r="AJ185" s="51" t="str">
        <f>IFERROR(AVERAGEIFS('Orders - December 2020'!$I$2:$I$2047,'Orders - December 2020'!$H$2:$H$2047,Worksheet!AJ$3,'Orders - December 2020'!$C$2:$C$2047,Worksheet!$F185),"-")</f>
        <v>-</v>
      </c>
      <c r="AK185" s="51" t="str">
        <f>IFERROR(AVERAGEIFS('Orders - December 2020'!$I$2:$I$2047,'Orders - December 2020'!$H$2:$H$2047,Worksheet!AK$3,'Orders - December 2020'!$C$2:$C$2047,Worksheet!$F185),"-")</f>
        <v>-</v>
      </c>
      <c r="AL185" s="51" t="str">
        <f>IFERROR(AVERAGEIFS('Orders - December 2020'!$I$2:$I$2047,'Orders - December 2020'!$H$2:$H$2047,Worksheet!AL$3,'Orders - December 2020'!$C$2:$C$2047,Worksheet!$F185),"-")</f>
        <v>-</v>
      </c>
      <c r="AM185" s="51" t="str">
        <f>IFERROR(AVERAGEIFS('Orders - December 2020'!$I$2:$I$2047,'Orders - December 2020'!$H$2:$H$2047,Worksheet!AM$3,'Orders - December 2020'!$C$2:$C$2047,Worksheet!$F185),"-")</f>
        <v>-</v>
      </c>
      <c r="AN185" s="51" t="str">
        <f>IFERROR(AVERAGEIFS('Orders - December 2020'!$I$2:$I$2047,'Orders - December 2020'!$H$2:$H$2047,Worksheet!AN$3,'Orders - December 2020'!$C$2:$C$2047,Worksheet!$F185),"-")</f>
        <v>-</v>
      </c>
      <c r="AO185" s="51" t="str">
        <f>IFERROR(AVERAGEIFS('Orders - December 2020'!$I$2:$I$2047,'Orders - December 2020'!$H$2:$H$2047,Worksheet!AO$3,'Orders - December 2020'!$C$2:$C$2047,Worksheet!$F185),"-")</f>
        <v>-</v>
      </c>
      <c r="AP185" s="51" t="str">
        <f>IFERROR(AVERAGEIFS('Orders - December 2020'!$I$2:$I$2047,'Orders - December 2020'!$H$2:$H$2047,Worksheet!AP$3,'Orders - December 2020'!$C$2:$C$2047,Worksheet!$F185),"-")</f>
        <v>-</v>
      </c>
      <c r="AQ185" s="51" t="str">
        <f>IFERROR(AVERAGEIFS('Orders - December 2020'!$I$2:$I$2047,'Orders - December 2020'!$H$2:$H$2047,Worksheet!AQ$3,'Orders - December 2020'!$C$2:$C$2047,Worksheet!$F185),"-")</f>
        <v>-</v>
      </c>
      <c r="AR185" s="51" t="str">
        <f>IFERROR(AVERAGEIFS('Orders - December 2020'!$I$2:$I$2047,'Orders - December 2020'!$H$2:$H$2047,Worksheet!AR$3,'Orders - December 2020'!$C$2:$C$2047,Worksheet!$F185),"-")</f>
        <v>-</v>
      </c>
      <c r="AS185" s="51" t="str">
        <f>IFERROR(AVERAGEIFS('Orders - December 2020'!$I$2:$I$2047,'Orders - December 2020'!$H$2:$H$2047,Worksheet!AS$3,'Orders - December 2020'!$C$2:$C$2047,Worksheet!$F185),"-")</f>
        <v>-</v>
      </c>
      <c r="AT185" s="51" t="str">
        <f>IFERROR(AVERAGEIFS('Orders - December 2020'!$I$2:$I$2047,'Orders - December 2020'!$H$2:$H$2047,Worksheet!AT$3,'Orders - December 2020'!$C$2:$C$2047,Worksheet!$F185),"-")</f>
        <v>-</v>
      </c>
      <c r="AU185" s="51" t="str">
        <f>IFERROR(AVERAGEIFS('Orders - December 2020'!$I$2:$I$2047,'Orders - December 2020'!$H$2:$H$2047,Worksheet!AU$3,'Orders - December 2020'!$C$2:$C$2047,Worksheet!$F185),"-")</f>
        <v>-</v>
      </c>
      <c r="AV185" s="51" t="str">
        <f>IFERROR(AVERAGEIFS('Orders - December 2020'!$I$2:$I$2047,'Orders - December 2020'!$H$2:$H$2047,Worksheet!AV$3,'Orders - December 2020'!$C$2:$C$2047,Worksheet!$F185),"-")</f>
        <v>-</v>
      </c>
      <c r="AW185" s="51" t="str">
        <f>IFERROR(AVERAGEIFS('Orders - December 2020'!$I$2:$I$2047,'Orders - December 2020'!$H$2:$H$2047,Worksheet!AW$3,'Orders - December 2020'!$C$2:$C$2047,Worksheet!$F185),"-")</f>
        <v>-</v>
      </c>
      <c r="AX185" s="51" t="str">
        <f>IFERROR(AVERAGEIFS('Orders - December 2020'!$I$2:$I$2047,'Orders - December 2020'!$H$2:$H$2047,Worksheet!AX$3,'Orders - December 2020'!$C$2:$C$2047,Worksheet!$F185),"-")</f>
        <v>-</v>
      </c>
      <c r="AY185" s="51" t="str">
        <f>IFERROR(AVERAGEIFS('Orders - December 2020'!$I$2:$I$2047,'Orders - December 2020'!$H$2:$H$2047,Worksheet!AY$3,'Orders - December 2020'!$C$2:$C$2047,Worksheet!$F185),"-")</f>
        <v>-</v>
      </c>
      <c r="AZ185" s="51" t="str">
        <f>IFERROR(AVERAGEIFS('Orders - December 2020'!$I$2:$I$2047,'Orders - December 2020'!$H$2:$H$2047,Worksheet!AZ$3,'Orders - December 2020'!$C$2:$C$2047,Worksheet!$F185),"-")</f>
        <v>-</v>
      </c>
      <c r="BA185" s="51" t="str">
        <f>IFERROR(AVERAGEIFS('Orders - December 2020'!$I$2:$I$2047,'Orders - December 2020'!$H$2:$H$2047,Worksheet!BA$3,'Orders - December 2020'!$C$2:$C$2047,Worksheet!$F185),"-")</f>
        <v>-</v>
      </c>
      <c r="BB185" s="51" t="str">
        <f>IFERROR(AVERAGEIFS('Orders - December 2020'!$I$2:$I$2047,'Orders - December 2020'!$H$2:$H$2047,Worksheet!BB$3,'Orders - December 2020'!$C$2:$C$2047,Worksheet!$F185),"-")</f>
        <v>-</v>
      </c>
      <c r="BC185" s="51" t="str">
        <f>IFERROR(AVERAGEIFS('Orders - December 2020'!$I$2:$I$2047,'Orders - December 2020'!$H$2:$H$2047,Worksheet!BC$3,'Orders - December 2020'!$C$2:$C$2047,Worksheet!$F185),"-")</f>
        <v>-</v>
      </c>
      <c r="BD185" s="51" t="str">
        <f>IFERROR(AVERAGEIFS('Orders - December 2020'!$I$2:$I$2047,'Orders - December 2020'!$H$2:$H$2047,Worksheet!BD$3,'Orders - December 2020'!$C$2:$C$2047,Worksheet!$F185),"-")</f>
        <v>-</v>
      </c>
      <c r="BE185" s="51" t="str">
        <f>IFERROR(AVERAGEIFS('Orders - December 2020'!$I$2:$I$2047,'Orders - December 2020'!$H$2:$H$2047,Worksheet!BE$3,'Orders - December 2020'!$C$2:$C$2047,Worksheet!$F185),"-")</f>
        <v>-</v>
      </c>
      <c r="BF185" s="51" t="str">
        <f>IFERROR(AVERAGEIFS('Orders - December 2020'!$I$2:$I$2047,'Orders - December 2020'!$H$2:$H$2047,Worksheet!BF$3,'Orders - December 2020'!$C$2:$C$2047,Worksheet!$F185),"-")</f>
        <v>-</v>
      </c>
      <c r="BG185" s="51" t="str">
        <f>IFERROR(AVERAGEIFS('Orders - December 2020'!$I$2:$I$2047,'Orders - December 2020'!$H$2:$H$2047,Worksheet!BG$3,'Orders - December 2020'!$C$2:$C$2047,Worksheet!$F185),"-")</f>
        <v>-</v>
      </c>
      <c r="BH185" s="51" t="str">
        <f>IFERROR(AVERAGEIFS('Orders - December 2020'!$I$2:$I$2047,'Orders - December 2020'!$H$2:$H$2047,Worksheet!BH$3,'Orders - December 2020'!$C$2:$C$2047,Worksheet!$F185),"-")</f>
        <v>-</v>
      </c>
      <c r="BI185" s="51" t="str">
        <f>IFERROR(AVERAGEIFS('Orders - December 2020'!$I$2:$I$2047,'Orders - December 2020'!$H$2:$H$2047,Worksheet!BI$3,'Orders - December 2020'!$C$2:$C$2047,Worksheet!$F185),"-")</f>
        <v>-</v>
      </c>
      <c r="BJ185" s="51" t="str">
        <f>IFERROR(AVERAGEIFS('Orders - December 2020'!$I$2:$I$2047,'Orders - December 2020'!$H$2:$H$2047,Worksheet!BJ$3,'Orders - December 2020'!$C$2:$C$2047,Worksheet!$F185),"-")</f>
        <v>-</v>
      </c>
      <c r="BK185" s="51" t="str">
        <f>IFERROR(AVERAGEIFS('Orders - December 2020'!$I$2:$I$2047,'Orders - December 2020'!$H$2:$H$2047,Worksheet!BK$3,'Orders - December 2020'!$C$2:$C$2047,Worksheet!$F185),"-")</f>
        <v>-</v>
      </c>
      <c r="BL185" s="51" t="str">
        <f>IFERROR(AVERAGEIFS('Orders - December 2020'!$I$2:$I$2047,'Orders - December 2020'!$H$2:$H$2047,Worksheet!BL$3,'Orders - December 2020'!$C$2:$C$2047,Worksheet!$F185),"-")</f>
        <v>-</v>
      </c>
      <c r="BM185" s="51" t="str">
        <f>IFERROR(AVERAGEIFS('Orders - December 2020'!$I$2:$I$2047,'Orders - December 2020'!$H$2:$H$2047,Worksheet!BM$3,'Orders - December 2020'!$C$2:$C$2047,Worksheet!$F185),"-")</f>
        <v>-</v>
      </c>
      <c r="BN185" s="51" t="str">
        <f>IFERROR(AVERAGEIFS('Orders - December 2020'!$I$2:$I$2047,'Orders - December 2020'!$H$2:$H$2047,Worksheet!BN$3,'Orders - December 2020'!$C$2:$C$2047,Worksheet!$F185),"-")</f>
        <v>-</v>
      </c>
      <c r="BO185" s="51" t="str">
        <f>IFERROR(AVERAGEIFS('Orders - December 2020'!$I$2:$I$2047,'Orders - December 2020'!$H$2:$H$2047,Worksheet!BO$3,'Orders - December 2020'!$C$2:$C$2047,Worksheet!$F185),"-")</f>
        <v>-</v>
      </c>
      <c r="BP185" s="51" t="str">
        <f>IFERROR(AVERAGEIFS('Orders - December 2020'!$I$2:$I$2047,'Orders - December 2020'!$H$2:$H$2047,Worksheet!BP$3,'Orders - December 2020'!$C$2:$C$2047,Worksheet!$F185),"-")</f>
        <v>-</v>
      </c>
      <c r="BQ185" s="51" t="str">
        <f>IFERROR(AVERAGEIFS('Orders - December 2020'!$I$2:$I$2047,'Orders - December 2020'!$H$2:$H$2047,Worksheet!BQ$3,'Orders - December 2020'!$C$2:$C$2047,Worksheet!$F185),"-")</f>
        <v>-</v>
      </c>
      <c r="BR185" s="51" t="str">
        <f>IFERROR(AVERAGEIFS('Orders - December 2020'!$I$2:$I$2047,'Orders - December 2020'!$H$2:$H$2047,Worksheet!BR$3,'Orders - December 2020'!$C$2:$C$2047,Worksheet!$F185),"-")</f>
        <v>-</v>
      </c>
      <c r="BS185" s="51" t="str">
        <f>IFERROR(AVERAGEIFS('Orders - December 2020'!$I$2:$I$2047,'Orders - December 2020'!$H$2:$H$2047,Worksheet!BS$3,'Orders - December 2020'!$C$2:$C$2047,Worksheet!$F185),"-")</f>
        <v>-</v>
      </c>
      <c r="BT185" s="51" t="str">
        <f>IFERROR(AVERAGEIFS('Orders - December 2020'!$I$2:$I$2047,'Orders - December 2020'!$H$2:$H$2047,Worksheet!BT$3,'Orders - December 2020'!$C$2:$C$2047,Worksheet!$F185),"-")</f>
        <v>-</v>
      </c>
      <c r="BU185" s="51" t="str">
        <f>IFERROR(AVERAGEIFS('Orders - December 2020'!$I$2:$I$2047,'Orders - December 2020'!$H$2:$H$2047,Worksheet!BU$3,'Orders - December 2020'!$C$2:$C$2047,Worksheet!$F185),"-")</f>
        <v>-</v>
      </c>
      <c r="BV185" s="51" t="str">
        <f>IFERROR(AVERAGEIFS('Orders - December 2020'!$I$2:$I$2047,'Orders - December 2020'!$H$2:$H$2047,Worksheet!BV$3,'Orders - December 2020'!$C$2:$C$2047,Worksheet!$F185),"-")</f>
        <v>-</v>
      </c>
      <c r="BW185" s="51" t="str">
        <f>IFERROR(AVERAGEIFS('Orders - December 2020'!$I$2:$I$2047,'Orders - December 2020'!$H$2:$H$2047,Worksheet!BW$3,'Orders - December 2020'!$C$2:$C$2047,Worksheet!$F185),"-")</f>
        <v>-</v>
      </c>
      <c r="BX185" s="51" t="str">
        <f>IFERROR(AVERAGEIFS('Orders - December 2020'!$I$2:$I$2047,'Orders - December 2020'!$H$2:$H$2047,Worksheet!BX$3,'Orders - December 2020'!$C$2:$C$2047,Worksheet!$F185),"-")</f>
        <v>-</v>
      </c>
      <c r="BY185" s="51" t="str">
        <f>IFERROR(AVERAGEIFS('Orders - December 2020'!$I$2:$I$2047,'Orders - December 2020'!$H$2:$H$2047,Worksheet!BY$3,'Orders - December 2020'!$C$2:$C$2047,Worksheet!$F185),"-")</f>
        <v>-</v>
      </c>
      <c r="BZ185" s="51" t="str">
        <f>IFERROR(AVERAGEIFS('Orders - December 2020'!$I$2:$I$2047,'Orders - December 2020'!$H$2:$H$2047,Worksheet!BZ$3,'Orders - December 2020'!$C$2:$C$2047,Worksheet!$F185),"-")</f>
        <v>-</v>
      </c>
      <c r="CA185" s="51" t="str">
        <f>IFERROR(AVERAGEIFS('Orders - December 2020'!$I$2:$I$2047,'Orders - December 2020'!$H$2:$H$2047,Worksheet!CA$3,'Orders - December 2020'!$C$2:$C$2047,Worksheet!$F185),"-")</f>
        <v>-</v>
      </c>
      <c r="CB185" s="51" t="str">
        <f>IFERROR(AVERAGEIFS('Orders - December 2020'!$I$2:$I$2047,'Orders - December 2020'!$H$2:$H$2047,Worksheet!CB$3,'Orders - December 2020'!$C$2:$C$2047,Worksheet!$F185),"-")</f>
        <v>-</v>
      </c>
      <c r="CC185" s="51" t="str">
        <f>IFERROR(AVERAGEIFS('Orders - December 2020'!$I$2:$I$2047,'Orders - December 2020'!$H$2:$H$2047,Worksheet!CC$3,'Orders - December 2020'!$C$2:$C$2047,Worksheet!$F185),"-")</f>
        <v>-</v>
      </c>
      <c r="CD185" s="51" t="str">
        <f>IFERROR(AVERAGEIFS('Orders - December 2020'!$I$2:$I$2047,'Orders - December 2020'!$H$2:$H$2047,Worksheet!CD$3,'Orders - December 2020'!$C$2:$C$2047,Worksheet!$F185),"-")</f>
        <v>-</v>
      </c>
      <c r="CE185" s="51" t="str">
        <f>IFERROR(AVERAGEIFS('Orders - December 2020'!$I$2:$I$2047,'Orders - December 2020'!$H$2:$H$2047,Worksheet!CE$3,'Orders - December 2020'!$C$2:$C$2047,Worksheet!$F185),"-")</f>
        <v>-</v>
      </c>
      <c r="CF185" s="51" t="str">
        <f>IFERROR(AVERAGEIFS('Orders - December 2020'!$I$2:$I$2047,'Orders - December 2020'!$H$2:$H$2047,Worksheet!CF$3,'Orders - December 2020'!$C$2:$C$2047,Worksheet!$F185),"-")</f>
        <v>-</v>
      </c>
      <c r="CG185" s="51" t="str">
        <f>IFERROR(AVERAGEIFS('Orders - December 2020'!$I$2:$I$2047,'Orders - December 2020'!$H$2:$H$2047,Worksheet!CG$3,'Orders - December 2020'!$C$2:$C$2047,Worksheet!$F185),"-")</f>
        <v>-</v>
      </c>
      <c r="CH185" s="51" t="str">
        <f>IFERROR(AVERAGEIFS('Orders - December 2020'!$I$2:$I$2047,'Orders - December 2020'!$H$2:$H$2047,Worksheet!CH$3,'Orders - December 2020'!$C$2:$C$2047,Worksheet!$F185),"-")</f>
        <v>-</v>
      </c>
      <c r="CI185" s="51" t="str">
        <f>IFERROR(AVERAGEIFS('Orders - December 2020'!$I$2:$I$2047,'Orders - December 2020'!$H$2:$H$2047,Worksheet!CI$3,'Orders - December 2020'!$C$2:$C$2047,Worksheet!$F185),"-")</f>
        <v>-</v>
      </c>
      <c r="CJ185" s="51">
        <f>IFERROR(AVERAGEIFS('Orders - December 2020'!$I$2:$I$2047,'Orders - December 2020'!$H$2:$H$2047,Worksheet!CJ$3,'Orders - December 2020'!$C$2:$C$2047,Worksheet!$F185),"-")</f>
        <v>1</v>
      </c>
      <c r="CK185" s="51" t="str">
        <f>IFERROR(AVERAGEIFS('Orders - December 2020'!$I$2:$I$2047,'Orders - December 2020'!$H$2:$H$2047,Worksheet!CK$3,'Orders - December 2020'!$C$2:$C$2047,Worksheet!$F185),"-")</f>
        <v>-</v>
      </c>
      <c r="CL185" s="51" t="str">
        <f>IFERROR(AVERAGEIFS('Orders - December 2020'!$I$2:$I$2047,'Orders - December 2020'!$H$2:$H$2047,Worksheet!CL$3,'Orders - December 2020'!$C$2:$C$2047,Worksheet!$F185),"-")</f>
        <v>-</v>
      </c>
      <c r="CM185" s="51" t="str">
        <f>IFERROR(AVERAGEIFS('Orders - December 2020'!$I$2:$I$2047,'Orders - December 2020'!$H$2:$H$2047,Worksheet!CM$3,'Orders - December 2020'!$C$2:$C$2047,Worksheet!$F185),"-")</f>
        <v>-</v>
      </c>
      <c r="CN185" s="51" t="str">
        <f>IFERROR(AVERAGEIFS('Orders - December 2020'!$I$2:$I$2047,'Orders - December 2020'!$H$2:$H$2047,Worksheet!CN$3,'Orders - December 2020'!$C$2:$C$2047,Worksheet!$F185),"-")</f>
        <v>-</v>
      </c>
      <c r="CO185" s="51" t="str">
        <f>IFERROR(AVERAGEIFS('Orders - December 2020'!$I$2:$I$2047,'Orders - December 2020'!$H$2:$H$2047,Worksheet!CO$3,'Orders - December 2020'!$C$2:$C$2047,Worksheet!$F185),"-")</f>
        <v>-</v>
      </c>
      <c r="CP185" s="51" t="str">
        <f>IFERROR(AVERAGEIFS('Orders - December 2020'!$I$2:$I$2047,'Orders - December 2020'!$H$2:$H$2047,Worksheet!CP$3,'Orders - December 2020'!$C$2:$C$2047,Worksheet!$F185),"-")</f>
        <v>-</v>
      </c>
      <c r="CQ185" s="51" t="str">
        <f>IFERROR(AVERAGEIFS('Orders - December 2020'!$I$2:$I$2047,'Orders - December 2020'!$H$2:$H$2047,Worksheet!CQ$3,'Orders - December 2020'!$C$2:$C$2047,Worksheet!$F185),"-")</f>
        <v>-</v>
      </c>
      <c r="CR185" s="51" t="str">
        <f>IFERROR(AVERAGEIFS('Orders - December 2020'!$I$2:$I$2047,'Orders - December 2020'!$H$2:$H$2047,Worksheet!CR$3,'Orders - December 2020'!$C$2:$C$2047,Worksheet!$F185),"-")</f>
        <v>-</v>
      </c>
      <c r="CS185" s="51" t="str">
        <f>IFERROR(AVERAGEIFS('Orders - December 2020'!$I$2:$I$2047,'Orders - December 2020'!$H$2:$H$2047,Worksheet!CS$3,'Orders - December 2020'!$C$2:$C$2047,Worksheet!$F185),"-")</f>
        <v>-</v>
      </c>
      <c r="CT185" s="51" t="str">
        <f>IFERROR(AVERAGEIFS('Orders - December 2020'!$I$2:$I$2047,'Orders - December 2020'!$H$2:$H$2047,Worksheet!CT$3,'Orders - December 2020'!$C$2:$C$2047,Worksheet!$F185),"-")</f>
        <v>-</v>
      </c>
      <c r="CU185" s="51" t="str">
        <f>IFERROR(AVERAGEIFS('Orders - December 2020'!$I$2:$I$2047,'Orders - December 2020'!$H$2:$H$2047,Worksheet!CU$3,'Orders - December 2020'!$C$2:$C$2047,Worksheet!$F185),"-")</f>
        <v>-</v>
      </c>
      <c r="CV185" s="51" t="str">
        <f>IFERROR(AVERAGEIFS('Orders - December 2020'!$I$2:$I$2047,'Orders - December 2020'!$H$2:$H$2047,Worksheet!CV$3,'Orders - December 2020'!$C$2:$C$2047,Worksheet!$F185),"-")</f>
        <v>-</v>
      </c>
      <c r="CW185" s="51" t="str">
        <f>IFERROR(AVERAGEIFS('Orders - December 2020'!$I$2:$I$2047,'Orders - December 2020'!$H$2:$H$2047,Worksheet!CW$3,'Orders - December 2020'!$C$2:$C$2047,Worksheet!$F185),"-")</f>
        <v>-</v>
      </c>
      <c r="CX185" s="51" t="str">
        <f>IFERROR(AVERAGEIFS('Orders - December 2020'!$I$2:$I$2047,'Orders - December 2020'!$H$2:$H$2047,Worksheet!CX$3,'Orders - December 2020'!$C$2:$C$2047,Worksheet!$F185),"-")</f>
        <v>-</v>
      </c>
      <c r="CY185" s="51" t="str">
        <f>IFERROR(AVERAGEIFS('Orders - December 2020'!$I$2:$I$2047,'Orders - December 2020'!$H$2:$H$2047,Worksheet!CY$3,'Orders - December 2020'!$C$2:$C$2047,Worksheet!$F185),"-")</f>
        <v>-</v>
      </c>
      <c r="CZ185" s="51" t="str">
        <f>IFERROR(AVERAGEIFS('Orders - December 2020'!$I$2:$I$2047,'Orders - December 2020'!$H$2:$H$2047,Worksheet!CZ$3,'Orders - December 2020'!$C$2:$C$2047,Worksheet!$F185),"-")</f>
        <v>-</v>
      </c>
      <c r="DA185" s="51" t="str">
        <f>IFERROR(AVERAGEIFS('Orders - December 2020'!$I$2:$I$2047,'Orders - December 2020'!$H$2:$H$2047,Worksheet!DA$3,'Orders - December 2020'!$C$2:$C$2047,Worksheet!$F185),"-")</f>
        <v>-</v>
      </c>
      <c r="DB185" s="51" t="str">
        <f>IFERROR(AVERAGEIFS('Orders - December 2020'!$I$2:$I$2047,'Orders - December 2020'!$H$2:$H$2047,Worksheet!DB$3,'Orders - December 2020'!$C$2:$C$2047,Worksheet!$F185),"-")</f>
        <v>-</v>
      </c>
      <c r="DC185" s="51" t="str">
        <f>IFERROR(AVERAGEIFS('Orders - December 2020'!$I$2:$I$2047,'Orders - December 2020'!$H$2:$H$2047,Worksheet!DC$3,'Orders - December 2020'!$C$2:$C$2047,Worksheet!$F185),"-")</f>
        <v>-</v>
      </c>
      <c r="DD185" s="51" t="str">
        <f>IFERROR(AVERAGEIFS('Orders - December 2020'!$I$2:$I$2047,'Orders - December 2020'!$H$2:$H$2047,Worksheet!DD$3,'Orders - December 2020'!$C$2:$C$2047,Worksheet!$F185),"-")</f>
        <v>-</v>
      </c>
      <c r="DE185" s="51" t="str">
        <f>IFERROR(AVERAGEIFS('Orders - December 2020'!$I$2:$I$2047,'Orders - December 2020'!$H$2:$H$2047,Worksheet!DE$3,'Orders - December 2020'!$C$2:$C$2047,Worksheet!$F185),"-")</f>
        <v>-</v>
      </c>
      <c r="DF185" s="51" t="str">
        <f>IFERROR(AVERAGEIFS('Orders - December 2020'!$I$2:$I$2047,'Orders - December 2020'!$H$2:$H$2047,Worksheet!DF$3,'Orders - December 2020'!$C$2:$C$2047,Worksheet!$F185),"-")</f>
        <v>-</v>
      </c>
      <c r="DG185" s="51" t="str">
        <f>IFERROR(AVERAGEIFS('Orders - December 2020'!$I$2:$I$2047,'Orders - December 2020'!$H$2:$H$2047,Worksheet!DG$3,'Orders - December 2020'!$C$2:$C$2047,Worksheet!$F185),"-")</f>
        <v>-</v>
      </c>
      <c r="DH185" s="51" t="str">
        <f>IFERROR(AVERAGEIFS('Orders - December 2020'!$I$2:$I$2047,'Orders - December 2020'!$H$2:$H$2047,Worksheet!DH$3,'Orders - December 2020'!$C$2:$C$2047,Worksheet!$F185),"-")</f>
        <v>-</v>
      </c>
      <c r="DI185" s="51" t="str">
        <f>IFERROR(AVERAGEIFS('Orders - December 2020'!$I$2:$I$2047,'Orders - December 2020'!$H$2:$H$2047,Worksheet!DI$3,'Orders - December 2020'!$C$2:$C$2047,Worksheet!$F185),"-")</f>
        <v>-</v>
      </c>
      <c r="DJ185" s="51" t="str">
        <f>IFERROR(AVERAGEIFS('Orders - December 2020'!$I$2:$I$2047,'Orders - December 2020'!$H$2:$H$2047,Worksheet!DJ$3,'Orders - December 2020'!$C$2:$C$2047,Worksheet!$F185),"-")</f>
        <v>-</v>
      </c>
      <c r="DK185" s="51" t="str">
        <f>IFERROR(AVERAGEIFS('Orders - December 2020'!$I$2:$I$2047,'Orders - December 2020'!$H$2:$H$2047,Worksheet!DK$3,'Orders - December 2020'!$C$2:$C$2047,Worksheet!$F185),"-")</f>
        <v>-</v>
      </c>
      <c r="DL185" s="51" t="str">
        <f>IFERROR(AVERAGEIFS('Orders - December 2020'!$I$2:$I$2047,'Orders - December 2020'!$H$2:$H$2047,Worksheet!DL$3,'Orders - December 2020'!$C$2:$C$2047,Worksheet!$F185),"-")</f>
        <v>-</v>
      </c>
      <c r="DM185" s="51" t="str">
        <f>IFERROR(AVERAGEIFS('Orders - December 2020'!$I$2:$I$2047,'Orders - December 2020'!$H$2:$H$2047,Worksheet!DM$3,'Orders - December 2020'!$C$2:$C$2047,Worksheet!$F185),"-")</f>
        <v>-</v>
      </c>
      <c r="DN185" s="51" t="str">
        <f>IFERROR(AVERAGEIFS('Orders - December 2020'!$I$2:$I$2047,'Orders - December 2020'!$H$2:$H$2047,Worksheet!DN$3,'Orders - December 2020'!$C$2:$C$2047,Worksheet!$F185),"-")</f>
        <v>-</v>
      </c>
      <c r="DO185" s="51" t="str">
        <f>IFERROR(AVERAGEIFS('Orders - December 2020'!$I$2:$I$2047,'Orders - December 2020'!$H$2:$H$2047,Worksheet!DO$3,'Orders - December 2020'!$C$2:$C$2047,Worksheet!$F185),"-")</f>
        <v>-</v>
      </c>
      <c r="DP185" s="51" t="str">
        <f>IFERROR(AVERAGEIFS('Orders - December 2020'!$I$2:$I$2047,'Orders - December 2020'!$H$2:$H$2047,Worksheet!DP$3,'Orders - December 2020'!$C$2:$C$2047,Worksheet!$F185),"-")</f>
        <v>-</v>
      </c>
      <c r="DQ185" s="51" t="str">
        <f>IFERROR(AVERAGEIFS('Orders - December 2020'!$I$2:$I$2047,'Orders - December 2020'!$H$2:$H$2047,Worksheet!DQ$3,'Orders - December 2020'!$C$2:$C$2047,Worksheet!$F185),"-")</f>
        <v>-</v>
      </c>
      <c r="DR185" s="51" t="str">
        <f>IFERROR(AVERAGEIFS('Orders - December 2020'!$I$2:$I$2047,'Orders - December 2020'!$H$2:$H$2047,Worksheet!DR$3,'Orders - December 2020'!$C$2:$C$2047,Worksheet!$F185),"-")</f>
        <v>-</v>
      </c>
      <c r="DS185" s="51" t="str">
        <f>IFERROR(AVERAGEIFS('Orders - December 2020'!$I$2:$I$2047,'Orders - December 2020'!$H$2:$H$2047,Worksheet!DS$3,'Orders - December 2020'!$C$2:$C$2047,Worksheet!$F185),"-")</f>
        <v>-</v>
      </c>
      <c r="DT185" s="51" t="str">
        <f>IFERROR(AVERAGEIFS('Orders - December 2020'!$I$2:$I$2047,'Orders - December 2020'!$H$2:$H$2047,Worksheet!DT$3,'Orders - December 2020'!$C$2:$C$2047,Worksheet!$F185),"-")</f>
        <v>-</v>
      </c>
      <c r="DU185" s="51" t="str">
        <f>IFERROR(AVERAGEIFS('Orders - December 2020'!$I$2:$I$2047,'Orders - December 2020'!$H$2:$H$2047,Worksheet!DU$3,'Orders - December 2020'!$C$2:$C$2047,Worksheet!$F185),"-")</f>
        <v>-</v>
      </c>
      <c r="DV185" s="51" t="str">
        <f>IFERROR(AVERAGEIFS('Orders - December 2020'!$I$2:$I$2047,'Orders - December 2020'!$H$2:$H$2047,Worksheet!DV$3,'Orders - December 2020'!$C$2:$C$2047,Worksheet!$F185),"-")</f>
        <v>-</v>
      </c>
      <c r="DW185" s="51" t="str">
        <f>IFERROR(AVERAGEIFS('Orders - December 2020'!$I$2:$I$2047,'Orders - December 2020'!$H$2:$H$2047,Worksheet!DW$3,'Orders - December 2020'!$C$2:$C$2047,Worksheet!$F185),"-")</f>
        <v>-</v>
      </c>
      <c r="DX185" s="51" t="str">
        <f>IFERROR(AVERAGEIFS('Orders - December 2020'!$I$2:$I$2047,'Orders - December 2020'!$H$2:$H$2047,Worksheet!DX$3,'Orders - December 2020'!$C$2:$C$2047,Worksheet!$F185),"-")</f>
        <v>-</v>
      </c>
      <c r="DY185" s="51" t="str">
        <f>IFERROR(AVERAGEIFS('Orders - December 2020'!$I$2:$I$2047,'Orders - December 2020'!$H$2:$H$2047,Worksheet!DY$3,'Orders - December 2020'!$C$2:$C$2047,Worksheet!$F185),"-")</f>
        <v>-</v>
      </c>
      <c r="DZ185" s="51" t="str">
        <f>IFERROR(AVERAGEIFS('Orders - December 2020'!$I$2:$I$2047,'Orders - December 2020'!$H$2:$H$2047,Worksheet!DZ$3,'Orders - December 2020'!$C$2:$C$2047,Worksheet!$F185),"-")</f>
        <v>-</v>
      </c>
      <c r="EA185" s="51" t="str">
        <f>IFERROR(AVERAGEIFS('Orders - December 2020'!$I$2:$I$2047,'Orders - December 2020'!$H$2:$H$2047,Worksheet!EA$3,'Orders - December 2020'!$C$2:$C$2047,Worksheet!$F185),"-")</f>
        <v>-</v>
      </c>
      <c r="EB185" s="51" t="str">
        <f>IFERROR(AVERAGEIFS('Orders - December 2020'!$I$2:$I$2047,'Orders - December 2020'!$H$2:$H$2047,Worksheet!EB$3,'Orders - December 2020'!$C$2:$C$2047,Worksheet!$F185),"-")</f>
        <v>-</v>
      </c>
      <c r="EC185" s="51" t="str">
        <f>IFERROR(AVERAGEIFS('Orders - December 2020'!$I$2:$I$2047,'Orders - December 2020'!$H$2:$H$2047,Worksheet!EC$3,'Orders - December 2020'!$C$2:$C$2047,Worksheet!$F185),"-")</f>
        <v>-</v>
      </c>
      <c r="ED185" s="51" t="str">
        <f>IFERROR(AVERAGEIFS('Orders - December 2020'!$I$2:$I$2047,'Orders - December 2020'!$H$2:$H$2047,Worksheet!ED$3,'Orders - December 2020'!$C$2:$C$2047,Worksheet!$F185),"-")</f>
        <v>-</v>
      </c>
      <c r="EE185" s="51" t="str">
        <f>IFERROR(AVERAGEIFS('Orders - December 2020'!$I$2:$I$2047,'Orders - December 2020'!$H$2:$H$2047,Worksheet!EE$3,'Orders - December 2020'!$C$2:$C$2047,Worksheet!$F185),"-")</f>
        <v>-</v>
      </c>
      <c r="EF185" s="51" t="str">
        <f>IFERROR(AVERAGEIFS('Orders - December 2020'!$I$2:$I$2047,'Orders - December 2020'!$H$2:$H$2047,Worksheet!EF$3,'Orders - December 2020'!$C$2:$C$2047,Worksheet!$F185),"-")</f>
        <v>-</v>
      </c>
      <c r="EG185" s="51" t="str">
        <f>IFERROR(AVERAGEIFS('Orders - December 2020'!$I$2:$I$2047,'Orders - December 2020'!$H$2:$H$2047,Worksheet!EG$3,'Orders - December 2020'!$C$2:$C$2047,Worksheet!$F185),"-")</f>
        <v>-</v>
      </c>
      <c r="EH185" s="51" t="str">
        <f>IFERROR(AVERAGEIFS('Orders - December 2020'!$I$2:$I$2047,'Orders - December 2020'!$H$2:$H$2047,Worksheet!EH$3,'Orders - December 2020'!$C$2:$C$2047,Worksheet!$F185),"-")</f>
        <v>-</v>
      </c>
      <c r="EI185" s="51" t="str">
        <f>IFERROR(AVERAGEIFS('Orders - December 2020'!$I$2:$I$2047,'Orders - December 2020'!$H$2:$H$2047,Worksheet!EI$3,'Orders - December 2020'!$C$2:$C$2047,Worksheet!$F185),"-")</f>
        <v>-</v>
      </c>
      <c r="EJ185" s="51" t="str">
        <f>IFERROR(AVERAGEIFS('Orders - December 2020'!$I$2:$I$2047,'Orders - December 2020'!$H$2:$H$2047,Worksheet!EJ$3,'Orders - December 2020'!$C$2:$C$2047,Worksheet!$F185),"-")</f>
        <v>-</v>
      </c>
      <c r="EK185" s="51" t="str">
        <f>IFERROR(AVERAGEIFS('Orders - December 2020'!$I$2:$I$2047,'Orders - December 2020'!$H$2:$H$2047,Worksheet!EK$3,'Orders - December 2020'!$C$2:$C$2047,Worksheet!$F185),"-")</f>
        <v>-</v>
      </c>
      <c r="EL185" s="51" t="str">
        <f>IFERROR(AVERAGEIFS('Orders - December 2020'!$I$2:$I$2047,'Orders - December 2020'!$H$2:$H$2047,Worksheet!EL$3,'Orders - December 2020'!$C$2:$C$2047,Worksheet!$F185),"-")</f>
        <v>-</v>
      </c>
      <c r="EM185" s="51" t="str">
        <f>IFERROR(AVERAGEIFS('Orders - December 2020'!$I$2:$I$2047,'Orders - December 2020'!$H$2:$H$2047,Worksheet!EM$3,'Orders - December 2020'!$C$2:$C$2047,Worksheet!$F185),"-")</f>
        <v>-</v>
      </c>
      <c r="EN185" s="51" t="str">
        <f>IFERROR(AVERAGEIFS('Orders - December 2020'!$I$2:$I$2047,'Orders - December 2020'!$H$2:$H$2047,Worksheet!EN$3,'Orders - December 2020'!$C$2:$C$2047,Worksheet!$F185),"-")</f>
        <v>-</v>
      </c>
      <c r="EO185" s="51" t="str">
        <f>IFERROR(AVERAGEIFS('Orders - December 2020'!$I$2:$I$2047,'Orders - December 2020'!$H$2:$H$2047,Worksheet!EO$3,'Orders - December 2020'!$C$2:$C$2047,Worksheet!$F185),"-")</f>
        <v>-</v>
      </c>
      <c r="EP185" s="51" t="str">
        <f>IFERROR(AVERAGEIFS('Orders - December 2020'!$I$2:$I$2047,'Orders - December 2020'!$H$2:$H$2047,Worksheet!EP$3,'Orders - December 2020'!$C$2:$C$2047,Worksheet!$F185),"-")</f>
        <v>-</v>
      </c>
      <c r="EQ185" s="51" t="str">
        <f>IFERROR(AVERAGEIFS('Orders - December 2020'!$I$2:$I$2047,'Orders - December 2020'!$H$2:$H$2047,Worksheet!EQ$3,'Orders - December 2020'!$C$2:$C$2047,Worksheet!$F185),"-")</f>
        <v>-</v>
      </c>
      <c r="ER185" s="51" t="str">
        <f>IFERROR(AVERAGEIFS('Orders - December 2020'!$I$2:$I$2047,'Orders - December 2020'!$H$2:$H$2047,Worksheet!ER$3,'Orders - December 2020'!$C$2:$C$2047,Worksheet!$F185),"-")</f>
        <v>-</v>
      </c>
      <c r="ES185" s="51" t="str">
        <f>IFERROR(AVERAGEIFS('Orders - December 2020'!$I$2:$I$2047,'Orders - December 2020'!$H$2:$H$2047,Worksheet!ES$3,'Orders - December 2020'!$C$2:$C$2047,Worksheet!$F185),"-")</f>
        <v>-</v>
      </c>
      <c r="ET185" s="51" t="str">
        <f>IFERROR(AVERAGEIFS('Orders - December 2020'!$I$2:$I$2047,'Orders - December 2020'!$H$2:$H$2047,Worksheet!ET$3,'Orders - December 2020'!$C$2:$C$2047,Worksheet!$F185),"-")</f>
        <v>-</v>
      </c>
      <c r="EU185" s="51" t="str">
        <f>IFERROR(AVERAGEIFS('Orders - December 2020'!$I$2:$I$2047,'Orders - December 2020'!$H$2:$H$2047,Worksheet!EU$3,'Orders - December 2020'!$C$2:$C$2047,Worksheet!$F185),"-")</f>
        <v>-</v>
      </c>
      <c r="EV185" s="51" t="str">
        <f>IFERROR(AVERAGEIFS('Orders - December 2020'!$I$2:$I$2047,'Orders - December 2020'!$H$2:$H$2047,Worksheet!EV$3,'Orders - December 2020'!$C$2:$C$2047,Worksheet!$F185),"-")</f>
        <v>-</v>
      </c>
      <c r="EW185" s="51" t="str">
        <f>IFERROR(AVERAGEIFS('Orders - December 2020'!$I$2:$I$2047,'Orders - December 2020'!$H$2:$H$2047,Worksheet!EW$3,'Orders - December 2020'!$C$2:$C$2047,Worksheet!$F185),"-")</f>
        <v>-</v>
      </c>
      <c r="EX185" s="51" t="str">
        <f>IFERROR(AVERAGEIFS('Orders - December 2020'!$I$2:$I$2047,'Orders - December 2020'!$H$2:$H$2047,Worksheet!EX$3,'Orders - December 2020'!$C$2:$C$2047,Worksheet!$F185),"-")</f>
        <v>-</v>
      </c>
      <c r="EY185" s="51" t="str">
        <f>IFERROR(AVERAGEIFS('Orders - December 2020'!$I$2:$I$2047,'Orders - December 2020'!$H$2:$H$2047,Worksheet!EY$3,'Orders - December 2020'!$C$2:$C$2047,Worksheet!$F185),"-")</f>
        <v>-</v>
      </c>
      <c r="EZ185" s="51" t="str">
        <f>IFERROR(AVERAGEIFS('Orders - December 2020'!$I$2:$I$2047,'Orders - December 2020'!$H$2:$H$2047,Worksheet!EZ$3,'Orders - December 2020'!$C$2:$C$2047,Worksheet!$F185),"-")</f>
        <v>-</v>
      </c>
      <c r="FA185" s="51" t="str">
        <f>IFERROR(AVERAGEIFS('Orders - December 2020'!$I$2:$I$2047,'Orders - December 2020'!$H$2:$H$2047,Worksheet!FA$3,'Orders - December 2020'!$C$2:$C$2047,Worksheet!$F185),"-")</f>
        <v>-</v>
      </c>
      <c r="FB185" s="51" t="str">
        <f>IFERROR(AVERAGEIFS('Orders - December 2020'!$I$2:$I$2047,'Orders - December 2020'!$H$2:$H$2047,Worksheet!FB$3,'Orders - December 2020'!$C$2:$C$2047,Worksheet!$F185),"-")</f>
        <v>-</v>
      </c>
      <c r="FC185" s="51" t="str">
        <f>IFERROR(AVERAGEIFS('Orders - December 2020'!$I$2:$I$2047,'Orders - December 2020'!$H$2:$H$2047,Worksheet!FC$3,'Orders - December 2020'!$C$2:$C$2047,Worksheet!$F185),"-")</f>
        <v>-</v>
      </c>
      <c r="FD185" s="51" t="str">
        <f>IFERROR(AVERAGEIFS('Orders - December 2020'!$I$2:$I$2047,'Orders - December 2020'!$H$2:$H$2047,Worksheet!FD$3,'Orders - December 2020'!$C$2:$C$2047,Worksheet!$F185),"-")</f>
        <v>-</v>
      </c>
      <c r="FE185" s="51" t="str">
        <f>IFERROR(AVERAGEIFS('Orders - December 2020'!$I$2:$I$2047,'Orders - December 2020'!$H$2:$H$2047,Worksheet!FE$3,'Orders - December 2020'!$C$2:$C$2047,Worksheet!$F185),"-")</f>
        <v>-</v>
      </c>
      <c r="FF185" s="51" t="str">
        <f>IFERROR(AVERAGEIFS('Orders - December 2020'!$I$2:$I$2047,'Orders - December 2020'!$H$2:$H$2047,Worksheet!FF$3,'Orders - December 2020'!$C$2:$C$2047,Worksheet!$F185),"-")</f>
        <v>-</v>
      </c>
      <c r="FG185" s="52" t="str">
        <f>IFERROR(AVERAGEIFS('Orders - December 2020'!$I$2:$I$2047,'Orders - December 2020'!$H$2:$H$2047,Worksheet!FG$3,'Orders - December 2020'!$C$2:$C$2047,Worksheet!$F185),"-")</f>
        <v>-</v>
      </c>
    </row>
    <row r="186" spans="6:163">
      <c r="F186" s="45" t="str">
        <v>kemi Minimart</v>
      </c>
      <c r="G186" s="50" t="str">
        <f>IFERROR(AVERAGEIFS('Orders - December 2020'!$I$2:$I$2047,'Orders - December 2020'!$H$2:$H$2047,Worksheet!G$3,'Orders - December 2020'!$C$2:$C$2047,Worksheet!$F186),"-")</f>
        <v>-</v>
      </c>
      <c r="H186" s="51" t="str">
        <f>IFERROR(AVERAGEIFS('Orders - December 2020'!$I$2:$I$2047,'Orders - December 2020'!$H$2:$H$2047,Worksheet!H$3,'Orders - December 2020'!$C$2:$C$2047,Worksheet!$F186),"-")</f>
        <v>-</v>
      </c>
      <c r="I186" s="51" t="str">
        <f>IFERROR(AVERAGEIFS('Orders - December 2020'!$I$2:$I$2047,'Orders - December 2020'!$H$2:$H$2047,Worksheet!I$3,'Orders - December 2020'!$C$2:$C$2047,Worksheet!$F186),"-")</f>
        <v>-</v>
      </c>
      <c r="J186" s="51" t="str">
        <f>IFERROR(AVERAGEIFS('Orders - December 2020'!$I$2:$I$2047,'Orders - December 2020'!$H$2:$H$2047,Worksheet!J$3,'Orders - December 2020'!$C$2:$C$2047,Worksheet!$F186),"-")</f>
        <v>-</v>
      </c>
      <c r="K186" s="51" t="str">
        <f>IFERROR(AVERAGEIFS('Orders - December 2020'!$I$2:$I$2047,'Orders - December 2020'!$H$2:$H$2047,Worksheet!K$3,'Orders - December 2020'!$C$2:$C$2047,Worksheet!$F186),"-")</f>
        <v>-</v>
      </c>
      <c r="L186" s="51" t="str">
        <f>IFERROR(AVERAGEIFS('Orders - December 2020'!$I$2:$I$2047,'Orders - December 2020'!$H$2:$H$2047,Worksheet!L$3,'Orders - December 2020'!$C$2:$C$2047,Worksheet!$F186),"-")</f>
        <v>-</v>
      </c>
      <c r="M186" s="51" t="str">
        <f>IFERROR(AVERAGEIFS('Orders - December 2020'!$I$2:$I$2047,'Orders - December 2020'!$H$2:$H$2047,Worksheet!M$3,'Orders - December 2020'!$C$2:$C$2047,Worksheet!$F186),"-")</f>
        <v>-</v>
      </c>
      <c r="N186" s="51" t="str">
        <f>IFERROR(AVERAGEIFS('Orders - December 2020'!$I$2:$I$2047,'Orders - December 2020'!$H$2:$H$2047,Worksheet!N$3,'Orders - December 2020'!$C$2:$C$2047,Worksheet!$F186),"-")</f>
        <v>-</v>
      </c>
      <c r="O186" s="51" t="str">
        <f>IFERROR(AVERAGEIFS('Orders - December 2020'!$I$2:$I$2047,'Orders - December 2020'!$H$2:$H$2047,Worksheet!O$3,'Orders - December 2020'!$C$2:$C$2047,Worksheet!$F186),"-")</f>
        <v>-</v>
      </c>
      <c r="P186" s="51" t="str">
        <f>IFERROR(AVERAGEIFS('Orders - December 2020'!$I$2:$I$2047,'Orders - December 2020'!$H$2:$H$2047,Worksheet!P$3,'Orders - December 2020'!$C$2:$C$2047,Worksheet!$F186),"-")</f>
        <v>-</v>
      </c>
      <c r="Q186" s="51" t="str">
        <f>IFERROR(AVERAGEIFS('Orders - December 2020'!$I$2:$I$2047,'Orders - December 2020'!$H$2:$H$2047,Worksheet!Q$3,'Orders - December 2020'!$C$2:$C$2047,Worksheet!$F186),"-")</f>
        <v>-</v>
      </c>
      <c r="R186" s="51" t="str">
        <f>IFERROR(AVERAGEIFS('Orders - December 2020'!$I$2:$I$2047,'Orders - December 2020'!$H$2:$H$2047,Worksheet!R$3,'Orders - December 2020'!$C$2:$C$2047,Worksheet!$F186),"-")</f>
        <v>-</v>
      </c>
      <c r="S186" s="51" t="str">
        <f>IFERROR(AVERAGEIFS('Orders - December 2020'!$I$2:$I$2047,'Orders - December 2020'!$H$2:$H$2047,Worksheet!S$3,'Orders - December 2020'!$C$2:$C$2047,Worksheet!$F186),"-")</f>
        <v>-</v>
      </c>
      <c r="T186" s="51" t="str">
        <f>IFERROR(AVERAGEIFS('Orders - December 2020'!$I$2:$I$2047,'Orders - December 2020'!$H$2:$H$2047,Worksheet!T$3,'Orders - December 2020'!$C$2:$C$2047,Worksheet!$F186),"-")</f>
        <v>-</v>
      </c>
      <c r="U186" s="51" t="str">
        <f>IFERROR(AVERAGEIFS('Orders - December 2020'!$I$2:$I$2047,'Orders - December 2020'!$H$2:$H$2047,Worksheet!U$3,'Orders - December 2020'!$C$2:$C$2047,Worksheet!$F186),"-")</f>
        <v>-</v>
      </c>
      <c r="V186" s="51" t="str">
        <f>IFERROR(AVERAGEIFS('Orders - December 2020'!$I$2:$I$2047,'Orders - December 2020'!$H$2:$H$2047,Worksheet!V$3,'Orders - December 2020'!$C$2:$C$2047,Worksheet!$F186),"-")</f>
        <v>-</v>
      </c>
      <c r="W186" s="51" t="str">
        <f>IFERROR(AVERAGEIFS('Orders - December 2020'!$I$2:$I$2047,'Orders - December 2020'!$H$2:$H$2047,Worksheet!W$3,'Orders - December 2020'!$C$2:$C$2047,Worksheet!$F186),"-")</f>
        <v>-</v>
      </c>
      <c r="X186" s="51" t="str">
        <f>IFERROR(AVERAGEIFS('Orders - December 2020'!$I$2:$I$2047,'Orders - December 2020'!$H$2:$H$2047,Worksheet!X$3,'Orders - December 2020'!$C$2:$C$2047,Worksheet!$F186),"-")</f>
        <v>-</v>
      </c>
      <c r="Y186" s="51" t="str">
        <f>IFERROR(AVERAGEIFS('Orders - December 2020'!$I$2:$I$2047,'Orders - December 2020'!$H$2:$H$2047,Worksheet!Y$3,'Orders - December 2020'!$C$2:$C$2047,Worksheet!$F186),"-")</f>
        <v>-</v>
      </c>
      <c r="Z186" s="51" t="str">
        <f>IFERROR(AVERAGEIFS('Orders - December 2020'!$I$2:$I$2047,'Orders - December 2020'!$H$2:$H$2047,Worksheet!Z$3,'Orders - December 2020'!$C$2:$C$2047,Worksheet!$F186),"-")</f>
        <v>-</v>
      </c>
      <c r="AA186" s="51" t="str">
        <f>IFERROR(AVERAGEIFS('Orders - December 2020'!$I$2:$I$2047,'Orders - December 2020'!$H$2:$H$2047,Worksheet!AA$3,'Orders - December 2020'!$C$2:$C$2047,Worksheet!$F186),"-")</f>
        <v>-</v>
      </c>
      <c r="AB186" s="51" t="str">
        <f>IFERROR(AVERAGEIFS('Orders - December 2020'!$I$2:$I$2047,'Orders - December 2020'!$H$2:$H$2047,Worksheet!AB$3,'Orders - December 2020'!$C$2:$C$2047,Worksheet!$F186),"-")</f>
        <v>-</v>
      </c>
      <c r="AC186" s="51" t="str">
        <f>IFERROR(AVERAGEIFS('Orders - December 2020'!$I$2:$I$2047,'Orders - December 2020'!$H$2:$H$2047,Worksheet!AC$3,'Orders - December 2020'!$C$2:$C$2047,Worksheet!$F186),"-")</f>
        <v>-</v>
      </c>
      <c r="AD186" s="51" t="str">
        <f>IFERROR(AVERAGEIFS('Orders - December 2020'!$I$2:$I$2047,'Orders - December 2020'!$H$2:$H$2047,Worksheet!AD$3,'Orders - December 2020'!$C$2:$C$2047,Worksheet!$F186),"-")</f>
        <v>-</v>
      </c>
      <c r="AE186" s="51" t="str">
        <f>IFERROR(AVERAGEIFS('Orders - December 2020'!$I$2:$I$2047,'Orders - December 2020'!$H$2:$H$2047,Worksheet!AE$3,'Orders - December 2020'!$C$2:$C$2047,Worksheet!$F186),"-")</f>
        <v>-</v>
      </c>
      <c r="AF186" s="51" t="str">
        <f>IFERROR(AVERAGEIFS('Orders - December 2020'!$I$2:$I$2047,'Orders - December 2020'!$H$2:$H$2047,Worksheet!AF$3,'Orders - December 2020'!$C$2:$C$2047,Worksheet!$F186),"-")</f>
        <v>-</v>
      </c>
      <c r="AG186" s="51" t="str">
        <f>IFERROR(AVERAGEIFS('Orders - December 2020'!$I$2:$I$2047,'Orders - December 2020'!$H$2:$H$2047,Worksheet!AG$3,'Orders - December 2020'!$C$2:$C$2047,Worksheet!$F186),"-")</f>
        <v>-</v>
      </c>
      <c r="AH186" s="51" t="str">
        <f>IFERROR(AVERAGEIFS('Orders - December 2020'!$I$2:$I$2047,'Orders - December 2020'!$H$2:$H$2047,Worksheet!AH$3,'Orders - December 2020'!$C$2:$C$2047,Worksheet!$F186),"-")</f>
        <v>-</v>
      </c>
      <c r="AI186" s="51" t="str">
        <f>IFERROR(AVERAGEIFS('Orders - December 2020'!$I$2:$I$2047,'Orders - December 2020'!$H$2:$H$2047,Worksheet!AI$3,'Orders - December 2020'!$C$2:$C$2047,Worksheet!$F186),"-")</f>
        <v>-</v>
      </c>
      <c r="AJ186" s="51" t="str">
        <f>IFERROR(AVERAGEIFS('Orders - December 2020'!$I$2:$I$2047,'Orders - December 2020'!$H$2:$H$2047,Worksheet!AJ$3,'Orders - December 2020'!$C$2:$C$2047,Worksheet!$F186),"-")</f>
        <v>-</v>
      </c>
      <c r="AK186" s="51">
        <f>IFERROR(AVERAGEIFS('Orders - December 2020'!$I$2:$I$2047,'Orders - December 2020'!$H$2:$H$2047,Worksheet!AK$3,'Orders - December 2020'!$C$2:$C$2047,Worksheet!$F186),"-")</f>
        <v>1.5</v>
      </c>
      <c r="AL186" s="51" t="str">
        <f>IFERROR(AVERAGEIFS('Orders - December 2020'!$I$2:$I$2047,'Orders - December 2020'!$H$2:$H$2047,Worksheet!AL$3,'Orders - December 2020'!$C$2:$C$2047,Worksheet!$F186),"-")</f>
        <v>-</v>
      </c>
      <c r="AM186" s="51" t="str">
        <f>IFERROR(AVERAGEIFS('Orders - December 2020'!$I$2:$I$2047,'Orders - December 2020'!$H$2:$H$2047,Worksheet!AM$3,'Orders - December 2020'!$C$2:$C$2047,Worksheet!$F186),"-")</f>
        <v>-</v>
      </c>
      <c r="AN186" s="51" t="str">
        <f>IFERROR(AVERAGEIFS('Orders - December 2020'!$I$2:$I$2047,'Orders - December 2020'!$H$2:$H$2047,Worksheet!AN$3,'Orders - December 2020'!$C$2:$C$2047,Worksheet!$F186),"-")</f>
        <v>-</v>
      </c>
      <c r="AO186" s="51" t="str">
        <f>IFERROR(AVERAGEIFS('Orders - December 2020'!$I$2:$I$2047,'Orders - December 2020'!$H$2:$H$2047,Worksheet!AO$3,'Orders - December 2020'!$C$2:$C$2047,Worksheet!$F186),"-")</f>
        <v>-</v>
      </c>
      <c r="AP186" s="51" t="str">
        <f>IFERROR(AVERAGEIFS('Orders - December 2020'!$I$2:$I$2047,'Orders - December 2020'!$H$2:$H$2047,Worksheet!AP$3,'Orders - December 2020'!$C$2:$C$2047,Worksheet!$F186),"-")</f>
        <v>-</v>
      </c>
      <c r="AQ186" s="51" t="str">
        <f>IFERROR(AVERAGEIFS('Orders - December 2020'!$I$2:$I$2047,'Orders - December 2020'!$H$2:$H$2047,Worksheet!AQ$3,'Orders - December 2020'!$C$2:$C$2047,Worksheet!$F186),"-")</f>
        <v>-</v>
      </c>
      <c r="AR186" s="51">
        <f>IFERROR(AVERAGEIFS('Orders - December 2020'!$I$2:$I$2047,'Orders - December 2020'!$H$2:$H$2047,Worksheet!AR$3,'Orders - December 2020'!$C$2:$C$2047,Worksheet!$F186),"-")</f>
        <v>1</v>
      </c>
      <c r="AS186" s="51" t="str">
        <f>IFERROR(AVERAGEIFS('Orders - December 2020'!$I$2:$I$2047,'Orders - December 2020'!$H$2:$H$2047,Worksheet!AS$3,'Orders - December 2020'!$C$2:$C$2047,Worksheet!$F186),"-")</f>
        <v>-</v>
      </c>
      <c r="AT186" s="51" t="str">
        <f>IFERROR(AVERAGEIFS('Orders - December 2020'!$I$2:$I$2047,'Orders - December 2020'!$H$2:$H$2047,Worksheet!AT$3,'Orders - December 2020'!$C$2:$C$2047,Worksheet!$F186),"-")</f>
        <v>-</v>
      </c>
      <c r="AU186" s="51" t="str">
        <f>IFERROR(AVERAGEIFS('Orders - December 2020'!$I$2:$I$2047,'Orders - December 2020'!$H$2:$H$2047,Worksheet!AU$3,'Orders - December 2020'!$C$2:$C$2047,Worksheet!$F186),"-")</f>
        <v>-</v>
      </c>
      <c r="AV186" s="51" t="str">
        <f>IFERROR(AVERAGEIFS('Orders - December 2020'!$I$2:$I$2047,'Orders - December 2020'!$H$2:$H$2047,Worksheet!AV$3,'Orders - December 2020'!$C$2:$C$2047,Worksheet!$F186),"-")</f>
        <v>-</v>
      </c>
      <c r="AW186" s="51" t="str">
        <f>IFERROR(AVERAGEIFS('Orders - December 2020'!$I$2:$I$2047,'Orders - December 2020'!$H$2:$H$2047,Worksheet!AW$3,'Orders - December 2020'!$C$2:$C$2047,Worksheet!$F186),"-")</f>
        <v>-</v>
      </c>
      <c r="AX186" s="51" t="str">
        <f>IFERROR(AVERAGEIFS('Orders - December 2020'!$I$2:$I$2047,'Orders - December 2020'!$H$2:$H$2047,Worksheet!AX$3,'Orders - December 2020'!$C$2:$C$2047,Worksheet!$F186),"-")</f>
        <v>-</v>
      </c>
      <c r="AY186" s="51">
        <f>IFERROR(AVERAGEIFS('Orders - December 2020'!$I$2:$I$2047,'Orders - December 2020'!$H$2:$H$2047,Worksheet!AY$3,'Orders - December 2020'!$C$2:$C$2047,Worksheet!$F186),"-")</f>
        <v>1.625</v>
      </c>
      <c r="AZ186" s="51">
        <f>IFERROR(AVERAGEIFS('Orders - December 2020'!$I$2:$I$2047,'Orders - December 2020'!$H$2:$H$2047,Worksheet!AZ$3,'Orders - December 2020'!$C$2:$C$2047,Worksheet!$F186),"-")</f>
        <v>1</v>
      </c>
      <c r="BA186" s="51" t="str">
        <f>IFERROR(AVERAGEIFS('Orders - December 2020'!$I$2:$I$2047,'Orders - December 2020'!$H$2:$H$2047,Worksheet!BA$3,'Orders - December 2020'!$C$2:$C$2047,Worksheet!$F186),"-")</f>
        <v>-</v>
      </c>
      <c r="BB186" s="51" t="str">
        <f>IFERROR(AVERAGEIFS('Orders - December 2020'!$I$2:$I$2047,'Orders - December 2020'!$H$2:$H$2047,Worksheet!BB$3,'Orders - December 2020'!$C$2:$C$2047,Worksheet!$F186),"-")</f>
        <v>-</v>
      </c>
      <c r="BC186" s="51" t="str">
        <f>IFERROR(AVERAGEIFS('Orders - December 2020'!$I$2:$I$2047,'Orders - December 2020'!$H$2:$H$2047,Worksheet!BC$3,'Orders - December 2020'!$C$2:$C$2047,Worksheet!$F186),"-")</f>
        <v>-</v>
      </c>
      <c r="BD186" s="51" t="str">
        <f>IFERROR(AVERAGEIFS('Orders - December 2020'!$I$2:$I$2047,'Orders - December 2020'!$H$2:$H$2047,Worksheet!BD$3,'Orders - December 2020'!$C$2:$C$2047,Worksheet!$F186),"-")</f>
        <v>-</v>
      </c>
      <c r="BE186" s="51">
        <f>IFERROR(AVERAGEIFS('Orders - December 2020'!$I$2:$I$2047,'Orders - December 2020'!$H$2:$H$2047,Worksheet!BE$3,'Orders - December 2020'!$C$2:$C$2047,Worksheet!$F186),"-")</f>
        <v>1</v>
      </c>
      <c r="BF186" s="51" t="str">
        <f>IFERROR(AVERAGEIFS('Orders - December 2020'!$I$2:$I$2047,'Orders - December 2020'!$H$2:$H$2047,Worksheet!BF$3,'Orders - December 2020'!$C$2:$C$2047,Worksheet!$F186),"-")</f>
        <v>-</v>
      </c>
      <c r="BG186" s="51" t="str">
        <f>IFERROR(AVERAGEIFS('Orders - December 2020'!$I$2:$I$2047,'Orders - December 2020'!$H$2:$H$2047,Worksheet!BG$3,'Orders - December 2020'!$C$2:$C$2047,Worksheet!$F186),"-")</f>
        <v>-</v>
      </c>
      <c r="BH186" s="51" t="str">
        <f>IFERROR(AVERAGEIFS('Orders - December 2020'!$I$2:$I$2047,'Orders - December 2020'!$H$2:$H$2047,Worksheet!BH$3,'Orders - December 2020'!$C$2:$C$2047,Worksheet!$F186),"-")</f>
        <v>-</v>
      </c>
      <c r="BI186" s="51" t="str">
        <f>IFERROR(AVERAGEIFS('Orders - December 2020'!$I$2:$I$2047,'Orders - December 2020'!$H$2:$H$2047,Worksheet!BI$3,'Orders - December 2020'!$C$2:$C$2047,Worksheet!$F186),"-")</f>
        <v>-</v>
      </c>
      <c r="BJ186" s="51" t="str">
        <f>IFERROR(AVERAGEIFS('Orders - December 2020'!$I$2:$I$2047,'Orders - December 2020'!$H$2:$H$2047,Worksheet!BJ$3,'Orders - December 2020'!$C$2:$C$2047,Worksheet!$F186),"-")</f>
        <v>-</v>
      </c>
      <c r="BK186" s="51" t="str">
        <f>IFERROR(AVERAGEIFS('Orders - December 2020'!$I$2:$I$2047,'Orders - December 2020'!$H$2:$H$2047,Worksheet!BK$3,'Orders - December 2020'!$C$2:$C$2047,Worksheet!$F186),"-")</f>
        <v>-</v>
      </c>
      <c r="BL186" s="51" t="str">
        <f>IFERROR(AVERAGEIFS('Orders - December 2020'!$I$2:$I$2047,'Orders - December 2020'!$H$2:$H$2047,Worksheet!BL$3,'Orders - December 2020'!$C$2:$C$2047,Worksheet!$F186),"-")</f>
        <v>-</v>
      </c>
      <c r="BM186" s="51" t="str">
        <f>IFERROR(AVERAGEIFS('Orders - December 2020'!$I$2:$I$2047,'Orders - December 2020'!$H$2:$H$2047,Worksheet!BM$3,'Orders - December 2020'!$C$2:$C$2047,Worksheet!$F186),"-")</f>
        <v>-</v>
      </c>
      <c r="BN186" s="51" t="str">
        <f>IFERROR(AVERAGEIFS('Orders - December 2020'!$I$2:$I$2047,'Orders - December 2020'!$H$2:$H$2047,Worksheet!BN$3,'Orders - December 2020'!$C$2:$C$2047,Worksheet!$F186),"-")</f>
        <v>-</v>
      </c>
      <c r="BO186" s="51" t="str">
        <f>IFERROR(AVERAGEIFS('Orders - December 2020'!$I$2:$I$2047,'Orders - December 2020'!$H$2:$H$2047,Worksheet!BO$3,'Orders - December 2020'!$C$2:$C$2047,Worksheet!$F186),"-")</f>
        <v>-</v>
      </c>
      <c r="BP186" s="51" t="str">
        <f>IFERROR(AVERAGEIFS('Orders - December 2020'!$I$2:$I$2047,'Orders - December 2020'!$H$2:$H$2047,Worksheet!BP$3,'Orders - December 2020'!$C$2:$C$2047,Worksheet!$F186),"-")</f>
        <v>-</v>
      </c>
      <c r="BQ186" s="51" t="str">
        <f>IFERROR(AVERAGEIFS('Orders - December 2020'!$I$2:$I$2047,'Orders - December 2020'!$H$2:$H$2047,Worksheet!BQ$3,'Orders - December 2020'!$C$2:$C$2047,Worksheet!$F186),"-")</f>
        <v>-</v>
      </c>
      <c r="BR186" s="51" t="str">
        <f>IFERROR(AVERAGEIFS('Orders - December 2020'!$I$2:$I$2047,'Orders - December 2020'!$H$2:$H$2047,Worksheet!BR$3,'Orders - December 2020'!$C$2:$C$2047,Worksheet!$F186),"-")</f>
        <v>-</v>
      </c>
      <c r="BS186" s="51" t="str">
        <f>IFERROR(AVERAGEIFS('Orders - December 2020'!$I$2:$I$2047,'Orders - December 2020'!$H$2:$H$2047,Worksheet!BS$3,'Orders - December 2020'!$C$2:$C$2047,Worksheet!$F186),"-")</f>
        <v>-</v>
      </c>
      <c r="BT186" s="51" t="str">
        <f>IFERROR(AVERAGEIFS('Orders - December 2020'!$I$2:$I$2047,'Orders - December 2020'!$H$2:$H$2047,Worksheet!BT$3,'Orders - December 2020'!$C$2:$C$2047,Worksheet!$F186),"-")</f>
        <v>-</v>
      </c>
      <c r="BU186" s="51" t="str">
        <f>IFERROR(AVERAGEIFS('Orders - December 2020'!$I$2:$I$2047,'Orders - December 2020'!$H$2:$H$2047,Worksheet!BU$3,'Orders - December 2020'!$C$2:$C$2047,Worksheet!$F186),"-")</f>
        <v>-</v>
      </c>
      <c r="BV186" s="51" t="str">
        <f>IFERROR(AVERAGEIFS('Orders - December 2020'!$I$2:$I$2047,'Orders - December 2020'!$H$2:$H$2047,Worksheet!BV$3,'Orders - December 2020'!$C$2:$C$2047,Worksheet!$F186),"-")</f>
        <v>-</v>
      </c>
      <c r="BW186" s="51" t="str">
        <f>IFERROR(AVERAGEIFS('Orders - December 2020'!$I$2:$I$2047,'Orders - December 2020'!$H$2:$H$2047,Worksheet!BW$3,'Orders - December 2020'!$C$2:$C$2047,Worksheet!$F186),"-")</f>
        <v>-</v>
      </c>
      <c r="BX186" s="51" t="str">
        <f>IFERROR(AVERAGEIFS('Orders - December 2020'!$I$2:$I$2047,'Orders - December 2020'!$H$2:$H$2047,Worksheet!BX$3,'Orders - December 2020'!$C$2:$C$2047,Worksheet!$F186),"-")</f>
        <v>-</v>
      </c>
      <c r="BY186" s="51" t="str">
        <f>IFERROR(AVERAGEIFS('Orders - December 2020'!$I$2:$I$2047,'Orders - December 2020'!$H$2:$H$2047,Worksheet!BY$3,'Orders - December 2020'!$C$2:$C$2047,Worksheet!$F186),"-")</f>
        <v>-</v>
      </c>
      <c r="BZ186" s="51" t="str">
        <f>IFERROR(AVERAGEIFS('Orders - December 2020'!$I$2:$I$2047,'Orders - December 2020'!$H$2:$H$2047,Worksheet!BZ$3,'Orders - December 2020'!$C$2:$C$2047,Worksheet!$F186),"-")</f>
        <v>-</v>
      </c>
      <c r="CA186" s="51" t="str">
        <f>IFERROR(AVERAGEIFS('Orders - December 2020'!$I$2:$I$2047,'Orders - December 2020'!$H$2:$H$2047,Worksheet!CA$3,'Orders - December 2020'!$C$2:$C$2047,Worksheet!$F186),"-")</f>
        <v>-</v>
      </c>
      <c r="CB186" s="51" t="str">
        <f>IFERROR(AVERAGEIFS('Orders - December 2020'!$I$2:$I$2047,'Orders - December 2020'!$H$2:$H$2047,Worksheet!CB$3,'Orders - December 2020'!$C$2:$C$2047,Worksheet!$F186),"-")</f>
        <v>-</v>
      </c>
      <c r="CC186" s="51" t="str">
        <f>IFERROR(AVERAGEIFS('Orders - December 2020'!$I$2:$I$2047,'Orders - December 2020'!$H$2:$H$2047,Worksheet!CC$3,'Orders - December 2020'!$C$2:$C$2047,Worksheet!$F186),"-")</f>
        <v>-</v>
      </c>
      <c r="CD186" s="51" t="str">
        <f>IFERROR(AVERAGEIFS('Orders - December 2020'!$I$2:$I$2047,'Orders - December 2020'!$H$2:$H$2047,Worksheet!CD$3,'Orders - December 2020'!$C$2:$C$2047,Worksheet!$F186),"-")</f>
        <v>-</v>
      </c>
      <c r="CE186" s="51" t="str">
        <f>IFERROR(AVERAGEIFS('Orders - December 2020'!$I$2:$I$2047,'Orders - December 2020'!$H$2:$H$2047,Worksheet!CE$3,'Orders - December 2020'!$C$2:$C$2047,Worksheet!$F186),"-")</f>
        <v>-</v>
      </c>
      <c r="CF186" s="51" t="str">
        <f>IFERROR(AVERAGEIFS('Orders - December 2020'!$I$2:$I$2047,'Orders - December 2020'!$H$2:$H$2047,Worksheet!CF$3,'Orders - December 2020'!$C$2:$C$2047,Worksheet!$F186),"-")</f>
        <v>-</v>
      </c>
      <c r="CG186" s="51" t="str">
        <f>IFERROR(AVERAGEIFS('Orders - December 2020'!$I$2:$I$2047,'Orders - December 2020'!$H$2:$H$2047,Worksheet!CG$3,'Orders - December 2020'!$C$2:$C$2047,Worksheet!$F186),"-")</f>
        <v>-</v>
      </c>
      <c r="CH186" s="51" t="str">
        <f>IFERROR(AVERAGEIFS('Orders - December 2020'!$I$2:$I$2047,'Orders - December 2020'!$H$2:$H$2047,Worksheet!CH$3,'Orders - December 2020'!$C$2:$C$2047,Worksheet!$F186),"-")</f>
        <v>-</v>
      </c>
      <c r="CI186" s="51" t="str">
        <f>IFERROR(AVERAGEIFS('Orders - December 2020'!$I$2:$I$2047,'Orders - December 2020'!$H$2:$H$2047,Worksheet!CI$3,'Orders - December 2020'!$C$2:$C$2047,Worksheet!$F186),"-")</f>
        <v>-</v>
      </c>
      <c r="CJ186" s="51">
        <f>IFERROR(AVERAGEIFS('Orders - December 2020'!$I$2:$I$2047,'Orders - December 2020'!$H$2:$H$2047,Worksheet!CJ$3,'Orders - December 2020'!$C$2:$C$2047,Worksheet!$F186),"-")</f>
        <v>1</v>
      </c>
      <c r="CK186" s="51" t="str">
        <f>IFERROR(AVERAGEIFS('Orders - December 2020'!$I$2:$I$2047,'Orders - December 2020'!$H$2:$H$2047,Worksheet!CK$3,'Orders - December 2020'!$C$2:$C$2047,Worksheet!$F186),"-")</f>
        <v>-</v>
      </c>
      <c r="CL186" s="51" t="str">
        <f>IFERROR(AVERAGEIFS('Orders - December 2020'!$I$2:$I$2047,'Orders - December 2020'!$H$2:$H$2047,Worksheet!CL$3,'Orders - December 2020'!$C$2:$C$2047,Worksheet!$F186),"-")</f>
        <v>-</v>
      </c>
      <c r="CM186" s="51" t="str">
        <f>IFERROR(AVERAGEIFS('Orders - December 2020'!$I$2:$I$2047,'Orders - December 2020'!$H$2:$H$2047,Worksheet!CM$3,'Orders - December 2020'!$C$2:$C$2047,Worksheet!$F186),"-")</f>
        <v>-</v>
      </c>
      <c r="CN186" s="51" t="str">
        <f>IFERROR(AVERAGEIFS('Orders - December 2020'!$I$2:$I$2047,'Orders - December 2020'!$H$2:$H$2047,Worksheet!CN$3,'Orders - December 2020'!$C$2:$C$2047,Worksheet!$F186),"-")</f>
        <v>-</v>
      </c>
      <c r="CO186" s="51" t="str">
        <f>IFERROR(AVERAGEIFS('Orders - December 2020'!$I$2:$I$2047,'Orders - December 2020'!$H$2:$H$2047,Worksheet!CO$3,'Orders - December 2020'!$C$2:$C$2047,Worksheet!$F186),"-")</f>
        <v>-</v>
      </c>
      <c r="CP186" s="51" t="str">
        <f>IFERROR(AVERAGEIFS('Orders - December 2020'!$I$2:$I$2047,'Orders - December 2020'!$H$2:$H$2047,Worksheet!CP$3,'Orders - December 2020'!$C$2:$C$2047,Worksheet!$F186),"-")</f>
        <v>-</v>
      </c>
      <c r="CQ186" s="51" t="str">
        <f>IFERROR(AVERAGEIFS('Orders - December 2020'!$I$2:$I$2047,'Orders - December 2020'!$H$2:$H$2047,Worksheet!CQ$3,'Orders - December 2020'!$C$2:$C$2047,Worksheet!$F186),"-")</f>
        <v>-</v>
      </c>
      <c r="CR186" s="51" t="str">
        <f>IFERROR(AVERAGEIFS('Orders - December 2020'!$I$2:$I$2047,'Orders - December 2020'!$H$2:$H$2047,Worksheet!CR$3,'Orders - December 2020'!$C$2:$C$2047,Worksheet!$F186),"-")</f>
        <v>-</v>
      </c>
      <c r="CS186" s="51" t="str">
        <f>IFERROR(AVERAGEIFS('Orders - December 2020'!$I$2:$I$2047,'Orders - December 2020'!$H$2:$H$2047,Worksheet!CS$3,'Orders - December 2020'!$C$2:$C$2047,Worksheet!$F186),"-")</f>
        <v>-</v>
      </c>
      <c r="CT186" s="51" t="str">
        <f>IFERROR(AVERAGEIFS('Orders - December 2020'!$I$2:$I$2047,'Orders - December 2020'!$H$2:$H$2047,Worksheet!CT$3,'Orders - December 2020'!$C$2:$C$2047,Worksheet!$F186),"-")</f>
        <v>-</v>
      </c>
      <c r="CU186" s="51" t="str">
        <f>IFERROR(AVERAGEIFS('Orders - December 2020'!$I$2:$I$2047,'Orders - December 2020'!$H$2:$H$2047,Worksheet!CU$3,'Orders - December 2020'!$C$2:$C$2047,Worksheet!$F186),"-")</f>
        <v>-</v>
      </c>
      <c r="CV186" s="51" t="str">
        <f>IFERROR(AVERAGEIFS('Orders - December 2020'!$I$2:$I$2047,'Orders - December 2020'!$H$2:$H$2047,Worksheet!CV$3,'Orders - December 2020'!$C$2:$C$2047,Worksheet!$F186),"-")</f>
        <v>-</v>
      </c>
      <c r="CW186" s="51" t="str">
        <f>IFERROR(AVERAGEIFS('Orders - December 2020'!$I$2:$I$2047,'Orders - December 2020'!$H$2:$H$2047,Worksheet!CW$3,'Orders - December 2020'!$C$2:$C$2047,Worksheet!$F186),"-")</f>
        <v>-</v>
      </c>
      <c r="CX186" s="51" t="str">
        <f>IFERROR(AVERAGEIFS('Orders - December 2020'!$I$2:$I$2047,'Orders - December 2020'!$H$2:$H$2047,Worksheet!CX$3,'Orders - December 2020'!$C$2:$C$2047,Worksheet!$F186),"-")</f>
        <v>-</v>
      </c>
      <c r="CY186" s="51" t="str">
        <f>IFERROR(AVERAGEIFS('Orders - December 2020'!$I$2:$I$2047,'Orders - December 2020'!$H$2:$H$2047,Worksheet!CY$3,'Orders - December 2020'!$C$2:$C$2047,Worksheet!$F186),"-")</f>
        <v>-</v>
      </c>
      <c r="CZ186" s="51" t="str">
        <f>IFERROR(AVERAGEIFS('Orders - December 2020'!$I$2:$I$2047,'Orders - December 2020'!$H$2:$H$2047,Worksheet!CZ$3,'Orders - December 2020'!$C$2:$C$2047,Worksheet!$F186),"-")</f>
        <v>-</v>
      </c>
      <c r="DA186" s="51" t="str">
        <f>IFERROR(AVERAGEIFS('Orders - December 2020'!$I$2:$I$2047,'Orders - December 2020'!$H$2:$H$2047,Worksheet!DA$3,'Orders - December 2020'!$C$2:$C$2047,Worksheet!$F186),"-")</f>
        <v>-</v>
      </c>
      <c r="DB186" s="51" t="str">
        <f>IFERROR(AVERAGEIFS('Orders - December 2020'!$I$2:$I$2047,'Orders - December 2020'!$H$2:$H$2047,Worksheet!DB$3,'Orders - December 2020'!$C$2:$C$2047,Worksheet!$F186),"-")</f>
        <v>-</v>
      </c>
      <c r="DC186" s="51" t="str">
        <f>IFERROR(AVERAGEIFS('Orders - December 2020'!$I$2:$I$2047,'Orders - December 2020'!$H$2:$H$2047,Worksheet!DC$3,'Orders - December 2020'!$C$2:$C$2047,Worksheet!$F186),"-")</f>
        <v>-</v>
      </c>
      <c r="DD186" s="51" t="str">
        <f>IFERROR(AVERAGEIFS('Orders - December 2020'!$I$2:$I$2047,'Orders - December 2020'!$H$2:$H$2047,Worksheet!DD$3,'Orders - December 2020'!$C$2:$C$2047,Worksheet!$F186),"-")</f>
        <v>-</v>
      </c>
      <c r="DE186" s="51" t="str">
        <f>IFERROR(AVERAGEIFS('Orders - December 2020'!$I$2:$I$2047,'Orders - December 2020'!$H$2:$H$2047,Worksheet!DE$3,'Orders - December 2020'!$C$2:$C$2047,Worksheet!$F186),"-")</f>
        <v>-</v>
      </c>
      <c r="DF186" s="51" t="str">
        <f>IFERROR(AVERAGEIFS('Orders - December 2020'!$I$2:$I$2047,'Orders - December 2020'!$H$2:$H$2047,Worksheet!DF$3,'Orders - December 2020'!$C$2:$C$2047,Worksheet!$F186),"-")</f>
        <v>-</v>
      </c>
      <c r="DG186" s="51" t="str">
        <f>IFERROR(AVERAGEIFS('Orders - December 2020'!$I$2:$I$2047,'Orders - December 2020'!$H$2:$H$2047,Worksheet!DG$3,'Orders - December 2020'!$C$2:$C$2047,Worksheet!$F186),"-")</f>
        <v>-</v>
      </c>
      <c r="DH186" s="51" t="str">
        <f>IFERROR(AVERAGEIFS('Orders - December 2020'!$I$2:$I$2047,'Orders - December 2020'!$H$2:$H$2047,Worksheet!DH$3,'Orders - December 2020'!$C$2:$C$2047,Worksheet!$F186),"-")</f>
        <v>-</v>
      </c>
      <c r="DI186" s="51" t="str">
        <f>IFERROR(AVERAGEIFS('Orders - December 2020'!$I$2:$I$2047,'Orders - December 2020'!$H$2:$H$2047,Worksheet!DI$3,'Orders - December 2020'!$C$2:$C$2047,Worksheet!$F186),"-")</f>
        <v>-</v>
      </c>
      <c r="DJ186" s="51" t="str">
        <f>IFERROR(AVERAGEIFS('Orders - December 2020'!$I$2:$I$2047,'Orders - December 2020'!$H$2:$H$2047,Worksheet!DJ$3,'Orders - December 2020'!$C$2:$C$2047,Worksheet!$F186),"-")</f>
        <v>-</v>
      </c>
      <c r="DK186" s="51" t="str">
        <f>IFERROR(AVERAGEIFS('Orders - December 2020'!$I$2:$I$2047,'Orders - December 2020'!$H$2:$H$2047,Worksheet!DK$3,'Orders - December 2020'!$C$2:$C$2047,Worksheet!$F186),"-")</f>
        <v>-</v>
      </c>
      <c r="DL186" s="51" t="str">
        <f>IFERROR(AVERAGEIFS('Orders - December 2020'!$I$2:$I$2047,'Orders - December 2020'!$H$2:$H$2047,Worksheet!DL$3,'Orders - December 2020'!$C$2:$C$2047,Worksheet!$F186),"-")</f>
        <v>-</v>
      </c>
      <c r="DM186" s="51" t="str">
        <f>IFERROR(AVERAGEIFS('Orders - December 2020'!$I$2:$I$2047,'Orders - December 2020'!$H$2:$H$2047,Worksheet!DM$3,'Orders - December 2020'!$C$2:$C$2047,Worksheet!$F186),"-")</f>
        <v>-</v>
      </c>
      <c r="DN186" s="51" t="str">
        <f>IFERROR(AVERAGEIFS('Orders - December 2020'!$I$2:$I$2047,'Orders - December 2020'!$H$2:$H$2047,Worksheet!DN$3,'Orders - December 2020'!$C$2:$C$2047,Worksheet!$F186),"-")</f>
        <v>-</v>
      </c>
      <c r="DO186" s="51" t="str">
        <f>IFERROR(AVERAGEIFS('Orders - December 2020'!$I$2:$I$2047,'Orders - December 2020'!$H$2:$H$2047,Worksheet!DO$3,'Orders - December 2020'!$C$2:$C$2047,Worksheet!$F186),"-")</f>
        <v>-</v>
      </c>
      <c r="DP186" s="51" t="str">
        <f>IFERROR(AVERAGEIFS('Orders - December 2020'!$I$2:$I$2047,'Orders - December 2020'!$H$2:$H$2047,Worksheet!DP$3,'Orders - December 2020'!$C$2:$C$2047,Worksheet!$F186),"-")</f>
        <v>-</v>
      </c>
      <c r="DQ186" s="51" t="str">
        <f>IFERROR(AVERAGEIFS('Orders - December 2020'!$I$2:$I$2047,'Orders - December 2020'!$H$2:$H$2047,Worksheet!DQ$3,'Orders - December 2020'!$C$2:$C$2047,Worksheet!$F186),"-")</f>
        <v>-</v>
      </c>
      <c r="DR186" s="51" t="str">
        <f>IFERROR(AVERAGEIFS('Orders - December 2020'!$I$2:$I$2047,'Orders - December 2020'!$H$2:$H$2047,Worksheet!DR$3,'Orders - December 2020'!$C$2:$C$2047,Worksheet!$F186),"-")</f>
        <v>-</v>
      </c>
      <c r="DS186" s="51" t="str">
        <f>IFERROR(AVERAGEIFS('Orders - December 2020'!$I$2:$I$2047,'Orders - December 2020'!$H$2:$H$2047,Worksheet!DS$3,'Orders - December 2020'!$C$2:$C$2047,Worksheet!$F186),"-")</f>
        <v>-</v>
      </c>
      <c r="DT186" s="51" t="str">
        <f>IFERROR(AVERAGEIFS('Orders - December 2020'!$I$2:$I$2047,'Orders - December 2020'!$H$2:$H$2047,Worksheet!DT$3,'Orders - December 2020'!$C$2:$C$2047,Worksheet!$F186),"-")</f>
        <v>-</v>
      </c>
      <c r="DU186" s="51" t="str">
        <f>IFERROR(AVERAGEIFS('Orders - December 2020'!$I$2:$I$2047,'Orders - December 2020'!$H$2:$H$2047,Worksheet!DU$3,'Orders - December 2020'!$C$2:$C$2047,Worksheet!$F186),"-")</f>
        <v>-</v>
      </c>
      <c r="DV186" s="51" t="str">
        <f>IFERROR(AVERAGEIFS('Orders - December 2020'!$I$2:$I$2047,'Orders - December 2020'!$H$2:$H$2047,Worksheet!DV$3,'Orders - December 2020'!$C$2:$C$2047,Worksheet!$F186),"-")</f>
        <v>-</v>
      </c>
      <c r="DW186" s="51" t="str">
        <f>IFERROR(AVERAGEIFS('Orders - December 2020'!$I$2:$I$2047,'Orders - December 2020'!$H$2:$H$2047,Worksheet!DW$3,'Orders - December 2020'!$C$2:$C$2047,Worksheet!$F186),"-")</f>
        <v>-</v>
      </c>
      <c r="DX186" s="51" t="str">
        <f>IFERROR(AVERAGEIFS('Orders - December 2020'!$I$2:$I$2047,'Orders - December 2020'!$H$2:$H$2047,Worksheet!DX$3,'Orders - December 2020'!$C$2:$C$2047,Worksheet!$F186),"-")</f>
        <v>-</v>
      </c>
      <c r="DY186" s="51" t="str">
        <f>IFERROR(AVERAGEIFS('Orders - December 2020'!$I$2:$I$2047,'Orders - December 2020'!$H$2:$H$2047,Worksheet!DY$3,'Orders - December 2020'!$C$2:$C$2047,Worksheet!$F186),"-")</f>
        <v>-</v>
      </c>
      <c r="DZ186" s="51" t="str">
        <f>IFERROR(AVERAGEIFS('Orders - December 2020'!$I$2:$I$2047,'Orders - December 2020'!$H$2:$H$2047,Worksheet!DZ$3,'Orders - December 2020'!$C$2:$C$2047,Worksheet!$F186),"-")</f>
        <v>-</v>
      </c>
      <c r="EA186" s="51" t="str">
        <f>IFERROR(AVERAGEIFS('Orders - December 2020'!$I$2:$I$2047,'Orders - December 2020'!$H$2:$H$2047,Worksheet!EA$3,'Orders - December 2020'!$C$2:$C$2047,Worksheet!$F186),"-")</f>
        <v>-</v>
      </c>
      <c r="EB186" s="51" t="str">
        <f>IFERROR(AVERAGEIFS('Orders - December 2020'!$I$2:$I$2047,'Orders - December 2020'!$H$2:$H$2047,Worksheet!EB$3,'Orders - December 2020'!$C$2:$C$2047,Worksheet!$F186),"-")</f>
        <v>-</v>
      </c>
      <c r="EC186" s="51" t="str">
        <f>IFERROR(AVERAGEIFS('Orders - December 2020'!$I$2:$I$2047,'Orders - December 2020'!$H$2:$H$2047,Worksheet!EC$3,'Orders - December 2020'!$C$2:$C$2047,Worksheet!$F186),"-")</f>
        <v>-</v>
      </c>
      <c r="ED186" s="51" t="str">
        <f>IFERROR(AVERAGEIFS('Orders - December 2020'!$I$2:$I$2047,'Orders - December 2020'!$H$2:$H$2047,Worksheet!ED$3,'Orders - December 2020'!$C$2:$C$2047,Worksheet!$F186),"-")</f>
        <v>-</v>
      </c>
      <c r="EE186" s="51" t="str">
        <f>IFERROR(AVERAGEIFS('Orders - December 2020'!$I$2:$I$2047,'Orders - December 2020'!$H$2:$H$2047,Worksheet!EE$3,'Orders - December 2020'!$C$2:$C$2047,Worksheet!$F186),"-")</f>
        <v>-</v>
      </c>
      <c r="EF186" s="51" t="str">
        <f>IFERROR(AVERAGEIFS('Orders - December 2020'!$I$2:$I$2047,'Orders - December 2020'!$H$2:$H$2047,Worksheet!EF$3,'Orders - December 2020'!$C$2:$C$2047,Worksheet!$F186),"-")</f>
        <v>-</v>
      </c>
      <c r="EG186" s="51" t="str">
        <f>IFERROR(AVERAGEIFS('Orders - December 2020'!$I$2:$I$2047,'Orders - December 2020'!$H$2:$H$2047,Worksheet!EG$3,'Orders - December 2020'!$C$2:$C$2047,Worksheet!$F186),"-")</f>
        <v>-</v>
      </c>
      <c r="EH186" s="51" t="str">
        <f>IFERROR(AVERAGEIFS('Orders - December 2020'!$I$2:$I$2047,'Orders - December 2020'!$H$2:$H$2047,Worksheet!EH$3,'Orders - December 2020'!$C$2:$C$2047,Worksheet!$F186),"-")</f>
        <v>-</v>
      </c>
      <c r="EI186" s="51" t="str">
        <f>IFERROR(AVERAGEIFS('Orders - December 2020'!$I$2:$I$2047,'Orders - December 2020'!$H$2:$H$2047,Worksheet!EI$3,'Orders - December 2020'!$C$2:$C$2047,Worksheet!$F186),"-")</f>
        <v>-</v>
      </c>
      <c r="EJ186" s="51" t="str">
        <f>IFERROR(AVERAGEIFS('Orders - December 2020'!$I$2:$I$2047,'Orders - December 2020'!$H$2:$H$2047,Worksheet!EJ$3,'Orders - December 2020'!$C$2:$C$2047,Worksheet!$F186),"-")</f>
        <v>-</v>
      </c>
      <c r="EK186" s="51" t="str">
        <f>IFERROR(AVERAGEIFS('Orders - December 2020'!$I$2:$I$2047,'Orders - December 2020'!$H$2:$H$2047,Worksheet!EK$3,'Orders - December 2020'!$C$2:$C$2047,Worksheet!$F186),"-")</f>
        <v>-</v>
      </c>
      <c r="EL186" s="51" t="str">
        <f>IFERROR(AVERAGEIFS('Orders - December 2020'!$I$2:$I$2047,'Orders - December 2020'!$H$2:$H$2047,Worksheet!EL$3,'Orders - December 2020'!$C$2:$C$2047,Worksheet!$F186),"-")</f>
        <v>-</v>
      </c>
      <c r="EM186" s="51" t="str">
        <f>IFERROR(AVERAGEIFS('Orders - December 2020'!$I$2:$I$2047,'Orders - December 2020'!$H$2:$H$2047,Worksheet!EM$3,'Orders - December 2020'!$C$2:$C$2047,Worksheet!$F186),"-")</f>
        <v>-</v>
      </c>
      <c r="EN186" s="51" t="str">
        <f>IFERROR(AVERAGEIFS('Orders - December 2020'!$I$2:$I$2047,'Orders - December 2020'!$H$2:$H$2047,Worksheet!EN$3,'Orders - December 2020'!$C$2:$C$2047,Worksheet!$F186),"-")</f>
        <v>-</v>
      </c>
      <c r="EO186" s="51" t="str">
        <f>IFERROR(AVERAGEIFS('Orders - December 2020'!$I$2:$I$2047,'Orders - December 2020'!$H$2:$H$2047,Worksheet!EO$3,'Orders - December 2020'!$C$2:$C$2047,Worksheet!$F186),"-")</f>
        <v>-</v>
      </c>
      <c r="EP186" s="51" t="str">
        <f>IFERROR(AVERAGEIFS('Orders - December 2020'!$I$2:$I$2047,'Orders - December 2020'!$H$2:$H$2047,Worksheet!EP$3,'Orders - December 2020'!$C$2:$C$2047,Worksheet!$F186),"-")</f>
        <v>-</v>
      </c>
      <c r="EQ186" s="51" t="str">
        <f>IFERROR(AVERAGEIFS('Orders - December 2020'!$I$2:$I$2047,'Orders - December 2020'!$H$2:$H$2047,Worksheet!EQ$3,'Orders - December 2020'!$C$2:$C$2047,Worksheet!$F186),"-")</f>
        <v>-</v>
      </c>
      <c r="ER186" s="51" t="str">
        <f>IFERROR(AVERAGEIFS('Orders - December 2020'!$I$2:$I$2047,'Orders - December 2020'!$H$2:$H$2047,Worksheet!ER$3,'Orders - December 2020'!$C$2:$C$2047,Worksheet!$F186),"-")</f>
        <v>-</v>
      </c>
      <c r="ES186" s="51" t="str">
        <f>IFERROR(AVERAGEIFS('Orders - December 2020'!$I$2:$I$2047,'Orders - December 2020'!$H$2:$H$2047,Worksheet!ES$3,'Orders - December 2020'!$C$2:$C$2047,Worksheet!$F186),"-")</f>
        <v>-</v>
      </c>
      <c r="ET186" s="51" t="str">
        <f>IFERROR(AVERAGEIFS('Orders - December 2020'!$I$2:$I$2047,'Orders - December 2020'!$H$2:$H$2047,Worksheet!ET$3,'Orders - December 2020'!$C$2:$C$2047,Worksheet!$F186),"-")</f>
        <v>-</v>
      </c>
      <c r="EU186" s="51" t="str">
        <f>IFERROR(AVERAGEIFS('Orders - December 2020'!$I$2:$I$2047,'Orders - December 2020'!$H$2:$H$2047,Worksheet!EU$3,'Orders - December 2020'!$C$2:$C$2047,Worksheet!$F186),"-")</f>
        <v>-</v>
      </c>
      <c r="EV186" s="51" t="str">
        <f>IFERROR(AVERAGEIFS('Orders - December 2020'!$I$2:$I$2047,'Orders - December 2020'!$H$2:$H$2047,Worksheet!EV$3,'Orders - December 2020'!$C$2:$C$2047,Worksheet!$F186),"-")</f>
        <v>-</v>
      </c>
      <c r="EW186" s="51" t="str">
        <f>IFERROR(AVERAGEIFS('Orders - December 2020'!$I$2:$I$2047,'Orders - December 2020'!$H$2:$H$2047,Worksheet!EW$3,'Orders - December 2020'!$C$2:$C$2047,Worksheet!$F186),"-")</f>
        <v>-</v>
      </c>
      <c r="EX186" s="51" t="str">
        <f>IFERROR(AVERAGEIFS('Orders - December 2020'!$I$2:$I$2047,'Orders - December 2020'!$H$2:$H$2047,Worksheet!EX$3,'Orders - December 2020'!$C$2:$C$2047,Worksheet!$F186),"-")</f>
        <v>-</v>
      </c>
      <c r="EY186" s="51" t="str">
        <f>IFERROR(AVERAGEIFS('Orders - December 2020'!$I$2:$I$2047,'Orders - December 2020'!$H$2:$H$2047,Worksheet!EY$3,'Orders - December 2020'!$C$2:$C$2047,Worksheet!$F186),"-")</f>
        <v>-</v>
      </c>
      <c r="EZ186" s="51" t="str">
        <f>IFERROR(AVERAGEIFS('Orders - December 2020'!$I$2:$I$2047,'Orders - December 2020'!$H$2:$H$2047,Worksheet!EZ$3,'Orders - December 2020'!$C$2:$C$2047,Worksheet!$F186),"-")</f>
        <v>-</v>
      </c>
      <c r="FA186" s="51" t="str">
        <f>IFERROR(AVERAGEIFS('Orders - December 2020'!$I$2:$I$2047,'Orders - December 2020'!$H$2:$H$2047,Worksheet!FA$3,'Orders - December 2020'!$C$2:$C$2047,Worksheet!$F186),"-")</f>
        <v>-</v>
      </c>
      <c r="FB186" s="51" t="str">
        <f>IFERROR(AVERAGEIFS('Orders - December 2020'!$I$2:$I$2047,'Orders - December 2020'!$H$2:$H$2047,Worksheet!FB$3,'Orders - December 2020'!$C$2:$C$2047,Worksheet!$F186),"-")</f>
        <v>-</v>
      </c>
      <c r="FC186" s="51" t="str">
        <f>IFERROR(AVERAGEIFS('Orders - December 2020'!$I$2:$I$2047,'Orders - December 2020'!$H$2:$H$2047,Worksheet!FC$3,'Orders - December 2020'!$C$2:$C$2047,Worksheet!$F186),"-")</f>
        <v>-</v>
      </c>
      <c r="FD186" s="51" t="str">
        <f>IFERROR(AVERAGEIFS('Orders - December 2020'!$I$2:$I$2047,'Orders - December 2020'!$H$2:$H$2047,Worksheet!FD$3,'Orders - December 2020'!$C$2:$C$2047,Worksheet!$F186),"-")</f>
        <v>-</v>
      </c>
      <c r="FE186" s="51" t="str">
        <f>IFERROR(AVERAGEIFS('Orders - December 2020'!$I$2:$I$2047,'Orders - December 2020'!$H$2:$H$2047,Worksheet!FE$3,'Orders - December 2020'!$C$2:$C$2047,Worksheet!$F186),"-")</f>
        <v>-</v>
      </c>
      <c r="FF186" s="51" t="str">
        <f>IFERROR(AVERAGEIFS('Orders - December 2020'!$I$2:$I$2047,'Orders - December 2020'!$H$2:$H$2047,Worksheet!FF$3,'Orders - December 2020'!$C$2:$C$2047,Worksheet!$F186),"-")</f>
        <v>-</v>
      </c>
      <c r="FG186" s="52" t="str">
        <f>IFERROR(AVERAGEIFS('Orders - December 2020'!$I$2:$I$2047,'Orders - December 2020'!$H$2:$H$2047,Worksheet!FG$3,'Orders - December 2020'!$C$2:$C$2047,Worksheet!$F186),"-")</f>
        <v>-</v>
      </c>
    </row>
    <row r="187" spans="6:163">
      <c r="F187" s="45" t="str">
        <v>PASCA MinimartS</v>
      </c>
      <c r="G187" s="50" t="str">
        <f>IFERROR(AVERAGEIFS('Orders - December 2020'!$I$2:$I$2047,'Orders - December 2020'!$H$2:$H$2047,Worksheet!G$3,'Orders - December 2020'!$C$2:$C$2047,Worksheet!$F187),"-")</f>
        <v>-</v>
      </c>
      <c r="H187" s="51" t="str">
        <f>IFERROR(AVERAGEIFS('Orders - December 2020'!$I$2:$I$2047,'Orders - December 2020'!$H$2:$H$2047,Worksheet!H$3,'Orders - December 2020'!$C$2:$C$2047,Worksheet!$F187),"-")</f>
        <v>-</v>
      </c>
      <c r="I187" s="51" t="str">
        <f>IFERROR(AVERAGEIFS('Orders - December 2020'!$I$2:$I$2047,'Orders - December 2020'!$H$2:$H$2047,Worksheet!I$3,'Orders - December 2020'!$C$2:$C$2047,Worksheet!$F187),"-")</f>
        <v>-</v>
      </c>
      <c r="J187" s="51" t="str">
        <f>IFERROR(AVERAGEIFS('Orders - December 2020'!$I$2:$I$2047,'Orders - December 2020'!$H$2:$H$2047,Worksheet!J$3,'Orders - December 2020'!$C$2:$C$2047,Worksheet!$F187),"-")</f>
        <v>-</v>
      </c>
      <c r="K187" s="51" t="str">
        <f>IFERROR(AVERAGEIFS('Orders - December 2020'!$I$2:$I$2047,'Orders - December 2020'!$H$2:$H$2047,Worksheet!K$3,'Orders - December 2020'!$C$2:$C$2047,Worksheet!$F187),"-")</f>
        <v>-</v>
      </c>
      <c r="L187" s="51" t="str">
        <f>IFERROR(AVERAGEIFS('Orders - December 2020'!$I$2:$I$2047,'Orders - December 2020'!$H$2:$H$2047,Worksheet!L$3,'Orders - December 2020'!$C$2:$C$2047,Worksheet!$F187),"-")</f>
        <v>-</v>
      </c>
      <c r="M187" s="51" t="str">
        <f>IFERROR(AVERAGEIFS('Orders - December 2020'!$I$2:$I$2047,'Orders - December 2020'!$H$2:$H$2047,Worksheet!M$3,'Orders - December 2020'!$C$2:$C$2047,Worksheet!$F187),"-")</f>
        <v>-</v>
      </c>
      <c r="N187" s="51" t="str">
        <f>IFERROR(AVERAGEIFS('Orders - December 2020'!$I$2:$I$2047,'Orders - December 2020'!$H$2:$H$2047,Worksheet!N$3,'Orders - December 2020'!$C$2:$C$2047,Worksheet!$F187),"-")</f>
        <v>-</v>
      </c>
      <c r="O187" s="51" t="str">
        <f>IFERROR(AVERAGEIFS('Orders - December 2020'!$I$2:$I$2047,'Orders - December 2020'!$H$2:$H$2047,Worksheet!O$3,'Orders - December 2020'!$C$2:$C$2047,Worksheet!$F187),"-")</f>
        <v>-</v>
      </c>
      <c r="P187" s="51" t="str">
        <f>IFERROR(AVERAGEIFS('Orders - December 2020'!$I$2:$I$2047,'Orders - December 2020'!$H$2:$H$2047,Worksheet!P$3,'Orders - December 2020'!$C$2:$C$2047,Worksheet!$F187),"-")</f>
        <v>-</v>
      </c>
      <c r="Q187" s="51" t="str">
        <f>IFERROR(AVERAGEIFS('Orders - December 2020'!$I$2:$I$2047,'Orders - December 2020'!$H$2:$H$2047,Worksheet!Q$3,'Orders - December 2020'!$C$2:$C$2047,Worksheet!$F187),"-")</f>
        <v>-</v>
      </c>
      <c r="R187" s="51" t="str">
        <f>IFERROR(AVERAGEIFS('Orders - December 2020'!$I$2:$I$2047,'Orders - December 2020'!$H$2:$H$2047,Worksheet!R$3,'Orders - December 2020'!$C$2:$C$2047,Worksheet!$F187),"-")</f>
        <v>-</v>
      </c>
      <c r="S187" s="51" t="str">
        <f>IFERROR(AVERAGEIFS('Orders - December 2020'!$I$2:$I$2047,'Orders - December 2020'!$H$2:$H$2047,Worksheet!S$3,'Orders - December 2020'!$C$2:$C$2047,Worksheet!$F187),"-")</f>
        <v>-</v>
      </c>
      <c r="T187" s="51" t="str">
        <f>IFERROR(AVERAGEIFS('Orders - December 2020'!$I$2:$I$2047,'Orders - December 2020'!$H$2:$H$2047,Worksheet!T$3,'Orders - December 2020'!$C$2:$C$2047,Worksheet!$F187),"-")</f>
        <v>-</v>
      </c>
      <c r="U187" s="51" t="str">
        <f>IFERROR(AVERAGEIFS('Orders - December 2020'!$I$2:$I$2047,'Orders - December 2020'!$H$2:$H$2047,Worksheet!U$3,'Orders - December 2020'!$C$2:$C$2047,Worksheet!$F187),"-")</f>
        <v>-</v>
      </c>
      <c r="V187" s="51" t="str">
        <f>IFERROR(AVERAGEIFS('Orders - December 2020'!$I$2:$I$2047,'Orders - December 2020'!$H$2:$H$2047,Worksheet!V$3,'Orders - December 2020'!$C$2:$C$2047,Worksheet!$F187),"-")</f>
        <v>-</v>
      </c>
      <c r="W187" s="51" t="str">
        <f>IFERROR(AVERAGEIFS('Orders - December 2020'!$I$2:$I$2047,'Orders - December 2020'!$H$2:$H$2047,Worksheet!W$3,'Orders - December 2020'!$C$2:$C$2047,Worksheet!$F187),"-")</f>
        <v>-</v>
      </c>
      <c r="X187" s="51" t="str">
        <f>IFERROR(AVERAGEIFS('Orders - December 2020'!$I$2:$I$2047,'Orders - December 2020'!$H$2:$H$2047,Worksheet!X$3,'Orders - December 2020'!$C$2:$C$2047,Worksheet!$F187),"-")</f>
        <v>-</v>
      </c>
      <c r="Y187" s="51" t="str">
        <f>IFERROR(AVERAGEIFS('Orders - December 2020'!$I$2:$I$2047,'Orders - December 2020'!$H$2:$H$2047,Worksheet!Y$3,'Orders - December 2020'!$C$2:$C$2047,Worksheet!$F187),"-")</f>
        <v>-</v>
      </c>
      <c r="Z187" s="51" t="str">
        <f>IFERROR(AVERAGEIFS('Orders - December 2020'!$I$2:$I$2047,'Orders - December 2020'!$H$2:$H$2047,Worksheet!Z$3,'Orders - December 2020'!$C$2:$C$2047,Worksheet!$F187),"-")</f>
        <v>-</v>
      </c>
      <c r="AA187" s="51" t="str">
        <f>IFERROR(AVERAGEIFS('Orders - December 2020'!$I$2:$I$2047,'Orders - December 2020'!$H$2:$H$2047,Worksheet!AA$3,'Orders - December 2020'!$C$2:$C$2047,Worksheet!$F187),"-")</f>
        <v>-</v>
      </c>
      <c r="AB187" s="51" t="str">
        <f>IFERROR(AVERAGEIFS('Orders - December 2020'!$I$2:$I$2047,'Orders - December 2020'!$H$2:$H$2047,Worksheet!AB$3,'Orders - December 2020'!$C$2:$C$2047,Worksheet!$F187),"-")</f>
        <v>-</v>
      </c>
      <c r="AC187" s="51" t="str">
        <f>IFERROR(AVERAGEIFS('Orders - December 2020'!$I$2:$I$2047,'Orders - December 2020'!$H$2:$H$2047,Worksheet!AC$3,'Orders - December 2020'!$C$2:$C$2047,Worksheet!$F187),"-")</f>
        <v>-</v>
      </c>
      <c r="AD187" s="51" t="str">
        <f>IFERROR(AVERAGEIFS('Orders - December 2020'!$I$2:$I$2047,'Orders - December 2020'!$H$2:$H$2047,Worksheet!AD$3,'Orders - December 2020'!$C$2:$C$2047,Worksheet!$F187),"-")</f>
        <v>-</v>
      </c>
      <c r="AE187" s="51" t="str">
        <f>IFERROR(AVERAGEIFS('Orders - December 2020'!$I$2:$I$2047,'Orders - December 2020'!$H$2:$H$2047,Worksheet!AE$3,'Orders - December 2020'!$C$2:$C$2047,Worksheet!$F187),"-")</f>
        <v>-</v>
      </c>
      <c r="AF187" s="51" t="str">
        <f>IFERROR(AVERAGEIFS('Orders - December 2020'!$I$2:$I$2047,'Orders - December 2020'!$H$2:$H$2047,Worksheet!AF$3,'Orders - December 2020'!$C$2:$C$2047,Worksheet!$F187),"-")</f>
        <v>-</v>
      </c>
      <c r="AG187" s="51" t="str">
        <f>IFERROR(AVERAGEIFS('Orders - December 2020'!$I$2:$I$2047,'Orders - December 2020'!$H$2:$H$2047,Worksheet!AG$3,'Orders - December 2020'!$C$2:$C$2047,Worksheet!$F187),"-")</f>
        <v>-</v>
      </c>
      <c r="AH187" s="51" t="str">
        <f>IFERROR(AVERAGEIFS('Orders - December 2020'!$I$2:$I$2047,'Orders - December 2020'!$H$2:$H$2047,Worksheet!AH$3,'Orders - December 2020'!$C$2:$C$2047,Worksheet!$F187),"-")</f>
        <v>-</v>
      </c>
      <c r="AI187" s="51" t="str">
        <f>IFERROR(AVERAGEIFS('Orders - December 2020'!$I$2:$I$2047,'Orders - December 2020'!$H$2:$H$2047,Worksheet!AI$3,'Orders - December 2020'!$C$2:$C$2047,Worksheet!$F187),"-")</f>
        <v>-</v>
      </c>
      <c r="AJ187" s="51" t="str">
        <f>IFERROR(AVERAGEIFS('Orders - December 2020'!$I$2:$I$2047,'Orders - December 2020'!$H$2:$H$2047,Worksheet!AJ$3,'Orders - December 2020'!$C$2:$C$2047,Worksheet!$F187),"-")</f>
        <v>-</v>
      </c>
      <c r="AK187" s="51" t="str">
        <f>IFERROR(AVERAGEIFS('Orders - December 2020'!$I$2:$I$2047,'Orders - December 2020'!$H$2:$H$2047,Worksheet!AK$3,'Orders - December 2020'!$C$2:$C$2047,Worksheet!$F187),"-")</f>
        <v>-</v>
      </c>
      <c r="AL187" s="51" t="str">
        <f>IFERROR(AVERAGEIFS('Orders - December 2020'!$I$2:$I$2047,'Orders - December 2020'!$H$2:$H$2047,Worksheet!AL$3,'Orders - December 2020'!$C$2:$C$2047,Worksheet!$F187),"-")</f>
        <v>-</v>
      </c>
      <c r="AM187" s="51" t="str">
        <f>IFERROR(AVERAGEIFS('Orders - December 2020'!$I$2:$I$2047,'Orders - December 2020'!$H$2:$H$2047,Worksheet!AM$3,'Orders - December 2020'!$C$2:$C$2047,Worksheet!$F187),"-")</f>
        <v>-</v>
      </c>
      <c r="AN187" s="51" t="str">
        <f>IFERROR(AVERAGEIFS('Orders - December 2020'!$I$2:$I$2047,'Orders - December 2020'!$H$2:$H$2047,Worksheet!AN$3,'Orders - December 2020'!$C$2:$C$2047,Worksheet!$F187),"-")</f>
        <v>-</v>
      </c>
      <c r="AO187" s="51" t="str">
        <f>IFERROR(AVERAGEIFS('Orders - December 2020'!$I$2:$I$2047,'Orders - December 2020'!$H$2:$H$2047,Worksheet!AO$3,'Orders - December 2020'!$C$2:$C$2047,Worksheet!$F187),"-")</f>
        <v>-</v>
      </c>
      <c r="AP187" s="51" t="str">
        <f>IFERROR(AVERAGEIFS('Orders - December 2020'!$I$2:$I$2047,'Orders - December 2020'!$H$2:$H$2047,Worksheet!AP$3,'Orders - December 2020'!$C$2:$C$2047,Worksheet!$F187),"-")</f>
        <v>-</v>
      </c>
      <c r="AQ187" s="51" t="str">
        <f>IFERROR(AVERAGEIFS('Orders - December 2020'!$I$2:$I$2047,'Orders - December 2020'!$H$2:$H$2047,Worksheet!AQ$3,'Orders - December 2020'!$C$2:$C$2047,Worksheet!$F187),"-")</f>
        <v>-</v>
      </c>
      <c r="AR187" s="51" t="str">
        <f>IFERROR(AVERAGEIFS('Orders - December 2020'!$I$2:$I$2047,'Orders - December 2020'!$H$2:$H$2047,Worksheet!AR$3,'Orders - December 2020'!$C$2:$C$2047,Worksheet!$F187),"-")</f>
        <v>-</v>
      </c>
      <c r="AS187" s="51" t="str">
        <f>IFERROR(AVERAGEIFS('Orders - December 2020'!$I$2:$I$2047,'Orders - December 2020'!$H$2:$H$2047,Worksheet!AS$3,'Orders - December 2020'!$C$2:$C$2047,Worksheet!$F187),"-")</f>
        <v>-</v>
      </c>
      <c r="AT187" s="51" t="str">
        <f>IFERROR(AVERAGEIFS('Orders - December 2020'!$I$2:$I$2047,'Orders - December 2020'!$H$2:$H$2047,Worksheet!AT$3,'Orders - December 2020'!$C$2:$C$2047,Worksheet!$F187),"-")</f>
        <v>-</v>
      </c>
      <c r="AU187" s="51" t="str">
        <f>IFERROR(AVERAGEIFS('Orders - December 2020'!$I$2:$I$2047,'Orders - December 2020'!$H$2:$H$2047,Worksheet!AU$3,'Orders - December 2020'!$C$2:$C$2047,Worksheet!$F187),"-")</f>
        <v>-</v>
      </c>
      <c r="AV187" s="51" t="str">
        <f>IFERROR(AVERAGEIFS('Orders - December 2020'!$I$2:$I$2047,'Orders - December 2020'!$H$2:$H$2047,Worksheet!AV$3,'Orders - December 2020'!$C$2:$C$2047,Worksheet!$F187),"-")</f>
        <v>-</v>
      </c>
      <c r="AW187" s="51" t="str">
        <f>IFERROR(AVERAGEIFS('Orders - December 2020'!$I$2:$I$2047,'Orders - December 2020'!$H$2:$H$2047,Worksheet!AW$3,'Orders - December 2020'!$C$2:$C$2047,Worksheet!$F187),"-")</f>
        <v>-</v>
      </c>
      <c r="AX187" s="51">
        <f>IFERROR(AVERAGEIFS('Orders - December 2020'!$I$2:$I$2047,'Orders - December 2020'!$H$2:$H$2047,Worksheet!AX$3,'Orders - December 2020'!$C$2:$C$2047,Worksheet!$F187),"-")</f>
        <v>1</v>
      </c>
      <c r="AY187" s="51" t="str">
        <f>IFERROR(AVERAGEIFS('Orders - December 2020'!$I$2:$I$2047,'Orders - December 2020'!$H$2:$H$2047,Worksheet!AY$3,'Orders - December 2020'!$C$2:$C$2047,Worksheet!$F187),"-")</f>
        <v>-</v>
      </c>
      <c r="AZ187" s="51" t="str">
        <f>IFERROR(AVERAGEIFS('Orders - December 2020'!$I$2:$I$2047,'Orders - December 2020'!$H$2:$H$2047,Worksheet!AZ$3,'Orders - December 2020'!$C$2:$C$2047,Worksheet!$F187),"-")</f>
        <v>-</v>
      </c>
      <c r="BA187" s="51" t="str">
        <f>IFERROR(AVERAGEIFS('Orders - December 2020'!$I$2:$I$2047,'Orders - December 2020'!$H$2:$H$2047,Worksheet!BA$3,'Orders - December 2020'!$C$2:$C$2047,Worksheet!$F187),"-")</f>
        <v>-</v>
      </c>
      <c r="BB187" s="51">
        <f>IFERROR(AVERAGEIFS('Orders - December 2020'!$I$2:$I$2047,'Orders - December 2020'!$H$2:$H$2047,Worksheet!BB$3,'Orders - December 2020'!$C$2:$C$2047,Worksheet!$F187),"-")</f>
        <v>1</v>
      </c>
      <c r="BC187" s="51" t="str">
        <f>IFERROR(AVERAGEIFS('Orders - December 2020'!$I$2:$I$2047,'Orders - December 2020'!$H$2:$H$2047,Worksheet!BC$3,'Orders - December 2020'!$C$2:$C$2047,Worksheet!$F187),"-")</f>
        <v>-</v>
      </c>
      <c r="BD187" s="51" t="str">
        <f>IFERROR(AVERAGEIFS('Orders - December 2020'!$I$2:$I$2047,'Orders - December 2020'!$H$2:$H$2047,Worksheet!BD$3,'Orders - December 2020'!$C$2:$C$2047,Worksheet!$F187),"-")</f>
        <v>-</v>
      </c>
      <c r="BE187" s="51">
        <f>IFERROR(AVERAGEIFS('Orders - December 2020'!$I$2:$I$2047,'Orders - December 2020'!$H$2:$H$2047,Worksheet!BE$3,'Orders - December 2020'!$C$2:$C$2047,Worksheet!$F187),"-")</f>
        <v>1</v>
      </c>
      <c r="BF187" s="51" t="str">
        <f>IFERROR(AVERAGEIFS('Orders - December 2020'!$I$2:$I$2047,'Orders - December 2020'!$H$2:$H$2047,Worksheet!BF$3,'Orders - December 2020'!$C$2:$C$2047,Worksheet!$F187),"-")</f>
        <v>-</v>
      </c>
      <c r="BG187" s="51" t="str">
        <f>IFERROR(AVERAGEIFS('Orders - December 2020'!$I$2:$I$2047,'Orders - December 2020'!$H$2:$H$2047,Worksheet!BG$3,'Orders - December 2020'!$C$2:$C$2047,Worksheet!$F187),"-")</f>
        <v>-</v>
      </c>
      <c r="BH187" s="51" t="str">
        <f>IFERROR(AVERAGEIFS('Orders - December 2020'!$I$2:$I$2047,'Orders - December 2020'!$H$2:$H$2047,Worksheet!BH$3,'Orders - December 2020'!$C$2:$C$2047,Worksheet!$F187),"-")</f>
        <v>-</v>
      </c>
      <c r="BI187" s="51" t="str">
        <f>IFERROR(AVERAGEIFS('Orders - December 2020'!$I$2:$I$2047,'Orders - December 2020'!$H$2:$H$2047,Worksheet!BI$3,'Orders - December 2020'!$C$2:$C$2047,Worksheet!$F187),"-")</f>
        <v>-</v>
      </c>
      <c r="BJ187" s="51" t="str">
        <f>IFERROR(AVERAGEIFS('Orders - December 2020'!$I$2:$I$2047,'Orders - December 2020'!$H$2:$H$2047,Worksheet!BJ$3,'Orders - December 2020'!$C$2:$C$2047,Worksheet!$F187),"-")</f>
        <v>-</v>
      </c>
      <c r="BK187" s="51">
        <f>IFERROR(AVERAGEIFS('Orders - December 2020'!$I$2:$I$2047,'Orders - December 2020'!$H$2:$H$2047,Worksheet!BK$3,'Orders - December 2020'!$C$2:$C$2047,Worksheet!$F187),"-")</f>
        <v>1</v>
      </c>
      <c r="BL187" s="51" t="str">
        <f>IFERROR(AVERAGEIFS('Orders - December 2020'!$I$2:$I$2047,'Orders - December 2020'!$H$2:$H$2047,Worksheet!BL$3,'Orders - December 2020'!$C$2:$C$2047,Worksheet!$F187),"-")</f>
        <v>-</v>
      </c>
      <c r="BM187" s="51" t="str">
        <f>IFERROR(AVERAGEIFS('Orders - December 2020'!$I$2:$I$2047,'Orders - December 2020'!$H$2:$H$2047,Worksheet!BM$3,'Orders - December 2020'!$C$2:$C$2047,Worksheet!$F187),"-")</f>
        <v>-</v>
      </c>
      <c r="BN187" s="51" t="str">
        <f>IFERROR(AVERAGEIFS('Orders - December 2020'!$I$2:$I$2047,'Orders - December 2020'!$H$2:$H$2047,Worksheet!BN$3,'Orders - December 2020'!$C$2:$C$2047,Worksheet!$F187),"-")</f>
        <v>-</v>
      </c>
      <c r="BO187" s="51" t="str">
        <f>IFERROR(AVERAGEIFS('Orders - December 2020'!$I$2:$I$2047,'Orders - December 2020'!$H$2:$H$2047,Worksheet!BO$3,'Orders - December 2020'!$C$2:$C$2047,Worksheet!$F187),"-")</f>
        <v>-</v>
      </c>
      <c r="BP187" s="51" t="str">
        <f>IFERROR(AVERAGEIFS('Orders - December 2020'!$I$2:$I$2047,'Orders - December 2020'!$H$2:$H$2047,Worksheet!BP$3,'Orders - December 2020'!$C$2:$C$2047,Worksheet!$F187),"-")</f>
        <v>-</v>
      </c>
      <c r="BQ187" s="51" t="str">
        <f>IFERROR(AVERAGEIFS('Orders - December 2020'!$I$2:$I$2047,'Orders - December 2020'!$H$2:$H$2047,Worksheet!BQ$3,'Orders - December 2020'!$C$2:$C$2047,Worksheet!$F187),"-")</f>
        <v>-</v>
      </c>
      <c r="BR187" s="51" t="str">
        <f>IFERROR(AVERAGEIFS('Orders - December 2020'!$I$2:$I$2047,'Orders - December 2020'!$H$2:$H$2047,Worksheet!BR$3,'Orders - December 2020'!$C$2:$C$2047,Worksheet!$F187),"-")</f>
        <v>-</v>
      </c>
      <c r="BS187" s="51" t="str">
        <f>IFERROR(AVERAGEIFS('Orders - December 2020'!$I$2:$I$2047,'Orders - December 2020'!$H$2:$H$2047,Worksheet!BS$3,'Orders - December 2020'!$C$2:$C$2047,Worksheet!$F187),"-")</f>
        <v>-</v>
      </c>
      <c r="BT187" s="51" t="str">
        <f>IFERROR(AVERAGEIFS('Orders - December 2020'!$I$2:$I$2047,'Orders - December 2020'!$H$2:$H$2047,Worksheet!BT$3,'Orders - December 2020'!$C$2:$C$2047,Worksheet!$F187),"-")</f>
        <v>-</v>
      </c>
      <c r="BU187" s="51" t="str">
        <f>IFERROR(AVERAGEIFS('Orders - December 2020'!$I$2:$I$2047,'Orders - December 2020'!$H$2:$H$2047,Worksheet!BU$3,'Orders - December 2020'!$C$2:$C$2047,Worksheet!$F187),"-")</f>
        <v>-</v>
      </c>
      <c r="BV187" s="51" t="str">
        <f>IFERROR(AVERAGEIFS('Orders - December 2020'!$I$2:$I$2047,'Orders - December 2020'!$H$2:$H$2047,Worksheet!BV$3,'Orders - December 2020'!$C$2:$C$2047,Worksheet!$F187),"-")</f>
        <v>-</v>
      </c>
      <c r="BW187" s="51" t="str">
        <f>IFERROR(AVERAGEIFS('Orders - December 2020'!$I$2:$I$2047,'Orders - December 2020'!$H$2:$H$2047,Worksheet!BW$3,'Orders - December 2020'!$C$2:$C$2047,Worksheet!$F187),"-")</f>
        <v>-</v>
      </c>
      <c r="BX187" s="51" t="str">
        <f>IFERROR(AVERAGEIFS('Orders - December 2020'!$I$2:$I$2047,'Orders - December 2020'!$H$2:$H$2047,Worksheet!BX$3,'Orders - December 2020'!$C$2:$C$2047,Worksheet!$F187),"-")</f>
        <v>-</v>
      </c>
      <c r="BY187" s="51" t="str">
        <f>IFERROR(AVERAGEIFS('Orders - December 2020'!$I$2:$I$2047,'Orders - December 2020'!$H$2:$H$2047,Worksheet!BY$3,'Orders - December 2020'!$C$2:$C$2047,Worksheet!$F187),"-")</f>
        <v>-</v>
      </c>
      <c r="BZ187" s="51" t="str">
        <f>IFERROR(AVERAGEIFS('Orders - December 2020'!$I$2:$I$2047,'Orders - December 2020'!$H$2:$H$2047,Worksheet!BZ$3,'Orders - December 2020'!$C$2:$C$2047,Worksheet!$F187),"-")</f>
        <v>-</v>
      </c>
      <c r="CA187" s="51" t="str">
        <f>IFERROR(AVERAGEIFS('Orders - December 2020'!$I$2:$I$2047,'Orders - December 2020'!$H$2:$H$2047,Worksheet!CA$3,'Orders - December 2020'!$C$2:$C$2047,Worksheet!$F187),"-")</f>
        <v>-</v>
      </c>
      <c r="CB187" s="51" t="str">
        <f>IFERROR(AVERAGEIFS('Orders - December 2020'!$I$2:$I$2047,'Orders - December 2020'!$H$2:$H$2047,Worksheet!CB$3,'Orders - December 2020'!$C$2:$C$2047,Worksheet!$F187),"-")</f>
        <v>-</v>
      </c>
      <c r="CC187" s="51" t="str">
        <f>IFERROR(AVERAGEIFS('Orders - December 2020'!$I$2:$I$2047,'Orders - December 2020'!$H$2:$H$2047,Worksheet!CC$3,'Orders - December 2020'!$C$2:$C$2047,Worksheet!$F187),"-")</f>
        <v>-</v>
      </c>
      <c r="CD187" s="51" t="str">
        <f>IFERROR(AVERAGEIFS('Orders - December 2020'!$I$2:$I$2047,'Orders - December 2020'!$H$2:$H$2047,Worksheet!CD$3,'Orders - December 2020'!$C$2:$C$2047,Worksheet!$F187),"-")</f>
        <v>-</v>
      </c>
      <c r="CE187" s="51" t="str">
        <f>IFERROR(AVERAGEIFS('Orders - December 2020'!$I$2:$I$2047,'Orders - December 2020'!$H$2:$H$2047,Worksheet!CE$3,'Orders - December 2020'!$C$2:$C$2047,Worksheet!$F187),"-")</f>
        <v>-</v>
      </c>
      <c r="CF187" s="51" t="str">
        <f>IFERROR(AVERAGEIFS('Orders - December 2020'!$I$2:$I$2047,'Orders - December 2020'!$H$2:$H$2047,Worksheet!CF$3,'Orders - December 2020'!$C$2:$C$2047,Worksheet!$F187),"-")</f>
        <v>-</v>
      </c>
      <c r="CG187" s="51" t="str">
        <f>IFERROR(AVERAGEIFS('Orders - December 2020'!$I$2:$I$2047,'Orders - December 2020'!$H$2:$H$2047,Worksheet!CG$3,'Orders - December 2020'!$C$2:$C$2047,Worksheet!$F187),"-")</f>
        <v>-</v>
      </c>
      <c r="CH187" s="51">
        <f>IFERROR(AVERAGEIFS('Orders - December 2020'!$I$2:$I$2047,'Orders - December 2020'!$H$2:$H$2047,Worksheet!CH$3,'Orders - December 2020'!$C$2:$C$2047,Worksheet!$F187),"-")</f>
        <v>2</v>
      </c>
      <c r="CI187" s="51" t="str">
        <f>IFERROR(AVERAGEIFS('Orders - December 2020'!$I$2:$I$2047,'Orders - December 2020'!$H$2:$H$2047,Worksheet!CI$3,'Orders - December 2020'!$C$2:$C$2047,Worksheet!$F187),"-")</f>
        <v>-</v>
      </c>
      <c r="CJ187" s="51" t="str">
        <f>IFERROR(AVERAGEIFS('Orders - December 2020'!$I$2:$I$2047,'Orders - December 2020'!$H$2:$H$2047,Worksheet!CJ$3,'Orders - December 2020'!$C$2:$C$2047,Worksheet!$F187),"-")</f>
        <v>-</v>
      </c>
      <c r="CK187" s="51" t="str">
        <f>IFERROR(AVERAGEIFS('Orders - December 2020'!$I$2:$I$2047,'Orders - December 2020'!$H$2:$H$2047,Worksheet!CK$3,'Orders - December 2020'!$C$2:$C$2047,Worksheet!$F187),"-")</f>
        <v>-</v>
      </c>
      <c r="CL187" s="51" t="str">
        <f>IFERROR(AVERAGEIFS('Orders - December 2020'!$I$2:$I$2047,'Orders - December 2020'!$H$2:$H$2047,Worksheet!CL$3,'Orders - December 2020'!$C$2:$C$2047,Worksheet!$F187),"-")</f>
        <v>-</v>
      </c>
      <c r="CM187" s="51" t="str">
        <f>IFERROR(AVERAGEIFS('Orders - December 2020'!$I$2:$I$2047,'Orders - December 2020'!$H$2:$H$2047,Worksheet!CM$3,'Orders - December 2020'!$C$2:$C$2047,Worksheet!$F187),"-")</f>
        <v>-</v>
      </c>
      <c r="CN187" s="51" t="str">
        <f>IFERROR(AVERAGEIFS('Orders - December 2020'!$I$2:$I$2047,'Orders - December 2020'!$H$2:$H$2047,Worksheet!CN$3,'Orders - December 2020'!$C$2:$C$2047,Worksheet!$F187),"-")</f>
        <v>-</v>
      </c>
      <c r="CO187" s="51">
        <f>IFERROR(AVERAGEIFS('Orders - December 2020'!$I$2:$I$2047,'Orders - December 2020'!$H$2:$H$2047,Worksheet!CO$3,'Orders - December 2020'!$C$2:$C$2047,Worksheet!$F187),"-")</f>
        <v>1</v>
      </c>
      <c r="CP187" s="51" t="str">
        <f>IFERROR(AVERAGEIFS('Orders - December 2020'!$I$2:$I$2047,'Orders - December 2020'!$H$2:$H$2047,Worksheet!CP$3,'Orders - December 2020'!$C$2:$C$2047,Worksheet!$F187),"-")</f>
        <v>-</v>
      </c>
      <c r="CQ187" s="51" t="str">
        <f>IFERROR(AVERAGEIFS('Orders - December 2020'!$I$2:$I$2047,'Orders - December 2020'!$H$2:$H$2047,Worksheet!CQ$3,'Orders - December 2020'!$C$2:$C$2047,Worksheet!$F187),"-")</f>
        <v>-</v>
      </c>
      <c r="CR187" s="51" t="str">
        <f>IFERROR(AVERAGEIFS('Orders - December 2020'!$I$2:$I$2047,'Orders - December 2020'!$H$2:$H$2047,Worksheet!CR$3,'Orders - December 2020'!$C$2:$C$2047,Worksheet!$F187),"-")</f>
        <v>-</v>
      </c>
      <c r="CS187" s="51" t="str">
        <f>IFERROR(AVERAGEIFS('Orders - December 2020'!$I$2:$I$2047,'Orders - December 2020'!$H$2:$H$2047,Worksheet!CS$3,'Orders - December 2020'!$C$2:$C$2047,Worksheet!$F187),"-")</f>
        <v>-</v>
      </c>
      <c r="CT187" s="51" t="str">
        <f>IFERROR(AVERAGEIFS('Orders - December 2020'!$I$2:$I$2047,'Orders - December 2020'!$H$2:$H$2047,Worksheet!CT$3,'Orders - December 2020'!$C$2:$C$2047,Worksheet!$F187),"-")</f>
        <v>-</v>
      </c>
      <c r="CU187" s="51" t="str">
        <f>IFERROR(AVERAGEIFS('Orders - December 2020'!$I$2:$I$2047,'Orders - December 2020'!$H$2:$H$2047,Worksheet!CU$3,'Orders - December 2020'!$C$2:$C$2047,Worksheet!$F187),"-")</f>
        <v>-</v>
      </c>
      <c r="CV187" s="51" t="str">
        <f>IFERROR(AVERAGEIFS('Orders - December 2020'!$I$2:$I$2047,'Orders - December 2020'!$H$2:$H$2047,Worksheet!CV$3,'Orders - December 2020'!$C$2:$C$2047,Worksheet!$F187),"-")</f>
        <v>-</v>
      </c>
      <c r="CW187" s="51" t="str">
        <f>IFERROR(AVERAGEIFS('Orders - December 2020'!$I$2:$I$2047,'Orders - December 2020'!$H$2:$H$2047,Worksheet!CW$3,'Orders - December 2020'!$C$2:$C$2047,Worksheet!$F187),"-")</f>
        <v>-</v>
      </c>
      <c r="CX187" s="51" t="str">
        <f>IFERROR(AVERAGEIFS('Orders - December 2020'!$I$2:$I$2047,'Orders - December 2020'!$H$2:$H$2047,Worksheet!CX$3,'Orders - December 2020'!$C$2:$C$2047,Worksheet!$F187),"-")</f>
        <v>-</v>
      </c>
      <c r="CY187" s="51" t="str">
        <f>IFERROR(AVERAGEIFS('Orders - December 2020'!$I$2:$I$2047,'Orders - December 2020'!$H$2:$H$2047,Worksheet!CY$3,'Orders - December 2020'!$C$2:$C$2047,Worksheet!$F187),"-")</f>
        <v>-</v>
      </c>
      <c r="CZ187" s="51" t="str">
        <f>IFERROR(AVERAGEIFS('Orders - December 2020'!$I$2:$I$2047,'Orders - December 2020'!$H$2:$H$2047,Worksheet!CZ$3,'Orders - December 2020'!$C$2:$C$2047,Worksheet!$F187),"-")</f>
        <v>-</v>
      </c>
      <c r="DA187" s="51" t="str">
        <f>IFERROR(AVERAGEIFS('Orders - December 2020'!$I$2:$I$2047,'Orders - December 2020'!$H$2:$H$2047,Worksheet!DA$3,'Orders - December 2020'!$C$2:$C$2047,Worksheet!$F187),"-")</f>
        <v>-</v>
      </c>
      <c r="DB187" s="51" t="str">
        <f>IFERROR(AVERAGEIFS('Orders - December 2020'!$I$2:$I$2047,'Orders - December 2020'!$H$2:$H$2047,Worksheet!DB$3,'Orders - December 2020'!$C$2:$C$2047,Worksheet!$F187),"-")</f>
        <v>-</v>
      </c>
      <c r="DC187" s="51" t="str">
        <f>IFERROR(AVERAGEIFS('Orders - December 2020'!$I$2:$I$2047,'Orders - December 2020'!$H$2:$H$2047,Worksheet!DC$3,'Orders - December 2020'!$C$2:$C$2047,Worksheet!$F187),"-")</f>
        <v>-</v>
      </c>
      <c r="DD187" s="51" t="str">
        <f>IFERROR(AVERAGEIFS('Orders - December 2020'!$I$2:$I$2047,'Orders - December 2020'!$H$2:$H$2047,Worksheet!DD$3,'Orders - December 2020'!$C$2:$C$2047,Worksheet!$F187),"-")</f>
        <v>-</v>
      </c>
      <c r="DE187" s="51" t="str">
        <f>IFERROR(AVERAGEIFS('Orders - December 2020'!$I$2:$I$2047,'Orders - December 2020'!$H$2:$H$2047,Worksheet!DE$3,'Orders - December 2020'!$C$2:$C$2047,Worksheet!$F187),"-")</f>
        <v>-</v>
      </c>
      <c r="DF187" s="51" t="str">
        <f>IFERROR(AVERAGEIFS('Orders - December 2020'!$I$2:$I$2047,'Orders - December 2020'!$H$2:$H$2047,Worksheet!DF$3,'Orders - December 2020'!$C$2:$C$2047,Worksheet!$F187),"-")</f>
        <v>-</v>
      </c>
      <c r="DG187" s="51" t="str">
        <f>IFERROR(AVERAGEIFS('Orders - December 2020'!$I$2:$I$2047,'Orders - December 2020'!$H$2:$H$2047,Worksheet!DG$3,'Orders - December 2020'!$C$2:$C$2047,Worksheet!$F187),"-")</f>
        <v>-</v>
      </c>
      <c r="DH187" s="51" t="str">
        <f>IFERROR(AVERAGEIFS('Orders - December 2020'!$I$2:$I$2047,'Orders - December 2020'!$H$2:$H$2047,Worksheet!DH$3,'Orders - December 2020'!$C$2:$C$2047,Worksheet!$F187),"-")</f>
        <v>-</v>
      </c>
      <c r="DI187" s="51" t="str">
        <f>IFERROR(AVERAGEIFS('Orders - December 2020'!$I$2:$I$2047,'Orders - December 2020'!$H$2:$H$2047,Worksheet!DI$3,'Orders - December 2020'!$C$2:$C$2047,Worksheet!$F187),"-")</f>
        <v>-</v>
      </c>
      <c r="DJ187" s="51" t="str">
        <f>IFERROR(AVERAGEIFS('Orders - December 2020'!$I$2:$I$2047,'Orders - December 2020'!$H$2:$H$2047,Worksheet!DJ$3,'Orders - December 2020'!$C$2:$C$2047,Worksheet!$F187),"-")</f>
        <v>-</v>
      </c>
      <c r="DK187" s="51" t="str">
        <f>IFERROR(AVERAGEIFS('Orders - December 2020'!$I$2:$I$2047,'Orders - December 2020'!$H$2:$H$2047,Worksheet!DK$3,'Orders - December 2020'!$C$2:$C$2047,Worksheet!$F187),"-")</f>
        <v>-</v>
      </c>
      <c r="DL187" s="51" t="str">
        <f>IFERROR(AVERAGEIFS('Orders - December 2020'!$I$2:$I$2047,'Orders - December 2020'!$H$2:$H$2047,Worksheet!DL$3,'Orders - December 2020'!$C$2:$C$2047,Worksheet!$F187),"-")</f>
        <v>-</v>
      </c>
      <c r="DM187" s="51" t="str">
        <f>IFERROR(AVERAGEIFS('Orders - December 2020'!$I$2:$I$2047,'Orders - December 2020'!$H$2:$H$2047,Worksheet!DM$3,'Orders - December 2020'!$C$2:$C$2047,Worksheet!$F187),"-")</f>
        <v>-</v>
      </c>
      <c r="DN187" s="51" t="str">
        <f>IFERROR(AVERAGEIFS('Orders - December 2020'!$I$2:$I$2047,'Orders - December 2020'!$H$2:$H$2047,Worksheet!DN$3,'Orders - December 2020'!$C$2:$C$2047,Worksheet!$F187),"-")</f>
        <v>-</v>
      </c>
      <c r="DO187" s="51" t="str">
        <f>IFERROR(AVERAGEIFS('Orders - December 2020'!$I$2:$I$2047,'Orders - December 2020'!$H$2:$H$2047,Worksheet!DO$3,'Orders - December 2020'!$C$2:$C$2047,Worksheet!$F187),"-")</f>
        <v>-</v>
      </c>
      <c r="DP187" s="51" t="str">
        <f>IFERROR(AVERAGEIFS('Orders - December 2020'!$I$2:$I$2047,'Orders - December 2020'!$H$2:$H$2047,Worksheet!DP$3,'Orders - December 2020'!$C$2:$C$2047,Worksheet!$F187),"-")</f>
        <v>-</v>
      </c>
      <c r="DQ187" s="51">
        <f>IFERROR(AVERAGEIFS('Orders - December 2020'!$I$2:$I$2047,'Orders - December 2020'!$H$2:$H$2047,Worksheet!DQ$3,'Orders - December 2020'!$C$2:$C$2047,Worksheet!$F187),"-")</f>
        <v>1</v>
      </c>
      <c r="DR187" s="51" t="str">
        <f>IFERROR(AVERAGEIFS('Orders - December 2020'!$I$2:$I$2047,'Orders - December 2020'!$H$2:$H$2047,Worksheet!DR$3,'Orders - December 2020'!$C$2:$C$2047,Worksheet!$F187),"-")</f>
        <v>-</v>
      </c>
      <c r="DS187" s="51" t="str">
        <f>IFERROR(AVERAGEIFS('Orders - December 2020'!$I$2:$I$2047,'Orders - December 2020'!$H$2:$H$2047,Worksheet!DS$3,'Orders - December 2020'!$C$2:$C$2047,Worksheet!$F187),"-")</f>
        <v>-</v>
      </c>
      <c r="DT187" s="51" t="str">
        <f>IFERROR(AVERAGEIFS('Orders - December 2020'!$I$2:$I$2047,'Orders - December 2020'!$H$2:$H$2047,Worksheet!DT$3,'Orders - December 2020'!$C$2:$C$2047,Worksheet!$F187),"-")</f>
        <v>-</v>
      </c>
      <c r="DU187" s="51" t="str">
        <f>IFERROR(AVERAGEIFS('Orders - December 2020'!$I$2:$I$2047,'Orders - December 2020'!$H$2:$H$2047,Worksheet!DU$3,'Orders - December 2020'!$C$2:$C$2047,Worksheet!$F187),"-")</f>
        <v>-</v>
      </c>
      <c r="DV187" s="51" t="str">
        <f>IFERROR(AVERAGEIFS('Orders - December 2020'!$I$2:$I$2047,'Orders - December 2020'!$H$2:$H$2047,Worksheet!DV$3,'Orders - December 2020'!$C$2:$C$2047,Worksheet!$F187),"-")</f>
        <v>-</v>
      </c>
      <c r="DW187" s="51" t="str">
        <f>IFERROR(AVERAGEIFS('Orders - December 2020'!$I$2:$I$2047,'Orders - December 2020'!$H$2:$H$2047,Worksheet!DW$3,'Orders - December 2020'!$C$2:$C$2047,Worksheet!$F187),"-")</f>
        <v>-</v>
      </c>
      <c r="DX187" s="51" t="str">
        <f>IFERROR(AVERAGEIFS('Orders - December 2020'!$I$2:$I$2047,'Orders - December 2020'!$H$2:$H$2047,Worksheet!DX$3,'Orders - December 2020'!$C$2:$C$2047,Worksheet!$F187),"-")</f>
        <v>-</v>
      </c>
      <c r="DY187" s="51" t="str">
        <f>IFERROR(AVERAGEIFS('Orders - December 2020'!$I$2:$I$2047,'Orders - December 2020'!$H$2:$H$2047,Worksheet!DY$3,'Orders - December 2020'!$C$2:$C$2047,Worksheet!$F187),"-")</f>
        <v>-</v>
      </c>
      <c r="DZ187" s="51" t="str">
        <f>IFERROR(AVERAGEIFS('Orders - December 2020'!$I$2:$I$2047,'Orders - December 2020'!$H$2:$H$2047,Worksheet!DZ$3,'Orders - December 2020'!$C$2:$C$2047,Worksheet!$F187),"-")</f>
        <v>-</v>
      </c>
      <c r="EA187" s="51" t="str">
        <f>IFERROR(AVERAGEIFS('Orders - December 2020'!$I$2:$I$2047,'Orders - December 2020'!$H$2:$H$2047,Worksheet!EA$3,'Orders - December 2020'!$C$2:$C$2047,Worksheet!$F187),"-")</f>
        <v>-</v>
      </c>
      <c r="EB187" s="51" t="str">
        <f>IFERROR(AVERAGEIFS('Orders - December 2020'!$I$2:$I$2047,'Orders - December 2020'!$H$2:$H$2047,Worksheet!EB$3,'Orders - December 2020'!$C$2:$C$2047,Worksheet!$F187),"-")</f>
        <v>-</v>
      </c>
      <c r="EC187" s="51" t="str">
        <f>IFERROR(AVERAGEIFS('Orders - December 2020'!$I$2:$I$2047,'Orders - December 2020'!$H$2:$H$2047,Worksheet!EC$3,'Orders - December 2020'!$C$2:$C$2047,Worksheet!$F187),"-")</f>
        <v>-</v>
      </c>
      <c r="ED187" s="51" t="str">
        <f>IFERROR(AVERAGEIFS('Orders - December 2020'!$I$2:$I$2047,'Orders - December 2020'!$H$2:$H$2047,Worksheet!ED$3,'Orders - December 2020'!$C$2:$C$2047,Worksheet!$F187),"-")</f>
        <v>-</v>
      </c>
      <c r="EE187" s="51" t="str">
        <f>IFERROR(AVERAGEIFS('Orders - December 2020'!$I$2:$I$2047,'Orders - December 2020'!$H$2:$H$2047,Worksheet!EE$3,'Orders - December 2020'!$C$2:$C$2047,Worksheet!$F187),"-")</f>
        <v>-</v>
      </c>
      <c r="EF187" s="51" t="str">
        <f>IFERROR(AVERAGEIFS('Orders - December 2020'!$I$2:$I$2047,'Orders - December 2020'!$H$2:$H$2047,Worksheet!EF$3,'Orders - December 2020'!$C$2:$C$2047,Worksheet!$F187),"-")</f>
        <v>-</v>
      </c>
      <c r="EG187" s="51" t="str">
        <f>IFERROR(AVERAGEIFS('Orders - December 2020'!$I$2:$I$2047,'Orders - December 2020'!$H$2:$H$2047,Worksheet!EG$3,'Orders - December 2020'!$C$2:$C$2047,Worksheet!$F187),"-")</f>
        <v>-</v>
      </c>
      <c r="EH187" s="51" t="str">
        <f>IFERROR(AVERAGEIFS('Orders - December 2020'!$I$2:$I$2047,'Orders - December 2020'!$H$2:$H$2047,Worksheet!EH$3,'Orders - December 2020'!$C$2:$C$2047,Worksheet!$F187),"-")</f>
        <v>-</v>
      </c>
      <c r="EI187" s="51" t="str">
        <f>IFERROR(AVERAGEIFS('Orders - December 2020'!$I$2:$I$2047,'Orders - December 2020'!$H$2:$H$2047,Worksheet!EI$3,'Orders - December 2020'!$C$2:$C$2047,Worksheet!$F187),"-")</f>
        <v>-</v>
      </c>
      <c r="EJ187" s="51" t="str">
        <f>IFERROR(AVERAGEIFS('Orders - December 2020'!$I$2:$I$2047,'Orders - December 2020'!$H$2:$H$2047,Worksheet!EJ$3,'Orders - December 2020'!$C$2:$C$2047,Worksheet!$F187),"-")</f>
        <v>-</v>
      </c>
      <c r="EK187" s="51" t="str">
        <f>IFERROR(AVERAGEIFS('Orders - December 2020'!$I$2:$I$2047,'Orders - December 2020'!$H$2:$H$2047,Worksheet!EK$3,'Orders - December 2020'!$C$2:$C$2047,Worksheet!$F187),"-")</f>
        <v>-</v>
      </c>
      <c r="EL187" s="51" t="str">
        <f>IFERROR(AVERAGEIFS('Orders - December 2020'!$I$2:$I$2047,'Orders - December 2020'!$H$2:$H$2047,Worksheet!EL$3,'Orders - December 2020'!$C$2:$C$2047,Worksheet!$F187),"-")</f>
        <v>-</v>
      </c>
      <c r="EM187" s="51" t="str">
        <f>IFERROR(AVERAGEIFS('Orders - December 2020'!$I$2:$I$2047,'Orders - December 2020'!$H$2:$H$2047,Worksheet!EM$3,'Orders - December 2020'!$C$2:$C$2047,Worksheet!$F187),"-")</f>
        <v>-</v>
      </c>
      <c r="EN187" s="51" t="str">
        <f>IFERROR(AVERAGEIFS('Orders - December 2020'!$I$2:$I$2047,'Orders - December 2020'!$H$2:$H$2047,Worksheet!EN$3,'Orders - December 2020'!$C$2:$C$2047,Worksheet!$F187),"-")</f>
        <v>-</v>
      </c>
      <c r="EO187" s="51" t="str">
        <f>IFERROR(AVERAGEIFS('Orders - December 2020'!$I$2:$I$2047,'Orders - December 2020'!$H$2:$H$2047,Worksheet!EO$3,'Orders - December 2020'!$C$2:$C$2047,Worksheet!$F187),"-")</f>
        <v>-</v>
      </c>
      <c r="EP187" s="51" t="str">
        <f>IFERROR(AVERAGEIFS('Orders - December 2020'!$I$2:$I$2047,'Orders - December 2020'!$H$2:$H$2047,Worksheet!EP$3,'Orders - December 2020'!$C$2:$C$2047,Worksheet!$F187),"-")</f>
        <v>-</v>
      </c>
      <c r="EQ187" s="51" t="str">
        <f>IFERROR(AVERAGEIFS('Orders - December 2020'!$I$2:$I$2047,'Orders - December 2020'!$H$2:$H$2047,Worksheet!EQ$3,'Orders - December 2020'!$C$2:$C$2047,Worksheet!$F187),"-")</f>
        <v>-</v>
      </c>
      <c r="ER187" s="51" t="str">
        <f>IFERROR(AVERAGEIFS('Orders - December 2020'!$I$2:$I$2047,'Orders - December 2020'!$H$2:$H$2047,Worksheet!ER$3,'Orders - December 2020'!$C$2:$C$2047,Worksheet!$F187),"-")</f>
        <v>-</v>
      </c>
      <c r="ES187" s="51" t="str">
        <f>IFERROR(AVERAGEIFS('Orders - December 2020'!$I$2:$I$2047,'Orders - December 2020'!$H$2:$H$2047,Worksheet!ES$3,'Orders - December 2020'!$C$2:$C$2047,Worksheet!$F187),"-")</f>
        <v>-</v>
      </c>
      <c r="ET187" s="51" t="str">
        <f>IFERROR(AVERAGEIFS('Orders - December 2020'!$I$2:$I$2047,'Orders - December 2020'!$H$2:$H$2047,Worksheet!ET$3,'Orders - December 2020'!$C$2:$C$2047,Worksheet!$F187),"-")</f>
        <v>-</v>
      </c>
      <c r="EU187" s="51" t="str">
        <f>IFERROR(AVERAGEIFS('Orders - December 2020'!$I$2:$I$2047,'Orders - December 2020'!$H$2:$H$2047,Worksheet!EU$3,'Orders - December 2020'!$C$2:$C$2047,Worksheet!$F187),"-")</f>
        <v>-</v>
      </c>
      <c r="EV187" s="51" t="str">
        <f>IFERROR(AVERAGEIFS('Orders - December 2020'!$I$2:$I$2047,'Orders - December 2020'!$H$2:$H$2047,Worksheet!EV$3,'Orders - December 2020'!$C$2:$C$2047,Worksheet!$F187),"-")</f>
        <v>-</v>
      </c>
      <c r="EW187" s="51" t="str">
        <f>IFERROR(AVERAGEIFS('Orders - December 2020'!$I$2:$I$2047,'Orders - December 2020'!$H$2:$H$2047,Worksheet!EW$3,'Orders - December 2020'!$C$2:$C$2047,Worksheet!$F187),"-")</f>
        <v>-</v>
      </c>
      <c r="EX187" s="51" t="str">
        <f>IFERROR(AVERAGEIFS('Orders - December 2020'!$I$2:$I$2047,'Orders - December 2020'!$H$2:$H$2047,Worksheet!EX$3,'Orders - December 2020'!$C$2:$C$2047,Worksheet!$F187),"-")</f>
        <v>-</v>
      </c>
      <c r="EY187" s="51" t="str">
        <f>IFERROR(AVERAGEIFS('Orders - December 2020'!$I$2:$I$2047,'Orders - December 2020'!$H$2:$H$2047,Worksheet!EY$3,'Orders - December 2020'!$C$2:$C$2047,Worksheet!$F187),"-")</f>
        <v>-</v>
      </c>
      <c r="EZ187" s="51" t="str">
        <f>IFERROR(AVERAGEIFS('Orders - December 2020'!$I$2:$I$2047,'Orders - December 2020'!$H$2:$H$2047,Worksheet!EZ$3,'Orders - December 2020'!$C$2:$C$2047,Worksheet!$F187),"-")</f>
        <v>-</v>
      </c>
      <c r="FA187" s="51" t="str">
        <f>IFERROR(AVERAGEIFS('Orders - December 2020'!$I$2:$I$2047,'Orders - December 2020'!$H$2:$H$2047,Worksheet!FA$3,'Orders - December 2020'!$C$2:$C$2047,Worksheet!$F187),"-")</f>
        <v>-</v>
      </c>
      <c r="FB187" s="51" t="str">
        <f>IFERROR(AVERAGEIFS('Orders - December 2020'!$I$2:$I$2047,'Orders - December 2020'!$H$2:$H$2047,Worksheet!FB$3,'Orders - December 2020'!$C$2:$C$2047,Worksheet!$F187),"-")</f>
        <v>-</v>
      </c>
      <c r="FC187" s="51" t="str">
        <f>IFERROR(AVERAGEIFS('Orders - December 2020'!$I$2:$I$2047,'Orders - December 2020'!$H$2:$H$2047,Worksheet!FC$3,'Orders - December 2020'!$C$2:$C$2047,Worksheet!$F187),"-")</f>
        <v>-</v>
      </c>
      <c r="FD187" s="51" t="str">
        <f>IFERROR(AVERAGEIFS('Orders - December 2020'!$I$2:$I$2047,'Orders - December 2020'!$H$2:$H$2047,Worksheet!FD$3,'Orders - December 2020'!$C$2:$C$2047,Worksheet!$F187),"-")</f>
        <v>-</v>
      </c>
      <c r="FE187" s="51" t="str">
        <f>IFERROR(AVERAGEIFS('Orders - December 2020'!$I$2:$I$2047,'Orders - December 2020'!$H$2:$H$2047,Worksheet!FE$3,'Orders - December 2020'!$C$2:$C$2047,Worksheet!$F187),"-")</f>
        <v>-</v>
      </c>
      <c r="FF187" s="51" t="str">
        <f>IFERROR(AVERAGEIFS('Orders - December 2020'!$I$2:$I$2047,'Orders - December 2020'!$H$2:$H$2047,Worksheet!FF$3,'Orders - December 2020'!$C$2:$C$2047,Worksheet!$F187),"-")</f>
        <v>-</v>
      </c>
      <c r="FG187" s="52" t="str">
        <f>IFERROR(AVERAGEIFS('Orders - December 2020'!$I$2:$I$2047,'Orders - December 2020'!$H$2:$H$2047,Worksheet!FG$3,'Orders - December 2020'!$C$2:$C$2047,Worksheet!$F187),"-")</f>
        <v>-</v>
      </c>
    </row>
    <row r="188" spans="6:163">
      <c r="F188" s="45" t="str">
        <v>fabulous foods</v>
      </c>
      <c r="G188" s="50" t="str">
        <f>IFERROR(AVERAGEIFS('Orders - December 2020'!$I$2:$I$2047,'Orders - December 2020'!$H$2:$H$2047,Worksheet!G$3,'Orders - December 2020'!$C$2:$C$2047,Worksheet!$F188),"-")</f>
        <v>-</v>
      </c>
      <c r="H188" s="51" t="str">
        <f>IFERROR(AVERAGEIFS('Orders - December 2020'!$I$2:$I$2047,'Orders - December 2020'!$H$2:$H$2047,Worksheet!H$3,'Orders - December 2020'!$C$2:$C$2047,Worksheet!$F188),"-")</f>
        <v>-</v>
      </c>
      <c r="I188" s="51" t="str">
        <f>IFERROR(AVERAGEIFS('Orders - December 2020'!$I$2:$I$2047,'Orders - December 2020'!$H$2:$H$2047,Worksheet!I$3,'Orders - December 2020'!$C$2:$C$2047,Worksheet!$F188),"-")</f>
        <v>-</v>
      </c>
      <c r="J188" s="51" t="str">
        <f>IFERROR(AVERAGEIFS('Orders - December 2020'!$I$2:$I$2047,'Orders - December 2020'!$H$2:$H$2047,Worksheet!J$3,'Orders - December 2020'!$C$2:$C$2047,Worksheet!$F188),"-")</f>
        <v>-</v>
      </c>
      <c r="K188" s="51" t="str">
        <f>IFERROR(AVERAGEIFS('Orders - December 2020'!$I$2:$I$2047,'Orders - December 2020'!$H$2:$H$2047,Worksheet!K$3,'Orders - December 2020'!$C$2:$C$2047,Worksheet!$F188),"-")</f>
        <v>-</v>
      </c>
      <c r="L188" s="51" t="str">
        <f>IFERROR(AVERAGEIFS('Orders - December 2020'!$I$2:$I$2047,'Orders - December 2020'!$H$2:$H$2047,Worksheet!L$3,'Orders - December 2020'!$C$2:$C$2047,Worksheet!$F188),"-")</f>
        <v>-</v>
      </c>
      <c r="M188" s="51" t="str">
        <f>IFERROR(AVERAGEIFS('Orders - December 2020'!$I$2:$I$2047,'Orders - December 2020'!$H$2:$H$2047,Worksheet!M$3,'Orders - December 2020'!$C$2:$C$2047,Worksheet!$F188),"-")</f>
        <v>-</v>
      </c>
      <c r="N188" s="51" t="str">
        <f>IFERROR(AVERAGEIFS('Orders - December 2020'!$I$2:$I$2047,'Orders - December 2020'!$H$2:$H$2047,Worksheet!N$3,'Orders - December 2020'!$C$2:$C$2047,Worksheet!$F188),"-")</f>
        <v>-</v>
      </c>
      <c r="O188" s="51" t="str">
        <f>IFERROR(AVERAGEIFS('Orders - December 2020'!$I$2:$I$2047,'Orders - December 2020'!$H$2:$H$2047,Worksheet!O$3,'Orders - December 2020'!$C$2:$C$2047,Worksheet!$F188),"-")</f>
        <v>-</v>
      </c>
      <c r="P188" s="51" t="str">
        <f>IFERROR(AVERAGEIFS('Orders - December 2020'!$I$2:$I$2047,'Orders - December 2020'!$H$2:$H$2047,Worksheet!P$3,'Orders - December 2020'!$C$2:$C$2047,Worksheet!$F188),"-")</f>
        <v>-</v>
      </c>
      <c r="Q188" s="51" t="str">
        <f>IFERROR(AVERAGEIFS('Orders - December 2020'!$I$2:$I$2047,'Orders - December 2020'!$H$2:$H$2047,Worksheet!Q$3,'Orders - December 2020'!$C$2:$C$2047,Worksheet!$F188),"-")</f>
        <v>-</v>
      </c>
      <c r="R188" s="51" t="str">
        <f>IFERROR(AVERAGEIFS('Orders - December 2020'!$I$2:$I$2047,'Orders - December 2020'!$H$2:$H$2047,Worksheet!R$3,'Orders - December 2020'!$C$2:$C$2047,Worksheet!$F188),"-")</f>
        <v>-</v>
      </c>
      <c r="S188" s="51" t="str">
        <f>IFERROR(AVERAGEIFS('Orders - December 2020'!$I$2:$I$2047,'Orders - December 2020'!$H$2:$H$2047,Worksheet!S$3,'Orders - December 2020'!$C$2:$C$2047,Worksheet!$F188),"-")</f>
        <v>-</v>
      </c>
      <c r="T188" s="51" t="str">
        <f>IFERROR(AVERAGEIFS('Orders - December 2020'!$I$2:$I$2047,'Orders - December 2020'!$H$2:$H$2047,Worksheet!T$3,'Orders - December 2020'!$C$2:$C$2047,Worksheet!$F188),"-")</f>
        <v>-</v>
      </c>
      <c r="U188" s="51" t="str">
        <f>IFERROR(AVERAGEIFS('Orders - December 2020'!$I$2:$I$2047,'Orders - December 2020'!$H$2:$H$2047,Worksheet!U$3,'Orders - December 2020'!$C$2:$C$2047,Worksheet!$F188),"-")</f>
        <v>-</v>
      </c>
      <c r="V188" s="51" t="str">
        <f>IFERROR(AVERAGEIFS('Orders - December 2020'!$I$2:$I$2047,'Orders - December 2020'!$H$2:$H$2047,Worksheet!V$3,'Orders - December 2020'!$C$2:$C$2047,Worksheet!$F188),"-")</f>
        <v>-</v>
      </c>
      <c r="W188" s="51" t="str">
        <f>IFERROR(AVERAGEIFS('Orders - December 2020'!$I$2:$I$2047,'Orders - December 2020'!$H$2:$H$2047,Worksheet!W$3,'Orders - December 2020'!$C$2:$C$2047,Worksheet!$F188),"-")</f>
        <v>-</v>
      </c>
      <c r="X188" s="51" t="str">
        <f>IFERROR(AVERAGEIFS('Orders - December 2020'!$I$2:$I$2047,'Orders - December 2020'!$H$2:$H$2047,Worksheet!X$3,'Orders - December 2020'!$C$2:$C$2047,Worksheet!$F188),"-")</f>
        <v>-</v>
      </c>
      <c r="Y188" s="51" t="str">
        <f>IFERROR(AVERAGEIFS('Orders - December 2020'!$I$2:$I$2047,'Orders - December 2020'!$H$2:$H$2047,Worksheet!Y$3,'Orders - December 2020'!$C$2:$C$2047,Worksheet!$F188),"-")</f>
        <v>-</v>
      </c>
      <c r="Z188" s="51" t="str">
        <f>IFERROR(AVERAGEIFS('Orders - December 2020'!$I$2:$I$2047,'Orders - December 2020'!$H$2:$H$2047,Worksheet!Z$3,'Orders - December 2020'!$C$2:$C$2047,Worksheet!$F188),"-")</f>
        <v>-</v>
      </c>
      <c r="AA188" s="51" t="str">
        <f>IFERROR(AVERAGEIFS('Orders - December 2020'!$I$2:$I$2047,'Orders - December 2020'!$H$2:$H$2047,Worksheet!AA$3,'Orders - December 2020'!$C$2:$C$2047,Worksheet!$F188),"-")</f>
        <v>-</v>
      </c>
      <c r="AB188" s="51" t="str">
        <f>IFERROR(AVERAGEIFS('Orders - December 2020'!$I$2:$I$2047,'Orders - December 2020'!$H$2:$H$2047,Worksheet!AB$3,'Orders - December 2020'!$C$2:$C$2047,Worksheet!$F188),"-")</f>
        <v>-</v>
      </c>
      <c r="AC188" s="51" t="str">
        <f>IFERROR(AVERAGEIFS('Orders - December 2020'!$I$2:$I$2047,'Orders - December 2020'!$H$2:$H$2047,Worksheet!AC$3,'Orders - December 2020'!$C$2:$C$2047,Worksheet!$F188),"-")</f>
        <v>-</v>
      </c>
      <c r="AD188" s="51" t="str">
        <f>IFERROR(AVERAGEIFS('Orders - December 2020'!$I$2:$I$2047,'Orders - December 2020'!$H$2:$H$2047,Worksheet!AD$3,'Orders - December 2020'!$C$2:$C$2047,Worksheet!$F188),"-")</f>
        <v>-</v>
      </c>
      <c r="AE188" s="51" t="str">
        <f>IFERROR(AVERAGEIFS('Orders - December 2020'!$I$2:$I$2047,'Orders - December 2020'!$H$2:$H$2047,Worksheet!AE$3,'Orders - December 2020'!$C$2:$C$2047,Worksheet!$F188),"-")</f>
        <v>-</v>
      </c>
      <c r="AF188" s="51" t="str">
        <f>IFERROR(AVERAGEIFS('Orders - December 2020'!$I$2:$I$2047,'Orders - December 2020'!$H$2:$H$2047,Worksheet!AF$3,'Orders - December 2020'!$C$2:$C$2047,Worksheet!$F188),"-")</f>
        <v>-</v>
      </c>
      <c r="AG188" s="51" t="str">
        <f>IFERROR(AVERAGEIFS('Orders - December 2020'!$I$2:$I$2047,'Orders - December 2020'!$H$2:$H$2047,Worksheet!AG$3,'Orders - December 2020'!$C$2:$C$2047,Worksheet!$F188),"-")</f>
        <v>-</v>
      </c>
      <c r="AH188" s="51" t="str">
        <f>IFERROR(AVERAGEIFS('Orders - December 2020'!$I$2:$I$2047,'Orders - December 2020'!$H$2:$H$2047,Worksheet!AH$3,'Orders - December 2020'!$C$2:$C$2047,Worksheet!$F188),"-")</f>
        <v>-</v>
      </c>
      <c r="AI188" s="51" t="str">
        <f>IFERROR(AVERAGEIFS('Orders - December 2020'!$I$2:$I$2047,'Orders - December 2020'!$H$2:$H$2047,Worksheet!AI$3,'Orders - December 2020'!$C$2:$C$2047,Worksheet!$F188),"-")</f>
        <v>-</v>
      </c>
      <c r="AJ188" s="51" t="str">
        <f>IFERROR(AVERAGEIFS('Orders - December 2020'!$I$2:$I$2047,'Orders - December 2020'!$H$2:$H$2047,Worksheet!AJ$3,'Orders - December 2020'!$C$2:$C$2047,Worksheet!$F188),"-")</f>
        <v>-</v>
      </c>
      <c r="AK188" s="51" t="str">
        <f>IFERROR(AVERAGEIFS('Orders - December 2020'!$I$2:$I$2047,'Orders - December 2020'!$H$2:$H$2047,Worksheet!AK$3,'Orders - December 2020'!$C$2:$C$2047,Worksheet!$F188),"-")</f>
        <v>-</v>
      </c>
      <c r="AL188" s="51">
        <f>IFERROR(AVERAGEIFS('Orders - December 2020'!$I$2:$I$2047,'Orders - December 2020'!$H$2:$H$2047,Worksheet!AL$3,'Orders - December 2020'!$C$2:$C$2047,Worksheet!$F188),"-")</f>
        <v>0.5</v>
      </c>
      <c r="AM188" s="51" t="str">
        <f>IFERROR(AVERAGEIFS('Orders - December 2020'!$I$2:$I$2047,'Orders - December 2020'!$H$2:$H$2047,Worksheet!AM$3,'Orders - December 2020'!$C$2:$C$2047,Worksheet!$F188),"-")</f>
        <v>-</v>
      </c>
      <c r="AN188" s="51" t="str">
        <f>IFERROR(AVERAGEIFS('Orders - December 2020'!$I$2:$I$2047,'Orders - December 2020'!$H$2:$H$2047,Worksheet!AN$3,'Orders - December 2020'!$C$2:$C$2047,Worksheet!$F188),"-")</f>
        <v>-</v>
      </c>
      <c r="AO188" s="51" t="str">
        <f>IFERROR(AVERAGEIFS('Orders - December 2020'!$I$2:$I$2047,'Orders - December 2020'!$H$2:$H$2047,Worksheet!AO$3,'Orders - December 2020'!$C$2:$C$2047,Worksheet!$F188),"-")</f>
        <v>-</v>
      </c>
      <c r="AP188" s="51" t="str">
        <f>IFERROR(AVERAGEIFS('Orders - December 2020'!$I$2:$I$2047,'Orders - December 2020'!$H$2:$H$2047,Worksheet!AP$3,'Orders - December 2020'!$C$2:$C$2047,Worksheet!$F188),"-")</f>
        <v>-</v>
      </c>
      <c r="AQ188" s="51" t="str">
        <f>IFERROR(AVERAGEIFS('Orders - December 2020'!$I$2:$I$2047,'Orders - December 2020'!$H$2:$H$2047,Worksheet!AQ$3,'Orders - December 2020'!$C$2:$C$2047,Worksheet!$F188),"-")</f>
        <v>-</v>
      </c>
      <c r="AR188" s="51" t="str">
        <f>IFERROR(AVERAGEIFS('Orders - December 2020'!$I$2:$I$2047,'Orders - December 2020'!$H$2:$H$2047,Worksheet!AR$3,'Orders - December 2020'!$C$2:$C$2047,Worksheet!$F188),"-")</f>
        <v>-</v>
      </c>
      <c r="AS188" s="51" t="str">
        <f>IFERROR(AVERAGEIFS('Orders - December 2020'!$I$2:$I$2047,'Orders - December 2020'!$H$2:$H$2047,Worksheet!AS$3,'Orders - December 2020'!$C$2:$C$2047,Worksheet!$F188),"-")</f>
        <v>-</v>
      </c>
      <c r="AT188" s="51" t="str">
        <f>IFERROR(AVERAGEIFS('Orders - December 2020'!$I$2:$I$2047,'Orders - December 2020'!$H$2:$H$2047,Worksheet!AT$3,'Orders - December 2020'!$C$2:$C$2047,Worksheet!$F188),"-")</f>
        <v>-</v>
      </c>
      <c r="AU188" s="51" t="str">
        <f>IFERROR(AVERAGEIFS('Orders - December 2020'!$I$2:$I$2047,'Orders - December 2020'!$H$2:$H$2047,Worksheet!AU$3,'Orders - December 2020'!$C$2:$C$2047,Worksheet!$F188),"-")</f>
        <v>-</v>
      </c>
      <c r="AV188" s="51" t="str">
        <f>IFERROR(AVERAGEIFS('Orders - December 2020'!$I$2:$I$2047,'Orders - December 2020'!$H$2:$H$2047,Worksheet!AV$3,'Orders - December 2020'!$C$2:$C$2047,Worksheet!$F188),"-")</f>
        <v>-</v>
      </c>
      <c r="AW188" s="51" t="str">
        <f>IFERROR(AVERAGEIFS('Orders - December 2020'!$I$2:$I$2047,'Orders - December 2020'!$H$2:$H$2047,Worksheet!AW$3,'Orders - December 2020'!$C$2:$C$2047,Worksheet!$F188),"-")</f>
        <v>-</v>
      </c>
      <c r="AX188" s="51" t="str">
        <f>IFERROR(AVERAGEIFS('Orders - December 2020'!$I$2:$I$2047,'Orders - December 2020'!$H$2:$H$2047,Worksheet!AX$3,'Orders - December 2020'!$C$2:$C$2047,Worksheet!$F188),"-")</f>
        <v>-</v>
      </c>
      <c r="AY188" s="51" t="str">
        <f>IFERROR(AVERAGEIFS('Orders - December 2020'!$I$2:$I$2047,'Orders - December 2020'!$H$2:$H$2047,Worksheet!AY$3,'Orders - December 2020'!$C$2:$C$2047,Worksheet!$F188),"-")</f>
        <v>-</v>
      </c>
      <c r="AZ188" s="51" t="str">
        <f>IFERROR(AVERAGEIFS('Orders - December 2020'!$I$2:$I$2047,'Orders - December 2020'!$H$2:$H$2047,Worksheet!AZ$3,'Orders - December 2020'!$C$2:$C$2047,Worksheet!$F188),"-")</f>
        <v>-</v>
      </c>
      <c r="BA188" s="51" t="str">
        <f>IFERROR(AVERAGEIFS('Orders - December 2020'!$I$2:$I$2047,'Orders - December 2020'!$H$2:$H$2047,Worksheet!BA$3,'Orders - December 2020'!$C$2:$C$2047,Worksheet!$F188),"-")</f>
        <v>-</v>
      </c>
      <c r="BB188" s="51" t="str">
        <f>IFERROR(AVERAGEIFS('Orders - December 2020'!$I$2:$I$2047,'Orders - December 2020'!$H$2:$H$2047,Worksheet!BB$3,'Orders - December 2020'!$C$2:$C$2047,Worksheet!$F188),"-")</f>
        <v>-</v>
      </c>
      <c r="BC188" s="51" t="str">
        <f>IFERROR(AVERAGEIFS('Orders - December 2020'!$I$2:$I$2047,'Orders - December 2020'!$H$2:$H$2047,Worksheet!BC$3,'Orders - December 2020'!$C$2:$C$2047,Worksheet!$F188),"-")</f>
        <v>-</v>
      </c>
      <c r="BD188" s="51" t="str">
        <f>IFERROR(AVERAGEIFS('Orders - December 2020'!$I$2:$I$2047,'Orders - December 2020'!$H$2:$H$2047,Worksheet!BD$3,'Orders - December 2020'!$C$2:$C$2047,Worksheet!$F188),"-")</f>
        <v>-</v>
      </c>
      <c r="BE188" s="51">
        <f>IFERROR(AVERAGEIFS('Orders - December 2020'!$I$2:$I$2047,'Orders - December 2020'!$H$2:$H$2047,Worksheet!BE$3,'Orders - December 2020'!$C$2:$C$2047,Worksheet!$F188),"-")</f>
        <v>0.5</v>
      </c>
      <c r="BF188" s="51" t="str">
        <f>IFERROR(AVERAGEIFS('Orders - December 2020'!$I$2:$I$2047,'Orders - December 2020'!$H$2:$H$2047,Worksheet!BF$3,'Orders - December 2020'!$C$2:$C$2047,Worksheet!$F188),"-")</f>
        <v>-</v>
      </c>
      <c r="BG188" s="51" t="str">
        <f>IFERROR(AVERAGEIFS('Orders - December 2020'!$I$2:$I$2047,'Orders - December 2020'!$H$2:$H$2047,Worksheet!BG$3,'Orders - December 2020'!$C$2:$C$2047,Worksheet!$F188),"-")</f>
        <v>-</v>
      </c>
      <c r="BH188" s="51" t="str">
        <f>IFERROR(AVERAGEIFS('Orders - December 2020'!$I$2:$I$2047,'Orders - December 2020'!$H$2:$H$2047,Worksheet!BH$3,'Orders - December 2020'!$C$2:$C$2047,Worksheet!$F188),"-")</f>
        <v>-</v>
      </c>
      <c r="BI188" s="51" t="str">
        <f>IFERROR(AVERAGEIFS('Orders - December 2020'!$I$2:$I$2047,'Orders - December 2020'!$H$2:$H$2047,Worksheet!BI$3,'Orders - December 2020'!$C$2:$C$2047,Worksheet!$F188),"-")</f>
        <v>-</v>
      </c>
      <c r="BJ188" s="51" t="str">
        <f>IFERROR(AVERAGEIFS('Orders - December 2020'!$I$2:$I$2047,'Orders - December 2020'!$H$2:$H$2047,Worksheet!BJ$3,'Orders - December 2020'!$C$2:$C$2047,Worksheet!$F188),"-")</f>
        <v>-</v>
      </c>
      <c r="BK188" s="51" t="str">
        <f>IFERROR(AVERAGEIFS('Orders - December 2020'!$I$2:$I$2047,'Orders - December 2020'!$H$2:$H$2047,Worksheet!BK$3,'Orders - December 2020'!$C$2:$C$2047,Worksheet!$F188),"-")</f>
        <v>-</v>
      </c>
      <c r="BL188" s="51" t="str">
        <f>IFERROR(AVERAGEIFS('Orders - December 2020'!$I$2:$I$2047,'Orders - December 2020'!$H$2:$H$2047,Worksheet!BL$3,'Orders - December 2020'!$C$2:$C$2047,Worksheet!$F188),"-")</f>
        <v>-</v>
      </c>
      <c r="BM188" s="51" t="str">
        <f>IFERROR(AVERAGEIFS('Orders - December 2020'!$I$2:$I$2047,'Orders - December 2020'!$H$2:$H$2047,Worksheet!BM$3,'Orders - December 2020'!$C$2:$C$2047,Worksheet!$F188),"-")</f>
        <v>-</v>
      </c>
      <c r="BN188" s="51" t="str">
        <f>IFERROR(AVERAGEIFS('Orders - December 2020'!$I$2:$I$2047,'Orders - December 2020'!$H$2:$H$2047,Worksheet!BN$3,'Orders - December 2020'!$C$2:$C$2047,Worksheet!$F188),"-")</f>
        <v>-</v>
      </c>
      <c r="BO188" s="51" t="str">
        <f>IFERROR(AVERAGEIFS('Orders - December 2020'!$I$2:$I$2047,'Orders - December 2020'!$H$2:$H$2047,Worksheet!BO$3,'Orders - December 2020'!$C$2:$C$2047,Worksheet!$F188),"-")</f>
        <v>-</v>
      </c>
      <c r="BP188" s="51" t="str">
        <f>IFERROR(AVERAGEIFS('Orders - December 2020'!$I$2:$I$2047,'Orders - December 2020'!$H$2:$H$2047,Worksheet!BP$3,'Orders - December 2020'!$C$2:$C$2047,Worksheet!$F188),"-")</f>
        <v>-</v>
      </c>
      <c r="BQ188" s="51" t="str">
        <f>IFERROR(AVERAGEIFS('Orders - December 2020'!$I$2:$I$2047,'Orders - December 2020'!$H$2:$H$2047,Worksheet!BQ$3,'Orders - December 2020'!$C$2:$C$2047,Worksheet!$F188),"-")</f>
        <v>-</v>
      </c>
      <c r="BR188" s="51" t="str">
        <f>IFERROR(AVERAGEIFS('Orders - December 2020'!$I$2:$I$2047,'Orders - December 2020'!$H$2:$H$2047,Worksheet!BR$3,'Orders - December 2020'!$C$2:$C$2047,Worksheet!$F188),"-")</f>
        <v>-</v>
      </c>
      <c r="BS188" s="51" t="str">
        <f>IFERROR(AVERAGEIFS('Orders - December 2020'!$I$2:$I$2047,'Orders - December 2020'!$H$2:$H$2047,Worksheet!BS$3,'Orders - December 2020'!$C$2:$C$2047,Worksheet!$F188),"-")</f>
        <v>-</v>
      </c>
      <c r="BT188" s="51" t="str">
        <f>IFERROR(AVERAGEIFS('Orders - December 2020'!$I$2:$I$2047,'Orders - December 2020'!$H$2:$H$2047,Worksheet!BT$3,'Orders - December 2020'!$C$2:$C$2047,Worksheet!$F188),"-")</f>
        <v>-</v>
      </c>
      <c r="BU188" s="51" t="str">
        <f>IFERROR(AVERAGEIFS('Orders - December 2020'!$I$2:$I$2047,'Orders - December 2020'!$H$2:$H$2047,Worksheet!BU$3,'Orders - December 2020'!$C$2:$C$2047,Worksheet!$F188),"-")</f>
        <v>-</v>
      </c>
      <c r="BV188" s="51" t="str">
        <f>IFERROR(AVERAGEIFS('Orders - December 2020'!$I$2:$I$2047,'Orders - December 2020'!$H$2:$H$2047,Worksheet!BV$3,'Orders - December 2020'!$C$2:$C$2047,Worksheet!$F188),"-")</f>
        <v>-</v>
      </c>
      <c r="BW188" s="51" t="str">
        <f>IFERROR(AVERAGEIFS('Orders - December 2020'!$I$2:$I$2047,'Orders - December 2020'!$H$2:$H$2047,Worksheet!BW$3,'Orders - December 2020'!$C$2:$C$2047,Worksheet!$F188),"-")</f>
        <v>-</v>
      </c>
      <c r="BX188" s="51" t="str">
        <f>IFERROR(AVERAGEIFS('Orders - December 2020'!$I$2:$I$2047,'Orders - December 2020'!$H$2:$H$2047,Worksheet!BX$3,'Orders - December 2020'!$C$2:$C$2047,Worksheet!$F188),"-")</f>
        <v>-</v>
      </c>
      <c r="BY188" s="51" t="str">
        <f>IFERROR(AVERAGEIFS('Orders - December 2020'!$I$2:$I$2047,'Orders - December 2020'!$H$2:$H$2047,Worksheet!BY$3,'Orders - December 2020'!$C$2:$C$2047,Worksheet!$F188),"-")</f>
        <v>-</v>
      </c>
      <c r="BZ188" s="51">
        <f>IFERROR(AVERAGEIFS('Orders - December 2020'!$I$2:$I$2047,'Orders - December 2020'!$H$2:$H$2047,Worksheet!BZ$3,'Orders - December 2020'!$C$2:$C$2047,Worksheet!$F188),"-")</f>
        <v>0.5</v>
      </c>
      <c r="CA188" s="51" t="str">
        <f>IFERROR(AVERAGEIFS('Orders - December 2020'!$I$2:$I$2047,'Orders - December 2020'!$H$2:$H$2047,Worksheet!CA$3,'Orders - December 2020'!$C$2:$C$2047,Worksheet!$F188),"-")</f>
        <v>-</v>
      </c>
      <c r="CB188" s="51" t="str">
        <f>IFERROR(AVERAGEIFS('Orders - December 2020'!$I$2:$I$2047,'Orders - December 2020'!$H$2:$H$2047,Worksheet!CB$3,'Orders - December 2020'!$C$2:$C$2047,Worksheet!$F188),"-")</f>
        <v>-</v>
      </c>
      <c r="CC188" s="51" t="str">
        <f>IFERROR(AVERAGEIFS('Orders - December 2020'!$I$2:$I$2047,'Orders - December 2020'!$H$2:$H$2047,Worksheet!CC$3,'Orders - December 2020'!$C$2:$C$2047,Worksheet!$F188),"-")</f>
        <v>-</v>
      </c>
      <c r="CD188" s="51" t="str">
        <f>IFERROR(AVERAGEIFS('Orders - December 2020'!$I$2:$I$2047,'Orders - December 2020'!$H$2:$H$2047,Worksheet!CD$3,'Orders - December 2020'!$C$2:$C$2047,Worksheet!$F188),"-")</f>
        <v>-</v>
      </c>
      <c r="CE188" s="51" t="str">
        <f>IFERROR(AVERAGEIFS('Orders - December 2020'!$I$2:$I$2047,'Orders - December 2020'!$H$2:$H$2047,Worksheet!CE$3,'Orders - December 2020'!$C$2:$C$2047,Worksheet!$F188),"-")</f>
        <v>-</v>
      </c>
      <c r="CF188" s="51" t="str">
        <f>IFERROR(AVERAGEIFS('Orders - December 2020'!$I$2:$I$2047,'Orders - December 2020'!$H$2:$H$2047,Worksheet!CF$3,'Orders - December 2020'!$C$2:$C$2047,Worksheet!$F188),"-")</f>
        <v>-</v>
      </c>
      <c r="CG188" s="51" t="str">
        <f>IFERROR(AVERAGEIFS('Orders - December 2020'!$I$2:$I$2047,'Orders - December 2020'!$H$2:$H$2047,Worksheet!CG$3,'Orders - December 2020'!$C$2:$C$2047,Worksheet!$F188),"-")</f>
        <v>-</v>
      </c>
      <c r="CH188" s="51" t="str">
        <f>IFERROR(AVERAGEIFS('Orders - December 2020'!$I$2:$I$2047,'Orders - December 2020'!$H$2:$H$2047,Worksheet!CH$3,'Orders - December 2020'!$C$2:$C$2047,Worksheet!$F188),"-")</f>
        <v>-</v>
      </c>
      <c r="CI188" s="51" t="str">
        <f>IFERROR(AVERAGEIFS('Orders - December 2020'!$I$2:$I$2047,'Orders - December 2020'!$H$2:$H$2047,Worksheet!CI$3,'Orders - December 2020'!$C$2:$C$2047,Worksheet!$F188),"-")</f>
        <v>-</v>
      </c>
      <c r="CJ188" s="51" t="str">
        <f>IFERROR(AVERAGEIFS('Orders - December 2020'!$I$2:$I$2047,'Orders - December 2020'!$H$2:$H$2047,Worksheet!CJ$3,'Orders - December 2020'!$C$2:$C$2047,Worksheet!$F188),"-")</f>
        <v>-</v>
      </c>
      <c r="CK188" s="51" t="str">
        <f>IFERROR(AVERAGEIFS('Orders - December 2020'!$I$2:$I$2047,'Orders - December 2020'!$H$2:$H$2047,Worksheet!CK$3,'Orders - December 2020'!$C$2:$C$2047,Worksheet!$F188),"-")</f>
        <v>-</v>
      </c>
      <c r="CL188" s="51" t="str">
        <f>IFERROR(AVERAGEIFS('Orders - December 2020'!$I$2:$I$2047,'Orders - December 2020'!$H$2:$H$2047,Worksheet!CL$3,'Orders - December 2020'!$C$2:$C$2047,Worksheet!$F188),"-")</f>
        <v>-</v>
      </c>
      <c r="CM188" s="51" t="str">
        <f>IFERROR(AVERAGEIFS('Orders - December 2020'!$I$2:$I$2047,'Orders - December 2020'!$H$2:$H$2047,Worksheet!CM$3,'Orders - December 2020'!$C$2:$C$2047,Worksheet!$F188),"-")</f>
        <v>-</v>
      </c>
      <c r="CN188" s="51" t="str">
        <f>IFERROR(AVERAGEIFS('Orders - December 2020'!$I$2:$I$2047,'Orders - December 2020'!$H$2:$H$2047,Worksheet!CN$3,'Orders - December 2020'!$C$2:$C$2047,Worksheet!$F188),"-")</f>
        <v>-</v>
      </c>
      <c r="CO188" s="51" t="str">
        <f>IFERROR(AVERAGEIFS('Orders - December 2020'!$I$2:$I$2047,'Orders - December 2020'!$H$2:$H$2047,Worksheet!CO$3,'Orders - December 2020'!$C$2:$C$2047,Worksheet!$F188),"-")</f>
        <v>-</v>
      </c>
      <c r="CP188" s="51" t="str">
        <f>IFERROR(AVERAGEIFS('Orders - December 2020'!$I$2:$I$2047,'Orders - December 2020'!$H$2:$H$2047,Worksheet!CP$3,'Orders - December 2020'!$C$2:$C$2047,Worksheet!$F188),"-")</f>
        <v>-</v>
      </c>
      <c r="CQ188" s="51">
        <f>IFERROR(AVERAGEIFS('Orders - December 2020'!$I$2:$I$2047,'Orders - December 2020'!$H$2:$H$2047,Worksheet!CQ$3,'Orders - December 2020'!$C$2:$C$2047,Worksheet!$F188),"-")</f>
        <v>4</v>
      </c>
      <c r="CR188" s="51" t="str">
        <f>IFERROR(AVERAGEIFS('Orders - December 2020'!$I$2:$I$2047,'Orders - December 2020'!$H$2:$H$2047,Worksheet!CR$3,'Orders - December 2020'!$C$2:$C$2047,Worksheet!$F188),"-")</f>
        <v>-</v>
      </c>
      <c r="CS188" s="51" t="str">
        <f>IFERROR(AVERAGEIFS('Orders - December 2020'!$I$2:$I$2047,'Orders - December 2020'!$H$2:$H$2047,Worksheet!CS$3,'Orders - December 2020'!$C$2:$C$2047,Worksheet!$F188),"-")</f>
        <v>-</v>
      </c>
      <c r="CT188" s="51" t="str">
        <f>IFERROR(AVERAGEIFS('Orders - December 2020'!$I$2:$I$2047,'Orders - December 2020'!$H$2:$H$2047,Worksheet!CT$3,'Orders - December 2020'!$C$2:$C$2047,Worksheet!$F188),"-")</f>
        <v>-</v>
      </c>
      <c r="CU188" s="51" t="str">
        <f>IFERROR(AVERAGEIFS('Orders - December 2020'!$I$2:$I$2047,'Orders - December 2020'!$H$2:$H$2047,Worksheet!CU$3,'Orders - December 2020'!$C$2:$C$2047,Worksheet!$F188),"-")</f>
        <v>-</v>
      </c>
      <c r="CV188" s="51" t="str">
        <f>IFERROR(AVERAGEIFS('Orders - December 2020'!$I$2:$I$2047,'Orders - December 2020'!$H$2:$H$2047,Worksheet!CV$3,'Orders - December 2020'!$C$2:$C$2047,Worksheet!$F188),"-")</f>
        <v>-</v>
      </c>
      <c r="CW188" s="51" t="str">
        <f>IFERROR(AVERAGEIFS('Orders - December 2020'!$I$2:$I$2047,'Orders - December 2020'!$H$2:$H$2047,Worksheet!CW$3,'Orders - December 2020'!$C$2:$C$2047,Worksheet!$F188),"-")</f>
        <v>-</v>
      </c>
      <c r="CX188" s="51" t="str">
        <f>IFERROR(AVERAGEIFS('Orders - December 2020'!$I$2:$I$2047,'Orders - December 2020'!$H$2:$H$2047,Worksheet!CX$3,'Orders - December 2020'!$C$2:$C$2047,Worksheet!$F188),"-")</f>
        <v>-</v>
      </c>
      <c r="CY188" s="51" t="str">
        <f>IFERROR(AVERAGEIFS('Orders - December 2020'!$I$2:$I$2047,'Orders - December 2020'!$H$2:$H$2047,Worksheet!CY$3,'Orders - December 2020'!$C$2:$C$2047,Worksheet!$F188),"-")</f>
        <v>-</v>
      </c>
      <c r="CZ188" s="51" t="str">
        <f>IFERROR(AVERAGEIFS('Orders - December 2020'!$I$2:$I$2047,'Orders - December 2020'!$H$2:$H$2047,Worksheet!CZ$3,'Orders - December 2020'!$C$2:$C$2047,Worksheet!$F188),"-")</f>
        <v>-</v>
      </c>
      <c r="DA188" s="51" t="str">
        <f>IFERROR(AVERAGEIFS('Orders - December 2020'!$I$2:$I$2047,'Orders - December 2020'!$H$2:$H$2047,Worksheet!DA$3,'Orders - December 2020'!$C$2:$C$2047,Worksheet!$F188),"-")</f>
        <v>-</v>
      </c>
      <c r="DB188" s="51" t="str">
        <f>IFERROR(AVERAGEIFS('Orders - December 2020'!$I$2:$I$2047,'Orders - December 2020'!$H$2:$H$2047,Worksheet!DB$3,'Orders - December 2020'!$C$2:$C$2047,Worksheet!$F188),"-")</f>
        <v>-</v>
      </c>
      <c r="DC188" s="51" t="str">
        <f>IFERROR(AVERAGEIFS('Orders - December 2020'!$I$2:$I$2047,'Orders - December 2020'!$H$2:$H$2047,Worksheet!DC$3,'Orders - December 2020'!$C$2:$C$2047,Worksheet!$F188),"-")</f>
        <v>-</v>
      </c>
      <c r="DD188" s="51" t="str">
        <f>IFERROR(AVERAGEIFS('Orders - December 2020'!$I$2:$I$2047,'Orders - December 2020'!$H$2:$H$2047,Worksheet!DD$3,'Orders - December 2020'!$C$2:$C$2047,Worksheet!$F188),"-")</f>
        <v>-</v>
      </c>
      <c r="DE188" s="51" t="str">
        <f>IFERROR(AVERAGEIFS('Orders - December 2020'!$I$2:$I$2047,'Orders - December 2020'!$H$2:$H$2047,Worksheet!DE$3,'Orders - December 2020'!$C$2:$C$2047,Worksheet!$F188),"-")</f>
        <v>-</v>
      </c>
      <c r="DF188" s="51" t="str">
        <f>IFERROR(AVERAGEIFS('Orders - December 2020'!$I$2:$I$2047,'Orders - December 2020'!$H$2:$H$2047,Worksheet!DF$3,'Orders - December 2020'!$C$2:$C$2047,Worksheet!$F188),"-")</f>
        <v>-</v>
      </c>
      <c r="DG188" s="51" t="str">
        <f>IFERROR(AVERAGEIFS('Orders - December 2020'!$I$2:$I$2047,'Orders - December 2020'!$H$2:$H$2047,Worksheet!DG$3,'Orders - December 2020'!$C$2:$C$2047,Worksheet!$F188),"-")</f>
        <v>-</v>
      </c>
      <c r="DH188" s="51" t="str">
        <f>IFERROR(AVERAGEIFS('Orders - December 2020'!$I$2:$I$2047,'Orders - December 2020'!$H$2:$H$2047,Worksheet!DH$3,'Orders - December 2020'!$C$2:$C$2047,Worksheet!$F188),"-")</f>
        <v>-</v>
      </c>
      <c r="DI188" s="51" t="str">
        <f>IFERROR(AVERAGEIFS('Orders - December 2020'!$I$2:$I$2047,'Orders - December 2020'!$H$2:$H$2047,Worksheet!DI$3,'Orders - December 2020'!$C$2:$C$2047,Worksheet!$F188),"-")</f>
        <v>-</v>
      </c>
      <c r="DJ188" s="51" t="str">
        <f>IFERROR(AVERAGEIFS('Orders - December 2020'!$I$2:$I$2047,'Orders - December 2020'!$H$2:$H$2047,Worksheet!DJ$3,'Orders - December 2020'!$C$2:$C$2047,Worksheet!$F188),"-")</f>
        <v>-</v>
      </c>
      <c r="DK188" s="51" t="str">
        <f>IFERROR(AVERAGEIFS('Orders - December 2020'!$I$2:$I$2047,'Orders - December 2020'!$H$2:$H$2047,Worksheet!DK$3,'Orders - December 2020'!$C$2:$C$2047,Worksheet!$F188),"-")</f>
        <v>-</v>
      </c>
      <c r="DL188" s="51" t="str">
        <f>IFERROR(AVERAGEIFS('Orders - December 2020'!$I$2:$I$2047,'Orders - December 2020'!$H$2:$H$2047,Worksheet!DL$3,'Orders - December 2020'!$C$2:$C$2047,Worksheet!$F188),"-")</f>
        <v>-</v>
      </c>
      <c r="DM188" s="51" t="str">
        <f>IFERROR(AVERAGEIFS('Orders - December 2020'!$I$2:$I$2047,'Orders - December 2020'!$H$2:$H$2047,Worksheet!DM$3,'Orders - December 2020'!$C$2:$C$2047,Worksheet!$F188),"-")</f>
        <v>-</v>
      </c>
      <c r="DN188" s="51" t="str">
        <f>IFERROR(AVERAGEIFS('Orders - December 2020'!$I$2:$I$2047,'Orders - December 2020'!$H$2:$H$2047,Worksheet!DN$3,'Orders - December 2020'!$C$2:$C$2047,Worksheet!$F188),"-")</f>
        <v>-</v>
      </c>
      <c r="DO188" s="51" t="str">
        <f>IFERROR(AVERAGEIFS('Orders - December 2020'!$I$2:$I$2047,'Orders - December 2020'!$H$2:$H$2047,Worksheet!DO$3,'Orders - December 2020'!$C$2:$C$2047,Worksheet!$F188),"-")</f>
        <v>-</v>
      </c>
      <c r="DP188" s="51" t="str">
        <f>IFERROR(AVERAGEIFS('Orders - December 2020'!$I$2:$I$2047,'Orders - December 2020'!$H$2:$H$2047,Worksheet!DP$3,'Orders - December 2020'!$C$2:$C$2047,Worksheet!$F188),"-")</f>
        <v>-</v>
      </c>
      <c r="DQ188" s="51" t="str">
        <f>IFERROR(AVERAGEIFS('Orders - December 2020'!$I$2:$I$2047,'Orders - December 2020'!$H$2:$H$2047,Worksheet!DQ$3,'Orders - December 2020'!$C$2:$C$2047,Worksheet!$F188),"-")</f>
        <v>-</v>
      </c>
      <c r="DR188" s="51" t="str">
        <f>IFERROR(AVERAGEIFS('Orders - December 2020'!$I$2:$I$2047,'Orders - December 2020'!$H$2:$H$2047,Worksheet!DR$3,'Orders - December 2020'!$C$2:$C$2047,Worksheet!$F188),"-")</f>
        <v>-</v>
      </c>
      <c r="DS188" s="51" t="str">
        <f>IFERROR(AVERAGEIFS('Orders - December 2020'!$I$2:$I$2047,'Orders - December 2020'!$H$2:$H$2047,Worksheet!DS$3,'Orders - December 2020'!$C$2:$C$2047,Worksheet!$F188),"-")</f>
        <v>-</v>
      </c>
      <c r="DT188" s="51" t="str">
        <f>IFERROR(AVERAGEIFS('Orders - December 2020'!$I$2:$I$2047,'Orders - December 2020'!$H$2:$H$2047,Worksheet!DT$3,'Orders - December 2020'!$C$2:$C$2047,Worksheet!$F188),"-")</f>
        <v>-</v>
      </c>
      <c r="DU188" s="51" t="str">
        <f>IFERROR(AVERAGEIFS('Orders - December 2020'!$I$2:$I$2047,'Orders - December 2020'!$H$2:$H$2047,Worksheet!DU$3,'Orders - December 2020'!$C$2:$C$2047,Worksheet!$F188),"-")</f>
        <v>-</v>
      </c>
      <c r="DV188" s="51">
        <f>IFERROR(AVERAGEIFS('Orders - December 2020'!$I$2:$I$2047,'Orders - December 2020'!$H$2:$H$2047,Worksheet!DV$3,'Orders - December 2020'!$C$2:$C$2047,Worksheet!$F188),"-")</f>
        <v>1</v>
      </c>
      <c r="DW188" s="51" t="str">
        <f>IFERROR(AVERAGEIFS('Orders - December 2020'!$I$2:$I$2047,'Orders - December 2020'!$H$2:$H$2047,Worksheet!DW$3,'Orders - December 2020'!$C$2:$C$2047,Worksheet!$F188),"-")</f>
        <v>-</v>
      </c>
      <c r="DX188" s="51" t="str">
        <f>IFERROR(AVERAGEIFS('Orders - December 2020'!$I$2:$I$2047,'Orders - December 2020'!$H$2:$H$2047,Worksheet!DX$3,'Orders - December 2020'!$C$2:$C$2047,Worksheet!$F188),"-")</f>
        <v>-</v>
      </c>
      <c r="DY188" s="51" t="str">
        <f>IFERROR(AVERAGEIFS('Orders - December 2020'!$I$2:$I$2047,'Orders - December 2020'!$H$2:$H$2047,Worksheet!DY$3,'Orders - December 2020'!$C$2:$C$2047,Worksheet!$F188),"-")</f>
        <v>-</v>
      </c>
      <c r="DZ188" s="51" t="str">
        <f>IFERROR(AVERAGEIFS('Orders - December 2020'!$I$2:$I$2047,'Orders - December 2020'!$H$2:$H$2047,Worksheet!DZ$3,'Orders - December 2020'!$C$2:$C$2047,Worksheet!$F188),"-")</f>
        <v>-</v>
      </c>
      <c r="EA188" s="51" t="str">
        <f>IFERROR(AVERAGEIFS('Orders - December 2020'!$I$2:$I$2047,'Orders - December 2020'!$H$2:$H$2047,Worksheet!EA$3,'Orders - December 2020'!$C$2:$C$2047,Worksheet!$F188),"-")</f>
        <v>-</v>
      </c>
      <c r="EB188" s="51" t="str">
        <f>IFERROR(AVERAGEIFS('Orders - December 2020'!$I$2:$I$2047,'Orders - December 2020'!$H$2:$H$2047,Worksheet!EB$3,'Orders - December 2020'!$C$2:$C$2047,Worksheet!$F188),"-")</f>
        <v>-</v>
      </c>
      <c r="EC188" s="51" t="str">
        <f>IFERROR(AVERAGEIFS('Orders - December 2020'!$I$2:$I$2047,'Orders - December 2020'!$H$2:$H$2047,Worksheet!EC$3,'Orders - December 2020'!$C$2:$C$2047,Worksheet!$F188),"-")</f>
        <v>-</v>
      </c>
      <c r="ED188" s="51" t="str">
        <f>IFERROR(AVERAGEIFS('Orders - December 2020'!$I$2:$I$2047,'Orders - December 2020'!$H$2:$H$2047,Worksheet!ED$3,'Orders - December 2020'!$C$2:$C$2047,Worksheet!$F188),"-")</f>
        <v>-</v>
      </c>
      <c r="EE188" s="51" t="str">
        <f>IFERROR(AVERAGEIFS('Orders - December 2020'!$I$2:$I$2047,'Orders - December 2020'!$H$2:$H$2047,Worksheet!EE$3,'Orders - December 2020'!$C$2:$C$2047,Worksheet!$F188),"-")</f>
        <v>-</v>
      </c>
      <c r="EF188" s="51" t="str">
        <f>IFERROR(AVERAGEIFS('Orders - December 2020'!$I$2:$I$2047,'Orders - December 2020'!$H$2:$H$2047,Worksheet!EF$3,'Orders - December 2020'!$C$2:$C$2047,Worksheet!$F188),"-")</f>
        <v>-</v>
      </c>
      <c r="EG188" s="51" t="str">
        <f>IFERROR(AVERAGEIFS('Orders - December 2020'!$I$2:$I$2047,'Orders - December 2020'!$H$2:$H$2047,Worksheet!EG$3,'Orders - December 2020'!$C$2:$C$2047,Worksheet!$F188),"-")</f>
        <v>-</v>
      </c>
      <c r="EH188" s="51" t="str">
        <f>IFERROR(AVERAGEIFS('Orders - December 2020'!$I$2:$I$2047,'Orders - December 2020'!$H$2:$H$2047,Worksheet!EH$3,'Orders - December 2020'!$C$2:$C$2047,Worksheet!$F188),"-")</f>
        <v>-</v>
      </c>
      <c r="EI188" s="51" t="str">
        <f>IFERROR(AVERAGEIFS('Orders - December 2020'!$I$2:$I$2047,'Orders - December 2020'!$H$2:$H$2047,Worksheet!EI$3,'Orders - December 2020'!$C$2:$C$2047,Worksheet!$F188),"-")</f>
        <v>-</v>
      </c>
      <c r="EJ188" s="51" t="str">
        <f>IFERROR(AVERAGEIFS('Orders - December 2020'!$I$2:$I$2047,'Orders - December 2020'!$H$2:$H$2047,Worksheet!EJ$3,'Orders - December 2020'!$C$2:$C$2047,Worksheet!$F188),"-")</f>
        <v>-</v>
      </c>
      <c r="EK188" s="51" t="str">
        <f>IFERROR(AVERAGEIFS('Orders - December 2020'!$I$2:$I$2047,'Orders - December 2020'!$H$2:$H$2047,Worksheet!EK$3,'Orders - December 2020'!$C$2:$C$2047,Worksheet!$F188),"-")</f>
        <v>-</v>
      </c>
      <c r="EL188" s="51" t="str">
        <f>IFERROR(AVERAGEIFS('Orders - December 2020'!$I$2:$I$2047,'Orders - December 2020'!$H$2:$H$2047,Worksheet!EL$3,'Orders - December 2020'!$C$2:$C$2047,Worksheet!$F188),"-")</f>
        <v>-</v>
      </c>
      <c r="EM188" s="51" t="str">
        <f>IFERROR(AVERAGEIFS('Orders - December 2020'!$I$2:$I$2047,'Orders - December 2020'!$H$2:$H$2047,Worksheet!EM$3,'Orders - December 2020'!$C$2:$C$2047,Worksheet!$F188),"-")</f>
        <v>-</v>
      </c>
      <c r="EN188" s="51" t="str">
        <f>IFERROR(AVERAGEIFS('Orders - December 2020'!$I$2:$I$2047,'Orders - December 2020'!$H$2:$H$2047,Worksheet!EN$3,'Orders - December 2020'!$C$2:$C$2047,Worksheet!$F188),"-")</f>
        <v>-</v>
      </c>
      <c r="EO188" s="51" t="str">
        <f>IFERROR(AVERAGEIFS('Orders - December 2020'!$I$2:$I$2047,'Orders - December 2020'!$H$2:$H$2047,Worksheet!EO$3,'Orders - December 2020'!$C$2:$C$2047,Worksheet!$F188),"-")</f>
        <v>-</v>
      </c>
      <c r="EP188" s="51" t="str">
        <f>IFERROR(AVERAGEIFS('Orders - December 2020'!$I$2:$I$2047,'Orders - December 2020'!$H$2:$H$2047,Worksheet!EP$3,'Orders - December 2020'!$C$2:$C$2047,Worksheet!$F188),"-")</f>
        <v>-</v>
      </c>
      <c r="EQ188" s="51" t="str">
        <f>IFERROR(AVERAGEIFS('Orders - December 2020'!$I$2:$I$2047,'Orders - December 2020'!$H$2:$H$2047,Worksheet!EQ$3,'Orders - December 2020'!$C$2:$C$2047,Worksheet!$F188),"-")</f>
        <v>-</v>
      </c>
      <c r="ER188" s="51" t="str">
        <f>IFERROR(AVERAGEIFS('Orders - December 2020'!$I$2:$I$2047,'Orders - December 2020'!$H$2:$H$2047,Worksheet!ER$3,'Orders - December 2020'!$C$2:$C$2047,Worksheet!$F188),"-")</f>
        <v>-</v>
      </c>
      <c r="ES188" s="51" t="str">
        <f>IFERROR(AVERAGEIFS('Orders - December 2020'!$I$2:$I$2047,'Orders - December 2020'!$H$2:$H$2047,Worksheet!ES$3,'Orders - December 2020'!$C$2:$C$2047,Worksheet!$F188),"-")</f>
        <v>-</v>
      </c>
      <c r="ET188" s="51" t="str">
        <f>IFERROR(AVERAGEIFS('Orders - December 2020'!$I$2:$I$2047,'Orders - December 2020'!$H$2:$H$2047,Worksheet!ET$3,'Orders - December 2020'!$C$2:$C$2047,Worksheet!$F188),"-")</f>
        <v>-</v>
      </c>
      <c r="EU188" s="51" t="str">
        <f>IFERROR(AVERAGEIFS('Orders - December 2020'!$I$2:$I$2047,'Orders - December 2020'!$H$2:$H$2047,Worksheet!EU$3,'Orders - December 2020'!$C$2:$C$2047,Worksheet!$F188),"-")</f>
        <v>-</v>
      </c>
      <c r="EV188" s="51" t="str">
        <f>IFERROR(AVERAGEIFS('Orders - December 2020'!$I$2:$I$2047,'Orders - December 2020'!$H$2:$H$2047,Worksheet!EV$3,'Orders - December 2020'!$C$2:$C$2047,Worksheet!$F188),"-")</f>
        <v>-</v>
      </c>
      <c r="EW188" s="51" t="str">
        <f>IFERROR(AVERAGEIFS('Orders - December 2020'!$I$2:$I$2047,'Orders - December 2020'!$H$2:$H$2047,Worksheet!EW$3,'Orders - December 2020'!$C$2:$C$2047,Worksheet!$F188),"-")</f>
        <v>-</v>
      </c>
      <c r="EX188" s="51" t="str">
        <f>IFERROR(AVERAGEIFS('Orders - December 2020'!$I$2:$I$2047,'Orders - December 2020'!$H$2:$H$2047,Worksheet!EX$3,'Orders - December 2020'!$C$2:$C$2047,Worksheet!$F188),"-")</f>
        <v>-</v>
      </c>
      <c r="EY188" s="51" t="str">
        <f>IFERROR(AVERAGEIFS('Orders - December 2020'!$I$2:$I$2047,'Orders - December 2020'!$H$2:$H$2047,Worksheet!EY$3,'Orders - December 2020'!$C$2:$C$2047,Worksheet!$F188),"-")</f>
        <v>-</v>
      </c>
      <c r="EZ188" s="51" t="str">
        <f>IFERROR(AVERAGEIFS('Orders - December 2020'!$I$2:$I$2047,'Orders - December 2020'!$H$2:$H$2047,Worksheet!EZ$3,'Orders - December 2020'!$C$2:$C$2047,Worksheet!$F188),"-")</f>
        <v>-</v>
      </c>
      <c r="FA188" s="51" t="str">
        <f>IFERROR(AVERAGEIFS('Orders - December 2020'!$I$2:$I$2047,'Orders - December 2020'!$H$2:$H$2047,Worksheet!FA$3,'Orders - December 2020'!$C$2:$C$2047,Worksheet!$F188),"-")</f>
        <v>-</v>
      </c>
      <c r="FB188" s="51" t="str">
        <f>IFERROR(AVERAGEIFS('Orders - December 2020'!$I$2:$I$2047,'Orders - December 2020'!$H$2:$H$2047,Worksheet!FB$3,'Orders - December 2020'!$C$2:$C$2047,Worksheet!$F188),"-")</f>
        <v>-</v>
      </c>
      <c r="FC188" s="51" t="str">
        <f>IFERROR(AVERAGEIFS('Orders - December 2020'!$I$2:$I$2047,'Orders - December 2020'!$H$2:$H$2047,Worksheet!FC$3,'Orders - December 2020'!$C$2:$C$2047,Worksheet!$F188),"-")</f>
        <v>-</v>
      </c>
      <c r="FD188" s="51" t="str">
        <f>IFERROR(AVERAGEIFS('Orders - December 2020'!$I$2:$I$2047,'Orders - December 2020'!$H$2:$H$2047,Worksheet!FD$3,'Orders - December 2020'!$C$2:$C$2047,Worksheet!$F188),"-")</f>
        <v>-</v>
      </c>
      <c r="FE188" s="51" t="str">
        <f>IFERROR(AVERAGEIFS('Orders - December 2020'!$I$2:$I$2047,'Orders - December 2020'!$H$2:$H$2047,Worksheet!FE$3,'Orders - December 2020'!$C$2:$C$2047,Worksheet!$F188),"-")</f>
        <v>-</v>
      </c>
      <c r="FF188" s="51" t="str">
        <f>IFERROR(AVERAGEIFS('Orders - December 2020'!$I$2:$I$2047,'Orders - December 2020'!$H$2:$H$2047,Worksheet!FF$3,'Orders - December 2020'!$C$2:$C$2047,Worksheet!$F188),"-")</f>
        <v>-</v>
      </c>
      <c r="FG188" s="52" t="str">
        <f>IFERROR(AVERAGEIFS('Orders - December 2020'!$I$2:$I$2047,'Orders - December 2020'!$H$2:$H$2047,Worksheet!FG$3,'Orders - December 2020'!$C$2:$C$2047,Worksheet!$F188),"-")</f>
        <v>-</v>
      </c>
    </row>
    <row r="189" spans="6:163">
      <c r="F189" s="45" t="str">
        <v>So Good Minimart</v>
      </c>
      <c r="G189" s="50" t="str">
        <f>IFERROR(AVERAGEIFS('Orders - December 2020'!$I$2:$I$2047,'Orders - December 2020'!$H$2:$H$2047,Worksheet!G$3,'Orders - December 2020'!$C$2:$C$2047,Worksheet!$F189),"-")</f>
        <v>-</v>
      </c>
      <c r="H189" s="51" t="str">
        <f>IFERROR(AVERAGEIFS('Orders - December 2020'!$I$2:$I$2047,'Orders - December 2020'!$H$2:$H$2047,Worksheet!H$3,'Orders - December 2020'!$C$2:$C$2047,Worksheet!$F189),"-")</f>
        <v>-</v>
      </c>
      <c r="I189" s="51" t="str">
        <f>IFERROR(AVERAGEIFS('Orders - December 2020'!$I$2:$I$2047,'Orders - December 2020'!$H$2:$H$2047,Worksheet!I$3,'Orders - December 2020'!$C$2:$C$2047,Worksheet!$F189),"-")</f>
        <v>-</v>
      </c>
      <c r="J189" s="51" t="str">
        <f>IFERROR(AVERAGEIFS('Orders - December 2020'!$I$2:$I$2047,'Orders - December 2020'!$H$2:$H$2047,Worksheet!J$3,'Orders - December 2020'!$C$2:$C$2047,Worksheet!$F189),"-")</f>
        <v>-</v>
      </c>
      <c r="K189" s="51" t="str">
        <f>IFERROR(AVERAGEIFS('Orders - December 2020'!$I$2:$I$2047,'Orders - December 2020'!$H$2:$H$2047,Worksheet!K$3,'Orders - December 2020'!$C$2:$C$2047,Worksheet!$F189),"-")</f>
        <v>-</v>
      </c>
      <c r="L189" s="51" t="str">
        <f>IFERROR(AVERAGEIFS('Orders - December 2020'!$I$2:$I$2047,'Orders - December 2020'!$H$2:$H$2047,Worksheet!L$3,'Orders - December 2020'!$C$2:$C$2047,Worksheet!$F189),"-")</f>
        <v>-</v>
      </c>
      <c r="M189" s="51" t="str">
        <f>IFERROR(AVERAGEIFS('Orders - December 2020'!$I$2:$I$2047,'Orders - December 2020'!$H$2:$H$2047,Worksheet!M$3,'Orders - December 2020'!$C$2:$C$2047,Worksheet!$F189),"-")</f>
        <v>-</v>
      </c>
      <c r="N189" s="51" t="str">
        <f>IFERROR(AVERAGEIFS('Orders - December 2020'!$I$2:$I$2047,'Orders - December 2020'!$H$2:$H$2047,Worksheet!N$3,'Orders - December 2020'!$C$2:$C$2047,Worksheet!$F189),"-")</f>
        <v>-</v>
      </c>
      <c r="O189" s="51" t="str">
        <f>IFERROR(AVERAGEIFS('Orders - December 2020'!$I$2:$I$2047,'Orders - December 2020'!$H$2:$H$2047,Worksheet!O$3,'Orders - December 2020'!$C$2:$C$2047,Worksheet!$F189),"-")</f>
        <v>-</v>
      </c>
      <c r="P189" s="51" t="str">
        <f>IFERROR(AVERAGEIFS('Orders - December 2020'!$I$2:$I$2047,'Orders - December 2020'!$H$2:$H$2047,Worksheet!P$3,'Orders - December 2020'!$C$2:$C$2047,Worksheet!$F189),"-")</f>
        <v>-</v>
      </c>
      <c r="Q189" s="51" t="str">
        <f>IFERROR(AVERAGEIFS('Orders - December 2020'!$I$2:$I$2047,'Orders - December 2020'!$H$2:$H$2047,Worksheet!Q$3,'Orders - December 2020'!$C$2:$C$2047,Worksheet!$F189),"-")</f>
        <v>-</v>
      </c>
      <c r="R189" s="51" t="str">
        <f>IFERROR(AVERAGEIFS('Orders - December 2020'!$I$2:$I$2047,'Orders - December 2020'!$H$2:$H$2047,Worksheet!R$3,'Orders - December 2020'!$C$2:$C$2047,Worksheet!$F189),"-")</f>
        <v>-</v>
      </c>
      <c r="S189" s="51" t="str">
        <f>IFERROR(AVERAGEIFS('Orders - December 2020'!$I$2:$I$2047,'Orders - December 2020'!$H$2:$H$2047,Worksheet!S$3,'Orders - December 2020'!$C$2:$C$2047,Worksheet!$F189),"-")</f>
        <v>-</v>
      </c>
      <c r="T189" s="51" t="str">
        <f>IFERROR(AVERAGEIFS('Orders - December 2020'!$I$2:$I$2047,'Orders - December 2020'!$H$2:$H$2047,Worksheet!T$3,'Orders - December 2020'!$C$2:$C$2047,Worksheet!$F189),"-")</f>
        <v>-</v>
      </c>
      <c r="U189" s="51" t="str">
        <f>IFERROR(AVERAGEIFS('Orders - December 2020'!$I$2:$I$2047,'Orders - December 2020'!$H$2:$H$2047,Worksheet!U$3,'Orders - December 2020'!$C$2:$C$2047,Worksheet!$F189),"-")</f>
        <v>-</v>
      </c>
      <c r="V189" s="51" t="str">
        <f>IFERROR(AVERAGEIFS('Orders - December 2020'!$I$2:$I$2047,'Orders - December 2020'!$H$2:$H$2047,Worksheet!V$3,'Orders - December 2020'!$C$2:$C$2047,Worksheet!$F189),"-")</f>
        <v>-</v>
      </c>
      <c r="W189" s="51" t="str">
        <f>IFERROR(AVERAGEIFS('Orders - December 2020'!$I$2:$I$2047,'Orders - December 2020'!$H$2:$H$2047,Worksheet!W$3,'Orders - December 2020'!$C$2:$C$2047,Worksheet!$F189),"-")</f>
        <v>-</v>
      </c>
      <c r="X189" s="51" t="str">
        <f>IFERROR(AVERAGEIFS('Orders - December 2020'!$I$2:$I$2047,'Orders - December 2020'!$H$2:$H$2047,Worksheet!X$3,'Orders - December 2020'!$C$2:$C$2047,Worksheet!$F189),"-")</f>
        <v>-</v>
      </c>
      <c r="Y189" s="51" t="str">
        <f>IFERROR(AVERAGEIFS('Orders - December 2020'!$I$2:$I$2047,'Orders - December 2020'!$H$2:$H$2047,Worksheet!Y$3,'Orders - December 2020'!$C$2:$C$2047,Worksheet!$F189),"-")</f>
        <v>-</v>
      </c>
      <c r="Z189" s="51" t="str">
        <f>IFERROR(AVERAGEIFS('Orders - December 2020'!$I$2:$I$2047,'Orders - December 2020'!$H$2:$H$2047,Worksheet!Z$3,'Orders - December 2020'!$C$2:$C$2047,Worksheet!$F189),"-")</f>
        <v>-</v>
      </c>
      <c r="AA189" s="51" t="str">
        <f>IFERROR(AVERAGEIFS('Orders - December 2020'!$I$2:$I$2047,'Orders - December 2020'!$H$2:$H$2047,Worksheet!AA$3,'Orders - December 2020'!$C$2:$C$2047,Worksheet!$F189),"-")</f>
        <v>-</v>
      </c>
      <c r="AB189" s="51" t="str">
        <f>IFERROR(AVERAGEIFS('Orders - December 2020'!$I$2:$I$2047,'Orders - December 2020'!$H$2:$H$2047,Worksheet!AB$3,'Orders - December 2020'!$C$2:$C$2047,Worksheet!$F189),"-")</f>
        <v>-</v>
      </c>
      <c r="AC189" s="51" t="str">
        <f>IFERROR(AVERAGEIFS('Orders - December 2020'!$I$2:$I$2047,'Orders - December 2020'!$H$2:$H$2047,Worksheet!AC$3,'Orders - December 2020'!$C$2:$C$2047,Worksheet!$F189),"-")</f>
        <v>-</v>
      </c>
      <c r="AD189" s="51" t="str">
        <f>IFERROR(AVERAGEIFS('Orders - December 2020'!$I$2:$I$2047,'Orders - December 2020'!$H$2:$H$2047,Worksheet!AD$3,'Orders - December 2020'!$C$2:$C$2047,Worksheet!$F189),"-")</f>
        <v>-</v>
      </c>
      <c r="AE189" s="51" t="str">
        <f>IFERROR(AVERAGEIFS('Orders - December 2020'!$I$2:$I$2047,'Orders - December 2020'!$H$2:$H$2047,Worksheet!AE$3,'Orders - December 2020'!$C$2:$C$2047,Worksheet!$F189),"-")</f>
        <v>-</v>
      </c>
      <c r="AF189" s="51" t="str">
        <f>IFERROR(AVERAGEIFS('Orders - December 2020'!$I$2:$I$2047,'Orders - December 2020'!$H$2:$H$2047,Worksheet!AF$3,'Orders - December 2020'!$C$2:$C$2047,Worksheet!$F189),"-")</f>
        <v>-</v>
      </c>
      <c r="AG189" s="51" t="str">
        <f>IFERROR(AVERAGEIFS('Orders - December 2020'!$I$2:$I$2047,'Orders - December 2020'!$H$2:$H$2047,Worksheet!AG$3,'Orders - December 2020'!$C$2:$C$2047,Worksheet!$F189),"-")</f>
        <v>-</v>
      </c>
      <c r="AH189" s="51" t="str">
        <f>IFERROR(AVERAGEIFS('Orders - December 2020'!$I$2:$I$2047,'Orders - December 2020'!$H$2:$H$2047,Worksheet!AH$3,'Orders - December 2020'!$C$2:$C$2047,Worksheet!$F189),"-")</f>
        <v>-</v>
      </c>
      <c r="AI189" s="51" t="str">
        <f>IFERROR(AVERAGEIFS('Orders - December 2020'!$I$2:$I$2047,'Orders - December 2020'!$H$2:$H$2047,Worksheet!AI$3,'Orders - December 2020'!$C$2:$C$2047,Worksheet!$F189),"-")</f>
        <v>-</v>
      </c>
      <c r="AJ189" s="51">
        <f>IFERROR(AVERAGEIFS('Orders - December 2020'!$I$2:$I$2047,'Orders - December 2020'!$H$2:$H$2047,Worksheet!AJ$3,'Orders - December 2020'!$C$2:$C$2047,Worksheet!$F189),"-")</f>
        <v>2</v>
      </c>
      <c r="AK189" s="51" t="str">
        <f>IFERROR(AVERAGEIFS('Orders - December 2020'!$I$2:$I$2047,'Orders - December 2020'!$H$2:$H$2047,Worksheet!AK$3,'Orders - December 2020'!$C$2:$C$2047,Worksheet!$F189),"-")</f>
        <v>-</v>
      </c>
      <c r="AL189" s="51" t="str">
        <f>IFERROR(AVERAGEIFS('Orders - December 2020'!$I$2:$I$2047,'Orders - December 2020'!$H$2:$H$2047,Worksheet!AL$3,'Orders - December 2020'!$C$2:$C$2047,Worksheet!$F189),"-")</f>
        <v>-</v>
      </c>
      <c r="AM189" s="51" t="str">
        <f>IFERROR(AVERAGEIFS('Orders - December 2020'!$I$2:$I$2047,'Orders - December 2020'!$H$2:$H$2047,Worksheet!AM$3,'Orders - December 2020'!$C$2:$C$2047,Worksheet!$F189),"-")</f>
        <v>-</v>
      </c>
      <c r="AN189" s="51" t="str">
        <f>IFERROR(AVERAGEIFS('Orders - December 2020'!$I$2:$I$2047,'Orders - December 2020'!$H$2:$H$2047,Worksheet!AN$3,'Orders - December 2020'!$C$2:$C$2047,Worksheet!$F189),"-")</f>
        <v>-</v>
      </c>
      <c r="AO189" s="51" t="str">
        <f>IFERROR(AVERAGEIFS('Orders - December 2020'!$I$2:$I$2047,'Orders - December 2020'!$H$2:$H$2047,Worksheet!AO$3,'Orders - December 2020'!$C$2:$C$2047,Worksheet!$F189),"-")</f>
        <v>-</v>
      </c>
      <c r="AP189" s="51" t="str">
        <f>IFERROR(AVERAGEIFS('Orders - December 2020'!$I$2:$I$2047,'Orders - December 2020'!$H$2:$H$2047,Worksheet!AP$3,'Orders - December 2020'!$C$2:$C$2047,Worksheet!$F189),"-")</f>
        <v>-</v>
      </c>
      <c r="AQ189" s="51" t="str">
        <f>IFERROR(AVERAGEIFS('Orders - December 2020'!$I$2:$I$2047,'Orders - December 2020'!$H$2:$H$2047,Worksheet!AQ$3,'Orders - December 2020'!$C$2:$C$2047,Worksheet!$F189),"-")</f>
        <v>-</v>
      </c>
      <c r="AR189" s="51" t="str">
        <f>IFERROR(AVERAGEIFS('Orders - December 2020'!$I$2:$I$2047,'Orders - December 2020'!$H$2:$H$2047,Worksheet!AR$3,'Orders - December 2020'!$C$2:$C$2047,Worksheet!$F189),"-")</f>
        <v>-</v>
      </c>
      <c r="AS189" s="51" t="str">
        <f>IFERROR(AVERAGEIFS('Orders - December 2020'!$I$2:$I$2047,'Orders - December 2020'!$H$2:$H$2047,Worksheet!AS$3,'Orders - December 2020'!$C$2:$C$2047,Worksheet!$F189),"-")</f>
        <v>-</v>
      </c>
      <c r="AT189" s="51">
        <f>IFERROR(AVERAGEIFS('Orders - December 2020'!$I$2:$I$2047,'Orders - December 2020'!$H$2:$H$2047,Worksheet!AT$3,'Orders - December 2020'!$C$2:$C$2047,Worksheet!$F189),"-")</f>
        <v>1.5</v>
      </c>
      <c r="AU189" s="51" t="str">
        <f>IFERROR(AVERAGEIFS('Orders - December 2020'!$I$2:$I$2047,'Orders - December 2020'!$H$2:$H$2047,Worksheet!AU$3,'Orders - December 2020'!$C$2:$C$2047,Worksheet!$F189),"-")</f>
        <v>-</v>
      </c>
      <c r="AV189" s="51" t="str">
        <f>IFERROR(AVERAGEIFS('Orders - December 2020'!$I$2:$I$2047,'Orders - December 2020'!$H$2:$H$2047,Worksheet!AV$3,'Orders - December 2020'!$C$2:$C$2047,Worksheet!$F189),"-")</f>
        <v>-</v>
      </c>
      <c r="AW189" s="51" t="str">
        <f>IFERROR(AVERAGEIFS('Orders - December 2020'!$I$2:$I$2047,'Orders - December 2020'!$H$2:$H$2047,Worksheet!AW$3,'Orders - December 2020'!$C$2:$C$2047,Worksheet!$F189),"-")</f>
        <v>-</v>
      </c>
      <c r="AX189" s="51" t="str">
        <f>IFERROR(AVERAGEIFS('Orders - December 2020'!$I$2:$I$2047,'Orders - December 2020'!$H$2:$H$2047,Worksheet!AX$3,'Orders - December 2020'!$C$2:$C$2047,Worksheet!$F189),"-")</f>
        <v>-</v>
      </c>
      <c r="AY189" s="51" t="str">
        <f>IFERROR(AVERAGEIFS('Orders - December 2020'!$I$2:$I$2047,'Orders - December 2020'!$H$2:$H$2047,Worksheet!AY$3,'Orders - December 2020'!$C$2:$C$2047,Worksheet!$F189),"-")</f>
        <v>-</v>
      </c>
      <c r="AZ189" s="51" t="str">
        <f>IFERROR(AVERAGEIFS('Orders - December 2020'!$I$2:$I$2047,'Orders - December 2020'!$H$2:$H$2047,Worksheet!AZ$3,'Orders - December 2020'!$C$2:$C$2047,Worksheet!$F189),"-")</f>
        <v>-</v>
      </c>
      <c r="BA189" s="51">
        <f>IFERROR(AVERAGEIFS('Orders - December 2020'!$I$2:$I$2047,'Orders - December 2020'!$H$2:$H$2047,Worksheet!BA$3,'Orders - December 2020'!$C$2:$C$2047,Worksheet!$F189),"-")</f>
        <v>1</v>
      </c>
      <c r="BB189" s="51" t="str">
        <f>IFERROR(AVERAGEIFS('Orders - December 2020'!$I$2:$I$2047,'Orders - December 2020'!$H$2:$H$2047,Worksheet!BB$3,'Orders - December 2020'!$C$2:$C$2047,Worksheet!$F189),"-")</f>
        <v>-</v>
      </c>
      <c r="BC189" s="51" t="str">
        <f>IFERROR(AVERAGEIFS('Orders - December 2020'!$I$2:$I$2047,'Orders - December 2020'!$H$2:$H$2047,Worksheet!BC$3,'Orders - December 2020'!$C$2:$C$2047,Worksheet!$F189),"-")</f>
        <v>-</v>
      </c>
      <c r="BD189" s="51" t="str">
        <f>IFERROR(AVERAGEIFS('Orders - December 2020'!$I$2:$I$2047,'Orders - December 2020'!$H$2:$H$2047,Worksheet!BD$3,'Orders - December 2020'!$C$2:$C$2047,Worksheet!$F189),"-")</f>
        <v>-</v>
      </c>
      <c r="BE189" s="51">
        <f>IFERROR(AVERAGEIFS('Orders - December 2020'!$I$2:$I$2047,'Orders - December 2020'!$H$2:$H$2047,Worksheet!BE$3,'Orders - December 2020'!$C$2:$C$2047,Worksheet!$F189),"-")</f>
        <v>2</v>
      </c>
      <c r="BF189" s="51" t="str">
        <f>IFERROR(AVERAGEIFS('Orders - December 2020'!$I$2:$I$2047,'Orders - December 2020'!$H$2:$H$2047,Worksheet!BF$3,'Orders - December 2020'!$C$2:$C$2047,Worksheet!$F189),"-")</f>
        <v>-</v>
      </c>
      <c r="BG189" s="51" t="str">
        <f>IFERROR(AVERAGEIFS('Orders - December 2020'!$I$2:$I$2047,'Orders - December 2020'!$H$2:$H$2047,Worksheet!BG$3,'Orders - December 2020'!$C$2:$C$2047,Worksheet!$F189),"-")</f>
        <v>-</v>
      </c>
      <c r="BH189" s="51" t="str">
        <f>IFERROR(AVERAGEIFS('Orders - December 2020'!$I$2:$I$2047,'Orders - December 2020'!$H$2:$H$2047,Worksheet!BH$3,'Orders - December 2020'!$C$2:$C$2047,Worksheet!$F189),"-")</f>
        <v>-</v>
      </c>
      <c r="BI189" s="51" t="str">
        <f>IFERROR(AVERAGEIFS('Orders - December 2020'!$I$2:$I$2047,'Orders - December 2020'!$H$2:$H$2047,Worksheet!BI$3,'Orders - December 2020'!$C$2:$C$2047,Worksheet!$F189),"-")</f>
        <v>-</v>
      </c>
      <c r="BJ189" s="51" t="str">
        <f>IFERROR(AVERAGEIFS('Orders - December 2020'!$I$2:$I$2047,'Orders - December 2020'!$H$2:$H$2047,Worksheet!BJ$3,'Orders - December 2020'!$C$2:$C$2047,Worksheet!$F189),"-")</f>
        <v>-</v>
      </c>
      <c r="BK189" s="51" t="str">
        <f>IFERROR(AVERAGEIFS('Orders - December 2020'!$I$2:$I$2047,'Orders - December 2020'!$H$2:$H$2047,Worksheet!BK$3,'Orders - December 2020'!$C$2:$C$2047,Worksheet!$F189),"-")</f>
        <v>-</v>
      </c>
      <c r="BL189" s="51" t="str">
        <f>IFERROR(AVERAGEIFS('Orders - December 2020'!$I$2:$I$2047,'Orders - December 2020'!$H$2:$H$2047,Worksheet!BL$3,'Orders - December 2020'!$C$2:$C$2047,Worksheet!$F189),"-")</f>
        <v>-</v>
      </c>
      <c r="BM189" s="51" t="str">
        <f>IFERROR(AVERAGEIFS('Orders - December 2020'!$I$2:$I$2047,'Orders - December 2020'!$H$2:$H$2047,Worksheet!BM$3,'Orders - December 2020'!$C$2:$C$2047,Worksheet!$F189),"-")</f>
        <v>-</v>
      </c>
      <c r="BN189" s="51" t="str">
        <f>IFERROR(AVERAGEIFS('Orders - December 2020'!$I$2:$I$2047,'Orders - December 2020'!$H$2:$H$2047,Worksheet!BN$3,'Orders - December 2020'!$C$2:$C$2047,Worksheet!$F189),"-")</f>
        <v>-</v>
      </c>
      <c r="BO189" s="51" t="str">
        <f>IFERROR(AVERAGEIFS('Orders - December 2020'!$I$2:$I$2047,'Orders - December 2020'!$H$2:$H$2047,Worksheet!BO$3,'Orders - December 2020'!$C$2:$C$2047,Worksheet!$F189),"-")</f>
        <v>-</v>
      </c>
      <c r="BP189" s="51" t="str">
        <f>IFERROR(AVERAGEIFS('Orders - December 2020'!$I$2:$I$2047,'Orders - December 2020'!$H$2:$H$2047,Worksheet!BP$3,'Orders - December 2020'!$C$2:$C$2047,Worksheet!$F189),"-")</f>
        <v>-</v>
      </c>
      <c r="BQ189" s="51" t="str">
        <f>IFERROR(AVERAGEIFS('Orders - December 2020'!$I$2:$I$2047,'Orders - December 2020'!$H$2:$H$2047,Worksheet!BQ$3,'Orders - December 2020'!$C$2:$C$2047,Worksheet!$F189),"-")</f>
        <v>-</v>
      </c>
      <c r="BR189" s="51" t="str">
        <f>IFERROR(AVERAGEIFS('Orders - December 2020'!$I$2:$I$2047,'Orders - December 2020'!$H$2:$H$2047,Worksheet!BR$3,'Orders - December 2020'!$C$2:$C$2047,Worksheet!$F189),"-")</f>
        <v>-</v>
      </c>
      <c r="BS189" s="51" t="str">
        <f>IFERROR(AVERAGEIFS('Orders - December 2020'!$I$2:$I$2047,'Orders - December 2020'!$H$2:$H$2047,Worksheet!BS$3,'Orders - December 2020'!$C$2:$C$2047,Worksheet!$F189),"-")</f>
        <v>-</v>
      </c>
      <c r="BT189" s="51" t="str">
        <f>IFERROR(AVERAGEIFS('Orders - December 2020'!$I$2:$I$2047,'Orders - December 2020'!$H$2:$H$2047,Worksheet!BT$3,'Orders - December 2020'!$C$2:$C$2047,Worksheet!$F189),"-")</f>
        <v>-</v>
      </c>
      <c r="BU189" s="51" t="str">
        <f>IFERROR(AVERAGEIFS('Orders - December 2020'!$I$2:$I$2047,'Orders - December 2020'!$H$2:$H$2047,Worksheet!BU$3,'Orders - December 2020'!$C$2:$C$2047,Worksheet!$F189),"-")</f>
        <v>-</v>
      </c>
      <c r="BV189" s="51" t="str">
        <f>IFERROR(AVERAGEIFS('Orders - December 2020'!$I$2:$I$2047,'Orders - December 2020'!$H$2:$H$2047,Worksheet!BV$3,'Orders - December 2020'!$C$2:$C$2047,Worksheet!$F189),"-")</f>
        <v>-</v>
      </c>
      <c r="BW189" s="51" t="str">
        <f>IFERROR(AVERAGEIFS('Orders - December 2020'!$I$2:$I$2047,'Orders - December 2020'!$H$2:$H$2047,Worksheet!BW$3,'Orders - December 2020'!$C$2:$C$2047,Worksheet!$F189),"-")</f>
        <v>-</v>
      </c>
      <c r="BX189" s="51" t="str">
        <f>IFERROR(AVERAGEIFS('Orders - December 2020'!$I$2:$I$2047,'Orders - December 2020'!$H$2:$H$2047,Worksheet!BX$3,'Orders - December 2020'!$C$2:$C$2047,Worksheet!$F189),"-")</f>
        <v>-</v>
      </c>
      <c r="BY189" s="51" t="str">
        <f>IFERROR(AVERAGEIFS('Orders - December 2020'!$I$2:$I$2047,'Orders - December 2020'!$H$2:$H$2047,Worksheet!BY$3,'Orders - December 2020'!$C$2:$C$2047,Worksheet!$F189),"-")</f>
        <v>-</v>
      </c>
      <c r="BZ189" s="51" t="str">
        <f>IFERROR(AVERAGEIFS('Orders - December 2020'!$I$2:$I$2047,'Orders - December 2020'!$H$2:$H$2047,Worksheet!BZ$3,'Orders - December 2020'!$C$2:$C$2047,Worksheet!$F189),"-")</f>
        <v>-</v>
      </c>
      <c r="CA189" s="51">
        <f>IFERROR(AVERAGEIFS('Orders - December 2020'!$I$2:$I$2047,'Orders - December 2020'!$H$2:$H$2047,Worksheet!CA$3,'Orders - December 2020'!$C$2:$C$2047,Worksheet!$F189),"-")</f>
        <v>1</v>
      </c>
      <c r="CB189" s="51">
        <f>IFERROR(AVERAGEIFS('Orders - December 2020'!$I$2:$I$2047,'Orders - December 2020'!$H$2:$H$2047,Worksheet!CB$3,'Orders - December 2020'!$C$2:$C$2047,Worksheet!$F189),"-")</f>
        <v>1</v>
      </c>
      <c r="CC189" s="51" t="str">
        <f>IFERROR(AVERAGEIFS('Orders - December 2020'!$I$2:$I$2047,'Orders - December 2020'!$H$2:$H$2047,Worksheet!CC$3,'Orders - December 2020'!$C$2:$C$2047,Worksheet!$F189),"-")</f>
        <v>-</v>
      </c>
      <c r="CD189" s="51" t="str">
        <f>IFERROR(AVERAGEIFS('Orders - December 2020'!$I$2:$I$2047,'Orders - December 2020'!$H$2:$H$2047,Worksheet!CD$3,'Orders - December 2020'!$C$2:$C$2047,Worksheet!$F189),"-")</f>
        <v>-</v>
      </c>
      <c r="CE189" s="51" t="str">
        <f>IFERROR(AVERAGEIFS('Orders - December 2020'!$I$2:$I$2047,'Orders - December 2020'!$H$2:$H$2047,Worksheet!CE$3,'Orders - December 2020'!$C$2:$C$2047,Worksheet!$F189),"-")</f>
        <v>-</v>
      </c>
      <c r="CF189" s="51" t="str">
        <f>IFERROR(AVERAGEIFS('Orders - December 2020'!$I$2:$I$2047,'Orders - December 2020'!$H$2:$H$2047,Worksheet!CF$3,'Orders - December 2020'!$C$2:$C$2047,Worksheet!$F189),"-")</f>
        <v>-</v>
      </c>
      <c r="CG189" s="51" t="str">
        <f>IFERROR(AVERAGEIFS('Orders - December 2020'!$I$2:$I$2047,'Orders - December 2020'!$H$2:$H$2047,Worksheet!CG$3,'Orders - December 2020'!$C$2:$C$2047,Worksheet!$F189),"-")</f>
        <v>-</v>
      </c>
      <c r="CH189" s="51" t="str">
        <f>IFERROR(AVERAGEIFS('Orders - December 2020'!$I$2:$I$2047,'Orders - December 2020'!$H$2:$H$2047,Worksheet!CH$3,'Orders - December 2020'!$C$2:$C$2047,Worksheet!$F189),"-")</f>
        <v>-</v>
      </c>
      <c r="CI189" s="51" t="str">
        <f>IFERROR(AVERAGEIFS('Orders - December 2020'!$I$2:$I$2047,'Orders - December 2020'!$H$2:$H$2047,Worksheet!CI$3,'Orders - December 2020'!$C$2:$C$2047,Worksheet!$F189),"-")</f>
        <v>-</v>
      </c>
      <c r="CJ189" s="51" t="str">
        <f>IFERROR(AVERAGEIFS('Orders - December 2020'!$I$2:$I$2047,'Orders - December 2020'!$H$2:$H$2047,Worksheet!CJ$3,'Orders - December 2020'!$C$2:$C$2047,Worksheet!$F189),"-")</f>
        <v>-</v>
      </c>
      <c r="CK189" s="51" t="str">
        <f>IFERROR(AVERAGEIFS('Orders - December 2020'!$I$2:$I$2047,'Orders - December 2020'!$H$2:$H$2047,Worksheet!CK$3,'Orders - December 2020'!$C$2:$C$2047,Worksheet!$F189),"-")</f>
        <v>-</v>
      </c>
      <c r="CL189" s="51" t="str">
        <f>IFERROR(AVERAGEIFS('Orders - December 2020'!$I$2:$I$2047,'Orders - December 2020'!$H$2:$H$2047,Worksheet!CL$3,'Orders - December 2020'!$C$2:$C$2047,Worksheet!$F189),"-")</f>
        <v>-</v>
      </c>
      <c r="CM189" s="51" t="str">
        <f>IFERROR(AVERAGEIFS('Orders - December 2020'!$I$2:$I$2047,'Orders - December 2020'!$H$2:$H$2047,Worksheet!CM$3,'Orders - December 2020'!$C$2:$C$2047,Worksheet!$F189),"-")</f>
        <v>-</v>
      </c>
      <c r="CN189" s="51" t="str">
        <f>IFERROR(AVERAGEIFS('Orders - December 2020'!$I$2:$I$2047,'Orders - December 2020'!$H$2:$H$2047,Worksheet!CN$3,'Orders - December 2020'!$C$2:$C$2047,Worksheet!$F189),"-")</f>
        <v>-</v>
      </c>
      <c r="CO189" s="51" t="str">
        <f>IFERROR(AVERAGEIFS('Orders - December 2020'!$I$2:$I$2047,'Orders - December 2020'!$H$2:$H$2047,Worksheet!CO$3,'Orders - December 2020'!$C$2:$C$2047,Worksheet!$F189),"-")</f>
        <v>-</v>
      </c>
      <c r="CP189" s="51" t="str">
        <f>IFERROR(AVERAGEIFS('Orders - December 2020'!$I$2:$I$2047,'Orders - December 2020'!$H$2:$H$2047,Worksheet!CP$3,'Orders - December 2020'!$C$2:$C$2047,Worksheet!$F189),"-")</f>
        <v>-</v>
      </c>
      <c r="CQ189" s="51" t="str">
        <f>IFERROR(AVERAGEIFS('Orders - December 2020'!$I$2:$I$2047,'Orders - December 2020'!$H$2:$H$2047,Worksheet!CQ$3,'Orders - December 2020'!$C$2:$C$2047,Worksheet!$F189),"-")</f>
        <v>-</v>
      </c>
      <c r="CR189" s="51" t="str">
        <f>IFERROR(AVERAGEIFS('Orders - December 2020'!$I$2:$I$2047,'Orders - December 2020'!$H$2:$H$2047,Worksheet!CR$3,'Orders - December 2020'!$C$2:$C$2047,Worksheet!$F189),"-")</f>
        <v>-</v>
      </c>
      <c r="CS189" s="51" t="str">
        <f>IFERROR(AVERAGEIFS('Orders - December 2020'!$I$2:$I$2047,'Orders - December 2020'!$H$2:$H$2047,Worksheet!CS$3,'Orders - December 2020'!$C$2:$C$2047,Worksheet!$F189),"-")</f>
        <v>-</v>
      </c>
      <c r="CT189" s="51" t="str">
        <f>IFERROR(AVERAGEIFS('Orders - December 2020'!$I$2:$I$2047,'Orders - December 2020'!$H$2:$H$2047,Worksheet!CT$3,'Orders - December 2020'!$C$2:$C$2047,Worksheet!$F189),"-")</f>
        <v>-</v>
      </c>
      <c r="CU189" s="51" t="str">
        <f>IFERROR(AVERAGEIFS('Orders - December 2020'!$I$2:$I$2047,'Orders - December 2020'!$H$2:$H$2047,Worksheet!CU$3,'Orders - December 2020'!$C$2:$C$2047,Worksheet!$F189),"-")</f>
        <v>-</v>
      </c>
      <c r="CV189" s="51" t="str">
        <f>IFERROR(AVERAGEIFS('Orders - December 2020'!$I$2:$I$2047,'Orders - December 2020'!$H$2:$H$2047,Worksheet!CV$3,'Orders - December 2020'!$C$2:$C$2047,Worksheet!$F189),"-")</f>
        <v>-</v>
      </c>
      <c r="CW189" s="51" t="str">
        <f>IFERROR(AVERAGEIFS('Orders - December 2020'!$I$2:$I$2047,'Orders - December 2020'!$H$2:$H$2047,Worksheet!CW$3,'Orders - December 2020'!$C$2:$C$2047,Worksheet!$F189),"-")</f>
        <v>-</v>
      </c>
      <c r="CX189" s="51" t="str">
        <f>IFERROR(AVERAGEIFS('Orders - December 2020'!$I$2:$I$2047,'Orders - December 2020'!$H$2:$H$2047,Worksheet!CX$3,'Orders - December 2020'!$C$2:$C$2047,Worksheet!$F189),"-")</f>
        <v>-</v>
      </c>
      <c r="CY189" s="51" t="str">
        <f>IFERROR(AVERAGEIFS('Orders - December 2020'!$I$2:$I$2047,'Orders - December 2020'!$H$2:$H$2047,Worksheet!CY$3,'Orders - December 2020'!$C$2:$C$2047,Worksheet!$F189),"-")</f>
        <v>-</v>
      </c>
      <c r="CZ189" s="51" t="str">
        <f>IFERROR(AVERAGEIFS('Orders - December 2020'!$I$2:$I$2047,'Orders - December 2020'!$H$2:$H$2047,Worksheet!CZ$3,'Orders - December 2020'!$C$2:$C$2047,Worksheet!$F189),"-")</f>
        <v>-</v>
      </c>
      <c r="DA189" s="51" t="str">
        <f>IFERROR(AVERAGEIFS('Orders - December 2020'!$I$2:$I$2047,'Orders - December 2020'!$H$2:$H$2047,Worksheet!DA$3,'Orders - December 2020'!$C$2:$C$2047,Worksheet!$F189),"-")</f>
        <v>-</v>
      </c>
      <c r="DB189" s="51" t="str">
        <f>IFERROR(AVERAGEIFS('Orders - December 2020'!$I$2:$I$2047,'Orders - December 2020'!$H$2:$H$2047,Worksheet!DB$3,'Orders - December 2020'!$C$2:$C$2047,Worksheet!$F189),"-")</f>
        <v>-</v>
      </c>
      <c r="DC189" s="51" t="str">
        <f>IFERROR(AVERAGEIFS('Orders - December 2020'!$I$2:$I$2047,'Orders - December 2020'!$H$2:$H$2047,Worksheet!DC$3,'Orders - December 2020'!$C$2:$C$2047,Worksheet!$F189),"-")</f>
        <v>-</v>
      </c>
      <c r="DD189" s="51" t="str">
        <f>IFERROR(AVERAGEIFS('Orders - December 2020'!$I$2:$I$2047,'Orders - December 2020'!$H$2:$H$2047,Worksheet!DD$3,'Orders - December 2020'!$C$2:$C$2047,Worksheet!$F189),"-")</f>
        <v>-</v>
      </c>
      <c r="DE189" s="51" t="str">
        <f>IFERROR(AVERAGEIFS('Orders - December 2020'!$I$2:$I$2047,'Orders - December 2020'!$H$2:$H$2047,Worksheet!DE$3,'Orders - December 2020'!$C$2:$C$2047,Worksheet!$F189),"-")</f>
        <v>-</v>
      </c>
      <c r="DF189" s="51" t="str">
        <f>IFERROR(AVERAGEIFS('Orders - December 2020'!$I$2:$I$2047,'Orders - December 2020'!$H$2:$H$2047,Worksheet!DF$3,'Orders - December 2020'!$C$2:$C$2047,Worksheet!$F189),"-")</f>
        <v>-</v>
      </c>
      <c r="DG189" s="51" t="str">
        <f>IFERROR(AVERAGEIFS('Orders - December 2020'!$I$2:$I$2047,'Orders - December 2020'!$H$2:$H$2047,Worksheet!DG$3,'Orders - December 2020'!$C$2:$C$2047,Worksheet!$F189),"-")</f>
        <v>-</v>
      </c>
      <c r="DH189" s="51" t="str">
        <f>IFERROR(AVERAGEIFS('Orders - December 2020'!$I$2:$I$2047,'Orders - December 2020'!$H$2:$H$2047,Worksheet!DH$3,'Orders - December 2020'!$C$2:$C$2047,Worksheet!$F189),"-")</f>
        <v>-</v>
      </c>
      <c r="DI189" s="51" t="str">
        <f>IFERROR(AVERAGEIFS('Orders - December 2020'!$I$2:$I$2047,'Orders - December 2020'!$H$2:$H$2047,Worksheet!DI$3,'Orders - December 2020'!$C$2:$C$2047,Worksheet!$F189),"-")</f>
        <v>-</v>
      </c>
      <c r="DJ189" s="51" t="str">
        <f>IFERROR(AVERAGEIFS('Orders - December 2020'!$I$2:$I$2047,'Orders - December 2020'!$H$2:$H$2047,Worksheet!DJ$3,'Orders - December 2020'!$C$2:$C$2047,Worksheet!$F189),"-")</f>
        <v>-</v>
      </c>
      <c r="DK189" s="51" t="str">
        <f>IFERROR(AVERAGEIFS('Orders - December 2020'!$I$2:$I$2047,'Orders - December 2020'!$H$2:$H$2047,Worksheet!DK$3,'Orders - December 2020'!$C$2:$C$2047,Worksheet!$F189),"-")</f>
        <v>-</v>
      </c>
      <c r="DL189" s="51" t="str">
        <f>IFERROR(AVERAGEIFS('Orders - December 2020'!$I$2:$I$2047,'Orders - December 2020'!$H$2:$H$2047,Worksheet!DL$3,'Orders - December 2020'!$C$2:$C$2047,Worksheet!$F189),"-")</f>
        <v>-</v>
      </c>
      <c r="DM189" s="51" t="str">
        <f>IFERROR(AVERAGEIFS('Orders - December 2020'!$I$2:$I$2047,'Orders - December 2020'!$H$2:$H$2047,Worksheet!DM$3,'Orders - December 2020'!$C$2:$C$2047,Worksheet!$F189),"-")</f>
        <v>-</v>
      </c>
      <c r="DN189" s="51" t="str">
        <f>IFERROR(AVERAGEIFS('Orders - December 2020'!$I$2:$I$2047,'Orders - December 2020'!$H$2:$H$2047,Worksheet!DN$3,'Orders - December 2020'!$C$2:$C$2047,Worksheet!$F189),"-")</f>
        <v>-</v>
      </c>
      <c r="DO189" s="51" t="str">
        <f>IFERROR(AVERAGEIFS('Orders - December 2020'!$I$2:$I$2047,'Orders - December 2020'!$H$2:$H$2047,Worksheet!DO$3,'Orders - December 2020'!$C$2:$C$2047,Worksheet!$F189),"-")</f>
        <v>-</v>
      </c>
      <c r="DP189" s="51" t="str">
        <f>IFERROR(AVERAGEIFS('Orders - December 2020'!$I$2:$I$2047,'Orders - December 2020'!$H$2:$H$2047,Worksheet!DP$3,'Orders - December 2020'!$C$2:$C$2047,Worksheet!$F189),"-")</f>
        <v>-</v>
      </c>
      <c r="DQ189" s="51" t="str">
        <f>IFERROR(AVERAGEIFS('Orders - December 2020'!$I$2:$I$2047,'Orders - December 2020'!$H$2:$H$2047,Worksheet!DQ$3,'Orders - December 2020'!$C$2:$C$2047,Worksheet!$F189),"-")</f>
        <v>-</v>
      </c>
      <c r="DR189" s="51" t="str">
        <f>IFERROR(AVERAGEIFS('Orders - December 2020'!$I$2:$I$2047,'Orders - December 2020'!$H$2:$H$2047,Worksheet!DR$3,'Orders - December 2020'!$C$2:$C$2047,Worksheet!$F189),"-")</f>
        <v>-</v>
      </c>
      <c r="DS189" s="51" t="str">
        <f>IFERROR(AVERAGEIFS('Orders - December 2020'!$I$2:$I$2047,'Orders - December 2020'!$H$2:$H$2047,Worksheet!DS$3,'Orders - December 2020'!$C$2:$C$2047,Worksheet!$F189),"-")</f>
        <v>-</v>
      </c>
      <c r="DT189" s="51" t="str">
        <f>IFERROR(AVERAGEIFS('Orders - December 2020'!$I$2:$I$2047,'Orders - December 2020'!$H$2:$H$2047,Worksheet!DT$3,'Orders - December 2020'!$C$2:$C$2047,Worksheet!$F189),"-")</f>
        <v>-</v>
      </c>
      <c r="DU189" s="51" t="str">
        <f>IFERROR(AVERAGEIFS('Orders - December 2020'!$I$2:$I$2047,'Orders - December 2020'!$H$2:$H$2047,Worksheet!DU$3,'Orders - December 2020'!$C$2:$C$2047,Worksheet!$F189),"-")</f>
        <v>-</v>
      </c>
      <c r="DV189" s="51" t="str">
        <f>IFERROR(AVERAGEIFS('Orders - December 2020'!$I$2:$I$2047,'Orders - December 2020'!$H$2:$H$2047,Worksheet!DV$3,'Orders - December 2020'!$C$2:$C$2047,Worksheet!$F189),"-")</f>
        <v>-</v>
      </c>
      <c r="DW189" s="51" t="str">
        <f>IFERROR(AVERAGEIFS('Orders - December 2020'!$I$2:$I$2047,'Orders - December 2020'!$H$2:$H$2047,Worksheet!DW$3,'Orders - December 2020'!$C$2:$C$2047,Worksheet!$F189),"-")</f>
        <v>-</v>
      </c>
      <c r="DX189" s="51" t="str">
        <f>IFERROR(AVERAGEIFS('Orders - December 2020'!$I$2:$I$2047,'Orders - December 2020'!$H$2:$H$2047,Worksheet!DX$3,'Orders - December 2020'!$C$2:$C$2047,Worksheet!$F189),"-")</f>
        <v>-</v>
      </c>
      <c r="DY189" s="51" t="str">
        <f>IFERROR(AVERAGEIFS('Orders - December 2020'!$I$2:$I$2047,'Orders - December 2020'!$H$2:$H$2047,Worksheet!DY$3,'Orders - December 2020'!$C$2:$C$2047,Worksheet!$F189),"-")</f>
        <v>-</v>
      </c>
      <c r="DZ189" s="51" t="str">
        <f>IFERROR(AVERAGEIFS('Orders - December 2020'!$I$2:$I$2047,'Orders - December 2020'!$H$2:$H$2047,Worksheet!DZ$3,'Orders - December 2020'!$C$2:$C$2047,Worksheet!$F189),"-")</f>
        <v>-</v>
      </c>
      <c r="EA189" s="51" t="str">
        <f>IFERROR(AVERAGEIFS('Orders - December 2020'!$I$2:$I$2047,'Orders - December 2020'!$H$2:$H$2047,Worksheet!EA$3,'Orders - December 2020'!$C$2:$C$2047,Worksheet!$F189),"-")</f>
        <v>-</v>
      </c>
      <c r="EB189" s="51" t="str">
        <f>IFERROR(AVERAGEIFS('Orders - December 2020'!$I$2:$I$2047,'Orders - December 2020'!$H$2:$H$2047,Worksheet!EB$3,'Orders - December 2020'!$C$2:$C$2047,Worksheet!$F189),"-")</f>
        <v>-</v>
      </c>
      <c r="EC189" s="51" t="str">
        <f>IFERROR(AVERAGEIFS('Orders - December 2020'!$I$2:$I$2047,'Orders - December 2020'!$H$2:$H$2047,Worksheet!EC$3,'Orders - December 2020'!$C$2:$C$2047,Worksheet!$F189),"-")</f>
        <v>-</v>
      </c>
      <c r="ED189" s="51" t="str">
        <f>IFERROR(AVERAGEIFS('Orders - December 2020'!$I$2:$I$2047,'Orders - December 2020'!$H$2:$H$2047,Worksheet!ED$3,'Orders - December 2020'!$C$2:$C$2047,Worksheet!$F189),"-")</f>
        <v>-</v>
      </c>
      <c r="EE189" s="51" t="str">
        <f>IFERROR(AVERAGEIFS('Orders - December 2020'!$I$2:$I$2047,'Orders - December 2020'!$H$2:$H$2047,Worksheet!EE$3,'Orders - December 2020'!$C$2:$C$2047,Worksheet!$F189),"-")</f>
        <v>-</v>
      </c>
      <c r="EF189" s="51" t="str">
        <f>IFERROR(AVERAGEIFS('Orders - December 2020'!$I$2:$I$2047,'Orders - December 2020'!$H$2:$H$2047,Worksheet!EF$3,'Orders - December 2020'!$C$2:$C$2047,Worksheet!$F189),"-")</f>
        <v>-</v>
      </c>
      <c r="EG189" s="51" t="str">
        <f>IFERROR(AVERAGEIFS('Orders - December 2020'!$I$2:$I$2047,'Orders - December 2020'!$H$2:$H$2047,Worksheet!EG$3,'Orders - December 2020'!$C$2:$C$2047,Worksheet!$F189),"-")</f>
        <v>-</v>
      </c>
      <c r="EH189" s="51" t="str">
        <f>IFERROR(AVERAGEIFS('Orders - December 2020'!$I$2:$I$2047,'Orders - December 2020'!$H$2:$H$2047,Worksheet!EH$3,'Orders - December 2020'!$C$2:$C$2047,Worksheet!$F189),"-")</f>
        <v>-</v>
      </c>
      <c r="EI189" s="51" t="str">
        <f>IFERROR(AVERAGEIFS('Orders - December 2020'!$I$2:$I$2047,'Orders - December 2020'!$H$2:$H$2047,Worksheet!EI$3,'Orders - December 2020'!$C$2:$C$2047,Worksheet!$F189),"-")</f>
        <v>-</v>
      </c>
      <c r="EJ189" s="51" t="str">
        <f>IFERROR(AVERAGEIFS('Orders - December 2020'!$I$2:$I$2047,'Orders - December 2020'!$H$2:$H$2047,Worksheet!EJ$3,'Orders - December 2020'!$C$2:$C$2047,Worksheet!$F189),"-")</f>
        <v>-</v>
      </c>
      <c r="EK189" s="51" t="str">
        <f>IFERROR(AVERAGEIFS('Orders - December 2020'!$I$2:$I$2047,'Orders - December 2020'!$H$2:$H$2047,Worksheet!EK$3,'Orders - December 2020'!$C$2:$C$2047,Worksheet!$F189),"-")</f>
        <v>-</v>
      </c>
      <c r="EL189" s="51" t="str">
        <f>IFERROR(AVERAGEIFS('Orders - December 2020'!$I$2:$I$2047,'Orders - December 2020'!$H$2:$H$2047,Worksheet!EL$3,'Orders - December 2020'!$C$2:$C$2047,Worksheet!$F189),"-")</f>
        <v>-</v>
      </c>
      <c r="EM189" s="51" t="str">
        <f>IFERROR(AVERAGEIFS('Orders - December 2020'!$I$2:$I$2047,'Orders - December 2020'!$H$2:$H$2047,Worksheet!EM$3,'Orders - December 2020'!$C$2:$C$2047,Worksheet!$F189),"-")</f>
        <v>-</v>
      </c>
      <c r="EN189" s="51" t="str">
        <f>IFERROR(AVERAGEIFS('Orders - December 2020'!$I$2:$I$2047,'Orders - December 2020'!$H$2:$H$2047,Worksheet!EN$3,'Orders - December 2020'!$C$2:$C$2047,Worksheet!$F189),"-")</f>
        <v>-</v>
      </c>
      <c r="EO189" s="51" t="str">
        <f>IFERROR(AVERAGEIFS('Orders - December 2020'!$I$2:$I$2047,'Orders - December 2020'!$H$2:$H$2047,Worksheet!EO$3,'Orders - December 2020'!$C$2:$C$2047,Worksheet!$F189),"-")</f>
        <v>-</v>
      </c>
      <c r="EP189" s="51" t="str">
        <f>IFERROR(AVERAGEIFS('Orders - December 2020'!$I$2:$I$2047,'Orders - December 2020'!$H$2:$H$2047,Worksheet!EP$3,'Orders - December 2020'!$C$2:$C$2047,Worksheet!$F189),"-")</f>
        <v>-</v>
      </c>
      <c r="EQ189" s="51" t="str">
        <f>IFERROR(AVERAGEIFS('Orders - December 2020'!$I$2:$I$2047,'Orders - December 2020'!$H$2:$H$2047,Worksheet!EQ$3,'Orders - December 2020'!$C$2:$C$2047,Worksheet!$F189),"-")</f>
        <v>-</v>
      </c>
      <c r="ER189" s="51" t="str">
        <f>IFERROR(AVERAGEIFS('Orders - December 2020'!$I$2:$I$2047,'Orders - December 2020'!$H$2:$H$2047,Worksheet!ER$3,'Orders - December 2020'!$C$2:$C$2047,Worksheet!$F189),"-")</f>
        <v>-</v>
      </c>
      <c r="ES189" s="51" t="str">
        <f>IFERROR(AVERAGEIFS('Orders - December 2020'!$I$2:$I$2047,'Orders - December 2020'!$H$2:$H$2047,Worksheet!ES$3,'Orders - December 2020'!$C$2:$C$2047,Worksheet!$F189),"-")</f>
        <v>-</v>
      </c>
      <c r="ET189" s="51" t="str">
        <f>IFERROR(AVERAGEIFS('Orders - December 2020'!$I$2:$I$2047,'Orders - December 2020'!$H$2:$H$2047,Worksheet!ET$3,'Orders - December 2020'!$C$2:$C$2047,Worksheet!$F189),"-")</f>
        <v>-</v>
      </c>
      <c r="EU189" s="51" t="str">
        <f>IFERROR(AVERAGEIFS('Orders - December 2020'!$I$2:$I$2047,'Orders - December 2020'!$H$2:$H$2047,Worksheet!EU$3,'Orders - December 2020'!$C$2:$C$2047,Worksheet!$F189),"-")</f>
        <v>-</v>
      </c>
      <c r="EV189" s="51" t="str">
        <f>IFERROR(AVERAGEIFS('Orders - December 2020'!$I$2:$I$2047,'Orders - December 2020'!$H$2:$H$2047,Worksheet!EV$3,'Orders - December 2020'!$C$2:$C$2047,Worksheet!$F189),"-")</f>
        <v>-</v>
      </c>
      <c r="EW189" s="51" t="str">
        <f>IFERROR(AVERAGEIFS('Orders - December 2020'!$I$2:$I$2047,'Orders - December 2020'!$H$2:$H$2047,Worksheet!EW$3,'Orders - December 2020'!$C$2:$C$2047,Worksheet!$F189),"-")</f>
        <v>-</v>
      </c>
      <c r="EX189" s="51" t="str">
        <f>IFERROR(AVERAGEIFS('Orders - December 2020'!$I$2:$I$2047,'Orders - December 2020'!$H$2:$H$2047,Worksheet!EX$3,'Orders - December 2020'!$C$2:$C$2047,Worksheet!$F189),"-")</f>
        <v>-</v>
      </c>
      <c r="EY189" s="51" t="str">
        <f>IFERROR(AVERAGEIFS('Orders - December 2020'!$I$2:$I$2047,'Orders - December 2020'!$H$2:$H$2047,Worksheet!EY$3,'Orders - December 2020'!$C$2:$C$2047,Worksheet!$F189),"-")</f>
        <v>-</v>
      </c>
      <c r="EZ189" s="51" t="str">
        <f>IFERROR(AVERAGEIFS('Orders - December 2020'!$I$2:$I$2047,'Orders - December 2020'!$H$2:$H$2047,Worksheet!EZ$3,'Orders - December 2020'!$C$2:$C$2047,Worksheet!$F189),"-")</f>
        <v>-</v>
      </c>
      <c r="FA189" s="51" t="str">
        <f>IFERROR(AVERAGEIFS('Orders - December 2020'!$I$2:$I$2047,'Orders - December 2020'!$H$2:$H$2047,Worksheet!FA$3,'Orders - December 2020'!$C$2:$C$2047,Worksheet!$F189),"-")</f>
        <v>-</v>
      </c>
      <c r="FB189" s="51" t="str">
        <f>IFERROR(AVERAGEIFS('Orders - December 2020'!$I$2:$I$2047,'Orders - December 2020'!$H$2:$H$2047,Worksheet!FB$3,'Orders - December 2020'!$C$2:$C$2047,Worksheet!$F189),"-")</f>
        <v>-</v>
      </c>
      <c r="FC189" s="51" t="str">
        <f>IFERROR(AVERAGEIFS('Orders - December 2020'!$I$2:$I$2047,'Orders - December 2020'!$H$2:$H$2047,Worksheet!FC$3,'Orders - December 2020'!$C$2:$C$2047,Worksheet!$F189),"-")</f>
        <v>-</v>
      </c>
      <c r="FD189" s="51" t="str">
        <f>IFERROR(AVERAGEIFS('Orders - December 2020'!$I$2:$I$2047,'Orders - December 2020'!$H$2:$H$2047,Worksheet!FD$3,'Orders - December 2020'!$C$2:$C$2047,Worksheet!$F189),"-")</f>
        <v>-</v>
      </c>
      <c r="FE189" s="51" t="str">
        <f>IFERROR(AVERAGEIFS('Orders - December 2020'!$I$2:$I$2047,'Orders - December 2020'!$H$2:$H$2047,Worksheet!FE$3,'Orders - December 2020'!$C$2:$C$2047,Worksheet!$F189),"-")</f>
        <v>-</v>
      </c>
      <c r="FF189" s="51" t="str">
        <f>IFERROR(AVERAGEIFS('Orders - December 2020'!$I$2:$I$2047,'Orders - December 2020'!$H$2:$H$2047,Worksheet!FF$3,'Orders - December 2020'!$C$2:$C$2047,Worksheet!$F189),"-")</f>
        <v>-</v>
      </c>
      <c r="FG189" s="52" t="str">
        <f>IFERROR(AVERAGEIFS('Orders - December 2020'!$I$2:$I$2047,'Orders - December 2020'!$H$2:$H$2047,Worksheet!FG$3,'Orders - December 2020'!$C$2:$C$2047,Worksheet!$F189),"-")</f>
        <v>-</v>
      </c>
    </row>
    <row r="190" spans="6:163">
      <c r="F190" s="45" t="str">
        <v>Iya Adura</v>
      </c>
      <c r="G190" s="50" t="str">
        <f>IFERROR(AVERAGEIFS('Orders - December 2020'!$I$2:$I$2047,'Orders - December 2020'!$H$2:$H$2047,Worksheet!G$3,'Orders - December 2020'!$C$2:$C$2047,Worksheet!$F190),"-")</f>
        <v>-</v>
      </c>
      <c r="H190" s="51" t="str">
        <f>IFERROR(AVERAGEIFS('Orders - December 2020'!$I$2:$I$2047,'Orders - December 2020'!$H$2:$H$2047,Worksheet!H$3,'Orders - December 2020'!$C$2:$C$2047,Worksheet!$F190),"-")</f>
        <v>-</v>
      </c>
      <c r="I190" s="51" t="str">
        <f>IFERROR(AVERAGEIFS('Orders - December 2020'!$I$2:$I$2047,'Orders - December 2020'!$H$2:$H$2047,Worksheet!I$3,'Orders - December 2020'!$C$2:$C$2047,Worksheet!$F190),"-")</f>
        <v>-</v>
      </c>
      <c r="J190" s="51" t="str">
        <f>IFERROR(AVERAGEIFS('Orders - December 2020'!$I$2:$I$2047,'Orders - December 2020'!$H$2:$H$2047,Worksheet!J$3,'Orders - December 2020'!$C$2:$C$2047,Worksheet!$F190),"-")</f>
        <v>-</v>
      </c>
      <c r="K190" s="51" t="str">
        <f>IFERROR(AVERAGEIFS('Orders - December 2020'!$I$2:$I$2047,'Orders - December 2020'!$H$2:$H$2047,Worksheet!K$3,'Orders - December 2020'!$C$2:$C$2047,Worksheet!$F190),"-")</f>
        <v>-</v>
      </c>
      <c r="L190" s="51" t="str">
        <f>IFERROR(AVERAGEIFS('Orders - December 2020'!$I$2:$I$2047,'Orders - December 2020'!$H$2:$H$2047,Worksheet!L$3,'Orders - December 2020'!$C$2:$C$2047,Worksheet!$F190),"-")</f>
        <v>-</v>
      </c>
      <c r="M190" s="51" t="str">
        <f>IFERROR(AVERAGEIFS('Orders - December 2020'!$I$2:$I$2047,'Orders - December 2020'!$H$2:$H$2047,Worksheet!M$3,'Orders - December 2020'!$C$2:$C$2047,Worksheet!$F190),"-")</f>
        <v>-</v>
      </c>
      <c r="N190" s="51" t="str">
        <f>IFERROR(AVERAGEIFS('Orders - December 2020'!$I$2:$I$2047,'Orders - December 2020'!$H$2:$H$2047,Worksheet!N$3,'Orders - December 2020'!$C$2:$C$2047,Worksheet!$F190),"-")</f>
        <v>-</v>
      </c>
      <c r="O190" s="51" t="str">
        <f>IFERROR(AVERAGEIFS('Orders - December 2020'!$I$2:$I$2047,'Orders - December 2020'!$H$2:$H$2047,Worksheet!O$3,'Orders - December 2020'!$C$2:$C$2047,Worksheet!$F190),"-")</f>
        <v>-</v>
      </c>
      <c r="P190" s="51" t="str">
        <f>IFERROR(AVERAGEIFS('Orders - December 2020'!$I$2:$I$2047,'Orders - December 2020'!$H$2:$H$2047,Worksheet!P$3,'Orders - December 2020'!$C$2:$C$2047,Worksheet!$F190),"-")</f>
        <v>-</v>
      </c>
      <c r="Q190" s="51" t="str">
        <f>IFERROR(AVERAGEIFS('Orders - December 2020'!$I$2:$I$2047,'Orders - December 2020'!$H$2:$H$2047,Worksheet!Q$3,'Orders - December 2020'!$C$2:$C$2047,Worksheet!$F190),"-")</f>
        <v>-</v>
      </c>
      <c r="R190" s="51" t="str">
        <f>IFERROR(AVERAGEIFS('Orders - December 2020'!$I$2:$I$2047,'Orders - December 2020'!$H$2:$H$2047,Worksheet!R$3,'Orders - December 2020'!$C$2:$C$2047,Worksheet!$F190),"-")</f>
        <v>-</v>
      </c>
      <c r="S190" s="51" t="str">
        <f>IFERROR(AVERAGEIFS('Orders - December 2020'!$I$2:$I$2047,'Orders - December 2020'!$H$2:$H$2047,Worksheet!S$3,'Orders - December 2020'!$C$2:$C$2047,Worksheet!$F190),"-")</f>
        <v>-</v>
      </c>
      <c r="T190" s="51" t="str">
        <f>IFERROR(AVERAGEIFS('Orders - December 2020'!$I$2:$I$2047,'Orders - December 2020'!$H$2:$H$2047,Worksheet!T$3,'Orders - December 2020'!$C$2:$C$2047,Worksheet!$F190),"-")</f>
        <v>-</v>
      </c>
      <c r="U190" s="51" t="str">
        <f>IFERROR(AVERAGEIFS('Orders - December 2020'!$I$2:$I$2047,'Orders - December 2020'!$H$2:$H$2047,Worksheet!U$3,'Orders - December 2020'!$C$2:$C$2047,Worksheet!$F190),"-")</f>
        <v>-</v>
      </c>
      <c r="V190" s="51" t="str">
        <f>IFERROR(AVERAGEIFS('Orders - December 2020'!$I$2:$I$2047,'Orders - December 2020'!$H$2:$H$2047,Worksheet!V$3,'Orders - December 2020'!$C$2:$C$2047,Worksheet!$F190),"-")</f>
        <v>-</v>
      </c>
      <c r="W190" s="51" t="str">
        <f>IFERROR(AVERAGEIFS('Orders - December 2020'!$I$2:$I$2047,'Orders - December 2020'!$H$2:$H$2047,Worksheet!W$3,'Orders - December 2020'!$C$2:$C$2047,Worksheet!$F190),"-")</f>
        <v>-</v>
      </c>
      <c r="X190" s="51" t="str">
        <f>IFERROR(AVERAGEIFS('Orders - December 2020'!$I$2:$I$2047,'Orders - December 2020'!$H$2:$H$2047,Worksheet!X$3,'Orders - December 2020'!$C$2:$C$2047,Worksheet!$F190),"-")</f>
        <v>-</v>
      </c>
      <c r="Y190" s="51" t="str">
        <f>IFERROR(AVERAGEIFS('Orders - December 2020'!$I$2:$I$2047,'Orders - December 2020'!$H$2:$H$2047,Worksheet!Y$3,'Orders - December 2020'!$C$2:$C$2047,Worksheet!$F190),"-")</f>
        <v>-</v>
      </c>
      <c r="Z190" s="51" t="str">
        <f>IFERROR(AVERAGEIFS('Orders - December 2020'!$I$2:$I$2047,'Orders - December 2020'!$H$2:$H$2047,Worksheet!Z$3,'Orders - December 2020'!$C$2:$C$2047,Worksheet!$F190),"-")</f>
        <v>-</v>
      </c>
      <c r="AA190" s="51" t="str">
        <f>IFERROR(AVERAGEIFS('Orders - December 2020'!$I$2:$I$2047,'Orders - December 2020'!$H$2:$H$2047,Worksheet!AA$3,'Orders - December 2020'!$C$2:$C$2047,Worksheet!$F190),"-")</f>
        <v>-</v>
      </c>
      <c r="AB190" s="51" t="str">
        <f>IFERROR(AVERAGEIFS('Orders - December 2020'!$I$2:$I$2047,'Orders - December 2020'!$H$2:$H$2047,Worksheet!AB$3,'Orders - December 2020'!$C$2:$C$2047,Worksheet!$F190),"-")</f>
        <v>-</v>
      </c>
      <c r="AC190" s="51" t="str">
        <f>IFERROR(AVERAGEIFS('Orders - December 2020'!$I$2:$I$2047,'Orders - December 2020'!$H$2:$H$2047,Worksheet!AC$3,'Orders - December 2020'!$C$2:$C$2047,Worksheet!$F190),"-")</f>
        <v>-</v>
      </c>
      <c r="AD190" s="51" t="str">
        <f>IFERROR(AVERAGEIFS('Orders - December 2020'!$I$2:$I$2047,'Orders - December 2020'!$H$2:$H$2047,Worksheet!AD$3,'Orders - December 2020'!$C$2:$C$2047,Worksheet!$F190),"-")</f>
        <v>-</v>
      </c>
      <c r="AE190" s="51" t="str">
        <f>IFERROR(AVERAGEIFS('Orders - December 2020'!$I$2:$I$2047,'Orders - December 2020'!$H$2:$H$2047,Worksheet!AE$3,'Orders - December 2020'!$C$2:$C$2047,Worksheet!$F190),"-")</f>
        <v>-</v>
      </c>
      <c r="AF190" s="51" t="str">
        <f>IFERROR(AVERAGEIFS('Orders - December 2020'!$I$2:$I$2047,'Orders - December 2020'!$H$2:$H$2047,Worksheet!AF$3,'Orders - December 2020'!$C$2:$C$2047,Worksheet!$F190),"-")</f>
        <v>-</v>
      </c>
      <c r="AG190" s="51" t="str">
        <f>IFERROR(AVERAGEIFS('Orders - December 2020'!$I$2:$I$2047,'Orders - December 2020'!$H$2:$H$2047,Worksheet!AG$3,'Orders - December 2020'!$C$2:$C$2047,Worksheet!$F190),"-")</f>
        <v>-</v>
      </c>
      <c r="AH190" s="51" t="str">
        <f>IFERROR(AVERAGEIFS('Orders - December 2020'!$I$2:$I$2047,'Orders - December 2020'!$H$2:$H$2047,Worksheet!AH$3,'Orders - December 2020'!$C$2:$C$2047,Worksheet!$F190),"-")</f>
        <v>-</v>
      </c>
      <c r="AI190" s="51" t="str">
        <f>IFERROR(AVERAGEIFS('Orders - December 2020'!$I$2:$I$2047,'Orders - December 2020'!$H$2:$H$2047,Worksheet!AI$3,'Orders - December 2020'!$C$2:$C$2047,Worksheet!$F190),"-")</f>
        <v>-</v>
      </c>
      <c r="AJ190" s="51">
        <f>IFERROR(AVERAGEIFS('Orders - December 2020'!$I$2:$I$2047,'Orders - December 2020'!$H$2:$H$2047,Worksheet!AJ$3,'Orders - December 2020'!$C$2:$C$2047,Worksheet!$F190),"-")</f>
        <v>2</v>
      </c>
      <c r="AK190" s="51" t="str">
        <f>IFERROR(AVERAGEIFS('Orders - December 2020'!$I$2:$I$2047,'Orders - December 2020'!$H$2:$H$2047,Worksheet!AK$3,'Orders - December 2020'!$C$2:$C$2047,Worksheet!$F190),"-")</f>
        <v>-</v>
      </c>
      <c r="AL190" s="51" t="str">
        <f>IFERROR(AVERAGEIFS('Orders - December 2020'!$I$2:$I$2047,'Orders - December 2020'!$H$2:$H$2047,Worksheet!AL$3,'Orders - December 2020'!$C$2:$C$2047,Worksheet!$F190),"-")</f>
        <v>-</v>
      </c>
      <c r="AM190" s="51" t="str">
        <f>IFERROR(AVERAGEIFS('Orders - December 2020'!$I$2:$I$2047,'Orders - December 2020'!$H$2:$H$2047,Worksheet!AM$3,'Orders - December 2020'!$C$2:$C$2047,Worksheet!$F190),"-")</f>
        <v>-</v>
      </c>
      <c r="AN190" s="51" t="str">
        <f>IFERROR(AVERAGEIFS('Orders - December 2020'!$I$2:$I$2047,'Orders - December 2020'!$H$2:$H$2047,Worksheet!AN$3,'Orders - December 2020'!$C$2:$C$2047,Worksheet!$F190),"-")</f>
        <v>-</v>
      </c>
      <c r="AO190" s="51" t="str">
        <f>IFERROR(AVERAGEIFS('Orders - December 2020'!$I$2:$I$2047,'Orders - December 2020'!$H$2:$H$2047,Worksheet!AO$3,'Orders - December 2020'!$C$2:$C$2047,Worksheet!$F190),"-")</f>
        <v>-</v>
      </c>
      <c r="AP190" s="51" t="str">
        <f>IFERROR(AVERAGEIFS('Orders - December 2020'!$I$2:$I$2047,'Orders - December 2020'!$H$2:$H$2047,Worksheet!AP$3,'Orders - December 2020'!$C$2:$C$2047,Worksheet!$F190),"-")</f>
        <v>-</v>
      </c>
      <c r="AQ190" s="51" t="str">
        <f>IFERROR(AVERAGEIFS('Orders - December 2020'!$I$2:$I$2047,'Orders - December 2020'!$H$2:$H$2047,Worksheet!AQ$3,'Orders - December 2020'!$C$2:$C$2047,Worksheet!$F190),"-")</f>
        <v>-</v>
      </c>
      <c r="AR190" s="51" t="str">
        <f>IFERROR(AVERAGEIFS('Orders - December 2020'!$I$2:$I$2047,'Orders - December 2020'!$H$2:$H$2047,Worksheet!AR$3,'Orders - December 2020'!$C$2:$C$2047,Worksheet!$F190),"-")</f>
        <v>-</v>
      </c>
      <c r="AS190" s="51" t="str">
        <f>IFERROR(AVERAGEIFS('Orders - December 2020'!$I$2:$I$2047,'Orders - December 2020'!$H$2:$H$2047,Worksheet!AS$3,'Orders - December 2020'!$C$2:$C$2047,Worksheet!$F190),"-")</f>
        <v>-</v>
      </c>
      <c r="AT190" s="51" t="str">
        <f>IFERROR(AVERAGEIFS('Orders - December 2020'!$I$2:$I$2047,'Orders - December 2020'!$H$2:$H$2047,Worksheet!AT$3,'Orders - December 2020'!$C$2:$C$2047,Worksheet!$F190),"-")</f>
        <v>-</v>
      </c>
      <c r="AU190" s="51" t="str">
        <f>IFERROR(AVERAGEIFS('Orders - December 2020'!$I$2:$I$2047,'Orders - December 2020'!$H$2:$H$2047,Worksheet!AU$3,'Orders - December 2020'!$C$2:$C$2047,Worksheet!$F190),"-")</f>
        <v>-</v>
      </c>
      <c r="AV190" s="51" t="str">
        <f>IFERROR(AVERAGEIFS('Orders - December 2020'!$I$2:$I$2047,'Orders - December 2020'!$H$2:$H$2047,Worksheet!AV$3,'Orders - December 2020'!$C$2:$C$2047,Worksheet!$F190),"-")</f>
        <v>-</v>
      </c>
      <c r="AW190" s="51" t="str">
        <f>IFERROR(AVERAGEIFS('Orders - December 2020'!$I$2:$I$2047,'Orders - December 2020'!$H$2:$H$2047,Worksheet!AW$3,'Orders - December 2020'!$C$2:$C$2047,Worksheet!$F190),"-")</f>
        <v>-</v>
      </c>
      <c r="AX190" s="51" t="str">
        <f>IFERROR(AVERAGEIFS('Orders - December 2020'!$I$2:$I$2047,'Orders - December 2020'!$H$2:$H$2047,Worksheet!AX$3,'Orders - December 2020'!$C$2:$C$2047,Worksheet!$F190),"-")</f>
        <v>-</v>
      </c>
      <c r="AY190" s="51" t="str">
        <f>IFERROR(AVERAGEIFS('Orders - December 2020'!$I$2:$I$2047,'Orders - December 2020'!$H$2:$H$2047,Worksheet!AY$3,'Orders - December 2020'!$C$2:$C$2047,Worksheet!$F190),"-")</f>
        <v>-</v>
      </c>
      <c r="AZ190" s="51" t="str">
        <f>IFERROR(AVERAGEIFS('Orders - December 2020'!$I$2:$I$2047,'Orders - December 2020'!$H$2:$H$2047,Worksheet!AZ$3,'Orders - December 2020'!$C$2:$C$2047,Worksheet!$F190),"-")</f>
        <v>-</v>
      </c>
      <c r="BA190" s="51" t="str">
        <f>IFERROR(AVERAGEIFS('Orders - December 2020'!$I$2:$I$2047,'Orders - December 2020'!$H$2:$H$2047,Worksheet!BA$3,'Orders - December 2020'!$C$2:$C$2047,Worksheet!$F190),"-")</f>
        <v>-</v>
      </c>
      <c r="BB190" s="51" t="str">
        <f>IFERROR(AVERAGEIFS('Orders - December 2020'!$I$2:$I$2047,'Orders - December 2020'!$H$2:$H$2047,Worksheet!BB$3,'Orders - December 2020'!$C$2:$C$2047,Worksheet!$F190),"-")</f>
        <v>-</v>
      </c>
      <c r="BC190" s="51" t="str">
        <f>IFERROR(AVERAGEIFS('Orders - December 2020'!$I$2:$I$2047,'Orders - December 2020'!$H$2:$H$2047,Worksheet!BC$3,'Orders - December 2020'!$C$2:$C$2047,Worksheet!$F190),"-")</f>
        <v>-</v>
      </c>
      <c r="BD190" s="51" t="str">
        <f>IFERROR(AVERAGEIFS('Orders - December 2020'!$I$2:$I$2047,'Orders - December 2020'!$H$2:$H$2047,Worksheet!BD$3,'Orders - December 2020'!$C$2:$C$2047,Worksheet!$F190),"-")</f>
        <v>-</v>
      </c>
      <c r="BE190" s="51" t="str">
        <f>IFERROR(AVERAGEIFS('Orders - December 2020'!$I$2:$I$2047,'Orders - December 2020'!$H$2:$H$2047,Worksheet!BE$3,'Orders - December 2020'!$C$2:$C$2047,Worksheet!$F190),"-")</f>
        <v>-</v>
      </c>
      <c r="BF190" s="51" t="str">
        <f>IFERROR(AVERAGEIFS('Orders - December 2020'!$I$2:$I$2047,'Orders - December 2020'!$H$2:$H$2047,Worksheet!BF$3,'Orders - December 2020'!$C$2:$C$2047,Worksheet!$F190),"-")</f>
        <v>-</v>
      </c>
      <c r="BG190" s="51" t="str">
        <f>IFERROR(AVERAGEIFS('Orders - December 2020'!$I$2:$I$2047,'Orders - December 2020'!$H$2:$H$2047,Worksheet!BG$3,'Orders - December 2020'!$C$2:$C$2047,Worksheet!$F190),"-")</f>
        <v>-</v>
      </c>
      <c r="BH190" s="51" t="str">
        <f>IFERROR(AVERAGEIFS('Orders - December 2020'!$I$2:$I$2047,'Orders - December 2020'!$H$2:$H$2047,Worksheet!BH$3,'Orders - December 2020'!$C$2:$C$2047,Worksheet!$F190),"-")</f>
        <v>-</v>
      </c>
      <c r="BI190" s="51" t="str">
        <f>IFERROR(AVERAGEIFS('Orders - December 2020'!$I$2:$I$2047,'Orders - December 2020'!$H$2:$H$2047,Worksheet!BI$3,'Orders - December 2020'!$C$2:$C$2047,Worksheet!$F190),"-")</f>
        <v>-</v>
      </c>
      <c r="BJ190" s="51" t="str">
        <f>IFERROR(AVERAGEIFS('Orders - December 2020'!$I$2:$I$2047,'Orders - December 2020'!$H$2:$H$2047,Worksheet!BJ$3,'Orders - December 2020'!$C$2:$C$2047,Worksheet!$F190),"-")</f>
        <v>-</v>
      </c>
      <c r="BK190" s="51" t="str">
        <f>IFERROR(AVERAGEIFS('Orders - December 2020'!$I$2:$I$2047,'Orders - December 2020'!$H$2:$H$2047,Worksheet!BK$3,'Orders - December 2020'!$C$2:$C$2047,Worksheet!$F190),"-")</f>
        <v>-</v>
      </c>
      <c r="BL190" s="51" t="str">
        <f>IFERROR(AVERAGEIFS('Orders - December 2020'!$I$2:$I$2047,'Orders - December 2020'!$H$2:$H$2047,Worksheet!BL$3,'Orders - December 2020'!$C$2:$C$2047,Worksheet!$F190),"-")</f>
        <v>-</v>
      </c>
      <c r="BM190" s="51" t="str">
        <f>IFERROR(AVERAGEIFS('Orders - December 2020'!$I$2:$I$2047,'Orders - December 2020'!$H$2:$H$2047,Worksheet!BM$3,'Orders - December 2020'!$C$2:$C$2047,Worksheet!$F190),"-")</f>
        <v>-</v>
      </c>
      <c r="BN190" s="51" t="str">
        <f>IFERROR(AVERAGEIFS('Orders - December 2020'!$I$2:$I$2047,'Orders - December 2020'!$H$2:$H$2047,Worksheet!BN$3,'Orders - December 2020'!$C$2:$C$2047,Worksheet!$F190),"-")</f>
        <v>-</v>
      </c>
      <c r="BO190" s="51" t="str">
        <f>IFERROR(AVERAGEIFS('Orders - December 2020'!$I$2:$I$2047,'Orders - December 2020'!$H$2:$H$2047,Worksheet!BO$3,'Orders - December 2020'!$C$2:$C$2047,Worksheet!$F190),"-")</f>
        <v>-</v>
      </c>
      <c r="BP190" s="51" t="str">
        <f>IFERROR(AVERAGEIFS('Orders - December 2020'!$I$2:$I$2047,'Orders - December 2020'!$H$2:$H$2047,Worksheet!BP$3,'Orders - December 2020'!$C$2:$C$2047,Worksheet!$F190),"-")</f>
        <v>-</v>
      </c>
      <c r="BQ190" s="51" t="str">
        <f>IFERROR(AVERAGEIFS('Orders - December 2020'!$I$2:$I$2047,'Orders - December 2020'!$H$2:$H$2047,Worksheet!BQ$3,'Orders - December 2020'!$C$2:$C$2047,Worksheet!$F190),"-")</f>
        <v>-</v>
      </c>
      <c r="BR190" s="51" t="str">
        <f>IFERROR(AVERAGEIFS('Orders - December 2020'!$I$2:$I$2047,'Orders - December 2020'!$H$2:$H$2047,Worksheet!BR$3,'Orders - December 2020'!$C$2:$C$2047,Worksheet!$F190),"-")</f>
        <v>-</v>
      </c>
      <c r="BS190" s="51" t="str">
        <f>IFERROR(AVERAGEIFS('Orders - December 2020'!$I$2:$I$2047,'Orders - December 2020'!$H$2:$H$2047,Worksheet!BS$3,'Orders - December 2020'!$C$2:$C$2047,Worksheet!$F190),"-")</f>
        <v>-</v>
      </c>
      <c r="BT190" s="51" t="str">
        <f>IFERROR(AVERAGEIFS('Orders - December 2020'!$I$2:$I$2047,'Orders - December 2020'!$H$2:$H$2047,Worksheet!BT$3,'Orders - December 2020'!$C$2:$C$2047,Worksheet!$F190),"-")</f>
        <v>-</v>
      </c>
      <c r="BU190" s="51" t="str">
        <f>IFERROR(AVERAGEIFS('Orders - December 2020'!$I$2:$I$2047,'Orders - December 2020'!$H$2:$H$2047,Worksheet!BU$3,'Orders - December 2020'!$C$2:$C$2047,Worksheet!$F190),"-")</f>
        <v>-</v>
      </c>
      <c r="BV190" s="51" t="str">
        <f>IFERROR(AVERAGEIFS('Orders - December 2020'!$I$2:$I$2047,'Orders - December 2020'!$H$2:$H$2047,Worksheet!BV$3,'Orders - December 2020'!$C$2:$C$2047,Worksheet!$F190),"-")</f>
        <v>-</v>
      </c>
      <c r="BW190" s="51" t="str">
        <f>IFERROR(AVERAGEIFS('Orders - December 2020'!$I$2:$I$2047,'Orders - December 2020'!$H$2:$H$2047,Worksheet!BW$3,'Orders - December 2020'!$C$2:$C$2047,Worksheet!$F190),"-")</f>
        <v>-</v>
      </c>
      <c r="BX190" s="51" t="str">
        <f>IFERROR(AVERAGEIFS('Orders - December 2020'!$I$2:$I$2047,'Orders - December 2020'!$H$2:$H$2047,Worksheet!BX$3,'Orders - December 2020'!$C$2:$C$2047,Worksheet!$F190),"-")</f>
        <v>-</v>
      </c>
      <c r="BY190" s="51" t="str">
        <f>IFERROR(AVERAGEIFS('Orders - December 2020'!$I$2:$I$2047,'Orders - December 2020'!$H$2:$H$2047,Worksheet!BY$3,'Orders - December 2020'!$C$2:$C$2047,Worksheet!$F190),"-")</f>
        <v>-</v>
      </c>
      <c r="BZ190" s="51" t="str">
        <f>IFERROR(AVERAGEIFS('Orders - December 2020'!$I$2:$I$2047,'Orders - December 2020'!$H$2:$H$2047,Worksheet!BZ$3,'Orders - December 2020'!$C$2:$C$2047,Worksheet!$F190),"-")</f>
        <v>-</v>
      </c>
      <c r="CA190" s="51" t="str">
        <f>IFERROR(AVERAGEIFS('Orders - December 2020'!$I$2:$I$2047,'Orders - December 2020'!$H$2:$H$2047,Worksheet!CA$3,'Orders - December 2020'!$C$2:$C$2047,Worksheet!$F190),"-")</f>
        <v>-</v>
      </c>
      <c r="CB190" s="51" t="str">
        <f>IFERROR(AVERAGEIFS('Orders - December 2020'!$I$2:$I$2047,'Orders - December 2020'!$H$2:$H$2047,Worksheet!CB$3,'Orders - December 2020'!$C$2:$C$2047,Worksheet!$F190),"-")</f>
        <v>-</v>
      </c>
      <c r="CC190" s="51" t="str">
        <f>IFERROR(AVERAGEIFS('Orders - December 2020'!$I$2:$I$2047,'Orders - December 2020'!$H$2:$H$2047,Worksheet!CC$3,'Orders - December 2020'!$C$2:$C$2047,Worksheet!$F190),"-")</f>
        <v>-</v>
      </c>
      <c r="CD190" s="51" t="str">
        <f>IFERROR(AVERAGEIFS('Orders - December 2020'!$I$2:$I$2047,'Orders - December 2020'!$H$2:$H$2047,Worksheet!CD$3,'Orders - December 2020'!$C$2:$C$2047,Worksheet!$F190),"-")</f>
        <v>-</v>
      </c>
      <c r="CE190" s="51" t="str">
        <f>IFERROR(AVERAGEIFS('Orders - December 2020'!$I$2:$I$2047,'Orders - December 2020'!$H$2:$H$2047,Worksheet!CE$3,'Orders - December 2020'!$C$2:$C$2047,Worksheet!$F190),"-")</f>
        <v>-</v>
      </c>
      <c r="CF190" s="51" t="str">
        <f>IFERROR(AVERAGEIFS('Orders - December 2020'!$I$2:$I$2047,'Orders - December 2020'!$H$2:$H$2047,Worksheet!CF$3,'Orders - December 2020'!$C$2:$C$2047,Worksheet!$F190),"-")</f>
        <v>-</v>
      </c>
      <c r="CG190" s="51" t="str">
        <f>IFERROR(AVERAGEIFS('Orders - December 2020'!$I$2:$I$2047,'Orders - December 2020'!$H$2:$H$2047,Worksheet!CG$3,'Orders - December 2020'!$C$2:$C$2047,Worksheet!$F190),"-")</f>
        <v>-</v>
      </c>
      <c r="CH190" s="51" t="str">
        <f>IFERROR(AVERAGEIFS('Orders - December 2020'!$I$2:$I$2047,'Orders - December 2020'!$H$2:$H$2047,Worksheet!CH$3,'Orders - December 2020'!$C$2:$C$2047,Worksheet!$F190),"-")</f>
        <v>-</v>
      </c>
      <c r="CI190" s="51" t="str">
        <f>IFERROR(AVERAGEIFS('Orders - December 2020'!$I$2:$I$2047,'Orders - December 2020'!$H$2:$H$2047,Worksheet!CI$3,'Orders - December 2020'!$C$2:$C$2047,Worksheet!$F190),"-")</f>
        <v>-</v>
      </c>
      <c r="CJ190" s="51" t="str">
        <f>IFERROR(AVERAGEIFS('Orders - December 2020'!$I$2:$I$2047,'Orders - December 2020'!$H$2:$H$2047,Worksheet!CJ$3,'Orders - December 2020'!$C$2:$C$2047,Worksheet!$F190),"-")</f>
        <v>-</v>
      </c>
      <c r="CK190" s="51" t="str">
        <f>IFERROR(AVERAGEIFS('Orders - December 2020'!$I$2:$I$2047,'Orders - December 2020'!$H$2:$H$2047,Worksheet!CK$3,'Orders - December 2020'!$C$2:$C$2047,Worksheet!$F190),"-")</f>
        <v>-</v>
      </c>
      <c r="CL190" s="51" t="str">
        <f>IFERROR(AVERAGEIFS('Orders - December 2020'!$I$2:$I$2047,'Orders - December 2020'!$H$2:$H$2047,Worksheet!CL$3,'Orders - December 2020'!$C$2:$C$2047,Worksheet!$F190),"-")</f>
        <v>-</v>
      </c>
      <c r="CM190" s="51" t="str">
        <f>IFERROR(AVERAGEIFS('Orders - December 2020'!$I$2:$I$2047,'Orders - December 2020'!$H$2:$H$2047,Worksheet!CM$3,'Orders - December 2020'!$C$2:$C$2047,Worksheet!$F190),"-")</f>
        <v>-</v>
      </c>
      <c r="CN190" s="51" t="str">
        <f>IFERROR(AVERAGEIFS('Orders - December 2020'!$I$2:$I$2047,'Orders - December 2020'!$H$2:$H$2047,Worksheet!CN$3,'Orders - December 2020'!$C$2:$C$2047,Worksheet!$F190),"-")</f>
        <v>-</v>
      </c>
      <c r="CO190" s="51">
        <f>IFERROR(AVERAGEIFS('Orders - December 2020'!$I$2:$I$2047,'Orders - December 2020'!$H$2:$H$2047,Worksheet!CO$3,'Orders - December 2020'!$C$2:$C$2047,Worksheet!$F190),"-")</f>
        <v>10</v>
      </c>
      <c r="CP190" s="51" t="str">
        <f>IFERROR(AVERAGEIFS('Orders - December 2020'!$I$2:$I$2047,'Orders - December 2020'!$H$2:$H$2047,Worksheet!CP$3,'Orders - December 2020'!$C$2:$C$2047,Worksheet!$F190),"-")</f>
        <v>-</v>
      </c>
      <c r="CQ190" s="51" t="str">
        <f>IFERROR(AVERAGEIFS('Orders - December 2020'!$I$2:$I$2047,'Orders - December 2020'!$H$2:$H$2047,Worksheet!CQ$3,'Orders - December 2020'!$C$2:$C$2047,Worksheet!$F190),"-")</f>
        <v>-</v>
      </c>
      <c r="CR190" s="51" t="str">
        <f>IFERROR(AVERAGEIFS('Orders - December 2020'!$I$2:$I$2047,'Orders - December 2020'!$H$2:$H$2047,Worksheet!CR$3,'Orders - December 2020'!$C$2:$C$2047,Worksheet!$F190),"-")</f>
        <v>-</v>
      </c>
      <c r="CS190" s="51" t="str">
        <f>IFERROR(AVERAGEIFS('Orders - December 2020'!$I$2:$I$2047,'Orders - December 2020'!$H$2:$H$2047,Worksheet!CS$3,'Orders - December 2020'!$C$2:$C$2047,Worksheet!$F190),"-")</f>
        <v>-</v>
      </c>
      <c r="CT190" s="51" t="str">
        <f>IFERROR(AVERAGEIFS('Orders - December 2020'!$I$2:$I$2047,'Orders - December 2020'!$H$2:$H$2047,Worksheet!CT$3,'Orders - December 2020'!$C$2:$C$2047,Worksheet!$F190),"-")</f>
        <v>-</v>
      </c>
      <c r="CU190" s="51" t="str">
        <f>IFERROR(AVERAGEIFS('Orders - December 2020'!$I$2:$I$2047,'Orders - December 2020'!$H$2:$H$2047,Worksheet!CU$3,'Orders - December 2020'!$C$2:$C$2047,Worksheet!$F190),"-")</f>
        <v>-</v>
      </c>
      <c r="CV190" s="51" t="str">
        <f>IFERROR(AVERAGEIFS('Orders - December 2020'!$I$2:$I$2047,'Orders - December 2020'!$H$2:$H$2047,Worksheet!CV$3,'Orders - December 2020'!$C$2:$C$2047,Worksheet!$F190),"-")</f>
        <v>-</v>
      </c>
      <c r="CW190" s="51" t="str">
        <f>IFERROR(AVERAGEIFS('Orders - December 2020'!$I$2:$I$2047,'Orders - December 2020'!$H$2:$H$2047,Worksheet!CW$3,'Orders - December 2020'!$C$2:$C$2047,Worksheet!$F190),"-")</f>
        <v>-</v>
      </c>
      <c r="CX190" s="51" t="str">
        <f>IFERROR(AVERAGEIFS('Orders - December 2020'!$I$2:$I$2047,'Orders - December 2020'!$H$2:$H$2047,Worksheet!CX$3,'Orders - December 2020'!$C$2:$C$2047,Worksheet!$F190),"-")</f>
        <v>-</v>
      </c>
      <c r="CY190" s="51" t="str">
        <f>IFERROR(AVERAGEIFS('Orders - December 2020'!$I$2:$I$2047,'Orders - December 2020'!$H$2:$H$2047,Worksheet!CY$3,'Orders - December 2020'!$C$2:$C$2047,Worksheet!$F190),"-")</f>
        <v>-</v>
      </c>
      <c r="CZ190" s="51" t="str">
        <f>IFERROR(AVERAGEIFS('Orders - December 2020'!$I$2:$I$2047,'Orders - December 2020'!$H$2:$H$2047,Worksheet!CZ$3,'Orders - December 2020'!$C$2:$C$2047,Worksheet!$F190),"-")</f>
        <v>-</v>
      </c>
      <c r="DA190" s="51" t="str">
        <f>IFERROR(AVERAGEIFS('Orders - December 2020'!$I$2:$I$2047,'Orders - December 2020'!$H$2:$H$2047,Worksheet!DA$3,'Orders - December 2020'!$C$2:$C$2047,Worksheet!$F190),"-")</f>
        <v>-</v>
      </c>
      <c r="DB190" s="51" t="str">
        <f>IFERROR(AVERAGEIFS('Orders - December 2020'!$I$2:$I$2047,'Orders - December 2020'!$H$2:$H$2047,Worksheet!DB$3,'Orders - December 2020'!$C$2:$C$2047,Worksheet!$F190),"-")</f>
        <v>-</v>
      </c>
      <c r="DC190" s="51" t="str">
        <f>IFERROR(AVERAGEIFS('Orders - December 2020'!$I$2:$I$2047,'Orders - December 2020'!$H$2:$H$2047,Worksheet!DC$3,'Orders - December 2020'!$C$2:$C$2047,Worksheet!$F190),"-")</f>
        <v>-</v>
      </c>
      <c r="DD190" s="51" t="str">
        <f>IFERROR(AVERAGEIFS('Orders - December 2020'!$I$2:$I$2047,'Orders - December 2020'!$H$2:$H$2047,Worksheet!DD$3,'Orders - December 2020'!$C$2:$C$2047,Worksheet!$F190),"-")</f>
        <v>-</v>
      </c>
      <c r="DE190" s="51" t="str">
        <f>IFERROR(AVERAGEIFS('Orders - December 2020'!$I$2:$I$2047,'Orders - December 2020'!$H$2:$H$2047,Worksheet!DE$3,'Orders - December 2020'!$C$2:$C$2047,Worksheet!$F190),"-")</f>
        <v>-</v>
      </c>
      <c r="DF190" s="51" t="str">
        <f>IFERROR(AVERAGEIFS('Orders - December 2020'!$I$2:$I$2047,'Orders - December 2020'!$H$2:$H$2047,Worksheet!DF$3,'Orders - December 2020'!$C$2:$C$2047,Worksheet!$F190),"-")</f>
        <v>-</v>
      </c>
      <c r="DG190" s="51" t="str">
        <f>IFERROR(AVERAGEIFS('Orders - December 2020'!$I$2:$I$2047,'Orders - December 2020'!$H$2:$H$2047,Worksheet!DG$3,'Orders - December 2020'!$C$2:$C$2047,Worksheet!$F190),"-")</f>
        <v>-</v>
      </c>
      <c r="DH190" s="51" t="str">
        <f>IFERROR(AVERAGEIFS('Orders - December 2020'!$I$2:$I$2047,'Orders - December 2020'!$H$2:$H$2047,Worksheet!DH$3,'Orders - December 2020'!$C$2:$C$2047,Worksheet!$F190),"-")</f>
        <v>-</v>
      </c>
      <c r="DI190" s="51" t="str">
        <f>IFERROR(AVERAGEIFS('Orders - December 2020'!$I$2:$I$2047,'Orders - December 2020'!$H$2:$H$2047,Worksheet!DI$3,'Orders - December 2020'!$C$2:$C$2047,Worksheet!$F190),"-")</f>
        <v>-</v>
      </c>
      <c r="DJ190" s="51" t="str">
        <f>IFERROR(AVERAGEIFS('Orders - December 2020'!$I$2:$I$2047,'Orders - December 2020'!$H$2:$H$2047,Worksheet!DJ$3,'Orders - December 2020'!$C$2:$C$2047,Worksheet!$F190),"-")</f>
        <v>-</v>
      </c>
      <c r="DK190" s="51" t="str">
        <f>IFERROR(AVERAGEIFS('Orders - December 2020'!$I$2:$I$2047,'Orders - December 2020'!$H$2:$H$2047,Worksheet!DK$3,'Orders - December 2020'!$C$2:$C$2047,Worksheet!$F190),"-")</f>
        <v>-</v>
      </c>
      <c r="DL190" s="51" t="str">
        <f>IFERROR(AVERAGEIFS('Orders - December 2020'!$I$2:$I$2047,'Orders - December 2020'!$H$2:$H$2047,Worksheet!DL$3,'Orders - December 2020'!$C$2:$C$2047,Worksheet!$F190),"-")</f>
        <v>-</v>
      </c>
      <c r="DM190" s="51" t="str">
        <f>IFERROR(AVERAGEIFS('Orders - December 2020'!$I$2:$I$2047,'Orders - December 2020'!$H$2:$H$2047,Worksheet!DM$3,'Orders - December 2020'!$C$2:$C$2047,Worksheet!$F190),"-")</f>
        <v>-</v>
      </c>
      <c r="DN190" s="51" t="str">
        <f>IFERROR(AVERAGEIFS('Orders - December 2020'!$I$2:$I$2047,'Orders - December 2020'!$H$2:$H$2047,Worksheet!DN$3,'Orders - December 2020'!$C$2:$C$2047,Worksheet!$F190),"-")</f>
        <v>-</v>
      </c>
      <c r="DO190" s="51" t="str">
        <f>IFERROR(AVERAGEIFS('Orders - December 2020'!$I$2:$I$2047,'Orders - December 2020'!$H$2:$H$2047,Worksheet!DO$3,'Orders - December 2020'!$C$2:$C$2047,Worksheet!$F190),"-")</f>
        <v>-</v>
      </c>
      <c r="DP190" s="51" t="str">
        <f>IFERROR(AVERAGEIFS('Orders - December 2020'!$I$2:$I$2047,'Orders - December 2020'!$H$2:$H$2047,Worksheet!DP$3,'Orders - December 2020'!$C$2:$C$2047,Worksheet!$F190),"-")</f>
        <v>-</v>
      </c>
      <c r="DQ190" s="51" t="str">
        <f>IFERROR(AVERAGEIFS('Orders - December 2020'!$I$2:$I$2047,'Orders - December 2020'!$H$2:$H$2047,Worksheet!DQ$3,'Orders - December 2020'!$C$2:$C$2047,Worksheet!$F190),"-")</f>
        <v>-</v>
      </c>
      <c r="DR190" s="51">
        <f>IFERROR(AVERAGEIFS('Orders - December 2020'!$I$2:$I$2047,'Orders - December 2020'!$H$2:$H$2047,Worksheet!DR$3,'Orders - December 2020'!$C$2:$C$2047,Worksheet!$F190),"-")</f>
        <v>2</v>
      </c>
      <c r="DS190" s="51" t="str">
        <f>IFERROR(AVERAGEIFS('Orders - December 2020'!$I$2:$I$2047,'Orders - December 2020'!$H$2:$H$2047,Worksheet!DS$3,'Orders - December 2020'!$C$2:$C$2047,Worksheet!$F190),"-")</f>
        <v>-</v>
      </c>
      <c r="DT190" s="51" t="str">
        <f>IFERROR(AVERAGEIFS('Orders - December 2020'!$I$2:$I$2047,'Orders - December 2020'!$H$2:$H$2047,Worksheet!DT$3,'Orders - December 2020'!$C$2:$C$2047,Worksheet!$F190),"-")</f>
        <v>-</v>
      </c>
      <c r="DU190" s="51" t="str">
        <f>IFERROR(AVERAGEIFS('Orders - December 2020'!$I$2:$I$2047,'Orders - December 2020'!$H$2:$H$2047,Worksheet!DU$3,'Orders - December 2020'!$C$2:$C$2047,Worksheet!$F190),"-")</f>
        <v>-</v>
      </c>
      <c r="DV190" s="51" t="str">
        <f>IFERROR(AVERAGEIFS('Orders - December 2020'!$I$2:$I$2047,'Orders - December 2020'!$H$2:$H$2047,Worksheet!DV$3,'Orders - December 2020'!$C$2:$C$2047,Worksheet!$F190),"-")</f>
        <v>-</v>
      </c>
      <c r="DW190" s="51" t="str">
        <f>IFERROR(AVERAGEIFS('Orders - December 2020'!$I$2:$I$2047,'Orders - December 2020'!$H$2:$H$2047,Worksheet!DW$3,'Orders - December 2020'!$C$2:$C$2047,Worksheet!$F190),"-")</f>
        <v>-</v>
      </c>
      <c r="DX190" s="51" t="str">
        <f>IFERROR(AVERAGEIFS('Orders - December 2020'!$I$2:$I$2047,'Orders - December 2020'!$H$2:$H$2047,Worksheet!DX$3,'Orders - December 2020'!$C$2:$C$2047,Worksheet!$F190),"-")</f>
        <v>-</v>
      </c>
      <c r="DY190" s="51" t="str">
        <f>IFERROR(AVERAGEIFS('Orders - December 2020'!$I$2:$I$2047,'Orders - December 2020'!$H$2:$H$2047,Worksheet!DY$3,'Orders - December 2020'!$C$2:$C$2047,Worksheet!$F190),"-")</f>
        <v>-</v>
      </c>
      <c r="DZ190" s="51" t="str">
        <f>IFERROR(AVERAGEIFS('Orders - December 2020'!$I$2:$I$2047,'Orders - December 2020'!$H$2:$H$2047,Worksheet!DZ$3,'Orders - December 2020'!$C$2:$C$2047,Worksheet!$F190),"-")</f>
        <v>-</v>
      </c>
      <c r="EA190" s="51" t="str">
        <f>IFERROR(AVERAGEIFS('Orders - December 2020'!$I$2:$I$2047,'Orders - December 2020'!$H$2:$H$2047,Worksheet!EA$3,'Orders - December 2020'!$C$2:$C$2047,Worksheet!$F190),"-")</f>
        <v>-</v>
      </c>
      <c r="EB190" s="51" t="str">
        <f>IFERROR(AVERAGEIFS('Orders - December 2020'!$I$2:$I$2047,'Orders - December 2020'!$H$2:$H$2047,Worksheet!EB$3,'Orders - December 2020'!$C$2:$C$2047,Worksheet!$F190),"-")</f>
        <v>-</v>
      </c>
      <c r="EC190" s="51" t="str">
        <f>IFERROR(AVERAGEIFS('Orders - December 2020'!$I$2:$I$2047,'Orders - December 2020'!$H$2:$H$2047,Worksheet!EC$3,'Orders - December 2020'!$C$2:$C$2047,Worksheet!$F190),"-")</f>
        <v>-</v>
      </c>
      <c r="ED190" s="51" t="str">
        <f>IFERROR(AVERAGEIFS('Orders - December 2020'!$I$2:$I$2047,'Orders - December 2020'!$H$2:$H$2047,Worksheet!ED$3,'Orders - December 2020'!$C$2:$C$2047,Worksheet!$F190),"-")</f>
        <v>-</v>
      </c>
      <c r="EE190" s="51" t="str">
        <f>IFERROR(AVERAGEIFS('Orders - December 2020'!$I$2:$I$2047,'Orders - December 2020'!$H$2:$H$2047,Worksheet!EE$3,'Orders - December 2020'!$C$2:$C$2047,Worksheet!$F190),"-")</f>
        <v>-</v>
      </c>
      <c r="EF190" s="51" t="str">
        <f>IFERROR(AVERAGEIFS('Orders - December 2020'!$I$2:$I$2047,'Orders - December 2020'!$H$2:$H$2047,Worksheet!EF$3,'Orders - December 2020'!$C$2:$C$2047,Worksheet!$F190),"-")</f>
        <v>-</v>
      </c>
      <c r="EG190" s="51" t="str">
        <f>IFERROR(AVERAGEIFS('Orders - December 2020'!$I$2:$I$2047,'Orders - December 2020'!$H$2:$H$2047,Worksheet!EG$3,'Orders - December 2020'!$C$2:$C$2047,Worksheet!$F190),"-")</f>
        <v>-</v>
      </c>
      <c r="EH190" s="51" t="str">
        <f>IFERROR(AVERAGEIFS('Orders - December 2020'!$I$2:$I$2047,'Orders - December 2020'!$H$2:$H$2047,Worksheet!EH$3,'Orders - December 2020'!$C$2:$C$2047,Worksheet!$F190),"-")</f>
        <v>-</v>
      </c>
      <c r="EI190" s="51" t="str">
        <f>IFERROR(AVERAGEIFS('Orders - December 2020'!$I$2:$I$2047,'Orders - December 2020'!$H$2:$H$2047,Worksheet!EI$3,'Orders - December 2020'!$C$2:$C$2047,Worksheet!$F190),"-")</f>
        <v>-</v>
      </c>
      <c r="EJ190" s="51" t="str">
        <f>IFERROR(AVERAGEIFS('Orders - December 2020'!$I$2:$I$2047,'Orders - December 2020'!$H$2:$H$2047,Worksheet!EJ$3,'Orders - December 2020'!$C$2:$C$2047,Worksheet!$F190),"-")</f>
        <v>-</v>
      </c>
      <c r="EK190" s="51" t="str">
        <f>IFERROR(AVERAGEIFS('Orders - December 2020'!$I$2:$I$2047,'Orders - December 2020'!$H$2:$H$2047,Worksheet!EK$3,'Orders - December 2020'!$C$2:$C$2047,Worksheet!$F190),"-")</f>
        <v>-</v>
      </c>
      <c r="EL190" s="51" t="str">
        <f>IFERROR(AVERAGEIFS('Orders - December 2020'!$I$2:$I$2047,'Orders - December 2020'!$H$2:$H$2047,Worksheet!EL$3,'Orders - December 2020'!$C$2:$C$2047,Worksheet!$F190),"-")</f>
        <v>-</v>
      </c>
      <c r="EM190" s="51" t="str">
        <f>IFERROR(AVERAGEIFS('Orders - December 2020'!$I$2:$I$2047,'Orders - December 2020'!$H$2:$H$2047,Worksheet!EM$3,'Orders - December 2020'!$C$2:$C$2047,Worksheet!$F190),"-")</f>
        <v>-</v>
      </c>
      <c r="EN190" s="51" t="str">
        <f>IFERROR(AVERAGEIFS('Orders - December 2020'!$I$2:$I$2047,'Orders - December 2020'!$H$2:$H$2047,Worksheet!EN$3,'Orders - December 2020'!$C$2:$C$2047,Worksheet!$F190),"-")</f>
        <v>-</v>
      </c>
      <c r="EO190" s="51" t="str">
        <f>IFERROR(AVERAGEIFS('Orders - December 2020'!$I$2:$I$2047,'Orders - December 2020'!$H$2:$H$2047,Worksheet!EO$3,'Orders - December 2020'!$C$2:$C$2047,Worksheet!$F190),"-")</f>
        <v>-</v>
      </c>
      <c r="EP190" s="51" t="str">
        <f>IFERROR(AVERAGEIFS('Orders - December 2020'!$I$2:$I$2047,'Orders - December 2020'!$H$2:$H$2047,Worksheet!EP$3,'Orders - December 2020'!$C$2:$C$2047,Worksheet!$F190),"-")</f>
        <v>-</v>
      </c>
      <c r="EQ190" s="51" t="str">
        <f>IFERROR(AVERAGEIFS('Orders - December 2020'!$I$2:$I$2047,'Orders - December 2020'!$H$2:$H$2047,Worksheet!EQ$3,'Orders - December 2020'!$C$2:$C$2047,Worksheet!$F190),"-")</f>
        <v>-</v>
      </c>
      <c r="ER190" s="51" t="str">
        <f>IFERROR(AVERAGEIFS('Orders - December 2020'!$I$2:$I$2047,'Orders - December 2020'!$H$2:$H$2047,Worksheet!ER$3,'Orders - December 2020'!$C$2:$C$2047,Worksheet!$F190),"-")</f>
        <v>-</v>
      </c>
      <c r="ES190" s="51" t="str">
        <f>IFERROR(AVERAGEIFS('Orders - December 2020'!$I$2:$I$2047,'Orders - December 2020'!$H$2:$H$2047,Worksheet!ES$3,'Orders - December 2020'!$C$2:$C$2047,Worksheet!$F190),"-")</f>
        <v>-</v>
      </c>
      <c r="ET190" s="51" t="str">
        <f>IFERROR(AVERAGEIFS('Orders - December 2020'!$I$2:$I$2047,'Orders - December 2020'!$H$2:$H$2047,Worksheet!ET$3,'Orders - December 2020'!$C$2:$C$2047,Worksheet!$F190),"-")</f>
        <v>-</v>
      </c>
      <c r="EU190" s="51" t="str">
        <f>IFERROR(AVERAGEIFS('Orders - December 2020'!$I$2:$I$2047,'Orders - December 2020'!$H$2:$H$2047,Worksheet!EU$3,'Orders - December 2020'!$C$2:$C$2047,Worksheet!$F190),"-")</f>
        <v>-</v>
      </c>
      <c r="EV190" s="51" t="str">
        <f>IFERROR(AVERAGEIFS('Orders - December 2020'!$I$2:$I$2047,'Orders - December 2020'!$H$2:$H$2047,Worksheet!EV$3,'Orders - December 2020'!$C$2:$C$2047,Worksheet!$F190),"-")</f>
        <v>-</v>
      </c>
      <c r="EW190" s="51" t="str">
        <f>IFERROR(AVERAGEIFS('Orders - December 2020'!$I$2:$I$2047,'Orders - December 2020'!$H$2:$H$2047,Worksheet!EW$3,'Orders - December 2020'!$C$2:$C$2047,Worksheet!$F190),"-")</f>
        <v>-</v>
      </c>
      <c r="EX190" s="51" t="str">
        <f>IFERROR(AVERAGEIFS('Orders - December 2020'!$I$2:$I$2047,'Orders - December 2020'!$H$2:$H$2047,Worksheet!EX$3,'Orders - December 2020'!$C$2:$C$2047,Worksheet!$F190),"-")</f>
        <v>-</v>
      </c>
      <c r="EY190" s="51" t="str">
        <f>IFERROR(AVERAGEIFS('Orders - December 2020'!$I$2:$I$2047,'Orders - December 2020'!$H$2:$H$2047,Worksheet!EY$3,'Orders - December 2020'!$C$2:$C$2047,Worksheet!$F190),"-")</f>
        <v>-</v>
      </c>
      <c r="EZ190" s="51" t="str">
        <f>IFERROR(AVERAGEIFS('Orders - December 2020'!$I$2:$I$2047,'Orders - December 2020'!$H$2:$H$2047,Worksheet!EZ$3,'Orders - December 2020'!$C$2:$C$2047,Worksheet!$F190),"-")</f>
        <v>-</v>
      </c>
      <c r="FA190" s="51" t="str">
        <f>IFERROR(AVERAGEIFS('Orders - December 2020'!$I$2:$I$2047,'Orders - December 2020'!$H$2:$H$2047,Worksheet!FA$3,'Orders - December 2020'!$C$2:$C$2047,Worksheet!$F190),"-")</f>
        <v>-</v>
      </c>
      <c r="FB190" s="51" t="str">
        <f>IFERROR(AVERAGEIFS('Orders - December 2020'!$I$2:$I$2047,'Orders - December 2020'!$H$2:$H$2047,Worksheet!FB$3,'Orders - December 2020'!$C$2:$C$2047,Worksheet!$F190),"-")</f>
        <v>-</v>
      </c>
      <c r="FC190" s="51" t="str">
        <f>IFERROR(AVERAGEIFS('Orders - December 2020'!$I$2:$I$2047,'Orders - December 2020'!$H$2:$H$2047,Worksheet!FC$3,'Orders - December 2020'!$C$2:$C$2047,Worksheet!$F190),"-")</f>
        <v>-</v>
      </c>
      <c r="FD190" s="51" t="str">
        <f>IFERROR(AVERAGEIFS('Orders - December 2020'!$I$2:$I$2047,'Orders - December 2020'!$H$2:$H$2047,Worksheet!FD$3,'Orders - December 2020'!$C$2:$C$2047,Worksheet!$F190),"-")</f>
        <v>-</v>
      </c>
      <c r="FE190" s="51" t="str">
        <f>IFERROR(AVERAGEIFS('Orders - December 2020'!$I$2:$I$2047,'Orders - December 2020'!$H$2:$H$2047,Worksheet!FE$3,'Orders - December 2020'!$C$2:$C$2047,Worksheet!$F190),"-")</f>
        <v>-</v>
      </c>
      <c r="FF190" s="51" t="str">
        <f>IFERROR(AVERAGEIFS('Orders - December 2020'!$I$2:$I$2047,'Orders - December 2020'!$H$2:$H$2047,Worksheet!FF$3,'Orders - December 2020'!$C$2:$C$2047,Worksheet!$F190),"-")</f>
        <v>-</v>
      </c>
      <c r="FG190" s="52" t="str">
        <f>IFERROR(AVERAGEIFS('Orders - December 2020'!$I$2:$I$2047,'Orders - December 2020'!$H$2:$H$2047,Worksheet!FG$3,'Orders - December 2020'!$C$2:$C$2047,Worksheet!$F190),"-")</f>
        <v>-</v>
      </c>
    </row>
    <row r="191" spans="6:163">
      <c r="F191" s="45" t="str">
        <v>Amazing Grace Minimarts</v>
      </c>
      <c r="G191" s="50" t="str">
        <f>IFERROR(AVERAGEIFS('Orders - December 2020'!$I$2:$I$2047,'Orders - December 2020'!$H$2:$H$2047,Worksheet!G$3,'Orders - December 2020'!$C$2:$C$2047,Worksheet!$F191),"-")</f>
        <v>-</v>
      </c>
      <c r="H191" s="51" t="str">
        <f>IFERROR(AVERAGEIFS('Orders - December 2020'!$I$2:$I$2047,'Orders - December 2020'!$H$2:$H$2047,Worksheet!H$3,'Orders - December 2020'!$C$2:$C$2047,Worksheet!$F191),"-")</f>
        <v>-</v>
      </c>
      <c r="I191" s="51" t="str">
        <f>IFERROR(AVERAGEIFS('Orders - December 2020'!$I$2:$I$2047,'Orders - December 2020'!$H$2:$H$2047,Worksheet!I$3,'Orders - December 2020'!$C$2:$C$2047,Worksheet!$F191),"-")</f>
        <v>-</v>
      </c>
      <c r="J191" s="51" t="str">
        <f>IFERROR(AVERAGEIFS('Orders - December 2020'!$I$2:$I$2047,'Orders - December 2020'!$H$2:$H$2047,Worksheet!J$3,'Orders - December 2020'!$C$2:$C$2047,Worksheet!$F191),"-")</f>
        <v>-</v>
      </c>
      <c r="K191" s="51" t="str">
        <f>IFERROR(AVERAGEIFS('Orders - December 2020'!$I$2:$I$2047,'Orders - December 2020'!$H$2:$H$2047,Worksheet!K$3,'Orders - December 2020'!$C$2:$C$2047,Worksheet!$F191),"-")</f>
        <v>-</v>
      </c>
      <c r="L191" s="51" t="str">
        <f>IFERROR(AVERAGEIFS('Orders - December 2020'!$I$2:$I$2047,'Orders - December 2020'!$H$2:$H$2047,Worksheet!L$3,'Orders - December 2020'!$C$2:$C$2047,Worksheet!$F191),"-")</f>
        <v>-</v>
      </c>
      <c r="M191" s="51" t="str">
        <f>IFERROR(AVERAGEIFS('Orders - December 2020'!$I$2:$I$2047,'Orders - December 2020'!$H$2:$H$2047,Worksheet!M$3,'Orders - December 2020'!$C$2:$C$2047,Worksheet!$F191),"-")</f>
        <v>-</v>
      </c>
      <c r="N191" s="51" t="str">
        <f>IFERROR(AVERAGEIFS('Orders - December 2020'!$I$2:$I$2047,'Orders - December 2020'!$H$2:$H$2047,Worksheet!N$3,'Orders - December 2020'!$C$2:$C$2047,Worksheet!$F191),"-")</f>
        <v>-</v>
      </c>
      <c r="O191" s="51" t="str">
        <f>IFERROR(AVERAGEIFS('Orders - December 2020'!$I$2:$I$2047,'Orders - December 2020'!$H$2:$H$2047,Worksheet!O$3,'Orders - December 2020'!$C$2:$C$2047,Worksheet!$F191),"-")</f>
        <v>-</v>
      </c>
      <c r="P191" s="51" t="str">
        <f>IFERROR(AVERAGEIFS('Orders - December 2020'!$I$2:$I$2047,'Orders - December 2020'!$H$2:$H$2047,Worksheet!P$3,'Orders - December 2020'!$C$2:$C$2047,Worksheet!$F191),"-")</f>
        <v>-</v>
      </c>
      <c r="Q191" s="51" t="str">
        <f>IFERROR(AVERAGEIFS('Orders - December 2020'!$I$2:$I$2047,'Orders - December 2020'!$H$2:$H$2047,Worksheet!Q$3,'Orders - December 2020'!$C$2:$C$2047,Worksheet!$F191),"-")</f>
        <v>-</v>
      </c>
      <c r="R191" s="51" t="str">
        <f>IFERROR(AVERAGEIFS('Orders - December 2020'!$I$2:$I$2047,'Orders - December 2020'!$H$2:$H$2047,Worksheet!R$3,'Orders - December 2020'!$C$2:$C$2047,Worksheet!$F191),"-")</f>
        <v>-</v>
      </c>
      <c r="S191" s="51" t="str">
        <f>IFERROR(AVERAGEIFS('Orders - December 2020'!$I$2:$I$2047,'Orders - December 2020'!$H$2:$H$2047,Worksheet!S$3,'Orders - December 2020'!$C$2:$C$2047,Worksheet!$F191),"-")</f>
        <v>-</v>
      </c>
      <c r="T191" s="51" t="str">
        <f>IFERROR(AVERAGEIFS('Orders - December 2020'!$I$2:$I$2047,'Orders - December 2020'!$H$2:$H$2047,Worksheet!T$3,'Orders - December 2020'!$C$2:$C$2047,Worksheet!$F191),"-")</f>
        <v>-</v>
      </c>
      <c r="U191" s="51" t="str">
        <f>IFERROR(AVERAGEIFS('Orders - December 2020'!$I$2:$I$2047,'Orders - December 2020'!$H$2:$H$2047,Worksheet!U$3,'Orders - December 2020'!$C$2:$C$2047,Worksheet!$F191),"-")</f>
        <v>-</v>
      </c>
      <c r="V191" s="51" t="str">
        <f>IFERROR(AVERAGEIFS('Orders - December 2020'!$I$2:$I$2047,'Orders - December 2020'!$H$2:$H$2047,Worksheet!V$3,'Orders - December 2020'!$C$2:$C$2047,Worksheet!$F191),"-")</f>
        <v>-</v>
      </c>
      <c r="W191" s="51" t="str">
        <f>IFERROR(AVERAGEIFS('Orders - December 2020'!$I$2:$I$2047,'Orders - December 2020'!$H$2:$H$2047,Worksheet!W$3,'Orders - December 2020'!$C$2:$C$2047,Worksheet!$F191),"-")</f>
        <v>-</v>
      </c>
      <c r="X191" s="51" t="str">
        <f>IFERROR(AVERAGEIFS('Orders - December 2020'!$I$2:$I$2047,'Orders - December 2020'!$H$2:$H$2047,Worksheet!X$3,'Orders - December 2020'!$C$2:$C$2047,Worksheet!$F191),"-")</f>
        <v>-</v>
      </c>
      <c r="Y191" s="51" t="str">
        <f>IFERROR(AVERAGEIFS('Orders - December 2020'!$I$2:$I$2047,'Orders - December 2020'!$H$2:$H$2047,Worksheet!Y$3,'Orders - December 2020'!$C$2:$C$2047,Worksheet!$F191),"-")</f>
        <v>-</v>
      </c>
      <c r="Z191" s="51" t="str">
        <f>IFERROR(AVERAGEIFS('Orders - December 2020'!$I$2:$I$2047,'Orders - December 2020'!$H$2:$H$2047,Worksheet!Z$3,'Orders - December 2020'!$C$2:$C$2047,Worksheet!$F191),"-")</f>
        <v>-</v>
      </c>
      <c r="AA191" s="51" t="str">
        <f>IFERROR(AVERAGEIFS('Orders - December 2020'!$I$2:$I$2047,'Orders - December 2020'!$H$2:$H$2047,Worksheet!AA$3,'Orders - December 2020'!$C$2:$C$2047,Worksheet!$F191),"-")</f>
        <v>-</v>
      </c>
      <c r="AB191" s="51" t="str">
        <f>IFERROR(AVERAGEIFS('Orders - December 2020'!$I$2:$I$2047,'Orders - December 2020'!$H$2:$H$2047,Worksheet!AB$3,'Orders - December 2020'!$C$2:$C$2047,Worksheet!$F191),"-")</f>
        <v>-</v>
      </c>
      <c r="AC191" s="51" t="str">
        <f>IFERROR(AVERAGEIFS('Orders - December 2020'!$I$2:$I$2047,'Orders - December 2020'!$H$2:$H$2047,Worksheet!AC$3,'Orders - December 2020'!$C$2:$C$2047,Worksheet!$F191),"-")</f>
        <v>-</v>
      </c>
      <c r="AD191" s="51" t="str">
        <f>IFERROR(AVERAGEIFS('Orders - December 2020'!$I$2:$I$2047,'Orders - December 2020'!$H$2:$H$2047,Worksheet!AD$3,'Orders - December 2020'!$C$2:$C$2047,Worksheet!$F191),"-")</f>
        <v>-</v>
      </c>
      <c r="AE191" s="51" t="str">
        <f>IFERROR(AVERAGEIFS('Orders - December 2020'!$I$2:$I$2047,'Orders - December 2020'!$H$2:$H$2047,Worksheet!AE$3,'Orders - December 2020'!$C$2:$C$2047,Worksheet!$F191),"-")</f>
        <v>-</v>
      </c>
      <c r="AF191" s="51" t="str">
        <f>IFERROR(AVERAGEIFS('Orders - December 2020'!$I$2:$I$2047,'Orders - December 2020'!$H$2:$H$2047,Worksheet!AF$3,'Orders - December 2020'!$C$2:$C$2047,Worksheet!$F191),"-")</f>
        <v>-</v>
      </c>
      <c r="AG191" s="51" t="str">
        <f>IFERROR(AVERAGEIFS('Orders - December 2020'!$I$2:$I$2047,'Orders - December 2020'!$H$2:$H$2047,Worksheet!AG$3,'Orders - December 2020'!$C$2:$C$2047,Worksheet!$F191),"-")</f>
        <v>-</v>
      </c>
      <c r="AH191" s="51" t="str">
        <f>IFERROR(AVERAGEIFS('Orders - December 2020'!$I$2:$I$2047,'Orders - December 2020'!$H$2:$H$2047,Worksheet!AH$3,'Orders - December 2020'!$C$2:$C$2047,Worksheet!$F191),"-")</f>
        <v>-</v>
      </c>
      <c r="AI191" s="51" t="str">
        <f>IFERROR(AVERAGEIFS('Orders - December 2020'!$I$2:$I$2047,'Orders - December 2020'!$H$2:$H$2047,Worksheet!AI$3,'Orders - December 2020'!$C$2:$C$2047,Worksheet!$F191),"-")</f>
        <v>-</v>
      </c>
      <c r="AJ191" s="51" t="str">
        <f>IFERROR(AVERAGEIFS('Orders - December 2020'!$I$2:$I$2047,'Orders - December 2020'!$H$2:$H$2047,Worksheet!AJ$3,'Orders - December 2020'!$C$2:$C$2047,Worksheet!$F191),"-")</f>
        <v>-</v>
      </c>
      <c r="AK191" s="51" t="str">
        <f>IFERROR(AVERAGEIFS('Orders - December 2020'!$I$2:$I$2047,'Orders - December 2020'!$H$2:$H$2047,Worksheet!AK$3,'Orders - December 2020'!$C$2:$C$2047,Worksheet!$F191),"-")</f>
        <v>-</v>
      </c>
      <c r="AL191" s="51" t="str">
        <f>IFERROR(AVERAGEIFS('Orders - December 2020'!$I$2:$I$2047,'Orders - December 2020'!$H$2:$H$2047,Worksheet!AL$3,'Orders - December 2020'!$C$2:$C$2047,Worksheet!$F191),"-")</f>
        <v>-</v>
      </c>
      <c r="AM191" s="51" t="str">
        <f>IFERROR(AVERAGEIFS('Orders - December 2020'!$I$2:$I$2047,'Orders - December 2020'!$H$2:$H$2047,Worksheet!AM$3,'Orders - December 2020'!$C$2:$C$2047,Worksheet!$F191),"-")</f>
        <v>-</v>
      </c>
      <c r="AN191" s="51" t="str">
        <f>IFERROR(AVERAGEIFS('Orders - December 2020'!$I$2:$I$2047,'Orders - December 2020'!$H$2:$H$2047,Worksheet!AN$3,'Orders - December 2020'!$C$2:$C$2047,Worksheet!$F191),"-")</f>
        <v>-</v>
      </c>
      <c r="AO191" s="51" t="str">
        <f>IFERROR(AVERAGEIFS('Orders - December 2020'!$I$2:$I$2047,'Orders - December 2020'!$H$2:$H$2047,Worksheet!AO$3,'Orders - December 2020'!$C$2:$C$2047,Worksheet!$F191),"-")</f>
        <v>-</v>
      </c>
      <c r="AP191" s="51" t="str">
        <f>IFERROR(AVERAGEIFS('Orders - December 2020'!$I$2:$I$2047,'Orders - December 2020'!$H$2:$H$2047,Worksheet!AP$3,'Orders - December 2020'!$C$2:$C$2047,Worksheet!$F191),"-")</f>
        <v>-</v>
      </c>
      <c r="AQ191" s="51" t="str">
        <f>IFERROR(AVERAGEIFS('Orders - December 2020'!$I$2:$I$2047,'Orders - December 2020'!$H$2:$H$2047,Worksheet!AQ$3,'Orders - December 2020'!$C$2:$C$2047,Worksheet!$F191),"-")</f>
        <v>-</v>
      </c>
      <c r="AR191" s="51" t="str">
        <f>IFERROR(AVERAGEIFS('Orders - December 2020'!$I$2:$I$2047,'Orders - December 2020'!$H$2:$H$2047,Worksheet!AR$3,'Orders - December 2020'!$C$2:$C$2047,Worksheet!$F191),"-")</f>
        <v>-</v>
      </c>
      <c r="AS191" s="51" t="str">
        <f>IFERROR(AVERAGEIFS('Orders - December 2020'!$I$2:$I$2047,'Orders - December 2020'!$H$2:$H$2047,Worksheet!AS$3,'Orders - December 2020'!$C$2:$C$2047,Worksheet!$F191),"-")</f>
        <v>-</v>
      </c>
      <c r="AT191" s="51" t="str">
        <f>IFERROR(AVERAGEIFS('Orders - December 2020'!$I$2:$I$2047,'Orders - December 2020'!$H$2:$H$2047,Worksheet!AT$3,'Orders - December 2020'!$C$2:$C$2047,Worksheet!$F191),"-")</f>
        <v>-</v>
      </c>
      <c r="AU191" s="51">
        <f>IFERROR(AVERAGEIFS('Orders - December 2020'!$I$2:$I$2047,'Orders - December 2020'!$H$2:$H$2047,Worksheet!AU$3,'Orders - December 2020'!$C$2:$C$2047,Worksheet!$F191),"-")</f>
        <v>4</v>
      </c>
      <c r="AV191" s="51" t="str">
        <f>IFERROR(AVERAGEIFS('Orders - December 2020'!$I$2:$I$2047,'Orders - December 2020'!$H$2:$H$2047,Worksheet!AV$3,'Orders - December 2020'!$C$2:$C$2047,Worksheet!$F191),"-")</f>
        <v>-</v>
      </c>
      <c r="AW191" s="51" t="str">
        <f>IFERROR(AVERAGEIFS('Orders - December 2020'!$I$2:$I$2047,'Orders - December 2020'!$H$2:$H$2047,Worksheet!AW$3,'Orders - December 2020'!$C$2:$C$2047,Worksheet!$F191),"-")</f>
        <v>-</v>
      </c>
      <c r="AX191" s="51" t="str">
        <f>IFERROR(AVERAGEIFS('Orders - December 2020'!$I$2:$I$2047,'Orders - December 2020'!$H$2:$H$2047,Worksheet!AX$3,'Orders - December 2020'!$C$2:$C$2047,Worksheet!$F191),"-")</f>
        <v>-</v>
      </c>
      <c r="AY191" s="51">
        <f>IFERROR(AVERAGEIFS('Orders - December 2020'!$I$2:$I$2047,'Orders - December 2020'!$H$2:$H$2047,Worksheet!AY$3,'Orders - December 2020'!$C$2:$C$2047,Worksheet!$F191),"-")</f>
        <v>9</v>
      </c>
      <c r="AZ191" s="51" t="str">
        <f>IFERROR(AVERAGEIFS('Orders - December 2020'!$I$2:$I$2047,'Orders - December 2020'!$H$2:$H$2047,Worksheet!AZ$3,'Orders - December 2020'!$C$2:$C$2047,Worksheet!$F191),"-")</f>
        <v>-</v>
      </c>
      <c r="BA191" s="51" t="str">
        <f>IFERROR(AVERAGEIFS('Orders - December 2020'!$I$2:$I$2047,'Orders - December 2020'!$H$2:$H$2047,Worksheet!BA$3,'Orders - December 2020'!$C$2:$C$2047,Worksheet!$F191),"-")</f>
        <v>-</v>
      </c>
      <c r="BB191" s="51" t="str">
        <f>IFERROR(AVERAGEIFS('Orders - December 2020'!$I$2:$I$2047,'Orders - December 2020'!$H$2:$H$2047,Worksheet!BB$3,'Orders - December 2020'!$C$2:$C$2047,Worksheet!$F191),"-")</f>
        <v>-</v>
      </c>
      <c r="BC191" s="51" t="str">
        <f>IFERROR(AVERAGEIFS('Orders - December 2020'!$I$2:$I$2047,'Orders - December 2020'!$H$2:$H$2047,Worksheet!BC$3,'Orders - December 2020'!$C$2:$C$2047,Worksheet!$F191),"-")</f>
        <v>-</v>
      </c>
      <c r="BD191" s="51" t="str">
        <f>IFERROR(AVERAGEIFS('Orders - December 2020'!$I$2:$I$2047,'Orders - December 2020'!$H$2:$H$2047,Worksheet!BD$3,'Orders - December 2020'!$C$2:$C$2047,Worksheet!$F191),"-")</f>
        <v>-</v>
      </c>
      <c r="BE191" s="51" t="str">
        <f>IFERROR(AVERAGEIFS('Orders - December 2020'!$I$2:$I$2047,'Orders - December 2020'!$H$2:$H$2047,Worksheet!BE$3,'Orders - December 2020'!$C$2:$C$2047,Worksheet!$F191),"-")</f>
        <v>-</v>
      </c>
      <c r="BF191" s="51" t="str">
        <f>IFERROR(AVERAGEIFS('Orders - December 2020'!$I$2:$I$2047,'Orders - December 2020'!$H$2:$H$2047,Worksheet!BF$3,'Orders - December 2020'!$C$2:$C$2047,Worksheet!$F191),"-")</f>
        <v>-</v>
      </c>
      <c r="BG191" s="51" t="str">
        <f>IFERROR(AVERAGEIFS('Orders - December 2020'!$I$2:$I$2047,'Orders - December 2020'!$H$2:$H$2047,Worksheet!BG$3,'Orders - December 2020'!$C$2:$C$2047,Worksheet!$F191),"-")</f>
        <v>-</v>
      </c>
      <c r="BH191" s="51" t="str">
        <f>IFERROR(AVERAGEIFS('Orders - December 2020'!$I$2:$I$2047,'Orders - December 2020'!$H$2:$H$2047,Worksheet!BH$3,'Orders - December 2020'!$C$2:$C$2047,Worksheet!$F191),"-")</f>
        <v>-</v>
      </c>
      <c r="BI191" s="51" t="str">
        <f>IFERROR(AVERAGEIFS('Orders - December 2020'!$I$2:$I$2047,'Orders - December 2020'!$H$2:$H$2047,Worksheet!BI$3,'Orders - December 2020'!$C$2:$C$2047,Worksheet!$F191),"-")</f>
        <v>-</v>
      </c>
      <c r="BJ191" s="51" t="str">
        <f>IFERROR(AVERAGEIFS('Orders - December 2020'!$I$2:$I$2047,'Orders - December 2020'!$H$2:$H$2047,Worksheet!BJ$3,'Orders - December 2020'!$C$2:$C$2047,Worksheet!$F191),"-")</f>
        <v>-</v>
      </c>
      <c r="BK191" s="51" t="str">
        <f>IFERROR(AVERAGEIFS('Orders - December 2020'!$I$2:$I$2047,'Orders - December 2020'!$H$2:$H$2047,Worksheet!BK$3,'Orders - December 2020'!$C$2:$C$2047,Worksheet!$F191),"-")</f>
        <v>-</v>
      </c>
      <c r="BL191" s="51" t="str">
        <f>IFERROR(AVERAGEIFS('Orders - December 2020'!$I$2:$I$2047,'Orders - December 2020'!$H$2:$H$2047,Worksheet!BL$3,'Orders - December 2020'!$C$2:$C$2047,Worksheet!$F191),"-")</f>
        <v>-</v>
      </c>
      <c r="BM191" s="51" t="str">
        <f>IFERROR(AVERAGEIFS('Orders - December 2020'!$I$2:$I$2047,'Orders - December 2020'!$H$2:$H$2047,Worksheet!BM$3,'Orders - December 2020'!$C$2:$C$2047,Worksheet!$F191),"-")</f>
        <v>-</v>
      </c>
      <c r="BN191" s="51" t="str">
        <f>IFERROR(AVERAGEIFS('Orders - December 2020'!$I$2:$I$2047,'Orders - December 2020'!$H$2:$H$2047,Worksheet!BN$3,'Orders - December 2020'!$C$2:$C$2047,Worksheet!$F191),"-")</f>
        <v>-</v>
      </c>
      <c r="BO191" s="51" t="str">
        <f>IFERROR(AVERAGEIFS('Orders - December 2020'!$I$2:$I$2047,'Orders - December 2020'!$H$2:$H$2047,Worksheet!BO$3,'Orders - December 2020'!$C$2:$C$2047,Worksheet!$F191),"-")</f>
        <v>-</v>
      </c>
      <c r="BP191" s="51" t="str">
        <f>IFERROR(AVERAGEIFS('Orders - December 2020'!$I$2:$I$2047,'Orders - December 2020'!$H$2:$H$2047,Worksheet!BP$3,'Orders - December 2020'!$C$2:$C$2047,Worksheet!$F191),"-")</f>
        <v>-</v>
      </c>
      <c r="BQ191" s="51" t="str">
        <f>IFERROR(AVERAGEIFS('Orders - December 2020'!$I$2:$I$2047,'Orders - December 2020'!$H$2:$H$2047,Worksheet!BQ$3,'Orders - December 2020'!$C$2:$C$2047,Worksheet!$F191),"-")</f>
        <v>-</v>
      </c>
      <c r="BR191" s="51" t="str">
        <f>IFERROR(AVERAGEIFS('Orders - December 2020'!$I$2:$I$2047,'Orders - December 2020'!$H$2:$H$2047,Worksheet!BR$3,'Orders - December 2020'!$C$2:$C$2047,Worksheet!$F191),"-")</f>
        <v>-</v>
      </c>
      <c r="BS191" s="51" t="str">
        <f>IFERROR(AVERAGEIFS('Orders - December 2020'!$I$2:$I$2047,'Orders - December 2020'!$H$2:$H$2047,Worksheet!BS$3,'Orders - December 2020'!$C$2:$C$2047,Worksheet!$F191),"-")</f>
        <v>-</v>
      </c>
      <c r="BT191" s="51" t="str">
        <f>IFERROR(AVERAGEIFS('Orders - December 2020'!$I$2:$I$2047,'Orders - December 2020'!$H$2:$H$2047,Worksheet!BT$3,'Orders - December 2020'!$C$2:$C$2047,Worksheet!$F191),"-")</f>
        <v>-</v>
      </c>
      <c r="BU191" s="51" t="str">
        <f>IFERROR(AVERAGEIFS('Orders - December 2020'!$I$2:$I$2047,'Orders - December 2020'!$H$2:$H$2047,Worksheet!BU$3,'Orders - December 2020'!$C$2:$C$2047,Worksheet!$F191),"-")</f>
        <v>-</v>
      </c>
      <c r="BV191" s="51" t="str">
        <f>IFERROR(AVERAGEIFS('Orders - December 2020'!$I$2:$I$2047,'Orders - December 2020'!$H$2:$H$2047,Worksheet!BV$3,'Orders - December 2020'!$C$2:$C$2047,Worksheet!$F191),"-")</f>
        <v>-</v>
      </c>
      <c r="BW191" s="51" t="str">
        <f>IFERROR(AVERAGEIFS('Orders - December 2020'!$I$2:$I$2047,'Orders - December 2020'!$H$2:$H$2047,Worksheet!BW$3,'Orders - December 2020'!$C$2:$C$2047,Worksheet!$F191),"-")</f>
        <v>-</v>
      </c>
      <c r="BX191" s="51" t="str">
        <f>IFERROR(AVERAGEIFS('Orders - December 2020'!$I$2:$I$2047,'Orders - December 2020'!$H$2:$H$2047,Worksheet!BX$3,'Orders - December 2020'!$C$2:$C$2047,Worksheet!$F191),"-")</f>
        <v>-</v>
      </c>
      <c r="BY191" s="51" t="str">
        <f>IFERROR(AVERAGEIFS('Orders - December 2020'!$I$2:$I$2047,'Orders - December 2020'!$H$2:$H$2047,Worksheet!BY$3,'Orders - December 2020'!$C$2:$C$2047,Worksheet!$F191),"-")</f>
        <v>-</v>
      </c>
      <c r="BZ191" s="51" t="str">
        <f>IFERROR(AVERAGEIFS('Orders - December 2020'!$I$2:$I$2047,'Orders - December 2020'!$H$2:$H$2047,Worksheet!BZ$3,'Orders - December 2020'!$C$2:$C$2047,Worksheet!$F191),"-")</f>
        <v>-</v>
      </c>
      <c r="CA191" s="51" t="str">
        <f>IFERROR(AVERAGEIFS('Orders - December 2020'!$I$2:$I$2047,'Orders - December 2020'!$H$2:$H$2047,Worksheet!CA$3,'Orders - December 2020'!$C$2:$C$2047,Worksheet!$F191),"-")</f>
        <v>-</v>
      </c>
      <c r="CB191" s="51" t="str">
        <f>IFERROR(AVERAGEIFS('Orders - December 2020'!$I$2:$I$2047,'Orders - December 2020'!$H$2:$H$2047,Worksheet!CB$3,'Orders - December 2020'!$C$2:$C$2047,Worksheet!$F191),"-")</f>
        <v>-</v>
      </c>
      <c r="CC191" s="51" t="str">
        <f>IFERROR(AVERAGEIFS('Orders - December 2020'!$I$2:$I$2047,'Orders - December 2020'!$H$2:$H$2047,Worksheet!CC$3,'Orders - December 2020'!$C$2:$C$2047,Worksheet!$F191),"-")</f>
        <v>-</v>
      </c>
      <c r="CD191" s="51" t="str">
        <f>IFERROR(AVERAGEIFS('Orders - December 2020'!$I$2:$I$2047,'Orders - December 2020'!$H$2:$H$2047,Worksheet!CD$3,'Orders - December 2020'!$C$2:$C$2047,Worksheet!$F191),"-")</f>
        <v>-</v>
      </c>
      <c r="CE191" s="51" t="str">
        <f>IFERROR(AVERAGEIFS('Orders - December 2020'!$I$2:$I$2047,'Orders - December 2020'!$H$2:$H$2047,Worksheet!CE$3,'Orders - December 2020'!$C$2:$C$2047,Worksheet!$F191),"-")</f>
        <v>-</v>
      </c>
      <c r="CF191" s="51" t="str">
        <f>IFERROR(AVERAGEIFS('Orders - December 2020'!$I$2:$I$2047,'Orders - December 2020'!$H$2:$H$2047,Worksheet!CF$3,'Orders - December 2020'!$C$2:$C$2047,Worksheet!$F191),"-")</f>
        <v>-</v>
      </c>
      <c r="CG191" s="51" t="str">
        <f>IFERROR(AVERAGEIFS('Orders - December 2020'!$I$2:$I$2047,'Orders - December 2020'!$H$2:$H$2047,Worksheet!CG$3,'Orders - December 2020'!$C$2:$C$2047,Worksheet!$F191),"-")</f>
        <v>-</v>
      </c>
      <c r="CH191" s="51" t="str">
        <f>IFERROR(AVERAGEIFS('Orders - December 2020'!$I$2:$I$2047,'Orders - December 2020'!$H$2:$H$2047,Worksheet!CH$3,'Orders - December 2020'!$C$2:$C$2047,Worksheet!$F191),"-")</f>
        <v>-</v>
      </c>
      <c r="CI191" s="51" t="str">
        <f>IFERROR(AVERAGEIFS('Orders - December 2020'!$I$2:$I$2047,'Orders - December 2020'!$H$2:$H$2047,Worksheet!CI$3,'Orders - December 2020'!$C$2:$C$2047,Worksheet!$F191),"-")</f>
        <v>-</v>
      </c>
      <c r="CJ191" s="51" t="str">
        <f>IFERROR(AVERAGEIFS('Orders - December 2020'!$I$2:$I$2047,'Orders - December 2020'!$H$2:$H$2047,Worksheet!CJ$3,'Orders - December 2020'!$C$2:$C$2047,Worksheet!$F191),"-")</f>
        <v>-</v>
      </c>
      <c r="CK191" s="51" t="str">
        <f>IFERROR(AVERAGEIFS('Orders - December 2020'!$I$2:$I$2047,'Orders - December 2020'!$H$2:$H$2047,Worksheet!CK$3,'Orders - December 2020'!$C$2:$C$2047,Worksheet!$F191),"-")</f>
        <v>-</v>
      </c>
      <c r="CL191" s="51" t="str">
        <f>IFERROR(AVERAGEIFS('Orders - December 2020'!$I$2:$I$2047,'Orders - December 2020'!$H$2:$H$2047,Worksheet!CL$3,'Orders - December 2020'!$C$2:$C$2047,Worksheet!$F191),"-")</f>
        <v>-</v>
      </c>
      <c r="CM191" s="51" t="str">
        <f>IFERROR(AVERAGEIFS('Orders - December 2020'!$I$2:$I$2047,'Orders - December 2020'!$H$2:$H$2047,Worksheet!CM$3,'Orders - December 2020'!$C$2:$C$2047,Worksheet!$F191),"-")</f>
        <v>-</v>
      </c>
      <c r="CN191" s="51" t="str">
        <f>IFERROR(AVERAGEIFS('Orders - December 2020'!$I$2:$I$2047,'Orders - December 2020'!$H$2:$H$2047,Worksheet!CN$3,'Orders - December 2020'!$C$2:$C$2047,Worksheet!$F191),"-")</f>
        <v>-</v>
      </c>
      <c r="CO191" s="51" t="str">
        <f>IFERROR(AVERAGEIFS('Orders - December 2020'!$I$2:$I$2047,'Orders - December 2020'!$H$2:$H$2047,Worksheet!CO$3,'Orders - December 2020'!$C$2:$C$2047,Worksheet!$F191),"-")</f>
        <v>-</v>
      </c>
      <c r="CP191" s="51" t="str">
        <f>IFERROR(AVERAGEIFS('Orders - December 2020'!$I$2:$I$2047,'Orders - December 2020'!$H$2:$H$2047,Worksheet!CP$3,'Orders - December 2020'!$C$2:$C$2047,Worksheet!$F191),"-")</f>
        <v>-</v>
      </c>
      <c r="CQ191" s="51" t="str">
        <f>IFERROR(AVERAGEIFS('Orders - December 2020'!$I$2:$I$2047,'Orders - December 2020'!$H$2:$H$2047,Worksheet!CQ$3,'Orders - December 2020'!$C$2:$C$2047,Worksheet!$F191),"-")</f>
        <v>-</v>
      </c>
      <c r="CR191" s="51" t="str">
        <f>IFERROR(AVERAGEIFS('Orders - December 2020'!$I$2:$I$2047,'Orders - December 2020'!$H$2:$H$2047,Worksheet!CR$3,'Orders - December 2020'!$C$2:$C$2047,Worksheet!$F191),"-")</f>
        <v>-</v>
      </c>
      <c r="CS191" s="51" t="str">
        <f>IFERROR(AVERAGEIFS('Orders - December 2020'!$I$2:$I$2047,'Orders - December 2020'!$H$2:$H$2047,Worksheet!CS$3,'Orders - December 2020'!$C$2:$C$2047,Worksheet!$F191),"-")</f>
        <v>-</v>
      </c>
      <c r="CT191" s="51" t="str">
        <f>IFERROR(AVERAGEIFS('Orders - December 2020'!$I$2:$I$2047,'Orders - December 2020'!$H$2:$H$2047,Worksheet!CT$3,'Orders - December 2020'!$C$2:$C$2047,Worksheet!$F191),"-")</f>
        <v>-</v>
      </c>
      <c r="CU191" s="51" t="str">
        <f>IFERROR(AVERAGEIFS('Orders - December 2020'!$I$2:$I$2047,'Orders - December 2020'!$H$2:$H$2047,Worksheet!CU$3,'Orders - December 2020'!$C$2:$C$2047,Worksheet!$F191),"-")</f>
        <v>-</v>
      </c>
      <c r="CV191" s="51" t="str">
        <f>IFERROR(AVERAGEIFS('Orders - December 2020'!$I$2:$I$2047,'Orders - December 2020'!$H$2:$H$2047,Worksheet!CV$3,'Orders - December 2020'!$C$2:$C$2047,Worksheet!$F191),"-")</f>
        <v>-</v>
      </c>
      <c r="CW191" s="51" t="str">
        <f>IFERROR(AVERAGEIFS('Orders - December 2020'!$I$2:$I$2047,'Orders - December 2020'!$H$2:$H$2047,Worksheet!CW$3,'Orders - December 2020'!$C$2:$C$2047,Worksheet!$F191),"-")</f>
        <v>-</v>
      </c>
      <c r="CX191" s="51" t="str">
        <f>IFERROR(AVERAGEIFS('Orders - December 2020'!$I$2:$I$2047,'Orders - December 2020'!$H$2:$H$2047,Worksheet!CX$3,'Orders - December 2020'!$C$2:$C$2047,Worksheet!$F191),"-")</f>
        <v>-</v>
      </c>
      <c r="CY191" s="51" t="str">
        <f>IFERROR(AVERAGEIFS('Orders - December 2020'!$I$2:$I$2047,'Orders - December 2020'!$H$2:$H$2047,Worksheet!CY$3,'Orders - December 2020'!$C$2:$C$2047,Worksheet!$F191),"-")</f>
        <v>-</v>
      </c>
      <c r="CZ191" s="51" t="str">
        <f>IFERROR(AVERAGEIFS('Orders - December 2020'!$I$2:$I$2047,'Orders - December 2020'!$H$2:$H$2047,Worksheet!CZ$3,'Orders - December 2020'!$C$2:$C$2047,Worksheet!$F191),"-")</f>
        <v>-</v>
      </c>
      <c r="DA191" s="51" t="str">
        <f>IFERROR(AVERAGEIFS('Orders - December 2020'!$I$2:$I$2047,'Orders - December 2020'!$H$2:$H$2047,Worksheet!DA$3,'Orders - December 2020'!$C$2:$C$2047,Worksheet!$F191),"-")</f>
        <v>-</v>
      </c>
      <c r="DB191" s="51" t="str">
        <f>IFERROR(AVERAGEIFS('Orders - December 2020'!$I$2:$I$2047,'Orders - December 2020'!$H$2:$H$2047,Worksheet!DB$3,'Orders - December 2020'!$C$2:$C$2047,Worksheet!$F191),"-")</f>
        <v>-</v>
      </c>
      <c r="DC191" s="51" t="str">
        <f>IFERROR(AVERAGEIFS('Orders - December 2020'!$I$2:$I$2047,'Orders - December 2020'!$H$2:$H$2047,Worksheet!DC$3,'Orders - December 2020'!$C$2:$C$2047,Worksheet!$F191),"-")</f>
        <v>-</v>
      </c>
      <c r="DD191" s="51" t="str">
        <f>IFERROR(AVERAGEIFS('Orders - December 2020'!$I$2:$I$2047,'Orders - December 2020'!$H$2:$H$2047,Worksheet!DD$3,'Orders - December 2020'!$C$2:$C$2047,Worksheet!$F191),"-")</f>
        <v>-</v>
      </c>
      <c r="DE191" s="51" t="str">
        <f>IFERROR(AVERAGEIFS('Orders - December 2020'!$I$2:$I$2047,'Orders - December 2020'!$H$2:$H$2047,Worksheet!DE$3,'Orders - December 2020'!$C$2:$C$2047,Worksheet!$F191),"-")</f>
        <v>-</v>
      </c>
      <c r="DF191" s="51" t="str">
        <f>IFERROR(AVERAGEIFS('Orders - December 2020'!$I$2:$I$2047,'Orders - December 2020'!$H$2:$H$2047,Worksheet!DF$3,'Orders - December 2020'!$C$2:$C$2047,Worksheet!$F191),"-")</f>
        <v>-</v>
      </c>
      <c r="DG191" s="51" t="str">
        <f>IFERROR(AVERAGEIFS('Orders - December 2020'!$I$2:$I$2047,'Orders - December 2020'!$H$2:$H$2047,Worksheet!DG$3,'Orders - December 2020'!$C$2:$C$2047,Worksheet!$F191),"-")</f>
        <v>-</v>
      </c>
      <c r="DH191" s="51" t="str">
        <f>IFERROR(AVERAGEIFS('Orders - December 2020'!$I$2:$I$2047,'Orders - December 2020'!$H$2:$H$2047,Worksheet!DH$3,'Orders - December 2020'!$C$2:$C$2047,Worksheet!$F191),"-")</f>
        <v>-</v>
      </c>
      <c r="DI191" s="51" t="str">
        <f>IFERROR(AVERAGEIFS('Orders - December 2020'!$I$2:$I$2047,'Orders - December 2020'!$H$2:$H$2047,Worksheet!DI$3,'Orders - December 2020'!$C$2:$C$2047,Worksheet!$F191),"-")</f>
        <v>-</v>
      </c>
      <c r="DJ191" s="51" t="str">
        <f>IFERROR(AVERAGEIFS('Orders - December 2020'!$I$2:$I$2047,'Orders - December 2020'!$H$2:$H$2047,Worksheet!DJ$3,'Orders - December 2020'!$C$2:$C$2047,Worksheet!$F191),"-")</f>
        <v>-</v>
      </c>
      <c r="DK191" s="51" t="str">
        <f>IFERROR(AVERAGEIFS('Orders - December 2020'!$I$2:$I$2047,'Orders - December 2020'!$H$2:$H$2047,Worksheet!DK$3,'Orders - December 2020'!$C$2:$C$2047,Worksheet!$F191),"-")</f>
        <v>-</v>
      </c>
      <c r="DL191" s="51" t="str">
        <f>IFERROR(AVERAGEIFS('Orders - December 2020'!$I$2:$I$2047,'Orders - December 2020'!$H$2:$H$2047,Worksheet!DL$3,'Orders - December 2020'!$C$2:$C$2047,Worksheet!$F191),"-")</f>
        <v>-</v>
      </c>
      <c r="DM191" s="51" t="str">
        <f>IFERROR(AVERAGEIFS('Orders - December 2020'!$I$2:$I$2047,'Orders - December 2020'!$H$2:$H$2047,Worksheet!DM$3,'Orders - December 2020'!$C$2:$C$2047,Worksheet!$F191),"-")</f>
        <v>-</v>
      </c>
      <c r="DN191" s="51" t="str">
        <f>IFERROR(AVERAGEIFS('Orders - December 2020'!$I$2:$I$2047,'Orders - December 2020'!$H$2:$H$2047,Worksheet!DN$3,'Orders - December 2020'!$C$2:$C$2047,Worksheet!$F191),"-")</f>
        <v>-</v>
      </c>
      <c r="DO191" s="51" t="str">
        <f>IFERROR(AVERAGEIFS('Orders - December 2020'!$I$2:$I$2047,'Orders - December 2020'!$H$2:$H$2047,Worksheet!DO$3,'Orders - December 2020'!$C$2:$C$2047,Worksheet!$F191),"-")</f>
        <v>-</v>
      </c>
      <c r="DP191" s="51" t="str">
        <f>IFERROR(AVERAGEIFS('Orders - December 2020'!$I$2:$I$2047,'Orders - December 2020'!$H$2:$H$2047,Worksheet!DP$3,'Orders - December 2020'!$C$2:$C$2047,Worksheet!$F191),"-")</f>
        <v>-</v>
      </c>
      <c r="DQ191" s="51" t="str">
        <f>IFERROR(AVERAGEIFS('Orders - December 2020'!$I$2:$I$2047,'Orders - December 2020'!$H$2:$H$2047,Worksheet!DQ$3,'Orders - December 2020'!$C$2:$C$2047,Worksheet!$F191),"-")</f>
        <v>-</v>
      </c>
      <c r="DR191" s="51" t="str">
        <f>IFERROR(AVERAGEIFS('Orders - December 2020'!$I$2:$I$2047,'Orders - December 2020'!$H$2:$H$2047,Worksheet!DR$3,'Orders - December 2020'!$C$2:$C$2047,Worksheet!$F191),"-")</f>
        <v>-</v>
      </c>
      <c r="DS191" s="51" t="str">
        <f>IFERROR(AVERAGEIFS('Orders - December 2020'!$I$2:$I$2047,'Orders - December 2020'!$H$2:$H$2047,Worksheet!DS$3,'Orders - December 2020'!$C$2:$C$2047,Worksheet!$F191),"-")</f>
        <v>-</v>
      </c>
      <c r="DT191" s="51" t="str">
        <f>IFERROR(AVERAGEIFS('Orders - December 2020'!$I$2:$I$2047,'Orders - December 2020'!$H$2:$H$2047,Worksheet!DT$3,'Orders - December 2020'!$C$2:$C$2047,Worksheet!$F191),"-")</f>
        <v>-</v>
      </c>
      <c r="DU191" s="51" t="str">
        <f>IFERROR(AVERAGEIFS('Orders - December 2020'!$I$2:$I$2047,'Orders - December 2020'!$H$2:$H$2047,Worksheet!DU$3,'Orders - December 2020'!$C$2:$C$2047,Worksheet!$F191),"-")</f>
        <v>-</v>
      </c>
      <c r="DV191" s="51" t="str">
        <f>IFERROR(AVERAGEIFS('Orders - December 2020'!$I$2:$I$2047,'Orders - December 2020'!$H$2:$H$2047,Worksheet!DV$3,'Orders - December 2020'!$C$2:$C$2047,Worksheet!$F191),"-")</f>
        <v>-</v>
      </c>
      <c r="DW191" s="51" t="str">
        <f>IFERROR(AVERAGEIFS('Orders - December 2020'!$I$2:$I$2047,'Orders - December 2020'!$H$2:$H$2047,Worksheet!DW$3,'Orders - December 2020'!$C$2:$C$2047,Worksheet!$F191),"-")</f>
        <v>-</v>
      </c>
      <c r="DX191" s="51" t="str">
        <f>IFERROR(AVERAGEIFS('Orders - December 2020'!$I$2:$I$2047,'Orders - December 2020'!$H$2:$H$2047,Worksheet!DX$3,'Orders - December 2020'!$C$2:$C$2047,Worksheet!$F191),"-")</f>
        <v>-</v>
      </c>
      <c r="DY191" s="51" t="str">
        <f>IFERROR(AVERAGEIFS('Orders - December 2020'!$I$2:$I$2047,'Orders - December 2020'!$H$2:$H$2047,Worksheet!DY$3,'Orders - December 2020'!$C$2:$C$2047,Worksheet!$F191),"-")</f>
        <v>-</v>
      </c>
      <c r="DZ191" s="51" t="str">
        <f>IFERROR(AVERAGEIFS('Orders - December 2020'!$I$2:$I$2047,'Orders - December 2020'!$H$2:$H$2047,Worksheet!DZ$3,'Orders - December 2020'!$C$2:$C$2047,Worksheet!$F191),"-")</f>
        <v>-</v>
      </c>
      <c r="EA191" s="51" t="str">
        <f>IFERROR(AVERAGEIFS('Orders - December 2020'!$I$2:$I$2047,'Orders - December 2020'!$H$2:$H$2047,Worksheet!EA$3,'Orders - December 2020'!$C$2:$C$2047,Worksheet!$F191),"-")</f>
        <v>-</v>
      </c>
      <c r="EB191" s="51" t="str">
        <f>IFERROR(AVERAGEIFS('Orders - December 2020'!$I$2:$I$2047,'Orders - December 2020'!$H$2:$H$2047,Worksheet!EB$3,'Orders - December 2020'!$C$2:$C$2047,Worksheet!$F191),"-")</f>
        <v>-</v>
      </c>
      <c r="EC191" s="51" t="str">
        <f>IFERROR(AVERAGEIFS('Orders - December 2020'!$I$2:$I$2047,'Orders - December 2020'!$H$2:$H$2047,Worksheet!EC$3,'Orders - December 2020'!$C$2:$C$2047,Worksheet!$F191),"-")</f>
        <v>-</v>
      </c>
      <c r="ED191" s="51" t="str">
        <f>IFERROR(AVERAGEIFS('Orders - December 2020'!$I$2:$I$2047,'Orders - December 2020'!$H$2:$H$2047,Worksheet!ED$3,'Orders - December 2020'!$C$2:$C$2047,Worksheet!$F191),"-")</f>
        <v>-</v>
      </c>
      <c r="EE191" s="51" t="str">
        <f>IFERROR(AVERAGEIFS('Orders - December 2020'!$I$2:$I$2047,'Orders - December 2020'!$H$2:$H$2047,Worksheet!EE$3,'Orders - December 2020'!$C$2:$C$2047,Worksheet!$F191),"-")</f>
        <v>-</v>
      </c>
      <c r="EF191" s="51" t="str">
        <f>IFERROR(AVERAGEIFS('Orders - December 2020'!$I$2:$I$2047,'Orders - December 2020'!$H$2:$H$2047,Worksheet!EF$3,'Orders - December 2020'!$C$2:$C$2047,Worksheet!$F191),"-")</f>
        <v>-</v>
      </c>
      <c r="EG191" s="51" t="str">
        <f>IFERROR(AVERAGEIFS('Orders - December 2020'!$I$2:$I$2047,'Orders - December 2020'!$H$2:$H$2047,Worksheet!EG$3,'Orders - December 2020'!$C$2:$C$2047,Worksheet!$F191),"-")</f>
        <v>-</v>
      </c>
      <c r="EH191" s="51" t="str">
        <f>IFERROR(AVERAGEIFS('Orders - December 2020'!$I$2:$I$2047,'Orders - December 2020'!$H$2:$H$2047,Worksheet!EH$3,'Orders - December 2020'!$C$2:$C$2047,Worksheet!$F191),"-")</f>
        <v>-</v>
      </c>
      <c r="EI191" s="51" t="str">
        <f>IFERROR(AVERAGEIFS('Orders - December 2020'!$I$2:$I$2047,'Orders - December 2020'!$H$2:$H$2047,Worksheet!EI$3,'Orders - December 2020'!$C$2:$C$2047,Worksheet!$F191),"-")</f>
        <v>-</v>
      </c>
      <c r="EJ191" s="51" t="str">
        <f>IFERROR(AVERAGEIFS('Orders - December 2020'!$I$2:$I$2047,'Orders - December 2020'!$H$2:$H$2047,Worksheet!EJ$3,'Orders - December 2020'!$C$2:$C$2047,Worksheet!$F191),"-")</f>
        <v>-</v>
      </c>
      <c r="EK191" s="51" t="str">
        <f>IFERROR(AVERAGEIFS('Orders - December 2020'!$I$2:$I$2047,'Orders - December 2020'!$H$2:$H$2047,Worksheet!EK$3,'Orders - December 2020'!$C$2:$C$2047,Worksheet!$F191),"-")</f>
        <v>-</v>
      </c>
      <c r="EL191" s="51" t="str">
        <f>IFERROR(AVERAGEIFS('Orders - December 2020'!$I$2:$I$2047,'Orders - December 2020'!$H$2:$H$2047,Worksheet!EL$3,'Orders - December 2020'!$C$2:$C$2047,Worksheet!$F191),"-")</f>
        <v>-</v>
      </c>
      <c r="EM191" s="51" t="str">
        <f>IFERROR(AVERAGEIFS('Orders - December 2020'!$I$2:$I$2047,'Orders - December 2020'!$H$2:$H$2047,Worksheet!EM$3,'Orders - December 2020'!$C$2:$C$2047,Worksheet!$F191),"-")</f>
        <v>-</v>
      </c>
      <c r="EN191" s="51" t="str">
        <f>IFERROR(AVERAGEIFS('Orders - December 2020'!$I$2:$I$2047,'Orders - December 2020'!$H$2:$H$2047,Worksheet!EN$3,'Orders - December 2020'!$C$2:$C$2047,Worksheet!$F191),"-")</f>
        <v>-</v>
      </c>
      <c r="EO191" s="51" t="str">
        <f>IFERROR(AVERAGEIFS('Orders - December 2020'!$I$2:$I$2047,'Orders - December 2020'!$H$2:$H$2047,Worksheet!EO$3,'Orders - December 2020'!$C$2:$C$2047,Worksheet!$F191),"-")</f>
        <v>-</v>
      </c>
      <c r="EP191" s="51" t="str">
        <f>IFERROR(AVERAGEIFS('Orders - December 2020'!$I$2:$I$2047,'Orders - December 2020'!$H$2:$H$2047,Worksheet!EP$3,'Orders - December 2020'!$C$2:$C$2047,Worksheet!$F191),"-")</f>
        <v>-</v>
      </c>
      <c r="EQ191" s="51" t="str">
        <f>IFERROR(AVERAGEIFS('Orders - December 2020'!$I$2:$I$2047,'Orders - December 2020'!$H$2:$H$2047,Worksheet!EQ$3,'Orders - December 2020'!$C$2:$C$2047,Worksheet!$F191),"-")</f>
        <v>-</v>
      </c>
      <c r="ER191" s="51" t="str">
        <f>IFERROR(AVERAGEIFS('Orders - December 2020'!$I$2:$I$2047,'Orders - December 2020'!$H$2:$H$2047,Worksheet!ER$3,'Orders - December 2020'!$C$2:$C$2047,Worksheet!$F191),"-")</f>
        <v>-</v>
      </c>
      <c r="ES191" s="51" t="str">
        <f>IFERROR(AVERAGEIFS('Orders - December 2020'!$I$2:$I$2047,'Orders - December 2020'!$H$2:$H$2047,Worksheet!ES$3,'Orders - December 2020'!$C$2:$C$2047,Worksheet!$F191),"-")</f>
        <v>-</v>
      </c>
      <c r="ET191" s="51" t="str">
        <f>IFERROR(AVERAGEIFS('Orders - December 2020'!$I$2:$I$2047,'Orders - December 2020'!$H$2:$H$2047,Worksheet!ET$3,'Orders - December 2020'!$C$2:$C$2047,Worksheet!$F191),"-")</f>
        <v>-</v>
      </c>
      <c r="EU191" s="51" t="str">
        <f>IFERROR(AVERAGEIFS('Orders - December 2020'!$I$2:$I$2047,'Orders - December 2020'!$H$2:$H$2047,Worksheet!EU$3,'Orders - December 2020'!$C$2:$C$2047,Worksheet!$F191),"-")</f>
        <v>-</v>
      </c>
      <c r="EV191" s="51" t="str">
        <f>IFERROR(AVERAGEIFS('Orders - December 2020'!$I$2:$I$2047,'Orders - December 2020'!$H$2:$H$2047,Worksheet!EV$3,'Orders - December 2020'!$C$2:$C$2047,Worksheet!$F191),"-")</f>
        <v>-</v>
      </c>
      <c r="EW191" s="51" t="str">
        <f>IFERROR(AVERAGEIFS('Orders - December 2020'!$I$2:$I$2047,'Orders - December 2020'!$H$2:$H$2047,Worksheet!EW$3,'Orders - December 2020'!$C$2:$C$2047,Worksheet!$F191),"-")</f>
        <v>-</v>
      </c>
      <c r="EX191" s="51" t="str">
        <f>IFERROR(AVERAGEIFS('Orders - December 2020'!$I$2:$I$2047,'Orders - December 2020'!$H$2:$H$2047,Worksheet!EX$3,'Orders - December 2020'!$C$2:$C$2047,Worksheet!$F191),"-")</f>
        <v>-</v>
      </c>
      <c r="EY191" s="51" t="str">
        <f>IFERROR(AVERAGEIFS('Orders - December 2020'!$I$2:$I$2047,'Orders - December 2020'!$H$2:$H$2047,Worksheet!EY$3,'Orders - December 2020'!$C$2:$C$2047,Worksheet!$F191),"-")</f>
        <v>-</v>
      </c>
      <c r="EZ191" s="51" t="str">
        <f>IFERROR(AVERAGEIFS('Orders - December 2020'!$I$2:$I$2047,'Orders - December 2020'!$H$2:$H$2047,Worksheet!EZ$3,'Orders - December 2020'!$C$2:$C$2047,Worksheet!$F191),"-")</f>
        <v>-</v>
      </c>
      <c r="FA191" s="51" t="str">
        <f>IFERROR(AVERAGEIFS('Orders - December 2020'!$I$2:$I$2047,'Orders - December 2020'!$H$2:$H$2047,Worksheet!FA$3,'Orders - December 2020'!$C$2:$C$2047,Worksheet!$F191),"-")</f>
        <v>-</v>
      </c>
      <c r="FB191" s="51" t="str">
        <f>IFERROR(AVERAGEIFS('Orders - December 2020'!$I$2:$I$2047,'Orders - December 2020'!$H$2:$H$2047,Worksheet!FB$3,'Orders - December 2020'!$C$2:$C$2047,Worksheet!$F191),"-")</f>
        <v>-</v>
      </c>
      <c r="FC191" s="51" t="str">
        <f>IFERROR(AVERAGEIFS('Orders - December 2020'!$I$2:$I$2047,'Orders - December 2020'!$H$2:$H$2047,Worksheet!FC$3,'Orders - December 2020'!$C$2:$C$2047,Worksheet!$F191),"-")</f>
        <v>-</v>
      </c>
      <c r="FD191" s="51" t="str">
        <f>IFERROR(AVERAGEIFS('Orders - December 2020'!$I$2:$I$2047,'Orders - December 2020'!$H$2:$H$2047,Worksheet!FD$3,'Orders - December 2020'!$C$2:$C$2047,Worksheet!$F191),"-")</f>
        <v>-</v>
      </c>
      <c r="FE191" s="51" t="str">
        <f>IFERROR(AVERAGEIFS('Orders - December 2020'!$I$2:$I$2047,'Orders - December 2020'!$H$2:$H$2047,Worksheet!FE$3,'Orders - December 2020'!$C$2:$C$2047,Worksheet!$F191),"-")</f>
        <v>-</v>
      </c>
      <c r="FF191" s="51" t="str">
        <f>IFERROR(AVERAGEIFS('Orders - December 2020'!$I$2:$I$2047,'Orders - December 2020'!$H$2:$H$2047,Worksheet!FF$3,'Orders - December 2020'!$C$2:$C$2047,Worksheet!$F191),"-")</f>
        <v>-</v>
      </c>
      <c r="FG191" s="52" t="str">
        <f>IFERROR(AVERAGEIFS('Orders - December 2020'!$I$2:$I$2047,'Orders - December 2020'!$H$2:$H$2047,Worksheet!FG$3,'Orders - December 2020'!$C$2:$C$2047,Worksheet!$F191),"-")</f>
        <v>-</v>
      </c>
    </row>
    <row r="192" spans="6:163">
      <c r="F192" s="45" t="str">
        <v>Adazina Minimarts</v>
      </c>
      <c r="G192" s="50" t="str">
        <f>IFERROR(AVERAGEIFS('Orders - December 2020'!$I$2:$I$2047,'Orders - December 2020'!$H$2:$H$2047,Worksheet!G$3,'Orders - December 2020'!$C$2:$C$2047,Worksheet!$F192),"-")</f>
        <v>-</v>
      </c>
      <c r="H192" s="51" t="str">
        <f>IFERROR(AVERAGEIFS('Orders - December 2020'!$I$2:$I$2047,'Orders - December 2020'!$H$2:$H$2047,Worksheet!H$3,'Orders - December 2020'!$C$2:$C$2047,Worksheet!$F192),"-")</f>
        <v>-</v>
      </c>
      <c r="I192" s="51" t="str">
        <f>IFERROR(AVERAGEIFS('Orders - December 2020'!$I$2:$I$2047,'Orders - December 2020'!$H$2:$H$2047,Worksheet!I$3,'Orders - December 2020'!$C$2:$C$2047,Worksheet!$F192),"-")</f>
        <v>-</v>
      </c>
      <c r="J192" s="51" t="str">
        <f>IFERROR(AVERAGEIFS('Orders - December 2020'!$I$2:$I$2047,'Orders - December 2020'!$H$2:$H$2047,Worksheet!J$3,'Orders - December 2020'!$C$2:$C$2047,Worksheet!$F192),"-")</f>
        <v>-</v>
      </c>
      <c r="K192" s="51" t="str">
        <f>IFERROR(AVERAGEIFS('Orders - December 2020'!$I$2:$I$2047,'Orders - December 2020'!$H$2:$H$2047,Worksheet!K$3,'Orders - December 2020'!$C$2:$C$2047,Worksheet!$F192),"-")</f>
        <v>-</v>
      </c>
      <c r="L192" s="51" t="str">
        <f>IFERROR(AVERAGEIFS('Orders - December 2020'!$I$2:$I$2047,'Orders - December 2020'!$H$2:$H$2047,Worksheet!L$3,'Orders - December 2020'!$C$2:$C$2047,Worksheet!$F192),"-")</f>
        <v>-</v>
      </c>
      <c r="M192" s="51" t="str">
        <f>IFERROR(AVERAGEIFS('Orders - December 2020'!$I$2:$I$2047,'Orders - December 2020'!$H$2:$H$2047,Worksheet!M$3,'Orders - December 2020'!$C$2:$C$2047,Worksheet!$F192),"-")</f>
        <v>-</v>
      </c>
      <c r="N192" s="51" t="str">
        <f>IFERROR(AVERAGEIFS('Orders - December 2020'!$I$2:$I$2047,'Orders - December 2020'!$H$2:$H$2047,Worksheet!N$3,'Orders - December 2020'!$C$2:$C$2047,Worksheet!$F192),"-")</f>
        <v>-</v>
      </c>
      <c r="O192" s="51" t="str">
        <f>IFERROR(AVERAGEIFS('Orders - December 2020'!$I$2:$I$2047,'Orders - December 2020'!$H$2:$H$2047,Worksheet!O$3,'Orders - December 2020'!$C$2:$C$2047,Worksheet!$F192),"-")</f>
        <v>-</v>
      </c>
      <c r="P192" s="51" t="str">
        <f>IFERROR(AVERAGEIFS('Orders - December 2020'!$I$2:$I$2047,'Orders - December 2020'!$H$2:$H$2047,Worksheet!P$3,'Orders - December 2020'!$C$2:$C$2047,Worksheet!$F192),"-")</f>
        <v>-</v>
      </c>
      <c r="Q192" s="51" t="str">
        <f>IFERROR(AVERAGEIFS('Orders - December 2020'!$I$2:$I$2047,'Orders - December 2020'!$H$2:$H$2047,Worksheet!Q$3,'Orders - December 2020'!$C$2:$C$2047,Worksheet!$F192),"-")</f>
        <v>-</v>
      </c>
      <c r="R192" s="51" t="str">
        <f>IFERROR(AVERAGEIFS('Orders - December 2020'!$I$2:$I$2047,'Orders - December 2020'!$H$2:$H$2047,Worksheet!R$3,'Orders - December 2020'!$C$2:$C$2047,Worksheet!$F192),"-")</f>
        <v>-</v>
      </c>
      <c r="S192" s="51" t="str">
        <f>IFERROR(AVERAGEIFS('Orders - December 2020'!$I$2:$I$2047,'Orders - December 2020'!$H$2:$H$2047,Worksheet!S$3,'Orders - December 2020'!$C$2:$C$2047,Worksheet!$F192),"-")</f>
        <v>-</v>
      </c>
      <c r="T192" s="51" t="str">
        <f>IFERROR(AVERAGEIFS('Orders - December 2020'!$I$2:$I$2047,'Orders - December 2020'!$H$2:$H$2047,Worksheet!T$3,'Orders - December 2020'!$C$2:$C$2047,Worksheet!$F192),"-")</f>
        <v>-</v>
      </c>
      <c r="U192" s="51" t="str">
        <f>IFERROR(AVERAGEIFS('Orders - December 2020'!$I$2:$I$2047,'Orders - December 2020'!$H$2:$H$2047,Worksheet!U$3,'Orders - December 2020'!$C$2:$C$2047,Worksheet!$F192),"-")</f>
        <v>-</v>
      </c>
      <c r="V192" s="51" t="str">
        <f>IFERROR(AVERAGEIFS('Orders - December 2020'!$I$2:$I$2047,'Orders - December 2020'!$H$2:$H$2047,Worksheet!V$3,'Orders - December 2020'!$C$2:$C$2047,Worksheet!$F192),"-")</f>
        <v>-</v>
      </c>
      <c r="W192" s="51" t="str">
        <f>IFERROR(AVERAGEIFS('Orders - December 2020'!$I$2:$I$2047,'Orders - December 2020'!$H$2:$H$2047,Worksheet!W$3,'Orders - December 2020'!$C$2:$C$2047,Worksheet!$F192),"-")</f>
        <v>-</v>
      </c>
      <c r="X192" s="51" t="str">
        <f>IFERROR(AVERAGEIFS('Orders - December 2020'!$I$2:$I$2047,'Orders - December 2020'!$H$2:$H$2047,Worksheet!X$3,'Orders - December 2020'!$C$2:$C$2047,Worksheet!$F192),"-")</f>
        <v>-</v>
      </c>
      <c r="Y192" s="51" t="str">
        <f>IFERROR(AVERAGEIFS('Orders - December 2020'!$I$2:$I$2047,'Orders - December 2020'!$H$2:$H$2047,Worksheet!Y$3,'Orders - December 2020'!$C$2:$C$2047,Worksheet!$F192),"-")</f>
        <v>-</v>
      </c>
      <c r="Z192" s="51" t="str">
        <f>IFERROR(AVERAGEIFS('Orders - December 2020'!$I$2:$I$2047,'Orders - December 2020'!$H$2:$H$2047,Worksheet!Z$3,'Orders - December 2020'!$C$2:$C$2047,Worksheet!$F192),"-")</f>
        <v>-</v>
      </c>
      <c r="AA192" s="51" t="str">
        <f>IFERROR(AVERAGEIFS('Orders - December 2020'!$I$2:$I$2047,'Orders - December 2020'!$H$2:$H$2047,Worksheet!AA$3,'Orders - December 2020'!$C$2:$C$2047,Worksheet!$F192),"-")</f>
        <v>-</v>
      </c>
      <c r="AB192" s="51" t="str">
        <f>IFERROR(AVERAGEIFS('Orders - December 2020'!$I$2:$I$2047,'Orders - December 2020'!$H$2:$H$2047,Worksheet!AB$3,'Orders - December 2020'!$C$2:$C$2047,Worksheet!$F192),"-")</f>
        <v>-</v>
      </c>
      <c r="AC192" s="51" t="str">
        <f>IFERROR(AVERAGEIFS('Orders - December 2020'!$I$2:$I$2047,'Orders - December 2020'!$H$2:$H$2047,Worksheet!AC$3,'Orders - December 2020'!$C$2:$C$2047,Worksheet!$F192),"-")</f>
        <v>-</v>
      </c>
      <c r="AD192" s="51" t="str">
        <f>IFERROR(AVERAGEIFS('Orders - December 2020'!$I$2:$I$2047,'Orders - December 2020'!$H$2:$H$2047,Worksheet!AD$3,'Orders - December 2020'!$C$2:$C$2047,Worksheet!$F192),"-")</f>
        <v>-</v>
      </c>
      <c r="AE192" s="51" t="str">
        <f>IFERROR(AVERAGEIFS('Orders - December 2020'!$I$2:$I$2047,'Orders - December 2020'!$H$2:$H$2047,Worksheet!AE$3,'Orders - December 2020'!$C$2:$C$2047,Worksheet!$F192),"-")</f>
        <v>-</v>
      </c>
      <c r="AF192" s="51" t="str">
        <f>IFERROR(AVERAGEIFS('Orders - December 2020'!$I$2:$I$2047,'Orders - December 2020'!$H$2:$H$2047,Worksheet!AF$3,'Orders - December 2020'!$C$2:$C$2047,Worksheet!$F192),"-")</f>
        <v>-</v>
      </c>
      <c r="AG192" s="51" t="str">
        <f>IFERROR(AVERAGEIFS('Orders - December 2020'!$I$2:$I$2047,'Orders - December 2020'!$H$2:$H$2047,Worksheet!AG$3,'Orders - December 2020'!$C$2:$C$2047,Worksheet!$F192),"-")</f>
        <v>-</v>
      </c>
      <c r="AH192" s="51" t="str">
        <f>IFERROR(AVERAGEIFS('Orders - December 2020'!$I$2:$I$2047,'Orders - December 2020'!$H$2:$H$2047,Worksheet!AH$3,'Orders - December 2020'!$C$2:$C$2047,Worksheet!$F192),"-")</f>
        <v>-</v>
      </c>
      <c r="AI192" s="51" t="str">
        <f>IFERROR(AVERAGEIFS('Orders - December 2020'!$I$2:$I$2047,'Orders - December 2020'!$H$2:$H$2047,Worksheet!AI$3,'Orders - December 2020'!$C$2:$C$2047,Worksheet!$F192),"-")</f>
        <v>-</v>
      </c>
      <c r="AJ192" s="51" t="str">
        <f>IFERROR(AVERAGEIFS('Orders - December 2020'!$I$2:$I$2047,'Orders - December 2020'!$H$2:$H$2047,Worksheet!AJ$3,'Orders - December 2020'!$C$2:$C$2047,Worksheet!$F192),"-")</f>
        <v>-</v>
      </c>
      <c r="AK192" s="51">
        <f>IFERROR(AVERAGEIFS('Orders - December 2020'!$I$2:$I$2047,'Orders - December 2020'!$H$2:$H$2047,Worksheet!AK$3,'Orders - December 2020'!$C$2:$C$2047,Worksheet!$F192),"-")</f>
        <v>1</v>
      </c>
      <c r="AL192" s="51" t="str">
        <f>IFERROR(AVERAGEIFS('Orders - December 2020'!$I$2:$I$2047,'Orders - December 2020'!$H$2:$H$2047,Worksheet!AL$3,'Orders - December 2020'!$C$2:$C$2047,Worksheet!$F192),"-")</f>
        <v>-</v>
      </c>
      <c r="AM192" s="51" t="str">
        <f>IFERROR(AVERAGEIFS('Orders - December 2020'!$I$2:$I$2047,'Orders - December 2020'!$H$2:$H$2047,Worksheet!AM$3,'Orders - December 2020'!$C$2:$C$2047,Worksheet!$F192),"-")</f>
        <v>-</v>
      </c>
      <c r="AN192" s="51" t="str">
        <f>IFERROR(AVERAGEIFS('Orders - December 2020'!$I$2:$I$2047,'Orders - December 2020'!$H$2:$H$2047,Worksheet!AN$3,'Orders - December 2020'!$C$2:$C$2047,Worksheet!$F192),"-")</f>
        <v>-</v>
      </c>
      <c r="AO192" s="51" t="str">
        <f>IFERROR(AVERAGEIFS('Orders - December 2020'!$I$2:$I$2047,'Orders - December 2020'!$H$2:$H$2047,Worksheet!AO$3,'Orders - December 2020'!$C$2:$C$2047,Worksheet!$F192),"-")</f>
        <v>-</v>
      </c>
      <c r="AP192" s="51" t="str">
        <f>IFERROR(AVERAGEIFS('Orders - December 2020'!$I$2:$I$2047,'Orders - December 2020'!$H$2:$H$2047,Worksheet!AP$3,'Orders - December 2020'!$C$2:$C$2047,Worksheet!$F192),"-")</f>
        <v>-</v>
      </c>
      <c r="AQ192" s="51" t="str">
        <f>IFERROR(AVERAGEIFS('Orders - December 2020'!$I$2:$I$2047,'Orders - December 2020'!$H$2:$H$2047,Worksheet!AQ$3,'Orders - December 2020'!$C$2:$C$2047,Worksheet!$F192),"-")</f>
        <v>-</v>
      </c>
      <c r="AR192" s="51" t="str">
        <f>IFERROR(AVERAGEIFS('Orders - December 2020'!$I$2:$I$2047,'Orders - December 2020'!$H$2:$H$2047,Worksheet!AR$3,'Orders - December 2020'!$C$2:$C$2047,Worksheet!$F192),"-")</f>
        <v>-</v>
      </c>
      <c r="AS192" s="51" t="str">
        <f>IFERROR(AVERAGEIFS('Orders - December 2020'!$I$2:$I$2047,'Orders - December 2020'!$H$2:$H$2047,Worksheet!AS$3,'Orders - December 2020'!$C$2:$C$2047,Worksheet!$F192),"-")</f>
        <v>-</v>
      </c>
      <c r="AT192" s="51" t="str">
        <f>IFERROR(AVERAGEIFS('Orders - December 2020'!$I$2:$I$2047,'Orders - December 2020'!$H$2:$H$2047,Worksheet!AT$3,'Orders - December 2020'!$C$2:$C$2047,Worksheet!$F192),"-")</f>
        <v>-</v>
      </c>
      <c r="AU192" s="51" t="str">
        <f>IFERROR(AVERAGEIFS('Orders - December 2020'!$I$2:$I$2047,'Orders - December 2020'!$H$2:$H$2047,Worksheet!AU$3,'Orders - December 2020'!$C$2:$C$2047,Worksheet!$F192),"-")</f>
        <v>-</v>
      </c>
      <c r="AV192" s="51" t="str">
        <f>IFERROR(AVERAGEIFS('Orders - December 2020'!$I$2:$I$2047,'Orders - December 2020'!$H$2:$H$2047,Worksheet!AV$3,'Orders - December 2020'!$C$2:$C$2047,Worksheet!$F192),"-")</f>
        <v>-</v>
      </c>
      <c r="AW192" s="51" t="str">
        <f>IFERROR(AVERAGEIFS('Orders - December 2020'!$I$2:$I$2047,'Orders - December 2020'!$H$2:$H$2047,Worksheet!AW$3,'Orders - December 2020'!$C$2:$C$2047,Worksheet!$F192),"-")</f>
        <v>-</v>
      </c>
      <c r="AX192" s="51" t="str">
        <f>IFERROR(AVERAGEIFS('Orders - December 2020'!$I$2:$I$2047,'Orders - December 2020'!$H$2:$H$2047,Worksheet!AX$3,'Orders - December 2020'!$C$2:$C$2047,Worksheet!$F192),"-")</f>
        <v>-</v>
      </c>
      <c r="AY192" s="51" t="str">
        <f>IFERROR(AVERAGEIFS('Orders - December 2020'!$I$2:$I$2047,'Orders - December 2020'!$H$2:$H$2047,Worksheet!AY$3,'Orders - December 2020'!$C$2:$C$2047,Worksheet!$F192),"-")</f>
        <v>-</v>
      </c>
      <c r="AZ192" s="51" t="str">
        <f>IFERROR(AVERAGEIFS('Orders - December 2020'!$I$2:$I$2047,'Orders - December 2020'!$H$2:$H$2047,Worksheet!AZ$3,'Orders - December 2020'!$C$2:$C$2047,Worksheet!$F192),"-")</f>
        <v>-</v>
      </c>
      <c r="BA192" s="51">
        <f>IFERROR(AVERAGEIFS('Orders - December 2020'!$I$2:$I$2047,'Orders - December 2020'!$H$2:$H$2047,Worksheet!BA$3,'Orders - December 2020'!$C$2:$C$2047,Worksheet!$F192),"-")</f>
        <v>1</v>
      </c>
      <c r="BB192" s="51" t="str">
        <f>IFERROR(AVERAGEIFS('Orders - December 2020'!$I$2:$I$2047,'Orders - December 2020'!$H$2:$H$2047,Worksheet!BB$3,'Orders - December 2020'!$C$2:$C$2047,Worksheet!$F192),"-")</f>
        <v>-</v>
      </c>
      <c r="BC192" s="51" t="str">
        <f>IFERROR(AVERAGEIFS('Orders - December 2020'!$I$2:$I$2047,'Orders - December 2020'!$H$2:$H$2047,Worksheet!BC$3,'Orders - December 2020'!$C$2:$C$2047,Worksheet!$F192),"-")</f>
        <v>-</v>
      </c>
      <c r="BD192" s="51" t="str">
        <f>IFERROR(AVERAGEIFS('Orders - December 2020'!$I$2:$I$2047,'Orders - December 2020'!$H$2:$H$2047,Worksheet!BD$3,'Orders - December 2020'!$C$2:$C$2047,Worksheet!$F192),"-")</f>
        <v>-</v>
      </c>
      <c r="BE192" s="51" t="str">
        <f>IFERROR(AVERAGEIFS('Orders - December 2020'!$I$2:$I$2047,'Orders - December 2020'!$H$2:$H$2047,Worksheet!BE$3,'Orders - December 2020'!$C$2:$C$2047,Worksheet!$F192),"-")</f>
        <v>-</v>
      </c>
      <c r="BF192" s="51" t="str">
        <f>IFERROR(AVERAGEIFS('Orders - December 2020'!$I$2:$I$2047,'Orders - December 2020'!$H$2:$H$2047,Worksheet!BF$3,'Orders - December 2020'!$C$2:$C$2047,Worksheet!$F192),"-")</f>
        <v>-</v>
      </c>
      <c r="BG192" s="51" t="str">
        <f>IFERROR(AVERAGEIFS('Orders - December 2020'!$I$2:$I$2047,'Orders - December 2020'!$H$2:$H$2047,Worksheet!BG$3,'Orders - December 2020'!$C$2:$C$2047,Worksheet!$F192),"-")</f>
        <v>-</v>
      </c>
      <c r="BH192" s="51" t="str">
        <f>IFERROR(AVERAGEIFS('Orders - December 2020'!$I$2:$I$2047,'Orders - December 2020'!$H$2:$H$2047,Worksheet!BH$3,'Orders - December 2020'!$C$2:$C$2047,Worksheet!$F192),"-")</f>
        <v>-</v>
      </c>
      <c r="BI192" s="51" t="str">
        <f>IFERROR(AVERAGEIFS('Orders - December 2020'!$I$2:$I$2047,'Orders - December 2020'!$H$2:$H$2047,Worksheet!BI$3,'Orders - December 2020'!$C$2:$C$2047,Worksheet!$F192),"-")</f>
        <v>-</v>
      </c>
      <c r="BJ192" s="51" t="str">
        <f>IFERROR(AVERAGEIFS('Orders - December 2020'!$I$2:$I$2047,'Orders - December 2020'!$H$2:$H$2047,Worksheet!BJ$3,'Orders - December 2020'!$C$2:$C$2047,Worksheet!$F192),"-")</f>
        <v>-</v>
      </c>
      <c r="BK192" s="51" t="str">
        <f>IFERROR(AVERAGEIFS('Orders - December 2020'!$I$2:$I$2047,'Orders - December 2020'!$H$2:$H$2047,Worksheet!BK$3,'Orders - December 2020'!$C$2:$C$2047,Worksheet!$F192),"-")</f>
        <v>-</v>
      </c>
      <c r="BL192" s="51" t="str">
        <f>IFERROR(AVERAGEIFS('Orders - December 2020'!$I$2:$I$2047,'Orders - December 2020'!$H$2:$H$2047,Worksheet!BL$3,'Orders - December 2020'!$C$2:$C$2047,Worksheet!$F192),"-")</f>
        <v>-</v>
      </c>
      <c r="BM192" s="51" t="str">
        <f>IFERROR(AVERAGEIFS('Orders - December 2020'!$I$2:$I$2047,'Orders - December 2020'!$H$2:$H$2047,Worksheet!BM$3,'Orders - December 2020'!$C$2:$C$2047,Worksheet!$F192),"-")</f>
        <v>-</v>
      </c>
      <c r="BN192" s="51" t="str">
        <f>IFERROR(AVERAGEIFS('Orders - December 2020'!$I$2:$I$2047,'Orders - December 2020'!$H$2:$H$2047,Worksheet!BN$3,'Orders - December 2020'!$C$2:$C$2047,Worksheet!$F192),"-")</f>
        <v>-</v>
      </c>
      <c r="BO192" s="51" t="str">
        <f>IFERROR(AVERAGEIFS('Orders - December 2020'!$I$2:$I$2047,'Orders - December 2020'!$H$2:$H$2047,Worksheet!BO$3,'Orders - December 2020'!$C$2:$C$2047,Worksheet!$F192),"-")</f>
        <v>-</v>
      </c>
      <c r="BP192" s="51" t="str">
        <f>IFERROR(AVERAGEIFS('Orders - December 2020'!$I$2:$I$2047,'Orders - December 2020'!$H$2:$H$2047,Worksheet!BP$3,'Orders - December 2020'!$C$2:$C$2047,Worksheet!$F192),"-")</f>
        <v>-</v>
      </c>
      <c r="BQ192" s="51" t="str">
        <f>IFERROR(AVERAGEIFS('Orders - December 2020'!$I$2:$I$2047,'Orders - December 2020'!$H$2:$H$2047,Worksheet!BQ$3,'Orders - December 2020'!$C$2:$C$2047,Worksheet!$F192),"-")</f>
        <v>-</v>
      </c>
      <c r="BR192" s="51" t="str">
        <f>IFERROR(AVERAGEIFS('Orders - December 2020'!$I$2:$I$2047,'Orders - December 2020'!$H$2:$H$2047,Worksheet!BR$3,'Orders - December 2020'!$C$2:$C$2047,Worksheet!$F192),"-")</f>
        <v>-</v>
      </c>
      <c r="BS192" s="51" t="str">
        <f>IFERROR(AVERAGEIFS('Orders - December 2020'!$I$2:$I$2047,'Orders - December 2020'!$H$2:$H$2047,Worksheet!BS$3,'Orders - December 2020'!$C$2:$C$2047,Worksheet!$F192),"-")</f>
        <v>-</v>
      </c>
      <c r="BT192" s="51" t="str">
        <f>IFERROR(AVERAGEIFS('Orders - December 2020'!$I$2:$I$2047,'Orders - December 2020'!$H$2:$H$2047,Worksheet!BT$3,'Orders - December 2020'!$C$2:$C$2047,Worksheet!$F192),"-")</f>
        <v>-</v>
      </c>
      <c r="BU192" s="51" t="str">
        <f>IFERROR(AVERAGEIFS('Orders - December 2020'!$I$2:$I$2047,'Orders - December 2020'!$H$2:$H$2047,Worksheet!BU$3,'Orders - December 2020'!$C$2:$C$2047,Worksheet!$F192),"-")</f>
        <v>-</v>
      </c>
      <c r="BV192" s="51" t="str">
        <f>IFERROR(AVERAGEIFS('Orders - December 2020'!$I$2:$I$2047,'Orders - December 2020'!$H$2:$H$2047,Worksheet!BV$3,'Orders - December 2020'!$C$2:$C$2047,Worksheet!$F192),"-")</f>
        <v>-</v>
      </c>
      <c r="BW192" s="51" t="str">
        <f>IFERROR(AVERAGEIFS('Orders - December 2020'!$I$2:$I$2047,'Orders - December 2020'!$H$2:$H$2047,Worksheet!BW$3,'Orders - December 2020'!$C$2:$C$2047,Worksheet!$F192),"-")</f>
        <v>-</v>
      </c>
      <c r="BX192" s="51" t="str">
        <f>IFERROR(AVERAGEIFS('Orders - December 2020'!$I$2:$I$2047,'Orders - December 2020'!$H$2:$H$2047,Worksheet!BX$3,'Orders - December 2020'!$C$2:$C$2047,Worksheet!$F192),"-")</f>
        <v>-</v>
      </c>
      <c r="BY192" s="51" t="str">
        <f>IFERROR(AVERAGEIFS('Orders - December 2020'!$I$2:$I$2047,'Orders - December 2020'!$H$2:$H$2047,Worksheet!BY$3,'Orders - December 2020'!$C$2:$C$2047,Worksheet!$F192),"-")</f>
        <v>-</v>
      </c>
      <c r="BZ192" s="51" t="str">
        <f>IFERROR(AVERAGEIFS('Orders - December 2020'!$I$2:$I$2047,'Orders - December 2020'!$H$2:$H$2047,Worksheet!BZ$3,'Orders - December 2020'!$C$2:$C$2047,Worksheet!$F192),"-")</f>
        <v>-</v>
      </c>
      <c r="CA192" s="51" t="str">
        <f>IFERROR(AVERAGEIFS('Orders - December 2020'!$I$2:$I$2047,'Orders - December 2020'!$H$2:$H$2047,Worksheet!CA$3,'Orders - December 2020'!$C$2:$C$2047,Worksheet!$F192),"-")</f>
        <v>-</v>
      </c>
      <c r="CB192" s="51" t="str">
        <f>IFERROR(AVERAGEIFS('Orders - December 2020'!$I$2:$I$2047,'Orders - December 2020'!$H$2:$H$2047,Worksheet!CB$3,'Orders - December 2020'!$C$2:$C$2047,Worksheet!$F192),"-")</f>
        <v>-</v>
      </c>
      <c r="CC192" s="51" t="str">
        <f>IFERROR(AVERAGEIFS('Orders - December 2020'!$I$2:$I$2047,'Orders - December 2020'!$H$2:$H$2047,Worksheet!CC$3,'Orders - December 2020'!$C$2:$C$2047,Worksheet!$F192),"-")</f>
        <v>-</v>
      </c>
      <c r="CD192" s="51" t="str">
        <f>IFERROR(AVERAGEIFS('Orders - December 2020'!$I$2:$I$2047,'Orders - December 2020'!$H$2:$H$2047,Worksheet!CD$3,'Orders - December 2020'!$C$2:$C$2047,Worksheet!$F192),"-")</f>
        <v>-</v>
      </c>
      <c r="CE192" s="51" t="str">
        <f>IFERROR(AVERAGEIFS('Orders - December 2020'!$I$2:$I$2047,'Orders - December 2020'!$H$2:$H$2047,Worksheet!CE$3,'Orders - December 2020'!$C$2:$C$2047,Worksheet!$F192),"-")</f>
        <v>-</v>
      </c>
      <c r="CF192" s="51" t="str">
        <f>IFERROR(AVERAGEIFS('Orders - December 2020'!$I$2:$I$2047,'Orders - December 2020'!$H$2:$H$2047,Worksheet!CF$3,'Orders - December 2020'!$C$2:$C$2047,Worksheet!$F192),"-")</f>
        <v>-</v>
      </c>
      <c r="CG192" s="51" t="str">
        <f>IFERROR(AVERAGEIFS('Orders - December 2020'!$I$2:$I$2047,'Orders - December 2020'!$H$2:$H$2047,Worksheet!CG$3,'Orders - December 2020'!$C$2:$C$2047,Worksheet!$F192),"-")</f>
        <v>-</v>
      </c>
      <c r="CH192" s="51" t="str">
        <f>IFERROR(AVERAGEIFS('Orders - December 2020'!$I$2:$I$2047,'Orders - December 2020'!$H$2:$H$2047,Worksheet!CH$3,'Orders - December 2020'!$C$2:$C$2047,Worksheet!$F192),"-")</f>
        <v>-</v>
      </c>
      <c r="CI192" s="51" t="str">
        <f>IFERROR(AVERAGEIFS('Orders - December 2020'!$I$2:$I$2047,'Orders - December 2020'!$H$2:$H$2047,Worksheet!CI$3,'Orders - December 2020'!$C$2:$C$2047,Worksheet!$F192),"-")</f>
        <v>-</v>
      </c>
      <c r="CJ192" s="51" t="str">
        <f>IFERROR(AVERAGEIFS('Orders - December 2020'!$I$2:$I$2047,'Orders - December 2020'!$H$2:$H$2047,Worksheet!CJ$3,'Orders - December 2020'!$C$2:$C$2047,Worksheet!$F192),"-")</f>
        <v>-</v>
      </c>
      <c r="CK192" s="51" t="str">
        <f>IFERROR(AVERAGEIFS('Orders - December 2020'!$I$2:$I$2047,'Orders - December 2020'!$H$2:$H$2047,Worksheet!CK$3,'Orders - December 2020'!$C$2:$C$2047,Worksheet!$F192),"-")</f>
        <v>-</v>
      </c>
      <c r="CL192" s="51" t="str">
        <f>IFERROR(AVERAGEIFS('Orders - December 2020'!$I$2:$I$2047,'Orders - December 2020'!$H$2:$H$2047,Worksheet!CL$3,'Orders - December 2020'!$C$2:$C$2047,Worksheet!$F192),"-")</f>
        <v>-</v>
      </c>
      <c r="CM192" s="51" t="str">
        <f>IFERROR(AVERAGEIFS('Orders - December 2020'!$I$2:$I$2047,'Orders - December 2020'!$H$2:$H$2047,Worksheet!CM$3,'Orders - December 2020'!$C$2:$C$2047,Worksheet!$F192),"-")</f>
        <v>-</v>
      </c>
      <c r="CN192" s="51" t="str">
        <f>IFERROR(AVERAGEIFS('Orders - December 2020'!$I$2:$I$2047,'Orders - December 2020'!$H$2:$H$2047,Worksheet!CN$3,'Orders - December 2020'!$C$2:$C$2047,Worksheet!$F192),"-")</f>
        <v>-</v>
      </c>
      <c r="CO192" s="51" t="str">
        <f>IFERROR(AVERAGEIFS('Orders - December 2020'!$I$2:$I$2047,'Orders - December 2020'!$H$2:$H$2047,Worksheet!CO$3,'Orders - December 2020'!$C$2:$C$2047,Worksheet!$F192),"-")</f>
        <v>-</v>
      </c>
      <c r="CP192" s="51" t="str">
        <f>IFERROR(AVERAGEIFS('Orders - December 2020'!$I$2:$I$2047,'Orders - December 2020'!$H$2:$H$2047,Worksheet!CP$3,'Orders - December 2020'!$C$2:$C$2047,Worksheet!$F192),"-")</f>
        <v>-</v>
      </c>
      <c r="CQ192" s="51" t="str">
        <f>IFERROR(AVERAGEIFS('Orders - December 2020'!$I$2:$I$2047,'Orders - December 2020'!$H$2:$H$2047,Worksheet!CQ$3,'Orders - December 2020'!$C$2:$C$2047,Worksheet!$F192),"-")</f>
        <v>-</v>
      </c>
      <c r="CR192" s="51" t="str">
        <f>IFERROR(AVERAGEIFS('Orders - December 2020'!$I$2:$I$2047,'Orders - December 2020'!$H$2:$H$2047,Worksheet!CR$3,'Orders - December 2020'!$C$2:$C$2047,Worksheet!$F192),"-")</f>
        <v>-</v>
      </c>
      <c r="CS192" s="51" t="str">
        <f>IFERROR(AVERAGEIFS('Orders - December 2020'!$I$2:$I$2047,'Orders - December 2020'!$H$2:$H$2047,Worksheet!CS$3,'Orders - December 2020'!$C$2:$C$2047,Worksheet!$F192),"-")</f>
        <v>-</v>
      </c>
      <c r="CT192" s="51" t="str">
        <f>IFERROR(AVERAGEIFS('Orders - December 2020'!$I$2:$I$2047,'Orders - December 2020'!$H$2:$H$2047,Worksheet!CT$3,'Orders - December 2020'!$C$2:$C$2047,Worksheet!$F192),"-")</f>
        <v>-</v>
      </c>
      <c r="CU192" s="51" t="str">
        <f>IFERROR(AVERAGEIFS('Orders - December 2020'!$I$2:$I$2047,'Orders - December 2020'!$H$2:$H$2047,Worksheet!CU$3,'Orders - December 2020'!$C$2:$C$2047,Worksheet!$F192),"-")</f>
        <v>-</v>
      </c>
      <c r="CV192" s="51" t="str">
        <f>IFERROR(AVERAGEIFS('Orders - December 2020'!$I$2:$I$2047,'Orders - December 2020'!$H$2:$H$2047,Worksheet!CV$3,'Orders - December 2020'!$C$2:$C$2047,Worksheet!$F192),"-")</f>
        <v>-</v>
      </c>
      <c r="CW192" s="51" t="str">
        <f>IFERROR(AVERAGEIFS('Orders - December 2020'!$I$2:$I$2047,'Orders - December 2020'!$H$2:$H$2047,Worksheet!CW$3,'Orders - December 2020'!$C$2:$C$2047,Worksheet!$F192),"-")</f>
        <v>-</v>
      </c>
      <c r="CX192" s="51" t="str">
        <f>IFERROR(AVERAGEIFS('Orders - December 2020'!$I$2:$I$2047,'Orders - December 2020'!$H$2:$H$2047,Worksheet!CX$3,'Orders - December 2020'!$C$2:$C$2047,Worksheet!$F192),"-")</f>
        <v>-</v>
      </c>
      <c r="CY192" s="51" t="str">
        <f>IFERROR(AVERAGEIFS('Orders - December 2020'!$I$2:$I$2047,'Orders - December 2020'!$H$2:$H$2047,Worksheet!CY$3,'Orders - December 2020'!$C$2:$C$2047,Worksheet!$F192),"-")</f>
        <v>-</v>
      </c>
      <c r="CZ192" s="51" t="str">
        <f>IFERROR(AVERAGEIFS('Orders - December 2020'!$I$2:$I$2047,'Orders - December 2020'!$H$2:$H$2047,Worksheet!CZ$3,'Orders - December 2020'!$C$2:$C$2047,Worksheet!$F192),"-")</f>
        <v>-</v>
      </c>
      <c r="DA192" s="51" t="str">
        <f>IFERROR(AVERAGEIFS('Orders - December 2020'!$I$2:$I$2047,'Orders - December 2020'!$H$2:$H$2047,Worksheet!DA$3,'Orders - December 2020'!$C$2:$C$2047,Worksheet!$F192),"-")</f>
        <v>-</v>
      </c>
      <c r="DB192" s="51" t="str">
        <f>IFERROR(AVERAGEIFS('Orders - December 2020'!$I$2:$I$2047,'Orders - December 2020'!$H$2:$H$2047,Worksheet!DB$3,'Orders - December 2020'!$C$2:$C$2047,Worksheet!$F192),"-")</f>
        <v>-</v>
      </c>
      <c r="DC192" s="51" t="str">
        <f>IFERROR(AVERAGEIFS('Orders - December 2020'!$I$2:$I$2047,'Orders - December 2020'!$H$2:$H$2047,Worksheet!DC$3,'Orders - December 2020'!$C$2:$C$2047,Worksheet!$F192),"-")</f>
        <v>-</v>
      </c>
      <c r="DD192" s="51" t="str">
        <f>IFERROR(AVERAGEIFS('Orders - December 2020'!$I$2:$I$2047,'Orders - December 2020'!$H$2:$H$2047,Worksheet!DD$3,'Orders - December 2020'!$C$2:$C$2047,Worksheet!$F192),"-")</f>
        <v>-</v>
      </c>
      <c r="DE192" s="51" t="str">
        <f>IFERROR(AVERAGEIFS('Orders - December 2020'!$I$2:$I$2047,'Orders - December 2020'!$H$2:$H$2047,Worksheet!DE$3,'Orders - December 2020'!$C$2:$C$2047,Worksheet!$F192),"-")</f>
        <v>-</v>
      </c>
      <c r="DF192" s="51" t="str">
        <f>IFERROR(AVERAGEIFS('Orders - December 2020'!$I$2:$I$2047,'Orders - December 2020'!$H$2:$H$2047,Worksheet!DF$3,'Orders - December 2020'!$C$2:$C$2047,Worksheet!$F192),"-")</f>
        <v>-</v>
      </c>
      <c r="DG192" s="51" t="str">
        <f>IFERROR(AVERAGEIFS('Orders - December 2020'!$I$2:$I$2047,'Orders - December 2020'!$H$2:$H$2047,Worksheet!DG$3,'Orders - December 2020'!$C$2:$C$2047,Worksheet!$F192),"-")</f>
        <v>-</v>
      </c>
      <c r="DH192" s="51" t="str">
        <f>IFERROR(AVERAGEIFS('Orders - December 2020'!$I$2:$I$2047,'Orders - December 2020'!$H$2:$H$2047,Worksheet!DH$3,'Orders - December 2020'!$C$2:$C$2047,Worksheet!$F192),"-")</f>
        <v>-</v>
      </c>
      <c r="DI192" s="51" t="str">
        <f>IFERROR(AVERAGEIFS('Orders - December 2020'!$I$2:$I$2047,'Orders - December 2020'!$H$2:$H$2047,Worksheet!DI$3,'Orders - December 2020'!$C$2:$C$2047,Worksheet!$F192),"-")</f>
        <v>-</v>
      </c>
      <c r="DJ192" s="51" t="str">
        <f>IFERROR(AVERAGEIFS('Orders - December 2020'!$I$2:$I$2047,'Orders - December 2020'!$H$2:$H$2047,Worksheet!DJ$3,'Orders - December 2020'!$C$2:$C$2047,Worksheet!$F192),"-")</f>
        <v>-</v>
      </c>
      <c r="DK192" s="51" t="str">
        <f>IFERROR(AVERAGEIFS('Orders - December 2020'!$I$2:$I$2047,'Orders - December 2020'!$H$2:$H$2047,Worksheet!DK$3,'Orders - December 2020'!$C$2:$C$2047,Worksheet!$F192),"-")</f>
        <v>-</v>
      </c>
      <c r="DL192" s="51" t="str">
        <f>IFERROR(AVERAGEIFS('Orders - December 2020'!$I$2:$I$2047,'Orders - December 2020'!$H$2:$H$2047,Worksheet!DL$3,'Orders - December 2020'!$C$2:$C$2047,Worksheet!$F192),"-")</f>
        <v>-</v>
      </c>
      <c r="DM192" s="51" t="str">
        <f>IFERROR(AVERAGEIFS('Orders - December 2020'!$I$2:$I$2047,'Orders - December 2020'!$H$2:$H$2047,Worksheet!DM$3,'Orders - December 2020'!$C$2:$C$2047,Worksheet!$F192),"-")</f>
        <v>-</v>
      </c>
      <c r="DN192" s="51" t="str">
        <f>IFERROR(AVERAGEIFS('Orders - December 2020'!$I$2:$I$2047,'Orders - December 2020'!$H$2:$H$2047,Worksheet!DN$3,'Orders - December 2020'!$C$2:$C$2047,Worksheet!$F192),"-")</f>
        <v>-</v>
      </c>
      <c r="DO192" s="51" t="str">
        <f>IFERROR(AVERAGEIFS('Orders - December 2020'!$I$2:$I$2047,'Orders - December 2020'!$H$2:$H$2047,Worksheet!DO$3,'Orders - December 2020'!$C$2:$C$2047,Worksheet!$F192),"-")</f>
        <v>-</v>
      </c>
      <c r="DP192" s="51" t="str">
        <f>IFERROR(AVERAGEIFS('Orders - December 2020'!$I$2:$I$2047,'Orders - December 2020'!$H$2:$H$2047,Worksheet!DP$3,'Orders - December 2020'!$C$2:$C$2047,Worksheet!$F192),"-")</f>
        <v>-</v>
      </c>
      <c r="DQ192" s="51" t="str">
        <f>IFERROR(AVERAGEIFS('Orders - December 2020'!$I$2:$I$2047,'Orders - December 2020'!$H$2:$H$2047,Worksheet!DQ$3,'Orders - December 2020'!$C$2:$C$2047,Worksheet!$F192),"-")</f>
        <v>-</v>
      </c>
      <c r="DR192" s="51" t="str">
        <f>IFERROR(AVERAGEIFS('Orders - December 2020'!$I$2:$I$2047,'Orders - December 2020'!$H$2:$H$2047,Worksheet!DR$3,'Orders - December 2020'!$C$2:$C$2047,Worksheet!$F192),"-")</f>
        <v>-</v>
      </c>
      <c r="DS192" s="51" t="str">
        <f>IFERROR(AVERAGEIFS('Orders - December 2020'!$I$2:$I$2047,'Orders - December 2020'!$H$2:$H$2047,Worksheet!DS$3,'Orders - December 2020'!$C$2:$C$2047,Worksheet!$F192),"-")</f>
        <v>-</v>
      </c>
      <c r="DT192" s="51" t="str">
        <f>IFERROR(AVERAGEIFS('Orders - December 2020'!$I$2:$I$2047,'Orders - December 2020'!$H$2:$H$2047,Worksheet!DT$3,'Orders - December 2020'!$C$2:$C$2047,Worksheet!$F192),"-")</f>
        <v>-</v>
      </c>
      <c r="DU192" s="51" t="str">
        <f>IFERROR(AVERAGEIFS('Orders - December 2020'!$I$2:$I$2047,'Orders - December 2020'!$H$2:$H$2047,Worksheet!DU$3,'Orders - December 2020'!$C$2:$C$2047,Worksheet!$F192),"-")</f>
        <v>-</v>
      </c>
      <c r="DV192" s="51" t="str">
        <f>IFERROR(AVERAGEIFS('Orders - December 2020'!$I$2:$I$2047,'Orders - December 2020'!$H$2:$H$2047,Worksheet!DV$3,'Orders - December 2020'!$C$2:$C$2047,Worksheet!$F192),"-")</f>
        <v>-</v>
      </c>
      <c r="DW192" s="51" t="str">
        <f>IFERROR(AVERAGEIFS('Orders - December 2020'!$I$2:$I$2047,'Orders - December 2020'!$H$2:$H$2047,Worksheet!DW$3,'Orders - December 2020'!$C$2:$C$2047,Worksheet!$F192),"-")</f>
        <v>-</v>
      </c>
      <c r="DX192" s="51" t="str">
        <f>IFERROR(AVERAGEIFS('Orders - December 2020'!$I$2:$I$2047,'Orders - December 2020'!$H$2:$H$2047,Worksheet!DX$3,'Orders - December 2020'!$C$2:$C$2047,Worksheet!$F192),"-")</f>
        <v>-</v>
      </c>
      <c r="DY192" s="51" t="str">
        <f>IFERROR(AVERAGEIFS('Orders - December 2020'!$I$2:$I$2047,'Orders - December 2020'!$H$2:$H$2047,Worksheet!DY$3,'Orders - December 2020'!$C$2:$C$2047,Worksheet!$F192),"-")</f>
        <v>-</v>
      </c>
      <c r="DZ192" s="51" t="str">
        <f>IFERROR(AVERAGEIFS('Orders - December 2020'!$I$2:$I$2047,'Orders - December 2020'!$H$2:$H$2047,Worksheet!DZ$3,'Orders - December 2020'!$C$2:$C$2047,Worksheet!$F192),"-")</f>
        <v>-</v>
      </c>
      <c r="EA192" s="51" t="str">
        <f>IFERROR(AVERAGEIFS('Orders - December 2020'!$I$2:$I$2047,'Orders - December 2020'!$H$2:$H$2047,Worksheet!EA$3,'Orders - December 2020'!$C$2:$C$2047,Worksheet!$F192),"-")</f>
        <v>-</v>
      </c>
      <c r="EB192" s="51" t="str">
        <f>IFERROR(AVERAGEIFS('Orders - December 2020'!$I$2:$I$2047,'Orders - December 2020'!$H$2:$H$2047,Worksheet!EB$3,'Orders - December 2020'!$C$2:$C$2047,Worksheet!$F192),"-")</f>
        <v>-</v>
      </c>
      <c r="EC192" s="51" t="str">
        <f>IFERROR(AVERAGEIFS('Orders - December 2020'!$I$2:$I$2047,'Orders - December 2020'!$H$2:$H$2047,Worksheet!EC$3,'Orders - December 2020'!$C$2:$C$2047,Worksheet!$F192),"-")</f>
        <v>-</v>
      </c>
      <c r="ED192" s="51" t="str">
        <f>IFERROR(AVERAGEIFS('Orders - December 2020'!$I$2:$I$2047,'Orders - December 2020'!$H$2:$H$2047,Worksheet!ED$3,'Orders - December 2020'!$C$2:$C$2047,Worksheet!$F192),"-")</f>
        <v>-</v>
      </c>
      <c r="EE192" s="51" t="str">
        <f>IFERROR(AVERAGEIFS('Orders - December 2020'!$I$2:$I$2047,'Orders - December 2020'!$H$2:$H$2047,Worksheet!EE$3,'Orders - December 2020'!$C$2:$C$2047,Worksheet!$F192),"-")</f>
        <v>-</v>
      </c>
      <c r="EF192" s="51" t="str">
        <f>IFERROR(AVERAGEIFS('Orders - December 2020'!$I$2:$I$2047,'Orders - December 2020'!$H$2:$H$2047,Worksheet!EF$3,'Orders - December 2020'!$C$2:$C$2047,Worksheet!$F192),"-")</f>
        <v>-</v>
      </c>
      <c r="EG192" s="51" t="str">
        <f>IFERROR(AVERAGEIFS('Orders - December 2020'!$I$2:$I$2047,'Orders - December 2020'!$H$2:$H$2047,Worksheet!EG$3,'Orders - December 2020'!$C$2:$C$2047,Worksheet!$F192),"-")</f>
        <v>-</v>
      </c>
      <c r="EH192" s="51" t="str">
        <f>IFERROR(AVERAGEIFS('Orders - December 2020'!$I$2:$I$2047,'Orders - December 2020'!$H$2:$H$2047,Worksheet!EH$3,'Orders - December 2020'!$C$2:$C$2047,Worksheet!$F192),"-")</f>
        <v>-</v>
      </c>
      <c r="EI192" s="51" t="str">
        <f>IFERROR(AVERAGEIFS('Orders - December 2020'!$I$2:$I$2047,'Orders - December 2020'!$H$2:$H$2047,Worksheet!EI$3,'Orders - December 2020'!$C$2:$C$2047,Worksheet!$F192),"-")</f>
        <v>-</v>
      </c>
      <c r="EJ192" s="51" t="str">
        <f>IFERROR(AVERAGEIFS('Orders - December 2020'!$I$2:$I$2047,'Orders - December 2020'!$H$2:$H$2047,Worksheet!EJ$3,'Orders - December 2020'!$C$2:$C$2047,Worksheet!$F192),"-")</f>
        <v>-</v>
      </c>
      <c r="EK192" s="51" t="str">
        <f>IFERROR(AVERAGEIFS('Orders - December 2020'!$I$2:$I$2047,'Orders - December 2020'!$H$2:$H$2047,Worksheet!EK$3,'Orders - December 2020'!$C$2:$C$2047,Worksheet!$F192),"-")</f>
        <v>-</v>
      </c>
      <c r="EL192" s="51" t="str">
        <f>IFERROR(AVERAGEIFS('Orders - December 2020'!$I$2:$I$2047,'Orders - December 2020'!$H$2:$H$2047,Worksheet!EL$3,'Orders - December 2020'!$C$2:$C$2047,Worksheet!$F192),"-")</f>
        <v>-</v>
      </c>
      <c r="EM192" s="51" t="str">
        <f>IFERROR(AVERAGEIFS('Orders - December 2020'!$I$2:$I$2047,'Orders - December 2020'!$H$2:$H$2047,Worksheet!EM$3,'Orders - December 2020'!$C$2:$C$2047,Worksheet!$F192),"-")</f>
        <v>-</v>
      </c>
      <c r="EN192" s="51" t="str">
        <f>IFERROR(AVERAGEIFS('Orders - December 2020'!$I$2:$I$2047,'Orders - December 2020'!$H$2:$H$2047,Worksheet!EN$3,'Orders - December 2020'!$C$2:$C$2047,Worksheet!$F192),"-")</f>
        <v>-</v>
      </c>
      <c r="EO192" s="51" t="str">
        <f>IFERROR(AVERAGEIFS('Orders - December 2020'!$I$2:$I$2047,'Orders - December 2020'!$H$2:$H$2047,Worksheet!EO$3,'Orders - December 2020'!$C$2:$C$2047,Worksheet!$F192),"-")</f>
        <v>-</v>
      </c>
      <c r="EP192" s="51" t="str">
        <f>IFERROR(AVERAGEIFS('Orders - December 2020'!$I$2:$I$2047,'Orders - December 2020'!$H$2:$H$2047,Worksheet!EP$3,'Orders - December 2020'!$C$2:$C$2047,Worksheet!$F192),"-")</f>
        <v>-</v>
      </c>
      <c r="EQ192" s="51" t="str">
        <f>IFERROR(AVERAGEIFS('Orders - December 2020'!$I$2:$I$2047,'Orders - December 2020'!$H$2:$H$2047,Worksheet!EQ$3,'Orders - December 2020'!$C$2:$C$2047,Worksheet!$F192),"-")</f>
        <v>-</v>
      </c>
      <c r="ER192" s="51" t="str">
        <f>IFERROR(AVERAGEIFS('Orders - December 2020'!$I$2:$I$2047,'Orders - December 2020'!$H$2:$H$2047,Worksheet!ER$3,'Orders - December 2020'!$C$2:$C$2047,Worksheet!$F192),"-")</f>
        <v>-</v>
      </c>
      <c r="ES192" s="51" t="str">
        <f>IFERROR(AVERAGEIFS('Orders - December 2020'!$I$2:$I$2047,'Orders - December 2020'!$H$2:$H$2047,Worksheet!ES$3,'Orders - December 2020'!$C$2:$C$2047,Worksheet!$F192),"-")</f>
        <v>-</v>
      </c>
      <c r="ET192" s="51" t="str">
        <f>IFERROR(AVERAGEIFS('Orders - December 2020'!$I$2:$I$2047,'Orders - December 2020'!$H$2:$H$2047,Worksheet!ET$3,'Orders - December 2020'!$C$2:$C$2047,Worksheet!$F192),"-")</f>
        <v>-</v>
      </c>
      <c r="EU192" s="51" t="str">
        <f>IFERROR(AVERAGEIFS('Orders - December 2020'!$I$2:$I$2047,'Orders - December 2020'!$H$2:$H$2047,Worksheet!EU$3,'Orders - December 2020'!$C$2:$C$2047,Worksheet!$F192),"-")</f>
        <v>-</v>
      </c>
      <c r="EV192" s="51" t="str">
        <f>IFERROR(AVERAGEIFS('Orders - December 2020'!$I$2:$I$2047,'Orders - December 2020'!$H$2:$H$2047,Worksheet!EV$3,'Orders - December 2020'!$C$2:$C$2047,Worksheet!$F192),"-")</f>
        <v>-</v>
      </c>
      <c r="EW192" s="51" t="str">
        <f>IFERROR(AVERAGEIFS('Orders - December 2020'!$I$2:$I$2047,'Orders - December 2020'!$H$2:$H$2047,Worksheet!EW$3,'Orders - December 2020'!$C$2:$C$2047,Worksheet!$F192),"-")</f>
        <v>-</v>
      </c>
      <c r="EX192" s="51" t="str">
        <f>IFERROR(AVERAGEIFS('Orders - December 2020'!$I$2:$I$2047,'Orders - December 2020'!$H$2:$H$2047,Worksheet!EX$3,'Orders - December 2020'!$C$2:$C$2047,Worksheet!$F192),"-")</f>
        <v>-</v>
      </c>
      <c r="EY192" s="51" t="str">
        <f>IFERROR(AVERAGEIFS('Orders - December 2020'!$I$2:$I$2047,'Orders - December 2020'!$H$2:$H$2047,Worksheet!EY$3,'Orders - December 2020'!$C$2:$C$2047,Worksheet!$F192),"-")</f>
        <v>-</v>
      </c>
      <c r="EZ192" s="51" t="str">
        <f>IFERROR(AVERAGEIFS('Orders - December 2020'!$I$2:$I$2047,'Orders - December 2020'!$H$2:$H$2047,Worksheet!EZ$3,'Orders - December 2020'!$C$2:$C$2047,Worksheet!$F192),"-")</f>
        <v>-</v>
      </c>
      <c r="FA192" s="51" t="str">
        <f>IFERROR(AVERAGEIFS('Orders - December 2020'!$I$2:$I$2047,'Orders - December 2020'!$H$2:$H$2047,Worksheet!FA$3,'Orders - December 2020'!$C$2:$C$2047,Worksheet!$F192),"-")</f>
        <v>-</v>
      </c>
      <c r="FB192" s="51" t="str">
        <f>IFERROR(AVERAGEIFS('Orders - December 2020'!$I$2:$I$2047,'Orders - December 2020'!$H$2:$H$2047,Worksheet!FB$3,'Orders - December 2020'!$C$2:$C$2047,Worksheet!$F192),"-")</f>
        <v>-</v>
      </c>
      <c r="FC192" s="51" t="str">
        <f>IFERROR(AVERAGEIFS('Orders - December 2020'!$I$2:$I$2047,'Orders - December 2020'!$H$2:$H$2047,Worksheet!FC$3,'Orders - December 2020'!$C$2:$C$2047,Worksheet!$F192),"-")</f>
        <v>-</v>
      </c>
      <c r="FD192" s="51" t="str">
        <f>IFERROR(AVERAGEIFS('Orders - December 2020'!$I$2:$I$2047,'Orders - December 2020'!$H$2:$H$2047,Worksheet!FD$3,'Orders - December 2020'!$C$2:$C$2047,Worksheet!$F192),"-")</f>
        <v>-</v>
      </c>
      <c r="FE192" s="51" t="str">
        <f>IFERROR(AVERAGEIFS('Orders - December 2020'!$I$2:$I$2047,'Orders - December 2020'!$H$2:$H$2047,Worksheet!FE$3,'Orders - December 2020'!$C$2:$C$2047,Worksheet!$F192),"-")</f>
        <v>-</v>
      </c>
      <c r="FF192" s="51" t="str">
        <f>IFERROR(AVERAGEIFS('Orders - December 2020'!$I$2:$I$2047,'Orders - December 2020'!$H$2:$H$2047,Worksheet!FF$3,'Orders - December 2020'!$C$2:$C$2047,Worksheet!$F192),"-")</f>
        <v>-</v>
      </c>
      <c r="FG192" s="52" t="str">
        <f>IFERROR(AVERAGEIFS('Orders - December 2020'!$I$2:$I$2047,'Orders - December 2020'!$H$2:$H$2047,Worksheet!FG$3,'Orders - December 2020'!$C$2:$C$2047,Worksheet!$F192),"-")</f>
        <v>-</v>
      </c>
    </row>
    <row r="193" spans="6:163">
      <c r="F193" s="45" t="str">
        <v>Golden Era Minimart</v>
      </c>
      <c r="G193" s="50" t="str">
        <f>IFERROR(AVERAGEIFS('Orders - December 2020'!$I$2:$I$2047,'Orders - December 2020'!$H$2:$H$2047,Worksheet!G$3,'Orders - December 2020'!$C$2:$C$2047,Worksheet!$F193),"-")</f>
        <v>-</v>
      </c>
      <c r="H193" s="51" t="str">
        <f>IFERROR(AVERAGEIFS('Orders - December 2020'!$I$2:$I$2047,'Orders - December 2020'!$H$2:$H$2047,Worksheet!H$3,'Orders - December 2020'!$C$2:$C$2047,Worksheet!$F193),"-")</f>
        <v>-</v>
      </c>
      <c r="I193" s="51" t="str">
        <f>IFERROR(AVERAGEIFS('Orders - December 2020'!$I$2:$I$2047,'Orders - December 2020'!$H$2:$H$2047,Worksheet!I$3,'Orders - December 2020'!$C$2:$C$2047,Worksheet!$F193),"-")</f>
        <v>-</v>
      </c>
      <c r="J193" s="51" t="str">
        <f>IFERROR(AVERAGEIFS('Orders - December 2020'!$I$2:$I$2047,'Orders - December 2020'!$H$2:$H$2047,Worksheet!J$3,'Orders - December 2020'!$C$2:$C$2047,Worksheet!$F193),"-")</f>
        <v>-</v>
      </c>
      <c r="K193" s="51" t="str">
        <f>IFERROR(AVERAGEIFS('Orders - December 2020'!$I$2:$I$2047,'Orders - December 2020'!$H$2:$H$2047,Worksheet!K$3,'Orders - December 2020'!$C$2:$C$2047,Worksheet!$F193),"-")</f>
        <v>-</v>
      </c>
      <c r="L193" s="51" t="str">
        <f>IFERROR(AVERAGEIFS('Orders - December 2020'!$I$2:$I$2047,'Orders - December 2020'!$H$2:$H$2047,Worksheet!L$3,'Orders - December 2020'!$C$2:$C$2047,Worksheet!$F193),"-")</f>
        <v>-</v>
      </c>
      <c r="M193" s="51" t="str">
        <f>IFERROR(AVERAGEIFS('Orders - December 2020'!$I$2:$I$2047,'Orders - December 2020'!$H$2:$H$2047,Worksheet!M$3,'Orders - December 2020'!$C$2:$C$2047,Worksheet!$F193),"-")</f>
        <v>-</v>
      </c>
      <c r="N193" s="51" t="str">
        <f>IFERROR(AVERAGEIFS('Orders - December 2020'!$I$2:$I$2047,'Orders - December 2020'!$H$2:$H$2047,Worksheet!N$3,'Orders - December 2020'!$C$2:$C$2047,Worksheet!$F193),"-")</f>
        <v>-</v>
      </c>
      <c r="O193" s="51" t="str">
        <f>IFERROR(AVERAGEIFS('Orders - December 2020'!$I$2:$I$2047,'Orders - December 2020'!$H$2:$H$2047,Worksheet!O$3,'Orders - December 2020'!$C$2:$C$2047,Worksheet!$F193),"-")</f>
        <v>-</v>
      </c>
      <c r="P193" s="51" t="str">
        <f>IFERROR(AVERAGEIFS('Orders - December 2020'!$I$2:$I$2047,'Orders - December 2020'!$H$2:$H$2047,Worksheet!P$3,'Orders - December 2020'!$C$2:$C$2047,Worksheet!$F193),"-")</f>
        <v>-</v>
      </c>
      <c r="Q193" s="51" t="str">
        <f>IFERROR(AVERAGEIFS('Orders - December 2020'!$I$2:$I$2047,'Orders - December 2020'!$H$2:$H$2047,Worksheet!Q$3,'Orders - December 2020'!$C$2:$C$2047,Worksheet!$F193),"-")</f>
        <v>-</v>
      </c>
      <c r="R193" s="51" t="str">
        <f>IFERROR(AVERAGEIFS('Orders - December 2020'!$I$2:$I$2047,'Orders - December 2020'!$H$2:$H$2047,Worksheet!R$3,'Orders - December 2020'!$C$2:$C$2047,Worksheet!$F193),"-")</f>
        <v>-</v>
      </c>
      <c r="S193" s="51" t="str">
        <f>IFERROR(AVERAGEIFS('Orders - December 2020'!$I$2:$I$2047,'Orders - December 2020'!$H$2:$H$2047,Worksheet!S$3,'Orders - December 2020'!$C$2:$C$2047,Worksheet!$F193),"-")</f>
        <v>-</v>
      </c>
      <c r="T193" s="51" t="str">
        <f>IFERROR(AVERAGEIFS('Orders - December 2020'!$I$2:$I$2047,'Orders - December 2020'!$H$2:$H$2047,Worksheet!T$3,'Orders - December 2020'!$C$2:$C$2047,Worksheet!$F193),"-")</f>
        <v>-</v>
      </c>
      <c r="U193" s="51" t="str">
        <f>IFERROR(AVERAGEIFS('Orders - December 2020'!$I$2:$I$2047,'Orders - December 2020'!$H$2:$H$2047,Worksheet!U$3,'Orders - December 2020'!$C$2:$C$2047,Worksheet!$F193),"-")</f>
        <v>-</v>
      </c>
      <c r="V193" s="51" t="str">
        <f>IFERROR(AVERAGEIFS('Orders - December 2020'!$I$2:$I$2047,'Orders - December 2020'!$H$2:$H$2047,Worksheet!V$3,'Orders - December 2020'!$C$2:$C$2047,Worksheet!$F193),"-")</f>
        <v>-</v>
      </c>
      <c r="W193" s="51" t="str">
        <f>IFERROR(AVERAGEIFS('Orders - December 2020'!$I$2:$I$2047,'Orders - December 2020'!$H$2:$H$2047,Worksheet!W$3,'Orders - December 2020'!$C$2:$C$2047,Worksheet!$F193),"-")</f>
        <v>-</v>
      </c>
      <c r="X193" s="51" t="str">
        <f>IFERROR(AVERAGEIFS('Orders - December 2020'!$I$2:$I$2047,'Orders - December 2020'!$H$2:$H$2047,Worksheet!X$3,'Orders - December 2020'!$C$2:$C$2047,Worksheet!$F193),"-")</f>
        <v>-</v>
      </c>
      <c r="Y193" s="51" t="str">
        <f>IFERROR(AVERAGEIFS('Orders - December 2020'!$I$2:$I$2047,'Orders - December 2020'!$H$2:$H$2047,Worksheet!Y$3,'Orders - December 2020'!$C$2:$C$2047,Worksheet!$F193),"-")</f>
        <v>-</v>
      </c>
      <c r="Z193" s="51" t="str">
        <f>IFERROR(AVERAGEIFS('Orders - December 2020'!$I$2:$I$2047,'Orders - December 2020'!$H$2:$H$2047,Worksheet!Z$3,'Orders - December 2020'!$C$2:$C$2047,Worksheet!$F193),"-")</f>
        <v>-</v>
      </c>
      <c r="AA193" s="51" t="str">
        <f>IFERROR(AVERAGEIFS('Orders - December 2020'!$I$2:$I$2047,'Orders - December 2020'!$H$2:$H$2047,Worksheet!AA$3,'Orders - December 2020'!$C$2:$C$2047,Worksheet!$F193),"-")</f>
        <v>-</v>
      </c>
      <c r="AB193" s="51" t="str">
        <f>IFERROR(AVERAGEIFS('Orders - December 2020'!$I$2:$I$2047,'Orders - December 2020'!$H$2:$H$2047,Worksheet!AB$3,'Orders - December 2020'!$C$2:$C$2047,Worksheet!$F193),"-")</f>
        <v>-</v>
      </c>
      <c r="AC193" s="51" t="str">
        <f>IFERROR(AVERAGEIFS('Orders - December 2020'!$I$2:$I$2047,'Orders - December 2020'!$H$2:$H$2047,Worksheet!AC$3,'Orders - December 2020'!$C$2:$C$2047,Worksheet!$F193),"-")</f>
        <v>-</v>
      </c>
      <c r="AD193" s="51" t="str">
        <f>IFERROR(AVERAGEIFS('Orders - December 2020'!$I$2:$I$2047,'Orders - December 2020'!$H$2:$H$2047,Worksheet!AD$3,'Orders - December 2020'!$C$2:$C$2047,Worksheet!$F193),"-")</f>
        <v>-</v>
      </c>
      <c r="AE193" s="51" t="str">
        <f>IFERROR(AVERAGEIFS('Orders - December 2020'!$I$2:$I$2047,'Orders - December 2020'!$H$2:$H$2047,Worksheet!AE$3,'Orders - December 2020'!$C$2:$C$2047,Worksheet!$F193),"-")</f>
        <v>-</v>
      </c>
      <c r="AF193" s="51" t="str">
        <f>IFERROR(AVERAGEIFS('Orders - December 2020'!$I$2:$I$2047,'Orders - December 2020'!$H$2:$H$2047,Worksheet!AF$3,'Orders - December 2020'!$C$2:$C$2047,Worksheet!$F193),"-")</f>
        <v>-</v>
      </c>
      <c r="AG193" s="51" t="str">
        <f>IFERROR(AVERAGEIFS('Orders - December 2020'!$I$2:$I$2047,'Orders - December 2020'!$H$2:$H$2047,Worksheet!AG$3,'Orders - December 2020'!$C$2:$C$2047,Worksheet!$F193),"-")</f>
        <v>-</v>
      </c>
      <c r="AH193" s="51" t="str">
        <f>IFERROR(AVERAGEIFS('Orders - December 2020'!$I$2:$I$2047,'Orders - December 2020'!$H$2:$H$2047,Worksheet!AH$3,'Orders - December 2020'!$C$2:$C$2047,Worksheet!$F193),"-")</f>
        <v>-</v>
      </c>
      <c r="AI193" s="51" t="str">
        <f>IFERROR(AVERAGEIFS('Orders - December 2020'!$I$2:$I$2047,'Orders - December 2020'!$H$2:$H$2047,Worksheet!AI$3,'Orders - December 2020'!$C$2:$C$2047,Worksheet!$F193),"-")</f>
        <v>-</v>
      </c>
      <c r="AJ193" s="51">
        <f>IFERROR(AVERAGEIFS('Orders - December 2020'!$I$2:$I$2047,'Orders - December 2020'!$H$2:$H$2047,Worksheet!AJ$3,'Orders - December 2020'!$C$2:$C$2047,Worksheet!$F193),"-")</f>
        <v>1</v>
      </c>
      <c r="AK193" s="51">
        <f>IFERROR(AVERAGEIFS('Orders - December 2020'!$I$2:$I$2047,'Orders - December 2020'!$H$2:$H$2047,Worksheet!AK$3,'Orders - December 2020'!$C$2:$C$2047,Worksheet!$F193),"-")</f>
        <v>1</v>
      </c>
      <c r="AL193" s="51">
        <f>IFERROR(AVERAGEIFS('Orders - December 2020'!$I$2:$I$2047,'Orders - December 2020'!$H$2:$H$2047,Worksheet!AL$3,'Orders - December 2020'!$C$2:$C$2047,Worksheet!$F193),"-")</f>
        <v>1</v>
      </c>
      <c r="AM193" s="51" t="str">
        <f>IFERROR(AVERAGEIFS('Orders - December 2020'!$I$2:$I$2047,'Orders - December 2020'!$H$2:$H$2047,Worksheet!AM$3,'Orders - December 2020'!$C$2:$C$2047,Worksheet!$F193),"-")</f>
        <v>-</v>
      </c>
      <c r="AN193" s="51" t="str">
        <f>IFERROR(AVERAGEIFS('Orders - December 2020'!$I$2:$I$2047,'Orders - December 2020'!$H$2:$H$2047,Worksheet!AN$3,'Orders - December 2020'!$C$2:$C$2047,Worksheet!$F193),"-")</f>
        <v>-</v>
      </c>
      <c r="AO193" s="51" t="str">
        <f>IFERROR(AVERAGEIFS('Orders - December 2020'!$I$2:$I$2047,'Orders - December 2020'!$H$2:$H$2047,Worksheet!AO$3,'Orders - December 2020'!$C$2:$C$2047,Worksheet!$F193),"-")</f>
        <v>-</v>
      </c>
      <c r="AP193" s="51" t="str">
        <f>IFERROR(AVERAGEIFS('Orders - December 2020'!$I$2:$I$2047,'Orders - December 2020'!$H$2:$H$2047,Worksheet!AP$3,'Orders - December 2020'!$C$2:$C$2047,Worksheet!$F193),"-")</f>
        <v>-</v>
      </c>
      <c r="AQ193" s="51" t="str">
        <f>IFERROR(AVERAGEIFS('Orders - December 2020'!$I$2:$I$2047,'Orders - December 2020'!$H$2:$H$2047,Worksheet!AQ$3,'Orders - December 2020'!$C$2:$C$2047,Worksheet!$F193),"-")</f>
        <v>-</v>
      </c>
      <c r="AR193" s="51" t="str">
        <f>IFERROR(AVERAGEIFS('Orders - December 2020'!$I$2:$I$2047,'Orders - December 2020'!$H$2:$H$2047,Worksheet!AR$3,'Orders - December 2020'!$C$2:$C$2047,Worksheet!$F193),"-")</f>
        <v>-</v>
      </c>
      <c r="AS193" s="51" t="str">
        <f>IFERROR(AVERAGEIFS('Orders - December 2020'!$I$2:$I$2047,'Orders - December 2020'!$H$2:$H$2047,Worksheet!AS$3,'Orders - December 2020'!$C$2:$C$2047,Worksheet!$F193),"-")</f>
        <v>-</v>
      </c>
      <c r="AT193" s="51" t="str">
        <f>IFERROR(AVERAGEIFS('Orders - December 2020'!$I$2:$I$2047,'Orders - December 2020'!$H$2:$H$2047,Worksheet!AT$3,'Orders - December 2020'!$C$2:$C$2047,Worksheet!$F193),"-")</f>
        <v>-</v>
      </c>
      <c r="AU193" s="51" t="str">
        <f>IFERROR(AVERAGEIFS('Orders - December 2020'!$I$2:$I$2047,'Orders - December 2020'!$H$2:$H$2047,Worksheet!AU$3,'Orders - December 2020'!$C$2:$C$2047,Worksheet!$F193),"-")</f>
        <v>-</v>
      </c>
      <c r="AV193" s="51" t="str">
        <f>IFERROR(AVERAGEIFS('Orders - December 2020'!$I$2:$I$2047,'Orders - December 2020'!$H$2:$H$2047,Worksheet!AV$3,'Orders - December 2020'!$C$2:$C$2047,Worksheet!$F193),"-")</f>
        <v>-</v>
      </c>
      <c r="AW193" s="51" t="str">
        <f>IFERROR(AVERAGEIFS('Orders - December 2020'!$I$2:$I$2047,'Orders - December 2020'!$H$2:$H$2047,Worksheet!AW$3,'Orders - December 2020'!$C$2:$C$2047,Worksheet!$F193),"-")</f>
        <v>-</v>
      </c>
      <c r="AX193" s="51" t="str">
        <f>IFERROR(AVERAGEIFS('Orders - December 2020'!$I$2:$I$2047,'Orders - December 2020'!$H$2:$H$2047,Worksheet!AX$3,'Orders - December 2020'!$C$2:$C$2047,Worksheet!$F193),"-")</f>
        <v>-</v>
      </c>
      <c r="AY193" s="51">
        <f>IFERROR(AVERAGEIFS('Orders - December 2020'!$I$2:$I$2047,'Orders - December 2020'!$H$2:$H$2047,Worksheet!AY$3,'Orders - December 2020'!$C$2:$C$2047,Worksheet!$F193),"-")</f>
        <v>2</v>
      </c>
      <c r="AZ193" s="51" t="str">
        <f>IFERROR(AVERAGEIFS('Orders - December 2020'!$I$2:$I$2047,'Orders - December 2020'!$H$2:$H$2047,Worksheet!AZ$3,'Orders - December 2020'!$C$2:$C$2047,Worksheet!$F193),"-")</f>
        <v>-</v>
      </c>
      <c r="BA193" s="51" t="str">
        <f>IFERROR(AVERAGEIFS('Orders - December 2020'!$I$2:$I$2047,'Orders - December 2020'!$H$2:$H$2047,Worksheet!BA$3,'Orders - December 2020'!$C$2:$C$2047,Worksheet!$F193),"-")</f>
        <v>-</v>
      </c>
      <c r="BB193" s="51" t="str">
        <f>IFERROR(AVERAGEIFS('Orders - December 2020'!$I$2:$I$2047,'Orders - December 2020'!$H$2:$H$2047,Worksheet!BB$3,'Orders - December 2020'!$C$2:$C$2047,Worksheet!$F193),"-")</f>
        <v>-</v>
      </c>
      <c r="BC193" s="51" t="str">
        <f>IFERROR(AVERAGEIFS('Orders - December 2020'!$I$2:$I$2047,'Orders - December 2020'!$H$2:$H$2047,Worksheet!BC$3,'Orders - December 2020'!$C$2:$C$2047,Worksheet!$F193),"-")</f>
        <v>-</v>
      </c>
      <c r="BD193" s="51" t="str">
        <f>IFERROR(AVERAGEIFS('Orders - December 2020'!$I$2:$I$2047,'Orders - December 2020'!$H$2:$H$2047,Worksheet!BD$3,'Orders - December 2020'!$C$2:$C$2047,Worksheet!$F193),"-")</f>
        <v>-</v>
      </c>
      <c r="BE193" s="51" t="str">
        <f>IFERROR(AVERAGEIFS('Orders - December 2020'!$I$2:$I$2047,'Orders - December 2020'!$H$2:$H$2047,Worksheet!BE$3,'Orders - December 2020'!$C$2:$C$2047,Worksheet!$F193),"-")</f>
        <v>-</v>
      </c>
      <c r="BF193" s="51" t="str">
        <f>IFERROR(AVERAGEIFS('Orders - December 2020'!$I$2:$I$2047,'Orders - December 2020'!$H$2:$H$2047,Worksheet!BF$3,'Orders - December 2020'!$C$2:$C$2047,Worksheet!$F193),"-")</f>
        <v>-</v>
      </c>
      <c r="BG193" s="51" t="str">
        <f>IFERROR(AVERAGEIFS('Orders - December 2020'!$I$2:$I$2047,'Orders - December 2020'!$H$2:$H$2047,Worksheet!BG$3,'Orders - December 2020'!$C$2:$C$2047,Worksheet!$F193),"-")</f>
        <v>-</v>
      </c>
      <c r="BH193" s="51" t="str">
        <f>IFERROR(AVERAGEIFS('Orders - December 2020'!$I$2:$I$2047,'Orders - December 2020'!$H$2:$H$2047,Worksheet!BH$3,'Orders - December 2020'!$C$2:$C$2047,Worksheet!$F193),"-")</f>
        <v>-</v>
      </c>
      <c r="BI193" s="51">
        <f>IFERROR(AVERAGEIFS('Orders - December 2020'!$I$2:$I$2047,'Orders - December 2020'!$H$2:$H$2047,Worksheet!BI$3,'Orders - December 2020'!$C$2:$C$2047,Worksheet!$F193),"-")</f>
        <v>1</v>
      </c>
      <c r="BJ193" s="51" t="str">
        <f>IFERROR(AVERAGEIFS('Orders - December 2020'!$I$2:$I$2047,'Orders - December 2020'!$H$2:$H$2047,Worksheet!BJ$3,'Orders - December 2020'!$C$2:$C$2047,Worksheet!$F193),"-")</f>
        <v>-</v>
      </c>
      <c r="BK193" s="51" t="str">
        <f>IFERROR(AVERAGEIFS('Orders - December 2020'!$I$2:$I$2047,'Orders - December 2020'!$H$2:$H$2047,Worksheet!BK$3,'Orders - December 2020'!$C$2:$C$2047,Worksheet!$F193),"-")</f>
        <v>-</v>
      </c>
      <c r="BL193" s="51" t="str">
        <f>IFERROR(AVERAGEIFS('Orders - December 2020'!$I$2:$I$2047,'Orders - December 2020'!$H$2:$H$2047,Worksheet!BL$3,'Orders - December 2020'!$C$2:$C$2047,Worksheet!$F193),"-")</f>
        <v>-</v>
      </c>
      <c r="BM193" s="51" t="str">
        <f>IFERROR(AVERAGEIFS('Orders - December 2020'!$I$2:$I$2047,'Orders - December 2020'!$H$2:$H$2047,Worksheet!BM$3,'Orders - December 2020'!$C$2:$C$2047,Worksheet!$F193),"-")</f>
        <v>-</v>
      </c>
      <c r="BN193" s="51" t="str">
        <f>IFERROR(AVERAGEIFS('Orders - December 2020'!$I$2:$I$2047,'Orders - December 2020'!$H$2:$H$2047,Worksheet!BN$3,'Orders - December 2020'!$C$2:$C$2047,Worksheet!$F193),"-")</f>
        <v>-</v>
      </c>
      <c r="BO193" s="51" t="str">
        <f>IFERROR(AVERAGEIFS('Orders - December 2020'!$I$2:$I$2047,'Orders - December 2020'!$H$2:$H$2047,Worksheet!BO$3,'Orders - December 2020'!$C$2:$C$2047,Worksheet!$F193),"-")</f>
        <v>-</v>
      </c>
      <c r="BP193" s="51" t="str">
        <f>IFERROR(AVERAGEIFS('Orders - December 2020'!$I$2:$I$2047,'Orders - December 2020'!$H$2:$H$2047,Worksheet!BP$3,'Orders - December 2020'!$C$2:$C$2047,Worksheet!$F193),"-")</f>
        <v>-</v>
      </c>
      <c r="BQ193" s="51" t="str">
        <f>IFERROR(AVERAGEIFS('Orders - December 2020'!$I$2:$I$2047,'Orders - December 2020'!$H$2:$H$2047,Worksheet!BQ$3,'Orders - December 2020'!$C$2:$C$2047,Worksheet!$F193),"-")</f>
        <v>-</v>
      </c>
      <c r="BR193" s="51" t="str">
        <f>IFERROR(AVERAGEIFS('Orders - December 2020'!$I$2:$I$2047,'Orders - December 2020'!$H$2:$H$2047,Worksheet!BR$3,'Orders - December 2020'!$C$2:$C$2047,Worksheet!$F193),"-")</f>
        <v>-</v>
      </c>
      <c r="BS193" s="51" t="str">
        <f>IFERROR(AVERAGEIFS('Orders - December 2020'!$I$2:$I$2047,'Orders - December 2020'!$H$2:$H$2047,Worksheet!BS$3,'Orders - December 2020'!$C$2:$C$2047,Worksheet!$F193),"-")</f>
        <v>-</v>
      </c>
      <c r="BT193" s="51" t="str">
        <f>IFERROR(AVERAGEIFS('Orders - December 2020'!$I$2:$I$2047,'Orders - December 2020'!$H$2:$H$2047,Worksheet!BT$3,'Orders - December 2020'!$C$2:$C$2047,Worksheet!$F193),"-")</f>
        <v>-</v>
      </c>
      <c r="BU193" s="51" t="str">
        <f>IFERROR(AVERAGEIFS('Orders - December 2020'!$I$2:$I$2047,'Orders - December 2020'!$H$2:$H$2047,Worksheet!BU$3,'Orders - December 2020'!$C$2:$C$2047,Worksheet!$F193),"-")</f>
        <v>-</v>
      </c>
      <c r="BV193" s="51" t="str">
        <f>IFERROR(AVERAGEIFS('Orders - December 2020'!$I$2:$I$2047,'Orders - December 2020'!$H$2:$H$2047,Worksheet!BV$3,'Orders - December 2020'!$C$2:$C$2047,Worksheet!$F193),"-")</f>
        <v>-</v>
      </c>
      <c r="BW193" s="51" t="str">
        <f>IFERROR(AVERAGEIFS('Orders - December 2020'!$I$2:$I$2047,'Orders - December 2020'!$H$2:$H$2047,Worksheet!BW$3,'Orders - December 2020'!$C$2:$C$2047,Worksheet!$F193),"-")</f>
        <v>-</v>
      </c>
      <c r="BX193" s="51" t="str">
        <f>IFERROR(AVERAGEIFS('Orders - December 2020'!$I$2:$I$2047,'Orders - December 2020'!$H$2:$H$2047,Worksheet!BX$3,'Orders - December 2020'!$C$2:$C$2047,Worksheet!$F193),"-")</f>
        <v>-</v>
      </c>
      <c r="BY193" s="51" t="str">
        <f>IFERROR(AVERAGEIFS('Orders - December 2020'!$I$2:$I$2047,'Orders - December 2020'!$H$2:$H$2047,Worksheet!BY$3,'Orders - December 2020'!$C$2:$C$2047,Worksheet!$F193),"-")</f>
        <v>-</v>
      </c>
      <c r="BZ193" s="51" t="str">
        <f>IFERROR(AVERAGEIFS('Orders - December 2020'!$I$2:$I$2047,'Orders - December 2020'!$H$2:$H$2047,Worksheet!BZ$3,'Orders - December 2020'!$C$2:$C$2047,Worksheet!$F193),"-")</f>
        <v>-</v>
      </c>
      <c r="CA193" s="51" t="str">
        <f>IFERROR(AVERAGEIFS('Orders - December 2020'!$I$2:$I$2047,'Orders - December 2020'!$H$2:$H$2047,Worksheet!CA$3,'Orders - December 2020'!$C$2:$C$2047,Worksheet!$F193),"-")</f>
        <v>-</v>
      </c>
      <c r="CB193" s="51" t="str">
        <f>IFERROR(AVERAGEIFS('Orders - December 2020'!$I$2:$I$2047,'Orders - December 2020'!$H$2:$H$2047,Worksheet!CB$3,'Orders - December 2020'!$C$2:$C$2047,Worksheet!$F193),"-")</f>
        <v>-</v>
      </c>
      <c r="CC193" s="51" t="str">
        <f>IFERROR(AVERAGEIFS('Orders - December 2020'!$I$2:$I$2047,'Orders - December 2020'!$H$2:$H$2047,Worksheet!CC$3,'Orders - December 2020'!$C$2:$C$2047,Worksheet!$F193),"-")</f>
        <v>-</v>
      </c>
      <c r="CD193" s="51" t="str">
        <f>IFERROR(AVERAGEIFS('Orders - December 2020'!$I$2:$I$2047,'Orders - December 2020'!$H$2:$H$2047,Worksheet!CD$3,'Orders - December 2020'!$C$2:$C$2047,Worksheet!$F193),"-")</f>
        <v>-</v>
      </c>
      <c r="CE193" s="51" t="str">
        <f>IFERROR(AVERAGEIFS('Orders - December 2020'!$I$2:$I$2047,'Orders - December 2020'!$H$2:$H$2047,Worksheet!CE$3,'Orders - December 2020'!$C$2:$C$2047,Worksheet!$F193),"-")</f>
        <v>-</v>
      </c>
      <c r="CF193" s="51" t="str">
        <f>IFERROR(AVERAGEIFS('Orders - December 2020'!$I$2:$I$2047,'Orders - December 2020'!$H$2:$H$2047,Worksheet!CF$3,'Orders - December 2020'!$C$2:$C$2047,Worksheet!$F193),"-")</f>
        <v>-</v>
      </c>
      <c r="CG193" s="51" t="str">
        <f>IFERROR(AVERAGEIFS('Orders - December 2020'!$I$2:$I$2047,'Orders - December 2020'!$H$2:$H$2047,Worksheet!CG$3,'Orders - December 2020'!$C$2:$C$2047,Worksheet!$F193),"-")</f>
        <v>-</v>
      </c>
      <c r="CH193" s="51">
        <f>IFERROR(AVERAGEIFS('Orders - December 2020'!$I$2:$I$2047,'Orders - December 2020'!$H$2:$H$2047,Worksheet!CH$3,'Orders - December 2020'!$C$2:$C$2047,Worksheet!$F193),"-")</f>
        <v>2</v>
      </c>
      <c r="CI193" s="51" t="str">
        <f>IFERROR(AVERAGEIFS('Orders - December 2020'!$I$2:$I$2047,'Orders - December 2020'!$H$2:$H$2047,Worksheet!CI$3,'Orders - December 2020'!$C$2:$C$2047,Worksheet!$F193),"-")</f>
        <v>-</v>
      </c>
      <c r="CJ193" s="51" t="str">
        <f>IFERROR(AVERAGEIFS('Orders - December 2020'!$I$2:$I$2047,'Orders - December 2020'!$H$2:$H$2047,Worksheet!CJ$3,'Orders - December 2020'!$C$2:$C$2047,Worksheet!$F193),"-")</f>
        <v>-</v>
      </c>
      <c r="CK193" s="51" t="str">
        <f>IFERROR(AVERAGEIFS('Orders - December 2020'!$I$2:$I$2047,'Orders - December 2020'!$H$2:$H$2047,Worksheet!CK$3,'Orders - December 2020'!$C$2:$C$2047,Worksheet!$F193),"-")</f>
        <v>-</v>
      </c>
      <c r="CL193" s="51" t="str">
        <f>IFERROR(AVERAGEIFS('Orders - December 2020'!$I$2:$I$2047,'Orders - December 2020'!$H$2:$H$2047,Worksheet!CL$3,'Orders - December 2020'!$C$2:$C$2047,Worksheet!$F193),"-")</f>
        <v>-</v>
      </c>
      <c r="CM193" s="51" t="str">
        <f>IFERROR(AVERAGEIFS('Orders - December 2020'!$I$2:$I$2047,'Orders - December 2020'!$H$2:$H$2047,Worksheet!CM$3,'Orders - December 2020'!$C$2:$C$2047,Worksheet!$F193),"-")</f>
        <v>-</v>
      </c>
      <c r="CN193" s="51" t="str">
        <f>IFERROR(AVERAGEIFS('Orders - December 2020'!$I$2:$I$2047,'Orders - December 2020'!$H$2:$H$2047,Worksheet!CN$3,'Orders - December 2020'!$C$2:$C$2047,Worksheet!$F193),"-")</f>
        <v>-</v>
      </c>
      <c r="CO193" s="51" t="str">
        <f>IFERROR(AVERAGEIFS('Orders - December 2020'!$I$2:$I$2047,'Orders - December 2020'!$H$2:$H$2047,Worksheet!CO$3,'Orders - December 2020'!$C$2:$C$2047,Worksheet!$F193),"-")</f>
        <v>-</v>
      </c>
      <c r="CP193" s="51" t="str">
        <f>IFERROR(AVERAGEIFS('Orders - December 2020'!$I$2:$I$2047,'Orders - December 2020'!$H$2:$H$2047,Worksheet!CP$3,'Orders - December 2020'!$C$2:$C$2047,Worksheet!$F193),"-")</f>
        <v>-</v>
      </c>
      <c r="CQ193" s="51" t="str">
        <f>IFERROR(AVERAGEIFS('Orders - December 2020'!$I$2:$I$2047,'Orders - December 2020'!$H$2:$H$2047,Worksheet!CQ$3,'Orders - December 2020'!$C$2:$C$2047,Worksheet!$F193),"-")</f>
        <v>-</v>
      </c>
      <c r="CR193" s="51" t="str">
        <f>IFERROR(AVERAGEIFS('Orders - December 2020'!$I$2:$I$2047,'Orders - December 2020'!$H$2:$H$2047,Worksheet!CR$3,'Orders - December 2020'!$C$2:$C$2047,Worksheet!$F193),"-")</f>
        <v>-</v>
      </c>
      <c r="CS193" s="51" t="str">
        <f>IFERROR(AVERAGEIFS('Orders - December 2020'!$I$2:$I$2047,'Orders - December 2020'!$H$2:$H$2047,Worksheet!CS$3,'Orders - December 2020'!$C$2:$C$2047,Worksheet!$F193),"-")</f>
        <v>-</v>
      </c>
      <c r="CT193" s="51" t="str">
        <f>IFERROR(AVERAGEIFS('Orders - December 2020'!$I$2:$I$2047,'Orders - December 2020'!$H$2:$H$2047,Worksheet!CT$3,'Orders - December 2020'!$C$2:$C$2047,Worksheet!$F193),"-")</f>
        <v>-</v>
      </c>
      <c r="CU193" s="51" t="str">
        <f>IFERROR(AVERAGEIFS('Orders - December 2020'!$I$2:$I$2047,'Orders - December 2020'!$H$2:$H$2047,Worksheet!CU$3,'Orders - December 2020'!$C$2:$C$2047,Worksheet!$F193),"-")</f>
        <v>-</v>
      </c>
      <c r="CV193" s="51" t="str">
        <f>IFERROR(AVERAGEIFS('Orders - December 2020'!$I$2:$I$2047,'Orders - December 2020'!$H$2:$H$2047,Worksheet!CV$3,'Orders - December 2020'!$C$2:$C$2047,Worksheet!$F193),"-")</f>
        <v>-</v>
      </c>
      <c r="CW193" s="51" t="str">
        <f>IFERROR(AVERAGEIFS('Orders - December 2020'!$I$2:$I$2047,'Orders - December 2020'!$H$2:$H$2047,Worksheet!CW$3,'Orders - December 2020'!$C$2:$C$2047,Worksheet!$F193),"-")</f>
        <v>-</v>
      </c>
      <c r="CX193" s="51" t="str">
        <f>IFERROR(AVERAGEIFS('Orders - December 2020'!$I$2:$I$2047,'Orders - December 2020'!$H$2:$H$2047,Worksheet!CX$3,'Orders - December 2020'!$C$2:$C$2047,Worksheet!$F193),"-")</f>
        <v>-</v>
      </c>
      <c r="CY193" s="51" t="str">
        <f>IFERROR(AVERAGEIFS('Orders - December 2020'!$I$2:$I$2047,'Orders - December 2020'!$H$2:$H$2047,Worksheet!CY$3,'Orders - December 2020'!$C$2:$C$2047,Worksheet!$F193),"-")</f>
        <v>-</v>
      </c>
      <c r="CZ193" s="51" t="str">
        <f>IFERROR(AVERAGEIFS('Orders - December 2020'!$I$2:$I$2047,'Orders - December 2020'!$H$2:$H$2047,Worksheet!CZ$3,'Orders - December 2020'!$C$2:$C$2047,Worksheet!$F193),"-")</f>
        <v>-</v>
      </c>
      <c r="DA193" s="51" t="str">
        <f>IFERROR(AVERAGEIFS('Orders - December 2020'!$I$2:$I$2047,'Orders - December 2020'!$H$2:$H$2047,Worksheet!DA$3,'Orders - December 2020'!$C$2:$C$2047,Worksheet!$F193),"-")</f>
        <v>-</v>
      </c>
      <c r="DB193" s="51" t="str">
        <f>IFERROR(AVERAGEIFS('Orders - December 2020'!$I$2:$I$2047,'Orders - December 2020'!$H$2:$H$2047,Worksheet!DB$3,'Orders - December 2020'!$C$2:$C$2047,Worksheet!$F193),"-")</f>
        <v>-</v>
      </c>
      <c r="DC193" s="51" t="str">
        <f>IFERROR(AVERAGEIFS('Orders - December 2020'!$I$2:$I$2047,'Orders - December 2020'!$H$2:$H$2047,Worksheet!DC$3,'Orders - December 2020'!$C$2:$C$2047,Worksheet!$F193),"-")</f>
        <v>-</v>
      </c>
      <c r="DD193" s="51" t="str">
        <f>IFERROR(AVERAGEIFS('Orders - December 2020'!$I$2:$I$2047,'Orders - December 2020'!$H$2:$H$2047,Worksheet!DD$3,'Orders - December 2020'!$C$2:$C$2047,Worksheet!$F193),"-")</f>
        <v>-</v>
      </c>
      <c r="DE193" s="51" t="str">
        <f>IFERROR(AVERAGEIFS('Orders - December 2020'!$I$2:$I$2047,'Orders - December 2020'!$H$2:$H$2047,Worksheet!DE$3,'Orders - December 2020'!$C$2:$C$2047,Worksheet!$F193),"-")</f>
        <v>-</v>
      </c>
      <c r="DF193" s="51" t="str">
        <f>IFERROR(AVERAGEIFS('Orders - December 2020'!$I$2:$I$2047,'Orders - December 2020'!$H$2:$H$2047,Worksheet!DF$3,'Orders - December 2020'!$C$2:$C$2047,Worksheet!$F193),"-")</f>
        <v>-</v>
      </c>
      <c r="DG193" s="51" t="str">
        <f>IFERROR(AVERAGEIFS('Orders - December 2020'!$I$2:$I$2047,'Orders - December 2020'!$H$2:$H$2047,Worksheet!DG$3,'Orders - December 2020'!$C$2:$C$2047,Worksheet!$F193),"-")</f>
        <v>-</v>
      </c>
      <c r="DH193" s="51" t="str">
        <f>IFERROR(AVERAGEIFS('Orders - December 2020'!$I$2:$I$2047,'Orders - December 2020'!$H$2:$H$2047,Worksheet!DH$3,'Orders - December 2020'!$C$2:$C$2047,Worksheet!$F193),"-")</f>
        <v>-</v>
      </c>
      <c r="DI193" s="51" t="str">
        <f>IFERROR(AVERAGEIFS('Orders - December 2020'!$I$2:$I$2047,'Orders - December 2020'!$H$2:$H$2047,Worksheet!DI$3,'Orders - December 2020'!$C$2:$C$2047,Worksheet!$F193),"-")</f>
        <v>-</v>
      </c>
      <c r="DJ193" s="51" t="str">
        <f>IFERROR(AVERAGEIFS('Orders - December 2020'!$I$2:$I$2047,'Orders - December 2020'!$H$2:$H$2047,Worksheet!DJ$3,'Orders - December 2020'!$C$2:$C$2047,Worksheet!$F193),"-")</f>
        <v>-</v>
      </c>
      <c r="DK193" s="51" t="str">
        <f>IFERROR(AVERAGEIFS('Orders - December 2020'!$I$2:$I$2047,'Orders - December 2020'!$H$2:$H$2047,Worksheet!DK$3,'Orders - December 2020'!$C$2:$C$2047,Worksheet!$F193),"-")</f>
        <v>-</v>
      </c>
      <c r="DL193" s="51" t="str">
        <f>IFERROR(AVERAGEIFS('Orders - December 2020'!$I$2:$I$2047,'Orders - December 2020'!$H$2:$H$2047,Worksheet!DL$3,'Orders - December 2020'!$C$2:$C$2047,Worksheet!$F193),"-")</f>
        <v>-</v>
      </c>
      <c r="DM193" s="51" t="str">
        <f>IFERROR(AVERAGEIFS('Orders - December 2020'!$I$2:$I$2047,'Orders - December 2020'!$H$2:$H$2047,Worksheet!DM$3,'Orders - December 2020'!$C$2:$C$2047,Worksheet!$F193),"-")</f>
        <v>-</v>
      </c>
      <c r="DN193" s="51" t="str">
        <f>IFERROR(AVERAGEIFS('Orders - December 2020'!$I$2:$I$2047,'Orders - December 2020'!$H$2:$H$2047,Worksheet!DN$3,'Orders - December 2020'!$C$2:$C$2047,Worksheet!$F193),"-")</f>
        <v>-</v>
      </c>
      <c r="DO193" s="51" t="str">
        <f>IFERROR(AVERAGEIFS('Orders - December 2020'!$I$2:$I$2047,'Orders - December 2020'!$H$2:$H$2047,Worksheet!DO$3,'Orders - December 2020'!$C$2:$C$2047,Worksheet!$F193),"-")</f>
        <v>-</v>
      </c>
      <c r="DP193" s="51" t="str">
        <f>IFERROR(AVERAGEIFS('Orders - December 2020'!$I$2:$I$2047,'Orders - December 2020'!$H$2:$H$2047,Worksheet!DP$3,'Orders - December 2020'!$C$2:$C$2047,Worksheet!$F193),"-")</f>
        <v>-</v>
      </c>
      <c r="DQ193" s="51" t="str">
        <f>IFERROR(AVERAGEIFS('Orders - December 2020'!$I$2:$I$2047,'Orders - December 2020'!$H$2:$H$2047,Worksheet!DQ$3,'Orders - December 2020'!$C$2:$C$2047,Worksheet!$F193),"-")</f>
        <v>-</v>
      </c>
      <c r="DR193" s="51" t="str">
        <f>IFERROR(AVERAGEIFS('Orders - December 2020'!$I$2:$I$2047,'Orders - December 2020'!$H$2:$H$2047,Worksheet!DR$3,'Orders - December 2020'!$C$2:$C$2047,Worksheet!$F193),"-")</f>
        <v>-</v>
      </c>
      <c r="DS193" s="51" t="str">
        <f>IFERROR(AVERAGEIFS('Orders - December 2020'!$I$2:$I$2047,'Orders - December 2020'!$H$2:$H$2047,Worksheet!DS$3,'Orders - December 2020'!$C$2:$C$2047,Worksheet!$F193),"-")</f>
        <v>-</v>
      </c>
      <c r="DT193" s="51" t="str">
        <f>IFERROR(AVERAGEIFS('Orders - December 2020'!$I$2:$I$2047,'Orders - December 2020'!$H$2:$H$2047,Worksheet!DT$3,'Orders - December 2020'!$C$2:$C$2047,Worksheet!$F193),"-")</f>
        <v>-</v>
      </c>
      <c r="DU193" s="51" t="str">
        <f>IFERROR(AVERAGEIFS('Orders - December 2020'!$I$2:$I$2047,'Orders - December 2020'!$H$2:$H$2047,Worksheet!DU$3,'Orders - December 2020'!$C$2:$C$2047,Worksheet!$F193),"-")</f>
        <v>-</v>
      </c>
      <c r="DV193" s="51">
        <f>IFERROR(AVERAGEIFS('Orders - December 2020'!$I$2:$I$2047,'Orders - December 2020'!$H$2:$H$2047,Worksheet!DV$3,'Orders - December 2020'!$C$2:$C$2047,Worksheet!$F193),"-")</f>
        <v>2</v>
      </c>
      <c r="DW193" s="51">
        <f>IFERROR(AVERAGEIFS('Orders - December 2020'!$I$2:$I$2047,'Orders - December 2020'!$H$2:$H$2047,Worksheet!DW$3,'Orders - December 2020'!$C$2:$C$2047,Worksheet!$F193),"-")</f>
        <v>1</v>
      </c>
      <c r="DX193" s="51" t="str">
        <f>IFERROR(AVERAGEIFS('Orders - December 2020'!$I$2:$I$2047,'Orders - December 2020'!$H$2:$H$2047,Worksheet!DX$3,'Orders - December 2020'!$C$2:$C$2047,Worksheet!$F193),"-")</f>
        <v>-</v>
      </c>
      <c r="DY193" s="51" t="str">
        <f>IFERROR(AVERAGEIFS('Orders - December 2020'!$I$2:$I$2047,'Orders - December 2020'!$H$2:$H$2047,Worksheet!DY$3,'Orders - December 2020'!$C$2:$C$2047,Worksheet!$F193),"-")</f>
        <v>-</v>
      </c>
      <c r="DZ193" s="51" t="str">
        <f>IFERROR(AVERAGEIFS('Orders - December 2020'!$I$2:$I$2047,'Orders - December 2020'!$H$2:$H$2047,Worksheet!DZ$3,'Orders - December 2020'!$C$2:$C$2047,Worksheet!$F193),"-")</f>
        <v>-</v>
      </c>
      <c r="EA193" s="51" t="str">
        <f>IFERROR(AVERAGEIFS('Orders - December 2020'!$I$2:$I$2047,'Orders - December 2020'!$H$2:$H$2047,Worksheet!EA$3,'Orders - December 2020'!$C$2:$C$2047,Worksheet!$F193),"-")</f>
        <v>-</v>
      </c>
      <c r="EB193" s="51" t="str">
        <f>IFERROR(AVERAGEIFS('Orders - December 2020'!$I$2:$I$2047,'Orders - December 2020'!$H$2:$H$2047,Worksheet!EB$3,'Orders - December 2020'!$C$2:$C$2047,Worksheet!$F193),"-")</f>
        <v>-</v>
      </c>
      <c r="EC193" s="51" t="str">
        <f>IFERROR(AVERAGEIFS('Orders - December 2020'!$I$2:$I$2047,'Orders - December 2020'!$H$2:$H$2047,Worksheet!EC$3,'Orders - December 2020'!$C$2:$C$2047,Worksheet!$F193),"-")</f>
        <v>-</v>
      </c>
      <c r="ED193" s="51" t="str">
        <f>IFERROR(AVERAGEIFS('Orders - December 2020'!$I$2:$I$2047,'Orders - December 2020'!$H$2:$H$2047,Worksheet!ED$3,'Orders - December 2020'!$C$2:$C$2047,Worksheet!$F193),"-")</f>
        <v>-</v>
      </c>
      <c r="EE193" s="51" t="str">
        <f>IFERROR(AVERAGEIFS('Orders - December 2020'!$I$2:$I$2047,'Orders - December 2020'!$H$2:$H$2047,Worksheet!EE$3,'Orders - December 2020'!$C$2:$C$2047,Worksheet!$F193),"-")</f>
        <v>-</v>
      </c>
      <c r="EF193" s="51" t="str">
        <f>IFERROR(AVERAGEIFS('Orders - December 2020'!$I$2:$I$2047,'Orders - December 2020'!$H$2:$H$2047,Worksheet!EF$3,'Orders - December 2020'!$C$2:$C$2047,Worksheet!$F193),"-")</f>
        <v>-</v>
      </c>
      <c r="EG193" s="51" t="str">
        <f>IFERROR(AVERAGEIFS('Orders - December 2020'!$I$2:$I$2047,'Orders - December 2020'!$H$2:$H$2047,Worksheet!EG$3,'Orders - December 2020'!$C$2:$C$2047,Worksheet!$F193),"-")</f>
        <v>-</v>
      </c>
      <c r="EH193" s="51" t="str">
        <f>IFERROR(AVERAGEIFS('Orders - December 2020'!$I$2:$I$2047,'Orders - December 2020'!$H$2:$H$2047,Worksheet!EH$3,'Orders - December 2020'!$C$2:$C$2047,Worksheet!$F193),"-")</f>
        <v>-</v>
      </c>
      <c r="EI193" s="51" t="str">
        <f>IFERROR(AVERAGEIFS('Orders - December 2020'!$I$2:$I$2047,'Orders - December 2020'!$H$2:$H$2047,Worksheet!EI$3,'Orders - December 2020'!$C$2:$C$2047,Worksheet!$F193),"-")</f>
        <v>-</v>
      </c>
      <c r="EJ193" s="51" t="str">
        <f>IFERROR(AVERAGEIFS('Orders - December 2020'!$I$2:$I$2047,'Orders - December 2020'!$H$2:$H$2047,Worksheet!EJ$3,'Orders - December 2020'!$C$2:$C$2047,Worksheet!$F193),"-")</f>
        <v>-</v>
      </c>
      <c r="EK193" s="51" t="str">
        <f>IFERROR(AVERAGEIFS('Orders - December 2020'!$I$2:$I$2047,'Orders - December 2020'!$H$2:$H$2047,Worksheet!EK$3,'Orders - December 2020'!$C$2:$C$2047,Worksheet!$F193),"-")</f>
        <v>-</v>
      </c>
      <c r="EL193" s="51" t="str">
        <f>IFERROR(AVERAGEIFS('Orders - December 2020'!$I$2:$I$2047,'Orders - December 2020'!$H$2:$H$2047,Worksheet!EL$3,'Orders - December 2020'!$C$2:$C$2047,Worksheet!$F193),"-")</f>
        <v>-</v>
      </c>
      <c r="EM193" s="51" t="str">
        <f>IFERROR(AVERAGEIFS('Orders - December 2020'!$I$2:$I$2047,'Orders - December 2020'!$H$2:$H$2047,Worksheet!EM$3,'Orders - December 2020'!$C$2:$C$2047,Worksheet!$F193),"-")</f>
        <v>-</v>
      </c>
      <c r="EN193" s="51" t="str">
        <f>IFERROR(AVERAGEIFS('Orders - December 2020'!$I$2:$I$2047,'Orders - December 2020'!$H$2:$H$2047,Worksheet!EN$3,'Orders - December 2020'!$C$2:$C$2047,Worksheet!$F193),"-")</f>
        <v>-</v>
      </c>
      <c r="EO193" s="51" t="str">
        <f>IFERROR(AVERAGEIFS('Orders - December 2020'!$I$2:$I$2047,'Orders - December 2020'!$H$2:$H$2047,Worksheet!EO$3,'Orders - December 2020'!$C$2:$C$2047,Worksheet!$F193),"-")</f>
        <v>-</v>
      </c>
      <c r="EP193" s="51" t="str">
        <f>IFERROR(AVERAGEIFS('Orders - December 2020'!$I$2:$I$2047,'Orders - December 2020'!$H$2:$H$2047,Worksheet!EP$3,'Orders - December 2020'!$C$2:$C$2047,Worksheet!$F193),"-")</f>
        <v>-</v>
      </c>
      <c r="EQ193" s="51" t="str">
        <f>IFERROR(AVERAGEIFS('Orders - December 2020'!$I$2:$I$2047,'Orders - December 2020'!$H$2:$H$2047,Worksheet!EQ$3,'Orders - December 2020'!$C$2:$C$2047,Worksheet!$F193),"-")</f>
        <v>-</v>
      </c>
      <c r="ER193" s="51" t="str">
        <f>IFERROR(AVERAGEIFS('Orders - December 2020'!$I$2:$I$2047,'Orders - December 2020'!$H$2:$H$2047,Worksheet!ER$3,'Orders - December 2020'!$C$2:$C$2047,Worksheet!$F193),"-")</f>
        <v>-</v>
      </c>
      <c r="ES193" s="51" t="str">
        <f>IFERROR(AVERAGEIFS('Orders - December 2020'!$I$2:$I$2047,'Orders - December 2020'!$H$2:$H$2047,Worksheet!ES$3,'Orders - December 2020'!$C$2:$C$2047,Worksheet!$F193),"-")</f>
        <v>-</v>
      </c>
      <c r="ET193" s="51" t="str">
        <f>IFERROR(AVERAGEIFS('Orders - December 2020'!$I$2:$I$2047,'Orders - December 2020'!$H$2:$H$2047,Worksheet!ET$3,'Orders - December 2020'!$C$2:$C$2047,Worksheet!$F193),"-")</f>
        <v>-</v>
      </c>
      <c r="EU193" s="51" t="str">
        <f>IFERROR(AVERAGEIFS('Orders - December 2020'!$I$2:$I$2047,'Orders - December 2020'!$H$2:$H$2047,Worksheet!EU$3,'Orders - December 2020'!$C$2:$C$2047,Worksheet!$F193),"-")</f>
        <v>-</v>
      </c>
      <c r="EV193" s="51" t="str">
        <f>IFERROR(AVERAGEIFS('Orders - December 2020'!$I$2:$I$2047,'Orders - December 2020'!$H$2:$H$2047,Worksheet!EV$3,'Orders - December 2020'!$C$2:$C$2047,Worksheet!$F193),"-")</f>
        <v>-</v>
      </c>
      <c r="EW193" s="51" t="str">
        <f>IFERROR(AVERAGEIFS('Orders - December 2020'!$I$2:$I$2047,'Orders - December 2020'!$H$2:$H$2047,Worksheet!EW$3,'Orders - December 2020'!$C$2:$C$2047,Worksheet!$F193),"-")</f>
        <v>-</v>
      </c>
      <c r="EX193" s="51" t="str">
        <f>IFERROR(AVERAGEIFS('Orders - December 2020'!$I$2:$I$2047,'Orders - December 2020'!$H$2:$H$2047,Worksheet!EX$3,'Orders - December 2020'!$C$2:$C$2047,Worksheet!$F193),"-")</f>
        <v>-</v>
      </c>
      <c r="EY193" s="51" t="str">
        <f>IFERROR(AVERAGEIFS('Orders - December 2020'!$I$2:$I$2047,'Orders - December 2020'!$H$2:$H$2047,Worksheet!EY$3,'Orders - December 2020'!$C$2:$C$2047,Worksheet!$F193),"-")</f>
        <v>-</v>
      </c>
      <c r="EZ193" s="51" t="str">
        <f>IFERROR(AVERAGEIFS('Orders - December 2020'!$I$2:$I$2047,'Orders - December 2020'!$H$2:$H$2047,Worksheet!EZ$3,'Orders - December 2020'!$C$2:$C$2047,Worksheet!$F193),"-")</f>
        <v>-</v>
      </c>
      <c r="FA193" s="51" t="str">
        <f>IFERROR(AVERAGEIFS('Orders - December 2020'!$I$2:$I$2047,'Orders - December 2020'!$H$2:$H$2047,Worksheet!FA$3,'Orders - December 2020'!$C$2:$C$2047,Worksheet!$F193),"-")</f>
        <v>-</v>
      </c>
      <c r="FB193" s="51" t="str">
        <f>IFERROR(AVERAGEIFS('Orders - December 2020'!$I$2:$I$2047,'Orders - December 2020'!$H$2:$H$2047,Worksheet!FB$3,'Orders - December 2020'!$C$2:$C$2047,Worksheet!$F193),"-")</f>
        <v>-</v>
      </c>
      <c r="FC193" s="51" t="str">
        <f>IFERROR(AVERAGEIFS('Orders - December 2020'!$I$2:$I$2047,'Orders - December 2020'!$H$2:$H$2047,Worksheet!FC$3,'Orders - December 2020'!$C$2:$C$2047,Worksheet!$F193),"-")</f>
        <v>-</v>
      </c>
      <c r="FD193" s="51" t="str">
        <f>IFERROR(AVERAGEIFS('Orders - December 2020'!$I$2:$I$2047,'Orders - December 2020'!$H$2:$H$2047,Worksheet!FD$3,'Orders - December 2020'!$C$2:$C$2047,Worksheet!$F193),"-")</f>
        <v>-</v>
      </c>
      <c r="FE193" s="51" t="str">
        <f>IFERROR(AVERAGEIFS('Orders - December 2020'!$I$2:$I$2047,'Orders - December 2020'!$H$2:$H$2047,Worksheet!FE$3,'Orders - December 2020'!$C$2:$C$2047,Worksheet!$F193),"-")</f>
        <v>-</v>
      </c>
      <c r="FF193" s="51" t="str">
        <f>IFERROR(AVERAGEIFS('Orders - December 2020'!$I$2:$I$2047,'Orders - December 2020'!$H$2:$H$2047,Worksheet!FF$3,'Orders - December 2020'!$C$2:$C$2047,Worksheet!$F193),"-")</f>
        <v>-</v>
      </c>
      <c r="FG193" s="52" t="str">
        <f>IFERROR(AVERAGEIFS('Orders - December 2020'!$I$2:$I$2047,'Orders - December 2020'!$H$2:$H$2047,Worksheet!FG$3,'Orders - December 2020'!$C$2:$C$2047,Worksheet!$F193),"-")</f>
        <v>-</v>
      </c>
    </row>
    <row r="194" spans="6:163">
      <c r="F194" s="45" t="str">
        <v>Miracle God Minimart</v>
      </c>
      <c r="G194" s="50" t="str">
        <f>IFERROR(AVERAGEIFS('Orders - December 2020'!$I$2:$I$2047,'Orders - December 2020'!$H$2:$H$2047,Worksheet!G$3,'Orders - December 2020'!$C$2:$C$2047,Worksheet!$F194),"-")</f>
        <v>-</v>
      </c>
      <c r="H194" s="51" t="str">
        <f>IFERROR(AVERAGEIFS('Orders - December 2020'!$I$2:$I$2047,'Orders - December 2020'!$H$2:$H$2047,Worksheet!H$3,'Orders - December 2020'!$C$2:$C$2047,Worksheet!$F194),"-")</f>
        <v>-</v>
      </c>
      <c r="I194" s="51" t="str">
        <f>IFERROR(AVERAGEIFS('Orders - December 2020'!$I$2:$I$2047,'Orders - December 2020'!$H$2:$H$2047,Worksheet!I$3,'Orders - December 2020'!$C$2:$C$2047,Worksheet!$F194),"-")</f>
        <v>-</v>
      </c>
      <c r="J194" s="51" t="str">
        <f>IFERROR(AVERAGEIFS('Orders - December 2020'!$I$2:$I$2047,'Orders - December 2020'!$H$2:$H$2047,Worksheet!J$3,'Orders - December 2020'!$C$2:$C$2047,Worksheet!$F194),"-")</f>
        <v>-</v>
      </c>
      <c r="K194" s="51" t="str">
        <f>IFERROR(AVERAGEIFS('Orders - December 2020'!$I$2:$I$2047,'Orders - December 2020'!$H$2:$H$2047,Worksheet!K$3,'Orders - December 2020'!$C$2:$C$2047,Worksheet!$F194),"-")</f>
        <v>-</v>
      </c>
      <c r="L194" s="51" t="str">
        <f>IFERROR(AVERAGEIFS('Orders - December 2020'!$I$2:$I$2047,'Orders - December 2020'!$H$2:$H$2047,Worksheet!L$3,'Orders - December 2020'!$C$2:$C$2047,Worksheet!$F194),"-")</f>
        <v>-</v>
      </c>
      <c r="M194" s="51" t="str">
        <f>IFERROR(AVERAGEIFS('Orders - December 2020'!$I$2:$I$2047,'Orders - December 2020'!$H$2:$H$2047,Worksheet!M$3,'Orders - December 2020'!$C$2:$C$2047,Worksheet!$F194),"-")</f>
        <v>-</v>
      </c>
      <c r="N194" s="51" t="str">
        <f>IFERROR(AVERAGEIFS('Orders - December 2020'!$I$2:$I$2047,'Orders - December 2020'!$H$2:$H$2047,Worksheet!N$3,'Orders - December 2020'!$C$2:$C$2047,Worksheet!$F194),"-")</f>
        <v>-</v>
      </c>
      <c r="O194" s="51" t="str">
        <f>IFERROR(AVERAGEIFS('Orders - December 2020'!$I$2:$I$2047,'Orders - December 2020'!$H$2:$H$2047,Worksheet!O$3,'Orders - December 2020'!$C$2:$C$2047,Worksheet!$F194),"-")</f>
        <v>-</v>
      </c>
      <c r="P194" s="51" t="str">
        <f>IFERROR(AVERAGEIFS('Orders - December 2020'!$I$2:$I$2047,'Orders - December 2020'!$H$2:$H$2047,Worksheet!P$3,'Orders - December 2020'!$C$2:$C$2047,Worksheet!$F194),"-")</f>
        <v>-</v>
      </c>
      <c r="Q194" s="51" t="str">
        <f>IFERROR(AVERAGEIFS('Orders - December 2020'!$I$2:$I$2047,'Orders - December 2020'!$H$2:$H$2047,Worksheet!Q$3,'Orders - December 2020'!$C$2:$C$2047,Worksheet!$F194),"-")</f>
        <v>-</v>
      </c>
      <c r="R194" s="51" t="str">
        <f>IFERROR(AVERAGEIFS('Orders - December 2020'!$I$2:$I$2047,'Orders - December 2020'!$H$2:$H$2047,Worksheet!R$3,'Orders - December 2020'!$C$2:$C$2047,Worksheet!$F194),"-")</f>
        <v>-</v>
      </c>
      <c r="S194" s="51" t="str">
        <f>IFERROR(AVERAGEIFS('Orders - December 2020'!$I$2:$I$2047,'Orders - December 2020'!$H$2:$H$2047,Worksheet!S$3,'Orders - December 2020'!$C$2:$C$2047,Worksheet!$F194),"-")</f>
        <v>-</v>
      </c>
      <c r="T194" s="51" t="str">
        <f>IFERROR(AVERAGEIFS('Orders - December 2020'!$I$2:$I$2047,'Orders - December 2020'!$H$2:$H$2047,Worksheet!T$3,'Orders - December 2020'!$C$2:$C$2047,Worksheet!$F194),"-")</f>
        <v>-</v>
      </c>
      <c r="U194" s="51" t="str">
        <f>IFERROR(AVERAGEIFS('Orders - December 2020'!$I$2:$I$2047,'Orders - December 2020'!$H$2:$H$2047,Worksheet!U$3,'Orders - December 2020'!$C$2:$C$2047,Worksheet!$F194),"-")</f>
        <v>-</v>
      </c>
      <c r="V194" s="51" t="str">
        <f>IFERROR(AVERAGEIFS('Orders - December 2020'!$I$2:$I$2047,'Orders - December 2020'!$H$2:$H$2047,Worksheet!V$3,'Orders - December 2020'!$C$2:$C$2047,Worksheet!$F194),"-")</f>
        <v>-</v>
      </c>
      <c r="W194" s="51" t="str">
        <f>IFERROR(AVERAGEIFS('Orders - December 2020'!$I$2:$I$2047,'Orders - December 2020'!$H$2:$H$2047,Worksheet!W$3,'Orders - December 2020'!$C$2:$C$2047,Worksheet!$F194),"-")</f>
        <v>-</v>
      </c>
      <c r="X194" s="51" t="str">
        <f>IFERROR(AVERAGEIFS('Orders - December 2020'!$I$2:$I$2047,'Orders - December 2020'!$H$2:$H$2047,Worksheet!X$3,'Orders - December 2020'!$C$2:$C$2047,Worksheet!$F194),"-")</f>
        <v>-</v>
      </c>
      <c r="Y194" s="51" t="str">
        <f>IFERROR(AVERAGEIFS('Orders - December 2020'!$I$2:$I$2047,'Orders - December 2020'!$H$2:$H$2047,Worksheet!Y$3,'Orders - December 2020'!$C$2:$C$2047,Worksheet!$F194),"-")</f>
        <v>-</v>
      </c>
      <c r="Z194" s="51" t="str">
        <f>IFERROR(AVERAGEIFS('Orders - December 2020'!$I$2:$I$2047,'Orders - December 2020'!$H$2:$H$2047,Worksheet!Z$3,'Orders - December 2020'!$C$2:$C$2047,Worksheet!$F194),"-")</f>
        <v>-</v>
      </c>
      <c r="AA194" s="51" t="str">
        <f>IFERROR(AVERAGEIFS('Orders - December 2020'!$I$2:$I$2047,'Orders - December 2020'!$H$2:$H$2047,Worksheet!AA$3,'Orders - December 2020'!$C$2:$C$2047,Worksheet!$F194),"-")</f>
        <v>-</v>
      </c>
      <c r="AB194" s="51" t="str">
        <f>IFERROR(AVERAGEIFS('Orders - December 2020'!$I$2:$I$2047,'Orders - December 2020'!$H$2:$H$2047,Worksheet!AB$3,'Orders - December 2020'!$C$2:$C$2047,Worksheet!$F194),"-")</f>
        <v>-</v>
      </c>
      <c r="AC194" s="51" t="str">
        <f>IFERROR(AVERAGEIFS('Orders - December 2020'!$I$2:$I$2047,'Orders - December 2020'!$H$2:$H$2047,Worksheet!AC$3,'Orders - December 2020'!$C$2:$C$2047,Worksheet!$F194),"-")</f>
        <v>-</v>
      </c>
      <c r="AD194" s="51" t="str">
        <f>IFERROR(AVERAGEIFS('Orders - December 2020'!$I$2:$I$2047,'Orders - December 2020'!$H$2:$H$2047,Worksheet!AD$3,'Orders - December 2020'!$C$2:$C$2047,Worksheet!$F194),"-")</f>
        <v>-</v>
      </c>
      <c r="AE194" s="51" t="str">
        <f>IFERROR(AVERAGEIFS('Orders - December 2020'!$I$2:$I$2047,'Orders - December 2020'!$H$2:$H$2047,Worksheet!AE$3,'Orders - December 2020'!$C$2:$C$2047,Worksheet!$F194),"-")</f>
        <v>-</v>
      </c>
      <c r="AF194" s="51" t="str">
        <f>IFERROR(AVERAGEIFS('Orders - December 2020'!$I$2:$I$2047,'Orders - December 2020'!$H$2:$H$2047,Worksheet!AF$3,'Orders - December 2020'!$C$2:$C$2047,Worksheet!$F194),"-")</f>
        <v>-</v>
      </c>
      <c r="AG194" s="51" t="str">
        <f>IFERROR(AVERAGEIFS('Orders - December 2020'!$I$2:$I$2047,'Orders - December 2020'!$H$2:$H$2047,Worksheet!AG$3,'Orders - December 2020'!$C$2:$C$2047,Worksheet!$F194),"-")</f>
        <v>-</v>
      </c>
      <c r="AH194" s="51" t="str">
        <f>IFERROR(AVERAGEIFS('Orders - December 2020'!$I$2:$I$2047,'Orders - December 2020'!$H$2:$H$2047,Worksheet!AH$3,'Orders - December 2020'!$C$2:$C$2047,Worksheet!$F194),"-")</f>
        <v>-</v>
      </c>
      <c r="AI194" s="51" t="str">
        <f>IFERROR(AVERAGEIFS('Orders - December 2020'!$I$2:$I$2047,'Orders - December 2020'!$H$2:$H$2047,Worksheet!AI$3,'Orders - December 2020'!$C$2:$C$2047,Worksheet!$F194),"-")</f>
        <v>-</v>
      </c>
      <c r="AJ194" s="51" t="str">
        <f>IFERROR(AVERAGEIFS('Orders - December 2020'!$I$2:$I$2047,'Orders - December 2020'!$H$2:$H$2047,Worksheet!AJ$3,'Orders - December 2020'!$C$2:$C$2047,Worksheet!$F194),"-")</f>
        <v>-</v>
      </c>
      <c r="AK194" s="51" t="str">
        <f>IFERROR(AVERAGEIFS('Orders - December 2020'!$I$2:$I$2047,'Orders - December 2020'!$H$2:$H$2047,Worksheet!AK$3,'Orders - December 2020'!$C$2:$C$2047,Worksheet!$F194),"-")</f>
        <v>-</v>
      </c>
      <c r="AL194" s="51" t="str">
        <f>IFERROR(AVERAGEIFS('Orders - December 2020'!$I$2:$I$2047,'Orders - December 2020'!$H$2:$H$2047,Worksheet!AL$3,'Orders - December 2020'!$C$2:$C$2047,Worksheet!$F194),"-")</f>
        <v>-</v>
      </c>
      <c r="AM194" s="51" t="str">
        <f>IFERROR(AVERAGEIFS('Orders - December 2020'!$I$2:$I$2047,'Orders - December 2020'!$H$2:$H$2047,Worksheet!AM$3,'Orders - December 2020'!$C$2:$C$2047,Worksheet!$F194),"-")</f>
        <v>-</v>
      </c>
      <c r="AN194" s="51" t="str">
        <f>IFERROR(AVERAGEIFS('Orders - December 2020'!$I$2:$I$2047,'Orders - December 2020'!$H$2:$H$2047,Worksheet!AN$3,'Orders - December 2020'!$C$2:$C$2047,Worksheet!$F194),"-")</f>
        <v>-</v>
      </c>
      <c r="AO194" s="51" t="str">
        <f>IFERROR(AVERAGEIFS('Orders - December 2020'!$I$2:$I$2047,'Orders - December 2020'!$H$2:$H$2047,Worksheet!AO$3,'Orders - December 2020'!$C$2:$C$2047,Worksheet!$F194),"-")</f>
        <v>-</v>
      </c>
      <c r="AP194" s="51" t="str">
        <f>IFERROR(AVERAGEIFS('Orders - December 2020'!$I$2:$I$2047,'Orders - December 2020'!$H$2:$H$2047,Worksheet!AP$3,'Orders - December 2020'!$C$2:$C$2047,Worksheet!$F194),"-")</f>
        <v>-</v>
      </c>
      <c r="AQ194" s="51" t="str">
        <f>IFERROR(AVERAGEIFS('Orders - December 2020'!$I$2:$I$2047,'Orders - December 2020'!$H$2:$H$2047,Worksheet!AQ$3,'Orders - December 2020'!$C$2:$C$2047,Worksheet!$F194),"-")</f>
        <v>-</v>
      </c>
      <c r="AR194" s="51">
        <f>IFERROR(AVERAGEIFS('Orders - December 2020'!$I$2:$I$2047,'Orders - December 2020'!$H$2:$H$2047,Worksheet!AR$3,'Orders - December 2020'!$C$2:$C$2047,Worksheet!$F194),"-")</f>
        <v>2</v>
      </c>
      <c r="AS194" s="51" t="str">
        <f>IFERROR(AVERAGEIFS('Orders - December 2020'!$I$2:$I$2047,'Orders - December 2020'!$H$2:$H$2047,Worksheet!AS$3,'Orders - December 2020'!$C$2:$C$2047,Worksheet!$F194),"-")</f>
        <v>-</v>
      </c>
      <c r="AT194" s="51" t="str">
        <f>IFERROR(AVERAGEIFS('Orders - December 2020'!$I$2:$I$2047,'Orders - December 2020'!$H$2:$H$2047,Worksheet!AT$3,'Orders - December 2020'!$C$2:$C$2047,Worksheet!$F194),"-")</f>
        <v>-</v>
      </c>
      <c r="AU194" s="51" t="str">
        <f>IFERROR(AVERAGEIFS('Orders - December 2020'!$I$2:$I$2047,'Orders - December 2020'!$H$2:$H$2047,Worksheet!AU$3,'Orders - December 2020'!$C$2:$C$2047,Worksheet!$F194),"-")</f>
        <v>-</v>
      </c>
      <c r="AV194" s="51" t="str">
        <f>IFERROR(AVERAGEIFS('Orders - December 2020'!$I$2:$I$2047,'Orders - December 2020'!$H$2:$H$2047,Worksheet!AV$3,'Orders - December 2020'!$C$2:$C$2047,Worksheet!$F194),"-")</f>
        <v>-</v>
      </c>
      <c r="AW194" s="51" t="str">
        <f>IFERROR(AVERAGEIFS('Orders - December 2020'!$I$2:$I$2047,'Orders - December 2020'!$H$2:$H$2047,Worksheet!AW$3,'Orders - December 2020'!$C$2:$C$2047,Worksheet!$F194),"-")</f>
        <v>-</v>
      </c>
      <c r="AX194" s="51" t="str">
        <f>IFERROR(AVERAGEIFS('Orders - December 2020'!$I$2:$I$2047,'Orders - December 2020'!$H$2:$H$2047,Worksheet!AX$3,'Orders - December 2020'!$C$2:$C$2047,Worksheet!$F194),"-")</f>
        <v>-</v>
      </c>
      <c r="AY194" s="51" t="str">
        <f>IFERROR(AVERAGEIFS('Orders - December 2020'!$I$2:$I$2047,'Orders - December 2020'!$H$2:$H$2047,Worksheet!AY$3,'Orders - December 2020'!$C$2:$C$2047,Worksheet!$F194),"-")</f>
        <v>-</v>
      </c>
      <c r="AZ194" s="51" t="str">
        <f>IFERROR(AVERAGEIFS('Orders - December 2020'!$I$2:$I$2047,'Orders - December 2020'!$H$2:$H$2047,Worksheet!AZ$3,'Orders - December 2020'!$C$2:$C$2047,Worksheet!$F194),"-")</f>
        <v>-</v>
      </c>
      <c r="BA194" s="51" t="str">
        <f>IFERROR(AVERAGEIFS('Orders - December 2020'!$I$2:$I$2047,'Orders - December 2020'!$H$2:$H$2047,Worksheet!BA$3,'Orders - December 2020'!$C$2:$C$2047,Worksheet!$F194),"-")</f>
        <v>-</v>
      </c>
      <c r="BB194" s="51" t="str">
        <f>IFERROR(AVERAGEIFS('Orders - December 2020'!$I$2:$I$2047,'Orders - December 2020'!$H$2:$H$2047,Worksheet!BB$3,'Orders - December 2020'!$C$2:$C$2047,Worksheet!$F194),"-")</f>
        <v>-</v>
      </c>
      <c r="BC194" s="51" t="str">
        <f>IFERROR(AVERAGEIFS('Orders - December 2020'!$I$2:$I$2047,'Orders - December 2020'!$H$2:$H$2047,Worksheet!BC$3,'Orders - December 2020'!$C$2:$C$2047,Worksheet!$F194),"-")</f>
        <v>-</v>
      </c>
      <c r="BD194" s="51" t="str">
        <f>IFERROR(AVERAGEIFS('Orders - December 2020'!$I$2:$I$2047,'Orders - December 2020'!$H$2:$H$2047,Worksheet!BD$3,'Orders - December 2020'!$C$2:$C$2047,Worksheet!$F194),"-")</f>
        <v>-</v>
      </c>
      <c r="BE194" s="51" t="str">
        <f>IFERROR(AVERAGEIFS('Orders - December 2020'!$I$2:$I$2047,'Orders - December 2020'!$H$2:$H$2047,Worksheet!BE$3,'Orders - December 2020'!$C$2:$C$2047,Worksheet!$F194),"-")</f>
        <v>-</v>
      </c>
      <c r="BF194" s="51" t="str">
        <f>IFERROR(AVERAGEIFS('Orders - December 2020'!$I$2:$I$2047,'Orders - December 2020'!$H$2:$H$2047,Worksheet!BF$3,'Orders - December 2020'!$C$2:$C$2047,Worksheet!$F194),"-")</f>
        <v>-</v>
      </c>
      <c r="BG194" s="51" t="str">
        <f>IFERROR(AVERAGEIFS('Orders - December 2020'!$I$2:$I$2047,'Orders - December 2020'!$H$2:$H$2047,Worksheet!BG$3,'Orders - December 2020'!$C$2:$C$2047,Worksheet!$F194),"-")</f>
        <v>-</v>
      </c>
      <c r="BH194" s="51" t="str">
        <f>IFERROR(AVERAGEIFS('Orders - December 2020'!$I$2:$I$2047,'Orders - December 2020'!$H$2:$H$2047,Worksheet!BH$3,'Orders - December 2020'!$C$2:$C$2047,Worksheet!$F194),"-")</f>
        <v>-</v>
      </c>
      <c r="BI194" s="51" t="str">
        <f>IFERROR(AVERAGEIFS('Orders - December 2020'!$I$2:$I$2047,'Orders - December 2020'!$H$2:$H$2047,Worksheet!BI$3,'Orders - December 2020'!$C$2:$C$2047,Worksheet!$F194),"-")</f>
        <v>-</v>
      </c>
      <c r="BJ194" s="51" t="str">
        <f>IFERROR(AVERAGEIFS('Orders - December 2020'!$I$2:$I$2047,'Orders - December 2020'!$H$2:$H$2047,Worksheet!BJ$3,'Orders - December 2020'!$C$2:$C$2047,Worksheet!$F194),"-")</f>
        <v>-</v>
      </c>
      <c r="BK194" s="51" t="str">
        <f>IFERROR(AVERAGEIFS('Orders - December 2020'!$I$2:$I$2047,'Orders - December 2020'!$H$2:$H$2047,Worksheet!BK$3,'Orders - December 2020'!$C$2:$C$2047,Worksheet!$F194),"-")</f>
        <v>-</v>
      </c>
      <c r="BL194" s="51" t="str">
        <f>IFERROR(AVERAGEIFS('Orders - December 2020'!$I$2:$I$2047,'Orders - December 2020'!$H$2:$H$2047,Worksheet!BL$3,'Orders - December 2020'!$C$2:$C$2047,Worksheet!$F194),"-")</f>
        <v>-</v>
      </c>
      <c r="BM194" s="51" t="str">
        <f>IFERROR(AVERAGEIFS('Orders - December 2020'!$I$2:$I$2047,'Orders - December 2020'!$H$2:$H$2047,Worksheet!BM$3,'Orders - December 2020'!$C$2:$C$2047,Worksheet!$F194),"-")</f>
        <v>-</v>
      </c>
      <c r="BN194" s="51" t="str">
        <f>IFERROR(AVERAGEIFS('Orders - December 2020'!$I$2:$I$2047,'Orders - December 2020'!$H$2:$H$2047,Worksheet!BN$3,'Orders - December 2020'!$C$2:$C$2047,Worksheet!$F194),"-")</f>
        <v>-</v>
      </c>
      <c r="BO194" s="51" t="str">
        <f>IFERROR(AVERAGEIFS('Orders - December 2020'!$I$2:$I$2047,'Orders - December 2020'!$H$2:$H$2047,Worksheet!BO$3,'Orders - December 2020'!$C$2:$C$2047,Worksheet!$F194),"-")</f>
        <v>-</v>
      </c>
      <c r="BP194" s="51" t="str">
        <f>IFERROR(AVERAGEIFS('Orders - December 2020'!$I$2:$I$2047,'Orders - December 2020'!$H$2:$H$2047,Worksheet!BP$3,'Orders - December 2020'!$C$2:$C$2047,Worksheet!$F194),"-")</f>
        <v>-</v>
      </c>
      <c r="BQ194" s="51" t="str">
        <f>IFERROR(AVERAGEIFS('Orders - December 2020'!$I$2:$I$2047,'Orders - December 2020'!$H$2:$H$2047,Worksheet!BQ$3,'Orders - December 2020'!$C$2:$C$2047,Worksheet!$F194),"-")</f>
        <v>-</v>
      </c>
      <c r="BR194" s="51" t="str">
        <f>IFERROR(AVERAGEIFS('Orders - December 2020'!$I$2:$I$2047,'Orders - December 2020'!$H$2:$H$2047,Worksheet!BR$3,'Orders - December 2020'!$C$2:$C$2047,Worksheet!$F194),"-")</f>
        <v>-</v>
      </c>
      <c r="BS194" s="51" t="str">
        <f>IFERROR(AVERAGEIFS('Orders - December 2020'!$I$2:$I$2047,'Orders - December 2020'!$H$2:$H$2047,Worksheet!BS$3,'Orders - December 2020'!$C$2:$C$2047,Worksheet!$F194),"-")</f>
        <v>-</v>
      </c>
      <c r="BT194" s="51" t="str">
        <f>IFERROR(AVERAGEIFS('Orders - December 2020'!$I$2:$I$2047,'Orders - December 2020'!$H$2:$H$2047,Worksheet!BT$3,'Orders - December 2020'!$C$2:$C$2047,Worksheet!$F194),"-")</f>
        <v>-</v>
      </c>
      <c r="BU194" s="51" t="str">
        <f>IFERROR(AVERAGEIFS('Orders - December 2020'!$I$2:$I$2047,'Orders - December 2020'!$H$2:$H$2047,Worksheet!BU$3,'Orders - December 2020'!$C$2:$C$2047,Worksheet!$F194),"-")</f>
        <v>-</v>
      </c>
      <c r="BV194" s="51" t="str">
        <f>IFERROR(AVERAGEIFS('Orders - December 2020'!$I$2:$I$2047,'Orders - December 2020'!$H$2:$H$2047,Worksheet!BV$3,'Orders - December 2020'!$C$2:$C$2047,Worksheet!$F194),"-")</f>
        <v>-</v>
      </c>
      <c r="BW194" s="51" t="str">
        <f>IFERROR(AVERAGEIFS('Orders - December 2020'!$I$2:$I$2047,'Orders - December 2020'!$H$2:$H$2047,Worksheet!BW$3,'Orders - December 2020'!$C$2:$C$2047,Worksheet!$F194),"-")</f>
        <v>-</v>
      </c>
      <c r="BX194" s="51" t="str">
        <f>IFERROR(AVERAGEIFS('Orders - December 2020'!$I$2:$I$2047,'Orders - December 2020'!$H$2:$H$2047,Worksheet!BX$3,'Orders - December 2020'!$C$2:$C$2047,Worksheet!$F194),"-")</f>
        <v>-</v>
      </c>
      <c r="BY194" s="51" t="str">
        <f>IFERROR(AVERAGEIFS('Orders - December 2020'!$I$2:$I$2047,'Orders - December 2020'!$H$2:$H$2047,Worksheet!BY$3,'Orders - December 2020'!$C$2:$C$2047,Worksheet!$F194),"-")</f>
        <v>-</v>
      </c>
      <c r="BZ194" s="51" t="str">
        <f>IFERROR(AVERAGEIFS('Orders - December 2020'!$I$2:$I$2047,'Orders - December 2020'!$H$2:$H$2047,Worksheet!BZ$3,'Orders - December 2020'!$C$2:$C$2047,Worksheet!$F194),"-")</f>
        <v>-</v>
      </c>
      <c r="CA194" s="51" t="str">
        <f>IFERROR(AVERAGEIFS('Orders - December 2020'!$I$2:$I$2047,'Orders - December 2020'!$H$2:$H$2047,Worksheet!CA$3,'Orders - December 2020'!$C$2:$C$2047,Worksheet!$F194),"-")</f>
        <v>-</v>
      </c>
      <c r="CB194" s="51" t="str">
        <f>IFERROR(AVERAGEIFS('Orders - December 2020'!$I$2:$I$2047,'Orders - December 2020'!$H$2:$H$2047,Worksheet!CB$3,'Orders - December 2020'!$C$2:$C$2047,Worksheet!$F194),"-")</f>
        <v>-</v>
      </c>
      <c r="CC194" s="51" t="str">
        <f>IFERROR(AVERAGEIFS('Orders - December 2020'!$I$2:$I$2047,'Orders - December 2020'!$H$2:$H$2047,Worksheet!CC$3,'Orders - December 2020'!$C$2:$C$2047,Worksheet!$F194),"-")</f>
        <v>-</v>
      </c>
      <c r="CD194" s="51" t="str">
        <f>IFERROR(AVERAGEIFS('Orders - December 2020'!$I$2:$I$2047,'Orders - December 2020'!$H$2:$H$2047,Worksheet!CD$3,'Orders - December 2020'!$C$2:$C$2047,Worksheet!$F194),"-")</f>
        <v>-</v>
      </c>
      <c r="CE194" s="51" t="str">
        <f>IFERROR(AVERAGEIFS('Orders - December 2020'!$I$2:$I$2047,'Orders - December 2020'!$H$2:$H$2047,Worksheet!CE$3,'Orders - December 2020'!$C$2:$C$2047,Worksheet!$F194),"-")</f>
        <v>-</v>
      </c>
      <c r="CF194" s="51" t="str">
        <f>IFERROR(AVERAGEIFS('Orders - December 2020'!$I$2:$I$2047,'Orders - December 2020'!$H$2:$H$2047,Worksheet!CF$3,'Orders - December 2020'!$C$2:$C$2047,Worksheet!$F194),"-")</f>
        <v>-</v>
      </c>
      <c r="CG194" s="51" t="str">
        <f>IFERROR(AVERAGEIFS('Orders - December 2020'!$I$2:$I$2047,'Orders - December 2020'!$H$2:$H$2047,Worksheet!CG$3,'Orders - December 2020'!$C$2:$C$2047,Worksheet!$F194),"-")</f>
        <v>-</v>
      </c>
      <c r="CH194" s="51">
        <f>IFERROR(AVERAGEIFS('Orders - December 2020'!$I$2:$I$2047,'Orders - December 2020'!$H$2:$H$2047,Worksheet!CH$3,'Orders - December 2020'!$C$2:$C$2047,Worksheet!$F194),"-")</f>
        <v>2</v>
      </c>
      <c r="CI194" s="51" t="str">
        <f>IFERROR(AVERAGEIFS('Orders - December 2020'!$I$2:$I$2047,'Orders - December 2020'!$H$2:$H$2047,Worksheet!CI$3,'Orders - December 2020'!$C$2:$C$2047,Worksheet!$F194),"-")</f>
        <v>-</v>
      </c>
      <c r="CJ194" s="51" t="str">
        <f>IFERROR(AVERAGEIFS('Orders - December 2020'!$I$2:$I$2047,'Orders - December 2020'!$H$2:$H$2047,Worksheet!CJ$3,'Orders - December 2020'!$C$2:$C$2047,Worksheet!$F194),"-")</f>
        <v>-</v>
      </c>
      <c r="CK194" s="51" t="str">
        <f>IFERROR(AVERAGEIFS('Orders - December 2020'!$I$2:$I$2047,'Orders - December 2020'!$H$2:$H$2047,Worksheet!CK$3,'Orders - December 2020'!$C$2:$C$2047,Worksheet!$F194),"-")</f>
        <v>-</v>
      </c>
      <c r="CL194" s="51" t="str">
        <f>IFERROR(AVERAGEIFS('Orders - December 2020'!$I$2:$I$2047,'Orders - December 2020'!$H$2:$H$2047,Worksheet!CL$3,'Orders - December 2020'!$C$2:$C$2047,Worksheet!$F194),"-")</f>
        <v>-</v>
      </c>
      <c r="CM194" s="51" t="str">
        <f>IFERROR(AVERAGEIFS('Orders - December 2020'!$I$2:$I$2047,'Orders - December 2020'!$H$2:$H$2047,Worksheet!CM$3,'Orders - December 2020'!$C$2:$C$2047,Worksheet!$F194),"-")</f>
        <v>-</v>
      </c>
      <c r="CN194" s="51" t="str">
        <f>IFERROR(AVERAGEIFS('Orders - December 2020'!$I$2:$I$2047,'Orders - December 2020'!$H$2:$H$2047,Worksheet!CN$3,'Orders - December 2020'!$C$2:$C$2047,Worksheet!$F194),"-")</f>
        <v>-</v>
      </c>
      <c r="CO194" s="51">
        <f>IFERROR(AVERAGEIFS('Orders - December 2020'!$I$2:$I$2047,'Orders - December 2020'!$H$2:$H$2047,Worksheet!CO$3,'Orders - December 2020'!$C$2:$C$2047,Worksheet!$F194),"-")</f>
        <v>1</v>
      </c>
      <c r="CP194" s="51" t="str">
        <f>IFERROR(AVERAGEIFS('Orders - December 2020'!$I$2:$I$2047,'Orders - December 2020'!$H$2:$H$2047,Worksheet!CP$3,'Orders - December 2020'!$C$2:$C$2047,Worksheet!$F194),"-")</f>
        <v>-</v>
      </c>
      <c r="CQ194" s="51" t="str">
        <f>IFERROR(AVERAGEIFS('Orders - December 2020'!$I$2:$I$2047,'Orders - December 2020'!$H$2:$H$2047,Worksheet!CQ$3,'Orders - December 2020'!$C$2:$C$2047,Worksheet!$F194),"-")</f>
        <v>-</v>
      </c>
      <c r="CR194" s="51" t="str">
        <f>IFERROR(AVERAGEIFS('Orders - December 2020'!$I$2:$I$2047,'Orders - December 2020'!$H$2:$H$2047,Worksheet!CR$3,'Orders - December 2020'!$C$2:$C$2047,Worksheet!$F194),"-")</f>
        <v>-</v>
      </c>
      <c r="CS194" s="51" t="str">
        <f>IFERROR(AVERAGEIFS('Orders - December 2020'!$I$2:$I$2047,'Orders - December 2020'!$H$2:$H$2047,Worksheet!CS$3,'Orders - December 2020'!$C$2:$C$2047,Worksheet!$F194),"-")</f>
        <v>-</v>
      </c>
      <c r="CT194" s="51" t="str">
        <f>IFERROR(AVERAGEIFS('Orders - December 2020'!$I$2:$I$2047,'Orders - December 2020'!$H$2:$H$2047,Worksheet!CT$3,'Orders - December 2020'!$C$2:$C$2047,Worksheet!$F194),"-")</f>
        <v>-</v>
      </c>
      <c r="CU194" s="51" t="str">
        <f>IFERROR(AVERAGEIFS('Orders - December 2020'!$I$2:$I$2047,'Orders - December 2020'!$H$2:$H$2047,Worksheet!CU$3,'Orders - December 2020'!$C$2:$C$2047,Worksheet!$F194),"-")</f>
        <v>-</v>
      </c>
      <c r="CV194" s="51" t="str">
        <f>IFERROR(AVERAGEIFS('Orders - December 2020'!$I$2:$I$2047,'Orders - December 2020'!$H$2:$H$2047,Worksheet!CV$3,'Orders - December 2020'!$C$2:$C$2047,Worksheet!$F194),"-")</f>
        <v>-</v>
      </c>
      <c r="CW194" s="51" t="str">
        <f>IFERROR(AVERAGEIFS('Orders - December 2020'!$I$2:$I$2047,'Orders - December 2020'!$H$2:$H$2047,Worksheet!CW$3,'Orders - December 2020'!$C$2:$C$2047,Worksheet!$F194),"-")</f>
        <v>-</v>
      </c>
      <c r="CX194" s="51" t="str">
        <f>IFERROR(AVERAGEIFS('Orders - December 2020'!$I$2:$I$2047,'Orders - December 2020'!$H$2:$H$2047,Worksheet!CX$3,'Orders - December 2020'!$C$2:$C$2047,Worksheet!$F194),"-")</f>
        <v>-</v>
      </c>
      <c r="CY194" s="51" t="str">
        <f>IFERROR(AVERAGEIFS('Orders - December 2020'!$I$2:$I$2047,'Orders - December 2020'!$H$2:$H$2047,Worksheet!CY$3,'Orders - December 2020'!$C$2:$C$2047,Worksheet!$F194),"-")</f>
        <v>-</v>
      </c>
      <c r="CZ194" s="51" t="str">
        <f>IFERROR(AVERAGEIFS('Orders - December 2020'!$I$2:$I$2047,'Orders - December 2020'!$H$2:$H$2047,Worksheet!CZ$3,'Orders - December 2020'!$C$2:$C$2047,Worksheet!$F194),"-")</f>
        <v>-</v>
      </c>
      <c r="DA194" s="51" t="str">
        <f>IFERROR(AVERAGEIFS('Orders - December 2020'!$I$2:$I$2047,'Orders - December 2020'!$H$2:$H$2047,Worksheet!DA$3,'Orders - December 2020'!$C$2:$C$2047,Worksheet!$F194),"-")</f>
        <v>-</v>
      </c>
      <c r="DB194" s="51" t="str">
        <f>IFERROR(AVERAGEIFS('Orders - December 2020'!$I$2:$I$2047,'Orders - December 2020'!$H$2:$H$2047,Worksheet!DB$3,'Orders - December 2020'!$C$2:$C$2047,Worksheet!$F194),"-")</f>
        <v>-</v>
      </c>
      <c r="DC194" s="51" t="str">
        <f>IFERROR(AVERAGEIFS('Orders - December 2020'!$I$2:$I$2047,'Orders - December 2020'!$H$2:$H$2047,Worksheet!DC$3,'Orders - December 2020'!$C$2:$C$2047,Worksheet!$F194),"-")</f>
        <v>-</v>
      </c>
      <c r="DD194" s="51" t="str">
        <f>IFERROR(AVERAGEIFS('Orders - December 2020'!$I$2:$I$2047,'Orders - December 2020'!$H$2:$H$2047,Worksheet!DD$3,'Orders - December 2020'!$C$2:$C$2047,Worksheet!$F194),"-")</f>
        <v>-</v>
      </c>
      <c r="DE194" s="51" t="str">
        <f>IFERROR(AVERAGEIFS('Orders - December 2020'!$I$2:$I$2047,'Orders - December 2020'!$H$2:$H$2047,Worksheet!DE$3,'Orders - December 2020'!$C$2:$C$2047,Worksheet!$F194),"-")</f>
        <v>-</v>
      </c>
      <c r="DF194" s="51" t="str">
        <f>IFERROR(AVERAGEIFS('Orders - December 2020'!$I$2:$I$2047,'Orders - December 2020'!$H$2:$H$2047,Worksheet!DF$3,'Orders - December 2020'!$C$2:$C$2047,Worksheet!$F194),"-")</f>
        <v>-</v>
      </c>
      <c r="DG194" s="51" t="str">
        <f>IFERROR(AVERAGEIFS('Orders - December 2020'!$I$2:$I$2047,'Orders - December 2020'!$H$2:$H$2047,Worksheet!DG$3,'Orders - December 2020'!$C$2:$C$2047,Worksheet!$F194),"-")</f>
        <v>-</v>
      </c>
      <c r="DH194" s="51" t="str">
        <f>IFERROR(AVERAGEIFS('Orders - December 2020'!$I$2:$I$2047,'Orders - December 2020'!$H$2:$H$2047,Worksheet!DH$3,'Orders - December 2020'!$C$2:$C$2047,Worksheet!$F194),"-")</f>
        <v>-</v>
      </c>
      <c r="DI194" s="51" t="str">
        <f>IFERROR(AVERAGEIFS('Orders - December 2020'!$I$2:$I$2047,'Orders - December 2020'!$H$2:$H$2047,Worksheet!DI$3,'Orders - December 2020'!$C$2:$C$2047,Worksheet!$F194),"-")</f>
        <v>-</v>
      </c>
      <c r="DJ194" s="51" t="str">
        <f>IFERROR(AVERAGEIFS('Orders - December 2020'!$I$2:$I$2047,'Orders - December 2020'!$H$2:$H$2047,Worksheet!DJ$3,'Orders - December 2020'!$C$2:$C$2047,Worksheet!$F194),"-")</f>
        <v>-</v>
      </c>
      <c r="DK194" s="51" t="str">
        <f>IFERROR(AVERAGEIFS('Orders - December 2020'!$I$2:$I$2047,'Orders - December 2020'!$H$2:$H$2047,Worksheet!DK$3,'Orders - December 2020'!$C$2:$C$2047,Worksheet!$F194),"-")</f>
        <v>-</v>
      </c>
      <c r="DL194" s="51" t="str">
        <f>IFERROR(AVERAGEIFS('Orders - December 2020'!$I$2:$I$2047,'Orders - December 2020'!$H$2:$H$2047,Worksheet!DL$3,'Orders - December 2020'!$C$2:$C$2047,Worksheet!$F194),"-")</f>
        <v>-</v>
      </c>
      <c r="DM194" s="51" t="str">
        <f>IFERROR(AVERAGEIFS('Orders - December 2020'!$I$2:$I$2047,'Orders - December 2020'!$H$2:$H$2047,Worksheet!DM$3,'Orders - December 2020'!$C$2:$C$2047,Worksheet!$F194),"-")</f>
        <v>-</v>
      </c>
      <c r="DN194" s="51" t="str">
        <f>IFERROR(AVERAGEIFS('Orders - December 2020'!$I$2:$I$2047,'Orders - December 2020'!$H$2:$H$2047,Worksheet!DN$3,'Orders - December 2020'!$C$2:$C$2047,Worksheet!$F194),"-")</f>
        <v>-</v>
      </c>
      <c r="DO194" s="51" t="str">
        <f>IFERROR(AVERAGEIFS('Orders - December 2020'!$I$2:$I$2047,'Orders - December 2020'!$H$2:$H$2047,Worksheet!DO$3,'Orders - December 2020'!$C$2:$C$2047,Worksheet!$F194),"-")</f>
        <v>-</v>
      </c>
      <c r="DP194" s="51" t="str">
        <f>IFERROR(AVERAGEIFS('Orders - December 2020'!$I$2:$I$2047,'Orders - December 2020'!$H$2:$H$2047,Worksheet!DP$3,'Orders - December 2020'!$C$2:$C$2047,Worksheet!$F194),"-")</f>
        <v>-</v>
      </c>
      <c r="DQ194" s="51" t="str">
        <f>IFERROR(AVERAGEIFS('Orders - December 2020'!$I$2:$I$2047,'Orders - December 2020'!$H$2:$H$2047,Worksheet!DQ$3,'Orders - December 2020'!$C$2:$C$2047,Worksheet!$F194),"-")</f>
        <v>-</v>
      </c>
      <c r="DR194" s="51" t="str">
        <f>IFERROR(AVERAGEIFS('Orders - December 2020'!$I$2:$I$2047,'Orders - December 2020'!$H$2:$H$2047,Worksheet!DR$3,'Orders - December 2020'!$C$2:$C$2047,Worksheet!$F194),"-")</f>
        <v>-</v>
      </c>
      <c r="DS194" s="51" t="str">
        <f>IFERROR(AVERAGEIFS('Orders - December 2020'!$I$2:$I$2047,'Orders - December 2020'!$H$2:$H$2047,Worksheet!DS$3,'Orders - December 2020'!$C$2:$C$2047,Worksheet!$F194),"-")</f>
        <v>-</v>
      </c>
      <c r="DT194" s="51" t="str">
        <f>IFERROR(AVERAGEIFS('Orders - December 2020'!$I$2:$I$2047,'Orders - December 2020'!$H$2:$H$2047,Worksheet!DT$3,'Orders - December 2020'!$C$2:$C$2047,Worksheet!$F194),"-")</f>
        <v>-</v>
      </c>
      <c r="DU194" s="51" t="str">
        <f>IFERROR(AVERAGEIFS('Orders - December 2020'!$I$2:$I$2047,'Orders - December 2020'!$H$2:$H$2047,Worksheet!DU$3,'Orders - December 2020'!$C$2:$C$2047,Worksheet!$F194),"-")</f>
        <v>-</v>
      </c>
      <c r="DV194" s="51" t="str">
        <f>IFERROR(AVERAGEIFS('Orders - December 2020'!$I$2:$I$2047,'Orders - December 2020'!$H$2:$H$2047,Worksheet!DV$3,'Orders - December 2020'!$C$2:$C$2047,Worksheet!$F194),"-")</f>
        <v>-</v>
      </c>
      <c r="DW194" s="51" t="str">
        <f>IFERROR(AVERAGEIFS('Orders - December 2020'!$I$2:$I$2047,'Orders - December 2020'!$H$2:$H$2047,Worksheet!DW$3,'Orders - December 2020'!$C$2:$C$2047,Worksheet!$F194),"-")</f>
        <v>-</v>
      </c>
      <c r="DX194" s="51" t="str">
        <f>IFERROR(AVERAGEIFS('Orders - December 2020'!$I$2:$I$2047,'Orders - December 2020'!$H$2:$H$2047,Worksheet!DX$3,'Orders - December 2020'!$C$2:$C$2047,Worksheet!$F194),"-")</f>
        <v>-</v>
      </c>
      <c r="DY194" s="51" t="str">
        <f>IFERROR(AVERAGEIFS('Orders - December 2020'!$I$2:$I$2047,'Orders - December 2020'!$H$2:$H$2047,Worksheet!DY$3,'Orders - December 2020'!$C$2:$C$2047,Worksheet!$F194),"-")</f>
        <v>-</v>
      </c>
      <c r="DZ194" s="51" t="str">
        <f>IFERROR(AVERAGEIFS('Orders - December 2020'!$I$2:$I$2047,'Orders - December 2020'!$H$2:$H$2047,Worksheet!DZ$3,'Orders - December 2020'!$C$2:$C$2047,Worksheet!$F194),"-")</f>
        <v>-</v>
      </c>
      <c r="EA194" s="51" t="str">
        <f>IFERROR(AVERAGEIFS('Orders - December 2020'!$I$2:$I$2047,'Orders - December 2020'!$H$2:$H$2047,Worksheet!EA$3,'Orders - December 2020'!$C$2:$C$2047,Worksheet!$F194),"-")</f>
        <v>-</v>
      </c>
      <c r="EB194" s="51" t="str">
        <f>IFERROR(AVERAGEIFS('Orders - December 2020'!$I$2:$I$2047,'Orders - December 2020'!$H$2:$H$2047,Worksheet!EB$3,'Orders - December 2020'!$C$2:$C$2047,Worksheet!$F194),"-")</f>
        <v>-</v>
      </c>
      <c r="EC194" s="51">
        <f>IFERROR(AVERAGEIFS('Orders - December 2020'!$I$2:$I$2047,'Orders - December 2020'!$H$2:$H$2047,Worksheet!EC$3,'Orders - December 2020'!$C$2:$C$2047,Worksheet!$F194),"-")</f>
        <v>2</v>
      </c>
      <c r="ED194" s="51" t="str">
        <f>IFERROR(AVERAGEIFS('Orders - December 2020'!$I$2:$I$2047,'Orders - December 2020'!$H$2:$H$2047,Worksheet!ED$3,'Orders - December 2020'!$C$2:$C$2047,Worksheet!$F194),"-")</f>
        <v>-</v>
      </c>
      <c r="EE194" s="51" t="str">
        <f>IFERROR(AVERAGEIFS('Orders - December 2020'!$I$2:$I$2047,'Orders - December 2020'!$H$2:$H$2047,Worksheet!EE$3,'Orders - December 2020'!$C$2:$C$2047,Worksheet!$F194),"-")</f>
        <v>-</v>
      </c>
      <c r="EF194" s="51" t="str">
        <f>IFERROR(AVERAGEIFS('Orders - December 2020'!$I$2:$I$2047,'Orders - December 2020'!$H$2:$H$2047,Worksheet!EF$3,'Orders - December 2020'!$C$2:$C$2047,Worksheet!$F194),"-")</f>
        <v>-</v>
      </c>
      <c r="EG194" s="51" t="str">
        <f>IFERROR(AVERAGEIFS('Orders - December 2020'!$I$2:$I$2047,'Orders - December 2020'!$H$2:$H$2047,Worksheet!EG$3,'Orders - December 2020'!$C$2:$C$2047,Worksheet!$F194),"-")</f>
        <v>-</v>
      </c>
      <c r="EH194" s="51" t="str">
        <f>IFERROR(AVERAGEIFS('Orders - December 2020'!$I$2:$I$2047,'Orders - December 2020'!$H$2:$H$2047,Worksheet!EH$3,'Orders - December 2020'!$C$2:$C$2047,Worksheet!$F194),"-")</f>
        <v>-</v>
      </c>
      <c r="EI194" s="51" t="str">
        <f>IFERROR(AVERAGEIFS('Orders - December 2020'!$I$2:$I$2047,'Orders - December 2020'!$H$2:$H$2047,Worksheet!EI$3,'Orders - December 2020'!$C$2:$C$2047,Worksheet!$F194),"-")</f>
        <v>-</v>
      </c>
      <c r="EJ194" s="51" t="str">
        <f>IFERROR(AVERAGEIFS('Orders - December 2020'!$I$2:$I$2047,'Orders - December 2020'!$H$2:$H$2047,Worksheet!EJ$3,'Orders - December 2020'!$C$2:$C$2047,Worksheet!$F194),"-")</f>
        <v>-</v>
      </c>
      <c r="EK194" s="51" t="str">
        <f>IFERROR(AVERAGEIFS('Orders - December 2020'!$I$2:$I$2047,'Orders - December 2020'!$H$2:$H$2047,Worksheet!EK$3,'Orders - December 2020'!$C$2:$C$2047,Worksheet!$F194),"-")</f>
        <v>-</v>
      </c>
      <c r="EL194" s="51" t="str">
        <f>IFERROR(AVERAGEIFS('Orders - December 2020'!$I$2:$I$2047,'Orders - December 2020'!$H$2:$H$2047,Worksheet!EL$3,'Orders - December 2020'!$C$2:$C$2047,Worksheet!$F194),"-")</f>
        <v>-</v>
      </c>
      <c r="EM194" s="51" t="str">
        <f>IFERROR(AVERAGEIFS('Orders - December 2020'!$I$2:$I$2047,'Orders - December 2020'!$H$2:$H$2047,Worksheet!EM$3,'Orders - December 2020'!$C$2:$C$2047,Worksheet!$F194),"-")</f>
        <v>-</v>
      </c>
      <c r="EN194" s="51" t="str">
        <f>IFERROR(AVERAGEIFS('Orders - December 2020'!$I$2:$I$2047,'Orders - December 2020'!$H$2:$H$2047,Worksheet!EN$3,'Orders - December 2020'!$C$2:$C$2047,Worksheet!$F194),"-")</f>
        <v>-</v>
      </c>
      <c r="EO194" s="51" t="str">
        <f>IFERROR(AVERAGEIFS('Orders - December 2020'!$I$2:$I$2047,'Orders - December 2020'!$H$2:$H$2047,Worksheet!EO$3,'Orders - December 2020'!$C$2:$C$2047,Worksheet!$F194),"-")</f>
        <v>-</v>
      </c>
      <c r="EP194" s="51" t="str">
        <f>IFERROR(AVERAGEIFS('Orders - December 2020'!$I$2:$I$2047,'Orders - December 2020'!$H$2:$H$2047,Worksheet!EP$3,'Orders - December 2020'!$C$2:$C$2047,Worksheet!$F194),"-")</f>
        <v>-</v>
      </c>
      <c r="EQ194" s="51" t="str">
        <f>IFERROR(AVERAGEIFS('Orders - December 2020'!$I$2:$I$2047,'Orders - December 2020'!$H$2:$H$2047,Worksheet!EQ$3,'Orders - December 2020'!$C$2:$C$2047,Worksheet!$F194),"-")</f>
        <v>-</v>
      </c>
      <c r="ER194" s="51" t="str">
        <f>IFERROR(AVERAGEIFS('Orders - December 2020'!$I$2:$I$2047,'Orders - December 2020'!$H$2:$H$2047,Worksheet!ER$3,'Orders - December 2020'!$C$2:$C$2047,Worksheet!$F194),"-")</f>
        <v>-</v>
      </c>
      <c r="ES194" s="51" t="str">
        <f>IFERROR(AVERAGEIFS('Orders - December 2020'!$I$2:$I$2047,'Orders - December 2020'!$H$2:$H$2047,Worksheet!ES$3,'Orders - December 2020'!$C$2:$C$2047,Worksheet!$F194),"-")</f>
        <v>-</v>
      </c>
      <c r="ET194" s="51" t="str">
        <f>IFERROR(AVERAGEIFS('Orders - December 2020'!$I$2:$I$2047,'Orders - December 2020'!$H$2:$H$2047,Worksheet!ET$3,'Orders - December 2020'!$C$2:$C$2047,Worksheet!$F194),"-")</f>
        <v>-</v>
      </c>
      <c r="EU194" s="51" t="str">
        <f>IFERROR(AVERAGEIFS('Orders - December 2020'!$I$2:$I$2047,'Orders - December 2020'!$H$2:$H$2047,Worksheet!EU$3,'Orders - December 2020'!$C$2:$C$2047,Worksheet!$F194),"-")</f>
        <v>-</v>
      </c>
      <c r="EV194" s="51" t="str">
        <f>IFERROR(AVERAGEIFS('Orders - December 2020'!$I$2:$I$2047,'Orders - December 2020'!$H$2:$H$2047,Worksheet!EV$3,'Orders - December 2020'!$C$2:$C$2047,Worksheet!$F194),"-")</f>
        <v>-</v>
      </c>
      <c r="EW194" s="51" t="str">
        <f>IFERROR(AVERAGEIFS('Orders - December 2020'!$I$2:$I$2047,'Orders - December 2020'!$H$2:$H$2047,Worksheet!EW$3,'Orders - December 2020'!$C$2:$C$2047,Worksheet!$F194),"-")</f>
        <v>-</v>
      </c>
      <c r="EX194" s="51">
        <f>IFERROR(AVERAGEIFS('Orders - December 2020'!$I$2:$I$2047,'Orders - December 2020'!$H$2:$H$2047,Worksheet!EX$3,'Orders - December 2020'!$C$2:$C$2047,Worksheet!$F194),"-")</f>
        <v>2</v>
      </c>
      <c r="EY194" s="51" t="str">
        <f>IFERROR(AVERAGEIFS('Orders - December 2020'!$I$2:$I$2047,'Orders - December 2020'!$H$2:$H$2047,Worksheet!EY$3,'Orders - December 2020'!$C$2:$C$2047,Worksheet!$F194),"-")</f>
        <v>-</v>
      </c>
      <c r="EZ194" s="51" t="str">
        <f>IFERROR(AVERAGEIFS('Orders - December 2020'!$I$2:$I$2047,'Orders - December 2020'!$H$2:$H$2047,Worksheet!EZ$3,'Orders - December 2020'!$C$2:$C$2047,Worksheet!$F194),"-")</f>
        <v>-</v>
      </c>
      <c r="FA194" s="51" t="str">
        <f>IFERROR(AVERAGEIFS('Orders - December 2020'!$I$2:$I$2047,'Orders - December 2020'!$H$2:$H$2047,Worksheet!FA$3,'Orders - December 2020'!$C$2:$C$2047,Worksheet!$F194),"-")</f>
        <v>-</v>
      </c>
      <c r="FB194" s="51" t="str">
        <f>IFERROR(AVERAGEIFS('Orders - December 2020'!$I$2:$I$2047,'Orders - December 2020'!$H$2:$H$2047,Worksheet!FB$3,'Orders - December 2020'!$C$2:$C$2047,Worksheet!$F194),"-")</f>
        <v>-</v>
      </c>
      <c r="FC194" s="51" t="str">
        <f>IFERROR(AVERAGEIFS('Orders - December 2020'!$I$2:$I$2047,'Orders - December 2020'!$H$2:$H$2047,Worksheet!FC$3,'Orders - December 2020'!$C$2:$C$2047,Worksheet!$F194),"-")</f>
        <v>-</v>
      </c>
      <c r="FD194" s="51" t="str">
        <f>IFERROR(AVERAGEIFS('Orders - December 2020'!$I$2:$I$2047,'Orders - December 2020'!$H$2:$H$2047,Worksheet!FD$3,'Orders - December 2020'!$C$2:$C$2047,Worksheet!$F194),"-")</f>
        <v>-</v>
      </c>
      <c r="FE194" s="51" t="str">
        <f>IFERROR(AVERAGEIFS('Orders - December 2020'!$I$2:$I$2047,'Orders - December 2020'!$H$2:$H$2047,Worksheet!FE$3,'Orders - December 2020'!$C$2:$C$2047,Worksheet!$F194),"-")</f>
        <v>-</v>
      </c>
      <c r="FF194" s="51" t="str">
        <f>IFERROR(AVERAGEIFS('Orders - December 2020'!$I$2:$I$2047,'Orders - December 2020'!$H$2:$H$2047,Worksheet!FF$3,'Orders - December 2020'!$C$2:$C$2047,Worksheet!$F194),"-")</f>
        <v>-</v>
      </c>
      <c r="FG194" s="52" t="str">
        <f>IFERROR(AVERAGEIFS('Orders - December 2020'!$I$2:$I$2047,'Orders - December 2020'!$H$2:$H$2047,Worksheet!FG$3,'Orders - December 2020'!$C$2:$C$2047,Worksheet!$F194),"-")</f>
        <v>-</v>
      </c>
    </row>
    <row r="195" spans="6:163">
      <c r="F195" s="45" t="str">
        <v>Promise Me Peace Minimart</v>
      </c>
      <c r="G195" s="50" t="str">
        <f>IFERROR(AVERAGEIFS('Orders - December 2020'!$I$2:$I$2047,'Orders - December 2020'!$H$2:$H$2047,Worksheet!G$3,'Orders - December 2020'!$C$2:$C$2047,Worksheet!$F195),"-")</f>
        <v>-</v>
      </c>
      <c r="H195" s="51" t="str">
        <f>IFERROR(AVERAGEIFS('Orders - December 2020'!$I$2:$I$2047,'Orders - December 2020'!$H$2:$H$2047,Worksheet!H$3,'Orders - December 2020'!$C$2:$C$2047,Worksheet!$F195),"-")</f>
        <v>-</v>
      </c>
      <c r="I195" s="51" t="str">
        <f>IFERROR(AVERAGEIFS('Orders - December 2020'!$I$2:$I$2047,'Orders - December 2020'!$H$2:$H$2047,Worksheet!I$3,'Orders - December 2020'!$C$2:$C$2047,Worksheet!$F195),"-")</f>
        <v>-</v>
      </c>
      <c r="J195" s="51" t="str">
        <f>IFERROR(AVERAGEIFS('Orders - December 2020'!$I$2:$I$2047,'Orders - December 2020'!$H$2:$H$2047,Worksheet!J$3,'Orders - December 2020'!$C$2:$C$2047,Worksheet!$F195),"-")</f>
        <v>-</v>
      </c>
      <c r="K195" s="51" t="str">
        <f>IFERROR(AVERAGEIFS('Orders - December 2020'!$I$2:$I$2047,'Orders - December 2020'!$H$2:$H$2047,Worksheet!K$3,'Orders - December 2020'!$C$2:$C$2047,Worksheet!$F195),"-")</f>
        <v>-</v>
      </c>
      <c r="L195" s="51" t="str">
        <f>IFERROR(AVERAGEIFS('Orders - December 2020'!$I$2:$I$2047,'Orders - December 2020'!$H$2:$H$2047,Worksheet!L$3,'Orders - December 2020'!$C$2:$C$2047,Worksheet!$F195),"-")</f>
        <v>-</v>
      </c>
      <c r="M195" s="51" t="str">
        <f>IFERROR(AVERAGEIFS('Orders - December 2020'!$I$2:$I$2047,'Orders - December 2020'!$H$2:$H$2047,Worksheet!M$3,'Orders - December 2020'!$C$2:$C$2047,Worksheet!$F195),"-")</f>
        <v>-</v>
      </c>
      <c r="N195" s="51" t="str">
        <f>IFERROR(AVERAGEIFS('Orders - December 2020'!$I$2:$I$2047,'Orders - December 2020'!$H$2:$H$2047,Worksheet!N$3,'Orders - December 2020'!$C$2:$C$2047,Worksheet!$F195),"-")</f>
        <v>-</v>
      </c>
      <c r="O195" s="51" t="str">
        <f>IFERROR(AVERAGEIFS('Orders - December 2020'!$I$2:$I$2047,'Orders - December 2020'!$H$2:$H$2047,Worksheet!O$3,'Orders - December 2020'!$C$2:$C$2047,Worksheet!$F195),"-")</f>
        <v>-</v>
      </c>
      <c r="P195" s="51" t="str">
        <f>IFERROR(AVERAGEIFS('Orders - December 2020'!$I$2:$I$2047,'Orders - December 2020'!$H$2:$H$2047,Worksheet!P$3,'Orders - December 2020'!$C$2:$C$2047,Worksheet!$F195),"-")</f>
        <v>-</v>
      </c>
      <c r="Q195" s="51" t="str">
        <f>IFERROR(AVERAGEIFS('Orders - December 2020'!$I$2:$I$2047,'Orders - December 2020'!$H$2:$H$2047,Worksheet!Q$3,'Orders - December 2020'!$C$2:$C$2047,Worksheet!$F195),"-")</f>
        <v>-</v>
      </c>
      <c r="R195" s="51" t="str">
        <f>IFERROR(AVERAGEIFS('Orders - December 2020'!$I$2:$I$2047,'Orders - December 2020'!$H$2:$H$2047,Worksheet!R$3,'Orders - December 2020'!$C$2:$C$2047,Worksheet!$F195),"-")</f>
        <v>-</v>
      </c>
      <c r="S195" s="51" t="str">
        <f>IFERROR(AVERAGEIFS('Orders - December 2020'!$I$2:$I$2047,'Orders - December 2020'!$H$2:$H$2047,Worksheet!S$3,'Orders - December 2020'!$C$2:$C$2047,Worksheet!$F195),"-")</f>
        <v>-</v>
      </c>
      <c r="T195" s="51" t="str">
        <f>IFERROR(AVERAGEIFS('Orders - December 2020'!$I$2:$I$2047,'Orders - December 2020'!$H$2:$H$2047,Worksheet!T$3,'Orders - December 2020'!$C$2:$C$2047,Worksheet!$F195),"-")</f>
        <v>-</v>
      </c>
      <c r="U195" s="51" t="str">
        <f>IFERROR(AVERAGEIFS('Orders - December 2020'!$I$2:$I$2047,'Orders - December 2020'!$H$2:$H$2047,Worksheet!U$3,'Orders - December 2020'!$C$2:$C$2047,Worksheet!$F195),"-")</f>
        <v>-</v>
      </c>
      <c r="V195" s="51" t="str">
        <f>IFERROR(AVERAGEIFS('Orders - December 2020'!$I$2:$I$2047,'Orders - December 2020'!$H$2:$H$2047,Worksheet!V$3,'Orders - December 2020'!$C$2:$C$2047,Worksheet!$F195),"-")</f>
        <v>-</v>
      </c>
      <c r="W195" s="51" t="str">
        <f>IFERROR(AVERAGEIFS('Orders - December 2020'!$I$2:$I$2047,'Orders - December 2020'!$H$2:$H$2047,Worksheet!W$3,'Orders - December 2020'!$C$2:$C$2047,Worksheet!$F195),"-")</f>
        <v>-</v>
      </c>
      <c r="X195" s="51" t="str">
        <f>IFERROR(AVERAGEIFS('Orders - December 2020'!$I$2:$I$2047,'Orders - December 2020'!$H$2:$H$2047,Worksheet!X$3,'Orders - December 2020'!$C$2:$C$2047,Worksheet!$F195),"-")</f>
        <v>-</v>
      </c>
      <c r="Y195" s="51" t="str">
        <f>IFERROR(AVERAGEIFS('Orders - December 2020'!$I$2:$I$2047,'Orders - December 2020'!$H$2:$H$2047,Worksheet!Y$3,'Orders - December 2020'!$C$2:$C$2047,Worksheet!$F195),"-")</f>
        <v>-</v>
      </c>
      <c r="Z195" s="51" t="str">
        <f>IFERROR(AVERAGEIFS('Orders - December 2020'!$I$2:$I$2047,'Orders - December 2020'!$H$2:$H$2047,Worksheet!Z$3,'Orders - December 2020'!$C$2:$C$2047,Worksheet!$F195),"-")</f>
        <v>-</v>
      </c>
      <c r="AA195" s="51" t="str">
        <f>IFERROR(AVERAGEIFS('Orders - December 2020'!$I$2:$I$2047,'Orders - December 2020'!$H$2:$H$2047,Worksheet!AA$3,'Orders - December 2020'!$C$2:$C$2047,Worksheet!$F195),"-")</f>
        <v>-</v>
      </c>
      <c r="AB195" s="51" t="str">
        <f>IFERROR(AVERAGEIFS('Orders - December 2020'!$I$2:$I$2047,'Orders - December 2020'!$H$2:$H$2047,Worksheet!AB$3,'Orders - December 2020'!$C$2:$C$2047,Worksheet!$F195),"-")</f>
        <v>-</v>
      </c>
      <c r="AC195" s="51" t="str">
        <f>IFERROR(AVERAGEIFS('Orders - December 2020'!$I$2:$I$2047,'Orders - December 2020'!$H$2:$H$2047,Worksheet!AC$3,'Orders - December 2020'!$C$2:$C$2047,Worksheet!$F195),"-")</f>
        <v>-</v>
      </c>
      <c r="AD195" s="51" t="str">
        <f>IFERROR(AVERAGEIFS('Orders - December 2020'!$I$2:$I$2047,'Orders - December 2020'!$H$2:$H$2047,Worksheet!AD$3,'Orders - December 2020'!$C$2:$C$2047,Worksheet!$F195),"-")</f>
        <v>-</v>
      </c>
      <c r="AE195" s="51" t="str">
        <f>IFERROR(AVERAGEIFS('Orders - December 2020'!$I$2:$I$2047,'Orders - December 2020'!$H$2:$H$2047,Worksheet!AE$3,'Orders - December 2020'!$C$2:$C$2047,Worksheet!$F195),"-")</f>
        <v>-</v>
      </c>
      <c r="AF195" s="51" t="str">
        <f>IFERROR(AVERAGEIFS('Orders - December 2020'!$I$2:$I$2047,'Orders - December 2020'!$H$2:$H$2047,Worksheet!AF$3,'Orders - December 2020'!$C$2:$C$2047,Worksheet!$F195),"-")</f>
        <v>-</v>
      </c>
      <c r="AG195" s="51" t="str">
        <f>IFERROR(AVERAGEIFS('Orders - December 2020'!$I$2:$I$2047,'Orders - December 2020'!$H$2:$H$2047,Worksheet!AG$3,'Orders - December 2020'!$C$2:$C$2047,Worksheet!$F195),"-")</f>
        <v>-</v>
      </c>
      <c r="AH195" s="51" t="str">
        <f>IFERROR(AVERAGEIFS('Orders - December 2020'!$I$2:$I$2047,'Orders - December 2020'!$H$2:$H$2047,Worksheet!AH$3,'Orders - December 2020'!$C$2:$C$2047,Worksheet!$F195),"-")</f>
        <v>-</v>
      </c>
      <c r="AI195" s="51" t="str">
        <f>IFERROR(AVERAGEIFS('Orders - December 2020'!$I$2:$I$2047,'Orders - December 2020'!$H$2:$H$2047,Worksheet!AI$3,'Orders - December 2020'!$C$2:$C$2047,Worksheet!$F195),"-")</f>
        <v>-</v>
      </c>
      <c r="AJ195" s="51" t="str">
        <f>IFERROR(AVERAGEIFS('Orders - December 2020'!$I$2:$I$2047,'Orders - December 2020'!$H$2:$H$2047,Worksheet!AJ$3,'Orders - December 2020'!$C$2:$C$2047,Worksheet!$F195),"-")</f>
        <v>-</v>
      </c>
      <c r="AK195" s="51" t="str">
        <f>IFERROR(AVERAGEIFS('Orders - December 2020'!$I$2:$I$2047,'Orders - December 2020'!$H$2:$H$2047,Worksheet!AK$3,'Orders - December 2020'!$C$2:$C$2047,Worksheet!$F195),"-")</f>
        <v>-</v>
      </c>
      <c r="AL195" s="51" t="str">
        <f>IFERROR(AVERAGEIFS('Orders - December 2020'!$I$2:$I$2047,'Orders - December 2020'!$H$2:$H$2047,Worksheet!AL$3,'Orders - December 2020'!$C$2:$C$2047,Worksheet!$F195),"-")</f>
        <v>-</v>
      </c>
      <c r="AM195" s="51" t="str">
        <f>IFERROR(AVERAGEIFS('Orders - December 2020'!$I$2:$I$2047,'Orders - December 2020'!$H$2:$H$2047,Worksheet!AM$3,'Orders - December 2020'!$C$2:$C$2047,Worksheet!$F195),"-")</f>
        <v>-</v>
      </c>
      <c r="AN195" s="51" t="str">
        <f>IFERROR(AVERAGEIFS('Orders - December 2020'!$I$2:$I$2047,'Orders - December 2020'!$H$2:$H$2047,Worksheet!AN$3,'Orders - December 2020'!$C$2:$C$2047,Worksheet!$F195),"-")</f>
        <v>-</v>
      </c>
      <c r="AO195" s="51" t="str">
        <f>IFERROR(AVERAGEIFS('Orders - December 2020'!$I$2:$I$2047,'Orders - December 2020'!$H$2:$H$2047,Worksheet!AO$3,'Orders - December 2020'!$C$2:$C$2047,Worksheet!$F195),"-")</f>
        <v>-</v>
      </c>
      <c r="AP195" s="51" t="str">
        <f>IFERROR(AVERAGEIFS('Orders - December 2020'!$I$2:$I$2047,'Orders - December 2020'!$H$2:$H$2047,Worksheet!AP$3,'Orders - December 2020'!$C$2:$C$2047,Worksheet!$F195),"-")</f>
        <v>-</v>
      </c>
      <c r="AQ195" s="51" t="str">
        <f>IFERROR(AVERAGEIFS('Orders - December 2020'!$I$2:$I$2047,'Orders - December 2020'!$H$2:$H$2047,Worksheet!AQ$3,'Orders - December 2020'!$C$2:$C$2047,Worksheet!$F195),"-")</f>
        <v>-</v>
      </c>
      <c r="AR195" s="51" t="str">
        <f>IFERROR(AVERAGEIFS('Orders - December 2020'!$I$2:$I$2047,'Orders - December 2020'!$H$2:$H$2047,Worksheet!AR$3,'Orders - December 2020'!$C$2:$C$2047,Worksheet!$F195),"-")</f>
        <v>-</v>
      </c>
      <c r="AS195" s="51" t="str">
        <f>IFERROR(AVERAGEIFS('Orders - December 2020'!$I$2:$I$2047,'Orders - December 2020'!$H$2:$H$2047,Worksheet!AS$3,'Orders - December 2020'!$C$2:$C$2047,Worksheet!$F195),"-")</f>
        <v>-</v>
      </c>
      <c r="AT195" s="51">
        <f>IFERROR(AVERAGEIFS('Orders - December 2020'!$I$2:$I$2047,'Orders - December 2020'!$H$2:$H$2047,Worksheet!AT$3,'Orders - December 2020'!$C$2:$C$2047,Worksheet!$F195),"-")</f>
        <v>1</v>
      </c>
      <c r="AU195" s="51" t="str">
        <f>IFERROR(AVERAGEIFS('Orders - December 2020'!$I$2:$I$2047,'Orders - December 2020'!$H$2:$H$2047,Worksheet!AU$3,'Orders - December 2020'!$C$2:$C$2047,Worksheet!$F195),"-")</f>
        <v>-</v>
      </c>
      <c r="AV195" s="51" t="str">
        <f>IFERROR(AVERAGEIFS('Orders - December 2020'!$I$2:$I$2047,'Orders - December 2020'!$H$2:$H$2047,Worksheet!AV$3,'Orders - December 2020'!$C$2:$C$2047,Worksheet!$F195),"-")</f>
        <v>-</v>
      </c>
      <c r="AW195" s="51" t="str">
        <f>IFERROR(AVERAGEIFS('Orders - December 2020'!$I$2:$I$2047,'Orders - December 2020'!$H$2:$H$2047,Worksheet!AW$3,'Orders - December 2020'!$C$2:$C$2047,Worksheet!$F195),"-")</f>
        <v>-</v>
      </c>
      <c r="AX195" s="51" t="str">
        <f>IFERROR(AVERAGEIFS('Orders - December 2020'!$I$2:$I$2047,'Orders - December 2020'!$H$2:$H$2047,Worksheet!AX$3,'Orders - December 2020'!$C$2:$C$2047,Worksheet!$F195),"-")</f>
        <v>-</v>
      </c>
      <c r="AY195" s="51" t="str">
        <f>IFERROR(AVERAGEIFS('Orders - December 2020'!$I$2:$I$2047,'Orders - December 2020'!$H$2:$H$2047,Worksheet!AY$3,'Orders - December 2020'!$C$2:$C$2047,Worksheet!$F195),"-")</f>
        <v>-</v>
      </c>
      <c r="AZ195" s="51" t="str">
        <f>IFERROR(AVERAGEIFS('Orders - December 2020'!$I$2:$I$2047,'Orders - December 2020'!$H$2:$H$2047,Worksheet!AZ$3,'Orders - December 2020'!$C$2:$C$2047,Worksheet!$F195),"-")</f>
        <v>-</v>
      </c>
      <c r="BA195" s="51" t="str">
        <f>IFERROR(AVERAGEIFS('Orders - December 2020'!$I$2:$I$2047,'Orders - December 2020'!$H$2:$H$2047,Worksheet!BA$3,'Orders - December 2020'!$C$2:$C$2047,Worksheet!$F195),"-")</f>
        <v>-</v>
      </c>
      <c r="BB195" s="51" t="str">
        <f>IFERROR(AVERAGEIFS('Orders - December 2020'!$I$2:$I$2047,'Orders - December 2020'!$H$2:$H$2047,Worksheet!BB$3,'Orders - December 2020'!$C$2:$C$2047,Worksheet!$F195),"-")</f>
        <v>-</v>
      </c>
      <c r="BC195" s="51" t="str">
        <f>IFERROR(AVERAGEIFS('Orders - December 2020'!$I$2:$I$2047,'Orders - December 2020'!$H$2:$H$2047,Worksheet!BC$3,'Orders - December 2020'!$C$2:$C$2047,Worksheet!$F195),"-")</f>
        <v>-</v>
      </c>
      <c r="BD195" s="51" t="str">
        <f>IFERROR(AVERAGEIFS('Orders - December 2020'!$I$2:$I$2047,'Orders - December 2020'!$H$2:$H$2047,Worksheet!BD$3,'Orders - December 2020'!$C$2:$C$2047,Worksheet!$F195),"-")</f>
        <v>-</v>
      </c>
      <c r="BE195" s="51" t="str">
        <f>IFERROR(AVERAGEIFS('Orders - December 2020'!$I$2:$I$2047,'Orders - December 2020'!$H$2:$H$2047,Worksheet!BE$3,'Orders - December 2020'!$C$2:$C$2047,Worksheet!$F195),"-")</f>
        <v>-</v>
      </c>
      <c r="BF195" s="51" t="str">
        <f>IFERROR(AVERAGEIFS('Orders - December 2020'!$I$2:$I$2047,'Orders - December 2020'!$H$2:$H$2047,Worksheet!BF$3,'Orders - December 2020'!$C$2:$C$2047,Worksheet!$F195),"-")</f>
        <v>-</v>
      </c>
      <c r="BG195" s="51" t="str">
        <f>IFERROR(AVERAGEIFS('Orders - December 2020'!$I$2:$I$2047,'Orders - December 2020'!$H$2:$H$2047,Worksheet!BG$3,'Orders - December 2020'!$C$2:$C$2047,Worksheet!$F195),"-")</f>
        <v>-</v>
      </c>
      <c r="BH195" s="51" t="str">
        <f>IFERROR(AVERAGEIFS('Orders - December 2020'!$I$2:$I$2047,'Orders - December 2020'!$H$2:$H$2047,Worksheet!BH$3,'Orders - December 2020'!$C$2:$C$2047,Worksheet!$F195),"-")</f>
        <v>-</v>
      </c>
      <c r="BI195" s="51" t="str">
        <f>IFERROR(AVERAGEIFS('Orders - December 2020'!$I$2:$I$2047,'Orders - December 2020'!$H$2:$H$2047,Worksheet!BI$3,'Orders - December 2020'!$C$2:$C$2047,Worksheet!$F195),"-")</f>
        <v>-</v>
      </c>
      <c r="BJ195" s="51" t="str">
        <f>IFERROR(AVERAGEIFS('Orders - December 2020'!$I$2:$I$2047,'Orders - December 2020'!$H$2:$H$2047,Worksheet!BJ$3,'Orders - December 2020'!$C$2:$C$2047,Worksheet!$F195),"-")</f>
        <v>-</v>
      </c>
      <c r="BK195" s="51" t="str">
        <f>IFERROR(AVERAGEIFS('Orders - December 2020'!$I$2:$I$2047,'Orders - December 2020'!$H$2:$H$2047,Worksheet!BK$3,'Orders - December 2020'!$C$2:$C$2047,Worksheet!$F195),"-")</f>
        <v>-</v>
      </c>
      <c r="BL195" s="51" t="str">
        <f>IFERROR(AVERAGEIFS('Orders - December 2020'!$I$2:$I$2047,'Orders - December 2020'!$H$2:$H$2047,Worksheet!BL$3,'Orders - December 2020'!$C$2:$C$2047,Worksheet!$F195),"-")</f>
        <v>-</v>
      </c>
      <c r="BM195" s="51" t="str">
        <f>IFERROR(AVERAGEIFS('Orders - December 2020'!$I$2:$I$2047,'Orders - December 2020'!$H$2:$H$2047,Worksheet!BM$3,'Orders - December 2020'!$C$2:$C$2047,Worksheet!$F195),"-")</f>
        <v>-</v>
      </c>
      <c r="BN195" s="51" t="str">
        <f>IFERROR(AVERAGEIFS('Orders - December 2020'!$I$2:$I$2047,'Orders - December 2020'!$H$2:$H$2047,Worksheet!BN$3,'Orders - December 2020'!$C$2:$C$2047,Worksheet!$F195),"-")</f>
        <v>-</v>
      </c>
      <c r="BO195" s="51" t="str">
        <f>IFERROR(AVERAGEIFS('Orders - December 2020'!$I$2:$I$2047,'Orders - December 2020'!$H$2:$H$2047,Worksheet!BO$3,'Orders - December 2020'!$C$2:$C$2047,Worksheet!$F195),"-")</f>
        <v>-</v>
      </c>
      <c r="BP195" s="51" t="str">
        <f>IFERROR(AVERAGEIFS('Orders - December 2020'!$I$2:$I$2047,'Orders - December 2020'!$H$2:$H$2047,Worksheet!BP$3,'Orders - December 2020'!$C$2:$C$2047,Worksheet!$F195),"-")</f>
        <v>-</v>
      </c>
      <c r="BQ195" s="51" t="str">
        <f>IFERROR(AVERAGEIFS('Orders - December 2020'!$I$2:$I$2047,'Orders - December 2020'!$H$2:$H$2047,Worksheet!BQ$3,'Orders - December 2020'!$C$2:$C$2047,Worksheet!$F195),"-")</f>
        <v>-</v>
      </c>
      <c r="BR195" s="51" t="str">
        <f>IFERROR(AVERAGEIFS('Orders - December 2020'!$I$2:$I$2047,'Orders - December 2020'!$H$2:$H$2047,Worksheet!BR$3,'Orders - December 2020'!$C$2:$C$2047,Worksheet!$F195),"-")</f>
        <v>-</v>
      </c>
      <c r="BS195" s="51" t="str">
        <f>IFERROR(AVERAGEIFS('Orders - December 2020'!$I$2:$I$2047,'Orders - December 2020'!$H$2:$H$2047,Worksheet!BS$3,'Orders - December 2020'!$C$2:$C$2047,Worksheet!$F195),"-")</f>
        <v>-</v>
      </c>
      <c r="BT195" s="51" t="str">
        <f>IFERROR(AVERAGEIFS('Orders - December 2020'!$I$2:$I$2047,'Orders - December 2020'!$H$2:$H$2047,Worksheet!BT$3,'Orders - December 2020'!$C$2:$C$2047,Worksheet!$F195),"-")</f>
        <v>-</v>
      </c>
      <c r="BU195" s="51" t="str">
        <f>IFERROR(AVERAGEIFS('Orders - December 2020'!$I$2:$I$2047,'Orders - December 2020'!$H$2:$H$2047,Worksheet!BU$3,'Orders - December 2020'!$C$2:$C$2047,Worksheet!$F195),"-")</f>
        <v>-</v>
      </c>
      <c r="BV195" s="51" t="str">
        <f>IFERROR(AVERAGEIFS('Orders - December 2020'!$I$2:$I$2047,'Orders - December 2020'!$H$2:$H$2047,Worksheet!BV$3,'Orders - December 2020'!$C$2:$C$2047,Worksheet!$F195),"-")</f>
        <v>-</v>
      </c>
      <c r="BW195" s="51" t="str">
        <f>IFERROR(AVERAGEIFS('Orders - December 2020'!$I$2:$I$2047,'Orders - December 2020'!$H$2:$H$2047,Worksheet!BW$3,'Orders - December 2020'!$C$2:$C$2047,Worksheet!$F195),"-")</f>
        <v>-</v>
      </c>
      <c r="BX195" s="51" t="str">
        <f>IFERROR(AVERAGEIFS('Orders - December 2020'!$I$2:$I$2047,'Orders - December 2020'!$H$2:$H$2047,Worksheet!BX$3,'Orders - December 2020'!$C$2:$C$2047,Worksheet!$F195),"-")</f>
        <v>-</v>
      </c>
      <c r="BY195" s="51" t="str">
        <f>IFERROR(AVERAGEIFS('Orders - December 2020'!$I$2:$I$2047,'Orders - December 2020'!$H$2:$H$2047,Worksheet!BY$3,'Orders - December 2020'!$C$2:$C$2047,Worksheet!$F195),"-")</f>
        <v>-</v>
      </c>
      <c r="BZ195" s="51">
        <f>IFERROR(AVERAGEIFS('Orders - December 2020'!$I$2:$I$2047,'Orders - December 2020'!$H$2:$H$2047,Worksheet!BZ$3,'Orders - December 2020'!$C$2:$C$2047,Worksheet!$F195),"-")</f>
        <v>1</v>
      </c>
      <c r="CA195" s="51" t="str">
        <f>IFERROR(AVERAGEIFS('Orders - December 2020'!$I$2:$I$2047,'Orders - December 2020'!$H$2:$H$2047,Worksheet!CA$3,'Orders - December 2020'!$C$2:$C$2047,Worksheet!$F195),"-")</f>
        <v>-</v>
      </c>
      <c r="CB195" s="51" t="str">
        <f>IFERROR(AVERAGEIFS('Orders - December 2020'!$I$2:$I$2047,'Orders - December 2020'!$H$2:$H$2047,Worksheet!CB$3,'Orders - December 2020'!$C$2:$C$2047,Worksheet!$F195),"-")</f>
        <v>-</v>
      </c>
      <c r="CC195" s="51" t="str">
        <f>IFERROR(AVERAGEIFS('Orders - December 2020'!$I$2:$I$2047,'Orders - December 2020'!$H$2:$H$2047,Worksheet!CC$3,'Orders - December 2020'!$C$2:$C$2047,Worksheet!$F195),"-")</f>
        <v>-</v>
      </c>
      <c r="CD195" s="51" t="str">
        <f>IFERROR(AVERAGEIFS('Orders - December 2020'!$I$2:$I$2047,'Orders - December 2020'!$H$2:$H$2047,Worksheet!CD$3,'Orders - December 2020'!$C$2:$C$2047,Worksheet!$F195),"-")</f>
        <v>-</v>
      </c>
      <c r="CE195" s="51" t="str">
        <f>IFERROR(AVERAGEIFS('Orders - December 2020'!$I$2:$I$2047,'Orders - December 2020'!$H$2:$H$2047,Worksheet!CE$3,'Orders - December 2020'!$C$2:$C$2047,Worksheet!$F195),"-")</f>
        <v>-</v>
      </c>
      <c r="CF195" s="51" t="str">
        <f>IFERROR(AVERAGEIFS('Orders - December 2020'!$I$2:$I$2047,'Orders - December 2020'!$H$2:$H$2047,Worksheet!CF$3,'Orders - December 2020'!$C$2:$C$2047,Worksheet!$F195),"-")</f>
        <v>-</v>
      </c>
      <c r="CG195" s="51" t="str">
        <f>IFERROR(AVERAGEIFS('Orders - December 2020'!$I$2:$I$2047,'Orders - December 2020'!$H$2:$H$2047,Worksheet!CG$3,'Orders - December 2020'!$C$2:$C$2047,Worksheet!$F195),"-")</f>
        <v>-</v>
      </c>
      <c r="CH195" s="51" t="str">
        <f>IFERROR(AVERAGEIFS('Orders - December 2020'!$I$2:$I$2047,'Orders - December 2020'!$H$2:$H$2047,Worksheet!CH$3,'Orders - December 2020'!$C$2:$C$2047,Worksheet!$F195),"-")</f>
        <v>-</v>
      </c>
      <c r="CI195" s="51" t="str">
        <f>IFERROR(AVERAGEIFS('Orders - December 2020'!$I$2:$I$2047,'Orders - December 2020'!$H$2:$H$2047,Worksheet!CI$3,'Orders - December 2020'!$C$2:$C$2047,Worksheet!$F195),"-")</f>
        <v>-</v>
      </c>
      <c r="CJ195" s="51" t="str">
        <f>IFERROR(AVERAGEIFS('Orders - December 2020'!$I$2:$I$2047,'Orders - December 2020'!$H$2:$H$2047,Worksheet!CJ$3,'Orders - December 2020'!$C$2:$C$2047,Worksheet!$F195),"-")</f>
        <v>-</v>
      </c>
      <c r="CK195" s="51" t="str">
        <f>IFERROR(AVERAGEIFS('Orders - December 2020'!$I$2:$I$2047,'Orders - December 2020'!$H$2:$H$2047,Worksheet!CK$3,'Orders - December 2020'!$C$2:$C$2047,Worksheet!$F195),"-")</f>
        <v>-</v>
      </c>
      <c r="CL195" s="51" t="str">
        <f>IFERROR(AVERAGEIFS('Orders - December 2020'!$I$2:$I$2047,'Orders - December 2020'!$H$2:$H$2047,Worksheet!CL$3,'Orders - December 2020'!$C$2:$C$2047,Worksheet!$F195),"-")</f>
        <v>-</v>
      </c>
      <c r="CM195" s="51" t="str">
        <f>IFERROR(AVERAGEIFS('Orders - December 2020'!$I$2:$I$2047,'Orders - December 2020'!$H$2:$H$2047,Worksheet!CM$3,'Orders - December 2020'!$C$2:$C$2047,Worksheet!$F195),"-")</f>
        <v>-</v>
      </c>
      <c r="CN195" s="51" t="str">
        <f>IFERROR(AVERAGEIFS('Orders - December 2020'!$I$2:$I$2047,'Orders - December 2020'!$H$2:$H$2047,Worksheet!CN$3,'Orders - December 2020'!$C$2:$C$2047,Worksheet!$F195),"-")</f>
        <v>-</v>
      </c>
      <c r="CO195" s="51">
        <f>IFERROR(AVERAGEIFS('Orders - December 2020'!$I$2:$I$2047,'Orders - December 2020'!$H$2:$H$2047,Worksheet!CO$3,'Orders - December 2020'!$C$2:$C$2047,Worksheet!$F195),"-")</f>
        <v>2</v>
      </c>
      <c r="CP195" s="51" t="str">
        <f>IFERROR(AVERAGEIFS('Orders - December 2020'!$I$2:$I$2047,'Orders - December 2020'!$H$2:$H$2047,Worksheet!CP$3,'Orders - December 2020'!$C$2:$C$2047,Worksheet!$F195),"-")</f>
        <v>-</v>
      </c>
      <c r="CQ195" s="51" t="str">
        <f>IFERROR(AVERAGEIFS('Orders - December 2020'!$I$2:$I$2047,'Orders - December 2020'!$H$2:$H$2047,Worksheet!CQ$3,'Orders - December 2020'!$C$2:$C$2047,Worksheet!$F195),"-")</f>
        <v>-</v>
      </c>
      <c r="CR195" s="51" t="str">
        <f>IFERROR(AVERAGEIFS('Orders - December 2020'!$I$2:$I$2047,'Orders - December 2020'!$H$2:$H$2047,Worksheet!CR$3,'Orders - December 2020'!$C$2:$C$2047,Worksheet!$F195),"-")</f>
        <v>-</v>
      </c>
      <c r="CS195" s="51" t="str">
        <f>IFERROR(AVERAGEIFS('Orders - December 2020'!$I$2:$I$2047,'Orders - December 2020'!$H$2:$H$2047,Worksheet!CS$3,'Orders - December 2020'!$C$2:$C$2047,Worksheet!$F195),"-")</f>
        <v>-</v>
      </c>
      <c r="CT195" s="51" t="str">
        <f>IFERROR(AVERAGEIFS('Orders - December 2020'!$I$2:$I$2047,'Orders - December 2020'!$H$2:$H$2047,Worksheet!CT$3,'Orders - December 2020'!$C$2:$C$2047,Worksheet!$F195),"-")</f>
        <v>-</v>
      </c>
      <c r="CU195" s="51" t="str">
        <f>IFERROR(AVERAGEIFS('Orders - December 2020'!$I$2:$I$2047,'Orders - December 2020'!$H$2:$H$2047,Worksheet!CU$3,'Orders - December 2020'!$C$2:$C$2047,Worksheet!$F195),"-")</f>
        <v>-</v>
      </c>
      <c r="CV195" s="51" t="str">
        <f>IFERROR(AVERAGEIFS('Orders - December 2020'!$I$2:$I$2047,'Orders - December 2020'!$H$2:$H$2047,Worksheet!CV$3,'Orders - December 2020'!$C$2:$C$2047,Worksheet!$F195),"-")</f>
        <v>-</v>
      </c>
      <c r="CW195" s="51" t="str">
        <f>IFERROR(AVERAGEIFS('Orders - December 2020'!$I$2:$I$2047,'Orders - December 2020'!$H$2:$H$2047,Worksheet!CW$3,'Orders - December 2020'!$C$2:$C$2047,Worksheet!$F195),"-")</f>
        <v>-</v>
      </c>
      <c r="CX195" s="51" t="str">
        <f>IFERROR(AVERAGEIFS('Orders - December 2020'!$I$2:$I$2047,'Orders - December 2020'!$H$2:$H$2047,Worksheet!CX$3,'Orders - December 2020'!$C$2:$C$2047,Worksheet!$F195),"-")</f>
        <v>-</v>
      </c>
      <c r="CY195" s="51" t="str">
        <f>IFERROR(AVERAGEIFS('Orders - December 2020'!$I$2:$I$2047,'Orders - December 2020'!$H$2:$H$2047,Worksheet!CY$3,'Orders - December 2020'!$C$2:$C$2047,Worksheet!$F195),"-")</f>
        <v>-</v>
      </c>
      <c r="CZ195" s="51" t="str">
        <f>IFERROR(AVERAGEIFS('Orders - December 2020'!$I$2:$I$2047,'Orders - December 2020'!$H$2:$H$2047,Worksheet!CZ$3,'Orders - December 2020'!$C$2:$C$2047,Worksheet!$F195),"-")</f>
        <v>-</v>
      </c>
      <c r="DA195" s="51" t="str">
        <f>IFERROR(AVERAGEIFS('Orders - December 2020'!$I$2:$I$2047,'Orders - December 2020'!$H$2:$H$2047,Worksheet!DA$3,'Orders - December 2020'!$C$2:$C$2047,Worksheet!$F195),"-")</f>
        <v>-</v>
      </c>
      <c r="DB195" s="51" t="str">
        <f>IFERROR(AVERAGEIFS('Orders - December 2020'!$I$2:$I$2047,'Orders - December 2020'!$H$2:$H$2047,Worksheet!DB$3,'Orders - December 2020'!$C$2:$C$2047,Worksheet!$F195),"-")</f>
        <v>-</v>
      </c>
      <c r="DC195" s="51" t="str">
        <f>IFERROR(AVERAGEIFS('Orders - December 2020'!$I$2:$I$2047,'Orders - December 2020'!$H$2:$H$2047,Worksheet!DC$3,'Orders - December 2020'!$C$2:$C$2047,Worksheet!$F195),"-")</f>
        <v>-</v>
      </c>
      <c r="DD195" s="51" t="str">
        <f>IFERROR(AVERAGEIFS('Orders - December 2020'!$I$2:$I$2047,'Orders - December 2020'!$H$2:$H$2047,Worksheet!DD$3,'Orders - December 2020'!$C$2:$C$2047,Worksheet!$F195),"-")</f>
        <v>-</v>
      </c>
      <c r="DE195" s="51" t="str">
        <f>IFERROR(AVERAGEIFS('Orders - December 2020'!$I$2:$I$2047,'Orders - December 2020'!$H$2:$H$2047,Worksheet!DE$3,'Orders - December 2020'!$C$2:$C$2047,Worksheet!$F195),"-")</f>
        <v>-</v>
      </c>
      <c r="DF195" s="51" t="str">
        <f>IFERROR(AVERAGEIFS('Orders - December 2020'!$I$2:$I$2047,'Orders - December 2020'!$H$2:$H$2047,Worksheet!DF$3,'Orders - December 2020'!$C$2:$C$2047,Worksheet!$F195),"-")</f>
        <v>-</v>
      </c>
      <c r="DG195" s="51" t="str">
        <f>IFERROR(AVERAGEIFS('Orders - December 2020'!$I$2:$I$2047,'Orders - December 2020'!$H$2:$H$2047,Worksheet!DG$3,'Orders - December 2020'!$C$2:$C$2047,Worksheet!$F195),"-")</f>
        <v>-</v>
      </c>
      <c r="DH195" s="51" t="str">
        <f>IFERROR(AVERAGEIFS('Orders - December 2020'!$I$2:$I$2047,'Orders - December 2020'!$H$2:$H$2047,Worksheet!DH$3,'Orders - December 2020'!$C$2:$C$2047,Worksheet!$F195),"-")</f>
        <v>-</v>
      </c>
      <c r="DI195" s="51" t="str">
        <f>IFERROR(AVERAGEIFS('Orders - December 2020'!$I$2:$I$2047,'Orders - December 2020'!$H$2:$H$2047,Worksheet!DI$3,'Orders - December 2020'!$C$2:$C$2047,Worksheet!$F195),"-")</f>
        <v>-</v>
      </c>
      <c r="DJ195" s="51" t="str">
        <f>IFERROR(AVERAGEIFS('Orders - December 2020'!$I$2:$I$2047,'Orders - December 2020'!$H$2:$H$2047,Worksheet!DJ$3,'Orders - December 2020'!$C$2:$C$2047,Worksheet!$F195),"-")</f>
        <v>-</v>
      </c>
      <c r="DK195" s="51" t="str">
        <f>IFERROR(AVERAGEIFS('Orders - December 2020'!$I$2:$I$2047,'Orders - December 2020'!$H$2:$H$2047,Worksheet!DK$3,'Orders - December 2020'!$C$2:$C$2047,Worksheet!$F195),"-")</f>
        <v>-</v>
      </c>
      <c r="DL195" s="51" t="str">
        <f>IFERROR(AVERAGEIFS('Orders - December 2020'!$I$2:$I$2047,'Orders - December 2020'!$H$2:$H$2047,Worksheet!DL$3,'Orders - December 2020'!$C$2:$C$2047,Worksheet!$F195),"-")</f>
        <v>-</v>
      </c>
      <c r="DM195" s="51" t="str">
        <f>IFERROR(AVERAGEIFS('Orders - December 2020'!$I$2:$I$2047,'Orders - December 2020'!$H$2:$H$2047,Worksheet!DM$3,'Orders - December 2020'!$C$2:$C$2047,Worksheet!$F195),"-")</f>
        <v>-</v>
      </c>
      <c r="DN195" s="51" t="str">
        <f>IFERROR(AVERAGEIFS('Orders - December 2020'!$I$2:$I$2047,'Orders - December 2020'!$H$2:$H$2047,Worksheet!DN$3,'Orders - December 2020'!$C$2:$C$2047,Worksheet!$F195),"-")</f>
        <v>-</v>
      </c>
      <c r="DO195" s="51" t="str">
        <f>IFERROR(AVERAGEIFS('Orders - December 2020'!$I$2:$I$2047,'Orders - December 2020'!$H$2:$H$2047,Worksheet!DO$3,'Orders - December 2020'!$C$2:$C$2047,Worksheet!$F195),"-")</f>
        <v>-</v>
      </c>
      <c r="DP195" s="51" t="str">
        <f>IFERROR(AVERAGEIFS('Orders - December 2020'!$I$2:$I$2047,'Orders - December 2020'!$H$2:$H$2047,Worksheet!DP$3,'Orders - December 2020'!$C$2:$C$2047,Worksheet!$F195),"-")</f>
        <v>-</v>
      </c>
      <c r="DQ195" s="51" t="str">
        <f>IFERROR(AVERAGEIFS('Orders - December 2020'!$I$2:$I$2047,'Orders - December 2020'!$H$2:$H$2047,Worksheet!DQ$3,'Orders - December 2020'!$C$2:$C$2047,Worksheet!$F195),"-")</f>
        <v>-</v>
      </c>
      <c r="DR195" s="51" t="str">
        <f>IFERROR(AVERAGEIFS('Orders - December 2020'!$I$2:$I$2047,'Orders - December 2020'!$H$2:$H$2047,Worksheet!DR$3,'Orders - December 2020'!$C$2:$C$2047,Worksheet!$F195),"-")</f>
        <v>-</v>
      </c>
      <c r="DS195" s="51" t="str">
        <f>IFERROR(AVERAGEIFS('Orders - December 2020'!$I$2:$I$2047,'Orders - December 2020'!$H$2:$H$2047,Worksheet!DS$3,'Orders - December 2020'!$C$2:$C$2047,Worksheet!$F195),"-")</f>
        <v>-</v>
      </c>
      <c r="DT195" s="51" t="str">
        <f>IFERROR(AVERAGEIFS('Orders - December 2020'!$I$2:$I$2047,'Orders - December 2020'!$H$2:$H$2047,Worksheet!DT$3,'Orders - December 2020'!$C$2:$C$2047,Worksheet!$F195),"-")</f>
        <v>-</v>
      </c>
      <c r="DU195" s="51" t="str">
        <f>IFERROR(AVERAGEIFS('Orders - December 2020'!$I$2:$I$2047,'Orders - December 2020'!$H$2:$H$2047,Worksheet!DU$3,'Orders - December 2020'!$C$2:$C$2047,Worksheet!$F195),"-")</f>
        <v>-</v>
      </c>
      <c r="DV195" s="51" t="str">
        <f>IFERROR(AVERAGEIFS('Orders - December 2020'!$I$2:$I$2047,'Orders - December 2020'!$H$2:$H$2047,Worksheet!DV$3,'Orders - December 2020'!$C$2:$C$2047,Worksheet!$F195),"-")</f>
        <v>-</v>
      </c>
      <c r="DW195" s="51" t="str">
        <f>IFERROR(AVERAGEIFS('Orders - December 2020'!$I$2:$I$2047,'Orders - December 2020'!$H$2:$H$2047,Worksheet!DW$3,'Orders - December 2020'!$C$2:$C$2047,Worksheet!$F195),"-")</f>
        <v>-</v>
      </c>
      <c r="DX195" s="51" t="str">
        <f>IFERROR(AVERAGEIFS('Orders - December 2020'!$I$2:$I$2047,'Orders - December 2020'!$H$2:$H$2047,Worksheet!DX$3,'Orders - December 2020'!$C$2:$C$2047,Worksheet!$F195),"-")</f>
        <v>-</v>
      </c>
      <c r="DY195" s="51" t="str">
        <f>IFERROR(AVERAGEIFS('Orders - December 2020'!$I$2:$I$2047,'Orders - December 2020'!$H$2:$H$2047,Worksheet!DY$3,'Orders - December 2020'!$C$2:$C$2047,Worksheet!$F195),"-")</f>
        <v>-</v>
      </c>
      <c r="DZ195" s="51" t="str">
        <f>IFERROR(AVERAGEIFS('Orders - December 2020'!$I$2:$I$2047,'Orders - December 2020'!$H$2:$H$2047,Worksheet!DZ$3,'Orders - December 2020'!$C$2:$C$2047,Worksheet!$F195),"-")</f>
        <v>-</v>
      </c>
      <c r="EA195" s="51" t="str">
        <f>IFERROR(AVERAGEIFS('Orders - December 2020'!$I$2:$I$2047,'Orders - December 2020'!$H$2:$H$2047,Worksheet!EA$3,'Orders - December 2020'!$C$2:$C$2047,Worksheet!$F195),"-")</f>
        <v>-</v>
      </c>
      <c r="EB195" s="51" t="str">
        <f>IFERROR(AVERAGEIFS('Orders - December 2020'!$I$2:$I$2047,'Orders - December 2020'!$H$2:$H$2047,Worksheet!EB$3,'Orders - December 2020'!$C$2:$C$2047,Worksheet!$F195),"-")</f>
        <v>-</v>
      </c>
      <c r="EC195" s="51" t="str">
        <f>IFERROR(AVERAGEIFS('Orders - December 2020'!$I$2:$I$2047,'Orders - December 2020'!$H$2:$H$2047,Worksheet!EC$3,'Orders - December 2020'!$C$2:$C$2047,Worksheet!$F195),"-")</f>
        <v>-</v>
      </c>
      <c r="ED195" s="51" t="str">
        <f>IFERROR(AVERAGEIFS('Orders - December 2020'!$I$2:$I$2047,'Orders - December 2020'!$H$2:$H$2047,Worksheet!ED$3,'Orders - December 2020'!$C$2:$C$2047,Worksheet!$F195),"-")</f>
        <v>-</v>
      </c>
      <c r="EE195" s="51" t="str">
        <f>IFERROR(AVERAGEIFS('Orders - December 2020'!$I$2:$I$2047,'Orders - December 2020'!$H$2:$H$2047,Worksheet!EE$3,'Orders - December 2020'!$C$2:$C$2047,Worksheet!$F195),"-")</f>
        <v>-</v>
      </c>
      <c r="EF195" s="51">
        <f>IFERROR(AVERAGEIFS('Orders - December 2020'!$I$2:$I$2047,'Orders - December 2020'!$H$2:$H$2047,Worksheet!EF$3,'Orders - December 2020'!$C$2:$C$2047,Worksheet!$F195),"-")</f>
        <v>2</v>
      </c>
      <c r="EG195" s="51" t="str">
        <f>IFERROR(AVERAGEIFS('Orders - December 2020'!$I$2:$I$2047,'Orders - December 2020'!$H$2:$H$2047,Worksheet!EG$3,'Orders - December 2020'!$C$2:$C$2047,Worksheet!$F195),"-")</f>
        <v>-</v>
      </c>
      <c r="EH195" s="51" t="str">
        <f>IFERROR(AVERAGEIFS('Orders - December 2020'!$I$2:$I$2047,'Orders - December 2020'!$H$2:$H$2047,Worksheet!EH$3,'Orders - December 2020'!$C$2:$C$2047,Worksheet!$F195),"-")</f>
        <v>-</v>
      </c>
      <c r="EI195" s="51" t="str">
        <f>IFERROR(AVERAGEIFS('Orders - December 2020'!$I$2:$I$2047,'Orders - December 2020'!$H$2:$H$2047,Worksheet!EI$3,'Orders - December 2020'!$C$2:$C$2047,Worksheet!$F195),"-")</f>
        <v>-</v>
      </c>
      <c r="EJ195" s="51" t="str">
        <f>IFERROR(AVERAGEIFS('Orders - December 2020'!$I$2:$I$2047,'Orders - December 2020'!$H$2:$H$2047,Worksheet!EJ$3,'Orders - December 2020'!$C$2:$C$2047,Worksheet!$F195),"-")</f>
        <v>-</v>
      </c>
      <c r="EK195" s="51" t="str">
        <f>IFERROR(AVERAGEIFS('Orders - December 2020'!$I$2:$I$2047,'Orders - December 2020'!$H$2:$H$2047,Worksheet!EK$3,'Orders - December 2020'!$C$2:$C$2047,Worksheet!$F195),"-")</f>
        <v>-</v>
      </c>
      <c r="EL195" s="51" t="str">
        <f>IFERROR(AVERAGEIFS('Orders - December 2020'!$I$2:$I$2047,'Orders - December 2020'!$H$2:$H$2047,Worksheet!EL$3,'Orders - December 2020'!$C$2:$C$2047,Worksheet!$F195),"-")</f>
        <v>-</v>
      </c>
      <c r="EM195" s="51" t="str">
        <f>IFERROR(AVERAGEIFS('Orders - December 2020'!$I$2:$I$2047,'Orders - December 2020'!$H$2:$H$2047,Worksheet!EM$3,'Orders - December 2020'!$C$2:$C$2047,Worksheet!$F195),"-")</f>
        <v>-</v>
      </c>
      <c r="EN195" s="51" t="str">
        <f>IFERROR(AVERAGEIFS('Orders - December 2020'!$I$2:$I$2047,'Orders - December 2020'!$H$2:$H$2047,Worksheet!EN$3,'Orders - December 2020'!$C$2:$C$2047,Worksheet!$F195),"-")</f>
        <v>-</v>
      </c>
      <c r="EO195" s="51" t="str">
        <f>IFERROR(AVERAGEIFS('Orders - December 2020'!$I$2:$I$2047,'Orders - December 2020'!$H$2:$H$2047,Worksheet!EO$3,'Orders - December 2020'!$C$2:$C$2047,Worksheet!$F195),"-")</f>
        <v>-</v>
      </c>
      <c r="EP195" s="51" t="str">
        <f>IFERROR(AVERAGEIFS('Orders - December 2020'!$I$2:$I$2047,'Orders - December 2020'!$H$2:$H$2047,Worksheet!EP$3,'Orders - December 2020'!$C$2:$C$2047,Worksheet!$F195),"-")</f>
        <v>-</v>
      </c>
      <c r="EQ195" s="51" t="str">
        <f>IFERROR(AVERAGEIFS('Orders - December 2020'!$I$2:$I$2047,'Orders - December 2020'!$H$2:$H$2047,Worksheet!EQ$3,'Orders - December 2020'!$C$2:$C$2047,Worksheet!$F195),"-")</f>
        <v>-</v>
      </c>
      <c r="ER195" s="51" t="str">
        <f>IFERROR(AVERAGEIFS('Orders - December 2020'!$I$2:$I$2047,'Orders - December 2020'!$H$2:$H$2047,Worksheet!ER$3,'Orders - December 2020'!$C$2:$C$2047,Worksheet!$F195),"-")</f>
        <v>-</v>
      </c>
      <c r="ES195" s="51" t="str">
        <f>IFERROR(AVERAGEIFS('Orders - December 2020'!$I$2:$I$2047,'Orders - December 2020'!$H$2:$H$2047,Worksheet!ES$3,'Orders - December 2020'!$C$2:$C$2047,Worksheet!$F195),"-")</f>
        <v>-</v>
      </c>
      <c r="ET195" s="51" t="str">
        <f>IFERROR(AVERAGEIFS('Orders - December 2020'!$I$2:$I$2047,'Orders - December 2020'!$H$2:$H$2047,Worksheet!ET$3,'Orders - December 2020'!$C$2:$C$2047,Worksheet!$F195),"-")</f>
        <v>-</v>
      </c>
      <c r="EU195" s="51" t="str">
        <f>IFERROR(AVERAGEIFS('Orders - December 2020'!$I$2:$I$2047,'Orders - December 2020'!$H$2:$H$2047,Worksheet!EU$3,'Orders - December 2020'!$C$2:$C$2047,Worksheet!$F195),"-")</f>
        <v>-</v>
      </c>
      <c r="EV195" s="51" t="str">
        <f>IFERROR(AVERAGEIFS('Orders - December 2020'!$I$2:$I$2047,'Orders - December 2020'!$H$2:$H$2047,Worksheet!EV$3,'Orders - December 2020'!$C$2:$C$2047,Worksheet!$F195),"-")</f>
        <v>-</v>
      </c>
      <c r="EW195" s="51" t="str">
        <f>IFERROR(AVERAGEIFS('Orders - December 2020'!$I$2:$I$2047,'Orders - December 2020'!$H$2:$H$2047,Worksheet!EW$3,'Orders - December 2020'!$C$2:$C$2047,Worksheet!$F195),"-")</f>
        <v>-</v>
      </c>
      <c r="EX195" s="51" t="str">
        <f>IFERROR(AVERAGEIFS('Orders - December 2020'!$I$2:$I$2047,'Orders - December 2020'!$H$2:$H$2047,Worksheet!EX$3,'Orders - December 2020'!$C$2:$C$2047,Worksheet!$F195),"-")</f>
        <v>-</v>
      </c>
      <c r="EY195" s="51" t="str">
        <f>IFERROR(AVERAGEIFS('Orders - December 2020'!$I$2:$I$2047,'Orders - December 2020'!$H$2:$H$2047,Worksheet!EY$3,'Orders - December 2020'!$C$2:$C$2047,Worksheet!$F195),"-")</f>
        <v>-</v>
      </c>
      <c r="EZ195" s="51" t="str">
        <f>IFERROR(AVERAGEIFS('Orders - December 2020'!$I$2:$I$2047,'Orders - December 2020'!$H$2:$H$2047,Worksheet!EZ$3,'Orders - December 2020'!$C$2:$C$2047,Worksheet!$F195),"-")</f>
        <v>-</v>
      </c>
      <c r="FA195" s="51" t="str">
        <f>IFERROR(AVERAGEIFS('Orders - December 2020'!$I$2:$I$2047,'Orders - December 2020'!$H$2:$H$2047,Worksheet!FA$3,'Orders - December 2020'!$C$2:$C$2047,Worksheet!$F195),"-")</f>
        <v>-</v>
      </c>
      <c r="FB195" s="51" t="str">
        <f>IFERROR(AVERAGEIFS('Orders - December 2020'!$I$2:$I$2047,'Orders - December 2020'!$H$2:$H$2047,Worksheet!FB$3,'Orders - December 2020'!$C$2:$C$2047,Worksheet!$F195),"-")</f>
        <v>-</v>
      </c>
      <c r="FC195" s="51" t="str">
        <f>IFERROR(AVERAGEIFS('Orders - December 2020'!$I$2:$I$2047,'Orders - December 2020'!$H$2:$H$2047,Worksheet!FC$3,'Orders - December 2020'!$C$2:$C$2047,Worksheet!$F195),"-")</f>
        <v>-</v>
      </c>
      <c r="FD195" s="51" t="str">
        <f>IFERROR(AVERAGEIFS('Orders - December 2020'!$I$2:$I$2047,'Orders - December 2020'!$H$2:$H$2047,Worksheet!FD$3,'Orders - December 2020'!$C$2:$C$2047,Worksheet!$F195),"-")</f>
        <v>-</v>
      </c>
      <c r="FE195" s="51" t="str">
        <f>IFERROR(AVERAGEIFS('Orders - December 2020'!$I$2:$I$2047,'Orders - December 2020'!$H$2:$H$2047,Worksheet!FE$3,'Orders - December 2020'!$C$2:$C$2047,Worksheet!$F195),"-")</f>
        <v>-</v>
      </c>
      <c r="FF195" s="51" t="str">
        <f>IFERROR(AVERAGEIFS('Orders - December 2020'!$I$2:$I$2047,'Orders - December 2020'!$H$2:$H$2047,Worksheet!FF$3,'Orders - December 2020'!$C$2:$C$2047,Worksheet!$F195),"-")</f>
        <v>-</v>
      </c>
      <c r="FG195" s="52" t="str">
        <f>IFERROR(AVERAGEIFS('Orders - December 2020'!$I$2:$I$2047,'Orders - December 2020'!$H$2:$H$2047,Worksheet!FG$3,'Orders - December 2020'!$C$2:$C$2047,Worksheet!$F195),"-")</f>
        <v>-</v>
      </c>
    </row>
    <row r="196" spans="6:163">
      <c r="F196" s="45" t="str">
        <v>O. Isaiah Minimart</v>
      </c>
      <c r="G196" s="50" t="str">
        <f>IFERROR(AVERAGEIFS('Orders - December 2020'!$I$2:$I$2047,'Orders - December 2020'!$H$2:$H$2047,Worksheet!G$3,'Orders - December 2020'!$C$2:$C$2047,Worksheet!$F196),"-")</f>
        <v>-</v>
      </c>
      <c r="H196" s="51" t="str">
        <f>IFERROR(AVERAGEIFS('Orders - December 2020'!$I$2:$I$2047,'Orders - December 2020'!$H$2:$H$2047,Worksheet!H$3,'Orders - December 2020'!$C$2:$C$2047,Worksheet!$F196),"-")</f>
        <v>-</v>
      </c>
      <c r="I196" s="51" t="str">
        <f>IFERROR(AVERAGEIFS('Orders - December 2020'!$I$2:$I$2047,'Orders - December 2020'!$H$2:$H$2047,Worksheet!I$3,'Orders - December 2020'!$C$2:$C$2047,Worksheet!$F196),"-")</f>
        <v>-</v>
      </c>
      <c r="J196" s="51" t="str">
        <f>IFERROR(AVERAGEIFS('Orders - December 2020'!$I$2:$I$2047,'Orders - December 2020'!$H$2:$H$2047,Worksheet!J$3,'Orders - December 2020'!$C$2:$C$2047,Worksheet!$F196),"-")</f>
        <v>-</v>
      </c>
      <c r="K196" s="51" t="str">
        <f>IFERROR(AVERAGEIFS('Orders - December 2020'!$I$2:$I$2047,'Orders - December 2020'!$H$2:$H$2047,Worksheet!K$3,'Orders - December 2020'!$C$2:$C$2047,Worksheet!$F196),"-")</f>
        <v>-</v>
      </c>
      <c r="L196" s="51" t="str">
        <f>IFERROR(AVERAGEIFS('Orders - December 2020'!$I$2:$I$2047,'Orders - December 2020'!$H$2:$H$2047,Worksheet!L$3,'Orders - December 2020'!$C$2:$C$2047,Worksheet!$F196),"-")</f>
        <v>-</v>
      </c>
      <c r="M196" s="51" t="str">
        <f>IFERROR(AVERAGEIFS('Orders - December 2020'!$I$2:$I$2047,'Orders - December 2020'!$H$2:$H$2047,Worksheet!M$3,'Orders - December 2020'!$C$2:$C$2047,Worksheet!$F196),"-")</f>
        <v>-</v>
      </c>
      <c r="N196" s="51" t="str">
        <f>IFERROR(AVERAGEIFS('Orders - December 2020'!$I$2:$I$2047,'Orders - December 2020'!$H$2:$H$2047,Worksheet!N$3,'Orders - December 2020'!$C$2:$C$2047,Worksheet!$F196),"-")</f>
        <v>-</v>
      </c>
      <c r="O196" s="51" t="str">
        <f>IFERROR(AVERAGEIFS('Orders - December 2020'!$I$2:$I$2047,'Orders - December 2020'!$H$2:$H$2047,Worksheet!O$3,'Orders - December 2020'!$C$2:$C$2047,Worksheet!$F196),"-")</f>
        <v>-</v>
      </c>
      <c r="P196" s="51" t="str">
        <f>IFERROR(AVERAGEIFS('Orders - December 2020'!$I$2:$I$2047,'Orders - December 2020'!$H$2:$H$2047,Worksheet!P$3,'Orders - December 2020'!$C$2:$C$2047,Worksheet!$F196),"-")</f>
        <v>-</v>
      </c>
      <c r="Q196" s="51" t="str">
        <f>IFERROR(AVERAGEIFS('Orders - December 2020'!$I$2:$I$2047,'Orders - December 2020'!$H$2:$H$2047,Worksheet!Q$3,'Orders - December 2020'!$C$2:$C$2047,Worksheet!$F196),"-")</f>
        <v>-</v>
      </c>
      <c r="R196" s="51" t="str">
        <f>IFERROR(AVERAGEIFS('Orders - December 2020'!$I$2:$I$2047,'Orders - December 2020'!$H$2:$H$2047,Worksheet!R$3,'Orders - December 2020'!$C$2:$C$2047,Worksheet!$F196),"-")</f>
        <v>-</v>
      </c>
      <c r="S196" s="51" t="str">
        <f>IFERROR(AVERAGEIFS('Orders - December 2020'!$I$2:$I$2047,'Orders - December 2020'!$H$2:$H$2047,Worksheet!S$3,'Orders - December 2020'!$C$2:$C$2047,Worksheet!$F196),"-")</f>
        <v>-</v>
      </c>
      <c r="T196" s="51" t="str">
        <f>IFERROR(AVERAGEIFS('Orders - December 2020'!$I$2:$I$2047,'Orders - December 2020'!$H$2:$H$2047,Worksheet!T$3,'Orders - December 2020'!$C$2:$C$2047,Worksheet!$F196),"-")</f>
        <v>-</v>
      </c>
      <c r="U196" s="51" t="str">
        <f>IFERROR(AVERAGEIFS('Orders - December 2020'!$I$2:$I$2047,'Orders - December 2020'!$H$2:$H$2047,Worksheet!U$3,'Orders - December 2020'!$C$2:$C$2047,Worksheet!$F196),"-")</f>
        <v>-</v>
      </c>
      <c r="V196" s="51" t="str">
        <f>IFERROR(AVERAGEIFS('Orders - December 2020'!$I$2:$I$2047,'Orders - December 2020'!$H$2:$H$2047,Worksheet!V$3,'Orders - December 2020'!$C$2:$C$2047,Worksheet!$F196),"-")</f>
        <v>-</v>
      </c>
      <c r="W196" s="51" t="str">
        <f>IFERROR(AVERAGEIFS('Orders - December 2020'!$I$2:$I$2047,'Orders - December 2020'!$H$2:$H$2047,Worksheet!W$3,'Orders - December 2020'!$C$2:$C$2047,Worksheet!$F196),"-")</f>
        <v>-</v>
      </c>
      <c r="X196" s="51" t="str">
        <f>IFERROR(AVERAGEIFS('Orders - December 2020'!$I$2:$I$2047,'Orders - December 2020'!$H$2:$H$2047,Worksheet!X$3,'Orders - December 2020'!$C$2:$C$2047,Worksheet!$F196),"-")</f>
        <v>-</v>
      </c>
      <c r="Y196" s="51" t="str">
        <f>IFERROR(AVERAGEIFS('Orders - December 2020'!$I$2:$I$2047,'Orders - December 2020'!$H$2:$H$2047,Worksheet!Y$3,'Orders - December 2020'!$C$2:$C$2047,Worksheet!$F196),"-")</f>
        <v>-</v>
      </c>
      <c r="Z196" s="51" t="str">
        <f>IFERROR(AVERAGEIFS('Orders - December 2020'!$I$2:$I$2047,'Orders - December 2020'!$H$2:$H$2047,Worksheet!Z$3,'Orders - December 2020'!$C$2:$C$2047,Worksheet!$F196),"-")</f>
        <v>-</v>
      </c>
      <c r="AA196" s="51" t="str">
        <f>IFERROR(AVERAGEIFS('Orders - December 2020'!$I$2:$I$2047,'Orders - December 2020'!$H$2:$H$2047,Worksheet!AA$3,'Orders - December 2020'!$C$2:$C$2047,Worksheet!$F196),"-")</f>
        <v>-</v>
      </c>
      <c r="AB196" s="51" t="str">
        <f>IFERROR(AVERAGEIFS('Orders - December 2020'!$I$2:$I$2047,'Orders - December 2020'!$H$2:$H$2047,Worksheet!AB$3,'Orders - December 2020'!$C$2:$C$2047,Worksheet!$F196),"-")</f>
        <v>-</v>
      </c>
      <c r="AC196" s="51" t="str">
        <f>IFERROR(AVERAGEIFS('Orders - December 2020'!$I$2:$I$2047,'Orders - December 2020'!$H$2:$H$2047,Worksheet!AC$3,'Orders - December 2020'!$C$2:$C$2047,Worksheet!$F196),"-")</f>
        <v>-</v>
      </c>
      <c r="AD196" s="51" t="str">
        <f>IFERROR(AVERAGEIFS('Orders - December 2020'!$I$2:$I$2047,'Orders - December 2020'!$H$2:$H$2047,Worksheet!AD$3,'Orders - December 2020'!$C$2:$C$2047,Worksheet!$F196),"-")</f>
        <v>-</v>
      </c>
      <c r="AE196" s="51" t="str">
        <f>IFERROR(AVERAGEIFS('Orders - December 2020'!$I$2:$I$2047,'Orders - December 2020'!$H$2:$H$2047,Worksheet!AE$3,'Orders - December 2020'!$C$2:$C$2047,Worksheet!$F196),"-")</f>
        <v>-</v>
      </c>
      <c r="AF196" s="51" t="str">
        <f>IFERROR(AVERAGEIFS('Orders - December 2020'!$I$2:$I$2047,'Orders - December 2020'!$H$2:$H$2047,Worksheet!AF$3,'Orders - December 2020'!$C$2:$C$2047,Worksheet!$F196),"-")</f>
        <v>-</v>
      </c>
      <c r="AG196" s="51" t="str">
        <f>IFERROR(AVERAGEIFS('Orders - December 2020'!$I$2:$I$2047,'Orders - December 2020'!$H$2:$H$2047,Worksheet!AG$3,'Orders - December 2020'!$C$2:$C$2047,Worksheet!$F196),"-")</f>
        <v>-</v>
      </c>
      <c r="AH196" s="51" t="str">
        <f>IFERROR(AVERAGEIFS('Orders - December 2020'!$I$2:$I$2047,'Orders - December 2020'!$H$2:$H$2047,Worksheet!AH$3,'Orders - December 2020'!$C$2:$C$2047,Worksheet!$F196),"-")</f>
        <v>-</v>
      </c>
      <c r="AI196" s="51" t="str">
        <f>IFERROR(AVERAGEIFS('Orders - December 2020'!$I$2:$I$2047,'Orders - December 2020'!$H$2:$H$2047,Worksheet!AI$3,'Orders - December 2020'!$C$2:$C$2047,Worksheet!$F196),"-")</f>
        <v>-</v>
      </c>
      <c r="AJ196" s="51">
        <f>IFERROR(AVERAGEIFS('Orders - December 2020'!$I$2:$I$2047,'Orders - December 2020'!$H$2:$H$2047,Worksheet!AJ$3,'Orders - December 2020'!$C$2:$C$2047,Worksheet!$F196),"-")</f>
        <v>1</v>
      </c>
      <c r="AK196" s="51" t="str">
        <f>IFERROR(AVERAGEIFS('Orders - December 2020'!$I$2:$I$2047,'Orders - December 2020'!$H$2:$H$2047,Worksheet!AK$3,'Orders - December 2020'!$C$2:$C$2047,Worksheet!$F196),"-")</f>
        <v>-</v>
      </c>
      <c r="AL196" s="51" t="str">
        <f>IFERROR(AVERAGEIFS('Orders - December 2020'!$I$2:$I$2047,'Orders - December 2020'!$H$2:$H$2047,Worksheet!AL$3,'Orders - December 2020'!$C$2:$C$2047,Worksheet!$F196),"-")</f>
        <v>-</v>
      </c>
      <c r="AM196" s="51" t="str">
        <f>IFERROR(AVERAGEIFS('Orders - December 2020'!$I$2:$I$2047,'Orders - December 2020'!$H$2:$H$2047,Worksheet!AM$3,'Orders - December 2020'!$C$2:$C$2047,Worksheet!$F196),"-")</f>
        <v>-</v>
      </c>
      <c r="AN196" s="51" t="str">
        <f>IFERROR(AVERAGEIFS('Orders - December 2020'!$I$2:$I$2047,'Orders - December 2020'!$H$2:$H$2047,Worksheet!AN$3,'Orders - December 2020'!$C$2:$C$2047,Worksheet!$F196),"-")</f>
        <v>-</v>
      </c>
      <c r="AO196" s="51" t="str">
        <f>IFERROR(AVERAGEIFS('Orders - December 2020'!$I$2:$I$2047,'Orders - December 2020'!$H$2:$H$2047,Worksheet!AO$3,'Orders - December 2020'!$C$2:$C$2047,Worksheet!$F196),"-")</f>
        <v>-</v>
      </c>
      <c r="AP196" s="51">
        <f>IFERROR(AVERAGEIFS('Orders - December 2020'!$I$2:$I$2047,'Orders - December 2020'!$H$2:$H$2047,Worksheet!AP$3,'Orders - December 2020'!$C$2:$C$2047,Worksheet!$F196),"-")</f>
        <v>2</v>
      </c>
      <c r="AQ196" s="51" t="str">
        <f>IFERROR(AVERAGEIFS('Orders - December 2020'!$I$2:$I$2047,'Orders - December 2020'!$H$2:$H$2047,Worksheet!AQ$3,'Orders - December 2020'!$C$2:$C$2047,Worksheet!$F196),"-")</f>
        <v>-</v>
      </c>
      <c r="AR196" s="51" t="str">
        <f>IFERROR(AVERAGEIFS('Orders - December 2020'!$I$2:$I$2047,'Orders - December 2020'!$H$2:$H$2047,Worksheet!AR$3,'Orders - December 2020'!$C$2:$C$2047,Worksheet!$F196),"-")</f>
        <v>-</v>
      </c>
      <c r="AS196" s="51" t="str">
        <f>IFERROR(AVERAGEIFS('Orders - December 2020'!$I$2:$I$2047,'Orders - December 2020'!$H$2:$H$2047,Worksheet!AS$3,'Orders - December 2020'!$C$2:$C$2047,Worksheet!$F196),"-")</f>
        <v>-</v>
      </c>
      <c r="AT196" s="51" t="str">
        <f>IFERROR(AVERAGEIFS('Orders - December 2020'!$I$2:$I$2047,'Orders - December 2020'!$H$2:$H$2047,Worksheet!AT$3,'Orders - December 2020'!$C$2:$C$2047,Worksheet!$F196),"-")</f>
        <v>-</v>
      </c>
      <c r="AU196" s="51" t="str">
        <f>IFERROR(AVERAGEIFS('Orders - December 2020'!$I$2:$I$2047,'Orders - December 2020'!$H$2:$H$2047,Worksheet!AU$3,'Orders - December 2020'!$C$2:$C$2047,Worksheet!$F196),"-")</f>
        <v>-</v>
      </c>
      <c r="AV196" s="51" t="str">
        <f>IFERROR(AVERAGEIFS('Orders - December 2020'!$I$2:$I$2047,'Orders - December 2020'!$H$2:$H$2047,Worksheet!AV$3,'Orders - December 2020'!$C$2:$C$2047,Worksheet!$F196),"-")</f>
        <v>-</v>
      </c>
      <c r="AW196" s="51" t="str">
        <f>IFERROR(AVERAGEIFS('Orders - December 2020'!$I$2:$I$2047,'Orders - December 2020'!$H$2:$H$2047,Worksheet!AW$3,'Orders - December 2020'!$C$2:$C$2047,Worksheet!$F196),"-")</f>
        <v>-</v>
      </c>
      <c r="AX196" s="51" t="str">
        <f>IFERROR(AVERAGEIFS('Orders - December 2020'!$I$2:$I$2047,'Orders - December 2020'!$H$2:$H$2047,Worksheet!AX$3,'Orders - December 2020'!$C$2:$C$2047,Worksheet!$F196),"-")</f>
        <v>-</v>
      </c>
      <c r="AY196" s="51" t="str">
        <f>IFERROR(AVERAGEIFS('Orders - December 2020'!$I$2:$I$2047,'Orders - December 2020'!$H$2:$H$2047,Worksheet!AY$3,'Orders - December 2020'!$C$2:$C$2047,Worksheet!$F196),"-")</f>
        <v>-</v>
      </c>
      <c r="AZ196" s="51" t="str">
        <f>IFERROR(AVERAGEIFS('Orders - December 2020'!$I$2:$I$2047,'Orders - December 2020'!$H$2:$H$2047,Worksheet!AZ$3,'Orders - December 2020'!$C$2:$C$2047,Worksheet!$F196),"-")</f>
        <v>-</v>
      </c>
      <c r="BA196" s="51" t="str">
        <f>IFERROR(AVERAGEIFS('Orders - December 2020'!$I$2:$I$2047,'Orders - December 2020'!$H$2:$H$2047,Worksheet!BA$3,'Orders - December 2020'!$C$2:$C$2047,Worksheet!$F196),"-")</f>
        <v>-</v>
      </c>
      <c r="BB196" s="51" t="str">
        <f>IFERROR(AVERAGEIFS('Orders - December 2020'!$I$2:$I$2047,'Orders - December 2020'!$H$2:$H$2047,Worksheet!BB$3,'Orders - December 2020'!$C$2:$C$2047,Worksheet!$F196),"-")</f>
        <v>-</v>
      </c>
      <c r="BC196" s="51" t="str">
        <f>IFERROR(AVERAGEIFS('Orders - December 2020'!$I$2:$I$2047,'Orders - December 2020'!$H$2:$H$2047,Worksheet!BC$3,'Orders - December 2020'!$C$2:$C$2047,Worksheet!$F196),"-")</f>
        <v>-</v>
      </c>
      <c r="BD196" s="51" t="str">
        <f>IFERROR(AVERAGEIFS('Orders - December 2020'!$I$2:$I$2047,'Orders - December 2020'!$H$2:$H$2047,Worksheet!BD$3,'Orders - December 2020'!$C$2:$C$2047,Worksheet!$F196),"-")</f>
        <v>-</v>
      </c>
      <c r="BE196" s="51" t="str">
        <f>IFERROR(AVERAGEIFS('Orders - December 2020'!$I$2:$I$2047,'Orders - December 2020'!$H$2:$H$2047,Worksheet!BE$3,'Orders - December 2020'!$C$2:$C$2047,Worksheet!$F196),"-")</f>
        <v>-</v>
      </c>
      <c r="BF196" s="51" t="str">
        <f>IFERROR(AVERAGEIFS('Orders - December 2020'!$I$2:$I$2047,'Orders - December 2020'!$H$2:$H$2047,Worksheet!BF$3,'Orders - December 2020'!$C$2:$C$2047,Worksheet!$F196),"-")</f>
        <v>-</v>
      </c>
      <c r="BG196" s="51" t="str">
        <f>IFERROR(AVERAGEIFS('Orders - December 2020'!$I$2:$I$2047,'Orders - December 2020'!$H$2:$H$2047,Worksheet!BG$3,'Orders - December 2020'!$C$2:$C$2047,Worksheet!$F196),"-")</f>
        <v>-</v>
      </c>
      <c r="BH196" s="51" t="str">
        <f>IFERROR(AVERAGEIFS('Orders - December 2020'!$I$2:$I$2047,'Orders - December 2020'!$H$2:$H$2047,Worksheet!BH$3,'Orders - December 2020'!$C$2:$C$2047,Worksheet!$F196),"-")</f>
        <v>-</v>
      </c>
      <c r="BI196" s="51" t="str">
        <f>IFERROR(AVERAGEIFS('Orders - December 2020'!$I$2:$I$2047,'Orders - December 2020'!$H$2:$H$2047,Worksheet!BI$3,'Orders - December 2020'!$C$2:$C$2047,Worksheet!$F196),"-")</f>
        <v>-</v>
      </c>
      <c r="BJ196" s="51" t="str">
        <f>IFERROR(AVERAGEIFS('Orders - December 2020'!$I$2:$I$2047,'Orders - December 2020'!$H$2:$H$2047,Worksheet!BJ$3,'Orders - December 2020'!$C$2:$C$2047,Worksheet!$F196),"-")</f>
        <v>-</v>
      </c>
      <c r="BK196" s="51" t="str">
        <f>IFERROR(AVERAGEIFS('Orders - December 2020'!$I$2:$I$2047,'Orders - December 2020'!$H$2:$H$2047,Worksheet!BK$3,'Orders - December 2020'!$C$2:$C$2047,Worksheet!$F196),"-")</f>
        <v>-</v>
      </c>
      <c r="BL196" s="51" t="str">
        <f>IFERROR(AVERAGEIFS('Orders - December 2020'!$I$2:$I$2047,'Orders - December 2020'!$H$2:$H$2047,Worksheet!BL$3,'Orders - December 2020'!$C$2:$C$2047,Worksheet!$F196),"-")</f>
        <v>-</v>
      </c>
      <c r="BM196" s="51" t="str">
        <f>IFERROR(AVERAGEIFS('Orders - December 2020'!$I$2:$I$2047,'Orders - December 2020'!$H$2:$H$2047,Worksheet!BM$3,'Orders - December 2020'!$C$2:$C$2047,Worksheet!$F196),"-")</f>
        <v>-</v>
      </c>
      <c r="BN196" s="51" t="str">
        <f>IFERROR(AVERAGEIFS('Orders - December 2020'!$I$2:$I$2047,'Orders - December 2020'!$H$2:$H$2047,Worksheet!BN$3,'Orders - December 2020'!$C$2:$C$2047,Worksheet!$F196),"-")</f>
        <v>-</v>
      </c>
      <c r="BO196" s="51" t="str">
        <f>IFERROR(AVERAGEIFS('Orders - December 2020'!$I$2:$I$2047,'Orders - December 2020'!$H$2:$H$2047,Worksheet!BO$3,'Orders - December 2020'!$C$2:$C$2047,Worksheet!$F196),"-")</f>
        <v>-</v>
      </c>
      <c r="BP196" s="51" t="str">
        <f>IFERROR(AVERAGEIFS('Orders - December 2020'!$I$2:$I$2047,'Orders - December 2020'!$H$2:$H$2047,Worksheet!BP$3,'Orders - December 2020'!$C$2:$C$2047,Worksheet!$F196),"-")</f>
        <v>-</v>
      </c>
      <c r="BQ196" s="51" t="str">
        <f>IFERROR(AVERAGEIFS('Orders - December 2020'!$I$2:$I$2047,'Orders - December 2020'!$H$2:$H$2047,Worksheet!BQ$3,'Orders - December 2020'!$C$2:$C$2047,Worksheet!$F196),"-")</f>
        <v>-</v>
      </c>
      <c r="BR196" s="51" t="str">
        <f>IFERROR(AVERAGEIFS('Orders - December 2020'!$I$2:$I$2047,'Orders - December 2020'!$H$2:$H$2047,Worksheet!BR$3,'Orders - December 2020'!$C$2:$C$2047,Worksheet!$F196),"-")</f>
        <v>-</v>
      </c>
      <c r="BS196" s="51" t="str">
        <f>IFERROR(AVERAGEIFS('Orders - December 2020'!$I$2:$I$2047,'Orders - December 2020'!$H$2:$H$2047,Worksheet!BS$3,'Orders - December 2020'!$C$2:$C$2047,Worksheet!$F196),"-")</f>
        <v>-</v>
      </c>
      <c r="BT196" s="51" t="str">
        <f>IFERROR(AVERAGEIFS('Orders - December 2020'!$I$2:$I$2047,'Orders - December 2020'!$H$2:$H$2047,Worksheet!BT$3,'Orders - December 2020'!$C$2:$C$2047,Worksheet!$F196),"-")</f>
        <v>-</v>
      </c>
      <c r="BU196" s="51" t="str">
        <f>IFERROR(AVERAGEIFS('Orders - December 2020'!$I$2:$I$2047,'Orders - December 2020'!$H$2:$H$2047,Worksheet!BU$3,'Orders - December 2020'!$C$2:$C$2047,Worksheet!$F196),"-")</f>
        <v>-</v>
      </c>
      <c r="BV196" s="51" t="str">
        <f>IFERROR(AVERAGEIFS('Orders - December 2020'!$I$2:$I$2047,'Orders - December 2020'!$H$2:$H$2047,Worksheet!BV$3,'Orders - December 2020'!$C$2:$C$2047,Worksheet!$F196),"-")</f>
        <v>-</v>
      </c>
      <c r="BW196" s="51" t="str">
        <f>IFERROR(AVERAGEIFS('Orders - December 2020'!$I$2:$I$2047,'Orders - December 2020'!$H$2:$H$2047,Worksheet!BW$3,'Orders - December 2020'!$C$2:$C$2047,Worksheet!$F196),"-")</f>
        <v>-</v>
      </c>
      <c r="BX196" s="51" t="str">
        <f>IFERROR(AVERAGEIFS('Orders - December 2020'!$I$2:$I$2047,'Orders - December 2020'!$H$2:$H$2047,Worksheet!BX$3,'Orders - December 2020'!$C$2:$C$2047,Worksheet!$F196),"-")</f>
        <v>-</v>
      </c>
      <c r="BY196" s="51" t="str">
        <f>IFERROR(AVERAGEIFS('Orders - December 2020'!$I$2:$I$2047,'Orders - December 2020'!$H$2:$H$2047,Worksheet!BY$3,'Orders - December 2020'!$C$2:$C$2047,Worksheet!$F196),"-")</f>
        <v>-</v>
      </c>
      <c r="BZ196" s="51" t="str">
        <f>IFERROR(AVERAGEIFS('Orders - December 2020'!$I$2:$I$2047,'Orders - December 2020'!$H$2:$H$2047,Worksheet!BZ$3,'Orders - December 2020'!$C$2:$C$2047,Worksheet!$F196),"-")</f>
        <v>-</v>
      </c>
      <c r="CA196" s="51" t="str">
        <f>IFERROR(AVERAGEIFS('Orders - December 2020'!$I$2:$I$2047,'Orders - December 2020'!$H$2:$H$2047,Worksheet!CA$3,'Orders - December 2020'!$C$2:$C$2047,Worksheet!$F196),"-")</f>
        <v>-</v>
      </c>
      <c r="CB196" s="51" t="str">
        <f>IFERROR(AVERAGEIFS('Orders - December 2020'!$I$2:$I$2047,'Orders - December 2020'!$H$2:$H$2047,Worksheet!CB$3,'Orders - December 2020'!$C$2:$C$2047,Worksheet!$F196),"-")</f>
        <v>-</v>
      </c>
      <c r="CC196" s="51" t="str">
        <f>IFERROR(AVERAGEIFS('Orders - December 2020'!$I$2:$I$2047,'Orders - December 2020'!$H$2:$H$2047,Worksheet!CC$3,'Orders - December 2020'!$C$2:$C$2047,Worksheet!$F196),"-")</f>
        <v>-</v>
      </c>
      <c r="CD196" s="51" t="str">
        <f>IFERROR(AVERAGEIFS('Orders - December 2020'!$I$2:$I$2047,'Orders - December 2020'!$H$2:$H$2047,Worksheet!CD$3,'Orders - December 2020'!$C$2:$C$2047,Worksheet!$F196),"-")</f>
        <v>-</v>
      </c>
      <c r="CE196" s="51" t="str">
        <f>IFERROR(AVERAGEIFS('Orders - December 2020'!$I$2:$I$2047,'Orders - December 2020'!$H$2:$H$2047,Worksheet!CE$3,'Orders - December 2020'!$C$2:$C$2047,Worksheet!$F196),"-")</f>
        <v>-</v>
      </c>
      <c r="CF196" s="51" t="str">
        <f>IFERROR(AVERAGEIFS('Orders - December 2020'!$I$2:$I$2047,'Orders - December 2020'!$H$2:$H$2047,Worksheet!CF$3,'Orders - December 2020'!$C$2:$C$2047,Worksheet!$F196),"-")</f>
        <v>-</v>
      </c>
      <c r="CG196" s="51" t="str">
        <f>IFERROR(AVERAGEIFS('Orders - December 2020'!$I$2:$I$2047,'Orders - December 2020'!$H$2:$H$2047,Worksheet!CG$3,'Orders - December 2020'!$C$2:$C$2047,Worksheet!$F196),"-")</f>
        <v>-</v>
      </c>
      <c r="CH196" s="51" t="str">
        <f>IFERROR(AVERAGEIFS('Orders - December 2020'!$I$2:$I$2047,'Orders - December 2020'!$H$2:$H$2047,Worksheet!CH$3,'Orders - December 2020'!$C$2:$C$2047,Worksheet!$F196),"-")</f>
        <v>-</v>
      </c>
      <c r="CI196" s="51" t="str">
        <f>IFERROR(AVERAGEIFS('Orders - December 2020'!$I$2:$I$2047,'Orders - December 2020'!$H$2:$H$2047,Worksheet!CI$3,'Orders - December 2020'!$C$2:$C$2047,Worksheet!$F196),"-")</f>
        <v>-</v>
      </c>
      <c r="CJ196" s="51" t="str">
        <f>IFERROR(AVERAGEIFS('Orders - December 2020'!$I$2:$I$2047,'Orders - December 2020'!$H$2:$H$2047,Worksheet!CJ$3,'Orders - December 2020'!$C$2:$C$2047,Worksheet!$F196),"-")</f>
        <v>-</v>
      </c>
      <c r="CK196" s="51" t="str">
        <f>IFERROR(AVERAGEIFS('Orders - December 2020'!$I$2:$I$2047,'Orders - December 2020'!$H$2:$H$2047,Worksheet!CK$3,'Orders - December 2020'!$C$2:$C$2047,Worksheet!$F196),"-")</f>
        <v>-</v>
      </c>
      <c r="CL196" s="51" t="str">
        <f>IFERROR(AVERAGEIFS('Orders - December 2020'!$I$2:$I$2047,'Orders - December 2020'!$H$2:$H$2047,Worksheet!CL$3,'Orders - December 2020'!$C$2:$C$2047,Worksheet!$F196),"-")</f>
        <v>-</v>
      </c>
      <c r="CM196" s="51" t="str">
        <f>IFERROR(AVERAGEIFS('Orders - December 2020'!$I$2:$I$2047,'Orders - December 2020'!$H$2:$H$2047,Worksheet!CM$3,'Orders - December 2020'!$C$2:$C$2047,Worksheet!$F196),"-")</f>
        <v>-</v>
      </c>
      <c r="CN196" s="51" t="str">
        <f>IFERROR(AVERAGEIFS('Orders - December 2020'!$I$2:$I$2047,'Orders - December 2020'!$H$2:$H$2047,Worksheet!CN$3,'Orders - December 2020'!$C$2:$C$2047,Worksheet!$F196),"-")</f>
        <v>-</v>
      </c>
      <c r="CO196" s="51" t="str">
        <f>IFERROR(AVERAGEIFS('Orders - December 2020'!$I$2:$I$2047,'Orders - December 2020'!$H$2:$H$2047,Worksheet!CO$3,'Orders - December 2020'!$C$2:$C$2047,Worksheet!$F196),"-")</f>
        <v>-</v>
      </c>
      <c r="CP196" s="51" t="str">
        <f>IFERROR(AVERAGEIFS('Orders - December 2020'!$I$2:$I$2047,'Orders - December 2020'!$H$2:$H$2047,Worksheet!CP$3,'Orders - December 2020'!$C$2:$C$2047,Worksheet!$F196),"-")</f>
        <v>-</v>
      </c>
      <c r="CQ196" s="51" t="str">
        <f>IFERROR(AVERAGEIFS('Orders - December 2020'!$I$2:$I$2047,'Orders - December 2020'!$H$2:$H$2047,Worksheet!CQ$3,'Orders - December 2020'!$C$2:$C$2047,Worksheet!$F196),"-")</f>
        <v>-</v>
      </c>
      <c r="CR196" s="51" t="str">
        <f>IFERROR(AVERAGEIFS('Orders - December 2020'!$I$2:$I$2047,'Orders - December 2020'!$H$2:$H$2047,Worksheet!CR$3,'Orders - December 2020'!$C$2:$C$2047,Worksheet!$F196),"-")</f>
        <v>-</v>
      </c>
      <c r="CS196" s="51" t="str">
        <f>IFERROR(AVERAGEIFS('Orders - December 2020'!$I$2:$I$2047,'Orders - December 2020'!$H$2:$H$2047,Worksheet!CS$3,'Orders - December 2020'!$C$2:$C$2047,Worksheet!$F196),"-")</f>
        <v>-</v>
      </c>
      <c r="CT196" s="51" t="str">
        <f>IFERROR(AVERAGEIFS('Orders - December 2020'!$I$2:$I$2047,'Orders - December 2020'!$H$2:$H$2047,Worksheet!CT$3,'Orders - December 2020'!$C$2:$C$2047,Worksheet!$F196),"-")</f>
        <v>-</v>
      </c>
      <c r="CU196" s="51" t="str">
        <f>IFERROR(AVERAGEIFS('Orders - December 2020'!$I$2:$I$2047,'Orders - December 2020'!$H$2:$H$2047,Worksheet!CU$3,'Orders - December 2020'!$C$2:$C$2047,Worksheet!$F196),"-")</f>
        <v>-</v>
      </c>
      <c r="CV196" s="51" t="str">
        <f>IFERROR(AVERAGEIFS('Orders - December 2020'!$I$2:$I$2047,'Orders - December 2020'!$H$2:$H$2047,Worksheet!CV$3,'Orders - December 2020'!$C$2:$C$2047,Worksheet!$F196),"-")</f>
        <v>-</v>
      </c>
      <c r="CW196" s="51" t="str">
        <f>IFERROR(AVERAGEIFS('Orders - December 2020'!$I$2:$I$2047,'Orders - December 2020'!$H$2:$H$2047,Worksheet!CW$3,'Orders - December 2020'!$C$2:$C$2047,Worksheet!$F196),"-")</f>
        <v>-</v>
      </c>
      <c r="CX196" s="51" t="str">
        <f>IFERROR(AVERAGEIFS('Orders - December 2020'!$I$2:$I$2047,'Orders - December 2020'!$H$2:$H$2047,Worksheet!CX$3,'Orders - December 2020'!$C$2:$C$2047,Worksheet!$F196),"-")</f>
        <v>-</v>
      </c>
      <c r="CY196" s="51" t="str">
        <f>IFERROR(AVERAGEIFS('Orders - December 2020'!$I$2:$I$2047,'Orders - December 2020'!$H$2:$H$2047,Worksheet!CY$3,'Orders - December 2020'!$C$2:$C$2047,Worksheet!$F196),"-")</f>
        <v>-</v>
      </c>
      <c r="CZ196" s="51" t="str">
        <f>IFERROR(AVERAGEIFS('Orders - December 2020'!$I$2:$I$2047,'Orders - December 2020'!$H$2:$H$2047,Worksheet!CZ$3,'Orders - December 2020'!$C$2:$C$2047,Worksheet!$F196),"-")</f>
        <v>-</v>
      </c>
      <c r="DA196" s="51" t="str">
        <f>IFERROR(AVERAGEIFS('Orders - December 2020'!$I$2:$I$2047,'Orders - December 2020'!$H$2:$H$2047,Worksheet!DA$3,'Orders - December 2020'!$C$2:$C$2047,Worksheet!$F196),"-")</f>
        <v>-</v>
      </c>
      <c r="DB196" s="51" t="str">
        <f>IFERROR(AVERAGEIFS('Orders - December 2020'!$I$2:$I$2047,'Orders - December 2020'!$H$2:$H$2047,Worksheet!DB$3,'Orders - December 2020'!$C$2:$C$2047,Worksheet!$F196),"-")</f>
        <v>-</v>
      </c>
      <c r="DC196" s="51" t="str">
        <f>IFERROR(AVERAGEIFS('Orders - December 2020'!$I$2:$I$2047,'Orders - December 2020'!$H$2:$H$2047,Worksheet!DC$3,'Orders - December 2020'!$C$2:$C$2047,Worksheet!$F196),"-")</f>
        <v>-</v>
      </c>
      <c r="DD196" s="51" t="str">
        <f>IFERROR(AVERAGEIFS('Orders - December 2020'!$I$2:$I$2047,'Orders - December 2020'!$H$2:$H$2047,Worksheet!DD$3,'Orders - December 2020'!$C$2:$C$2047,Worksheet!$F196),"-")</f>
        <v>-</v>
      </c>
      <c r="DE196" s="51" t="str">
        <f>IFERROR(AVERAGEIFS('Orders - December 2020'!$I$2:$I$2047,'Orders - December 2020'!$H$2:$H$2047,Worksheet!DE$3,'Orders - December 2020'!$C$2:$C$2047,Worksheet!$F196),"-")</f>
        <v>-</v>
      </c>
      <c r="DF196" s="51" t="str">
        <f>IFERROR(AVERAGEIFS('Orders - December 2020'!$I$2:$I$2047,'Orders - December 2020'!$H$2:$H$2047,Worksheet!DF$3,'Orders - December 2020'!$C$2:$C$2047,Worksheet!$F196),"-")</f>
        <v>-</v>
      </c>
      <c r="DG196" s="51" t="str">
        <f>IFERROR(AVERAGEIFS('Orders - December 2020'!$I$2:$I$2047,'Orders - December 2020'!$H$2:$H$2047,Worksheet!DG$3,'Orders - December 2020'!$C$2:$C$2047,Worksheet!$F196),"-")</f>
        <v>-</v>
      </c>
      <c r="DH196" s="51" t="str">
        <f>IFERROR(AVERAGEIFS('Orders - December 2020'!$I$2:$I$2047,'Orders - December 2020'!$H$2:$H$2047,Worksheet!DH$3,'Orders - December 2020'!$C$2:$C$2047,Worksheet!$F196),"-")</f>
        <v>-</v>
      </c>
      <c r="DI196" s="51" t="str">
        <f>IFERROR(AVERAGEIFS('Orders - December 2020'!$I$2:$I$2047,'Orders - December 2020'!$H$2:$H$2047,Worksheet!DI$3,'Orders - December 2020'!$C$2:$C$2047,Worksheet!$F196),"-")</f>
        <v>-</v>
      </c>
      <c r="DJ196" s="51" t="str">
        <f>IFERROR(AVERAGEIFS('Orders - December 2020'!$I$2:$I$2047,'Orders - December 2020'!$H$2:$H$2047,Worksheet!DJ$3,'Orders - December 2020'!$C$2:$C$2047,Worksheet!$F196),"-")</f>
        <v>-</v>
      </c>
      <c r="DK196" s="51" t="str">
        <f>IFERROR(AVERAGEIFS('Orders - December 2020'!$I$2:$I$2047,'Orders - December 2020'!$H$2:$H$2047,Worksheet!DK$3,'Orders - December 2020'!$C$2:$C$2047,Worksheet!$F196),"-")</f>
        <v>-</v>
      </c>
      <c r="DL196" s="51" t="str">
        <f>IFERROR(AVERAGEIFS('Orders - December 2020'!$I$2:$I$2047,'Orders - December 2020'!$H$2:$H$2047,Worksheet!DL$3,'Orders - December 2020'!$C$2:$C$2047,Worksheet!$F196),"-")</f>
        <v>-</v>
      </c>
      <c r="DM196" s="51" t="str">
        <f>IFERROR(AVERAGEIFS('Orders - December 2020'!$I$2:$I$2047,'Orders - December 2020'!$H$2:$H$2047,Worksheet!DM$3,'Orders - December 2020'!$C$2:$C$2047,Worksheet!$F196),"-")</f>
        <v>-</v>
      </c>
      <c r="DN196" s="51" t="str">
        <f>IFERROR(AVERAGEIFS('Orders - December 2020'!$I$2:$I$2047,'Orders - December 2020'!$H$2:$H$2047,Worksheet!DN$3,'Orders - December 2020'!$C$2:$C$2047,Worksheet!$F196),"-")</f>
        <v>-</v>
      </c>
      <c r="DO196" s="51" t="str">
        <f>IFERROR(AVERAGEIFS('Orders - December 2020'!$I$2:$I$2047,'Orders - December 2020'!$H$2:$H$2047,Worksheet!DO$3,'Orders - December 2020'!$C$2:$C$2047,Worksheet!$F196),"-")</f>
        <v>-</v>
      </c>
      <c r="DP196" s="51" t="str">
        <f>IFERROR(AVERAGEIFS('Orders - December 2020'!$I$2:$I$2047,'Orders - December 2020'!$H$2:$H$2047,Worksheet!DP$3,'Orders - December 2020'!$C$2:$C$2047,Worksheet!$F196),"-")</f>
        <v>-</v>
      </c>
      <c r="DQ196" s="51" t="str">
        <f>IFERROR(AVERAGEIFS('Orders - December 2020'!$I$2:$I$2047,'Orders - December 2020'!$H$2:$H$2047,Worksheet!DQ$3,'Orders - December 2020'!$C$2:$C$2047,Worksheet!$F196),"-")</f>
        <v>-</v>
      </c>
      <c r="DR196" s="51" t="str">
        <f>IFERROR(AVERAGEIFS('Orders - December 2020'!$I$2:$I$2047,'Orders - December 2020'!$H$2:$H$2047,Worksheet!DR$3,'Orders - December 2020'!$C$2:$C$2047,Worksheet!$F196),"-")</f>
        <v>-</v>
      </c>
      <c r="DS196" s="51" t="str">
        <f>IFERROR(AVERAGEIFS('Orders - December 2020'!$I$2:$I$2047,'Orders - December 2020'!$H$2:$H$2047,Worksheet!DS$3,'Orders - December 2020'!$C$2:$C$2047,Worksheet!$F196),"-")</f>
        <v>-</v>
      </c>
      <c r="DT196" s="51">
        <f>IFERROR(AVERAGEIFS('Orders - December 2020'!$I$2:$I$2047,'Orders - December 2020'!$H$2:$H$2047,Worksheet!DT$3,'Orders - December 2020'!$C$2:$C$2047,Worksheet!$F196),"-")</f>
        <v>1</v>
      </c>
      <c r="DU196" s="51" t="str">
        <f>IFERROR(AVERAGEIFS('Orders - December 2020'!$I$2:$I$2047,'Orders - December 2020'!$H$2:$H$2047,Worksheet!DU$3,'Orders - December 2020'!$C$2:$C$2047,Worksheet!$F196),"-")</f>
        <v>-</v>
      </c>
      <c r="DV196" s="51" t="str">
        <f>IFERROR(AVERAGEIFS('Orders - December 2020'!$I$2:$I$2047,'Orders - December 2020'!$H$2:$H$2047,Worksheet!DV$3,'Orders - December 2020'!$C$2:$C$2047,Worksheet!$F196),"-")</f>
        <v>-</v>
      </c>
      <c r="DW196" s="51" t="str">
        <f>IFERROR(AVERAGEIFS('Orders - December 2020'!$I$2:$I$2047,'Orders - December 2020'!$H$2:$H$2047,Worksheet!DW$3,'Orders - December 2020'!$C$2:$C$2047,Worksheet!$F196),"-")</f>
        <v>-</v>
      </c>
      <c r="DX196" s="51" t="str">
        <f>IFERROR(AVERAGEIFS('Orders - December 2020'!$I$2:$I$2047,'Orders - December 2020'!$H$2:$H$2047,Worksheet!DX$3,'Orders - December 2020'!$C$2:$C$2047,Worksheet!$F196),"-")</f>
        <v>-</v>
      </c>
      <c r="DY196" s="51" t="str">
        <f>IFERROR(AVERAGEIFS('Orders - December 2020'!$I$2:$I$2047,'Orders - December 2020'!$H$2:$H$2047,Worksheet!DY$3,'Orders - December 2020'!$C$2:$C$2047,Worksheet!$F196),"-")</f>
        <v>-</v>
      </c>
      <c r="DZ196" s="51" t="str">
        <f>IFERROR(AVERAGEIFS('Orders - December 2020'!$I$2:$I$2047,'Orders - December 2020'!$H$2:$H$2047,Worksheet!DZ$3,'Orders - December 2020'!$C$2:$C$2047,Worksheet!$F196),"-")</f>
        <v>-</v>
      </c>
      <c r="EA196" s="51" t="str">
        <f>IFERROR(AVERAGEIFS('Orders - December 2020'!$I$2:$I$2047,'Orders - December 2020'!$H$2:$H$2047,Worksheet!EA$3,'Orders - December 2020'!$C$2:$C$2047,Worksheet!$F196),"-")</f>
        <v>-</v>
      </c>
      <c r="EB196" s="51" t="str">
        <f>IFERROR(AVERAGEIFS('Orders - December 2020'!$I$2:$I$2047,'Orders - December 2020'!$H$2:$H$2047,Worksheet!EB$3,'Orders - December 2020'!$C$2:$C$2047,Worksheet!$F196),"-")</f>
        <v>-</v>
      </c>
      <c r="EC196" s="51">
        <f>IFERROR(AVERAGEIFS('Orders - December 2020'!$I$2:$I$2047,'Orders - December 2020'!$H$2:$H$2047,Worksheet!EC$3,'Orders - December 2020'!$C$2:$C$2047,Worksheet!$F196),"-")</f>
        <v>2</v>
      </c>
      <c r="ED196" s="51" t="str">
        <f>IFERROR(AVERAGEIFS('Orders - December 2020'!$I$2:$I$2047,'Orders - December 2020'!$H$2:$H$2047,Worksheet!ED$3,'Orders - December 2020'!$C$2:$C$2047,Worksheet!$F196),"-")</f>
        <v>-</v>
      </c>
      <c r="EE196" s="51" t="str">
        <f>IFERROR(AVERAGEIFS('Orders - December 2020'!$I$2:$I$2047,'Orders - December 2020'!$H$2:$H$2047,Worksheet!EE$3,'Orders - December 2020'!$C$2:$C$2047,Worksheet!$F196),"-")</f>
        <v>-</v>
      </c>
      <c r="EF196" s="51" t="str">
        <f>IFERROR(AVERAGEIFS('Orders - December 2020'!$I$2:$I$2047,'Orders - December 2020'!$H$2:$H$2047,Worksheet!EF$3,'Orders - December 2020'!$C$2:$C$2047,Worksheet!$F196),"-")</f>
        <v>-</v>
      </c>
      <c r="EG196" s="51" t="str">
        <f>IFERROR(AVERAGEIFS('Orders - December 2020'!$I$2:$I$2047,'Orders - December 2020'!$H$2:$H$2047,Worksheet!EG$3,'Orders - December 2020'!$C$2:$C$2047,Worksheet!$F196),"-")</f>
        <v>-</v>
      </c>
      <c r="EH196" s="51" t="str">
        <f>IFERROR(AVERAGEIFS('Orders - December 2020'!$I$2:$I$2047,'Orders - December 2020'!$H$2:$H$2047,Worksheet!EH$3,'Orders - December 2020'!$C$2:$C$2047,Worksheet!$F196),"-")</f>
        <v>-</v>
      </c>
      <c r="EI196" s="51" t="str">
        <f>IFERROR(AVERAGEIFS('Orders - December 2020'!$I$2:$I$2047,'Orders - December 2020'!$H$2:$H$2047,Worksheet!EI$3,'Orders - December 2020'!$C$2:$C$2047,Worksheet!$F196),"-")</f>
        <v>-</v>
      </c>
      <c r="EJ196" s="51">
        <f>IFERROR(AVERAGEIFS('Orders - December 2020'!$I$2:$I$2047,'Orders - December 2020'!$H$2:$H$2047,Worksheet!EJ$3,'Orders - December 2020'!$C$2:$C$2047,Worksheet!$F196),"-")</f>
        <v>2</v>
      </c>
      <c r="EK196" s="51">
        <f>IFERROR(AVERAGEIFS('Orders - December 2020'!$I$2:$I$2047,'Orders - December 2020'!$H$2:$H$2047,Worksheet!EK$3,'Orders - December 2020'!$C$2:$C$2047,Worksheet!$F196),"-")</f>
        <v>1</v>
      </c>
      <c r="EL196" s="51" t="str">
        <f>IFERROR(AVERAGEIFS('Orders - December 2020'!$I$2:$I$2047,'Orders - December 2020'!$H$2:$H$2047,Worksheet!EL$3,'Orders - December 2020'!$C$2:$C$2047,Worksheet!$F196),"-")</f>
        <v>-</v>
      </c>
      <c r="EM196" s="51" t="str">
        <f>IFERROR(AVERAGEIFS('Orders - December 2020'!$I$2:$I$2047,'Orders - December 2020'!$H$2:$H$2047,Worksheet!EM$3,'Orders - December 2020'!$C$2:$C$2047,Worksheet!$F196),"-")</f>
        <v>-</v>
      </c>
      <c r="EN196" s="51">
        <f>IFERROR(AVERAGEIFS('Orders - December 2020'!$I$2:$I$2047,'Orders - December 2020'!$H$2:$H$2047,Worksheet!EN$3,'Orders - December 2020'!$C$2:$C$2047,Worksheet!$F196),"-")</f>
        <v>1</v>
      </c>
      <c r="EO196" s="51" t="str">
        <f>IFERROR(AVERAGEIFS('Orders - December 2020'!$I$2:$I$2047,'Orders - December 2020'!$H$2:$H$2047,Worksheet!EO$3,'Orders - December 2020'!$C$2:$C$2047,Worksheet!$F196),"-")</f>
        <v>-</v>
      </c>
      <c r="EP196" s="51" t="str">
        <f>IFERROR(AVERAGEIFS('Orders - December 2020'!$I$2:$I$2047,'Orders - December 2020'!$H$2:$H$2047,Worksheet!EP$3,'Orders - December 2020'!$C$2:$C$2047,Worksheet!$F196),"-")</f>
        <v>-</v>
      </c>
      <c r="EQ196" s="51" t="str">
        <f>IFERROR(AVERAGEIFS('Orders - December 2020'!$I$2:$I$2047,'Orders - December 2020'!$H$2:$H$2047,Worksheet!EQ$3,'Orders - December 2020'!$C$2:$C$2047,Worksheet!$F196),"-")</f>
        <v>-</v>
      </c>
      <c r="ER196" s="51" t="str">
        <f>IFERROR(AVERAGEIFS('Orders - December 2020'!$I$2:$I$2047,'Orders - December 2020'!$H$2:$H$2047,Worksheet!ER$3,'Orders - December 2020'!$C$2:$C$2047,Worksheet!$F196),"-")</f>
        <v>-</v>
      </c>
      <c r="ES196" s="51" t="str">
        <f>IFERROR(AVERAGEIFS('Orders - December 2020'!$I$2:$I$2047,'Orders - December 2020'!$H$2:$H$2047,Worksheet!ES$3,'Orders - December 2020'!$C$2:$C$2047,Worksheet!$F196),"-")</f>
        <v>-</v>
      </c>
      <c r="ET196" s="51" t="str">
        <f>IFERROR(AVERAGEIFS('Orders - December 2020'!$I$2:$I$2047,'Orders - December 2020'!$H$2:$H$2047,Worksheet!ET$3,'Orders - December 2020'!$C$2:$C$2047,Worksheet!$F196),"-")</f>
        <v>-</v>
      </c>
      <c r="EU196" s="51" t="str">
        <f>IFERROR(AVERAGEIFS('Orders - December 2020'!$I$2:$I$2047,'Orders - December 2020'!$H$2:$H$2047,Worksheet!EU$3,'Orders - December 2020'!$C$2:$C$2047,Worksheet!$F196),"-")</f>
        <v>-</v>
      </c>
      <c r="EV196" s="51" t="str">
        <f>IFERROR(AVERAGEIFS('Orders - December 2020'!$I$2:$I$2047,'Orders - December 2020'!$H$2:$H$2047,Worksheet!EV$3,'Orders - December 2020'!$C$2:$C$2047,Worksheet!$F196),"-")</f>
        <v>-</v>
      </c>
      <c r="EW196" s="51" t="str">
        <f>IFERROR(AVERAGEIFS('Orders - December 2020'!$I$2:$I$2047,'Orders - December 2020'!$H$2:$H$2047,Worksheet!EW$3,'Orders - December 2020'!$C$2:$C$2047,Worksheet!$F196),"-")</f>
        <v>-</v>
      </c>
      <c r="EX196" s="51" t="str">
        <f>IFERROR(AVERAGEIFS('Orders - December 2020'!$I$2:$I$2047,'Orders - December 2020'!$H$2:$H$2047,Worksheet!EX$3,'Orders - December 2020'!$C$2:$C$2047,Worksheet!$F196),"-")</f>
        <v>-</v>
      </c>
      <c r="EY196" s="51">
        <f>IFERROR(AVERAGEIFS('Orders - December 2020'!$I$2:$I$2047,'Orders - December 2020'!$H$2:$H$2047,Worksheet!EY$3,'Orders - December 2020'!$C$2:$C$2047,Worksheet!$F196),"-")</f>
        <v>1</v>
      </c>
      <c r="EZ196" s="51" t="str">
        <f>IFERROR(AVERAGEIFS('Orders - December 2020'!$I$2:$I$2047,'Orders - December 2020'!$H$2:$H$2047,Worksheet!EZ$3,'Orders - December 2020'!$C$2:$C$2047,Worksheet!$F196),"-")</f>
        <v>-</v>
      </c>
      <c r="FA196" s="51" t="str">
        <f>IFERROR(AVERAGEIFS('Orders - December 2020'!$I$2:$I$2047,'Orders - December 2020'!$H$2:$H$2047,Worksheet!FA$3,'Orders - December 2020'!$C$2:$C$2047,Worksheet!$F196),"-")</f>
        <v>-</v>
      </c>
      <c r="FB196" s="51" t="str">
        <f>IFERROR(AVERAGEIFS('Orders - December 2020'!$I$2:$I$2047,'Orders - December 2020'!$H$2:$H$2047,Worksheet!FB$3,'Orders - December 2020'!$C$2:$C$2047,Worksheet!$F196),"-")</f>
        <v>-</v>
      </c>
      <c r="FC196" s="51" t="str">
        <f>IFERROR(AVERAGEIFS('Orders - December 2020'!$I$2:$I$2047,'Orders - December 2020'!$H$2:$H$2047,Worksheet!FC$3,'Orders - December 2020'!$C$2:$C$2047,Worksheet!$F196),"-")</f>
        <v>-</v>
      </c>
      <c r="FD196" s="51" t="str">
        <f>IFERROR(AVERAGEIFS('Orders - December 2020'!$I$2:$I$2047,'Orders - December 2020'!$H$2:$H$2047,Worksheet!FD$3,'Orders - December 2020'!$C$2:$C$2047,Worksheet!$F196),"-")</f>
        <v>-</v>
      </c>
      <c r="FE196" s="51" t="str">
        <f>IFERROR(AVERAGEIFS('Orders - December 2020'!$I$2:$I$2047,'Orders - December 2020'!$H$2:$H$2047,Worksheet!FE$3,'Orders - December 2020'!$C$2:$C$2047,Worksheet!$F196),"-")</f>
        <v>-</v>
      </c>
      <c r="FF196" s="51" t="str">
        <f>IFERROR(AVERAGEIFS('Orders - December 2020'!$I$2:$I$2047,'Orders - December 2020'!$H$2:$H$2047,Worksheet!FF$3,'Orders - December 2020'!$C$2:$C$2047,Worksheet!$F196),"-")</f>
        <v>-</v>
      </c>
      <c r="FG196" s="52" t="str">
        <f>IFERROR(AVERAGEIFS('Orders - December 2020'!$I$2:$I$2047,'Orders - December 2020'!$H$2:$H$2047,Worksheet!FG$3,'Orders - December 2020'!$C$2:$C$2047,Worksheet!$F196),"-")</f>
        <v>-</v>
      </c>
    </row>
    <row r="197" spans="6:163">
      <c r="F197" s="45" t="str">
        <v>Bola Minimarts</v>
      </c>
      <c r="G197" s="50" t="str">
        <f>IFERROR(AVERAGEIFS('Orders - December 2020'!$I$2:$I$2047,'Orders - December 2020'!$H$2:$H$2047,Worksheet!G$3,'Orders - December 2020'!$C$2:$C$2047,Worksheet!$F197),"-")</f>
        <v>-</v>
      </c>
      <c r="H197" s="51" t="str">
        <f>IFERROR(AVERAGEIFS('Orders - December 2020'!$I$2:$I$2047,'Orders - December 2020'!$H$2:$H$2047,Worksheet!H$3,'Orders - December 2020'!$C$2:$C$2047,Worksheet!$F197),"-")</f>
        <v>-</v>
      </c>
      <c r="I197" s="51" t="str">
        <f>IFERROR(AVERAGEIFS('Orders - December 2020'!$I$2:$I$2047,'Orders - December 2020'!$H$2:$H$2047,Worksheet!I$3,'Orders - December 2020'!$C$2:$C$2047,Worksheet!$F197),"-")</f>
        <v>-</v>
      </c>
      <c r="J197" s="51" t="str">
        <f>IFERROR(AVERAGEIFS('Orders - December 2020'!$I$2:$I$2047,'Orders - December 2020'!$H$2:$H$2047,Worksheet!J$3,'Orders - December 2020'!$C$2:$C$2047,Worksheet!$F197),"-")</f>
        <v>-</v>
      </c>
      <c r="K197" s="51" t="str">
        <f>IFERROR(AVERAGEIFS('Orders - December 2020'!$I$2:$I$2047,'Orders - December 2020'!$H$2:$H$2047,Worksheet!K$3,'Orders - December 2020'!$C$2:$C$2047,Worksheet!$F197),"-")</f>
        <v>-</v>
      </c>
      <c r="L197" s="51" t="str">
        <f>IFERROR(AVERAGEIFS('Orders - December 2020'!$I$2:$I$2047,'Orders - December 2020'!$H$2:$H$2047,Worksheet!L$3,'Orders - December 2020'!$C$2:$C$2047,Worksheet!$F197),"-")</f>
        <v>-</v>
      </c>
      <c r="M197" s="51" t="str">
        <f>IFERROR(AVERAGEIFS('Orders - December 2020'!$I$2:$I$2047,'Orders - December 2020'!$H$2:$H$2047,Worksheet!M$3,'Orders - December 2020'!$C$2:$C$2047,Worksheet!$F197),"-")</f>
        <v>-</v>
      </c>
      <c r="N197" s="51" t="str">
        <f>IFERROR(AVERAGEIFS('Orders - December 2020'!$I$2:$I$2047,'Orders - December 2020'!$H$2:$H$2047,Worksheet!N$3,'Orders - December 2020'!$C$2:$C$2047,Worksheet!$F197),"-")</f>
        <v>-</v>
      </c>
      <c r="O197" s="51" t="str">
        <f>IFERROR(AVERAGEIFS('Orders - December 2020'!$I$2:$I$2047,'Orders - December 2020'!$H$2:$H$2047,Worksheet!O$3,'Orders - December 2020'!$C$2:$C$2047,Worksheet!$F197),"-")</f>
        <v>-</v>
      </c>
      <c r="P197" s="51" t="str">
        <f>IFERROR(AVERAGEIFS('Orders - December 2020'!$I$2:$I$2047,'Orders - December 2020'!$H$2:$H$2047,Worksheet!P$3,'Orders - December 2020'!$C$2:$C$2047,Worksheet!$F197),"-")</f>
        <v>-</v>
      </c>
      <c r="Q197" s="51" t="str">
        <f>IFERROR(AVERAGEIFS('Orders - December 2020'!$I$2:$I$2047,'Orders - December 2020'!$H$2:$H$2047,Worksheet!Q$3,'Orders - December 2020'!$C$2:$C$2047,Worksheet!$F197),"-")</f>
        <v>-</v>
      </c>
      <c r="R197" s="51" t="str">
        <f>IFERROR(AVERAGEIFS('Orders - December 2020'!$I$2:$I$2047,'Orders - December 2020'!$H$2:$H$2047,Worksheet!R$3,'Orders - December 2020'!$C$2:$C$2047,Worksheet!$F197),"-")</f>
        <v>-</v>
      </c>
      <c r="S197" s="51" t="str">
        <f>IFERROR(AVERAGEIFS('Orders - December 2020'!$I$2:$I$2047,'Orders - December 2020'!$H$2:$H$2047,Worksheet!S$3,'Orders - December 2020'!$C$2:$C$2047,Worksheet!$F197),"-")</f>
        <v>-</v>
      </c>
      <c r="T197" s="51" t="str">
        <f>IFERROR(AVERAGEIFS('Orders - December 2020'!$I$2:$I$2047,'Orders - December 2020'!$H$2:$H$2047,Worksheet!T$3,'Orders - December 2020'!$C$2:$C$2047,Worksheet!$F197),"-")</f>
        <v>-</v>
      </c>
      <c r="U197" s="51" t="str">
        <f>IFERROR(AVERAGEIFS('Orders - December 2020'!$I$2:$I$2047,'Orders - December 2020'!$H$2:$H$2047,Worksheet!U$3,'Orders - December 2020'!$C$2:$C$2047,Worksheet!$F197),"-")</f>
        <v>-</v>
      </c>
      <c r="V197" s="51" t="str">
        <f>IFERROR(AVERAGEIFS('Orders - December 2020'!$I$2:$I$2047,'Orders - December 2020'!$H$2:$H$2047,Worksheet!V$3,'Orders - December 2020'!$C$2:$C$2047,Worksheet!$F197),"-")</f>
        <v>-</v>
      </c>
      <c r="W197" s="51" t="str">
        <f>IFERROR(AVERAGEIFS('Orders - December 2020'!$I$2:$I$2047,'Orders - December 2020'!$H$2:$H$2047,Worksheet!W$3,'Orders - December 2020'!$C$2:$C$2047,Worksheet!$F197),"-")</f>
        <v>-</v>
      </c>
      <c r="X197" s="51" t="str">
        <f>IFERROR(AVERAGEIFS('Orders - December 2020'!$I$2:$I$2047,'Orders - December 2020'!$H$2:$H$2047,Worksheet!X$3,'Orders - December 2020'!$C$2:$C$2047,Worksheet!$F197),"-")</f>
        <v>-</v>
      </c>
      <c r="Y197" s="51" t="str">
        <f>IFERROR(AVERAGEIFS('Orders - December 2020'!$I$2:$I$2047,'Orders - December 2020'!$H$2:$H$2047,Worksheet!Y$3,'Orders - December 2020'!$C$2:$C$2047,Worksheet!$F197),"-")</f>
        <v>-</v>
      </c>
      <c r="Z197" s="51" t="str">
        <f>IFERROR(AVERAGEIFS('Orders - December 2020'!$I$2:$I$2047,'Orders - December 2020'!$H$2:$H$2047,Worksheet!Z$3,'Orders - December 2020'!$C$2:$C$2047,Worksheet!$F197),"-")</f>
        <v>-</v>
      </c>
      <c r="AA197" s="51" t="str">
        <f>IFERROR(AVERAGEIFS('Orders - December 2020'!$I$2:$I$2047,'Orders - December 2020'!$H$2:$H$2047,Worksheet!AA$3,'Orders - December 2020'!$C$2:$C$2047,Worksheet!$F197),"-")</f>
        <v>-</v>
      </c>
      <c r="AB197" s="51" t="str">
        <f>IFERROR(AVERAGEIFS('Orders - December 2020'!$I$2:$I$2047,'Orders - December 2020'!$H$2:$H$2047,Worksheet!AB$3,'Orders - December 2020'!$C$2:$C$2047,Worksheet!$F197),"-")</f>
        <v>-</v>
      </c>
      <c r="AC197" s="51" t="str">
        <f>IFERROR(AVERAGEIFS('Orders - December 2020'!$I$2:$I$2047,'Orders - December 2020'!$H$2:$H$2047,Worksheet!AC$3,'Orders - December 2020'!$C$2:$C$2047,Worksheet!$F197),"-")</f>
        <v>-</v>
      </c>
      <c r="AD197" s="51" t="str">
        <f>IFERROR(AVERAGEIFS('Orders - December 2020'!$I$2:$I$2047,'Orders - December 2020'!$H$2:$H$2047,Worksheet!AD$3,'Orders - December 2020'!$C$2:$C$2047,Worksheet!$F197),"-")</f>
        <v>-</v>
      </c>
      <c r="AE197" s="51" t="str">
        <f>IFERROR(AVERAGEIFS('Orders - December 2020'!$I$2:$I$2047,'Orders - December 2020'!$H$2:$H$2047,Worksheet!AE$3,'Orders - December 2020'!$C$2:$C$2047,Worksheet!$F197),"-")</f>
        <v>-</v>
      </c>
      <c r="AF197" s="51" t="str">
        <f>IFERROR(AVERAGEIFS('Orders - December 2020'!$I$2:$I$2047,'Orders - December 2020'!$H$2:$H$2047,Worksheet!AF$3,'Orders - December 2020'!$C$2:$C$2047,Worksheet!$F197),"-")</f>
        <v>-</v>
      </c>
      <c r="AG197" s="51" t="str">
        <f>IFERROR(AVERAGEIFS('Orders - December 2020'!$I$2:$I$2047,'Orders - December 2020'!$H$2:$H$2047,Worksheet!AG$3,'Orders - December 2020'!$C$2:$C$2047,Worksheet!$F197),"-")</f>
        <v>-</v>
      </c>
      <c r="AH197" s="51" t="str">
        <f>IFERROR(AVERAGEIFS('Orders - December 2020'!$I$2:$I$2047,'Orders - December 2020'!$H$2:$H$2047,Worksheet!AH$3,'Orders - December 2020'!$C$2:$C$2047,Worksheet!$F197),"-")</f>
        <v>-</v>
      </c>
      <c r="AI197" s="51" t="str">
        <f>IFERROR(AVERAGEIFS('Orders - December 2020'!$I$2:$I$2047,'Orders - December 2020'!$H$2:$H$2047,Worksheet!AI$3,'Orders - December 2020'!$C$2:$C$2047,Worksheet!$F197),"-")</f>
        <v>-</v>
      </c>
      <c r="AJ197" s="51">
        <f>IFERROR(AVERAGEIFS('Orders - December 2020'!$I$2:$I$2047,'Orders - December 2020'!$H$2:$H$2047,Worksheet!AJ$3,'Orders - December 2020'!$C$2:$C$2047,Worksheet!$F197),"-")</f>
        <v>1</v>
      </c>
      <c r="AK197" s="51">
        <f>IFERROR(AVERAGEIFS('Orders - December 2020'!$I$2:$I$2047,'Orders - December 2020'!$H$2:$H$2047,Worksheet!AK$3,'Orders - December 2020'!$C$2:$C$2047,Worksheet!$F197),"-")</f>
        <v>2</v>
      </c>
      <c r="AL197" s="51" t="str">
        <f>IFERROR(AVERAGEIFS('Orders - December 2020'!$I$2:$I$2047,'Orders - December 2020'!$H$2:$H$2047,Worksheet!AL$3,'Orders - December 2020'!$C$2:$C$2047,Worksheet!$F197),"-")</f>
        <v>-</v>
      </c>
      <c r="AM197" s="51" t="str">
        <f>IFERROR(AVERAGEIFS('Orders - December 2020'!$I$2:$I$2047,'Orders - December 2020'!$H$2:$H$2047,Worksheet!AM$3,'Orders - December 2020'!$C$2:$C$2047,Worksheet!$F197),"-")</f>
        <v>-</v>
      </c>
      <c r="AN197" s="51" t="str">
        <f>IFERROR(AVERAGEIFS('Orders - December 2020'!$I$2:$I$2047,'Orders - December 2020'!$H$2:$H$2047,Worksheet!AN$3,'Orders - December 2020'!$C$2:$C$2047,Worksheet!$F197),"-")</f>
        <v>-</v>
      </c>
      <c r="AO197" s="51" t="str">
        <f>IFERROR(AVERAGEIFS('Orders - December 2020'!$I$2:$I$2047,'Orders - December 2020'!$H$2:$H$2047,Worksheet!AO$3,'Orders - December 2020'!$C$2:$C$2047,Worksheet!$F197),"-")</f>
        <v>-</v>
      </c>
      <c r="AP197" s="51" t="str">
        <f>IFERROR(AVERAGEIFS('Orders - December 2020'!$I$2:$I$2047,'Orders - December 2020'!$H$2:$H$2047,Worksheet!AP$3,'Orders - December 2020'!$C$2:$C$2047,Worksheet!$F197),"-")</f>
        <v>-</v>
      </c>
      <c r="AQ197" s="51" t="str">
        <f>IFERROR(AVERAGEIFS('Orders - December 2020'!$I$2:$I$2047,'Orders - December 2020'!$H$2:$H$2047,Worksheet!AQ$3,'Orders - December 2020'!$C$2:$C$2047,Worksheet!$F197),"-")</f>
        <v>-</v>
      </c>
      <c r="AR197" s="51" t="str">
        <f>IFERROR(AVERAGEIFS('Orders - December 2020'!$I$2:$I$2047,'Orders - December 2020'!$H$2:$H$2047,Worksheet!AR$3,'Orders - December 2020'!$C$2:$C$2047,Worksheet!$F197),"-")</f>
        <v>-</v>
      </c>
      <c r="AS197" s="51" t="str">
        <f>IFERROR(AVERAGEIFS('Orders - December 2020'!$I$2:$I$2047,'Orders - December 2020'!$H$2:$H$2047,Worksheet!AS$3,'Orders - December 2020'!$C$2:$C$2047,Worksheet!$F197),"-")</f>
        <v>-</v>
      </c>
      <c r="AT197" s="51" t="str">
        <f>IFERROR(AVERAGEIFS('Orders - December 2020'!$I$2:$I$2047,'Orders - December 2020'!$H$2:$H$2047,Worksheet!AT$3,'Orders - December 2020'!$C$2:$C$2047,Worksheet!$F197),"-")</f>
        <v>-</v>
      </c>
      <c r="AU197" s="51" t="str">
        <f>IFERROR(AVERAGEIFS('Orders - December 2020'!$I$2:$I$2047,'Orders - December 2020'!$H$2:$H$2047,Worksheet!AU$3,'Orders - December 2020'!$C$2:$C$2047,Worksheet!$F197),"-")</f>
        <v>-</v>
      </c>
      <c r="AV197" s="51" t="str">
        <f>IFERROR(AVERAGEIFS('Orders - December 2020'!$I$2:$I$2047,'Orders - December 2020'!$H$2:$H$2047,Worksheet!AV$3,'Orders - December 2020'!$C$2:$C$2047,Worksheet!$F197),"-")</f>
        <v>-</v>
      </c>
      <c r="AW197" s="51" t="str">
        <f>IFERROR(AVERAGEIFS('Orders - December 2020'!$I$2:$I$2047,'Orders - December 2020'!$H$2:$H$2047,Worksheet!AW$3,'Orders - December 2020'!$C$2:$C$2047,Worksheet!$F197),"-")</f>
        <v>-</v>
      </c>
      <c r="AX197" s="51" t="str">
        <f>IFERROR(AVERAGEIFS('Orders - December 2020'!$I$2:$I$2047,'Orders - December 2020'!$H$2:$H$2047,Worksheet!AX$3,'Orders - December 2020'!$C$2:$C$2047,Worksheet!$F197),"-")</f>
        <v>-</v>
      </c>
      <c r="AY197" s="51">
        <f>IFERROR(AVERAGEIFS('Orders - December 2020'!$I$2:$I$2047,'Orders - December 2020'!$H$2:$H$2047,Worksheet!AY$3,'Orders - December 2020'!$C$2:$C$2047,Worksheet!$F197),"-")</f>
        <v>1</v>
      </c>
      <c r="AZ197" s="51" t="str">
        <f>IFERROR(AVERAGEIFS('Orders - December 2020'!$I$2:$I$2047,'Orders - December 2020'!$H$2:$H$2047,Worksheet!AZ$3,'Orders - December 2020'!$C$2:$C$2047,Worksheet!$F197),"-")</f>
        <v>-</v>
      </c>
      <c r="BA197" s="51" t="str">
        <f>IFERROR(AVERAGEIFS('Orders - December 2020'!$I$2:$I$2047,'Orders - December 2020'!$H$2:$H$2047,Worksheet!BA$3,'Orders - December 2020'!$C$2:$C$2047,Worksheet!$F197),"-")</f>
        <v>-</v>
      </c>
      <c r="BB197" s="51" t="str">
        <f>IFERROR(AVERAGEIFS('Orders - December 2020'!$I$2:$I$2047,'Orders - December 2020'!$H$2:$H$2047,Worksheet!BB$3,'Orders - December 2020'!$C$2:$C$2047,Worksheet!$F197),"-")</f>
        <v>-</v>
      </c>
      <c r="BC197" s="51" t="str">
        <f>IFERROR(AVERAGEIFS('Orders - December 2020'!$I$2:$I$2047,'Orders - December 2020'!$H$2:$H$2047,Worksheet!BC$3,'Orders - December 2020'!$C$2:$C$2047,Worksheet!$F197),"-")</f>
        <v>-</v>
      </c>
      <c r="BD197" s="51" t="str">
        <f>IFERROR(AVERAGEIFS('Orders - December 2020'!$I$2:$I$2047,'Orders - December 2020'!$H$2:$H$2047,Worksheet!BD$3,'Orders - December 2020'!$C$2:$C$2047,Worksheet!$F197),"-")</f>
        <v>-</v>
      </c>
      <c r="BE197" s="51" t="str">
        <f>IFERROR(AVERAGEIFS('Orders - December 2020'!$I$2:$I$2047,'Orders - December 2020'!$H$2:$H$2047,Worksheet!BE$3,'Orders - December 2020'!$C$2:$C$2047,Worksheet!$F197),"-")</f>
        <v>-</v>
      </c>
      <c r="BF197" s="51" t="str">
        <f>IFERROR(AVERAGEIFS('Orders - December 2020'!$I$2:$I$2047,'Orders - December 2020'!$H$2:$H$2047,Worksheet!BF$3,'Orders - December 2020'!$C$2:$C$2047,Worksheet!$F197),"-")</f>
        <v>-</v>
      </c>
      <c r="BG197" s="51" t="str">
        <f>IFERROR(AVERAGEIFS('Orders - December 2020'!$I$2:$I$2047,'Orders - December 2020'!$H$2:$H$2047,Worksheet!BG$3,'Orders - December 2020'!$C$2:$C$2047,Worksheet!$F197),"-")</f>
        <v>-</v>
      </c>
      <c r="BH197" s="51" t="str">
        <f>IFERROR(AVERAGEIFS('Orders - December 2020'!$I$2:$I$2047,'Orders - December 2020'!$H$2:$H$2047,Worksheet!BH$3,'Orders - December 2020'!$C$2:$C$2047,Worksheet!$F197),"-")</f>
        <v>-</v>
      </c>
      <c r="BI197" s="51" t="str">
        <f>IFERROR(AVERAGEIFS('Orders - December 2020'!$I$2:$I$2047,'Orders - December 2020'!$H$2:$H$2047,Worksheet!BI$3,'Orders - December 2020'!$C$2:$C$2047,Worksheet!$F197),"-")</f>
        <v>-</v>
      </c>
      <c r="BJ197" s="51" t="str">
        <f>IFERROR(AVERAGEIFS('Orders - December 2020'!$I$2:$I$2047,'Orders - December 2020'!$H$2:$H$2047,Worksheet!BJ$3,'Orders - December 2020'!$C$2:$C$2047,Worksheet!$F197),"-")</f>
        <v>-</v>
      </c>
      <c r="BK197" s="51" t="str">
        <f>IFERROR(AVERAGEIFS('Orders - December 2020'!$I$2:$I$2047,'Orders - December 2020'!$H$2:$H$2047,Worksheet!BK$3,'Orders - December 2020'!$C$2:$C$2047,Worksheet!$F197),"-")</f>
        <v>-</v>
      </c>
      <c r="BL197" s="51" t="str">
        <f>IFERROR(AVERAGEIFS('Orders - December 2020'!$I$2:$I$2047,'Orders - December 2020'!$H$2:$H$2047,Worksheet!BL$3,'Orders - December 2020'!$C$2:$C$2047,Worksheet!$F197),"-")</f>
        <v>-</v>
      </c>
      <c r="BM197" s="51" t="str">
        <f>IFERROR(AVERAGEIFS('Orders - December 2020'!$I$2:$I$2047,'Orders - December 2020'!$H$2:$H$2047,Worksheet!BM$3,'Orders - December 2020'!$C$2:$C$2047,Worksheet!$F197),"-")</f>
        <v>-</v>
      </c>
      <c r="BN197" s="51" t="str">
        <f>IFERROR(AVERAGEIFS('Orders - December 2020'!$I$2:$I$2047,'Orders - December 2020'!$H$2:$H$2047,Worksheet!BN$3,'Orders - December 2020'!$C$2:$C$2047,Worksheet!$F197),"-")</f>
        <v>-</v>
      </c>
      <c r="BO197" s="51" t="str">
        <f>IFERROR(AVERAGEIFS('Orders - December 2020'!$I$2:$I$2047,'Orders - December 2020'!$H$2:$H$2047,Worksheet!BO$3,'Orders - December 2020'!$C$2:$C$2047,Worksheet!$F197),"-")</f>
        <v>-</v>
      </c>
      <c r="BP197" s="51" t="str">
        <f>IFERROR(AVERAGEIFS('Orders - December 2020'!$I$2:$I$2047,'Orders - December 2020'!$H$2:$H$2047,Worksheet!BP$3,'Orders - December 2020'!$C$2:$C$2047,Worksheet!$F197),"-")</f>
        <v>-</v>
      </c>
      <c r="BQ197" s="51" t="str">
        <f>IFERROR(AVERAGEIFS('Orders - December 2020'!$I$2:$I$2047,'Orders - December 2020'!$H$2:$H$2047,Worksheet!BQ$3,'Orders - December 2020'!$C$2:$C$2047,Worksheet!$F197),"-")</f>
        <v>-</v>
      </c>
      <c r="BR197" s="51" t="str">
        <f>IFERROR(AVERAGEIFS('Orders - December 2020'!$I$2:$I$2047,'Orders - December 2020'!$H$2:$H$2047,Worksheet!BR$3,'Orders - December 2020'!$C$2:$C$2047,Worksheet!$F197),"-")</f>
        <v>-</v>
      </c>
      <c r="BS197" s="51" t="str">
        <f>IFERROR(AVERAGEIFS('Orders - December 2020'!$I$2:$I$2047,'Orders - December 2020'!$H$2:$H$2047,Worksheet!BS$3,'Orders - December 2020'!$C$2:$C$2047,Worksheet!$F197),"-")</f>
        <v>-</v>
      </c>
      <c r="BT197" s="51" t="str">
        <f>IFERROR(AVERAGEIFS('Orders - December 2020'!$I$2:$I$2047,'Orders - December 2020'!$H$2:$H$2047,Worksheet!BT$3,'Orders - December 2020'!$C$2:$C$2047,Worksheet!$F197),"-")</f>
        <v>-</v>
      </c>
      <c r="BU197" s="51" t="str">
        <f>IFERROR(AVERAGEIFS('Orders - December 2020'!$I$2:$I$2047,'Orders - December 2020'!$H$2:$H$2047,Worksheet!BU$3,'Orders - December 2020'!$C$2:$C$2047,Worksheet!$F197),"-")</f>
        <v>-</v>
      </c>
      <c r="BV197" s="51" t="str">
        <f>IFERROR(AVERAGEIFS('Orders - December 2020'!$I$2:$I$2047,'Orders - December 2020'!$H$2:$H$2047,Worksheet!BV$3,'Orders - December 2020'!$C$2:$C$2047,Worksheet!$F197),"-")</f>
        <v>-</v>
      </c>
      <c r="BW197" s="51" t="str">
        <f>IFERROR(AVERAGEIFS('Orders - December 2020'!$I$2:$I$2047,'Orders - December 2020'!$H$2:$H$2047,Worksheet!BW$3,'Orders - December 2020'!$C$2:$C$2047,Worksheet!$F197),"-")</f>
        <v>-</v>
      </c>
      <c r="BX197" s="51" t="str">
        <f>IFERROR(AVERAGEIFS('Orders - December 2020'!$I$2:$I$2047,'Orders - December 2020'!$H$2:$H$2047,Worksheet!BX$3,'Orders - December 2020'!$C$2:$C$2047,Worksheet!$F197),"-")</f>
        <v>-</v>
      </c>
      <c r="BY197" s="51" t="str">
        <f>IFERROR(AVERAGEIFS('Orders - December 2020'!$I$2:$I$2047,'Orders - December 2020'!$H$2:$H$2047,Worksheet!BY$3,'Orders - December 2020'!$C$2:$C$2047,Worksheet!$F197),"-")</f>
        <v>-</v>
      </c>
      <c r="BZ197" s="51" t="str">
        <f>IFERROR(AVERAGEIFS('Orders - December 2020'!$I$2:$I$2047,'Orders - December 2020'!$H$2:$H$2047,Worksheet!BZ$3,'Orders - December 2020'!$C$2:$C$2047,Worksheet!$F197),"-")</f>
        <v>-</v>
      </c>
      <c r="CA197" s="51" t="str">
        <f>IFERROR(AVERAGEIFS('Orders - December 2020'!$I$2:$I$2047,'Orders - December 2020'!$H$2:$H$2047,Worksheet!CA$3,'Orders - December 2020'!$C$2:$C$2047,Worksheet!$F197),"-")</f>
        <v>-</v>
      </c>
      <c r="CB197" s="51" t="str">
        <f>IFERROR(AVERAGEIFS('Orders - December 2020'!$I$2:$I$2047,'Orders - December 2020'!$H$2:$H$2047,Worksheet!CB$3,'Orders - December 2020'!$C$2:$C$2047,Worksheet!$F197),"-")</f>
        <v>-</v>
      </c>
      <c r="CC197" s="51" t="str">
        <f>IFERROR(AVERAGEIFS('Orders - December 2020'!$I$2:$I$2047,'Orders - December 2020'!$H$2:$H$2047,Worksheet!CC$3,'Orders - December 2020'!$C$2:$C$2047,Worksheet!$F197),"-")</f>
        <v>-</v>
      </c>
      <c r="CD197" s="51" t="str">
        <f>IFERROR(AVERAGEIFS('Orders - December 2020'!$I$2:$I$2047,'Orders - December 2020'!$H$2:$H$2047,Worksheet!CD$3,'Orders - December 2020'!$C$2:$C$2047,Worksheet!$F197),"-")</f>
        <v>-</v>
      </c>
      <c r="CE197" s="51" t="str">
        <f>IFERROR(AVERAGEIFS('Orders - December 2020'!$I$2:$I$2047,'Orders - December 2020'!$H$2:$H$2047,Worksheet!CE$3,'Orders - December 2020'!$C$2:$C$2047,Worksheet!$F197),"-")</f>
        <v>-</v>
      </c>
      <c r="CF197" s="51" t="str">
        <f>IFERROR(AVERAGEIFS('Orders - December 2020'!$I$2:$I$2047,'Orders - December 2020'!$H$2:$H$2047,Worksheet!CF$3,'Orders - December 2020'!$C$2:$C$2047,Worksheet!$F197),"-")</f>
        <v>-</v>
      </c>
      <c r="CG197" s="51" t="str">
        <f>IFERROR(AVERAGEIFS('Orders - December 2020'!$I$2:$I$2047,'Orders - December 2020'!$H$2:$H$2047,Worksheet!CG$3,'Orders - December 2020'!$C$2:$C$2047,Worksheet!$F197),"-")</f>
        <v>-</v>
      </c>
      <c r="CH197" s="51" t="str">
        <f>IFERROR(AVERAGEIFS('Orders - December 2020'!$I$2:$I$2047,'Orders - December 2020'!$H$2:$H$2047,Worksheet!CH$3,'Orders - December 2020'!$C$2:$C$2047,Worksheet!$F197),"-")</f>
        <v>-</v>
      </c>
      <c r="CI197" s="51" t="str">
        <f>IFERROR(AVERAGEIFS('Orders - December 2020'!$I$2:$I$2047,'Orders - December 2020'!$H$2:$H$2047,Worksheet!CI$3,'Orders - December 2020'!$C$2:$C$2047,Worksheet!$F197),"-")</f>
        <v>-</v>
      </c>
      <c r="CJ197" s="51" t="str">
        <f>IFERROR(AVERAGEIFS('Orders - December 2020'!$I$2:$I$2047,'Orders - December 2020'!$H$2:$H$2047,Worksheet!CJ$3,'Orders - December 2020'!$C$2:$C$2047,Worksheet!$F197),"-")</f>
        <v>-</v>
      </c>
      <c r="CK197" s="51" t="str">
        <f>IFERROR(AVERAGEIFS('Orders - December 2020'!$I$2:$I$2047,'Orders - December 2020'!$H$2:$H$2047,Worksheet!CK$3,'Orders - December 2020'!$C$2:$C$2047,Worksheet!$F197),"-")</f>
        <v>-</v>
      </c>
      <c r="CL197" s="51" t="str">
        <f>IFERROR(AVERAGEIFS('Orders - December 2020'!$I$2:$I$2047,'Orders - December 2020'!$H$2:$H$2047,Worksheet!CL$3,'Orders - December 2020'!$C$2:$C$2047,Worksheet!$F197),"-")</f>
        <v>-</v>
      </c>
      <c r="CM197" s="51" t="str">
        <f>IFERROR(AVERAGEIFS('Orders - December 2020'!$I$2:$I$2047,'Orders - December 2020'!$H$2:$H$2047,Worksheet!CM$3,'Orders - December 2020'!$C$2:$C$2047,Worksheet!$F197),"-")</f>
        <v>-</v>
      </c>
      <c r="CN197" s="51" t="str">
        <f>IFERROR(AVERAGEIFS('Orders - December 2020'!$I$2:$I$2047,'Orders - December 2020'!$H$2:$H$2047,Worksheet!CN$3,'Orders - December 2020'!$C$2:$C$2047,Worksheet!$F197),"-")</f>
        <v>-</v>
      </c>
      <c r="CO197" s="51" t="str">
        <f>IFERROR(AVERAGEIFS('Orders - December 2020'!$I$2:$I$2047,'Orders - December 2020'!$H$2:$H$2047,Worksheet!CO$3,'Orders - December 2020'!$C$2:$C$2047,Worksheet!$F197),"-")</f>
        <v>-</v>
      </c>
      <c r="CP197" s="51" t="str">
        <f>IFERROR(AVERAGEIFS('Orders - December 2020'!$I$2:$I$2047,'Orders - December 2020'!$H$2:$H$2047,Worksheet!CP$3,'Orders - December 2020'!$C$2:$C$2047,Worksheet!$F197),"-")</f>
        <v>-</v>
      </c>
      <c r="CQ197" s="51" t="str">
        <f>IFERROR(AVERAGEIFS('Orders - December 2020'!$I$2:$I$2047,'Orders - December 2020'!$H$2:$H$2047,Worksheet!CQ$3,'Orders - December 2020'!$C$2:$C$2047,Worksheet!$F197),"-")</f>
        <v>-</v>
      </c>
      <c r="CR197" s="51" t="str">
        <f>IFERROR(AVERAGEIFS('Orders - December 2020'!$I$2:$I$2047,'Orders - December 2020'!$H$2:$H$2047,Worksheet!CR$3,'Orders - December 2020'!$C$2:$C$2047,Worksheet!$F197),"-")</f>
        <v>-</v>
      </c>
      <c r="CS197" s="51" t="str">
        <f>IFERROR(AVERAGEIFS('Orders - December 2020'!$I$2:$I$2047,'Orders - December 2020'!$H$2:$H$2047,Worksheet!CS$3,'Orders - December 2020'!$C$2:$C$2047,Worksheet!$F197),"-")</f>
        <v>-</v>
      </c>
      <c r="CT197" s="51" t="str">
        <f>IFERROR(AVERAGEIFS('Orders - December 2020'!$I$2:$I$2047,'Orders - December 2020'!$H$2:$H$2047,Worksheet!CT$3,'Orders - December 2020'!$C$2:$C$2047,Worksheet!$F197),"-")</f>
        <v>-</v>
      </c>
      <c r="CU197" s="51" t="str">
        <f>IFERROR(AVERAGEIFS('Orders - December 2020'!$I$2:$I$2047,'Orders - December 2020'!$H$2:$H$2047,Worksheet!CU$3,'Orders - December 2020'!$C$2:$C$2047,Worksheet!$F197),"-")</f>
        <v>-</v>
      </c>
      <c r="CV197" s="51" t="str">
        <f>IFERROR(AVERAGEIFS('Orders - December 2020'!$I$2:$I$2047,'Orders - December 2020'!$H$2:$H$2047,Worksheet!CV$3,'Orders - December 2020'!$C$2:$C$2047,Worksheet!$F197),"-")</f>
        <v>-</v>
      </c>
      <c r="CW197" s="51" t="str">
        <f>IFERROR(AVERAGEIFS('Orders - December 2020'!$I$2:$I$2047,'Orders - December 2020'!$H$2:$H$2047,Worksheet!CW$3,'Orders - December 2020'!$C$2:$C$2047,Worksheet!$F197),"-")</f>
        <v>-</v>
      </c>
      <c r="CX197" s="51" t="str">
        <f>IFERROR(AVERAGEIFS('Orders - December 2020'!$I$2:$I$2047,'Orders - December 2020'!$H$2:$H$2047,Worksheet!CX$3,'Orders - December 2020'!$C$2:$C$2047,Worksheet!$F197),"-")</f>
        <v>-</v>
      </c>
      <c r="CY197" s="51" t="str">
        <f>IFERROR(AVERAGEIFS('Orders - December 2020'!$I$2:$I$2047,'Orders - December 2020'!$H$2:$H$2047,Worksheet!CY$3,'Orders - December 2020'!$C$2:$C$2047,Worksheet!$F197),"-")</f>
        <v>-</v>
      </c>
      <c r="CZ197" s="51" t="str">
        <f>IFERROR(AVERAGEIFS('Orders - December 2020'!$I$2:$I$2047,'Orders - December 2020'!$H$2:$H$2047,Worksheet!CZ$3,'Orders - December 2020'!$C$2:$C$2047,Worksheet!$F197),"-")</f>
        <v>-</v>
      </c>
      <c r="DA197" s="51" t="str">
        <f>IFERROR(AVERAGEIFS('Orders - December 2020'!$I$2:$I$2047,'Orders - December 2020'!$H$2:$H$2047,Worksheet!DA$3,'Orders - December 2020'!$C$2:$C$2047,Worksheet!$F197),"-")</f>
        <v>-</v>
      </c>
      <c r="DB197" s="51" t="str">
        <f>IFERROR(AVERAGEIFS('Orders - December 2020'!$I$2:$I$2047,'Orders - December 2020'!$H$2:$H$2047,Worksheet!DB$3,'Orders - December 2020'!$C$2:$C$2047,Worksheet!$F197),"-")</f>
        <v>-</v>
      </c>
      <c r="DC197" s="51" t="str">
        <f>IFERROR(AVERAGEIFS('Orders - December 2020'!$I$2:$I$2047,'Orders - December 2020'!$H$2:$H$2047,Worksheet!DC$3,'Orders - December 2020'!$C$2:$C$2047,Worksheet!$F197),"-")</f>
        <v>-</v>
      </c>
      <c r="DD197" s="51" t="str">
        <f>IFERROR(AVERAGEIFS('Orders - December 2020'!$I$2:$I$2047,'Orders - December 2020'!$H$2:$H$2047,Worksheet!DD$3,'Orders - December 2020'!$C$2:$C$2047,Worksheet!$F197),"-")</f>
        <v>-</v>
      </c>
      <c r="DE197" s="51" t="str">
        <f>IFERROR(AVERAGEIFS('Orders - December 2020'!$I$2:$I$2047,'Orders - December 2020'!$H$2:$H$2047,Worksheet!DE$3,'Orders - December 2020'!$C$2:$C$2047,Worksheet!$F197),"-")</f>
        <v>-</v>
      </c>
      <c r="DF197" s="51" t="str">
        <f>IFERROR(AVERAGEIFS('Orders - December 2020'!$I$2:$I$2047,'Orders - December 2020'!$H$2:$H$2047,Worksheet!DF$3,'Orders - December 2020'!$C$2:$C$2047,Worksheet!$F197),"-")</f>
        <v>-</v>
      </c>
      <c r="DG197" s="51" t="str">
        <f>IFERROR(AVERAGEIFS('Orders - December 2020'!$I$2:$I$2047,'Orders - December 2020'!$H$2:$H$2047,Worksheet!DG$3,'Orders - December 2020'!$C$2:$C$2047,Worksheet!$F197),"-")</f>
        <v>-</v>
      </c>
      <c r="DH197" s="51" t="str">
        <f>IFERROR(AVERAGEIFS('Orders - December 2020'!$I$2:$I$2047,'Orders - December 2020'!$H$2:$H$2047,Worksheet!DH$3,'Orders - December 2020'!$C$2:$C$2047,Worksheet!$F197),"-")</f>
        <v>-</v>
      </c>
      <c r="DI197" s="51" t="str">
        <f>IFERROR(AVERAGEIFS('Orders - December 2020'!$I$2:$I$2047,'Orders - December 2020'!$H$2:$H$2047,Worksheet!DI$3,'Orders - December 2020'!$C$2:$C$2047,Worksheet!$F197),"-")</f>
        <v>-</v>
      </c>
      <c r="DJ197" s="51" t="str">
        <f>IFERROR(AVERAGEIFS('Orders - December 2020'!$I$2:$I$2047,'Orders - December 2020'!$H$2:$H$2047,Worksheet!DJ$3,'Orders - December 2020'!$C$2:$C$2047,Worksheet!$F197),"-")</f>
        <v>-</v>
      </c>
      <c r="DK197" s="51" t="str">
        <f>IFERROR(AVERAGEIFS('Orders - December 2020'!$I$2:$I$2047,'Orders - December 2020'!$H$2:$H$2047,Worksheet!DK$3,'Orders - December 2020'!$C$2:$C$2047,Worksheet!$F197),"-")</f>
        <v>-</v>
      </c>
      <c r="DL197" s="51" t="str">
        <f>IFERROR(AVERAGEIFS('Orders - December 2020'!$I$2:$I$2047,'Orders - December 2020'!$H$2:$H$2047,Worksheet!DL$3,'Orders - December 2020'!$C$2:$C$2047,Worksheet!$F197),"-")</f>
        <v>-</v>
      </c>
      <c r="DM197" s="51" t="str">
        <f>IFERROR(AVERAGEIFS('Orders - December 2020'!$I$2:$I$2047,'Orders - December 2020'!$H$2:$H$2047,Worksheet!DM$3,'Orders - December 2020'!$C$2:$C$2047,Worksheet!$F197),"-")</f>
        <v>-</v>
      </c>
      <c r="DN197" s="51" t="str">
        <f>IFERROR(AVERAGEIFS('Orders - December 2020'!$I$2:$I$2047,'Orders - December 2020'!$H$2:$H$2047,Worksheet!DN$3,'Orders - December 2020'!$C$2:$C$2047,Worksheet!$F197),"-")</f>
        <v>-</v>
      </c>
      <c r="DO197" s="51" t="str">
        <f>IFERROR(AVERAGEIFS('Orders - December 2020'!$I$2:$I$2047,'Orders - December 2020'!$H$2:$H$2047,Worksheet!DO$3,'Orders - December 2020'!$C$2:$C$2047,Worksheet!$F197),"-")</f>
        <v>-</v>
      </c>
      <c r="DP197" s="51" t="str">
        <f>IFERROR(AVERAGEIFS('Orders - December 2020'!$I$2:$I$2047,'Orders - December 2020'!$H$2:$H$2047,Worksheet!DP$3,'Orders - December 2020'!$C$2:$C$2047,Worksheet!$F197),"-")</f>
        <v>-</v>
      </c>
      <c r="DQ197" s="51" t="str">
        <f>IFERROR(AVERAGEIFS('Orders - December 2020'!$I$2:$I$2047,'Orders - December 2020'!$H$2:$H$2047,Worksheet!DQ$3,'Orders - December 2020'!$C$2:$C$2047,Worksheet!$F197),"-")</f>
        <v>-</v>
      </c>
      <c r="DR197" s="51" t="str">
        <f>IFERROR(AVERAGEIFS('Orders - December 2020'!$I$2:$I$2047,'Orders - December 2020'!$H$2:$H$2047,Worksheet!DR$3,'Orders - December 2020'!$C$2:$C$2047,Worksheet!$F197),"-")</f>
        <v>-</v>
      </c>
      <c r="DS197" s="51" t="str">
        <f>IFERROR(AVERAGEIFS('Orders - December 2020'!$I$2:$I$2047,'Orders - December 2020'!$H$2:$H$2047,Worksheet!DS$3,'Orders - December 2020'!$C$2:$C$2047,Worksheet!$F197),"-")</f>
        <v>-</v>
      </c>
      <c r="DT197" s="51" t="str">
        <f>IFERROR(AVERAGEIFS('Orders - December 2020'!$I$2:$I$2047,'Orders - December 2020'!$H$2:$H$2047,Worksheet!DT$3,'Orders - December 2020'!$C$2:$C$2047,Worksheet!$F197),"-")</f>
        <v>-</v>
      </c>
      <c r="DU197" s="51" t="str">
        <f>IFERROR(AVERAGEIFS('Orders - December 2020'!$I$2:$I$2047,'Orders - December 2020'!$H$2:$H$2047,Worksheet!DU$3,'Orders - December 2020'!$C$2:$C$2047,Worksheet!$F197),"-")</f>
        <v>-</v>
      </c>
      <c r="DV197" s="51" t="str">
        <f>IFERROR(AVERAGEIFS('Orders - December 2020'!$I$2:$I$2047,'Orders - December 2020'!$H$2:$H$2047,Worksheet!DV$3,'Orders - December 2020'!$C$2:$C$2047,Worksheet!$F197),"-")</f>
        <v>-</v>
      </c>
      <c r="DW197" s="51" t="str">
        <f>IFERROR(AVERAGEIFS('Orders - December 2020'!$I$2:$I$2047,'Orders - December 2020'!$H$2:$H$2047,Worksheet!DW$3,'Orders - December 2020'!$C$2:$C$2047,Worksheet!$F197),"-")</f>
        <v>-</v>
      </c>
      <c r="DX197" s="51" t="str">
        <f>IFERROR(AVERAGEIFS('Orders - December 2020'!$I$2:$I$2047,'Orders - December 2020'!$H$2:$H$2047,Worksheet!DX$3,'Orders - December 2020'!$C$2:$C$2047,Worksheet!$F197),"-")</f>
        <v>-</v>
      </c>
      <c r="DY197" s="51" t="str">
        <f>IFERROR(AVERAGEIFS('Orders - December 2020'!$I$2:$I$2047,'Orders - December 2020'!$H$2:$H$2047,Worksheet!DY$3,'Orders - December 2020'!$C$2:$C$2047,Worksheet!$F197),"-")</f>
        <v>-</v>
      </c>
      <c r="DZ197" s="51" t="str">
        <f>IFERROR(AVERAGEIFS('Orders - December 2020'!$I$2:$I$2047,'Orders - December 2020'!$H$2:$H$2047,Worksheet!DZ$3,'Orders - December 2020'!$C$2:$C$2047,Worksheet!$F197),"-")</f>
        <v>-</v>
      </c>
      <c r="EA197" s="51" t="str">
        <f>IFERROR(AVERAGEIFS('Orders - December 2020'!$I$2:$I$2047,'Orders - December 2020'!$H$2:$H$2047,Worksheet!EA$3,'Orders - December 2020'!$C$2:$C$2047,Worksheet!$F197),"-")</f>
        <v>-</v>
      </c>
      <c r="EB197" s="51" t="str">
        <f>IFERROR(AVERAGEIFS('Orders - December 2020'!$I$2:$I$2047,'Orders - December 2020'!$H$2:$H$2047,Worksheet!EB$3,'Orders - December 2020'!$C$2:$C$2047,Worksheet!$F197),"-")</f>
        <v>-</v>
      </c>
      <c r="EC197" s="51" t="str">
        <f>IFERROR(AVERAGEIFS('Orders - December 2020'!$I$2:$I$2047,'Orders - December 2020'!$H$2:$H$2047,Worksheet!EC$3,'Orders - December 2020'!$C$2:$C$2047,Worksheet!$F197),"-")</f>
        <v>-</v>
      </c>
      <c r="ED197" s="51" t="str">
        <f>IFERROR(AVERAGEIFS('Orders - December 2020'!$I$2:$I$2047,'Orders - December 2020'!$H$2:$H$2047,Worksheet!ED$3,'Orders - December 2020'!$C$2:$C$2047,Worksheet!$F197),"-")</f>
        <v>-</v>
      </c>
      <c r="EE197" s="51" t="str">
        <f>IFERROR(AVERAGEIFS('Orders - December 2020'!$I$2:$I$2047,'Orders - December 2020'!$H$2:$H$2047,Worksheet!EE$3,'Orders - December 2020'!$C$2:$C$2047,Worksheet!$F197),"-")</f>
        <v>-</v>
      </c>
      <c r="EF197" s="51" t="str">
        <f>IFERROR(AVERAGEIFS('Orders - December 2020'!$I$2:$I$2047,'Orders - December 2020'!$H$2:$H$2047,Worksheet!EF$3,'Orders - December 2020'!$C$2:$C$2047,Worksheet!$F197),"-")</f>
        <v>-</v>
      </c>
      <c r="EG197" s="51" t="str">
        <f>IFERROR(AVERAGEIFS('Orders - December 2020'!$I$2:$I$2047,'Orders - December 2020'!$H$2:$H$2047,Worksheet!EG$3,'Orders - December 2020'!$C$2:$C$2047,Worksheet!$F197),"-")</f>
        <v>-</v>
      </c>
      <c r="EH197" s="51" t="str">
        <f>IFERROR(AVERAGEIFS('Orders - December 2020'!$I$2:$I$2047,'Orders - December 2020'!$H$2:$H$2047,Worksheet!EH$3,'Orders - December 2020'!$C$2:$C$2047,Worksheet!$F197),"-")</f>
        <v>-</v>
      </c>
      <c r="EI197" s="51" t="str">
        <f>IFERROR(AVERAGEIFS('Orders - December 2020'!$I$2:$I$2047,'Orders - December 2020'!$H$2:$H$2047,Worksheet!EI$3,'Orders - December 2020'!$C$2:$C$2047,Worksheet!$F197),"-")</f>
        <v>-</v>
      </c>
      <c r="EJ197" s="51" t="str">
        <f>IFERROR(AVERAGEIFS('Orders - December 2020'!$I$2:$I$2047,'Orders - December 2020'!$H$2:$H$2047,Worksheet!EJ$3,'Orders - December 2020'!$C$2:$C$2047,Worksheet!$F197),"-")</f>
        <v>-</v>
      </c>
      <c r="EK197" s="51" t="str">
        <f>IFERROR(AVERAGEIFS('Orders - December 2020'!$I$2:$I$2047,'Orders - December 2020'!$H$2:$H$2047,Worksheet!EK$3,'Orders - December 2020'!$C$2:$C$2047,Worksheet!$F197),"-")</f>
        <v>-</v>
      </c>
      <c r="EL197" s="51" t="str">
        <f>IFERROR(AVERAGEIFS('Orders - December 2020'!$I$2:$I$2047,'Orders - December 2020'!$H$2:$H$2047,Worksheet!EL$3,'Orders - December 2020'!$C$2:$C$2047,Worksheet!$F197),"-")</f>
        <v>-</v>
      </c>
      <c r="EM197" s="51" t="str">
        <f>IFERROR(AVERAGEIFS('Orders - December 2020'!$I$2:$I$2047,'Orders - December 2020'!$H$2:$H$2047,Worksheet!EM$3,'Orders - December 2020'!$C$2:$C$2047,Worksheet!$F197),"-")</f>
        <v>-</v>
      </c>
      <c r="EN197" s="51" t="str">
        <f>IFERROR(AVERAGEIFS('Orders - December 2020'!$I$2:$I$2047,'Orders - December 2020'!$H$2:$H$2047,Worksheet!EN$3,'Orders - December 2020'!$C$2:$C$2047,Worksheet!$F197),"-")</f>
        <v>-</v>
      </c>
      <c r="EO197" s="51" t="str">
        <f>IFERROR(AVERAGEIFS('Orders - December 2020'!$I$2:$I$2047,'Orders - December 2020'!$H$2:$H$2047,Worksheet!EO$3,'Orders - December 2020'!$C$2:$C$2047,Worksheet!$F197),"-")</f>
        <v>-</v>
      </c>
      <c r="EP197" s="51" t="str">
        <f>IFERROR(AVERAGEIFS('Orders - December 2020'!$I$2:$I$2047,'Orders - December 2020'!$H$2:$H$2047,Worksheet!EP$3,'Orders - December 2020'!$C$2:$C$2047,Worksheet!$F197),"-")</f>
        <v>-</v>
      </c>
      <c r="EQ197" s="51" t="str">
        <f>IFERROR(AVERAGEIFS('Orders - December 2020'!$I$2:$I$2047,'Orders - December 2020'!$H$2:$H$2047,Worksheet!EQ$3,'Orders - December 2020'!$C$2:$C$2047,Worksheet!$F197),"-")</f>
        <v>-</v>
      </c>
      <c r="ER197" s="51" t="str">
        <f>IFERROR(AVERAGEIFS('Orders - December 2020'!$I$2:$I$2047,'Orders - December 2020'!$H$2:$H$2047,Worksheet!ER$3,'Orders - December 2020'!$C$2:$C$2047,Worksheet!$F197),"-")</f>
        <v>-</v>
      </c>
      <c r="ES197" s="51" t="str">
        <f>IFERROR(AVERAGEIFS('Orders - December 2020'!$I$2:$I$2047,'Orders - December 2020'!$H$2:$H$2047,Worksheet!ES$3,'Orders - December 2020'!$C$2:$C$2047,Worksheet!$F197),"-")</f>
        <v>-</v>
      </c>
      <c r="ET197" s="51" t="str">
        <f>IFERROR(AVERAGEIFS('Orders - December 2020'!$I$2:$I$2047,'Orders - December 2020'!$H$2:$H$2047,Worksheet!ET$3,'Orders - December 2020'!$C$2:$C$2047,Worksheet!$F197),"-")</f>
        <v>-</v>
      </c>
      <c r="EU197" s="51" t="str">
        <f>IFERROR(AVERAGEIFS('Orders - December 2020'!$I$2:$I$2047,'Orders - December 2020'!$H$2:$H$2047,Worksheet!EU$3,'Orders - December 2020'!$C$2:$C$2047,Worksheet!$F197),"-")</f>
        <v>-</v>
      </c>
      <c r="EV197" s="51" t="str">
        <f>IFERROR(AVERAGEIFS('Orders - December 2020'!$I$2:$I$2047,'Orders - December 2020'!$H$2:$H$2047,Worksheet!EV$3,'Orders - December 2020'!$C$2:$C$2047,Worksheet!$F197),"-")</f>
        <v>-</v>
      </c>
      <c r="EW197" s="51" t="str">
        <f>IFERROR(AVERAGEIFS('Orders - December 2020'!$I$2:$I$2047,'Orders - December 2020'!$H$2:$H$2047,Worksheet!EW$3,'Orders - December 2020'!$C$2:$C$2047,Worksheet!$F197),"-")</f>
        <v>-</v>
      </c>
      <c r="EX197" s="51" t="str">
        <f>IFERROR(AVERAGEIFS('Orders - December 2020'!$I$2:$I$2047,'Orders - December 2020'!$H$2:$H$2047,Worksheet!EX$3,'Orders - December 2020'!$C$2:$C$2047,Worksheet!$F197),"-")</f>
        <v>-</v>
      </c>
      <c r="EY197" s="51" t="str">
        <f>IFERROR(AVERAGEIFS('Orders - December 2020'!$I$2:$I$2047,'Orders - December 2020'!$H$2:$H$2047,Worksheet!EY$3,'Orders - December 2020'!$C$2:$C$2047,Worksheet!$F197),"-")</f>
        <v>-</v>
      </c>
      <c r="EZ197" s="51" t="str">
        <f>IFERROR(AVERAGEIFS('Orders - December 2020'!$I$2:$I$2047,'Orders - December 2020'!$H$2:$H$2047,Worksheet!EZ$3,'Orders - December 2020'!$C$2:$C$2047,Worksheet!$F197),"-")</f>
        <v>-</v>
      </c>
      <c r="FA197" s="51" t="str">
        <f>IFERROR(AVERAGEIFS('Orders - December 2020'!$I$2:$I$2047,'Orders - December 2020'!$H$2:$H$2047,Worksheet!FA$3,'Orders - December 2020'!$C$2:$C$2047,Worksheet!$F197),"-")</f>
        <v>-</v>
      </c>
      <c r="FB197" s="51" t="str">
        <f>IFERROR(AVERAGEIFS('Orders - December 2020'!$I$2:$I$2047,'Orders - December 2020'!$H$2:$H$2047,Worksheet!FB$3,'Orders - December 2020'!$C$2:$C$2047,Worksheet!$F197),"-")</f>
        <v>-</v>
      </c>
      <c r="FC197" s="51" t="str">
        <f>IFERROR(AVERAGEIFS('Orders - December 2020'!$I$2:$I$2047,'Orders - December 2020'!$H$2:$H$2047,Worksheet!FC$3,'Orders - December 2020'!$C$2:$C$2047,Worksheet!$F197),"-")</f>
        <v>-</v>
      </c>
      <c r="FD197" s="51" t="str">
        <f>IFERROR(AVERAGEIFS('Orders - December 2020'!$I$2:$I$2047,'Orders - December 2020'!$H$2:$H$2047,Worksheet!FD$3,'Orders - December 2020'!$C$2:$C$2047,Worksheet!$F197),"-")</f>
        <v>-</v>
      </c>
      <c r="FE197" s="51" t="str">
        <f>IFERROR(AVERAGEIFS('Orders - December 2020'!$I$2:$I$2047,'Orders - December 2020'!$H$2:$H$2047,Worksheet!FE$3,'Orders - December 2020'!$C$2:$C$2047,Worksheet!$F197),"-")</f>
        <v>-</v>
      </c>
      <c r="FF197" s="51" t="str">
        <f>IFERROR(AVERAGEIFS('Orders - December 2020'!$I$2:$I$2047,'Orders - December 2020'!$H$2:$H$2047,Worksheet!FF$3,'Orders - December 2020'!$C$2:$C$2047,Worksheet!$F197),"-")</f>
        <v>-</v>
      </c>
      <c r="FG197" s="52" t="str">
        <f>IFERROR(AVERAGEIFS('Orders - December 2020'!$I$2:$I$2047,'Orders - December 2020'!$H$2:$H$2047,Worksheet!FG$3,'Orders - December 2020'!$C$2:$C$2047,Worksheet!$F197),"-")</f>
        <v>-</v>
      </c>
    </row>
    <row r="198" spans="6:163">
      <c r="F198" s="45" t="str">
        <v>Jummy k Minimart</v>
      </c>
      <c r="G198" s="50" t="str">
        <f>IFERROR(AVERAGEIFS('Orders - December 2020'!$I$2:$I$2047,'Orders - December 2020'!$H$2:$H$2047,Worksheet!G$3,'Orders - December 2020'!$C$2:$C$2047,Worksheet!$F198),"-")</f>
        <v>-</v>
      </c>
      <c r="H198" s="51" t="str">
        <f>IFERROR(AVERAGEIFS('Orders - December 2020'!$I$2:$I$2047,'Orders - December 2020'!$H$2:$H$2047,Worksheet!H$3,'Orders - December 2020'!$C$2:$C$2047,Worksheet!$F198),"-")</f>
        <v>-</v>
      </c>
      <c r="I198" s="51" t="str">
        <f>IFERROR(AVERAGEIFS('Orders - December 2020'!$I$2:$I$2047,'Orders - December 2020'!$H$2:$H$2047,Worksheet!I$3,'Orders - December 2020'!$C$2:$C$2047,Worksheet!$F198),"-")</f>
        <v>-</v>
      </c>
      <c r="J198" s="51" t="str">
        <f>IFERROR(AVERAGEIFS('Orders - December 2020'!$I$2:$I$2047,'Orders - December 2020'!$H$2:$H$2047,Worksheet!J$3,'Orders - December 2020'!$C$2:$C$2047,Worksheet!$F198),"-")</f>
        <v>-</v>
      </c>
      <c r="K198" s="51" t="str">
        <f>IFERROR(AVERAGEIFS('Orders - December 2020'!$I$2:$I$2047,'Orders - December 2020'!$H$2:$H$2047,Worksheet!K$3,'Orders - December 2020'!$C$2:$C$2047,Worksheet!$F198),"-")</f>
        <v>-</v>
      </c>
      <c r="L198" s="51" t="str">
        <f>IFERROR(AVERAGEIFS('Orders - December 2020'!$I$2:$I$2047,'Orders - December 2020'!$H$2:$H$2047,Worksheet!L$3,'Orders - December 2020'!$C$2:$C$2047,Worksheet!$F198),"-")</f>
        <v>-</v>
      </c>
      <c r="M198" s="51" t="str">
        <f>IFERROR(AVERAGEIFS('Orders - December 2020'!$I$2:$I$2047,'Orders - December 2020'!$H$2:$H$2047,Worksheet!M$3,'Orders - December 2020'!$C$2:$C$2047,Worksheet!$F198),"-")</f>
        <v>-</v>
      </c>
      <c r="N198" s="51" t="str">
        <f>IFERROR(AVERAGEIFS('Orders - December 2020'!$I$2:$I$2047,'Orders - December 2020'!$H$2:$H$2047,Worksheet!N$3,'Orders - December 2020'!$C$2:$C$2047,Worksheet!$F198),"-")</f>
        <v>-</v>
      </c>
      <c r="O198" s="51" t="str">
        <f>IFERROR(AVERAGEIFS('Orders - December 2020'!$I$2:$I$2047,'Orders - December 2020'!$H$2:$H$2047,Worksheet!O$3,'Orders - December 2020'!$C$2:$C$2047,Worksheet!$F198),"-")</f>
        <v>-</v>
      </c>
      <c r="P198" s="51" t="str">
        <f>IFERROR(AVERAGEIFS('Orders - December 2020'!$I$2:$I$2047,'Orders - December 2020'!$H$2:$H$2047,Worksheet!P$3,'Orders - December 2020'!$C$2:$C$2047,Worksheet!$F198),"-")</f>
        <v>-</v>
      </c>
      <c r="Q198" s="51" t="str">
        <f>IFERROR(AVERAGEIFS('Orders - December 2020'!$I$2:$I$2047,'Orders - December 2020'!$H$2:$H$2047,Worksheet!Q$3,'Orders - December 2020'!$C$2:$C$2047,Worksheet!$F198),"-")</f>
        <v>-</v>
      </c>
      <c r="R198" s="51" t="str">
        <f>IFERROR(AVERAGEIFS('Orders - December 2020'!$I$2:$I$2047,'Orders - December 2020'!$H$2:$H$2047,Worksheet!R$3,'Orders - December 2020'!$C$2:$C$2047,Worksheet!$F198),"-")</f>
        <v>-</v>
      </c>
      <c r="S198" s="51" t="str">
        <f>IFERROR(AVERAGEIFS('Orders - December 2020'!$I$2:$I$2047,'Orders - December 2020'!$H$2:$H$2047,Worksheet!S$3,'Orders - December 2020'!$C$2:$C$2047,Worksheet!$F198),"-")</f>
        <v>-</v>
      </c>
      <c r="T198" s="51" t="str">
        <f>IFERROR(AVERAGEIFS('Orders - December 2020'!$I$2:$I$2047,'Orders - December 2020'!$H$2:$H$2047,Worksheet!T$3,'Orders - December 2020'!$C$2:$C$2047,Worksheet!$F198),"-")</f>
        <v>-</v>
      </c>
      <c r="U198" s="51" t="str">
        <f>IFERROR(AVERAGEIFS('Orders - December 2020'!$I$2:$I$2047,'Orders - December 2020'!$H$2:$H$2047,Worksheet!U$3,'Orders - December 2020'!$C$2:$C$2047,Worksheet!$F198),"-")</f>
        <v>-</v>
      </c>
      <c r="V198" s="51" t="str">
        <f>IFERROR(AVERAGEIFS('Orders - December 2020'!$I$2:$I$2047,'Orders - December 2020'!$H$2:$H$2047,Worksheet!V$3,'Orders - December 2020'!$C$2:$C$2047,Worksheet!$F198),"-")</f>
        <v>-</v>
      </c>
      <c r="W198" s="51" t="str">
        <f>IFERROR(AVERAGEIFS('Orders - December 2020'!$I$2:$I$2047,'Orders - December 2020'!$H$2:$H$2047,Worksheet!W$3,'Orders - December 2020'!$C$2:$C$2047,Worksheet!$F198),"-")</f>
        <v>-</v>
      </c>
      <c r="X198" s="51" t="str">
        <f>IFERROR(AVERAGEIFS('Orders - December 2020'!$I$2:$I$2047,'Orders - December 2020'!$H$2:$H$2047,Worksheet!X$3,'Orders - December 2020'!$C$2:$C$2047,Worksheet!$F198),"-")</f>
        <v>-</v>
      </c>
      <c r="Y198" s="51" t="str">
        <f>IFERROR(AVERAGEIFS('Orders - December 2020'!$I$2:$I$2047,'Orders - December 2020'!$H$2:$H$2047,Worksheet!Y$3,'Orders - December 2020'!$C$2:$C$2047,Worksheet!$F198),"-")</f>
        <v>-</v>
      </c>
      <c r="Z198" s="51" t="str">
        <f>IFERROR(AVERAGEIFS('Orders - December 2020'!$I$2:$I$2047,'Orders - December 2020'!$H$2:$H$2047,Worksheet!Z$3,'Orders - December 2020'!$C$2:$C$2047,Worksheet!$F198),"-")</f>
        <v>-</v>
      </c>
      <c r="AA198" s="51" t="str">
        <f>IFERROR(AVERAGEIFS('Orders - December 2020'!$I$2:$I$2047,'Orders - December 2020'!$H$2:$H$2047,Worksheet!AA$3,'Orders - December 2020'!$C$2:$C$2047,Worksheet!$F198),"-")</f>
        <v>-</v>
      </c>
      <c r="AB198" s="51" t="str">
        <f>IFERROR(AVERAGEIFS('Orders - December 2020'!$I$2:$I$2047,'Orders - December 2020'!$H$2:$H$2047,Worksheet!AB$3,'Orders - December 2020'!$C$2:$C$2047,Worksheet!$F198),"-")</f>
        <v>-</v>
      </c>
      <c r="AC198" s="51" t="str">
        <f>IFERROR(AVERAGEIFS('Orders - December 2020'!$I$2:$I$2047,'Orders - December 2020'!$H$2:$H$2047,Worksheet!AC$3,'Orders - December 2020'!$C$2:$C$2047,Worksheet!$F198),"-")</f>
        <v>-</v>
      </c>
      <c r="AD198" s="51" t="str">
        <f>IFERROR(AVERAGEIFS('Orders - December 2020'!$I$2:$I$2047,'Orders - December 2020'!$H$2:$H$2047,Worksheet!AD$3,'Orders - December 2020'!$C$2:$C$2047,Worksheet!$F198),"-")</f>
        <v>-</v>
      </c>
      <c r="AE198" s="51" t="str">
        <f>IFERROR(AVERAGEIFS('Orders - December 2020'!$I$2:$I$2047,'Orders - December 2020'!$H$2:$H$2047,Worksheet!AE$3,'Orders - December 2020'!$C$2:$C$2047,Worksheet!$F198),"-")</f>
        <v>-</v>
      </c>
      <c r="AF198" s="51" t="str">
        <f>IFERROR(AVERAGEIFS('Orders - December 2020'!$I$2:$I$2047,'Orders - December 2020'!$H$2:$H$2047,Worksheet!AF$3,'Orders - December 2020'!$C$2:$C$2047,Worksheet!$F198),"-")</f>
        <v>-</v>
      </c>
      <c r="AG198" s="51" t="str">
        <f>IFERROR(AVERAGEIFS('Orders - December 2020'!$I$2:$I$2047,'Orders - December 2020'!$H$2:$H$2047,Worksheet!AG$3,'Orders - December 2020'!$C$2:$C$2047,Worksheet!$F198),"-")</f>
        <v>-</v>
      </c>
      <c r="AH198" s="51" t="str">
        <f>IFERROR(AVERAGEIFS('Orders - December 2020'!$I$2:$I$2047,'Orders - December 2020'!$H$2:$H$2047,Worksheet!AH$3,'Orders - December 2020'!$C$2:$C$2047,Worksheet!$F198),"-")</f>
        <v>-</v>
      </c>
      <c r="AI198" s="51" t="str">
        <f>IFERROR(AVERAGEIFS('Orders - December 2020'!$I$2:$I$2047,'Orders - December 2020'!$H$2:$H$2047,Worksheet!AI$3,'Orders - December 2020'!$C$2:$C$2047,Worksheet!$F198),"-")</f>
        <v>-</v>
      </c>
      <c r="AJ198" s="51" t="str">
        <f>IFERROR(AVERAGEIFS('Orders - December 2020'!$I$2:$I$2047,'Orders - December 2020'!$H$2:$H$2047,Worksheet!AJ$3,'Orders - December 2020'!$C$2:$C$2047,Worksheet!$F198),"-")</f>
        <v>-</v>
      </c>
      <c r="AK198" s="51" t="str">
        <f>IFERROR(AVERAGEIFS('Orders - December 2020'!$I$2:$I$2047,'Orders - December 2020'!$H$2:$H$2047,Worksheet!AK$3,'Orders - December 2020'!$C$2:$C$2047,Worksheet!$F198),"-")</f>
        <v>-</v>
      </c>
      <c r="AL198" s="51" t="str">
        <f>IFERROR(AVERAGEIFS('Orders - December 2020'!$I$2:$I$2047,'Orders - December 2020'!$H$2:$H$2047,Worksheet!AL$3,'Orders - December 2020'!$C$2:$C$2047,Worksheet!$F198),"-")</f>
        <v>-</v>
      </c>
      <c r="AM198" s="51" t="str">
        <f>IFERROR(AVERAGEIFS('Orders - December 2020'!$I$2:$I$2047,'Orders - December 2020'!$H$2:$H$2047,Worksheet!AM$3,'Orders - December 2020'!$C$2:$C$2047,Worksheet!$F198),"-")</f>
        <v>-</v>
      </c>
      <c r="AN198" s="51" t="str">
        <f>IFERROR(AVERAGEIFS('Orders - December 2020'!$I$2:$I$2047,'Orders - December 2020'!$H$2:$H$2047,Worksheet!AN$3,'Orders - December 2020'!$C$2:$C$2047,Worksheet!$F198),"-")</f>
        <v>-</v>
      </c>
      <c r="AO198" s="51" t="str">
        <f>IFERROR(AVERAGEIFS('Orders - December 2020'!$I$2:$I$2047,'Orders - December 2020'!$H$2:$H$2047,Worksheet!AO$3,'Orders - December 2020'!$C$2:$C$2047,Worksheet!$F198),"-")</f>
        <v>-</v>
      </c>
      <c r="AP198" s="51" t="str">
        <f>IFERROR(AVERAGEIFS('Orders - December 2020'!$I$2:$I$2047,'Orders - December 2020'!$H$2:$H$2047,Worksheet!AP$3,'Orders - December 2020'!$C$2:$C$2047,Worksheet!$F198),"-")</f>
        <v>-</v>
      </c>
      <c r="AQ198" s="51" t="str">
        <f>IFERROR(AVERAGEIFS('Orders - December 2020'!$I$2:$I$2047,'Orders - December 2020'!$H$2:$H$2047,Worksheet!AQ$3,'Orders - December 2020'!$C$2:$C$2047,Worksheet!$F198),"-")</f>
        <v>-</v>
      </c>
      <c r="AR198" s="51" t="str">
        <f>IFERROR(AVERAGEIFS('Orders - December 2020'!$I$2:$I$2047,'Orders - December 2020'!$H$2:$H$2047,Worksheet!AR$3,'Orders - December 2020'!$C$2:$C$2047,Worksheet!$F198),"-")</f>
        <v>-</v>
      </c>
      <c r="AS198" s="51" t="str">
        <f>IFERROR(AVERAGEIFS('Orders - December 2020'!$I$2:$I$2047,'Orders - December 2020'!$H$2:$H$2047,Worksheet!AS$3,'Orders - December 2020'!$C$2:$C$2047,Worksheet!$F198),"-")</f>
        <v>-</v>
      </c>
      <c r="AT198" s="51" t="str">
        <f>IFERROR(AVERAGEIFS('Orders - December 2020'!$I$2:$I$2047,'Orders - December 2020'!$H$2:$H$2047,Worksheet!AT$3,'Orders - December 2020'!$C$2:$C$2047,Worksheet!$F198),"-")</f>
        <v>-</v>
      </c>
      <c r="AU198" s="51" t="str">
        <f>IFERROR(AVERAGEIFS('Orders - December 2020'!$I$2:$I$2047,'Orders - December 2020'!$H$2:$H$2047,Worksheet!AU$3,'Orders - December 2020'!$C$2:$C$2047,Worksheet!$F198),"-")</f>
        <v>-</v>
      </c>
      <c r="AV198" s="51" t="str">
        <f>IFERROR(AVERAGEIFS('Orders - December 2020'!$I$2:$I$2047,'Orders - December 2020'!$H$2:$H$2047,Worksheet!AV$3,'Orders - December 2020'!$C$2:$C$2047,Worksheet!$F198),"-")</f>
        <v>-</v>
      </c>
      <c r="AW198" s="51" t="str">
        <f>IFERROR(AVERAGEIFS('Orders - December 2020'!$I$2:$I$2047,'Orders - December 2020'!$H$2:$H$2047,Worksheet!AW$3,'Orders - December 2020'!$C$2:$C$2047,Worksheet!$F198),"-")</f>
        <v>-</v>
      </c>
      <c r="AX198" s="51" t="str">
        <f>IFERROR(AVERAGEIFS('Orders - December 2020'!$I$2:$I$2047,'Orders - December 2020'!$H$2:$H$2047,Worksheet!AX$3,'Orders - December 2020'!$C$2:$C$2047,Worksheet!$F198),"-")</f>
        <v>-</v>
      </c>
      <c r="AY198" s="51" t="str">
        <f>IFERROR(AVERAGEIFS('Orders - December 2020'!$I$2:$I$2047,'Orders - December 2020'!$H$2:$H$2047,Worksheet!AY$3,'Orders - December 2020'!$C$2:$C$2047,Worksheet!$F198),"-")</f>
        <v>-</v>
      </c>
      <c r="AZ198" s="51" t="str">
        <f>IFERROR(AVERAGEIFS('Orders - December 2020'!$I$2:$I$2047,'Orders - December 2020'!$H$2:$H$2047,Worksheet!AZ$3,'Orders - December 2020'!$C$2:$C$2047,Worksheet!$F198),"-")</f>
        <v>-</v>
      </c>
      <c r="BA198" s="51" t="str">
        <f>IFERROR(AVERAGEIFS('Orders - December 2020'!$I$2:$I$2047,'Orders - December 2020'!$H$2:$H$2047,Worksheet!BA$3,'Orders - December 2020'!$C$2:$C$2047,Worksheet!$F198),"-")</f>
        <v>-</v>
      </c>
      <c r="BB198" s="51" t="str">
        <f>IFERROR(AVERAGEIFS('Orders - December 2020'!$I$2:$I$2047,'Orders - December 2020'!$H$2:$H$2047,Worksheet!BB$3,'Orders - December 2020'!$C$2:$C$2047,Worksheet!$F198),"-")</f>
        <v>-</v>
      </c>
      <c r="BC198" s="51" t="str">
        <f>IFERROR(AVERAGEIFS('Orders - December 2020'!$I$2:$I$2047,'Orders - December 2020'!$H$2:$H$2047,Worksheet!BC$3,'Orders - December 2020'!$C$2:$C$2047,Worksheet!$F198),"-")</f>
        <v>-</v>
      </c>
      <c r="BD198" s="51" t="str">
        <f>IFERROR(AVERAGEIFS('Orders - December 2020'!$I$2:$I$2047,'Orders - December 2020'!$H$2:$H$2047,Worksheet!BD$3,'Orders - December 2020'!$C$2:$C$2047,Worksheet!$F198),"-")</f>
        <v>-</v>
      </c>
      <c r="BE198" s="51" t="str">
        <f>IFERROR(AVERAGEIFS('Orders - December 2020'!$I$2:$I$2047,'Orders - December 2020'!$H$2:$H$2047,Worksheet!BE$3,'Orders - December 2020'!$C$2:$C$2047,Worksheet!$F198),"-")</f>
        <v>-</v>
      </c>
      <c r="BF198" s="51" t="str">
        <f>IFERROR(AVERAGEIFS('Orders - December 2020'!$I$2:$I$2047,'Orders - December 2020'!$H$2:$H$2047,Worksheet!BF$3,'Orders - December 2020'!$C$2:$C$2047,Worksheet!$F198),"-")</f>
        <v>-</v>
      </c>
      <c r="BG198" s="51" t="str">
        <f>IFERROR(AVERAGEIFS('Orders - December 2020'!$I$2:$I$2047,'Orders - December 2020'!$H$2:$H$2047,Worksheet!BG$3,'Orders - December 2020'!$C$2:$C$2047,Worksheet!$F198),"-")</f>
        <v>-</v>
      </c>
      <c r="BH198" s="51" t="str">
        <f>IFERROR(AVERAGEIFS('Orders - December 2020'!$I$2:$I$2047,'Orders - December 2020'!$H$2:$H$2047,Worksheet!BH$3,'Orders - December 2020'!$C$2:$C$2047,Worksheet!$F198),"-")</f>
        <v>-</v>
      </c>
      <c r="BI198" s="51" t="str">
        <f>IFERROR(AVERAGEIFS('Orders - December 2020'!$I$2:$I$2047,'Orders - December 2020'!$H$2:$H$2047,Worksheet!BI$3,'Orders - December 2020'!$C$2:$C$2047,Worksheet!$F198),"-")</f>
        <v>-</v>
      </c>
      <c r="BJ198" s="51" t="str">
        <f>IFERROR(AVERAGEIFS('Orders - December 2020'!$I$2:$I$2047,'Orders - December 2020'!$H$2:$H$2047,Worksheet!BJ$3,'Orders - December 2020'!$C$2:$C$2047,Worksheet!$F198),"-")</f>
        <v>-</v>
      </c>
      <c r="BK198" s="51" t="str">
        <f>IFERROR(AVERAGEIFS('Orders - December 2020'!$I$2:$I$2047,'Orders - December 2020'!$H$2:$H$2047,Worksheet!BK$3,'Orders - December 2020'!$C$2:$C$2047,Worksheet!$F198),"-")</f>
        <v>-</v>
      </c>
      <c r="BL198" s="51" t="str">
        <f>IFERROR(AVERAGEIFS('Orders - December 2020'!$I$2:$I$2047,'Orders - December 2020'!$H$2:$H$2047,Worksheet!BL$3,'Orders - December 2020'!$C$2:$C$2047,Worksheet!$F198),"-")</f>
        <v>-</v>
      </c>
      <c r="BM198" s="51" t="str">
        <f>IFERROR(AVERAGEIFS('Orders - December 2020'!$I$2:$I$2047,'Orders - December 2020'!$H$2:$H$2047,Worksheet!BM$3,'Orders - December 2020'!$C$2:$C$2047,Worksheet!$F198),"-")</f>
        <v>-</v>
      </c>
      <c r="BN198" s="51" t="str">
        <f>IFERROR(AVERAGEIFS('Orders - December 2020'!$I$2:$I$2047,'Orders - December 2020'!$H$2:$H$2047,Worksheet!BN$3,'Orders - December 2020'!$C$2:$C$2047,Worksheet!$F198),"-")</f>
        <v>-</v>
      </c>
      <c r="BO198" s="51" t="str">
        <f>IFERROR(AVERAGEIFS('Orders - December 2020'!$I$2:$I$2047,'Orders - December 2020'!$H$2:$H$2047,Worksheet!BO$3,'Orders - December 2020'!$C$2:$C$2047,Worksheet!$F198),"-")</f>
        <v>-</v>
      </c>
      <c r="BP198" s="51" t="str">
        <f>IFERROR(AVERAGEIFS('Orders - December 2020'!$I$2:$I$2047,'Orders - December 2020'!$H$2:$H$2047,Worksheet!BP$3,'Orders - December 2020'!$C$2:$C$2047,Worksheet!$F198),"-")</f>
        <v>-</v>
      </c>
      <c r="BQ198" s="51" t="str">
        <f>IFERROR(AVERAGEIFS('Orders - December 2020'!$I$2:$I$2047,'Orders - December 2020'!$H$2:$H$2047,Worksheet!BQ$3,'Orders - December 2020'!$C$2:$C$2047,Worksheet!$F198),"-")</f>
        <v>-</v>
      </c>
      <c r="BR198" s="51" t="str">
        <f>IFERROR(AVERAGEIFS('Orders - December 2020'!$I$2:$I$2047,'Orders - December 2020'!$H$2:$H$2047,Worksheet!BR$3,'Orders - December 2020'!$C$2:$C$2047,Worksheet!$F198),"-")</f>
        <v>-</v>
      </c>
      <c r="BS198" s="51" t="str">
        <f>IFERROR(AVERAGEIFS('Orders - December 2020'!$I$2:$I$2047,'Orders - December 2020'!$H$2:$H$2047,Worksheet!BS$3,'Orders - December 2020'!$C$2:$C$2047,Worksheet!$F198),"-")</f>
        <v>-</v>
      </c>
      <c r="BT198" s="51" t="str">
        <f>IFERROR(AVERAGEIFS('Orders - December 2020'!$I$2:$I$2047,'Orders - December 2020'!$H$2:$H$2047,Worksheet!BT$3,'Orders - December 2020'!$C$2:$C$2047,Worksheet!$F198),"-")</f>
        <v>-</v>
      </c>
      <c r="BU198" s="51" t="str">
        <f>IFERROR(AVERAGEIFS('Orders - December 2020'!$I$2:$I$2047,'Orders - December 2020'!$H$2:$H$2047,Worksheet!BU$3,'Orders - December 2020'!$C$2:$C$2047,Worksheet!$F198),"-")</f>
        <v>-</v>
      </c>
      <c r="BV198" s="51" t="str">
        <f>IFERROR(AVERAGEIFS('Orders - December 2020'!$I$2:$I$2047,'Orders - December 2020'!$H$2:$H$2047,Worksheet!BV$3,'Orders - December 2020'!$C$2:$C$2047,Worksheet!$F198),"-")</f>
        <v>-</v>
      </c>
      <c r="BW198" s="51" t="str">
        <f>IFERROR(AVERAGEIFS('Orders - December 2020'!$I$2:$I$2047,'Orders - December 2020'!$H$2:$H$2047,Worksheet!BW$3,'Orders - December 2020'!$C$2:$C$2047,Worksheet!$F198),"-")</f>
        <v>-</v>
      </c>
      <c r="BX198" s="51" t="str">
        <f>IFERROR(AVERAGEIFS('Orders - December 2020'!$I$2:$I$2047,'Orders - December 2020'!$H$2:$H$2047,Worksheet!BX$3,'Orders - December 2020'!$C$2:$C$2047,Worksheet!$F198),"-")</f>
        <v>-</v>
      </c>
      <c r="BY198" s="51" t="str">
        <f>IFERROR(AVERAGEIFS('Orders - December 2020'!$I$2:$I$2047,'Orders - December 2020'!$H$2:$H$2047,Worksheet!BY$3,'Orders - December 2020'!$C$2:$C$2047,Worksheet!$F198),"-")</f>
        <v>-</v>
      </c>
      <c r="BZ198" s="51" t="str">
        <f>IFERROR(AVERAGEIFS('Orders - December 2020'!$I$2:$I$2047,'Orders - December 2020'!$H$2:$H$2047,Worksheet!BZ$3,'Orders - December 2020'!$C$2:$C$2047,Worksheet!$F198),"-")</f>
        <v>-</v>
      </c>
      <c r="CA198" s="51" t="str">
        <f>IFERROR(AVERAGEIFS('Orders - December 2020'!$I$2:$I$2047,'Orders - December 2020'!$H$2:$H$2047,Worksheet!CA$3,'Orders - December 2020'!$C$2:$C$2047,Worksheet!$F198),"-")</f>
        <v>-</v>
      </c>
      <c r="CB198" s="51" t="str">
        <f>IFERROR(AVERAGEIFS('Orders - December 2020'!$I$2:$I$2047,'Orders - December 2020'!$H$2:$H$2047,Worksheet!CB$3,'Orders - December 2020'!$C$2:$C$2047,Worksheet!$F198),"-")</f>
        <v>-</v>
      </c>
      <c r="CC198" s="51" t="str">
        <f>IFERROR(AVERAGEIFS('Orders - December 2020'!$I$2:$I$2047,'Orders - December 2020'!$H$2:$H$2047,Worksheet!CC$3,'Orders - December 2020'!$C$2:$C$2047,Worksheet!$F198),"-")</f>
        <v>-</v>
      </c>
      <c r="CD198" s="51" t="str">
        <f>IFERROR(AVERAGEIFS('Orders - December 2020'!$I$2:$I$2047,'Orders - December 2020'!$H$2:$H$2047,Worksheet!CD$3,'Orders - December 2020'!$C$2:$C$2047,Worksheet!$F198),"-")</f>
        <v>-</v>
      </c>
      <c r="CE198" s="51" t="str">
        <f>IFERROR(AVERAGEIFS('Orders - December 2020'!$I$2:$I$2047,'Orders - December 2020'!$H$2:$H$2047,Worksheet!CE$3,'Orders - December 2020'!$C$2:$C$2047,Worksheet!$F198),"-")</f>
        <v>-</v>
      </c>
      <c r="CF198" s="51" t="str">
        <f>IFERROR(AVERAGEIFS('Orders - December 2020'!$I$2:$I$2047,'Orders - December 2020'!$H$2:$H$2047,Worksheet!CF$3,'Orders - December 2020'!$C$2:$C$2047,Worksheet!$F198),"-")</f>
        <v>-</v>
      </c>
      <c r="CG198" s="51" t="str">
        <f>IFERROR(AVERAGEIFS('Orders - December 2020'!$I$2:$I$2047,'Orders - December 2020'!$H$2:$H$2047,Worksheet!CG$3,'Orders - December 2020'!$C$2:$C$2047,Worksheet!$F198),"-")</f>
        <v>-</v>
      </c>
      <c r="CH198" s="51" t="str">
        <f>IFERROR(AVERAGEIFS('Orders - December 2020'!$I$2:$I$2047,'Orders - December 2020'!$H$2:$H$2047,Worksheet!CH$3,'Orders - December 2020'!$C$2:$C$2047,Worksheet!$F198),"-")</f>
        <v>-</v>
      </c>
      <c r="CI198" s="51" t="str">
        <f>IFERROR(AVERAGEIFS('Orders - December 2020'!$I$2:$I$2047,'Orders - December 2020'!$H$2:$H$2047,Worksheet!CI$3,'Orders - December 2020'!$C$2:$C$2047,Worksheet!$F198),"-")</f>
        <v>-</v>
      </c>
      <c r="CJ198" s="51">
        <f>IFERROR(AVERAGEIFS('Orders - December 2020'!$I$2:$I$2047,'Orders - December 2020'!$H$2:$H$2047,Worksheet!CJ$3,'Orders - December 2020'!$C$2:$C$2047,Worksheet!$F198),"-")</f>
        <v>4.333333333333333</v>
      </c>
      <c r="CK198" s="51" t="str">
        <f>IFERROR(AVERAGEIFS('Orders - December 2020'!$I$2:$I$2047,'Orders - December 2020'!$H$2:$H$2047,Worksheet!CK$3,'Orders - December 2020'!$C$2:$C$2047,Worksheet!$F198),"-")</f>
        <v>-</v>
      </c>
      <c r="CL198" s="51" t="str">
        <f>IFERROR(AVERAGEIFS('Orders - December 2020'!$I$2:$I$2047,'Orders - December 2020'!$H$2:$H$2047,Worksheet!CL$3,'Orders - December 2020'!$C$2:$C$2047,Worksheet!$F198),"-")</f>
        <v>-</v>
      </c>
      <c r="CM198" s="51" t="str">
        <f>IFERROR(AVERAGEIFS('Orders - December 2020'!$I$2:$I$2047,'Orders - December 2020'!$H$2:$H$2047,Worksheet!CM$3,'Orders - December 2020'!$C$2:$C$2047,Worksheet!$F198),"-")</f>
        <v>-</v>
      </c>
      <c r="CN198" s="51" t="str">
        <f>IFERROR(AVERAGEIFS('Orders - December 2020'!$I$2:$I$2047,'Orders - December 2020'!$H$2:$H$2047,Worksheet!CN$3,'Orders - December 2020'!$C$2:$C$2047,Worksheet!$F198),"-")</f>
        <v>-</v>
      </c>
      <c r="CO198" s="51" t="str">
        <f>IFERROR(AVERAGEIFS('Orders - December 2020'!$I$2:$I$2047,'Orders - December 2020'!$H$2:$H$2047,Worksheet!CO$3,'Orders - December 2020'!$C$2:$C$2047,Worksheet!$F198),"-")</f>
        <v>-</v>
      </c>
      <c r="CP198" s="51" t="str">
        <f>IFERROR(AVERAGEIFS('Orders - December 2020'!$I$2:$I$2047,'Orders - December 2020'!$H$2:$H$2047,Worksheet!CP$3,'Orders - December 2020'!$C$2:$C$2047,Worksheet!$F198),"-")</f>
        <v>-</v>
      </c>
      <c r="CQ198" s="51" t="str">
        <f>IFERROR(AVERAGEIFS('Orders - December 2020'!$I$2:$I$2047,'Orders - December 2020'!$H$2:$H$2047,Worksheet!CQ$3,'Orders - December 2020'!$C$2:$C$2047,Worksheet!$F198),"-")</f>
        <v>-</v>
      </c>
      <c r="CR198" s="51" t="str">
        <f>IFERROR(AVERAGEIFS('Orders - December 2020'!$I$2:$I$2047,'Orders - December 2020'!$H$2:$H$2047,Worksheet!CR$3,'Orders - December 2020'!$C$2:$C$2047,Worksheet!$F198),"-")</f>
        <v>-</v>
      </c>
      <c r="CS198" s="51" t="str">
        <f>IFERROR(AVERAGEIFS('Orders - December 2020'!$I$2:$I$2047,'Orders - December 2020'!$H$2:$H$2047,Worksheet!CS$3,'Orders - December 2020'!$C$2:$C$2047,Worksheet!$F198),"-")</f>
        <v>-</v>
      </c>
      <c r="CT198" s="51" t="str">
        <f>IFERROR(AVERAGEIFS('Orders - December 2020'!$I$2:$I$2047,'Orders - December 2020'!$H$2:$H$2047,Worksheet!CT$3,'Orders - December 2020'!$C$2:$C$2047,Worksheet!$F198),"-")</f>
        <v>-</v>
      </c>
      <c r="CU198" s="51" t="str">
        <f>IFERROR(AVERAGEIFS('Orders - December 2020'!$I$2:$I$2047,'Orders - December 2020'!$H$2:$H$2047,Worksheet!CU$3,'Orders - December 2020'!$C$2:$C$2047,Worksheet!$F198),"-")</f>
        <v>-</v>
      </c>
      <c r="CV198" s="51" t="str">
        <f>IFERROR(AVERAGEIFS('Orders - December 2020'!$I$2:$I$2047,'Orders - December 2020'!$H$2:$H$2047,Worksheet!CV$3,'Orders - December 2020'!$C$2:$C$2047,Worksheet!$F198),"-")</f>
        <v>-</v>
      </c>
      <c r="CW198" s="51" t="str">
        <f>IFERROR(AVERAGEIFS('Orders - December 2020'!$I$2:$I$2047,'Orders - December 2020'!$H$2:$H$2047,Worksheet!CW$3,'Orders - December 2020'!$C$2:$C$2047,Worksheet!$F198),"-")</f>
        <v>-</v>
      </c>
      <c r="CX198" s="51" t="str">
        <f>IFERROR(AVERAGEIFS('Orders - December 2020'!$I$2:$I$2047,'Orders - December 2020'!$H$2:$H$2047,Worksheet!CX$3,'Orders - December 2020'!$C$2:$C$2047,Worksheet!$F198),"-")</f>
        <v>-</v>
      </c>
      <c r="CY198" s="51" t="str">
        <f>IFERROR(AVERAGEIFS('Orders - December 2020'!$I$2:$I$2047,'Orders - December 2020'!$H$2:$H$2047,Worksheet!CY$3,'Orders - December 2020'!$C$2:$C$2047,Worksheet!$F198),"-")</f>
        <v>-</v>
      </c>
      <c r="CZ198" s="51" t="str">
        <f>IFERROR(AVERAGEIFS('Orders - December 2020'!$I$2:$I$2047,'Orders - December 2020'!$H$2:$H$2047,Worksheet!CZ$3,'Orders - December 2020'!$C$2:$C$2047,Worksheet!$F198),"-")</f>
        <v>-</v>
      </c>
      <c r="DA198" s="51" t="str">
        <f>IFERROR(AVERAGEIFS('Orders - December 2020'!$I$2:$I$2047,'Orders - December 2020'!$H$2:$H$2047,Worksheet!DA$3,'Orders - December 2020'!$C$2:$C$2047,Worksheet!$F198),"-")</f>
        <v>-</v>
      </c>
      <c r="DB198" s="51" t="str">
        <f>IFERROR(AVERAGEIFS('Orders - December 2020'!$I$2:$I$2047,'Orders - December 2020'!$H$2:$H$2047,Worksheet!DB$3,'Orders - December 2020'!$C$2:$C$2047,Worksheet!$F198),"-")</f>
        <v>-</v>
      </c>
      <c r="DC198" s="51" t="str">
        <f>IFERROR(AVERAGEIFS('Orders - December 2020'!$I$2:$I$2047,'Orders - December 2020'!$H$2:$H$2047,Worksheet!DC$3,'Orders - December 2020'!$C$2:$C$2047,Worksheet!$F198),"-")</f>
        <v>-</v>
      </c>
      <c r="DD198" s="51" t="str">
        <f>IFERROR(AVERAGEIFS('Orders - December 2020'!$I$2:$I$2047,'Orders - December 2020'!$H$2:$H$2047,Worksheet!DD$3,'Orders - December 2020'!$C$2:$C$2047,Worksheet!$F198),"-")</f>
        <v>-</v>
      </c>
      <c r="DE198" s="51" t="str">
        <f>IFERROR(AVERAGEIFS('Orders - December 2020'!$I$2:$I$2047,'Orders - December 2020'!$H$2:$H$2047,Worksheet!DE$3,'Orders - December 2020'!$C$2:$C$2047,Worksheet!$F198),"-")</f>
        <v>-</v>
      </c>
      <c r="DF198" s="51" t="str">
        <f>IFERROR(AVERAGEIFS('Orders - December 2020'!$I$2:$I$2047,'Orders - December 2020'!$H$2:$H$2047,Worksheet!DF$3,'Orders - December 2020'!$C$2:$C$2047,Worksheet!$F198),"-")</f>
        <v>-</v>
      </c>
      <c r="DG198" s="51" t="str">
        <f>IFERROR(AVERAGEIFS('Orders - December 2020'!$I$2:$I$2047,'Orders - December 2020'!$H$2:$H$2047,Worksheet!DG$3,'Orders - December 2020'!$C$2:$C$2047,Worksheet!$F198),"-")</f>
        <v>-</v>
      </c>
      <c r="DH198" s="51" t="str">
        <f>IFERROR(AVERAGEIFS('Orders - December 2020'!$I$2:$I$2047,'Orders - December 2020'!$H$2:$H$2047,Worksheet!DH$3,'Orders - December 2020'!$C$2:$C$2047,Worksheet!$F198),"-")</f>
        <v>-</v>
      </c>
      <c r="DI198" s="51" t="str">
        <f>IFERROR(AVERAGEIFS('Orders - December 2020'!$I$2:$I$2047,'Orders - December 2020'!$H$2:$H$2047,Worksheet!DI$3,'Orders - December 2020'!$C$2:$C$2047,Worksheet!$F198),"-")</f>
        <v>-</v>
      </c>
      <c r="DJ198" s="51" t="str">
        <f>IFERROR(AVERAGEIFS('Orders - December 2020'!$I$2:$I$2047,'Orders - December 2020'!$H$2:$H$2047,Worksheet!DJ$3,'Orders - December 2020'!$C$2:$C$2047,Worksheet!$F198),"-")</f>
        <v>-</v>
      </c>
      <c r="DK198" s="51" t="str">
        <f>IFERROR(AVERAGEIFS('Orders - December 2020'!$I$2:$I$2047,'Orders - December 2020'!$H$2:$H$2047,Worksheet!DK$3,'Orders - December 2020'!$C$2:$C$2047,Worksheet!$F198),"-")</f>
        <v>-</v>
      </c>
      <c r="DL198" s="51" t="str">
        <f>IFERROR(AVERAGEIFS('Orders - December 2020'!$I$2:$I$2047,'Orders - December 2020'!$H$2:$H$2047,Worksheet!DL$3,'Orders - December 2020'!$C$2:$C$2047,Worksheet!$F198),"-")</f>
        <v>-</v>
      </c>
      <c r="DM198" s="51" t="str">
        <f>IFERROR(AVERAGEIFS('Orders - December 2020'!$I$2:$I$2047,'Orders - December 2020'!$H$2:$H$2047,Worksheet!DM$3,'Orders - December 2020'!$C$2:$C$2047,Worksheet!$F198),"-")</f>
        <v>-</v>
      </c>
      <c r="DN198" s="51" t="str">
        <f>IFERROR(AVERAGEIFS('Orders - December 2020'!$I$2:$I$2047,'Orders - December 2020'!$H$2:$H$2047,Worksheet!DN$3,'Orders - December 2020'!$C$2:$C$2047,Worksheet!$F198),"-")</f>
        <v>-</v>
      </c>
      <c r="DO198" s="51" t="str">
        <f>IFERROR(AVERAGEIFS('Orders - December 2020'!$I$2:$I$2047,'Orders - December 2020'!$H$2:$H$2047,Worksheet!DO$3,'Orders - December 2020'!$C$2:$C$2047,Worksheet!$F198),"-")</f>
        <v>-</v>
      </c>
      <c r="DP198" s="51" t="str">
        <f>IFERROR(AVERAGEIFS('Orders - December 2020'!$I$2:$I$2047,'Orders - December 2020'!$H$2:$H$2047,Worksheet!DP$3,'Orders - December 2020'!$C$2:$C$2047,Worksheet!$F198),"-")</f>
        <v>-</v>
      </c>
      <c r="DQ198" s="51" t="str">
        <f>IFERROR(AVERAGEIFS('Orders - December 2020'!$I$2:$I$2047,'Orders - December 2020'!$H$2:$H$2047,Worksheet!DQ$3,'Orders - December 2020'!$C$2:$C$2047,Worksheet!$F198),"-")</f>
        <v>-</v>
      </c>
      <c r="DR198" s="51" t="str">
        <f>IFERROR(AVERAGEIFS('Orders - December 2020'!$I$2:$I$2047,'Orders - December 2020'!$H$2:$H$2047,Worksheet!DR$3,'Orders - December 2020'!$C$2:$C$2047,Worksheet!$F198),"-")</f>
        <v>-</v>
      </c>
      <c r="DS198" s="51" t="str">
        <f>IFERROR(AVERAGEIFS('Orders - December 2020'!$I$2:$I$2047,'Orders - December 2020'!$H$2:$H$2047,Worksheet!DS$3,'Orders - December 2020'!$C$2:$C$2047,Worksheet!$F198),"-")</f>
        <v>-</v>
      </c>
      <c r="DT198" s="51" t="str">
        <f>IFERROR(AVERAGEIFS('Orders - December 2020'!$I$2:$I$2047,'Orders - December 2020'!$H$2:$H$2047,Worksheet!DT$3,'Orders - December 2020'!$C$2:$C$2047,Worksheet!$F198),"-")</f>
        <v>-</v>
      </c>
      <c r="DU198" s="51" t="str">
        <f>IFERROR(AVERAGEIFS('Orders - December 2020'!$I$2:$I$2047,'Orders - December 2020'!$H$2:$H$2047,Worksheet!DU$3,'Orders - December 2020'!$C$2:$C$2047,Worksheet!$F198),"-")</f>
        <v>-</v>
      </c>
      <c r="DV198" s="51" t="str">
        <f>IFERROR(AVERAGEIFS('Orders - December 2020'!$I$2:$I$2047,'Orders - December 2020'!$H$2:$H$2047,Worksheet!DV$3,'Orders - December 2020'!$C$2:$C$2047,Worksheet!$F198),"-")</f>
        <v>-</v>
      </c>
      <c r="DW198" s="51" t="str">
        <f>IFERROR(AVERAGEIFS('Orders - December 2020'!$I$2:$I$2047,'Orders - December 2020'!$H$2:$H$2047,Worksheet!DW$3,'Orders - December 2020'!$C$2:$C$2047,Worksheet!$F198),"-")</f>
        <v>-</v>
      </c>
      <c r="DX198" s="51" t="str">
        <f>IFERROR(AVERAGEIFS('Orders - December 2020'!$I$2:$I$2047,'Orders - December 2020'!$H$2:$H$2047,Worksheet!DX$3,'Orders - December 2020'!$C$2:$C$2047,Worksheet!$F198),"-")</f>
        <v>-</v>
      </c>
      <c r="DY198" s="51" t="str">
        <f>IFERROR(AVERAGEIFS('Orders - December 2020'!$I$2:$I$2047,'Orders - December 2020'!$H$2:$H$2047,Worksheet!DY$3,'Orders - December 2020'!$C$2:$C$2047,Worksheet!$F198),"-")</f>
        <v>-</v>
      </c>
      <c r="DZ198" s="51" t="str">
        <f>IFERROR(AVERAGEIFS('Orders - December 2020'!$I$2:$I$2047,'Orders - December 2020'!$H$2:$H$2047,Worksheet!DZ$3,'Orders - December 2020'!$C$2:$C$2047,Worksheet!$F198),"-")</f>
        <v>-</v>
      </c>
      <c r="EA198" s="51" t="str">
        <f>IFERROR(AVERAGEIFS('Orders - December 2020'!$I$2:$I$2047,'Orders - December 2020'!$H$2:$H$2047,Worksheet!EA$3,'Orders - December 2020'!$C$2:$C$2047,Worksheet!$F198),"-")</f>
        <v>-</v>
      </c>
      <c r="EB198" s="51" t="str">
        <f>IFERROR(AVERAGEIFS('Orders - December 2020'!$I$2:$I$2047,'Orders - December 2020'!$H$2:$H$2047,Worksheet!EB$3,'Orders - December 2020'!$C$2:$C$2047,Worksheet!$F198),"-")</f>
        <v>-</v>
      </c>
      <c r="EC198" s="51" t="str">
        <f>IFERROR(AVERAGEIFS('Orders - December 2020'!$I$2:$I$2047,'Orders - December 2020'!$H$2:$H$2047,Worksheet!EC$3,'Orders - December 2020'!$C$2:$C$2047,Worksheet!$F198),"-")</f>
        <v>-</v>
      </c>
      <c r="ED198" s="51" t="str">
        <f>IFERROR(AVERAGEIFS('Orders - December 2020'!$I$2:$I$2047,'Orders - December 2020'!$H$2:$H$2047,Worksheet!ED$3,'Orders - December 2020'!$C$2:$C$2047,Worksheet!$F198),"-")</f>
        <v>-</v>
      </c>
      <c r="EE198" s="51" t="str">
        <f>IFERROR(AVERAGEIFS('Orders - December 2020'!$I$2:$I$2047,'Orders - December 2020'!$H$2:$H$2047,Worksheet!EE$3,'Orders - December 2020'!$C$2:$C$2047,Worksheet!$F198),"-")</f>
        <v>-</v>
      </c>
      <c r="EF198" s="51" t="str">
        <f>IFERROR(AVERAGEIFS('Orders - December 2020'!$I$2:$I$2047,'Orders - December 2020'!$H$2:$H$2047,Worksheet!EF$3,'Orders - December 2020'!$C$2:$C$2047,Worksheet!$F198),"-")</f>
        <v>-</v>
      </c>
      <c r="EG198" s="51" t="str">
        <f>IFERROR(AVERAGEIFS('Orders - December 2020'!$I$2:$I$2047,'Orders - December 2020'!$H$2:$H$2047,Worksheet!EG$3,'Orders - December 2020'!$C$2:$C$2047,Worksheet!$F198),"-")</f>
        <v>-</v>
      </c>
      <c r="EH198" s="51" t="str">
        <f>IFERROR(AVERAGEIFS('Orders - December 2020'!$I$2:$I$2047,'Orders - December 2020'!$H$2:$H$2047,Worksheet!EH$3,'Orders - December 2020'!$C$2:$C$2047,Worksheet!$F198),"-")</f>
        <v>-</v>
      </c>
      <c r="EI198" s="51" t="str">
        <f>IFERROR(AVERAGEIFS('Orders - December 2020'!$I$2:$I$2047,'Orders - December 2020'!$H$2:$H$2047,Worksheet!EI$3,'Orders - December 2020'!$C$2:$C$2047,Worksheet!$F198),"-")</f>
        <v>-</v>
      </c>
      <c r="EJ198" s="51" t="str">
        <f>IFERROR(AVERAGEIFS('Orders - December 2020'!$I$2:$I$2047,'Orders - December 2020'!$H$2:$H$2047,Worksheet!EJ$3,'Orders - December 2020'!$C$2:$C$2047,Worksheet!$F198),"-")</f>
        <v>-</v>
      </c>
      <c r="EK198" s="51" t="str">
        <f>IFERROR(AVERAGEIFS('Orders - December 2020'!$I$2:$I$2047,'Orders - December 2020'!$H$2:$H$2047,Worksheet!EK$3,'Orders - December 2020'!$C$2:$C$2047,Worksheet!$F198),"-")</f>
        <v>-</v>
      </c>
      <c r="EL198" s="51" t="str">
        <f>IFERROR(AVERAGEIFS('Orders - December 2020'!$I$2:$I$2047,'Orders - December 2020'!$H$2:$H$2047,Worksheet!EL$3,'Orders - December 2020'!$C$2:$C$2047,Worksheet!$F198),"-")</f>
        <v>-</v>
      </c>
      <c r="EM198" s="51" t="str">
        <f>IFERROR(AVERAGEIFS('Orders - December 2020'!$I$2:$I$2047,'Orders - December 2020'!$H$2:$H$2047,Worksheet!EM$3,'Orders - December 2020'!$C$2:$C$2047,Worksheet!$F198),"-")</f>
        <v>-</v>
      </c>
      <c r="EN198" s="51" t="str">
        <f>IFERROR(AVERAGEIFS('Orders - December 2020'!$I$2:$I$2047,'Orders - December 2020'!$H$2:$H$2047,Worksheet!EN$3,'Orders - December 2020'!$C$2:$C$2047,Worksheet!$F198),"-")</f>
        <v>-</v>
      </c>
      <c r="EO198" s="51" t="str">
        <f>IFERROR(AVERAGEIFS('Orders - December 2020'!$I$2:$I$2047,'Orders - December 2020'!$H$2:$H$2047,Worksheet!EO$3,'Orders - December 2020'!$C$2:$C$2047,Worksheet!$F198),"-")</f>
        <v>-</v>
      </c>
      <c r="EP198" s="51" t="str">
        <f>IFERROR(AVERAGEIFS('Orders - December 2020'!$I$2:$I$2047,'Orders - December 2020'!$H$2:$H$2047,Worksheet!EP$3,'Orders - December 2020'!$C$2:$C$2047,Worksheet!$F198),"-")</f>
        <v>-</v>
      </c>
      <c r="EQ198" s="51" t="str">
        <f>IFERROR(AVERAGEIFS('Orders - December 2020'!$I$2:$I$2047,'Orders - December 2020'!$H$2:$H$2047,Worksheet!EQ$3,'Orders - December 2020'!$C$2:$C$2047,Worksheet!$F198),"-")</f>
        <v>-</v>
      </c>
      <c r="ER198" s="51" t="str">
        <f>IFERROR(AVERAGEIFS('Orders - December 2020'!$I$2:$I$2047,'Orders - December 2020'!$H$2:$H$2047,Worksheet!ER$3,'Orders - December 2020'!$C$2:$C$2047,Worksheet!$F198),"-")</f>
        <v>-</v>
      </c>
      <c r="ES198" s="51" t="str">
        <f>IFERROR(AVERAGEIFS('Orders - December 2020'!$I$2:$I$2047,'Orders - December 2020'!$H$2:$H$2047,Worksheet!ES$3,'Orders - December 2020'!$C$2:$C$2047,Worksheet!$F198),"-")</f>
        <v>-</v>
      </c>
      <c r="ET198" s="51" t="str">
        <f>IFERROR(AVERAGEIFS('Orders - December 2020'!$I$2:$I$2047,'Orders - December 2020'!$H$2:$H$2047,Worksheet!ET$3,'Orders - December 2020'!$C$2:$C$2047,Worksheet!$F198),"-")</f>
        <v>-</v>
      </c>
      <c r="EU198" s="51" t="str">
        <f>IFERROR(AVERAGEIFS('Orders - December 2020'!$I$2:$I$2047,'Orders - December 2020'!$H$2:$H$2047,Worksheet!EU$3,'Orders - December 2020'!$C$2:$C$2047,Worksheet!$F198),"-")</f>
        <v>-</v>
      </c>
      <c r="EV198" s="51" t="str">
        <f>IFERROR(AVERAGEIFS('Orders - December 2020'!$I$2:$I$2047,'Orders - December 2020'!$H$2:$H$2047,Worksheet!EV$3,'Orders - December 2020'!$C$2:$C$2047,Worksheet!$F198),"-")</f>
        <v>-</v>
      </c>
      <c r="EW198" s="51" t="str">
        <f>IFERROR(AVERAGEIFS('Orders - December 2020'!$I$2:$I$2047,'Orders - December 2020'!$H$2:$H$2047,Worksheet!EW$3,'Orders - December 2020'!$C$2:$C$2047,Worksheet!$F198),"-")</f>
        <v>-</v>
      </c>
      <c r="EX198" s="51" t="str">
        <f>IFERROR(AVERAGEIFS('Orders - December 2020'!$I$2:$I$2047,'Orders - December 2020'!$H$2:$H$2047,Worksheet!EX$3,'Orders - December 2020'!$C$2:$C$2047,Worksheet!$F198),"-")</f>
        <v>-</v>
      </c>
      <c r="EY198" s="51" t="str">
        <f>IFERROR(AVERAGEIFS('Orders - December 2020'!$I$2:$I$2047,'Orders - December 2020'!$H$2:$H$2047,Worksheet!EY$3,'Orders - December 2020'!$C$2:$C$2047,Worksheet!$F198),"-")</f>
        <v>-</v>
      </c>
      <c r="EZ198" s="51" t="str">
        <f>IFERROR(AVERAGEIFS('Orders - December 2020'!$I$2:$I$2047,'Orders - December 2020'!$H$2:$H$2047,Worksheet!EZ$3,'Orders - December 2020'!$C$2:$C$2047,Worksheet!$F198),"-")</f>
        <v>-</v>
      </c>
      <c r="FA198" s="51" t="str">
        <f>IFERROR(AVERAGEIFS('Orders - December 2020'!$I$2:$I$2047,'Orders - December 2020'!$H$2:$H$2047,Worksheet!FA$3,'Orders - December 2020'!$C$2:$C$2047,Worksheet!$F198),"-")</f>
        <v>-</v>
      </c>
      <c r="FB198" s="51" t="str">
        <f>IFERROR(AVERAGEIFS('Orders - December 2020'!$I$2:$I$2047,'Orders - December 2020'!$H$2:$H$2047,Worksheet!FB$3,'Orders - December 2020'!$C$2:$C$2047,Worksheet!$F198),"-")</f>
        <v>-</v>
      </c>
      <c r="FC198" s="51" t="str">
        <f>IFERROR(AVERAGEIFS('Orders - December 2020'!$I$2:$I$2047,'Orders - December 2020'!$H$2:$H$2047,Worksheet!FC$3,'Orders - December 2020'!$C$2:$C$2047,Worksheet!$F198),"-")</f>
        <v>-</v>
      </c>
      <c r="FD198" s="51" t="str">
        <f>IFERROR(AVERAGEIFS('Orders - December 2020'!$I$2:$I$2047,'Orders - December 2020'!$H$2:$H$2047,Worksheet!FD$3,'Orders - December 2020'!$C$2:$C$2047,Worksheet!$F198),"-")</f>
        <v>-</v>
      </c>
      <c r="FE198" s="51" t="str">
        <f>IFERROR(AVERAGEIFS('Orders - December 2020'!$I$2:$I$2047,'Orders - December 2020'!$H$2:$H$2047,Worksheet!FE$3,'Orders - December 2020'!$C$2:$C$2047,Worksheet!$F198),"-")</f>
        <v>-</v>
      </c>
      <c r="FF198" s="51" t="str">
        <f>IFERROR(AVERAGEIFS('Orders - December 2020'!$I$2:$I$2047,'Orders - December 2020'!$H$2:$H$2047,Worksheet!FF$3,'Orders - December 2020'!$C$2:$C$2047,Worksheet!$F198),"-")</f>
        <v>-</v>
      </c>
      <c r="FG198" s="52" t="str">
        <f>IFERROR(AVERAGEIFS('Orders - December 2020'!$I$2:$I$2047,'Orders - December 2020'!$H$2:$H$2047,Worksheet!FG$3,'Orders - December 2020'!$C$2:$C$2047,Worksheet!$F198),"-")</f>
        <v>-</v>
      </c>
    </row>
    <row r="199" spans="6:163">
      <c r="F199" s="45" t="str">
        <v>Dream Minimart</v>
      </c>
      <c r="G199" s="50" t="str">
        <f>IFERROR(AVERAGEIFS('Orders - December 2020'!$I$2:$I$2047,'Orders - December 2020'!$H$2:$H$2047,Worksheet!G$3,'Orders - December 2020'!$C$2:$C$2047,Worksheet!$F199),"-")</f>
        <v>-</v>
      </c>
      <c r="H199" s="51" t="str">
        <f>IFERROR(AVERAGEIFS('Orders - December 2020'!$I$2:$I$2047,'Orders - December 2020'!$H$2:$H$2047,Worksheet!H$3,'Orders - December 2020'!$C$2:$C$2047,Worksheet!$F199),"-")</f>
        <v>-</v>
      </c>
      <c r="I199" s="51" t="str">
        <f>IFERROR(AVERAGEIFS('Orders - December 2020'!$I$2:$I$2047,'Orders - December 2020'!$H$2:$H$2047,Worksheet!I$3,'Orders - December 2020'!$C$2:$C$2047,Worksheet!$F199),"-")</f>
        <v>-</v>
      </c>
      <c r="J199" s="51" t="str">
        <f>IFERROR(AVERAGEIFS('Orders - December 2020'!$I$2:$I$2047,'Orders - December 2020'!$H$2:$H$2047,Worksheet!J$3,'Orders - December 2020'!$C$2:$C$2047,Worksheet!$F199),"-")</f>
        <v>-</v>
      </c>
      <c r="K199" s="51" t="str">
        <f>IFERROR(AVERAGEIFS('Orders - December 2020'!$I$2:$I$2047,'Orders - December 2020'!$H$2:$H$2047,Worksheet!K$3,'Orders - December 2020'!$C$2:$C$2047,Worksheet!$F199),"-")</f>
        <v>-</v>
      </c>
      <c r="L199" s="51" t="str">
        <f>IFERROR(AVERAGEIFS('Orders - December 2020'!$I$2:$I$2047,'Orders - December 2020'!$H$2:$H$2047,Worksheet!L$3,'Orders - December 2020'!$C$2:$C$2047,Worksheet!$F199),"-")</f>
        <v>-</v>
      </c>
      <c r="M199" s="51" t="str">
        <f>IFERROR(AVERAGEIFS('Orders - December 2020'!$I$2:$I$2047,'Orders - December 2020'!$H$2:$H$2047,Worksheet!M$3,'Orders - December 2020'!$C$2:$C$2047,Worksheet!$F199),"-")</f>
        <v>-</v>
      </c>
      <c r="N199" s="51" t="str">
        <f>IFERROR(AVERAGEIFS('Orders - December 2020'!$I$2:$I$2047,'Orders - December 2020'!$H$2:$H$2047,Worksheet!N$3,'Orders - December 2020'!$C$2:$C$2047,Worksheet!$F199),"-")</f>
        <v>-</v>
      </c>
      <c r="O199" s="51" t="str">
        <f>IFERROR(AVERAGEIFS('Orders - December 2020'!$I$2:$I$2047,'Orders - December 2020'!$H$2:$H$2047,Worksheet!O$3,'Orders - December 2020'!$C$2:$C$2047,Worksheet!$F199),"-")</f>
        <v>-</v>
      </c>
      <c r="P199" s="51" t="str">
        <f>IFERROR(AVERAGEIFS('Orders - December 2020'!$I$2:$I$2047,'Orders - December 2020'!$H$2:$H$2047,Worksheet!P$3,'Orders - December 2020'!$C$2:$C$2047,Worksheet!$F199),"-")</f>
        <v>-</v>
      </c>
      <c r="Q199" s="51" t="str">
        <f>IFERROR(AVERAGEIFS('Orders - December 2020'!$I$2:$I$2047,'Orders - December 2020'!$H$2:$H$2047,Worksheet!Q$3,'Orders - December 2020'!$C$2:$C$2047,Worksheet!$F199),"-")</f>
        <v>-</v>
      </c>
      <c r="R199" s="51" t="str">
        <f>IFERROR(AVERAGEIFS('Orders - December 2020'!$I$2:$I$2047,'Orders - December 2020'!$H$2:$H$2047,Worksheet!R$3,'Orders - December 2020'!$C$2:$C$2047,Worksheet!$F199),"-")</f>
        <v>-</v>
      </c>
      <c r="S199" s="51" t="str">
        <f>IFERROR(AVERAGEIFS('Orders - December 2020'!$I$2:$I$2047,'Orders - December 2020'!$H$2:$H$2047,Worksheet!S$3,'Orders - December 2020'!$C$2:$C$2047,Worksheet!$F199),"-")</f>
        <v>-</v>
      </c>
      <c r="T199" s="51" t="str">
        <f>IFERROR(AVERAGEIFS('Orders - December 2020'!$I$2:$I$2047,'Orders - December 2020'!$H$2:$H$2047,Worksheet!T$3,'Orders - December 2020'!$C$2:$C$2047,Worksheet!$F199),"-")</f>
        <v>-</v>
      </c>
      <c r="U199" s="51" t="str">
        <f>IFERROR(AVERAGEIFS('Orders - December 2020'!$I$2:$I$2047,'Orders - December 2020'!$H$2:$H$2047,Worksheet!U$3,'Orders - December 2020'!$C$2:$C$2047,Worksheet!$F199),"-")</f>
        <v>-</v>
      </c>
      <c r="V199" s="51" t="str">
        <f>IFERROR(AVERAGEIFS('Orders - December 2020'!$I$2:$I$2047,'Orders - December 2020'!$H$2:$H$2047,Worksheet!V$3,'Orders - December 2020'!$C$2:$C$2047,Worksheet!$F199),"-")</f>
        <v>-</v>
      </c>
      <c r="W199" s="51" t="str">
        <f>IFERROR(AVERAGEIFS('Orders - December 2020'!$I$2:$I$2047,'Orders - December 2020'!$H$2:$H$2047,Worksheet!W$3,'Orders - December 2020'!$C$2:$C$2047,Worksheet!$F199),"-")</f>
        <v>-</v>
      </c>
      <c r="X199" s="51" t="str">
        <f>IFERROR(AVERAGEIFS('Orders - December 2020'!$I$2:$I$2047,'Orders - December 2020'!$H$2:$H$2047,Worksheet!X$3,'Orders - December 2020'!$C$2:$C$2047,Worksheet!$F199),"-")</f>
        <v>-</v>
      </c>
      <c r="Y199" s="51" t="str">
        <f>IFERROR(AVERAGEIFS('Orders - December 2020'!$I$2:$I$2047,'Orders - December 2020'!$H$2:$H$2047,Worksheet!Y$3,'Orders - December 2020'!$C$2:$C$2047,Worksheet!$F199),"-")</f>
        <v>-</v>
      </c>
      <c r="Z199" s="51" t="str">
        <f>IFERROR(AVERAGEIFS('Orders - December 2020'!$I$2:$I$2047,'Orders - December 2020'!$H$2:$H$2047,Worksheet!Z$3,'Orders - December 2020'!$C$2:$C$2047,Worksheet!$F199),"-")</f>
        <v>-</v>
      </c>
      <c r="AA199" s="51" t="str">
        <f>IFERROR(AVERAGEIFS('Orders - December 2020'!$I$2:$I$2047,'Orders - December 2020'!$H$2:$H$2047,Worksheet!AA$3,'Orders - December 2020'!$C$2:$C$2047,Worksheet!$F199),"-")</f>
        <v>-</v>
      </c>
      <c r="AB199" s="51" t="str">
        <f>IFERROR(AVERAGEIFS('Orders - December 2020'!$I$2:$I$2047,'Orders - December 2020'!$H$2:$H$2047,Worksheet!AB$3,'Orders - December 2020'!$C$2:$C$2047,Worksheet!$F199),"-")</f>
        <v>-</v>
      </c>
      <c r="AC199" s="51" t="str">
        <f>IFERROR(AVERAGEIFS('Orders - December 2020'!$I$2:$I$2047,'Orders - December 2020'!$H$2:$H$2047,Worksheet!AC$3,'Orders - December 2020'!$C$2:$C$2047,Worksheet!$F199),"-")</f>
        <v>-</v>
      </c>
      <c r="AD199" s="51" t="str">
        <f>IFERROR(AVERAGEIFS('Orders - December 2020'!$I$2:$I$2047,'Orders - December 2020'!$H$2:$H$2047,Worksheet!AD$3,'Orders - December 2020'!$C$2:$C$2047,Worksheet!$F199),"-")</f>
        <v>-</v>
      </c>
      <c r="AE199" s="51" t="str">
        <f>IFERROR(AVERAGEIFS('Orders - December 2020'!$I$2:$I$2047,'Orders - December 2020'!$H$2:$H$2047,Worksheet!AE$3,'Orders - December 2020'!$C$2:$C$2047,Worksheet!$F199),"-")</f>
        <v>-</v>
      </c>
      <c r="AF199" s="51" t="str">
        <f>IFERROR(AVERAGEIFS('Orders - December 2020'!$I$2:$I$2047,'Orders - December 2020'!$H$2:$H$2047,Worksheet!AF$3,'Orders - December 2020'!$C$2:$C$2047,Worksheet!$F199),"-")</f>
        <v>-</v>
      </c>
      <c r="AG199" s="51" t="str">
        <f>IFERROR(AVERAGEIFS('Orders - December 2020'!$I$2:$I$2047,'Orders - December 2020'!$H$2:$H$2047,Worksheet!AG$3,'Orders - December 2020'!$C$2:$C$2047,Worksheet!$F199),"-")</f>
        <v>-</v>
      </c>
      <c r="AH199" s="51" t="str">
        <f>IFERROR(AVERAGEIFS('Orders - December 2020'!$I$2:$I$2047,'Orders - December 2020'!$H$2:$H$2047,Worksheet!AH$3,'Orders - December 2020'!$C$2:$C$2047,Worksheet!$F199),"-")</f>
        <v>-</v>
      </c>
      <c r="AI199" s="51" t="str">
        <f>IFERROR(AVERAGEIFS('Orders - December 2020'!$I$2:$I$2047,'Orders - December 2020'!$H$2:$H$2047,Worksheet!AI$3,'Orders - December 2020'!$C$2:$C$2047,Worksheet!$F199),"-")</f>
        <v>-</v>
      </c>
      <c r="AJ199" s="51" t="str">
        <f>IFERROR(AVERAGEIFS('Orders - December 2020'!$I$2:$I$2047,'Orders - December 2020'!$H$2:$H$2047,Worksheet!AJ$3,'Orders - December 2020'!$C$2:$C$2047,Worksheet!$F199),"-")</f>
        <v>-</v>
      </c>
      <c r="AK199" s="51">
        <f>IFERROR(AVERAGEIFS('Orders - December 2020'!$I$2:$I$2047,'Orders - December 2020'!$H$2:$H$2047,Worksheet!AK$3,'Orders - December 2020'!$C$2:$C$2047,Worksheet!$F199),"-")</f>
        <v>10</v>
      </c>
      <c r="AL199" s="51" t="str">
        <f>IFERROR(AVERAGEIFS('Orders - December 2020'!$I$2:$I$2047,'Orders - December 2020'!$H$2:$H$2047,Worksheet!AL$3,'Orders - December 2020'!$C$2:$C$2047,Worksheet!$F199),"-")</f>
        <v>-</v>
      </c>
      <c r="AM199" s="51" t="str">
        <f>IFERROR(AVERAGEIFS('Orders - December 2020'!$I$2:$I$2047,'Orders - December 2020'!$H$2:$H$2047,Worksheet!AM$3,'Orders - December 2020'!$C$2:$C$2047,Worksheet!$F199),"-")</f>
        <v>-</v>
      </c>
      <c r="AN199" s="51" t="str">
        <f>IFERROR(AVERAGEIFS('Orders - December 2020'!$I$2:$I$2047,'Orders - December 2020'!$H$2:$H$2047,Worksheet!AN$3,'Orders - December 2020'!$C$2:$C$2047,Worksheet!$F199),"-")</f>
        <v>-</v>
      </c>
      <c r="AO199" s="51" t="str">
        <f>IFERROR(AVERAGEIFS('Orders - December 2020'!$I$2:$I$2047,'Orders - December 2020'!$H$2:$H$2047,Worksheet!AO$3,'Orders - December 2020'!$C$2:$C$2047,Worksheet!$F199),"-")</f>
        <v>-</v>
      </c>
      <c r="AP199" s="51" t="str">
        <f>IFERROR(AVERAGEIFS('Orders - December 2020'!$I$2:$I$2047,'Orders - December 2020'!$H$2:$H$2047,Worksheet!AP$3,'Orders - December 2020'!$C$2:$C$2047,Worksheet!$F199),"-")</f>
        <v>-</v>
      </c>
      <c r="AQ199" s="51" t="str">
        <f>IFERROR(AVERAGEIFS('Orders - December 2020'!$I$2:$I$2047,'Orders - December 2020'!$H$2:$H$2047,Worksheet!AQ$3,'Orders - December 2020'!$C$2:$C$2047,Worksheet!$F199),"-")</f>
        <v>-</v>
      </c>
      <c r="AR199" s="51" t="str">
        <f>IFERROR(AVERAGEIFS('Orders - December 2020'!$I$2:$I$2047,'Orders - December 2020'!$H$2:$H$2047,Worksheet!AR$3,'Orders - December 2020'!$C$2:$C$2047,Worksheet!$F199),"-")</f>
        <v>-</v>
      </c>
      <c r="AS199" s="51" t="str">
        <f>IFERROR(AVERAGEIFS('Orders - December 2020'!$I$2:$I$2047,'Orders - December 2020'!$H$2:$H$2047,Worksheet!AS$3,'Orders - December 2020'!$C$2:$C$2047,Worksheet!$F199),"-")</f>
        <v>-</v>
      </c>
      <c r="AT199" s="51" t="str">
        <f>IFERROR(AVERAGEIFS('Orders - December 2020'!$I$2:$I$2047,'Orders - December 2020'!$H$2:$H$2047,Worksheet!AT$3,'Orders - December 2020'!$C$2:$C$2047,Worksheet!$F199),"-")</f>
        <v>-</v>
      </c>
      <c r="AU199" s="51" t="str">
        <f>IFERROR(AVERAGEIFS('Orders - December 2020'!$I$2:$I$2047,'Orders - December 2020'!$H$2:$H$2047,Worksheet!AU$3,'Orders - December 2020'!$C$2:$C$2047,Worksheet!$F199),"-")</f>
        <v>-</v>
      </c>
      <c r="AV199" s="51" t="str">
        <f>IFERROR(AVERAGEIFS('Orders - December 2020'!$I$2:$I$2047,'Orders - December 2020'!$H$2:$H$2047,Worksheet!AV$3,'Orders - December 2020'!$C$2:$C$2047,Worksheet!$F199),"-")</f>
        <v>-</v>
      </c>
      <c r="AW199" s="51" t="str">
        <f>IFERROR(AVERAGEIFS('Orders - December 2020'!$I$2:$I$2047,'Orders - December 2020'!$H$2:$H$2047,Worksheet!AW$3,'Orders - December 2020'!$C$2:$C$2047,Worksheet!$F199),"-")</f>
        <v>-</v>
      </c>
      <c r="AX199" s="51" t="str">
        <f>IFERROR(AVERAGEIFS('Orders - December 2020'!$I$2:$I$2047,'Orders - December 2020'!$H$2:$H$2047,Worksheet!AX$3,'Orders - December 2020'!$C$2:$C$2047,Worksheet!$F199),"-")</f>
        <v>-</v>
      </c>
      <c r="AY199" s="51" t="str">
        <f>IFERROR(AVERAGEIFS('Orders - December 2020'!$I$2:$I$2047,'Orders - December 2020'!$H$2:$H$2047,Worksheet!AY$3,'Orders - December 2020'!$C$2:$C$2047,Worksheet!$F199),"-")</f>
        <v>-</v>
      </c>
      <c r="AZ199" s="51" t="str">
        <f>IFERROR(AVERAGEIFS('Orders - December 2020'!$I$2:$I$2047,'Orders - December 2020'!$H$2:$H$2047,Worksheet!AZ$3,'Orders - December 2020'!$C$2:$C$2047,Worksheet!$F199),"-")</f>
        <v>-</v>
      </c>
      <c r="BA199" s="51" t="str">
        <f>IFERROR(AVERAGEIFS('Orders - December 2020'!$I$2:$I$2047,'Orders - December 2020'!$H$2:$H$2047,Worksheet!BA$3,'Orders - December 2020'!$C$2:$C$2047,Worksheet!$F199),"-")</f>
        <v>-</v>
      </c>
      <c r="BB199" s="51" t="str">
        <f>IFERROR(AVERAGEIFS('Orders - December 2020'!$I$2:$I$2047,'Orders - December 2020'!$H$2:$H$2047,Worksheet!BB$3,'Orders - December 2020'!$C$2:$C$2047,Worksheet!$F199),"-")</f>
        <v>-</v>
      </c>
      <c r="BC199" s="51" t="str">
        <f>IFERROR(AVERAGEIFS('Orders - December 2020'!$I$2:$I$2047,'Orders - December 2020'!$H$2:$H$2047,Worksheet!BC$3,'Orders - December 2020'!$C$2:$C$2047,Worksheet!$F199),"-")</f>
        <v>-</v>
      </c>
      <c r="BD199" s="51" t="str">
        <f>IFERROR(AVERAGEIFS('Orders - December 2020'!$I$2:$I$2047,'Orders - December 2020'!$H$2:$H$2047,Worksheet!BD$3,'Orders - December 2020'!$C$2:$C$2047,Worksheet!$F199),"-")</f>
        <v>-</v>
      </c>
      <c r="BE199" s="51" t="str">
        <f>IFERROR(AVERAGEIFS('Orders - December 2020'!$I$2:$I$2047,'Orders - December 2020'!$H$2:$H$2047,Worksheet!BE$3,'Orders - December 2020'!$C$2:$C$2047,Worksheet!$F199),"-")</f>
        <v>-</v>
      </c>
      <c r="BF199" s="51" t="str">
        <f>IFERROR(AVERAGEIFS('Orders - December 2020'!$I$2:$I$2047,'Orders - December 2020'!$H$2:$H$2047,Worksheet!BF$3,'Orders - December 2020'!$C$2:$C$2047,Worksheet!$F199),"-")</f>
        <v>-</v>
      </c>
      <c r="BG199" s="51" t="str">
        <f>IFERROR(AVERAGEIFS('Orders - December 2020'!$I$2:$I$2047,'Orders - December 2020'!$H$2:$H$2047,Worksheet!BG$3,'Orders - December 2020'!$C$2:$C$2047,Worksheet!$F199),"-")</f>
        <v>-</v>
      </c>
      <c r="BH199" s="51" t="str">
        <f>IFERROR(AVERAGEIFS('Orders - December 2020'!$I$2:$I$2047,'Orders - December 2020'!$H$2:$H$2047,Worksheet!BH$3,'Orders - December 2020'!$C$2:$C$2047,Worksheet!$F199),"-")</f>
        <v>-</v>
      </c>
      <c r="BI199" s="51" t="str">
        <f>IFERROR(AVERAGEIFS('Orders - December 2020'!$I$2:$I$2047,'Orders - December 2020'!$H$2:$H$2047,Worksheet!BI$3,'Orders - December 2020'!$C$2:$C$2047,Worksheet!$F199),"-")</f>
        <v>-</v>
      </c>
      <c r="BJ199" s="51" t="str">
        <f>IFERROR(AVERAGEIFS('Orders - December 2020'!$I$2:$I$2047,'Orders - December 2020'!$H$2:$H$2047,Worksheet!BJ$3,'Orders - December 2020'!$C$2:$C$2047,Worksheet!$F199),"-")</f>
        <v>-</v>
      </c>
      <c r="BK199" s="51" t="str">
        <f>IFERROR(AVERAGEIFS('Orders - December 2020'!$I$2:$I$2047,'Orders - December 2020'!$H$2:$H$2047,Worksheet!BK$3,'Orders - December 2020'!$C$2:$C$2047,Worksheet!$F199),"-")</f>
        <v>-</v>
      </c>
      <c r="BL199" s="51" t="str">
        <f>IFERROR(AVERAGEIFS('Orders - December 2020'!$I$2:$I$2047,'Orders - December 2020'!$H$2:$H$2047,Worksheet!BL$3,'Orders - December 2020'!$C$2:$C$2047,Worksheet!$F199),"-")</f>
        <v>-</v>
      </c>
      <c r="BM199" s="51" t="str">
        <f>IFERROR(AVERAGEIFS('Orders - December 2020'!$I$2:$I$2047,'Orders - December 2020'!$H$2:$H$2047,Worksheet!BM$3,'Orders - December 2020'!$C$2:$C$2047,Worksheet!$F199),"-")</f>
        <v>-</v>
      </c>
      <c r="BN199" s="51" t="str">
        <f>IFERROR(AVERAGEIFS('Orders - December 2020'!$I$2:$I$2047,'Orders - December 2020'!$H$2:$H$2047,Worksheet!BN$3,'Orders - December 2020'!$C$2:$C$2047,Worksheet!$F199),"-")</f>
        <v>-</v>
      </c>
      <c r="BO199" s="51" t="str">
        <f>IFERROR(AVERAGEIFS('Orders - December 2020'!$I$2:$I$2047,'Orders - December 2020'!$H$2:$H$2047,Worksheet!BO$3,'Orders - December 2020'!$C$2:$C$2047,Worksheet!$F199),"-")</f>
        <v>-</v>
      </c>
      <c r="BP199" s="51" t="str">
        <f>IFERROR(AVERAGEIFS('Orders - December 2020'!$I$2:$I$2047,'Orders - December 2020'!$H$2:$H$2047,Worksheet!BP$3,'Orders - December 2020'!$C$2:$C$2047,Worksheet!$F199),"-")</f>
        <v>-</v>
      </c>
      <c r="BQ199" s="51" t="str">
        <f>IFERROR(AVERAGEIFS('Orders - December 2020'!$I$2:$I$2047,'Orders - December 2020'!$H$2:$H$2047,Worksheet!BQ$3,'Orders - December 2020'!$C$2:$C$2047,Worksheet!$F199),"-")</f>
        <v>-</v>
      </c>
      <c r="BR199" s="51" t="str">
        <f>IFERROR(AVERAGEIFS('Orders - December 2020'!$I$2:$I$2047,'Orders - December 2020'!$H$2:$H$2047,Worksheet!BR$3,'Orders - December 2020'!$C$2:$C$2047,Worksheet!$F199),"-")</f>
        <v>-</v>
      </c>
      <c r="BS199" s="51" t="str">
        <f>IFERROR(AVERAGEIFS('Orders - December 2020'!$I$2:$I$2047,'Orders - December 2020'!$H$2:$H$2047,Worksheet!BS$3,'Orders - December 2020'!$C$2:$C$2047,Worksheet!$F199),"-")</f>
        <v>-</v>
      </c>
      <c r="BT199" s="51" t="str">
        <f>IFERROR(AVERAGEIFS('Orders - December 2020'!$I$2:$I$2047,'Orders - December 2020'!$H$2:$H$2047,Worksheet!BT$3,'Orders - December 2020'!$C$2:$C$2047,Worksheet!$F199),"-")</f>
        <v>-</v>
      </c>
      <c r="BU199" s="51" t="str">
        <f>IFERROR(AVERAGEIFS('Orders - December 2020'!$I$2:$I$2047,'Orders - December 2020'!$H$2:$H$2047,Worksheet!BU$3,'Orders - December 2020'!$C$2:$C$2047,Worksheet!$F199),"-")</f>
        <v>-</v>
      </c>
      <c r="BV199" s="51" t="str">
        <f>IFERROR(AVERAGEIFS('Orders - December 2020'!$I$2:$I$2047,'Orders - December 2020'!$H$2:$H$2047,Worksheet!BV$3,'Orders - December 2020'!$C$2:$C$2047,Worksheet!$F199),"-")</f>
        <v>-</v>
      </c>
      <c r="BW199" s="51" t="str">
        <f>IFERROR(AVERAGEIFS('Orders - December 2020'!$I$2:$I$2047,'Orders - December 2020'!$H$2:$H$2047,Worksheet!BW$3,'Orders - December 2020'!$C$2:$C$2047,Worksheet!$F199),"-")</f>
        <v>-</v>
      </c>
      <c r="BX199" s="51" t="str">
        <f>IFERROR(AVERAGEIFS('Orders - December 2020'!$I$2:$I$2047,'Orders - December 2020'!$H$2:$H$2047,Worksheet!BX$3,'Orders - December 2020'!$C$2:$C$2047,Worksheet!$F199),"-")</f>
        <v>-</v>
      </c>
      <c r="BY199" s="51" t="str">
        <f>IFERROR(AVERAGEIFS('Orders - December 2020'!$I$2:$I$2047,'Orders - December 2020'!$H$2:$H$2047,Worksheet!BY$3,'Orders - December 2020'!$C$2:$C$2047,Worksheet!$F199),"-")</f>
        <v>-</v>
      </c>
      <c r="BZ199" s="51" t="str">
        <f>IFERROR(AVERAGEIFS('Orders - December 2020'!$I$2:$I$2047,'Orders - December 2020'!$H$2:$H$2047,Worksheet!BZ$3,'Orders - December 2020'!$C$2:$C$2047,Worksheet!$F199),"-")</f>
        <v>-</v>
      </c>
      <c r="CA199" s="51" t="str">
        <f>IFERROR(AVERAGEIFS('Orders - December 2020'!$I$2:$I$2047,'Orders - December 2020'!$H$2:$H$2047,Worksheet!CA$3,'Orders - December 2020'!$C$2:$C$2047,Worksheet!$F199),"-")</f>
        <v>-</v>
      </c>
      <c r="CB199" s="51" t="str">
        <f>IFERROR(AVERAGEIFS('Orders - December 2020'!$I$2:$I$2047,'Orders - December 2020'!$H$2:$H$2047,Worksheet!CB$3,'Orders - December 2020'!$C$2:$C$2047,Worksheet!$F199),"-")</f>
        <v>-</v>
      </c>
      <c r="CC199" s="51" t="str">
        <f>IFERROR(AVERAGEIFS('Orders - December 2020'!$I$2:$I$2047,'Orders - December 2020'!$H$2:$H$2047,Worksheet!CC$3,'Orders - December 2020'!$C$2:$C$2047,Worksheet!$F199),"-")</f>
        <v>-</v>
      </c>
      <c r="CD199" s="51" t="str">
        <f>IFERROR(AVERAGEIFS('Orders - December 2020'!$I$2:$I$2047,'Orders - December 2020'!$H$2:$H$2047,Worksheet!CD$3,'Orders - December 2020'!$C$2:$C$2047,Worksheet!$F199),"-")</f>
        <v>-</v>
      </c>
      <c r="CE199" s="51" t="str">
        <f>IFERROR(AVERAGEIFS('Orders - December 2020'!$I$2:$I$2047,'Orders - December 2020'!$H$2:$H$2047,Worksheet!CE$3,'Orders - December 2020'!$C$2:$C$2047,Worksheet!$F199),"-")</f>
        <v>-</v>
      </c>
      <c r="CF199" s="51" t="str">
        <f>IFERROR(AVERAGEIFS('Orders - December 2020'!$I$2:$I$2047,'Orders - December 2020'!$H$2:$H$2047,Worksheet!CF$3,'Orders - December 2020'!$C$2:$C$2047,Worksheet!$F199),"-")</f>
        <v>-</v>
      </c>
      <c r="CG199" s="51" t="str">
        <f>IFERROR(AVERAGEIFS('Orders - December 2020'!$I$2:$I$2047,'Orders - December 2020'!$H$2:$H$2047,Worksheet!CG$3,'Orders - December 2020'!$C$2:$C$2047,Worksheet!$F199),"-")</f>
        <v>-</v>
      </c>
      <c r="CH199" s="51" t="str">
        <f>IFERROR(AVERAGEIFS('Orders - December 2020'!$I$2:$I$2047,'Orders - December 2020'!$H$2:$H$2047,Worksheet!CH$3,'Orders - December 2020'!$C$2:$C$2047,Worksheet!$F199),"-")</f>
        <v>-</v>
      </c>
      <c r="CI199" s="51" t="str">
        <f>IFERROR(AVERAGEIFS('Orders - December 2020'!$I$2:$I$2047,'Orders - December 2020'!$H$2:$H$2047,Worksheet!CI$3,'Orders - December 2020'!$C$2:$C$2047,Worksheet!$F199),"-")</f>
        <v>-</v>
      </c>
      <c r="CJ199" s="51" t="str">
        <f>IFERROR(AVERAGEIFS('Orders - December 2020'!$I$2:$I$2047,'Orders - December 2020'!$H$2:$H$2047,Worksheet!CJ$3,'Orders - December 2020'!$C$2:$C$2047,Worksheet!$F199),"-")</f>
        <v>-</v>
      </c>
      <c r="CK199" s="51" t="str">
        <f>IFERROR(AVERAGEIFS('Orders - December 2020'!$I$2:$I$2047,'Orders - December 2020'!$H$2:$H$2047,Worksheet!CK$3,'Orders - December 2020'!$C$2:$C$2047,Worksheet!$F199),"-")</f>
        <v>-</v>
      </c>
      <c r="CL199" s="51" t="str">
        <f>IFERROR(AVERAGEIFS('Orders - December 2020'!$I$2:$I$2047,'Orders - December 2020'!$H$2:$H$2047,Worksheet!CL$3,'Orders - December 2020'!$C$2:$C$2047,Worksheet!$F199),"-")</f>
        <v>-</v>
      </c>
      <c r="CM199" s="51" t="str">
        <f>IFERROR(AVERAGEIFS('Orders - December 2020'!$I$2:$I$2047,'Orders - December 2020'!$H$2:$H$2047,Worksheet!CM$3,'Orders - December 2020'!$C$2:$C$2047,Worksheet!$F199),"-")</f>
        <v>-</v>
      </c>
      <c r="CN199" s="51" t="str">
        <f>IFERROR(AVERAGEIFS('Orders - December 2020'!$I$2:$I$2047,'Orders - December 2020'!$H$2:$H$2047,Worksheet!CN$3,'Orders - December 2020'!$C$2:$C$2047,Worksheet!$F199),"-")</f>
        <v>-</v>
      </c>
      <c r="CO199" s="51" t="str">
        <f>IFERROR(AVERAGEIFS('Orders - December 2020'!$I$2:$I$2047,'Orders - December 2020'!$H$2:$H$2047,Worksheet!CO$3,'Orders - December 2020'!$C$2:$C$2047,Worksheet!$F199),"-")</f>
        <v>-</v>
      </c>
      <c r="CP199" s="51" t="str">
        <f>IFERROR(AVERAGEIFS('Orders - December 2020'!$I$2:$I$2047,'Orders - December 2020'!$H$2:$H$2047,Worksheet!CP$3,'Orders - December 2020'!$C$2:$C$2047,Worksheet!$F199),"-")</f>
        <v>-</v>
      </c>
      <c r="CQ199" s="51" t="str">
        <f>IFERROR(AVERAGEIFS('Orders - December 2020'!$I$2:$I$2047,'Orders - December 2020'!$H$2:$H$2047,Worksheet!CQ$3,'Orders - December 2020'!$C$2:$C$2047,Worksheet!$F199),"-")</f>
        <v>-</v>
      </c>
      <c r="CR199" s="51" t="str">
        <f>IFERROR(AVERAGEIFS('Orders - December 2020'!$I$2:$I$2047,'Orders - December 2020'!$H$2:$H$2047,Worksheet!CR$3,'Orders - December 2020'!$C$2:$C$2047,Worksheet!$F199),"-")</f>
        <v>-</v>
      </c>
      <c r="CS199" s="51" t="str">
        <f>IFERROR(AVERAGEIFS('Orders - December 2020'!$I$2:$I$2047,'Orders - December 2020'!$H$2:$H$2047,Worksheet!CS$3,'Orders - December 2020'!$C$2:$C$2047,Worksheet!$F199),"-")</f>
        <v>-</v>
      </c>
      <c r="CT199" s="51" t="str">
        <f>IFERROR(AVERAGEIFS('Orders - December 2020'!$I$2:$I$2047,'Orders - December 2020'!$H$2:$H$2047,Worksheet!CT$3,'Orders - December 2020'!$C$2:$C$2047,Worksheet!$F199),"-")</f>
        <v>-</v>
      </c>
      <c r="CU199" s="51" t="str">
        <f>IFERROR(AVERAGEIFS('Orders - December 2020'!$I$2:$I$2047,'Orders - December 2020'!$H$2:$H$2047,Worksheet!CU$3,'Orders - December 2020'!$C$2:$C$2047,Worksheet!$F199),"-")</f>
        <v>-</v>
      </c>
      <c r="CV199" s="51" t="str">
        <f>IFERROR(AVERAGEIFS('Orders - December 2020'!$I$2:$I$2047,'Orders - December 2020'!$H$2:$H$2047,Worksheet!CV$3,'Orders - December 2020'!$C$2:$C$2047,Worksheet!$F199),"-")</f>
        <v>-</v>
      </c>
      <c r="CW199" s="51" t="str">
        <f>IFERROR(AVERAGEIFS('Orders - December 2020'!$I$2:$I$2047,'Orders - December 2020'!$H$2:$H$2047,Worksheet!CW$3,'Orders - December 2020'!$C$2:$C$2047,Worksheet!$F199),"-")</f>
        <v>-</v>
      </c>
      <c r="CX199" s="51" t="str">
        <f>IFERROR(AVERAGEIFS('Orders - December 2020'!$I$2:$I$2047,'Orders - December 2020'!$H$2:$H$2047,Worksheet!CX$3,'Orders - December 2020'!$C$2:$C$2047,Worksheet!$F199),"-")</f>
        <v>-</v>
      </c>
      <c r="CY199" s="51" t="str">
        <f>IFERROR(AVERAGEIFS('Orders - December 2020'!$I$2:$I$2047,'Orders - December 2020'!$H$2:$H$2047,Worksheet!CY$3,'Orders - December 2020'!$C$2:$C$2047,Worksheet!$F199),"-")</f>
        <v>-</v>
      </c>
      <c r="CZ199" s="51" t="str">
        <f>IFERROR(AVERAGEIFS('Orders - December 2020'!$I$2:$I$2047,'Orders - December 2020'!$H$2:$H$2047,Worksheet!CZ$3,'Orders - December 2020'!$C$2:$C$2047,Worksheet!$F199),"-")</f>
        <v>-</v>
      </c>
      <c r="DA199" s="51" t="str">
        <f>IFERROR(AVERAGEIFS('Orders - December 2020'!$I$2:$I$2047,'Orders - December 2020'!$H$2:$H$2047,Worksheet!DA$3,'Orders - December 2020'!$C$2:$C$2047,Worksheet!$F199),"-")</f>
        <v>-</v>
      </c>
      <c r="DB199" s="51" t="str">
        <f>IFERROR(AVERAGEIFS('Orders - December 2020'!$I$2:$I$2047,'Orders - December 2020'!$H$2:$H$2047,Worksheet!DB$3,'Orders - December 2020'!$C$2:$C$2047,Worksheet!$F199),"-")</f>
        <v>-</v>
      </c>
      <c r="DC199" s="51" t="str">
        <f>IFERROR(AVERAGEIFS('Orders - December 2020'!$I$2:$I$2047,'Orders - December 2020'!$H$2:$H$2047,Worksheet!DC$3,'Orders - December 2020'!$C$2:$C$2047,Worksheet!$F199),"-")</f>
        <v>-</v>
      </c>
      <c r="DD199" s="51" t="str">
        <f>IFERROR(AVERAGEIFS('Orders - December 2020'!$I$2:$I$2047,'Orders - December 2020'!$H$2:$H$2047,Worksheet!DD$3,'Orders - December 2020'!$C$2:$C$2047,Worksheet!$F199),"-")</f>
        <v>-</v>
      </c>
      <c r="DE199" s="51" t="str">
        <f>IFERROR(AVERAGEIFS('Orders - December 2020'!$I$2:$I$2047,'Orders - December 2020'!$H$2:$H$2047,Worksheet!DE$3,'Orders - December 2020'!$C$2:$C$2047,Worksheet!$F199),"-")</f>
        <v>-</v>
      </c>
      <c r="DF199" s="51" t="str">
        <f>IFERROR(AVERAGEIFS('Orders - December 2020'!$I$2:$I$2047,'Orders - December 2020'!$H$2:$H$2047,Worksheet!DF$3,'Orders - December 2020'!$C$2:$C$2047,Worksheet!$F199),"-")</f>
        <v>-</v>
      </c>
      <c r="DG199" s="51" t="str">
        <f>IFERROR(AVERAGEIFS('Orders - December 2020'!$I$2:$I$2047,'Orders - December 2020'!$H$2:$H$2047,Worksheet!DG$3,'Orders - December 2020'!$C$2:$C$2047,Worksheet!$F199),"-")</f>
        <v>-</v>
      </c>
      <c r="DH199" s="51" t="str">
        <f>IFERROR(AVERAGEIFS('Orders - December 2020'!$I$2:$I$2047,'Orders - December 2020'!$H$2:$H$2047,Worksheet!DH$3,'Orders - December 2020'!$C$2:$C$2047,Worksheet!$F199),"-")</f>
        <v>-</v>
      </c>
      <c r="DI199" s="51" t="str">
        <f>IFERROR(AVERAGEIFS('Orders - December 2020'!$I$2:$I$2047,'Orders - December 2020'!$H$2:$H$2047,Worksheet!DI$3,'Orders - December 2020'!$C$2:$C$2047,Worksheet!$F199),"-")</f>
        <v>-</v>
      </c>
      <c r="DJ199" s="51" t="str">
        <f>IFERROR(AVERAGEIFS('Orders - December 2020'!$I$2:$I$2047,'Orders - December 2020'!$H$2:$H$2047,Worksheet!DJ$3,'Orders - December 2020'!$C$2:$C$2047,Worksheet!$F199),"-")</f>
        <v>-</v>
      </c>
      <c r="DK199" s="51" t="str">
        <f>IFERROR(AVERAGEIFS('Orders - December 2020'!$I$2:$I$2047,'Orders - December 2020'!$H$2:$H$2047,Worksheet!DK$3,'Orders - December 2020'!$C$2:$C$2047,Worksheet!$F199),"-")</f>
        <v>-</v>
      </c>
      <c r="DL199" s="51" t="str">
        <f>IFERROR(AVERAGEIFS('Orders - December 2020'!$I$2:$I$2047,'Orders - December 2020'!$H$2:$H$2047,Worksheet!DL$3,'Orders - December 2020'!$C$2:$C$2047,Worksheet!$F199),"-")</f>
        <v>-</v>
      </c>
      <c r="DM199" s="51" t="str">
        <f>IFERROR(AVERAGEIFS('Orders - December 2020'!$I$2:$I$2047,'Orders - December 2020'!$H$2:$H$2047,Worksheet!DM$3,'Orders - December 2020'!$C$2:$C$2047,Worksheet!$F199),"-")</f>
        <v>-</v>
      </c>
      <c r="DN199" s="51" t="str">
        <f>IFERROR(AVERAGEIFS('Orders - December 2020'!$I$2:$I$2047,'Orders - December 2020'!$H$2:$H$2047,Worksheet!DN$3,'Orders - December 2020'!$C$2:$C$2047,Worksheet!$F199),"-")</f>
        <v>-</v>
      </c>
      <c r="DO199" s="51" t="str">
        <f>IFERROR(AVERAGEIFS('Orders - December 2020'!$I$2:$I$2047,'Orders - December 2020'!$H$2:$H$2047,Worksheet!DO$3,'Orders - December 2020'!$C$2:$C$2047,Worksheet!$F199),"-")</f>
        <v>-</v>
      </c>
      <c r="DP199" s="51" t="str">
        <f>IFERROR(AVERAGEIFS('Orders - December 2020'!$I$2:$I$2047,'Orders - December 2020'!$H$2:$H$2047,Worksheet!DP$3,'Orders - December 2020'!$C$2:$C$2047,Worksheet!$F199),"-")</f>
        <v>-</v>
      </c>
      <c r="DQ199" s="51" t="str">
        <f>IFERROR(AVERAGEIFS('Orders - December 2020'!$I$2:$I$2047,'Orders - December 2020'!$H$2:$H$2047,Worksheet!DQ$3,'Orders - December 2020'!$C$2:$C$2047,Worksheet!$F199),"-")</f>
        <v>-</v>
      </c>
      <c r="DR199" s="51" t="str">
        <f>IFERROR(AVERAGEIFS('Orders - December 2020'!$I$2:$I$2047,'Orders - December 2020'!$H$2:$H$2047,Worksheet!DR$3,'Orders - December 2020'!$C$2:$C$2047,Worksheet!$F199),"-")</f>
        <v>-</v>
      </c>
      <c r="DS199" s="51" t="str">
        <f>IFERROR(AVERAGEIFS('Orders - December 2020'!$I$2:$I$2047,'Orders - December 2020'!$H$2:$H$2047,Worksheet!DS$3,'Orders - December 2020'!$C$2:$C$2047,Worksheet!$F199),"-")</f>
        <v>-</v>
      </c>
      <c r="DT199" s="51" t="str">
        <f>IFERROR(AVERAGEIFS('Orders - December 2020'!$I$2:$I$2047,'Orders - December 2020'!$H$2:$H$2047,Worksheet!DT$3,'Orders - December 2020'!$C$2:$C$2047,Worksheet!$F199),"-")</f>
        <v>-</v>
      </c>
      <c r="DU199" s="51" t="str">
        <f>IFERROR(AVERAGEIFS('Orders - December 2020'!$I$2:$I$2047,'Orders - December 2020'!$H$2:$H$2047,Worksheet!DU$3,'Orders - December 2020'!$C$2:$C$2047,Worksheet!$F199),"-")</f>
        <v>-</v>
      </c>
      <c r="DV199" s="51" t="str">
        <f>IFERROR(AVERAGEIFS('Orders - December 2020'!$I$2:$I$2047,'Orders - December 2020'!$H$2:$H$2047,Worksheet!DV$3,'Orders - December 2020'!$C$2:$C$2047,Worksheet!$F199),"-")</f>
        <v>-</v>
      </c>
      <c r="DW199" s="51" t="str">
        <f>IFERROR(AVERAGEIFS('Orders - December 2020'!$I$2:$I$2047,'Orders - December 2020'!$H$2:$H$2047,Worksheet!DW$3,'Orders - December 2020'!$C$2:$C$2047,Worksheet!$F199),"-")</f>
        <v>-</v>
      </c>
      <c r="DX199" s="51" t="str">
        <f>IFERROR(AVERAGEIFS('Orders - December 2020'!$I$2:$I$2047,'Orders - December 2020'!$H$2:$H$2047,Worksheet!DX$3,'Orders - December 2020'!$C$2:$C$2047,Worksheet!$F199),"-")</f>
        <v>-</v>
      </c>
      <c r="DY199" s="51" t="str">
        <f>IFERROR(AVERAGEIFS('Orders - December 2020'!$I$2:$I$2047,'Orders - December 2020'!$H$2:$H$2047,Worksheet!DY$3,'Orders - December 2020'!$C$2:$C$2047,Worksheet!$F199),"-")</f>
        <v>-</v>
      </c>
      <c r="DZ199" s="51" t="str">
        <f>IFERROR(AVERAGEIFS('Orders - December 2020'!$I$2:$I$2047,'Orders - December 2020'!$H$2:$H$2047,Worksheet!DZ$3,'Orders - December 2020'!$C$2:$C$2047,Worksheet!$F199),"-")</f>
        <v>-</v>
      </c>
      <c r="EA199" s="51" t="str">
        <f>IFERROR(AVERAGEIFS('Orders - December 2020'!$I$2:$I$2047,'Orders - December 2020'!$H$2:$H$2047,Worksheet!EA$3,'Orders - December 2020'!$C$2:$C$2047,Worksheet!$F199),"-")</f>
        <v>-</v>
      </c>
      <c r="EB199" s="51" t="str">
        <f>IFERROR(AVERAGEIFS('Orders - December 2020'!$I$2:$I$2047,'Orders - December 2020'!$H$2:$H$2047,Worksheet!EB$3,'Orders - December 2020'!$C$2:$C$2047,Worksheet!$F199),"-")</f>
        <v>-</v>
      </c>
      <c r="EC199" s="51" t="str">
        <f>IFERROR(AVERAGEIFS('Orders - December 2020'!$I$2:$I$2047,'Orders - December 2020'!$H$2:$H$2047,Worksheet!EC$3,'Orders - December 2020'!$C$2:$C$2047,Worksheet!$F199),"-")</f>
        <v>-</v>
      </c>
      <c r="ED199" s="51" t="str">
        <f>IFERROR(AVERAGEIFS('Orders - December 2020'!$I$2:$I$2047,'Orders - December 2020'!$H$2:$H$2047,Worksheet!ED$3,'Orders - December 2020'!$C$2:$C$2047,Worksheet!$F199),"-")</f>
        <v>-</v>
      </c>
      <c r="EE199" s="51" t="str">
        <f>IFERROR(AVERAGEIFS('Orders - December 2020'!$I$2:$I$2047,'Orders - December 2020'!$H$2:$H$2047,Worksheet!EE$3,'Orders - December 2020'!$C$2:$C$2047,Worksheet!$F199),"-")</f>
        <v>-</v>
      </c>
      <c r="EF199" s="51" t="str">
        <f>IFERROR(AVERAGEIFS('Orders - December 2020'!$I$2:$I$2047,'Orders - December 2020'!$H$2:$H$2047,Worksheet!EF$3,'Orders - December 2020'!$C$2:$C$2047,Worksheet!$F199),"-")</f>
        <v>-</v>
      </c>
      <c r="EG199" s="51" t="str">
        <f>IFERROR(AVERAGEIFS('Orders - December 2020'!$I$2:$I$2047,'Orders - December 2020'!$H$2:$H$2047,Worksheet!EG$3,'Orders - December 2020'!$C$2:$C$2047,Worksheet!$F199),"-")</f>
        <v>-</v>
      </c>
      <c r="EH199" s="51" t="str">
        <f>IFERROR(AVERAGEIFS('Orders - December 2020'!$I$2:$I$2047,'Orders - December 2020'!$H$2:$H$2047,Worksheet!EH$3,'Orders - December 2020'!$C$2:$C$2047,Worksheet!$F199),"-")</f>
        <v>-</v>
      </c>
      <c r="EI199" s="51" t="str">
        <f>IFERROR(AVERAGEIFS('Orders - December 2020'!$I$2:$I$2047,'Orders - December 2020'!$H$2:$H$2047,Worksheet!EI$3,'Orders - December 2020'!$C$2:$C$2047,Worksheet!$F199),"-")</f>
        <v>-</v>
      </c>
      <c r="EJ199" s="51" t="str">
        <f>IFERROR(AVERAGEIFS('Orders - December 2020'!$I$2:$I$2047,'Orders - December 2020'!$H$2:$H$2047,Worksheet!EJ$3,'Orders - December 2020'!$C$2:$C$2047,Worksheet!$F199),"-")</f>
        <v>-</v>
      </c>
      <c r="EK199" s="51" t="str">
        <f>IFERROR(AVERAGEIFS('Orders - December 2020'!$I$2:$I$2047,'Orders - December 2020'!$H$2:$H$2047,Worksheet!EK$3,'Orders - December 2020'!$C$2:$C$2047,Worksheet!$F199),"-")</f>
        <v>-</v>
      </c>
      <c r="EL199" s="51" t="str">
        <f>IFERROR(AVERAGEIFS('Orders - December 2020'!$I$2:$I$2047,'Orders - December 2020'!$H$2:$H$2047,Worksheet!EL$3,'Orders - December 2020'!$C$2:$C$2047,Worksheet!$F199),"-")</f>
        <v>-</v>
      </c>
      <c r="EM199" s="51" t="str">
        <f>IFERROR(AVERAGEIFS('Orders - December 2020'!$I$2:$I$2047,'Orders - December 2020'!$H$2:$H$2047,Worksheet!EM$3,'Orders - December 2020'!$C$2:$C$2047,Worksheet!$F199),"-")</f>
        <v>-</v>
      </c>
      <c r="EN199" s="51" t="str">
        <f>IFERROR(AVERAGEIFS('Orders - December 2020'!$I$2:$I$2047,'Orders - December 2020'!$H$2:$H$2047,Worksheet!EN$3,'Orders - December 2020'!$C$2:$C$2047,Worksheet!$F199),"-")</f>
        <v>-</v>
      </c>
      <c r="EO199" s="51" t="str">
        <f>IFERROR(AVERAGEIFS('Orders - December 2020'!$I$2:$I$2047,'Orders - December 2020'!$H$2:$H$2047,Worksheet!EO$3,'Orders - December 2020'!$C$2:$C$2047,Worksheet!$F199),"-")</f>
        <v>-</v>
      </c>
      <c r="EP199" s="51" t="str">
        <f>IFERROR(AVERAGEIFS('Orders - December 2020'!$I$2:$I$2047,'Orders - December 2020'!$H$2:$H$2047,Worksheet!EP$3,'Orders - December 2020'!$C$2:$C$2047,Worksheet!$F199),"-")</f>
        <v>-</v>
      </c>
      <c r="EQ199" s="51" t="str">
        <f>IFERROR(AVERAGEIFS('Orders - December 2020'!$I$2:$I$2047,'Orders - December 2020'!$H$2:$H$2047,Worksheet!EQ$3,'Orders - December 2020'!$C$2:$C$2047,Worksheet!$F199),"-")</f>
        <v>-</v>
      </c>
      <c r="ER199" s="51" t="str">
        <f>IFERROR(AVERAGEIFS('Orders - December 2020'!$I$2:$I$2047,'Orders - December 2020'!$H$2:$H$2047,Worksheet!ER$3,'Orders - December 2020'!$C$2:$C$2047,Worksheet!$F199),"-")</f>
        <v>-</v>
      </c>
      <c r="ES199" s="51" t="str">
        <f>IFERROR(AVERAGEIFS('Orders - December 2020'!$I$2:$I$2047,'Orders - December 2020'!$H$2:$H$2047,Worksheet!ES$3,'Orders - December 2020'!$C$2:$C$2047,Worksheet!$F199),"-")</f>
        <v>-</v>
      </c>
      <c r="ET199" s="51" t="str">
        <f>IFERROR(AVERAGEIFS('Orders - December 2020'!$I$2:$I$2047,'Orders - December 2020'!$H$2:$H$2047,Worksheet!ET$3,'Orders - December 2020'!$C$2:$C$2047,Worksheet!$F199),"-")</f>
        <v>-</v>
      </c>
      <c r="EU199" s="51" t="str">
        <f>IFERROR(AVERAGEIFS('Orders - December 2020'!$I$2:$I$2047,'Orders - December 2020'!$H$2:$H$2047,Worksheet!EU$3,'Orders - December 2020'!$C$2:$C$2047,Worksheet!$F199),"-")</f>
        <v>-</v>
      </c>
      <c r="EV199" s="51" t="str">
        <f>IFERROR(AVERAGEIFS('Orders - December 2020'!$I$2:$I$2047,'Orders - December 2020'!$H$2:$H$2047,Worksheet!EV$3,'Orders - December 2020'!$C$2:$C$2047,Worksheet!$F199),"-")</f>
        <v>-</v>
      </c>
      <c r="EW199" s="51" t="str">
        <f>IFERROR(AVERAGEIFS('Orders - December 2020'!$I$2:$I$2047,'Orders - December 2020'!$H$2:$H$2047,Worksheet!EW$3,'Orders - December 2020'!$C$2:$C$2047,Worksheet!$F199),"-")</f>
        <v>-</v>
      </c>
      <c r="EX199" s="51" t="str">
        <f>IFERROR(AVERAGEIFS('Orders - December 2020'!$I$2:$I$2047,'Orders - December 2020'!$H$2:$H$2047,Worksheet!EX$3,'Orders - December 2020'!$C$2:$C$2047,Worksheet!$F199),"-")</f>
        <v>-</v>
      </c>
      <c r="EY199" s="51" t="str">
        <f>IFERROR(AVERAGEIFS('Orders - December 2020'!$I$2:$I$2047,'Orders - December 2020'!$H$2:$H$2047,Worksheet!EY$3,'Orders - December 2020'!$C$2:$C$2047,Worksheet!$F199),"-")</f>
        <v>-</v>
      </c>
      <c r="EZ199" s="51" t="str">
        <f>IFERROR(AVERAGEIFS('Orders - December 2020'!$I$2:$I$2047,'Orders - December 2020'!$H$2:$H$2047,Worksheet!EZ$3,'Orders - December 2020'!$C$2:$C$2047,Worksheet!$F199),"-")</f>
        <v>-</v>
      </c>
      <c r="FA199" s="51" t="str">
        <f>IFERROR(AVERAGEIFS('Orders - December 2020'!$I$2:$I$2047,'Orders - December 2020'!$H$2:$H$2047,Worksheet!FA$3,'Orders - December 2020'!$C$2:$C$2047,Worksheet!$F199),"-")</f>
        <v>-</v>
      </c>
      <c r="FB199" s="51" t="str">
        <f>IFERROR(AVERAGEIFS('Orders - December 2020'!$I$2:$I$2047,'Orders - December 2020'!$H$2:$H$2047,Worksheet!FB$3,'Orders - December 2020'!$C$2:$C$2047,Worksheet!$F199),"-")</f>
        <v>-</v>
      </c>
      <c r="FC199" s="51" t="str">
        <f>IFERROR(AVERAGEIFS('Orders - December 2020'!$I$2:$I$2047,'Orders - December 2020'!$H$2:$H$2047,Worksheet!FC$3,'Orders - December 2020'!$C$2:$C$2047,Worksheet!$F199),"-")</f>
        <v>-</v>
      </c>
      <c r="FD199" s="51" t="str">
        <f>IFERROR(AVERAGEIFS('Orders - December 2020'!$I$2:$I$2047,'Orders - December 2020'!$H$2:$H$2047,Worksheet!FD$3,'Orders - December 2020'!$C$2:$C$2047,Worksheet!$F199),"-")</f>
        <v>-</v>
      </c>
      <c r="FE199" s="51" t="str">
        <f>IFERROR(AVERAGEIFS('Orders - December 2020'!$I$2:$I$2047,'Orders - December 2020'!$H$2:$H$2047,Worksheet!FE$3,'Orders - December 2020'!$C$2:$C$2047,Worksheet!$F199),"-")</f>
        <v>-</v>
      </c>
      <c r="FF199" s="51" t="str">
        <f>IFERROR(AVERAGEIFS('Orders - December 2020'!$I$2:$I$2047,'Orders - December 2020'!$H$2:$H$2047,Worksheet!FF$3,'Orders - December 2020'!$C$2:$C$2047,Worksheet!$F199),"-")</f>
        <v>-</v>
      </c>
      <c r="FG199" s="52" t="str">
        <f>IFERROR(AVERAGEIFS('Orders - December 2020'!$I$2:$I$2047,'Orders - December 2020'!$H$2:$H$2047,Worksheet!FG$3,'Orders - December 2020'!$C$2:$C$2047,Worksheet!$F199),"-")</f>
        <v>-</v>
      </c>
    </row>
    <row r="200" spans="6:163">
      <c r="F200" s="45" t="str">
        <v>Abdul rahamon Minimart</v>
      </c>
      <c r="G200" s="50" t="str">
        <f>IFERROR(AVERAGEIFS('Orders - December 2020'!$I$2:$I$2047,'Orders - December 2020'!$H$2:$H$2047,Worksheet!G$3,'Orders - December 2020'!$C$2:$C$2047,Worksheet!$F200),"-")</f>
        <v>-</v>
      </c>
      <c r="H200" s="51" t="str">
        <f>IFERROR(AVERAGEIFS('Orders - December 2020'!$I$2:$I$2047,'Orders - December 2020'!$H$2:$H$2047,Worksheet!H$3,'Orders - December 2020'!$C$2:$C$2047,Worksheet!$F200),"-")</f>
        <v>-</v>
      </c>
      <c r="I200" s="51" t="str">
        <f>IFERROR(AVERAGEIFS('Orders - December 2020'!$I$2:$I$2047,'Orders - December 2020'!$H$2:$H$2047,Worksheet!I$3,'Orders - December 2020'!$C$2:$C$2047,Worksheet!$F200),"-")</f>
        <v>-</v>
      </c>
      <c r="J200" s="51" t="str">
        <f>IFERROR(AVERAGEIFS('Orders - December 2020'!$I$2:$I$2047,'Orders - December 2020'!$H$2:$H$2047,Worksheet!J$3,'Orders - December 2020'!$C$2:$C$2047,Worksheet!$F200),"-")</f>
        <v>-</v>
      </c>
      <c r="K200" s="51" t="str">
        <f>IFERROR(AVERAGEIFS('Orders - December 2020'!$I$2:$I$2047,'Orders - December 2020'!$H$2:$H$2047,Worksheet!K$3,'Orders - December 2020'!$C$2:$C$2047,Worksheet!$F200),"-")</f>
        <v>-</v>
      </c>
      <c r="L200" s="51" t="str">
        <f>IFERROR(AVERAGEIFS('Orders - December 2020'!$I$2:$I$2047,'Orders - December 2020'!$H$2:$H$2047,Worksheet!L$3,'Orders - December 2020'!$C$2:$C$2047,Worksheet!$F200),"-")</f>
        <v>-</v>
      </c>
      <c r="M200" s="51" t="str">
        <f>IFERROR(AVERAGEIFS('Orders - December 2020'!$I$2:$I$2047,'Orders - December 2020'!$H$2:$H$2047,Worksheet!M$3,'Orders - December 2020'!$C$2:$C$2047,Worksheet!$F200),"-")</f>
        <v>-</v>
      </c>
      <c r="N200" s="51" t="str">
        <f>IFERROR(AVERAGEIFS('Orders - December 2020'!$I$2:$I$2047,'Orders - December 2020'!$H$2:$H$2047,Worksheet!N$3,'Orders - December 2020'!$C$2:$C$2047,Worksheet!$F200),"-")</f>
        <v>-</v>
      </c>
      <c r="O200" s="51" t="str">
        <f>IFERROR(AVERAGEIFS('Orders - December 2020'!$I$2:$I$2047,'Orders - December 2020'!$H$2:$H$2047,Worksheet!O$3,'Orders - December 2020'!$C$2:$C$2047,Worksheet!$F200),"-")</f>
        <v>-</v>
      </c>
      <c r="P200" s="51" t="str">
        <f>IFERROR(AVERAGEIFS('Orders - December 2020'!$I$2:$I$2047,'Orders - December 2020'!$H$2:$H$2047,Worksheet!P$3,'Orders - December 2020'!$C$2:$C$2047,Worksheet!$F200),"-")</f>
        <v>-</v>
      </c>
      <c r="Q200" s="51" t="str">
        <f>IFERROR(AVERAGEIFS('Orders - December 2020'!$I$2:$I$2047,'Orders - December 2020'!$H$2:$H$2047,Worksheet!Q$3,'Orders - December 2020'!$C$2:$C$2047,Worksheet!$F200),"-")</f>
        <v>-</v>
      </c>
      <c r="R200" s="51" t="str">
        <f>IFERROR(AVERAGEIFS('Orders - December 2020'!$I$2:$I$2047,'Orders - December 2020'!$H$2:$H$2047,Worksheet!R$3,'Orders - December 2020'!$C$2:$C$2047,Worksheet!$F200),"-")</f>
        <v>-</v>
      </c>
      <c r="S200" s="51" t="str">
        <f>IFERROR(AVERAGEIFS('Orders - December 2020'!$I$2:$I$2047,'Orders - December 2020'!$H$2:$H$2047,Worksheet!S$3,'Orders - December 2020'!$C$2:$C$2047,Worksheet!$F200),"-")</f>
        <v>-</v>
      </c>
      <c r="T200" s="51" t="str">
        <f>IFERROR(AVERAGEIFS('Orders - December 2020'!$I$2:$I$2047,'Orders - December 2020'!$H$2:$H$2047,Worksheet!T$3,'Orders - December 2020'!$C$2:$C$2047,Worksheet!$F200),"-")</f>
        <v>-</v>
      </c>
      <c r="U200" s="51" t="str">
        <f>IFERROR(AVERAGEIFS('Orders - December 2020'!$I$2:$I$2047,'Orders - December 2020'!$H$2:$H$2047,Worksheet!U$3,'Orders - December 2020'!$C$2:$C$2047,Worksheet!$F200),"-")</f>
        <v>-</v>
      </c>
      <c r="V200" s="51" t="str">
        <f>IFERROR(AVERAGEIFS('Orders - December 2020'!$I$2:$I$2047,'Orders - December 2020'!$H$2:$H$2047,Worksheet!V$3,'Orders - December 2020'!$C$2:$C$2047,Worksheet!$F200),"-")</f>
        <v>-</v>
      </c>
      <c r="W200" s="51" t="str">
        <f>IFERROR(AVERAGEIFS('Orders - December 2020'!$I$2:$I$2047,'Orders - December 2020'!$H$2:$H$2047,Worksheet!W$3,'Orders - December 2020'!$C$2:$C$2047,Worksheet!$F200),"-")</f>
        <v>-</v>
      </c>
      <c r="X200" s="51" t="str">
        <f>IFERROR(AVERAGEIFS('Orders - December 2020'!$I$2:$I$2047,'Orders - December 2020'!$H$2:$H$2047,Worksheet!X$3,'Orders - December 2020'!$C$2:$C$2047,Worksheet!$F200),"-")</f>
        <v>-</v>
      </c>
      <c r="Y200" s="51" t="str">
        <f>IFERROR(AVERAGEIFS('Orders - December 2020'!$I$2:$I$2047,'Orders - December 2020'!$H$2:$H$2047,Worksheet!Y$3,'Orders - December 2020'!$C$2:$C$2047,Worksheet!$F200),"-")</f>
        <v>-</v>
      </c>
      <c r="Z200" s="51" t="str">
        <f>IFERROR(AVERAGEIFS('Orders - December 2020'!$I$2:$I$2047,'Orders - December 2020'!$H$2:$H$2047,Worksheet!Z$3,'Orders - December 2020'!$C$2:$C$2047,Worksheet!$F200),"-")</f>
        <v>-</v>
      </c>
      <c r="AA200" s="51" t="str">
        <f>IFERROR(AVERAGEIFS('Orders - December 2020'!$I$2:$I$2047,'Orders - December 2020'!$H$2:$H$2047,Worksheet!AA$3,'Orders - December 2020'!$C$2:$C$2047,Worksheet!$F200),"-")</f>
        <v>-</v>
      </c>
      <c r="AB200" s="51" t="str">
        <f>IFERROR(AVERAGEIFS('Orders - December 2020'!$I$2:$I$2047,'Orders - December 2020'!$H$2:$H$2047,Worksheet!AB$3,'Orders - December 2020'!$C$2:$C$2047,Worksheet!$F200),"-")</f>
        <v>-</v>
      </c>
      <c r="AC200" s="51" t="str">
        <f>IFERROR(AVERAGEIFS('Orders - December 2020'!$I$2:$I$2047,'Orders - December 2020'!$H$2:$H$2047,Worksheet!AC$3,'Orders - December 2020'!$C$2:$C$2047,Worksheet!$F200),"-")</f>
        <v>-</v>
      </c>
      <c r="AD200" s="51" t="str">
        <f>IFERROR(AVERAGEIFS('Orders - December 2020'!$I$2:$I$2047,'Orders - December 2020'!$H$2:$H$2047,Worksheet!AD$3,'Orders - December 2020'!$C$2:$C$2047,Worksheet!$F200),"-")</f>
        <v>-</v>
      </c>
      <c r="AE200" s="51" t="str">
        <f>IFERROR(AVERAGEIFS('Orders - December 2020'!$I$2:$I$2047,'Orders - December 2020'!$H$2:$H$2047,Worksheet!AE$3,'Orders - December 2020'!$C$2:$C$2047,Worksheet!$F200),"-")</f>
        <v>-</v>
      </c>
      <c r="AF200" s="51" t="str">
        <f>IFERROR(AVERAGEIFS('Orders - December 2020'!$I$2:$I$2047,'Orders - December 2020'!$H$2:$H$2047,Worksheet!AF$3,'Orders - December 2020'!$C$2:$C$2047,Worksheet!$F200),"-")</f>
        <v>-</v>
      </c>
      <c r="AG200" s="51" t="str">
        <f>IFERROR(AVERAGEIFS('Orders - December 2020'!$I$2:$I$2047,'Orders - December 2020'!$H$2:$H$2047,Worksheet!AG$3,'Orders - December 2020'!$C$2:$C$2047,Worksheet!$F200),"-")</f>
        <v>-</v>
      </c>
      <c r="AH200" s="51" t="str">
        <f>IFERROR(AVERAGEIFS('Orders - December 2020'!$I$2:$I$2047,'Orders - December 2020'!$H$2:$H$2047,Worksheet!AH$3,'Orders - December 2020'!$C$2:$C$2047,Worksheet!$F200),"-")</f>
        <v>-</v>
      </c>
      <c r="AI200" s="51" t="str">
        <f>IFERROR(AVERAGEIFS('Orders - December 2020'!$I$2:$I$2047,'Orders - December 2020'!$H$2:$H$2047,Worksheet!AI$3,'Orders - December 2020'!$C$2:$C$2047,Worksheet!$F200),"-")</f>
        <v>-</v>
      </c>
      <c r="AJ200" s="51" t="str">
        <f>IFERROR(AVERAGEIFS('Orders - December 2020'!$I$2:$I$2047,'Orders - December 2020'!$H$2:$H$2047,Worksheet!AJ$3,'Orders - December 2020'!$C$2:$C$2047,Worksheet!$F200),"-")</f>
        <v>-</v>
      </c>
      <c r="AK200" s="51" t="str">
        <f>IFERROR(AVERAGEIFS('Orders - December 2020'!$I$2:$I$2047,'Orders - December 2020'!$H$2:$H$2047,Worksheet!AK$3,'Orders - December 2020'!$C$2:$C$2047,Worksheet!$F200),"-")</f>
        <v>-</v>
      </c>
      <c r="AL200" s="51" t="str">
        <f>IFERROR(AVERAGEIFS('Orders - December 2020'!$I$2:$I$2047,'Orders - December 2020'!$H$2:$H$2047,Worksheet!AL$3,'Orders - December 2020'!$C$2:$C$2047,Worksheet!$F200),"-")</f>
        <v>-</v>
      </c>
      <c r="AM200" s="51" t="str">
        <f>IFERROR(AVERAGEIFS('Orders - December 2020'!$I$2:$I$2047,'Orders - December 2020'!$H$2:$H$2047,Worksheet!AM$3,'Orders - December 2020'!$C$2:$C$2047,Worksheet!$F200),"-")</f>
        <v>-</v>
      </c>
      <c r="AN200" s="51" t="str">
        <f>IFERROR(AVERAGEIFS('Orders - December 2020'!$I$2:$I$2047,'Orders - December 2020'!$H$2:$H$2047,Worksheet!AN$3,'Orders - December 2020'!$C$2:$C$2047,Worksheet!$F200),"-")</f>
        <v>-</v>
      </c>
      <c r="AO200" s="51" t="str">
        <f>IFERROR(AVERAGEIFS('Orders - December 2020'!$I$2:$I$2047,'Orders - December 2020'!$H$2:$H$2047,Worksheet!AO$3,'Orders - December 2020'!$C$2:$C$2047,Worksheet!$F200),"-")</f>
        <v>-</v>
      </c>
      <c r="AP200" s="51" t="str">
        <f>IFERROR(AVERAGEIFS('Orders - December 2020'!$I$2:$I$2047,'Orders - December 2020'!$H$2:$H$2047,Worksheet!AP$3,'Orders - December 2020'!$C$2:$C$2047,Worksheet!$F200),"-")</f>
        <v>-</v>
      </c>
      <c r="AQ200" s="51" t="str">
        <f>IFERROR(AVERAGEIFS('Orders - December 2020'!$I$2:$I$2047,'Orders - December 2020'!$H$2:$H$2047,Worksheet!AQ$3,'Orders - December 2020'!$C$2:$C$2047,Worksheet!$F200),"-")</f>
        <v>-</v>
      </c>
      <c r="AR200" s="51" t="str">
        <f>IFERROR(AVERAGEIFS('Orders - December 2020'!$I$2:$I$2047,'Orders - December 2020'!$H$2:$H$2047,Worksheet!AR$3,'Orders - December 2020'!$C$2:$C$2047,Worksheet!$F200),"-")</f>
        <v>-</v>
      </c>
      <c r="AS200" s="51" t="str">
        <f>IFERROR(AVERAGEIFS('Orders - December 2020'!$I$2:$I$2047,'Orders - December 2020'!$H$2:$H$2047,Worksheet!AS$3,'Orders - December 2020'!$C$2:$C$2047,Worksheet!$F200),"-")</f>
        <v>-</v>
      </c>
      <c r="AT200" s="51" t="str">
        <f>IFERROR(AVERAGEIFS('Orders - December 2020'!$I$2:$I$2047,'Orders - December 2020'!$H$2:$H$2047,Worksheet!AT$3,'Orders - December 2020'!$C$2:$C$2047,Worksheet!$F200),"-")</f>
        <v>-</v>
      </c>
      <c r="AU200" s="51" t="str">
        <f>IFERROR(AVERAGEIFS('Orders - December 2020'!$I$2:$I$2047,'Orders - December 2020'!$H$2:$H$2047,Worksheet!AU$3,'Orders - December 2020'!$C$2:$C$2047,Worksheet!$F200),"-")</f>
        <v>-</v>
      </c>
      <c r="AV200" s="51" t="str">
        <f>IFERROR(AVERAGEIFS('Orders - December 2020'!$I$2:$I$2047,'Orders - December 2020'!$H$2:$H$2047,Worksheet!AV$3,'Orders - December 2020'!$C$2:$C$2047,Worksheet!$F200),"-")</f>
        <v>-</v>
      </c>
      <c r="AW200" s="51" t="str">
        <f>IFERROR(AVERAGEIFS('Orders - December 2020'!$I$2:$I$2047,'Orders - December 2020'!$H$2:$H$2047,Worksheet!AW$3,'Orders - December 2020'!$C$2:$C$2047,Worksheet!$F200),"-")</f>
        <v>-</v>
      </c>
      <c r="AX200" s="51" t="str">
        <f>IFERROR(AVERAGEIFS('Orders - December 2020'!$I$2:$I$2047,'Orders - December 2020'!$H$2:$H$2047,Worksheet!AX$3,'Orders - December 2020'!$C$2:$C$2047,Worksheet!$F200),"-")</f>
        <v>-</v>
      </c>
      <c r="AY200" s="51">
        <f>IFERROR(AVERAGEIFS('Orders - December 2020'!$I$2:$I$2047,'Orders - December 2020'!$H$2:$H$2047,Worksheet!AY$3,'Orders - December 2020'!$C$2:$C$2047,Worksheet!$F200),"-")</f>
        <v>1</v>
      </c>
      <c r="AZ200" s="51" t="str">
        <f>IFERROR(AVERAGEIFS('Orders - December 2020'!$I$2:$I$2047,'Orders - December 2020'!$H$2:$H$2047,Worksheet!AZ$3,'Orders - December 2020'!$C$2:$C$2047,Worksheet!$F200),"-")</f>
        <v>-</v>
      </c>
      <c r="BA200" s="51" t="str">
        <f>IFERROR(AVERAGEIFS('Orders - December 2020'!$I$2:$I$2047,'Orders - December 2020'!$H$2:$H$2047,Worksheet!BA$3,'Orders - December 2020'!$C$2:$C$2047,Worksheet!$F200),"-")</f>
        <v>-</v>
      </c>
      <c r="BB200" s="51" t="str">
        <f>IFERROR(AVERAGEIFS('Orders - December 2020'!$I$2:$I$2047,'Orders - December 2020'!$H$2:$H$2047,Worksheet!BB$3,'Orders - December 2020'!$C$2:$C$2047,Worksheet!$F200),"-")</f>
        <v>-</v>
      </c>
      <c r="BC200" s="51" t="str">
        <f>IFERROR(AVERAGEIFS('Orders - December 2020'!$I$2:$I$2047,'Orders - December 2020'!$H$2:$H$2047,Worksheet!BC$3,'Orders - December 2020'!$C$2:$C$2047,Worksheet!$F200),"-")</f>
        <v>-</v>
      </c>
      <c r="BD200" s="51" t="str">
        <f>IFERROR(AVERAGEIFS('Orders - December 2020'!$I$2:$I$2047,'Orders - December 2020'!$H$2:$H$2047,Worksheet!BD$3,'Orders - December 2020'!$C$2:$C$2047,Worksheet!$F200),"-")</f>
        <v>-</v>
      </c>
      <c r="BE200" s="51" t="str">
        <f>IFERROR(AVERAGEIFS('Orders - December 2020'!$I$2:$I$2047,'Orders - December 2020'!$H$2:$H$2047,Worksheet!BE$3,'Orders - December 2020'!$C$2:$C$2047,Worksheet!$F200),"-")</f>
        <v>-</v>
      </c>
      <c r="BF200" s="51" t="str">
        <f>IFERROR(AVERAGEIFS('Orders - December 2020'!$I$2:$I$2047,'Orders - December 2020'!$H$2:$H$2047,Worksheet!BF$3,'Orders - December 2020'!$C$2:$C$2047,Worksheet!$F200),"-")</f>
        <v>-</v>
      </c>
      <c r="BG200" s="51" t="str">
        <f>IFERROR(AVERAGEIFS('Orders - December 2020'!$I$2:$I$2047,'Orders - December 2020'!$H$2:$H$2047,Worksheet!BG$3,'Orders - December 2020'!$C$2:$C$2047,Worksheet!$F200),"-")</f>
        <v>-</v>
      </c>
      <c r="BH200" s="51" t="str">
        <f>IFERROR(AVERAGEIFS('Orders - December 2020'!$I$2:$I$2047,'Orders - December 2020'!$H$2:$H$2047,Worksheet!BH$3,'Orders - December 2020'!$C$2:$C$2047,Worksheet!$F200),"-")</f>
        <v>-</v>
      </c>
      <c r="BI200" s="51" t="str">
        <f>IFERROR(AVERAGEIFS('Orders - December 2020'!$I$2:$I$2047,'Orders - December 2020'!$H$2:$H$2047,Worksheet!BI$3,'Orders - December 2020'!$C$2:$C$2047,Worksheet!$F200),"-")</f>
        <v>-</v>
      </c>
      <c r="BJ200" s="51" t="str">
        <f>IFERROR(AVERAGEIFS('Orders - December 2020'!$I$2:$I$2047,'Orders - December 2020'!$H$2:$H$2047,Worksheet!BJ$3,'Orders - December 2020'!$C$2:$C$2047,Worksheet!$F200),"-")</f>
        <v>-</v>
      </c>
      <c r="BK200" s="51" t="str">
        <f>IFERROR(AVERAGEIFS('Orders - December 2020'!$I$2:$I$2047,'Orders - December 2020'!$H$2:$H$2047,Worksheet!BK$3,'Orders - December 2020'!$C$2:$C$2047,Worksheet!$F200),"-")</f>
        <v>-</v>
      </c>
      <c r="BL200" s="51" t="str">
        <f>IFERROR(AVERAGEIFS('Orders - December 2020'!$I$2:$I$2047,'Orders - December 2020'!$H$2:$H$2047,Worksheet!BL$3,'Orders - December 2020'!$C$2:$C$2047,Worksheet!$F200),"-")</f>
        <v>-</v>
      </c>
      <c r="BM200" s="51" t="str">
        <f>IFERROR(AVERAGEIFS('Orders - December 2020'!$I$2:$I$2047,'Orders - December 2020'!$H$2:$H$2047,Worksheet!BM$3,'Orders - December 2020'!$C$2:$C$2047,Worksheet!$F200),"-")</f>
        <v>-</v>
      </c>
      <c r="BN200" s="51" t="str">
        <f>IFERROR(AVERAGEIFS('Orders - December 2020'!$I$2:$I$2047,'Orders - December 2020'!$H$2:$H$2047,Worksheet!BN$3,'Orders - December 2020'!$C$2:$C$2047,Worksheet!$F200),"-")</f>
        <v>-</v>
      </c>
      <c r="BO200" s="51" t="str">
        <f>IFERROR(AVERAGEIFS('Orders - December 2020'!$I$2:$I$2047,'Orders - December 2020'!$H$2:$H$2047,Worksheet!BO$3,'Orders - December 2020'!$C$2:$C$2047,Worksheet!$F200),"-")</f>
        <v>-</v>
      </c>
      <c r="BP200" s="51" t="str">
        <f>IFERROR(AVERAGEIFS('Orders - December 2020'!$I$2:$I$2047,'Orders - December 2020'!$H$2:$H$2047,Worksheet!BP$3,'Orders - December 2020'!$C$2:$C$2047,Worksheet!$F200),"-")</f>
        <v>-</v>
      </c>
      <c r="BQ200" s="51" t="str">
        <f>IFERROR(AVERAGEIFS('Orders - December 2020'!$I$2:$I$2047,'Orders - December 2020'!$H$2:$H$2047,Worksheet!BQ$3,'Orders - December 2020'!$C$2:$C$2047,Worksheet!$F200),"-")</f>
        <v>-</v>
      </c>
      <c r="BR200" s="51" t="str">
        <f>IFERROR(AVERAGEIFS('Orders - December 2020'!$I$2:$I$2047,'Orders - December 2020'!$H$2:$H$2047,Worksheet!BR$3,'Orders - December 2020'!$C$2:$C$2047,Worksheet!$F200),"-")</f>
        <v>-</v>
      </c>
      <c r="BS200" s="51" t="str">
        <f>IFERROR(AVERAGEIFS('Orders - December 2020'!$I$2:$I$2047,'Orders - December 2020'!$H$2:$H$2047,Worksheet!BS$3,'Orders - December 2020'!$C$2:$C$2047,Worksheet!$F200),"-")</f>
        <v>-</v>
      </c>
      <c r="BT200" s="51" t="str">
        <f>IFERROR(AVERAGEIFS('Orders - December 2020'!$I$2:$I$2047,'Orders - December 2020'!$H$2:$H$2047,Worksheet!BT$3,'Orders - December 2020'!$C$2:$C$2047,Worksheet!$F200),"-")</f>
        <v>-</v>
      </c>
      <c r="BU200" s="51" t="str">
        <f>IFERROR(AVERAGEIFS('Orders - December 2020'!$I$2:$I$2047,'Orders - December 2020'!$H$2:$H$2047,Worksheet!BU$3,'Orders - December 2020'!$C$2:$C$2047,Worksheet!$F200),"-")</f>
        <v>-</v>
      </c>
      <c r="BV200" s="51" t="str">
        <f>IFERROR(AVERAGEIFS('Orders - December 2020'!$I$2:$I$2047,'Orders - December 2020'!$H$2:$H$2047,Worksheet!BV$3,'Orders - December 2020'!$C$2:$C$2047,Worksheet!$F200),"-")</f>
        <v>-</v>
      </c>
      <c r="BW200" s="51" t="str">
        <f>IFERROR(AVERAGEIFS('Orders - December 2020'!$I$2:$I$2047,'Orders - December 2020'!$H$2:$H$2047,Worksheet!BW$3,'Orders - December 2020'!$C$2:$C$2047,Worksheet!$F200),"-")</f>
        <v>-</v>
      </c>
      <c r="BX200" s="51" t="str">
        <f>IFERROR(AVERAGEIFS('Orders - December 2020'!$I$2:$I$2047,'Orders - December 2020'!$H$2:$H$2047,Worksheet!BX$3,'Orders - December 2020'!$C$2:$C$2047,Worksheet!$F200),"-")</f>
        <v>-</v>
      </c>
      <c r="BY200" s="51" t="str">
        <f>IFERROR(AVERAGEIFS('Orders - December 2020'!$I$2:$I$2047,'Orders - December 2020'!$H$2:$H$2047,Worksheet!BY$3,'Orders - December 2020'!$C$2:$C$2047,Worksheet!$F200),"-")</f>
        <v>-</v>
      </c>
      <c r="BZ200" s="51" t="str">
        <f>IFERROR(AVERAGEIFS('Orders - December 2020'!$I$2:$I$2047,'Orders - December 2020'!$H$2:$H$2047,Worksheet!BZ$3,'Orders - December 2020'!$C$2:$C$2047,Worksheet!$F200),"-")</f>
        <v>-</v>
      </c>
      <c r="CA200" s="51" t="str">
        <f>IFERROR(AVERAGEIFS('Orders - December 2020'!$I$2:$I$2047,'Orders - December 2020'!$H$2:$H$2047,Worksheet!CA$3,'Orders - December 2020'!$C$2:$C$2047,Worksheet!$F200),"-")</f>
        <v>-</v>
      </c>
      <c r="CB200" s="51" t="str">
        <f>IFERROR(AVERAGEIFS('Orders - December 2020'!$I$2:$I$2047,'Orders - December 2020'!$H$2:$H$2047,Worksheet!CB$3,'Orders - December 2020'!$C$2:$C$2047,Worksheet!$F200),"-")</f>
        <v>-</v>
      </c>
      <c r="CC200" s="51" t="str">
        <f>IFERROR(AVERAGEIFS('Orders - December 2020'!$I$2:$I$2047,'Orders - December 2020'!$H$2:$H$2047,Worksheet!CC$3,'Orders - December 2020'!$C$2:$C$2047,Worksheet!$F200),"-")</f>
        <v>-</v>
      </c>
      <c r="CD200" s="51" t="str">
        <f>IFERROR(AVERAGEIFS('Orders - December 2020'!$I$2:$I$2047,'Orders - December 2020'!$H$2:$H$2047,Worksheet!CD$3,'Orders - December 2020'!$C$2:$C$2047,Worksheet!$F200),"-")</f>
        <v>-</v>
      </c>
      <c r="CE200" s="51" t="str">
        <f>IFERROR(AVERAGEIFS('Orders - December 2020'!$I$2:$I$2047,'Orders - December 2020'!$H$2:$H$2047,Worksheet!CE$3,'Orders - December 2020'!$C$2:$C$2047,Worksheet!$F200),"-")</f>
        <v>-</v>
      </c>
      <c r="CF200" s="51" t="str">
        <f>IFERROR(AVERAGEIFS('Orders - December 2020'!$I$2:$I$2047,'Orders - December 2020'!$H$2:$H$2047,Worksheet!CF$3,'Orders - December 2020'!$C$2:$C$2047,Worksheet!$F200),"-")</f>
        <v>-</v>
      </c>
      <c r="CG200" s="51" t="str">
        <f>IFERROR(AVERAGEIFS('Orders - December 2020'!$I$2:$I$2047,'Orders - December 2020'!$H$2:$H$2047,Worksheet!CG$3,'Orders - December 2020'!$C$2:$C$2047,Worksheet!$F200),"-")</f>
        <v>-</v>
      </c>
      <c r="CH200" s="51" t="str">
        <f>IFERROR(AVERAGEIFS('Orders - December 2020'!$I$2:$I$2047,'Orders - December 2020'!$H$2:$H$2047,Worksheet!CH$3,'Orders - December 2020'!$C$2:$C$2047,Worksheet!$F200),"-")</f>
        <v>-</v>
      </c>
      <c r="CI200" s="51" t="str">
        <f>IFERROR(AVERAGEIFS('Orders - December 2020'!$I$2:$I$2047,'Orders - December 2020'!$H$2:$H$2047,Worksheet!CI$3,'Orders - December 2020'!$C$2:$C$2047,Worksheet!$F200),"-")</f>
        <v>-</v>
      </c>
      <c r="CJ200" s="51" t="str">
        <f>IFERROR(AVERAGEIFS('Orders - December 2020'!$I$2:$I$2047,'Orders - December 2020'!$H$2:$H$2047,Worksheet!CJ$3,'Orders - December 2020'!$C$2:$C$2047,Worksheet!$F200),"-")</f>
        <v>-</v>
      </c>
      <c r="CK200" s="51" t="str">
        <f>IFERROR(AVERAGEIFS('Orders - December 2020'!$I$2:$I$2047,'Orders - December 2020'!$H$2:$H$2047,Worksheet!CK$3,'Orders - December 2020'!$C$2:$C$2047,Worksheet!$F200),"-")</f>
        <v>-</v>
      </c>
      <c r="CL200" s="51" t="str">
        <f>IFERROR(AVERAGEIFS('Orders - December 2020'!$I$2:$I$2047,'Orders - December 2020'!$H$2:$H$2047,Worksheet!CL$3,'Orders - December 2020'!$C$2:$C$2047,Worksheet!$F200),"-")</f>
        <v>-</v>
      </c>
      <c r="CM200" s="51" t="str">
        <f>IFERROR(AVERAGEIFS('Orders - December 2020'!$I$2:$I$2047,'Orders - December 2020'!$H$2:$H$2047,Worksheet!CM$3,'Orders - December 2020'!$C$2:$C$2047,Worksheet!$F200),"-")</f>
        <v>-</v>
      </c>
      <c r="CN200" s="51" t="str">
        <f>IFERROR(AVERAGEIFS('Orders - December 2020'!$I$2:$I$2047,'Orders - December 2020'!$H$2:$H$2047,Worksheet!CN$3,'Orders - December 2020'!$C$2:$C$2047,Worksheet!$F200),"-")</f>
        <v>-</v>
      </c>
      <c r="CO200" s="51" t="str">
        <f>IFERROR(AVERAGEIFS('Orders - December 2020'!$I$2:$I$2047,'Orders - December 2020'!$H$2:$H$2047,Worksheet!CO$3,'Orders - December 2020'!$C$2:$C$2047,Worksheet!$F200),"-")</f>
        <v>-</v>
      </c>
      <c r="CP200" s="51" t="str">
        <f>IFERROR(AVERAGEIFS('Orders - December 2020'!$I$2:$I$2047,'Orders - December 2020'!$H$2:$H$2047,Worksheet!CP$3,'Orders - December 2020'!$C$2:$C$2047,Worksheet!$F200),"-")</f>
        <v>-</v>
      </c>
      <c r="CQ200" s="51" t="str">
        <f>IFERROR(AVERAGEIFS('Orders - December 2020'!$I$2:$I$2047,'Orders - December 2020'!$H$2:$H$2047,Worksheet!CQ$3,'Orders - December 2020'!$C$2:$C$2047,Worksheet!$F200),"-")</f>
        <v>-</v>
      </c>
      <c r="CR200" s="51" t="str">
        <f>IFERROR(AVERAGEIFS('Orders - December 2020'!$I$2:$I$2047,'Orders - December 2020'!$H$2:$H$2047,Worksheet!CR$3,'Orders - December 2020'!$C$2:$C$2047,Worksheet!$F200),"-")</f>
        <v>-</v>
      </c>
      <c r="CS200" s="51" t="str">
        <f>IFERROR(AVERAGEIFS('Orders - December 2020'!$I$2:$I$2047,'Orders - December 2020'!$H$2:$H$2047,Worksheet!CS$3,'Orders - December 2020'!$C$2:$C$2047,Worksheet!$F200),"-")</f>
        <v>-</v>
      </c>
      <c r="CT200" s="51" t="str">
        <f>IFERROR(AVERAGEIFS('Orders - December 2020'!$I$2:$I$2047,'Orders - December 2020'!$H$2:$H$2047,Worksheet!CT$3,'Orders - December 2020'!$C$2:$C$2047,Worksheet!$F200),"-")</f>
        <v>-</v>
      </c>
      <c r="CU200" s="51" t="str">
        <f>IFERROR(AVERAGEIFS('Orders - December 2020'!$I$2:$I$2047,'Orders - December 2020'!$H$2:$H$2047,Worksheet!CU$3,'Orders - December 2020'!$C$2:$C$2047,Worksheet!$F200),"-")</f>
        <v>-</v>
      </c>
      <c r="CV200" s="51" t="str">
        <f>IFERROR(AVERAGEIFS('Orders - December 2020'!$I$2:$I$2047,'Orders - December 2020'!$H$2:$H$2047,Worksheet!CV$3,'Orders - December 2020'!$C$2:$C$2047,Worksheet!$F200),"-")</f>
        <v>-</v>
      </c>
      <c r="CW200" s="51" t="str">
        <f>IFERROR(AVERAGEIFS('Orders - December 2020'!$I$2:$I$2047,'Orders - December 2020'!$H$2:$H$2047,Worksheet!CW$3,'Orders - December 2020'!$C$2:$C$2047,Worksheet!$F200),"-")</f>
        <v>-</v>
      </c>
      <c r="CX200" s="51" t="str">
        <f>IFERROR(AVERAGEIFS('Orders - December 2020'!$I$2:$I$2047,'Orders - December 2020'!$H$2:$H$2047,Worksheet!CX$3,'Orders - December 2020'!$C$2:$C$2047,Worksheet!$F200),"-")</f>
        <v>-</v>
      </c>
      <c r="CY200" s="51" t="str">
        <f>IFERROR(AVERAGEIFS('Orders - December 2020'!$I$2:$I$2047,'Orders - December 2020'!$H$2:$H$2047,Worksheet!CY$3,'Orders - December 2020'!$C$2:$C$2047,Worksheet!$F200),"-")</f>
        <v>-</v>
      </c>
      <c r="CZ200" s="51" t="str">
        <f>IFERROR(AVERAGEIFS('Orders - December 2020'!$I$2:$I$2047,'Orders - December 2020'!$H$2:$H$2047,Worksheet!CZ$3,'Orders - December 2020'!$C$2:$C$2047,Worksheet!$F200),"-")</f>
        <v>-</v>
      </c>
      <c r="DA200" s="51" t="str">
        <f>IFERROR(AVERAGEIFS('Orders - December 2020'!$I$2:$I$2047,'Orders - December 2020'!$H$2:$H$2047,Worksheet!DA$3,'Orders - December 2020'!$C$2:$C$2047,Worksheet!$F200),"-")</f>
        <v>-</v>
      </c>
      <c r="DB200" s="51" t="str">
        <f>IFERROR(AVERAGEIFS('Orders - December 2020'!$I$2:$I$2047,'Orders - December 2020'!$H$2:$H$2047,Worksheet!DB$3,'Orders - December 2020'!$C$2:$C$2047,Worksheet!$F200),"-")</f>
        <v>-</v>
      </c>
      <c r="DC200" s="51" t="str">
        <f>IFERROR(AVERAGEIFS('Orders - December 2020'!$I$2:$I$2047,'Orders - December 2020'!$H$2:$H$2047,Worksheet!DC$3,'Orders - December 2020'!$C$2:$C$2047,Worksheet!$F200),"-")</f>
        <v>-</v>
      </c>
      <c r="DD200" s="51" t="str">
        <f>IFERROR(AVERAGEIFS('Orders - December 2020'!$I$2:$I$2047,'Orders - December 2020'!$H$2:$H$2047,Worksheet!DD$3,'Orders - December 2020'!$C$2:$C$2047,Worksheet!$F200),"-")</f>
        <v>-</v>
      </c>
      <c r="DE200" s="51" t="str">
        <f>IFERROR(AVERAGEIFS('Orders - December 2020'!$I$2:$I$2047,'Orders - December 2020'!$H$2:$H$2047,Worksheet!DE$3,'Orders - December 2020'!$C$2:$C$2047,Worksheet!$F200),"-")</f>
        <v>-</v>
      </c>
      <c r="DF200" s="51" t="str">
        <f>IFERROR(AVERAGEIFS('Orders - December 2020'!$I$2:$I$2047,'Orders - December 2020'!$H$2:$H$2047,Worksheet!DF$3,'Orders - December 2020'!$C$2:$C$2047,Worksheet!$F200),"-")</f>
        <v>-</v>
      </c>
      <c r="DG200" s="51" t="str">
        <f>IFERROR(AVERAGEIFS('Orders - December 2020'!$I$2:$I$2047,'Orders - December 2020'!$H$2:$H$2047,Worksheet!DG$3,'Orders - December 2020'!$C$2:$C$2047,Worksheet!$F200),"-")</f>
        <v>-</v>
      </c>
      <c r="DH200" s="51" t="str">
        <f>IFERROR(AVERAGEIFS('Orders - December 2020'!$I$2:$I$2047,'Orders - December 2020'!$H$2:$H$2047,Worksheet!DH$3,'Orders - December 2020'!$C$2:$C$2047,Worksheet!$F200),"-")</f>
        <v>-</v>
      </c>
      <c r="DI200" s="51" t="str">
        <f>IFERROR(AVERAGEIFS('Orders - December 2020'!$I$2:$I$2047,'Orders - December 2020'!$H$2:$H$2047,Worksheet!DI$3,'Orders - December 2020'!$C$2:$C$2047,Worksheet!$F200),"-")</f>
        <v>-</v>
      </c>
      <c r="DJ200" s="51" t="str">
        <f>IFERROR(AVERAGEIFS('Orders - December 2020'!$I$2:$I$2047,'Orders - December 2020'!$H$2:$H$2047,Worksheet!DJ$3,'Orders - December 2020'!$C$2:$C$2047,Worksheet!$F200),"-")</f>
        <v>-</v>
      </c>
      <c r="DK200" s="51" t="str">
        <f>IFERROR(AVERAGEIFS('Orders - December 2020'!$I$2:$I$2047,'Orders - December 2020'!$H$2:$H$2047,Worksheet!DK$3,'Orders - December 2020'!$C$2:$C$2047,Worksheet!$F200),"-")</f>
        <v>-</v>
      </c>
      <c r="DL200" s="51" t="str">
        <f>IFERROR(AVERAGEIFS('Orders - December 2020'!$I$2:$I$2047,'Orders - December 2020'!$H$2:$H$2047,Worksheet!DL$3,'Orders - December 2020'!$C$2:$C$2047,Worksheet!$F200),"-")</f>
        <v>-</v>
      </c>
      <c r="DM200" s="51" t="str">
        <f>IFERROR(AVERAGEIFS('Orders - December 2020'!$I$2:$I$2047,'Orders - December 2020'!$H$2:$H$2047,Worksheet!DM$3,'Orders - December 2020'!$C$2:$C$2047,Worksheet!$F200),"-")</f>
        <v>-</v>
      </c>
      <c r="DN200" s="51" t="str">
        <f>IFERROR(AVERAGEIFS('Orders - December 2020'!$I$2:$I$2047,'Orders - December 2020'!$H$2:$H$2047,Worksheet!DN$3,'Orders - December 2020'!$C$2:$C$2047,Worksheet!$F200),"-")</f>
        <v>-</v>
      </c>
      <c r="DO200" s="51" t="str">
        <f>IFERROR(AVERAGEIFS('Orders - December 2020'!$I$2:$I$2047,'Orders - December 2020'!$H$2:$H$2047,Worksheet!DO$3,'Orders - December 2020'!$C$2:$C$2047,Worksheet!$F200),"-")</f>
        <v>-</v>
      </c>
      <c r="DP200" s="51" t="str">
        <f>IFERROR(AVERAGEIFS('Orders - December 2020'!$I$2:$I$2047,'Orders - December 2020'!$H$2:$H$2047,Worksheet!DP$3,'Orders - December 2020'!$C$2:$C$2047,Worksheet!$F200),"-")</f>
        <v>-</v>
      </c>
      <c r="DQ200" s="51" t="str">
        <f>IFERROR(AVERAGEIFS('Orders - December 2020'!$I$2:$I$2047,'Orders - December 2020'!$H$2:$H$2047,Worksheet!DQ$3,'Orders - December 2020'!$C$2:$C$2047,Worksheet!$F200),"-")</f>
        <v>-</v>
      </c>
      <c r="DR200" s="51" t="str">
        <f>IFERROR(AVERAGEIFS('Orders - December 2020'!$I$2:$I$2047,'Orders - December 2020'!$H$2:$H$2047,Worksheet!DR$3,'Orders - December 2020'!$C$2:$C$2047,Worksheet!$F200),"-")</f>
        <v>-</v>
      </c>
      <c r="DS200" s="51" t="str">
        <f>IFERROR(AVERAGEIFS('Orders - December 2020'!$I$2:$I$2047,'Orders - December 2020'!$H$2:$H$2047,Worksheet!DS$3,'Orders - December 2020'!$C$2:$C$2047,Worksheet!$F200),"-")</f>
        <v>-</v>
      </c>
      <c r="DT200" s="51">
        <f>IFERROR(AVERAGEIFS('Orders - December 2020'!$I$2:$I$2047,'Orders - December 2020'!$H$2:$H$2047,Worksheet!DT$3,'Orders - December 2020'!$C$2:$C$2047,Worksheet!$F200),"-")</f>
        <v>2</v>
      </c>
      <c r="DU200" s="51" t="str">
        <f>IFERROR(AVERAGEIFS('Orders - December 2020'!$I$2:$I$2047,'Orders - December 2020'!$H$2:$H$2047,Worksheet!DU$3,'Orders - December 2020'!$C$2:$C$2047,Worksheet!$F200),"-")</f>
        <v>-</v>
      </c>
      <c r="DV200" s="51" t="str">
        <f>IFERROR(AVERAGEIFS('Orders - December 2020'!$I$2:$I$2047,'Orders - December 2020'!$H$2:$H$2047,Worksheet!DV$3,'Orders - December 2020'!$C$2:$C$2047,Worksheet!$F200),"-")</f>
        <v>-</v>
      </c>
      <c r="DW200" s="51" t="str">
        <f>IFERROR(AVERAGEIFS('Orders - December 2020'!$I$2:$I$2047,'Orders - December 2020'!$H$2:$H$2047,Worksheet!DW$3,'Orders - December 2020'!$C$2:$C$2047,Worksheet!$F200),"-")</f>
        <v>-</v>
      </c>
      <c r="DX200" s="51" t="str">
        <f>IFERROR(AVERAGEIFS('Orders - December 2020'!$I$2:$I$2047,'Orders - December 2020'!$H$2:$H$2047,Worksheet!DX$3,'Orders - December 2020'!$C$2:$C$2047,Worksheet!$F200),"-")</f>
        <v>-</v>
      </c>
      <c r="DY200" s="51" t="str">
        <f>IFERROR(AVERAGEIFS('Orders - December 2020'!$I$2:$I$2047,'Orders - December 2020'!$H$2:$H$2047,Worksheet!DY$3,'Orders - December 2020'!$C$2:$C$2047,Worksheet!$F200),"-")</f>
        <v>-</v>
      </c>
      <c r="DZ200" s="51" t="str">
        <f>IFERROR(AVERAGEIFS('Orders - December 2020'!$I$2:$I$2047,'Orders - December 2020'!$H$2:$H$2047,Worksheet!DZ$3,'Orders - December 2020'!$C$2:$C$2047,Worksheet!$F200),"-")</f>
        <v>-</v>
      </c>
      <c r="EA200" s="51" t="str">
        <f>IFERROR(AVERAGEIFS('Orders - December 2020'!$I$2:$I$2047,'Orders - December 2020'!$H$2:$H$2047,Worksheet!EA$3,'Orders - December 2020'!$C$2:$C$2047,Worksheet!$F200),"-")</f>
        <v>-</v>
      </c>
      <c r="EB200" s="51" t="str">
        <f>IFERROR(AVERAGEIFS('Orders - December 2020'!$I$2:$I$2047,'Orders - December 2020'!$H$2:$H$2047,Worksheet!EB$3,'Orders - December 2020'!$C$2:$C$2047,Worksheet!$F200),"-")</f>
        <v>-</v>
      </c>
      <c r="EC200" s="51">
        <f>IFERROR(AVERAGEIFS('Orders - December 2020'!$I$2:$I$2047,'Orders - December 2020'!$H$2:$H$2047,Worksheet!EC$3,'Orders - December 2020'!$C$2:$C$2047,Worksheet!$F200),"-")</f>
        <v>1</v>
      </c>
      <c r="ED200" s="51" t="str">
        <f>IFERROR(AVERAGEIFS('Orders - December 2020'!$I$2:$I$2047,'Orders - December 2020'!$H$2:$H$2047,Worksheet!ED$3,'Orders - December 2020'!$C$2:$C$2047,Worksheet!$F200),"-")</f>
        <v>-</v>
      </c>
      <c r="EE200" s="51" t="str">
        <f>IFERROR(AVERAGEIFS('Orders - December 2020'!$I$2:$I$2047,'Orders - December 2020'!$H$2:$H$2047,Worksheet!EE$3,'Orders - December 2020'!$C$2:$C$2047,Worksheet!$F200),"-")</f>
        <v>-</v>
      </c>
      <c r="EF200" s="51" t="str">
        <f>IFERROR(AVERAGEIFS('Orders - December 2020'!$I$2:$I$2047,'Orders - December 2020'!$H$2:$H$2047,Worksheet!EF$3,'Orders - December 2020'!$C$2:$C$2047,Worksheet!$F200),"-")</f>
        <v>-</v>
      </c>
      <c r="EG200" s="51" t="str">
        <f>IFERROR(AVERAGEIFS('Orders - December 2020'!$I$2:$I$2047,'Orders - December 2020'!$H$2:$H$2047,Worksheet!EG$3,'Orders - December 2020'!$C$2:$C$2047,Worksheet!$F200),"-")</f>
        <v>-</v>
      </c>
      <c r="EH200" s="51" t="str">
        <f>IFERROR(AVERAGEIFS('Orders - December 2020'!$I$2:$I$2047,'Orders - December 2020'!$H$2:$H$2047,Worksheet!EH$3,'Orders - December 2020'!$C$2:$C$2047,Worksheet!$F200),"-")</f>
        <v>-</v>
      </c>
      <c r="EI200" s="51" t="str">
        <f>IFERROR(AVERAGEIFS('Orders - December 2020'!$I$2:$I$2047,'Orders - December 2020'!$H$2:$H$2047,Worksheet!EI$3,'Orders - December 2020'!$C$2:$C$2047,Worksheet!$F200),"-")</f>
        <v>-</v>
      </c>
      <c r="EJ200" s="51">
        <f>IFERROR(AVERAGEIFS('Orders - December 2020'!$I$2:$I$2047,'Orders - December 2020'!$H$2:$H$2047,Worksheet!EJ$3,'Orders - December 2020'!$C$2:$C$2047,Worksheet!$F200),"-")</f>
        <v>1</v>
      </c>
      <c r="EK200" s="51">
        <f>IFERROR(AVERAGEIFS('Orders - December 2020'!$I$2:$I$2047,'Orders - December 2020'!$H$2:$H$2047,Worksheet!EK$3,'Orders - December 2020'!$C$2:$C$2047,Worksheet!$F200),"-")</f>
        <v>2</v>
      </c>
      <c r="EL200" s="51" t="str">
        <f>IFERROR(AVERAGEIFS('Orders - December 2020'!$I$2:$I$2047,'Orders - December 2020'!$H$2:$H$2047,Worksheet!EL$3,'Orders - December 2020'!$C$2:$C$2047,Worksheet!$F200),"-")</f>
        <v>-</v>
      </c>
      <c r="EM200" s="51" t="str">
        <f>IFERROR(AVERAGEIFS('Orders - December 2020'!$I$2:$I$2047,'Orders - December 2020'!$H$2:$H$2047,Worksheet!EM$3,'Orders - December 2020'!$C$2:$C$2047,Worksheet!$F200),"-")</f>
        <v>-</v>
      </c>
      <c r="EN200" s="51">
        <f>IFERROR(AVERAGEIFS('Orders - December 2020'!$I$2:$I$2047,'Orders - December 2020'!$H$2:$H$2047,Worksheet!EN$3,'Orders - December 2020'!$C$2:$C$2047,Worksheet!$F200),"-")</f>
        <v>1</v>
      </c>
      <c r="EO200" s="51">
        <f>IFERROR(AVERAGEIFS('Orders - December 2020'!$I$2:$I$2047,'Orders - December 2020'!$H$2:$H$2047,Worksheet!EO$3,'Orders - December 2020'!$C$2:$C$2047,Worksheet!$F200),"-")</f>
        <v>1</v>
      </c>
      <c r="EP200" s="51" t="str">
        <f>IFERROR(AVERAGEIFS('Orders - December 2020'!$I$2:$I$2047,'Orders - December 2020'!$H$2:$H$2047,Worksheet!EP$3,'Orders - December 2020'!$C$2:$C$2047,Worksheet!$F200),"-")</f>
        <v>-</v>
      </c>
      <c r="EQ200" s="51" t="str">
        <f>IFERROR(AVERAGEIFS('Orders - December 2020'!$I$2:$I$2047,'Orders - December 2020'!$H$2:$H$2047,Worksheet!EQ$3,'Orders - December 2020'!$C$2:$C$2047,Worksheet!$F200),"-")</f>
        <v>-</v>
      </c>
      <c r="ER200" s="51" t="str">
        <f>IFERROR(AVERAGEIFS('Orders - December 2020'!$I$2:$I$2047,'Orders - December 2020'!$H$2:$H$2047,Worksheet!ER$3,'Orders - December 2020'!$C$2:$C$2047,Worksheet!$F200),"-")</f>
        <v>-</v>
      </c>
      <c r="ES200" s="51" t="str">
        <f>IFERROR(AVERAGEIFS('Orders - December 2020'!$I$2:$I$2047,'Orders - December 2020'!$H$2:$H$2047,Worksheet!ES$3,'Orders - December 2020'!$C$2:$C$2047,Worksheet!$F200),"-")</f>
        <v>-</v>
      </c>
      <c r="ET200" s="51" t="str">
        <f>IFERROR(AVERAGEIFS('Orders - December 2020'!$I$2:$I$2047,'Orders - December 2020'!$H$2:$H$2047,Worksheet!ET$3,'Orders - December 2020'!$C$2:$C$2047,Worksheet!$F200),"-")</f>
        <v>-</v>
      </c>
      <c r="EU200" s="51" t="str">
        <f>IFERROR(AVERAGEIFS('Orders - December 2020'!$I$2:$I$2047,'Orders - December 2020'!$H$2:$H$2047,Worksheet!EU$3,'Orders - December 2020'!$C$2:$C$2047,Worksheet!$F200),"-")</f>
        <v>-</v>
      </c>
      <c r="EV200" s="51" t="str">
        <f>IFERROR(AVERAGEIFS('Orders - December 2020'!$I$2:$I$2047,'Orders - December 2020'!$H$2:$H$2047,Worksheet!EV$3,'Orders - December 2020'!$C$2:$C$2047,Worksheet!$F200),"-")</f>
        <v>-</v>
      </c>
      <c r="EW200" s="51" t="str">
        <f>IFERROR(AVERAGEIFS('Orders - December 2020'!$I$2:$I$2047,'Orders - December 2020'!$H$2:$H$2047,Worksheet!EW$3,'Orders - December 2020'!$C$2:$C$2047,Worksheet!$F200),"-")</f>
        <v>-</v>
      </c>
      <c r="EX200" s="51" t="str">
        <f>IFERROR(AVERAGEIFS('Orders - December 2020'!$I$2:$I$2047,'Orders - December 2020'!$H$2:$H$2047,Worksheet!EX$3,'Orders - December 2020'!$C$2:$C$2047,Worksheet!$F200),"-")</f>
        <v>-</v>
      </c>
      <c r="EY200" s="51">
        <f>IFERROR(AVERAGEIFS('Orders - December 2020'!$I$2:$I$2047,'Orders - December 2020'!$H$2:$H$2047,Worksheet!EY$3,'Orders - December 2020'!$C$2:$C$2047,Worksheet!$F200),"-")</f>
        <v>1</v>
      </c>
      <c r="EZ200" s="51" t="str">
        <f>IFERROR(AVERAGEIFS('Orders - December 2020'!$I$2:$I$2047,'Orders - December 2020'!$H$2:$H$2047,Worksheet!EZ$3,'Orders - December 2020'!$C$2:$C$2047,Worksheet!$F200),"-")</f>
        <v>-</v>
      </c>
      <c r="FA200" s="51" t="str">
        <f>IFERROR(AVERAGEIFS('Orders - December 2020'!$I$2:$I$2047,'Orders - December 2020'!$H$2:$H$2047,Worksheet!FA$3,'Orders - December 2020'!$C$2:$C$2047,Worksheet!$F200),"-")</f>
        <v>-</v>
      </c>
      <c r="FB200" s="51" t="str">
        <f>IFERROR(AVERAGEIFS('Orders - December 2020'!$I$2:$I$2047,'Orders - December 2020'!$H$2:$H$2047,Worksheet!FB$3,'Orders - December 2020'!$C$2:$C$2047,Worksheet!$F200),"-")</f>
        <v>-</v>
      </c>
      <c r="FC200" s="51" t="str">
        <f>IFERROR(AVERAGEIFS('Orders - December 2020'!$I$2:$I$2047,'Orders - December 2020'!$H$2:$H$2047,Worksheet!FC$3,'Orders - December 2020'!$C$2:$C$2047,Worksheet!$F200),"-")</f>
        <v>-</v>
      </c>
      <c r="FD200" s="51" t="str">
        <f>IFERROR(AVERAGEIFS('Orders - December 2020'!$I$2:$I$2047,'Orders - December 2020'!$H$2:$H$2047,Worksheet!FD$3,'Orders - December 2020'!$C$2:$C$2047,Worksheet!$F200),"-")</f>
        <v>-</v>
      </c>
      <c r="FE200" s="51" t="str">
        <f>IFERROR(AVERAGEIFS('Orders - December 2020'!$I$2:$I$2047,'Orders - December 2020'!$H$2:$H$2047,Worksheet!FE$3,'Orders - December 2020'!$C$2:$C$2047,Worksheet!$F200),"-")</f>
        <v>-</v>
      </c>
      <c r="FF200" s="51" t="str">
        <f>IFERROR(AVERAGEIFS('Orders - December 2020'!$I$2:$I$2047,'Orders - December 2020'!$H$2:$H$2047,Worksheet!FF$3,'Orders - December 2020'!$C$2:$C$2047,Worksheet!$F200),"-")</f>
        <v>-</v>
      </c>
      <c r="FG200" s="52" t="str">
        <f>IFERROR(AVERAGEIFS('Orders - December 2020'!$I$2:$I$2047,'Orders - December 2020'!$H$2:$H$2047,Worksheet!FG$3,'Orders - December 2020'!$C$2:$C$2047,Worksheet!$F200),"-")</f>
        <v>-</v>
      </c>
    </row>
    <row r="201" spans="6:163">
      <c r="F201" s="45" t="str">
        <v>Triple J</v>
      </c>
      <c r="G201" s="50" t="str">
        <f>IFERROR(AVERAGEIFS('Orders - December 2020'!$I$2:$I$2047,'Orders - December 2020'!$H$2:$H$2047,Worksheet!G$3,'Orders - December 2020'!$C$2:$C$2047,Worksheet!$F201),"-")</f>
        <v>-</v>
      </c>
      <c r="H201" s="51" t="str">
        <f>IFERROR(AVERAGEIFS('Orders - December 2020'!$I$2:$I$2047,'Orders - December 2020'!$H$2:$H$2047,Worksheet!H$3,'Orders - December 2020'!$C$2:$C$2047,Worksheet!$F201),"-")</f>
        <v>-</v>
      </c>
      <c r="I201" s="51" t="str">
        <f>IFERROR(AVERAGEIFS('Orders - December 2020'!$I$2:$I$2047,'Orders - December 2020'!$H$2:$H$2047,Worksheet!I$3,'Orders - December 2020'!$C$2:$C$2047,Worksheet!$F201),"-")</f>
        <v>-</v>
      </c>
      <c r="J201" s="51" t="str">
        <f>IFERROR(AVERAGEIFS('Orders - December 2020'!$I$2:$I$2047,'Orders - December 2020'!$H$2:$H$2047,Worksheet!J$3,'Orders - December 2020'!$C$2:$C$2047,Worksheet!$F201),"-")</f>
        <v>-</v>
      </c>
      <c r="K201" s="51" t="str">
        <f>IFERROR(AVERAGEIFS('Orders - December 2020'!$I$2:$I$2047,'Orders - December 2020'!$H$2:$H$2047,Worksheet!K$3,'Orders - December 2020'!$C$2:$C$2047,Worksheet!$F201),"-")</f>
        <v>-</v>
      </c>
      <c r="L201" s="51" t="str">
        <f>IFERROR(AVERAGEIFS('Orders - December 2020'!$I$2:$I$2047,'Orders - December 2020'!$H$2:$H$2047,Worksheet!L$3,'Orders - December 2020'!$C$2:$C$2047,Worksheet!$F201),"-")</f>
        <v>-</v>
      </c>
      <c r="M201" s="51" t="str">
        <f>IFERROR(AVERAGEIFS('Orders - December 2020'!$I$2:$I$2047,'Orders - December 2020'!$H$2:$H$2047,Worksheet!M$3,'Orders - December 2020'!$C$2:$C$2047,Worksheet!$F201),"-")</f>
        <v>-</v>
      </c>
      <c r="N201" s="51" t="str">
        <f>IFERROR(AVERAGEIFS('Orders - December 2020'!$I$2:$I$2047,'Orders - December 2020'!$H$2:$H$2047,Worksheet!N$3,'Orders - December 2020'!$C$2:$C$2047,Worksheet!$F201),"-")</f>
        <v>-</v>
      </c>
      <c r="O201" s="51" t="str">
        <f>IFERROR(AVERAGEIFS('Orders - December 2020'!$I$2:$I$2047,'Orders - December 2020'!$H$2:$H$2047,Worksheet!O$3,'Orders - December 2020'!$C$2:$C$2047,Worksheet!$F201),"-")</f>
        <v>-</v>
      </c>
      <c r="P201" s="51" t="str">
        <f>IFERROR(AVERAGEIFS('Orders - December 2020'!$I$2:$I$2047,'Orders - December 2020'!$H$2:$H$2047,Worksheet!P$3,'Orders - December 2020'!$C$2:$C$2047,Worksheet!$F201),"-")</f>
        <v>-</v>
      </c>
      <c r="Q201" s="51" t="str">
        <f>IFERROR(AVERAGEIFS('Orders - December 2020'!$I$2:$I$2047,'Orders - December 2020'!$H$2:$H$2047,Worksheet!Q$3,'Orders - December 2020'!$C$2:$C$2047,Worksheet!$F201),"-")</f>
        <v>-</v>
      </c>
      <c r="R201" s="51" t="str">
        <f>IFERROR(AVERAGEIFS('Orders - December 2020'!$I$2:$I$2047,'Orders - December 2020'!$H$2:$H$2047,Worksheet!R$3,'Orders - December 2020'!$C$2:$C$2047,Worksheet!$F201),"-")</f>
        <v>-</v>
      </c>
      <c r="S201" s="51" t="str">
        <f>IFERROR(AVERAGEIFS('Orders - December 2020'!$I$2:$I$2047,'Orders - December 2020'!$H$2:$H$2047,Worksheet!S$3,'Orders - December 2020'!$C$2:$C$2047,Worksheet!$F201),"-")</f>
        <v>-</v>
      </c>
      <c r="T201" s="51" t="str">
        <f>IFERROR(AVERAGEIFS('Orders - December 2020'!$I$2:$I$2047,'Orders - December 2020'!$H$2:$H$2047,Worksheet!T$3,'Orders - December 2020'!$C$2:$C$2047,Worksheet!$F201),"-")</f>
        <v>-</v>
      </c>
      <c r="U201" s="51" t="str">
        <f>IFERROR(AVERAGEIFS('Orders - December 2020'!$I$2:$I$2047,'Orders - December 2020'!$H$2:$H$2047,Worksheet!U$3,'Orders - December 2020'!$C$2:$C$2047,Worksheet!$F201),"-")</f>
        <v>-</v>
      </c>
      <c r="V201" s="51" t="str">
        <f>IFERROR(AVERAGEIFS('Orders - December 2020'!$I$2:$I$2047,'Orders - December 2020'!$H$2:$H$2047,Worksheet!V$3,'Orders - December 2020'!$C$2:$C$2047,Worksheet!$F201),"-")</f>
        <v>-</v>
      </c>
      <c r="W201" s="51" t="str">
        <f>IFERROR(AVERAGEIFS('Orders - December 2020'!$I$2:$I$2047,'Orders - December 2020'!$H$2:$H$2047,Worksheet!W$3,'Orders - December 2020'!$C$2:$C$2047,Worksheet!$F201),"-")</f>
        <v>-</v>
      </c>
      <c r="X201" s="51" t="str">
        <f>IFERROR(AVERAGEIFS('Orders - December 2020'!$I$2:$I$2047,'Orders - December 2020'!$H$2:$H$2047,Worksheet!X$3,'Orders - December 2020'!$C$2:$C$2047,Worksheet!$F201),"-")</f>
        <v>-</v>
      </c>
      <c r="Y201" s="51" t="str">
        <f>IFERROR(AVERAGEIFS('Orders - December 2020'!$I$2:$I$2047,'Orders - December 2020'!$H$2:$H$2047,Worksheet!Y$3,'Orders - December 2020'!$C$2:$C$2047,Worksheet!$F201),"-")</f>
        <v>-</v>
      </c>
      <c r="Z201" s="51" t="str">
        <f>IFERROR(AVERAGEIFS('Orders - December 2020'!$I$2:$I$2047,'Orders - December 2020'!$H$2:$H$2047,Worksheet!Z$3,'Orders - December 2020'!$C$2:$C$2047,Worksheet!$F201),"-")</f>
        <v>-</v>
      </c>
      <c r="AA201" s="51" t="str">
        <f>IFERROR(AVERAGEIFS('Orders - December 2020'!$I$2:$I$2047,'Orders - December 2020'!$H$2:$H$2047,Worksheet!AA$3,'Orders - December 2020'!$C$2:$C$2047,Worksheet!$F201),"-")</f>
        <v>-</v>
      </c>
      <c r="AB201" s="51" t="str">
        <f>IFERROR(AVERAGEIFS('Orders - December 2020'!$I$2:$I$2047,'Orders - December 2020'!$H$2:$H$2047,Worksheet!AB$3,'Orders - December 2020'!$C$2:$C$2047,Worksheet!$F201),"-")</f>
        <v>-</v>
      </c>
      <c r="AC201" s="51" t="str">
        <f>IFERROR(AVERAGEIFS('Orders - December 2020'!$I$2:$I$2047,'Orders - December 2020'!$H$2:$H$2047,Worksheet!AC$3,'Orders - December 2020'!$C$2:$C$2047,Worksheet!$F201),"-")</f>
        <v>-</v>
      </c>
      <c r="AD201" s="51" t="str">
        <f>IFERROR(AVERAGEIFS('Orders - December 2020'!$I$2:$I$2047,'Orders - December 2020'!$H$2:$H$2047,Worksheet!AD$3,'Orders - December 2020'!$C$2:$C$2047,Worksheet!$F201),"-")</f>
        <v>-</v>
      </c>
      <c r="AE201" s="51" t="str">
        <f>IFERROR(AVERAGEIFS('Orders - December 2020'!$I$2:$I$2047,'Orders - December 2020'!$H$2:$H$2047,Worksheet!AE$3,'Orders - December 2020'!$C$2:$C$2047,Worksheet!$F201),"-")</f>
        <v>-</v>
      </c>
      <c r="AF201" s="51" t="str">
        <f>IFERROR(AVERAGEIFS('Orders - December 2020'!$I$2:$I$2047,'Orders - December 2020'!$H$2:$H$2047,Worksheet!AF$3,'Orders - December 2020'!$C$2:$C$2047,Worksheet!$F201),"-")</f>
        <v>-</v>
      </c>
      <c r="AG201" s="51" t="str">
        <f>IFERROR(AVERAGEIFS('Orders - December 2020'!$I$2:$I$2047,'Orders - December 2020'!$H$2:$H$2047,Worksheet!AG$3,'Orders - December 2020'!$C$2:$C$2047,Worksheet!$F201),"-")</f>
        <v>-</v>
      </c>
      <c r="AH201" s="51" t="str">
        <f>IFERROR(AVERAGEIFS('Orders - December 2020'!$I$2:$I$2047,'Orders - December 2020'!$H$2:$H$2047,Worksheet!AH$3,'Orders - December 2020'!$C$2:$C$2047,Worksheet!$F201),"-")</f>
        <v>-</v>
      </c>
      <c r="AI201" s="51" t="str">
        <f>IFERROR(AVERAGEIFS('Orders - December 2020'!$I$2:$I$2047,'Orders - December 2020'!$H$2:$H$2047,Worksheet!AI$3,'Orders - December 2020'!$C$2:$C$2047,Worksheet!$F201),"-")</f>
        <v>-</v>
      </c>
      <c r="AJ201" s="51" t="str">
        <f>IFERROR(AVERAGEIFS('Orders - December 2020'!$I$2:$I$2047,'Orders - December 2020'!$H$2:$H$2047,Worksheet!AJ$3,'Orders - December 2020'!$C$2:$C$2047,Worksheet!$F201),"-")</f>
        <v>-</v>
      </c>
      <c r="AK201" s="51" t="str">
        <f>IFERROR(AVERAGEIFS('Orders - December 2020'!$I$2:$I$2047,'Orders - December 2020'!$H$2:$H$2047,Worksheet!AK$3,'Orders - December 2020'!$C$2:$C$2047,Worksheet!$F201),"-")</f>
        <v>-</v>
      </c>
      <c r="AL201" s="51" t="str">
        <f>IFERROR(AVERAGEIFS('Orders - December 2020'!$I$2:$I$2047,'Orders - December 2020'!$H$2:$H$2047,Worksheet!AL$3,'Orders - December 2020'!$C$2:$C$2047,Worksheet!$F201),"-")</f>
        <v>-</v>
      </c>
      <c r="AM201" s="51" t="str">
        <f>IFERROR(AVERAGEIFS('Orders - December 2020'!$I$2:$I$2047,'Orders - December 2020'!$H$2:$H$2047,Worksheet!AM$3,'Orders - December 2020'!$C$2:$C$2047,Worksheet!$F201),"-")</f>
        <v>-</v>
      </c>
      <c r="AN201" s="51" t="str">
        <f>IFERROR(AVERAGEIFS('Orders - December 2020'!$I$2:$I$2047,'Orders - December 2020'!$H$2:$H$2047,Worksheet!AN$3,'Orders - December 2020'!$C$2:$C$2047,Worksheet!$F201),"-")</f>
        <v>-</v>
      </c>
      <c r="AO201" s="51" t="str">
        <f>IFERROR(AVERAGEIFS('Orders - December 2020'!$I$2:$I$2047,'Orders - December 2020'!$H$2:$H$2047,Worksheet!AO$3,'Orders - December 2020'!$C$2:$C$2047,Worksheet!$F201),"-")</f>
        <v>-</v>
      </c>
      <c r="AP201" s="51" t="str">
        <f>IFERROR(AVERAGEIFS('Orders - December 2020'!$I$2:$I$2047,'Orders - December 2020'!$H$2:$H$2047,Worksheet!AP$3,'Orders - December 2020'!$C$2:$C$2047,Worksheet!$F201),"-")</f>
        <v>-</v>
      </c>
      <c r="AQ201" s="51" t="str">
        <f>IFERROR(AVERAGEIFS('Orders - December 2020'!$I$2:$I$2047,'Orders - December 2020'!$H$2:$H$2047,Worksheet!AQ$3,'Orders - December 2020'!$C$2:$C$2047,Worksheet!$F201),"-")</f>
        <v>-</v>
      </c>
      <c r="AR201" s="51" t="str">
        <f>IFERROR(AVERAGEIFS('Orders - December 2020'!$I$2:$I$2047,'Orders - December 2020'!$H$2:$H$2047,Worksheet!AR$3,'Orders - December 2020'!$C$2:$C$2047,Worksheet!$F201),"-")</f>
        <v>-</v>
      </c>
      <c r="AS201" s="51" t="str">
        <f>IFERROR(AVERAGEIFS('Orders - December 2020'!$I$2:$I$2047,'Orders - December 2020'!$H$2:$H$2047,Worksheet!AS$3,'Orders - December 2020'!$C$2:$C$2047,Worksheet!$F201),"-")</f>
        <v>-</v>
      </c>
      <c r="AT201" s="51" t="str">
        <f>IFERROR(AVERAGEIFS('Orders - December 2020'!$I$2:$I$2047,'Orders - December 2020'!$H$2:$H$2047,Worksheet!AT$3,'Orders - December 2020'!$C$2:$C$2047,Worksheet!$F201),"-")</f>
        <v>-</v>
      </c>
      <c r="AU201" s="51" t="str">
        <f>IFERROR(AVERAGEIFS('Orders - December 2020'!$I$2:$I$2047,'Orders - December 2020'!$H$2:$H$2047,Worksheet!AU$3,'Orders - December 2020'!$C$2:$C$2047,Worksheet!$F201),"-")</f>
        <v>-</v>
      </c>
      <c r="AV201" s="51" t="str">
        <f>IFERROR(AVERAGEIFS('Orders - December 2020'!$I$2:$I$2047,'Orders - December 2020'!$H$2:$H$2047,Worksheet!AV$3,'Orders - December 2020'!$C$2:$C$2047,Worksheet!$F201),"-")</f>
        <v>-</v>
      </c>
      <c r="AW201" s="51" t="str">
        <f>IFERROR(AVERAGEIFS('Orders - December 2020'!$I$2:$I$2047,'Orders - December 2020'!$H$2:$H$2047,Worksheet!AW$3,'Orders - December 2020'!$C$2:$C$2047,Worksheet!$F201),"-")</f>
        <v>-</v>
      </c>
      <c r="AX201" s="51" t="str">
        <f>IFERROR(AVERAGEIFS('Orders - December 2020'!$I$2:$I$2047,'Orders - December 2020'!$H$2:$H$2047,Worksheet!AX$3,'Orders - December 2020'!$C$2:$C$2047,Worksheet!$F201),"-")</f>
        <v>-</v>
      </c>
      <c r="AY201" s="51" t="str">
        <f>IFERROR(AVERAGEIFS('Orders - December 2020'!$I$2:$I$2047,'Orders - December 2020'!$H$2:$H$2047,Worksheet!AY$3,'Orders - December 2020'!$C$2:$C$2047,Worksheet!$F201),"-")</f>
        <v>-</v>
      </c>
      <c r="AZ201" s="51" t="str">
        <f>IFERROR(AVERAGEIFS('Orders - December 2020'!$I$2:$I$2047,'Orders - December 2020'!$H$2:$H$2047,Worksheet!AZ$3,'Orders - December 2020'!$C$2:$C$2047,Worksheet!$F201),"-")</f>
        <v>-</v>
      </c>
      <c r="BA201" s="51" t="str">
        <f>IFERROR(AVERAGEIFS('Orders - December 2020'!$I$2:$I$2047,'Orders - December 2020'!$H$2:$H$2047,Worksheet!BA$3,'Orders - December 2020'!$C$2:$C$2047,Worksheet!$F201),"-")</f>
        <v>-</v>
      </c>
      <c r="BB201" s="51" t="str">
        <f>IFERROR(AVERAGEIFS('Orders - December 2020'!$I$2:$I$2047,'Orders - December 2020'!$H$2:$H$2047,Worksheet!BB$3,'Orders - December 2020'!$C$2:$C$2047,Worksheet!$F201),"-")</f>
        <v>-</v>
      </c>
      <c r="BC201" s="51" t="str">
        <f>IFERROR(AVERAGEIFS('Orders - December 2020'!$I$2:$I$2047,'Orders - December 2020'!$H$2:$H$2047,Worksheet!BC$3,'Orders - December 2020'!$C$2:$C$2047,Worksheet!$F201),"-")</f>
        <v>-</v>
      </c>
      <c r="BD201" s="51" t="str">
        <f>IFERROR(AVERAGEIFS('Orders - December 2020'!$I$2:$I$2047,'Orders - December 2020'!$H$2:$H$2047,Worksheet!BD$3,'Orders - December 2020'!$C$2:$C$2047,Worksheet!$F201),"-")</f>
        <v>-</v>
      </c>
      <c r="BE201" s="51" t="str">
        <f>IFERROR(AVERAGEIFS('Orders - December 2020'!$I$2:$I$2047,'Orders - December 2020'!$H$2:$H$2047,Worksheet!BE$3,'Orders - December 2020'!$C$2:$C$2047,Worksheet!$F201),"-")</f>
        <v>-</v>
      </c>
      <c r="BF201" s="51" t="str">
        <f>IFERROR(AVERAGEIFS('Orders - December 2020'!$I$2:$I$2047,'Orders - December 2020'!$H$2:$H$2047,Worksheet!BF$3,'Orders - December 2020'!$C$2:$C$2047,Worksheet!$F201),"-")</f>
        <v>-</v>
      </c>
      <c r="BG201" s="51" t="str">
        <f>IFERROR(AVERAGEIFS('Orders - December 2020'!$I$2:$I$2047,'Orders - December 2020'!$H$2:$H$2047,Worksheet!BG$3,'Orders - December 2020'!$C$2:$C$2047,Worksheet!$F201),"-")</f>
        <v>-</v>
      </c>
      <c r="BH201" s="51" t="str">
        <f>IFERROR(AVERAGEIFS('Orders - December 2020'!$I$2:$I$2047,'Orders - December 2020'!$H$2:$H$2047,Worksheet!BH$3,'Orders - December 2020'!$C$2:$C$2047,Worksheet!$F201),"-")</f>
        <v>-</v>
      </c>
      <c r="BI201" s="51" t="str">
        <f>IFERROR(AVERAGEIFS('Orders - December 2020'!$I$2:$I$2047,'Orders - December 2020'!$H$2:$H$2047,Worksheet!BI$3,'Orders - December 2020'!$C$2:$C$2047,Worksheet!$F201),"-")</f>
        <v>-</v>
      </c>
      <c r="BJ201" s="51" t="str">
        <f>IFERROR(AVERAGEIFS('Orders - December 2020'!$I$2:$I$2047,'Orders - December 2020'!$H$2:$H$2047,Worksheet!BJ$3,'Orders - December 2020'!$C$2:$C$2047,Worksheet!$F201),"-")</f>
        <v>-</v>
      </c>
      <c r="BK201" s="51" t="str">
        <f>IFERROR(AVERAGEIFS('Orders - December 2020'!$I$2:$I$2047,'Orders - December 2020'!$H$2:$H$2047,Worksheet!BK$3,'Orders - December 2020'!$C$2:$C$2047,Worksheet!$F201),"-")</f>
        <v>-</v>
      </c>
      <c r="BL201" s="51" t="str">
        <f>IFERROR(AVERAGEIFS('Orders - December 2020'!$I$2:$I$2047,'Orders - December 2020'!$H$2:$H$2047,Worksheet!BL$3,'Orders - December 2020'!$C$2:$C$2047,Worksheet!$F201),"-")</f>
        <v>-</v>
      </c>
      <c r="BM201" s="51" t="str">
        <f>IFERROR(AVERAGEIFS('Orders - December 2020'!$I$2:$I$2047,'Orders - December 2020'!$H$2:$H$2047,Worksheet!BM$3,'Orders - December 2020'!$C$2:$C$2047,Worksheet!$F201),"-")</f>
        <v>-</v>
      </c>
      <c r="BN201" s="51" t="str">
        <f>IFERROR(AVERAGEIFS('Orders - December 2020'!$I$2:$I$2047,'Orders - December 2020'!$H$2:$H$2047,Worksheet!BN$3,'Orders - December 2020'!$C$2:$C$2047,Worksheet!$F201),"-")</f>
        <v>-</v>
      </c>
      <c r="BO201" s="51" t="str">
        <f>IFERROR(AVERAGEIFS('Orders - December 2020'!$I$2:$I$2047,'Orders - December 2020'!$H$2:$H$2047,Worksheet!BO$3,'Orders - December 2020'!$C$2:$C$2047,Worksheet!$F201),"-")</f>
        <v>-</v>
      </c>
      <c r="BP201" s="51" t="str">
        <f>IFERROR(AVERAGEIFS('Orders - December 2020'!$I$2:$I$2047,'Orders - December 2020'!$H$2:$H$2047,Worksheet!BP$3,'Orders - December 2020'!$C$2:$C$2047,Worksheet!$F201),"-")</f>
        <v>-</v>
      </c>
      <c r="BQ201" s="51" t="str">
        <f>IFERROR(AVERAGEIFS('Orders - December 2020'!$I$2:$I$2047,'Orders - December 2020'!$H$2:$H$2047,Worksheet!BQ$3,'Orders - December 2020'!$C$2:$C$2047,Worksheet!$F201),"-")</f>
        <v>-</v>
      </c>
      <c r="BR201" s="51" t="str">
        <f>IFERROR(AVERAGEIFS('Orders - December 2020'!$I$2:$I$2047,'Orders - December 2020'!$H$2:$H$2047,Worksheet!BR$3,'Orders - December 2020'!$C$2:$C$2047,Worksheet!$F201),"-")</f>
        <v>-</v>
      </c>
      <c r="BS201" s="51" t="str">
        <f>IFERROR(AVERAGEIFS('Orders - December 2020'!$I$2:$I$2047,'Orders - December 2020'!$H$2:$H$2047,Worksheet!BS$3,'Orders - December 2020'!$C$2:$C$2047,Worksheet!$F201),"-")</f>
        <v>-</v>
      </c>
      <c r="BT201" s="51" t="str">
        <f>IFERROR(AVERAGEIFS('Orders - December 2020'!$I$2:$I$2047,'Orders - December 2020'!$H$2:$H$2047,Worksheet!BT$3,'Orders - December 2020'!$C$2:$C$2047,Worksheet!$F201),"-")</f>
        <v>-</v>
      </c>
      <c r="BU201" s="51" t="str">
        <f>IFERROR(AVERAGEIFS('Orders - December 2020'!$I$2:$I$2047,'Orders - December 2020'!$H$2:$H$2047,Worksheet!BU$3,'Orders - December 2020'!$C$2:$C$2047,Worksheet!$F201),"-")</f>
        <v>-</v>
      </c>
      <c r="BV201" s="51" t="str">
        <f>IFERROR(AVERAGEIFS('Orders - December 2020'!$I$2:$I$2047,'Orders - December 2020'!$H$2:$H$2047,Worksheet!BV$3,'Orders - December 2020'!$C$2:$C$2047,Worksheet!$F201),"-")</f>
        <v>-</v>
      </c>
      <c r="BW201" s="51" t="str">
        <f>IFERROR(AVERAGEIFS('Orders - December 2020'!$I$2:$I$2047,'Orders - December 2020'!$H$2:$H$2047,Worksheet!BW$3,'Orders - December 2020'!$C$2:$C$2047,Worksheet!$F201),"-")</f>
        <v>-</v>
      </c>
      <c r="BX201" s="51" t="str">
        <f>IFERROR(AVERAGEIFS('Orders - December 2020'!$I$2:$I$2047,'Orders - December 2020'!$H$2:$H$2047,Worksheet!BX$3,'Orders - December 2020'!$C$2:$C$2047,Worksheet!$F201),"-")</f>
        <v>-</v>
      </c>
      <c r="BY201" s="51" t="str">
        <f>IFERROR(AVERAGEIFS('Orders - December 2020'!$I$2:$I$2047,'Orders - December 2020'!$H$2:$H$2047,Worksheet!BY$3,'Orders - December 2020'!$C$2:$C$2047,Worksheet!$F201),"-")</f>
        <v>-</v>
      </c>
      <c r="BZ201" s="51" t="str">
        <f>IFERROR(AVERAGEIFS('Orders - December 2020'!$I$2:$I$2047,'Orders - December 2020'!$H$2:$H$2047,Worksheet!BZ$3,'Orders - December 2020'!$C$2:$C$2047,Worksheet!$F201),"-")</f>
        <v>-</v>
      </c>
      <c r="CA201" s="51" t="str">
        <f>IFERROR(AVERAGEIFS('Orders - December 2020'!$I$2:$I$2047,'Orders - December 2020'!$H$2:$H$2047,Worksheet!CA$3,'Orders - December 2020'!$C$2:$C$2047,Worksheet!$F201),"-")</f>
        <v>-</v>
      </c>
      <c r="CB201" s="51" t="str">
        <f>IFERROR(AVERAGEIFS('Orders - December 2020'!$I$2:$I$2047,'Orders - December 2020'!$H$2:$H$2047,Worksheet!CB$3,'Orders - December 2020'!$C$2:$C$2047,Worksheet!$F201),"-")</f>
        <v>-</v>
      </c>
      <c r="CC201" s="51">
        <f>IFERROR(AVERAGEIFS('Orders - December 2020'!$I$2:$I$2047,'Orders - December 2020'!$H$2:$H$2047,Worksheet!CC$3,'Orders - December 2020'!$C$2:$C$2047,Worksheet!$F201),"-")</f>
        <v>1</v>
      </c>
      <c r="CD201" s="51" t="str">
        <f>IFERROR(AVERAGEIFS('Orders - December 2020'!$I$2:$I$2047,'Orders - December 2020'!$H$2:$H$2047,Worksheet!CD$3,'Orders - December 2020'!$C$2:$C$2047,Worksheet!$F201),"-")</f>
        <v>-</v>
      </c>
      <c r="CE201" s="51" t="str">
        <f>IFERROR(AVERAGEIFS('Orders - December 2020'!$I$2:$I$2047,'Orders - December 2020'!$H$2:$H$2047,Worksheet!CE$3,'Orders - December 2020'!$C$2:$C$2047,Worksheet!$F201),"-")</f>
        <v>-</v>
      </c>
      <c r="CF201" s="51" t="str">
        <f>IFERROR(AVERAGEIFS('Orders - December 2020'!$I$2:$I$2047,'Orders - December 2020'!$H$2:$H$2047,Worksheet!CF$3,'Orders - December 2020'!$C$2:$C$2047,Worksheet!$F201),"-")</f>
        <v>-</v>
      </c>
      <c r="CG201" s="51" t="str">
        <f>IFERROR(AVERAGEIFS('Orders - December 2020'!$I$2:$I$2047,'Orders - December 2020'!$H$2:$H$2047,Worksheet!CG$3,'Orders - December 2020'!$C$2:$C$2047,Worksheet!$F201),"-")</f>
        <v>-</v>
      </c>
      <c r="CH201" s="51">
        <f>IFERROR(AVERAGEIFS('Orders - December 2020'!$I$2:$I$2047,'Orders - December 2020'!$H$2:$H$2047,Worksheet!CH$3,'Orders - December 2020'!$C$2:$C$2047,Worksheet!$F201),"-")</f>
        <v>1</v>
      </c>
      <c r="CI201" s="51" t="str">
        <f>IFERROR(AVERAGEIFS('Orders - December 2020'!$I$2:$I$2047,'Orders - December 2020'!$H$2:$H$2047,Worksheet!CI$3,'Orders - December 2020'!$C$2:$C$2047,Worksheet!$F201),"-")</f>
        <v>-</v>
      </c>
      <c r="CJ201" s="51" t="str">
        <f>IFERROR(AVERAGEIFS('Orders - December 2020'!$I$2:$I$2047,'Orders - December 2020'!$H$2:$H$2047,Worksheet!CJ$3,'Orders - December 2020'!$C$2:$C$2047,Worksheet!$F201),"-")</f>
        <v>-</v>
      </c>
      <c r="CK201" s="51" t="str">
        <f>IFERROR(AVERAGEIFS('Orders - December 2020'!$I$2:$I$2047,'Orders - December 2020'!$H$2:$H$2047,Worksheet!CK$3,'Orders - December 2020'!$C$2:$C$2047,Worksheet!$F201),"-")</f>
        <v>-</v>
      </c>
      <c r="CL201" s="51" t="str">
        <f>IFERROR(AVERAGEIFS('Orders - December 2020'!$I$2:$I$2047,'Orders - December 2020'!$H$2:$H$2047,Worksheet!CL$3,'Orders - December 2020'!$C$2:$C$2047,Worksheet!$F201),"-")</f>
        <v>-</v>
      </c>
      <c r="CM201" s="51" t="str">
        <f>IFERROR(AVERAGEIFS('Orders - December 2020'!$I$2:$I$2047,'Orders - December 2020'!$H$2:$H$2047,Worksheet!CM$3,'Orders - December 2020'!$C$2:$C$2047,Worksheet!$F201),"-")</f>
        <v>-</v>
      </c>
      <c r="CN201" s="51" t="str">
        <f>IFERROR(AVERAGEIFS('Orders - December 2020'!$I$2:$I$2047,'Orders - December 2020'!$H$2:$H$2047,Worksheet!CN$3,'Orders - December 2020'!$C$2:$C$2047,Worksheet!$F201),"-")</f>
        <v>-</v>
      </c>
      <c r="CO201" s="51" t="str">
        <f>IFERROR(AVERAGEIFS('Orders - December 2020'!$I$2:$I$2047,'Orders - December 2020'!$H$2:$H$2047,Worksheet!CO$3,'Orders - December 2020'!$C$2:$C$2047,Worksheet!$F201),"-")</f>
        <v>-</v>
      </c>
      <c r="CP201" s="51" t="str">
        <f>IFERROR(AVERAGEIFS('Orders - December 2020'!$I$2:$I$2047,'Orders - December 2020'!$H$2:$H$2047,Worksheet!CP$3,'Orders - December 2020'!$C$2:$C$2047,Worksheet!$F201),"-")</f>
        <v>-</v>
      </c>
      <c r="CQ201" s="51" t="str">
        <f>IFERROR(AVERAGEIFS('Orders - December 2020'!$I$2:$I$2047,'Orders - December 2020'!$H$2:$H$2047,Worksheet!CQ$3,'Orders - December 2020'!$C$2:$C$2047,Worksheet!$F201),"-")</f>
        <v>-</v>
      </c>
      <c r="CR201" s="51" t="str">
        <f>IFERROR(AVERAGEIFS('Orders - December 2020'!$I$2:$I$2047,'Orders - December 2020'!$H$2:$H$2047,Worksheet!CR$3,'Orders - December 2020'!$C$2:$C$2047,Worksheet!$F201),"-")</f>
        <v>-</v>
      </c>
      <c r="CS201" s="51" t="str">
        <f>IFERROR(AVERAGEIFS('Orders - December 2020'!$I$2:$I$2047,'Orders - December 2020'!$H$2:$H$2047,Worksheet!CS$3,'Orders - December 2020'!$C$2:$C$2047,Worksheet!$F201),"-")</f>
        <v>-</v>
      </c>
      <c r="CT201" s="51" t="str">
        <f>IFERROR(AVERAGEIFS('Orders - December 2020'!$I$2:$I$2047,'Orders - December 2020'!$H$2:$H$2047,Worksheet!CT$3,'Orders - December 2020'!$C$2:$C$2047,Worksheet!$F201),"-")</f>
        <v>-</v>
      </c>
      <c r="CU201" s="51" t="str">
        <f>IFERROR(AVERAGEIFS('Orders - December 2020'!$I$2:$I$2047,'Orders - December 2020'!$H$2:$H$2047,Worksheet!CU$3,'Orders - December 2020'!$C$2:$C$2047,Worksheet!$F201),"-")</f>
        <v>-</v>
      </c>
      <c r="CV201" s="51" t="str">
        <f>IFERROR(AVERAGEIFS('Orders - December 2020'!$I$2:$I$2047,'Orders - December 2020'!$H$2:$H$2047,Worksheet!CV$3,'Orders - December 2020'!$C$2:$C$2047,Worksheet!$F201),"-")</f>
        <v>-</v>
      </c>
      <c r="CW201" s="51" t="str">
        <f>IFERROR(AVERAGEIFS('Orders - December 2020'!$I$2:$I$2047,'Orders - December 2020'!$H$2:$H$2047,Worksheet!CW$3,'Orders - December 2020'!$C$2:$C$2047,Worksheet!$F201),"-")</f>
        <v>-</v>
      </c>
      <c r="CX201" s="51">
        <f>IFERROR(AVERAGEIFS('Orders - December 2020'!$I$2:$I$2047,'Orders - December 2020'!$H$2:$H$2047,Worksheet!CX$3,'Orders - December 2020'!$C$2:$C$2047,Worksheet!$F201),"-")</f>
        <v>6</v>
      </c>
      <c r="CY201" s="51" t="str">
        <f>IFERROR(AVERAGEIFS('Orders - December 2020'!$I$2:$I$2047,'Orders - December 2020'!$H$2:$H$2047,Worksheet!CY$3,'Orders - December 2020'!$C$2:$C$2047,Worksheet!$F201),"-")</f>
        <v>-</v>
      </c>
      <c r="CZ201" s="51" t="str">
        <f>IFERROR(AVERAGEIFS('Orders - December 2020'!$I$2:$I$2047,'Orders - December 2020'!$H$2:$H$2047,Worksheet!CZ$3,'Orders - December 2020'!$C$2:$C$2047,Worksheet!$F201),"-")</f>
        <v>-</v>
      </c>
      <c r="DA201" s="51" t="str">
        <f>IFERROR(AVERAGEIFS('Orders - December 2020'!$I$2:$I$2047,'Orders - December 2020'!$H$2:$H$2047,Worksheet!DA$3,'Orders - December 2020'!$C$2:$C$2047,Worksheet!$F201),"-")</f>
        <v>-</v>
      </c>
      <c r="DB201" s="51" t="str">
        <f>IFERROR(AVERAGEIFS('Orders - December 2020'!$I$2:$I$2047,'Orders - December 2020'!$H$2:$H$2047,Worksheet!DB$3,'Orders - December 2020'!$C$2:$C$2047,Worksheet!$F201),"-")</f>
        <v>-</v>
      </c>
      <c r="DC201" s="51" t="str">
        <f>IFERROR(AVERAGEIFS('Orders - December 2020'!$I$2:$I$2047,'Orders - December 2020'!$H$2:$H$2047,Worksheet!DC$3,'Orders - December 2020'!$C$2:$C$2047,Worksheet!$F201),"-")</f>
        <v>-</v>
      </c>
      <c r="DD201" s="51" t="str">
        <f>IFERROR(AVERAGEIFS('Orders - December 2020'!$I$2:$I$2047,'Orders - December 2020'!$H$2:$H$2047,Worksheet!DD$3,'Orders - December 2020'!$C$2:$C$2047,Worksheet!$F201),"-")</f>
        <v>-</v>
      </c>
      <c r="DE201" s="51" t="str">
        <f>IFERROR(AVERAGEIFS('Orders - December 2020'!$I$2:$I$2047,'Orders - December 2020'!$H$2:$H$2047,Worksheet!DE$3,'Orders - December 2020'!$C$2:$C$2047,Worksheet!$F201),"-")</f>
        <v>-</v>
      </c>
      <c r="DF201" s="51" t="str">
        <f>IFERROR(AVERAGEIFS('Orders - December 2020'!$I$2:$I$2047,'Orders - December 2020'!$H$2:$H$2047,Worksheet!DF$3,'Orders - December 2020'!$C$2:$C$2047,Worksheet!$F201),"-")</f>
        <v>-</v>
      </c>
      <c r="DG201" s="51" t="str">
        <f>IFERROR(AVERAGEIFS('Orders - December 2020'!$I$2:$I$2047,'Orders - December 2020'!$H$2:$H$2047,Worksheet!DG$3,'Orders - December 2020'!$C$2:$C$2047,Worksheet!$F201),"-")</f>
        <v>-</v>
      </c>
      <c r="DH201" s="51" t="str">
        <f>IFERROR(AVERAGEIFS('Orders - December 2020'!$I$2:$I$2047,'Orders - December 2020'!$H$2:$H$2047,Worksheet!DH$3,'Orders - December 2020'!$C$2:$C$2047,Worksheet!$F201),"-")</f>
        <v>-</v>
      </c>
      <c r="DI201" s="51" t="str">
        <f>IFERROR(AVERAGEIFS('Orders - December 2020'!$I$2:$I$2047,'Orders - December 2020'!$H$2:$H$2047,Worksheet!DI$3,'Orders - December 2020'!$C$2:$C$2047,Worksheet!$F201),"-")</f>
        <v>-</v>
      </c>
      <c r="DJ201" s="51" t="str">
        <f>IFERROR(AVERAGEIFS('Orders - December 2020'!$I$2:$I$2047,'Orders - December 2020'!$H$2:$H$2047,Worksheet!DJ$3,'Orders - December 2020'!$C$2:$C$2047,Worksheet!$F201),"-")</f>
        <v>-</v>
      </c>
      <c r="DK201" s="51" t="str">
        <f>IFERROR(AVERAGEIFS('Orders - December 2020'!$I$2:$I$2047,'Orders - December 2020'!$H$2:$H$2047,Worksheet!DK$3,'Orders - December 2020'!$C$2:$C$2047,Worksheet!$F201),"-")</f>
        <v>-</v>
      </c>
      <c r="DL201" s="51" t="str">
        <f>IFERROR(AVERAGEIFS('Orders - December 2020'!$I$2:$I$2047,'Orders - December 2020'!$H$2:$H$2047,Worksheet!DL$3,'Orders - December 2020'!$C$2:$C$2047,Worksheet!$F201),"-")</f>
        <v>-</v>
      </c>
      <c r="DM201" s="51" t="str">
        <f>IFERROR(AVERAGEIFS('Orders - December 2020'!$I$2:$I$2047,'Orders - December 2020'!$H$2:$H$2047,Worksheet!DM$3,'Orders - December 2020'!$C$2:$C$2047,Worksheet!$F201),"-")</f>
        <v>-</v>
      </c>
      <c r="DN201" s="51" t="str">
        <f>IFERROR(AVERAGEIFS('Orders - December 2020'!$I$2:$I$2047,'Orders - December 2020'!$H$2:$H$2047,Worksheet!DN$3,'Orders - December 2020'!$C$2:$C$2047,Worksheet!$F201),"-")</f>
        <v>-</v>
      </c>
      <c r="DO201" s="51" t="str">
        <f>IFERROR(AVERAGEIFS('Orders - December 2020'!$I$2:$I$2047,'Orders - December 2020'!$H$2:$H$2047,Worksheet!DO$3,'Orders - December 2020'!$C$2:$C$2047,Worksheet!$F201),"-")</f>
        <v>-</v>
      </c>
      <c r="DP201" s="51" t="str">
        <f>IFERROR(AVERAGEIFS('Orders - December 2020'!$I$2:$I$2047,'Orders - December 2020'!$H$2:$H$2047,Worksheet!DP$3,'Orders - December 2020'!$C$2:$C$2047,Worksheet!$F201),"-")</f>
        <v>-</v>
      </c>
      <c r="DQ201" s="51" t="str">
        <f>IFERROR(AVERAGEIFS('Orders - December 2020'!$I$2:$I$2047,'Orders - December 2020'!$H$2:$H$2047,Worksheet!DQ$3,'Orders - December 2020'!$C$2:$C$2047,Worksheet!$F201),"-")</f>
        <v>-</v>
      </c>
      <c r="DR201" s="51" t="str">
        <f>IFERROR(AVERAGEIFS('Orders - December 2020'!$I$2:$I$2047,'Orders - December 2020'!$H$2:$H$2047,Worksheet!DR$3,'Orders - December 2020'!$C$2:$C$2047,Worksheet!$F201),"-")</f>
        <v>-</v>
      </c>
      <c r="DS201" s="51" t="str">
        <f>IFERROR(AVERAGEIFS('Orders - December 2020'!$I$2:$I$2047,'Orders - December 2020'!$H$2:$H$2047,Worksheet!DS$3,'Orders - December 2020'!$C$2:$C$2047,Worksheet!$F201),"-")</f>
        <v>-</v>
      </c>
      <c r="DT201" s="51" t="str">
        <f>IFERROR(AVERAGEIFS('Orders - December 2020'!$I$2:$I$2047,'Orders - December 2020'!$H$2:$H$2047,Worksheet!DT$3,'Orders - December 2020'!$C$2:$C$2047,Worksheet!$F201),"-")</f>
        <v>-</v>
      </c>
      <c r="DU201" s="51" t="str">
        <f>IFERROR(AVERAGEIFS('Orders - December 2020'!$I$2:$I$2047,'Orders - December 2020'!$H$2:$H$2047,Worksheet!DU$3,'Orders - December 2020'!$C$2:$C$2047,Worksheet!$F201),"-")</f>
        <v>-</v>
      </c>
      <c r="DV201" s="51" t="str">
        <f>IFERROR(AVERAGEIFS('Orders - December 2020'!$I$2:$I$2047,'Orders - December 2020'!$H$2:$H$2047,Worksheet!DV$3,'Orders - December 2020'!$C$2:$C$2047,Worksheet!$F201),"-")</f>
        <v>-</v>
      </c>
      <c r="DW201" s="51" t="str">
        <f>IFERROR(AVERAGEIFS('Orders - December 2020'!$I$2:$I$2047,'Orders - December 2020'!$H$2:$H$2047,Worksheet!DW$3,'Orders - December 2020'!$C$2:$C$2047,Worksheet!$F201),"-")</f>
        <v>-</v>
      </c>
      <c r="DX201" s="51" t="str">
        <f>IFERROR(AVERAGEIFS('Orders - December 2020'!$I$2:$I$2047,'Orders - December 2020'!$H$2:$H$2047,Worksheet!DX$3,'Orders - December 2020'!$C$2:$C$2047,Worksheet!$F201),"-")</f>
        <v>-</v>
      </c>
      <c r="DY201" s="51" t="str">
        <f>IFERROR(AVERAGEIFS('Orders - December 2020'!$I$2:$I$2047,'Orders - December 2020'!$H$2:$H$2047,Worksheet!DY$3,'Orders - December 2020'!$C$2:$C$2047,Worksheet!$F201),"-")</f>
        <v>-</v>
      </c>
      <c r="DZ201" s="51" t="str">
        <f>IFERROR(AVERAGEIFS('Orders - December 2020'!$I$2:$I$2047,'Orders - December 2020'!$H$2:$H$2047,Worksheet!DZ$3,'Orders - December 2020'!$C$2:$C$2047,Worksheet!$F201),"-")</f>
        <v>-</v>
      </c>
      <c r="EA201" s="51" t="str">
        <f>IFERROR(AVERAGEIFS('Orders - December 2020'!$I$2:$I$2047,'Orders - December 2020'!$H$2:$H$2047,Worksheet!EA$3,'Orders - December 2020'!$C$2:$C$2047,Worksheet!$F201),"-")</f>
        <v>-</v>
      </c>
      <c r="EB201" s="51" t="str">
        <f>IFERROR(AVERAGEIFS('Orders - December 2020'!$I$2:$I$2047,'Orders - December 2020'!$H$2:$H$2047,Worksheet!EB$3,'Orders - December 2020'!$C$2:$C$2047,Worksheet!$F201),"-")</f>
        <v>-</v>
      </c>
      <c r="EC201" s="51" t="str">
        <f>IFERROR(AVERAGEIFS('Orders - December 2020'!$I$2:$I$2047,'Orders - December 2020'!$H$2:$H$2047,Worksheet!EC$3,'Orders - December 2020'!$C$2:$C$2047,Worksheet!$F201),"-")</f>
        <v>-</v>
      </c>
      <c r="ED201" s="51" t="str">
        <f>IFERROR(AVERAGEIFS('Orders - December 2020'!$I$2:$I$2047,'Orders - December 2020'!$H$2:$H$2047,Worksheet!ED$3,'Orders - December 2020'!$C$2:$C$2047,Worksheet!$F201),"-")</f>
        <v>-</v>
      </c>
      <c r="EE201" s="51" t="str">
        <f>IFERROR(AVERAGEIFS('Orders - December 2020'!$I$2:$I$2047,'Orders - December 2020'!$H$2:$H$2047,Worksheet!EE$3,'Orders - December 2020'!$C$2:$C$2047,Worksheet!$F201),"-")</f>
        <v>-</v>
      </c>
      <c r="EF201" s="51" t="str">
        <f>IFERROR(AVERAGEIFS('Orders - December 2020'!$I$2:$I$2047,'Orders - December 2020'!$H$2:$H$2047,Worksheet!EF$3,'Orders - December 2020'!$C$2:$C$2047,Worksheet!$F201),"-")</f>
        <v>-</v>
      </c>
      <c r="EG201" s="51" t="str">
        <f>IFERROR(AVERAGEIFS('Orders - December 2020'!$I$2:$I$2047,'Orders - December 2020'!$H$2:$H$2047,Worksheet!EG$3,'Orders - December 2020'!$C$2:$C$2047,Worksheet!$F201),"-")</f>
        <v>-</v>
      </c>
      <c r="EH201" s="51" t="str">
        <f>IFERROR(AVERAGEIFS('Orders - December 2020'!$I$2:$I$2047,'Orders - December 2020'!$H$2:$H$2047,Worksheet!EH$3,'Orders - December 2020'!$C$2:$C$2047,Worksheet!$F201),"-")</f>
        <v>-</v>
      </c>
      <c r="EI201" s="51" t="str">
        <f>IFERROR(AVERAGEIFS('Orders - December 2020'!$I$2:$I$2047,'Orders - December 2020'!$H$2:$H$2047,Worksheet!EI$3,'Orders - December 2020'!$C$2:$C$2047,Worksheet!$F201),"-")</f>
        <v>-</v>
      </c>
      <c r="EJ201" s="51" t="str">
        <f>IFERROR(AVERAGEIFS('Orders - December 2020'!$I$2:$I$2047,'Orders - December 2020'!$H$2:$H$2047,Worksheet!EJ$3,'Orders - December 2020'!$C$2:$C$2047,Worksheet!$F201),"-")</f>
        <v>-</v>
      </c>
      <c r="EK201" s="51" t="str">
        <f>IFERROR(AVERAGEIFS('Orders - December 2020'!$I$2:$I$2047,'Orders - December 2020'!$H$2:$H$2047,Worksheet!EK$3,'Orders - December 2020'!$C$2:$C$2047,Worksheet!$F201),"-")</f>
        <v>-</v>
      </c>
      <c r="EL201" s="51" t="str">
        <f>IFERROR(AVERAGEIFS('Orders - December 2020'!$I$2:$I$2047,'Orders - December 2020'!$H$2:$H$2047,Worksheet!EL$3,'Orders - December 2020'!$C$2:$C$2047,Worksheet!$F201),"-")</f>
        <v>-</v>
      </c>
      <c r="EM201" s="51" t="str">
        <f>IFERROR(AVERAGEIFS('Orders - December 2020'!$I$2:$I$2047,'Orders - December 2020'!$H$2:$H$2047,Worksheet!EM$3,'Orders - December 2020'!$C$2:$C$2047,Worksheet!$F201),"-")</f>
        <v>-</v>
      </c>
      <c r="EN201" s="51" t="str">
        <f>IFERROR(AVERAGEIFS('Orders - December 2020'!$I$2:$I$2047,'Orders - December 2020'!$H$2:$H$2047,Worksheet!EN$3,'Orders - December 2020'!$C$2:$C$2047,Worksheet!$F201),"-")</f>
        <v>-</v>
      </c>
      <c r="EO201" s="51" t="str">
        <f>IFERROR(AVERAGEIFS('Orders - December 2020'!$I$2:$I$2047,'Orders - December 2020'!$H$2:$H$2047,Worksheet!EO$3,'Orders - December 2020'!$C$2:$C$2047,Worksheet!$F201),"-")</f>
        <v>-</v>
      </c>
      <c r="EP201" s="51" t="str">
        <f>IFERROR(AVERAGEIFS('Orders - December 2020'!$I$2:$I$2047,'Orders - December 2020'!$H$2:$H$2047,Worksheet!EP$3,'Orders - December 2020'!$C$2:$C$2047,Worksheet!$F201),"-")</f>
        <v>-</v>
      </c>
      <c r="EQ201" s="51" t="str">
        <f>IFERROR(AVERAGEIFS('Orders - December 2020'!$I$2:$I$2047,'Orders - December 2020'!$H$2:$H$2047,Worksheet!EQ$3,'Orders - December 2020'!$C$2:$C$2047,Worksheet!$F201),"-")</f>
        <v>-</v>
      </c>
      <c r="ER201" s="51" t="str">
        <f>IFERROR(AVERAGEIFS('Orders - December 2020'!$I$2:$I$2047,'Orders - December 2020'!$H$2:$H$2047,Worksheet!ER$3,'Orders - December 2020'!$C$2:$C$2047,Worksheet!$F201),"-")</f>
        <v>-</v>
      </c>
      <c r="ES201" s="51" t="str">
        <f>IFERROR(AVERAGEIFS('Orders - December 2020'!$I$2:$I$2047,'Orders - December 2020'!$H$2:$H$2047,Worksheet!ES$3,'Orders - December 2020'!$C$2:$C$2047,Worksheet!$F201),"-")</f>
        <v>-</v>
      </c>
      <c r="ET201" s="51" t="str">
        <f>IFERROR(AVERAGEIFS('Orders - December 2020'!$I$2:$I$2047,'Orders - December 2020'!$H$2:$H$2047,Worksheet!ET$3,'Orders - December 2020'!$C$2:$C$2047,Worksheet!$F201),"-")</f>
        <v>-</v>
      </c>
      <c r="EU201" s="51" t="str">
        <f>IFERROR(AVERAGEIFS('Orders - December 2020'!$I$2:$I$2047,'Orders - December 2020'!$H$2:$H$2047,Worksheet!EU$3,'Orders - December 2020'!$C$2:$C$2047,Worksheet!$F201),"-")</f>
        <v>-</v>
      </c>
      <c r="EV201" s="51" t="str">
        <f>IFERROR(AVERAGEIFS('Orders - December 2020'!$I$2:$I$2047,'Orders - December 2020'!$H$2:$H$2047,Worksheet!EV$3,'Orders - December 2020'!$C$2:$C$2047,Worksheet!$F201),"-")</f>
        <v>-</v>
      </c>
      <c r="EW201" s="51" t="str">
        <f>IFERROR(AVERAGEIFS('Orders - December 2020'!$I$2:$I$2047,'Orders - December 2020'!$H$2:$H$2047,Worksheet!EW$3,'Orders - December 2020'!$C$2:$C$2047,Worksheet!$F201),"-")</f>
        <v>-</v>
      </c>
      <c r="EX201" s="51" t="str">
        <f>IFERROR(AVERAGEIFS('Orders - December 2020'!$I$2:$I$2047,'Orders - December 2020'!$H$2:$H$2047,Worksheet!EX$3,'Orders - December 2020'!$C$2:$C$2047,Worksheet!$F201),"-")</f>
        <v>-</v>
      </c>
      <c r="EY201" s="51" t="str">
        <f>IFERROR(AVERAGEIFS('Orders - December 2020'!$I$2:$I$2047,'Orders - December 2020'!$H$2:$H$2047,Worksheet!EY$3,'Orders - December 2020'!$C$2:$C$2047,Worksheet!$F201),"-")</f>
        <v>-</v>
      </c>
      <c r="EZ201" s="51" t="str">
        <f>IFERROR(AVERAGEIFS('Orders - December 2020'!$I$2:$I$2047,'Orders - December 2020'!$H$2:$H$2047,Worksheet!EZ$3,'Orders - December 2020'!$C$2:$C$2047,Worksheet!$F201),"-")</f>
        <v>-</v>
      </c>
      <c r="FA201" s="51" t="str">
        <f>IFERROR(AVERAGEIFS('Orders - December 2020'!$I$2:$I$2047,'Orders - December 2020'!$H$2:$H$2047,Worksheet!FA$3,'Orders - December 2020'!$C$2:$C$2047,Worksheet!$F201),"-")</f>
        <v>-</v>
      </c>
      <c r="FB201" s="51" t="str">
        <f>IFERROR(AVERAGEIFS('Orders - December 2020'!$I$2:$I$2047,'Orders - December 2020'!$H$2:$H$2047,Worksheet!FB$3,'Orders - December 2020'!$C$2:$C$2047,Worksheet!$F201),"-")</f>
        <v>-</v>
      </c>
      <c r="FC201" s="51" t="str">
        <f>IFERROR(AVERAGEIFS('Orders - December 2020'!$I$2:$I$2047,'Orders - December 2020'!$H$2:$H$2047,Worksheet!FC$3,'Orders - December 2020'!$C$2:$C$2047,Worksheet!$F201),"-")</f>
        <v>-</v>
      </c>
      <c r="FD201" s="51" t="str">
        <f>IFERROR(AVERAGEIFS('Orders - December 2020'!$I$2:$I$2047,'Orders - December 2020'!$H$2:$H$2047,Worksheet!FD$3,'Orders - December 2020'!$C$2:$C$2047,Worksheet!$F201),"-")</f>
        <v>-</v>
      </c>
      <c r="FE201" s="51" t="str">
        <f>IFERROR(AVERAGEIFS('Orders - December 2020'!$I$2:$I$2047,'Orders - December 2020'!$H$2:$H$2047,Worksheet!FE$3,'Orders - December 2020'!$C$2:$C$2047,Worksheet!$F201),"-")</f>
        <v>-</v>
      </c>
      <c r="FF201" s="51" t="str">
        <f>IFERROR(AVERAGEIFS('Orders - December 2020'!$I$2:$I$2047,'Orders - December 2020'!$H$2:$H$2047,Worksheet!FF$3,'Orders - December 2020'!$C$2:$C$2047,Worksheet!$F201),"-")</f>
        <v>-</v>
      </c>
      <c r="FG201" s="52" t="str">
        <f>IFERROR(AVERAGEIFS('Orders - December 2020'!$I$2:$I$2047,'Orders - December 2020'!$H$2:$H$2047,Worksheet!FG$3,'Orders - December 2020'!$C$2:$C$2047,Worksheet!$F201),"-")</f>
        <v>-</v>
      </c>
    </row>
    <row r="202" spans="6:163">
      <c r="F202" s="45" t="str">
        <v>Uche Best Minimart</v>
      </c>
      <c r="G202" s="50" t="str">
        <f>IFERROR(AVERAGEIFS('Orders - December 2020'!$I$2:$I$2047,'Orders - December 2020'!$H$2:$H$2047,Worksheet!G$3,'Orders - December 2020'!$C$2:$C$2047,Worksheet!$F202),"-")</f>
        <v>-</v>
      </c>
      <c r="H202" s="51" t="str">
        <f>IFERROR(AVERAGEIFS('Orders - December 2020'!$I$2:$I$2047,'Orders - December 2020'!$H$2:$H$2047,Worksheet!H$3,'Orders - December 2020'!$C$2:$C$2047,Worksheet!$F202),"-")</f>
        <v>-</v>
      </c>
      <c r="I202" s="51" t="str">
        <f>IFERROR(AVERAGEIFS('Orders - December 2020'!$I$2:$I$2047,'Orders - December 2020'!$H$2:$H$2047,Worksheet!I$3,'Orders - December 2020'!$C$2:$C$2047,Worksheet!$F202),"-")</f>
        <v>-</v>
      </c>
      <c r="J202" s="51" t="str">
        <f>IFERROR(AVERAGEIFS('Orders - December 2020'!$I$2:$I$2047,'Orders - December 2020'!$H$2:$H$2047,Worksheet!J$3,'Orders - December 2020'!$C$2:$C$2047,Worksheet!$F202),"-")</f>
        <v>-</v>
      </c>
      <c r="K202" s="51" t="str">
        <f>IFERROR(AVERAGEIFS('Orders - December 2020'!$I$2:$I$2047,'Orders - December 2020'!$H$2:$H$2047,Worksheet!K$3,'Orders - December 2020'!$C$2:$C$2047,Worksheet!$F202),"-")</f>
        <v>-</v>
      </c>
      <c r="L202" s="51" t="str">
        <f>IFERROR(AVERAGEIFS('Orders - December 2020'!$I$2:$I$2047,'Orders - December 2020'!$H$2:$H$2047,Worksheet!L$3,'Orders - December 2020'!$C$2:$C$2047,Worksheet!$F202),"-")</f>
        <v>-</v>
      </c>
      <c r="M202" s="51" t="str">
        <f>IFERROR(AVERAGEIFS('Orders - December 2020'!$I$2:$I$2047,'Orders - December 2020'!$H$2:$H$2047,Worksheet!M$3,'Orders - December 2020'!$C$2:$C$2047,Worksheet!$F202),"-")</f>
        <v>-</v>
      </c>
      <c r="N202" s="51" t="str">
        <f>IFERROR(AVERAGEIFS('Orders - December 2020'!$I$2:$I$2047,'Orders - December 2020'!$H$2:$H$2047,Worksheet!N$3,'Orders - December 2020'!$C$2:$C$2047,Worksheet!$F202),"-")</f>
        <v>-</v>
      </c>
      <c r="O202" s="51" t="str">
        <f>IFERROR(AVERAGEIFS('Orders - December 2020'!$I$2:$I$2047,'Orders - December 2020'!$H$2:$H$2047,Worksheet!O$3,'Orders - December 2020'!$C$2:$C$2047,Worksheet!$F202),"-")</f>
        <v>-</v>
      </c>
      <c r="P202" s="51" t="str">
        <f>IFERROR(AVERAGEIFS('Orders - December 2020'!$I$2:$I$2047,'Orders - December 2020'!$H$2:$H$2047,Worksheet!P$3,'Orders - December 2020'!$C$2:$C$2047,Worksheet!$F202),"-")</f>
        <v>-</v>
      </c>
      <c r="Q202" s="51" t="str">
        <f>IFERROR(AVERAGEIFS('Orders - December 2020'!$I$2:$I$2047,'Orders - December 2020'!$H$2:$H$2047,Worksheet!Q$3,'Orders - December 2020'!$C$2:$C$2047,Worksheet!$F202),"-")</f>
        <v>-</v>
      </c>
      <c r="R202" s="51" t="str">
        <f>IFERROR(AVERAGEIFS('Orders - December 2020'!$I$2:$I$2047,'Orders - December 2020'!$H$2:$H$2047,Worksheet!R$3,'Orders - December 2020'!$C$2:$C$2047,Worksheet!$F202),"-")</f>
        <v>-</v>
      </c>
      <c r="S202" s="51" t="str">
        <f>IFERROR(AVERAGEIFS('Orders - December 2020'!$I$2:$I$2047,'Orders - December 2020'!$H$2:$H$2047,Worksheet!S$3,'Orders - December 2020'!$C$2:$C$2047,Worksheet!$F202),"-")</f>
        <v>-</v>
      </c>
      <c r="T202" s="51" t="str">
        <f>IFERROR(AVERAGEIFS('Orders - December 2020'!$I$2:$I$2047,'Orders - December 2020'!$H$2:$H$2047,Worksheet!T$3,'Orders - December 2020'!$C$2:$C$2047,Worksheet!$F202),"-")</f>
        <v>-</v>
      </c>
      <c r="U202" s="51" t="str">
        <f>IFERROR(AVERAGEIFS('Orders - December 2020'!$I$2:$I$2047,'Orders - December 2020'!$H$2:$H$2047,Worksheet!U$3,'Orders - December 2020'!$C$2:$C$2047,Worksheet!$F202),"-")</f>
        <v>-</v>
      </c>
      <c r="V202" s="51" t="str">
        <f>IFERROR(AVERAGEIFS('Orders - December 2020'!$I$2:$I$2047,'Orders - December 2020'!$H$2:$H$2047,Worksheet!V$3,'Orders - December 2020'!$C$2:$C$2047,Worksheet!$F202),"-")</f>
        <v>-</v>
      </c>
      <c r="W202" s="51" t="str">
        <f>IFERROR(AVERAGEIFS('Orders - December 2020'!$I$2:$I$2047,'Orders - December 2020'!$H$2:$H$2047,Worksheet!W$3,'Orders - December 2020'!$C$2:$C$2047,Worksheet!$F202),"-")</f>
        <v>-</v>
      </c>
      <c r="X202" s="51" t="str">
        <f>IFERROR(AVERAGEIFS('Orders - December 2020'!$I$2:$I$2047,'Orders - December 2020'!$H$2:$H$2047,Worksheet!X$3,'Orders - December 2020'!$C$2:$C$2047,Worksheet!$F202),"-")</f>
        <v>-</v>
      </c>
      <c r="Y202" s="51" t="str">
        <f>IFERROR(AVERAGEIFS('Orders - December 2020'!$I$2:$I$2047,'Orders - December 2020'!$H$2:$H$2047,Worksheet!Y$3,'Orders - December 2020'!$C$2:$C$2047,Worksheet!$F202),"-")</f>
        <v>-</v>
      </c>
      <c r="Z202" s="51" t="str">
        <f>IFERROR(AVERAGEIFS('Orders - December 2020'!$I$2:$I$2047,'Orders - December 2020'!$H$2:$H$2047,Worksheet!Z$3,'Orders - December 2020'!$C$2:$C$2047,Worksheet!$F202),"-")</f>
        <v>-</v>
      </c>
      <c r="AA202" s="51" t="str">
        <f>IFERROR(AVERAGEIFS('Orders - December 2020'!$I$2:$I$2047,'Orders - December 2020'!$H$2:$H$2047,Worksheet!AA$3,'Orders - December 2020'!$C$2:$C$2047,Worksheet!$F202),"-")</f>
        <v>-</v>
      </c>
      <c r="AB202" s="51" t="str">
        <f>IFERROR(AVERAGEIFS('Orders - December 2020'!$I$2:$I$2047,'Orders - December 2020'!$H$2:$H$2047,Worksheet!AB$3,'Orders - December 2020'!$C$2:$C$2047,Worksheet!$F202),"-")</f>
        <v>-</v>
      </c>
      <c r="AC202" s="51" t="str">
        <f>IFERROR(AVERAGEIFS('Orders - December 2020'!$I$2:$I$2047,'Orders - December 2020'!$H$2:$H$2047,Worksheet!AC$3,'Orders - December 2020'!$C$2:$C$2047,Worksheet!$F202),"-")</f>
        <v>-</v>
      </c>
      <c r="AD202" s="51" t="str">
        <f>IFERROR(AVERAGEIFS('Orders - December 2020'!$I$2:$I$2047,'Orders - December 2020'!$H$2:$H$2047,Worksheet!AD$3,'Orders - December 2020'!$C$2:$C$2047,Worksheet!$F202),"-")</f>
        <v>-</v>
      </c>
      <c r="AE202" s="51" t="str">
        <f>IFERROR(AVERAGEIFS('Orders - December 2020'!$I$2:$I$2047,'Orders - December 2020'!$H$2:$H$2047,Worksheet!AE$3,'Orders - December 2020'!$C$2:$C$2047,Worksheet!$F202),"-")</f>
        <v>-</v>
      </c>
      <c r="AF202" s="51" t="str">
        <f>IFERROR(AVERAGEIFS('Orders - December 2020'!$I$2:$I$2047,'Orders - December 2020'!$H$2:$H$2047,Worksheet!AF$3,'Orders - December 2020'!$C$2:$C$2047,Worksheet!$F202),"-")</f>
        <v>-</v>
      </c>
      <c r="AG202" s="51" t="str">
        <f>IFERROR(AVERAGEIFS('Orders - December 2020'!$I$2:$I$2047,'Orders - December 2020'!$H$2:$H$2047,Worksheet!AG$3,'Orders - December 2020'!$C$2:$C$2047,Worksheet!$F202),"-")</f>
        <v>-</v>
      </c>
      <c r="AH202" s="51" t="str">
        <f>IFERROR(AVERAGEIFS('Orders - December 2020'!$I$2:$I$2047,'Orders - December 2020'!$H$2:$H$2047,Worksheet!AH$3,'Orders - December 2020'!$C$2:$C$2047,Worksheet!$F202),"-")</f>
        <v>-</v>
      </c>
      <c r="AI202" s="51" t="str">
        <f>IFERROR(AVERAGEIFS('Orders - December 2020'!$I$2:$I$2047,'Orders - December 2020'!$H$2:$H$2047,Worksheet!AI$3,'Orders - December 2020'!$C$2:$C$2047,Worksheet!$F202),"-")</f>
        <v>-</v>
      </c>
      <c r="AJ202" s="51">
        <f>IFERROR(AVERAGEIFS('Orders - December 2020'!$I$2:$I$2047,'Orders - December 2020'!$H$2:$H$2047,Worksheet!AJ$3,'Orders - December 2020'!$C$2:$C$2047,Worksheet!$F202),"-")</f>
        <v>5</v>
      </c>
      <c r="AK202" s="51" t="str">
        <f>IFERROR(AVERAGEIFS('Orders - December 2020'!$I$2:$I$2047,'Orders - December 2020'!$H$2:$H$2047,Worksheet!AK$3,'Orders - December 2020'!$C$2:$C$2047,Worksheet!$F202),"-")</f>
        <v>-</v>
      </c>
      <c r="AL202" s="51" t="str">
        <f>IFERROR(AVERAGEIFS('Orders - December 2020'!$I$2:$I$2047,'Orders - December 2020'!$H$2:$H$2047,Worksheet!AL$3,'Orders - December 2020'!$C$2:$C$2047,Worksheet!$F202),"-")</f>
        <v>-</v>
      </c>
      <c r="AM202" s="51" t="str">
        <f>IFERROR(AVERAGEIFS('Orders - December 2020'!$I$2:$I$2047,'Orders - December 2020'!$H$2:$H$2047,Worksheet!AM$3,'Orders - December 2020'!$C$2:$C$2047,Worksheet!$F202),"-")</f>
        <v>-</v>
      </c>
      <c r="AN202" s="51" t="str">
        <f>IFERROR(AVERAGEIFS('Orders - December 2020'!$I$2:$I$2047,'Orders - December 2020'!$H$2:$H$2047,Worksheet!AN$3,'Orders - December 2020'!$C$2:$C$2047,Worksheet!$F202),"-")</f>
        <v>-</v>
      </c>
      <c r="AO202" s="51" t="str">
        <f>IFERROR(AVERAGEIFS('Orders - December 2020'!$I$2:$I$2047,'Orders - December 2020'!$H$2:$H$2047,Worksheet!AO$3,'Orders - December 2020'!$C$2:$C$2047,Worksheet!$F202),"-")</f>
        <v>-</v>
      </c>
      <c r="AP202" s="51" t="str">
        <f>IFERROR(AVERAGEIFS('Orders - December 2020'!$I$2:$I$2047,'Orders - December 2020'!$H$2:$H$2047,Worksheet!AP$3,'Orders - December 2020'!$C$2:$C$2047,Worksheet!$F202),"-")</f>
        <v>-</v>
      </c>
      <c r="AQ202" s="51" t="str">
        <f>IFERROR(AVERAGEIFS('Orders - December 2020'!$I$2:$I$2047,'Orders - December 2020'!$H$2:$H$2047,Worksheet!AQ$3,'Orders - December 2020'!$C$2:$C$2047,Worksheet!$F202),"-")</f>
        <v>-</v>
      </c>
      <c r="AR202" s="51" t="str">
        <f>IFERROR(AVERAGEIFS('Orders - December 2020'!$I$2:$I$2047,'Orders - December 2020'!$H$2:$H$2047,Worksheet!AR$3,'Orders - December 2020'!$C$2:$C$2047,Worksheet!$F202),"-")</f>
        <v>-</v>
      </c>
      <c r="AS202" s="51" t="str">
        <f>IFERROR(AVERAGEIFS('Orders - December 2020'!$I$2:$I$2047,'Orders - December 2020'!$H$2:$H$2047,Worksheet!AS$3,'Orders - December 2020'!$C$2:$C$2047,Worksheet!$F202),"-")</f>
        <v>-</v>
      </c>
      <c r="AT202" s="51" t="str">
        <f>IFERROR(AVERAGEIFS('Orders - December 2020'!$I$2:$I$2047,'Orders - December 2020'!$H$2:$H$2047,Worksheet!AT$3,'Orders - December 2020'!$C$2:$C$2047,Worksheet!$F202),"-")</f>
        <v>-</v>
      </c>
      <c r="AU202" s="51" t="str">
        <f>IFERROR(AVERAGEIFS('Orders - December 2020'!$I$2:$I$2047,'Orders - December 2020'!$H$2:$H$2047,Worksheet!AU$3,'Orders - December 2020'!$C$2:$C$2047,Worksheet!$F202),"-")</f>
        <v>-</v>
      </c>
      <c r="AV202" s="51" t="str">
        <f>IFERROR(AVERAGEIFS('Orders - December 2020'!$I$2:$I$2047,'Orders - December 2020'!$H$2:$H$2047,Worksheet!AV$3,'Orders - December 2020'!$C$2:$C$2047,Worksheet!$F202),"-")</f>
        <v>-</v>
      </c>
      <c r="AW202" s="51" t="str">
        <f>IFERROR(AVERAGEIFS('Orders - December 2020'!$I$2:$I$2047,'Orders - December 2020'!$H$2:$H$2047,Worksheet!AW$3,'Orders - December 2020'!$C$2:$C$2047,Worksheet!$F202),"-")</f>
        <v>-</v>
      </c>
      <c r="AX202" s="51" t="str">
        <f>IFERROR(AVERAGEIFS('Orders - December 2020'!$I$2:$I$2047,'Orders - December 2020'!$H$2:$H$2047,Worksheet!AX$3,'Orders - December 2020'!$C$2:$C$2047,Worksheet!$F202),"-")</f>
        <v>-</v>
      </c>
      <c r="AY202" s="51" t="str">
        <f>IFERROR(AVERAGEIFS('Orders - December 2020'!$I$2:$I$2047,'Orders - December 2020'!$H$2:$H$2047,Worksheet!AY$3,'Orders - December 2020'!$C$2:$C$2047,Worksheet!$F202),"-")</f>
        <v>-</v>
      </c>
      <c r="AZ202" s="51" t="str">
        <f>IFERROR(AVERAGEIFS('Orders - December 2020'!$I$2:$I$2047,'Orders - December 2020'!$H$2:$H$2047,Worksheet!AZ$3,'Orders - December 2020'!$C$2:$C$2047,Worksheet!$F202),"-")</f>
        <v>-</v>
      </c>
      <c r="BA202" s="51" t="str">
        <f>IFERROR(AVERAGEIFS('Orders - December 2020'!$I$2:$I$2047,'Orders - December 2020'!$H$2:$H$2047,Worksheet!BA$3,'Orders - December 2020'!$C$2:$C$2047,Worksheet!$F202),"-")</f>
        <v>-</v>
      </c>
      <c r="BB202" s="51" t="str">
        <f>IFERROR(AVERAGEIFS('Orders - December 2020'!$I$2:$I$2047,'Orders - December 2020'!$H$2:$H$2047,Worksheet!BB$3,'Orders - December 2020'!$C$2:$C$2047,Worksheet!$F202),"-")</f>
        <v>-</v>
      </c>
      <c r="BC202" s="51" t="str">
        <f>IFERROR(AVERAGEIFS('Orders - December 2020'!$I$2:$I$2047,'Orders - December 2020'!$H$2:$H$2047,Worksheet!BC$3,'Orders - December 2020'!$C$2:$C$2047,Worksheet!$F202),"-")</f>
        <v>-</v>
      </c>
      <c r="BD202" s="51" t="str">
        <f>IFERROR(AVERAGEIFS('Orders - December 2020'!$I$2:$I$2047,'Orders - December 2020'!$H$2:$H$2047,Worksheet!BD$3,'Orders - December 2020'!$C$2:$C$2047,Worksheet!$F202),"-")</f>
        <v>-</v>
      </c>
      <c r="BE202" s="51" t="str">
        <f>IFERROR(AVERAGEIFS('Orders - December 2020'!$I$2:$I$2047,'Orders - December 2020'!$H$2:$H$2047,Worksheet!BE$3,'Orders - December 2020'!$C$2:$C$2047,Worksheet!$F202),"-")</f>
        <v>-</v>
      </c>
      <c r="BF202" s="51" t="str">
        <f>IFERROR(AVERAGEIFS('Orders - December 2020'!$I$2:$I$2047,'Orders - December 2020'!$H$2:$H$2047,Worksheet!BF$3,'Orders - December 2020'!$C$2:$C$2047,Worksheet!$F202),"-")</f>
        <v>-</v>
      </c>
      <c r="BG202" s="51" t="str">
        <f>IFERROR(AVERAGEIFS('Orders - December 2020'!$I$2:$I$2047,'Orders - December 2020'!$H$2:$H$2047,Worksheet!BG$3,'Orders - December 2020'!$C$2:$C$2047,Worksheet!$F202),"-")</f>
        <v>-</v>
      </c>
      <c r="BH202" s="51" t="str">
        <f>IFERROR(AVERAGEIFS('Orders - December 2020'!$I$2:$I$2047,'Orders - December 2020'!$H$2:$H$2047,Worksheet!BH$3,'Orders - December 2020'!$C$2:$C$2047,Worksheet!$F202),"-")</f>
        <v>-</v>
      </c>
      <c r="BI202" s="51" t="str">
        <f>IFERROR(AVERAGEIFS('Orders - December 2020'!$I$2:$I$2047,'Orders - December 2020'!$H$2:$H$2047,Worksheet!BI$3,'Orders - December 2020'!$C$2:$C$2047,Worksheet!$F202),"-")</f>
        <v>-</v>
      </c>
      <c r="BJ202" s="51" t="str">
        <f>IFERROR(AVERAGEIFS('Orders - December 2020'!$I$2:$I$2047,'Orders - December 2020'!$H$2:$H$2047,Worksheet!BJ$3,'Orders - December 2020'!$C$2:$C$2047,Worksheet!$F202),"-")</f>
        <v>-</v>
      </c>
      <c r="BK202" s="51" t="str">
        <f>IFERROR(AVERAGEIFS('Orders - December 2020'!$I$2:$I$2047,'Orders - December 2020'!$H$2:$H$2047,Worksheet!BK$3,'Orders - December 2020'!$C$2:$C$2047,Worksheet!$F202),"-")</f>
        <v>-</v>
      </c>
      <c r="BL202" s="51" t="str">
        <f>IFERROR(AVERAGEIFS('Orders - December 2020'!$I$2:$I$2047,'Orders - December 2020'!$H$2:$H$2047,Worksheet!BL$3,'Orders - December 2020'!$C$2:$C$2047,Worksheet!$F202),"-")</f>
        <v>-</v>
      </c>
      <c r="BM202" s="51" t="str">
        <f>IFERROR(AVERAGEIFS('Orders - December 2020'!$I$2:$I$2047,'Orders - December 2020'!$H$2:$H$2047,Worksheet!BM$3,'Orders - December 2020'!$C$2:$C$2047,Worksheet!$F202),"-")</f>
        <v>-</v>
      </c>
      <c r="BN202" s="51" t="str">
        <f>IFERROR(AVERAGEIFS('Orders - December 2020'!$I$2:$I$2047,'Orders - December 2020'!$H$2:$H$2047,Worksheet!BN$3,'Orders - December 2020'!$C$2:$C$2047,Worksheet!$F202),"-")</f>
        <v>-</v>
      </c>
      <c r="BO202" s="51" t="str">
        <f>IFERROR(AVERAGEIFS('Orders - December 2020'!$I$2:$I$2047,'Orders - December 2020'!$H$2:$H$2047,Worksheet!BO$3,'Orders - December 2020'!$C$2:$C$2047,Worksheet!$F202),"-")</f>
        <v>-</v>
      </c>
      <c r="BP202" s="51" t="str">
        <f>IFERROR(AVERAGEIFS('Orders - December 2020'!$I$2:$I$2047,'Orders - December 2020'!$H$2:$H$2047,Worksheet!BP$3,'Orders - December 2020'!$C$2:$C$2047,Worksheet!$F202),"-")</f>
        <v>-</v>
      </c>
      <c r="BQ202" s="51" t="str">
        <f>IFERROR(AVERAGEIFS('Orders - December 2020'!$I$2:$I$2047,'Orders - December 2020'!$H$2:$H$2047,Worksheet!BQ$3,'Orders - December 2020'!$C$2:$C$2047,Worksheet!$F202),"-")</f>
        <v>-</v>
      </c>
      <c r="BR202" s="51" t="str">
        <f>IFERROR(AVERAGEIFS('Orders - December 2020'!$I$2:$I$2047,'Orders - December 2020'!$H$2:$H$2047,Worksheet!BR$3,'Orders - December 2020'!$C$2:$C$2047,Worksheet!$F202),"-")</f>
        <v>-</v>
      </c>
      <c r="BS202" s="51" t="str">
        <f>IFERROR(AVERAGEIFS('Orders - December 2020'!$I$2:$I$2047,'Orders - December 2020'!$H$2:$H$2047,Worksheet!BS$3,'Orders - December 2020'!$C$2:$C$2047,Worksheet!$F202),"-")</f>
        <v>-</v>
      </c>
      <c r="BT202" s="51" t="str">
        <f>IFERROR(AVERAGEIFS('Orders - December 2020'!$I$2:$I$2047,'Orders - December 2020'!$H$2:$H$2047,Worksheet!BT$3,'Orders - December 2020'!$C$2:$C$2047,Worksheet!$F202),"-")</f>
        <v>-</v>
      </c>
      <c r="BU202" s="51" t="str">
        <f>IFERROR(AVERAGEIFS('Orders - December 2020'!$I$2:$I$2047,'Orders - December 2020'!$H$2:$H$2047,Worksheet!BU$3,'Orders - December 2020'!$C$2:$C$2047,Worksheet!$F202),"-")</f>
        <v>-</v>
      </c>
      <c r="BV202" s="51" t="str">
        <f>IFERROR(AVERAGEIFS('Orders - December 2020'!$I$2:$I$2047,'Orders - December 2020'!$H$2:$H$2047,Worksheet!BV$3,'Orders - December 2020'!$C$2:$C$2047,Worksheet!$F202),"-")</f>
        <v>-</v>
      </c>
      <c r="BW202" s="51" t="str">
        <f>IFERROR(AVERAGEIFS('Orders - December 2020'!$I$2:$I$2047,'Orders - December 2020'!$H$2:$H$2047,Worksheet!BW$3,'Orders - December 2020'!$C$2:$C$2047,Worksheet!$F202),"-")</f>
        <v>-</v>
      </c>
      <c r="BX202" s="51" t="str">
        <f>IFERROR(AVERAGEIFS('Orders - December 2020'!$I$2:$I$2047,'Orders - December 2020'!$H$2:$H$2047,Worksheet!BX$3,'Orders - December 2020'!$C$2:$C$2047,Worksheet!$F202),"-")</f>
        <v>-</v>
      </c>
      <c r="BY202" s="51" t="str">
        <f>IFERROR(AVERAGEIFS('Orders - December 2020'!$I$2:$I$2047,'Orders - December 2020'!$H$2:$H$2047,Worksheet!BY$3,'Orders - December 2020'!$C$2:$C$2047,Worksheet!$F202),"-")</f>
        <v>-</v>
      </c>
      <c r="BZ202" s="51" t="str">
        <f>IFERROR(AVERAGEIFS('Orders - December 2020'!$I$2:$I$2047,'Orders - December 2020'!$H$2:$H$2047,Worksheet!BZ$3,'Orders - December 2020'!$C$2:$C$2047,Worksheet!$F202),"-")</f>
        <v>-</v>
      </c>
      <c r="CA202" s="51" t="str">
        <f>IFERROR(AVERAGEIFS('Orders - December 2020'!$I$2:$I$2047,'Orders - December 2020'!$H$2:$H$2047,Worksheet!CA$3,'Orders - December 2020'!$C$2:$C$2047,Worksheet!$F202),"-")</f>
        <v>-</v>
      </c>
      <c r="CB202" s="51" t="str">
        <f>IFERROR(AVERAGEIFS('Orders - December 2020'!$I$2:$I$2047,'Orders - December 2020'!$H$2:$H$2047,Worksheet!CB$3,'Orders - December 2020'!$C$2:$C$2047,Worksheet!$F202),"-")</f>
        <v>-</v>
      </c>
      <c r="CC202" s="51" t="str">
        <f>IFERROR(AVERAGEIFS('Orders - December 2020'!$I$2:$I$2047,'Orders - December 2020'!$H$2:$H$2047,Worksheet!CC$3,'Orders - December 2020'!$C$2:$C$2047,Worksheet!$F202),"-")</f>
        <v>-</v>
      </c>
      <c r="CD202" s="51" t="str">
        <f>IFERROR(AVERAGEIFS('Orders - December 2020'!$I$2:$I$2047,'Orders - December 2020'!$H$2:$H$2047,Worksheet!CD$3,'Orders - December 2020'!$C$2:$C$2047,Worksheet!$F202),"-")</f>
        <v>-</v>
      </c>
      <c r="CE202" s="51" t="str">
        <f>IFERROR(AVERAGEIFS('Orders - December 2020'!$I$2:$I$2047,'Orders - December 2020'!$H$2:$H$2047,Worksheet!CE$3,'Orders - December 2020'!$C$2:$C$2047,Worksheet!$F202),"-")</f>
        <v>-</v>
      </c>
      <c r="CF202" s="51" t="str">
        <f>IFERROR(AVERAGEIFS('Orders - December 2020'!$I$2:$I$2047,'Orders - December 2020'!$H$2:$H$2047,Worksheet!CF$3,'Orders - December 2020'!$C$2:$C$2047,Worksheet!$F202),"-")</f>
        <v>-</v>
      </c>
      <c r="CG202" s="51" t="str">
        <f>IFERROR(AVERAGEIFS('Orders - December 2020'!$I$2:$I$2047,'Orders - December 2020'!$H$2:$H$2047,Worksheet!CG$3,'Orders - December 2020'!$C$2:$C$2047,Worksheet!$F202),"-")</f>
        <v>-</v>
      </c>
      <c r="CH202" s="51" t="str">
        <f>IFERROR(AVERAGEIFS('Orders - December 2020'!$I$2:$I$2047,'Orders - December 2020'!$H$2:$H$2047,Worksheet!CH$3,'Orders - December 2020'!$C$2:$C$2047,Worksheet!$F202),"-")</f>
        <v>-</v>
      </c>
      <c r="CI202" s="51" t="str">
        <f>IFERROR(AVERAGEIFS('Orders - December 2020'!$I$2:$I$2047,'Orders - December 2020'!$H$2:$H$2047,Worksheet!CI$3,'Orders - December 2020'!$C$2:$C$2047,Worksheet!$F202),"-")</f>
        <v>-</v>
      </c>
      <c r="CJ202" s="51" t="str">
        <f>IFERROR(AVERAGEIFS('Orders - December 2020'!$I$2:$I$2047,'Orders - December 2020'!$H$2:$H$2047,Worksheet!CJ$3,'Orders - December 2020'!$C$2:$C$2047,Worksheet!$F202),"-")</f>
        <v>-</v>
      </c>
      <c r="CK202" s="51" t="str">
        <f>IFERROR(AVERAGEIFS('Orders - December 2020'!$I$2:$I$2047,'Orders - December 2020'!$H$2:$H$2047,Worksheet!CK$3,'Orders - December 2020'!$C$2:$C$2047,Worksheet!$F202),"-")</f>
        <v>-</v>
      </c>
      <c r="CL202" s="51" t="str">
        <f>IFERROR(AVERAGEIFS('Orders - December 2020'!$I$2:$I$2047,'Orders - December 2020'!$H$2:$H$2047,Worksheet!CL$3,'Orders - December 2020'!$C$2:$C$2047,Worksheet!$F202),"-")</f>
        <v>-</v>
      </c>
      <c r="CM202" s="51" t="str">
        <f>IFERROR(AVERAGEIFS('Orders - December 2020'!$I$2:$I$2047,'Orders - December 2020'!$H$2:$H$2047,Worksheet!CM$3,'Orders - December 2020'!$C$2:$C$2047,Worksheet!$F202),"-")</f>
        <v>-</v>
      </c>
      <c r="CN202" s="51" t="str">
        <f>IFERROR(AVERAGEIFS('Orders - December 2020'!$I$2:$I$2047,'Orders - December 2020'!$H$2:$H$2047,Worksheet!CN$3,'Orders - December 2020'!$C$2:$C$2047,Worksheet!$F202),"-")</f>
        <v>-</v>
      </c>
      <c r="CO202" s="51" t="str">
        <f>IFERROR(AVERAGEIFS('Orders - December 2020'!$I$2:$I$2047,'Orders - December 2020'!$H$2:$H$2047,Worksheet!CO$3,'Orders - December 2020'!$C$2:$C$2047,Worksheet!$F202),"-")</f>
        <v>-</v>
      </c>
      <c r="CP202" s="51" t="str">
        <f>IFERROR(AVERAGEIFS('Orders - December 2020'!$I$2:$I$2047,'Orders - December 2020'!$H$2:$H$2047,Worksheet!CP$3,'Orders - December 2020'!$C$2:$C$2047,Worksheet!$F202),"-")</f>
        <v>-</v>
      </c>
      <c r="CQ202" s="51" t="str">
        <f>IFERROR(AVERAGEIFS('Orders - December 2020'!$I$2:$I$2047,'Orders - December 2020'!$H$2:$H$2047,Worksheet!CQ$3,'Orders - December 2020'!$C$2:$C$2047,Worksheet!$F202),"-")</f>
        <v>-</v>
      </c>
      <c r="CR202" s="51" t="str">
        <f>IFERROR(AVERAGEIFS('Orders - December 2020'!$I$2:$I$2047,'Orders - December 2020'!$H$2:$H$2047,Worksheet!CR$3,'Orders - December 2020'!$C$2:$C$2047,Worksheet!$F202),"-")</f>
        <v>-</v>
      </c>
      <c r="CS202" s="51" t="str">
        <f>IFERROR(AVERAGEIFS('Orders - December 2020'!$I$2:$I$2047,'Orders - December 2020'!$H$2:$H$2047,Worksheet!CS$3,'Orders - December 2020'!$C$2:$C$2047,Worksheet!$F202),"-")</f>
        <v>-</v>
      </c>
      <c r="CT202" s="51" t="str">
        <f>IFERROR(AVERAGEIFS('Orders - December 2020'!$I$2:$I$2047,'Orders - December 2020'!$H$2:$H$2047,Worksheet!CT$3,'Orders - December 2020'!$C$2:$C$2047,Worksheet!$F202),"-")</f>
        <v>-</v>
      </c>
      <c r="CU202" s="51" t="str">
        <f>IFERROR(AVERAGEIFS('Orders - December 2020'!$I$2:$I$2047,'Orders - December 2020'!$H$2:$H$2047,Worksheet!CU$3,'Orders - December 2020'!$C$2:$C$2047,Worksheet!$F202),"-")</f>
        <v>-</v>
      </c>
      <c r="CV202" s="51" t="str">
        <f>IFERROR(AVERAGEIFS('Orders - December 2020'!$I$2:$I$2047,'Orders - December 2020'!$H$2:$H$2047,Worksheet!CV$3,'Orders - December 2020'!$C$2:$C$2047,Worksheet!$F202),"-")</f>
        <v>-</v>
      </c>
      <c r="CW202" s="51" t="str">
        <f>IFERROR(AVERAGEIFS('Orders - December 2020'!$I$2:$I$2047,'Orders - December 2020'!$H$2:$H$2047,Worksheet!CW$3,'Orders - December 2020'!$C$2:$C$2047,Worksheet!$F202),"-")</f>
        <v>-</v>
      </c>
      <c r="CX202" s="51" t="str">
        <f>IFERROR(AVERAGEIFS('Orders - December 2020'!$I$2:$I$2047,'Orders - December 2020'!$H$2:$H$2047,Worksheet!CX$3,'Orders - December 2020'!$C$2:$C$2047,Worksheet!$F202),"-")</f>
        <v>-</v>
      </c>
      <c r="CY202" s="51" t="str">
        <f>IFERROR(AVERAGEIFS('Orders - December 2020'!$I$2:$I$2047,'Orders - December 2020'!$H$2:$H$2047,Worksheet!CY$3,'Orders - December 2020'!$C$2:$C$2047,Worksheet!$F202),"-")</f>
        <v>-</v>
      </c>
      <c r="CZ202" s="51" t="str">
        <f>IFERROR(AVERAGEIFS('Orders - December 2020'!$I$2:$I$2047,'Orders - December 2020'!$H$2:$H$2047,Worksheet!CZ$3,'Orders - December 2020'!$C$2:$C$2047,Worksheet!$F202),"-")</f>
        <v>-</v>
      </c>
      <c r="DA202" s="51" t="str">
        <f>IFERROR(AVERAGEIFS('Orders - December 2020'!$I$2:$I$2047,'Orders - December 2020'!$H$2:$H$2047,Worksheet!DA$3,'Orders - December 2020'!$C$2:$C$2047,Worksheet!$F202),"-")</f>
        <v>-</v>
      </c>
      <c r="DB202" s="51" t="str">
        <f>IFERROR(AVERAGEIFS('Orders - December 2020'!$I$2:$I$2047,'Orders - December 2020'!$H$2:$H$2047,Worksheet!DB$3,'Orders - December 2020'!$C$2:$C$2047,Worksheet!$F202),"-")</f>
        <v>-</v>
      </c>
      <c r="DC202" s="51" t="str">
        <f>IFERROR(AVERAGEIFS('Orders - December 2020'!$I$2:$I$2047,'Orders - December 2020'!$H$2:$H$2047,Worksheet!DC$3,'Orders - December 2020'!$C$2:$C$2047,Worksheet!$F202),"-")</f>
        <v>-</v>
      </c>
      <c r="DD202" s="51" t="str">
        <f>IFERROR(AVERAGEIFS('Orders - December 2020'!$I$2:$I$2047,'Orders - December 2020'!$H$2:$H$2047,Worksheet!DD$3,'Orders - December 2020'!$C$2:$C$2047,Worksheet!$F202),"-")</f>
        <v>-</v>
      </c>
      <c r="DE202" s="51" t="str">
        <f>IFERROR(AVERAGEIFS('Orders - December 2020'!$I$2:$I$2047,'Orders - December 2020'!$H$2:$H$2047,Worksheet!DE$3,'Orders - December 2020'!$C$2:$C$2047,Worksheet!$F202),"-")</f>
        <v>-</v>
      </c>
      <c r="DF202" s="51" t="str">
        <f>IFERROR(AVERAGEIFS('Orders - December 2020'!$I$2:$I$2047,'Orders - December 2020'!$H$2:$H$2047,Worksheet!DF$3,'Orders - December 2020'!$C$2:$C$2047,Worksheet!$F202),"-")</f>
        <v>-</v>
      </c>
      <c r="DG202" s="51" t="str">
        <f>IFERROR(AVERAGEIFS('Orders - December 2020'!$I$2:$I$2047,'Orders - December 2020'!$H$2:$H$2047,Worksheet!DG$3,'Orders - December 2020'!$C$2:$C$2047,Worksheet!$F202),"-")</f>
        <v>-</v>
      </c>
      <c r="DH202" s="51" t="str">
        <f>IFERROR(AVERAGEIFS('Orders - December 2020'!$I$2:$I$2047,'Orders - December 2020'!$H$2:$H$2047,Worksheet!DH$3,'Orders - December 2020'!$C$2:$C$2047,Worksheet!$F202),"-")</f>
        <v>-</v>
      </c>
      <c r="DI202" s="51" t="str">
        <f>IFERROR(AVERAGEIFS('Orders - December 2020'!$I$2:$I$2047,'Orders - December 2020'!$H$2:$H$2047,Worksheet!DI$3,'Orders - December 2020'!$C$2:$C$2047,Worksheet!$F202),"-")</f>
        <v>-</v>
      </c>
      <c r="DJ202" s="51" t="str">
        <f>IFERROR(AVERAGEIFS('Orders - December 2020'!$I$2:$I$2047,'Orders - December 2020'!$H$2:$H$2047,Worksheet!DJ$3,'Orders - December 2020'!$C$2:$C$2047,Worksheet!$F202),"-")</f>
        <v>-</v>
      </c>
      <c r="DK202" s="51" t="str">
        <f>IFERROR(AVERAGEIFS('Orders - December 2020'!$I$2:$I$2047,'Orders - December 2020'!$H$2:$H$2047,Worksheet!DK$3,'Orders - December 2020'!$C$2:$C$2047,Worksheet!$F202),"-")</f>
        <v>-</v>
      </c>
      <c r="DL202" s="51" t="str">
        <f>IFERROR(AVERAGEIFS('Orders - December 2020'!$I$2:$I$2047,'Orders - December 2020'!$H$2:$H$2047,Worksheet!DL$3,'Orders - December 2020'!$C$2:$C$2047,Worksheet!$F202),"-")</f>
        <v>-</v>
      </c>
      <c r="DM202" s="51" t="str">
        <f>IFERROR(AVERAGEIFS('Orders - December 2020'!$I$2:$I$2047,'Orders - December 2020'!$H$2:$H$2047,Worksheet!DM$3,'Orders - December 2020'!$C$2:$C$2047,Worksheet!$F202),"-")</f>
        <v>-</v>
      </c>
      <c r="DN202" s="51" t="str">
        <f>IFERROR(AVERAGEIFS('Orders - December 2020'!$I$2:$I$2047,'Orders - December 2020'!$H$2:$H$2047,Worksheet!DN$3,'Orders - December 2020'!$C$2:$C$2047,Worksheet!$F202),"-")</f>
        <v>-</v>
      </c>
      <c r="DO202" s="51" t="str">
        <f>IFERROR(AVERAGEIFS('Orders - December 2020'!$I$2:$I$2047,'Orders - December 2020'!$H$2:$H$2047,Worksheet!DO$3,'Orders - December 2020'!$C$2:$C$2047,Worksheet!$F202),"-")</f>
        <v>-</v>
      </c>
      <c r="DP202" s="51" t="str">
        <f>IFERROR(AVERAGEIFS('Orders - December 2020'!$I$2:$I$2047,'Orders - December 2020'!$H$2:$H$2047,Worksheet!DP$3,'Orders - December 2020'!$C$2:$C$2047,Worksheet!$F202),"-")</f>
        <v>-</v>
      </c>
      <c r="DQ202" s="51" t="str">
        <f>IFERROR(AVERAGEIFS('Orders - December 2020'!$I$2:$I$2047,'Orders - December 2020'!$H$2:$H$2047,Worksheet!DQ$3,'Orders - December 2020'!$C$2:$C$2047,Worksheet!$F202),"-")</f>
        <v>-</v>
      </c>
      <c r="DR202" s="51" t="str">
        <f>IFERROR(AVERAGEIFS('Orders - December 2020'!$I$2:$I$2047,'Orders - December 2020'!$H$2:$H$2047,Worksheet!DR$3,'Orders - December 2020'!$C$2:$C$2047,Worksheet!$F202),"-")</f>
        <v>-</v>
      </c>
      <c r="DS202" s="51" t="str">
        <f>IFERROR(AVERAGEIFS('Orders - December 2020'!$I$2:$I$2047,'Orders - December 2020'!$H$2:$H$2047,Worksheet!DS$3,'Orders - December 2020'!$C$2:$C$2047,Worksheet!$F202),"-")</f>
        <v>-</v>
      </c>
      <c r="DT202" s="51">
        <f>IFERROR(AVERAGEIFS('Orders - December 2020'!$I$2:$I$2047,'Orders - December 2020'!$H$2:$H$2047,Worksheet!DT$3,'Orders - December 2020'!$C$2:$C$2047,Worksheet!$F202),"-")</f>
        <v>5</v>
      </c>
      <c r="DU202" s="51" t="str">
        <f>IFERROR(AVERAGEIFS('Orders - December 2020'!$I$2:$I$2047,'Orders - December 2020'!$H$2:$H$2047,Worksheet!DU$3,'Orders - December 2020'!$C$2:$C$2047,Worksheet!$F202),"-")</f>
        <v>-</v>
      </c>
      <c r="DV202" s="51" t="str">
        <f>IFERROR(AVERAGEIFS('Orders - December 2020'!$I$2:$I$2047,'Orders - December 2020'!$H$2:$H$2047,Worksheet!DV$3,'Orders - December 2020'!$C$2:$C$2047,Worksheet!$F202),"-")</f>
        <v>-</v>
      </c>
      <c r="DW202" s="51" t="str">
        <f>IFERROR(AVERAGEIFS('Orders - December 2020'!$I$2:$I$2047,'Orders - December 2020'!$H$2:$H$2047,Worksheet!DW$3,'Orders - December 2020'!$C$2:$C$2047,Worksheet!$F202),"-")</f>
        <v>-</v>
      </c>
      <c r="DX202" s="51" t="str">
        <f>IFERROR(AVERAGEIFS('Orders - December 2020'!$I$2:$I$2047,'Orders - December 2020'!$H$2:$H$2047,Worksheet!DX$3,'Orders - December 2020'!$C$2:$C$2047,Worksheet!$F202),"-")</f>
        <v>-</v>
      </c>
      <c r="DY202" s="51" t="str">
        <f>IFERROR(AVERAGEIFS('Orders - December 2020'!$I$2:$I$2047,'Orders - December 2020'!$H$2:$H$2047,Worksheet!DY$3,'Orders - December 2020'!$C$2:$C$2047,Worksheet!$F202),"-")</f>
        <v>-</v>
      </c>
      <c r="DZ202" s="51" t="str">
        <f>IFERROR(AVERAGEIFS('Orders - December 2020'!$I$2:$I$2047,'Orders - December 2020'!$H$2:$H$2047,Worksheet!DZ$3,'Orders - December 2020'!$C$2:$C$2047,Worksheet!$F202),"-")</f>
        <v>-</v>
      </c>
      <c r="EA202" s="51" t="str">
        <f>IFERROR(AVERAGEIFS('Orders - December 2020'!$I$2:$I$2047,'Orders - December 2020'!$H$2:$H$2047,Worksheet!EA$3,'Orders - December 2020'!$C$2:$C$2047,Worksheet!$F202),"-")</f>
        <v>-</v>
      </c>
      <c r="EB202" s="51" t="str">
        <f>IFERROR(AVERAGEIFS('Orders - December 2020'!$I$2:$I$2047,'Orders - December 2020'!$H$2:$H$2047,Worksheet!EB$3,'Orders - December 2020'!$C$2:$C$2047,Worksheet!$F202),"-")</f>
        <v>-</v>
      </c>
      <c r="EC202" s="51" t="str">
        <f>IFERROR(AVERAGEIFS('Orders - December 2020'!$I$2:$I$2047,'Orders - December 2020'!$H$2:$H$2047,Worksheet!EC$3,'Orders - December 2020'!$C$2:$C$2047,Worksheet!$F202),"-")</f>
        <v>-</v>
      </c>
      <c r="ED202" s="51" t="str">
        <f>IFERROR(AVERAGEIFS('Orders - December 2020'!$I$2:$I$2047,'Orders - December 2020'!$H$2:$H$2047,Worksheet!ED$3,'Orders - December 2020'!$C$2:$C$2047,Worksheet!$F202),"-")</f>
        <v>-</v>
      </c>
      <c r="EE202" s="51" t="str">
        <f>IFERROR(AVERAGEIFS('Orders - December 2020'!$I$2:$I$2047,'Orders - December 2020'!$H$2:$H$2047,Worksheet!EE$3,'Orders - December 2020'!$C$2:$C$2047,Worksheet!$F202),"-")</f>
        <v>-</v>
      </c>
      <c r="EF202" s="51" t="str">
        <f>IFERROR(AVERAGEIFS('Orders - December 2020'!$I$2:$I$2047,'Orders - December 2020'!$H$2:$H$2047,Worksheet!EF$3,'Orders - December 2020'!$C$2:$C$2047,Worksheet!$F202),"-")</f>
        <v>-</v>
      </c>
      <c r="EG202" s="51" t="str">
        <f>IFERROR(AVERAGEIFS('Orders - December 2020'!$I$2:$I$2047,'Orders - December 2020'!$H$2:$H$2047,Worksheet!EG$3,'Orders - December 2020'!$C$2:$C$2047,Worksheet!$F202),"-")</f>
        <v>-</v>
      </c>
      <c r="EH202" s="51" t="str">
        <f>IFERROR(AVERAGEIFS('Orders - December 2020'!$I$2:$I$2047,'Orders - December 2020'!$H$2:$H$2047,Worksheet!EH$3,'Orders - December 2020'!$C$2:$C$2047,Worksheet!$F202),"-")</f>
        <v>-</v>
      </c>
      <c r="EI202" s="51" t="str">
        <f>IFERROR(AVERAGEIFS('Orders - December 2020'!$I$2:$I$2047,'Orders - December 2020'!$H$2:$H$2047,Worksheet!EI$3,'Orders - December 2020'!$C$2:$C$2047,Worksheet!$F202),"-")</f>
        <v>-</v>
      </c>
      <c r="EJ202" s="51">
        <f>IFERROR(AVERAGEIFS('Orders - December 2020'!$I$2:$I$2047,'Orders - December 2020'!$H$2:$H$2047,Worksheet!EJ$3,'Orders - December 2020'!$C$2:$C$2047,Worksheet!$F202),"-")</f>
        <v>5</v>
      </c>
      <c r="EK202" s="51">
        <f>IFERROR(AVERAGEIFS('Orders - December 2020'!$I$2:$I$2047,'Orders - December 2020'!$H$2:$H$2047,Worksheet!EK$3,'Orders - December 2020'!$C$2:$C$2047,Worksheet!$F202),"-")</f>
        <v>5</v>
      </c>
      <c r="EL202" s="51" t="str">
        <f>IFERROR(AVERAGEIFS('Orders - December 2020'!$I$2:$I$2047,'Orders - December 2020'!$H$2:$H$2047,Worksheet!EL$3,'Orders - December 2020'!$C$2:$C$2047,Worksheet!$F202),"-")</f>
        <v>-</v>
      </c>
      <c r="EM202" s="51">
        <f>IFERROR(AVERAGEIFS('Orders - December 2020'!$I$2:$I$2047,'Orders - December 2020'!$H$2:$H$2047,Worksheet!EM$3,'Orders - December 2020'!$C$2:$C$2047,Worksheet!$F202),"-")</f>
        <v>1</v>
      </c>
      <c r="EN202" s="51" t="str">
        <f>IFERROR(AVERAGEIFS('Orders - December 2020'!$I$2:$I$2047,'Orders - December 2020'!$H$2:$H$2047,Worksheet!EN$3,'Orders - December 2020'!$C$2:$C$2047,Worksheet!$F202),"-")</f>
        <v>-</v>
      </c>
      <c r="EO202" s="51" t="str">
        <f>IFERROR(AVERAGEIFS('Orders - December 2020'!$I$2:$I$2047,'Orders - December 2020'!$H$2:$H$2047,Worksheet!EO$3,'Orders - December 2020'!$C$2:$C$2047,Worksheet!$F202),"-")</f>
        <v>-</v>
      </c>
      <c r="EP202" s="51" t="str">
        <f>IFERROR(AVERAGEIFS('Orders - December 2020'!$I$2:$I$2047,'Orders - December 2020'!$H$2:$H$2047,Worksheet!EP$3,'Orders - December 2020'!$C$2:$C$2047,Worksheet!$F202),"-")</f>
        <v>-</v>
      </c>
      <c r="EQ202" s="51" t="str">
        <f>IFERROR(AVERAGEIFS('Orders - December 2020'!$I$2:$I$2047,'Orders - December 2020'!$H$2:$H$2047,Worksheet!EQ$3,'Orders - December 2020'!$C$2:$C$2047,Worksheet!$F202),"-")</f>
        <v>-</v>
      </c>
      <c r="ER202" s="51" t="str">
        <f>IFERROR(AVERAGEIFS('Orders - December 2020'!$I$2:$I$2047,'Orders - December 2020'!$H$2:$H$2047,Worksheet!ER$3,'Orders - December 2020'!$C$2:$C$2047,Worksheet!$F202),"-")</f>
        <v>-</v>
      </c>
      <c r="ES202" s="51" t="str">
        <f>IFERROR(AVERAGEIFS('Orders - December 2020'!$I$2:$I$2047,'Orders - December 2020'!$H$2:$H$2047,Worksheet!ES$3,'Orders - December 2020'!$C$2:$C$2047,Worksheet!$F202),"-")</f>
        <v>-</v>
      </c>
      <c r="ET202" s="51" t="str">
        <f>IFERROR(AVERAGEIFS('Orders - December 2020'!$I$2:$I$2047,'Orders - December 2020'!$H$2:$H$2047,Worksheet!ET$3,'Orders - December 2020'!$C$2:$C$2047,Worksheet!$F202),"-")</f>
        <v>-</v>
      </c>
      <c r="EU202" s="51" t="str">
        <f>IFERROR(AVERAGEIFS('Orders - December 2020'!$I$2:$I$2047,'Orders - December 2020'!$H$2:$H$2047,Worksheet!EU$3,'Orders - December 2020'!$C$2:$C$2047,Worksheet!$F202),"-")</f>
        <v>-</v>
      </c>
      <c r="EV202" s="51" t="str">
        <f>IFERROR(AVERAGEIFS('Orders - December 2020'!$I$2:$I$2047,'Orders - December 2020'!$H$2:$H$2047,Worksheet!EV$3,'Orders - December 2020'!$C$2:$C$2047,Worksheet!$F202),"-")</f>
        <v>-</v>
      </c>
      <c r="EW202" s="51" t="str">
        <f>IFERROR(AVERAGEIFS('Orders - December 2020'!$I$2:$I$2047,'Orders - December 2020'!$H$2:$H$2047,Worksheet!EW$3,'Orders - December 2020'!$C$2:$C$2047,Worksheet!$F202),"-")</f>
        <v>-</v>
      </c>
      <c r="EX202" s="51" t="str">
        <f>IFERROR(AVERAGEIFS('Orders - December 2020'!$I$2:$I$2047,'Orders - December 2020'!$H$2:$H$2047,Worksheet!EX$3,'Orders - December 2020'!$C$2:$C$2047,Worksheet!$F202),"-")</f>
        <v>-</v>
      </c>
      <c r="EY202" s="51" t="str">
        <f>IFERROR(AVERAGEIFS('Orders - December 2020'!$I$2:$I$2047,'Orders - December 2020'!$H$2:$H$2047,Worksheet!EY$3,'Orders - December 2020'!$C$2:$C$2047,Worksheet!$F202),"-")</f>
        <v>-</v>
      </c>
      <c r="EZ202" s="51" t="str">
        <f>IFERROR(AVERAGEIFS('Orders - December 2020'!$I$2:$I$2047,'Orders - December 2020'!$H$2:$H$2047,Worksheet!EZ$3,'Orders - December 2020'!$C$2:$C$2047,Worksheet!$F202),"-")</f>
        <v>-</v>
      </c>
      <c r="FA202" s="51" t="str">
        <f>IFERROR(AVERAGEIFS('Orders - December 2020'!$I$2:$I$2047,'Orders - December 2020'!$H$2:$H$2047,Worksheet!FA$3,'Orders - December 2020'!$C$2:$C$2047,Worksheet!$F202),"-")</f>
        <v>-</v>
      </c>
      <c r="FB202" s="51" t="str">
        <f>IFERROR(AVERAGEIFS('Orders - December 2020'!$I$2:$I$2047,'Orders - December 2020'!$H$2:$H$2047,Worksheet!FB$3,'Orders - December 2020'!$C$2:$C$2047,Worksheet!$F202),"-")</f>
        <v>-</v>
      </c>
      <c r="FC202" s="51" t="str">
        <f>IFERROR(AVERAGEIFS('Orders - December 2020'!$I$2:$I$2047,'Orders - December 2020'!$H$2:$H$2047,Worksheet!FC$3,'Orders - December 2020'!$C$2:$C$2047,Worksheet!$F202),"-")</f>
        <v>-</v>
      </c>
      <c r="FD202" s="51" t="str">
        <f>IFERROR(AVERAGEIFS('Orders - December 2020'!$I$2:$I$2047,'Orders - December 2020'!$H$2:$H$2047,Worksheet!FD$3,'Orders - December 2020'!$C$2:$C$2047,Worksheet!$F202),"-")</f>
        <v>-</v>
      </c>
      <c r="FE202" s="51" t="str">
        <f>IFERROR(AVERAGEIFS('Orders - December 2020'!$I$2:$I$2047,'Orders - December 2020'!$H$2:$H$2047,Worksheet!FE$3,'Orders - December 2020'!$C$2:$C$2047,Worksheet!$F202),"-")</f>
        <v>-</v>
      </c>
      <c r="FF202" s="51" t="str">
        <f>IFERROR(AVERAGEIFS('Orders - December 2020'!$I$2:$I$2047,'Orders - December 2020'!$H$2:$H$2047,Worksheet!FF$3,'Orders - December 2020'!$C$2:$C$2047,Worksheet!$F202),"-")</f>
        <v>-</v>
      </c>
      <c r="FG202" s="52" t="str">
        <f>IFERROR(AVERAGEIFS('Orders - December 2020'!$I$2:$I$2047,'Orders - December 2020'!$H$2:$H$2047,Worksheet!FG$3,'Orders - December 2020'!$C$2:$C$2047,Worksheet!$F202),"-")</f>
        <v>-</v>
      </c>
    </row>
    <row r="203" spans="6:163">
      <c r="F203" s="45" t="str">
        <v>Majemu Oluwa Minimarts</v>
      </c>
      <c r="G203" s="50" t="str">
        <f>IFERROR(AVERAGEIFS('Orders - December 2020'!$I$2:$I$2047,'Orders - December 2020'!$H$2:$H$2047,Worksheet!G$3,'Orders - December 2020'!$C$2:$C$2047,Worksheet!$F203),"-")</f>
        <v>-</v>
      </c>
      <c r="H203" s="51" t="str">
        <f>IFERROR(AVERAGEIFS('Orders - December 2020'!$I$2:$I$2047,'Orders - December 2020'!$H$2:$H$2047,Worksheet!H$3,'Orders - December 2020'!$C$2:$C$2047,Worksheet!$F203),"-")</f>
        <v>-</v>
      </c>
      <c r="I203" s="51" t="str">
        <f>IFERROR(AVERAGEIFS('Orders - December 2020'!$I$2:$I$2047,'Orders - December 2020'!$H$2:$H$2047,Worksheet!I$3,'Orders - December 2020'!$C$2:$C$2047,Worksheet!$F203),"-")</f>
        <v>-</v>
      </c>
      <c r="J203" s="51" t="str">
        <f>IFERROR(AVERAGEIFS('Orders - December 2020'!$I$2:$I$2047,'Orders - December 2020'!$H$2:$H$2047,Worksheet!J$3,'Orders - December 2020'!$C$2:$C$2047,Worksheet!$F203),"-")</f>
        <v>-</v>
      </c>
      <c r="K203" s="51" t="str">
        <f>IFERROR(AVERAGEIFS('Orders - December 2020'!$I$2:$I$2047,'Orders - December 2020'!$H$2:$H$2047,Worksheet!K$3,'Orders - December 2020'!$C$2:$C$2047,Worksheet!$F203),"-")</f>
        <v>-</v>
      </c>
      <c r="L203" s="51" t="str">
        <f>IFERROR(AVERAGEIFS('Orders - December 2020'!$I$2:$I$2047,'Orders - December 2020'!$H$2:$H$2047,Worksheet!L$3,'Orders - December 2020'!$C$2:$C$2047,Worksheet!$F203),"-")</f>
        <v>-</v>
      </c>
      <c r="M203" s="51" t="str">
        <f>IFERROR(AVERAGEIFS('Orders - December 2020'!$I$2:$I$2047,'Orders - December 2020'!$H$2:$H$2047,Worksheet!M$3,'Orders - December 2020'!$C$2:$C$2047,Worksheet!$F203),"-")</f>
        <v>-</v>
      </c>
      <c r="N203" s="51" t="str">
        <f>IFERROR(AVERAGEIFS('Orders - December 2020'!$I$2:$I$2047,'Orders - December 2020'!$H$2:$H$2047,Worksheet!N$3,'Orders - December 2020'!$C$2:$C$2047,Worksheet!$F203),"-")</f>
        <v>-</v>
      </c>
      <c r="O203" s="51" t="str">
        <f>IFERROR(AVERAGEIFS('Orders - December 2020'!$I$2:$I$2047,'Orders - December 2020'!$H$2:$H$2047,Worksheet!O$3,'Orders - December 2020'!$C$2:$C$2047,Worksheet!$F203),"-")</f>
        <v>-</v>
      </c>
      <c r="P203" s="51" t="str">
        <f>IFERROR(AVERAGEIFS('Orders - December 2020'!$I$2:$I$2047,'Orders - December 2020'!$H$2:$H$2047,Worksheet!P$3,'Orders - December 2020'!$C$2:$C$2047,Worksheet!$F203),"-")</f>
        <v>-</v>
      </c>
      <c r="Q203" s="51" t="str">
        <f>IFERROR(AVERAGEIFS('Orders - December 2020'!$I$2:$I$2047,'Orders - December 2020'!$H$2:$H$2047,Worksheet!Q$3,'Orders - December 2020'!$C$2:$C$2047,Worksheet!$F203),"-")</f>
        <v>-</v>
      </c>
      <c r="R203" s="51" t="str">
        <f>IFERROR(AVERAGEIFS('Orders - December 2020'!$I$2:$I$2047,'Orders - December 2020'!$H$2:$H$2047,Worksheet!R$3,'Orders - December 2020'!$C$2:$C$2047,Worksheet!$F203),"-")</f>
        <v>-</v>
      </c>
      <c r="S203" s="51" t="str">
        <f>IFERROR(AVERAGEIFS('Orders - December 2020'!$I$2:$I$2047,'Orders - December 2020'!$H$2:$H$2047,Worksheet!S$3,'Orders - December 2020'!$C$2:$C$2047,Worksheet!$F203),"-")</f>
        <v>-</v>
      </c>
      <c r="T203" s="51" t="str">
        <f>IFERROR(AVERAGEIFS('Orders - December 2020'!$I$2:$I$2047,'Orders - December 2020'!$H$2:$H$2047,Worksheet!T$3,'Orders - December 2020'!$C$2:$C$2047,Worksheet!$F203),"-")</f>
        <v>-</v>
      </c>
      <c r="U203" s="51" t="str">
        <f>IFERROR(AVERAGEIFS('Orders - December 2020'!$I$2:$I$2047,'Orders - December 2020'!$H$2:$H$2047,Worksheet!U$3,'Orders - December 2020'!$C$2:$C$2047,Worksheet!$F203),"-")</f>
        <v>-</v>
      </c>
      <c r="V203" s="51" t="str">
        <f>IFERROR(AVERAGEIFS('Orders - December 2020'!$I$2:$I$2047,'Orders - December 2020'!$H$2:$H$2047,Worksheet!V$3,'Orders - December 2020'!$C$2:$C$2047,Worksheet!$F203),"-")</f>
        <v>-</v>
      </c>
      <c r="W203" s="51" t="str">
        <f>IFERROR(AVERAGEIFS('Orders - December 2020'!$I$2:$I$2047,'Orders - December 2020'!$H$2:$H$2047,Worksheet!W$3,'Orders - December 2020'!$C$2:$C$2047,Worksheet!$F203),"-")</f>
        <v>-</v>
      </c>
      <c r="X203" s="51" t="str">
        <f>IFERROR(AVERAGEIFS('Orders - December 2020'!$I$2:$I$2047,'Orders - December 2020'!$H$2:$H$2047,Worksheet!X$3,'Orders - December 2020'!$C$2:$C$2047,Worksheet!$F203),"-")</f>
        <v>-</v>
      </c>
      <c r="Y203" s="51" t="str">
        <f>IFERROR(AVERAGEIFS('Orders - December 2020'!$I$2:$I$2047,'Orders - December 2020'!$H$2:$H$2047,Worksheet!Y$3,'Orders - December 2020'!$C$2:$C$2047,Worksheet!$F203),"-")</f>
        <v>-</v>
      </c>
      <c r="Z203" s="51" t="str">
        <f>IFERROR(AVERAGEIFS('Orders - December 2020'!$I$2:$I$2047,'Orders - December 2020'!$H$2:$H$2047,Worksheet!Z$3,'Orders - December 2020'!$C$2:$C$2047,Worksheet!$F203),"-")</f>
        <v>-</v>
      </c>
      <c r="AA203" s="51" t="str">
        <f>IFERROR(AVERAGEIFS('Orders - December 2020'!$I$2:$I$2047,'Orders - December 2020'!$H$2:$H$2047,Worksheet!AA$3,'Orders - December 2020'!$C$2:$C$2047,Worksheet!$F203),"-")</f>
        <v>-</v>
      </c>
      <c r="AB203" s="51" t="str">
        <f>IFERROR(AVERAGEIFS('Orders - December 2020'!$I$2:$I$2047,'Orders - December 2020'!$H$2:$H$2047,Worksheet!AB$3,'Orders - December 2020'!$C$2:$C$2047,Worksheet!$F203),"-")</f>
        <v>-</v>
      </c>
      <c r="AC203" s="51" t="str">
        <f>IFERROR(AVERAGEIFS('Orders - December 2020'!$I$2:$I$2047,'Orders - December 2020'!$H$2:$H$2047,Worksheet!AC$3,'Orders - December 2020'!$C$2:$C$2047,Worksheet!$F203),"-")</f>
        <v>-</v>
      </c>
      <c r="AD203" s="51" t="str">
        <f>IFERROR(AVERAGEIFS('Orders - December 2020'!$I$2:$I$2047,'Orders - December 2020'!$H$2:$H$2047,Worksheet!AD$3,'Orders - December 2020'!$C$2:$C$2047,Worksheet!$F203),"-")</f>
        <v>-</v>
      </c>
      <c r="AE203" s="51" t="str">
        <f>IFERROR(AVERAGEIFS('Orders - December 2020'!$I$2:$I$2047,'Orders - December 2020'!$H$2:$H$2047,Worksheet!AE$3,'Orders - December 2020'!$C$2:$C$2047,Worksheet!$F203),"-")</f>
        <v>-</v>
      </c>
      <c r="AF203" s="51" t="str">
        <f>IFERROR(AVERAGEIFS('Orders - December 2020'!$I$2:$I$2047,'Orders - December 2020'!$H$2:$H$2047,Worksheet!AF$3,'Orders - December 2020'!$C$2:$C$2047,Worksheet!$F203),"-")</f>
        <v>-</v>
      </c>
      <c r="AG203" s="51" t="str">
        <f>IFERROR(AVERAGEIFS('Orders - December 2020'!$I$2:$I$2047,'Orders - December 2020'!$H$2:$H$2047,Worksheet!AG$3,'Orders - December 2020'!$C$2:$C$2047,Worksheet!$F203),"-")</f>
        <v>-</v>
      </c>
      <c r="AH203" s="51" t="str">
        <f>IFERROR(AVERAGEIFS('Orders - December 2020'!$I$2:$I$2047,'Orders - December 2020'!$H$2:$H$2047,Worksheet!AH$3,'Orders - December 2020'!$C$2:$C$2047,Worksheet!$F203),"-")</f>
        <v>-</v>
      </c>
      <c r="AI203" s="51" t="str">
        <f>IFERROR(AVERAGEIFS('Orders - December 2020'!$I$2:$I$2047,'Orders - December 2020'!$H$2:$H$2047,Worksheet!AI$3,'Orders - December 2020'!$C$2:$C$2047,Worksheet!$F203),"-")</f>
        <v>-</v>
      </c>
      <c r="AJ203" s="51" t="str">
        <f>IFERROR(AVERAGEIFS('Orders - December 2020'!$I$2:$I$2047,'Orders - December 2020'!$H$2:$H$2047,Worksheet!AJ$3,'Orders - December 2020'!$C$2:$C$2047,Worksheet!$F203),"-")</f>
        <v>-</v>
      </c>
      <c r="AK203" s="51" t="str">
        <f>IFERROR(AVERAGEIFS('Orders - December 2020'!$I$2:$I$2047,'Orders - December 2020'!$H$2:$H$2047,Worksheet!AK$3,'Orders - December 2020'!$C$2:$C$2047,Worksheet!$F203),"-")</f>
        <v>-</v>
      </c>
      <c r="AL203" s="51" t="str">
        <f>IFERROR(AVERAGEIFS('Orders - December 2020'!$I$2:$I$2047,'Orders - December 2020'!$H$2:$H$2047,Worksheet!AL$3,'Orders - December 2020'!$C$2:$C$2047,Worksheet!$F203),"-")</f>
        <v>-</v>
      </c>
      <c r="AM203" s="51" t="str">
        <f>IFERROR(AVERAGEIFS('Orders - December 2020'!$I$2:$I$2047,'Orders - December 2020'!$H$2:$H$2047,Worksheet!AM$3,'Orders - December 2020'!$C$2:$C$2047,Worksheet!$F203),"-")</f>
        <v>-</v>
      </c>
      <c r="AN203" s="51" t="str">
        <f>IFERROR(AVERAGEIFS('Orders - December 2020'!$I$2:$I$2047,'Orders - December 2020'!$H$2:$H$2047,Worksheet!AN$3,'Orders - December 2020'!$C$2:$C$2047,Worksheet!$F203),"-")</f>
        <v>-</v>
      </c>
      <c r="AO203" s="51" t="str">
        <f>IFERROR(AVERAGEIFS('Orders - December 2020'!$I$2:$I$2047,'Orders - December 2020'!$H$2:$H$2047,Worksheet!AO$3,'Orders - December 2020'!$C$2:$C$2047,Worksheet!$F203),"-")</f>
        <v>-</v>
      </c>
      <c r="AP203" s="51" t="str">
        <f>IFERROR(AVERAGEIFS('Orders - December 2020'!$I$2:$I$2047,'Orders - December 2020'!$H$2:$H$2047,Worksheet!AP$3,'Orders - December 2020'!$C$2:$C$2047,Worksheet!$F203),"-")</f>
        <v>-</v>
      </c>
      <c r="AQ203" s="51" t="str">
        <f>IFERROR(AVERAGEIFS('Orders - December 2020'!$I$2:$I$2047,'Orders - December 2020'!$H$2:$H$2047,Worksheet!AQ$3,'Orders - December 2020'!$C$2:$C$2047,Worksheet!$F203),"-")</f>
        <v>-</v>
      </c>
      <c r="AR203" s="51" t="str">
        <f>IFERROR(AVERAGEIFS('Orders - December 2020'!$I$2:$I$2047,'Orders - December 2020'!$H$2:$H$2047,Worksheet!AR$3,'Orders - December 2020'!$C$2:$C$2047,Worksheet!$F203),"-")</f>
        <v>-</v>
      </c>
      <c r="AS203" s="51" t="str">
        <f>IFERROR(AVERAGEIFS('Orders - December 2020'!$I$2:$I$2047,'Orders - December 2020'!$H$2:$H$2047,Worksheet!AS$3,'Orders - December 2020'!$C$2:$C$2047,Worksheet!$F203),"-")</f>
        <v>-</v>
      </c>
      <c r="AT203" s="51" t="str">
        <f>IFERROR(AVERAGEIFS('Orders - December 2020'!$I$2:$I$2047,'Orders - December 2020'!$H$2:$H$2047,Worksheet!AT$3,'Orders - December 2020'!$C$2:$C$2047,Worksheet!$F203),"-")</f>
        <v>-</v>
      </c>
      <c r="AU203" s="51" t="str">
        <f>IFERROR(AVERAGEIFS('Orders - December 2020'!$I$2:$I$2047,'Orders - December 2020'!$H$2:$H$2047,Worksheet!AU$3,'Orders - December 2020'!$C$2:$C$2047,Worksheet!$F203),"-")</f>
        <v>-</v>
      </c>
      <c r="AV203" s="51" t="str">
        <f>IFERROR(AVERAGEIFS('Orders - December 2020'!$I$2:$I$2047,'Orders - December 2020'!$H$2:$H$2047,Worksheet!AV$3,'Orders - December 2020'!$C$2:$C$2047,Worksheet!$F203),"-")</f>
        <v>-</v>
      </c>
      <c r="AW203" s="51" t="str">
        <f>IFERROR(AVERAGEIFS('Orders - December 2020'!$I$2:$I$2047,'Orders - December 2020'!$H$2:$H$2047,Worksheet!AW$3,'Orders - December 2020'!$C$2:$C$2047,Worksheet!$F203),"-")</f>
        <v>-</v>
      </c>
      <c r="AX203" s="51" t="str">
        <f>IFERROR(AVERAGEIFS('Orders - December 2020'!$I$2:$I$2047,'Orders - December 2020'!$H$2:$H$2047,Worksheet!AX$3,'Orders - December 2020'!$C$2:$C$2047,Worksheet!$F203),"-")</f>
        <v>-</v>
      </c>
      <c r="AY203" s="51">
        <f>IFERROR(AVERAGEIFS('Orders - December 2020'!$I$2:$I$2047,'Orders - December 2020'!$H$2:$H$2047,Worksheet!AY$3,'Orders - December 2020'!$C$2:$C$2047,Worksheet!$F203),"-")</f>
        <v>1</v>
      </c>
      <c r="AZ203" s="51" t="str">
        <f>IFERROR(AVERAGEIFS('Orders - December 2020'!$I$2:$I$2047,'Orders - December 2020'!$H$2:$H$2047,Worksheet!AZ$3,'Orders - December 2020'!$C$2:$C$2047,Worksheet!$F203),"-")</f>
        <v>-</v>
      </c>
      <c r="BA203" s="51" t="str">
        <f>IFERROR(AVERAGEIFS('Orders - December 2020'!$I$2:$I$2047,'Orders - December 2020'!$H$2:$H$2047,Worksheet!BA$3,'Orders - December 2020'!$C$2:$C$2047,Worksheet!$F203),"-")</f>
        <v>-</v>
      </c>
      <c r="BB203" s="51" t="str">
        <f>IFERROR(AVERAGEIFS('Orders - December 2020'!$I$2:$I$2047,'Orders - December 2020'!$H$2:$H$2047,Worksheet!BB$3,'Orders - December 2020'!$C$2:$C$2047,Worksheet!$F203),"-")</f>
        <v>-</v>
      </c>
      <c r="BC203" s="51" t="str">
        <f>IFERROR(AVERAGEIFS('Orders - December 2020'!$I$2:$I$2047,'Orders - December 2020'!$H$2:$H$2047,Worksheet!BC$3,'Orders - December 2020'!$C$2:$C$2047,Worksheet!$F203),"-")</f>
        <v>-</v>
      </c>
      <c r="BD203" s="51" t="str">
        <f>IFERROR(AVERAGEIFS('Orders - December 2020'!$I$2:$I$2047,'Orders - December 2020'!$H$2:$H$2047,Worksheet!BD$3,'Orders - December 2020'!$C$2:$C$2047,Worksheet!$F203),"-")</f>
        <v>-</v>
      </c>
      <c r="BE203" s="51" t="str">
        <f>IFERROR(AVERAGEIFS('Orders - December 2020'!$I$2:$I$2047,'Orders - December 2020'!$H$2:$H$2047,Worksheet!BE$3,'Orders - December 2020'!$C$2:$C$2047,Worksheet!$F203),"-")</f>
        <v>-</v>
      </c>
      <c r="BF203" s="51" t="str">
        <f>IFERROR(AVERAGEIFS('Orders - December 2020'!$I$2:$I$2047,'Orders - December 2020'!$H$2:$H$2047,Worksheet!BF$3,'Orders - December 2020'!$C$2:$C$2047,Worksheet!$F203),"-")</f>
        <v>-</v>
      </c>
      <c r="BG203" s="51" t="str">
        <f>IFERROR(AVERAGEIFS('Orders - December 2020'!$I$2:$I$2047,'Orders - December 2020'!$H$2:$H$2047,Worksheet!BG$3,'Orders - December 2020'!$C$2:$C$2047,Worksheet!$F203),"-")</f>
        <v>-</v>
      </c>
      <c r="BH203" s="51" t="str">
        <f>IFERROR(AVERAGEIFS('Orders - December 2020'!$I$2:$I$2047,'Orders - December 2020'!$H$2:$H$2047,Worksheet!BH$3,'Orders - December 2020'!$C$2:$C$2047,Worksheet!$F203),"-")</f>
        <v>-</v>
      </c>
      <c r="BI203" s="51" t="str">
        <f>IFERROR(AVERAGEIFS('Orders - December 2020'!$I$2:$I$2047,'Orders - December 2020'!$H$2:$H$2047,Worksheet!BI$3,'Orders - December 2020'!$C$2:$C$2047,Worksheet!$F203),"-")</f>
        <v>-</v>
      </c>
      <c r="BJ203" s="51" t="str">
        <f>IFERROR(AVERAGEIFS('Orders - December 2020'!$I$2:$I$2047,'Orders - December 2020'!$H$2:$H$2047,Worksheet!BJ$3,'Orders - December 2020'!$C$2:$C$2047,Worksheet!$F203),"-")</f>
        <v>-</v>
      </c>
      <c r="BK203" s="51" t="str">
        <f>IFERROR(AVERAGEIFS('Orders - December 2020'!$I$2:$I$2047,'Orders - December 2020'!$H$2:$H$2047,Worksheet!BK$3,'Orders - December 2020'!$C$2:$C$2047,Worksheet!$F203),"-")</f>
        <v>-</v>
      </c>
      <c r="BL203" s="51" t="str">
        <f>IFERROR(AVERAGEIFS('Orders - December 2020'!$I$2:$I$2047,'Orders - December 2020'!$H$2:$H$2047,Worksheet!BL$3,'Orders - December 2020'!$C$2:$C$2047,Worksheet!$F203),"-")</f>
        <v>-</v>
      </c>
      <c r="BM203" s="51" t="str">
        <f>IFERROR(AVERAGEIFS('Orders - December 2020'!$I$2:$I$2047,'Orders - December 2020'!$H$2:$H$2047,Worksheet!BM$3,'Orders - December 2020'!$C$2:$C$2047,Worksheet!$F203),"-")</f>
        <v>-</v>
      </c>
      <c r="BN203" s="51" t="str">
        <f>IFERROR(AVERAGEIFS('Orders - December 2020'!$I$2:$I$2047,'Orders - December 2020'!$H$2:$H$2047,Worksheet!BN$3,'Orders - December 2020'!$C$2:$C$2047,Worksheet!$F203),"-")</f>
        <v>-</v>
      </c>
      <c r="BO203" s="51" t="str">
        <f>IFERROR(AVERAGEIFS('Orders - December 2020'!$I$2:$I$2047,'Orders - December 2020'!$H$2:$H$2047,Worksheet!BO$3,'Orders - December 2020'!$C$2:$C$2047,Worksheet!$F203),"-")</f>
        <v>-</v>
      </c>
      <c r="BP203" s="51" t="str">
        <f>IFERROR(AVERAGEIFS('Orders - December 2020'!$I$2:$I$2047,'Orders - December 2020'!$H$2:$H$2047,Worksheet!BP$3,'Orders - December 2020'!$C$2:$C$2047,Worksheet!$F203),"-")</f>
        <v>-</v>
      </c>
      <c r="BQ203" s="51" t="str">
        <f>IFERROR(AVERAGEIFS('Orders - December 2020'!$I$2:$I$2047,'Orders - December 2020'!$H$2:$H$2047,Worksheet!BQ$3,'Orders - December 2020'!$C$2:$C$2047,Worksheet!$F203),"-")</f>
        <v>-</v>
      </c>
      <c r="BR203" s="51" t="str">
        <f>IFERROR(AVERAGEIFS('Orders - December 2020'!$I$2:$I$2047,'Orders - December 2020'!$H$2:$H$2047,Worksheet!BR$3,'Orders - December 2020'!$C$2:$C$2047,Worksheet!$F203),"-")</f>
        <v>-</v>
      </c>
      <c r="BS203" s="51" t="str">
        <f>IFERROR(AVERAGEIFS('Orders - December 2020'!$I$2:$I$2047,'Orders - December 2020'!$H$2:$H$2047,Worksheet!BS$3,'Orders - December 2020'!$C$2:$C$2047,Worksheet!$F203),"-")</f>
        <v>-</v>
      </c>
      <c r="BT203" s="51" t="str">
        <f>IFERROR(AVERAGEIFS('Orders - December 2020'!$I$2:$I$2047,'Orders - December 2020'!$H$2:$H$2047,Worksheet!BT$3,'Orders - December 2020'!$C$2:$C$2047,Worksheet!$F203),"-")</f>
        <v>-</v>
      </c>
      <c r="BU203" s="51" t="str">
        <f>IFERROR(AVERAGEIFS('Orders - December 2020'!$I$2:$I$2047,'Orders - December 2020'!$H$2:$H$2047,Worksheet!BU$3,'Orders - December 2020'!$C$2:$C$2047,Worksheet!$F203),"-")</f>
        <v>-</v>
      </c>
      <c r="BV203" s="51" t="str">
        <f>IFERROR(AVERAGEIFS('Orders - December 2020'!$I$2:$I$2047,'Orders - December 2020'!$H$2:$H$2047,Worksheet!BV$3,'Orders - December 2020'!$C$2:$C$2047,Worksheet!$F203),"-")</f>
        <v>-</v>
      </c>
      <c r="BW203" s="51" t="str">
        <f>IFERROR(AVERAGEIFS('Orders - December 2020'!$I$2:$I$2047,'Orders - December 2020'!$H$2:$H$2047,Worksheet!BW$3,'Orders - December 2020'!$C$2:$C$2047,Worksheet!$F203),"-")</f>
        <v>-</v>
      </c>
      <c r="BX203" s="51" t="str">
        <f>IFERROR(AVERAGEIFS('Orders - December 2020'!$I$2:$I$2047,'Orders - December 2020'!$H$2:$H$2047,Worksheet!BX$3,'Orders - December 2020'!$C$2:$C$2047,Worksheet!$F203),"-")</f>
        <v>-</v>
      </c>
      <c r="BY203" s="51" t="str">
        <f>IFERROR(AVERAGEIFS('Orders - December 2020'!$I$2:$I$2047,'Orders - December 2020'!$H$2:$H$2047,Worksheet!BY$3,'Orders - December 2020'!$C$2:$C$2047,Worksheet!$F203),"-")</f>
        <v>-</v>
      </c>
      <c r="BZ203" s="51" t="str">
        <f>IFERROR(AVERAGEIFS('Orders - December 2020'!$I$2:$I$2047,'Orders - December 2020'!$H$2:$H$2047,Worksheet!BZ$3,'Orders - December 2020'!$C$2:$C$2047,Worksheet!$F203),"-")</f>
        <v>-</v>
      </c>
      <c r="CA203" s="51" t="str">
        <f>IFERROR(AVERAGEIFS('Orders - December 2020'!$I$2:$I$2047,'Orders - December 2020'!$H$2:$H$2047,Worksheet!CA$3,'Orders - December 2020'!$C$2:$C$2047,Worksheet!$F203),"-")</f>
        <v>-</v>
      </c>
      <c r="CB203" s="51" t="str">
        <f>IFERROR(AVERAGEIFS('Orders - December 2020'!$I$2:$I$2047,'Orders - December 2020'!$H$2:$H$2047,Worksheet!CB$3,'Orders - December 2020'!$C$2:$C$2047,Worksheet!$F203),"-")</f>
        <v>-</v>
      </c>
      <c r="CC203" s="51" t="str">
        <f>IFERROR(AVERAGEIFS('Orders - December 2020'!$I$2:$I$2047,'Orders - December 2020'!$H$2:$H$2047,Worksheet!CC$3,'Orders - December 2020'!$C$2:$C$2047,Worksheet!$F203),"-")</f>
        <v>-</v>
      </c>
      <c r="CD203" s="51" t="str">
        <f>IFERROR(AVERAGEIFS('Orders - December 2020'!$I$2:$I$2047,'Orders - December 2020'!$H$2:$H$2047,Worksheet!CD$3,'Orders - December 2020'!$C$2:$C$2047,Worksheet!$F203),"-")</f>
        <v>-</v>
      </c>
      <c r="CE203" s="51" t="str">
        <f>IFERROR(AVERAGEIFS('Orders - December 2020'!$I$2:$I$2047,'Orders - December 2020'!$H$2:$H$2047,Worksheet!CE$3,'Orders - December 2020'!$C$2:$C$2047,Worksheet!$F203),"-")</f>
        <v>-</v>
      </c>
      <c r="CF203" s="51">
        <f>IFERROR(AVERAGEIFS('Orders - December 2020'!$I$2:$I$2047,'Orders - December 2020'!$H$2:$H$2047,Worksheet!CF$3,'Orders - December 2020'!$C$2:$C$2047,Worksheet!$F203),"-")</f>
        <v>1</v>
      </c>
      <c r="CG203" s="51" t="str">
        <f>IFERROR(AVERAGEIFS('Orders - December 2020'!$I$2:$I$2047,'Orders - December 2020'!$H$2:$H$2047,Worksheet!CG$3,'Orders - December 2020'!$C$2:$C$2047,Worksheet!$F203),"-")</f>
        <v>-</v>
      </c>
      <c r="CH203" s="51" t="str">
        <f>IFERROR(AVERAGEIFS('Orders - December 2020'!$I$2:$I$2047,'Orders - December 2020'!$H$2:$H$2047,Worksheet!CH$3,'Orders - December 2020'!$C$2:$C$2047,Worksheet!$F203),"-")</f>
        <v>-</v>
      </c>
      <c r="CI203" s="51" t="str">
        <f>IFERROR(AVERAGEIFS('Orders - December 2020'!$I$2:$I$2047,'Orders - December 2020'!$H$2:$H$2047,Worksheet!CI$3,'Orders - December 2020'!$C$2:$C$2047,Worksheet!$F203),"-")</f>
        <v>-</v>
      </c>
      <c r="CJ203" s="51" t="str">
        <f>IFERROR(AVERAGEIFS('Orders - December 2020'!$I$2:$I$2047,'Orders - December 2020'!$H$2:$H$2047,Worksheet!CJ$3,'Orders - December 2020'!$C$2:$C$2047,Worksheet!$F203),"-")</f>
        <v>-</v>
      </c>
      <c r="CK203" s="51" t="str">
        <f>IFERROR(AVERAGEIFS('Orders - December 2020'!$I$2:$I$2047,'Orders - December 2020'!$H$2:$H$2047,Worksheet!CK$3,'Orders - December 2020'!$C$2:$C$2047,Worksheet!$F203),"-")</f>
        <v>-</v>
      </c>
      <c r="CL203" s="51" t="str">
        <f>IFERROR(AVERAGEIFS('Orders - December 2020'!$I$2:$I$2047,'Orders - December 2020'!$H$2:$H$2047,Worksheet!CL$3,'Orders - December 2020'!$C$2:$C$2047,Worksheet!$F203),"-")</f>
        <v>-</v>
      </c>
      <c r="CM203" s="51" t="str">
        <f>IFERROR(AVERAGEIFS('Orders - December 2020'!$I$2:$I$2047,'Orders - December 2020'!$H$2:$H$2047,Worksheet!CM$3,'Orders - December 2020'!$C$2:$C$2047,Worksheet!$F203),"-")</f>
        <v>-</v>
      </c>
      <c r="CN203" s="51" t="str">
        <f>IFERROR(AVERAGEIFS('Orders - December 2020'!$I$2:$I$2047,'Orders - December 2020'!$H$2:$H$2047,Worksheet!CN$3,'Orders - December 2020'!$C$2:$C$2047,Worksheet!$F203),"-")</f>
        <v>-</v>
      </c>
      <c r="CO203" s="51" t="str">
        <f>IFERROR(AVERAGEIFS('Orders - December 2020'!$I$2:$I$2047,'Orders - December 2020'!$H$2:$H$2047,Worksheet!CO$3,'Orders - December 2020'!$C$2:$C$2047,Worksheet!$F203),"-")</f>
        <v>-</v>
      </c>
      <c r="CP203" s="51" t="str">
        <f>IFERROR(AVERAGEIFS('Orders - December 2020'!$I$2:$I$2047,'Orders - December 2020'!$H$2:$H$2047,Worksheet!CP$3,'Orders - December 2020'!$C$2:$C$2047,Worksheet!$F203),"-")</f>
        <v>-</v>
      </c>
      <c r="CQ203" s="51" t="str">
        <f>IFERROR(AVERAGEIFS('Orders - December 2020'!$I$2:$I$2047,'Orders - December 2020'!$H$2:$H$2047,Worksheet!CQ$3,'Orders - December 2020'!$C$2:$C$2047,Worksheet!$F203),"-")</f>
        <v>-</v>
      </c>
      <c r="CR203" s="51" t="str">
        <f>IFERROR(AVERAGEIFS('Orders - December 2020'!$I$2:$I$2047,'Orders - December 2020'!$H$2:$H$2047,Worksheet!CR$3,'Orders - December 2020'!$C$2:$C$2047,Worksheet!$F203),"-")</f>
        <v>-</v>
      </c>
      <c r="CS203" s="51" t="str">
        <f>IFERROR(AVERAGEIFS('Orders - December 2020'!$I$2:$I$2047,'Orders - December 2020'!$H$2:$H$2047,Worksheet!CS$3,'Orders - December 2020'!$C$2:$C$2047,Worksheet!$F203),"-")</f>
        <v>-</v>
      </c>
      <c r="CT203" s="51" t="str">
        <f>IFERROR(AVERAGEIFS('Orders - December 2020'!$I$2:$I$2047,'Orders - December 2020'!$H$2:$H$2047,Worksheet!CT$3,'Orders - December 2020'!$C$2:$C$2047,Worksheet!$F203),"-")</f>
        <v>-</v>
      </c>
      <c r="CU203" s="51" t="str">
        <f>IFERROR(AVERAGEIFS('Orders - December 2020'!$I$2:$I$2047,'Orders - December 2020'!$H$2:$H$2047,Worksheet!CU$3,'Orders - December 2020'!$C$2:$C$2047,Worksheet!$F203),"-")</f>
        <v>-</v>
      </c>
      <c r="CV203" s="51" t="str">
        <f>IFERROR(AVERAGEIFS('Orders - December 2020'!$I$2:$I$2047,'Orders - December 2020'!$H$2:$H$2047,Worksheet!CV$3,'Orders - December 2020'!$C$2:$C$2047,Worksheet!$F203),"-")</f>
        <v>-</v>
      </c>
      <c r="CW203" s="51" t="str">
        <f>IFERROR(AVERAGEIFS('Orders - December 2020'!$I$2:$I$2047,'Orders - December 2020'!$H$2:$H$2047,Worksheet!CW$3,'Orders - December 2020'!$C$2:$C$2047,Worksheet!$F203),"-")</f>
        <v>-</v>
      </c>
      <c r="CX203" s="51" t="str">
        <f>IFERROR(AVERAGEIFS('Orders - December 2020'!$I$2:$I$2047,'Orders - December 2020'!$H$2:$H$2047,Worksheet!CX$3,'Orders - December 2020'!$C$2:$C$2047,Worksheet!$F203),"-")</f>
        <v>-</v>
      </c>
      <c r="CY203" s="51" t="str">
        <f>IFERROR(AVERAGEIFS('Orders - December 2020'!$I$2:$I$2047,'Orders - December 2020'!$H$2:$H$2047,Worksheet!CY$3,'Orders - December 2020'!$C$2:$C$2047,Worksheet!$F203),"-")</f>
        <v>-</v>
      </c>
      <c r="CZ203" s="51" t="str">
        <f>IFERROR(AVERAGEIFS('Orders - December 2020'!$I$2:$I$2047,'Orders - December 2020'!$H$2:$H$2047,Worksheet!CZ$3,'Orders - December 2020'!$C$2:$C$2047,Worksheet!$F203),"-")</f>
        <v>-</v>
      </c>
      <c r="DA203" s="51" t="str">
        <f>IFERROR(AVERAGEIFS('Orders - December 2020'!$I$2:$I$2047,'Orders - December 2020'!$H$2:$H$2047,Worksheet!DA$3,'Orders - December 2020'!$C$2:$C$2047,Worksheet!$F203),"-")</f>
        <v>-</v>
      </c>
      <c r="DB203" s="51" t="str">
        <f>IFERROR(AVERAGEIFS('Orders - December 2020'!$I$2:$I$2047,'Orders - December 2020'!$H$2:$H$2047,Worksheet!DB$3,'Orders - December 2020'!$C$2:$C$2047,Worksheet!$F203),"-")</f>
        <v>-</v>
      </c>
      <c r="DC203" s="51" t="str">
        <f>IFERROR(AVERAGEIFS('Orders - December 2020'!$I$2:$I$2047,'Orders - December 2020'!$H$2:$H$2047,Worksheet!DC$3,'Orders - December 2020'!$C$2:$C$2047,Worksheet!$F203),"-")</f>
        <v>-</v>
      </c>
      <c r="DD203" s="51" t="str">
        <f>IFERROR(AVERAGEIFS('Orders - December 2020'!$I$2:$I$2047,'Orders - December 2020'!$H$2:$H$2047,Worksheet!DD$3,'Orders - December 2020'!$C$2:$C$2047,Worksheet!$F203),"-")</f>
        <v>-</v>
      </c>
      <c r="DE203" s="51" t="str">
        <f>IFERROR(AVERAGEIFS('Orders - December 2020'!$I$2:$I$2047,'Orders - December 2020'!$H$2:$H$2047,Worksheet!DE$3,'Orders - December 2020'!$C$2:$C$2047,Worksheet!$F203),"-")</f>
        <v>-</v>
      </c>
      <c r="DF203" s="51" t="str">
        <f>IFERROR(AVERAGEIFS('Orders - December 2020'!$I$2:$I$2047,'Orders - December 2020'!$H$2:$H$2047,Worksheet!DF$3,'Orders - December 2020'!$C$2:$C$2047,Worksheet!$F203),"-")</f>
        <v>-</v>
      </c>
      <c r="DG203" s="51" t="str">
        <f>IFERROR(AVERAGEIFS('Orders - December 2020'!$I$2:$I$2047,'Orders - December 2020'!$H$2:$H$2047,Worksheet!DG$3,'Orders - December 2020'!$C$2:$C$2047,Worksheet!$F203),"-")</f>
        <v>-</v>
      </c>
      <c r="DH203" s="51" t="str">
        <f>IFERROR(AVERAGEIFS('Orders - December 2020'!$I$2:$I$2047,'Orders - December 2020'!$H$2:$H$2047,Worksheet!DH$3,'Orders - December 2020'!$C$2:$C$2047,Worksheet!$F203),"-")</f>
        <v>-</v>
      </c>
      <c r="DI203" s="51" t="str">
        <f>IFERROR(AVERAGEIFS('Orders - December 2020'!$I$2:$I$2047,'Orders - December 2020'!$H$2:$H$2047,Worksheet!DI$3,'Orders - December 2020'!$C$2:$C$2047,Worksheet!$F203),"-")</f>
        <v>-</v>
      </c>
      <c r="DJ203" s="51" t="str">
        <f>IFERROR(AVERAGEIFS('Orders - December 2020'!$I$2:$I$2047,'Orders - December 2020'!$H$2:$H$2047,Worksheet!DJ$3,'Orders - December 2020'!$C$2:$C$2047,Worksheet!$F203),"-")</f>
        <v>-</v>
      </c>
      <c r="DK203" s="51" t="str">
        <f>IFERROR(AVERAGEIFS('Orders - December 2020'!$I$2:$I$2047,'Orders - December 2020'!$H$2:$H$2047,Worksheet!DK$3,'Orders - December 2020'!$C$2:$C$2047,Worksheet!$F203),"-")</f>
        <v>-</v>
      </c>
      <c r="DL203" s="51" t="str">
        <f>IFERROR(AVERAGEIFS('Orders - December 2020'!$I$2:$I$2047,'Orders - December 2020'!$H$2:$H$2047,Worksheet!DL$3,'Orders - December 2020'!$C$2:$C$2047,Worksheet!$F203),"-")</f>
        <v>-</v>
      </c>
      <c r="DM203" s="51" t="str">
        <f>IFERROR(AVERAGEIFS('Orders - December 2020'!$I$2:$I$2047,'Orders - December 2020'!$H$2:$H$2047,Worksheet!DM$3,'Orders - December 2020'!$C$2:$C$2047,Worksheet!$F203),"-")</f>
        <v>-</v>
      </c>
      <c r="DN203" s="51" t="str">
        <f>IFERROR(AVERAGEIFS('Orders - December 2020'!$I$2:$I$2047,'Orders - December 2020'!$H$2:$H$2047,Worksheet!DN$3,'Orders - December 2020'!$C$2:$C$2047,Worksheet!$F203),"-")</f>
        <v>-</v>
      </c>
      <c r="DO203" s="51" t="str">
        <f>IFERROR(AVERAGEIFS('Orders - December 2020'!$I$2:$I$2047,'Orders - December 2020'!$H$2:$H$2047,Worksheet!DO$3,'Orders - December 2020'!$C$2:$C$2047,Worksheet!$F203),"-")</f>
        <v>-</v>
      </c>
      <c r="DP203" s="51" t="str">
        <f>IFERROR(AVERAGEIFS('Orders - December 2020'!$I$2:$I$2047,'Orders - December 2020'!$H$2:$H$2047,Worksheet!DP$3,'Orders - December 2020'!$C$2:$C$2047,Worksheet!$F203),"-")</f>
        <v>-</v>
      </c>
      <c r="DQ203" s="51" t="str">
        <f>IFERROR(AVERAGEIFS('Orders - December 2020'!$I$2:$I$2047,'Orders - December 2020'!$H$2:$H$2047,Worksheet!DQ$3,'Orders - December 2020'!$C$2:$C$2047,Worksheet!$F203),"-")</f>
        <v>-</v>
      </c>
      <c r="DR203" s="51" t="str">
        <f>IFERROR(AVERAGEIFS('Orders - December 2020'!$I$2:$I$2047,'Orders - December 2020'!$H$2:$H$2047,Worksheet!DR$3,'Orders - December 2020'!$C$2:$C$2047,Worksheet!$F203),"-")</f>
        <v>-</v>
      </c>
      <c r="DS203" s="51" t="str">
        <f>IFERROR(AVERAGEIFS('Orders - December 2020'!$I$2:$I$2047,'Orders - December 2020'!$H$2:$H$2047,Worksheet!DS$3,'Orders - December 2020'!$C$2:$C$2047,Worksheet!$F203),"-")</f>
        <v>-</v>
      </c>
      <c r="DT203" s="51" t="str">
        <f>IFERROR(AVERAGEIFS('Orders - December 2020'!$I$2:$I$2047,'Orders - December 2020'!$H$2:$H$2047,Worksheet!DT$3,'Orders - December 2020'!$C$2:$C$2047,Worksheet!$F203),"-")</f>
        <v>-</v>
      </c>
      <c r="DU203" s="51" t="str">
        <f>IFERROR(AVERAGEIFS('Orders - December 2020'!$I$2:$I$2047,'Orders - December 2020'!$H$2:$H$2047,Worksheet!DU$3,'Orders - December 2020'!$C$2:$C$2047,Worksheet!$F203),"-")</f>
        <v>-</v>
      </c>
      <c r="DV203" s="51" t="str">
        <f>IFERROR(AVERAGEIFS('Orders - December 2020'!$I$2:$I$2047,'Orders - December 2020'!$H$2:$H$2047,Worksheet!DV$3,'Orders - December 2020'!$C$2:$C$2047,Worksheet!$F203),"-")</f>
        <v>-</v>
      </c>
      <c r="DW203" s="51" t="str">
        <f>IFERROR(AVERAGEIFS('Orders - December 2020'!$I$2:$I$2047,'Orders - December 2020'!$H$2:$H$2047,Worksheet!DW$3,'Orders - December 2020'!$C$2:$C$2047,Worksheet!$F203),"-")</f>
        <v>-</v>
      </c>
      <c r="DX203" s="51" t="str">
        <f>IFERROR(AVERAGEIFS('Orders - December 2020'!$I$2:$I$2047,'Orders - December 2020'!$H$2:$H$2047,Worksheet!DX$3,'Orders - December 2020'!$C$2:$C$2047,Worksheet!$F203),"-")</f>
        <v>-</v>
      </c>
      <c r="DY203" s="51">
        <f>IFERROR(AVERAGEIFS('Orders - December 2020'!$I$2:$I$2047,'Orders - December 2020'!$H$2:$H$2047,Worksheet!DY$3,'Orders - December 2020'!$C$2:$C$2047,Worksheet!$F203),"-")</f>
        <v>2</v>
      </c>
      <c r="DZ203" s="51">
        <f>IFERROR(AVERAGEIFS('Orders - December 2020'!$I$2:$I$2047,'Orders - December 2020'!$H$2:$H$2047,Worksheet!DZ$3,'Orders - December 2020'!$C$2:$C$2047,Worksheet!$F203),"-")</f>
        <v>2</v>
      </c>
      <c r="EA203" s="51" t="str">
        <f>IFERROR(AVERAGEIFS('Orders - December 2020'!$I$2:$I$2047,'Orders - December 2020'!$H$2:$H$2047,Worksheet!EA$3,'Orders - December 2020'!$C$2:$C$2047,Worksheet!$F203),"-")</f>
        <v>-</v>
      </c>
      <c r="EB203" s="51" t="str">
        <f>IFERROR(AVERAGEIFS('Orders - December 2020'!$I$2:$I$2047,'Orders - December 2020'!$H$2:$H$2047,Worksheet!EB$3,'Orders - December 2020'!$C$2:$C$2047,Worksheet!$F203),"-")</f>
        <v>-</v>
      </c>
      <c r="EC203" s="51" t="str">
        <f>IFERROR(AVERAGEIFS('Orders - December 2020'!$I$2:$I$2047,'Orders - December 2020'!$H$2:$H$2047,Worksheet!EC$3,'Orders - December 2020'!$C$2:$C$2047,Worksheet!$F203),"-")</f>
        <v>-</v>
      </c>
      <c r="ED203" s="51" t="str">
        <f>IFERROR(AVERAGEIFS('Orders - December 2020'!$I$2:$I$2047,'Orders - December 2020'!$H$2:$H$2047,Worksheet!ED$3,'Orders - December 2020'!$C$2:$C$2047,Worksheet!$F203),"-")</f>
        <v>-</v>
      </c>
      <c r="EE203" s="51" t="str">
        <f>IFERROR(AVERAGEIFS('Orders - December 2020'!$I$2:$I$2047,'Orders - December 2020'!$H$2:$H$2047,Worksheet!EE$3,'Orders - December 2020'!$C$2:$C$2047,Worksheet!$F203),"-")</f>
        <v>-</v>
      </c>
      <c r="EF203" s="51" t="str">
        <f>IFERROR(AVERAGEIFS('Orders - December 2020'!$I$2:$I$2047,'Orders - December 2020'!$H$2:$H$2047,Worksheet!EF$3,'Orders - December 2020'!$C$2:$C$2047,Worksheet!$F203),"-")</f>
        <v>-</v>
      </c>
      <c r="EG203" s="51" t="str">
        <f>IFERROR(AVERAGEIFS('Orders - December 2020'!$I$2:$I$2047,'Orders - December 2020'!$H$2:$H$2047,Worksheet!EG$3,'Orders - December 2020'!$C$2:$C$2047,Worksheet!$F203),"-")</f>
        <v>-</v>
      </c>
      <c r="EH203" s="51" t="str">
        <f>IFERROR(AVERAGEIFS('Orders - December 2020'!$I$2:$I$2047,'Orders - December 2020'!$H$2:$H$2047,Worksheet!EH$3,'Orders - December 2020'!$C$2:$C$2047,Worksheet!$F203),"-")</f>
        <v>-</v>
      </c>
      <c r="EI203" s="51" t="str">
        <f>IFERROR(AVERAGEIFS('Orders - December 2020'!$I$2:$I$2047,'Orders - December 2020'!$H$2:$H$2047,Worksheet!EI$3,'Orders - December 2020'!$C$2:$C$2047,Worksheet!$F203),"-")</f>
        <v>-</v>
      </c>
      <c r="EJ203" s="51" t="str">
        <f>IFERROR(AVERAGEIFS('Orders - December 2020'!$I$2:$I$2047,'Orders - December 2020'!$H$2:$H$2047,Worksheet!EJ$3,'Orders - December 2020'!$C$2:$C$2047,Worksheet!$F203),"-")</f>
        <v>-</v>
      </c>
      <c r="EK203" s="51" t="str">
        <f>IFERROR(AVERAGEIFS('Orders - December 2020'!$I$2:$I$2047,'Orders - December 2020'!$H$2:$H$2047,Worksheet!EK$3,'Orders - December 2020'!$C$2:$C$2047,Worksheet!$F203),"-")</f>
        <v>-</v>
      </c>
      <c r="EL203" s="51">
        <f>IFERROR(AVERAGEIFS('Orders - December 2020'!$I$2:$I$2047,'Orders - December 2020'!$H$2:$H$2047,Worksheet!EL$3,'Orders - December 2020'!$C$2:$C$2047,Worksheet!$F203),"-")</f>
        <v>2</v>
      </c>
      <c r="EM203" s="51" t="str">
        <f>IFERROR(AVERAGEIFS('Orders - December 2020'!$I$2:$I$2047,'Orders - December 2020'!$H$2:$H$2047,Worksheet!EM$3,'Orders - December 2020'!$C$2:$C$2047,Worksheet!$F203),"-")</f>
        <v>-</v>
      </c>
      <c r="EN203" s="51">
        <f>IFERROR(AVERAGEIFS('Orders - December 2020'!$I$2:$I$2047,'Orders - December 2020'!$H$2:$H$2047,Worksheet!EN$3,'Orders - December 2020'!$C$2:$C$2047,Worksheet!$F203),"-")</f>
        <v>2</v>
      </c>
      <c r="EO203" s="51" t="str">
        <f>IFERROR(AVERAGEIFS('Orders - December 2020'!$I$2:$I$2047,'Orders - December 2020'!$H$2:$H$2047,Worksheet!EO$3,'Orders - December 2020'!$C$2:$C$2047,Worksheet!$F203),"-")</f>
        <v>-</v>
      </c>
      <c r="EP203" s="51" t="str">
        <f>IFERROR(AVERAGEIFS('Orders - December 2020'!$I$2:$I$2047,'Orders - December 2020'!$H$2:$H$2047,Worksheet!EP$3,'Orders - December 2020'!$C$2:$C$2047,Worksheet!$F203),"-")</f>
        <v>-</v>
      </c>
      <c r="EQ203" s="51" t="str">
        <f>IFERROR(AVERAGEIFS('Orders - December 2020'!$I$2:$I$2047,'Orders - December 2020'!$H$2:$H$2047,Worksheet!EQ$3,'Orders - December 2020'!$C$2:$C$2047,Worksheet!$F203),"-")</f>
        <v>-</v>
      </c>
      <c r="ER203" s="51" t="str">
        <f>IFERROR(AVERAGEIFS('Orders - December 2020'!$I$2:$I$2047,'Orders - December 2020'!$H$2:$H$2047,Worksheet!ER$3,'Orders - December 2020'!$C$2:$C$2047,Worksheet!$F203),"-")</f>
        <v>-</v>
      </c>
      <c r="ES203" s="51" t="str">
        <f>IFERROR(AVERAGEIFS('Orders - December 2020'!$I$2:$I$2047,'Orders - December 2020'!$H$2:$H$2047,Worksheet!ES$3,'Orders - December 2020'!$C$2:$C$2047,Worksheet!$F203),"-")</f>
        <v>-</v>
      </c>
      <c r="ET203" s="51">
        <f>IFERROR(AVERAGEIFS('Orders - December 2020'!$I$2:$I$2047,'Orders - December 2020'!$H$2:$H$2047,Worksheet!ET$3,'Orders - December 2020'!$C$2:$C$2047,Worksheet!$F203),"-")</f>
        <v>1</v>
      </c>
      <c r="EU203" s="51" t="str">
        <f>IFERROR(AVERAGEIFS('Orders - December 2020'!$I$2:$I$2047,'Orders - December 2020'!$H$2:$H$2047,Worksheet!EU$3,'Orders - December 2020'!$C$2:$C$2047,Worksheet!$F203),"-")</f>
        <v>-</v>
      </c>
      <c r="EV203" s="51" t="str">
        <f>IFERROR(AVERAGEIFS('Orders - December 2020'!$I$2:$I$2047,'Orders - December 2020'!$H$2:$H$2047,Worksheet!EV$3,'Orders - December 2020'!$C$2:$C$2047,Worksheet!$F203),"-")</f>
        <v>-</v>
      </c>
      <c r="EW203" s="51" t="str">
        <f>IFERROR(AVERAGEIFS('Orders - December 2020'!$I$2:$I$2047,'Orders - December 2020'!$H$2:$H$2047,Worksheet!EW$3,'Orders - December 2020'!$C$2:$C$2047,Worksheet!$F203),"-")</f>
        <v>-</v>
      </c>
      <c r="EX203" s="51" t="str">
        <f>IFERROR(AVERAGEIFS('Orders - December 2020'!$I$2:$I$2047,'Orders - December 2020'!$H$2:$H$2047,Worksheet!EX$3,'Orders - December 2020'!$C$2:$C$2047,Worksheet!$F203),"-")</f>
        <v>-</v>
      </c>
      <c r="EY203" s="51">
        <f>IFERROR(AVERAGEIFS('Orders - December 2020'!$I$2:$I$2047,'Orders - December 2020'!$H$2:$H$2047,Worksheet!EY$3,'Orders - December 2020'!$C$2:$C$2047,Worksheet!$F203),"-")</f>
        <v>2</v>
      </c>
      <c r="EZ203" s="51" t="str">
        <f>IFERROR(AVERAGEIFS('Orders - December 2020'!$I$2:$I$2047,'Orders - December 2020'!$H$2:$H$2047,Worksheet!EZ$3,'Orders - December 2020'!$C$2:$C$2047,Worksheet!$F203),"-")</f>
        <v>-</v>
      </c>
      <c r="FA203" s="51" t="str">
        <f>IFERROR(AVERAGEIFS('Orders - December 2020'!$I$2:$I$2047,'Orders - December 2020'!$H$2:$H$2047,Worksheet!FA$3,'Orders - December 2020'!$C$2:$C$2047,Worksheet!$F203),"-")</f>
        <v>-</v>
      </c>
      <c r="FB203" s="51" t="str">
        <f>IFERROR(AVERAGEIFS('Orders - December 2020'!$I$2:$I$2047,'Orders - December 2020'!$H$2:$H$2047,Worksheet!FB$3,'Orders - December 2020'!$C$2:$C$2047,Worksheet!$F203),"-")</f>
        <v>-</v>
      </c>
      <c r="FC203" s="51" t="str">
        <f>IFERROR(AVERAGEIFS('Orders - December 2020'!$I$2:$I$2047,'Orders - December 2020'!$H$2:$H$2047,Worksheet!FC$3,'Orders - December 2020'!$C$2:$C$2047,Worksheet!$F203),"-")</f>
        <v>-</v>
      </c>
      <c r="FD203" s="51" t="str">
        <f>IFERROR(AVERAGEIFS('Orders - December 2020'!$I$2:$I$2047,'Orders - December 2020'!$H$2:$H$2047,Worksheet!FD$3,'Orders - December 2020'!$C$2:$C$2047,Worksheet!$F203),"-")</f>
        <v>-</v>
      </c>
      <c r="FE203" s="51" t="str">
        <f>IFERROR(AVERAGEIFS('Orders - December 2020'!$I$2:$I$2047,'Orders - December 2020'!$H$2:$H$2047,Worksheet!FE$3,'Orders - December 2020'!$C$2:$C$2047,Worksheet!$F203),"-")</f>
        <v>-</v>
      </c>
      <c r="FF203" s="51" t="str">
        <f>IFERROR(AVERAGEIFS('Orders - December 2020'!$I$2:$I$2047,'Orders - December 2020'!$H$2:$H$2047,Worksheet!FF$3,'Orders - December 2020'!$C$2:$C$2047,Worksheet!$F203),"-")</f>
        <v>-</v>
      </c>
      <c r="FG203" s="52" t="str">
        <f>IFERROR(AVERAGEIFS('Orders - December 2020'!$I$2:$I$2047,'Orders - December 2020'!$H$2:$H$2047,Worksheet!FG$3,'Orders - December 2020'!$C$2:$C$2047,Worksheet!$F203),"-")</f>
        <v>-</v>
      </c>
    </row>
    <row r="204" spans="6:163">
      <c r="F204" s="45" t="str">
        <v>Guideright SuperMinimart</v>
      </c>
      <c r="G204" s="50" t="str">
        <f>IFERROR(AVERAGEIFS('Orders - December 2020'!$I$2:$I$2047,'Orders - December 2020'!$H$2:$H$2047,Worksheet!G$3,'Orders - December 2020'!$C$2:$C$2047,Worksheet!$F204),"-")</f>
        <v>-</v>
      </c>
      <c r="H204" s="51" t="str">
        <f>IFERROR(AVERAGEIFS('Orders - December 2020'!$I$2:$I$2047,'Orders - December 2020'!$H$2:$H$2047,Worksheet!H$3,'Orders - December 2020'!$C$2:$C$2047,Worksheet!$F204),"-")</f>
        <v>-</v>
      </c>
      <c r="I204" s="51" t="str">
        <f>IFERROR(AVERAGEIFS('Orders - December 2020'!$I$2:$I$2047,'Orders - December 2020'!$H$2:$H$2047,Worksheet!I$3,'Orders - December 2020'!$C$2:$C$2047,Worksheet!$F204),"-")</f>
        <v>-</v>
      </c>
      <c r="J204" s="51" t="str">
        <f>IFERROR(AVERAGEIFS('Orders - December 2020'!$I$2:$I$2047,'Orders - December 2020'!$H$2:$H$2047,Worksheet!J$3,'Orders - December 2020'!$C$2:$C$2047,Worksheet!$F204),"-")</f>
        <v>-</v>
      </c>
      <c r="K204" s="51" t="str">
        <f>IFERROR(AVERAGEIFS('Orders - December 2020'!$I$2:$I$2047,'Orders - December 2020'!$H$2:$H$2047,Worksheet!K$3,'Orders - December 2020'!$C$2:$C$2047,Worksheet!$F204),"-")</f>
        <v>-</v>
      </c>
      <c r="L204" s="51" t="str">
        <f>IFERROR(AVERAGEIFS('Orders - December 2020'!$I$2:$I$2047,'Orders - December 2020'!$H$2:$H$2047,Worksheet!L$3,'Orders - December 2020'!$C$2:$C$2047,Worksheet!$F204),"-")</f>
        <v>-</v>
      </c>
      <c r="M204" s="51" t="str">
        <f>IFERROR(AVERAGEIFS('Orders - December 2020'!$I$2:$I$2047,'Orders - December 2020'!$H$2:$H$2047,Worksheet!M$3,'Orders - December 2020'!$C$2:$C$2047,Worksheet!$F204),"-")</f>
        <v>-</v>
      </c>
      <c r="N204" s="51" t="str">
        <f>IFERROR(AVERAGEIFS('Orders - December 2020'!$I$2:$I$2047,'Orders - December 2020'!$H$2:$H$2047,Worksheet!N$3,'Orders - December 2020'!$C$2:$C$2047,Worksheet!$F204),"-")</f>
        <v>-</v>
      </c>
      <c r="O204" s="51" t="str">
        <f>IFERROR(AVERAGEIFS('Orders - December 2020'!$I$2:$I$2047,'Orders - December 2020'!$H$2:$H$2047,Worksheet!O$3,'Orders - December 2020'!$C$2:$C$2047,Worksheet!$F204),"-")</f>
        <v>-</v>
      </c>
      <c r="P204" s="51" t="str">
        <f>IFERROR(AVERAGEIFS('Orders - December 2020'!$I$2:$I$2047,'Orders - December 2020'!$H$2:$H$2047,Worksheet!P$3,'Orders - December 2020'!$C$2:$C$2047,Worksheet!$F204),"-")</f>
        <v>-</v>
      </c>
      <c r="Q204" s="51" t="str">
        <f>IFERROR(AVERAGEIFS('Orders - December 2020'!$I$2:$I$2047,'Orders - December 2020'!$H$2:$H$2047,Worksheet!Q$3,'Orders - December 2020'!$C$2:$C$2047,Worksheet!$F204),"-")</f>
        <v>-</v>
      </c>
      <c r="R204" s="51" t="str">
        <f>IFERROR(AVERAGEIFS('Orders - December 2020'!$I$2:$I$2047,'Orders - December 2020'!$H$2:$H$2047,Worksheet!R$3,'Orders - December 2020'!$C$2:$C$2047,Worksheet!$F204),"-")</f>
        <v>-</v>
      </c>
      <c r="S204" s="51" t="str">
        <f>IFERROR(AVERAGEIFS('Orders - December 2020'!$I$2:$I$2047,'Orders - December 2020'!$H$2:$H$2047,Worksheet!S$3,'Orders - December 2020'!$C$2:$C$2047,Worksheet!$F204),"-")</f>
        <v>-</v>
      </c>
      <c r="T204" s="51" t="str">
        <f>IFERROR(AVERAGEIFS('Orders - December 2020'!$I$2:$I$2047,'Orders - December 2020'!$H$2:$H$2047,Worksheet!T$3,'Orders - December 2020'!$C$2:$C$2047,Worksheet!$F204),"-")</f>
        <v>-</v>
      </c>
      <c r="U204" s="51" t="str">
        <f>IFERROR(AVERAGEIFS('Orders - December 2020'!$I$2:$I$2047,'Orders - December 2020'!$H$2:$H$2047,Worksheet!U$3,'Orders - December 2020'!$C$2:$C$2047,Worksheet!$F204),"-")</f>
        <v>-</v>
      </c>
      <c r="V204" s="51" t="str">
        <f>IFERROR(AVERAGEIFS('Orders - December 2020'!$I$2:$I$2047,'Orders - December 2020'!$H$2:$H$2047,Worksheet!V$3,'Orders - December 2020'!$C$2:$C$2047,Worksheet!$F204),"-")</f>
        <v>-</v>
      </c>
      <c r="W204" s="51" t="str">
        <f>IFERROR(AVERAGEIFS('Orders - December 2020'!$I$2:$I$2047,'Orders - December 2020'!$H$2:$H$2047,Worksheet!W$3,'Orders - December 2020'!$C$2:$C$2047,Worksheet!$F204),"-")</f>
        <v>-</v>
      </c>
      <c r="X204" s="51" t="str">
        <f>IFERROR(AVERAGEIFS('Orders - December 2020'!$I$2:$I$2047,'Orders - December 2020'!$H$2:$H$2047,Worksheet!X$3,'Orders - December 2020'!$C$2:$C$2047,Worksheet!$F204),"-")</f>
        <v>-</v>
      </c>
      <c r="Y204" s="51" t="str">
        <f>IFERROR(AVERAGEIFS('Orders - December 2020'!$I$2:$I$2047,'Orders - December 2020'!$H$2:$H$2047,Worksheet!Y$3,'Orders - December 2020'!$C$2:$C$2047,Worksheet!$F204),"-")</f>
        <v>-</v>
      </c>
      <c r="Z204" s="51" t="str">
        <f>IFERROR(AVERAGEIFS('Orders - December 2020'!$I$2:$I$2047,'Orders - December 2020'!$H$2:$H$2047,Worksheet!Z$3,'Orders - December 2020'!$C$2:$C$2047,Worksheet!$F204),"-")</f>
        <v>-</v>
      </c>
      <c r="AA204" s="51" t="str">
        <f>IFERROR(AVERAGEIFS('Orders - December 2020'!$I$2:$I$2047,'Orders - December 2020'!$H$2:$H$2047,Worksheet!AA$3,'Orders - December 2020'!$C$2:$C$2047,Worksheet!$F204),"-")</f>
        <v>-</v>
      </c>
      <c r="AB204" s="51" t="str">
        <f>IFERROR(AVERAGEIFS('Orders - December 2020'!$I$2:$I$2047,'Orders - December 2020'!$H$2:$H$2047,Worksheet!AB$3,'Orders - December 2020'!$C$2:$C$2047,Worksheet!$F204),"-")</f>
        <v>-</v>
      </c>
      <c r="AC204" s="51" t="str">
        <f>IFERROR(AVERAGEIFS('Orders - December 2020'!$I$2:$I$2047,'Orders - December 2020'!$H$2:$H$2047,Worksheet!AC$3,'Orders - December 2020'!$C$2:$C$2047,Worksheet!$F204),"-")</f>
        <v>-</v>
      </c>
      <c r="AD204" s="51" t="str">
        <f>IFERROR(AVERAGEIFS('Orders - December 2020'!$I$2:$I$2047,'Orders - December 2020'!$H$2:$H$2047,Worksheet!AD$3,'Orders - December 2020'!$C$2:$C$2047,Worksheet!$F204),"-")</f>
        <v>-</v>
      </c>
      <c r="AE204" s="51" t="str">
        <f>IFERROR(AVERAGEIFS('Orders - December 2020'!$I$2:$I$2047,'Orders - December 2020'!$H$2:$H$2047,Worksheet!AE$3,'Orders - December 2020'!$C$2:$C$2047,Worksheet!$F204),"-")</f>
        <v>-</v>
      </c>
      <c r="AF204" s="51" t="str">
        <f>IFERROR(AVERAGEIFS('Orders - December 2020'!$I$2:$I$2047,'Orders - December 2020'!$H$2:$H$2047,Worksheet!AF$3,'Orders - December 2020'!$C$2:$C$2047,Worksheet!$F204),"-")</f>
        <v>-</v>
      </c>
      <c r="AG204" s="51" t="str">
        <f>IFERROR(AVERAGEIFS('Orders - December 2020'!$I$2:$I$2047,'Orders - December 2020'!$H$2:$H$2047,Worksheet!AG$3,'Orders - December 2020'!$C$2:$C$2047,Worksheet!$F204),"-")</f>
        <v>-</v>
      </c>
      <c r="AH204" s="51" t="str">
        <f>IFERROR(AVERAGEIFS('Orders - December 2020'!$I$2:$I$2047,'Orders - December 2020'!$H$2:$H$2047,Worksheet!AH$3,'Orders - December 2020'!$C$2:$C$2047,Worksheet!$F204),"-")</f>
        <v>-</v>
      </c>
      <c r="AI204" s="51" t="str">
        <f>IFERROR(AVERAGEIFS('Orders - December 2020'!$I$2:$I$2047,'Orders - December 2020'!$H$2:$H$2047,Worksheet!AI$3,'Orders - December 2020'!$C$2:$C$2047,Worksheet!$F204),"-")</f>
        <v>-</v>
      </c>
      <c r="AJ204" s="51" t="str">
        <f>IFERROR(AVERAGEIFS('Orders - December 2020'!$I$2:$I$2047,'Orders - December 2020'!$H$2:$H$2047,Worksheet!AJ$3,'Orders - December 2020'!$C$2:$C$2047,Worksheet!$F204),"-")</f>
        <v>-</v>
      </c>
      <c r="AK204" s="51" t="str">
        <f>IFERROR(AVERAGEIFS('Orders - December 2020'!$I$2:$I$2047,'Orders - December 2020'!$H$2:$H$2047,Worksheet!AK$3,'Orders - December 2020'!$C$2:$C$2047,Worksheet!$F204),"-")</f>
        <v>-</v>
      </c>
      <c r="AL204" s="51">
        <f>IFERROR(AVERAGEIFS('Orders - December 2020'!$I$2:$I$2047,'Orders - December 2020'!$H$2:$H$2047,Worksheet!AL$3,'Orders - December 2020'!$C$2:$C$2047,Worksheet!$F204),"-")</f>
        <v>1</v>
      </c>
      <c r="AM204" s="51" t="str">
        <f>IFERROR(AVERAGEIFS('Orders - December 2020'!$I$2:$I$2047,'Orders - December 2020'!$H$2:$H$2047,Worksheet!AM$3,'Orders - December 2020'!$C$2:$C$2047,Worksheet!$F204),"-")</f>
        <v>-</v>
      </c>
      <c r="AN204" s="51" t="str">
        <f>IFERROR(AVERAGEIFS('Orders - December 2020'!$I$2:$I$2047,'Orders - December 2020'!$H$2:$H$2047,Worksheet!AN$3,'Orders - December 2020'!$C$2:$C$2047,Worksheet!$F204),"-")</f>
        <v>-</v>
      </c>
      <c r="AO204" s="51" t="str">
        <f>IFERROR(AVERAGEIFS('Orders - December 2020'!$I$2:$I$2047,'Orders - December 2020'!$H$2:$H$2047,Worksheet!AO$3,'Orders - December 2020'!$C$2:$C$2047,Worksheet!$F204),"-")</f>
        <v>-</v>
      </c>
      <c r="AP204" s="51" t="str">
        <f>IFERROR(AVERAGEIFS('Orders - December 2020'!$I$2:$I$2047,'Orders - December 2020'!$H$2:$H$2047,Worksheet!AP$3,'Orders - December 2020'!$C$2:$C$2047,Worksheet!$F204),"-")</f>
        <v>-</v>
      </c>
      <c r="AQ204" s="51" t="str">
        <f>IFERROR(AVERAGEIFS('Orders - December 2020'!$I$2:$I$2047,'Orders - December 2020'!$H$2:$H$2047,Worksheet!AQ$3,'Orders - December 2020'!$C$2:$C$2047,Worksheet!$F204),"-")</f>
        <v>-</v>
      </c>
      <c r="AR204" s="51" t="str">
        <f>IFERROR(AVERAGEIFS('Orders - December 2020'!$I$2:$I$2047,'Orders - December 2020'!$H$2:$H$2047,Worksheet!AR$3,'Orders - December 2020'!$C$2:$C$2047,Worksheet!$F204),"-")</f>
        <v>-</v>
      </c>
      <c r="AS204" s="51" t="str">
        <f>IFERROR(AVERAGEIFS('Orders - December 2020'!$I$2:$I$2047,'Orders - December 2020'!$H$2:$H$2047,Worksheet!AS$3,'Orders - December 2020'!$C$2:$C$2047,Worksheet!$F204),"-")</f>
        <v>-</v>
      </c>
      <c r="AT204" s="51" t="str">
        <f>IFERROR(AVERAGEIFS('Orders - December 2020'!$I$2:$I$2047,'Orders - December 2020'!$H$2:$H$2047,Worksheet!AT$3,'Orders - December 2020'!$C$2:$C$2047,Worksheet!$F204),"-")</f>
        <v>-</v>
      </c>
      <c r="AU204" s="51" t="str">
        <f>IFERROR(AVERAGEIFS('Orders - December 2020'!$I$2:$I$2047,'Orders - December 2020'!$H$2:$H$2047,Worksheet!AU$3,'Orders - December 2020'!$C$2:$C$2047,Worksheet!$F204),"-")</f>
        <v>-</v>
      </c>
      <c r="AV204" s="51" t="str">
        <f>IFERROR(AVERAGEIFS('Orders - December 2020'!$I$2:$I$2047,'Orders - December 2020'!$H$2:$H$2047,Worksheet!AV$3,'Orders - December 2020'!$C$2:$C$2047,Worksheet!$F204),"-")</f>
        <v>-</v>
      </c>
      <c r="AW204" s="51" t="str">
        <f>IFERROR(AVERAGEIFS('Orders - December 2020'!$I$2:$I$2047,'Orders - December 2020'!$H$2:$H$2047,Worksheet!AW$3,'Orders - December 2020'!$C$2:$C$2047,Worksheet!$F204),"-")</f>
        <v>-</v>
      </c>
      <c r="AX204" s="51" t="str">
        <f>IFERROR(AVERAGEIFS('Orders - December 2020'!$I$2:$I$2047,'Orders - December 2020'!$H$2:$H$2047,Worksheet!AX$3,'Orders - December 2020'!$C$2:$C$2047,Worksheet!$F204),"-")</f>
        <v>-</v>
      </c>
      <c r="AY204" s="51" t="str">
        <f>IFERROR(AVERAGEIFS('Orders - December 2020'!$I$2:$I$2047,'Orders - December 2020'!$H$2:$H$2047,Worksheet!AY$3,'Orders - December 2020'!$C$2:$C$2047,Worksheet!$F204),"-")</f>
        <v>-</v>
      </c>
      <c r="AZ204" s="51" t="str">
        <f>IFERROR(AVERAGEIFS('Orders - December 2020'!$I$2:$I$2047,'Orders - December 2020'!$H$2:$H$2047,Worksheet!AZ$3,'Orders - December 2020'!$C$2:$C$2047,Worksheet!$F204),"-")</f>
        <v>-</v>
      </c>
      <c r="BA204" s="51">
        <f>IFERROR(AVERAGEIFS('Orders - December 2020'!$I$2:$I$2047,'Orders - December 2020'!$H$2:$H$2047,Worksheet!BA$3,'Orders - December 2020'!$C$2:$C$2047,Worksheet!$F204),"-")</f>
        <v>1</v>
      </c>
      <c r="BB204" s="51" t="str">
        <f>IFERROR(AVERAGEIFS('Orders - December 2020'!$I$2:$I$2047,'Orders - December 2020'!$H$2:$H$2047,Worksheet!BB$3,'Orders - December 2020'!$C$2:$C$2047,Worksheet!$F204),"-")</f>
        <v>-</v>
      </c>
      <c r="BC204" s="51" t="str">
        <f>IFERROR(AVERAGEIFS('Orders - December 2020'!$I$2:$I$2047,'Orders - December 2020'!$H$2:$H$2047,Worksheet!BC$3,'Orders - December 2020'!$C$2:$C$2047,Worksheet!$F204),"-")</f>
        <v>-</v>
      </c>
      <c r="BD204" s="51" t="str">
        <f>IFERROR(AVERAGEIFS('Orders - December 2020'!$I$2:$I$2047,'Orders - December 2020'!$H$2:$H$2047,Worksheet!BD$3,'Orders - December 2020'!$C$2:$C$2047,Worksheet!$F204),"-")</f>
        <v>-</v>
      </c>
      <c r="BE204" s="51" t="str">
        <f>IFERROR(AVERAGEIFS('Orders - December 2020'!$I$2:$I$2047,'Orders - December 2020'!$H$2:$H$2047,Worksheet!BE$3,'Orders - December 2020'!$C$2:$C$2047,Worksheet!$F204),"-")</f>
        <v>-</v>
      </c>
      <c r="BF204" s="51" t="str">
        <f>IFERROR(AVERAGEIFS('Orders - December 2020'!$I$2:$I$2047,'Orders - December 2020'!$H$2:$H$2047,Worksheet!BF$3,'Orders - December 2020'!$C$2:$C$2047,Worksheet!$F204),"-")</f>
        <v>-</v>
      </c>
      <c r="BG204" s="51" t="str">
        <f>IFERROR(AVERAGEIFS('Orders - December 2020'!$I$2:$I$2047,'Orders - December 2020'!$H$2:$H$2047,Worksheet!BG$3,'Orders - December 2020'!$C$2:$C$2047,Worksheet!$F204),"-")</f>
        <v>-</v>
      </c>
      <c r="BH204" s="51">
        <f>IFERROR(AVERAGEIFS('Orders - December 2020'!$I$2:$I$2047,'Orders - December 2020'!$H$2:$H$2047,Worksheet!BH$3,'Orders - December 2020'!$C$2:$C$2047,Worksheet!$F204),"-")</f>
        <v>1</v>
      </c>
      <c r="BI204" s="51" t="str">
        <f>IFERROR(AVERAGEIFS('Orders - December 2020'!$I$2:$I$2047,'Orders - December 2020'!$H$2:$H$2047,Worksheet!BI$3,'Orders - December 2020'!$C$2:$C$2047,Worksheet!$F204),"-")</f>
        <v>-</v>
      </c>
      <c r="BJ204" s="51" t="str">
        <f>IFERROR(AVERAGEIFS('Orders - December 2020'!$I$2:$I$2047,'Orders - December 2020'!$H$2:$H$2047,Worksheet!BJ$3,'Orders - December 2020'!$C$2:$C$2047,Worksheet!$F204),"-")</f>
        <v>-</v>
      </c>
      <c r="BK204" s="51" t="str">
        <f>IFERROR(AVERAGEIFS('Orders - December 2020'!$I$2:$I$2047,'Orders - December 2020'!$H$2:$H$2047,Worksheet!BK$3,'Orders - December 2020'!$C$2:$C$2047,Worksheet!$F204),"-")</f>
        <v>-</v>
      </c>
      <c r="BL204" s="51" t="str">
        <f>IFERROR(AVERAGEIFS('Orders - December 2020'!$I$2:$I$2047,'Orders - December 2020'!$H$2:$H$2047,Worksheet!BL$3,'Orders - December 2020'!$C$2:$C$2047,Worksheet!$F204),"-")</f>
        <v>-</v>
      </c>
      <c r="BM204" s="51" t="str">
        <f>IFERROR(AVERAGEIFS('Orders - December 2020'!$I$2:$I$2047,'Orders - December 2020'!$H$2:$H$2047,Worksheet!BM$3,'Orders - December 2020'!$C$2:$C$2047,Worksheet!$F204),"-")</f>
        <v>-</v>
      </c>
      <c r="BN204" s="51" t="str">
        <f>IFERROR(AVERAGEIFS('Orders - December 2020'!$I$2:$I$2047,'Orders - December 2020'!$H$2:$H$2047,Worksheet!BN$3,'Orders - December 2020'!$C$2:$C$2047,Worksheet!$F204),"-")</f>
        <v>-</v>
      </c>
      <c r="BO204" s="51" t="str">
        <f>IFERROR(AVERAGEIFS('Orders - December 2020'!$I$2:$I$2047,'Orders - December 2020'!$H$2:$H$2047,Worksheet!BO$3,'Orders - December 2020'!$C$2:$C$2047,Worksheet!$F204),"-")</f>
        <v>-</v>
      </c>
      <c r="BP204" s="51" t="str">
        <f>IFERROR(AVERAGEIFS('Orders - December 2020'!$I$2:$I$2047,'Orders - December 2020'!$H$2:$H$2047,Worksheet!BP$3,'Orders - December 2020'!$C$2:$C$2047,Worksheet!$F204),"-")</f>
        <v>-</v>
      </c>
      <c r="BQ204" s="51" t="str">
        <f>IFERROR(AVERAGEIFS('Orders - December 2020'!$I$2:$I$2047,'Orders - December 2020'!$H$2:$H$2047,Worksheet!BQ$3,'Orders - December 2020'!$C$2:$C$2047,Worksheet!$F204),"-")</f>
        <v>-</v>
      </c>
      <c r="BR204" s="51" t="str">
        <f>IFERROR(AVERAGEIFS('Orders - December 2020'!$I$2:$I$2047,'Orders - December 2020'!$H$2:$H$2047,Worksheet!BR$3,'Orders - December 2020'!$C$2:$C$2047,Worksheet!$F204),"-")</f>
        <v>-</v>
      </c>
      <c r="BS204" s="51" t="str">
        <f>IFERROR(AVERAGEIFS('Orders - December 2020'!$I$2:$I$2047,'Orders - December 2020'!$H$2:$H$2047,Worksheet!BS$3,'Orders - December 2020'!$C$2:$C$2047,Worksheet!$F204),"-")</f>
        <v>-</v>
      </c>
      <c r="BT204" s="51" t="str">
        <f>IFERROR(AVERAGEIFS('Orders - December 2020'!$I$2:$I$2047,'Orders - December 2020'!$H$2:$H$2047,Worksheet!BT$3,'Orders - December 2020'!$C$2:$C$2047,Worksheet!$F204),"-")</f>
        <v>-</v>
      </c>
      <c r="BU204" s="51" t="str">
        <f>IFERROR(AVERAGEIFS('Orders - December 2020'!$I$2:$I$2047,'Orders - December 2020'!$H$2:$H$2047,Worksheet!BU$3,'Orders - December 2020'!$C$2:$C$2047,Worksheet!$F204),"-")</f>
        <v>-</v>
      </c>
      <c r="BV204" s="51" t="str">
        <f>IFERROR(AVERAGEIFS('Orders - December 2020'!$I$2:$I$2047,'Orders - December 2020'!$H$2:$H$2047,Worksheet!BV$3,'Orders - December 2020'!$C$2:$C$2047,Worksheet!$F204),"-")</f>
        <v>-</v>
      </c>
      <c r="BW204" s="51" t="str">
        <f>IFERROR(AVERAGEIFS('Orders - December 2020'!$I$2:$I$2047,'Orders - December 2020'!$H$2:$H$2047,Worksheet!BW$3,'Orders - December 2020'!$C$2:$C$2047,Worksheet!$F204),"-")</f>
        <v>-</v>
      </c>
      <c r="BX204" s="51" t="str">
        <f>IFERROR(AVERAGEIFS('Orders - December 2020'!$I$2:$I$2047,'Orders - December 2020'!$H$2:$H$2047,Worksheet!BX$3,'Orders - December 2020'!$C$2:$C$2047,Worksheet!$F204),"-")</f>
        <v>-</v>
      </c>
      <c r="BY204" s="51" t="str">
        <f>IFERROR(AVERAGEIFS('Orders - December 2020'!$I$2:$I$2047,'Orders - December 2020'!$H$2:$H$2047,Worksheet!BY$3,'Orders - December 2020'!$C$2:$C$2047,Worksheet!$F204),"-")</f>
        <v>-</v>
      </c>
      <c r="BZ204" s="51" t="str">
        <f>IFERROR(AVERAGEIFS('Orders - December 2020'!$I$2:$I$2047,'Orders - December 2020'!$H$2:$H$2047,Worksheet!BZ$3,'Orders - December 2020'!$C$2:$C$2047,Worksheet!$F204),"-")</f>
        <v>-</v>
      </c>
      <c r="CA204" s="51" t="str">
        <f>IFERROR(AVERAGEIFS('Orders - December 2020'!$I$2:$I$2047,'Orders - December 2020'!$H$2:$H$2047,Worksheet!CA$3,'Orders - December 2020'!$C$2:$C$2047,Worksheet!$F204),"-")</f>
        <v>-</v>
      </c>
      <c r="CB204" s="51" t="str">
        <f>IFERROR(AVERAGEIFS('Orders - December 2020'!$I$2:$I$2047,'Orders - December 2020'!$H$2:$H$2047,Worksheet!CB$3,'Orders - December 2020'!$C$2:$C$2047,Worksheet!$F204),"-")</f>
        <v>-</v>
      </c>
      <c r="CC204" s="51" t="str">
        <f>IFERROR(AVERAGEIFS('Orders - December 2020'!$I$2:$I$2047,'Orders - December 2020'!$H$2:$H$2047,Worksheet!CC$3,'Orders - December 2020'!$C$2:$C$2047,Worksheet!$F204),"-")</f>
        <v>-</v>
      </c>
      <c r="CD204" s="51" t="str">
        <f>IFERROR(AVERAGEIFS('Orders - December 2020'!$I$2:$I$2047,'Orders - December 2020'!$H$2:$H$2047,Worksheet!CD$3,'Orders - December 2020'!$C$2:$C$2047,Worksheet!$F204),"-")</f>
        <v>-</v>
      </c>
      <c r="CE204" s="51" t="str">
        <f>IFERROR(AVERAGEIFS('Orders - December 2020'!$I$2:$I$2047,'Orders - December 2020'!$H$2:$H$2047,Worksheet!CE$3,'Orders - December 2020'!$C$2:$C$2047,Worksheet!$F204),"-")</f>
        <v>-</v>
      </c>
      <c r="CF204" s="51" t="str">
        <f>IFERROR(AVERAGEIFS('Orders - December 2020'!$I$2:$I$2047,'Orders - December 2020'!$H$2:$H$2047,Worksheet!CF$3,'Orders - December 2020'!$C$2:$C$2047,Worksheet!$F204),"-")</f>
        <v>-</v>
      </c>
      <c r="CG204" s="51" t="str">
        <f>IFERROR(AVERAGEIFS('Orders - December 2020'!$I$2:$I$2047,'Orders - December 2020'!$H$2:$H$2047,Worksheet!CG$3,'Orders - December 2020'!$C$2:$C$2047,Worksheet!$F204),"-")</f>
        <v>-</v>
      </c>
      <c r="CH204" s="51" t="str">
        <f>IFERROR(AVERAGEIFS('Orders - December 2020'!$I$2:$I$2047,'Orders - December 2020'!$H$2:$H$2047,Worksheet!CH$3,'Orders - December 2020'!$C$2:$C$2047,Worksheet!$F204),"-")</f>
        <v>-</v>
      </c>
      <c r="CI204" s="51" t="str">
        <f>IFERROR(AVERAGEIFS('Orders - December 2020'!$I$2:$I$2047,'Orders - December 2020'!$H$2:$H$2047,Worksheet!CI$3,'Orders - December 2020'!$C$2:$C$2047,Worksheet!$F204),"-")</f>
        <v>-</v>
      </c>
      <c r="CJ204" s="51" t="str">
        <f>IFERROR(AVERAGEIFS('Orders - December 2020'!$I$2:$I$2047,'Orders - December 2020'!$H$2:$H$2047,Worksheet!CJ$3,'Orders - December 2020'!$C$2:$C$2047,Worksheet!$F204),"-")</f>
        <v>-</v>
      </c>
      <c r="CK204" s="51" t="str">
        <f>IFERROR(AVERAGEIFS('Orders - December 2020'!$I$2:$I$2047,'Orders - December 2020'!$H$2:$H$2047,Worksheet!CK$3,'Orders - December 2020'!$C$2:$C$2047,Worksheet!$F204),"-")</f>
        <v>-</v>
      </c>
      <c r="CL204" s="51" t="str">
        <f>IFERROR(AVERAGEIFS('Orders - December 2020'!$I$2:$I$2047,'Orders - December 2020'!$H$2:$H$2047,Worksheet!CL$3,'Orders - December 2020'!$C$2:$C$2047,Worksheet!$F204),"-")</f>
        <v>-</v>
      </c>
      <c r="CM204" s="51" t="str">
        <f>IFERROR(AVERAGEIFS('Orders - December 2020'!$I$2:$I$2047,'Orders - December 2020'!$H$2:$H$2047,Worksheet!CM$3,'Orders - December 2020'!$C$2:$C$2047,Worksheet!$F204),"-")</f>
        <v>-</v>
      </c>
      <c r="CN204" s="51" t="str">
        <f>IFERROR(AVERAGEIFS('Orders - December 2020'!$I$2:$I$2047,'Orders - December 2020'!$H$2:$H$2047,Worksheet!CN$3,'Orders - December 2020'!$C$2:$C$2047,Worksheet!$F204),"-")</f>
        <v>-</v>
      </c>
      <c r="CO204" s="51" t="str">
        <f>IFERROR(AVERAGEIFS('Orders - December 2020'!$I$2:$I$2047,'Orders - December 2020'!$H$2:$H$2047,Worksheet!CO$3,'Orders - December 2020'!$C$2:$C$2047,Worksheet!$F204),"-")</f>
        <v>-</v>
      </c>
      <c r="CP204" s="51" t="str">
        <f>IFERROR(AVERAGEIFS('Orders - December 2020'!$I$2:$I$2047,'Orders - December 2020'!$H$2:$H$2047,Worksheet!CP$3,'Orders - December 2020'!$C$2:$C$2047,Worksheet!$F204),"-")</f>
        <v>-</v>
      </c>
      <c r="CQ204" s="51" t="str">
        <f>IFERROR(AVERAGEIFS('Orders - December 2020'!$I$2:$I$2047,'Orders - December 2020'!$H$2:$H$2047,Worksheet!CQ$3,'Orders - December 2020'!$C$2:$C$2047,Worksheet!$F204),"-")</f>
        <v>-</v>
      </c>
      <c r="CR204" s="51" t="str">
        <f>IFERROR(AVERAGEIFS('Orders - December 2020'!$I$2:$I$2047,'Orders - December 2020'!$H$2:$H$2047,Worksheet!CR$3,'Orders - December 2020'!$C$2:$C$2047,Worksheet!$F204),"-")</f>
        <v>-</v>
      </c>
      <c r="CS204" s="51" t="str">
        <f>IFERROR(AVERAGEIFS('Orders - December 2020'!$I$2:$I$2047,'Orders - December 2020'!$H$2:$H$2047,Worksheet!CS$3,'Orders - December 2020'!$C$2:$C$2047,Worksheet!$F204),"-")</f>
        <v>-</v>
      </c>
      <c r="CT204" s="51" t="str">
        <f>IFERROR(AVERAGEIFS('Orders - December 2020'!$I$2:$I$2047,'Orders - December 2020'!$H$2:$H$2047,Worksheet!CT$3,'Orders - December 2020'!$C$2:$C$2047,Worksheet!$F204),"-")</f>
        <v>-</v>
      </c>
      <c r="CU204" s="51" t="str">
        <f>IFERROR(AVERAGEIFS('Orders - December 2020'!$I$2:$I$2047,'Orders - December 2020'!$H$2:$H$2047,Worksheet!CU$3,'Orders - December 2020'!$C$2:$C$2047,Worksheet!$F204),"-")</f>
        <v>-</v>
      </c>
      <c r="CV204" s="51" t="str">
        <f>IFERROR(AVERAGEIFS('Orders - December 2020'!$I$2:$I$2047,'Orders - December 2020'!$H$2:$H$2047,Worksheet!CV$3,'Orders - December 2020'!$C$2:$C$2047,Worksheet!$F204),"-")</f>
        <v>-</v>
      </c>
      <c r="CW204" s="51" t="str">
        <f>IFERROR(AVERAGEIFS('Orders - December 2020'!$I$2:$I$2047,'Orders - December 2020'!$H$2:$H$2047,Worksheet!CW$3,'Orders - December 2020'!$C$2:$C$2047,Worksheet!$F204),"-")</f>
        <v>-</v>
      </c>
      <c r="CX204" s="51" t="str">
        <f>IFERROR(AVERAGEIFS('Orders - December 2020'!$I$2:$I$2047,'Orders - December 2020'!$H$2:$H$2047,Worksheet!CX$3,'Orders - December 2020'!$C$2:$C$2047,Worksheet!$F204),"-")</f>
        <v>-</v>
      </c>
      <c r="CY204" s="51" t="str">
        <f>IFERROR(AVERAGEIFS('Orders - December 2020'!$I$2:$I$2047,'Orders - December 2020'!$H$2:$H$2047,Worksheet!CY$3,'Orders - December 2020'!$C$2:$C$2047,Worksheet!$F204),"-")</f>
        <v>-</v>
      </c>
      <c r="CZ204" s="51" t="str">
        <f>IFERROR(AVERAGEIFS('Orders - December 2020'!$I$2:$I$2047,'Orders - December 2020'!$H$2:$H$2047,Worksheet!CZ$3,'Orders - December 2020'!$C$2:$C$2047,Worksheet!$F204),"-")</f>
        <v>-</v>
      </c>
      <c r="DA204" s="51" t="str">
        <f>IFERROR(AVERAGEIFS('Orders - December 2020'!$I$2:$I$2047,'Orders - December 2020'!$H$2:$H$2047,Worksheet!DA$3,'Orders - December 2020'!$C$2:$C$2047,Worksheet!$F204),"-")</f>
        <v>-</v>
      </c>
      <c r="DB204" s="51" t="str">
        <f>IFERROR(AVERAGEIFS('Orders - December 2020'!$I$2:$I$2047,'Orders - December 2020'!$H$2:$H$2047,Worksheet!DB$3,'Orders - December 2020'!$C$2:$C$2047,Worksheet!$F204),"-")</f>
        <v>-</v>
      </c>
      <c r="DC204" s="51" t="str">
        <f>IFERROR(AVERAGEIFS('Orders - December 2020'!$I$2:$I$2047,'Orders - December 2020'!$H$2:$H$2047,Worksheet!DC$3,'Orders - December 2020'!$C$2:$C$2047,Worksheet!$F204),"-")</f>
        <v>-</v>
      </c>
      <c r="DD204" s="51" t="str">
        <f>IFERROR(AVERAGEIFS('Orders - December 2020'!$I$2:$I$2047,'Orders - December 2020'!$H$2:$H$2047,Worksheet!DD$3,'Orders - December 2020'!$C$2:$C$2047,Worksheet!$F204),"-")</f>
        <v>-</v>
      </c>
      <c r="DE204" s="51" t="str">
        <f>IFERROR(AVERAGEIFS('Orders - December 2020'!$I$2:$I$2047,'Orders - December 2020'!$H$2:$H$2047,Worksheet!DE$3,'Orders - December 2020'!$C$2:$C$2047,Worksheet!$F204),"-")</f>
        <v>-</v>
      </c>
      <c r="DF204" s="51" t="str">
        <f>IFERROR(AVERAGEIFS('Orders - December 2020'!$I$2:$I$2047,'Orders - December 2020'!$H$2:$H$2047,Worksheet!DF$3,'Orders - December 2020'!$C$2:$C$2047,Worksheet!$F204),"-")</f>
        <v>-</v>
      </c>
      <c r="DG204" s="51" t="str">
        <f>IFERROR(AVERAGEIFS('Orders - December 2020'!$I$2:$I$2047,'Orders - December 2020'!$H$2:$H$2047,Worksheet!DG$3,'Orders - December 2020'!$C$2:$C$2047,Worksheet!$F204),"-")</f>
        <v>-</v>
      </c>
      <c r="DH204" s="51" t="str">
        <f>IFERROR(AVERAGEIFS('Orders - December 2020'!$I$2:$I$2047,'Orders - December 2020'!$H$2:$H$2047,Worksheet!DH$3,'Orders - December 2020'!$C$2:$C$2047,Worksheet!$F204),"-")</f>
        <v>-</v>
      </c>
      <c r="DI204" s="51" t="str">
        <f>IFERROR(AVERAGEIFS('Orders - December 2020'!$I$2:$I$2047,'Orders - December 2020'!$H$2:$H$2047,Worksheet!DI$3,'Orders - December 2020'!$C$2:$C$2047,Worksheet!$F204),"-")</f>
        <v>-</v>
      </c>
      <c r="DJ204" s="51" t="str">
        <f>IFERROR(AVERAGEIFS('Orders - December 2020'!$I$2:$I$2047,'Orders - December 2020'!$H$2:$H$2047,Worksheet!DJ$3,'Orders - December 2020'!$C$2:$C$2047,Worksheet!$F204),"-")</f>
        <v>-</v>
      </c>
      <c r="DK204" s="51" t="str">
        <f>IFERROR(AVERAGEIFS('Orders - December 2020'!$I$2:$I$2047,'Orders - December 2020'!$H$2:$H$2047,Worksheet!DK$3,'Orders - December 2020'!$C$2:$C$2047,Worksheet!$F204),"-")</f>
        <v>-</v>
      </c>
      <c r="DL204" s="51" t="str">
        <f>IFERROR(AVERAGEIFS('Orders - December 2020'!$I$2:$I$2047,'Orders - December 2020'!$H$2:$H$2047,Worksheet!DL$3,'Orders - December 2020'!$C$2:$C$2047,Worksheet!$F204),"-")</f>
        <v>-</v>
      </c>
      <c r="DM204" s="51" t="str">
        <f>IFERROR(AVERAGEIFS('Orders - December 2020'!$I$2:$I$2047,'Orders - December 2020'!$H$2:$H$2047,Worksheet!DM$3,'Orders - December 2020'!$C$2:$C$2047,Worksheet!$F204),"-")</f>
        <v>-</v>
      </c>
      <c r="DN204" s="51" t="str">
        <f>IFERROR(AVERAGEIFS('Orders - December 2020'!$I$2:$I$2047,'Orders - December 2020'!$H$2:$H$2047,Worksheet!DN$3,'Orders - December 2020'!$C$2:$C$2047,Worksheet!$F204),"-")</f>
        <v>-</v>
      </c>
      <c r="DO204" s="51" t="str">
        <f>IFERROR(AVERAGEIFS('Orders - December 2020'!$I$2:$I$2047,'Orders - December 2020'!$H$2:$H$2047,Worksheet!DO$3,'Orders - December 2020'!$C$2:$C$2047,Worksheet!$F204),"-")</f>
        <v>-</v>
      </c>
      <c r="DP204" s="51" t="str">
        <f>IFERROR(AVERAGEIFS('Orders - December 2020'!$I$2:$I$2047,'Orders - December 2020'!$H$2:$H$2047,Worksheet!DP$3,'Orders - December 2020'!$C$2:$C$2047,Worksheet!$F204),"-")</f>
        <v>-</v>
      </c>
      <c r="DQ204" s="51" t="str">
        <f>IFERROR(AVERAGEIFS('Orders - December 2020'!$I$2:$I$2047,'Orders - December 2020'!$H$2:$H$2047,Worksheet!DQ$3,'Orders - December 2020'!$C$2:$C$2047,Worksheet!$F204),"-")</f>
        <v>-</v>
      </c>
      <c r="DR204" s="51" t="str">
        <f>IFERROR(AVERAGEIFS('Orders - December 2020'!$I$2:$I$2047,'Orders - December 2020'!$H$2:$H$2047,Worksheet!DR$3,'Orders - December 2020'!$C$2:$C$2047,Worksheet!$F204),"-")</f>
        <v>-</v>
      </c>
      <c r="DS204" s="51" t="str">
        <f>IFERROR(AVERAGEIFS('Orders - December 2020'!$I$2:$I$2047,'Orders - December 2020'!$H$2:$H$2047,Worksheet!DS$3,'Orders - December 2020'!$C$2:$C$2047,Worksheet!$F204),"-")</f>
        <v>-</v>
      </c>
      <c r="DT204" s="51" t="str">
        <f>IFERROR(AVERAGEIFS('Orders - December 2020'!$I$2:$I$2047,'Orders - December 2020'!$H$2:$H$2047,Worksheet!DT$3,'Orders - December 2020'!$C$2:$C$2047,Worksheet!$F204),"-")</f>
        <v>-</v>
      </c>
      <c r="DU204" s="51" t="str">
        <f>IFERROR(AVERAGEIFS('Orders - December 2020'!$I$2:$I$2047,'Orders - December 2020'!$H$2:$H$2047,Worksheet!DU$3,'Orders - December 2020'!$C$2:$C$2047,Worksheet!$F204),"-")</f>
        <v>-</v>
      </c>
      <c r="DV204" s="51" t="str">
        <f>IFERROR(AVERAGEIFS('Orders - December 2020'!$I$2:$I$2047,'Orders - December 2020'!$H$2:$H$2047,Worksheet!DV$3,'Orders - December 2020'!$C$2:$C$2047,Worksheet!$F204),"-")</f>
        <v>-</v>
      </c>
      <c r="DW204" s="51" t="str">
        <f>IFERROR(AVERAGEIFS('Orders - December 2020'!$I$2:$I$2047,'Orders - December 2020'!$H$2:$H$2047,Worksheet!DW$3,'Orders - December 2020'!$C$2:$C$2047,Worksheet!$F204),"-")</f>
        <v>-</v>
      </c>
      <c r="DX204" s="51" t="str">
        <f>IFERROR(AVERAGEIFS('Orders - December 2020'!$I$2:$I$2047,'Orders - December 2020'!$H$2:$H$2047,Worksheet!DX$3,'Orders - December 2020'!$C$2:$C$2047,Worksheet!$F204),"-")</f>
        <v>-</v>
      </c>
      <c r="DY204" s="51" t="str">
        <f>IFERROR(AVERAGEIFS('Orders - December 2020'!$I$2:$I$2047,'Orders - December 2020'!$H$2:$H$2047,Worksheet!DY$3,'Orders - December 2020'!$C$2:$C$2047,Worksheet!$F204),"-")</f>
        <v>-</v>
      </c>
      <c r="DZ204" s="51" t="str">
        <f>IFERROR(AVERAGEIFS('Orders - December 2020'!$I$2:$I$2047,'Orders - December 2020'!$H$2:$H$2047,Worksheet!DZ$3,'Orders - December 2020'!$C$2:$C$2047,Worksheet!$F204),"-")</f>
        <v>-</v>
      </c>
      <c r="EA204" s="51" t="str">
        <f>IFERROR(AVERAGEIFS('Orders - December 2020'!$I$2:$I$2047,'Orders - December 2020'!$H$2:$H$2047,Worksheet!EA$3,'Orders - December 2020'!$C$2:$C$2047,Worksheet!$F204),"-")</f>
        <v>-</v>
      </c>
      <c r="EB204" s="51" t="str">
        <f>IFERROR(AVERAGEIFS('Orders - December 2020'!$I$2:$I$2047,'Orders - December 2020'!$H$2:$H$2047,Worksheet!EB$3,'Orders - December 2020'!$C$2:$C$2047,Worksheet!$F204),"-")</f>
        <v>-</v>
      </c>
      <c r="EC204" s="51" t="str">
        <f>IFERROR(AVERAGEIFS('Orders - December 2020'!$I$2:$I$2047,'Orders - December 2020'!$H$2:$H$2047,Worksheet!EC$3,'Orders - December 2020'!$C$2:$C$2047,Worksheet!$F204),"-")</f>
        <v>-</v>
      </c>
      <c r="ED204" s="51" t="str">
        <f>IFERROR(AVERAGEIFS('Orders - December 2020'!$I$2:$I$2047,'Orders - December 2020'!$H$2:$H$2047,Worksheet!ED$3,'Orders - December 2020'!$C$2:$C$2047,Worksheet!$F204),"-")</f>
        <v>-</v>
      </c>
      <c r="EE204" s="51" t="str">
        <f>IFERROR(AVERAGEIFS('Orders - December 2020'!$I$2:$I$2047,'Orders - December 2020'!$H$2:$H$2047,Worksheet!EE$3,'Orders - December 2020'!$C$2:$C$2047,Worksheet!$F204),"-")</f>
        <v>-</v>
      </c>
      <c r="EF204" s="51" t="str">
        <f>IFERROR(AVERAGEIFS('Orders - December 2020'!$I$2:$I$2047,'Orders - December 2020'!$H$2:$H$2047,Worksheet!EF$3,'Orders - December 2020'!$C$2:$C$2047,Worksheet!$F204),"-")</f>
        <v>-</v>
      </c>
      <c r="EG204" s="51" t="str">
        <f>IFERROR(AVERAGEIFS('Orders - December 2020'!$I$2:$I$2047,'Orders - December 2020'!$H$2:$H$2047,Worksheet!EG$3,'Orders - December 2020'!$C$2:$C$2047,Worksheet!$F204),"-")</f>
        <v>-</v>
      </c>
      <c r="EH204" s="51" t="str">
        <f>IFERROR(AVERAGEIFS('Orders - December 2020'!$I$2:$I$2047,'Orders - December 2020'!$H$2:$H$2047,Worksheet!EH$3,'Orders - December 2020'!$C$2:$C$2047,Worksheet!$F204),"-")</f>
        <v>-</v>
      </c>
      <c r="EI204" s="51" t="str">
        <f>IFERROR(AVERAGEIFS('Orders - December 2020'!$I$2:$I$2047,'Orders - December 2020'!$H$2:$H$2047,Worksheet!EI$3,'Orders - December 2020'!$C$2:$C$2047,Worksheet!$F204),"-")</f>
        <v>-</v>
      </c>
      <c r="EJ204" s="51" t="str">
        <f>IFERROR(AVERAGEIFS('Orders - December 2020'!$I$2:$I$2047,'Orders - December 2020'!$H$2:$H$2047,Worksheet!EJ$3,'Orders - December 2020'!$C$2:$C$2047,Worksheet!$F204),"-")</f>
        <v>-</v>
      </c>
      <c r="EK204" s="51" t="str">
        <f>IFERROR(AVERAGEIFS('Orders - December 2020'!$I$2:$I$2047,'Orders - December 2020'!$H$2:$H$2047,Worksheet!EK$3,'Orders - December 2020'!$C$2:$C$2047,Worksheet!$F204),"-")</f>
        <v>-</v>
      </c>
      <c r="EL204" s="51" t="str">
        <f>IFERROR(AVERAGEIFS('Orders - December 2020'!$I$2:$I$2047,'Orders - December 2020'!$H$2:$H$2047,Worksheet!EL$3,'Orders - December 2020'!$C$2:$C$2047,Worksheet!$F204),"-")</f>
        <v>-</v>
      </c>
      <c r="EM204" s="51" t="str">
        <f>IFERROR(AVERAGEIFS('Orders - December 2020'!$I$2:$I$2047,'Orders - December 2020'!$H$2:$H$2047,Worksheet!EM$3,'Orders - December 2020'!$C$2:$C$2047,Worksheet!$F204),"-")</f>
        <v>-</v>
      </c>
      <c r="EN204" s="51" t="str">
        <f>IFERROR(AVERAGEIFS('Orders - December 2020'!$I$2:$I$2047,'Orders - December 2020'!$H$2:$H$2047,Worksheet!EN$3,'Orders - December 2020'!$C$2:$C$2047,Worksheet!$F204),"-")</f>
        <v>-</v>
      </c>
      <c r="EO204" s="51" t="str">
        <f>IFERROR(AVERAGEIFS('Orders - December 2020'!$I$2:$I$2047,'Orders - December 2020'!$H$2:$H$2047,Worksheet!EO$3,'Orders - December 2020'!$C$2:$C$2047,Worksheet!$F204),"-")</f>
        <v>-</v>
      </c>
      <c r="EP204" s="51" t="str">
        <f>IFERROR(AVERAGEIFS('Orders - December 2020'!$I$2:$I$2047,'Orders - December 2020'!$H$2:$H$2047,Worksheet!EP$3,'Orders - December 2020'!$C$2:$C$2047,Worksheet!$F204),"-")</f>
        <v>-</v>
      </c>
      <c r="EQ204" s="51" t="str">
        <f>IFERROR(AVERAGEIFS('Orders - December 2020'!$I$2:$I$2047,'Orders - December 2020'!$H$2:$H$2047,Worksheet!EQ$3,'Orders - December 2020'!$C$2:$C$2047,Worksheet!$F204),"-")</f>
        <v>-</v>
      </c>
      <c r="ER204" s="51" t="str">
        <f>IFERROR(AVERAGEIFS('Orders - December 2020'!$I$2:$I$2047,'Orders - December 2020'!$H$2:$H$2047,Worksheet!ER$3,'Orders - December 2020'!$C$2:$C$2047,Worksheet!$F204),"-")</f>
        <v>-</v>
      </c>
      <c r="ES204" s="51" t="str">
        <f>IFERROR(AVERAGEIFS('Orders - December 2020'!$I$2:$I$2047,'Orders - December 2020'!$H$2:$H$2047,Worksheet!ES$3,'Orders - December 2020'!$C$2:$C$2047,Worksheet!$F204),"-")</f>
        <v>-</v>
      </c>
      <c r="ET204" s="51" t="str">
        <f>IFERROR(AVERAGEIFS('Orders - December 2020'!$I$2:$I$2047,'Orders - December 2020'!$H$2:$H$2047,Worksheet!ET$3,'Orders - December 2020'!$C$2:$C$2047,Worksheet!$F204),"-")</f>
        <v>-</v>
      </c>
      <c r="EU204" s="51" t="str">
        <f>IFERROR(AVERAGEIFS('Orders - December 2020'!$I$2:$I$2047,'Orders - December 2020'!$H$2:$H$2047,Worksheet!EU$3,'Orders - December 2020'!$C$2:$C$2047,Worksheet!$F204),"-")</f>
        <v>-</v>
      </c>
      <c r="EV204" s="51">
        <f>IFERROR(AVERAGEIFS('Orders - December 2020'!$I$2:$I$2047,'Orders - December 2020'!$H$2:$H$2047,Worksheet!EV$3,'Orders - December 2020'!$C$2:$C$2047,Worksheet!$F204),"-")</f>
        <v>1</v>
      </c>
      <c r="EW204" s="51" t="str">
        <f>IFERROR(AVERAGEIFS('Orders - December 2020'!$I$2:$I$2047,'Orders - December 2020'!$H$2:$H$2047,Worksheet!EW$3,'Orders - December 2020'!$C$2:$C$2047,Worksheet!$F204),"-")</f>
        <v>-</v>
      </c>
      <c r="EX204" s="51" t="str">
        <f>IFERROR(AVERAGEIFS('Orders - December 2020'!$I$2:$I$2047,'Orders - December 2020'!$H$2:$H$2047,Worksheet!EX$3,'Orders - December 2020'!$C$2:$C$2047,Worksheet!$F204),"-")</f>
        <v>-</v>
      </c>
      <c r="EY204" s="51" t="str">
        <f>IFERROR(AVERAGEIFS('Orders - December 2020'!$I$2:$I$2047,'Orders - December 2020'!$H$2:$H$2047,Worksheet!EY$3,'Orders - December 2020'!$C$2:$C$2047,Worksheet!$F204),"-")</f>
        <v>-</v>
      </c>
      <c r="EZ204" s="51" t="str">
        <f>IFERROR(AVERAGEIFS('Orders - December 2020'!$I$2:$I$2047,'Orders - December 2020'!$H$2:$H$2047,Worksheet!EZ$3,'Orders - December 2020'!$C$2:$C$2047,Worksheet!$F204),"-")</f>
        <v>-</v>
      </c>
      <c r="FA204" s="51" t="str">
        <f>IFERROR(AVERAGEIFS('Orders - December 2020'!$I$2:$I$2047,'Orders - December 2020'!$H$2:$H$2047,Worksheet!FA$3,'Orders - December 2020'!$C$2:$C$2047,Worksheet!$F204),"-")</f>
        <v>-</v>
      </c>
      <c r="FB204" s="51" t="str">
        <f>IFERROR(AVERAGEIFS('Orders - December 2020'!$I$2:$I$2047,'Orders - December 2020'!$H$2:$H$2047,Worksheet!FB$3,'Orders - December 2020'!$C$2:$C$2047,Worksheet!$F204),"-")</f>
        <v>-</v>
      </c>
      <c r="FC204" s="51" t="str">
        <f>IFERROR(AVERAGEIFS('Orders - December 2020'!$I$2:$I$2047,'Orders - December 2020'!$H$2:$H$2047,Worksheet!FC$3,'Orders - December 2020'!$C$2:$C$2047,Worksheet!$F204),"-")</f>
        <v>-</v>
      </c>
      <c r="FD204" s="51" t="str">
        <f>IFERROR(AVERAGEIFS('Orders - December 2020'!$I$2:$I$2047,'Orders - December 2020'!$H$2:$H$2047,Worksheet!FD$3,'Orders - December 2020'!$C$2:$C$2047,Worksheet!$F204),"-")</f>
        <v>-</v>
      </c>
      <c r="FE204" s="51" t="str">
        <f>IFERROR(AVERAGEIFS('Orders - December 2020'!$I$2:$I$2047,'Orders - December 2020'!$H$2:$H$2047,Worksheet!FE$3,'Orders - December 2020'!$C$2:$C$2047,Worksheet!$F204),"-")</f>
        <v>-</v>
      </c>
      <c r="FF204" s="51" t="str">
        <f>IFERROR(AVERAGEIFS('Orders - December 2020'!$I$2:$I$2047,'Orders - December 2020'!$H$2:$H$2047,Worksheet!FF$3,'Orders - December 2020'!$C$2:$C$2047,Worksheet!$F204),"-")</f>
        <v>-</v>
      </c>
      <c r="FG204" s="52" t="str">
        <f>IFERROR(AVERAGEIFS('Orders - December 2020'!$I$2:$I$2047,'Orders - December 2020'!$H$2:$H$2047,Worksheet!FG$3,'Orders - December 2020'!$C$2:$C$2047,Worksheet!$F204),"-")</f>
        <v>-</v>
      </c>
    </row>
    <row r="205" spans="6:163">
      <c r="F205" s="45" t="str">
        <v>Alh. Aliyu Provision Minimart</v>
      </c>
      <c r="G205" s="50" t="str">
        <f>IFERROR(AVERAGEIFS('Orders - December 2020'!$I$2:$I$2047,'Orders - December 2020'!$H$2:$H$2047,Worksheet!G$3,'Orders - December 2020'!$C$2:$C$2047,Worksheet!$F205),"-")</f>
        <v>-</v>
      </c>
      <c r="H205" s="51" t="str">
        <f>IFERROR(AVERAGEIFS('Orders - December 2020'!$I$2:$I$2047,'Orders - December 2020'!$H$2:$H$2047,Worksheet!H$3,'Orders - December 2020'!$C$2:$C$2047,Worksheet!$F205),"-")</f>
        <v>-</v>
      </c>
      <c r="I205" s="51" t="str">
        <f>IFERROR(AVERAGEIFS('Orders - December 2020'!$I$2:$I$2047,'Orders - December 2020'!$H$2:$H$2047,Worksheet!I$3,'Orders - December 2020'!$C$2:$C$2047,Worksheet!$F205),"-")</f>
        <v>-</v>
      </c>
      <c r="J205" s="51" t="str">
        <f>IFERROR(AVERAGEIFS('Orders - December 2020'!$I$2:$I$2047,'Orders - December 2020'!$H$2:$H$2047,Worksheet!J$3,'Orders - December 2020'!$C$2:$C$2047,Worksheet!$F205),"-")</f>
        <v>-</v>
      </c>
      <c r="K205" s="51" t="str">
        <f>IFERROR(AVERAGEIFS('Orders - December 2020'!$I$2:$I$2047,'Orders - December 2020'!$H$2:$H$2047,Worksheet!K$3,'Orders - December 2020'!$C$2:$C$2047,Worksheet!$F205),"-")</f>
        <v>-</v>
      </c>
      <c r="L205" s="51" t="str">
        <f>IFERROR(AVERAGEIFS('Orders - December 2020'!$I$2:$I$2047,'Orders - December 2020'!$H$2:$H$2047,Worksheet!L$3,'Orders - December 2020'!$C$2:$C$2047,Worksheet!$F205),"-")</f>
        <v>-</v>
      </c>
      <c r="M205" s="51" t="str">
        <f>IFERROR(AVERAGEIFS('Orders - December 2020'!$I$2:$I$2047,'Orders - December 2020'!$H$2:$H$2047,Worksheet!M$3,'Orders - December 2020'!$C$2:$C$2047,Worksheet!$F205),"-")</f>
        <v>-</v>
      </c>
      <c r="N205" s="51" t="str">
        <f>IFERROR(AVERAGEIFS('Orders - December 2020'!$I$2:$I$2047,'Orders - December 2020'!$H$2:$H$2047,Worksheet!N$3,'Orders - December 2020'!$C$2:$C$2047,Worksheet!$F205),"-")</f>
        <v>-</v>
      </c>
      <c r="O205" s="51" t="str">
        <f>IFERROR(AVERAGEIFS('Orders - December 2020'!$I$2:$I$2047,'Orders - December 2020'!$H$2:$H$2047,Worksheet!O$3,'Orders - December 2020'!$C$2:$C$2047,Worksheet!$F205),"-")</f>
        <v>-</v>
      </c>
      <c r="P205" s="51" t="str">
        <f>IFERROR(AVERAGEIFS('Orders - December 2020'!$I$2:$I$2047,'Orders - December 2020'!$H$2:$H$2047,Worksheet!P$3,'Orders - December 2020'!$C$2:$C$2047,Worksheet!$F205),"-")</f>
        <v>-</v>
      </c>
      <c r="Q205" s="51" t="str">
        <f>IFERROR(AVERAGEIFS('Orders - December 2020'!$I$2:$I$2047,'Orders - December 2020'!$H$2:$H$2047,Worksheet!Q$3,'Orders - December 2020'!$C$2:$C$2047,Worksheet!$F205),"-")</f>
        <v>-</v>
      </c>
      <c r="R205" s="51" t="str">
        <f>IFERROR(AVERAGEIFS('Orders - December 2020'!$I$2:$I$2047,'Orders - December 2020'!$H$2:$H$2047,Worksheet!R$3,'Orders - December 2020'!$C$2:$C$2047,Worksheet!$F205),"-")</f>
        <v>-</v>
      </c>
      <c r="S205" s="51" t="str">
        <f>IFERROR(AVERAGEIFS('Orders - December 2020'!$I$2:$I$2047,'Orders - December 2020'!$H$2:$H$2047,Worksheet!S$3,'Orders - December 2020'!$C$2:$C$2047,Worksheet!$F205),"-")</f>
        <v>-</v>
      </c>
      <c r="T205" s="51" t="str">
        <f>IFERROR(AVERAGEIFS('Orders - December 2020'!$I$2:$I$2047,'Orders - December 2020'!$H$2:$H$2047,Worksheet!T$3,'Orders - December 2020'!$C$2:$C$2047,Worksheet!$F205),"-")</f>
        <v>-</v>
      </c>
      <c r="U205" s="51" t="str">
        <f>IFERROR(AVERAGEIFS('Orders - December 2020'!$I$2:$I$2047,'Orders - December 2020'!$H$2:$H$2047,Worksheet!U$3,'Orders - December 2020'!$C$2:$C$2047,Worksheet!$F205),"-")</f>
        <v>-</v>
      </c>
      <c r="V205" s="51" t="str">
        <f>IFERROR(AVERAGEIFS('Orders - December 2020'!$I$2:$I$2047,'Orders - December 2020'!$H$2:$H$2047,Worksheet!V$3,'Orders - December 2020'!$C$2:$C$2047,Worksheet!$F205),"-")</f>
        <v>-</v>
      </c>
      <c r="W205" s="51" t="str">
        <f>IFERROR(AVERAGEIFS('Orders - December 2020'!$I$2:$I$2047,'Orders - December 2020'!$H$2:$H$2047,Worksheet!W$3,'Orders - December 2020'!$C$2:$C$2047,Worksheet!$F205),"-")</f>
        <v>-</v>
      </c>
      <c r="X205" s="51" t="str">
        <f>IFERROR(AVERAGEIFS('Orders - December 2020'!$I$2:$I$2047,'Orders - December 2020'!$H$2:$H$2047,Worksheet!X$3,'Orders - December 2020'!$C$2:$C$2047,Worksheet!$F205),"-")</f>
        <v>-</v>
      </c>
      <c r="Y205" s="51" t="str">
        <f>IFERROR(AVERAGEIFS('Orders - December 2020'!$I$2:$I$2047,'Orders - December 2020'!$H$2:$H$2047,Worksheet!Y$3,'Orders - December 2020'!$C$2:$C$2047,Worksheet!$F205),"-")</f>
        <v>-</v>
      </c>
      <c r="Z205" s="51" t="str">
        <f>IFERROR(AVERAGEIFS('Orders - December 2020'!$I$2:$I$2047,'Orders - December 2020'!$H$2:$H$2047,Worksheet!Z$3,'Orders - December 2020'!$C$2:$C$2047,Worksheet!$F205),"-")</f>
        <v>-</v>
      </c>
      <c r="AA205" s="51" t="str">
        <f>IFERROR(AVERAGEIFS('Orders - December 2020'!$I$2:$I$2047,'Orders - December 2020'!$H$2:$H$2047,Worksheet!AA$3,'Orders - December 2020'!$C$2:$C$2047,Worksheet!$F205),"-")</f>
        <v>-</v>
      </c>
      <c r="AB205" s="51" t="str">
        <f>IFERROR(AVERAGEIFS('Orders - December 2020'!$I$2:$I$2047,'Orders - December 2020'!$H$2:$H$2047,Worksheet!AB$3,'Orders - December 2020'!$C$2:$C$2047,Worksheet!$F205),"-")</f>
        <v>-</v>
      </c>
      <c r="AC205" s="51" t="str">
        <f>IFERROR(AVERAGEIFS('Orders - December 2020'!$I$2:$I$2047,'Orders - December 2020'!$H$2:$H$2047,Worksheet!AC$3,'Orders - December 2020'!$C$2:$C$2047,Worksheet!$F205),"-")</f>
        <v>-</v>
      </c>
      <c r="AD205" s="51" t="str">
        <f>IFERROR(AVERAGEIFS('Orders - December 2020'!$I$2:$I$2047,'Orders - December 2020'!$H$2:$H$2047,Worksheet!AD$3,'Orders - December 2020'!$C$2:$C$2047,Worksheet!$F205),"-")</f>
        <v>-</v>
      </c>
      <c r="AE205" s="51" t="str">
        <f>IFERROR(AVERAGEIFS('Orders - December 2020'!$I$2:$I$2047,'Orders - December 2020'!$H$2:$H$2047,Worksheet!AE$3,'Orders - December 2020'!$C$2:$C$2047,Worksheet!$F205),"-")</f>
        <v>-</v>
      </c>
      <c r="AF205" s="51" t="str">
        <f>IFERROR(AVERAGEIFS('Orders - December 2020'!$I$2:$I$2047,'Orders - December 2020'!$H$2:$H$2047,Worksheet!AF$3,'Orders - December 2020'!$C$2:$C$2047,Worksheet!$F205),"-")</f>
        <v>-</v>
      </c>
      <c r="AG205" s="51" t="str">
        <f>IFERROR(AVERAGEIFS('Orders - December 2020'!$I$2:$I$2047,'Orders - December 2020'!$H$2:$H$2047,Worksheet!AG$3,'Orders - December 2020'!$C$2:$C$2047,Worksheet!$F205),"-")</f>
        <v>-</v>
      </c>
      <c r="AH205" s="51" t="str">
        <f>IFERROR(AVERAGEIFS('Orders - December 2020'!$I$2:$I$2047,'Orders - December 2020'!$H$2:$H$2047,Worksheet!AH$3,'Orders - December 2020'!$C$2:$C$2047,Worksheet!$F205),"-")</f>
        <v>-</v>
      </c>
      <c r="AI205" s="51" t="str">
        <f>IFERROR(AVERAGEIFS('Orders - December 2020'!$I$2:$I$2047,'Orders - December 2020'!$H$2:$H$2047,Worksheet!AI$3,'Orders - December 2020'!$C$2:$C$2047,Worksheet!$F205),"-")</f>
        <v>-</v>
      </c>
      <c r="AJ205" s="51" t="str">
        <f>IFERROR(AVERAGEIFS('Orders - December 2020'!$I$2:$I$2047,'Orders - December 2020'!$H$2:$H$2047,Worksheet!AJ$3,'Orders - December 2020'!$C$2:$C$2047,Worksheet!$F205),"-")</f>
        <v>-</v>
      </c>
      <c r="AK205" s="51" t="str">
        <f>IFERROR(AVERAGEIFS('Orders - December 2020'!$I$2:$I$2047,'Orders - December 2020'!$H$2:$H$2047,Worksheet!AK$3,'Orders - December 2020'!$C$2:$C$2047,Worksheet!$F205),"-")</f>
        <v>-</v>
      </c>
      <c r="AL205" s="51" t="str">
        <f>IFERROR(AVERAGEIFS('Orders - December 2020'!$I$2:$I$2047,'Orders - December 2020'!$H$2:$H$2047,Worksheet!AL$3,'Orders - December 2020'!$C$2:$C$2047,Worksheet!$F205),"-")</f>
        <v>-</v>
      </c>
      <c r="AM205" s="51" t="str">
        <f>IFERROR(AVERAGEIFS('Orders - December 2020'!$I$2:$I$2047,'Orders - December 2020'!$H$2:$H$2047,Worksheet!AM$3,'Orders - December 2020'!$C$2:$C$2047,Worksheet!$F205),"-")</f>
        <v>-</v>
      </c>
      <c r="AN205" s="51" t="str">
        <f>IFERROR(AVERAGEIFS('Orders - December 2020'!$I$2:$I$2047,'Orders - December 2020'!$H$2:$H$2047,Worksheet!AN$3,'Orders - December 2020'!$C$2:$C$2047,Worksheet!$F205),"-")</f>
        <v>-</v>
      </c>
      <c r="AO205" s="51" t="str">
        <f>IFERROR(AVERAGEIFS('Orders - December 2020'!$I$2:$I$2047,'Orders - December 2020'!$H$2:$H$2047,Worksheet!AO$3,'Orders - December 2020'!$C$2:$C$2047,Worksheet!$F205),"-")</f>
        <v>-</v>
      </c>
      <c r="AP205" s="51" t="str">
        <f>IFERROR(AVERAGEIFS('Orders - December 2020'!$I$2:$I$2047,'Orders - December 2020'!$H$2:$H$2047,Worksheet!AP$3,'Orders - December 2020'!$C$2:$C$2047,Worksheet!$F205),"-")</f>
        <v>-</v>
      </c>
      <c r="AQ205" s="51" t="str">
        <f>IFERROR(AVERAGEIFS('Orders - December 2020'!$I$2:$I$2047,'Orders - December 2020'!$H$2:$H$2047,Worksheet!AQ$3,'Orders - December 2020'!$C$2:$C$2047,Worksheet!$F205),"-")</f>
        <v>-</v>
      </c>
      <c r="AR205" s="51" t="str">
        <f>IFERROR(AVERAGEIFS('Orders - December 2020'!$I$2:$I$2047,'Orders - December 2020'!$H$2:$H$2047,Worksheet!AR$3,'Orders - December 2020'!$C$2:$C$2047,Worksheet!$F205),"-")</f>
        <v>-</v>
      </c>
      <c r="AS205" s="51" t="str">
        <f>IFERROR(AVERAGEIFS('Orders - December 2020'!$I$2:$I$2047,'Orders - December 2020'!$H$2:$H$2047,Worksheet!AS$3,'Orders - December 2020'!$C$2:$C$2047,Worksheet!$F205),"-")</f>
        <v>-</v>
      </c>
      <c r="AT205" s="51" t="str">
        <f>IFERROR(AVERAGEIFS('Orders - December 2020'!$I$2:$I$2047,'Orders - December 2020'!$H$2:$H$2047,Worksheet!AT$3,'Orders - December 2020'!$C$2:$C$2047,Worksheet!$F205),"-")</f>
        <v>-</v>
      </c>
      <c r="AU205" s="51">
        <f>IFERROR(AVERAGEIFS('Orders - December 2020'!$I$2:$I$2047,'Orders - December 2020'!$H$2:$H$2047,Worksheet!AU$3,'Orders - December 2020'!$C$2:$C$2047,Worksheet!$F205),"-")</f>
        <v>1</v>
      </c>
      <c r="AV205" s="51" t="str">
        <f>IFERROR(AVERAGEIFS('Orders - December 2020'!$I$2:$I$2047,'Orders - December 2020'!$H$2:$H$2047,Worksheet!AV$3,'Orders - December 2020'!$C$2:$C$2047,Worksheet!$F205),"-")</f>
        <v>-</v>
      </c>
      <c r="AW205" s="51" t="str">
        <f>IFERROR(AVERAGEIFS('Orders - December 2020'!$I$2:$I$2047,'Orders - December 2020'!$H$2:$H$2047,Worksheet!AW$3,'Orders - December 2020'!$C$2:$C$2047,Worksheet!$F205),"-")</f>
        <v>-</v>
      </c>
      <c r="AX205" s="51" t="str">
        <f>IFERROR(AVERAGEIFS('Orders - December 2020'!$I$2:$I$2047,'Orders - December 2020'!$H$2:$H$2047,Worksheet!AX$3,'Orders - December 2020'!$C$2:$C$2047,Worksheet!$F205),"-")</f>
        <v>-</v>
      </c>
      <c r="AY205" s="51">
        <f>IFERROR(AVERAGEIFS('Orders - December 2020'!$I$2:$I$2047,'Orders - December 2020'!$H$2:$H$2047,Worksheet!AY$3,'Orders - December 2020'!$C$2:$C$2047,Worksheet!$F205),"-")</f>
        <v>1</v>
      </c>
      <c r="AZ205" s="51" t="str">
        <f>IFERROR(AVERAGEIFS('Orders - December 2020'!$I$2:$I$2047,'Orders - December 2020'!$H$2:$H$2047,Worksheet!AZ$3,'Orders - December 2020'!$C$2:$C$2047,Worksheet!$F205),"-")</f>
        <v>-</v>
      </c>
      <c r="BA205" s="51" t="str">
        <f>IFERROR(AVERAGEIFS('Orders - December 2020'!$I$2:$I$2047,'Orders - December 2020'!$H$2:$H$2047,Worksheet!BA$3,'Orders - December 2020'!$C$2:$C$2047,Worksheet!$F205),"-")</f>
        <v>-</v>
      </c>
      <c r="BB205" s="51" t="str">
        <f>IFERROR(AVERAGEIFS('Orders - December 2020'!$I$2:$I$2047,'Orders - December 2020'!$H$2:$H$2047,Worksheet!BB$3,'Orders - December 2020'!$C$2:$C$2047,Worksheet!$F205),"-")</f>
        <v>-</v>
      </c>
      <c r="BC205" s="51" t="str">
        <f>IFERROR(AVERAGEIFS('Orders - December 2020'!$I$2:$I$2047,'Orders - December 2020'!$H$2:$H$2047,Worksheet!BC$3,'Orders - December 2020'!$C$2:$C$2047,Worksheet!$F205),"-")</f>
        <v>-</v>
      </c>
      <c r="BD205" s="51" t="str">
        <f>IFERROR(AVERAGEIFS('Orders - December 2020'!$I$2:$I$2047,'Orders - December 2020'!$H$2:$H$2047,Worksheet!BD$3,'Orders - December 2020'!$C$2:$C$2047,Worksheet!$F205),"-")</f>
        <v>-</v>
      </c>
      <c r="BE205" s="51" t="str">
        <f>IFERROR(AVERAGEIFS('Orders - December 2020'!$I$2:$I$2047,'Orders - December 2020'!$H$2:$H$2047,Worksheet!BE$3,'Orders - December 2020'!$C$2:$C$2047,Worksheet!$F205),"-")</f>
        <v>-</v>
      </c>
      <c r="BF205" s="51" t="str">
        <f>IFERROR(AVERAGEIFS('Orders - December 2020'!$I$2:$I$2047,'Orders - December 2020'!$H$2:$H$2047,Worksheet!BF$3,'Orders - December 2020'!$C$2:$C$2047,Worksheet!$F205),"-")</f>
        <v>-</v>
      </c>
      <c r="BG205" s="51" t="str">
        <f>IFERROR(AVERAGEIFS('Orders - December 2020'!$I$2:$I$2047,'Orders - December 2020'!$H$2:$H$2047,Worksheet!BG$3,'Orders - December 2020'!$C$2:$C$2047,Worksheet!$F205),"-")</f>
        <v>-</v>
      </c>
      <c r="BH205" s="51" t="str">
        <f>IFERROR(AVERAGEIFS('Orders - December 2020'!$I$2:$I$2047,'Orders - December 2020'!$H$2:$H$2047,Worksheet!BH$3,'Orders - December 2020'!$C$2:$C$2047,Worksheet!$F205),"-")</f>
        <v>-</v>
      </c>
      <c r="BI205" s="51" t="str">
        <f>IFERROR(AVERAGEIFS('Orders - December 2020'!$I$2:$I$2047,'Orders - December 2020'!$H$2:$H$2047,Worksheet!BI$3,'Orders - December 2020'!$C$2:$C$2047,Worksheet!$F205),"-")</f>
        <v>-</v>
      </c>
      <c r="BJ205" s="51" t="str">
        <f>IFERROR(AVERAGEIFS('Orders - December 2020'!$I$2:$I$2047,'Orders - December 2020'!$H$2:$H$2047,Worksheet!BJ$3,'Orders - December 2020'!$C$2:$C$2047,Worksheet!$F205),"-")</f>
        <v>-</v>
      </c>
      <c r="BK205" s="51" t="str">
        <f>IFERROR(AVERAGEIFS('Orders - December 2020'!$I$2:$I$2047,'Orders - December 2020'!$H$2:$H$2047,Worksheet!BK$3,'Orders - December 2020'!$C$2:$C$2047,Worksheet!$F205),"-")</f>
        <v>-</v>
      </c>
      <c r="BL205" s="51" t="str">
        <f>IFERROR(AVERAGEIFS('Orders - December 2020'!$I$2:$I$2047,'Orders - December 2020'!$H$2:$H$2047,Worksheet!BL$3,'Orders - December 2020'!$C$2:$C$2047,Worksheet!$F205),"-")</f>
        <v>-</v>
      </c>
      <c r="BM205" s="51" t="str">
        <f>IFERROR(AVERAGEIFS('Orders - December 2020'!$I$2:$I$2047,'Orders - December 2020'!$H$2:$H$2047,Worksheet!BM$3,'Orders - December 2020'!$C$2:$C$2047,Worksheet!$F205),"-")</f>
        <v>-</v>
      </c>
      <c r="BN205" s="51" t="str">
        <f>IFERROR(AVERAGEIFS('Orders - December 2020'!$I$2:$I$2047,'Orders - December 2020'!$H$2:$H$2047,Worksheet!BN$3,'Orders - December 2020'!$C$2:$C$2047,Worksheet!$F205),"-")</f>
        <v>-</v>
      </c>
      <c r="BO205" s="51" t="str">
        <f>IFERROR(AVERAGEIFS('Orders - December 2020'!$I$2:$I$2047,'Orders - December 2020'!$H$2:$H$2047,Worksheet!BO$3,'Orders - December 2020'!$C$2:$C$2047,Worksheet!$F205),"-")</f>
        <v>-</v>
      </c>
      <c r="BP205" s="51" t="str">
        <f>IFERROR(AVERAGEIFS('Orders - December 2020'!$I$2:$I$2047,'Orders - December 2020'!$H$2:$H$2047,Worksheet!BP$3,'Orders - December 2020'!$C$2:$C$2047,Worksheet!$F205),"-")</f>
        <v>-</v>
      </c>
      <c r="BQ205" s="51" t="str">
        <f>IFERROR(AVERAGEIFS('Orders - December 2020'!$I$2:$I$2047,'Orders - December 2020'!$H$2:$H$2047,Worksheet!BQ$3,'Orders - December 2020'!$C$2:$C$2047,Worksheet!$F205),"-")</f>
        <v>-</v>
      </c>
      <c r="BR205" s="51" t="str">
        <f>IFERROR(AVERAGEIFS('Orders - December 2020'!$I$2:$I$2047,'Orders - December 2020'!$H$2:$H$2047,Worksheet!BR$3,'Orders - December 2020'!$C$2:$C$2047,Worksheet!$F205),"-")</f>
        <v>-</v>
      </c>
      <c r="BS205" s="51" t="str">
        <f>IFERROR(AVERAGEIFS('Orders - December 2020'!$I$2:$I$2047,'Orders - December 2020'!$H$2:$H$2047,Worksheet!BS$3,'Orders - December 2020'!$C$2:$C$2047,Worksheet!$F205),"-")</f>
        <v>-</v>
      </c>
      <c r="BT205" s="51" t="str">
        <f>IFERROR(AVERAGEIFS('Orders - December 2020'!$I$2:$I$2047,'Orders - December 2020'!$H$2:$H$2047,Worksheet!BT$3,'Orders - December 2020'!$C$2:$C$2047,Worksheet!$F205),"-")</f>
        <v>-</v>
      </c>
      <c r="BU205" s="51" t="str">
        <f>IFERROR(AVERAGEIFS('Orders - December 2020'!$I$2:$I$2047,'Orders - December 2020'!$H$2:$H$2047,Worksheet!BU$3,'Orders - December 2020'!$C$2:$C$2047,Worksheet!$F205),"-")</f>
        <v>-</v>
      </c>
      <c r="BV205" s="51" t="str">
        <f>IFERROR(AVERAGEIFS('Orders - December 2020'!$I$2:$I$2047,'Orders - December 2020'!$H$2:$H$2047,Worksheet!BV$3,'Orders - December 2020'!$C$2:$C$2047,Worksheet!$F205),"-")</f>
        <v>-</v>
      </c>
      <c r="BW205" s="51">
        <f>IFERROR(AVERAGEIFS('Orders - December 2020'!$I$2:$I$2047,'Orders - December 2020'!$H$2:$H$2047,Worksheet!BW$3,'Orders - December 2020'!$C$2:$C$2047,Worksheet!$F205),"-")</f>
        <v>2</v>
      </c>
      <c r="BX205" s="51" t="str">
        <f>IFERROR(AVERAGEIFS('Orders - December 2020'!$I$2:$I$2047,'Orders - December 2020'!$H$2:$H$2047,Worksheet!BX$3,'Orders - December 2020'!$C$2:$C$2047,Worksheet!$F205),"-")</f>
        <v>-</v>
      </c>
      <c r="BY205" s="51" t="str">
        <f>IFERROR(AVERAGEIFS('Orders - December 2020'!$I$2:$I$2047,'Orders - December 2020'!$H$2:$H$2047,Worksheet!BY$3,'Orders - December 2020'!$C$2:$C$2047,Worksheet!$F205),"-")</f>
        <v>-</v>
      </c>
      <c r="BZ205" s="51" t="str">
        <f>IFERROR(AVERAGEIFS('Orders - December 2020'!$I$2:$I$2047,'Orders - December 2020'!$H$2:$H$2047,Worksheet!BZ$3,'Orders - December 2020'!$C$2:$C$2047,Worksheet!$F205),"-")</f>
        <v>-</v>
      </c>
      <c r="CA205" s="51" t="str">
        <f>IFERROR(AVERAGEIFS('Orders - December 2020'!$I$2:$I$2047,'Orders - December 2020'!$H$2:$H$2047,Worksheet!CA$3,'Orders - December 2020'!$C$2:$C$2047,Worksheet!$F205),"-")</f>
        <v>-</v>
      </c>
      <c r="CB205" s="51" t="str">
        <f>IFERROR(AVERAGEIFS('Orders - December 2020'!$I$2:$I$2047,'Orders - December 2020'!$H$2:$H$2047,Worksheet!CB$3,'Orders - December 2020'!$C$2:$C$2047,Worksheet!$F205),"-")</f>
        <v>-</v>
      </c>
      <c r="CC205" s="51" t="str">
        <f>IFERROR(AVERAGEIFS('Orders - December 2020'!$I$2:$I$2047,'Orders - December 2020'!$H$2:$H$2047,Worksheet!CC$3,'Orders - December 2020'!$C$2:$C$2047,Worksheet!$F205),"-")</f>
        <v>-</v>
      </c>
      <c r="CD205" s="51" t="str">
        <f>IFERROR(AVERAGEIFS('Orders - December 2020'!$I$2:$I$2047,'Orders - December 2020'!$H$2:$H$2047,Worksheet!CD$3,'Orders - December 2020'!$C$2:$C$2047,Worksheet!$F205),"-")</f>
        <v>-</v>
      </c>
      <c r="CE205" s="51" t="str">
        <f>IFERROR(AVERAGEIFS('Orders - December 2020'!$I$2:$I$2047,'Orders - December 2020'!$H$2:$H$2047,Worksheet!CE$3,'Orders - December 2020'!$C$2:$C$2047,Worksheet!$F205),"-")</f>
        <v>-</v>
      </c>
      <c r="CF205" s="51" t="str">
        <f>IFERROR(AVERAGEIFS('Orders - December 2020'!$I$2:$I$2047,'Orders - December 2020'!$H$2:$H$2047,Worksheet!CF$3,'Orders - December 2020'!$C$2:$C$2047,Worksheet!$F205),"-")</f>
        <v>-</v>
      </c>
      <c r="CG205" s="51" t="str">
        <f>IFERROR(AVERAGEIFS('Orders - December 2020'!$I$2:$I$2047,'Orders - December 2020'!$H$2:$H$2047,Worksheet!CG$3,'Orders - December 2020'!$C$2:$C$2047,Worksheet!$F205),"-")</f>
        <v>-</v>
      </c>
      <c r="CH205" s="51" t="str">
        <f>IFERROR(AVERAGEIFS('Orders - December 2020'!$I$2:$I$2047,'Orders - December 2020'!$H$2:$H$2047,Worksheet!CH$3,'Orders - December 2020'!$C$2:$C$2047,Worksheet!$F205),"-")</f>
        <v>-</v>
      </c>
      <c r="CI205" s="51" t="str">
        <f>IFERROR(AVERAGEIFS('Orders - December 2020'!$I$2:$I$2047,'Orders - December 2020'!$H$2:$H$2047,Worksheet!CI$3,'Orders - December 2020'!$C$2:$C$2047,Worksheet!$F205),"-")</f>
        <v>-</v>
      </c>
      <c r="CJ205" s="51" t="str">
        <f>IFERROR(AVERAGEIFS('Orders - December 2020'!$I$2:$I$2047,'Orders - December 2020'!$H$2:$H$2047,Worksheet!CJ$3,'Orders - December 2020'!$C$2:$C$2047,Worksheet!$F205),"-")</f>
        <v>-</v>
      </c>
      <c r="CK205" s="51" t="str">
        <f>IFERROR(AVERAGEIFS('Orders - December 2020'!$I$2:$I$2047,'Orders - December 2020'!$H$2:$H$2047,Worksheet!CK$3,'Orders - December 2020'!$C$2:$C$2047,Worksheet!$F205),"-")</f>
        <v>-</v>
      </c>
      <c r="CL205" s="51" t="str">
        <f>IFERROR(AVERAGEIFS('Orders - December 2020'!$I$2:$I$2047,'Orders - December 2020'!$H$2:$H$2047,Worksheet!CL$3,'Orders - December 2020'!$C$2:$C$2047,Worksheet!$F205),"-")</f>
        <v>-</v>
      </c>
      <c r="CM205" s="51" t="str">
        <f>IFERROR(AVERAGEIFS('Orders - December 2020'!$I$2:$I$2047,'Orders - December 2020'!$H$2:$H$2047,Worksheet!CM$3,'Orders - December 2020'!$C$2:$C$2047,Worksheet!$F205),"-")</f>
        <v>-</v>
      </c>
      <c r="CN205" s="51" t="str">
        <f>IFERROR(AVERAGEIFS('Orders - December 2020'!$I$2:$I$2047,'Orders - December 2020'!$H$2:$H$2047,Worksheet!CN$3,'Orders - December 2020'!$C$2:$C$2047,Worksheet!$F205),"-")</f>
        <v>-</v>
      </c>
      <c r="CO205" s="51" t="str">
        <f>IFERROR(AVERAGEIFS('Orders - December 2020'!$I$2:$I$2047,'Orders - December 2020'!$H$2:$H$2047,Worksheet!CO$3,'Orders - December 2020'!$C$2:$C$2047,Worksheet!$F205),"-")</f>
        <v>-</v>
      </c>
      <c r="CP205" s="51" t="str">
        <f>IFERROR(AVERAGEIFS('Orders - December 2020'!$I$2:$I$2047,'Orders - December 2020'!$H$2:$H$2047,Worksheet!CP$3,'Orders - December 2020'!$C$2:$C$2047,Worksheet!$F205),"-")</f>
        <v>-</v>
      </c>
      <c r="CQ205" s="51" t="str">
        <f>IFERROR(AVERAGEIFS('Orders - December 2020'!$I$2:$I$2047,'Orders - December 2020'!$H$2:$H$2047,Worksheet!CQ$3,'Orders - December 2020'!$C$2:$C$2047,Worksheet!$F205),"-")</f>
        <v>-</v>
      </c>
      <c r="CR205" s="51" t="str">
        <f>IFERROR(AVERAGEIFS('Orders - December 2020'!$I$2:$I$2047,'Orders - December 2020'!$H$2:$H$2047,Worksheet!CR$3,'Orders - December 2020'!$C$2:$C$2047,Worksheet!$F205),"-")</f>
        <v>-</v>
      </c>
      <c r="CS205" s="51" t="str">
        <f>IFERROR(AVERAGEIFS('Orders - December 2020'!$I$2:$I$2047,'Orders - December 2020'!$H$2:$H$2047,Worksheet!CS$3,'Orders - December 2020'!$C$2:$C$2047,Worksheet!$F205),"-")</f>
        <v>-</v>
      </c>
      <c r="CT205" s="51" t="str">
        <f>IFERROR(AVERAGEIFS('Orders - December 2020'!$I$2:$I$2047,'Orders - December 2020'!$H$2:$H$2047,Worksheet!CT$3,'Orders - December 2020'!$C$2:$C$2047,Worksheet!$F205),"-")</f>
        <v>-</v>
      </c>
      <c r="CU205" s="51" t="str">
        <f>IFERROR(AVERAGEIFS('Orders - December 2020'!$I$2:$I$2047,'Orders - December 2020'!$H$2:$H$2047,Worksheet!CU$3,'Orders - December 2020'!$C$2:$C$2047,Worksheet!$F205),"-")</f>
        <v>-</v>
      </c>
      <c r="CV205" s="51" t="str">
        <f>IFERROR(AVERAGEIFS('Orders - December 2020'!$I$2:$I$2047,'Orders - December 2020'!$H$2:$H$2047,Worksheet!CV$3,'Orders - December 2020'!$C$2:$C$2047,Worksheet!$F205),"-")</f>
        <v>-</v>
      </c>
      <c r="CW205" s="51" t="str">
        <f>IFERROR(AVERAGEIFS('Orders - December 2020'!$I$2:$I$2047,'Orders - December 2020'!$H$2:$H$2047,Worksheet!CW$3,'Orders - December 2020'!$C$2:$C$2047,Worksheet!$F205),"-")</f>
        <v>-</v>
      </c>
      <c r="CX205" s="51">
        <f>IFERROR(AVERAGEIFS('Orders - December 2020'!$I$2:$I$2047,'Orders - December 2020'!$H$2:$H$2047,Worksheet!CX$3,'Orders - December 2020'!$C$2:$C$2047,Worksheet!$F205),"-")</f>
        <v>1</v>
      </c>
      <c r="CY205" s="51" t="str">
        <f>IFERROR(AVERAGEIFS('Orders - December 2020'!$I$2:$I$2047,'Orders - December 2020'!$H$2:$H$2047,Worksheet!CY$3,'Orders - December 2020'!$C$2:$C$2047,Worksheet!$F205),"-")</f>
        <v>-</v>
      </c>
      <c r="CZ205" s="51" t="str">
        <f>IFERROR(AVERAGEIFS('Orders - December 2020'!$I$2:$I$2047,'Orders - December 2020'!$H$2:$H$2047,Worksheet!CZ$3,'Orders - December 2020'!$C$2:$C$2047,Worksheet!$F205),"-")</f>
        <v>-</v>
      </c>
      <c r="DA205" s="51" t="str">
        <f>IFERROR(AVERAGEIFS('Orders - December 2020'!$I$2:$I$2047,'Orders - December 2020'!$H$2:$H$2047,Worksheet!DA$3,'Orders - December 2020'!$C$2:$C$2047,Worksheet!$F205),"-")</f>
        <v>-</v>
      </c>
      <c r="DB205" s="51" t="str">
        <f>IFERROR(AVERAGEIFS('Orders - December 2020'!$I$2:$I$2047,'Orders - December 2020'!$H$2:$H$2047,Worksheet!DB$3,'Orders - December 2020'!$C$2:$C$2047,Worksheet!$F205),"-")</f>
        <v>-</v>
      </c>
      <c r="DC205" s="51" t="str">
        <f>IFERROR(AVERAGEIFS('Orders - December 2020'!$I$2:$I$2047,'Orders - December 2020'!$H$2:$H$2047,Worksheet!DC$3,'Orders - December 2020'!$C$2:$C$2047,Worksheet!$F205),"-")</f>
        <v>-</v>
      </c>
      <c r="DD205" s="51" t="str">
        <f>IFERROR(AVERAGEIFS('Orders - December 2020'!$I$2:$I$2047,'Orders - December 2020'!$H$2:$H$2047,Worksheet!DD$3,'Orders - December 2020'!$C$2:$C$2047,Worksheet!$F205),"-")</f>
        <v>-</v>
      </c>
      <c r="DE205" s="51" t="str">
        <f>IFERROR(AVERAGEIFS('Orders - December 2020'!$I$2:$I$2047,'Orders - December 2020'!$H$2:$H$2047,Worksheet!DE$3,'Orders - December 2020'!$C$2:$C$2047,Worksheet!$F205),"-")</f>
        <v>-</v>
      </c>
      <c r="DF205" s="51" t="str">
        <f>IFERROR(AVERAGEIFS('Orders - December 2020'!$I$2:$I$2047,'Orders - December 2020'!$H$2:$H$2047,Worksheet!DF$3,'Orders - December 2020'!$C$2:$C$2047,Worksheet!$F205),"-")</f>
        <v>-</v>
      </c>
      <c r="DG205" s="51" t="str">
        <f>IFERROR(AVERAGEIFS('Orders - December 2020'!$I$2:$I$2047,'Orders - December 2020'!$H$2:$H$2047,Worksheet!DG$3,'Orders - December 2020'!$C$2:$C$2047,Worksheet!$F205),"-")</f>
        <v>-</v>
      </c>
      <c r="DH205" s="51" t="str">
        <f>IFERROR(AVERAGEIFS('Orders - December 2020'!$I$2:$I$2047,'Orders - December 2020'!$H$2:$H$2047,Worksheet!DH$3,'Orders - December 2020'!$C$2:$C$2047,Worksheet!$F205),"-")</f>
        <v>-</v>
      </c>
      <c r="DI205" s="51" t="str">
        <f>IFERROR(AVERAGEIFS('Orders - December 2020'!$I$2:$I$2047,'Orders - December 2020'!$H$2:$H$2047,Worksheet!DI$3,'Orders - December 2020'!$C$2:$C$2047,Worksheet!$F205),"-")</f>
        <v>-</v>
      </c>
      <c r="DJ205" s="51" t="str">
        <f>IFERROR(AVERAGEIFS('Orders - December 2020'!$I$2:$I$2047,'Orders - December 2020'!$H$2:$H$2047,Worksheet!DJ$3,'Orders - December 2020'!$C$2:$C$2047,Worksheet!$F205),"-")</f>
        <v>-</v>
      </c>
      <c r="DK205" s="51" t="str">
        <f>IFERROR(AVERAGEIFS('Orders - December 2020'!$I$2:$I$2047,'Orders - December 2020'!$H$2:$H$2047,Worksheet!DK$3,'Orders - December 2020'!$C$2:$C$2047,Worksheet!$F205),"-")</f>
        <v>-</v>
      </c>
      <c r="DL205" s="51" t="str">
        <f>IFERROR(AVERAGEIFS('Orders - December 2020'!$I$2:$I$2047,'Orders - December 2020'!$H$2:$H$2047,Worksheet!DL$3,'Orders - December 2020'!$C$2:$C$2047,Worksheet!$F205),"-")</f>
        <v>-</v>
      </c>
      <c r="DM205" s="51" t="str">
        <f>IFERROR(AVERAGEIFS('Orders - December 2020'!$I$2:$I$2047,'Orders - December 2020'!$H$2:$H$2047,Worksheet!DM$3,'Orders - December 2020'!$C$2:$C$2047,Worksheet!$F205),"-")</f>
        <v>-</v>
      </c>
      <c r="DN205" s="51" t="str">
        <f>IFERROR(AVERAGEIFS('Orders - December 2020'!$I$2:$I$2047,'Orders - December 2020'!$H$2:$H$2047,Worksheet!DN$3,'Orders - December 2020'!$C$2:$C$2047,Worksheet!$F205),"-")</f>
        <v>-</v>
      </c>
      <c r="DO205" s="51" t="str">
        <f>IFERROR(AVERAGEIFS('Orders - December 2020'!$I$2:$I$2047,'Orders - December 2020'!$H$2:$H$2047,Worksheet!DO$3,'Orders - December 2020'!$C$2:$C$2047,Worksheet!$F205),"-")</f>
        <v>-</v>
      </c>
      <c r="DP205" s="51" t="str">
        <f>IFERROR(AVERAGEIFS('Orders - December 2020'!$I$2:$I$2047,'Orders - December 2020'!$H$2:$H$2047,Worksheet!DP$3,'Orders - December 2020'!$C$2:$C$2047,Worksheet!$F205),"-")</f>
        <v>-</v>
      </c>
      <c r="DQ205" s="51" t="str">
        <f>IFERROR(AVERAGEIFS('Orders - December 2020'!$I$2:$I$2047,'Orders - December 2020'!$H$2:$H$2047,Worksheet!DQ$3,'Orders - December 2020'!$C$2:$C$2047,Worksheet!$F205),"-")</f>
        <v>-</v>
      </c>
      <c r="DR205" s="51" t="str">
        <f>IFERROR(AVERAGEIFS('Orders - December 2020'!$I$2:$I$2047,'Orders - December 2020'!$H$2:$H$2047,Worksheet!DR$3,'Orders - December 2020'!$C$2:$C$2047,Worksheet!$F205),"-")</f>
        <v>-</v>
      </c>
      <c r="DS205" s="51" t="str">
        <f>IFERROR(AVERAGEIFS('Orders - December 2020'!$I$2:$I$2047,'Orders - December 2020'!$H$2:$H$2047,Worksheet!DS$3,'Orders - December 2020'!$C$2:$C$2047,Worksheet!$F205),"-")</f>
        <v>-</v>
      </c>
      <c r="DT205" s="51" t="str">
        <f>IFERROR(AVERAGEIFS('Orders - December 2020'!$I$2:$I$2047,'Orders - December 2020'!$H$2:$H$2047,Worksheet!DT$3,'Orders - December 2020'!$C$2:$C$2047,Worksheet!$F205),"-")</f>
        <v>-</v>
      </c>
      <c r="DU205" s="51" t="str">
        <f>IFERROR(AVERAGEIFS('Orders - December 2020'!$I$2:$I$2047,'Orders - December 2020'!$H$2:$H$2047,Worksheet!DU$3,'Orders - December 2020'!$C$2:$C$2047,Worksheet!$F205),"-")</f>
        <v>-</v>
      </c>
      <c r="DV205" s="51" t="str">
        <f>IFERROR(AVERAGEIFS('Orders - December 2020'!$I$2:$I$2047,'Orders - December 2020'!$H$2:$H$2047,Worksheet!DV$3,'Orders - December 2020'!$C$2:$C$2047,Worksheet!$F205),"-")</f>
        <v>-</v>
      </c>
      <c r="DW205" s="51" t="str">
        <f>IFERROR(AVERAGEIFS('Orders - December 2020'!$I$2:$I$2047,'Orders - December 2020'!$H$2:$H$2047,Worksheet!DW$3,'Orders - December 2020'!$C$2:$C$2047,Worksheet!$F205),"-")</f>
        <v>-</v>
      </c>
      <c r="DX205" s="51" t="str">
        <f>IFERROR(AVERAGEIFS('Orders - December 2020'!$I$2:$I$2047,'Orders - December 2020'!$H$2:$H$2047,Worksheet!DX$3,'Orders - December 2020'!$C$2:$C$2047,Worksheet!$F205),"-")</f>
        <v>-</v>
      </c>
      <c r="DY205" s="51" t="str">
        <f>IFERROR(AVERAGEIFS('Orders - December 2020'!$I$2:$I$2047,'Orders - December 2020'!$H$2:$H$2047,Worksheet!DY$3,'Orders - December 2020'!$C$2:$C$2047,Worksheet!$F205),"-")</f>
        <v>-</v>
      </c>
      <c r="DZ205" s="51">
        <f>IFERROR(AVERAGEIFS('Orders - December 2020'!$I$2:$I$2047,'Orders - December 2020'!$H$2:$H$2047,Worksheet!DZ$3,'Orders - December 2020'!$C$2:$C$2047,Worksheet!$F205),"-")</f>
        <v>2</v>
      </c>
      <c r="EA205" s="51" t="str">
        <f>IFERROR(AVERAGEIFS('Orders - December 2020'!$I$2:$I$2047,'Orders - December 2020'!$H$2:$H$2047,Worksheet!EA$3,'Orders - December 2020'!$C$2:$C$2047,Worksheet!$F205),"-")</f>
        <v>-</v>
      </c>
      <c r="EB205" s="51" t="str">
        <f>IFERROR(AVERAGEIFS('Orders - December 2020'!$I$2:$I$2047,'Orders - December 2020'!$H$2:$H$2047,Worksheet!EB$3,'Orders - December 2020'!$C$2:$C$2047,Worksheet!$F205),"-")</f>
        <v>-</v>
      </c>
      <c r="EC205" s="51" t="str">
        <f>IFERROR(AVERAGEIFS('Orders - December 2020'!$I$2:$I$2047,'Orders - December 2020'!$H$2:$H$2047,Worksheet!EC$3,'Orders - December 2020'!$C$2:$C$2047,Worksheet!$F205),"-")</f>
        <v>-</v>
      </c>
      <c r="ED205" s="51" t="str">
        <f>IFERROR(AVERAGEIFS('Orders - December 2020'!$I$2:$I$2047,'Orders - December 2020'!$H$2:$H$2047,Worksheet!ED$3,'Orders - December 2020'!$C$2:$C$2047,Worksheet!$F205),"-")</f>
        <v>-</v>
      </c>
      <c r="EE205" s="51" t="str">
        <f>IFERROR(AVERAGEIFS('Orders - December 2020'!$I$2:$I$2047,'Orders - December 2020'!$H$2:$H$2047,Worksheet!EE$3,'Orders - December 2020'!$C$2:$C$2047,Worksheet!$F205),"-")</f>
        <v>-</v>
      </c>
      <c r="EF205" s="51" t="str">
        <f>IFERROR(AVERAGEIFS('Orders - December 2020'!$I$2:$I$2047,'Orders - December 2020'!$H$2:$H$2047,Worksheet!EF$3,'Orders - December 2020'!$C$2:$C$2047,Worksheet!$F205),"-")</f>
        <v>-</v>
      </c>
      <c r="EG205" s="51" t="str">
        <f>IFERROR(AVERAGEIFS('Orders - December 2020'!$I$2:$I$2047,'Orders - December 2020'!$H$2:$H$2047,Worksheet!EG$3,'Orders - December 2020'!$C$2:$C$2047,Worksheet!$F205),"-")</f>
        <v>-</v>
      </c>
      <c r="EH205" s="51" t="str">
        <f>IFERROR(AVERAGEIFS('Orders - December 2020'!$I$2:$I$2047,'Orders - December 2020'!$H$2:$H$2047,Worksheet!EH$3,'Orders - December 2020'!$C$2:$C$2047,Worksheet!$F205),"-")</f>
        <v>-</v>
      </c>
      <c r="EI205" s="51" t="str">
        <f>IFERROR(AVERAGEIFS('Orders - December 2020'!$I$2:$I$2047,'Orders - December 2020'!$H$2:$H$2047,Worksheet!EI$3,'Orders - December 2020'!$C$2:$C$2047,Worksheet!$F205),"-")</f>
        <v>-</v>
      </c>
      <c r="EJ205" s="51" t="str">
        <f>IFERROR(AVERAGEIFS('Orders - December 2020'!$I$2:$I$2047,'Orders - December 2020'!$H$2:$H$2047,Worksheet!EJ$3,'Orders - December 2020'!$C$2:$C$2047,Worksheet!$F205),"-")</f>
        <v>-</v>
      </c>
      <c r="EK205" s="51" t="str">
        <f>IFERROR(AVERAGEIFS('Orders - December 2020'!$I$2:$I$2047,'Orders - December 2020'!$H$2:$H$2047,Worksheet!EK$3,'Orders - December 2020'!$C$2:$C$2047,Worksheet!$F205),"-")</f>
        <v>-</v>
      </c>
      <c r="EL205" s="51" t="str">
        <f>IFERROR(AVERAGEIFS('Orders - December 2020'!$I$2:$I$2047,'Orders - December 2020'!$H$2:$H$2047,Worksheet!EL$3,'Orders - December 2020'!$C$2:$C$2047,Worksheet!$F205),"-")</f>
        <v>-</v>
      </c>
      <c r="EM205" s="51" t="str">
        <f>IFERROR(AVERAGEIFS('Orders - December 2020'!$I$2:$I$2047,'Orders - December 2020'!$H$2:$H$2047,Worksheet!EM$3,'Orders - December 2020'!$C$2:$C$2047,Worksheet!$F205),"-")</f>
        <v>-</v>
      </c>
      <c r="EN205" s="51" t="str">
        <f>IFERROR(AVERAGEIFS('Orders - December 2020'!$I$2:$I$2047,'Orders - December 2020'!$H$2:$H$2047,Worksheet!EN$3,'Orders - December 2020'!$C$2:$C$2047,Worksheet!$F205),"-")</f>
        <v>-</v>
      </c>
      <c r="EO205" s="51" t="str">
        <f>IFERROR(AVERAGEIFS('Orders - December 2020'!$I$2:$I$2047,'Orders - December 2020'!$H$2:$H$2047,Worksheet!EO$3,'Orders - December 2020'!$C$2:$C$2047,Worksheet!$F205),"-")</f>
        <v>-</v>
      </c>
      <c r="EP205" s="51" t="str">
        <f>IFERROR(AVERAGEIFS('Orders - December 2020'!$I$2:$I$2047,'Orders - December 2020'!$H$2:$H$2047,Worksheet!EP$3,'Orders - December 2020'!$C$2:$C$2047,Worksheet!$F205),"-")</f>
        <v>-</v>
      </c>
      <c r="EQ205" s="51" t="str">
        <f>IFERROR(AVERAGEIFS('Orders - December 2020'!$I$2:$I$2047,'Orders - December 2020'!$H$2:$H$2047,Worksheet!EQ$3,'Orders - December 2020'!$C$2:$C$2047,Worksheet!$F205),"-")</f>
        <v>-</v>
      </c>
      <c r="ER205" s="51">
        <f>IFERROR(AVERAGEIFS('Orders - December 2020'!$I$2:$I$2047,'Orders - December 2020'!$H$2:$H$2047,Worksheet!ER$3,'Orders - December 2020'!$C$2:$C$2047,Worksheet!$F205),"-")</f>
        <v>1</v>
      </c>
      <c r="ES205" s="51" t="str">
        <f>IFERROR(AVERAGEIFS('Orders - December 2020'!$I$2:$I$2047,'Orders - December 2020'!$H$2:$H$2047,Worksheet!ES$3,'Orders - December 2020'!$C$2:$C$2047,Worksheet!$F205),"-")</f>
        <v>-</v>
      </c>
      <c r="ET205" s="51" t="str">
        <f>IFERROR(AVERAGEIFS('Orders - December 2020'!$I$2:$I$2047,'Orders - December 2020'!$H$2:$H$2047,Worksheet!ET$3,'Orders - December 2020'!$C$2:$C$2047,Worksheet!$F205),"-")</f>
        <v>-</v>
      </c>
      <c r="EU205" s="51" t="str">
        <f>IFERROR(AVERAGEIFS('Orders - December 2020'!$I$2:$I$2047,'Orders - December 2020'!$H$2:$H$2047,Worksheet!EU$3,'Orders - December 2020'!$C$2:$C$2047,Worksheet!$F205),"-")</f>
        <v>-</v>
      </c>
      <c r="EV205" s="51" t="str">
        <f>IFERROR(AVERAGEIFS('Orders - December 2020'!$I$2:$I$2047,'Orders - December 2020'!$H$2:$H$2047,Worksheet!EV$3,'Orders - December 2020'!$C$2:$C$2047,Worksheet!$F205),"-")</f>
        <v>-</v>
      </c>
      <c r="EW205" s="51" t="str">
        <f>IFERROR(AVERAGEIFS('Orders - December 2020'!$I$2:$I$2047,'Orders - December 2020'!$H$2:$H$2047,Worksheet!EW$3,'Orders - December 2020'!$C$2:$C$2047,Worksheet!$F205),"-")</f>
        <v>-</v>
      </c>
      <c r="EX205" s="51" t="str">
        <f>IFERROR(AVERAGEIFS('Orders - December 2020'!$I$2:$I$2047,'Orders - December 2020'!$H$2:$H$2047,Worksheet!EX$3,'Orders - December 2020'!$C$2:$C$2047,Worksheet!$F205),"-")</f>
        <v>-</v>
      </c>
      <c r="EY205" s="51">
        <f>IFERROR(AVERAGEIFS('Orders - December 2020'!$I$2:$I$2047,'Orders - December 2020'!$H$2:$H$2047,Worksheet!EY$3,'Orders - December 2020'!$C$2:$C$2047,Worksheet!$F205),"-")</f>
        <v>1</v>
      </c>
      <c r="EZ205" s="51" t="str">
        <f>IFERROR(AVERAGEIFS('Orders - December 2020'!$I$2:$I$2047,'Orders - December 2020'!$H$2:$H$2047,Worksheet!EZ$3,'Orders - December 2020'!$C$2:$C$2047,Worksheet!$F205),"-")</f>
        <v>-</v>
      </c>
      <c r="FA205" s="51" t="str">
        <f>IFERROR(AVERAGEIFS('Orders - December 2020'!$I$2:$I$2047,'Orders - December 2020'!$H$2:$H$2047,Worksheet!FA$3,'Orders - December 2020'!$C$2:$C$2047,Worksheet!$F205),"-")</f>
        <v>-</v>
      </c>
      <c r="FB205" s="51" t="str">
        <f>IFERROR(AVERAGEIFS('Orders - December 2020'!$I$2:$I$2047,'Orders - December 2020'!$H$2:$H$2047,Worksheet!FB$3,'Orders - December 2020'!$C$2:$C$2047,Worksheet!$F205),"-")</f>
        <v>-</v>
      </c>
      <c r="FC205" s="51" t="str">
        <f>IFERROR(AVERAGEIFS('Orders - December 2020'!$I$2:$I$2047,'Orders - December 2020'!$H$2:$H$2047,Worksheet!FC$3,'Orders - December 2020'!$C$2:$C$2047,Worksheet!$F205),"-")</f>
        <v>-</v>
      </c>
      <c r="FD205" s="51" t="str">
        <f>IFERROR(AVERAGEIFS('Orders - December 2020'!$I$2:$I$2047,'Orders - December 2020'!$H$2:$H$2047,Worksheet!FD$3,'Orders - December 2020'!$C$2:$C$2047,Worksheet!$F205),"-")</f>
        <v>-</v>
      </c>
      <c r="FE205" s="51" t="str">
        <f>IFERROR(AVERAGEIFS('Orders - December 2020'!$I$2:$I$2047,'Orders - December 2020'!$H$2:$H$2047,Worksheet!FE$3,'Orders - December 2020'!$C$2:$C$2047,Worksheet!$F205),"-")</f>
        <v>-</v>
      </c>
      <c r="FF205" s="51" t="str">
        <f>IFERROR(AVERAGEIFS('Orders - December 2020'!$I$2:$I$2047,'Orders - December 2020'!$H$2:$H$2047,Worksheet!FF$3,'Orders - December 2020'!$C$2:$C$2047,Worksheet!$F205),"-")</f>
        <v>-</v>
      </c>
      <c r="FG205" s="52" t="str">
        <f>IFERROR(AVERAGEIFS('Orders - December 2020'!$I$2:$I$2047,'Orders - December 2020'!$H$2:$H$2047,Worksheet!FG$3,'Orders - December 2020'!$C$2:$C$2047,Worksheet!$F205),"-")</f>
        <v>-</v>
      </c>
    </row>
    <row r="206" spans="6:163">
      <c r="F206" s="45" t="str">
        <v>Madam Baki Minimarts</v>
      </c>
      <c r="G206" s="50" t="str">
        <f>IFERROR(AVERAGEIFS('Orders - December 2020'!$I$2:$I$2047,'Orders - December 2020'!$H$2:$H$2047,Worksheet!G$3,'Orders - December 2020'!$C$2:$C$2047,Worksheet!$F206),"-")</f>
        <v>-</v>
      </c>
      <c r="H206" s="51" t="str">
        <f>IFERROR(AVERAGEIFS('Orders - December 2020'!$I$2:$I$2047,'Orders - December 2020'!$H$2:$H$2047,Worksheet!H$3,'Orders - December 2020'!$C$2:$C$2047,Worksheet!$F206),"-")</f>
        <v>-</v>
      </c>
      <c r="I206" s="51" t="str">
        <f>IFERROR(AVERAGEIFS('Orders - December 2020'!$I$2:$I$2047,'Orders - December 2020'!$H$2:$H$2047,Worksheet!I$3,'Orders - December 2020'!$C$2:$C$2047,Worksheet!$F206),"-")</f>
        <v>-</v>
      </c>
      <c r="J206" s="51" t="str">
        <f>IFERROR(AVERAGEIFS('Orders - December 2020'!$I$2:$I$2047,'Orders - December 2020'!$H$2:$H$2047,Worksheet!J$3,'Orders - December 2020'!$C$2:$C$2047,Worksheet!$F206),"-")</f>
        <v>-</v>
      </c>
      <c r="K206" s="51" t="str">
        <f>IFERROR(AVERAGEIFS('Orders - December 2020'!$I$2:$I$2047,'Orders - December 2020'!$H$2:$H$2047,Worksheet!K$3,'Orders - December 2020'!$C$2:$C$2047,Worksheet!$F206),"-")</f>
        <v>-</v>
      </c>
      <c r="L206" s="51" t="str">
        <f>IFERROR(AVERAGEIFS('Orders - December 2020'!$I$2:$I$2047,'Orders - December 2020'!$H$2:$H$2047,Worksheet!L$3,'Orders - December 2020'!$C$2:$C$2047,Worksheet!$F206),"-")</f>
        <v>-</v>
      </c>
      <c r="M206" s="51" t="str">
        <f>IFERROR(AVERAGEIFS('Orders - December 2020'!$I$2:$I$2047,'Orders - December 2020'!$H$2:$H$2047,Worksheet!M$3,'Orders - December 2020'!$C$2:$C$2047,Worksheet!$F206),"-")</f>
        <v>-</v>
      </c>
      <c r="N206" s="51" t="str">
        <f>IFERROR(AVERAGEIFS('Orders - December 2020'!$I$2:$I$2047,'Orders - December 2020'!$H$2:$H$2047,Worksheet!N$3,'Orders - December 2020'!$C$2:$C$2047,Worksheet!$F206),"-")</f>
        <v>-</v>
      </c>
      <c r="O206" s="51" t="str">
        <f>IFERROR(AVERAGEIFS('Orders - December 2020'!$I$2:$I$2047,'Orders - December 2020'!$H$2:$H$2047,Worksheet!O$3,'Orders - December 2020'!$C$2:$C$2047,Worksheet!$F206),"-")</f>
        <v>-</v>
      </c>
      <c r="P206" s="51" t="str">
        <f>IFERROR(AVERAGEIFS('Orders - December 2020'!$I$2:$I$2047,'Orders - December 2020'!$H$2:$H$2047,Worksheet!P$3,'Orders - December 2020'!$C$2:$C$2047,Worksheet!$F206),"-")</f>
        <v>-</v>
      </c>
      <c r="Q206" s="51" t="str">
        <f>IFERROR(AVERAGEIFS('Orders - December 2020'!$I$2:$I$2047,'Orders - December 2020'!$H$2:$H$2047,Worksheet!Q$3,'Orders - December 2020'!$C$2:$C$2047,Worksheet!$F206),"-")</f>
        <v>-</v>
      </c>
      <c r="R206" s="51" t="str">
        <f>IFERROR(AVERAGEIFS('Orders - December 2020'!$I$2:$I$2047,'Orders - December 2020'!$H$2:$H$2047,Worksheet!R$3,'Orders - December 2020'!$C$2:$C$2047,Worksheet!$F206),"-")</f>
        <v>-</v>
      </c>
      <c r="S206" s="51" t="str">
        <f>IFERROR(AVERAGEIFS('Orders - December 2020'!$I$2:$I$2047,'Orders - December 2020'!$H$2:$H$2047,Worksheet!S$3,'Orders - December 2020'!$C$2:$C$2047,Worksheet!$F206),"-")</f>
        <v>-</v>
      </c>
      <c r="T206" s="51" t="str">
        <f>IFERROR(AVERAGEIFS('Orders - December 2020'!$I$2:$I$2047,'Orders - December 2020'!$H$2:$H$2047,Worksheet!T$3,'Orders - December 2020'!$C$2:$C$2047,Worksheet!$F206),"-")</f>
        <v>-</v>
      </c>
      <c r="U206" s="51" t="str">
        <f>IFERROR(AVERAGEIFS('Orders - December 2020'!$I$2:$I$2047,'Orders - December 2020'!$H$2:$H$2047,Worksheet!U$3,'Orders - December 2020'!$C$2:$C$2047,Worksheet!$F206),"-")</f>
        <v>-</v>
      </c>
      <c r="V206" s="51" t="str">
        <f>IFERROR(AVERAGEIFS('Orders - December 2020'!$I$2:$I$2047,'Orders - December 2020'!$H$2:$H$2047,Worksheet!V$3,'Orders - December 2020'!$C$2:$C$2047,Worksheet!$F206),"-")</f>
        <v>-</v>
      </c>
      <c r="W206" s="51" t="str">
        <f>IFERROR(AVERAGEIFS('Orders - December 2020'!$I$2:$I$2047,'Orders - December 2020'!$H$2:$H$2047,Worksheet!W$3,'Orders - December 2020'!$C$2:$C$2047,Worksheet!$F206),"-")</f>
        <v>-</v>
      </c>
      <c r="X206" s="51" t="str">
        <f>IFERROR(AVERAGEIFS('Orders - December 2020'!$I$2:$I$2047,'Orders - December 2020'!$H$2:$H$2047,Worksheet!X$3,'Orders - December 2020'!$C$2:$C$2047,Worksheet!$F206),"-")</f>
        <v>-</v>
      </c>
      <c r="Y206" s="51" t="str">
        <f>IFERROR(AVERAGEIFS('Orders - December 2020'!$I$2:$I$2047,'Orders - December 2020'!$H$2:$H$2047,Worksheet!Y$3,'Orders - December 2020'!$C$2:$C$2047,Worksheet!$F206),"-")</f>
        <v>-</v>
      </c>
      <c r="Z206" s="51" t="str">
        <f>IFERROR(AVERAGEIFS('Orders - December 2020'!$I$2:$I$2047,'Orders - December 2020'!$H$2:$H$2047,Worksheet!Z$3,'Orders - December 2020'!$C$2:$C$2047,Worksheet!$F206),"-")</f>
        <v>-</v>
      </c>
      <c r="AA206" s="51" t="str">
        <f>IFERROR(AVERAGEIFS('Orders - December 2020'!$I$2:$I$2047,'Orders - December 2020'!$H$2:$H$2047,Worksheet!AA$3,'Orders - December 2020'!$C$2:$C$2047,Worksheet!$F206),"-")</f>
        <v>-</v>
      </c>
      <c r="AB206" s="51" t="str">
        <f>IFERROR(AVERAGEIFS('Orders - December 2020'!$I$2:$I$2047,'Orders - December 2020'!$H$2:$H$2047,Worksheet!AB$3,'Orders - December 2020'!$C$2:$C$2047,Worksheet!$F206),"-")</f>
        <v>-</v>
      </c>
      <c r="AC206" s="51" t="str">
        <f>IFERROR(AVERAGEIFS('Orders - December 2020'!$I$2:$I$2047,'Orders - December 2020'!$H$2:$H$2047,Worksheet!AC$3,'Orders - December 2020'!$C$2:$C$2047,Worksheet!$F206),"-")</f>
        <v>-</v>
      </c>
      <c r="AD206" s="51" t="str">
        <f>IFERROR(AVERAGEIFS('Orders - December 2020'!$I$2:$I$2047,'Orders - December 2020'!$H$2:$H$2047,Worksheet!AD$3,'Orders - December 2020'!$C$2:$C$2047,Worksheet!$F206),"-")</f>
        <v>-</v>
      </c>
      <c r="AE206" s="51" t="str">
        <f>IFERROR(AVERAGEIFS('Orders - December 2020'!$I$2:$I$2047,'Orders - December 2020'!$H$2:$H$2047,Worksheet!AE$3,'Orders - December 2020'!$C$2:$C$2047,Worksheet!$F206),"-")</f>
        <v>-</v>
      </c>
      <c r="AF206" s="51" t="str">
        <f>IFERROR(AVERAGEIFS('Orders - December 2020'!$I$2:$I$2047,'Orders - December 2020'!$H$2:$H$2047,Worksheet!AF$3,'Orders - December 2020'!$C$2:$C$2047,Worksheet!$F206),"-")</f>
        <v>-</v>
      </c>
      <c r="AG206" s="51" t="str">
        <f>IFERROR(AVERAGEIFS('Orders - December 2020'!$I$2:$I$2047,'Orders - December 2020'!$H$2:$H$2047,Worksheet!AG$3,'Orders - December 2020'!$C$2:$C$2047,Worksheet!$F206),"-")</f>
        <v>-</v>
      </c>
      <c r="AH206" s="51" t="str">
        <f>IFERROR(AVERAGEIFS('Orders - December 2020'!$I$2:$I$2047,'Orders - December 2020'!$H$2:$H$2047,Worksheet!AH$3,'Orders - December 2020'!$C$2:$C$2047,Worksheet!$F206),"-")</f>
        <v>-</v>
      </c>
      <c r="AI206" s="51" t="str">
        <f>IFERROR(AVERAGEIFS('Orders - December 2020'!$I$2:$I$2047,'Orders - December 2020'!$H$2:$H$2047,Worksheet!AI$3,'Orders - December 2020'!$C$2:$C$2047,Worksheet!$F206),"-")</f>
        <v>-</v>
      </c>
      <c r="AJ206" s="51" t="str">
        <f>IFERROR(AVERAGEIFS('Orders - December 2020'!$I$2:$I$2047,'Orders - December 2020'!$H$2:$H$2047,Worksheet!AJ$3,'Orders - December 2020'!$C$2:$C$2047,Worksheet!$F206),"-")</f>
        <v>-</v>
      </c>
      <c r="AK206" s="51" t="str">
        <f>IFERROR(AVERAGEIFS('Orders - December 2020'!$I$2:$I$2047,'Orders - December 2020'!$H$2:$H$2047,Worksheet!AK$3,'Orders - December 2020'!$C$2:$C$2047,Worksheet!$F206),"-")</f>
        <v>-</v>
      </c>
      <c r="AL206" s="51" t="str">
        <f>IFERROR(AVERAGEIFS('Orders - December 2020'!$I$2:$I$2047,'Orders - December 2020'!$H$2:$H$2047,Worksheet!AL$3,'Orders - December 2020'!$C$2:$C$2047,Worksheet!$F206),"-")</f>
        <v>-</v>
      </c>
      <c r="AM206" s="51" t="str">
        <f>IFERROR(AVERAGEIFS('Orders - December 2020'!$I$2:$I$2047,'Orders - December 2020'!$H$2:$H$2047,Worksheet!AM$3,'Orders - December 2020'!$C$2:$C$2047,Worksheet!$F206),"-")</f>
        <v>-</v>
      </c>
      <c r="AN206" s="51" t="str">
        <f>IFERROR(AVERAGEIFS('Orders - December 2020'!$I$2:$I$2047,'Orders - December 2020'!$H$2:$H$2047,Worksheet!AN$3,'Orders - December 2020'!$C$2:$C$2047,Worksheet!$F206),"-")</f>
        <v>-</v>
      </c>
      <c r="AO206" s="51" t="str">
        <f>IFERROR(AVERAGEIFS('Orders - December 2020'!$I$2:$I$2047,'Orders - December 2020'!$H$2:$H$2047,Worksheet!AO$3,'Orders - December 2020'!$C$2:$C$2047,Worksheet!$F206),"-")</f>
        <v>-</v>
      </c>
      <c r="AP206" s="51" t="str">
        <f>IFERROR(AVERAGEIFS('Orders - December 2020'!$I$2:$I$2047,'Orders - December 2020'!$H$2:$H$2047,Worksheet!AP$3,'Orders - December 2020'!$C$2:$C$2047,Worksheet!$F206),"-")</f>
        <v>-</v>
      </c>
      <c r="AQ206" s="51" t="str">
        <f>IFERROR(AVERAGEIFS('Orders - December 2020'!$I$2:$I$2047,'Orders - December 2020'!$H$2:$H$2047,Worksheet!AQ$3,'Orders - December 2020'!$C$2:$C$2047,Worksheet!$F206),"-")</f>
        <v>-</v>
      </c>
      <c r="AR206" s="51" t="str">
        <f>IFERROR(AVERAGEIFS('Orders - December 2020'!$I$2:$I$2047,'Orders - December 2020'!$H$2:$H$2047,Worksheet!AR$3,'Orders - December 2020'!$C$2:$C$2047,Worksheet!$F206),"-")</f>
        <v>-</v>
      </c>
      <c r="AS206" s="51" t="str">
        <f>IFERROR(AVERAGEIFS('Orders - December 2020'!$I$2:$I$2047,'Orders - December 2020'!$H$2:$H$2047,Worksheet!AS$3,'Orders - December 2020'!$C$2:$C$2047,Worksheet!$F206),"-")</f>
        <v>-</v>
      </c>
      <c r="AT206" s="51" t="str">
        <f>IFERROR(AVERAGEIFS('Orders - December 2020'!$I$2:$I$2047,'Orders - December 2020'!$H$2:$H$2047,Worksheet!AT$3,'Orders - December 2020'!$C$2:$C$2047,Worksheet!$F206),"-")</f>
        <v>-</v>
      </c>
      <c r="AU206" s="51">
        <f>IFERROR(AVERAGEIFS('Orders - December 2020'!$I$2:$I$2047,'Orders - December 2020'!$H$2:$H$2047,Worksheet!AU$3,'Orders - December 2020'!$C$2:$C$2047,Worksheet!$F206),"-")</f>
        <v>1</v>
      </c>
      <c r="AV206" s="51" t="str">
        <f>IFERROR(AVERAGEIFS('Orders - December 2020'!$I$2:$I$2047,'Orders - December 2020'!$H$2:$H$2047,Worksheet!AV$3,'Orders - December 2020'!$C$2:$C$2047,Worksheet!$F206),"-")</f>
        <v>-</v>
      </c>
      <c r="AW206" s="51" t="str">
        <f>IFERROR(AVERAGEIFS('Orders - December 2020'!$I$2:$I$2047,'Orders - December 2020'!$H$2:$H$2047,Worksheet!AW$3,'Orders - December 2020'!$C$2:$C$2047,Worksheet!$F206),"-")</f>
        <v>-</v>
      </c>
      <c r="AX206" s="51" t="str">
        <f>IFERROR(AVERAGEIFS('Orders - December 2020'!$I$2:$I$2047,'Orders - December 2020'!$H$2:$H$2047,Worksheet!AX$3,'Orders - December 2020'!$C$2:$C$2047,Worksheet!$F206),"-")</f>
        <v>-</v>
      </c>
      <c r="AY206" s="51">
        <f>IFERROR(AVERAGEIFS('Orders - December 2020'!$I$2:$I$2047,'Orders - December 2020'!$H$2:$H$2047,Worksheet!AY$3,'Orders - December 2020'!$C$2:$C$2047,Worksheet!$F206),"-")</f>
        <v>1</v>
      </c>
      <c r="AZ206" s="51" t="str">
        <f>IFERROR(AVERAGEIFS('Orders - December 2020'!$I$2:$I$2047,'Orders - December 2020'!$H$2:$H$2047,Worksheet!AZ$3,'Orders - December 2020'!$C$2:$C$2047,Worksheet!$F206),"-")</f>
        <v>-</v>
      </c>
      <c r="BA206" s="51" t="str">
        <f>IFERROR(AVERAGEIFS('Orders - December 2020'!$I$2:$I$2047,'Orders - December 2020'!$H$2:$H$2047,Worksheet!BA$3,'Orders - December 2020'!$C$2:$C$2047,Worksheet!$F206),"-")</f>
        <v>-</v>
      </c>
      <c r="BB206" s="51" t="str">
        <f>IFERROR(AVERAGEIFS('Orders - December 2020'!$I$2:$I$2047,'Orders - December 2020'!$H$2:$H$2047,Worksheet!BB$3,'Orders - December 2020'!$C$2:$C$2047,Worksheet!$F206),"-")</f>
        <v>-</v>
      </c>
      <c r="BC206" s="51" t="str">
        <f>IFERROR(AVERAGEIFS('Orders - December 2020'!$I$2:$I$2047,'Orders - December 2020'!$H$2:$H$2047,Worksheet!BC$3,'Orders - December 2020'!$C$2:$C$2047,Worksheet!$F206),"-")</f>
        <v>-</v>
      </c>
      <c r="BD206" s="51" t="str">
        <f>IFERROR(AVERAGEIFS('Orders - December 2020'!$I$2:$I$2047,'Orders - December 2020'!$H$2:$H$2047,Worksheet!BD$3,'Orders - December 2020'!$C$2:$C$2047,Worksheet!$F206),"-")</f>
        <v>-</v>
      </c>
      <c r="BE206" s="51" t="str">
        <f>IFERROR(AVERAGEIFS('Orders - December 2020'!$I$2:$I$2047,'Orders - December 2020'!$H$2:$H$2047,Worksheet!BE$3,'Orders - December 2020'!$C$2:$C$2047,Worksheet!$F206),"-")</f>
        <v>-</v>
      </c>
      <c r="BF206" s="51" t="str">
        <f>IFERROR(AVERAGEIFS('Orders - December 2020'!$I$2:$I$2047,'Orders - December 2020'!$H$2:$H$2047,Worksheet!BF$3,'Orders - December 2020'!$C$2:$C$2047,Worksheet!$F206),"-")</f>
        <v>-</v>
      </c>
      <c r="BG206" s="51" t="str">
        <f>IFERROR(AVERAGEIFS('Orders - December 2020'!$I$2:$I$2047,'Orders - December 2020'!$H$2:$H$2047,Worksheet!BG$3,'Orders - December 2020'!$C$2:$C$2047,Worksheet!$F206),"-")</f>
        <v>-</v>
      </c>
      <c r="BH206" s="51" t="str">
        <f>IFERROR(AVERAGEIFS('Orders - December 2020'!$I$2:$I$2047,'Orders - December 2020'!$H$2:$H$2047,Worksheet!BH$3,'Orders - December 2020'!$C$2:$C$2047,Worksheet!$F206),"-")</f>
        <v>-</v>
      </c>
      <c r="BI206" s="51" t="str">
        <f>IFERROR(AVERAGEIFS('Orders - December 2020'!$I$2:$I$2047,'Orders - December 2020'!$H$2:$H$2047,Worksheet!BI$3,'Orders - December 2020'!$C$2:$C$2047,Worksheet!$F206),"-")</f>
        <v>-</v>
      </c>
      <c r="BJ206" s="51" t="str">
        <f>IFERROR(AVERAGEIFS('Orders - December 2020'!$I$2:$I$2047,'Orders - December 2020'!$H$2:$H$2047,Worksheet!BJ$3,'Orders - December 2020'!$C$2:$C$2047,Worksheet!$F206),"-")</f>
        <v>-</v>
      </c>
      <c r="BK206" s="51" t="str">
        <f>IFERROR(AVERAGEIFS('Orders - December 2020'!$I$2:$I$2047,'Orders - December 2020'!$H$2:$H$2047,Worksheet!BK$3,'Orders - December 2020'!$C$2:$C$2047,Worksheet!$F206),"-")</f>
        <v>-</v>
      </c>
      <c r="BL206" s="51" t="str">
        <f>IFERROR(AVERAGEIFS('Orders - December 2020'!$I$2:$I$2047,'Orders - December 2020'!$H$2:$H$2047,Worksheet!BL$3,'Orders - December 2020'!$C$2:$C$2047,Worksheet!$F206),"-")</f>
        <v>-</v>
      </c>
      <c r="BM206" s="51" t="str">
        <f>IFERROR(AVERAGEIFS('Orders - December 2020'!$I$2:$I$2047,'Orders - December 2020'!$H$2:$H$2047,Worksheet!BM$3,'Orders - December 2020'!$C$2:$C$2047,Worksheet!$F206),"-")</f>
        <v>-</v>
      </c>
      <c r="BN206" s="51" t="str">
        <f>IFERROR(AVERAGEIFS('Orders - December 2020'!$I$2:$I$2047,'Orders - December 2020'!$H$2:$H$2047,Worksheet!BN$3,'Orders - December 2020'!$C$2:$C$2047,Worksheet!$F206),"-")</f>
        <v>-</v>
      </c>
      <c r="BO206" s="51" t="str">
        <f>IFERROR(AVERAGEIFS('Orders - December 2020'!$I$2:$I$2047,'Orders - December 2020'!$H$2:$H$2047,Worksheet!BO$3,'Orders - December 2020'!$C$2:$C$2047,Worksheet!$F206),"-")</f>
        <v>-</v>
      </c>
      <c r="BP206" s="51" t="str">
        <f>IFERROR(AVERAGEIFS('Orders - December 2020'!$I$2:$I$2047,'Orders - December 2020'!$H$2:$H$2047,Worksheet!BP$3,'Orders - December 2020'!$C$2:$C$2047,Worksheet!$F206),"-")</f>
        <v>-</v>
      </c>
      <c r="BQ206" s="51" t="str">
        <f>IFERROR(AVERAGEIFS('Orders - December 2020'!$I$2:$I$2047,'Orders - December 2020'!$H$2:$H$2047,Worksheet!BQ$3,'Orders - December 2020'!$C$2:$C$2047,Worksheet!$F206),"-")</f>
        <v>-</v>
      </c>
      <c r="BR206" s="51" t="str">
        <f>IFERROR(AVERAGEIFS('Orders - December 2020'!$I$2:$I$2047,'Orders - December 2020'!$H$2:$H$2047,Worksheet!BR$3,'Orders - December 2020'!$C$2:$C$2047,Worksheet!$F206),"-")</f>
        <v>-</v>
      </c>
      <c r="BS206" s="51" t="str">
        <f>IFERROR(AVERAGEIFS('Orders - December 2020'!$I$2:$I$2047,'Orders - December 2020'!$H$2:$H$2047,Worksheet!BS$3,'Orders - December 2020'!$C$2:$C$2047,Worksheet!$F206),"-")</f>
        <v>-</v>
      </c>
      <c r="BT206" s="51" t="str">
        <f>IFERROR(AVERAGEIFS('Orders - December 2020'!$I$2:$I$2047,'Orders - December 2020'!$H$2:$H$2047,Worksheet!BT$3,'Orders - December 2020'!$C$2:$C$2047,Worksheet!$F206),"-")</f>
        <v>-</v>
      </c>
      <c r="BU206" s="51" t="str">
        <f>IFERROR(AVERAGEIFS('Orders - December 2020'!$I$2:$I$2047,'Orders - December 2020'!$H$2:$H$2047,Worksheet!BU$3,'Orders - December 2020'!$C$2:$C$2047,Worksheet!$F206),"-")</f>
        <v>-</v>
      </c>
      <c r="BV206" s="51" t="str">
        <f>IFERROR(AVERAGEIFS('Orders - December 2020'!$I$2:$I$2047,'Orders - December 2020'!$H$2:$H$2047,Worksheet!BV$3,'Orders - December 2020'!$C$2:$C$2047,Worksheet!$F206),"-")</f>
        <v>-</v>
      </c>
      <c r="BW206" s="51" t="str">
        <f>IFERROR(AVERAGEIFS('Orders - December 2020'!$I$2:$I$2047,'Orders - December 2020'!$H$2:$H$2047,Worksheet!BW$3,'Orders - December 2020'!$C$2:$C$2047,Worksheet!$F206),"-")</f>
        <v>-</v>
      </c>
      <c r="BX206" s="51" t="str">
        <f>IFERROR(AVERAGEIFS('Orders - December 2020'!$I$2:$I$2047,'Orders - December 2020'!$H$2:$H$2047,Worksheet!BX$3,'Orders - December 2020'!$C$2:$C$2047,Worksheet!$F206),"-")</f>
        <v>-</v>
      </c>
      <c r="BY206" s="51" t="str">
        <f>IFERROR(AVERAGEIFS('Orders - December 2020'!$I$2:$I$2047,'Orders - December 2020'!$H$2:$H$2047,Worksheet!BY$3,'Orders - December 2020'!$C$2:$C$2047,Worksheet!$F206),"-")</f>
        <v>-</v>
      </c>
      <c r="BZ206" s="51" t="str">
        <f>IFERROR(AVERAGEIFS('Orders - December 2020'!$I$2:$I$2047,'Orders - December 2020'!$H$2:$H$2047,Worksheet!BZ$3,'Orders - December 2020'!$C$2:$C$2047,Worksheet!$F206),"-")</f>
        <v>-</v>
      </c>
      <c r="CA206" s="51" t="str">
        <f>IFERROR(AVERAGEIFS('Orders - December 2020'!$I$2:$I$2047,'Orders - December 2020'!$H$2:$H$2047,Worksheet!CA$3,'Orders - December 2020'!$C$2:$C$2047,Worksheet!$F206),"-")</f>
        <v>-</v>
      </c>
      <c r="CB206" s="51" t="str">
        <f>IFERROR(AVERAGEIFS('Orders - December 2020'!$I$2:$I$2047,'Orders - December 2020'!$H$2:$H$2047,Worksheet!CB$3,'Orders - December 2020'!$C$2:$C$2047,Worksheet!$F206),"-")</f>
        <v>-</v>
      </c>
      <c r="CC206" s="51" t="str">
        <f>IFERROR(AVERAGEIFS('Orders - December 2020'!$I$2:$I$2047,'Orders - December 2020'!$H$2:$H$2047,Worksheet!CC$3,'Orders - December 2020'!$C$2:$C$2047,Worksheet!$F206),"-")</f>
        <v>-</v>
      </c>
      <c r="CD206" s="51" t="str">
        <f>IFERROR(AVERAGEIFS('Orders - December 2020'!$I$2:$I$2047,'Orders - December 2020'!$H$2:$H$2047,Worksheet!CD$3,'Orders - December 2020'!$C$2:$C$2047,Worksheet!$F206),"-")</f>
        <v>-</v>
      </c>
      <c r="CE206" s="51" t="str">
        <f>IFERROR(AVERAGEIFS('Orders - December 2020'!$I$2:$I$2047,'Orders - December 2020'!$H$2:$H$2047,Worksheet!CE$3,'Orders - December 2020'!$C$2:$C$2047,Worksheet!$F206),"-")</f>
        <v>-</v>
      </c>
      <c r="CF206" s="51" t="str">
        <f>IFERROR(AVERAGEIFS('Orders - December 2020'!$I$2:$I$2047,'Orders - December 2020'!$H$2:$H$2047,Worksheet!CF$3,'Orders - December 2020'!$C$2:$C$2047,Worksheet!$F206),"-")</f>
        <v>-</v>
      </c>
      <c r="CG206" s="51" t="str">
        <f>IFERROR(AVERAGEIFS('Orders - December 2020'!$I$2:$I$2047,'Orders - December 2020'!$H$2:$H$2047,Worksheet!CG$3,'Orders - December 2020'!$C$2:$C$2047,Worksheet!$F206),"-")</f>
        <v>-</v>
      </c>
      <c r="CH206" s="51">
        <f>IFERROR(AVERAGEIFS('Orders - December 2020'!$I$2:$I$2047,'Orders - December 2020'!$H$2:$H$2047,Worksheet!CH$3,'Orders - December 2020'!$C$2:$C$2047,Worksheet!$F206),"-")</f>
        <v>2</v>
      </c>
      <c r="CI206" s="51" t="str">
        <f>IFERROR(AVERAGEIFS('Orders - December 2020'!$I$2:$I$2047,'Orders - December 2020'!$H$2:$H$2047,Worksheet!CI$3,'Orders - December 2020'!$C$2:$C$2047,Worksheet!$F206),"-")</f>
        <v>-</v>
      </c>
      <c r="CJ206" s="51" t="str">
        <f>IFERROR(AVERAGEIFS('Orders - December 2020'!$I$2:$I$2047,'Orders - December 2020'!$H$2:$H$2047,Worksheet!CJ$3,'Orders - December 2020'!$C$2:$C$2047,Worksheet!$F206),"-")</f>
        <v>-</v>
      </c>
      <c r="CK206" s="51" t="str">
        <f>IFERROR(AVERAGEIFS('Orders - December 2020'!$I$2:$I$2047,'Orders - December 2020'!$H$2:$H$2047,Worksheet!CK$3,'Orders - December 2020'!$C$2:$C$2047,Worksheet!$F206),"-")</f>
        <v>-</v>
      </c>
      <c r="CL206" s="51" t="str">
        <f>IFERROR(AVERAGEIFS('Orders - December 2020'!$I$2:$I$2047,'Orders - December 2020'!$H$2:$H$2047,Worksheet!CL$3,'Orders - December 2020'!$C$2:$C$2047,Worksheet!$F206),"-")</f>
        <v>-</v>
      </c>
      <c r="CM206" s="51" t="str">
        <f>IFERROR(AVERAGEIFS('Orders - December 2020'!$I$2:$I$2047,'Orders - December 2020'!$H$2:$H$2047,Worksheet!CM$3,'Orders - December 2020'!$C$2:$C$2047,Worksheet!$F206),"-")</f>
        <v>-</v>
      </c>
      <c r="CN206" s="51" t="str">
        <f>IFERROR(AVERAGEIFS('Orders - December 2020'!$I$2:$I$2047,'Orders - December 2020'!$H$2:$H$2047,Worksheet!CN$3,'Orders - December 2020'!$C$2:$C$2047,Worksheet!$F206),"-")</f>
        <v>-</v>
      </c>
      <c r="CO206" s="51" t="str">
        <f>IFERROR(AVERAGEIFS('Orders - December 2020'!$I$2:$I$2047,'Orders - December 2020'!$H$2:$H$2047,Worksheet!CO$3,'Orders - December 2020'!$C$2:$C$2047,Worksheet!$F206),"-")</f>
        <v>-</v>
      </c>
      <c r="CP206" s="51" t="str">
        <f>IFERROR(AVERAGEIFS('Orders - December 2020'!$I$2:$I$2047,'Orders - December 2020'!$H$2:$H$2047,Worksheet!CP$3,'Orders - December 2020'!$C$2:$C$2047,Worksheet!$F206),"-")</f>
        <v>-</v>
      </c>
      <c r="CQ206" s="51" t="str">
        <f>IFERROR(AVERAGEIFS('Orders - December 2020'!$I$2:$I$2047,'Orders - December 2020'!$H$2:$H$2047,Worksheet!CQ$3,'Orders - December 2020'!$C$2:$C$2047,Worksheet!$F206),"-")</f>
        <v>-</v>
      </c>
      <c r="CR206" s="51" t="str">
        <f>IFERROR(AVERAGEIFS('Orders - December 2020'!$I$2:$I$2047,'Orders - December 2020'!$H$2:$H$2047,Worksheet!CR$3,'Orders - December 2020'!$C$2:$C$2047,Worksheet!$F206),"-")</f>
        <v>-</v>
      </c>
      <c r="CS206" s="51" t="str">
        <f>IFERROR(AVERAGEIFS('Orders - December 2020'!$I$2:$I$2047,'Orders - December 2020'!$H$2:$H$2047,Worksheet!CS$3,'Orders - December 2020'!$C$2:$C$2047,Worksheet!$F206),"-")</f>
        <v>-</v>
      </c>
      <c r="CT206" s="51" t="str">
        <f>IFERROR(AVERAGEIFS('Orders - December 2020'!$I$2:$I$2047,'Orders - December 2020'!$H$2:$H$2047,Worksheet!CT$3,'Orders - December 2020'!$C$2:$C$2047,Worksheet!$F206),"-")</f>
        <v>-</v>
      </c>
      <c r="CU206" s="51" t="str">
        <f>IFERROR(AVERAGEIFS('Orders - December 2020'!$I$2:$I$2047,'Orders - December 2020'!$H$2:$H$2047,Worksheet!CU$3,'Orders - December 2020'!$C$2:$C$2047,Worksheet!$F206),"-")</f>
        <v>-</v>
      </c>
      <c r="CV206" s="51" t="str">
        <f>IFERROR(AVERAGEIFS('Orders - December 2020'!$I$2:$I$2047,'Orders - December 2020'!$H$2:$H$2047,Worksheet!CV$3,'Orders - December 2020'!$C$2:$C$2047,Worksheet!$F206),"-")</f>
        <v>-</v>
      </c>
      <c r="CW206" s="51" t="str">
        <f>IFERROR(AVERAGEIFS('Orders - December 2020'!$I$2:$I$2047,'Orders - December 2020'!$H$2:$H$2047,Worksheet!CW$3,'Orders - December 2020'!$C$2:$C$2047,Worksheet!$F206),"-")</f>
        <v>-</v>
      </c>
      <c r="CX206" s="51" t="str">
        <f>IFERROR(AVERAGEIFS('Orders - December 2020'!$I$2:$I$2047,'Orders - December 2020'!$H$2:$H$2047,Worksheet!CX$3,'Orders - December 2020'!$C$2:$C$2047,Worksheet!$F206),"-")</f>
        <v>-</v>
      </c>
      <c r="CY206" s="51" t="str">
        <f>IFERROR(AVERAGEIFS('Orders - December 2020'!$I$2:$I$2047,'Orders - December 2020'!$H$2:$H$2047,Worksheet!CY$3,'Orders - December 2020'!$C$2:$C$2047,Worksheet!$F206),"-")</f>
        <v>-</v>
      </c>
      <c r="CZ206" s="51" t="str">
        <f>IFERROR(AVERAGEIFS('Orders - December 2020'!$I$2:$I$2047,'Orders - December 2020'!$H$2:$H$2047,Worksheet!CZ$3,'Orders - December 2020'!$C$2:$C$2047,Worksheet!$F206),"-")</f>
        <v>-</v>
      </c>
      <c r="DA206" s="51" t="str">
        <f>IFERROR(AVERAGEIFS('Orders - December 2020'!$I$2:$I$2047,'Orders - December 2020'!$H$2:$H$2047,Worksheet!DA$3,'Orders - December 2020'!$C$2:$C$2047,Worksheet!$F206),"-")</f>
        <v>-</v>
      </c>
      <c r="DB206" s="51" t="str">
        <f>IFERROR(AVERAGEIFS('Orders - December 2020'!$I$2:$I$2047,'Orders - December 2020'!$H$2:$H$2047,Worksheet!DB$3,'Orders - December 2020'!$C$2:$C$2047,Worksheet!$F206),"-")</f>
        <v>-</v>
      </c>
      <c r="DC206" s="51" t="str">
        <f>IFERROR(AVERAGEIFS('Orders - December 2020'!$I$2:$I$2047,'Orders - December 2020'!$H$2:$H$2047,Worksheet!DC$3,'Orders - December 2020'!$C$2:$C$2047,Worksheet!$F206),"-")</f>
        <v>-</v>
      </c>
      <c r="DD206" s="51" t="str">
        <f>IFERROR(AVERAGEIFS('Orders - December 2020'!$I$2:$I$2047,'Orders - December 2020'!$H$2:$H$2047,Worksheet!DD$3,'Orders - December 2020'!$C$2:$C$2047,Worksheet!$F206),"-")</f>
        <v>-</v>
      </c>
      <c r="DE206" s="51" t="str">
        <f>IFERROR(AVERAGEIFS('Orders - December 2020'!$I$2:$I$2047,'Orders - December 2020'!$H$2:$H$2047,Worksheet!DE$3,'Orders - December 2020'!$C$2:$C$2047,Worksheet!$F206),"-")</f>
        <v>-</v>
      </c>
      <c r="DF206" s="51" t="str">
        <f>IFERROR(AVERAGEIFS('Orders - December 2020'!$I$2:$I$2047,'Orders - December 2020'!$H$2:$H$2047,Worksheet!DF$3,'Orders - December 2020'!$C$2:$C$2047,Worksheet!$F206),"-")</f>
        <v>-</v>
      </c>
      <c r="DG206" s="51" t="str">
        <f>IFERROR(AVERAGEIFS('Orders - December 2020'!$I$2:$I$2047,'Orders - December 2020'!$H$2:$H$2047,Worksheet!DG$3,'Orders - December 2020'!$C$2:$C$2047,Worksheet!$F206),"-")</f>
        <v>-</v>
      </c>
      <c r="DH206" s="51" t="str">
        <f>IFERROR(AVERAGEIFS('Orders - December 2020'!$I$2:$I$2047,'Orders - December 2020'!$H$2:$H$2047,Worksheet!DH$3,'Orders - December 2020'!$C$2:$C$2047,Worksheet!$F206),"-")</f>
        <v>-</v>
      </c>
      <c r="DI206" s="51" t="str">
        <f>IFERROR(AVERAGEIFS('Orders - December 2020'!$I$2:$I$2047,'Orders - December 2020'!$H$2:$H$2047,Worksheet!DI$3,'Orders - December 2020'!$C$2:$C$2047,Worksheet!$F206),"-")</f>
        <v>-</v>
      </c>
      <c r="DJ206" s="51" t="str">
        <f>IFERROR(AVERAGEIFS('Orders - December 2020'!$I$2:$I$2047,'Orders - December 2020'!$H$2:$H$2047,Worksheet!DJ$3,'Orders - December 2020'!$C$2:$C$2047,Worksheet!$F206),"-")</f>
        <v>-</v>
      </c>
      <c r="DK206" s="51" t="str">
        <f>IFERROR(AVERAGEIFS('Orders - December 2020'!$I$2:$I$2047,'Orders - December 2020'!$H$2:$H$2047,Worksheet!DK$3,'Orders - December 2020'!$C$2:$C$2047,Worksheet!$F206),"-")</f>
        <v>-</v>
      </c>
      <c r="DL206" s="51" t="str">
        <f>IFERROR(AVERAGEIFS('Orders - December 2020'!$I$2:$I$2047,'Orders - December 2020'!$H$2:$H$2047,Worksheet!DL$3,'Orders - December 2020'!$C$2:$C$2047,Worksheet!$F206),"-")</f>
        <v>-</v>
      </c>
      <c r="DM206" s="51" t="str">
        <f>IFERROR(AVERAGEIFS('Orders - December 2020'!$I$2:$I$2047,'Orders - December 2020'!$H$2:$H$2047,Worksheet!DM$3,'Orders - December 2020'!$C$2:$C$2047,Worksheet!$F206),"-")</f>
        <v>-</v>
      </c>
      <c r="DN206" s="51" t="str">
        <f>IFERROR(AVERAGEIFS('Orders - December 2020'!$I$2:$I$2047,'Orders - December 2020'!$H$2:$H$2047,Worksheet!DN$3,'Orders - December 2020'!$C$2:$C$2047,Worksheet!$F206),"-")</f>
        <v>-</v>
      </c>
      <c r="DO206" s="51" t="str">
        <f>IFERROR(AVERAGEIFS('Orders - December 2020'!$I$2:$I$2047,'Orders - December 2020'!$H$2:$H$2047,Worksheet!DO$3,'Orders - December 2020'!$C$2:$C$2047,Worksheet!$F206),"-")</f>
        <v>-</v>
      </c>
      <c r="DP206" s="51" t="str">
        <f>IFERROR(AVERAGEIFS('Orders - December 2020'!$I$2:$I$2047,'Orders - December 2020'!$H$2:$H$2047,Worksheet!DP$3,'Orders - December 2020'!$C$2:$C$2047,Worksheet!$F206),"-")</f>
        <v>-</v>
      </c>
      <c r="DQ206" s="51" t="str">
        <f>IFERROR(AVERAGEIFS('Orders - December 2020'!$I$2:$I$2047,'Orders - December 2020'!$H$2:$H$2047,Worksheet!DQ$3,'Orders - December 2020'!$C$2:$C$2047,Worksheet!$F206),"-")</f>
        <v>-</v>
      </c>
      <c r="DR206" s="51" t="str">
        <f>IFERROR(AVERAGEIFS('Orders - December 2020'!$I$2:$I$2047,'Orders - December 2020'!$H$2:$H$2047,Worksheet!DR$3,'Orders - December 2020'!$C$2:$C$2047,Worksheet!$F206),"-")</f>
        <v>-</v>
      </c>
      <c r="DS206" s="51" t="str">
        <f>IFERROR(AVERAGEIFS('Orders - December 2020'!$I$2:$I$2047,'Orders - December 2020'!$H$2:$H$2047,Worksheet!DS$3,'Orders - December 2020'!$C$2:$C$2047,Worksheet!$F206),"-")</f>
        <v>-</v>
      </c>
      <c r="DT206" s="51" t="str">
        <f>IFERROR(AVERAGEIFS('Orders - December 2020'!$I$2:$I$2047,'Orders - December 2020'!$H$2:$H$2047,Worksheet!DT$3,'Orders - December 2020'!$C$2:$C$2047,Worksheet!$F206),"-")</f>
        <v>-</v>
      </c>
      <c r="DU206" s="51" t="str">
        <f>IFERROR(AVERAGEIFS('Orders - December 2020'!$I$2:$I$2047,'Orders - December 2020'!$H$2:$H$2047,Worksheet!DU$3,'Orders - December 2020'!$C$2:$C$2047,Worksheet!$F206),"-")</f>
        <v>-</v>
      </c>
      <c r="DV206" s="51" t="str">
        <f>IFERROR(AVERAGEIFS('Orders - December 2020'!$I$2:$I$2047,'Orders - December 2020'!$H$2:$H$2047,Worksheet!DV$3,'Orders - December 2020'!$C$2:$C$2047,Worksheet!$F206),"-")</f>
        <v>-</v>
      </c>
      <c r="DW206" s="51" t="str">
        <f>IFERROR(AVERAGEIFS('Orders - December 2020'!$I$2:$I$2047,'Orders - December 2020'!$H$2:$H$2047,Worksheet!DW$3,'Orders - December 2020'!$C$2:$C$2047,Worksheet!$F206),"-")</f>
        <v>-</v>
      </c>
      <c r="DX206" s="51" t="str">
        <f>IFERROR(AVERAGEIFS('Orders - December 2020'!$I$2:$I$2047,'Orders - December 2020'!$H$2:$H$2047,Worksheet!DX$3,'Orders - December 2020'!$C$2:$C$2047,Worksheet!$F206),"-")</f>
        <v>-</v>
      </c>
      <c r="DY206" s="51">
        <f>IFERROR(AVERAGEIFS('Orders - December 2020'!$I$2:$I$2047,'Orders - December 2020'!$H$2:$H$2047,Worksheet!DY$3,'Orders - December 2020'!$C$2:$C$2047,Worksheet!$F206),"-")</f>
        <v>2</v>
      </c>
      <c r="DZ206" s="51" t="str">
        <f>IFERROR(AVERAGEIFS('Orders - December 2020'!$I$2:$I$2047,'Orders - December 2020'!$H$2:$H$2047,Worksheet!DZ$3,'Orders - December 2020'!$C$2:$C$2047,Worksheet!$F206),"-")</f>
        <v>-</v>
      </c>
      <c r="EA206" s="51" t="str">
        <f>IFERROR(AVERAGEIFS('Orders - December 2020'!$I$2:$I$2047,'Orders - December 2020'!$H$2:$H$2047,Worksheet!EA$3,'Orders - December 2020'!$C$2:$C$2047,Worksheet!$F206),"-")</f>
        <v>-</v>
      </c>
      <c r="EB206" s="51" t="str">
        <f>IFERROR(AVERAGEIFS('Orders - December 2020'!$I$2:$I$2047,'Orders - December 2020'!$H$2:$H$2047,Worksheet!EB$3,'Orders - December 2020'!$C$2:$C$2047,Worksheet!$F206),"-")</f>
        <v>-</v>
      </c>
      <c r="EC206" s="51" t="str">
        <f>IFERROR(AVERAGEIFS('Orders - December 2020'!$I$2:$I$2047,'Orders - December 2020'!$H$2:$H$2047,Worksheet!EC$3,'Orders - December 2020'!$C$2:$C$2047,Worksheet!$F206),"-")</f>
        <v>-</v>
      </c>
      <c r="ED206" s="51" t="str">
        <f>IFERROR(AVERAGEIFS('Orders - December 2020'!$I$2:$I$2047,'Orders - December 2020'!$H$2:$H$2047,Worksheet!ED$3,'Orders - December 2020'!$C$2:$C$2047,Worksheet!$F206),"-")</f>
        <v>-</v>
      </c>
      <c r="EE206" s="51" t="str">
        <f>IFERROR(AVERAGEIFS('Orders - December 2020'!$I$2:$I$2047,'Orders - December 2020'!$H$2:$H$2047,Worksheet!EE$3,'Orders - December 2020'!$C$2:$C$2047,Worksheet!$F206),"-")</f>
        <v>-</v>
      </c>
      <c r="EF206" s="51" t="str">
        <f>IFERROR(AVERAGEIFS('Orders - December 2020'!$I$2:$I$2047,'Orders - December 2020'!$H$2:$H$2047,Worksheet!EF$3,'Orders - December 2020'!$C$2:$C$2047,Worksheet!$F206),"-")</f>
        <v>-</v>
      </c>
      <c r="EG206" s="51" t="str">
        <f>IFERROR(AVERAGEIFS('Orders - December 2020'!$I$2:$I$2047,'Orders - December 2020'!$H$2:$H$2047,Worksheet!EG$3,'Orders - December 2020'!$C$2:$C$2047,Worksheet!$F206),"-")</f>
        <v>-</v>
      </c>
      <c r="EH206" s="51" t="str">
        <f>IFERROR(AVERAGEIFS('Orders - December 2020'!$I$2:$I$2047,'Orders - December 2020'!$H$2:$H$2047,Worksheet!EH$3,'Orders - December 2020'!$C$2:$C$2047,Worksheet!$F206),"-")</f>
        <v>-</v>
      </c>
      <c r="EI206" s="51" t="str">
        <f>IFERROR(AVERAGEIFS('Orders - December 2020'!$I$2:$I$2047,'Orders - December 2020'!$H$2:$H$2047,Worksheet!EI$3,'Orders - December 2020'!$C$2:$C$2047,Worksheet!$F206),"-")</f>
        <v>-</v>
      </c>
      <c r="EJ206" s="51" t="str">
        <f>IFERROR(AVERAGEIFS('Orders - December 2020'!$I$2:$I$2047,'Orders - December 2020'!$H$2:$H$2047,Worksheet!EJ$3,'Orders - December 2020'!$C$2:$C$2047,Worksheet!$F206),"-")</f>
        <v>-</v>
      </c>
      <c r="EK206" s="51" t="str">
        <f>IFERROR(AVERAGEIFS('Orders - December 2020'!$I$2:$I$2047,'Orders - December 2020'!$H$2:$H$2047,Worksheet!EK$3,'Orders - December 2020'!$C$2:$C$2047,Worksheet!$F206),"-")</f>
        <v>-</v>
      </c>
      <c r="EL206" s="51" t="str">
        <f>IFERROR(AVERAGEIFS('Orders - December 2020'!$I$2:$I$2047,'Orders - December 2020'!$H$2:$H$2047,Worksheet!EL$3,'Orders - December 2020'!$C$2:$C$2047,Worksheet!$F206),"-")</f>
        <v>-</v>
      </c>
      <c r="EM206" s="51" t="str">
        <f>IFERROR(AVERAGEIFS('Orders - December 2020'!$I$2:$I$2047,'Orders - December 2020'!$H$2:$H$2047,Worksheet!EM$3,'Orders - December 2020'!$C$2:$C$2047,Worksheet!$F206),"-")</f>
        <v>-</v>
      </c>
      <c r="EN206" s="51" t="str">
        <f>IFERROR(AVERAGEIFS('Orders - December 2020'!$I$2:$I$2047,'Orders - December 2020'!$H$2:$H$2047,Worksheet!EN$3,'Orders - December 2020'!$C$2:$C$2047,Worksheet!$F206),"-")</f>
        <v>-</v>
      </c>
      <c r="EO206" s="51" t="str">
        <f>IFERROR(AVERAGEIFS('Orders - December 2020'!$I$2:$I$2047,'Orders - December 2020'!$H$2:$H$2047,Worksheet!EO$3,'Orders - December 2020'!$C$2:$C$2047,Worksheet!$F206),"-")</f>
        <v>-</v>
      </c>
      <c r="EP206" s="51" t="str">
        <f>IFERROR(AVERAGEIFS('Orders - December 2020'!$I$2:$I$2047,'Orders - December 2020'!$H$2:$H$2047,Worksheet!EP$3,'Orders - December 2020'!$C$2:$C$2047,Worksheet!$F206),"-")</f>
        <v>-</v>
      </c>
      <c r="EQ206" s="51" t="str">
        <f>IFERROR(AVERAGEIFS('Orders - December 2020'!$I$2:$I$2047,'Orders - December 2020'!$H$2:$H$2047,Worksheet!EQ$3,'Orders - December 2020'!$C$2:$C$2047,Worksheet!$F206),"-")</f>
        <v>-</v>
      </c>
      <c r="ER206" s="51" t="str">
        <f>IFERROR(AVERAGEIFS('Orders - December 2020'!$I$2:$I$2047,'Orders - December 2020'!$H$2:$H$2047,Worksheet!ER$3,'Orders - December 2020'!$C$2:$C$2047,Worksheet!$F206),"-")</f>
        <v>-</v>
      </c>
      <c r="ES206" s="51" t="str">
        <f>IFERROR(AVERAGEIFS('Orders - December 2020'!$I$2:$I$2047,'Orders - December 2020'!$H$2:$H$2047,Worksheet!ES$3,'Orders - December 2020'!$C$2:$C$2047,Worksheet!$F206),"-")</f>
        <v>-</v>
      </c>
      <c r="ET206" s="51" t="str">
        <f>IFERROR(AVERAGEIFS('Orders - December 2020'!$I$2:$I$2047,'Orders - December 2020'!$H$2:$H$2047,Worksheet!ET$3,'Orders - December 2020'!$C$2:$C$2047,Worksheet!$F206),"-")</f>
        <v>-</v>
      </c>
      <c r="EU206" s="51" t="str">
        <f>IFERROR(AVERAGEIFS('Orders - December 2020'!$I$2:$I$2047,'Orders - December 2020'!$H$2:$H$2047,Worksheet!EU$3,'Orders - December 2020'!$C$2:$C$2047,Worksheet!$F206),"-")</f>
        <v>-</v>
      </c>
      <c r="EV206" s="51" t="str">
        <f>IFERROR(AVERAGEIFS('Orders - December 2020'!$I$2:$I$2047,'Orders - December 2020'!$H$2:$H$2047,Worksheet!EV$3,'Orders - December 2020'!$C$2:$C$2047,Worksheet!$F206),"-")</f>
        <v>-</v>
      </c>
      <c r="EW206" s="51" t="str">
        <f>IFERROR(AVERAGEIFS('Orders - December 2020'!$I$2:$I$2047,'Orders - December 2020'!$H$2:$H$2047,Worksheet!EW$3,'Orders - December 2020'!$C$2:$C$2047,Worksheet!$F206),"-")</f>
        <v>-</v>
      </c>
      <c r="EX206" s="51" t="str">
        <f>IFERROR(AVERAGEIFS('Orders - December 2020'!$I$2:$I$2047,'Orders - December 2020'!$H$2:$H$2047,Worksheet!EX$3,'Orders - December 2020'!$C$2:$C$2047,Worksheet!$F206),"-")</f>
        <v>-</v>
      </c>
      <c r="EY206" s="51">
        <f>IFERROR(AVERAGEIFS('Orders - December 2020'!$I$2:$I$2047,'Orders - December 2020'!$H$2:$H$2047,Worksheet!EY$3,'Orders - December 2020'!$C$2:$C$2047,Worksheet!$F206),"-")</f>
        <v>1</v>
      </c>
      <c r="EZ206" s="51" t="str">
        <f>IFERROR(AVERAGEIFS('Orders - December 2020'!$I$2:$I$2047,'Orders - December 2020'!$H$2:$H$2047,Worksheet!EZ$3,'Orders - December 2020'!$C$2:$C$2047,Worksheet!$F206),"-")</f>
        <v>-</v>
      </c>
      <c r="FA206" s="51" t="str">
        <f>IFERROR(AVERAGEIFS('Orders - December 2020'!$I$2:$I$2047,'Orders - December 2020'!$H$2:$H$2047,Worksheet!FA$3,'Orders - December 2020'!$C$2:$C$2047,Worksheet!$F206),"-")</f>
        <v>-</v>
      </c>
      <c r="FB206" s="51" t="str">
        <f>IFERROR(AVERAGEIFS('Orders - December 2020'!$I$2:$I$2047,'Orders - December 2020'!$H$2:$H$2047,Worksheet!FB$3,'Orders - December 2020'!$C$2:$C$2047,Worksheet!$F206),"-")</f>
        <v>-</v>
      </c>
      <c r="FC206" s="51" t="str">
        <f>IFERROR(AVERAGEIFS('Orders - December 2020'!$I$2:$I$2047,'Orders - December 2020'!$H$2:$H$2047,Worksheet!FC$3,'Orders - December 2020'!$C$2:$C$2047,Worksheet!$F206),"-")</f>
        <v>-</v>
      </c>
      <c r="FD206" s="51" t="str">
        <f>IFERROR(AVERAGEIFS('Orders - December 2020'!$I$2:$I$2047,'Orders - December 2020'!$H$2:$H$2047,Worksheet!FD$3,'Orders - December 2020'!$C$2:$C$2047,Worksheet!$F206),"-")</f>
        <v>-</v>
      </c>
      <c r="FE206" s="51" t="str">
        <f>IFERROR(AVERAGEIFS('Orders - December 2020'!$I$2:$I$2047,'Orders - December 2020'!$H$2:$H$2047,Worksheet!FE$3,'Orders - December 2020'!$C$2:$C$2047,Worksheet!$F206),"-")</f>
        <v>-</v>
      </c>
      <c r="FF206" s="51" t="str">
        <f>IFERROR(AVERAGEIFS('Orders - December 2020'!$I$2:$I$2047,'Orders - December 2020'!$H$2:$H$2047,Worksheet!FF$3,'Orders - December 2020'!$C$2:$C$2047,Worksheet!$F206),"-")</f>
        <v>-</v>
      </c>
      <c r="FG206" s="52" t="str">
        <f>IFERROR(AVERAGEIFS('Orders - December 2020'!$I$2:$I$2047,'Orders - December 2020'!$H$2:$H$2047,Worksheet!FG$3,'Orders - December 2020'!$C$2:$C$2047,Worksheet!$F206),"-")</f>
        <v>-</v>
      </c>
    </row>
    <row r="207" spans="6:163">
      <c r="F207" s="45" t="str">
        <v>Jummy Minimart</v>
      </c>
      <c r="G207" s="50" t="str">
        <f>IFERROR(AVERAGEIFS('Orders - December 2020'!$I$2:$I$2047,'Orders - December 2020'!$H$2:$H$2047,Worksheet!G$3,'Orders - December 2020'!$C$2:$C$2047,Worksheet!$F207),"-")</f>
        <v>-</v>
      </c>
      <c r="H207" s="51" t="str">
        <f>IFERROR(AVERAGEIFS('Orders - December 2020'!$I$2:$I$2047,'Orders - December 2020'!$H$2:$H$2047,Worksheet!H$3,'Orders - December 2020'!$C$2:$C$2047,Worksheet!$F207),"-")</f>
        <v>-</v>
      </c>
      <c r="I207" s="51" t="str">
        <f>IFERROR(AVERAGEIFS('Orders - December 2020'!$I$2:$I$2047,'Orders - December 2020'!$H$2:$H$2047,Worksheet!I$3,'Orders - December 2020'!$C$2:$C$2047,Worksheet!$F207),"-")</f>
        <v>-</v>
      </c>
      <c r="J207" s="51" t="str">
        <f>IFERROR(AVERAGEIFS('Orders - December 2020'!$I$2:$I$2047,'Orders - December 2020'!$H$2:$H$2047,Worksheet!J$3,'Orders - December 2020'!$C$2:$C$2047,Worksheet!$F207),"-")</f>
        <v>-</v>
      </c>
      <c r="K207" s="51" t="str">
        <f>IFERROR(AVERAGEIFS('Orders - December 2020'!$I$2:$I$2047,'Orders - December 2020'!$H$2:$H$2047,Worksheet!K$3,'Orders - December 2020'!$C$2:$C$2047,Worksheet!$F207),"-")</f>
        <v>-</v>
      </c>
      <c r="L207" s="51" t="str">
        <f>IFERROR(AVERAGEIFS('Orders - December 2020'!$I$2:$I$2047,'Orders - December 2020'!$H$2:$H$2047,Worksheet!L$3,'Orders - December 2020'!$C$2:$C$2047,Worksheet!$F207),"-")</f>
        <v>-</v>
      </c>
      <c r="M207" s="51" t="str">
        <f>IFERROR(AVERAGEIFS('Orders - December 2020'!$I$2:$I$2047,'Orders - December 2020'!$H$2:$H$2047,Worksheet!M$3,'Orders - December 2020'!$C$2:$C$2047,Worksheet!$F207),"-")</f>
        <v>-</v>
      </c>
      <c r="N207" s="51" t="str">
        <f>IFERROR(AVERAGEIFS('Orders - December 2020'!$I$2:$I$2047,'Orders - December 2020'!$H$2:$H$2047,Worksheet!N$3,'Orders - December 2020'!$C$2:$C$2047,Worksheet!$F207),"-")</f>
        <v>-</v>
      </c>
      <c r="O207" s="51" t="str">
        <f>IFERROR(AVERAGEIFS('Orders - December 2020'!$I$2:$I$2047,'Orders - December 2020'!$H$2:$H$2047,Worksheet!O$3,'Orders - December 2020'!$C$2:$C$2047,Worksheet!$F207),"-")</f>
        <v>-</v>
      </c>
      <c r="P207" s="51" t="str">
        <f>IFERROR(AVERAGEIFS('Orders - December 2020'!$I$2:$I$2047,'Orders - December 2020'!$H$2:$H$2047,Worksheet!P$3,'Orders - December 2020'!$C$2:$C$2047,Worksheet!$F207),"-")</f>
        <v>-</v>
      </c>
      <c r="Q207" s="51" t="str">
        <f>IFERROR(AVERAGEIFS('Orders - December 2020'!$I$2:$I$2047,'Orders - December 2020'!$H$2:$H$2047,Worksheet!Q$3,'Orders - December 2020'!$C$2:$C$2047,Worksheet!$F207),"-")</f>
        <v>-</v>
      </c>
      <c r="R207" s="51" t="str">
        <f>IFERROR(AVERAGEIFS('Orders - December 2020'!$I$2:$I$2047,'Orders - December 2020'!$H$2:$H$2047,Worksheet!R$3,'Orders - December 2020'!$C$2:$C$2047,Worksheet!$F207),"-")</f>
        <v>-</v>
      </c>
      <c r="S207" s="51" t="str">
        <f>IFERROR(AVERAGEIFS('Orders - December 2020'!$I$2:$I$2047,'Orders - December 2020'!$H$2:$H$2047,Worksheet!S$3,'Orders - December 2020'!$C$2:$C$2047,Worksheet!$F207),"-")</f>
        <v>-</v>
      </c>
      <c r="T207" s="51" t="str">
        <f>IFERROR(AVERAGEIFS('Orders - December 2020'!$I$2:$I$2047,'Orders - December 2020'!$H$2:$H$2047,Worksheet!T$3,'Orders - December 2020'!$C$2:$C$2047,Worksheet!$F207),"-")</f>
        <v>-</v>
      </c>
      <c r="U207" s="51" t="str">
        <f>IFERROR(AVERAGEIFS('Orders - December 2020'!$I$2:$I$2047,'Orders - December 2020'!$H$2:$H$2047,Worksheet!U$3,'Orders - December 2020'!$C$2:$C$2047,Worksheet!$F207),"-")</f>
        <v>-</v>
      </c>
      <c r="V207" s="51" t="str">
        <f>IFERROR(AVERAGEIFS('Orders - December 2020'!$I$2:$I$2047,'Orders - December 2020'!$H$2:$H$2047,Worksheet!V$3,'Orders - December 2020'!$C$2:$C$2047,Worksheet!$F207),"-")</f>
        <v>-</v>
      </c>
      <c r="W207" s="51" t="str">
        <f>IFERROR(AVERAGEIFS('Orders - December 2020'!$I$2:$I$2047,'Orders - December 2020'!$H$2:$H$2047,Worksheet!W$3,'Orders - December 2020'!$C$2:$C$2047,Worksheet!$F207),"-")</f>
        <v>-</v>
      </c>
      <c r="X207" s="51" t="str">
        <f>IFERROR(AVERAGEIFS('Orders - December 2020'!$I$2:$I$2047,'Orders - December 2020'!$H$2:$H$2047,Worksheet!X$3,'Orders - December 2020'!$C$2:$C$2047,Worksheet!$F207),"-")</f>
        <v>-</v>
      </c>
      <c r="Y207" s="51" t="str">
        <f>IFERROR(AVERAGEIFS('Orders - December 2020'!$I$2:$I$2047,'Orders - December 2020'!$H$2:$H$2047,Worksheet!Y$3,'Orders - December 2020'!$C$2:$C$2047,Worksheet!$F207),"-")</f>
        <v>-</v>
      </c>
      <c r="Z207" s="51" t="str">
        <f>IFERROR(AVERAGEIFS('Orders - December 2020'!$I$2:$I$2047,'Orders - December 2020'!$H$2:$H$2047,Worksheet!Z$3,'Orders - December 2020'!$C$2:$C$2047,Worksheet!$F207),"-")</f>
        <v>-</v>
      </c>
      <c r="AA207" s="51" t="str">
        <f>IFERROR(AVERAGEIFS('Orders - December 2020'!$I$2:$I$2047,'Orders - December 2020'!$H$2:$H$2047,Worksheet!AA$3,'Orders - December 2020'!$C$2:$C$2047,Worksheet!$F207),"-")</f>
        <v>-</v>
      </c>
      <c r="AB207" s="51" t="str">
        <f>IFERROR(AVERAGEIFS('Orders - December 2020'!$I$2:$I$2047,'Orders - December 2020'!$H$2:$H$2047,Worksheet!AB$3,'Orders - December 2020'!$C$2:$C$2047,Worksheet!$F207),"-")</f>
        <v>-</v>
      </c>
      <c r="AC207" s="51" t="str">
        <f>IFERROR(AVERAGEIFS('Orders - December 2020'!$I$2:$I$2047,'Orders - December 2020'!$H$2:$H$2047,Worksheet!AC$3,'Orders - December 2020'!$C$2:$C$2047,Worksheet!$F207),"-")</f>
        <v>-</v>
      </c>
      <c r="AD207" s="51" t="str">
        <f>IFERROR(AVERAGEIFS('Orders - December 2020'!$I$2:$I$2047,'Orders - December 2020'!$H$2:$H$2047,Worksheet!AD$3,'Orders - December 2020'!$C$2:$C$2047,Worksheet!$F207),"-")</f>
        <v>-</v>
      </c>
      <c r="AE207" s="51" t="str">
        <f>IFERROR(AVERAGEIFS('Orders - December 2020'!$I$2:$I$2047,'Orders - December 2020'!$H$2:$H$2047,Worksheet!AE$3,'Orders - December 2020'!$C$2:$C$2047,Worksheet!$F207),"-")</f>
        <v>-</v>
      </c>
      <c r="AF207" s="51" t="str">
        <f>IFERROR(AVERAGEIFS('Orders - December 2020'!$I$2:$I$2047,'Orders - December 2020'!$H$2:$H$2047,Worksheet!AF$3,'Orders - December 2020'!$C$2:$C$2047,Worksheet!$F207),"-")</f>
        <v>-</v>
      </c>
      <c r="AG207" s="51" t="str">
        <f>IFERROR(AVERAGEIFS('Orders - December 2020'!$I$2:$I$2047,'Orders - December 2020'!$H$2:$H$2047,Worksheet!AG$3,'Orders - December 2020'!$C$2:$C$2047,Worksheet!$F207),"-")</f>
        <v>-</v>
      </c>
      <c r="AH207" s="51" t="str">
        <f>IFERROR(AVERAGEIFS('Orders - December 2020'!$I$2:$I$2047,'Orders - December 2020'!$H$2:$H$2047,Worksheet!AH$3,'Orders - December 2020'!$C$2:$C$2047,Worksheet!$F207),"-")</f>
        <v>-</v>
      </c>
      <c r="AI207" s="51" t="str">
        <f>IFERROR(AVERAGEIFS('Orders - December 2020'!$I$2:$I$2047,'Orders - December 2020'!$H$2:$H$2047,Worksheet!AI$3,'Orders - December 2020'!$C$2:$C$2047,Worksheet!$F207),"-")</f>
        <v>-</v>
      </c>
      <c r="AJ207" s="51" t="str">
        <f>IFERROR(AVERAGEIFS('Orders - December 2020'!$I$2:$I$2047,'Orders - December 2020'!$H$2:$H$2047,Worksheet!AJ$3,'Orders - December 2020'!$C$2:$C$2047,Worksheet!$F207),"-")</f>
        <v>-</v>
      </c>
      <c r="AK207" s="51" t="str">
        <f>IFERROR(AVERAGEIFS('Orders - December 2020'!$I$2:$I$2047,'Orders - December 2020'!$H$2:$H$2047,Worksheet!AK$3,'Orders - December 2020'!$C$2:$C$2047,Worksheet!$F207),"-")</f>
        <v>-</v>
      </c>
      <c r="AL207" s="51" t="str">
        <f>IFERROR(AVERAGEIFS('Orders - December 2020'!$I$2:$I$2047,'Orders - December 2020'!$H$2:$H$2047,Worksheet!AL$3,'Orders - December 2020'!$C$2:$C$2047,Worksheet!$F207),"-")</f>
        <v>-</v>
      </c>
      <c r="AM207" s="51" t="str">
        <f>IFERROR(AVERAGEIFS('Orders - December 2020'!$I$2:$I$2047,'Orders - December 2020'!$H$2:$H$2047,Worksheet!AM$3,'Orders - December 2020'!$C$2:$C$2047,Worksheet!$F207),"-")</f>
        <v>-</v>
      </c>
      <c r="AN207" s="51" t="str">
        <f>IFERROR(AVERAGEIFS('Orders - December 2020'!$I$2:$I$2047,'Orders - December 2020'!$H$2:$H$2047,Worksheet!AN$3,'Orders - December 2020'!$C$2:$C$2047,Worksheet!$F207),"-")</f>
        <v>-</v>
      </c>
      <c r="AO207" s="51" t="str">
        <f>IFERROR(AVERAGEIFS('Orders - December 2020'!$I$2:$I$2047,'Orders - December 2020'!$H$2:$H$2047,Worksheet!AO$3,'Orders - December 2020'!$C$2:$C$2047,Worksheet!$F207),"-")</f>
        <v>-</v>
      </c>
      <c r="AP207" s="51" t="str">
        <f>IFERROR(AVERAGEIFS('Orders - December 2020'!$I$2:$I$2047,'Orders - December 2020'!$H$2:$H$2047,Worksheet!AP$3,'Orders - December 2020'!$C$2:$C$2047,Worksheet!$F207),"-")</f>
        <v>-</v>
      </c>
      <c r="AQ207" s="51" t="str">
        <f>IFERROR(AVERAGEIFS('Orders - December 2020'!$I$2:$I$2047,'Orders - December 2020'!$H$2:$H$2047,Worksheet!AQ$3,'Orders - December 2020'!$C$2:$C$2047,Worksheet!$F207),"-")</f>
        <v>-</v>
      </c>
      <c r="AR207" s="51">
        <f>IFERROR(AVERAGEIFS('Orders - December 2020'!$I$2:$I$2047,'Orders - December 2020'!$H$2:$H$2047,Worksheet!AR$3,'Orders - December 2020'!$C$2:$C$2047,Worksheet!$F207),"-")</f>
        <v>1</v>
      </c>
      <c r="AS207" s="51" t="str">
        <f>IFERROR(AVERAGEIFS('Orders - December 2020'!$I$2:$I$2047,'Orders - December 2020'!$H$2:$H$2047,Worksheet!AS$3,'Orders - December 2020'!$C$2:$C$2047,Worksheet!$F207),"-")</f>
        <v>-</v>
      </c>
      <c r="AT207" s="51" t="str">
        <f>IFERROR(AVERAGEIFS('Orders - December 2020'!$I$2:$I$2047,'Orders - December 2020'!$H$2:$H$2047,Worksheet!AT$3,'Orders - December 2020'!$C$2:$C$2047,Worksheet!$F207),"-")</f>
        <v>-</v>
      </c>
      <c r="AU207" s="51" t="str">
        <f>IFERROR(AVERAGEIFS('Orders - December 2020'!$I$2:$I$2047,'Orders - December 2020'!$H$2:$H$2047,Worksheet!AU$3,'Orders - December 2020'!$C$2:$C$2047,Worksheet!$F207),"-")</f>
        <v>-</v>
      </c>
      <c r="AV207" s="51" t="str">
        <f>IFERROR(AVERAGEIFS('Orders - December 2020'!$I$2:$I$2047,'Orders - December 2020'!$H$2:$H$2047,Worksheet!AV$3,'Orders - December 2020'!$C$2:$C$2047,Worksheet!$F207),"-")</f>
        <v>-</v>
      </c>
      <c r="AW207" s="51" t="str">
        <f>IFERROR(AVERAGEIFS('Orders - December 2020'!$I$2:$I$2047,'Orders - December 2020'!$H$2:$H$2047,Worksheet!AW$3,'Orders - December 2020'!$C$2:$C$2047,Worksheet!$F207),"-")</f>
        <v>-</v>
      </c>
      <c r="AX207" s="51" t="str">
        <f>IFERROR(AVERAGEIFS('Orders - December 2020'!$I$2:$I$2047,'Orders - December 2020'!$H$2:$H$2047,Worksheet!AX$3,'Orders - December 2020'!$C$2:$C$2047,Worksheet!$F207),"-")</f>
        <v>-</v>
      </c>
      <c r="AY207" s="51">
        <f>IFERROR(AVERAGEIFS('Orders - December 2020'!$I$2:$I$2047,'Orders - December 2020'!$H$2:$H$2047,Worksheet!AY$3,'Orders - December 2020'!$C$2:$C$2047,Worksheet!$F207),"-")</f>
        <v>2</v>
      </c>
      <c r="AZ207" s="51">
        <f>IFERROR(AVERAGEIFS('Orders - December 2020'!$I$2:$I$2047,'Orders - December 2020'!$H$2:$H$2047,Worksheet!AZ$3,'Orders - December 2020'!$C$2:$C$2047,Worksheet!$F207),"-")</f>
        <v>1</v>
      </c>
      <c r="BA207" s="51" t="str">
        <f>IFERROR(AVERAGEIFS('Orders - December 2020'!$I$2:$I$2047,'Orders - December 2020'!$H$2:$H$2047,Worksheet!BA$3,'Orders - December 2020'!$C$2:$C$2047,Worksheet!$F207),"-")</f>
        <v>-</v>
      </c>
      <c r="BB207" s="51" t="str">
        <f>IFERROR(AVERAGEIFS('Orders - December 2020'!$I$2:$I$2047,'Orders - December 2020'!$H$2:$H$2047,Worksheet!BB$3,'Orders - December 2020'!$C$2:$C$2047,Worksheet!$F207),"-")</f>
        <v>-</v>
      </c>
      <c r="BC207" s="51" t="str">
        <f>IFERROR(AVERAGEIFS('Orders - December 2020'!$I$2:$I$2047,'Orders - December 2020'!$H$2:$H$2047,Worksheet!BC$3,'Orders - December 2020'!$C$2:$C$2047,Worksheet!$F207),"-")</f>
        <v>-</v>
      </c>
      <c r="BD207" s="51" t="str">
        <f>IFERROR(AVERAGEIFS('Orders - December 2020'!$I$2:$I$2047,'Orders - December 2020'!$H$2:$H$2047,Worksheet!BD$3,'Orders - December 2020'!$C$2:$C$2047,Worksheet!$F207),"-")</f>
        <v>-</v>
      </c>
      <c r="BE207" s="51" t="str">
        <f>IFERROR(AVERAGEIFS('Orders - December 2020'!$I$2:$I$2047,'Orders - December 2020'!$H$2:$H$2047,Worksheet!BE$3,'Orders - December 2020'!$C$2:$C$2047,Worksheet!$F207),"-")</f>
        <v>-</v>
      </c>
      <c r="BF207" s="51" t="str">
        <f>IFERROR(AVERAGEIFS('Orders - December 2020'!$I$2:$I$2047,'Orders - December 2020'!$H$2:$H$2047,Worksheet!BF$3,'Orders - December 2020'!$C$2:$C$2047,Worksheet!$F207),"-")</f>
        <v>-</v>
      </c>
      <c r="BG207" s="51" t="str">
        <f>IFERROR(AVERAGEIFS('Orders - December 2020'!$I$2:$I$2047,'Orders - December 2020'!$H$2:$H$2047,Worksheet!BG$3,'Orders - December 2020'!$C$2:$C$2047,Worksheet!$F207),"-")</f>
        <v>-</v>
      </c>
      <c r="BH207" s="51" t="str">
        <f>IFERROR(AVERAGEIFS('Orders - December 2020'!$I$2:$I$2047,'Orders - December 2020'!$H$2:$H$2047,Worksheet!BH$3,'Orders - December 2020'!$C$2:$C$2047,Worksheet!$F207),"-")</f>
        <v>-</v>
      </c>
      <c r="BI207" s="51" t="str">
        <f>IFERROR(AVERAGEIFS('Orders - December 2020'!$I$2:$I$2047,'Orders - December 2020'!$H$2:$H$2047,Worksheet!BI$3,'Orders - December 2020'!$C$2:$C$2047,Worksheet!$F207),"-")</f>
        <v>-</v>
      </c>
      <c r="BJ207" s="51" t="str">
        <f>IFERROR(AVERAGEIFS('Orders - December 2020'!$I$2:$I$2047,'Orders - December 2020'!$H$2:$H$2047,Worksheet!BJ$3,'Orders - December 2020'!$C$2:$C$2047,Worksheet!$F207),"-")</f>
        <v>-</v>
      </c>
      <c r="BK207" s="51" t="str">
        <f>IFERROR(AVERAGEIFS('Orders - December 2020'!$I$2:$I$2047,'Orders - December 2020'!$H$2:$H$2047,Worksheet!BK$3,'Orders - December 2020'!$C$2:$C$2047,Worksheet!$F207),"-")</f>
        <v>-</v>
      </c>
      <c r="BL207" s="51" t="str">
        <f>IFERROR(AVERAGEIFS('Orders - December 2020'!$I$2:$I$2047,'Orders - December 2020'!$H$2:$H$2047,Worksheet!BL$3,'Orders - December 2020'!$C$2:$C$2047,Worksheet!$F207),"-")</f>
        <v>-</v>
      </c>
      <c r="BM207" s="51" t="str">
        <f>IFERROR(AVERAGEIFS('Orders - December 2020'!$I$2:$I$2047,'Orders - December 2020'!$H$2:$H$2047,Worksheet!BM$3,'Orders - December 2020'!$C$2:$C$2047,Worksheet!$F207),"-")</f>
        <v>-</v>
      </c>
      <c r="BN207" s="51" t="str">
        <f>IFERROR(AVERAGEIFS('Orders - December 2020'!$I$2:$I$2047,'Orders - December 2020'!$H$2:$H$2047,Worksheet!BN$3,'Orders - December 2020'!$C$2:$C$2047,Worksheet!$F207),"-")</f>
        <v>-</v>
      </c>
      <c r="BO207" s="51" t="str">
        <f>IFERROR(AVERAGEIFS('Orders - December 2020'!$I$2:$I$2047,'Orders - December 2020'!$H$2:$H$2047,Worksheet!BO$3,'Orders - December 2020'!$C$2:$C$2047,Worksheet!$F207),"-")</f>
        <v>-</v>
      </c>
      <c r="BP207" s="51" t="str">
        <f>IFERROR(AVERAGEIFS('Orders - December 2020'!$I$2:$I$2047,'Orders - December 2020'!$H$2:$H$2047,Worksheet!BP$3,'Orders - December 2020'!$C$2:$C$2047,Worksheet!$F207),"-")</f>
        <v>-</v>
      </c>
      <c r="BQ207" s="51" t="str">
        <f>IFERROR(AVERAGEIFS('Orders - December 2020'!$I$2:$I$2047,'Orders - December 2020'!$H$2:$H$2047,Worksheet!BQ$3,'Orders - December 2020'!$C$2:$C$2047,Worksheet!$F207),"-")</f>
        <v>-</v>
      </c>
      <c r="BR207" s="51" t="str">
        <f>IFERROR(AVERAGEIFS('Orders - December 2020'!$I$2:$I$2047,'Orders - December 2020'!$H$2:$H$2047,Worksheet!BR$3,'Orders - December 2020'!$C$2:$C$2047,Worksheet!$F207),"-")</f>
        <v>-</v>
      </c>
      <c r="BS207" s="51" t="str">
        <f>IFERROR(AVERAGEIFS('Orders - December 2020'!$I$2:$I$2047,'Orders - December 2020'!$H$2:$H$2047,Worksheet!BS$3,'Orders - December 2020'!$C$2:$C$2047,Worksheet!$F207),"-")</f>
        <v>-</v>
      </c>
      <c r="BT207" s="51" t="str">
        <f>IFERROR(AVERAGEIFS('Orders - December 2020'!$I$2:$I$2047,'Orders - December 2020'!$H$2:$H$2047,Worksheet!BT$3,'Orders - December 2020'!$C$2:$C$2047,Worksheet!$F207),"-")</f>
        <v>-</v>
      </c>
      <c r="BU207" s="51">
        <f>IFERROR(AVERAGEIFS('Orders - December 2020'!$I$2:$I$2047,'Orders - December 2020'!$H$2:$H$2047,Worksheet!BU$3,'Orders - December 2020'!$C$2:$C$2047,Worksheet!$F207),"-")</f>
        <v>2</v>
      </c>
      <c r="BV207" s="51" t="str">
        <f>IFERROR(AVERAGEIFS('Orders - December 2020'!$I$2:$I$2047,'Orders - December 2020'!$H$2:$H$2047,Worksheet!BV$3,'Orders - December 2020'!$C$2:$C$2047,Worksheet!$F207),"-")</f>
        <v>-</v>
      </c>
      <c r="BW207" s="51" t="str">
        <f>IFERROR(AVERAGEIFS('Orders - December 2020'!$I$2:$I$2047,'Orders - December 2020'!$H$2:$H$2047,Worksheet!BW$3,'Orders - December 2020'!$C$2:$C$2047,Worksheet!$F207),"-")</f>
        <v>-</v>
      </c>
      <c r="BX207" s="51" t="str">
        <f>IFERROR(AVERAGEIFS('Orders - December 2020'!$I$2:$I$2047,'Orders - December 2020'!$H$2:$H$2047,Worksheet!BX$3,'Orders - December 2020'!$C$2:$C$2047,Worksheet!$F207),"-")</f>
        <v>-</v>
      </c>
      <c r="BY207" s="51" t="str">
        <f>IFERROR(AVERAGEIFS('Orders - December 2020'!$I$2:$I$2047,'Orders - December 2020'!$H$2:$H$2047,Worksheet!BY$3,'Orders - December 2020'!$C$2:$C$2047,Worksheet!$F207),"-")</f>
        <v>-</v>
      </c>
      <c r="BZ207" s="51" t="str">
        <f>IFERROR(AVERAGEIFS('Orders - December 2020'!$I$2:$I$2047,'Orders - December 2020'!$H$2:$H$2047,Worksheet!BZ$3,'Orders - December 2020'!$C$2:$C$2047,Worksheet!$F207),"-")</f>
        <v>-</v>
      </c>
      <c r="CA207" s="51" t="str">
        <f>IFERROR(AVERAGEIFS('Orders - December 2020'!$I$2:$I$2047,'Orders - December 2020'!$H$2:$H$2047,Worksheet!CA$3,'Orders - December 2020'!$C$2:$C$2047,Worksheet!$F207),"-")</f>
        <v>-</v>
      </c>
      <c r="CB207" s="51" t="str">
        <f>IFERROR(AVERAGEIFS('Orders - December 2020'!$I$2:$I$2047,'Orders - December 2020'!$H$2:$H$2047,Worksheet!CB$3,'Orders - December 2020'!$C$2:$C$2047,Worksheet!$F207),"-")</f>
        <v>-</v>
      </c>
      <c r="CC207" s="51" t="str">
        <f>IFERROR(AVERAGEIFS('Orders - December 2020'!$I$2:$I$2047,'Orders - December 2020'!$H$2:$H$2047,Worksheet!CC$3,'Orders - December 2020'!$C$2:$C$2047,Worksheet!$F207),"-")</f>
        <v>-</v>
      </c>
      <c r="CD207" s="51" t="str">
        <f>IFERROR(AVERAGEIFS('Orders - December 2020'!$I$2:$I$2047,'Orders - December 2020'!$H$2:$H$2047,Worksheet!CD$3,'Orders - December 2020'!$C$2:$C$2047,Worksheet!$F207),"-")</f>
        <v>-</v>
      </c>
      <c r="CE207" s="51" t="str">
        <f>IFERROR(AVERAGEIFS('Orders - December 2020'!$I$2:$I$2047,'Orders - December 2020'!$H$2:$H$2047,Worksheet!CE$3,'Orders - December 2020'!$C$2:$C$2047,Worksheet!$F207),"-")</f>
        <v>-</v>
      </c>
      <c r="CF207" s="51" t="str">
        <f>IFERROR(AVERAGEIFS('Orders - December 2020'!$I$2:$I$2047,'Orders - December 2020'!$H$2:$H$2047,Worksheet!CF$3,'Orders - December 2020'!$C$2:$C$2047,Worksheet!$F207),"-")</f>
        <v>-</v>
      </c>
      <c r="CG207" s="51" t="str">
        <f>IFERROR(AVERAGEIFS('Orders - December 2020'!$I$2:$I$2047,'Orders - December 2020'!$H$2:$H$2047,Worksheet!CG$3,'Orders - December 2020'!$C$2:$C$2047,Worksheet!$F207),"-")</f>
        <v>-</v>
      </c>
      <c r="CH207" s="51">
        <f>IFERROR(AVERAGEIFS('Orders - December 2020'!$I$2:$I$2047,'Orders - December 2020'!$H$2:$H$2047,Worksheet!CH$3,'Orders - December 2020'!$C$2:$C$2047,Worksheet!$F207),"-")</f>
        <v>2</v>
      </c>
      <c r="CI207" s="51" t="str">
        <f>IFERROR(AVERAGEIFS('Orders - December 2020'!$I$2:$I$2047,'Orders - December 2020'!$H$2:$H$2047,Worksheet!CI$3,'Orders - December 2020'!$C$2:$C$2047,Worksheet!$F207),"-")</f>
        <v>-</v>
      </c>
      <c r="CJ207" s="51">
        <f>IFERROR(AVERAGEIFS('Orders - December 2020'!$I$2:$I$2047,'Orders - December 2020'!$H$2:$H$2047,Worksheet!CJ$3,'Orders - December 2020'!$C$2:$C$2047,Worksheet!$F207),"-")</f>
        <v>1</v>
      </c>
      <c r="CK207" s="51" t="str">
        <f>IFERROR(AVERAGEIFS('Orders - December 2020'!$I$2:$I$2047,'Orders - December 2020'!$H$2:$H$2047,Worksheet!CK$3,'Orders - December 2020'!$C$2:$C$2047,Worksheet!$F207),"-")</f>
        <v>-</v>
      </c>
      <c r="CL207" s="51" t="str">
        <f>IFERROR(AVERAGEIFS('Orders - December 2020'!$I$2:$I$2047,'Orders - December 2020'!$H$2:$H$2047,Worksheet!CL$3,'Orders - December 2020'!$C$2:$C$2047,Worksheet!$F207),"-")</f>
        <v>-</v>
      </c>
      <c r="CM207" s="51" t="str">
        <f>IFERROR(AVERAGEIFS('Orders - December 2020'!$I$2:$I$2047,'Orders - December 2020'!$H$2:$H$2047,Worksheet!CM$3,'Orders - December 2020'!$C$2:$C$2047,Worksheet!$F207),"-")</f>
        <v>-</v>
      </c>
      <c r="CN207" s="51" t="str">
        <f>IFERROR(AVERAGEIFS('Orders - December 2020'!$I$2:$I$2047,'Orders - December 2020'!$H$2:$H$2047,Worksheet!CN$3,'Orders - December 2020'!$C$2:$C$2047,Worksheet!$F207),"-")</f>
        <v>-</v>
      </c>
      <c r="CO207" s="51" t="str">
        <f>IFERROR(AVERAGEIFS('Orders - December 2020'!$I$2:$I$2047,'Orders - December 2020'!$H$2:$H$2047,Worksheet!CO$3,'Orders - December 2020'!$C$2:$C$2047,Worksheet!$F207),"-")</f>
        <v>-</v>
      </c>
      <c r="CP207" s="51" t="str">
        <f>IFERROR(AVERAGEIFS('Orders - December 2020'!$I$2:$I$2047,'Orders - December 2020'!$H$2:$H$2047,Worksheet!CP$3,'Orders - December 2020'!$C$2:$C$2047,Worksheet!$F207),"-")</f>
        <v>-</v>
      </c>
      <c r="CQ207" s="51" t="str">
        <f>IFERROR(AVERAGEIFS('Orders - December 2020'!$I$2:$I$2047,'Orders - December 2020'!$H$2:$H$2047,Worksheet!CQ$3,'Orders - December 2020'!$C$2:$C$2047,Worksheet!$F207),"-")</f>
        <v>-</v>
      </c>
      <c r="CR207" s="51" t="str">
        <f>IFERROR(AVERAGEIFS('Orders - December 2020'!$I$2:$I$2047,'Orders - December 2020'!$H$2:$H$2047,Worksheet!CR$3,'Orders - December 2020'!$C$2:$C$2047,Worksheet!$F207),"-")</f>
        <v>-</v>
      </c>
      <c r="CS207" s="51" t="str">
        <f>IFERROR(AVERAGEIFS('Orders - December 2020'!$I$2:$I$2047,'Orders - December 2020'!$H$2:$H$2047,Worksheet!CS$3,'Orders - December 2020'!$C$2:$C$2047,Worksheet!$F207),"-")</f>
        <v>-</v>
      </c>
      <c r="CT207" s="51" t="str">
        <f>IFERROR(AVERAGEIFS('Orders - December 2020'!$I$2:$I$2047,'Orders - December 2020'!$H$2:$H$2047,Worksheet!CT$3,'Orders - December 2020'!$C$2:$C$2047,Worksheet!$F207),"-")</f>
        <v>-</v>
      </c>
      <c r="CU207" s="51" t="str">
        <f>IFERROR(AVERAGEIFS('Orders - December 2020'!$I$2:$I$2047,'Orders - December 2020'!$H$2:$H$2047,Worksheet!CU$3,'Orders - December 2020'!$C$2:$C$2047,Worksheet!$F207),"-")</f>
        <v>-</v>
      </c>
      <c r="CV207" s="51" t="str">
        <f>IFERROR(AVERAGEIFS('Orders - December 2020'!$I$2:$I$2047,'Orders - December 2020'!$H$2:$H$2047,Worksheet!CV$3,'Orders - December 2020'!$C$2:$C$2047,Worksheet!$F207),"-")</f>
        <v>-</v>
      </c>
      <c r="CW207" s="51" t="str">
        <f>IFERROR(AVERAGEIFS('Orders - December 2020'!$I$2:$I$2047,'Orders - December 2020'!$H$2:$H$2047,Worksheet!CW$3,'Orders - December 2020'!$C$2:$C$2047,Worksheet!$F207),"-")</f>
        <v>-</v>
      </c>
      <c r="CX207" s="51" t="str">
        <f>IFERROR(AVERAGEIFS('Orders - December 2020'!$I$2:$I$2047,'Orders - December 2020'!$H$2:$H$2047,Worksheet!CX$3,'Orders - December 2020'!$C$2:$C$2047,Worksheet!$F207),"-")</f>
        <v>-</v>
      </c>
      <c r="CY207" s="51" t="str">
        <f>IFERROR(AVERAGEIFS('Orders - December 2020'!$I$2:$I$2047,'Orders - December 2020'!$H$2:$H$2047,Worksheet!CY$3,'Orders - December 2020'!$C$2:$C$2047,Worksheet!$F207),"-")</f>
        <v>-</v>
      </c>
      <c r="CZ207" s="51" t="str">
        <f>IFERROR(AVERAGEIFS('Orders - December 2020'!$I$2:$I$2047,'Orders - December 2020'!$H$2:$H$2047,Worksheet!CZ$3,'Orders - December 2020'!$C$2:$C$2047,Worksheet!$F207),"-")</f>
        <v>-</v>
      </c>
      <c r="DA207" s="51" t="str">
        <f>IFERROR(AVERAGEIFS('Orders - December 2020'!$I$2:$I$2047,'Orders - December 2020'!$H$2:$H$2047,Worksheet!DA$3,'Orders - December 2020'!$C$2:$C$2047,Worksheet!$F207),"-")</f>
        <v>-</v>
      </c>
      <c r="DB207" s="51" t="str">
        <f>IFERROR(AVERAGEIFS('Orders - December 2020'!$I$2:$I$2047,'Orders - December 2020'!$H$2:$H$2047,Worksheet!DB$3,'Orders - December 2020'!$C$2:$C$2047,Worksheet!$F207),"-")</f>
        <v>-</v>
      </c>
      <c r="DC207" s="51" t="str">
        <f>IFERROR(AVERAGEIFS('Orders - December 2020'!$I$2:$I$2047,'Orders - December 2020'!$H$2:$H$2047,Worksheet!DC$3,'Orders - December 2020'!$C$2:$C$2047,Worksheet!$F207),"-")</f>
        <v>-</v>
      </c>
      <c r="DD207" s="51" t="str">
        <f>IFERROR(AVERAGEIFS('Orders - December 2020'!$I$2:$I$2047,'Orders - December 2020'!$H$2:$H$2047,Worksheet!DD$3,'Orders - December 2020'!$C$2:$C$2047,Worksheet!$F207),"-")</f>
        <v>-</v>
      </c>
      <c r="DE207" s="51" t="str">
        <f>IFERROR(AVERAGEIFS('Orders - December 2020'!$I$2:$I$2047,'Orders - December 2020'!$H$2:$H$2047,Worksheet!DE$3,'Orders - December 2020'!$C$2:$C$2047,Worksheet!$F207),"-")</f>
        <v>-</v>
      </c>
      <c r="DF207" s="51" t="str">
        <f>IFERROR(AVERAGEIFS('Orders - December 2020'!$I$2:$I$2047,'Orders - December 2020'!$H$2:$H$2047,Worksheet!DF$3,'Orders - December 2020'!$C$2:$C$2047,Worksheet!$F207),"-")</f>
        <v>-</v>
      </c>
      <c r="DG207" s="51" t="str">
        <f>IFERROR(AVERAGEIFS('Orders - December 2020'!$I$2:$I$2047,'Orders - December 2020'!$H$2:$H$2047,Worksheet!DG$3,'Orders - December 2020'!$C$2:$C$2047,Worksheet!$F207),"-")</f>
        <v>-</v>
      </c>
      <c r="DH207" s="51" t="str">
        <f>IFERROR(AVERAGEIFS('Orders - December 2020'!$I$2:$I$2047,'Orders - December 2020'!$H$2:$H$2047,Worksheet!DH$3,'Orders - December 2020'!$C$2:$C$2047,Worksheet!$F207),"-")</f>
        <v>-</v>
      </c>
      <c r="DI207" s="51" t="str">
        <f>IFERROR(AVERAGEIFS('Orders - December 2020'!$I$2:$I$2047,'Orders - December 2020'!$H$2:$H$2047,Worksheet!DI$3,'Orders - December 2020'!$C$2:$C$2047,Worksheet!$F207),"-")</f>
        <v>-</v>
      </c>
      <c r="DJ207" s="51" t="str">
        <f>IFERROR(AVERAGEIFS('Orders - December 2020'!$I$2:$I$2047,'Orders - December 2020'!$H$2:$H$2047,Worksheet!DJ$3,'Orders - December 2020'!$C$2:$C$2047,Worksheet!$F207),"-")</f>
        <v>-</v>
      </c>
      <c r="DK207" s="51" t="str">
        <f>IFERROR(AVERAGEIFS('Orders - December 2020'!$I$2:$I$2047,'Orders - December 2020'!$H$2:$H$2047,Worksheet!DK$3,'Orders - December 2020'!$C$2:$C$2047,Worksheet!$F207),"-")</f>
        <v>-</v>
      </c>
      <c r="DL207" s="51" t="str">
        <f>IFERROR(AVERAGEIFS('Orders - December 2020'!$I$2:$I$2047,'Orders - December 2020'!$H$2:$H$2047,Worksheet!DL$3,'Orders - December 2020'!$C$2:$C$2047,Worksheet!$F207),"-")</f>
        <v>-</v>
      </c>
      <c r="DM207" s="51" t="str">
        <f>IFERROR(AVERAGEIFS('Orders - December 2020'!$I$2:$I$2047,'Orders - December 2020'!$H$2:$H$2047,Worksheet!DM$3,'Orders - December 2020'!$C$2:$C$2047,Worksheet!$F207),"-")</f>
        <v>-</v>
      </c>
      <c r="DN207" s="51" t="str">
        <f>IFERROR(AVERAGEIFS('Orders - December 2020'!$I$2:$I$2047,'Orders - December 2020'!$H$2:$H$2047,Worksheet!DN$3,'Orders - December 2020'!$C$2:$C$2047,Worksheet!$F207),"-")</f>
        <v>-</v>
      </c>
      <c r="DO207" s="51" t="str">
        <f>IFERROR(AVERAGEIFS('Orders - December 2020'!$I$2:$I$2047,'Orders - December 2020'!$H$2:$H$2047,Worksheet!DO$3,'Orders - December 2020'!$C$2:$C$2047,Worksheet!$F207),"-")</f>
        <v>-</v>
      </c>
      <c r="DP207" s="51" t="str">
        <f>IFERROR(AVERAGEIFS('Orders - December 2020'!$I$2:$I$2047,'Orders - December 2020'!$H$2:$H$2047,Worksheet!DP$3,'Orders - December 2020'!$C$2:$C$2047,Worksheet!$F207),"-")</f>
        <v>-</v>
      </c>
      <c r="DQ207" s="51" t="str">
        <f>IFERROR(AVERAGEIFS('Orders - December 2020'!$I$2:$I$2047,'Orders - December 2020'!$H$2:$H$2047,Worksheet!DQ$3,'Orders - December 2020'!$C$2:$C$2047,Worksheet!$F207),"-")</f>
        <v>-</v>
      </c>
      <c r="DR207" s="51">
        <f>IFERROR(AVERAGEIFS('Orders - December 2020'!$I$2:$I$2047,'Orders - December 2020'!$H$2:$H$2047,Worksheet!DR$3,'Orders - December 2020'!$C$2:$C$2047,Worksheet!$F207),"-")</f>
        <v>1</v>
      </c>
      <c r="DS207" s="51" t="str">
        <f>IFERROR(AVERAGEIFS('Orders - December 2020'!$I$2:$I$2047,'Orders - December 2020'!$H$2:$H$2047,Worksheet!DS$3,'Orders - December 2020'!$C$2:$C$2047,Worksheet!$F207),"-")</f>
        <v>-</v>
      </c>
      <c r="DT207" s="51" t="str">
        <f>IFERROR(AVERAGEIFS('Orders - December 2020'!$I$2:$I$2047,'Orders - December 2020'!$H$2:$H$2047,Worksheet!DT$3,'Orders - December 2020'!$C$2:$C$2047,Worksheet!$F207),"-")</f>
        <v>-</v>
      </c>
      <c r="DU207" s="51" t="str">
        <f>IFERROR(AVERAGEIFS('Orders - December 2020'!$I$2:$I$2047,'Orders - December 2020'!$H$2:$H$2047,Worksheet!DU$3,'Orders - December 2020'!$C$2:$C$2047,Worksheet!$F207),"-")</f>
        <v>-</v>
      </c>
      <c r="DV207" s="51" t="str">
        <f>IFERROR(AVERAGEIFS('Orders - December 2020'!$I$2:$I$2047,'Orders - December 2020'!$H$2:$H$2047,Worksheet!DV$3,'Orders - December 2020'!$C$2:$C$2047,Worksheet!$F207),"-")</f>
        <v>-</v>
      </c>
      <c r="DW207" s="51" t="str">
        <f>IFERROR(AVERAGEIFS('Orders - December 2020'!$I$2:$I$2047,'Orders - December 2020'!$H$2:$H$2047,Worksheet!DW$3,'Orders - December 2020'!$C$2:$C$2047,Worksheet!$F207),"-")</f>
        <v>-</v>
      </c>
      <c r="DX207" s="51" t="str">
        <f>IFERROR(AVERAGEIFS('Orders - December 2020'!$I$2:$I$2047,'Orders - December 2020'!$H$2:$H$2047,Worksheet!DX$3,'Orders - December 2020'!$C$2:$C$2047,Worksheet!$F207),"-")</f>
        <v>-</v>
      </c>
      <c r="DY207" s="51">
        <f>IFERROR(AVERAGEIFS('Orders - December 2020'!$I$2:$I$2047,'Orders - December 2020'!$H$2:$H$2047,Worksheet!DY$3,'Orders - December 2020'!$C$2:$C$2047,Worksheet!$F207),"-")</f>
        <v>2</v>
      </c>
      <c r="DZ207" s="51">
        <f>IFERROR(AVERAGEIFS('Orders - December 2020'!$I$2:$I$2047,'Orders - December 2020'!$H$2:$H$2047,Worksheet!DZ$3,'Orders - December 2020'!$C$2:$C$2047,Worksheet!$F207),"-")</f>
        <v>2</v>
      </c>
      <c r="EA207" s="51" t="str">
        <f>IFERROR(AVERAGEIFS('Orders - December 2020'!$I$2:$I$2047,'Orders - December 2020'!$H$2:$H$2047,Worksheet!EA$3,'Orders - December 2020'!$C$2:$C$2047,Worksheet!$F207),"-")</f>
        <v>-</v>
      </c>
      <c r="EB207" s="51" t="str">
        <f>IFERROR(AVERAGEIFS('Orders - December 2020'!$I$2:$I$2047,'Orders - December 2020'!$H$2:$H$2047,Worksheet!EB$3,'Orders - December 2020'!$C$2:$C$2047,Worksheet!$F207),"-")</f>
        <v>-</v>
      </c>
      <c r="EC207" s="51" t="str">
        <f>IFERROR(AVERAGEIFS('Orders - December 2020'!$I$2:$I$2047,'Orders - December 2020'!$H$2:$H$2047,Worksheet!EC$3,'Orders - December 2020'!$C$2:$C$2047,Worksheet!$F207),"-")</f>
        <v>-</v>
      </c>
      <c r="ED207" s="51">
        <f>IFERROR(AVERAGEIFS('Orders - December 2020'!$I$2:$I$2047,'Orders - December 2020'!$H$2:$H$2047,Worksheet!ED$3,'Orders - December 2020'!$C$2:$C$2047,Worksheet!$F207),"-")</f>
        <v>1</v>
      </c>
      <c r="EE207" s="51">
        <f>IFERROR(AVERAGEIFS('Orders - December 2020'!$I$2:$I$2047,'Orders - December 2020'!$H$2:$H$2047,Worksheet!EE$3,'Orders - December 2020'!$C$2:$C$2047,Worksheet!$F207),"-")</f>
        <v>2</v>
      </c>
      <c r="EF207" s="51" t="str">
        <f>IFERROR(AVERAGEIFS('Orders - December 2020'!$I$2:$I$2047,'Orders - December 2020'!$H$2:$H$2047,Worksheet!EF$3,'Orders - December 2020'!$C$2:$C$2047,Worksheet!$F207),"-")</f>
        <v>-</v>
      </c>
      <c r="EG207" s="51" t="str">
        <f>IFERROR(AVERAGEIFS('Orders - December 2020'!$I$2:$I$2047,'Orders - December 2020'!$H$2:$H$2047,Worksheet!EG$3,'Orders - December 2020'!$C$2:$C$2047,Worksheet!$F207),"-")</f>
        <v>-</v>
      </c>
      <c r="EH207" s="51" t="str">
        <f>IFERROR(AVERAGEIFS('Orders - December 2020'!$I$2:$I$2047,'Orders - December 2020'!$H$2:$H$2047,Worksheet!EH$3,'Orders - December 2020'!$C$2:$C$2047,Worksheet!$F207),"-")</f>
        <v>-</v>
      </c>
      <c r="EI207" s="51" t="str">
        <f>IFERROR(AVERAGEIFS('Orders - December 2020'!$I$2:$I$2047,'Orders - December 2020'!$H$2:$H$2047,Worksheet!EI$3,'Orders - December 2020'!$C$2:$C$2047,Worksheet!$F207),"-")</f>
        <v>-</v>
      </c>
      <c r="EJ207" s="51" t="str">
        <f>IFERROR(AVERAGEIFS('Orders - December 2020'!$I$2:$I$2047,'Orders - December 2020'!$H$2:$H$2047,Worksheet!EJ$3,'Orders - December 2020'!$C$2:$C$2047,Worksheet!$F207),"-")</f>
        <v>-</v>
      </c>
      <c r="EK207" s="51" t="str">
        <f>IFERROR(AVERAGEIFS('Orders - December 2020'!$I$2:$I$2047,'Orders - December 2020'!$H$2:$H$2047,Worksheet!EK$3,'Orders - December 2020'!$C$2:$C$2047,Worksheet!$F207),"-")</f>
        <v>-</v>
      </c>
      <c r="EL207" s="51" t="str">
        <f>IFERROR(AVERAGEIFS('Orders - December 2020'!$I$2:$I$2047,'Orders - December 2020'!$H$2:$H$2047,Worksheet!EL$3,'Orders - December 2020'!$C$2:$C$2047,Worksheet!$F207),"-")</f>
        <v>-</v>
      </c>
      <c r="EM207" s="51" t="str">
        <f>IFERROR(AVERAGEIFS('Orders - December 2020'!$I$2:$I$2047,'Orders - December 2020'!$H$2:$H$2047,Worksheet!EM$3,'Orders - December 2020'!$C$2:$C$2047,Worksheet!$F207),"-")</f>
        <v>-</v>
      </c>
      <c r="EN207" s="51" t="str">
        <f>IFERROR(AVERAGEIFS('Orders - December 2020'!$I$2:$I$2047,'Orders - December 2020'!$H$2:$H$2047,Worksheet!EN$3,'Orders - December 2020'!$C$2:$C$2047,Worksheet!$F207),"-")</f>
        <v>-</v>
      </c>
      <c r="EO207" s="51" t="str">
        <f>IFERROR(AVERAGEIFS('Orders - December 2020'!$I$2:$I$2047,'Orders - December 2020'!$H$2:$H$2047,Worksheet!EO$3,'Orders - December 2020'!$C$2:$C$2047,Worksheet!$F207),"-")</f>
        <v>-</v>
      </c>
      <c r="EP207" s="51" t="str">
        <f>IFERROR(AVERAGEIFS('Orders - December 2020'!$I$2:$I$2047,'Orders - December 2020'!$H$2:$H$2047,Worksheet!EP$3,'Orders - December 2020'!$C$2:$C$2047,Worksheet!$F207),"-")</f>
        <v>-</v>
      </c>
      <c r="EQ207" s="51" t="str">
        <f>IFERROR(AVERAGEIFS('Orders - December 2020'!$I$2:$I$2047,'Orders - December 2020'!$H$2:$H$2047,Worksheet!EQ$3,'Orders - December 2020'!$C$2:$C$2047,Worksheet!$F207),"-")</f>
        <v>-</v>
      </c>
      <c r="ER207" s="51" t="str">
        <f>IFERROR(AVERAGEIFS('Orders - December 2020'!$I$2:$I$2047,'Orders - December 2020'!$H$2:$H$2047,Worksheet!ER$3,'Orders - December 2020'!$C$2:$C$2047,Worksheet!$F207),"-")</f>
        <v>-</v>
      </c>
      <c r="ES207" s="51" t="str">
        <f>IFERROR(AVERAGEIFS('Orders - December 2020'!$I$2:$I$2047,'Orders - December 2020'!$H$2:$H$2047,Worksheet!ES$3,'Orders - December 2020'!$C$2:$C$2047,Worksheet!$F207),"-")</f>
        <v>-</v>
      </c>
      <c r="ET207" s="51" t="str">
        <f>IFERROR(AVERAGEIFS('Orders - December 2020'!$I$2:$I$2047,'Orders - December 2020'!$H$2:$H$2047,Worksheet!ET$3,'Orders - December 2020'!$C$2:$C$2047,Worksheet!$F207),"-")</f>
        <v>-</v>
      </c>
      <c r="EU207" s="51" t="str">
        <f>IFERROR(AVERAGEIFS('Orders - December 2020'!$I$2:$I$2047,'Orders - December 2020'!$H$2:$H$2047,Worksheet!EU$3,'Orders - December 2020'!$C$2:$C$2047,Worksheet!$F207),"-")</f>
        <v>-</v>
      </c>
      <c r="EV207" s="51" t="str">
        <f>IFERROR(AVERAGEIFS('Orders - December 2020'!$I$2:$I$2047,'Orders - December 2020'!$H$2:$H$2047,Worksheet!EV$3,'Orders - December 2020'!$C$2:$C$2047,Worksheet!$F207),"-")</f>
        <v>-</v>
      </c>
      <c r="EW207" s="51" t="str">
        <f>IFERROR(AVERAGEIFS('Orders - December 2020'!$I$2:$I$2047,'Orders - December 2020'!$H$2:$H$2047,Worksheet!EW$3,'Orders - December 2020'!$C$2:$C$2047,Worksheet!$F207),"-")</f>
        <v>-</v>
      </c>
      <c r="EX207" s="51" t="str">
        <f>IFERROR(AVERAGEIFS('Orders - December 2020'!$I$2:$I$2047,'Orders - December 2020'!$H$2:$H$2047,Worksheet!EX$3,'Orders - December 2020'!$C$2:$C$2047,Worksheet!$F207),"-")</f>
        <v>-</v>
      </c>
      <c r="EY207" s="51">
        <f>IFERROR(AVERAGEIFS('Orders - December 2020'!$I$2:$I$2047,'Orders - December 2020'!$H$2:$H$2047,Worksheet!EY$3,'Orders - December 2020'!$C$2:$C$2047,Worksheet!$F207),"-")</f>
        <v>2</v>
      </c>
      <c r="EZ207" s="51" t="str">
        <f>IFERROR(AVERAGEIFS('Orders - December 2020'!$I$2:$I$2047,'Orders - December 2020'!$H$2:$H$2047,Worksheet!EZ$3,'Orders - December 2020'!$C$2:$C$2047,Worksheet!$F207),"-")</f>
        <v>-</v>
      </c>
      <c r="FA207" s="51" t="str">
        <f>IFERROR(AVERAGEIFS('Orders - December 2020'!$I$2:$I$2047,'Orders - December 2020'!$H$2:$H$2047,Worksheet!FA$3,'Orders - December 2020'!$C$2:$C$2047,Worksheet!$F207),"-")</f>
        <v>-</v>
      </c>
      <c r="FB207" s="51" t="str">
        <f>IFERROR(AVERAGEIFS('Orders - December 2020'!$I$2:$I$2047,'Orders - December 2020'!$H$2:$H$2047,Worksheet!FB$3,'Orders - December 2020'!$C$2:$C$2047,Worksheet!$F207),"-")</f>
        <v>-</v>
      </c>
      <c r="FC207" s="51" t="str">
        <f>IFERROR(AVERAGEIFS('Orders - December 2020'!$I$2:$I$2047,'Orders - December 2020'!$H$2:$H$2047,Worksheet!FC$3,'Orders - December 2020'!$C$2:$C$2047,Worksheet!$F207),"-")</f>
        <v>-</v>
      </c>
      <c r="FD207" s="51" t="str">
        <f>IFERROR(AVERAGEIFS('Orders - December 2020'!$I$2:$I$2047,'Orders - December 2020'!$H$2:$H$2047,Worksheet!FD$3,'Orders - December 2020'!$C$2:$C$2047,Worksheet!$F207),"-")</f>
        <v>-</v>
      </c>
      <c r="FE207" s="51" t="str">
        <f>IFERROR(AVERAGEIFS('Orders - December 2020'!$I$2:$I$2047,'Orders - December 2020'!$H$2:$H$2047,Worksheet!FE$3,'Orders - December 2020'!$C$2:$C$2047,Worksheet!$F207),"-")</f>
        <v>-</v>
      </c>
      <c r="FF207" s="51" t="str">
        <f>IFERROR(AVERAGEIFS('Orders - December 2020'!$I$2:$I$2047,'Orders - December 2020'!$H$2:$H$2047,Worksheet!FF$3,'Orders - December 2020'!$C$2:$C$2047,Worksheet!$F207),"-")</f>
        <v>-</v>
      </c>
      <c r="FG207" s="52" t="str">
        <f>IFERROR(AVERAGEIFS('Orders - December 2020'!$I$2:$I$2047,'Orders - December 2020'!$H$2:$H$2047,Worksheet!FG$3,'Orders - December 2020'!$C$2:$C$2047,Worksheet!$F207),"-")</f>
        <v>-</v>
      </c>
    </row>
    <row r="208" spans="6:163">
      <c r="F208" s="45" t="str">
        <v>Richie Minimarts</v>
      </c>
      <c r="G208" s="50" t="str">
        <f>IFERROR(AVERAGEIFS('Orders - December 2020'!$I$2:$I$2047,'Orders - December 2020'!$H$2:$H$2047,Worksheet!G$3,'Orders - December 2020'!$C$2:$C$2047,Worksheet!$F208),"-")</f>
        <v>-</v>
      </c>
      <c r="H208" s="51" t="str">
        <f>IFERROR(AVERAGEIFS('Orders - December 2020'!$I$2:$I$2047,'Orders - December 2020'!$H$2:$H$2047,Worksheet!H$3,'Orders - December 2020'!$C$2:$C$2047,Worksheet!$F208),"-")</f>
        <v>-</v>
      </c>
      <c r="I208" s="51" t="str">
        <f>IFERROR(AVERAGEIFS('Orders - December 2020'!$I$2:$I$2047,'Orders - December 2020'!$H$2:$H$2047,Worksheet!I$3,'Orders - December 2020'!$C$2:$C$2047,Worksheet!$F208),"-")</f>
        <v>-</v>
      </c>
      <c r="J208" s="51" t="str">
        <f>IFERROR(AVERAGEIFS('Orders - December 2020'!$I$2:$I$2047,'Orders - December 2020'!$H$2:$H$2047,Worksheet!J$3,'Orders - December 2020'!$C$2:$C$2047,Worksheet!$F208),"-")</f>
        <v>-</v>
      </c>
      <c r="K208" s="51" t="str">
        <f>IFERROR(AVERAGEIFS('Orders - December 2020'!$I$2:$I$2047,'Orders - December 2020'!$H$2:$H$2047,Worksheet!K$3,'Orders - December 2020'!$C$2:$C$2047,Worksheet!$F208),"-")</f>
        <v>-</v>
      </c>
      <c r="L208" s="51" t="str">
        <f>IFERROR(AVERAGEIFS('Orders - December 2020'!$I$2:$I$2047,'Orders - December 2020'!$H$2:$H$2047,Worksheet!L$3,'Orders - December 2020'!$C$2:$C$2047,Worksheet!$F208),"-")</f>
        <v>-</v>
      </c>
      <c r="M208" s="51" t="str">
        <f>IFERROR(AVERAGEIFS('Orders - December 2020'!$I$2:$I$2047,'Orders - December 2020'!$H$2:$H$2047,Worksheet!M$3,'Orders - December 2020'!$C$2:$C$2047,Worksheet!$F208),"-")</f>
        <v>-</v>
      </c>
      <c r="N208" s="51" t="str">
        <f>IFERROR(AVERAGEIFS('Orders - December 2020'!$I$2:$I$2047,'Orders - December 2020'!$H$2:$H$2047,Worksheet!N$3,'Orders - December 2020'!$C$2:$C$2047,Worksheet!$F208),"-")</f>
        <v>-</v>
      </c>
      <c r="O208" s="51" t="str">
        <f>IFERROR(AVERAGEIFS('Orders - December 2020'!$I$2:$I$2047,'Orders - December 2020'!$H$2:$H$2047,Worksheet!O$3,'Orders - December 2020'!$C$2:$C$2047,Worksheet!$F208),"-")</f>
        <v>-</v>
      </c>
      <c r="P208" s="51" t="str">
        <f>IFERROR(AVERAGEIFS('Orders - December 2020'!$I$2:$I$2047,'Orders - December 2020'!$H$2:$H$2047,Worksheet!P$3,'Orders - December 2020'!$C$2:$C$2047,Worksheet!$F208),"-")</f>
        <v>-</v>
      </c>
      <c r="Q208" s="51" t="str">
        <f>IFERROR(AVERAGEIFS('Orders - December 2020'!$I$2:$I$2047,'Orders - December 2020'!$H$2:$H$2047,Worksheet!Q$3,'Orders - December 2020'!$C$2:$C$2047,Worksheet!$F208),"-")</f>
        <v>-</v>
      </c>
      <c r="R208" s="51" t="str">
        <f>IFERROR(AVERAGEIFS('Orders - December 2020'!$I$2:$I$2047,'Orders - December 2020'!$H$2:$H$2047,Worksheet!R$3,'Orders - December 2020'!$C$2:$C$2047,Worksheet!$F208),"-")</f>
        <v>-</v>
      </c>
      <c r="S208" s="51" t="str">
        <f>IFERROR(AVERAGEIFS('Orders - December 2020'!$I$2:$I$2047,'Orders - December 2020'!$H$2:$H$2047,Worksheet!S$3,'Orders - December 2020'!$C$2:$C$2047,Worksheet!$F208),"-")</f>
        <v>-</v>
      </c>
      <c r="T208" s="51" t="str">
        <f>IFERROR(AVERAGEIFS('Orders - December 2020'!$I$2:$I$2047,'Orders - December 2020'!$H$2:$H$2047,Worksheet!T$3,'Orders - December 2020'!$C$2:$C$2047,Worksheet!$F208),"-")</f>
        <v>-</v>
      </c>
      <c r="U208" s="51" t="str">
        <f>IFERROR(AVERAGEIFS('Orders - December 2020'!$I$2:$I$2047,'Orders - December 2020'!$H$2:$H$2047,Worksheet!U$3,'Orders - December 2020'!$C$2:$C$2047,Worksheet!$F208),"-")</f>
        <v>-</v>
      </c>
      <c r="V208" s="51" t="str">
        <f>IFERROR(AVERAGEIFS('Orders - December 2020'!$I$2:$I$2047,'Orders - December 2020'!$H$2:$H$2047,Worksheet!V$3,'Orders - December 2020'!$C$2:$C$2047,Worksheet!$F208),"-")</f>
        <v>-</v>
      </c>
      <c r="W208" s="51" t="str">
        <f>IFERROR(AVERAGEIFS('Orders - December 2020'!$I$2:$I$2047,'Orders - December 2020'!$H$2:$H$2047,Worksheet!W$3,'Orders - December 2020'!$C$2:$C$2047,Worksheet!$F208),"-")</f>
        <v>-</v>
      </c>
      <c r="X208" s="51" t="str">
        <f>IFERROR(AVERAGEIFS('Orders - December 2020'!$I$2:$I$2047,'Orders - December 2020'!$H$2:$H$2047,Worksheet!X$3,'Orders - December 2020'!$C$2:$C$2047,Worksheet!$F208),"-")</f>
        <v>-</v>
      </c>
      <c r="Y208" s="51" t="str">
        <f>IFERROR(AVERAGEIFS('Orders - December 2020'!$I$2:$I$2047,'Orders - December 2020'!$H$2:$H$2047,Worksheet!Y$3,'Orders - December 2020'!$C$2:$C$2047,Worksheet!$F208),"-")</f>
        <v>-</v>
      </c>
      <c r="Z208" s="51" t="str">
        <f>IFERROR(AVERAGEIFS('Orders - December 2020'!$I$2:$I$2047,'Orders - December 2020'!$H$2:$H$2047,Worksheet!Z$3,'Orders - December 2020'!$C$2:$C$2047,Worksheet!$F208),"-")</f>
        <v>-</v>
      </c>
      <c r="AA208" s="51" t="str">
        <f>IFERROR(AVERAGEIFS('Orders - December 2020'!$I$2:$I$2047,'Orders - December 2020'!$H$2:$H$2047,Worksheet!AA$3,'Orders - December 2020'!$C$2:$C$2047,Worksheet!$F208),"-")</f>
        <v>-</v>
      </c>
      <c r="AB208" s="51" t="str">
        <f>IFERROR(AVERAGEIFS('Orders - December 2020'!$I$2:$I$2047,'Orders - December 2020'!$H$2:$H$2047,Worksheet!AB$3,'Orders - December 2020'!$C$2:$C$2047,Worksheet!$F208),"-")</f>
        <v>-</v>
      </c>
      <c r="AC208" s="51" t="str">
        <f>IFERROR(AVERAGEIFS('Orders - December 2020'!$I$2:$I$2047,'Orders - December 2020'!$H$2:$H$2047,Worksheet!AC$3,'Orders - December 2020'!$C$2:$C$2047,Worksheet!$F208),"-")</f>
        <v>-</v>
      </c>
      <c r="AD208" s="51" t="str">
        <f>IFERROR(AVERAGEIFS('Orders - December 2020'!$I$2:$I$2047,'Orders - December 2020'!$H$2:$H$2047,Worksheet!AD$3,'Orders - December 2020'!$C$2:$C$2047,Worksheet!$F208),"-")</f>
        <v>-</v>
      </c>
      <c r="AE208" s="51" t="str">
        <f>IFERROR(AVERAGEIFS('Orders - December 2020'!$I$2:$I$2047,'Orders - December 2020'!$H$2:$H$2047,Worksheet!AE$3,'Orders - December 2020'!$C$2:$C$2047,Worksheet!$F208),"-")</f>
        <v>-</v>
      </c>
      <c r="AF208" s="51" t="str">
        <f>IFERROR(AVERAGEIFS('Orders - December 2020'!$I$2:$I$2047,'Orders - December 2020'!$H$2:$H$2047,Worksheet!AF$3,'Orders - December 2020'!$C$2:$C$2047,Worksheet!$F208),"-")</f>
        <v>-</v>
      </c>
      <c r="AG208" s="51" t="str">
        <f>IFERROR(AVERAGEIFS('Orders - December 2020'!$I$2:$I$2047,'Orders - December 2020'!$H$2:$H$2047,Worksheet!AG$3,'Orders - December 2020'!$C$2:$C$2047,Worksheet!$F208),"-")</f>
        <v>-</v>
      </c>
      <c r="AH208" s="51" t="str">
        <f>IFERROR(AVERAGEIFS('Orders - December 2020'!$I$2:$I$2047,'Orders - December 2020'!$H$2:$H$2047,Worksheet!AH$3,'Orders - December 2020'!$C$2:$C$2047,Worksheet!$F208),"-")</f>
        <v>-</v>
      </c>
      <c r="AI208" s="51" t="str">
        <f>IFERROR(AVERAGEIFS('Orders - December 2020'!$I$2:$I$2047,'Orders - December 2020'!$H$2:$H$2047,Worksheet!AI$3,'Orders - December 2020'!$C$2:$C$2047,Worksheet!$F208),"-")</f>
        <v>-</v>
      </c>
      <c r="AJ208" s="51" t="str">
        <f>IFERROR(AVERAGEIFS('Orders - December 2020'!$I$2:$I$2047,'Orders - December 2020'!$H$2:$H$2047,Worksheet!AJ$3,'Orders - December 2020'!$C$2:$C$2047,Worksheet!$F208),"-")</f>
        <v>-</v>
      </c>
      <c r="AK208" s="51" t="str">
        <f>IFERROR(AVERAGEIFS('Orders - December 2020'!$I$2:$I$2047,'Orders - December 2020'!$H$2:$H$2047,Worksheet!AK$3,'Orders - December 2020'!$C$2:$C$2047,Worksheet!$F208),"-")</f>
        <v>-</v>
      </c>
      <c r="AL208" s="51" t="str">
        <f>IFERROR(AVERAGEIFS('Orders - December 2020'!$I$2:$I$2047,'Orders - December 2020'!$H$2:$H$2047,Worksheet!AL$3,'Orders - December 2020'!$C$2:$C$2047,Worksheet!$F208),"-")</f>
        <v>-</v>
      </c>
      <c r="AM208" s="51" t="str">
        <f>IFERROR(AVERAGEIFS('Orders - December 2020'!$I$2:$I$2047,'Orders - December 2020'!$H$2:$H$2047,Worksheet!AM$3,'Orders - December 2020'!$C$2:$C$2047,Worksheet!$F208),"-")</f>
        <v>-</v>
      </c>
      <c r="AN208" s="51" t="str">
        <f>IFERROR(AVERAGEIFS('Orders - December 2020'!$I$2:$I$2047,'Orders - December 2020'!$H$2:$H$2047,Worksheet!AN$3,'Orders - December 2020'!$C$2:$C$2047,Worksheet!$F208),"-")</f>
        <v>-</v>
      </c>
      <c r="AO208" s="51" t="str">
        <f>IFERROR(AVERAGEIFS('Orders - December 2020'!$I$2:$I$2047,'Orders - December 2020'!$H$2:$H$2047,Worksheet!AO$3,'Orders - December 2020'!$C$2:$C$2047,Worksheet!$F208),"-")</f>
        <v>-</v>
      </c>
      <c r="AP208" s="51" t="str">
        <f>IFERROR(AVERAGEIFS('Orders - December 2020'!$I$2:$I$2047,'Orders - December 2020'!$H$2:$H$2047,Worksheet!AP$3,'Orders - December 2020'!$C$2:$C$2047,Worksheet!$F208),"-")</f>
        <v>-</v>
      </c>
      <c r="AQ208" s="51" t="str">
        <f>IFERROR(AVERAGEIFS('Orders - December 2020'!$I$2:$I$2047,'Orders - December 2020'!$H$2:$H$2047,Worksheet!AQ$3,'Orders - December 2020'!$C$2:$C$2047,Worksheet!$F208),"-")</f>
        <v>-</v>
      </c>
      <c r="AR208" s="51" t="str">
        <f>IFERROR(AVERAGEIFS('Orders - December 2020'!$I$2:$I$2047,'Orders - December 2020'!$H$2:$H$2047,Worksheet!AR$3,'Orders - December 2020'!$C$2:$C$2047,Worksheet!$F208),"-")</f>
        <v>-</v>
      </c>
      <c r="AS208" s="51" t="str">
        <f>IFERROR(AVERAGEIFS('Orders - December 2020'!$I$2:$I$2047,'Orders - December 2020'!$H$2:$H$2047,Worksheet!AS$3,'Orders - December 2020'!$C$2:$C$2047,Worksheet!$F208),"-")</f>
        <v>-</v>
      </c>
      <c r="AT208" s="51" t="str">
        <f>IFERROR(AVERAGEIFS('Orders - December 2020'!$I$2:$I$2047,'Orders - December 2020'!$H$2:$H$2047,Worksheet!AT$3,'Orders - December 2020'!$C$2:$C$2047,Worksheet!$F208),"-")</f>
        <v>-</v>
      </c>
      <c r="AU208" s="51">
        <f>IFERROR(AVERAGEIFS('Orders - December 2020'!$I$2:$I$2047,'Orders - December 2020'!$H$2:$H$2047,Worksheet!AU$3,'Orders - December 2020'!$C$2:$C$2047,Worksheet!$F208),"-")</f>
        <v>1</v>
      </c>
      <c r="AV208" s="51" t="str">
        <f>IFERROR(AVERAGEIFS('Orders - December 2020'!$I$2:$I$2047,'Orders - December 2020'!$H$2:$H$2047,Worksheet!AV$3,'Orders - December 2020'!$C$2:$C$2047,Worksheet!$F208),"-")</f>
        <v>-</v>
      </c>
      <c r="AW208" s="51" t="str">
        <f>IFERROR(AVERAGEIFS('Orders - December 2020'!$I$2:$I$2047,'Orders - December 2020'!$H$2:$H$2047,Worksheet!AW$3,'Orders - December 2020'!$C$2:$C$2047,Worksheet!$F208),"-")</f>
        <v>-</v>
      </c>
      <c r="AX208" s="51" t="str">
        <f>IFERROR(AVERAGEIFS('Orders - December 2020'!$I$2:$I$2047,'Orders - December 2020'!$H$2:$H$2047,Worksheet!AX$3,'Orders - December 2020'!$C$2:$C$2047,Worksheet!$F208),"-")</f>
        <v>-</v>
      </c>
      <c r="AY208" s="51" t="str">
        <f>IFERROR(AVERAGEIFS('Orders - December 2020'!$I$2:$I$2047,'Orders - December 2020'!$H$2:$H$2047,Worksheet!AY$3,'Orders - December 2020'!$C$2:$C$2047,Worksheet!$F208),"-")</f>
        <v>-</v>
      </c>
      <c r="AZ208" s="51" t="str">
        <f>IFERROR(AVERAGEIFS('Orders - December 2020'!$I$2:$I$2047,'Orders - December 2020'!$H$2:$H$2047,Worksheet!AZ$3,'Orders - December 2020'!$C$2:$C$2047,Worksheet!$F208),"-")</f>
        <v>-</v>
      </c>
      <c r="BA208" s="51" t="str">
        <f>IFERROR(AVERAGEIFS('Orders - December 2020'!$I$2:$I$2047,'Orders - December 2020'!$H$2:$H$2047,Worksheet!BA$3,'Orders - December 2020'!$C$2:$C$2047,Worksheet!$F208),"-")</f>
        <v>-</v>
      </c>
      <c r="BB208" s="51" t="str">
        <f>IFERROR(AVERAGEIFS('Orders - December 2020'!$I$2:$I$2047,'Orders - December 2020'!$H$2:$H$2047,Worksheet!BB$3,'Orders - December 2020'!$C$2:$C$2047,Worksheet!$F208),"-")</f>
        <v>-</v>
      </c>
      <c r="BC208" s="51" t="str">
        <f>IFERROR(AVERAGEIFS('Orders - December 2020'!$I$2:$I$2047,'Orders - December 2020'!$H$2:$H$2047,Worksheet!BC$3,'Orders - December 2020'!$C$2:$C$2047,Worksheet!$F208),"-")</f>
        <v>-</v>
      </c>
      <c r="BD208" s="51" t="str">
        <f>IFERROR(AVERAGEIFS('Orders - December 2020'!$I$2:$I$2047,'Orders - December 2020'!$H$2:$H$2047,Worksheet!BD$3,'Orders - December 2020'!$C$2:$C$2047,Worksheet!$F208),"-")</f>
        <v>-</v>
      </c>
      <c r="BE208" s="51" t="str">
        <f>IFERROR(AVERAGEIFS('Orders - December 2020'!$I$2:$I$2047,'Orders - December 2020'!$H$2:$H$2047,Worksheet!BE$3,'Orders - December 2020'!$C$2:$C$2047,Worksheet!$F208),"-")</f>
        <v>-</v>
      </c>
      <c r="BF208" s="51" t="str">
        <f>IFERROR(AVERAGEIFS('Orders - December 2020'!$I$2:$I$2047,'Orders - December 2020'!$H$2:$H$2047,Worksheet!BF$3,'Orders - December 2020'!$C$2:$C$2047,Worksheet!$F208),"-")</f>
        <v>-</v>
      </c>
      <c r="BG208" s="51" t="str">
        <f>IFERROR(AVERAGEIFS('Orders - December 2020'!$I$2:$I$2047,'Orders - December 2020'!$H$2:$H$2047,Worksheet!BG$3,'Orders - December 2020'!$C$2:$C$2047,Worksheet!$F208),"-")</f>
        <v>-</v>
      </c>
      <c r="BH208" s="51" t="str">
        <f>IFERROR(AVERAGEIFS('Orders - December 2020'!$I$2:$I$2047,'Orders - December 2020'!$H$2:$H$2047,Worksheet!BH$3,'Orders - December 2020'!$C$2:$C$2047,Worksheet!$F208),"-")</f>
        <v>-</v>
      </c>
      <c r="BI208" s="51" t="str">
        <f>IFERROR(AVERAGEIFS('Orders - December 2020'!$I$2:$I$2047,'Orders - December 2020'!$H$2:$H$2047,Worksheet!BI$3,'Orders - December 2020'!$C$2:$C$2047,Worksheet!$F208),"-")</f>
        <v>-</v>
      </c>
      <c r="BJ208" s="51" t="str">
        <f>IFERROR(AVERAGEIFS('Orders - December 2020'!$I$2:$I$2047,'Orders - December 2020'!$H$2:$H$2047,Worksheet!BJ$3,'Orders - December 2020'!$C$2:$C$2047,Worksheet!$F208),"-")</f>
        <v>-</v>
      </c>
      <c r="BK208" s="51" t="str">
        <f>IFERROR(AVERAGEIFS('Orders - December 2020'!$I$2:$I$2047,'Orders - December 2020'!$H$2:$H$2047,Worksheet!BK$3,'Orders - December 2020'!$C$2:$C$2047,Worksheet!$F208),"-")</f>
        <v>-</v>
      </c>
      <c r="BL208" s="51" t="str">
        <f>IFERROR(AVERAGEIFS('Orders - December 2020'!$I$2:$I$2047,'Orders - December 2020'!$H$2:$H$2047,Worksheet!BL$3,'Orders - December 2020'!$C$2:$C$2047,Worksheet!$F208),"-")</f>
        <v>-</v>
      </c>
      <c r="BM208" s="51" t="str">
        <f>IFERROR(AVERAGEIFS('Orders - December 2020'!$I$2:$I$2047,'Orders - December 2020'!$H$2:$H$2047,Worksheet!BM$3,'Orders - December 2020'!$C$2:$C$2047,Worksheet!$F208),"-")</f>
        <v>-</v>
      </c>
      <c r="BN208" s="51" t="str">
        <f>IFERROR(AVERAGEIFS('Orders - December 2020'!$I$2:$I$2047,'Orders - December 2020'!$H$2:$H$2047,Worksheet!BN$3,'Orders - December 2020'!$C$2:$C$2047,Worksheet!$F208),"-")</f>
        <v>-</v>
      </c>
      <c r="BO208" s="51" t="str">
        <f>IFERROR(AVERAGEIFS('Orders - December 2020'!$I$2:$I$2047,'Orders - December 2020'!$H$2:$H$2047,Worksheet!BO$3,'Orders - December 2020'!$C$2:$C$2047,Worksheet!$F208),"-")</f>
        <v>-</v>
      </c>
      <c r="BP208" s="51" t="str">
        <f>IFERROR(AVERAGEIFS('Orders - December 2020'!$I$2:$I$2047,'Orders - December 2020'!$H$2:$H$2047,Worksheet!BP$3,'Orders - December 2020'!$C$2:$C$2047,Worksheet!$F208),"-")</f>
        <v>-</v>
      </c>
      <c r="BQ208" s="51" t="str">
        <f>IFERROR(AVERAGEIFS('Orders - December 2020'!$I$2:$I$2047,'Orders - December 2020'!$H$2:$H$2047,Worksheet!BQ$3,'Orders - December 2020'!$C$2:$C$2047,Worksheet!$F208),"-")</f>
        <v>-</v>
      </c>
      <c r="BR208" s="51" t="str">
        <f>IFERROR(AVERAGEIFS('Orders - December 2020'!$I$2:$I$2047,'Orders - December 2020'!$H$2:$H$2047,Worksheet!BR$3,'Orders - December 2020'!$C$2:$C$2047,Worksheet!$F208),"-")</f>
        <v>-</v>
      </c>
      <c r="BS208" s="51" t="str">
        <f>IFERROR(AVERAGEIFS('Orders - December 2020'!$I$2:$I$2047,'Orders - December 2020'!$H$2:$H$2047,Worksheet!BS$3,'Orders - December 2020'!$C$2:$C$2047,Worksheet!$F208),"-")</f>
        <v>-</v>
      </c>
      <c r="BT208" s="51" t="str">
        <f>IFERROR(AVERAGEIFS('Orders - December 2020'!$I$2:$I$2047,'Orders - December 2020'!$H$2:$H$2047,Worksheet!BT$3,'Orders - December 2020'!$C$2:$C$2047,Worksheet!$F208),"-")</f>
        <v>-</v>
      </c>
      <c r="BU208" s="51" t="str">
        <f>IFERROR(AVERAGEIFS('Orders - December 2020'!$I$2:$I$2047,'Orders - December 2020'!$H$2:$H$2047,Worksheet!BU$3,'Orders - December 2020'!$C$2:$C$2047,Worksheet!$F208),"-")</f>
        <v>-</v>
      </c>
      <c r="BV208" s="51">
        <f>IFERROR(AVERAGEIFS('Orders - December 2020'!$I$2:$I$2047,'Orders - December 2020'!$H$2:$H$2047,Worksheet!BV$3,'Orders - December 2020'!$C$2:$C$2047,Worksheet!$F208),"-")</f>
        <v>1</v>
      </c>
      <c r="BW208" s="51" t="str">
        <f>IFERROR(AVERAGEIFS('Orders - December 2020'!$I$2:$I$2047,'Orders - December 2020'!$H$2:$H$2047,Worksheet!BW$3,'Orders - December 2020'!$C$2:$C$2047,Worksheet!$F208),"-")</f>
        <v>-</v>
      </c>
      <c r="BX208" s="51" t="str">
        <f>IFERROR(AVERAGEIFS('Orders - December 2020'!$I$2:$I$2047,'Orders - December 2020'!$H$2:$H$2047,Worksheet!BX$3,'Orders - December 2020'!$C$2:$C$2047,Worksheet!$F208),"-")</f>
        <v>-</v>
      </c>
      <c r="BY208" s="51" t="str">
        <f>IFERROR(AVERAGEIFS('Orders - December 2020'!$I$2:$I$2047,'Orders - December 2020'!$H$2:$H$2047,Worksheet!BY$3,'Orders - December 2020'!$C$2:$C$2047,Worksheet!$F208),"-")</f>
        <v>-</v>
      </c>
      <c r="BZ208" s="51" t="str">
        <f>IFERROR(AVERAGEIFS('Orders - December 2020'!$I$2:$I$2047,'Orders - December 2020'!$H$2:$H$2047,Worksheet!BZ$3,'Orders - December 2020'!$C$2:$C$2047,Worksheet!$F208),"-")</f>
        <v>-</v>
      </c>
      <c r="CA208" s="51" t="str">
        <f>IFERROR(AVERAGEIFS('Orders - December 2020'!$I$2:$I$2047,'Orders - December 2020'!$H$2:$H$2047,Worksheet!CA$3,'Orders - December 2020'!$C$2:$C$2047,Worksheet!$F208),"-")</f>
        <v>-</v>
      </c>
      <c r="CB208" s="51" t="str">
        <f>IFERROR(AVERAGEIFS('Orders - December 2020'!$I$2:$I$2047,'Orders - December 2020'!$H$2:$H$2047,Worksheet!CB$3,'Orders - December 2020'!$C$2:$C$2047,Worksheet!$F208),"-")</f>
        <v>-</v>
      </c>
      <c r="CC208" s="51" t="str">
        <f>IFERROR(AVERAGEIFS('Orders - December 2020'!$I$2:$I$2047,'Orders - December 2020'!$H$2:$H$2047,Worksheet!CC$3,'Orders - December 2020'!$C$2:$C$2047,Worksheet!$F208),"-")</f>
        <v>-</v>
      </c>
      <c r="CD208" s="51" t="str">
        <f>IFERROR(AVERAGEIFS('Orders - December 2020'!$I$2:$I$2047,'Orders - December 2020'!$H$2:$H$2047,Worksheet!CD$3,'Orders - December 2020'!$C$2:$C$2047,Worksheet!$F208),"-")</f>
        <v>-</v>
      </c>
      <c r="CE208" s="51" t="str">
        <f>IFERROR(AVERAGEIFS('Orders - December 2020'!$I$2:$I$2047,'Orders - December 2020'!$H$2:$H$2047,Worksheet!CE$3,'Orders - December 2020'!$C$2:$C$2047,Worksheet!$F208),"-")</f>
        <v>-</v>
      </c>
      <c r="CF208" s="51" t="str">
        <f>IFERROR(AVERAGEIFS('Orders - December 2020'!$I$2:$I$2047,'Orders - December 2020'!$H$2:$H$2047,Worksheet!CF$3,'Orders - December 2020'!$C$2:$C$2047,Worksheet!$F208),"-")</f>
        <v>-</v>
      </c>
      <c r="CG208" s="51" t="str">
        <f>IFERROR(AVERAGEIFS('Orders - December 2020'!$I$2:$I$2047,'Orders - December 2020'!$H$2:$H$2047,Worksheet!CG$3,'Orders - December 2020'!$C$2:$C$2047,Worksheet!$F208),"-")</f>
        <v>-</v>
      </c>
      <c r="CH208" s="51">
        <f>IFERROR(AVERAGEIFS('Orders - December 2020'!$I$2:$I$2047,'Orders - December 2020'!$H$2:$H$2047,Worksheet!CH$3,'Orders - December 2020'!$C$2:$C$2047,Worksheet!$F208),"-")</f>
        <v>1</v>
      </c>
      <c r="CI208" s="51" t="str">
        <f>IFERROR(AVERAGEIFS('Orders - December 2020'!$I$2:$I$2047,'Orders - December 2020'!$H$2:$H$2047,Worksheet!CI$3,'Orders - December 2020'!$C$2:$C$2047,Worksheet!$F208),"-")</f>
        <v>-</v>
      </c>
      <c r="CJ208" s="51">
        <f>IFERROR(AVERAGEIFS('Orders - December 2020'!$I$2:$I$2047,'Orders - December 2020'!$H$2:$H$2047,Worksheet!CJ$3,'Orders - December 2020'!$C$2:$C$2047,Worksheet!$F208),"-")</f>
        <v>1</v>
      </c>
      <c r="CK208" s="51" t="str">
        <f>IFERROR(AVERAGEIFS('Orders - December 2020'!$I$2:$I$2047,'Orders - December 2020'!$H$2:$H$2047,Worksheet!CK$3,'Orders - December 2020'!$C$2:$C$2047,Worksheet!$F208),"-")</f>
        <v>-</v>
      </c>
      <c r="CL208" s="51" t="str">
        <f>IFERROR(AVERAGEIFS('Orders - December 2020'!$I$2:$I$2047,'Orders - December 2020'!$H$2:$H$2047,Worksheet!CL$3,'Orders - December 2020'!$C$2:$C$2047,Worksheet!$F208),"-")</f>
        <v>-</v>
      </c>
      <c r="CM208" s="51" t="str">
        <f>IFERROR(AVERAGEIFS('Orders - December 2020'!$I$2:$I$2047,'Orders - December 2020'!$H$2:$H$2047,Worksheet!CM$3,'Orders - December 2020'!$C$2:$C$2047,Worksheet!$F208),"-")</f>
        <v>-</v>
      </c>
      <c r="CN208" s="51" t="str">
        <f>IFERROR(AVERAGEIFS('Orders - December 2020'!$I$2:$I$2047,'Orders - December 2020'!$H$2:$H$2047,Worksheet!CN$3,'Orders - December 2020'!$C$2:$C$2047,Worksheet!$F208),"-")</f>
        <v>-</v>
      </c>
      <c r="CO208" s="51" t="str">
        <f>IFERROR(AVERAGEIFS('Orders - December 2020'!$I$2:$I$2047,'Orders - December 2020'!$H$2:$H$2047,Worksheet!CO$3,'Orders - December 2020'!$C$2:$C$2047,Worksheet!$F208),"-")</f>
        <v>-</v>
      </c>
      <c r="CP208" s="51" t="str">
        <f>IFERROR(AVERAGEIFS('Orders - December 2020'!$I$2:$I$2047,'Orders - December 2020'!$H$2:$H$2047,Worksheet!CP$3,'Orders - December 2020'!$C$2:$C$2047,Worksheet!$F208),"-")</f>
        <v>-</v>
      </c>
      <c r="CQ208" s="51" t="str">
        <f>IFERROR(AVERAGEIFS('Orders - December 2020'!$I$2:$I$2047,'Orders - December 2020'!$H$2:$H$2047,Worksheet!CQ$3,'Orders - December 2020'!$C$2:$C$2047,Worksheet!$F208),"-")</f>
        <v>-</v>
      </c>
      <c r="CR208" s="51" t="str">
        <f>IFERROR(AVERAGEIFS('Orders - December 2020'!$I$2:$I$2047,'Orders - December 2020'!$H$2:$H$2047,Worksheet!CR$3,'Orders - December 2020'!$C$2:$C$2047,Worksheet!$F208),"-")</f>
        <v>-</v>
      </c>
      <c r="CS208" s="51" t="str">
        <f>IFERROR(AVERAGEIFS('Orders - December 2020'!$I$2:$I$2047,'Orders - December 2020'!$H$2:$H$2047,Worksheet!CS$3,'Orders - December 2020'!$C$2:$C$2047,Worksheet!$F208),"-")</f>
        <v>-</v>
      </c>
      <c r="CT208" s="51" t="str">
        <f>IFERROR(AVERAGEIFS('Orders - December 2020'!$I$2:$I$2047,'Orders - December 2020'!$H$2:$H$2047,Worksheet!CT$3,'Orders - December 2020'!$C$2:$C$2047,Worksheet!$F208),"-")</f>
        <v>-</v>
      </c>
      <c r="CU208" s="51" t="str">
        <f>IFERROR(AVERAGEIFS('Orders - December 2020'!$I$2:$I$2047,'Orders - December 2020'!$H$2:$H$2047,Worksheet!CU$3,'Orders - December 2020'!$C$2:$C$2047,Worksheet!$F208),"-")</f>
        <v>-</v>
      </c>
      <c r="CV208" s="51" t="str">
        <f>IFERROR(AVERAGEIFS('Orders - December 2020'!$I$2:$I$2047,'Orders - December 2020'!$H$2:$H$2047,Worksheet!CV$3,'Orders - December 2020'!$C$2:$C$2047,Worksheet!$F208),"-")</f>
        <v>-</v>
      </c>
      <c r="CW208" s="51" t="str">
        <f>IFERROR(AVERAGEIFS('Orders - December 2020'!$I$2:$I$2047,'Orders - December 2020'!$H$2:$H$2047,Worksheet!CW$3,'Orders - December 2020'!$C$2:$C$2047,Worksheet!$F208),"-")</f>
        <v>-</v>
      </c>
      <c r="CX208" s="51" t="str">
        <f>IFERROR(AVERAGEIFS('Orders - December 2020'!$I$2:$I$2047,'Orders - December 2020'!$H$2:$H$2047,Worksheet!CX$3,'Orders - December 2020'!$C$2:$C$2047,Worksheet!$F208),"-")</f>
        <v>-</v>
      </c>
      <c r="CY208" s="51" t="str">
        <f>IFERROR(AVERAGEIFS('Orders - December 2020'!$I$2:$I$2047,'Orders - December 2020'!$H$2:$H$2047,Worksheet!CY$3,'Orders - December 2020'!$C$2:$C$2047,Worksheet!$F208),"-")</f>
        <v>-</v>
      </c>
      <c r="CZ208" s="51" t="str">
        <f>IFERROR(AVERAGEIFS('Orders - December 2020'!$I$2:$I$2047,'Orders - December 2020'!$H$2:$H$2047,Worksheet!CZ$3,'Orders - December 2020'!$C$2:$C$2047,Worksheet!$F208),"-")</f>
        <v>-</v>
      </c>
      <c r="DA208" s="51" t="str">
        <f>IFERROR(AVERAGEIFS('Orders - December 2020'!$I$2:$I$2047,'Orders - December 2020'!$H$2:$H$2047,Worksheet!DA$3,'Orders - December 2020'!$C$2:$C$2047,Worksheet!$F208),"-")</f>
        <v>-</v>
      </c>
      <c r="DB208" s="51" t="str">
        <f>IFERROR(AVERAGEIFS('Orders - December 2020'!$I$2:$I$2047,'Orders - December 2020'!$H$2:$H$2047,Worksheet!DB$3,'Orders - December 2020'!$C$2:$C$2047,Worksheet!$F208),"-")</f>
        <v>-</v>
      </c>
      <c r="DC208" s="51" t="str">
        <f>IFERROR(AVERAGEIFS('Orders - December 2020'!$I$2:$I$2047,'Orders - December 2020'!$H$2:$H$2047,Worksheet!DC$3,'Orders - December 2020'!$C$2:$C$2047,Worksheet!$F208),"-")</f>
        <v>-</v>
      </c>
      <c r="DD208" s="51" t="str">
        <f>IFERROR(AVERAGEIFS('Orders - December 2020'!$I$2:$I$2047,'Orders - December 2020'!$H$2:$H$2047,Worksheet!DD$3,'Orders - December 2020'!$C$2:$C$2047,Worksheet!$F208),"-")</f>
        <v>-</v>
      </c>
      <c r="DE208" s="51" t="str">
        <f>IFERROR(AVERAGEIFS('Orders - December 2020'!$I$2:$I$2047,'Orders - December 2020'!$H$2:$H$2047,Worksheet!DE$3,'Orders - December 2020'!$C$2:$C$2047,Worksheet!$F208),"-")</f>
        <v>-</v>
      </c>
      <c r="DF208" s="51" t="str">
        <f>IFERROR(AVERAGEIFS('Orders - December 2020'!$I$2:$I$2047,'Orders - December 2020'!$H$2:$H$2047,Worksheet!DF$3,'Orders - December 2020'!$C$2:$C$2047,Worksheet!$F208),"-")</f>
        <v>-</v>
      </c>
      <c r="DG208" s="51" t="str">
        <f>IFERROR(AVERAGEIFS('Orders - December 2020'!$I$2:$I$2047,'Orders - December 2020'!$H$2:$H$2047,Worksheet!DG$3,'Orders - December 2020'!$C$2:$C$2047,Worksheet!$F208),"-")</f>
        <v>-</v>
      </c>
      <c r="DH208" s="51" t="str">
        <f>IFERROR(AVERAGEIFS('Orders - December 2020'!$I$2:$I$2047,'Orders - December 2020'!$H$2:$H$2047,Worksheet!DH$3,'Orders - December 2020'!$C$2:$C$2047,Worksheet!$F208),"-")</f>
        <v>-</v>
      </c>
      <c r="DI208" s="51" t="str">
        <f>IFERROR(AVERAGEIFS('Orders - December 2020'!$I$2:$I$2047,'Orders - December 2020'!$H$2:$H$2047,Worksheet!DI$3,'Orders - December 2020'!$C$2:$C$2047,Worksheet!$F208),"-")</f>
        <v>-</v>
      </c>
      <c r="DJ208" s="51" t="str">
        <f>IFERROR(AVERAGEIFS('Orders - December 2020'!$I$2:$I$2047,'Orders - December 2020'!$H$2:$H$2047,Worksheet!DJ$3,'Orders - December 2020'!$C$2:$C$2047,Worksheet!$F208),"-")</f>
        <v>-</v>
      </c>
      <c r="DK208" s="51" t="str">
        <f>IFERROR(AVERAGEIFS('Orders - December 2020'!$I$2:$I$2047,'Orders - December 2020'!$H$2:$H$2047,Worksheet!DK$3,'Orders - December 2020'!$C$2:$C$2047,Worksheet!$F208),"-")</f>
        <v>-</v>
      </c>
      <c r="DL208" s="51" t="str">
        <f>IFERROR(AVERAGEIFS('Orders - December 2020'!$I$2:$I$2047,'Orders - December 2020'!$H$2:$H$2047,Worksheet!DL$3,'Orders - December 2020'!$C$2:$C$2047,Worksheet!$F208),"-")</f>
        <v>-</v>
      </c>
      <c r="DM208" s="51" t="str">
        <f>IFERROR(AVERAGEIFS('Orders - December 2020'!$I$2:$I$2047,'Orders - December 2020'!$H$2:$H$2047,Worksheet!DM$3,'Orders - December 2020'!$C$2:$C$2047,Worksheet!$F208),"-")</f>
        <v>-</v>
      </c>
      <c r="DN208" s="51" t="str">
        <f>IFERROR(AVERAGEIFS('Orders - December 2020'!$I$2:$I$2047,'Orders - December 2020'!$H$2:$H$2047,Worksheet!DN$3,'Orders - December 2020'!$C$2:$C$2047,Worksheet!$F208),"-")</f>
        <v>-</v>
      </c>
      <c r="DO208" s="51" t="str">
        <f>IFERROR(AVERAGEIFS('Orders - December 2020'!$I$2:$I$2047,'Orders - December 2020'!$H$2:$H$2047,Worksheet!DO$3,'Orders - December 2020'!$C$2:$C$2047,Worksheet!$F208),"-")</f>
        <v>-</v>
      </c>
      <c r="DP208" s="51" t="str">
        <f>IFERROR(AVERAGEIFS('Orders - December 2020'!$I$2:$I$2047,'Orders - December 2020'!$H$2:$H$2047,Worksheet!DP$3,'Orders - December 2020'!$C$2:$C$2047,Worksheet!$F208),"-")</f>
        <v>-</v>
      </c>
      <c r="DQ208" s="51" t="str">
        <f>IFERROR(AVERAGEIFS('Orders - December 2020'!$I$2:$I$2047,'Orders - December 2020'!$H$2:$H$2047,Worksheet!DQ$3,'Orders - December 2020'!$C$2:$C$2047,Worksheet!$F208),"-")</f>
        <v>-</v>
      </c>
      <c r="DR208" s="51" t="str">
        <f>IFERROR(AVERAGEIFS('Orders - December 2020'!$I$2:$I$2047,'Orders - December 2020'!$H$2:$H$2047,Worksheet!DR$3,'Orders - December 2020'!$C$2:$C$2047,Worksheet!$F208),"-")</f>
        <v>-</v>
      </c>
      <c r="DS208" s="51" t="str">
        <f>IFERROR(AVERAGEIFS('Orders - December 2020'!$I$2:$I$2047,'Orders - December 2020'!$H$2:$H$2047,Worksheet!DS$3,'Orders - December 2020'!$C$2:$C$2047,Worksheet!$F208),"-")</f>
        <v>-</v>
      </c>
      <c r="DT208" s="51" t="str">
        <f>IFERROR(AVERAGEIFS('Orders - December 2020'!$I$2:$I$2047,'Orders - December 2020'!$H$2:$H$2047,Worksheet!DT$3,'Orders - December 2020'!$C$2:$C$2047,Worksheet!$F208),"-")</f>
        <v>-</v>
      </c>
      <c r="DU208" s="51" t="str">
        <f>IFERROR(AVERAGEIFS('Orders - December 2020'!$I$2:$I$2047,'Orders - December 2020'!$H$2:$H$2047,Worksheet!DU$3,'Orders - December 2020'!$C$2:$C$2047,Worksheet!$F208),"-")</f>
        <v>-</v>
      </c>
      <c r="DV208" s="51" t="str">
        <f>IFERROR(AVERAGEIFS('Orders - December 2020'!$I$2:$I$2047,'Orders - December 2020'!$H$2:$H$2047,Worksheet!DV$3,'Orders - December 2020'!$C$2:$C$2047,Worksheet!$F208),"-")</f>
        <v>-</v>
      </c>
      <c r="DW208" s="51" t="str">
        <f>IFERROR(AVERAGEIFS('Orders - December 2020'!$I$2:$I$2047,'Orders - December 2020'!$H$2:$H$2047,Worksheet!DW$3,'Orders - December 2020'!$C$2:$C$2047,Worksheet!$F208),"-")</f>
        <v>-</v>
      </c>
      <c r="DX208" s="51" t="str">
        <f>IFERROR(AVERAGEIFS('Orders - December 2020'!$I$2:$I$2047,'Orders - December 2020'!$H$2:$H$2047,Worksheet!DX$3,'Orders - December 2020'!$C$2:$C$2047,Worksheet!$F208),"-")</f>
        <v>-</v>
      </c>
      <c r="DY208" s="51" t="str">
        <f>IFERROR(AVERAGEIFS('Orders - December 2020'!$I$2:$I$2047,'Orders - December 2020'!$H$2:$H$2047,Worksheet!DY$3,'Orders - December 2020'!$C$2:$C$2047,Worksheet!$F208),"-")</f>
        <v>-</v>
      </c>
      <c r="DZ208" s="51" t="str">
        <f>IFERROR(AVERAGEIFS('Orders - December 2020'!$I$2:$I$2047,'Orders - December 2020'!$H$2:$H$2047,Worksheet!DZ$3,'Orders - December 2020'!$C$2:$C$2047,Worksheet!$F208),"-")</f>
        <v>-</v>
      </c>
      <c r="EA208" s="51" t="str">
        <f>IFERROR(AVERAGEIFS('Orders - December 2020'!$I$2:$I$2047,'Orders - December 2020'!$H$2:$H$2047,Worksheet!EA$3,'Orders - December 2020'!$C$2:$C$2047,Worksheet!$F208),"-")</f>
        <v>-</v>
      </c>
      <c r="EB208" s="51" t="str">
        <f>IFERROR(AVERAGEIFS('Orders - December 2020'!$I$2:$I$2047,'Orders - December 2020'!$H$2:$H$2047,Worksheet!EB$3,'Orders - December 2020'!$C$2:$C$2047,Worksheet!$F208),"-")</f>
        <v>-</v>
      </c>
      <c r="EC208" s="51" t="str">
        <f>IFERROR(AVERAGEIFS('Orders - December 2020'!$I$2:$I$2047,'Orders - December 2020'!$H$2:$H$2047,Worksheet!EC$3,'Orders - December 2020'!$C$2:$C$2047,Worksheet!$F208),"-")</f>
        <v>-</v>
      </c>
      <c r="ED208" s="51" t="str">
        <f>IFERROR(AVERAGEIFS('Orders - December 2020'!$I$2:$I$2047,'Orders - December 2020'!$H$2:$H$2047,Worksheet!ED$3,'Orders - December 2020'!$C$2:$C$2047,Worksheet!$F208),"-")</f>
        <v>-</v>
      </c>
      <c r="EE208" s="51">
        <f>IFERROR(AVERAGEIFS('Orders - December 2020'!$I$2:$I$2047,'Orders - December 2020'!$H$2:$H$2047,Worksheet!EE$3,'Orders - December 2020'!$C$2:$C$2047,Worksheet!$F208),"-")</f>
        <v>1</v>
      </c>
      <c r="EF208" s="51" t="str">
        <f>IFERROR(AVERAGEIFS('Orders - December 2020'!$I$2:$I$2047,'Orders - December 2020'!$H$2:$H$2047,Worksheet!EF$3,'Orders - December 2020'!$C$2:$C$2047,Worksheet!$F208),"-")</f>
        <v>-</v>
      </c>
      <c r="EG208" s="51" t="str">
        <f>IFERROR(AVERAGEIFS('Orders - December 2020'!$I$2:$I$2047,'Orders - December 2020'!$H$2:$H$2047,Worksheet!EG$3,'Orders - December 2020'!$C$2:$C$2047,Worksheet!$F208),"-")</f>
        <v>-</v>
      </c>
      <c r="EH208" s="51" t="str">
        <f>IFERROR(AVERAGEIFS('Orders - December 2020'!$I$2:$I$2047,'Orders - December 2020'!$H$2:$H$2047,Worksheet!EH$3,'Orders - December 2020'!$C$2:$C$2047,Worksheet!$F208),"-")</f>
        <v>-</v>
      </c>
      <c r="EI208" s="51" t="str">
        <f>IFERROR(AVERAGEIFS('Orders - December 2020'!$I$2:$I$2047,'Orders - December 2020'!$H$2:$H$2047,Worksheet!EI$3,'Orders - December 2020'!$C$2:$C$2047,Worksheet!$F208),"-")</f>
        <v>-</v>
      </c>
      <c r="EJ208" s="51" t="str">
        <f>IFERROR(AVERAGEIFS('Orders - December 2020'!$I$2:$I$2047,'Orders - December 2020'!$H$2:$H$2047,Worksheet!EJ$3,'Orders - December 2020'!$C$2:$C$2047,Worksheet!$F208),"-")</f>
        <v>-</v>
      </c>
      <c r="EK208" s="51" t="str">
        <f>IFERROR(AVERAGEIFS('Orders - December 2020'!$I$2:$I$2047,'Orders - December 2020'!$H$2:$H$2047,Worksheet!EK$3,'Orders - December 2020'!$C$2:$C$2047,Worksheet!$F208),"-")</f>
        <v>-</v>
      </c>
      <c r="EL208" s="51" t="str">
        <f>IFERROR(AVERAGEIFS('Orders - December 2020'!$I$2:$I$2047,'Orders - December 2020'!$H$2:$H$2047,Worksheet!EL$3,'Orders - December 2020'!$C$2:$C$2047,Worksheet!$F208),"-")</f>
        <v>-</v>
      </c>
      <c r="EM208" s="51" t="str">
        <f>IFERROR(AVERAGEIFS('Orders - December 2020'!$I$2:$I$2047,'Orders - December 2020'!$H$2:$H$2047,Worksheet!EM$3,'Orders - December 2020'!$C$2:$C$2047,Worksheet!$F208),"-")</f>
        <v>-</v>
      </c>
      <c r="EN208" s="51" t="str">
        <f>IFERROR(AVERAGEIFS('Orders - December 2020'!$I$2:$I$2047,'Orders - December 2020'!$H$2:$H$2047,Worksheet!EN$3,'Orders - December 2020'!$C$2:$C$2047,Worksheet!$F208),"-")</f>
        <v>-</v>
      </c>
      <c r="EO208" s="51" t="str">
        <f>IFERROR(AVERAGEIFS('Orders - December 2020'!$I$2:$I$2047,'Orders - December 2020'!$H$2:$H$2047,Worksheet!EO$3,'Orders - December 2020'!$C$2:$C$2047,Worksheet!$F208),"-")</f>
        <v>-</v>
      </c>
      <c r="EP208" s="51" t="str">
        <f>IFERROR(AVERAGEIFS('Orders - December 2020'!$I$2:$I$2047,'Orders - December 2020'!$H$2:$H$2047,Worksheet!EP$3,'Orders - December 2020'!$C$2:$C$2047,Worksheet!$F208),"-")</f>
        <v>-</v>
      </c>
      <c r="EQ208" s="51" t="str">
        <f>IFERROR(AVERAGEIFS('Orders - December 2020'!$I$2:$I$2047,'Orders - December 2020'!$H$2:$H$2047,Worksheet!EQ$3,'Orders - December 2020'!$C$2:$C$2047,Worksheet!$F208),"-")</f>
        <v>-</v>
      </c>
      <c r="ER208" s="51" t="str">
        <f>IFERROR(AVERAGEIFS('Orders - December 2020'!$I$2:$I$2047,'Orders - December 2020'!$H$2:$H$2047,Worksheet!ER$3,'Orders - December 2020'!$C$2:$C$2047,Worksheet!$F208),"-")</f>
        <v>-</v>
      </c>
      <c r="ES208" s="51" t="str">
        <f>IFERROR(AVERAGEIFS('Orders - December 2020'!$I$2:$I$2047,'Orders - December 2020'!$H$2:$H$2047,Worksheet!ES$3,'Orders - December 2020'!$C$2:$C$2047,Worksheet!$F208),"-")</f>
        <v>-</v>
      </c>
      <c r="ET208" s="51" t="str">
        <f>IFERROR(AVERAGEIFS('Orders - December 2020'!$I$2:$I$2047,'Orders - December 2020'!$H$2:$H$2047,Worksheet!ET$3,'Orders - December 2020'!$C$2:$C$2047,Worksheet!$F208),"-")</f>
        <v>-</v>
      </c>
      <c r="EU208" s="51" t="str">
        <f>IFERROR(AVERAGEIFS('Orders - December 2020'!$I$2:$I$2047,'Orders - December 2020'!$H$2:$H$2047,Worksheet!EU$3,'Orders - December 2020'!$C$2:$C$2047,Worksheet!$F208),"-")</f>
        <v>-</v>
      </c>
      <c r="EV208" s="51" t="str">
        <f>IFERROR(AVERAGEIFS('Orders - December 2020'!$I$2:$I$2047,'Orders - December 2020'!$H$2:$H$2047,Worksheet!EV$3,'Orders - December 2020'!$C$2:$C$2047,Worksheet!$F208),"-")</f>
        <v>-</v>
      </c>
      <c r="EW208" s="51" t="str">
        <f>IFERROR(AVERAGEIFS('Orders - December 2020'!$I$2:$I$2047,'Orders - December 2020'!$H$2:$H$2047,Worksheet!EW$3,'Orders - December 2020'!$C$2:$C$2047,Worksheet!$F208),"-")</f>
        <v>-</v>
      </c>
      <c r="EX208" s="51" t="str">
        <f>IFERROR(AVERAGEIFS('Orders - December 2020'!$I$2:$I$2047,'Orders - December 2020'!$H$2:$H$2047,Worksheet!EX$3,'Orders - December 2020'!$C$2:$C$2047,Worksheet!$F208),"-")</f>
        <v>-</v>
      </c>
      <c r="EY208" s="51">
        <f>IFERROR(AVERAGEIFS('Orders - December 2020'!$I$2:$I$2047,'Orders - December 2020'!$H$2:$H$2047,Worksheet!EY$3,'Orders - December 2020'!$C$2:$C$2047,Worksheet!$F208),"-")</f>
        <v>1</v>
      </c>
      <c r="EZ208" s="51" t="str">
        <f>IFERROR(AVERAGEIFS('Orders - December 2020'!$I$2:$I$2047,'Orders - December 2020'!$H$2:$H$2047,Worksheet!EZ$3,'Orders - December 2020'!$C$2:$C$2047,Worksheet!$F208),"-")</f>
        <v>-</v>
      </c>
      <c r="FA208" s="51" t="str">
        <f>IFERROR(AVERAGEIFS('Orders - December 2020'!$I$2:$I$2047,'Orders - December 2020'!$H$2:$H$2047,Worksheet!FA$3,'Orders - December 2020'!$C$2:$C$2047,Worksheet!$F208),"-")</f>
        <v>-</v>
      </c>
      <c r="FB208" s="51" t="str">
        <f>IFERROR(AVERAGEIFS('Orders - December 2020'!$I$2:$I$2047,'Orders - December 2020'!$H$2:$H$2047,Worksheet!FB$3,'Orders - December 2020'!$C$2:$C$2047,Worksheet!$F208),"-")</f>
        <v>-</v>
      </c>
      <c r="FC208" s="51" t="str">
        <f>IFERROR(AVERAGEIFS('Orders - December 2020'!$I$2:$I$2047,'Orders - December 2020'!$H$2:$H$2047,Worksheet!FC$3,'Orders - December 2020'!$C$2:$C$2047,Worksheet!$F208),"-")</f>
        <v>-</v>
      </c>
      <c r="FD208" s="51" t="str">
        <f>IFERROR(AVERAGEIFS('Orders - December 2020'!$I$2:$I$2047,'Orders - December 2020'!$H$2:$H$2047,Worksheet!FD$3,'Orders - December 2020'!$C$2:$C$2047,Worksheet!$F208),"-")</f>
        <v>-</v>
      </c>
      <c r="FE208" s="51" t="str">
        <f>IFERROR(AVERAGEIFS('Orders - December 2020'!$I$2:$I$2047,'Orders - December 2020'!$H$2:$H$2047,Worksheet!FE$3,'Orders - December 2020'!$C$2:$C$2047,Worksheet!$F208),"-")</f>
        <v>-</v>
      </c>
      <c r="FF208" s="51" t="str">
        <f>IFERROR(AVERAGEIFS('Orders - December 2020'!$I$2:$I$2047,'Orders - December 2020'!$H$2:$H$2047,Worksheet!FF$3,'Orders - December 2020'!$C$2:$C$2047,Worksheet!$F208),"-")</f>
        <v>-</v>
      </c>
      <c r="FG208" s="52" t="str">
        <f>IFERROR(AVERAGEIFS('Orders - December 2020'!$I$2:$I$2047,'Orders - December 2020'!$H$2:$H$2047,Worksheet!FG$3,'Orders - December 2020'!$C$2:$C$2047,Worksheet!$F208),"-")</f>
        <v>-</v>
      </c>
    </row>
    <row r="209" spans="6:163">
      <c r="F209" s="45" t="str">
        <v>Real Minimarts</v>
      </c>
      <c r="G209" s="50" t="str">
        <f>IFERROR(AVERAGEIFS('Orders - December 2020'!$I$2:$I$2047,'Orders - December 2020'!$H$2:$H$2047,Worksheet!G$3,'Orders - December 2020'!$C$2:$C$2047,Worksheet!$F209),"-")</f>
        <v>-</v>
      </c>
      <c r="H209" s="51" t="str">
        <f>IFERROR(AVERAGEIFS('Orders - December 2020'!$I$2:$I$2047,'Orders - December 2020'!$H$2:$H$2047,Worksheet!H$3,'Orders - December 2020'!$C$2:$C$2047,Worksheet!$F209),"-")</f>
        <v>-</v>
      </c>
      <c r="I209" s="51" t="str">
        <f>IFERROR(AVERAGEIFS('Orders - December 2020'!$I$2:$I$2047,'Orders - December 2020'!$H$2:$H$2047,Worksheet!I$3,'Orders - December 2020'!$C$2:$C$2047,Worksheet!$F209),"-")</f>
        <v>-</v>
      </c>
      <c r="J209" s="51" t="str">
        <f>IFERROR(AVERAGEIFS('Orders - December 2020'!$I$2:$I$2047,'Orders - December 2020'!$H$2:$H$2047,Worksheet!J$3,'Orders - December 2020'!$C$2:$C$2047,Worksheet!$F209),"-")</f>
        <v>-</v>
      </c>
      <c r="K209" s="51" t="str">
        <f>IFERROR(AVERAGEIFS('Orders - December 2020'!$I$2:$I$2047,'Orders - December 2020'!$H$2:$H$2047,Worksheet!K$3,'Orders - December 2020'!$C$2:$C$2047,Worksheet!$F209),"-")</f>
        <v>-</v>
      </c>
      <c r="L209" s="51" t="str">
        <f>IFERROR(AVERAGEIFS('Orders - December 2020'!$I$2:$I$2047,'Orders - December 2020'!$H$2:$H$2047,Worksheet!L$3,'Orders - December 2020'!$C$2:$C$2047,Worksheet!$F209),"-")</f>
        <v>-</v>
      </c>
      <c r="M209" s="51" t="str">
        <f>IFERROR(AVERAGEIFS('Orders - December 2020'!$I$2:$I$2047,'Orders - December 2020'!$H$2:$H$2047,Worksheet!M$3,'Orders - December 2020'!$C$2:$C$2047,Worksheet!$F209),"-")</f>
        <v>-</v>
      </c>
      <c r="N209" s="51" t="str">
        <f>IFERROR(AVERAGEIFS('Orders - December 2020'!$I$2:$I$2047,'Orders - December 2020'!$H$2:$H$2047,Worksheet!N$3,'Orders - December 2020'!$C$2:$C$2047,Worksheet!$F209),"-")</f>
        <v>-</v>
      </c>
      <c r="O209" s="51" t="str">
        <f>IFERROR(AVERAGEIFS('Orders - December 2020'!$I$2:$I$2047,'Orders - December 2020'!$H$2:$H$2047,Worksheet!O$3,'Orders - December 2020'!$C$2:$C$2047,Worksheet!$F209),"-")</f>
        <v>-</v>
      </c>
      <c r="P209" s="51" t="str">
        <f>IFERROR(AVERAGEIFS('Orders - December 2020'!$I$2:$I$2047,'Orders - December 2020'!$H$2:$H$2047,Worksheet!P$3,'Orders - December 2020'!$C$2:$C$2047,Worksheet!$F209),"-")</f>
        <v>-</v>
      </c>
      <c r="Q209" s="51" t="str">
        <f>IFERROR(AVERAGEIFS('Orders - December 2020'!$I$2:$I$2047,'Orders - December 2020'!$H$2:$H$2047,Worksheet!Q$3,'Orders - December 2020'!$C$2:$C$2047,Worksheet!$F209),"-")</f>
        <v>-</v>
      </c>
      <c r="R209" s="51" t="str">
        <f>IFERROR(AVERAGEIFS('Orders - December 2020'!$I$2:$I$2047,'Orders - December 2020'!$H$2:$H$2047,Worksheet!R$3,'Orders - December 2020'!$C$2:$C$2047,Worksheet!$F209),"-")</f>
        <v>-</v>
      </c>
      <c r="S209" s="51" t="str">
        <f>IFERROR(AVERAGEIFS('Orders - December 2020'!$I$2:$I$2047,'Orders - December 2020'!$H$2:$H$2047,Worksheet!S$3,'Orders - December 2020'!$C$2:$C$2047,Worksheet!$F209),"-")</f>
        <v>-</v>
      </c>
      <c r="T209" s="51" t="str">
        <f>IFERROR(AVERAGEIFS('Orders - December 2020'!$I$2:$I$2047,'Orders - December 2020'!$H$2:$H$2047,Worksheet!T$3,'Orders - December 2020'!$C$2:$C$2047,Worksheet!$F209),"-")</f>
        <v>-</v>
      </c>
      <c r="U209" s="51" t="str">
        <f>IFERROR(AVERAGEIFS('Orders - December 2020'!$I$2:$I$2047,'Orders - December 2020'!$H$2:$H$2047,Worksheet!U$3,'Orders - December 2020'!$C$2:$C$2047,Worksheet!$F209),"-")</f>
        <v>-</v>
      </c>
      <c r="V209" s="51" t="str">
        <f>IFERROR(AVERAGEIFS('Orders - December 2020'!$I$2:$I$2047,'Orders - December 2020'!$H$2:$H$2047,Worksheet!V$3,'Orders - December 2020'!$C$2:$C$2047,Worksheet!$F209),"-")</f>
        <v>-</v>
      </c>
      <c r="W209" s="51" t="str">
        <f>IFERROR(AVERAGEIFS('Orders - December 2020'!$I$2:$I$2047,'Orders - December 2020'!$H$2:$H$2047,Worksheet!W$3,'Orders - December 2020'!$C$2:$C$2047,Worksheet!$F209),"-")</f>
        <v>-</v>
      </c>
      <c r="X209" s="51" t="str">
        <f>IFERROR(AVERAGEIFS('Orders - December 2020'!$I$2:$I$2047,'Orders - December 2020'!$H$2:$H$2047,Worksheet!X$3,'Orders - December 2020'!$C$2:$C$2047,Worksheet!$F209),"-")</f>
        <v>-</v>
      </c>
      <c r="Y209" s="51" t="str">
        <f>IFERROR(AVERAGEIFS('Orders - December 2020'!$I$2:$I$2047,'Orders - December 2020'!$H$2:$H$2047,Worksheet!Y$3,'Orders - December 2020'!$C$2:$C$2047,Worksheet!$F209),"-")</f>
        <v>-</v>
      </c>
      <c r="Z209" s="51" t="str">
        <f>IFERROR(AVERAGEIFS('Orders - December 2020'!$I$2:$I$2047,'Orders - December 2020'!$H$2:$H$2047,Worksheet!Z$3,'Orders - December 2020'!$C$2:$C$2047,Worksheet!$F209),"-")</f>
        <v>-</v>
      </c>
      <c r="AA209" s="51" t="str">
        <f>IFERROR(AVERAGEIFS('Orders - December 2020'!$I$2:$I$2047,'Orders - December 2020'!$H$2:$H$2047,Worksheet!AA$3,'Orders - December 2020'!$C$2:$C$2047,Worksheet!$F209),"-")</f>
        <v>-</v>
      </c>
      <c r="AB209" s="51" t="str">
        <f>IFERROR(AVERAGEIFS('Orders - December 2020'!$I$2:$I$2047,'Orders - December 2020'!$H$2:$H$2047,Worksheet!AB$3,'Orders - December 2020'!$C$2:$C$2047,Worksheet!$F209),"-")</f>
        <v>-</v>
      </c>
      <c r="AC209" s="51" t="str">
        <f>IFERROR(AVERAGEIFS('Orders - December 2020'!$I$2:$I$2047,'Orders - December 2020'!$H$2:$H$2047,Worksheet!AC$3,'Orders - December 2020'!$C$2:$C$2047,Worksheet!$F209),"-")</f>
        <v>-</v>
      </c>
      <c r="AD209" s="51" t="str">
        <f>IFERROR(AVERAGEIFS('Orders - December 2020'!$I$2:$I$2047,'Orders - December 2020'!$H$2:$H$2047,Worksheet!AD$3,'Orders - December 2020'!$C$2:$C$2047,Worksheet!$F209),"-")</f>
        <v>-</v>
      </c>
      <c r="AE209" s="51" t="str">
        <f>IFERROR(AVERAGEIFS('Orders - December 2020'!$I$2:$I$2047,'Orders - December 2020'!$H$2:$H$2047,Worksheet!AE$3,'Orders - December 2020'!$C$2:$C$2047,Worksheet!$F209),"-")</f>
        <v>-</v>
      </c>
      <c r="AF209" s="51" t="str">
        <f>IFERROR(AVERAGEIFS('Orders - December 2020'!$I$2:$I$2047,'Orders - December 2020'!$H$2:$H$2047,Worksheet!AF$3,'Orders - December 2020'!$C$2:$C$2047,Worksheet!$F209),"-")</f>
        <v>-</v>
      </c>
      <c r="AG209" s="51" t="str">
        <f>IFERROR(AVERAGEIFS('Orders - December 2020'!$I$2:$I$2047,'Orders - December 2020'!$H$2:$H$2047,Worksheet!AG$3,'Orders - December 2020'!$C$2:$C$2047,Worksheet!$F209),"-")</f>
        <v>-</v>
      </c>
      <c r="AH209" s="51" t="str">
        <f>IFERROR(AVERAGEIFS('Orders - December 2020'!$I$2:$I$2047,'Orders - December 2020'!$H$2:$H$2047,Worksheet!AH$3,'Orders - December 2020'!$C$2:$C$2047,Worksheet!$F209),"-")</f>
        <v>-</v>
      </c>
      <c r="AI209" s="51" t="str">
        <f>IFERROR(AVERAGEIFS('Orders - December 2020'!$I$2:$I$2047,'Orders - December 2020'!$H$2:$H$2047,Worksheet!AI$3,'Orders - December 2020'!$C$2:$C$2047,Worksheet!$F209),"-")</f>
        <v>-</v>
      </c>
      <c r="AJ209" s="51" t="str">
        <f>IFERROR(AVERAGEIFS('Orders - December 2020'!$I$2:$I$2047,'Orders - December 2020'!$H$2:$H$2047,Worksheet!AJ$3,'Orders - December 2020'!$C$2:$C$2047,Worksheet!$F209),"-")</f>
        <v>-</v>
      </c>
      <c r="AK209" s="51" t="str">
        <f>IFERROR(AVERAGEIFS('Orders - December 2020'!$I$2:$I$2047,'Orders - December 2020'!$H$2:$H$2047,Worksheet!AK$3,'Orders - December 2020'!$C$2:$C$2047,Worksheet!$F209),"-")</f>
        <v>-</v>
      </c>
      <c r="AL209" s="51">
        <f>IFERROR(AVERAGEIFS('Orders - December 2020'!$I$2:$I$2047,'Orders - December 2020'!$H$2:$H$2047,Worksheet!AL$3,'Orders - December 2020'!$C$2:$C$2047,Worksheet!$F209),"-")</f>
        <v>2</v>
      </c>
      <c r="AM209" s="51" t="str">
        <f>IFERROR(AVERAGEIFS('Orders - December 2020'!$I$2:$I$2047,'Orders - December 2020'!$H$2:$H$2047,Worksheet!AM$3,'Orders - December 2020'!$C$2:$C$2047,Worksheet!$F209),"-")</f>
        <v>-</v>
      </c>
      <c r="AN209" s="51" t="str">
        <f>IFERROR(AVERAGEIFS('Orders - December 2020'!$I$2:$I$2047,'Orders - December 2020'!$H$2:$H$2047,Worksheet!AN$3,'Orders - December 2020'!$C$2:$C$2047,Worksheet!$F209),"-")</f>
        <v>-</v>
      </c>
      <c r="AO209" s="51" t="str">
        <f>IFERROR(AVERAGEIFS('Orders - December 2020'!$I$2:$I$2047,'Orders - December 2020'!$H$2:$H$2047,Worksheet!AO$3,'Orders - December 2020'!$C$2:$C$2047,Worksheet!$F209),"-")</f>
        <v>-</v>
      </c>
      <c r="AP209" s="51" t="str">
        <f>IFERROR(AVERAGEIFS('Orders - December 2020'!$I$2:$I$2047,'Orders - December 2020'!$H$2:$H$2047,Worksheet!AP$3,'Orders - December 2020'!$C$2:$C$2047,Worksheet!$F209),"-")</f>
        <v>-</v>
      </c>
      <c r="AQ209" s="51" t="str">
        <f>IFERROR(AVERAGEIFS('Orders - December 2020'!$I$2:$I$2047,'Orders - December 2020'!$H$2:$H$2047,Worksheet!AQ$3,'Orders - December 2020'!$C$2:$C$2047,Worksheet!$F209),"-")</f>
        <v>-</v>
      </c>
      <c r="AR209" s="51" t="str">
        <f>IFERROR(AVERAGEIFS('Orders - December 2020'!$I$2:$I$2047,'Orders - December 2020'!$H$2:$H$2047,Worksheet!AR$3,'Orders - December 2020'!$C$2:$C$2047,Worksheet!$F209),"-")</f>
        <v>-</v>
      </c>
      <c r="AS209" s="51" t="str">
        <f>IFERROR(AVERAGEIFS('Orders - December 2020'!$I$2:$I$2047,'Orders - December 2020'!$H$2:$H$2047,Worksheet!AS$3,'Orders - December 2020'!$C$2:$C$2047,Worksheet!$F209),"-")</f>
        <v>-</v>
      </c>
      <c r="AT209" s="51" t="str">
        <f>IFERROR(AVERAGEIFS('Orders - December 2020'!$I$2:$I$2047,'Orders - December 2020'!$H$2:$H$2047,Worksheet!AT$3,'Orders - December 2020'!$C$2:$C$2047,Worksheet!$F209),"-")</f>
        <v>-</v>
      </c>
      <c r="AU209" s="51">
        <f>IFERROR(AVERAGEIFS('Orders - December 2020'!$I$2:$I$2047,'Orders - December 2020'!$H$2:$H$2047,Worksheet!AU$3,'Orders - December 2020'!$C$2:$C$2047,Worksheet!$F209),"-")</f>
        <v>10</v>
      </c>
      <c r="AV209" s="51" t="str">
        <f>IFERROR(AVERAGEIFS('Orders - December 2020'!$I$2:$I$2047,'Orders - December 2020'!$H$2:$H$2047,Worksheet!AV$3,'Orders - December 2020'!$C$2:$C$2047,Worksheet!$F209),"-")</f>
        <v>-</v>
      </c>
      <c r="AW209" s="51" t="str">
        <f>IFERROR(AVERAGEIFS('Orders - December 2020'!$I$2:$I$2047,'Orders - December 2020'!$H$2:$H$2047,Worksheet!AW$3,'Orders - December 2020'!$C$2:$C$2047,Worksheet!$F209),"-")</f>
        <v>-</v>
      </c>
      <c r="AX209" s="51" t="str">
        <f>IFERROR(AVERAGEIFS('Orders - December 2020'!$I$2:$I$2047,'Orders - December 2020'!$H$2:$H$2047,Worksheet!AX$3,'Orders - December 2020'!$C$2:$C$2047,Worksheet!$F209),"-")</f>
        <v>-</v>
      </c>
      <c r="AY209" s="51" t="str">
        <f>IFERROR(AVERAGEIFS('Orders - December 2020'!$I$2:$I$2047,'Orders - December 2020'!$H$2:$H$2047,Worksheet!AY$3,'Orders - December 2020'!$C$2:$C$2047,Worksheet!$F209),"-")</f>
        <v>-</v>
      </c>
      <c r="AZ209" s="51" t="str">
        <f>IFERROR(AVERAGEIFS('Orders - December 2020'!$I$2:$I$2047,'Orders - December 2020'!$H$2:$H$2047,Worksheet!AZ$3,'Orders - December 2020'!$C$2:$C$2047,Worksheet!$F209),"-")</f>
        <v>-</v>
      </c>
      <c r="BA209" s="51">
        <f>IFERROR(AVERAGEIFS('Orders - December 2020'!$I$2:$I$2047,'Orders - December 2020'!$H$2:$H$2047,Worksheet!BA$3,'Orders - December 2020'!$C$2:$C$2047,Worksheet!$F209),"-")</f>
        <v>2</v>
      </c>
      <c r="BB209" s="51" t="str">
        <f>IFERROR(AVERAGEIFS('Orders - December 2020'!$I$2:$I$2047,'Orders - December 2020'!$H$2:$H$2047,Worksheet!BB$3,'Orders - December 2020'!$C$2:$C$2047,Worksheet!$F209),"-")</f>
        <v>-</v>
      </c>
      <c r="BC209" s="51" t="str">
        <f>IFERROR(AVERAGEIFS('Orders - December 2020'!$I$2:$I$2047,'Orders - December 2020'!$H$2:$H$2047,Worksheet!BC$3,'Orders - December 2020'!$C$2:$C$2047,Worksheet!$F209),"-")</f>
        <v>-</v>
      </c>
      <c r="BD209" s="51" t="str">
        <f>IFERROR(AVERAGEIFS('Orders - December 2020'!$I$2:$I$2047,'Orders - December 2020'!$H$2:$H$2047,Worksheet!BD$3,'Orders - December 2020'!$C$2:$C$2047,Worksheet!$F209),"-")</f>
        <v>-</v>
      </c>
      <c r="BE209" s="51" t="str">
        <f>IFERROR(AVERAGEIFS('Orders - December 2020'!$I$2:$I$2047,'Orders - December 2020'!$H$2:$H$2047,Worksheet!BE$3,'Orders - December 2020'!$C$2:$C$2047,Worksheet!$F209),"-")</f>
        <v>-</v>
      </c>
      <c r="BF209" s="51" t="str">
        <f>IFERROR(AVERAGEIFS('Orders - December 2020'!$I$2:$I$2047,'Orders - December 2020'!$H$2:$H$2047,Worksheet!BF$3,'Orders - December 2020'!$C$2:$C$2047,Worksheet!$F209),"-")</f>
        <v>-</v>
      </c>
      <c r="BG209" s="51" t="str">
        <f>IFERROR(AVERAGEIFS('Orders - December 2020'!$I$2:$I$2047,'Orders - December 2020'!$H$2:$H$2047,Worksheet!BG$3,'Orders - December 2020'!$C$2:$C$2047,Worksheet!$F209),"-")</f>
        <v>-</v>
      </c>
      <c r="BH209" s="51" t="str">
        <f>IFERROR(AVERAGEIFS('Orders - December 2020'!$I$2:$I$2047,'Orders - December 2020'!$H$2:$H$2047,Worksheet!BH$3,'Orders - December 2020'!$C$2:$C$2047,Worksheet!$F209),"-")</f>
        <v>-</v>
      </c>
      <c r="BI209" s="51" t="str">
        <f>IFERROR(AVERAGEIFS('Orders - December 2020'!$I$2:$I$2047,'Orders - December 2020'!$H$2:$H$2047,Worksheet!BI$3,'Orders - December 2020'!$C$2:$C$2047,Worksheet!$F209),"-")</f>
        <v>-</v>
      </c>
      <c r="BJ209" s="51" t="str">
        <f>IFERROR(AVERAGEIFS('Orders - December 2020'!$I$2:$I$2047,'Orders - December 2020'!$H$2:$H$2047,Worksheet!BJ$3,'Orders - December 2020'!$C$2:$C$2047,Worksheet!$F209),"-")</f>
        <v>-</v>
      </c>
      <c r="BK209" s="51" t="str">
        <f>IFERROR(AVERAGEIFS('Orders - December 2020'!$I$2:$I$2047,'Orders - December 2020'!$H$2:$H$2047,Worksheet!BK$3,'Orders - December 2020'!$C$2:$C$2047,Worksheet!$F209),"-")</f>
        <v>-</v>
      </c>
      <c r="BL209" s="51" t="str">
        <f>IFERROR(AVERAGEIFS('Orders - December 2020'!$I$2:$I$2047,'Orders - December 2020'!$H$2:$H$2047,Worksheet!BL$3,'Orders - December 2020'!$C$2:$C$2047,Worksheet!$F209),"-")</f>
        <v>-</v>
      </c>
      <c r="BM209" s="51" t="str">
        <f>IFERROR(AVERAGEIFS('Orders - December 2020'!$I$2:$I$2047,'Orders - December 2020'!$H$2:$H$2047,Worksheet!BM$3,'Orders - December 2020'!$C$2:$C$2047,Worksheet!$F209),"-")</f>
        <v>-</v>
      </c>
      <c r="BN209" s="51" t="str">
        <f>IFERROR(AVERAGEIFS('Orders - December 2020'!$I$2:$I$2047,'Orders - December 2020'!$H$2:$H$2047,Worksheet!BN$3,'Orders - December 2020'!$C$2:$C$2047,Worksheet!$F209),"-")</f>
        <v>-</v>
      </c>
      <c r="BO209" s="51" t="str">
        <f>IFERROR(AVERAGEIFS('Orders - December 2020'!$I$2:$I$2047,'Orders - December 2020'!$H$2:$H$2047,Worksheet!BO$3,'Orders - December 2020'!$C$2:$C$2047,Worksheet!$F209),"-")</f>
        <v>-</v>
      </c>
      <c r="BP209" s="51" t="str">
        <f>IFERROR(AVERAGEIFS('Orders - December 2020'!$I$2:$I$2047,'Orders - December 2020'!$H$2:$H$2047,Worksheet!BP$3,'Orders - December 2020'!$C$2:$C$2047,Worksheet!$F209),"-")</f>
        <v>-</v>
      </c>
      <c r="BQ209" s="51" t="str">
        <f>IFERROR(AVERAGEIFS('Orders - December 2020'!$I$2:$I$2047,'Orders - December 2020'!$H$2:$H$2047,Worksheet!BQ$3,'Orders - December 2020'!$C$2:$C$2047,Worksheet!$F209),"-")</f>
        <v>-</v>
      </c>
      <c r="BR209" s="51" t="str">
        <f>IFERROR(AVERAGEIFS('Orders - December 2020'!$I$2:$I$2047,'Orders - December 2020'!$H$2:$H$2047,Worksheet!BR$3,'Orders - December 2020'!$C$2:$C$2047,Worksheet!$F209),"-")</f>
        <v>-</v>
      </c>
      <c r="BS209" s="51" t="str">
        <f>IFERROR(AVERAGEIFS('Orders - December 2020'!$I$2:$I$2047,'Orders - December 2020'!$H$2:$H$2047,Worksheet!BS$3,'Orders - December 2020'!$C$2:$C$2047,Worksheet!$F209),"-")</f>
        <v>-</v>
      </c>
      <c r="BT209" s="51" t="str">
        <f>IFERROR(AVERAGEIFS('Orders - December 2020'!$I$2:$I$2047,'Orders - December 2020'!$H$2:$H$2047,Worksheet!BT$3,'Orders - December 2020'!$C$2:$C$2047,Worksheet!$F209),"-")</f>
        <v>-</v>
      </c>
      <c r="BU209" s="51" t="str">
        <f>IFERROR(AVERAGEIFS('Orders - December 2020'!$I$2:$I$2047,'Orders - December 2020'!$H$2:$H$2047,Worksheet!BU$3,'Orders - December 2020'!$C$2:$C$2047,Worksheet!$F209),"-")</f>
        <v>-</v>
      </c>
      <c r="BV209" s="51" t="str">
        <f>IFERROR(AVERAGEIFS('Orders - December 2020'!$I$2:$I$2047,'Orders - December 2020'!$H$2:$H$2047,Worksheet!BV$3,'Orders - December 2020'!$C$2:$C$2047,Worksheet!$F209),"-")</f>
        <v>-</v>
      </c>
      <c r="BW209" s="51">
        <f>IFERROR(AVERAGEIFS('Orders - December 2020'!$I$2:$I$2047,'Orders - December 2020'!$H$2:$H$2047,Worksheet!BW$3,'Orders - December 2020'!$C$2:$C$2047,Worksheet!$F209),"-")</f>
        <v>13.333333333333334</v>
      </c>
      <c r="BX209" s="51" t="str">
        <f>IFERROR(AVERAGEIFS('Orders - December 2020'!$I$2:$I$2047,'Orders - December 2020'!$H$2:$H$2047,Worksheet!BX$3,'Orders - December 2020'!$C$2:$C$2047,Worksheet!$F209),"-")</f>
        <v>-</v>
      </c>
      <c r="BY209" s="51" t="str">
        <f>IFERROR(AVERAGEIFS('Orders - December 2020'!$I$2:$I$2047,'Orders - December 2020'!$H$2:$H$2047,Worksheet!BY$3,'Orders - December 2020'!$C$2:$C$2047,Worksheet!$F209),"-")</f>
        <v>-</v>
      </c>
      <c r="BZ209" s="51" t="str">
        <f>IFERROR(AVERAGEIFS('Orders - December 2020'!$I$2:$I$2047,'Orders - December 2020'!$H$2:$H$2047,Worksheet!BZ$3,'Orders - December 2020'!$C$2:$C$2047,Worksheet!$F209),"-")</f>
        <v>-</v>
      </c>
      <c r="CA209" s="51" t="str">
        <f>IFERROR(AVERAGEIFS('Orders - December 2020'!$I$2:$I$2047,'Orders - December 2020'!$H$2:$H$2047,Worksheet!CA$3,'Orders - December 2020'!$C$2:$C$2047,Worksheet!$F209),"-")</f>
        <v>-</v>
      </c>
      <c r="CB209" s="51" t="str">
        <f>IFERROR(AVERAGEIFS('Orders - December 2020'!$I$2:$I$2047,'Orders - December 2020'!$H$2:$H$2047,Worksheet!CB$3,'Orders - December 2020'!$C$2:$C$2047,Worksheet!$F209),"-")</f>
        <v>-</v>
      </c>
      <c r="CC209" s="51" t="str">
        <f>IFERROR(AVERAGEIFS('Orders - December 2020'!$I$2:$I$2047,'Orders - December 2020'!$H$2:$H$2047,Worksheet!CC$3,'Orders - December 2020'!$C$2:$C$2047,Worksheet!$F209),"-")</f>
        <v>-</v>
      </c>
      <c r="CD209" s="51" t="str">
        <f>IFERROR(AVERAGEIFS('Orders - December 2020'!$I$2:$I$2047,'Orders - December 2020'!$H$2:$H$2047,Worksheet!CD$3,'Orders - December 2020'!$C$2:$C$2047,Worksheet!$F209),"-")</f>
        <v>-</v>
      </c>
      <c r="CE209" s="51" t="str">
        <f>IFERROR(AVERAGEIFS('Orders - December 2020'!$I$2:$I$2047,'Orders - December 2020'!$H$2:$H$2047,Worksheet!CE$3,'Orders - December 2020'!$C$2:$C$2047,Worksheet!$F209),"-")</f>
        <v>-</v>
      </c>
      <c r="CF209" s="51" t="str">
        <f>IFERROR(AVERAGEIFS('Orders - December 2020'!$I$2:$I$2047,'Orders - December 2020'!$H$2:$H$2047,Worksheet!CF$3,'Orders - December 2020'!$C$2:$C$2047,Worksheet!$F209),"-")</f>
        <v>-</v>
      </c>
      <c r="CG209" s="51" t="str">
        <f>IFERROR(AVERAGEIFS('Orders - December 2020'!$I$2:$I$2047,'Orders - December 2020'!$H$2:$H$2047,Worksheet!CG$3,'Orders - December 2020'!$C$2:$C$2047,Worksheet!$F209),"-")</f>
        <v>-</v>
      </c>
      <c r="CH209" s="51" t="str">
        <f>IFERROR(AVERAGEIFS('Orders - December 2020'!$I$2:$I$2047,'Orders - December 2020'!$H$2:$H$2047,Worksheet!CH$3,'Orders - December 2020'!$C$2:$C$2047,Worksheet!$F209),"-")</f>
        <v>-</v>
      </c>
      <c r="CI209" s="51" t="str">
        <f>IFERROR(AVERAGEIFS('Orders - December 2020'!$I$2:$I$2047,'Orders - December 2020'!$H$2:$H$2047,Worksheet!CI$3,'Orders - December 2020'!$C$2:$C$2047,Worksheet!$F209),"-")</f>
        <v>-</v>
      </c>
      <c r="CJ209" s="51" t="str">
        <f>IFERROR(AVERAGEIFS('Orders - December 2020'!$I$2:$I$2047,'Orders - December 2020'!$H$2:$H$2047,Worksheet!CJ$3,'Orders - December 2020'!$C$2:$C$2047,Worksheet!$F209),"-")</f>
        <v>-</v>
      </c>
      <c r="CK209" s="51" t="str">
        <f>IFERROR(AVERAGEIFS('Orders - December 2020'!$I$2:$I$2047,'Orders - December 2020'!$H$2:$H$2047,Worksheet!CK$3,'Orders - December 2020'!$C$2:$C$2047,Worksheet!$F209),"-")</f>
        <v>-</v>
      </c>
      <c r="CL209" s="51" t="str">
        <f>IFERROR(AVERAGEIFS('Orders - December 2020'!$I$2:$I$2047,'Orders - December 2020'!$H$2:$H$2047,Worksheet!CL$3,'Orders - December 2020'!$C$2:$C$2047,Worksheet!$F209),"-")</f>
        <v>-</v>
      </c>
      <c r="CM209" s="51" t="str">
        <f>IFERROR(AVERAGEIFS('Orders - December 2020'!$I$2:$I$2047,'Orders - December 2020'!$H$2:$H$2047,Worksheet!CM$3,'Orders - December 2020'!$C$2:$C$2047,Worksheet!$F209),"-")</f>
        <v>-</v>
      </c>
      <c r="CN209" s="51" t="str">
        <f>IFERROR(AVERAGEIFS('Orders - December 2020'!$I$2:$I$2047,'Orders - December 2020'!$H$2:$H$2047,Worksheet!CN$3,'Orders - December 2020'!$C$2:$C$2047,Worksheet!$F209),"-")</f>
        <v>-</v>
      </c>
      <c r="CO209" s="51" t="str">
        <f>IFERROR(AVERAGEIFS('Orders - December 2020'!$I$2:$I$2047,'Orders - December 2020'!$H$2:$H$2047,Worksheet!CO$3,'Orders - December 2020'!$C$2:$C$2047,Worksheet!$F209),"-")</f>
        <v>-</v>
      </c>
      <c r="CP209" s="51" t="str">
        <f>IFERROR(AVERAGEIFS('Orders - December 2020'!$I$2:$I$2047,'Orders - December 2020'!$H$2:$H$2047,Worksheet!CP$3,'Orders - December 2020'!$C$2:$C$2047,Worksheet!$F209),"-")</f>
        <v>-</v>
      </c>
      <c r="CQ209" s="51" t="str">
        <f>IFERROR(AVERAGEIFS('Orders - December 2020'!$I$2:$I$2047,'Orders - December 2020'!$H$2:$H$2047,Worksheet!CQ$3,'Orders - December 2020'!$C$2:$C$2047,Worksheet!$F209),"-")</f>
        <v>-</v>
      </c>
      <c r="CR209" s="51" t="str">
        <f>IFERROR(AVERAGEIFS('Orders - December 2020'!$I$2:$I$2047,'Orders - December 2020'!$H$2:$H$2047,Worksheet!CR$3,'Orders - December 2020'!$C$2:$C$2047,Worksheet!$F209),"-")</f>
        <v>-</v>
      </c>
      <c r="CS209" s="51" t="str">
        <f>IFERROR(AVERAGEIFS('Orders - December 2020'!$I$2:$I$2047,'Orders - December 2020'!$H$2:$H$2047,Worksheet!CS$3,'Orders - December 2020'!$C$2:$C$2047,Worksheet!$F209),"-")</f>
        <v>-</v>
      </c>
      <c r="CT209" s="51" t="str">
        <f>IFERROR(AVERAGEIFS('Orders - December 2020'!$I$2:$I$2047,'Orders - December 2020'!$H$2:$H$2047,Worksheet!CT$3,'Orders - December 2020'!$C$2:$C$2047,Worksheet!$F209),"-")</f>
        <v>-</v>
      </c>
      <c r="CU209" s="51" t="str">
        <f>IFERROR(AVERAGEIFS('Orders - December 2020'!$I$2:$I$2047,'Orders - December 2020'!$H$2:$H$2047,Worksheet!CU$3,'Orders - December 2020'!$C$2:$C$2047,Worksheet!$F209),"-")</f>
        <v>-</v>
      </c>
      <c r="CV209" s="51" t="str">
        <f>IFERROR(AVERAGEIFS('Orders - December 2020'!$I$2:$I$2047,'Orders - December 2020'!$H$2:$H$2047,Worksheet!CV$3,'Orders - December 2020'!$C$2:$C$2047,Worksheet!$F209),"-")</f>
        <v>-</v>
      </c>
      <c r="CW209" s="51" t="str">
        <f>IFERROR(AVERAGEIFS('Orders - December 2020'!$I$2:$I$2047,'Orders - December 2020'!$H$2:$H$2047,Worksheet!CW$3,'Orders - December 2020'!$C$2:$C$2047,Worksheet!$F209),"-")</f>
        <v>-</v>
      </c>
      <c r="CX209" s="51" t="str">
        <f>IFERROR(AVERAGEIFS('Orders - December 2020'!$I$2:$I$2047,'Orders - December 2020'!$H$2:$H$2047,Worksheet!CX$3,'Orders - December 2020'!$C$2:$C$2047,Worksheet!$F209),"-")</f>
        <v>-</v>
      </c>
      <c r="CY209" s="51" t="str">
        <f>IFERROR(AVERAGEIFS('Orders - December 2020'!$I$2:$I$2047,'Orders - December 2020'!$H$2:$H$2047,Worksheet!CY$3,'Orders - December 2020'!$C$2:$C$2047,Worksheet!$F209),"-")</f>
        <v>-</v>
      </c>
      <c r="CZ209" s="51" t="str">
        <f>IFERROR(AVERAGEIFS('Orders - December 2020'!$I$2:$I$2047,'Orders - December 2020'!$H$2:$H$2047,Worksheet!CZ$3,'Orders - December 2020'!$C$2:$C$2047,Worksheet!$F209),"-")</f>
        <v>-</v>
      </c>
      <c r="DA209" s="51" t="str">
        <f>IFERROR(AVERAGEIFS('Orders - December 2020'!$I$2:$I$2047,'Orders - December 2020'!$H$2:$H$2047,Worksheet!DA$3,'Orders - December 2020'!$C$2:$C$2047,Worksheet!$F209),"-")</f>
        <v>-</v>
      </c>
      <c r="DB209" s="51" t="str">
        <f>IFERROR(AVERAGEIFS('Orders - December 2020'!$I$2:$I$2047,'Orders - December 2020'!$H$2:$H$2047,Worksheet!DB$3,'Orders - December 2020'!$C$2:$C$2047,Worksheet!$F209),"-")</f>
        <v>-</v>
      </c>
      <c r="DC209" s="51" t="str">
        <f>IFERROR(AVERAGEIFS('Orders - December 2020'!$I$2:$I$2047,'Orders - December 2020'!$H$2:$H$2047,Worksheet!DC$3,'Orders - December 2020'!$C$2:$C$2047,Worksheet!$F209),"-")</f>
        <v>-</v>
      </c>
      <c r="DD209" s="51" t="str">
        <f>IFERROR(AVERAGEIFS('Orders - December 2020'!$I$2:$I$2047,'Orders - December 2020'!$H$2:$H$2047,Worksheet!DD$3,'Orders - December 2020'!$C$2:$C$2047,Worksheet!$F209),"-")</f>
        <v>-</v>
      </c>
      <c r="DE209" s="51" t="str">
        <f>IFERROR(AVERAGEIFS('Orders - December 2020'!$I$2:$I$2047,'Orders - December 2020'!$H$2:$H$2047,Worksheet!DE$3,'Orders - December 2020'!$C$2:$C$2047,Worksheet!$F209),"-")</f>
        <v>-</v>
      </c>
      <c r="DF209" s="51" t="str">
        <f>IFERROR(AVERAGEIFS('Orders - December 2020'!$I$2:$I$2047,'Orders - December 2020'!$H$2:$H$2047,Worksheet!DF$3,'Orders - December 2020'!$C$2:$C$2047,Worksheet!$F209),"-")</f>
        <v>-</v>
      </c>
      <c r="DG209" s="51" t="str">
        <f>IFERROR(AVERAGEIFS('Orders - December 2020'!$I$2:$I$2047,'Orders - December 2020'!$H$2:$H$2047,Worksheet!DG$3,'Orders - December 2020'!$C$2:$C$2047,Worksheet!$F209),"-")</f>
        <v>-</v>
      </c>
      <c r="DH209" s="51" t="str">
        <f>IFERROR(AVERAGEIFS('Orders - December 2020'!$I$2:$I$2047,'Orders - December 2020'!$H$2:$H$2047,Worksheet!DH$3,'Orders - December 2020'!$C$2:$C$2047,Worksheet!$F209),"-")</f>
        <v>-</v>
      </c>
      <c r="DI209" s="51" t="str">
        <f>IFERROR(AVERAGEIFS('Orders - December 2020'!$I$2:$I$2047,'Orders - December 2020'!$H$2:$H$2047,Worksheet!DI$3,'Orders - December 2020'!$C$2:$C$2047,Worksheet!$F209),"-")</f>
        <v>-</v>
      </c>
      <c r="DJ209" s="51" t="str">
        <f>IFERROR(AVERAGEIFS('Orders - December 2020'!$I$2:$I$2047,'Orders - December 2020'!$H$2:$H$2047,Worksheet!DJ$3,'Orders - December 2020'!$C$2:$C$2047,Worksheet!$F209),"-")</f>
        <v>-</v>
      </c>
      <c r="DK209" s="51" t="str">
        <f>IFERROR(AVERAGEIFS('Orders - December 2020'!$I$2:$I$2047,'Orders - December 2020'!$H$2:$H$2047,Worksheet!DK$3,'Orders - December 2020'!$C$2:$C$2047,Worksheet!$F209),"-")</f>
        <v>-</v>
      </c>
      <c r="DL209" s="51" t="str">
        <f>IFERROR(AVERAGEIFS('Orders - December 2020'!$I$2:$I$2047,'Orders - December 2020'!$H$2:$H$2047,Worksheet!DL$3,'Orders - December 2020'!$C$2:$C$2047,Worksheet!$F209),"-")</f>
        <v>-</v>
      </c>
      <c r="DM209" s="51" t="str">
        <f>IFERROR(AVERAGEIFS('Orders - December 2020'!$I$2:$I$2047,'Orders - December 2020'!$H$2:$H$2047,Worksheet!DM$3,'Orders - December 2020'!$C$2:$C$2047,Worksheet!$F209),"-")</f>
        <v>-</v>
      </c>
      <c r="DN209" s="51" t="str">
        <f>IFERROR(AVERAGEIFS('Orders - December 2020'!$I$2:$I$2047,'Orders - December 2020'!$H$2:$H$2047,Worksheet!DN$3,'Orders - December 2020'!$C$2:$C$2047,Worksheet!$F209),"-")</f>
        <v>-</v>
      </c>
      <c r="DO209" s="51" t="str">
        <f>IFERROR(AVERAGEIFS('Orders - December 2020'!$I$2:$I$2047,'Orders - December 2020'!$H$2:$H$2047,Worksheet!DO$3,'Orders - December 2020'!$C$2:$C$2047,Worksheet!$F209),"-")</f>
        <v>-</v>
      </c>
      <c r="DP209" s="51" t="str">
        <f>IFERROR(AVERAGEIFS('Orders - December 2020'!$I$2:$I$2047,'Orders - December 2020'!$H$2:$H$2047,Worksheet!DP$3,'Orders - December 2020'!$C$2:$C$2047,Worksheet!$F209),"-")</f>
        <v>-</v>
      </c>
      <c r="DQ209" s="51" t="str">
        <f>IFERROR(AVERAGEIFS('Orders - December 2020'!$I$2:$I$2047,'Orders - December 2020'!$H$2:$H$2047,Worksheet!DQ$3,'Orders - December 2020'!$C$2:$C$2047,Worksheet!$F209),"-")</f>
        <v>-</v>
      </c>
      <c r="DR209" s="51" t="str">
        <f>IFERROR(AVERAGEIFS('Orders - December 2020'!$I$2:$I$2047,'Orders - December 2020'!$H$2:$H$2047,Worksheet!DR$3,'Orders - December 2020'!$C$2:$C$2047,Worksheet!$F209),"-")</f>
        <v>-</v>
      </c>
      <c r="DS209" s="51" t="str">
        <f>IFERROR(AVERAGEIFS('Orders - December 2020'!$I$2:$I$2047,'Orders - December 2020'!$H$2:$H$2047,Worksheet!DS$3,'Orders - December 2020'!$C$2:$C$2047,Worksheet!$F209),"-")</f>
        <v>-</v>
      </c>
      <c r="DT209" s="51" t="str">
        <f>IFERROR(AVERAGEIFS('Orders - December 2020'!$I$2:$I$2047,'Orders - December 2020'!$H$2:$H$2047,Worksheet!DT$3,'Orders - December 2020'!$C$2:$C$2047,Worksheet!$F209),"-")</f>
        <v>-</v>
      </c>
      <c r="DU209" s="51" t="str">
        <f>IFERROR(AVERAGEIFS('Orders - December 2020'!$I$2:$I$2047,'Orders - December 2020'!$H$2:$H$2047,Worksheet!DU$3,'Orders - December 2020'!$C$2:$C$2047,Worksheet!$F209),"-")</f>
        <v>-</v>
      </c>
      <c r="DV209" s="51" t="str">
        <f>IFERROR(AVERAGEIFS('Orders - December 2020'!$I$2:$I$2047,'Orders - December 2020'!$H$2:$H$2047,Worksheet!DV$3,'Orders - December 2020'!$C$2:$C$2047,Worksheet!$F209),"-")</f>
        <v>-</v>
      </c>
      <c r="DW209" s="51" t="str">
        <f>IFERROR(AVERAGEIFS('Orders - December 2020'!$I$2:$I$2047,'Orders - December 2020'!$H$2:$H$2047,Worksheet!DW$3,'Orders - December 2020'!$C$2:$C$2047,Worksheet!$F209),"-")</f>
        <v>-</v>
      </c>
      <c r="DX209" s="51" t="str">
        <f>IFERROR(AVERAGEIFS('Orders - December 2020'!$I$2:$I$2047,'Orders - December 2020'!$H$2:$H$2047,Worksheet!DX$3,'Orders - December 2020'!$C$2:$C$2047,Worksheet!$F209),"-")</f>
        <v>-</v>
      </c>
      <c r="DY209" s="51" t="str">
        <f>IFERROR(AVERAGEIFS('Orders - December 2020'!$I$2:$I$2047,'Orders - December 2020'!$H$2:$H$2047,Worksheet!DY$3,'Orders - December 2020'!$C$2:$C$2047,Worksheet!$F209),"-")</f>
        <v>-</v>
      </c>
      <c r="DZ209" s="51" t="str">
        <f>IFERROR(AVERAGEIFS('Orders - December 2020'!$I$2:$I$2047,'Orders - December 2020'!$H$2:$H$2047,Worksheet!DZ$3,'Orders - December 2020'!$C$2:$C$2047,Worksheet!$F209),"-")</f>
        <v>-</v>
      </c>
      <c r="EA209" s="51" t="str">
        <f>IFERROR(AVERAGEIFS('Orders - December 2020'!$I$2:$I$2047,'Orders - December 2020'!$H$2:$H$2047,Worksheet!EA$3,'Orders - December 2020'!$C$2:$C$2047,Worksheet!$F209),"-")</f>
        <v>-</v>
      </c>
      <c r="EB209" s="51" t="str">
        <f>IFERROR(AVERAGEIFS('Orders - December 2020'!$I$2:$I$2047,'Orders - December 2020'!$H$2:$H$2047,Worksheet!EB$3,'Orders - December 2020'!$C$2:$C$2047,Worksheet!$F209),"-")</f>
        <v>-</v>
      </c>
      <c r="EC209" s="51" t="str">
        <f>IFERROR(AVERAGEIFS('Orders - December 2020'!$I$2:$I$2047,'Orders - December 2020'!$H$2:$H$2047,Worksheet!EC$3,'Orders - December 2020'!$C$2:$C$2047,Worksheet!$F209),"-")</f>
        <v>-</v>
      </c>
      <c r="ED209" s="51" t="str">
        <f>IFERROR(AVERAGEIFS('Orders - December 2020'!$I$2:$I$2047,'Orders - December 2020'!$H$2:$H$2047,Worksheet!ED$3,'Orders - December 2020'!$C$2:$C$2047,Worksheet!$F209),"-")</f>
        <v>-</v>
      </c>
      <c r="EE209" s="51" t="str">
        <f>IFERROR(AVERAGEIFS('Orders - December 2020'!$I$2:$I$2047,'Orders - December 2020'!$H$2:$H$2047,Worksheet!EE$3,'Orders - December 2020'!$C$2:$C$2047,Worksheet!$F209),"-")</f>
        <v>-</v>
      </c>
      <c r="EF209" s="51" t="str">
        <f>IFERROR(AVERAGEIFS('Orders - December 2020'!$I$2:$I$2047,'Orders - December 2020'!$H$2:$H$2047,Worksheet!EF$3,'Orders - December 2020'!$C$2:$C$2047,Worksheet!$F209),"-")</f>
        <v>-</v>
      </c>
      <c r="EG209" s="51" t="str">
        <f>IFERROR(AVERAGEIFS('Orders - December 2020'!$I$2:$I$2047,'Orders - December 2020'!$H$2:$H$2047,Worksheet!EG$3,'Orders - December 2020'!$C$2:$C$2047,Worksheet!$F209),"-")</f>
        <v>-</v>
      </c>
      <c r="EH209" s="51" t="str">
        <f>IFERROR(AVERAGEIFS('Orders - December 2020'!$I$2:$I$2047,'Orders - December 2020'!$H$2:$H$2047,Worksheet!EH$3,'Orders - December 2020'!$C$2:$C$2047,Worksheet!$F209),"-")</f>
        <v>-</v>
      </c>
      <c r="EI209" s="51" t="str">
        <f>IFERROR(AVERAGEIFS('Orders - December 2020'!$I$2:$I$2047,'Orders - December 2020'!$H$2:$H$2047,Worksheet!EI$3,'Orders - December 2020'!$C$2:$C$2047,Worksheet!$F209),"-")</f>
        <v>-</v>
      </c>
      <c r="EJ209" s="51" t="str">
        <f>IFERROR(AVERAGEIFS('Orders - December 2020'!$I$2:$I$2047,'Orders - December 2020'!$H$2:$H$2047,Worksheet!EJ$3,'Orders - December 2020'!$C$2:$C$2047,Worksheet!$F209),"-")</f>
        <v>-</v>
      </c>
      <c r="EK209" s="51" t="str">
        <f>IFERROR(AVERAGEIFS('Orders - December 2020'!$I$2:$I$2047,'Orders - December 2020'!$H$2:$H$2047,Worksheet!EK$3,'Orders - December 2020'!$C$2:$C$2047,Worksheet!$F209),"-")</f>
        <v>-</v>
      </c>
      <c r="EL209" s="51" t="str">
        <f>IFERROR(AVERAGEIFS('Orders - December 2020'!$I$2:$I$2047,'Orders - December 2020'!$H$2:$H$2047,Worksheet!EL$3,'Orders - December 2020'!$C$2:$C$2047,Worksheet!$F209),"-")</f>
        <v>-</v>
      </c>
      <c r="EM209" s="51" t="str">
        <f>IFERROR(AVERAGEIFS('Orders - December 2020'!$I$2:$I$2047,'Orders - December 2020'!$H$2:$H$2047,Worksheet!EM$3,'Orders - December 2020'!$C$2:$C$2047,Worksheet!$F209),"-")</f>
        <v>-</v>
      </c>
      <c r="EN209" s="51" t="str">
        <f>IFERROR(AVERAGEIFS('Orders - December 2020'!$I$2:$I$2047,'Orders - December 2020'!$H$2:$H$2047,Worksheet!EN$3,'Orders - December 2020'!$C$2:$C$2047,Worksheet!$F209),"-")</f>
        <v>-</v>
      </c>
      <c r="EO209" s="51" t="str">
        <f>IFERROR(AVERAGEIFS('Orders - December 2020'!$I$2:$I$2047,'Orders - December 2020'!$H$2:$H$2047,Worksheet!EO$3,'Orders - December 2020'!$C$2:$C$2047,Worksheet!$F209),"-")</f>
        <v>-</v>
      </c>
      <c r="EP209" s="51" t="str">
        <f>IFERROR(AVERAGEIFS('Orders - December 2020'!$I$2:$I$2047,'Orders - December 2020'!$H$2:$H$2047,Worksheet!EP$3,'Orders - December 2020'!$C$2:$C$2047,Worksheet!$F209),"-")</f>
        <v>-</v>
      </c>
      <c r="EQ209" s="51" t="str">
        <f>IFERROR(AVERAGEIFS('Orders - December 2020'!$I$2:$I$2047,'Orders - December 2020'!$H$2:$H$2047,Worksheet!EQ$3,'Orders - December 2020'!$C$2:$C$2047,Worksheet!$F209),"-")</f>
        <v>-</v>
      </c>
      <c r="ER209" s="51" t="str">
        <f>IFERROR(AVERAGEIFS('Orders - December 2020'!$I$2:$I$2047,'Orders - December 2020'!$H$2:$H$2047,Worksheet!ER$3,'Orders - December 2020'!$C$2:$C$2047,Worksheet!$F209),"-")</f>
        <v>-</v>
      </c>
      <c r="ES209" s="51" t="str">
        <f>IFERROR(AVERAGEIFS('Orders - December 2020'!$I$2:$I$2047,'Orders - December 2020'!$H$2:$H$2047,Worksheet!ES$3,'Orders - December 2020'!$C$2:$C$2047,Worksheet!$F209),"-")</f>
        <v>-</v>
      </c>
      <c r="ET209" s="51" t="str">
        <f>IFERROR(AVERAGEIFS('Orders - December 2020'!$I$2:$I$2047,'Orders - December 2020'!$H$2:$H$2047,Worksheet!ET$3,'Orders - December 2020'!$C$2:$C$2047,Worksheet!$F209),"-")</f>
        <v>-</v>
      </c>
      <c r="EU209" s="51" t="str">
        <f>IFERROR(AVERAGEIFS('Orders - December 2020'!$I$2:$I$2047,'Orders - December 2020'!$H$2:$H$2047,Worksheet!EU$3,'Orders - December 2020'!$C$2:$C$2047,Worksheet!$F209),"-")</f>
        <v>-</v>
      </c>
      <c r="EV209" s="51" t="str">
        <f>IFERROR(AVERAGEIFS('Orders - December 2020'!$I$2:$I$2047,'Orders - December 2020'!$H$2:$H$2047,Worksheet!EV$3,'Orders - December 2020'!$C$2:$C$2047,Worksheet!$F209),"-")</f>
        <v>-</v>
      </c>
      <c r="EW209" s="51" t="str">
        <f>IFERROR(AVERAGEIFS('Orders - December 2020'!$I$2:$I$2047,'Orders - December 2020'!$H$2:$H$2047,Worksheet!EW$3,'Orders - December 2020'!$C$2:$C$2047,Worksheet!$F209),"-")</f>
        <v>-</v>
      </c>
      <c r="EX209" s="51" t="str">
        <f>IFERROR(AVERAGEIFS('Orders - December 2020'!$I$2:$I$2047,'Orders - December 2020'!$H$2:$H$2047,Worksheet!EX$3,'Orders - December 2020'!$C$2:$C$2047,Worksheet!$F209),"-")</f>
        <v>-</v>
      </c>
      <c r="EY209" s="51" t="str">
        <f>IFERROR(AVERAGEIFS('Orders - December 2020'!$I$2:$I$2047,'Orders - December 2020'!$H$2:$H$2047,Worksheet!EY$3,'Orders - December 2020'!$C$2:$C$2047,Worksheet!$F209),"-")</f>
        <v>-</v>
      </c>
      <c r="EZ209" s="51" t="str">
        <f>IFERROR(AVERAGEIFS('Orders - December 2020'!$I$2:$I$2047,'Orders - December 2020'!$H$2:$H$2047,Worksheet!EZ$3,'Orders - December 2020'!$C$2:$C$2047,Worksheet!$F209),"-")</f>
        <v>-</v>
      </c>
      <c r="FA209" s="51" t="str">
        <f>IFERROR(AVERAGEIFS('Orders - December 2020'!$I$2:$I$2047,'Orders - December 2020'!$H$2:$H$2047,Worksheet!FA$3,'Orders - December 2020'!$C$2:$C$2047,Worksheet!$F209),"-")</f>
        <v>-</v>
      </c>
      <c r="FB209" s="51" t="str">
        <f>IFERROR(AVERAGEIFS('Orders - December 2020'!$I$2:$I$2047,'Orders - December 2020'!$H$2:$H$2047,Worksheet!FB$3,'Orders - December 2020'!$C$2:$C$2047,Worksheet!$F209),"-")</f>
        <v>-</v>
      </c>
      <c r="FC209" s="51" t="str">
        <f>IFERROR(AVERAGEIFS('Orders - December 2020'!$I$2:$I$2047,'Orders - December 2020'!$H$2:$H$2047,Worksheet!FC$3,'Orders - December 2020'!$C$2:$C$2047,Worksheet!$F209),"-")</f>
        <v>-</v>
      </c>
      <c r="FD209" s="51" t="str">
        <f>IFERROR(AVERAGEIFS('Orders - December 2020'!$I$2:$I$2047,'Orders - December 2020'!$H$2:$H$2047,Worksheet!FD$3,'Orders - December 2020'!$C$2:$C$2047,Worksheet!$F209),"-")</f>
        <v>-</v>
      </c>
      <c r="FE209" s="51" t="str">
        <f>IFERROR(AVERAGEIFS('Orders - December 2020'!$I$2:$I$2047,'Orders - December 2020'!$H$2:$H$2047,Worksheet!FE$3,'Orders - December 2020'!$C$2:$C$2047,Worksheet!$F209),"-")</f>
        <v>-</v>
      </c>
      <c r="FF209" s="51" t="str">
        <f>IFERROR(AVERAGEIFS('Orders - December 2020'!$I$2:$I$2047,'Orders - December 2020'!$H$2:$H$2047,Worksheet!FF$3,'Orders - December 2020'!$C$2:$C$2047,Worksheet!$F209),"-")</f>
        <v>-</v>
      </c>
      <c r="FG209" s="52" t="str">
        <f>IFERROR(AVERAGEIFS('Orders - December 2020'!$I$2:$I$2047,'Orders - December 2020'!$H$2:$H$2047,Worksheet!FG$3,'Orders - December 2020'!$C$2:$C$2047,Worksheet!$F209),"-")</f>
        <v>-</v>
      </c>
    </row>
    <row r="210" spans="6:163">
      <c r="F210" s="45" t="str">
        <v>Buba</v>
      </c>
      <c r="G210" s="50" t="str">
        <f>IFERROR(AVERAGEIFS('Orders - December 2020'!$I$2:$I$2047,'Orders - December 2020'!$H$2:$H$2047,Worksheet!G$3,'Orders - December 2020'!$C$2:$C$2047,Worksheet!$F210),"-")</f>
        <v>-</v>
      </c>
      <c r="H210" s="51" t="str">
        <f>IFERROR(AVERAGEIFS('Orders - December 2020'!$I$2:$I$2047,'Orders - December 2020'!$H$2:$H$2047,Worksheet!H$3,'Orders - December 2020'!$C$2:$C$2047,Worksheet!$F210),"-")</f>
        <v>-</v>
      </c>
      <c r="I210" s="51" t="str">
        <f>IFERROR(AVERAGEIFS('Orders - December 2020'!$I$2:$I$2047,'Orders - December 2020'!$H$2:$H$2047,Worksheet!I$3,'Orders - December 2020'!$C$2:$C$2047,Worksheet!$F210),"-")</f>
        <v>-</v>
      </c>
      <c r="J210" s="51" t="str">
        <f>IFERROR(AVERAGEIFS('Orders - December 2020'!$I$2:$I$2047,'Orders - December 2020'!$H$2:$H$2047,Worksheet!J$3,'Orders - December 2020'!$C$2:$C$2047,Worksheet!$F210),"-")</f>
        <v>-</v>
      </c>
      <c r="K210" s="51" t="str">
        <f>IFERROR(AVERAGEIFS('Orders - December 2020'!$I$2:$I$2047,'Orders - December 2020'!$H$2:$H$2047,Worksheet!K$3,'Orders - December 2020'!$C$2:$C$2047,Worksheet!$F210),"-")</f>
        <v>-</v>
      </c>
      <c r="L210" s="51" t="str">
        <f>IFERROR(AVERAGEIFS('Orders - December 2020'!$I$2:$I$2047,'Orders - December 2020'!$H$2:$H$2047,Worksheet!L$3,'Orders - December 2020'!$C$2:$C$2047,Worksheet!$F210),"-")</f>
        <v>-</v>
      </c>
      <c r="M210" s="51" t="str">
        <f>IFERROR(AVERAGEIFS('Orders - December 2020'!$I$2:$I$2047,'Orders - December 2020'!$H$2:$H$2047,Worksheet!M$3,'Orders - December 2020'!$C$2:$C$2047,Worksheet!$F210),"-")</f>
        <v>-</v>
      </c>
      <c r="N210" s="51" t="str">
        <f>IFERROR(AVERAGEIFS('Orders - December 2020'!$I$2:$I$2047,'Orders - December 2020'!$H$2:$H$2047,Worksheet!N$3,'Orders - December 2020'!$C$2:$C$2047,Worksheet!$F210),"-")</f>
        <v>-</v>
      </c>
      <c r="O210" s="51" t="str">
        <f>IFERROR(AVERAGEIFS('Orders - December 2020'!$I$2:$I$2047,'Orders - December 2020'!$H$2:$H$2047,Worksheet!O$3,'Orders - December 2020'!$C$2:$C$2047,Worksheet!$F210),"-")</f>
        <v>-</v>
      </c>
      <c r="P210" s="51" t="str">
        <f>IFERROR(AVERAGEIFS('Orders - December 2020'!$I$2:$I$2047,'Orders - December 2020'!$H$2:$H$2047,Worksheet!P$3,'Orders - December 2020'!$C$2:$C$2047,Worksheet!$F210),"-")</f>
        <v>-</v>
      </c>
      <c r="Q210" s="51" t="str">
        <f>IFERROR(AVERAGEIFS('Orders - December 2020'!$I$2:$I$2047,'Orders - December 2020'!$H$2:$H$2047,Worksheet!Q$3,'Orders - December 2020'!$C$2:$C$2047,Worksheet!$F210),"-")</f>
        <v>-</v>
      </c>
      <c r="R210" s="51" t="str">
        <f>IFERROR(AVERAGEIFS('Orders - December 2020'!$I$2:$I$2047,'Orders - December 2020'!$H$2:$H$2047,Worksheet!R$3,'Orders - December 2020'!$C$2:$C$2047,Worksheet!$F210),"-")</f>
        <v>-</v>
      </c>
      <c r="S210" s="51" t="str">
        <f>IFERROR(AVERAGEIFS('Orders - December 2020'!$I$2:$I$2047,'Orders - December 2020'!$H$2:$H$2047,Worksheet!S$3,'Orders - December 2020'!$C$2:$C$2047,Worksheet!$F210),"-")</f>
        <v>-</v>
      </c>
      <c r="T210" s="51" t="str">
        <f>IFERROR(AVERAGEIFS('Orders - December 2020'!$I$2:$I$2047,'Orders - December 2020'!$H$2:$H$2047,Worksheet!T$3,'Orders - December 2020'!$C$2:$C$2047,Worksheet!$F210),"-")</f>
        <v>-</v>
      </c>
      <c r="U210" s="51" t="str">
        <f>IFERROR(AVERAGEIFS('Orders - December 2020'!$I$2:$I$2047,'Orders - December 2020'!$H$2:$H$2047,Worksheet!U$3,'Orders - December 2020'!$C$2:$C$2047,Worksheet!$F210),"-")</f>
        <v>-</v>
      </c>
      <c r="V210" s="51" t="str">
        <f>IFERROR(AVERAGEIFS('Orders - December 2020'!$I$2:$I$2047,'Orders - December 2020'!$H$2:$H$2047,Worksheet!V$3,'Orders - December 2020'!$C$2:$C$2047,Worksheet!$F210),"-")</f>
        <v>-</v>
      </c>
      <c r="W210" s="51" t="str">
        <f>IFERROR(AVERAGEIFS('Orders - December 2020'!$I$2:$I$2047,'Orders - December 2020'!$H$2:$H$2047,Worksheet!W$3,'Orders - December 2020'!$C$2:$C$2047,Worksheet!$F210),"-")</f>
        <v>-</v>
      </c>
      <c r="X210" s="51" t="str">
        <f>IFERROR(AVERAGEIFS('Orders - December 2020'!$I$2:$I$2047,'Orders - December 2020'!$H$2:$H$2047,Worksheet!X$3,'Orders - December 2020'!$C$2:$C$2047,Worksheet!$F210),"-")</f>
        <v>-</v>
      </c>
      <c r="Y210" s="51" t="str">
        <f>IFERROR(AVERAGEIFS('Orders - December 2020'!$I$2:$I$2047,'Orders - December 2020'!$H$2:$H$2047,Worksheet!Y$3,'Orders - December 2020'!$C$2:$C$2047,Worksheet!$F210),"-")</f>
        <v>-</v>
      </c>
      <c r="Z210" s="51" t="str">
        <f>IFERROR(AVERAGEIFS('Orders - December 2020'!$I$2:$I$2047,'Orders - December 2020'!$H$2:$H$2047,Worksheet!Z$3,'Orders - December 2020'!$C$2:$C$2047,Worksheet!$F210),"-")</f>
        <v>-</v>
      </c>
      <c r="AA210" s="51" t="str">
        <f>IFERROR(AVERAGEIFS('Orders - December 2020'!$I$2:$I$2047,'Orders - December 2020'!$H$2:$H$2047,Worksheet!AA$3,'Orders - December 2020'!$C$2:$C$2047,Worksheet!$F210),"-")</f>
        <v>-</v>
      </c>
      <c r="AB210" s="51" t="str">
        <f>IFERROR(AVERAGEIFS('Orders - December 2020'!$I$2:$I$2047,'Orders - December 2020'!$H$2:$H$2047,Worksheet!AB$3,'Orders - December 2020'!$C$2:$C$2047,Worksheet!$F210),"-")</f>
        <v>-</v>
      </c>
      <c r="AC210" s="51" t="str">
        <f>IFERROR(AVERAGEIFS('Orders - December 2020'!$I$2:$I$2047,'Orders - December 2020'!$H$2:$H$2047,Worksheet!AC$3,'Orders - December 2020'!$C$2:$C$2047,Worksheet!$F210),"-")</f>
        <v>-</v>
      </c>
      <c r="AD210" s="51" t="str">
        <f>IFERROR(AVERAGEIFS('Orders - December 2020'!$I$2:$I$2047,'Orders - December 2020'!$H$2:$H$2047,Worksheet!AD$3,'Orders - December 2020'!$C$2:$C$2047,Worksheet!$F210),"-")</f>
        <v>-</v>
      </c>
      <c r="AE210" s="51" t="str">
        <f>IFERROR(AVERAGEIFS('Orders - December 2020'!$I$2:$I$2047,'Orders - December 2020'!$H$2:$H$2047,Worksheet!AE$3,'Orders - December 2020'!$C$2:$C$2047,Worksheet!$F210),"-")</f>
        <v>-</v>
      </c>
      <c r="AF210" s="51" t="str">
        <f>IFERROR(AVERAGEIFS('Orders - December 2020'!$I$2:$I$2047,'Orders - December 2020'!$H$2:$H$2047,Worksheet!AF$3,'Orders - December 2020'!$C$2:$C$2047,Worksheet!$F210),"-")</f>
        <v>-</v>
      </c>
      <c r="AG210" s="51" t="str">
        <f>IFERROR(AVERAGEIFS('Orders - December 2020'!$I$2:$I$2047,'Orders - December 2020'!$H$2:$H$2047,Worksheet!AG$3,'Orders - December 2020'!$C$2:$C$2047,Worksheet!$F210),"-")</f>
        <v>-</v>
      </c>
      <c r="AH210" s="51" t="str">
        <f>IFERROR(AVERAGEIFS('Orders - December 2020'!$I$2:$I$2047,'Orders - December 2020'!$H$2:$H$2047,Worksheet!AH$3,'Orders - December 2020'!$C$2:$C$2047,Worksheet!$F210),"-")</f>
        <v>-</v>
      </c>
      <c r="AI210" s="51" t="str">
        <f>IFERROR(AVERAGEIFS('Orders - December 2020'!$I$2:$I$2047,'Orders - December 2020'!$H$2:$H$2047,Worksheet!AI$3,'Orders - December 2020'!$C$2:$C$2047,Worksheet!$F210),"-")</f>
        <v>-</v>
      </c>
      <c r="AJ210" s="51" t="str">
        <f>IFERROR(AVERAGEIFS('Orders - December 2020'!$I$2:$I$2047,'Orders - December 2020'!$H$2:$H$2047,Worksheet!AJ$3,'Orders - December 2020'!$C$2:$C$2047,Worksheet!$F210),"-")</f>
        <v>-</v>
      </c>
      <c r="AK210" s="51">
        <f>IFERROR(AVERAGEIFS('Orders - December 2020'!$I$2:$I$2047,'Orders - December 2020'!$H$2:$H$2047,Worksheet!AK$3,'Orders - December 2020'!$C$2:$C$2047,Worksheet!$F210),"-")</f>
        <v>1</v>
      </c>
      <c r="AL210" s="51" t="str">
        <f>IFERROR(AVERAGEIFS('Orders - December 2020'!$I$2:$I$2047,'Orders - December 2020'!$H$2:$H$2047,Worksheet!AL$3,'Orders - December 2020'!$C$2:$C$2047,Worksheet!$F210),"-")</f>
        <v>-</v>
      </c>
      <c r="AM210" s="51" t="str">
        <f>IFERROR(AVERAGEIFS('Orders - December 2020'!$I$2:$I$2047,'Orders - December 2020'!$H$2:$H$2047,Worksheet!AM$3,'Orders - December 2020'!$C$2:$C$2047,Worksheet!$F210),"-")</f>
        <v>-</v>
      </c>
      <c r="AN210" s="51" t="str">
        <f>IFERROR(AVERAGEIFS('Orders - December 2020'!$I$2:$I$2047,'Orders - December 2020'!$H$2:$H$2047,Worksheet!AN$3,'Orders - December 2020'!$C$2:$C$2047,Worksheet!$F210),"-")</f>
        <v>-</v>
      </c>
      <c r="AO210" s="51">
        <f>IFERROR(AVERAGEIFS('Orders - December 2020'!$I$2:$I$2047,'Orders - December 2020'!$H$2:$H$2047,Worksheet!AO$3,'Orders - December 2020'!$C$2:$C$2047,Worksheet!$F210),"-")</f>
        <v>2</v>
      </c>
      <c r="AP210" s="51" t="str">
        <f>IFERROR(AVERAGEIFS('Orders - December 2020'!$I$2:$I$2047,'Orders - December 2020'!$H$2:$H$2047,Worksheet!AP$3,'Orders - December 2020'!$C$2:$C$2047,Worksheet!$F210),"-")</f>
        <v>-</v>
      </c>
      <c r="AQ210" s="51" t="str">
        <f>IFERROR(AVERAGEIFS('Orders - December 2020'!$I$2:$I$2047,'Orders - December 2020'!$H$2:$H$2047,Worksheet!AQ$3,'Orders - December 2020'!$C$2:$C$2047,Worksheet!$F210),"-")</f>
        <v>-</v>
      </c>
      <c r="AR210" s="51" t="str">
        <f>IFERROR(AVERAGEIFS('Orders - December 2020'!$I$2:$I$2047,'Orders - December 2020'!$H$2:$H$2047,Worksheet!AR$3,'Orders - December 2020'!$C$2:$C$2047,Worksheet!$F210),"-")</f>
        <v>-</v>
      </c>
      <c r="AS210" s="51" t="str">
        <f>IFERROR(AVERAGEIFS('Orders - December 2020'!$I$2:$I$2047,'Orders - December 2020'!$H$2:$H$2047,Worksheet!AS$3,'Orders - December 2020'!$C$2:$C$2047,Worksheet!$F210),"-")</f>
        <v>-</v>
      </c>
      <c r="AT210" s="51" t="str">
        <f>IFERROR(AVERAGEIFS('Orders - December 2020'!$I$2:$I$2047,'Orders - December 2020'!$H$2:$H$2047,Worksheet!AT$3,'Orders - December 2020'!$C$2:$C$2047,Worksheet!$F210),"-")</f>
        <v>-</v>
      </c>
      <c r="AU210" s="51" t="str">
        <f>IFERROR(AVERAGEIFS('Orders - December 2020'!$I$2:$I$2047,'Orders - December 2020'!$H$2:$H$2047,Worksheet!AU$3,'Orders - December 2020'!$C$2:$C$2047,Worksheet!$F210),"-")</f>
        <v>-</v>
      </c>
      <c r="AV210" s="51" t="str">
        <f>IFERROR(AVERAGEIFS('Orders - December 2020'!$I$2:$I$2047,'Orders - December 2020'!$H$2:$H$2047,Worksheet!AV$3,'Orders - December 2020'!$C$2:$C$2047,Worksheet!$F210),"-")</f>
        <v>-</v>
      </c>
      <c r="AW210" s="51" t="str">
        <f>IFERROR(AVERAGEIFS('Orders - December 2020'!$I$2:$I$2047,'Orders - December 2020'!$H$2:$H$2047,Worksheet!AW$3,'Orders - December 2020'!$C$2:$C$2047,Worksheet!$F210),"-")</f>
        <v>-</v>
      </c>
      <c r="AX210" s="51" t="str">
        <f>IFERROR(AVERAGEIFS('Orders - December 2020'!$I$2:$I$2047,'Orders - December 2020'!$H$2:$H$2047,Worksheet!AX$3,'Orders - December 2020'!$C$2:$C$2047,Worksheet!$F210),"-")</f>
        <v>-</v>
      </c>
      <c r="AY210" s="51" t="str">
        <f>IFERROR(AVERAGEIFS('Orders - December 2020'!$I$2:$I$2047,'Orders - December 2020'!$H$2:$H$2047,Worksheet!AY$3,'Orders - December 2020'!$C$2:$C$2047,Worksheet!$F210),"-")</f>
        <v>-</v>
      </c>
      <c r="AZ210" s="51" t="str">
        <f>IFERROR(AVERAGEIFS('Orders - December 2020'!$I$2:$I$2047,'Orders - December 2020'!$H$2:$H$2047,Worksheet!AZ$3,'Orders - December 2020'!$C$2:$C$2047,Worksheet!$F210),"-")</f>
        <v>-</v>
      </c>
      <c r="BA210" s="51" t="str">
        <f>IFERROR(AVERAGEIFS('Orders - December 2020'!$I$2:$I$2047,'Orders - December 2020'!$H$2:$H$2047,Worksheet!BA$3,'Orders - December 2020'!$C$2:$C$2047,Worksheet!$F210),"-")</f>
        <v>-</v>
      </c>
      <c r="BB210" s="51" t="str">
        <f>IFERROR(AVERAGEIFS('Orders - December 2020'!$I$2:$I$2047,'Orders - December 2020'!$H$2:$H$2047,Worksheet!BB$3,'Orders - December 2020'!$C$2:$C$2047,Worksheet!$F210),"-")</f>
        <v>-</v>
      </c>
      <c r="BC210" s="51" t="str">
        <f>IFERROR(AVERAGEIFS('Orders - December 2020'!$I$2:$I$2047,'Orders - December 2020'!$H$2:$H$2047,Worksheet!BC$3,'Orders - December 2020'!$C$2:$C$2047,Worksheet!$F210),"-")</f>
        <v>-</v>
      </c>
      <c r="BD210" s="51" t="str">
        <f>IFERROR(AVERAGEIFS('Orders - December 2020'!$I$2:$I$2047,'Orders - December 2020'!$H$2:$H$2047,Worksheet!BD$3,'Orders - December 2020'!$C$2:$C$2047,Worksheet!$F210),"-")</f>
        <v>-</v>
      </c>
      <c r="BE210" s="51" t="str">
        <f>IFERROR(AVERAGEIFS('Orders - December 2020'!$I$2:$I$2047,'Orders - December 2020'!$H$2:$H$2047,Worksheet!BE$3,'Orders - December 2020'!$C$2:$C$2047,Worksheet!$F210),"-")</f>
        <v>-</v>
      </c>
      <c r="BF210" s="51" t="str">
        <f>IFERROR(AVERAGEIFS('Orders - December 2020'!$I$2:$I$2047,'Orders - December 2020'!$H$2:$H$2047,Worksheet!BF$3,'Orders - December 2020'!$C$2:$C$2047,Worksheet!$F210),"-")</f>
        <v>-</v>
      </c>
      <c r="BG210" s="51" t="str">
        <f>IFERROR(AVERAGEIFS('Orders - December 2020'!$I$2:$I$2047,'Orders - December 2020'!$H$2:$H$2047,Worksheet!BG$3,'Orders - December 2020'!$C$2:$C$2047,Worksheet!$F210),"-")</f>
        <v>-</v>
      </c>
      <c r="BH210" s="51" t="str">
        <f>IFERROR(AVERAGEIFS('Orders - December 2020'!$I$2:$I$2047,'Orders - December 2020'!$H$2:$H$2047,Worksheet!BH$3,'Orders - December 2020'!$C$2:$C$2047,Worksheet!$F210),"-")</f>
        <v>-</v>
      </c>
      <c r="BI210" s="51" t="str">
        <f>IFERROR(AVERAGEIFS('Orders - December 2020'!$I$2:$I$2047,'Orders - December 2020'!$H$2:$H$2047,Worksheet!BI$3,'Orders - December 2020'!$C$2:$C$2047,Worksheet!$F210),"-")</f>
        <v>-</v>
      </c>
      <c r="BJ210" s="51" t="str">
        <f>IFERROR(AVERAGEIFS('Orders - December 2020'!$I$2:$I$2047,'Orders - December 2020'!$H$2:$H$2047,Worksheet!BJ$3,'Orders - December 2020'!$C$2:$C$2047,Worksheet!$F210),"-")</f>
        <v>-</v>
      </c>
      <c r="BK210" s="51" t="str">
        <f>IFERROR(AVERAGEIFS('Orders - December 2020'!$I$2:$I$2047,'Orders - December 2020'!$H$2:$H$2047,Worksheet!BK$3,'Orders - December 2020'!$C$2:$C$2047,Worksheet!$F210),"-")</f>
        <v>-</v>
      </c>
      <c r="BL210" s="51" t="str">
        <f>IFERROR(AVERAGEIFS('Orders - December 2020'!$I$2:$I$2047,'Orders - December 2020'!$H$2:$H$2047,Worksheet!BL$3,'Orders - December 2020'!$C$2:$C$2047,Worksheet!$F210),"-")</f>
        <v>-</v>
      </c>
      <c r="BM210" s="51" t="str">
        <f>IFERROR(AVERAGEIFS('Orders - December 2020'!$I$2:$I$2047,'Orders - December 2020'!$H$2:$H$2047,Worksheet!BM$3,'Orders - December 2020'!$C$2:$C$2047,Worksheet!$F210),"-")</f>
        <v>-</v>
      </c>
      <c r="BN210" s="51" t="str">
        <f>IFERROR(AVERAGEIFS('Orders - December 2020'!$I$2:$I$2047,'Orders - December 2020'!$H$2:$H$2047,Worksheet!BN$3,'Orders - December 2020'!$C$2:$C$2047,Worksheet!$F210),"-")</f>
        <v>-</v>
      </c>
      <c r="BO210" s="51" t="str">
        <f>IFERROR(AVERAGEIFS('Orders - December 2020'!$I$2:$I$2047,'Orders - December 2020'!$H$2:$H$2047,Worksheet!BO$3,'Orders - December 2020'!$C$2:$C$2047,Worksheet!$F210),"-")</f>
        <v>-</v>
      </c>
      <c r="BP210" s="51" t="str">
        <f>IFERROR(AVERAGEIFS('Orders - December 2020'!$I$2:$I$2047,'Orders - December 2020'!$H$2:$H$2047,Worksheet!BP$3,'Orders - December 2020'!$C$2:$C$2047,Worksheet!$F210),"-")</f>
        <v>-</v>
      </c>
      <c r="BQ210" s="51" t="str">
        <f>IFERROR(AVERAGEIFS('Orders - December 2020'!$I$2:$I$2047,'Orders - December 2020'!$H$2:$H$2047,Worksheet!BQ$3,'Orders - December 2020'!$C$2:$C$2047,Worksheet!$F210),"-")</f>
        <v>-</v>
      </c>
      <c r="BR210" s="51" t="str">
        <f>IFERROR(AVERAGEIFS('Orders - December 2020'!$I$2:$I$2047,'Orders - December 2020'!$H$2:$H$2047,Worksheet!BR$3,'Orders - December 2020'!$C$2:$C$2047,Worksheet!$F210),"-")</f>
        <v>-</v>
      </c>
      <c r="BS210" s="51" t="str">
        <f>IFERROR(AVERAGEIFS('Orders - December 2020'!$I$2:$I$2047,'Orders - December 2020'!$H$2:$H$2047,Worksheet!BS$3,'Orders - December 2020'!$C$2:$C$2047,Worksheet!$F210),"-")</f>
        <v>-</v>
      </c>
      <c r="BT210" s="51" t="str">
        <f>IFERROR(AVERAGEIFS('Orders - December 2020'!$I$2:$I$2047,'Orders - December 2020'!$H$2:$H$2047,Worksheet!BT$3,'Orders - December 2020'!$C$2:$C$2047,Worksheet!$F210),"-")</f>
        <v>-</v>
      </c>
      <c r="BU210" s="51" t="str">
        <f>IFERROR(AVERAGEIFS('Orders - December 2020'!$I$2:$I$2047,'Orders - December 2020'!$H$2:$H$2047,Worksheet!BU$3,'Orders - December 2020'!$C$2:$C$2047,Worksheet!$F210),"-")</f>
        <v>-</v>
      </c>
      <c r="BV210" s="51" t="str">
        <f>IFERROR(AVERAGEIFS('Orders - December 2020'!$I$2:$I$2047,'Orders - December 2020'!$H$2:$H$2047,Worksheet!BV$3,'Orders - December 2020'!$C$2:$C$2047,Worksheet!$F210),"-")</f>
        <v>-</v>
      </c>
      <c r="BW210" s="51" t="str">
        <f>IFERROR(AVERAGEIFS('Orders - December 2020'!$I$2:$I$2047,'Orders - December 2020'!$H$2:$H$2047,Worksheet!BW$3,'Orders - December 2020'!$C$2:$C$2047,Worksheet!$F210),"-")</f>
        <v>-</v>
      </c>
      <c r="BX210" s="51" t="str">
        <f>IFERROR(AVERAGEIFS('Orders - December 2020'!$I$2:$I$2047,'Orders - December 2020'!$H$2:$H$2047,Worksheet!BX$3,'Orders - December 2020'!$C$2:$C$2047,Worksheet!$F210),"-")</f>
        <v>-</v>
      </c>
      <c r="BY210" s="51" t="str">
        <f>IFERROR(AVERAGEIFS('Orders - December 2020'!$I$2:$I$2047,'Orders - December 2020'!$H$2:$H$2047,Worksheet!BY$3,'Orders - December 2020'!$C$2:$C$2047,Worksheet!$F210),"-")</f>
        <v>-</v>
      </c>
      <c r="BZ210" s="51" t="str">
        <f>IFERROR(AVERAGEIFS('Orders - December 2020'!$I$2:$I$2047,'Orders - December 2020'!$H$2:$H$2047,Worksheet!BZ$3,'Orders - December 2020'!$C$2:$C$2047,Worksheet!$F210),"-")</f>
        <v>-</v>
      </c>
      <c r="CA210" s="51" t="str">
        <f>IFERROR(AVERAGEIFS('Orders - December 2020'!$I$2:$I$2047,'Orders - December 2020'!$H$2:$H$2047,Worksheet!CA$3,'Orders - December 2020'!$C$2:$C$2047,Worksheet!$F210),"-")</f>
        <v>-</v>
      </c>
      <c r="CB210" s="51" t="str">
        <f>IFERROR(AVERAGEIFS('Orders - December 2020'!$I$2:$I$2047,'Orders - December 2020'!$H$2:$H$2047,Worksheet!CB$3,'Orders - December 2020'!$C$2:$C$2047,Worksheet!$F210),"-")</f>
        <v>-</v>
      </c>
      <c r="CC210" s="51" t="str">
        <f>IFERROR(AVERAGEIFS('Orders - December 2020'!$I$2:$I$2047,'Orders - December 2020'!$H$2:$H$2047,Worksheet!CC$3,'Orders - December 2020'!$C$2:$C$2047,Worksheet!$F210),"-")</f>
        <v>-</v>
      </c>
      <c r="CD210" s="51" t="str">
        <f>IFERROR(AVERAGEIFS('Orders - December 2020'!$I$2:$I$2047,'Orders - December 2020'!$H$2:$H$2047,Worksheet!CD$3,'Orders - December 2020'!$C$2:$C$2047,Worksheet!$F210),"-")</f>
        <v>-</v>
      </c>
      <c r="CE210" s="51" t="str">
        <f>IFERROR(AVERAGEIFS('Orders - December 2020'!$I$2:$I$2047,'Orders - December 2020'!$H$2:$H$2047,Worksheet!CE$3,'Orders - December 2020'!$C$2:$C$2047,Worksheet!$F210),"-")</f>
        <v>-</v>
      </c>
      <c r="CF210" s="51" t="str">
        <f>IFERROR(AVERAGEIFS('Orders - December 2020'!$I$2:$I$2047,'Orders - December 2020'!$H$2:$H$2047,Worksheet!CF$3,'Orders - December 2020'!$C$2:$C$2047,Worksheet!$F210),"-")</f>
        <v>-</v>
      </c>
      <c r="CG210" s="51" t="str">
        <f>IFERROR(AVERAGEIFS('Orders - December 2020'!$I$2:$I$2047,'Orders - December 2020'!$H$2:$H$2047,Worksheet!CG$3,'Orders - December 2020'!$C$2:$C$2047,Worksheet!$F210),"-")</f>
        <v>-</v>
      </c>
      <c r="CH210" s="51" t="str">
        <f>IFERROR(AVERAGEIFS('Orders - December 2020'!$I$2:$I$2047,'Orders - December 2020'!$H$2:$H$2047,Worksheet!CH$3,'Orders - December 2020'!$C$2:$C$2047,Worksheet!$F210),"-")</f>
        <v>-</v>
      </c>
      <c r="CI210" s="51" t="str">
        <f>IFERROR(AVERAGEIFS('Orders - December 2020'!$I$2:$I$2047,'Orders - December 2020'!$H$2:$H$2047,Worksheet!CI$3,'Orders - December 2020'!$C$2:$C$2047,Worksheet!$F210),"-")</f>
        <v>-</v>
      </c>
      <c r="CJ210" s="51" t="str">
        <f>IFERROR(AVERAGEIFS('Orders - December 2020'!$I$2:$I$2047,'Orders - December 2020'!$H$2:$H$2047,Worksheet!CJ$3,'Orders - December 2020'!$C$2:$C$2047,Worksheet!$F210),"-")</f>
        <v>-</v>
      </c>
      <c r="CK210" s="51" t="str">
        <f>IFERROR(AVERAGEIFS('Orders - December 2020'!$I$2:$I$2047,'Orders - December 2020'!$H$2:$H$2047,Worksheet!CK$3,'Orders - December 2020'!$C$2:$C$2047,Worksheet!$F210),"-")</f>
        <v>-</v>
      </c>
      <c r="CL210" s="51" t="str">
        <f>IFERROR(AVERAGEIFS('Orders - December 2020'!$I$2:$I$2047,'Orders - December 2020'!$H$2:$H$2047,Worksheet!CL$3,'Orders - December 2020'!$C$2:$C$2047,Worksheet!$F210),"-")</f>
        <v>-</v>
      </c>
      <c r="CM210" s="51" t="str">
        <f>IFERROR(AVERAGEIFS('Orders - December 2020'!$I$2:$I$2047,'Orders - December 2020'!$H$2:$H$2047,Worksheet!CM$3,'Orders - December 2020'!$C$2:$C$2047,Worksheet!$F210),"-")</f>
        <v>-</v>
      </c>
      <c r="CN210" s="51" t="str">
        <f>IFERROR(AVERAGEIFS('Orders - December 2020'!$I$2:$I$2047,'Orders - December 2020'!$H$2:$H$2047,Worksheet!CN$3,'Orders - December 2020'!$C$2:$C$2047,Worksheet!$F210),"-")</f>
        <v>-</v>
      </c>
      <c r="CO210" s="51">
        <f>IFERROR(AVERAGEIFS('Orders - December 2020'!$I$2:$I$2047,'Orders - December 2020'!$H$2:$H$2047,Worksheet!CO$3,'Orders - December 2020'!$C$2:$C$2047,Worksheet!$F210),"-")</f>
        <v>1</v>
      </c>
      <c r="CP210" s="51" t="str">
        <f>IFERROR(AVERAGEIFS('Orders - December 2020'!$I$2:$I$2047,'Orders - December 2020'!$H$2:$H$2047,Worksheet!CP$3,'Orders - December 2020'!$C$2:$C$2047,Worksheet!$F210),"-")</f>
        <v>-</v>
      </c>
      <c r="CQ210" s="51" t="str">
        <f>IFERROR(AVERAGEIFS('Orders - December 2020'!$I$2:$I$2047,'Orders - December 2020'!$H$2:$H$2047,Worksheet!CQ$3,'Orders - December 2020'!$C$2:$C$2047,Worksheet!$F210),"-")</f>
        <v>-</v>
      </c>
      <c r="CR210" s="51" t="str">
        <f>IFERROR(AVERAGEIFS('Orders - December 2020'!$I$2:$I$2047,'Orders - December 2020'!$H$2:$H$2047,Worksheet!CR$3,'Orders - December 2020'!$C$2:$C$2047,Worksheet!$F210),"-")</f>
        <v>-</v>
      </c>
      <c r="CS210" s="51" t="str">
        <f>IFERROR(AVERAGEIFS('Orders - December 2020'!$I$2:$I$2047,'Orders - December 2020'!$H$2:$H$2047,Worksheet!CS$3,'Orders - December 2020'!$C$2:$C$2047,Worksheet!$F210),"-")</f>
        <v>-</v>
      </c>
      <c r="CT210" s="51" t="str">
        <f>IFERROR(AVERAGEIFS('Orders - December 2020'!$I$2:$I$2047,'Orders - December 2020'!$H$2:$H$2047,Worksheet!CT$3,'Orders - December 2020'!$C$2:$C$2047,Worksheet!$F210),"-")</f>
        <v>-</v>
      </c>
      <c r="CU210" s="51" t="str">
        <f>IFERROR(AVERAGEIFS('Orders - December 2020'!$I$2:$I$2047,'Orders - December 2020'!$H$2:$H$2047,Worksheet!CU$3,'Orders - December 2020'!$C$2:$C$2047,Worksheet!$F210),"-")</f>
        <v>-</v>
      </c>
      <c r="CV210" s="51" t="str">
        <f>IFERROR(AVERAGEIFS('Orders - December 2020'!$I$2:$I$2047,'Orders - December 2020'!$H$2:$H$2047,Worksheet!CV$3,'Orders - December 2020'!$C$2:$C$2047,Worksheet!$F210),"-")</f>
        <v>-</v>
      </c>
      <c r="CW210" s="51" t="str">
        <f>IFERROR(AVERAGEIFS('Orders - December 2020'!$I$2:$I$2047,'Orders - December 2020'!$H$2:$H$2047,Worksheet!CW$3,'Orders - December 2020'!$C$2:$C$2047,Worksheet!$F210),"-")</f>
        <v>-</v>
      </c>
      <c r="CX210" s="51" t="str">
        <f>IFERROR(AVERAGEIFS('Orders - December 2020'!$I$2:$I$2047,'Orders - December 2020'!$H$2:$H$2047,Worksheet!CX$3,'Orders - December 2020'!$C$2:$C$2047,Worksheet!$F210),"-")</f>
        <v>-</v>
      </c>
      <c r="CY210" s="51" t="str">
        <f>IFERROR(AVERAGEIFS('Orders - December 2020'!$I$2:$I$2047,'Orders - December 2020'!$H$2:$H$2047,Worksheet!CY$3,'Orders - December 2020'!$C$2:$C$2047,Worksheet!$F210),"-")</f>
        <v>-</v>
      </c>
      <c r="CZ210" s="51" t="str">
        <f>IFERROR(AVERAGEIFS('Orders - December 2020'!$I$2:$I$2047,'Orders - December 2020'!$H$2:$H$2047,Worksheet!CZ$3,'Orders - December 2020'!$C$2:$C$2047,Worksheet!$F210),"-")</f>
        <v>-</v>
      </c>
      <c r="DA210" s="51" t="str">
        <f>IFERROR(AVERAGEIFS('Orders - December 2020'!$I$2:$I$2047,'Orders - December 2020'!$H$2:$H$2047,Worksheet!DA$3,'Orders - December 2020'!$C$2:$C$2047,Worksheet!$F210),"-")</f>
        <v>-</v>
      </c>
      <c r="DB210" s="51" t="str">
        <f>IFERROR(AVERAGEIFS('Orders - December 2020'!$I$2:$I$2047,'Orders - December 2020'!$H$2:$H$2047,Worksheet!DB$3,'Orders - December 2020'!$C$2:$C$2047,Worksheet!$F210),"-")</f>
        <v>-</v>
      </c>
      <c r="DC210" s="51" t="str">
        <f>IFERROR(AVERAGEIFS('Orders - December 2020'!$I$2:$I$2047,'Orders - December 2020'!$H$2:$H$2047,Worksheet!DC$3,'Orders - December 2020'!$C$2:$C$2047,Worksheet!$F210),"-")</f>
        <v>-</v>
      </c>
      <c r="DD210" s="51" t="str">
        <f>IFERROR(AVERAGEIFS('Orders - December 2020'!$I$2:$I$2047,'Orders - December 2020'!$H$2:$H$2047,Worksheet!DD$3,'Orders - December 2020'!$C$2:$C$2047,Worksheet!$F210),"-")</f>
        <v>-</v>
      </c>
      <c r="DE210" s="51" t="str">
        <f>IFERROR(AVERAGEIFS('Orders - December 2020'!$I$2:$I$2047,'Orders - December 2020'!$H$2:$H$2047,Worksheet!DE$3,'Orders - December 2020'!$C$2:$C$2047,Worksheet!$F210),"-")</f>
        <v>-</v>
      </c>
      <c r="DF210" s="51" t="str">
        <f>IFERROR(AVERAGEIFS('Orders - December 2020'!$I$2:$I$2047,'Orders - December 2020'!$H$2:$H$2047,Worksheet!DF$3,'Orders - December 2020'!$C$2:$C$2047,Worksheet!$F210),"-")</f>
        <v>-</v>
      </c>
      <c r="DG210" s="51" t="str">
        <f>IFERROR(AVERAGEIFS('Orders - December 2020'!$I$2:$I$2047,'Orders - December 2020'!$H$2:$H$2047,Worksheet!DG$3,'Orders - December 2020'!$C$2:$C$2047,Worksheet!$F210),"-")</f>
        <v>-</v>
      </c>
      <c r="DH210" s="51" t="str">
        <f>IFERROR(AVERAGEIFS('Orders - December 2020'!$I$2:$I$2047,'Orders - December 2020'!$H$2:$H$2047,Worksheet!DH$3,'Orders - December 2020'!$C$2:$C$2047,Worksheet!$F210),"-")</f>
        <v>-</v>
      </c>
      <c r="DI210" s="51" t="str">
        <f>IFERROR(AVERAGEIFS('Orders - December 2020'!$I$2:$I$2047,'Orders - December 2020'!$H$2:$H$2047,Worksheet!DI$3,'Orders - December 2020'!$C$2:$C$2047,Worksheet!$F210),"-")</f>
        <v>-</v>
      </c>
      <c r="DJ210" s="51" t="str">
        <f>IFERROR(AVERAGEIFS('Orders - December 2020'!$I$2:$I$2047,'Orders - December 2020'!$H$2:$H$2047,Worksheet!DJ$3,'Orders - December 2020'!$C$2:$C$2047,Worksheet!$F210),"-")</f>
        <v>-</v>
      </c>
      <c r="DK210" s="51" t="str">
        <f>IFERROR(AVERAGEIFS('Orders - December 2020'!$I$2:$I$2047,'Orders - December 2020'!$H$2:$H$2047,Worksheet!DK$3,'Orders - December 2020'!$C$2:$C$2047,Worksheet!$F210),"-")</f>
        <v>-</v>
      </c>
      <c r="DL210" s="51" t="str">
        <f>IFERROR(AVERAGEIFS('Orders - December 2020'!$I$2:$I$2047,'Orders - December 2020'!$H$2:$H$2047,Worksheet!DL$3,'Orders - December 2020'!$C$2:$C$2047,Worksheet!$F210),"-")</f>
        <v>-</v>
      </c>
      <c r="DM210" s="51" t="str">
        <f>IFERROR(AVERAGEIFS('Orders - December 2020'!$I$2:$I$2047,'Orders - December 2020'!$H$2:$H$2047,Worksheet!DM$3,'Orders - December 2020'!$C$2:$C$2047,Worksheet!$F210),"-")</f>
        <v>-</v>
      </c>
      <c r="DN210" s="51" t="str">
        <f>IFERROR(AVERAGEIFS('Orders - December 2020'!$I$2:$I$2047,'Orders - December 2020'!$H$2:$H$2047,Worksheet!DN$3,'Orders - December 2020'!$C$2:$C$2047,Worksheet!$F210),"-")</f>
        <v>-</v>
      </c>
      <c r="DO210" s="51" t="str">
        <f>IFERROR(AVERAGEIFS('Orders - December 2020'!$I$2:$I$2047,'Orders - December 2020'!$H$2:$H$2047,Worksheet!DO$3,'Orders - December 2020'!$C$2:$C$2047,Worksheet!$F210),"-")</f>
        <v>-</v>
      </c>
      <c r="DP210" s="51" t="str">
        <f>IFERROR(AVERAGEIFS('Orders - December 2020'!$I$2:$I$2047,'Orders - December 2020'!$H$2:$H$2047,Worksheet!DP$3,'Orders - December 2020'!$C$2:$C$2047,Worksheet!$F210),"-")</f>
        <v>-</v>
      </c>
      <c r="DQ210" s="51" t="str">
        <f>IFERROR(AVERAGEIFS('Orders - December 2020'!$I$2:$I$2047,'Orders - December 2020'!$H$2:$H$2047,Worksheet!DQ$3,'Orders - December 2020'!$C$2:$C$2047,Worksheet!$F210),"-")</f>
        <v>-</v>
      </c>
      <c r="DR210" s="51" t="str">
        <f>IFERROR(AVERAGEIFS('Orders - December 2020'!$I$2:$I$2047,'Orders - December 2020'!$H$2:$H$2047,Worksheet!DR$3,'Orders - December 2020'!$C$2:$C$2047,Worksheet!$F210),"-")</f>
        <v>-</v>
      </c>
      <c r="DS210" s="51" t="str">
        <f>IFERROR(AVERAGEIFS('Orders - December 2020'!$I$2:$I$2047,'Orders - December 2020'!$H$2:$H$2047,Worksheet!DS$3,'Orders - December 2020'!$C$2:$C$2047,Worksheet!$F210),"-")</f>
        <v>-</v>
      </c>
      <c r="DT210" s="51" t="str">
        <f>IFERROR(AVERAGEIFS('Orders - December 2020'!$I$2:$I$2047,'Orders - December 2020'!$H$2:$H$2047,Worksheet!DT$3,'Orders - December 2020'!$C$2:$C$2047,Worksheet!$F210),"-")</f>
        <v>-</v>
      </c>
      <c r="DU210" s="51" t="str">
        <f>IFERROR(AVERAGEIFS('Orders - December 2020'!$I$2:$I$2047,'Orders - December 2020'!$H$2:$H$2047,Worksheet!DU$3,'Orders - December 2020'!$C$2:$C$2047,Worksheet!$F210),"-")</f>
        <v>-</v>
      </c>
      <c r="DV210" s="51" t="str">
        <f>IFERROR(AVERAGEIFS('Orders - December 2020'!$I$2:$I$2047,'Orders - December 2020'!$H$2:$H$2047,Worksheet!DV$3,'Orders - December 2020'!$C$2:$C$2047,Worksheet!$F210),"-")</f>
        <v>-</v>
      </c>
      <c r="DW210" s="51">
        <f>IFERROR(AVERAGEIFS('Orders - December 2020'!$I$2:$I$2047,'Orders - December 2020'!$H$2:$H$2047,Worksheet!DW$3,'Orders - December 2020'!$C$2:$C$2047,Worksheet!$F210),"-")</f>
        <v>1</v>
      </c>
      <c r="DX210" s="51" t="str">
        <f>IFERROR(AVERAGEIFS('Orders - December 2020'!$I$2:$I$2047,'Orders - December 2020'!$H$2:$H$2047,Worksheet!DX$3,'Orders - December 2020'!$C$2:$C$2047,Worksheet!$F210),"-")</f>
        <v>-</v>
      </c>
      <c r="DY210" s="51">
        <f>IFERROR(AVERAGEIFS('Orders - December 2020'!$I$2:$I$2047,'Orders - December 2020'!$H$2:$H$2047,Worksheet!DY$3,'Orders - December 2020'!$C$2:$C$2047,Worksheet!$F210),"-")</f>
        <v>1</v>
      </c>
      <c r="DZ210" s="51">
        <f>IFERROR(AVERAGEIFS('Orders - December 2020'!$I$2:$I$2047,'Orders - December 2020'!$H$2:$H$2047,Worksheet!DZ$3,'Orders - December 2020'!$C$2:$C$2047,Worksheet!$F210),"-")</f>
        <v>1</v>
      </c>
      <c r="EA210" s="51" t="str">
        <f>IFERROR(AVERAGEIFS('Orders - December 2020'!$I$2:$I$2047,'Orders - December 2020'!$H$2:$H$2047,Worksheet!EA$3,'Orders - December 2020'!$C$2:$C$2047,Worksheet!$F210),"-")</f>
        <v>-</v>
      </c>
      <c r="EB210" s="51" t="str">
        <f>IFERROR(AVERAGEIFS('Orders - December 2020'!$I$2:$I$2047,'Orders - December 2020'!$H$2:$H$2047,Worksheet!EB$3,'Orders - December 2020'!$C$2:$C$2047,Worksheet!$F210),"-")</f>
        <v>-</v>
      </c>
      <c r="EC210" s="51" t="str">
        <f>IFERROR(AVERAGEIFS('Orders - December 2020'!$I$2:$I$2047,'Orders - December 2020'!$H$2:$H$2047,Worksheet!EC$3,'Orders - December 2020'!$C$2:$C$2047,Worksheet!$F210),"-")</f>
        <v>-</v>
      </c>
      <c r="ED210" s="51">
        <f>IFERROR(AVERAGEIFS('Orders - December 2020'!$I$2:$I$2047,'Orders - December 2020'!$H$2:$H$2047,Worksheet!ED$3,'Orders - December 2020'!$C$2:$C$2047,Worksheet!$F210),"-")</f>
        <v>3</v>
      </c>
      <c r="EE210" s="51">
        <f>IFERROR(AVERAGEIFS('Orders - December 2020'!$I$2:$I$2047,'Orders - December 2020'!$H$2:$H$2047,Worksheet!EE$3,'Orders - December 2020'!$C$2:$C$2047,Worksheet!$F210),"-")</f>
        <v>1</v>
      </c>
      <c r="EF210" s="51" t="str">
        <f>IFERROR(AVERAGEIFS('Orders - December 2020'!$I$2:$I$2047,'Orders - December 2020'!$H$2:$H$2047,Worksheet!EF$3,'Orders - December 2020'!$C$2:$C$2047,Worksheet!$F210),"-")</f>
        <v>-</v>
      </c>
      <c r="EG210" s="51" t="str">
        <f>IFERROR(AVERAGEIFS('Orders - December 2020'!$I$2:$I$2047,'Orders - December 2020'!$H$2:$H$2047,Worksheet!EG$3,'Orders - December 2020'!$C$2:$C$2047,Worksheet!$F210),"-")</f>
        <v>-</v>
      </c>
      <c r="EH210" s="51" t="str">
        <f>IFERROR(AVERAGEIFS('Orders - December 2020'!$I$2:$I$2047,'Orders - December 2020'!$H$2:$H$2047,Worksheet!EH$3,'Orders - December 2020'!$C$2:$C$2047,Worksheet!$F210),"-")</f>
        <v>-</v>
      </c>
      <c r="EI210" s="51" t="str">
        <f>IFERROR(AVERAGEIFS('Orders - December 2020'!$I$2:$I$2047,'Orders - December 2020'!$H$2:$H$2047,Worksheet!EI$3,'Orders - December 2020'!$C$2:$C$2047,Worksheet!$F210),"-")</f>
        <v>-</v>
      </c>
      <c r="EJ210" s="51" t="str">
        <f>IFERROR(AVERAGEIFS('Orders - December 2020'!$I$2:$I$2047,'Orders - December 2020'!$H$2:$H$2047,Worksheet!EJ$3,'Orders - December 2020'!$C$2:$C$2047,Worksheet!$F210),"-")</f>
        <v>-</v>
      </c>
      <c r="EK210" s="51" t="str">
        <f>IFERROR(AVERAGEIFS('Orders - December 2020'!$I$2:$I$2047,'Orders - December 2020'!$H$2:$H$2047,Worksheet!EK$3,'Orders - December 2020'!$C$2:$C$2047,Worksheet!$F210),"-")</f>
        <v>-</v>
      </c>
      <c r="EL210" s="51" t="str">
        <f>IFERROR(AVERAGEIFS('Orders - December 2020'!$I$2:$I$2047,'Orders - December 2020'!$H$2:$H$2047,Worksheet!EL$3,'Orders - December 2020'!$C$2:$C$2047,Worksheet!$F210),"-")</f>
        <v>-</v>
      </c>
      <c r="EM210" s="51" t="str">
        <f>IFERROR(AVERAGEIFS('Orders - December 2020'!$I$2:$I$2047,'Orders - December 2020'!$H$2:$H$2047,Worksheet!EM$3,'Orders - December 2020'!$C$2:$C$2047,Worksheet!$F210),"-")</f>
        <v>-</v>
      </c>
      <c r="EN210" s="51" t="str">
        <f>IFERROR(AVERAGEIFS('Orders - December 2020'!$I$2:$I$2047,'Orders - December 2020'!$H$2:$H$2047,Worksheet!EN$3,'Orders - December 2020'!$C$2:$C$2047,Worksheet!$F210),"-")</f>
        <v>-</v>
      </c>
      <c r="EO210" s="51" t="str">
        <f>IFERROR(AVERAGEIFS('Orders - December 2020'!$I$2:$I$2047,'Orders - December 2020'!$H$2:$H$2047,Worksheet!EO$3,'Orders - December 2020'!$C$2:$C$2047,Worksheet!$F210),"-")</f>
        <v>-</v>
      </c>
      <c r="EP210" s="51" t="str">
        <f>IFERROR(AVERAGEIFS('Orders - December 2020'!$I$2:$I$2047,'Orders - December 2020'!$H$2:$H$2047,Worksheet!EP$3,'Orders - December 2020'!$C$2:$C$2047,Worksheet!$F210),"-")</f>
        <v>-</v>
      </c>
      <c r="EQ210" s="51" t="str">
        <f>IFERROR(AVERAGEIFS('Orders - December 2020'!$I$2:$I$2047,'Orders - December 2020'!$H$2:$H$2047,Worksheet!EQ$3,'Orders - December 2020'!$C$2:$C$2047,Worksheet!$F210),"-")</f>
        <v>-</v>
      </c>
      <c r="ER210" s="51" t="str">
        <f>IFERROR(AVERAGEIFS('Orders - December 2020'!$I$2:$I$2047,'Orders - December 2020'!$H$2:$H$2047,Worksheet!ER$3,'Orders - December 2020'!$C$2:$C$2047,Worksheet!$F210),"-")</f>
        <v>-</v>
      </c>
      <c r="ES210" s="51" t="str">
        <f>IFERROR(AVERAGEIFS('Orders - December 2020'!$I$2:$I$2047,'Orders - December 2020'!$H$2:$H$2047,Worksheet!ES$3,'Orders - December 2020'!$C$2:$C$2047,Worksheet!$F210),"-")</f>
        <v>-</v>
      </c>
      <c r="ET210" s="51" t="str">
        <f>IFERROR(AVERAGEIFS('Orders - December 2020'!$I$2:$I$2047,'Orders - December 2020'!$H$2:$H$2047,Worksheet!ET$3,'Orders - December 2020'!$C$2:$C$2047,Worksheet!$F210),"-")</f>
        <v>-</v>
      </c>
      <c r="EU210" s="51" t="str">
        <f>IFERROR(AVERAGEIFS('Orders - December 2020'!$I$2:$I$2047,'Orders - December 2020'!$H$2:$H$2047,Worksheet!EU$3,'Orders - December 2020'!$C$2:$C$2047,Worksheet!$F210),"-")</f>
        <v>-</v>
      </c>
      <c r="EV210" s="51" t="str">
        <f>IFERROR(AVERAGEIFS('Orders - December 2020'!$I$2:$I$2047,'Orders - December 2020'!$H$2:$H$2047,Worksheet!EV$3,'Orders - December 2020'!$C$2:$C$2047,Worksheet!$F210),"-")</f>
        <v>-</v>
      </c>
      <c r="EW210" s="51" t="str">
        <f>IFERROR(AVERAGEIFS('Orders - December 2020'!$I$2:$I$2047,'Orders - December 2020'!$H$2:$H$2047,Worksheet!EW$3,'Orders - December 2020'!$C$2:$C$2047,Worksheet!$F210),"-")</f>
        <v>-</v>
      </c>
      <c r="EX210" s="51" t="str">
        <f>IFERROR(AVERAGEIFS('Orders - December 2020'!$I$2:$I$2047,'Orders - December 2020'!$H$2:$H$2047,Worksheet!EX$3,'Orders - December 2020'!$C$2:$C$2047,Worksheet!$F210),"-")</f>
        <v>-</v>
      </c>
      <c r="EY210" s="51" t="str">
        <f>IFERROR(AVERAGEIFS('Orders - December 2020'!$I$2:$I$2047,'Orders - December 2020'!$H$2:$H$2047,Worksheet!EY$3,'Orders - December 2020'!$C$2:$C$2047,Worksheet!$F210),"-")</f>
        <v>-</v>
      </c>
      <c r="EZ210" s="51">
        <f>IFERROR(AVERAGEIFS('Orders - December 2020'!$I$2:$I$2047,'Orders - December 2020'!$H$2:$H$2047,Worksheet!EZ$3,'Orders - December 2020'!$C$2:$C$2047,Worksheet!$F210),"-")</f>
        <v>1</v>
      </c>
      <c r="FA210" s="51" t="str">
        <f>IFERROR(AVERAGEIFS('Orders - December 2020'!$I$2:$I$2047,'Orders - December 2020'!$H$2:$H$2047,Worksheet!FA$3,'Orders - December 2020'!$C$2:$C$2047,Worksheet!$F210),"-")</f>
        <v>-</v>
      </c>
      <c r="FB210" s="51" t="str">
        <f>IFERROR(AVERAGEIFS('Orders - December 2020'!$I$2:$I$2047,'Orders - December 2020'!$H$2:$H$2047,Worksheet!FB$3,'Orders - December 2020'!$C$2:$C$2047,Worksheet!$F210),"-")</f>
        <v>-</v>
      </c>
      <c r="FC210" s="51" t="str">
        <f>IFERROR(AVERAGEIFS('Orders - December 2020'!$I$2:$I$2047,'Orders - December 2020'!$H$2:$H$2047,Worksheet!FC$3,'Orders - December 2020'!$C$2:$C$2047,Worksheet!$F210),"-")</f>
        <v>-</v>
      </c>
      <c r="FD210" s="51" t="str">
        <f>IFERROR(AVERAGEIFS('Orders - December 2020'!$I$2:$I$2047,'Orders - December 2020'!$H$2:$H$2047,Worksheet!FD$3,'Orders - December 2020'!$C$2:$C$2047,Worksheet!$F210),"-")</f>
        <v>-</v>
      </c>
      <c r="FE210" s="51" t="str">
        <f>IFERROR(AVERAGEIFS('Orders - December 2020'!$I$2:$I$2047,'Orders - December 2020'!$H$2:$H$2047,Worksheet!FE$3,'Orders - December 2020'!$C$2:$C$2047,Worksheet!$F210),"-")</f>
        <v>-</v>
      </c>
      <c r="FF210" s="51" t="str">
        <f>IFERROR(AVERAGEIFS('Orders - December 2020'!$I$2:$I$2047,'Orders - December 2020'!$H$2:$H$2047,Worksheet!FF$3,'Orders - December 2020'!$C$2:$C$2047,Worksheet!$F210),"-")</f>
        <v>-</v>
      </c>
      <c r="FG210" s="52" t="str">
        <f>IFERROR(AVERAGEIFS('Orders - December 2020'!$I$2:$I$2047,'Orders - December 2020'!$H$2:$H$2047,Worksheet!FG$3,'Orders - December 2020'!$C$2:$C$2047,Worksheet!$F210),"-")</f>
        <v>-</v>
      </c>
    </row>
    <row r="211" spans="6:163">
      <c r="F211" s="45" t="str">
        <v>Topraf</v>
      </c>
      <c r="G211" s="50" t="str">
        <f>IFERROR(AVERAGEIFS('Orders - December 2020'!$I$2:$I$2047,'Orders - December 2020'!$H$2:$H$2047,Worksheet!G$3,'Orders - December 2020'!$C$2:$C$2047,Worksheet!$F211),"-")</f>
        <v>-</v>
      </c>
      <c r="H211" s="51" t="str">
        <f>IFERROR(AVERAGEIFS('Orders - December 2020'!$I$2:$I$2047,'Orders - December 2020'!$H$2:$H$2047,Worksheet!H$3,'Orders - December 2020'!$C$2:$C$2047,Worksheet!$F211),"-")</f>
        <v>-</v>
      </c>
      <c r="I211" s="51" t="str">
        <f>IFERROR(AVERAGEIFS('Orders - December 2020'!$I$2:$I$2047,'Orders - December 2020'!$H$2:$H$2047,Worksheet!I$3,'Orders - December 2020'!$C$2:$C$2047,Worksheet!$F211),"-")</f>
        <v>-</v>
      </c>
      <c r="J211" s="51" t="str">
        <f>IFERROR(AVERAGEIFS('Orders - December 2020'!$I$2:$I$2047,'Orders - December 2020'!$H$2:$H$2047,Worksheet!J$3,'Orders - December 2020'!$C$2:$C$2047,Worksheet!$F211),"-")</f>
        <v>-</v>
      </c>
      <c r="K211" s="51" t="str">
        <f>IFERROR(AVERAGEIFS('Orders - December 2020'!$I$2:$I$2047,'Orders - December 2020'!$H$2:$H$2047,Worksheet!K$3,'Orders - December 2020'!$C$2:$C$2047,Worksheet!$F211),"-")</f>
        <v>-</v>
      </c>
      <c r="L211" s="51" t="str">
        <f>IFERROR(AVERAGEIFS('Orders - December 2020'!$I$2:$I$2047,'Orders - December 2020'!$H$2:$H$2047,Worksheet!L$3,'Orders - December 2020'!$C$2:$C$2047,Worksheet!$F211),"-")</f>
        <v>-</v>
      </c>
      <c r="M211" s="51" t="str">
        <f>IFERROR(AVERAGEIFS('Orders - December 2020'!$I$2:$I$2047,'Orders - December 2020'!$H$2:$H$2047,Worksheet!M$3,'Orders - December 2020'!$C$2:$C$2047,Worksheet!$F211),"-")</f>
        <v>-</v>
      </c>
      <c r="N211" s="51" t="str">
        <f>IFERROR(AVERAGEIFS('Orders - December 2020'!$I$2:$I$2047,'Orders - December 2020'!$H$2:$H$2047,Worksheet!N$3,'Orders - December 2020'!$C$2:$C$2047,Worksheet!$F211),"-")</f>
        <v>-</v>
      </c>
      <c r="O211" s="51" t="str">
        <f>IFERROR(AVERAGEIFS('Orders - December 2020'!$I$2:$I$2047,'Orders - December 2020'!$H$2:$H$2047,Worksheet!O$3,'Orders - December 2020'!$C$2:$C$2047,Worksheet!$F211),"-")</f>
        <v>-</v>
      </c>
      <c r="P211" s="51" t="str">
        <f>IFERROR(AVERAGEIFS('Orders - December 2020'!$I$2:$I$2047,'Orders - December 2020'!$H$2:$H$2047,Worksheet!P$3,'Orders - December 2020'!$C$2:$C$2047,Worksheet!$F211),"-")</f>
        <v>-</v>
      </c>
      <c r="Q211" s="51" t="str">
        <f>IFERROR(AVERAGEIFS('Orders - December 2020'!$I$2:$I$2047,'Orders - December 2020'!$H$2:$H$2047,Worksheet!Q$3,'Orders - December 2020'!$C$2:$C$2047,Worksheet!$F211),"-")</f>
        <v>-</v>
      </c>
      <c r="R211" s="51" t="str">
        <f>IFERROR(AVERAGEIFS('Orders - December 2020'!$I$2:$I$2047,'Orders - December 2020'!$H$2:$H$2047,Worksheet!R$3,'Orders - December 2020'!$C$2:$C$2047,Worksheet!$F211),"-")</f>
        <v>-</v>
      </c>
      <c r="S211" s="51" t="str">
        <f>IFERROR(AVERAGEIFS('Orders - December 2020'!$I$2:$I$2047,'Orders - December 2020'!$H$2:$H$2047,Worksheet!S$3,'Orders - December 2020'!$C$2:$C$2047,Worksheet!$F211),"-")</f>
        <v>-</v>
      </c>
      <c r="T211" s="51" t="str">
        <f>IFERROR(AVERAGEIFS('Orders - December 2020'!$I$2:$I$2047,'Orders - December 2020'!$H$2:$H$2047,Worksheet!T$3,'Orders - December 2020'!$C$2:$C$2047,Worksheet!$F211),"-")</f>
        <v>-</v>
      </c>
      <c r="U211" s="51" t="str">
        <f>IFERROR(AVERAGEIFS('Orders - December 2020'!$I$2:$I$2047,'Orders - December 2020'!$H$2:$H$2047,Worksheet!U$3,'Orders - December 2020'!$C$2:$C$2047,Worksheet!$F211),"-")</f>
        <v>-</v>
      </c>
      <c r="V211" s="51" t="str">
        <f>IFERROR(AVERAGEIFS('Orders - December 2020'!$I$2:$I$2047,'Orders - December 2020'!$H$2:$H$2047,Worksheet!V$3,'Orders - December 2020'!$C$2:$C$2047,Worksheet!$F211),"-")</f>
        <v>-</v>
      </c>
      <c r="W211" s="51" t="str">
        <f>IFERROR(AVERAGEIFS('Orders - December 2020'!$I$2:$I$2047,'Orders - December 2020'!$H$2:$H$2047,Worksheet!W$3,'Orders - December 2020'!$C$2:$C$2047,Worksheet!$F211),"-")</f>
        <v>-</v>
      </c>
      <c r="X211" s="51" t="str">
        <f>IFERROR(AVERAGEIFS('Orders - December 2020'!$I$2:$I$2047,'Orders - December 2020'!$H$2:$H$2047,Worksheet!X$3,'Orders - December 2020'!$C$2:$C$2047,Worksheet!$F211),"-")</f>
        <v>-</v>
      </c>
      <c r="Y211" s="51" t="str">
        <f>IFERROR(AVERAGEIFS('Orders - December 2020'!$I$2:$I$2047,'Orders - December 2020'!$H$2:$H$2047,Worksheet!Y$3,'Orders - December 2020'!$C$2:$C$2047,Worksheet!$F211),"-")</f>
        <v>-</v>
      </c>
      <c r="Z211" s="51" t="str">
        <f>IFERROR(AVERAGEIFS('Orders - December 2020'!$I$2:$I$2047,'Orders - December 2020'!$H$2:$H$2047,Worksheet!Z$3,'Orders - December 2020'!$C$2:$C$2047,Worksheet!$F211),"-")</f>
        <v>-</v>
      </c>
      <c r="AA211" s="51" t="str">
        <f>IFERROR(AVERAGEIFS('Orders - December 2020'!$I$2:$I$2047,'Orders - December 2020'!$H$2:$H$2047,Worksheet!AA$3,'Orders - December 2020'!$C$2:$C$2047,Worksheet!$F211),"-")</f>
        <v>-</v>
      </c>
      <c r="AB211" s="51" t="str">
        <f>IFERROR(AVERAGEIFS('Orders - December 2020'!$I$2:$I$2047,'Orders - December 2020'!$H$2:$H$2047,Worksheet!AB$3,'Orders - December 2020'!$C$2:$C$2047,Worksheet!$F211),"-")</f>
        <v>-</v>
      </c>
      <c r="AC211" s="51" t="str">
        <f>IFERROR(AVERAGEIFS('Orders - December 2020'!$I$2:$I$2047,'Orders - December 2020'!$H$2:$H$2047,Worksheet!AC$3,'Orders - December 2020'!$C$2:$C$2047,Worksheet!$F211),"-")</f>
        <v>-</v>
      </c>
      <c r="AD211" s="51" t="str">
        <f>IFERROR(AVERAGEIFS('Orders - December 2020'!$I$2:$I$2047,'Orders - December 2020'!$H$2:$H$2047,Worksheet!AD$3,'Orders - December 2020'!$C$2:$C$2047,Worksheet!$F211),"-")</f>
        <v>-</v>
      </c>
      <c r="AE211" s="51" t="str">
        <f>IFERROR(AVERAGEIFS('Orders - December 2020'!$I$2:$I$2047,'Orders - December 2020'!$H$2:$H$2047,Worksheet!AE$3,'Orders - December 2020'!$C$2:$C$2047,Worksheet!$F211),"-")</f>
        <v>-</v>
      </c>
      <c r="AF211" s="51" t="str">
        <f>IFERROR(AVERAGEIFS('Orders - December 2020'!$I$2:$I$2047,'Orders - December 2020'!$H$2:$H$2047,Worksheet!AF$3,'Orders - December 2020'!$C$2:$C$2047,Worksheet!$F211),"-")</f>
        <v>-</v>
      </c>
      <c r="AG211" s="51" t="str">
        <f>IFERROR(AVERAGEIFS('Orders - December 2020'!$I$2:$I$2047,'Orders - December 2020'!$H$2:$H$2047,Worksheet!AG$3,'Orders - December 2020'!$C$2:$C$2047,Worksheet!$F211),"-")</f>
        <v>-</v>
      </c>
      <c r="AH211" s="51" t="str">
        <f>IFERROR(AVERAGEIFS('Orders - December 2020'!$I$2:$I$2047,'Orders - December 2020'!$H$2:$H$2047,Worksheet!AH$3,'Orders - December 2020'!$C$2:$C$2047,Worksheet!$F211),"-")</f>
        <v>-</v>
      </c>
      <c r="AI211" s="51" t="str">
        <f>IFERROR(AVERAGEIFS('Orders - December 2020'!$I$2:$I$2047,'Orders - December 2020'!$H$2:$H$2047,Worksheet!AI$3,'Orders - December 2020'!$C$2:$C$2047,Worksheet!$F211),"-")</f>
        <v>-</v>
      </c>
      <c r="AJ211" s="51" t="str">
        <f>IFERROR(AVERAGEIFS('Orders - December 2020'!$I$2:$I$2047,'Orders - December 2020'!$H$2:$H$2047,Worksheet!AJ$3,'Orders - December 2020'!$C$2:$C$2047,Worksheet!$F211),"-")</f>
        <v>-</v>
      </c>
      <c r="AK211" s="51" t="str">
        <f>IFERROR(AVERAGEIFS('Orders - December 2020'!$I$2:$I$2047,'Orders - December 2020'!$H$2:$H$2047,Worksheet!AK$3,'Orders - December 2020'!$C$2:$C$2047,Worksheet!$F211),"-")</f>
        <v>-</v>
      </c>
      <c r="AL211" s="51" t="str">
        <f>IFERROR(AVERAGEIFS('Orders - December 2020'!$I$2:$I$2047,'Orders - December 2020'!$H$2:$H$2047,Worksheet!AL$3,'Orders - December 2020'!$C$2:$C$2047,Worksheet!$F211),"-")</f>
        <v>-</v>
      </c>
      <c r="AM211" s="51" t="str">
        <f>IFERROR(AVERAGEIFS('Orders - December 2020'!$I$2:$I$2047,'Orders - December 2020'!$H$2:$H$2047,Worksheet!AM$3,'Orders - December 2020'!$C$2:$C$2047,Worksheet!$F211),"-")</f>
        <v>-</v>
      </c>
      <c r="AN211" s="51" t="str">
        <f>IFERROR(AVERAGEIFS('Orders - December 2020'!$I$2:$I$2047,'Orders - December 2020'!$H$2:$H$2047,Worksheet!AN$3,'Orders - December 2020'!$C$2:$C$2047,Worksheet!$F211),"-")</f>
        <v>-</v>
      </c>
      <c r="AO211" s="51" t="str">
        <f>IFERROR(AVERAGEIFS('Orders - December 2020'!$I$2:$I$2047,'Orders - December 2020'!$H$2:$H$2047,Worksheet!AO$3,'Orders - December 2020'!$C$2:$C$2047,Worksheet!$F211),"-")</f>
        <v>-</v>
      </c>
      <c r="AP211" s="51" t="str">
        <f>IFERROR(AVERAGEIFS('Orders - December 2020'!$I$2:$I$2047,'Orders - December 2020'!$H$2:$H$2047,Worksheet!AP$3,'Orders - December 2020'!$C$2:$C$2047,Worksheet!$F211),"-")</f>
        <v>-</v>
      </c>
      <c r="AQ211" s="51" t="str">
        <f>IFERROR(AVERAGEIFS('Orders - December 2020'!$I$2:$I$2047,'Orders - December 2020'!$H$2:$H$2047,Worksheet!AQ$3,'Orders - December 2020'!$C$2:$C$2047,Worksheet!$F211),"-")</f>
        <v>-</v>
      </c>
      <c r="AR211" s="51" t="str">
        <f>IFERROR(AVERAGEIFS('Orders - December 2020'!$I$2:$I$2047,'Orders - December 2020'!$H$2:$H$2047,Worksheet!AR$3,'Orders - December 2020'!$C$2:$C$2047,Worksheet!$F211),"-")</f>
        <v>-</v>
      </c>
      <c r="AS211" s="51" t="str">
        <f>IFERROR(AVERAGEIFS('Orders - December 2020'!$I$2:$I$2047,'Orders - December 2020'!$H$2:$H$2047,Worksheet!AS$3,'Orders - December 2020'!$C$2:$C$2047,Worksheet!$F211),"-")</f>
        <v>-</v>
      </c>
      <c r="AT211" s="51" t="str">
        <f>IFERROR(AVERAGEIFS('Orders - December 2020'!$I$2:$I$2047,'Orders - December 2020'!$H$2:$H$2047,Worksheet!AT$3,'Orders - December 2020'!$C$2:$C$2047,Worksheet!$F211),"-")</f>
        <v>-</v>
      </c>
      <c r="AU211" s="51" t="str">
        <f>IFERROR(AVERAGEIFS('Orders - December 2020'!$I$2:$I$2047,'Orders - December 2020'!$H$2:$H$2047,Worksheet!AU$3,'Orders - December 2020'!$C$2:$C$2047,Worksheet!$F211),"-")</f>
        <v>-</v>
      </c>
      <c r="AV211" s="51" t="str">
        <f>IFERROR(AVERAGEIFS('Orders - December 2020'!$I$2:$I$2047,'Orders - December 2020'!$H$2:$H$2047,Worksheet!AV$3,'Orders - December 2020'!$C$2:$C$2047,Worksheet!$F211),"-")</f>
        <v>-</v>
      </c>
      <c r="AW211" s="51" t="str">
        <f>IFERROR(AVERAGEIFS('Orders - December 2020'!$I$2:$I$2047,'Orders - December 2020'!$H$2:$H$2047,Worksheet!AW$3,'Orders - December 2020'!$C$2:$C$2047,Worksheet!$F211),"-")</f>
        <v>-</v>
      </c>
      <c r="AX211" s="51" t="str">
        <f>IFERROR(AVERAGEIFS('Orders - December 2020'!$I$2:$I$2047,'Orders - December 2020'!$H$2:$H$2047,Worksheet!AX$3,'Orders - December 2020'!$C$2:$C$2047,Worksheet!$F211),"-")</f>
        <v>-</v>
      </c>
      <c r="AY211" s="51" t="str">
        <f>IFERROR(AVERAGEIFS('Orders - December 2020'!$I$2:$I$2047,'Orders - December 2020'!$H$2:$H$2047,Worksheet!AY$3,'Orders - December 2020'!$C$2:$C$2047,Worksheet!$F211),"-")</f>
        <v>-</v>
      </c>
      <c r="AZ211" s="51" t="str">
        <f>IFERROR(AVERAGEIFS('Orders - December 2020'!$I$2:$I$2047,'Orders - December 2020'!$H$2:$H$2047,Worksheet!AZ$3,'Orders - December 2020'!$C$2:$C$2047,Worksheet!$F211),"-")</f>
        <v>-</v>
      </c>
      <c r="BA211" s="51" t="str">
        <f>IFERROR(AVERAGEIFS('Orders - December 2020'!$I$2:$I$2047,'Orders - December 2020'!$H$2:$H$2047,Worksheet!BA$3,'Orders - December 2020'!$C$2:$C$2047,Worksheet!$F211),"-")</f>
        <v>-</v>
      </c>
      <c r="BB211" s="51" t="str">
        <f>IFERROR(AVERAGEIFS('Orders - December 2020'!$I$2:$I$2047,'Orders - December 2020'!$H$2:$H$2047,Worksheet!BB$3,'Orders - December 2020'!$C$2:$C$2047,Worksheet!$F211),"-")</f>
        <v>-</v>
      </c>
      <c r="BC211" s="51" t="str">
        <f>IFERROR(AVERAGEIFS('Orders - December 2020'!$I$2:$I$2047,'Orders - December 2020'!$H$2:$H$2047,Worksheet!BC$3,'Orders - December 2020'!$C$2:$C$2047,Worksheet!$F211),"-")</f>
        <v>-</v>
      </c>
      <c r="BD211" s="51" t="str">
        <f>IFERROR(AVERAGEIFS('Orders - December 2020'!$I$2:$I$2047,'Orders - December 2020'!$H$2:$H$2047,Worksheet!BD$3,'Orders - December 2020'!$C$2:$C$2047,Worksheet!$F211),"-")</f>
        <v>-</v>
      </c>
      <c r="BE211" s="51" t="str">
        <f>IFERROR(AVERAGEIFS('Orders - December 2020'!$I$2:$I$2047,'Orders - December 2020'!$H$2:$H$2047,Worksheet!BE$3,'Orders - December 2020'!$C$2:$C$2047,Worksheet!$F211),"-")</f>
        <v>-</v>
      </c>
      <c r="BF211" s="51" t="str">
        <f>IFERROR(AVERAGEIFS('Orders - December 2020'!$I$2:$I$2047,'Orders - December 2020'!$H$2:$H$2047,Worksheet!BF$3,'Orders - December 2020'!$C$2:$C$2047,Worksheet!$F211),"-")</f>
        <v>-</v>
      </c>
      <c r="BG211" s="51" t="str">
        <f>IFERROR(AVERAGEIFS('Orders - December 2020'!$I$2:$I$2047,'Orders - December 2020'!$H$2:$H$2047,Worksheet!BG$3,'Orders - December 2020'!$C$2:$C$2047,Worksheet!$F211),"-")</f>
        <v>-</v>
      </c>
      <c r="BH211" s="51" t="str">
        <f>IFERROR(AVERAGEIFS('Orders - December 2020'!$I$2:$I$2047,'Orders - December 2020'!$H$2:$H$2047,Worksheet!BH$3,'Orders - December 2020'!$C$2:$C$2047,Worksheet!$F211),"-")</f>
        <v>-</v>
      </c>
      <c r="BI211" s="51" t="str">
        <f>IFERROR(AVERAGEIFS('Orders - December 2020'!$I$2:$I$2047,'Orders - December 2020'!$H$2:$H$2047,Worksheet!BI$3,'Orders - December 2020'!$C$2:$C$2047,Worksheet!$F211),"-")</f>
        <v>-</v>
      </c>
      <c r="BJ211" s="51" t="str">
        <f>IFERROR(AVERAGEIFS('Orders - December 2020'!$I$2:$I$2047,'Orders - December 2020'!$H$2:$H$2047,Worksheet!BJ$3,'Orders - December 2020'!$C$2:$C$2047,Worksheet!$F211),"-")</f>
        <v>-</v>
      </c>
      <c r="BK211" s="51" t="str">
        <f>IFERROR(AVERAGEIFS('Orders - December 2020'!$I$2:$I$2047,'Orders - December 2020'!$H$2:$H$2047,Worksheet!BK$3,'Orders - December 2020'!$C$2:$C$2047,Worksheet!$F211),"-")</f>
        <v>-</v>
      </c>
      <c r="BL211" s="51" t="str">
        <f>IFERROR(AVERAGEIFS('Orders - December 2020'!$I$2:$I$2047,'Orders - December 2020'!$H$2:$H$2047,Worksheet!BL$3,'Orders - December 2020'!$C$2:$C$2047,Worksheet!$F211),"-")</f>
        <v>-</v>
      </c>
      <c r="BM211" s="51" t="str">
        <f>IFERROR(AVERAGEIFS('Orders - December 2020'!$I$2:$I$2047,'Orders - December 2020'!$H$2:$H$2047,Worksheet!BM$3,'Orders - December 2020'!$C$2:$C$2047,Worksheet!$F211),"-")</f>
        <v>-</v>
      </c>
      <c r="BN211" s="51" t="str">
        <f>IFERROR(AVERAGEIFS('Orders - December 2020'!$I$2:$I$2047,'Orders - December 2020'!$H$2:$H$2047,Worksheet!BN$3,'Orders - December 2020'!$C$2:$C$2047,Worksheet!$F211),"-")</f>
        <v>-</v>
      </c>
      <c r="BO211" s="51" t="str">
        <f>IFERROR(AVERAGEIFS('Orders - December 2020'!$I$2:$I$2047,'Orders - December 2020'!$H$2:$H$2047,Worksheet!BO$3,'Orders - December 2020'!$C$2:$C$2047,Worksheet!$F211),"-")</f>
        <v>-</v>
      </c>
      <c r="BP211" s="51" t="str">
        <f>IFERROR(AVERAGEIFS('Orders - December 2020'!$I$2:$I$2047,'Orders - December 2020'!$H$2:$H$2047,Worksheet!BP$3,'Orders - December 2020'!$C$2:$C$2047,Worksheet!$F211),"-")</f>
        <v>-</v>
      </c>
      <c r="BQ211" s="51" t="str">
        <f>IFERROR(AVERAGEIFS('Orders - December 2020'!$I$2:$I$2047,'Orders - December 2020'!$H$2:$H$2047,Worksheet!BQ$3,'Orders - December 2020'!$C$2:$C$2047,Worksheet!$F211),"-")</f>
        <v>-</v>
      </c>
      <c r="BR211" s="51" t="str">
        <f>IFERROR(AVERAGEIFS('Orders - December 2020'!$I$2:$I$2047,'Orders - December 2020'!$H$2:$H$2047,Worksheet!BR$3,'Orders - December 2020'!$C$2:$C$2047,Worksheet!$F211),"-")</f>
        <v>-</v>
      </c>
      <c r="BS211" s="51" t="str">
        <f>IFERROR(AVERAGEIFS('Orders - December 2020'!$I$2:$I$2047,'Orders - December 2020'!$H$2:$H$2047,Worksheet!BS$3,'Orders - December 2020'!$C$2:$C$2047,Worksheet!$F211),"-")</f>
        <v>-</v>
      </c>
      <c r="BT211" s="51" t="str">
        <f>IFERROR(AVERAGEIFS('Orders - December 2020'!$I$2:$I$2047,'Orders - December 2020'!$H$2:$H$2047,Worksheet!BT$3,'Orders - December 2020'!$C$2:$C$2047,Worksheet!$F211),"-")</f>
        <v>-</v>
      </c>
      <c r="BU211" s="51" t="str">
        <f>IFERROR(AVERAGEIFS('Orders - December 2020'!$I$2:$I$2047,'Orders - December 2020'!$H$2:$H$2047,Worksheet!BU$3,'Orders - December 2020'!$C$2:$C$2047,Worksheet!$F211),"-")</f>
        <v>-</v>
      </c>
      <c r="BV211" s="51" t="str">
        <f>IFERROR(AVERAGEIFS('Orders - December 2020'!$I$2:$I$2047,'Orders - December 2020'!$H$2:$H$2047,Worksheet!BV$3,'Orders - December 2020'!$C$2:$C$2047,Worksheet!$F211),"-")</f>
        <v>-</v>
      </c>
      <c r="BW211" s="51" t="str">
        <f>IFERROR(AVERAGEIFS('Orders - December 2020'!$I$2:$I$2047,'Orders - December 2020'!$H$2:$H$2047,Worksheet!BW$3,'Orders - December 2020'!$C$2:$C$2047,Worksheet!$F211),"-")</f>
        <v>-</v>
      </c>
      <c r="BX211" s="51" t="str">
        <f>IFERROR(AVERAGEIFS('Orders - December 2020'!$I$2:$I$2047,'Orders - December 2020'!$H$2:$H$2047,Worksheet!BX$3,'Orders - December 2020'!$C$2:$C$2047,Worksheet!$F211),"-")</f>
        <v>-</v>
      </c>
      <c r="BY211" s="51" t="str">
        <f>IFERROR(AVERAGEIFS('Orders - December 2020'!$I$2:$I$2047,'Orders - December 2020'!$H$2:$H$2047,Worksheet!BY$3,'Orders - December 2020'!$C$2:$C$2047,Worksheet!$F211),"-")</f>
        <v>-</v>
      </c>
      <c r="BZ211" s="51" t="str">
        <f>IFERROR(AVERAGEIFS('Orders - December 2020'!$I$2:$I$2047,'Orders - December 2020'!$H$2:$H$2047,Worksheet!BZ$3,'Orders - December 2020'!$C$2:$C$2047,Worksheet!$F211),"-")</f>
        <v>-</v>
      </c>
      <c r="CA211" s="51" t="str">
        <f>IFERROR(AVERAGEIFS('Orders - December 2020'!$I$2:$I$2047,'Orders - December 2020'!$H$2:$H$2047,Worksheet!CA$3,'Orders - December 2020'!$C$2:$C$2047,Worksheet!$F211),"-")</f>
        <v>-</v>
      </c>
      <c r="CB211" s="51" t="str">
        <f>IFERROR(AVERAGEIFS('Orders - December 2020'!$I$2:$I$2047,'Orders - December 2020'!$H$2:$H$2047,Worksheet!CB$3,'Orders - December 2020'!$C$2:$C$2047,Worksheet!$F211),"-")</f>
        <v>-</v>
      </c>
      <c r="CC211" s="51" t="str">
        <f>IFERROR(AVERAGEIFS('Orders - December 2020'!$I$2:$I$2047,'Orders - December 2020'!$H$2:$H$2047,Worksheet!CC$3,'Orders - December 2020'!$C$2:$C$2047,Worksheet!$F211),"-")</f>
        <v>-</v>
      </c>
      <c r="CD211" s="51" t="str">
        <f>IFERROR(AVERAGEIFS('Orders - December 2020'!$I$2:$I$2047,'Orders - December 2020'!$H$2:$H$2047,Worksheet!CD$3,'Orders - December 2020'!$C$2:$C$2047,Worksheet!$F211),"-")</f>
        <v>-</v>
      </c>
      <c r="CE211" s="51" t="str">
        <f>IFERROR(AVERAGEIFS('Orders - December 2020'!$I$2:$I$2047,'Orders - December 2020'!$H$2:$H$2047,Worksheet!CE$3,'Orders - December 2020'!$C$2:$C$2047,Worksheet!$F211),"-")</f>
        <v>-</v>
      </c>
      <c r="CF211" s="51" t="str">
        <f>IFERROR(AVERAGEIFS('Orders - December 2020'!$I$2:$I$2047,'Orders - December 2020'!$H$2:$H$2047,Worksheet!CF$3,'Orders - December 2020'!$C$2:$C$2047,Worksheet!$F211),"-")</f>
        <v>-</v>
      </c>
      <c r="CG211" s="51" t="str">
        <f>IFERROR(AVERAGEIFS('Orders - December 2020'!$I$2:$I$2047,'Orders - December 2020'!$H$2:$H$2047,Worksheet!CG$3,'Orders - December 2020'!$C$2:$C$2047,Worksheet!$F211),"-")</f>
        <v>-</v>
      </c>
      <c r="CH211" s="51" t="str">
        <f>IFERROR(AVERAGEIFS('Orders - December 2020'!$I$2:$I$2047,'Orders - December 2020'!$H$2:$H$2047,Worksheet!CH$3,'Orders - December 2020'!$C$2:$C$2047,Worksheet!$F211),"-")</f>
        <v>-</v>
      </c>
      <c r="CI211" s="51" t="str">
        <f>IFERROR(AVERAGEIFS('Orders - December 2020'!$I$2:$I$2047,'Orders - December 2020'!$H$2:$H$2047,Worksheet!CI$3,'Orders - December 2020'!$C$2:$C$2047,Worksheet!$F211),"-")</f>
        <v>-</v>
      </c>
      <c r="CJ211" s="51" t="str">
        <f>IFERROR(AVERAGEIFS('Orders - December 2020'!$I$2:$I$2047,'Orders - December 2020'!$H$2:$H$2047,Worksheet!CJ$3,'Orders - December 2020'!$C$2:$C$2047,Worksheet!$F211),"-")</f>
        <v>-</v>
      </c>
      <c r="CK211" s="51" t="str">
        <f>IFERROR(AVERAGEIFS('Orders - December 2020'!$I$2:$I$2047,'Orders - December 2020'!$H$2:$H$2047,Worksheet!CK$3,'Orders - December 2020'!$C$2:$C$2047,Worksheet!$F211),"-")</f>
        <v>-</v>
      </c>
      <c r="CL211" s="51">
        <f>IFERROR(AVERAGEIFS('Orders - December 2020'!$I$2:$I$2047,'Orders - December 2020'!$H$2:$H$2047,Worksheet!CL$3,'Orders - December 2020'!$C$2:$C$2047,Worksheet!$F211),"-")</f>
        <v>1</v>
      </c>
      <c r="CM211" s="51" t="str">
        <f>IFERROR(AVERAGEIFS('Orders - December 2020'!$I$2:$I$2047,'Orders - December 2020'!$H$2:$H$2047,Worksheet!CM$3,'Orders - December 2020'!$C$2:$C$2047,Worksheet!$F211),"-")</f>
        <v>-</v>
      </c>
      <c r="CN211" s="51" t="str">
        <f>IFERROR(AVERAGEIFS('Orders - December 2020'!$I$2:$I$2047,'Orders - December 2020'!$H$2:$H$2047,Worksheet!CN$3,'Orders - December 2020'!$C$2:$C$2047,Worksheet!$F211),"-")</f>
        <v>-</v>
      </c>
      <c r="CO211" s="51" t="str">
        <f>IFERROR(AVERAGEIFS('Orders - December 2020'!$I$2:$I$2047,'Orders - December 2020'!$H$2:$H$2047,Worksheet!CO$3,'Orders - December 2020'!$C$2:$C$2047,Worksheet!$F211),"-")</f>
        <v>-</v>
      </c>
      <c r="CP211" s="51" t="str">
        <f>IFERROR(AVERAGEIFS('Orders - December 2020'!$I$2:$I$2047,'Orders - December 2020'!$H$2:$H$2047,Worksheet!CP$3,'Orders - December 2020'!$C$2:$C$2047,Worksheet!$F211),"-")</f>
        <v>-</v>
      </c>
      <c r="CQ211" s="51" t="str">
        <f>IFERROR(AVERAGEIFS('Orders - December 2020'!$I$2:$I$2047,'Orders - December 2020'!$H$2:$H$2047,Worksheet!CQ$3,'Orders - December 2020'!$C$2:$C$2047,Worksheet!$F211),"-")</f>
        <v>-</v>
      </c>
      <c r="CR211" s="51">
        <f>IFERROR(AVERAGEIFS('Orders - December 2020'!$I$2:$I$2047,'Orders - December 2020'!$H$2:$H$2047,Worksheet!CR$3,'Orders - December 2020'!$C$2:$C$2047,Worksheet!$F211),"-")</f>
        <v>3</v>
      </c>
      <c r="CS211" s="51" t="str">
        <f>IFERROR(AVERAGEIFS('Orders - December 2020'!$I$2:$I$2047,'Orders - December 2020'!$H$2:$H$2047,Worksheet!CS$3,'Orders - December 2020'!$C$2:$C$2047,Worksheet!$F211),"-")</f>
        <v>-</v>
      </c>
      <c r="CT211" s="51" t="str">
        <f>IFERROR(AVERAGEIFS('Orders - December 2020'!$I$2:$I$2047,'Orders - December 2020'!$H$2:$H$2047,Worksheet!CT$3,'Orders - December 2020'!$C$2:$C$2047,Worksheet!$F211),"-")</f>
        <v>-</v>
      </c>
      <c r="CU211" s="51" t="str">
        <f>IFERROR(AVERAGEIFS('Orders - December 2020'!$I$2:$I$2047,'Orders - December 2020'!$H$2:$H$2047,Worksheet!CU$3,'Orders - December 2020'!$C$2:$C$2047,Worksheet!$F211),"-")</f>
        <v>-</v>
      </c>
      <c r="CV211" s="51" t="str">
        <f>IFERROR(AVERAGEIFS('Orders - December 2020'!$I$2:$I$2047,'Orders - December 2020'!$H$2:$H$2047,Worksheet!CV$3,'Orders - December 2020'!$C$2:$C$2047,Worksheet!$F211),"-")</f>
        <v>-</v>
      </c>
      <c r="CW211" s="51" t="str">
        <f>IFERROR(AVERAGEIFS('Orders - December 2020'!$I$2:$I$2047,'Orders - December 2020'!$H$2:$H$2047,Worksheet!CW$3,'Orders - December 2020'!$C$2:$C$2047,Worksheet!$F211),"-")</f>
        <v>-</v>
      </c>
      <c r="CX211" s="51" t="str">
        <f>IFERROR(AVERAGEIFS('Orders - December 2020'!$I$2:$I$2047,'Orders - December 2020'!$H$2:$H$2047,Worksheet!CX$3,'Orders - December 2020'!$C$2:$C$2047,Worksheet!$F211),"-")</f>
        <v>-</v>
      </c>
      <c r="CY211" s="51" t="str">
        <f>IFERROR(AVERAGEIFS('Orders - December 2020'!$I$2:$I$2047,'Orders - December 2020'!$H$2:$H$2047,Worksheet!CY$3,'Orders - December 2020'!$C$2:$C$2047,Worksheet!$F211),"-")</f>
        <v>-</v>
      </c>
      <c r="CZ211" s="51" t="str">
        <f>IFERROR(AVERAGEIFS('Orders - December 2020'!$I$2:$I$2047,'Orders - December 2020'!$H$2:$H$2047,Worksheet!CZ$3,'Orders - December 2020'!$C$2:$C$2047,Worksheet!$F211),"-")</f>
        <v>-</v>
      </c>
      <c r="DA211" s="51" t="str">
        <f>IFERROR(AVERAGEIFS('Orders - December 2020'!$I$2:$I$2047,'Orders - December 2020'!$H$2:$H$2047,Worksheet!DA$3,'Orders - December 2020'!$C$2:$C$2047,Worksheet!$F211),"-")</f>
        <v>-</v>
      </c>
      <c r="DB211" s="51" t="str">
        <f>IFERROR(AVERAGEIFS('Orders - December 2020'!$I$2:$I$2047,'Orders - December 2020'!$H$2:$H$2047,Worksheet!DB$3,'Orders - December 2020'!$C$2:$C$2047,Worksheet!$F211),"-")</f>
        <v>-</v>
      </c>
      <c r="DC211" s="51" t="str">
        <f>IFERROR(AVERAGEIFS('Orders - December 2020'!$I$2:$I$2047,'Orders - December 2020'!$H$2:$H$2047,Worksheet!DC$3,'Orders - December 2020'!$C$2:$C$2047,Worksheet!$F211),"-")</f>
        <v>-</v>
      </c>
      <c r="DD211" s="51" t="str">
        <f>IFERROR(AVERAGEIFS('Orders - December 2020'!$I$2:$I$2047,'Orders - December 2020'!$H$2:$H$2047,Worksheet!DD$3,'Orders - December 2020'!$C$2:$C$2047,Worksheet!$F211),"-")</f>
        <v>-</v>
      </c>
      <c r="DE211" s="51" t="str">
        <f>IFERROR(AVERAGEIFS('Orders - December 2020'!$I$2:$I$2047,'Orders - December 2020'!$H$2:$H$2047,Worksheet!DE$3,'Orders - December 2020'!$C$2:$C$2047,Worksheet!$F211),"-")</f>
        <v>-</v>
      </c>
      <c r="DF211" s="51" t="str">
        <f>IFERROR(AVERAGEIFS('Orders - December 2020'!$I$2:$I$2047,'Orders - December 2020'!$H$2:$H$2047,Worksheet!DF$3,'Orders - December 2020'!$C$2:$C$2047,Worksheet!$F211),"-")</f>
        <v>-</v>
      </c>
      <c r="DG211" s="51" t="str">
        <f>IFERROR(AVERAGEIFS('Orders - December 2020'!$I$2:$I$2047,'Orders - December 2020'!$H$2:$H$2047,Worksheet!DG$3,'Orders - December 2020'!$C$2:$C$2047,Worksheet!$F211),"-")</f>
        <v>-</v>
      </c>
      <c r="DH211" s="51" t="str">
        <f>IFERROR(AVERAGEIFS('Orders - December 2020'!$I$2:$I$2047,'Orders - December 2020'!$H$2:$H$2047,Worksheet!DH$3,'Orders - December 2020'!$C$2:$C$2047,Worksheet!$F211),"-")</f>
        <v>-</v>
      </c>
      <c r="DI211" s="51" t="str">
        <f>IFERROR(AVERAGEIFS('Orders - December 2020'!$I$2:$I$2047,'Orders - December 2020'!$H$2:$H$2047,Worksheet!DI$3,'Orders - December 2020'!$C$2:$C$2047,Worksheet!$F211),"-")</f>
        <v>-</v>
      </c>
      <c r="DJ211" s="51" t="str">
        <f>IFERROR(AVERAGEIFS('Orders - December 2020'!$I$2:$I$2047,'Orders - December 2020'!$H$2:$H$2047,Worksheet!DJ$3,'Orders - December 2020'!$C$2:$C$2047,Worksheet!$F211),"-")</f>
        <v>-</v>
      </c>
      <c r="DK211" s="51" t="str">
        <f>IFERROR(AVERAGEIFS('Orders - December 2020'!$I$2:$I$2047,'Orders - December 2020'!$H$2:$H$2047,Worksheet!DK$3,'Orders - December 2020'!$C$2:$C$2047,Worksheet!$F211),"-")</f>
        <v>-</v>
      </c>
      <c r="DL211" s="51" t="str">
        <f>IFERROR(AVERAGEIFS('Orders - December 2020'!$I$2:$I$2047,'Orders - December 2020'!$H$2:$H$2047,Worksheet!DL$3,'Orders - December 2020'!$C$2:$C$2047,Worksheet!$F211),"-")</f>
        <v>-</v>
      </c>
      <c r="DM211" s="51" t="str">
        <f>IFERROR(AVERAGEIFS('Orders - December 2020'!$I$2:$I$2047,'Orders - December 2020'!$H$2:$H$2047,Worksheet!DM$3,'Orders - December 2020'!$C$2:$C$2047,Worksheet!$F211),"-")</f>
        <v>-</v>
      </c>
      <c r="DN211" s="51" t="str">
        <f>IFERROR(AVERAGEIFS('Orders - December 2020'!$I$2:$I$2047,'Orders - December 2020'!$H$2:$H$2047,Worksheet!DN$3,'Orders - December 2020'!$C$2:$C$2047,Worksheet!$F211),"-")</f>
        <v>-</v>
      </c>
      <c r="DO211" s="51" t="str">
        <f>IFERROR(AVERAGEIFS('Orders - December 2020'!$I$2:$I$2047,'Orders - December 2020'!$H$2:$H$2047,Worksheet!DO$3,'Orders - December 2020'!$C$2:$C$2047,Worksheet!$F211),"-")</f>
        <v>-</v>
      </c>
      <c r="DP211" s="51" t="str">
        <f>IFERROR(AVERAGEIFS('Orders - December 2020'!$I$2:$I$2047,'Orders - December 2020'!$H$2:$H$2047,Worksheet!DP$3,'Orders - December 2020'!$C$2:$C$2047,Worksheet!$F211),"-")</f>
        <v>-</v>
      </c>
      <c r="DQ211" s="51" t="str">
        <f>IFERROR(AVERAGEIFS('Orders - December 2020'!$I$2:$I$2047,'Orders - December 2020'!$H$2:$H$2047,Worksheet!DQ$3,'Orders - December 2020'!$C$2:$C$2047,Worksheet!$F211),"-")</f>
        <v>-</v>
      </c>
      <c r="DR211" s="51" t="str">
        <f>IFERROR(AVERAGEIFS('Orders - December 2020'!$I$2:$I$2047,'Orders - December 2020'!$H$2:$H$2047,Worksheet!DR$3,'Orders - December 2020'!$C$2:$C$2047,Worksheet!$F211),"-")</f>
        <v>-</v>
      </c>
      <c r="DS211" s="51" t="str">
        <f>IFERROR(AVERAGEIFS('Orders - December 2020'!$I$2:$I$2047,'Orders - December 2020'!$H$2:$H$2047,Worksheet!DS$3,'Orders - December 2020'!$C$2:$C$2047,Worksheet!$F211),"-")</f>
        <v>-</v>
      </c>
      <c r="DT211" s="51" t="str">
        <f>IFERROR(AVERAGEIFS('Orders - December 2020'!$I$2:$I$2047,'Orders - December 2020'!$H$2:$H$2047,Worksheet!DT$3,'Orders - December 2020'!$C$2:$C$2047,Worksheet!$F211),"-")</f>
        <v>-</v>
      </c>
      <c r="DU211" s="51" t="str">
        <f>IFERROR(AVERAGEIFS('Orders - December 2020'!$I$2:$I$2047,'Orders - December 2020'!$H$2:$H$2047,Worksheet!DU$3,'Orders - December 2020'!$C$2:$C$2047,Worksheet!$F211),"-")</f>
        <v>-</v>
      </c>
      <c r="DV211" s="51" t="str">
        <f>IFERROR(AVERAGEIFS('Orders - December 2020'!$I$2:$I$2047,'Orders - December 2020'!$H$2:$H$2047,Worksheet!DV$3,'Orders - December 2020'!$C$2:$C$2047,Worksheet!$F211),"-")</f>
        <v>-</v>
      </c>
      <c r="DW211" s="51" t="str">
        <f>IFERROR(AVERAGEIFS('Orders - December 2020'!$I$2:$I$2047,'Orders - December 2020'!$H$2:$H$2047,Worksheet!DW$3,'Orders - December 2020'!$C$2:$C$2047,Worksheet!$F211),"-")</f>
        <v>-</v>
      </c>
      <c r="DX211" s="51">
        <f>IFERROR(AVERAGEIFS('Orders - December 2020'!$I$2:$I$2047,'Orders - December 2020'!$H$2:$H$2047,Worksheet!DX$3,'Orders - December 2020'!$C$2:$C$2047,Worksheet!$F211),"-")</f>
        <v>2</v>
      </c>
      <c r="DY211" s="51" t="str">
        <f>IFERROR(AVERAGEIFS('Orders - December 2020'!$I$2:$I$2047,'Orders - December 2020'!$H$2:$H$2047,Worksheet!DY$3,'Orders - December 2020'!$C$2:$C$2047,Worksheet!$F211),"-")</f>
        <v>-</v>
      </c>
      <c r="DZ211" s="51">
        <f>IFERROR(AVERAGEIFS('Orders - December 2020'!$I$2:$I$2047,'Orders - December 2020'!$H$2:$H$2047,Worksheet!DZ$3,'Orders - December 2020'!$C$2:$C$2047,Worksheet!$F211),"-")</f>
        <v>5</v>
      </c>
      <c r="EA211" s="51" t="str">
        <f>IFERROR(AVERAGEIFS('Orders - December 2020'!$I$2:$I$2047,'Orders - December 2020'!$H$2:$H$2047,Worksheet!EA$3,'Orders - December 2020'!$C$2:$C$2047,Worksheet!$F211),"-")</f>
        <v>-</v>
      </c>
      <c r="EB211" s="51" t="str">
        <f>IFERROR(AVERAGEIFS('Orders - December 2020'!$I$2:$I$2047,'Orders - December 2020'!$H$2:$H$2047,Worksheet!EB$3,'Orders - December 2020'!$C$2:$C$2047,Worksheet!$F211),"-")</f>
        <v>-</v>
      </c>
      <c r="EC211" s="51" t="str">
        <f>IFERROR(AVERAGEIFS('Orders - December 2020'!$I$2:$I$2047,'Orders - December 2020'!$H$2:$H$2047,Worksheet!EC$3,'Orders - December 2020'!$C$2:$C$2047,Worksheet!$F211),"-")</f>
        <v>-</v>
      </c>
      <c r="ED211" s="51" t="str">
        <f>IFERROR(AVERAGEIFS('Orders - December 2020'!$I$2:$I$2047,'Orders - December 2020'!$H$2:$H$2047,Worksheet!ED$3,'Orders - December 2020'!$C$2:$C$2047,Worksheet!$F211),"-")</f>
        <v>-</v>
      </c>
      <c r="EE211" s="51" t="str">
        <f>IFERROR(AVERAGEIFS('Orders - December 2020'!$I$2:$I$2047,'Orders - December 2020'!$H$2:$H$2047,Worksheet!EE$3,'Orders - December 2020'!$C$2:$C$2047,Worksheet!$F211),"-")</f>
        <v>-</v>
      </c>
      <c r="EF211" s="51" t="str">
        <f>IFERROR(AVERAGEIFS('Orders - December 2020'!$I$2:$I$2047,'Orders - December 2020'!$H$2:$H$2047,Worksheet!EF$3,'Orders - December 2020'!$C$2:$C$2047,Worksheet!$F211),"-")</f>
        <v>-</v>
      </c>
      <c r="EG211" s="51" t="str">
        <f>IFERROR(AVERAGEIFS('Orders - December 2020'!$I$2:$I$2047,'Orders - December 2020'!$H$2:$H$2047,Worksheet!EG$3,'Orders - December 2020'!$C$2:$C$2047,Worksheet!$F211),"-")</f>
        <v>-</v>
      </c>
      <c r="EH211" s="51" t="str">
        <f>IFERROR(AVERAGEIFS('Orders - December 2020'!$I$2:$I$2047,'Orders - December 2020'!$H$2:$H$2047,Worksheet!EH$3,'Orders - December 2020'!$C$2:$C$2047,Worksheet!$F211),"-")</f>
        <v>-</v>
      </c>
      <c r="EI211" s="51" t="str">
        <f>IFERROR(AVERAGEIFS('Orders - December 2020'!$I$2:$I$2047,'Orders - December 2020'!$H$2:$H$2047,Worksheet!EI$3,'Orders - December 2020'!$C$2:$C$2047,Worksheet!$F211),"-")</f>
        <v>-</v>
      </c>
      <c r="EJ211" s="51" t="str">
        <f>IFERROR(AVERAGEIFS('Orders - December 2020'!$I$2:$I$2047,'Orders - December 2020'!$H$2:$H$2047,Worksheet!EJ$3,'Orders - December 2020'!$C$2:$C$2047,Worksheet!$F211),"-")</f>
        <v>-</v>
      </c>
      <c r="EK211" s="51" t="str">
        <f>IFERROR(AVERAGEIFS('Orders - December 2020'!$I$2:$I$2047,'Orders - December 2020'!$H$2:$H$2047,Worksheet!EK$3,'Orders - December 2020'!$C$2:$C$2047,Worksheet!$F211),"-")</f>
        <v>-</v>
      </c>
      <c r="EL211" s="51" t="str">
        <f>IFERROR(AVERAGEIFS('Orders - December 2020'!$I$2:$I$2047,'Orders - December 2020'!$H$2:$H$2047,Worksheet!EL$3,'Orders - December 2020'!$C$2:$C$2047,Worksheet!$F211),"-")</f>
        <v>-</v>
      </c>
      <c r="EM211" s="51" t="str">
        <f>IFERROR(AVERAGEIFS('Orders - December 2020'!$I$2:$I$2047,'Orders - December 2020'!$H$2:$H$2047,Worksheet!EM$3,'Orders - December 2020'!$C$2:$C$2047,Worksheet!$F211),"-")</f>
        <v>-</v>
      </c>
      <c r="EN211" s="51" t="str">
        <f>IFERROR(AVERAGEIFS('Orders - December 2020'!$I$2:$I$2047,'Orders - December 2020'!$H$2:$H$2047,Worksheet!EN$3,'Orders - December 2020'!$C$2:$C$2047,Worksheet!$F211),"-")</f>
        <v>-</v>
      </c>
      <c r="EO211" s="51" t="str">
        <f>IFERROR(AVERAGEIFS('Orders - December 2020'!$I$2:$I$2047,'Orders - December 2020'!$H$2:$H$2047,Worksheet!EO$3,'Orders - December 2020'!$C$2:$C$2047,Worksheet!$F211),"-")</f>
        <v>-</v>
      </c>
      <c r="EP211" s="51" t="str">
        <f>IFERROR(AVERAGEIFS('Orders - December 2020'!$I$2:$I$2047,'Orders - December 2020'!$H$2:$H$2047,Worksheet!EP$3,'Orders - December 2020'!$C$2:$C$2047,Worksheet!$F211),"-")</f>
        <v>-</v>
      </c>
      <c r="EQ211" s="51" t="str">
        <f>IFERROR(AVERAGEIFS('Orders - December 2020'!$I$2:$I$2047,'Orders - December 2020'!$H$2:$H$2047,Worksheet!EQ$3,'Orders - December 2020'!$C$2:$C$2047,Worksheet!$F211),"-")</f>
        <v>-</v>
      </c>
      <c r="ER211" s="51" t="str">
        <f>IFERROR(AVERAGEIFS('Orders - December 2020'!$I$2:$I$2047,'Orders - December 2020'!$H$2:$H$2047,Worksheet!ER$3,'Orders - December 2020'!$C$2:$C$2047,Worksheet!$F211),"-")</f>
        <v>-</v>
      </c>
      <c r="ES211" s="51" t="str">
        <f>IFERROR(AVERAGEIFS('Orders - December 2020'!$I$2:$I$2047,'Orders - December 2020'!$H$2:$H$2047,Worksheet!ES$3,'Orders - December 2020'!$C$2:$C$2047,Worksheet!$F211),"-")</f>
        <v>-</v>
      </c>
      <c r="ET211" s="51" t="str">
        <f>IFERROR(AVERAGEIFS('Orders - December 2020'!$I$2:$I$2047,'Orders - December 2020'!$H$2:$H$2047,Worksheet!ET$3,'Orders - December 2020'!$C$2:$C$2047,Worksheet!$F211),"-")</f>
        <v>-</v>
      </c>
      <c r="EU211" s="51" t="str">
        <f>IFERROR(AVERAGEIFS('Orders - December 2020'!$I$2:$I$2047,'Orders - December 2020'!$H$2:$H$2047,Worksheet!EU$3,'Orders - December 2020'!$C$2:$C$2047,Worksheet!$F211),"-")</f>
        <v>-</v>
      </c>
      <c r="EV211" s="51" t="str">
        <f>IFERROR(AVERAGEIFS('Orders - December 2020'!$I$2:$I$2047,'Orders - December 2020'!$H$2:$H$2047,Worksheet!EV$3,'Orders - December 2020'!$C$2:$C$2047,Worksheet!$F211),"-")</f>
        <v>-</v>
      </c>
      <c r="EW211" s="51" t="str">
        <f>IFERROR(AVERAGEIFS('Orders - December 2020'!$I$2:$I$2047,'Orders - December 2020'!$H$2:$H$2047,Worksheet!EW$3,'Orders - December 2020'!$C$2:$C$2047,Worksheet!$F211),"-")</f>
        <v>-</v>
      </c>
      <c r="EX211" s="51">
        <f>IFERROR(AVERAGEIFS('Orders - December 2020'!$I$2:$I$2047,'Orders - December 2020'!$H$2:$H$2047,Worksheet!EX$3,'Orders - December 2020'!$C$2:$C$2047,Worksheet!$F211),"-")</f>
        <v>1</v>
      </c>
      <c r="EY211" s="51" t="str">
        <f>IFERROR(AVERAGEIFS('Orders - December 2020'!$I$2:$I$2047,'Orders - December 2020'!$H$2:$H$2047,Worksheet!EY$3,'Orders - December 2020'!$C$2:$C$2047,Worksheet!$F211),"-")</f>
        <v>-</v>
      </c>
      <c r="EZ211" s="51" t="str">
        <f>IFERROR(AVERAGEIFS('Orders - December 2020'!$I$2:$I$2047,'Orders - December 2020'!$H$2:$H$2047,Worksheet!EZ$3,'Orders - December 2020'!$C$2:$C$2047,Worksheet!$F211),"-")</f>
        <v>-</v>
      </c>
      <c r="FA211" s="51" t="str">
        <f>IFERROR(AVERAGEIFS('Orders - December 2020'!$I$2:$I$2047,'Orders - December 2020'!$H$2:$H$2047,Worksheet!FA$3,'Orders - December 2020'!$C$2:$C$2047,Worksheet!$F211),"-")</f>
        <v>-</v>
      </c>
      <c r="FB211" s="51" t="str">
        <f>IFERROR(AVERAGEIFS('Orders - December 2020'!$I$2:$I$2047,'Orders - December 2020'!$H$2:$H$2047,Worksheet!FB$3,'Orders - December 2020'!$C$2:$C$2047,Worksheet!$F211),"-")</f>
        <v>-</v>
      </c>
      <c r="FC211" s="51" t="str">
        <f>IFERROR(AVERAGEIFS('Orders - December 2020'!$I$2:$I$2047,'Orders - December 2020'!$H$2:$H$2047,Worksheet!FC$3,'Orders - December 2020'!$C$2:$C$2047,Worksheet!$F211),"-")</f>
        <v>-</v>
      </c>
      <c r="FD211" s="51" t="str">
        <f>IFERROR(AVERAGEIFS('Orders - December 2020'!$I$2:$I$2047,'Orders - December 2020'!$H$2:$H$2047,Worksheet!FD$3,'Orders - December 2020'!$C$2:$C$2047,Worksheet!$F211),"-")</f>
        <v>-</v>
      </c>
      <c r="FE211" s="51" t="str">
        <f>IFERROR(AVERAGEIFS('Orders - December 2020'!$I$2:$I$2047,'Orders - December 2020'!$H$2:$H$2047,Worksheet!FE$3,'Orders - December 2020'!$C$2:$C$2047,Worksheet!$F211),"-")</f>
        <v>-</v>
      </c>
      <c r="FF211" s="51" t="str">
        <f>IFERROR(AVERAGEIFS('Orders - December 2020'!$I$2:$I$2047,'Orders - December 2020'!$H$2:$H$2047,Worksheet!FF$3,'Orders - December 2020'!$C$2:$C$2047,Worksheet!$F211),"-")</f>
        <v>-</v>
      </c>
      <c r="FG211" s="52" t="str">
        <f>IFERROR(AVERAGEIFS('Orders - December 2020'!$I$2:$I$2047,'Orders - December 2020'!$H$2:$H$2047,Worksheet!FG$3,'Orders - December 2020'!$C$2:$C$2047,Worksheet!$F211),"-")</f>
        <v>-</v>
      </c>
    </row>
    <row r="212" spans="6:163">
      <c r="F212" s="45" t="str">
        <v>Kings Venture</v>
      </c>
      <c r="G212" s="50" t="str">
        <f>IFERROR(AVERAGEIFS('Orders - December 2020'!$I$2:$I$2047,'Orders - December 2020'!$H$2:$H$2047,Worksheet!G$3,'Orders - December 2020'!$C$2:$C$2047,Worksheet!$F212),"-")</f>
        <v>-</v>
      </c>
      <c r="H212" s="51" t="str">
        <f>IFERROR(AVERAGEIFS('Orders - December 2020'!$I$2:$I$2047,'Orders - December 2020'!$H$2:$H$2047,Worksheet!H$3,'Orders - December 2020'!$C$2:$C$2047,Worksheet!$F212),"-")</f>
        <v>-</v>
      </c>
      <c r="I212" s="51" t="str">
        <f>IFERROR(AVERAGEIFS('Orders - December 2020'!$I$2:$I$2047,'Orders - December 2020'!$H$2:$H$2047,Worksheet!I$3,'Orders - December 2020'!$C$2:$C$2047,Worksheet!$F212),"-")</f>
        <v>-</v>
      </c>
      <c r="J212" s="51" t="str">
        <f>IFERROR(AVERAGEIFS('Orders - December 2020'!$I$2:$I$2047,'Orders - December 2020'!$H$2:$H$2047,Worksheet!J$3,'Orders - December 2020'!$C$2:$C$2047,Worksheet!$F212),"-")</f>
        <v>-</v>
      </c>
      <c r="K212" s="51" t="str">
        <f>IFERROR(AVERAGEIFS('Orders - December 2020'!$I$2:$I$2047,'Orders - December 2020'!$H$2:$H$2047,Worksheet!K$3,'Orders - December 2020'!$C$2:$C$2047,Worksheet!$F212),"-")</f>
        <v>-</v>
      </c>
      <c r="L212" s="51" t="str">
        <f>IFERROR(AVERAGEIFS('Orders - December 2020'!$I$2:$I$2047,'Orders - December 2020'!$H$2:$H$2047,Worksheet!L$3,'Orders - December 2020'!$C$2:$C$2047,Worksheet!$F212),"-")</f>
        <v>-</v>
      </c>
      <c r="M212" s="51" t="str">
        <f>IFERROR(AVERAGEIFS('Orders - December 2020'!$I$2:$I$2047,'Orders - December 2020'!$H$2:$H$2047,Worksheet!M$3,'Orders - December 2020'!$C$2:$C$2047,Worksheet!$F212),"-")</f>
        <v>-</v>
      </c>
      <c r="N212" s="51" t="str">
        <f>IFERROR(AVERAGEIFS('Orders - December 2020'!$I$2:$I$2047,'Orders - December 2020'!$H$2:$H$2047,Worksheet!N$3,'Orders - December 2020'!$C$2:$C$2047,Worksheet!$F212),"-")</f>
        <v>-</v>
      </c>
      <c r="O212" s="51" t="str">
        <f>IFERROR(AVERAGEIFS('Orders - December 2020'!$I$2:$I$2047,'Orders - December 2020'!$H$2:$H$2047,Worksheet!O$3,'Orders - December 2020'!$C$2:$C$2047,Worksheet!$F212),"-")</f>
        <v>-</v>
      </c>
      <c r="P212" s="51" t="str">
        <f>IFERROR(AVERAGEIFS('Orders - December 2020'!$I$2:$I$2047,'Orders - December 2020'!$H$2:$H$2047,Worksheet!P$3,'Orders - December 2020'!$C$2:$C$2047,Worksheet!$F212),"-")</f>
        <v>-</v>
      </c>
      <c r="Q212" s="51" t="str">
        <f>IFERROR(AVERAGEIFS('Orders - December 2020'!$I$2:$I$2047,'Orders - December 2020'!$H$2:$H$2047,Worksheet!Q$3,'Orders - December 2020'!$C$2:$C$2047,Worksheet!$F212),"-")</f>
        <v>-</v>
      </c>
      <c r="R212" s="51" t="str">
        <f>IFERROR(AVERAGEIFS('Orders - December 2020'!$I$2:$I$2047,'Orders - December 2020'!$H$2:$H$2047,Worksheet!R$3,'Orders - December 2020'!$C$2:$C$2047,Worksheet!$F212),"-")</f>
        <v>-</v>
      </c>
      <c r="S212" s="51" t="str">
        <f>IFERROR(AVERAGEIFS('Orders - December 2020'!$I$2:$I$2047,'Orders - December 2020'!$H$2:$H$2047,Worksheet!S$3,'Orders - December 2020'!$C$2:$C$2047,Worksheet!$F212),"-")</f>
        <v>-</v>
      </c>
      <c r="T212" s="51" t="str">
        <f>IFERROR(AVERAGEIFS('Orders - December 2020'!$I$2:$I$2047,'Orders - December 2020'!$H$2:$H$2047,Worksheet!T$3,'Orders - December 2020'!$C$2:$C$2047,Worksheet!$F212),"-")</f>
        <v>-</v>
      </c>
      <c r="U212" s="51" t="str">
        <f>IFERROR(AVERAGEIFS('Orders - December 2020'!$I$2:$I$2047,'Orders - December 2020'!$H$2:$H$2047,Worksheet!U$3,'Orders - December 2020'!$C$2:$C$2047,Worksheet!$F212),"-")</f>
        <v>-</v>
      </c>
      <c r="V212" s="51" t="str">
        <f>IFERROR(AVERAGEIFS('Orders - December 2020'!$I$2:$I$2047,'Orders - December 2020'!$H$2:$H$2047,Worksheet!V$3,'Orders - December 2020'!$C$2:$C$2047,Worksheet!$F212),"-")</f>
        <v>-</v>
      </c>
      <c r="W212" s="51" t="str">
        <f>IFERROR(AVERAGEIFS('Orders - December 2020'!$I$2:$I$2047,'Orders - December 2020'!$H$2:$H$2047,Worksheet!W$3,'Orders - December 2020'!$C$2:$C$2047,Worksheet!$F212),"-")</f>
        <v>-</v>
      </c>
      <c r="X212" s="51" t="str">
        <f>IFERROR(AVERAGEIFS('Orders - December 2020'!$I$2:$I$2047,'Orders - December 2020'!$H$2:$H$2047,Worksheet!X$3,'Orders - December 2020'!$C$2:$C$2047,Worksheet!$F212),"-")</f>
        <v>-</v>
      </c>
      <c r="Y212" s="51" t="str">
        <f>IFERROR(AVERAGEIFS('Orders - December 2020'!$I$2:$I$2047,'Orders - December 2020'!$H$2:$H$2047,Worksheet!Y$3,'Orders - December 2020'!$C$2:$C$2047,Worksheet!$F212),"-")</f>
        <v>-</v>
      </c>
      <c r="Z212" s="51" t="str">
        <f>IFERROR(AVERAGEIFS('Orders - December 2020'!$I$2:$I$2047,'Orders - December 2020'!$H$2:$H$2047,Worksheet!Z$3,'Orders - December 2020'!$C$2:$C$2047,Worksheet!$F212),"-")</f>
        <v>-</v>
      </c>
      <c r="AA212" s="51" t="str">
        <f>IFERROR(AVERAGEIFS('Orders - December 2020'!$I$2:$I$2047,'Orders - December 2020'!$H$2:$H$2047,Worksheet!AA$3,'Orders - December 2020'!$C$2:$C$2047,Worksheet!$F212),"-")</f>
        <v>-</v>
      </c>
      <c r="AB212" s="51" t="str">
        <f>IFERROR(AVERAGEIFS('Orders - December 2020'!$I$2:$I$2047,'Orders - December 2020'!$H$2:$H$2047,Worksheet!AB$3,'Orders - December 2020'!$C$2:$C$2047,Worksheet!$F212),"-")</f>
        <v>-</v>
      </c>
      <c r="AC212" s="51" t="str">
        <f>IFERROR(AVERAGEIFS('Orders - December 2020'!$I$2:$I$2047,'Orders - December 2020'!$H$2:$H$2047,Worksheet!AC$3,'Orders - December 2020'!$C$2:$C$2047,Worksheet!$F212),"-")</f>
        <v>-</v>
      </c>
      <c r="AD212" s="51" t="str">
        <f>IFERROR(AVERAGEIFS('Orders - December 2020'!$I$2:$I$2047,'Orders - December 2020'!$H$2:$H$2047,Worksheet!AD$3,'Orders - December 2020'!$C$2:$C$2047,Worksheet!$F212),"-")</f>
        <v>-</v>
      </c>
      <c r="AE212" s="51" t="str">
        <f>IFERROR(AVERAGEIFS('Orders - December 2020'!$I$2:$I$2047,'Orders - December 2020'!$H$2:$H$2047,Worksheet!AE$3,'Orders - December 2020'!$C$2:$C$2047,Worksheet!$F212),"-")</f>
        <v>-</v>
      </c>
      <c r="AF212" s="51" t="str">
        <f>IFERROR(AVERAGEIFS('Orders - December 2020'!$I$2:$I$2047,'Orders - December 2020'!$H$2:$H$2047,Worksheet!AF$3,'Orders - December 2020'!$C$2:$C$2047,Worksheet!$F212),"-")</f>
        <v>-</v>
      </c>
      <c r="AG212" s="51" t="str">
        <f>IFERROR(AVERAGEIFS('Orders - December 2020'!$I$2:$I$2047,'Orders - December 2020'!$H$2:$H$2047,Worksheet!AG$3,'Orders - December 2020'!$C$2:$C$2047,Worksheet!$F212),"-")</f>
        <v>-</v>
      </c>
      <c r="AH212" s="51" t="str">
        <f>IFERROR(AVERAGEIFS('Orders - December 2020'!$I$2:$I$2047,'Orders - December 2020'!$H$2:$H$2047,Worksheet!AH$3,'Orders - December 2020'!$C$2:$C$2047,Worksheet!$F212),"-")</f>
        <v>-</v>
      </c>
      <c r="AI212" s="51" t="str">
        <f>IFERROR(AVERAGEIFS('Orders - December 2020'!$I$2:$I$2047,'Orders - December 2020'!$H$2:$H$2047,Worksheet!AI$3,'Orders - December 2020'!$C$2:$C$2047,Worksheet!$F212),"-")</f>
        <v>-</v>
      </c>
      <c r="AJ212" s="51" t="str">
        <f>IFERROR(AVERAGEIFS('Orders - December 2020'!$I$2:$I$2047,'Orders - December 2020'!$H$2:$H$2047,Worksheet!AJ$3,'Orders - December 2020'!$C$2:$C$2047,Worksheet!$F212),"-")</f>
        <v>-</v>
      </c>
      <c r="AK212" s="51">
        <f>IFERROR(AVERAGEIFS('Orders - December 2020'!$I$2:$I$2047,'Orders - December 2020'!$H$2:$H$2047,Worksheet!AK$3,'Orders - December 2020'!$C$2:$C$2047,Worksheet!$F212),"-")</f>
        <v>3</v>
      </c>
      <c r="AL212" s="51">
        <f>IFERROR(AVERAGEIFS('Orders - December 2020'!$I$2:$I$2047,'Orders - December 2020'!$H$2:$H$2047,Worksheet!AL$3,'Orders - December 2020'!$C$2:$C$2047,Worksheet!$F212),"-")</f>
        <v>1</v>
      </c>
      <c r="AM212" s="51" t="str">
        <f>IFERROR(AVERAGEIFS('Orders - December 2020'!$I$2:$I$2047,'Orders - December 2020'!$H$2:$H$2047,Worksheet!AM$3,'Orders - December 2020'!$C$2:$C$2047,Worksheet!$F212),"-")</f>
        <v>-</v>
      </c>
      <c r="AN212" s="51" t="str">
        <f>IFERROR(AVERAGEIFS('Orders - December 2020'!$I$2:$I$2047,'Orders - December 2020'!$H$2:$H$2047,Worksheet!AN$3,'Orders - December 2020'!$C$2:$C$2047,Worksheet!$F212),"-")</f>
        <v>-</v>
      </c>
      <c r="AO212" s="51" t="str">
        <f>IFERROR(AVERAGEIFS('Orders - December 2020'!$I$2:$I$2047,'Orders - December 2020'!$H$2:$H$2047,Worksheet!AO$3,'Orders - December 2020'!$C$2:$C$2047,Worksheet!$F212),"-")</f>
        <v>-</v>
      </c>
      <c r="AP212" s="51" t="str">
        <f>IFERROR(AVERAGEIFS('Orders - December 2020'!$I$2:$I$2047,'Orders - December 2020'!$H$2:$H$2047,Worksheet!AP$3,'Orders - December 2020'!$C$2:$C$2047,Worksheet!$F212),"-")</f>
        <v>-</v>
      </c>
      <c r="AQ212" s="51">
        <f>IFERROR(AVERAGEIFS('Orders - December 2020'!$I$2:$I$2047,'Orders - December 2020'!$H$2:$H$2047,Worksheet!AQ$3,'Orders - December 2020'!$C$2:$C$2047,Worksheet!$F212),"-")</f>
        <v>2</v>
      </c>
      <c r="AR212" s="51" t="str">
        <f>IFERROR(AVERAGEIFS('Orders - December 2020'!$I$2:$I$2047,'Orders - December 2020'!$H$2:$H$2047,Worksheet!AR$3,'Orders - December 2020'!$C$2:$C$2047,Worksheet!$F212),"-")</f>
        <v>-</v>
      </c>
      <c r="AS212" s="51" t="str">
        <f>IFERROR(AVERAGEIFS('Orders - December 2020'!$I$2:$I$2047,'Orders - December 2020'!$H$2:$H$2047,Worksheet!AS$3,'Orders - December 2020'!$C$2:$C$2047,Worksheet!$F212),"-")</f>
        <v>-</v>
      </c>
      <c r="AT212" s="51" t="str">
        <f>IFERROR(AVERAGEIFS('Orders - December 2020'!$I$2:$I$2047,'Orders - December 2020'!$H$2:$H$2047,Worksheet!AT$3,'Orders - December 2020'!$C$2:$C$2047,Worksheet!$F212),"-")</f>
        <v>-</v>
      </c>
      <c r="AU212" s="51" t="str">
        <f>IFERROR(AVERAGEIFS('Orders - December 2020'!$I$2:$I$2047,'Orders - December 2020'!$H$2:$H$2047,Worksheet!AU$3,'Orders - December 2020'!$C$2:$C$2047,Worksheet!$F212),"-")</f>
        <v>-</v>
      </c>
      <c r="AV212" s="51" t="str">
        <f>IFERROR(AVERAGEIFS('Orders - December 2020'!$I$2:$I$2047,'Orders - December 2020'!$H$2:$H$2047,Worksheet!AV$3,'Orders - December 2020'!$C$2:$C$2047,Worksheet!$F212),"-")</f>
        <v>-</v>
      </c>
      <c r="AW212" s="51" t="str">
        <f>IFERROR(AVERAGEIFS('Orders - December 2020'!$I$2:$I$2047,'Orders - December 2020'!$H$2:$H$2047,Worksheet!AW$3,'Orders - December 2020'!$C$2:$C$2047,Worksheet!$F212),"-")</f>
        <v>-</v>
      </c>
      <c r="AX212" s="51" t="str">
        <f>IFERROR(AVERAGEIFS('Orders - December 2020'!$I$2:$I$2047,'Orders - December 2020'!$H$2:$H$2047,Worksheet!AX$3,'Orders - December 2020'!$C$2:$C$2047,Worksheet!$F212),"-")</f>
        <v>-</v>
      </c>
      <c r="AY212" s="51" t="str">
        <f>IFERROR(AVERAGEIFS('Orders - December 2020'!$I$2:$I$2047,'Orders - December 2020'!$H$2:$H$2047,Worksheet!AY$3,'Orders - December 2020'!$C$2:$C$2047,Worksheet!$F212),"-")</f>
        <v>-</v>
      </c>
      <c r="AZ212" s="51" t="str">
        <f>IFERROR(AVERAGEIFS('Orders - December 2020'!$I$2:$I$2047,'Orders - December 2020'!$H$2:$H$2047,Worksheet!AZ$3,'Orders - December 2020'!$C$2:$C$2047,Worksheet!$F212),"-")</f>
        <v>-</v>
      </c>
      <c r="BA212" s="51" t="str">
        <f>IFERROR(AVERAGEIFS('Orders - December 2020'!$I$2:$I$2047,'Orders - December 2020'!$H$2:$H$2047,Worksheet!BA$3,'Orders - December 2020'!$C$2:$C$2047,Worksheet!$F212),"-")</f>
        <v>-</v>
      </c>
      <c r="BB212" s="51">
        <f>IFERROR(AVERAGEIFS('Orders - December 2020'!$I$2:$I$2047,'Orders - December 2020'!$H$2:$H$2047,Worksheet!BB$3,'Orders - December 2020'!$C$2:$C$2047,Worksheet!$F212),"-")</f>
        <v>3</v>
      </c>
      <c r="BC212" s="51" t="str">
        <f>IFERROR(AVERAGEIFS('Orders - December 2020'!$I$2:$I$2047,'Orders - December 2020'!$H$2:$H$2047,Worksheet!BC$3,'Orders - December 2020'!$C$2:$C$2047,Worksheet!$F212),"-")</f>
        <v>-</v>
      </c>
      <c r="BD212" s="51" t="str">
        <f>IFERROR(AVERAGEIFS('Orders - December 2020'!$I$2:$I$2047,'Orders - December 2020'!$H$2:$H$2047,Worksheet!BD$3,'Orders - December 2020'!$C$2:$C$2047,Worksheet!$F212),"-")</f>
        <v>-</v>
      </c>
      <c r="BE212" s="51" t="str">
        <f>IFERROR(AVERAGEIFS('Orders - December 2020'!$I$2:$I$2047,'Orders - December 2020'!$H$2:$H$2047,Worksheet!BE$3,'Orders - December 2020'!$C$2:$C$2047,Worksheet!$F212),"-")</f>
        <v>-</v>
      </c>
      <c r="BF212" s="51" t="str">
        <f>IFERROR(AVERAGEIFS('Orders - December 2020'!$I$2:$I$2047,'Orders - December 2020'!$H$2:$H$2047,Worksheet!BF$3,'Orders - December 2020'!$C$2:$C$2047,Worksheet!$F212),"-")</f>
        <v>-</v>
      </c>
      <c r="BG212" s="51" t="str">
        <f>IFERROR(AVERAGEIFS('Orders - December 2020'!$I$2:$I$2047,'Orders - December 2020'!$H$2:$H$2047,Worksheet!BG$3,'Orders - December 2020'!$C$2:$C$2047,Worksheet!$F212),"-")</f>
        <v>-</v>
      </c>
      <c r="BH212" s="51" t="str">
        <f>IFERROR(AVERAGEIFS('Orders - December 2020'!$I$2:$I$2047,'Orders - December 2020'!$H$2:$H$2047,Worksheet!BH$3,'Orders - December 2020'!$C$2:$C$2047,Worksheet!$F212),"-")</f>
        <v>-</v>
      </c>
      <c r="BI212" s="51" t="str">
        <f>IFERROR(AVERAGEIFS('Orders - December 2020'!$I$2:$I$2047,'Orders - December 2020'!$H$2:$H$2047,Worksheet!BI$3,'Orders - December 2020'!$C$2:$C$2047,Worksheet!$F212),"-")</f>
        <v>-</v>
      </c>
      <c r="BJ212" s="51" t="str">
        <f>IFERROR(AVERAGEIFS('Orders - December 2020'!$I$2:$I$2047,'Orders - December 2020'!$H$2:$H$2047,Worksheet!BJ$3,'Orders - December 2020'!$C$2:$C$2047,Worksheet!$F212),"-")</f>
        <v>-</v>
      </c>
      <c r="BK212" s="51" t="str">
        <f>IFERROR(AVERAGEIFS('Orders - December 2020'!$I$2:$I$2047,'Orders - December 2020'!$H$2:$H$2047,Worksheet!BK$3,'Orders - December 2020'!$C$2:$C$2047,Worksheet!$F212),"-")</f>
        <v>-</v>
      </c>
      <c r="BL212" s="51" t="str">
        <f>IFERROR(AVERAGEIFS('Orders - December 2020'!$I$2:$I$2047,'Orders - December 2020'!$H$2:$H$2047,Worksheet!BL$3,'Orders - December 2020'!$C$2:$C$2047,Worksheet!$F212),"-")</f>
        <v>-</v>
      </c>
      <c r="BM212" s="51" t="str">
        <f>IFERROR(AVERAGEIFS('Orders - December 2020'!$I$2:$I$2047,'Orders - December 2020'!$H$2:$H$2047,Worksheet!BM$3,'Orders - December 2020'!$C$2:$C$2047,Worksheet!$F212),"-")</f>
        <v>-</v>
      </c>
      <c r="BN212" s="51" t="str">
        <f>IFERROR(AVERAGEIFS('Orders - December 2020'!$I$2:$I$2047,'Orders - December 2020'!$H$2:$H$2047,Worksheet!BN$3,'Orders - December 2020'!$C$2:$C$2047,Worksheet!$F212),"-")</f>
        <v>-</v>
      </c>
      <c r="BO212" s="51" t="str">
        <f>IFERROR(AVERAGEIFS('Orders - December 2020'!$I$2:$I$2047,'Orders - December 2020'!$H$2:$H$2047,Worksheet!BO$3,'Orders - December 2020'!$C$2:$C$2047,Worksheet!$F212),"-")</f>
        <v>-</v>
      </c>
      <c r="BP212" s="51" t="str">
        <f>IFERROR(AVERAGEIFS('Orders - December 2020'!$I$2:$I$2047,'Orders - December 2020'!$H$2:$H$2047,Worksheet!BP$3,'Orders - December 2020'!$C$2:$C$2047,Worksheet!$F212),"-")</f>
        <v>-</v>
      </c>
      <c r="BQ212" s="51" t="str">
        <f>IFERROR(AVERAGEIFS('Orders - December 2020'!$I$2:$I$2047,'Orders - December 2020'!$H$2:$H$2047,Worksheet!BQ$3,'Orders - December 2020'!$C$2:$C$2047,Worksheet!$F212),"-")</f>
        <v>-</v>
      </c>
      <c r="BR212" s="51" t="str">
        <f>IFERROR(AVERAGEIFS('Orders - December 2020'!$I$2:$I$2047,'Orders - December 2020'!$H$2:$H$2047,Worksheet!BR$3,'Orders - December 2020'!$C$2:$C$2047,Worksheet!$F212),"-")</f>
        <v>-</v>
      </c>
      <c r="BS212" s="51" t="str">
        <f>IFERROR(AVERAGEIFS('Orders - December 2020'!$I$2:$I$2047,'Orders - December 2020'!$H$2:$H$2047,Worksheet!BS$3,'Orders - December 2020'!$C$2:$C$2047,Worksheet!$F212),"-")</f>
        <v>-</v>
      </c>
      <c r="BT212" s="51" t="str">
        <f>IFERROR(AVERAGEIFS('Orders - December 2020'!$I$2:$I$2047,'Orders - December 2020'!$H$2:$H$2047,Worksheet!BT$3,'Orders - December 2020'!$C$2:$C$2047,Worksheet!$F212),"-")</f>
        <v>-</v>
      </c>
      <c r="BU212" s="51" t="str">
        <f>IFERROR(AVERAGEIFS('Orders - December 2020'!$I$2:$I$2047,'Orders - December 2020'!$H$2:$H$2047,Worksheet!BU$3,'Orders - December 2020'!$C$2:$C$2047,Worksheet!$F212),"-")</f>
        <v>-</v>
      </c>
      <c r="BV212" s="51" t="str">
        <f>IFERROR(AVERAGEIFS('Orders - December 2020'!$I$2:$I$2047,'Orders - December 2020'!$H$2:$H$2047,Worksheet!BV$3,'Orders - December 2020'!$C$2:$C$2047,Worksheet!$F212),"-")</f>
        <v>-</v>
      </c>
      <c r="BW212" s="51" t="str">
        <f>IFERROR(AVERAGEIFS('Orders - December 2020'!$I$2:$I$2047,'Orders - December 2020'!$H$2:$H$2047,Worksheet!BW$3,'Orders - December 2020'!$C$2:$C$2047,Worksheet!$F212),"-")</f>
        <v>-</v>
      </c>
      <c r="BX212" s="51" t="str">
        <f>IFERROR(AVERAGEIFS('Orders - December 2020'!$I$2:$I$2047,'Orders - December 2020'!$H$2:$H$2047,Worksheet!BX$3,'Orders - December 2020'!$C$2:$C$2047,Worksheet!$F212),"-")</f>
        <v>-</v>
      </c>
      <c r="BY212" s="51" t="str">
        <f>IFERROR(AVERAGEIFS('Orders - December 2020'!$I$2:$I$2047,'Orders - December 2020'!$H$2:$H$2047,Worksheet!BY$3,'Orders - December 2020'!$C$2:$C$2047,Worksheet!$F212),"-")</f>
        <v>-</v>
      </c>
      <c r="BZ212" s="51" t="str">
        <f>IFERROR(AVERAGEIFS('Orders - December 2020'!$I$2:$I$2047,'Orders - December 2020'!$H$2:$H$2047,Worksheet!BZ$3,'Orders - December 2020'!$C$2:$C$2047,Worksheet!$F212),"-")</f>
        <v>-</v>
      </c>
      <c r="CA212" s="51" t="str">
        <f>IFERROR(AVERAGEIFS('Orders - December 2020'!$I$2:$I$2047,'Orders - December 2020'!$H$2:$H$2047,Worksheet!CA$3,'Orders - December 2020'!$C$2:$C$2047,Worksheet!$F212),"-")</f>
        <v>-</v>
      </c>
      <c r="CB212" s="51" t="str">
        <f>IFERROR(AVERAGEIFS('Orders - December 2020'!$I$2:$I$2047,'Orders - December 2020'!$H$2:$H$2047,Worksheet!CB$3,'Orders - December 2020'!$C$2:$C$2047,Worksheet!$F212),"-")</f>
        <v>-</v>
      </c>
      <c r="CC212" s="51" t="str">
        <f>IFERROR(AVERAGEIFS('Orders - December 2020'!$I$2:$I$2047,'Orders - December 2020'!$H$2:$H$2047,Worksheet!CC$3,'Orders - December 2020'!$C$2:$C$2047,Worksheet!$F212),"-")</f>
        <v>-</v>
      </c>
      <c r="CD212" s="51" t="str">
        <f>IFERROR(AVERAGEIFS('Orders - December 2020'!$I$2:$I$2047,'Orders - December 2020'!$H$2:$H$2047,Worksheet!CD$3,'Orders - December 2020'!$C$2:$C$2047,Worksheet!$F212),"-")</f>
        <v>-</v>
      </c>
      <c r="CE212" s="51" t="str">
        <f>IFERROR(AVERAGEIFS('Orders - December 2020'!$I$2:$I$2047,'Orders - December 2020'!$H$2:$H$2047,Worksheet!CE$3,'Orders - December 2020'!$C$2:$C$2047,Worksheet!$F212),"-")</f>
        <v>-</v>
      </c>
      <c r="CF212" s="51" t="str">
        <f>IFERROR(AVERAGEIFS('Orders - December 2020'!$I$2:$I$2047,'Orders - December 2020'!$H$2:$H$2047,Worksheet!CF$3,'Orders - December 2020'!$C$2:$C$2047,Worksheet!$F212),"-")</f>
        <v>-</v>
      </c>
      <c r="CG212" s="51" t="str">
        <f>IFERROR(AVERAGEIFS('Orders - December 2020'!$I$2:$I$2047,'Orders - December 2020'!$H$2:$H$2047,Worksheet!CG$3,'Orders - December 2020'!$C$2:$C$2047,Worksheet!$F212),"-")</f>
        <v>-</v>
      </c>
      <c r="CH212" s="51" t="str">
        <f>IFERROR(AVERAGEIFS('Orders - December 2020'!$I$2:$I$2047,'Orders - December 2020'!$H$2:$H$2047,Worksheet!CH$3,'Orders - December 2020'!$C$2:$C$2047,Worksheet!$F212),"-")</f>
        <v>-</v>
      </c>
      <c r="CI212" s="51" t="str">
        <f>IFERROR(AVERAGEIFS('Orders - December 2020'!$I$2:$I$2047,'Orders - December 2020'!$H$2:$H$2047,Worksheet!CI$3,'Orders - December 2020'!$C$2:$C$2047,Worksheet!$F212),"-")</f>
        <v>-</v>
      </c>
      <c r="CJ212" s="51" t="str">
        <f>IFERROR(AVERAGEIFS('Orders - December 2020'!$I$2:$I$2047,'Orders - December 2020'!$H$2:$H$2047,Worksheet!CJ$3,'Orders - December 2020'!$C$2:$C$2047,Worksheet!$F212),"-")</f>
        <v>-</v>
      </c>
      <c r="CK212" s="51" t="str">
        <f>IFERROR(AVERAGEIFS('Orders - December 2020'!$I$2:$I$2047,'Orders - December 2020'!$H$2:$H$2047,Worksheet!CK$3,'Orders - December 2020'!$C$2:$C$2047,Worksheet!$F212),"-")</f>
        <v>-</v>
      </c>
      <c r="CL212" s="51" t="str">
        <f>IFERROR(AVERAGEIFS('Orders - December 2020'!$I$2:$I$2047,'Orders - December 2020'!$H$2:$H$2047,Worksheet!CL$3,'Orders - December 2020'!$C$2:$C$2047,Worksheet!$F212),"-")</f>
        <v>-</v>
      </c>
      <c r="CM212" s="51" t="str">
        <f>IFERROR(AVERAGEIFS('Orders - December 2020'!$I$2:$I$2047,'Orders - December 2020'!$H$2:$H$2047,Worksheet!CM$3,'Orders - December 2020'!$C$2:$C$2047,Worksheet!$F212),"-")</f>
        <v>-</v>
      </c>
      <c r="CN212" s="51" t="str">
        <f>IFERROR(AVERAGEIFS('Orders - December 2020'!$I$2:$I$2047,'Orders - December 2020'!$H$2:$H$2047,Worksheet!CN$3,'Orders - December 2020'!$C$2:$C$2047,Worksheet!$F212),"-")</f>
        <v>-</v>
      </c>
      <c r="CO212" s="51" t="str">
        <f>IFERROR(AVERAGEIFS('Orders - December 2020'!$I$2:$I$2047,'Orders - December 2020'!$H$2:$H$2047,Worksheet!CO$3,'Orders - December 2020'!$C$2:$C$2047,Worksheet!$F212),"-")</f>
        <v>-</v>
      </c>
      <c r="CP212" s="51" t="str">
        <f>IFERROR(AVERAGEIFS('Orders - December 2020'!$I$2:$I$2047,'Orders - December 2020'!$H$2:$H$2047,Worksheet!CP$3,'Orders - December 2020'!$C$2:$C$2047,Worksheet!$F212),"-")</f>
        <v>-</v>
      </c>
      <c r="CQ212" s="51" t="str">
        <f>IFERROR(AVERAGEIFS('Orders - December 2020'!$I$2:$I$2047,'Orders - December 2020'!$H$2:$H$2047,Worksheet!CQ$3,'Orders - December 2020'!$C$2:$C$2047,Worksheet!$F212),"-")</f>
        <v>-</v>
      </c>
      <c r="CR212" s="51" t="str">
        <f>IFERROR(AVERAGEIFS('Orders - December 2020'!$I$2:$I$2047,'Orders - December 2020'!$H$2:$H$2047,Worksheet!CR$3,'Orders - December 2020'!$C$2:$C$2047,Worksheet!$F212),"-")</f>
        <v>-</v>
      </c>
      <c r="CS212" s="51" t="str">
        <f>IFERROR(AVERAGEIFS('Orders - December 2020'!$I$2:$I$2047,'Orders - December 2020'!$H$2:$H$2047,Worksheet!CS$3,'Orders - December 2020'!$C$2:$C$2047,Worksheet!$F212),"-")</f>
        <v>-</v>
      </c>
      <c r="CT212" s="51" t="str">
        <f>IFERROR(AVERAGEIFS('Orders - December 2020'!$I$2:$I$2047,'Orders - December 2020'!$H$2:$H$2047,Worksheet!CT$3,'Orders - December 2020'!$C$2:$C$2047,Worksheet!$F212),"-")</f>
        <v>-</v>
      </c>
      <c r="CU212" s="51" t="str">
        <f>IFERROR(AVERAGEIFS('Orders - December 2020'!$I$2:$I$2047,'Orders - December 2020'!$H$2:$H$2047,Worksheet!CU$3,'Orders - December 2020'!$C$2:$C$2047,Worksheet!$F212),"-")</f>
        <v>-</v>
      </c>
      <c r="CV212" s="51" t="str">
        <f>IFERROR(AVERAGEIFS('Orders - December 2020'!$I$2:$I$2047,'Orders - December 2020'!$H$2:$H$2047,Worksheet!CV$3,'Orders - December 2020'!$C$2:$C$2047,Worksheet!$F212),"-")</f>
        <v>-</v>
      </c>
      <c r="CW212" s="51" t="str">
        <f>IFERROR(AVERAGEIFS('Orders - December 2020'!$I$2:$I$2047,'Orders - December 2020'!$H$2:$H$2047,Worksheet!CW$3,'Orders - December 2020'!$C$2:$C$2047,Worksheet!$F212),"-")</f>
        <v>-</v>
      </c>
      <c r="CX212" s="51" t="str">
        <f>IFERROR(AVERAGEIFS('Orders - December 2020'!$I$2:$I$2047,'Orders - December 2020'!$H$2:$H$2047,Worksheet!CX$3,'Orders - December 2020'!$C$2:$C$2047,Worksheet!$F212),"-")</f>
        <v>-</v>
      </c>
      <c r="CY212" s="51" t="str">
        <f>IFERROR(AVERAGEIFS('Orders - December 2020'!$I$2:$I$2047,'Orders - December 2020'!$H$2:$H$2047,Worksheet!CY$3,'Orders - December 2020'!$C$2:$C$2047,Worksheet!$F212),"-")</f>
        <v>-</v>
      </c>
      <c r="CZ212" s="51" t="str">
        <f>IFERROR(AVERAGEIFS('Orders - December 2020'!$I$2:$I$2047,'Orders - December 2020'!$H$2:$H$2047,Worksheet!CZ$3,'Orders - December 2020'!$C$2:$C$2047,Worksheet!$F212),"-")</f>
        <v>-</v>
      </c>
      <c r="DA212" s="51" t="str">
        <f>IFERROR(AVERAGEIFS('Orders - December 2020'!$I$2:$I$2047,'Orders - December 2020'!$H$2:$H$2047,Worksheet!DA$3,'Orders - December 2020'!$C$2:$C$2047,Worksheet!$F212),"-")</f>
        <v>-</v>
      </c>
      <c r="DB212" s="51" t="str">
        <f>IFERROR(AVERAGEIFS('Orders - December 2020'!$I$2:$I$2047,'Orders - December 2020'!$H$2:$H$2047,Worksheet!DB$3,'Orders - December 2020'!$C$2:$C$2047,Worksheet!$F212),"-")</f>
        <v>-</v>
      </c>
      <c r="DC212" s="51" t="str">
        <f>IFERROR(AVERAGEIFS('Orders - December 2020'!$I$2:$I$2047,'Orders - December 2020'!$H$2:$H$2047,Worksheet!DC$3,'Orders - December 2020'!$C$2:$C$2047,Worksheet!$F212),"-")</f>
        <v>-</v>
      </c>
      <c r="DD212" s="51" t="str">
        <f>IFERROR(AVERAGEIFS('Orders - December 2020'!$I$2:$I$2047,'Orders - December 2020'!$H$2:$H$2047,Worksheet!DD$3,'Orders - December 2020'!$C$2:$C$2047,Worksheet!$F212),"-")</f>
        <v>-</v>
      </c>
      <c r="DE212" s="51" t="str">
        <f>IFERROR(AVERAGEIFS('Orders - December 2020'!$I$2:$I$2047,'Orders - December 2020'!$H$2:$H$2047,Worksheet!DE$3,'Orders - December 2020'!$C$2:$C$2047,Worksheet!$F212),"-")</f>
        <v>-</v>
      </c>
      <c r="DF212" s="51" t="str">
        <f>IFERROR(AVERAGEIFS('Orders - December 2020'!$I$2:$I$2047,'Orders - December 2020'!$H$2:$H$2047,Worksheet!DF$3,'Orders - December 2020'!$C$2:$C$2047,Worksheet!$F212),"-")</f>
        <v>-</v>
      </c>
      <c r="DG212" s="51" t="str">
        <f>IFERROR(AVERAGEIFS('Orders - December 2020'!$I$2:$I$2047,'Orders - December 2020'!$H$2:$H$2047,Worksheet!DG$3,'Orders - December 2020'!$C$2:$C$2047,Worksheet!$F212),"-")</f>
        <v>-</v>
      </c>
      <c r="DH212" s="51" t="str">
        <f>IFERROR(AVERAGEIFS('Orders - December 2020'!$I$2:$I$2047,'Orders - December 2020'!$H$2:$H$2047,Worksheet!DH$3,'Orders - December 2020'!$C$2:$C$2047,Worksheet!$F212),"-")</f>
        <v>-</v>
      </c>
      <c r="DI212" s="51" t="str">
        <f>IFERROR(AVERAGEIFS('Orders - December 2020'!$I$2:$I$2047,'Orders - December 2020'!$H$2:$H$2047,Worksheet!DI$3,'Orders - December 2020'!$C$2:$C$2047,Worksheet!$F212),"-")</f>
        <v>-</v>
      </c>
      <c r="DJ212" s="51" t="str">
        <f>IFERROR(AVERAGEIFS('Orders - December 2020'!$I$2:$I$2047,'Orders - December 2020'!$H$2:$H$2047,Worksheet!DJ$3,'Orders - December 2020'!$C$2:$C$2047,Worksheet!$F212),"-")</f>
        <v>-</v>
      </c>
      <c r="DK212" s="51" t="str">
        <f>IFERROR(AVERAGEIFS('Orders - December 2020'!$I$2:$I$2047,'Orders - December 2020'!$H$2:$H$2047,Worksheet!DK$3,'Orders - December 2020'!$C$2:$C$2047,Worksheet!$F212),"-")</f>
        <v>-</v>
      </c>
      <c r="DL212" s="51" t="str">
        <f>IFERROR(AVERAGEIFS('Orders - December 2020'!$I$2:$I$2047,'Orders - December 2020'!$H$2:$H$2047,Worksheet!DL$3,'Orders - December 2020'!$C$2:$C$2047,Worksheet!$F212),"-")</f>
        <v>-</v>
      </c>
      <c r="DM212" s="51" t="str">
        <f>IFERROR(AVERAGEIFS('Orders - December 2020'!$I$2:$I$2047,'Orders - December 2020'!$H$2:$H$2047,Worksheet!DM$3,'Orders - December 2020'!$C$2:$C$2047,Worksheet!$F212),"-")</f>
        <v>-</v>
      </c>
      <c r="DN212" s="51" t="str">
        <f>IFERROR(AVERAGEIFS('Orders - December 2020'!$I$2:$I$2047,'Orders - December 2020'!$H$2:$H$2047,Worksheet!DN$3,'Orders - December 2020'!$C$2:$C$2047,Worksheet!$F212),"-")</f>
        <v>-</v>
      </c>
      <c r="DO212" s="51" t="str">
        <f>IFERROR(AVERAGEIFS('Orders - December 2020'!$I$2:$I$2047,'Orders - December 2020'!$H$2:$H$2047,Worksheet!DO$3,'Orders - December 2020'!$C$2:$C$2047,Worksheet!$F212),"-")</f>
        <v>-</v>
      </c>
      <c r="DP212" s="51" t="str">
        <f>IFERROR(AVERAGEIFS('Orders - December 2020'!$I$2:$I$2047,'Orders - December 2020'!$H$2:$H$2047,Worksheet!DP$3,'Orders - December 2020'!$C$2:$C$2047,Worksheet!$F212),"-")</f>
        <v>-</v>
      </c>
      <c r="DQ212" s="51" t="str">
        <f>IFERROR(AVERAGEIFS('Orders - December 2020'!$I$2:$I$2047,'Orders - December 2020'!$H$2:$H$2047,Worksheet!DQ$3,'Orders - December 2020'!$C$2:$C$2047,Worksheet!$F212),"-")</f>
        <v>-</v>
      </c>
      <c r="DR212" s="51" t="str">
        <f>IFERROR(AVERAGEIFS('Orders - December 2020'!$I$2:$I$2047,'Orders - December 2020'!$H$2:$H$2047,Worksheet!DR$3,'Orders - December 2020'!$C$2:$C$2047,Worksheet!$F212),"-")</f>
        <v>-</v>
      </c>
      <c r="DS212" s="51" t="str">
        <f>IFERROR(AVERAGEIFS('Orders - December 2020'!$I$2:$I$2047,'Orders - December 2020'!$H$2:$H$2047,Worksheet!DS$3,'Orders - December 2020'!$C$2:$C$2047,Worksheet!$F212),"-")</f>
        <v>-</v>
      </c>
      <c r="DT212" s="51" t="str">
        <f>IFERROR(AVERAGEIFS('Orders - December 2020'!$I$2:$I$2047,'Orders - December 2020'!$H$2:$H$2047,Worksheet!DT$3,'Orders - December 2020'!$C$2:$C$2047,Worksheet!$F212),"-")</f>
        <v>-</v>
      </c>
      <c r="DU212" s="51" t="str">
        <f>IFERROR(AVERAGEIFS('Orders - December 2020'!$I$2:$I$2047,'Orders - December 2020'!$H$2:$H$2047,Worksheet!DU$3,'Orders - December 2020'!$C$2:$C$2047,Worksheet!$F212),"-")</f>
        <v>-</v>
      </c>
      <c r="DV212" s="51" t="str">
        <f>IFERROR(AVERAGEIFS('Orders - December 2020'!$I$2:$I$2047,'Orders - December 2020'!$H$2:$H$2047,Worksheet!DV$3,'Orders - December 2020'!$C$2:$C$2047,Worksheet!$F212),"-")</f>
        <v>-</v>
      </c>
      <c r="DW212" s="51" t="str">
        <f>IFERROR(AVERAGEIFS('Orders - December 2020'!$I$2:$I$2047,'Orders - December 2020'!$H$2:$H$2047,Worksheet!DW$3,'Orders - December 2020'!$C$2:$C$2047,Worksheet!$F212),"-")</f>
        <v>-</v>
      </c>
      <c r="DX212" s="51" t="str">
        <f>IFERROR(AVERAGEIFS('Orders - December 2020'!$I$2:$I$2047,'Orders - December 2020'!$H$2:$H$2047,Worksheet!DX$3,'Orders - December 2020'!$C$2:$C$2047,Worksheet!$F212),"-")</f>
        <v>-</v>
      </c>
      <c r="DY212" s="51" t="str">
        <f>IFERROR(AVERAGEIFS('Orders - December 2020'!$I$2:$I$2047,'Orders - December 2020'!$H$2:$H$2047,Worksheet!DY$3,'Orders - December 2020'!$C$2:$C$2047,Worksheet!$F212),"-")</f>
        <v>-</v>
      </c>
      <c r="DZ212" s="51" t="str">
        <f>IFERROR(AVERAGEIFS('Orders - December 2020'!$I$2:$I$2047,'Orders - December 2020'!$H$2:$H$2047,Worksheet!DZ$3,'Orders - December 2020'!$C$2:$C$2047,Worksheet!$F212),"-")</f>
        <v>-</v>
      </c>
      <c r="EA212" s="51" t="str">
        <f>IFERROR(AVERAGEIFS('Orders - December 2020'!$I$2:$I$2047,'Orders - December 2020'!$H$2:$H$2047,Worksheet!EA$3,'Orders - December 2020'!$C$2:$C$2047,Worksheet!$F212),"-")</f>
        <v>-</v>
      </c>
      <c r="EB212" s="51" t="str">
        <f>IFERROR(AVERAGEIFS('Orders - December 2020'!$I$2:$I$2047,'Orders - December 2020'!$H$2:$H$2047,Worksheet!EB$3,'Orders - December 2020'!$C$2:$C$2047,Worksheet!$F212),"-")</f>
        <v>-</v>
      </c>
      <c r="EC212" s="51" t="str">
        <f>IFERROR(AVERAGEIFS('Orders - December 2020'!$I$2:$I$2047,'Orders - December 2020'!$H$2:$H$2047,Worksheet!EC$3,'Orders - December 2020'!$C$2:$C$2047,Worksheet!$F212),"-")</f>
        <v>-</v>
      </c>
      <c r="ED212" s="51" t="str">
        <f>IFERROR(AVERAGEIFS('Orders - December 2020'!$I$2:$I$2047,'Orders - December 2020'!$H$2:$H$2047,Worksheet!ED$3,'Orders - December 2020'!$C$2:$C$2047,Worksheet!$F212),"-")</f>
        <v>-</v>
      </c>
      <c r="EE212" s="51" t="str">
        <f>IFERROR(AVERAGEIFS('Orders - December 2020'!$I$2:$I$2047,'Orders - December 2020'!$H$2:$H$2047,Worksheet!EE$3,'Orders - December 2020'!$C$2:$C$2047,Worksheet!$F212),"-")</f>
        <v>-</v>
      </c>
      <c r="EF212" s="51" t="str">
        <f>IFERROR(AVERAGEIFS('Orders - December 2020'!$I$2:$I$2047,'Orders - December 2020'!$H$2:$H$2047,Worksheet!EF$3,'Orders - December 2020'!$C$2:$C$2047,Worksheet!$F212),"-")</f>
        <v>-</v>
      </c>
      <c r="EG212" s="51" t="str">
        <f>IFERROR(AVERAGEIFS('Orders - December 2020'!$I$2:$I$2047,'Orders - December 2020'!$H$2:$H$2047,Worksheet!EG$3,'Orders - December 2020'!$C$2:$C$2047,Worksheet!$F212),"-")</f>
        <v>-</v>
      </c>
      <c r="EH212" s="51" t="str">
        <f>IFERROR(AVERAGEIFS('Orders - December 2020'!$I$2:$I$2047,'Orders - December 2020'!$H$2:$H$2047,Worksheet!EH$3,'Orders - December 2020'!$C$2:$C$2047,Worksheet!$F212),"-")</f>
        <v>-</v>
      </c>
      <c r="EI212" s="51" t="str">
        <f>IFERROR(AVERAGEIFS('Orders - December 2020'!$I$2:$I$2047,'Orders - December 2020'!$H$2:$H$2047,Worksheet!EI$3,'Orders - December 2020'!$C$2:$C$2047,Worksheet!$F212),"-")</f>
        <v>-</v>
      </c>
      <c r="EJ212" s="51" t="str">
        <f>IFERROR(AVERAGEIFS('Orders - December 2020'!$I$2:$I$2047,'Orders - December 2020'!$H$2:$H$2047,Worksheet!EJ$3,'Orders - December 2020'!$C$2:$C$2047,Worksheet!$F212),"-")</f>
        <v>-</v>
      </c>
      <c r="EK212" s="51" t="str">
        <f>IFERROR(AVERAGEIFS('Orders - December 2020'!$I$2:$I$2047,'Orders - December 2020'!$H$2:$H$2047,Worksheet!EK$3,'Orders - December 2020'!$C$2:$C$2047,Worksheet!$F212),"-")</f>
        <v>-</v>
      </c>
      <c r="EL212" s="51" t="str">
        <f>IFERROR(AVERAGEIFS('Orders - December 2020'!$I$2:$I$2047,'Orders - December 2020'!$H$2:$H$2047,Worksheet!EL$3,'Orders - December 2020'!$C$2:$C$2047,Worksheet!$F212),"-")</f>
        <v>-</v>
      </c>
      <c r="EM212" s="51" t="str">
        <f>IFERROR(AVERAGEIFS('Orders - December 2020'!$I$2:$I$2047,'Orders - December 2020'!$H$2:$H$2047,Worksheet!EM$3,'Orders - December 2020'!$C$2:$C$2047,Worksheet!$F212),"-")</f>
        <v>-</v>
      </c>
      <c r="EN212" s="51" t="str">
        <f>IFERROR(AVERAGEIFS('Orders - December 2020'!$I$2:$I$2047,'Orders - December 2020'!$H$2:$H$2047,Worksheet!EN$3,'Orders - December 2020'!$C$2:$C$2047,Worksheet!$F212),"-")</f>
        <v>-</v>
      </c>
      <c r="EO212" s="51" t="str">
        <f>IFERROR(AVERAGEIFS('Orders - December 2020'!$I$2:$I$2047,'Orders - December 2020'!$H$2:$H$2047,Worksheet!EO$3,'Orders - December 2020'!$C$2:$C$2047,Worksheet!$F212),"-")</f>
        <v>-</v>
      </c>
      <c r="EP212" s="51" t="str">
        <f>IFERROR(AVERAGEIFS('Orders - December 2020'!$I$2:$I$2047,'Orders - December 2020'!$H$2:$H$2047,Worksheet!EP$3,'Orders - December 2020'!$C$2:$C$2047,Worksheet!$F212),"-")</f>
        <v>-</v>
      </c>
      <c r="EQ212" s="51" t="str">
        <f>IFERROR(AVERAGEIFS('Orders - December 2020'!$I$2:$I$2047,'Orders - December 2020'!$H$2:$H$2047,Worksheet!EQ$3,'Orders - December 2020'!$C$2:$C$2047,Worksheet!$F212),"-")</f>
        <v>-</v>
      </c>
      <c r="ER212" s="51" t="str">
        <f>IFERROR(AVERAGEIFS('Orders - December 2020'!$I$2:$I$2047,'Orders - December 2020'!$H$2:$H$2047,Worksheet!ER$3,'Orders - December 2020'!$C$2:$C$2047,Worksheet!$F212),"-")</f>
        <v>-</v>
      </c>
      <c r="ES212" s="51" t="str">
        <f>IFERROR(AVERAGEIFS('Orders - December 2020'!$I$2:$I$2047,'Orders - December 2020'!$H$2:$H$2047,Worksheet!ES$3,'Orders - December 2020'!$C$2:$C$2047,Worksheet!$F212),"-")</f>
        <v>-</v>
      </c>
      <c r="ET212" s="51" t="str">
        <f>IFERROR(AVERAGEIFS('Orders - December 2020'!$I$2:$I$2047,'Orders - December 2020'!$H$2:$H$2047,Worksheet!ET$3,'Orders - December 2020'!$C$2:$C$2047,Worksheet!$F212),"-")</f>
        <v>-</v>
      </c>
      <c r="EU212" s="51" t="str">
        <f>IFERROR(AVERAGEIFS('Orders - December 2020'!$I$2:$I$2047,'Orders - December 2020'!$H$2:$H$2047,Worksheet!EU$3,'Orders - December 2020'!$C$2:$C$2047,Worksheet!$F212),"-")</f>
        <v>-</v>
      </c>
      <c r="EV212" s="51" t="str">
        <f>IFERROR(AVERAGEIFS('Orders - December 2020'!$I$2:$I$2047,'Orders - December 2020'!$H$2:$H$2047,Worksheet!EV$3,'Orders - December 2020'!$C$2:$C$2047,Worksheet!$F212),"-")</f>
        <v>-</v>
      </c>
      <c r="EW212" s="51" t="str">
        <f>IFERROR(AVERAGEIFS('Orders - December 2020'!$I$2:$I$2047,'Orders - December 2020'!$H$2:$H$2047,Worksheet!EW$3,'Orders - December 2020'!$C$2:$C$2047,Worksheet!$F212),"-")</f>
        <v>-</v>
      </c>
      <c r="EX212" s="51" t="str">
        <f>IFERROR(AVERAGEIFS('Orders - December 2020'!$I$2:$I$2047,'Orders - December 2020'!$H$2:$H$2047,Worksheet!EX$3,'Orders - December 2020'!$C$2:$C$2047,Worksheet!$F212),"-")</f>
        <v>-</v>
      </c>
      <c r="EY212" s="51" t="str">
        <f>IFERROR(AVERAGEIFS('Orders - December 2020'!$I$2:$I$2047,'Orders - December 2020'!$H$2:$H$2047,Worksheet!EY$3,'Orders - December 2020'!$C$2:$C$2047,Worksheet!$F212),"-")</f>
        <v>-</v>
      </c>
      <c r="EZ212" s="51" t="str">
        <f>IFERROR(AVERAGEIFS('Orders - December 2020'!$I$2:$I$2047,'Orders - December 2020'!$H$2:$H$2047,Worksheet!EZ$3,'Orders - December 2020'!$C$2:$C$2047,Worksheet!$F212),"-")</f>
        <v>-</v>
      </c>
      <c r="FA212" s="51" t="str">
        <f>IFERROR(AVERAGEIFS('Orders - December 2020'!$I$2:$I$2047,'Orders - December 2020'!$H$2:$H$2047,Worksheet!FA$3,'Orders - December 2020'!$C$2:$C$2047,Worksheet!$F212),"-")</f>
        <v>-</v>
      </c>
      <c r="FB212" s="51" t="str">
        <f>IFERROR(AVERAGEIFS('Orders - December 2020'!$I$2:$I$2047,'Orders - December 2020'!$H$2:$H$2047,Worksheet!FB$3,'Orders - December 2020'!$C$2:$C$2047,Worksheet!$F212),"-")</f>
        <v>-</v>
      </c>
      <c r="FC212" s="51" t="str">
        <f>IFERROR(AVERAGEIFS('Orders - December 2020'!$I$2:$I$2047,'Orders - December 2020'!$H$2:$H$2047,Worksheet!FC$3,'Orders - December 2020'!$C$2:$C$2047,Worksheet!$F212),"-")</f>
        <v>-</v>
      </c>
      <c r="FD212" s="51" t="str">
        <f>IFERROR(AVERAGEIFS('Orders - December 2020'!$I$2:$I$2047,'Orders - December 2020'!$H$2:$H$2047,Worksheet!FD$3,'Orders - December 2020'!$C$2:$C$2047,Worksheet!$F212),"-")</f>
        <v>-</v>
      </c>
      <c r="FE212" s="51" t="str">
        <f>IFERROR(AVERAGEIFS('Orders - December 2020'!$I$2:$I$2047,'Orders - December 2020'!$H$2:$H$2047,Worksheet!FE$3,'Orders - December 2020'!$C$2:$C$2047,Worksheet!$F212),"-")</f>
        <v>-</v>
      </c>
      <c r="FF212" s="51" t="str">
        <f>IFERROR(AVERAGEIFS('Orders - December 2020'!$I$2:$I$2047,'Orders - December 2020'!$H$2:$H$2047,Worksheet!FF$3,'Orders - December 2020'!$C$2:$C$2047,Worksheet!$F212),"-")</f>
        <v>-</v>
      </c>
      <c r="FG212" s="52" t="str">
        <f>IFERROR(AVERAGEIFS('Orders - December 2020'!$I$2:$I$2047,'Orders - December 2020'!$H$2:$H$2047,Worksheet!FG$3,'Orders - December 2020'!$C$2:$C$2047,Worksheet!$F212),"-")</f>
        <v>-</v>
      </c>
    </row>
    <row r="213" spans="6:163">
      <c r="F213" s="45" t="str">
        <v>Madam Ekene Minimart</v>
      </c>
      <c r="G213" s="50" t="str">
        <f>IFERROR(AVERAGEIFS('Orders - December 2020'!$I$2:$I$2047,'Orders - December 2020'!$H$2:$H$2047,Worksheet!G$3,'Orders - December 2020'!$C$2:$C$2047,Worksheet!$F213),"-")</f>
        <v>-</v>
      </c>
      <c r="H213" s="51" t="str">
        <f>IFERROR(AVERAGEIFS('Orders - December 2020'!$I$2:$I$2047,'Orders - December 2020'!$H$2:$H$2047,Worksheet!H$3,'Orders - December 2020'!$C$2:$C$2047,Worksheet!$F213),"-")</f>
        <v>-</v>
      </c>
      <c r="I213" s="51" t="str">
        <f>IFERROR(AVERAGEIFS('Orders - December 2020'!$I$2:$I$2047,'Orders - December 2020'!$H$2:$H$2047,Worksheet!I$3,'Orders - December 2020'!$C$2:$C$2047,Worksheet!$F213),"-")</f>
        <v>-</v>
      </c>
      <c r="J213" s="51" t="str">
        <f>IFERROR(AVERAGEIFS('Orders - December 2020'!$I$2:$I$2047,'Orders - December 2020'!$H$2:$H$2047,Worksheet!J$3,'Orders - December 2020'!$C$2:$C$2047,Worksheet!$F213),"-")</f>
        <v>-</v>
      </c>
      <c r="K213" s="51" t="str">
        <f>IFERROR(AVERAGEIFS('Orders - December 2020'!$I$2:$I$2047,'Orders - December 2020'!$H$2:$H$2047,Worksheet!K$3,'Orders - December 2020'!$C$2:$C$2047,Worksheet!$F213),"-")</f>
        <v>-</v>
      </c>
      <c r="L213" s="51" t="str">
        <f>IFERROR(AVERAGEIFS('Orders - December 2020'!$I$2:$I$2047,'Orders - December 2020'!$H$2:$H$2047,Worksheet!L$3,'Orders - December 2020'!$C$2:$C$2047,Worksheet!$F213),"-")</f>
        <v>-</v>
      </c>
      <c r="M213" s="51" t="str">
        <f>IFERROR(AVERAGEIFS('Orders - December 2020'!$I$2:$I$2047,'Orders - December 2020'!$H$2:$H$2047,Worksheet!M$3,'Orders - December 2020'!$C$2:$C$2047,Worksheet!$F213),"-")</f>
        <v>-</v>
      </c>
      <c r="N213" s="51" t="str">
        <f>IFERROR(AVERAGEIFS('Orders - December 2020'!$I$2:$I$2047,'Orders - December 2020'!$H$2:$H$2047,Worksheet!N$3,'Orders - December 2020'!$C$2:$C$2047,Worksheet!$F213),"-")</f>
        <v>-</v>
      </c>
      <c r="O213" s="51" t="str">
        <f>IFERROR(AVERAGEIFS('Orders - December 2020'!$I$2:$I$2047,'Orders - December 2020'!$H$2:$H$2047,Worksheet!O$3,'Orders - December 2020'!$C$2:$C$2047,Worksheet!$F213),"-")</f>
        <v>-</v>
      </c>
      <c r="P213" s="51" t="str">
        <f>IFERROR(AVERAGEIFS('Orders - December 2020'!$I$2:$I$2047,'Orders - December 2020'!$H$2:$H$2047,Worksheet!P$3,'Orders - December 2020'!$C$2:$C$2047,Worksheet!$F213),"-")</f>
        <v>-</v>
      </c>
      <c r="Q213" s="51" t="str">
        <f>IFERROR(AVERAGEIFS('Orders - December 2020'!$I$2:$I$2047,'Orders - December 2020'!$H$2:$H$2047,Worksheet!Q$3,'Orders - December 2020'!$C$2:$C$2047,Worksheet!$F213),"-")</f>
        <v>-</v>
      </c>
      <c r="R213" s="51" t="str">
        <f>IFERROR(AVERAGEIFS('Orders - December 2020'!$I$2:$I$2047,'Orders - December 2020'!$H$2:$H$2047,Worksheet!R$3,'Orders - December 2020'!$C$2:$C$2047,Worksheet!$F213),"-")</f>
        <v>-</v>
      </c>
      <c r="S213" s="51" t="str">
        <f>IFERROR(AVERAGEIFS('Orders - December 2020'!$I$2:$I$2047,'Orders - December 2020'!$H$2:$H$2047,Worksheet!S$3,'Orders - December 2020'!$C$2:$C$2047,Worksheet!$F213),"-")</f>
        <v>-</v>
      </c>
      <c r="T213" s="51" t="str">
        <f>IFERROR(AVERAGEIFS('Orders - December 2020'!$I$2:$I$2047,'Orders - December 2020'!$H$2:$H$2047,Worksheet!T$3,'Orders - December 2020'!$C$2:$C$2047,Worksheet!$F213),"-")</f>
        <v>-</v>
      </c>
      <c r="U213" s="51" t="str">
        <f>IFERROR(AVERAGEIFS('Orders - December 2020'!$I$2:$I$2047,'Orders - December 2020'!$H$2:$H$2047,Worksheet!U$3,'Orders - December 2020'!$C$2:$C$2047,Worksheet!$F213),"-")</f>
        <v>-</v>
      </c>
      <c r="V213" s="51" t="str">
        <f>IFERROR(AVERAGEIFS('Orders - December 2020'!$I$2:$I$2047,'Orders - December 2020'!$H$2:$H$2047,Worksheet!V$3,'Orders - December 2020'!$C$2:$C$2047,Worksheet!$F213),"-")</f>
        <v>-</v>
      </c>
      <c r="W213" s="51" t="str">
        <f>IFERROR(AVERAGEIFS('Orders - December 2020'!$I$2:$I$2047,'Orders - December 2020'!$H$2:$H$2047,Worksheet!W$3,'Orders - December 2020'!$C$2:$C$2047,Worksheet!$F213),"-")</f>
        <v>-</v>
      </c>
      <c r="X213" s="51" t="str">
        <f>IFERROR(AVERAGEIFS('Orders - December 2020'!$I$2:$I$2047,'Orders - December 2020'!$H$2:$H$2047,Worksheet!X$3,'Orders - December 2020'!$C$2:$C$2047,Worksheet!$F213),"-")</f>
        <v>-</v>
      </c>
      <c r="Y213" s="51" t="str">
        <f>IFERROR(AVERAGEIFS('Orders - December 2020'!$I$2:$I$2047,'Orders - December 2020'!$H$2:$H$2047,Worksheet!Y$3,'Orders - December 2020'!$C$2:$C$2047,Worksheet!$F213),"-")</f>
        <v>-</v>
      </c>
      <c r="Z213" s="51" t="str">
        <f>IFERROR(AVERAGEIFS('Orders - December 2020'!$I$2:$I$2047,'Orders - December 2020'!$H$2:$H$2047,Worksheet!Z$3,'Orders - December 2020'!$C$2:$C$2047,Worksheet!$F213),"-")</f>
        <v>-</v>
      </c>
      <c r="AA213" s="51" t="str">
        <f>IFERROR(AVERAGEIFS('Orders - December 2020'!$I$2:$I$2047,'Orders - December 2020'!$H$2:$H$2047,Worksheet!AA$3,'Orders - December 2020'!$C$2:$C$2047,Worksheet!$F213),"-")</f>
        <v>-</v>
      </c>
      <c r="AB213" s="51" t="str">
        <f>IFERROR(AVERAGEIFS('Orders - December 2020'!$I$2:$I$2047,'Orders - December 2020'!$H$2:$H$2047,Worksheet!AB$3,'Orders - December 2020'!$C$2:$C$2047,Worksheet!$F213),"-")</f>
        <v>-</v>
      </c>
      <c r="AC213" s="51" t="str">
        <f>IFERROR(AVERAGEIFS('Orders - December 2020'!$I$2:$I$2047,'Orders - December 2020'!$H$2:$H$2047,Worksheet!AC$3,'Orders - December 2020'!$C$2:$C$2047,Worksheet!$F213),"-")</f>
        <v>-</v>
      </c>
      <c r="AD213" s="51" t="str">
        <f>IFERROR(AVERAGEIFS('Orders - December 2020'!$I$2:$I$2047,'Orders - December 2020'!$H$2:$H$2047,Worksheet!AD$3,'Orders - December 2020'!$C$2:$C$2047,Worksheet!$F213),"-")</f>
        <v>-</v>
      </c>
      <c r="AE213" s="51" t="str">
        <f>IFERROR(AVERAGEIFS('Orders - December 2020'!$I$2:$I$2047,'Orders - December 2020'!$H$2:$H$2047,Worksheet!AE$3,'Orders - December 2020'!$C$2:$C$2047,Worksheet!$F213),"-")</f>
        <v>-</v>
      </c>
      <c r="AF213" s="51" t="str">
        <f>IFERROR(AVERAGEIFS('Orders - December 2020'!$I$2:$I$2047,'Orders - December 2020'!$H$2:$H$2047,Worksheet!AF$3,'Orders - December 2020'!$C$2:$C$2047,Worksheet!$F213),"-")</f>
        <v>-</v>
      </c>
      <c r="AG213" s="51" t="str">
        <f>IFERROR(AVERAGEIFS('Orders - December 2020'!$I$2:$I$2047,'Orders - December 2020'!$H$2:$H$2047,Worksheet!AG$3,'Orders - December 2020'!$C$2:$C$2047,Worksheet!$F213),"-")</f>
        <v>-</v>
      </c>
      <c r="AH213" s="51" t="str">
        <f>IFERROR(AVERAGEIFS('Orders - December 2020'!$I$2:$I$2047,'Orders - December 2020'!$H$2:$H$2047,Worksheet!AH$3,'Orders - December 2020'!$C$2:$C$2047,Worksheet!$F213),"-")</f>
        <v>-</v>
      </c>
      <c r="AI213" s="51" t="str">
        <f>IFERROR(AVERAGEIFS('Orders - December 2020'!$I$2:$I$2047,'Orders - December 2020'!$H$2:$H$2047,Worksheet!AI$3,'Orders - December 2020'!$C$2:$C$2047,Worksheet!$F213),"-")</f>
        <v>-</v>
      </c>
      <c r="AJ213" s="51" t="str">
        <f>IFERROR(AVERAGEIFS('Orders - December 2020'!$I$2:$I$2047,'Orders - December 2020'!$H$2:$H$2047,Worksheet!AJ$3,'Orders - December 2020'!$C$2:$C$2047,Worksheet!$F213),"-")</f>
        <v>-</v>
      </c>
      <c r="AK213" s="51" t="str">
        <f>IFERROR(AVERAGEIFS('Orders - December 2020'!$I$2:$I$2047,'Orders - December 2020'!$H$2:$H$2047,Worksheet!AK$3,'Orders - December 2020'!$C$2:$C$2047,Worksheet!$F213),"-")</f>
        <v>-</v>
      </c>
      <c r="AL213" s="51" t="str">
        <f>IFERROR(AVERAGEIFS('Orders - December 2020'!$I$2:$I$2047,'Orders - December 2020'!$H$2:$H$2047,Worksheet!AL$3,'Orders - December 2020'!$C$2:$C$2047,Worksheet!$F213),"-")</f>
        <v>-</v>
      </c>
      <c r="AM213" s="51">
        <f>IFERROR(AVERAGEIFS('Orders - December 2020'!$I$2:$I$2047,'Orders - December 2020'!$H$2:$H$2047,Worksheet!AM$3,'Orders - December 2020'!$C$2:$C$2047,Worksheet!$F213),"-")</f>
        <v>1</v>
      </c>
      <c r="AN213" s="51" t="str">
        <f>IFERROR(AVERAGEIFS('Orders - December 2020'!$I$2:$I$2047,'Orders - December 2020'!$H$2:$H$2047,Worksheet!AN$3,'Orders - December 2020'!$C$2:$C$2047,Worksheet!$F213),"-")</f>
        <v>-</v>
      </c>
      <c r="AO213" s="51" t="str">
        <f>IFERROR(AVERAGEIFS('Orders - December 2020'!$I$2:$I$2047,'Orders - December 2020'!$H$2:$H$2047,Worksheet!AO$3,'Orders - December 2020'!$C$2:$C$2047,Worksheet!$F213),"-")</f>
        <v>-</v>
      </c>
      <c r="AP213" s="51" t="str">
        <f>IFERROR(AVERAGEIFS('Orders - December 2020'!$I$2:$I$2047,'Orders - December 2020'!$H$2:$H$2047,Worksheet!AP$3,'Orders - December 2020'!$C$2:$C$2047,Worksheet!$F213),"-")</f>
        <v>-</v>
      </c>
      <c r="AQ213" s="51" t="str">
        <f>IFERROR(AVERAGEIFS('Orders - December 2020'!$I$2:$I$2047,'Orders - December 2020'!$H$2:$H$2047,Worksheet!AQ$3,'Orders - December 2020'!$C$2:$C$2047,Worksheet!$F213),"-")</f>
        <v>-</v>
      </c>
      <c r="AR213" s="51" t="str">
        <f>IFERROR(AVERAGEIFS('Orders - December 2020'!$I$2:$I$2047,'Orders - December 2020'!$H$2:$H$2047,Worksheet!AR$3,'Orders - December 2020'!$C$2:$C$2047,Worksheet!$F213),"-")</f>
        <v>-</v>
      </c>
      <c r="AS213" s="51" t="str">
        <f>IFERROR(AVERAGEIFS('Orders - December 2020'!$I$2:$I$2047,'Orders - December 2020'!$H$2:$H$2047,Worksheet!AS$3,'Orders - December 2020'!$C$2:$C$2047,Worksheet!$F213),"-")</f>
        <v>-</v>
      </c>
      <c r="AT213" s="51" t="str">
        <f>IFERROR(AVERAGEIFS('Orders - December 2020'!$I$2:$I$2047,'Orders - December 2020'!$H$2:$H$2047,Worksheet!AT$3,'Orders - December 2020'!$C$2:$C$2047,Worksheet!$F213),"-")</f>
        <v>-</v>
      </c>
      <c r="AU213" s="51" t="str">
        <f>IFERROR(AVERAGEIFS('Orders - December 2020'!$I$2:$I$2047,'Orders - December 2020'!$H$2:$H$2047,Worksheet!AU$3,'Orders - December 2020'!$C$2:$C$2047,Worksheet!$F213),"-")</f>
        <v>-</v>
      </c>
      <c r="AV213" s="51" t="str">
        <f>IFERROR(AVERAGEIFS('Orders - December 2020'!$I$2:$I$2047,'Orders - December 2020'!$H$2:$H$2047,Worksheet!AV$3,'Orders - December 2020'!$C$2:$C$2047,Worksheet!$F213),"-")</f>
        <v>-</v>
      </c>
      <c r="AW213" s="51" t="str">
        <f>IFERROR(AVERAGEIFS('Orders - December 2020'!$I$2:$I$2047,'Orders - December 2020'!$H$2:$H$2047,Worksheet!AW$3,'Orders - December 2020'!$C$2:$C$2047,Worksheet!$F213),"-")</f>
        <v>-</v>
      </c>
      <c r="AX213" s="51" t="str">
        <f>IFERROR(AVERAGEIFS('Orders - December 2020'!$I$2:$I$2047,'Orders - December 2020'!$H$2:$H$2047,Worksheet!AX$3,'Orders - December 2020'!$C$2:$C$2047,Worksheet!$F213),"-")</f>
        <v>-</v>
      </c>
      <c r="AY213" s="51" t="str">
        <f>IFERROR(AVERAGEIFS('Orders - December 2020'!$I$2:$I$2047,'Orders - December 2020'!$H$2:$H$2047,Worksheet!AY$3,'Orders - December 2020'!$C$2:$C$2047,Worksheet!$F213),"-")</f>
        <v>-</v>
      </c>
      <c r="AZ213" s="51" t="str">
        <f>IFERROR(AVERAGEIFS('Orders - December 2020'!$I$2:$I$2047,'Orders - December 2020'!$H$2:$H$2047,Worksheet!AZ$3,'Orders - December 2020'!$C$2:$C$2047,Worksheet!$F213),"-")</f>
        <v>-</v>
      </c>
      <c r="BA213" s="51" t="str">
        <f>IFERROR(AVERAGEIFS('Orders - December 2020'!$I$2:$I$2047,'Orders - December 2020'!$H$2:$H$2047,Worksheet!BA$3,'Orders - December 2020'!$C$2:$C$2047,Worksheet!$F213),"-")</f>
        <v>-</v>
      </c>
      <c r="BB213" s="51" t="str">
        <f>IFERROR(AVERAGEIFS('Orders - December 2020'!$I$2:$I$2047,'Orders - December 2020'!$H$2:$H$2047,Worksheet!BB$3,'Orders - December 2020'!$C$2:$C$2047,Worksheet!$F213),"-")</f>
        <v>-</v>
      </c>
      <c r="BC213" s="51" t="str">
        <f>IFERROR(AVERAGEIFS('Orders - December 2020'!$I$2:$I$2047,'Orders - December 2020'!$H$2:$H$2047,Worksheet!BC$3,'Orders - December 2020'!$C$2:$C$2047,Worksheet!$F213),"-")</f>
        <v>-</v>
      </c>
      <c r="BD213" s="51" t="str">
        <f>IFERROR(AVERAGEIFS('Orders - December 2020'!$I$2:$I$2047,'Orders - December 2020'!$H$2:$H$2047,Worksheet!BD$3,'Orders - December 2020'!$C$2:$C$2047,Worksheet!$F213),"-")</f>
        <v>-</v>
      </c>
      <c r="BE213" s="51" t="str">
        <f>IFERROR(AVERAGEIFS('Orders - December 2020'!$I$2:$I$2047,'Orders - December 2020'!$H$2:$H$2047,Worksheet!BE$3,'Orders - December 2020'!$C$2:$C$2047,Worksheet!$F213),"-")</f>
        <v>-</v>
      </c>
      <c r="BF213" s="51" t="str">
        <f>IFERROR(AVERAGEIFS('Orders - December 2020'!$I$2:$I$2047,'Orders - December 2020'!$H$2:$H$2047,Worksheet!BF$3,'Orders - December 2020'!$C$2:$C$2047,Worksheet!$F213),"-")</f>
        <v>-</v>
      </c>
      <c r="BG213" s="51" t="str">
        <f>IFERROR(AVERAGEIFS('Orders - December 2020'!$I$2:$I$2047,'Orders - December 2020'!$H$2:$H$2047,Worksheet!BG$3,'Orders - December 2020'!$C$2:$C$2047,Worksheet!$F213),"-")</f>
        <v>-</v>
      </c>
      <c r="BH213" s="51" t="str">
        <f>IFERROR(AVERAGEIFS('Orders - December 2020'!$I$2:$I$2047,'Orders - December 2020'!$H$2:$H$2047,Worksheet!BH$3,'Orders - December 2020'!$C$2:$C$2047,Worksheet!$F213),"-")</f>
        <v>-</v>
      </c>
      <c r="BI213" s="51" t="str">
        <f>IFERROR(AVERAGEIFS('Orders - December 2020'!$I$2:$I$2047,'Orders - December 2020'!$H$2:$H$2047,Worksheet!BI$3,'Orders - December 2020'!$C$2:$C$2047,Worksheet!$F213),"-")</f>
        <v>-</v>
      </c>
      <c r="BJ213" s="51" t="str">
        <f>IFERROR(AVERAGEIFS('Orders - December 2020'!$I$2:$I$2047,'Orders - December 2020'!$H$2:$H$2047,Worksheet!BJ$3,'Orders - December 2020'!$C$2:$C$2047,Worksheet!$F213),"-")</f>
        <v>-</v>
      </c>
      <c r="BK213" s="51" t="str">
        <f>IFERROR(AVERAGEIFS('Orders - December 2020'!$I$2:$I$2047,'Orders - December 2020'!$H$2:$H$2047,Worksheet!BK$3,'Orders - December 2020'!$C$2:$C$2047,Worksheet!$F213),"-")</f>
        <v>-</v>
      </c>
      <c r="BL213" s="51" t="str">
        <f>IFERROR(AVERAGEIFS('Orders - December 2020'!$I$2:$I$2047,'Orders - December 2020'!$H$2:$H$2047,Worksheet!BL$3,'Orders - December 2020'!$C$2:$C$2047,Worksheet!$F213),"-")</f>
        <v>-</v>
      </c>
      <c r="BM213" s="51" t="str">
        <f>IFERROR(AVERAGEIFS('Orders - December 2020'!$I$2:$I$2047,'Orders - December 2020'!$H$2:$H$2047,Worksheet!BM$3,'Orders - December 2020'!$C$2:$C$2047,Worksheet!$F213),"-")</f>
        <v>-</v>
      </c>
      <c r="BN213" s="51" t="str">
        <f>IFERROR(AVERAGEIFS('Orders - December 2020'!$I$2:$I$2047,'Orders - December 2020'!$H$2:$H$2047,Worksheet!BN$3,'Orders - December 2020'!$C$2:$C$2047,Worksheet!$F213),"-")</f>
        <v>-</v>
      </c>
      <c r="BO213" s="51" t="str">
        <f>IFERROR(AVERAGEIFS('Orders - December 2020'!$I$2:$I$2047,'Orders - December 2020'!$H$2:$H$2047,Worksheet!BO$3,'Orders - December 2020'!$C$2:$C$2047,Worksheet!$F213),"-")</f>
        <v>-</v>
      </c>
      <c r="BP213" s="51" t="str">
        <f>IFERROR(AVERAGEIFS('Orders - December 2020'!$I$2:$I$2047,'Orders - December 2020'!$H$2:$H$2047,Worksheet!BP$3,'Orders - December 2020'!$C$2:$C$2047,Worksheet!$F213),"-")</f>
        <v>-</v>
      </c>
      <c r="BQ213" s="51" t="str">
        <f>IFERROR(AVERAGEIFS('Orders - December 2020'!$I$2:$I$2047,'Orders - December 2020'!$H$2:$H$2047,Worksheet!BQ$3,'Orders - December 2020'!$C$2:$C$2047,Worksheet!$F213),"-")</f>
        <v>-</v>
      </c>
      <c r="BR213" s="51" t="str">
        <f>IFERROR(AVERAGEIFS('Orders - December 2020'!$I$2:$I$2047,'Orders - December 2020'!$H$2:$H$2047,Worksheet!BR$3,'Orders - December 2020'!$C$2:$C$2047,Worksheet!$F213),"-")</f>
        <v>-</v>
      </c>
      <c r="BS213" s="51" t="str">
        <f>IFERROR(AVERAGEIFS('Orders - December 2020'!$I$2:$I$2047,'Orders - December 2020'!$H$2:$H$2047,Worksheet!BS$3,'Orders - December 2020'!$C$2:$C$2047,Worksheet!$F213),"-")</f>
        <v>-</v>
      </c>
      <c r="BT213" s="51" t="str">
        <f>IFERROR(AVERAGEIFS('Orders - December 2020'!$I$2:$I$2047,'Orders - December 2020'!$H$2:$H$2047,Worksheet!BT$3,'Orders - December 2020'!$C$2:$C$2047,Worksheet!$F213),"-")</f>
        <v>-</v>
      </c>
      <c r="BU213" s="51" t="str">
        <f>IFERROR(AVERAGEIFS('Orders - December 2020'!$I$2:$I$2047,'Orders - December 2020'!$H$2:$H$2047,Worksheet!BU$3,'Orders - December 2020'!$C$2:$C$2047,Worksheet!$F213),"-")</f>
        <v>-</v>
      </c>
      <c r="BV213" s="51" t="str">
        <f>IFERROR(AVERAGEIFS('Orders - December 2020'!$I$2:$I$2047,'Orders - December 2020'!$H$2:$H$2047,Worksheet!BV$3,'Orders - December 2020'!$C$2:$C$2047,Worksheet!$F213),"-")</f>
        <v>-</v>
      </c>
      <c r="BW213" s="51" t="str">
        <f>IFERROR(AVERAGEIFS('Orders - December 2020'!$I$2:$I$2047,'Orders - December 2020'!$H$2:$H$2047,Worksheet!BW$3,'Orders - December 2020'!$C$2:$C$2047,Worksheet!$F213),"-")</f>
        <v>-</v>
      </c>
      <c r="BX213" s="51" t="str">
        <f>IFERROR(AVERAGEIFS('Orders - December 2020'!$I$2:$I$2047,'Orders - December 2020'!$H$2:$H$2047,Worksheet!BX$3,'Orders - December 2020'!$C$2:$C$2047,Worksheet!$F213),"-")</f>
        <v>-</v>
      </c>
      <c r="BY213" s="51" t="str">
        <f>IFERROR(AVERAGEIFS('Orders - December 2020'!$I$2:$I$2047,'Orders - December 2020'!$H$2:$H$2047,Worksheet!BY$3,'Orders - December 2020'!$C$2:$C$2047,Worksheet!$F213),"-")</f>
        <v>-</v>
      </c>
      <c r="BZ213" s="51" t="str">
        <f>IFERROR(AVERAGEIFS('Orders - December 2020'!$I$2:$I$2047,'Orders - December 2020'!$H$2:$H$2047,Worksheet!BZ$3,'Orders - December 2020'!$C$2:$C$2047,Worksheet!$F213),"-")</f>
        <v>-</v>
      </c>
      <c r="CA213" s="51" t="str">
        <f>IFERROR(AVERAGEIFS('Orders - December 2020'!$I$2:$I$2047,'Orders - December 2020'!$H$2:$H$2047,Worksheet!CA$3,'Orders - December 2020'!$C$2:$C$2047,Worksheet!$F213),"-")</f>
        <v>-</v>
      </c>
      <c r="CB213" s="51" t="str">
        <f>IFERROR(AVERAGEIFS('Orders - December 2020'!$I$2:$I$2047,'Orders - December 2020'!$H$2:$H$2047,Worksheet!CB$3,'Orders - December 2020'!$C$2:$C$2047,Worksheet!$F213),"-")</f>
        <v>-</v>
      </c>
      <c r="CC213" s="51" t="str">
        <f>IFERROR(AVERAGEIFS('Orders - December 2020'!$I$2:$I$2047,'Orders - December 2020'!$H$2:$H$2047,Worksheet!CC$3,'Orders - December 2020'!$C$2:$C$2047,Worksheet!$F213),"-")</f>
        <v>-</v>
      </c>
      <c r="CD213" s="51" t="str">
        <f>IFERROR(AVERAGEIFS('Orders - December 2020'!$I$2:$I$2047,'Orders - December 2020'!$H$2:$H$2047,Worksheet!CD$3,'Orders - December 2020'!$C$2:$C$2047,Worksheet!$F213),"-")</f>
        <v>-</v>
      </c>
      <c r="CE213" s="51" t="str">
        <f>IFERROR(AVERAGEIFS('Orders - December 2020'!$I$2:$I$2047,'Orders - December 2020'!$H$2:$H$2047,Worksheet!CE$3,'Orders - December 2020'!$C$2:$C$2047,Worksheet!$F213),"-")</f>
        <v>-</v>
      </c>
      <c r="CF213" s="51" t="str">
        <f>IFERROR(AVERAGEIFS('Orders - December 2020'!$I$2:$I$2047,'Orders - December 2020'!$H$2:$H$2047,Worksheet!CF$3,'Orders - December 2020'!$C$2:$C$2047,Worksheet!$F213),"-")</f>
        <v>-</v>
      </c>
      <c r="CG213" s="51" t="str">
        <f>IFERROR(AVERAGEIFS('Orders - December 2020'!$I$2:$I$2047,'Orders - December 2020'!$H$2:$H$2047,Worksheet!CG$3,'Orders - December 2020'!$C$2:$C$2047,Worksheet!$F213),"-")</f>
        <v>-</v>
      </c>
      <c r="CH213" s="51" t="str">
        <f>IFERROR(AVERAGEIFS('Orders - December 2020'!$I$2:$I$2047,'Orders - December 2020'!$H$2:$H$2047,Worksheet!CH$3,'Orders - December 2020'!$C$2:$C$2047,Worksheet!$F213),"-")</f>
        <v>-</v>
      </c>
      <c r="CI213" s="51" t="str">
        <f>IFERROR(AVERAGEIFS('Orders - December 2020'!$I$2:$I$2047,'Orders - December 2020'!$H$2:$H$2047,Worksheet!CI$3,'Orders - December 2020'!$C$2:$C$2047,Worksheet!$F213),"-")</f>
        <v>-</v>
      </c>
      <c r="CJ213" s="51" t="str">
        <f>IFERROR(AVERAGEIFS('Orders - December 2020'!$I$2:$I$2047,'Orders - December 2020'!$H$2:$H$2047,Worksheet!CJ$3,'Orders - December 2020'!$C$2:$C$2047,Worksheet!$F213),"-")</f>
        <v>-</v>
      </c>
      <c r="CK213" s="51" t="str">
        <f>IFERROR(AVERAGEIFS('Orders - December 2020'!$I$2:$I$2047,'Orders - December 2020'!$H$2:$H$2047,Worksheet!CK$3,'Orders - December 2020'!$C$2:$C$2047,Worksheet!$F213),"-")</f>
        <v>-</v>
      </c>
      <c r="CL213" s="51" t="str">
        <f>IFERROR(AVERAGEIFS('Orders - December 2020'!$I$2:$I$2047,'Orders - December 2020'!$H$2:$H$2047,Worksheet!CL$3,'Orders - December 2020'!$C$2:$C$2047,Worksheet!$F213),"-")</f>
        <v>-</v>
      </c>
      <c r="CM213" s="51" t="str">
        <f>IFERROR(AVERAGEIFS('Orders - December 2020'!$I$2:$I$2047,'Orders - December 2020'!$H$2:$H$2047,Worksheet!CM$3,'Orders - December 2020'!$C$2:$C$2047,Worksheet!$F213),"-")</f>
        <v>-</v>
      </c>
      <c r="CN213" s="51" t="str">
        <f>IFERROR(AVERAGEIFS('Orders - December 2020'!$I$2:$I$2047,'Orders - December 2020'!$H$2:$H$2047,Worksheet!CN$3,'Orders - December 2020'!$C$2:$C$2047,Worksheet!$F213),"-")</f>
        <v>-</v>
      </c>
      <c r="CO213" s="51" t="str">
        <f>IFERROR(AVERAGEIFS('Orders - December 2020'!$I$2:$I$2047,'Orders - December 2020'!$H$2:$H$2047,Worksheet!CO$3,'Orders - December 2020'!$C$2:$C$2047,Worksheet!$F213),"-")</f>
        <v>-</v>
      </c>
      <c r="CP213" s="51" t="str">
        <f>IFERROR(AVERAGEIFS('Orders - December 2020'!$I$2:$I$2047,'Orders - December 2020'!$H$2:$H$2047,Worksheet!CP$3,'Orders - December 2020'!$C$2:$C$2047,Worksheet!$F213),"-")</f>
        <v>-</v>
      </c>
      <c r="CQ213" s="51" t="str">
        <f>IFERROR(AVERAGEIFS('Orders - December 2020'!$I$2:$I$2047,'Orders - December 2020'!$H$2:$H$2047,Worksheet!CQ$3,'Orders - December 2020'!$C$2:$C$2047,Worksheet!$F213),"-")</f>
        <v>-</v>
      </c>
      <c r="CR213" s="51" t="str">
        <f>IFERROR(AVERAGEIFS('Orders - December 2020'!$I$2:$I$2047,'Orders - December 2020'!$H$2:$H$2047,Worksheet!CR$3,'Orders - December 2020'!$C$2:$C$2047,Worksheet!$F213),"-")</f>
        <v>-</v>
      </c>
      <c r="CS213" s="51" t="str">
        <f>IFERROR(AVERAGEIFS('Orders - December 2020'!$I$2:$I$2047,'Orders - December 2020'!$H$2:$H$2047,Worksheet!CS$3,'Orders - December 2020'!$C$2:$C$2047,Worksheet!$F213),"-")</f>
        <v>-</v>
      </c>
      <c r="CT213" s="51">
        <f>IFERROR(AVERAGEIFS('Orders - December 2020'!$I$2:$I$2047,'Orders - December 2020'!$H$2:$H$2047,Worksheet!CT$3,'Orders - December 2020'!$C$2:$C$2047,Worksheet!$F213),"-")</f>
        <v>1</v>
      </c>
      <c r="CU213" s="51">
        <f>IFERROR(AVERAGEIFS('Orders - December 2020'!$I$2:$I$2047,'Orders - December 2020'!$H$2:$H$2047,Worksheet!CU$3,'Orders - December 2020'!$C$2:$C$2047,Worksheet!$F213),"-")</f>
        <v>1</v>
      </c>
      <c r="CV213" s="51" t="str">
        <f>IFERROR(AVERAGEIFS('Orders - December 2020'!$I$2:$I$2047,'Orders - December 2020'!$H$2:$H$2047,Worksheet!CV$3,'Orders - December 2020'!$C$2:$C$2047,Worksheet!$F213),"-")</f>
        <v>-</v>
      </c>
      <c r="CW213" s="51" t="str">
        <f>IFERROR(AVERAGEIFS('Orders - December 2020'!$I$2:$I$2047,'Orders - December 2020'!$H$2:$H$2047,Worksheet!CW$3,'Orders - December 2020'!$C$2:$C$2047,Worksheet!$F213),"-")</f>
        <v>-</v>
      </c>
      <c r="CX213" s="51" t="str">
        <f>IFERROR(AVERAGEIFS('Orders - December 2020'!$I$2:$I$2047,'Orders - December 2020'!$H$2:$H$2047,Worksheet!CX$3,'Orders - December 2020'!$C$2:$C$2047,Worksheet!$F213),"-")</f>
        <v>-</v>
      </c>
      <c r="CY213" s="51" t="str">
        <f>IFERROR(AVERAGEIFS('Orders - December 2020'!$I$2:$I$2047,'Orders - December 2020'!$H$2:$H$2047,Worksheet!CY$3,'Orders - December 2020'!$C$2:$C$2047,Worksheet!$F213),"-")</f>
        <v>-</v>
      </c>
      <c r="CZ213" s="51" t="str">
        <f>IFERROR(AVERAGEIFS('Orders - December 2020'!$I$2:$I$2047,'Orders - December 2020'!$H$2:$H$2047,Worksheet!CZ$3,'Orders - December 2020'!$C$2:$C$2047,Worksheet!$F213),"-")</f>
        <v>-</v>
      </c>
      <c r="DA213" s="51" t="str">
        <f>IFERROR(AVERAGEIFS('Orders - December 2020'!$I$2:$I$2047,'Orders - December 2020'!$H$2:$H$2047,Worksheet!DA$3,'Orders - December 2020'!$C$2:$C$2047,Worksheet!$F213),"-")</f>
        <v>-</v>
      </c>
      <c r="DB213" s="51" t="str">
        <f>IFERROR(AVERAGEIFS('Orders - December 2020'!$I$2:$I$2047,'Orders - December 2020'!$H$2:$H$2047,Worksheet!DB$3,'Orders - December 2020'!$C$2:$C$2047,Worksheet!$F213),"-")</f>
        <v>-</v>
      </c>
      <c r="DC213" s="51" t="str">
        <f>IFERROR(AVERAGEIFS('Orders - December 2020'!$I$2:$I$2047,'Orders - December 2020'!$H$2:$H$2047,Worksheet!DC$3,'Orders - December 2020'!$C$2:$C$2047,Worksheet!$F213),"-")</f>
        <v>-</v>
      </c>
      <c r="DD213" s="51" t="str">
        <f>IFERROR(AVERAGEIFS('Orders - December 2020'!$I$2:$I$2047,'Orders - December 2020'!$H$2:$H$2047,Worksheet!DD$3,'Orders - December 2020'!$C$2:$C$2047,Worksheet!$F213),"-")</f>
        <v>-</v>
      </c>
      <c r="DE213" s="51" t="str">
        <f>IFERROR(AVERAGEIFS('Orders - December 2020'!$I$2:$I$2047,'Orders - December 2020'!$H$2:$H$2047,Worksheet!DE$3,'Orders - December 2020'!$C$2:$C$2047,Worksheet!$F213),"-")</f>
        <v>-</v>
      </c>
      <c r="DF213" s="51" t="str">
        <f>IFERROR(AVERAGEIFS('Orders - December 2020'!$I$2:$I$2047,'Orders - December 2020'!$H$2:$H$2047,Worksheet!DF$3,'Orders - December 2020'!$C$2:$C$2047,Worksheet!$F213),"-")</f>
        <v>-</v>
      </c>
      <c r="DG213" s="51" t="str">
        <f>IFERROR(AVERAGEIFS('Orders - December 2020'!$I$2:$I$2047,'Orders - December 2020'!$H$2:$H$2047,Worksheet!DG$3,'Orders - December 2020'!$C$2:$C$2047,Worksheet!$F213),"-")</f>
        <v>-</v>
      </c>
      <c r="DH213" s="51" t="str">
        <f>IFERROR(AVERAGEIFS('Orders - December 2020'!$I$2:$I$2047,'Orders - December 2020'!$H$2:$H$2047,Worksheet!DH$3,'Orders - December 2020'!$C$2:$C$2047,Worksheet!$F213),"-")</f>
        <v>-</v>
      </c>
      <c r="DI213" s="51" t="str">
        <f>IFERROR(AVERAGEIFS('Orders - December 2020'!$I$2:$I$2047,'Orders - December 2020'!$H$2:$H$2047,Worksheet!DI$3,'Orders - December 2020'!$C$2:$C$2047,Worksheet!$F213),"-")</f>
        <v>-</v>
      </c>
      <c r="DJ213" s="51" t="str">
        <f>IFERROR(AVERAGEIFS('Orders - December 2020'!$I$2:$I$2047,'Orders - December 2020'!$H$2:$H$2047,Worksheet!DJ$3,'Orders - December 2020'!$C$2:$C$2047,Worksheet!$F213),"-")</f>
        <v>-</v>
      </c>
      <c r="DK213" s="51" t="str">
        <f>IFERROR(AVERAGEIFS('Orders - December 2020'!$I$2:$I$2047,'Orders - December 2020'!$H$2:$H$2047,Worksheet!DK$3,'Orders - December 2020'!$C$2:$C$2047,Worksheet!$F213),"-")</f>
        <v>-</v>
      </c>
      <c r="DL213" s="51" t="str">
        <f>IFERROR(AVERAGEIFS('Orders - December 2020'!$I$2:$I$2047,'Orders - December 2020'!$H$2:$H$2047,Worksheet!DL$3,'Orders - December 2020'!$C$2:$C$2047,Worksheet!$F213),"-")</f>
        <v>-</v>
      </c>
      <c r="DM213" s="51" t="str">
        <f>IFERROR(AVERAGEIFS('Orders - December 2020'!$I$2:$I$2047,'Orders - December 2020'!$H$2:$H$2047,Worksheet!DM$3,'Orders - December 2020'!$C$2:$C$2047,Worksheet!$F213),"-")</f>
        <v>-</v>
      </c>
      <c r="DN213" s="51" t="str">
        <f>IFERROR(AVERAGEIFS('Orders - December 2020'!$I$2:$I$2047,'Orders - December 2020'!$H$2:$H$2047,Worksheet!DN$3,'Orders - December 2020'!$C$2:$C$2047,Worksheet!$F213),"-")</f>
        <v>-</v>
      </c>
      <c r="DO213" s="51" t="str">
        <f>IFERROR(AVERAGEIFS('Orders - December 2020'!$I$2:$I$2047,'Orders - December 2020'!$H$2:$H$2047,Worksheet!DO$3,'Orders - December 2020'!$C$2:$C$2047,Worksheet!$F213),"-")</f>
        <v>-</v>
      </c>
      <c r="DP213" s="51" t="str">
        <f>IFERROR(AVERAGEIFS('Orders - December 2020'!$I$2:$I$2047,'Orders - December 2020'!$H$2:$H$2047,Worksheet!DP$3,'Orders - December 2020'!$C$2:$C$2047,Worksheet!$F213),"-")</f>
        <v>-</v>
      </c>
      <c r="DQ213" s="51" t="str">
        <f>IFERROR(AVERAGEIFS('Orders - December 2020'!$I$2:$I$2047,'Orders - December 2020'!$H$2:$H$2047,Worksheet!DQ$3,'Orders - December 2020'!$C$2:$C$2047,Worksheet!$F213),"-")</f>
        <v>-</v>
      </c>
      <c r="DR213" s="51" t="str">
        <f>IFERROR(AVERAGEIFS('Orders - December 2020'!$I$2:$I$2047,'Orders - December 2020'!$H$2:$H$2047,Worksheet!DR$3,'Orders - December 2020'!$C$2:$C$2047,Worksheet!$F213),"-")</f>
        <v>-</v>
      </c>
      <c r="DS213" s="51" t="str">
        <f>IFERROR(AVERAGEIFS('Orders - December 2020'!$I$2:$I$2047,'Orders - December 2020'!$H$2:$H$2047,Worksheet!DS$3,'Orders - December 2020'!$C$2:$C$2047,Worksheet!$F213),"-")</f>
        <v>-</v>
      </c>
      <c r="DT213" s="51" t="str">
        <f>IFERROR(AVERAGEIFS('Orders - December 2020'!$I$2:$I$2047,'Orders - December 2020'!$H$2:$H$2047,Worksheet!DT$3,'Orders - December 2020'!$C$2:$C$2047,Worksheet!$F213),"-")</f>
        <v>-</v>
      </c>
      <c r="DU213" s="51" t="str">
        <f>IFERROR(AVERAGEIFS('Orders - December 2020'!$I$2:$I$2047,'Orders - December 2020'!$H$2:$H$2047,Worksheet!DU$3,'Orders - December 2020'!$C$2:$C$2047,Worksheet!$F213),"-")</f>
        <v>-</v>
      </c>
      <c r="DV213" s="51" t="str">
        <f>IFERROR(AVERAGEIFS('Orders - December 2020'!$I$2:$I$2047,'Orders - December 2020'!$H$2:$H$2047,Worksheet!DV$3,'Orders - December 2020'!$C$2:$C$2047,Worksheet!$F213),"-")</f>
        <v>-</v>
      </c>
      <c r="DW213" s="51" t="str">
        <f>IFERROR(AVERAGEIFS('Orders - December 2020'!$I$2:$I$2047,'Orders - December 2020'!$H$2:$H$2047,Worksheet!DW$3,'Orders - December 2020'!$C$2:$C$2047,Worksheet!$F213),"-")</f>
        <v>-</v>
      </c>
      <c r="DX213" s="51" t="str">
        <f>IFERROR(AVERAGEIFS('Orders - December 2020'!$I$2:$I$2047,'Orders - December 2020'!$H$2:$H$2047,Worksheet!DX$3,'Orders - December 2020'!$C$2:$C$2047,Worksheet!$F213),"-")</f>
        <v>-</v>
      </c>
      <c r="DY213" s="51">
        <f>IFERROR(AVERAGEIFS('Orders - December 2020'!$I$2:$I$2047,'Orders - December 2020'!$H$2:$H$2047,Worksheet!DY$3,'Orders - December 2020'!$C$2:$C$2047,Worksheet!$F213),"-")</f>
        <v>3</v>
      </c>
      <c r="DZ213" s="51">
        <f>IFERROR(AVERAGEIFS('Orders - December 2020'!$I$2:$I$2047,'Orders - December 2020'!$H$2:$H$2047,Worksheet!DZ$3,'Orders - December 2020'!$C$2:$C$2047,Worksheet!$F213),"-")</f>
        <v>1</v>
      </c>
      <c r="EA213" s="51" t="str">
        <f>IFERROR(AVERAGEIFS('Orders - December 2020'!$I$2:$I$2047,'Orders - December 2020'!$H$2:$H$2047,Worksheet!EA$3,'Orders - December 2020'!$C$2:$C$2047,Worksheet!$F213),"-")</f>
        <v>-</v>
      </c>
      <c r="EB213" s="51" t="str">
        <f>IFERROR(AVERAGEIFS('Orders - December 2020'!$I$2:$I$2047,'Orders - December 2020'!$H$2:$H$2047,Worksheet!EB$3,'Orders - December 2020'!$C$2:$C$2047,Worksheet!$F213),"-")</f>
        <v>-</v>
      </c>
      <c r="EC213" s="51" t="str">
        <f>IFERROR(AVERAGEIFS('Orders - December 2020'!$I$2:$I$2047,'Orders - December 2020'!$H$2:$H$2047,Worksheet!EC$3,'Orders - December 2020'!$C$2:$C$2047,Worksheet!$F213),"-")</f>
        <v>-</v>
      </c>
      <c r="ED213" s="51" t="str">
        <f>IFERROR(AVERAGEIFS('Orders - December 2020'!$I$2:$I$2047,'Orders - December 2020'!$H$2:$H$2047,Worksheet!ED$3,'Orders - December 2020'!$C$2:$C$2047,Worksheet!$F213),"-")</f>
        <v>-</v>
      </c>
      <c r="EE213" s="51" t="str">
        <f>IFERROR(AVERAGEIFS('Orders - December 2020'!$I$2:$I$2047,'Orders - December 2020'!$H$2:$H$2047,Worksheet!EE$3,'Orders - December 2020'!$C$2:$C$2047,Worksheet!$F213),"-")</f>
        <v>-</v>
      </c>
      <c r="EF213" s="51" t="str">
        <f>IFERROR(AVERAGEIFS('Orders - December 2020'!$I$2:$I$2047,'Orders - December 2020'!$H$2:$H$2047,Worksheet!EF$3,'Orders - December 2020'!$C$2:$C$2047,Worksheet!$F213),"-")</f>
        <v>-</v>
      </c>
      <c r="EG213" s="51" t="str">
        <f>IFERROR(AVERAGEIFS('Orders - December 2020'!$I$2:$I$2047,'Orders - December 2020'!$H$2:$H$2047,Worksheet!EG$3,'Orders - December 2020'!$C$2:$C$2047,Worksheet!$F213),"-")</f>
        <v>-</v>
      </c>
      <c r="EH213" s="51" t="str">
        <f>IFERROR(AVERAGEIFS('Orders - December 2020'!$I$2:$I$2047,'Orders - December 2020'!$H$2:$H$2047,Worksheet!EH$3,'Orders - December 2020'!$C$2:$C$2047,Worksheet!$F213),"-")</f>
        <v>-</v>
      </c>
      <c r="EI213" s="51" t="str">
        <f>IFERROR(AVERAGEIFS('Orders - December 2020'!$I$2:$I$2047,'Orders - December 2020'!$H$2:$H$2047,Worksheet!EI$3,'Orders - December 2020'!$C$2:$C$2047,Worksheet!$F213),"-")</f>
        <v>-</v>
      </c>
      <c r="EJ213" s="51">
        <f>IFERROR(AVERAGEIFS('Orders - December 2020'!$I$2:$I$2047,'Orders - December 2020'!$H$2:$H$2047,Worksheet!EJ$3,'Orders - December 2020'!$C$2:$C$2047,Worksheet!$F213),"-")</f>
        <v>2</v>
      </c>
      <c r="EK213" s="51">
        <f>IFERROR(AVERAGEIFS('Orders - December 2020'!$I$2:$I$2047,'Orders - December 2020'!$H$2:$H$2047,Worksheet!EK$3,'Orders - December 2020'!$C$2:$C$2047,Worksheet!$F213),"-")</f>
        <v>1</v>
      </c>
      <c r="EL213" s="51" t="str">
        <f>IFERROR(AVERAGEIFS('Orders - December 2020'!$I$2:$I$2047,'Orders - December 2020'!$H$2:$H$2047,Worksheet!EL$3,'Orders - December 2020'!$C$2:$C$2047,Worksheet!$F213),"-")</f>
        <v>-</v>
      </c>
      <c r="EM213" s="51" t="str">
        <f>IFERROR(AVERAGEIFS('Orders - December 2020'!$I$2:$I$2047,'Orders - December 2020'!$H$2:$H$2047,Worksheet!EM$3,'Orders - December 2020'!$C$2:$C$2047,Worksheet!$F213),"-")</f>
        <v>-</v>
      </c>
      <c r="EN213" s="51">
        <f>IFERROR(AVERAGEIFS('Orders - December 2020'!$I$2:$I$2047,'Orders - December 2020'!$H$2:$H$2047,Worksheet!EN$3,'Orders - December 2020'!$C$2:$C$2047,Worksheet!$F213),"-")</f>
        <v>1</v>
      </c>
      <c r="EO213" s="51" t="str">
        <f>IFERROR(AVERAGEIFS('Orders - December 2020'!$I$2:$I$2047,'Orders - December 2020'!$H$2:$H$2047,Worksheet!EO$3,'Orders - December 2020'!$C$2:$C$2047,Worksheet!$F213),"-")</f>
        <v>-</v>
      </c>
      <c r="EP213" s="51" t="str">
        <f>IFERROR(AVERAGEIFS('Orders - December 2020'!$I$2:$I$2047,'Orders - December 2020'!$H$2:$H$2047,Worksheet!EP$3,'Orders - December 2020'!$C$2:$C$2047,Worksheet!$F213),"-")</f>
        <v>-</v>
      </c>
      <c r="EQ213" s="51" t="str">
        <f>IFERROR(AVERAGEIFS('Orders - December 2020'!$I$2:$I$2047,'Orders - December 2020'!$H$2:$H$2047,Worksheet!EQ$3,'Orders - December 2020'!$C$2:$C$2047,Worksheet!$F213),"-")</f>
        <v>-</v>
      </c>
      <c r="ER213" s="51" t="str">
        <f>IFERROR(AVERAGEIFS('Orders - December 2020'!$I$2:$I$2047,'Orders - December 2020'!$H$2:$H$2047,Worksheet!ER$3,'Orders - December 2020'!$C$2:$C$2047,Worksheet!$F213),"-")</f>
        <v>-</v>
      </c>
      <c r="ES213" s="51" t="str">
        <f>IFERROR(AVERAGEIFS('Orders - December 2020'!$I$2:$I$2047,'Orders - December 2020'!$H$2:$H$2047,Worksheet!ES$3,'Orders - December 2020'!$C$2:$C$2047,Worksheet!$F213),"-")</f>
        <v>-</v>
      </c>
      <c r="ET213" s="51" t="str">
        <f>IFERROR(AVERAGEIFS('Orders - December 2020'!$I$2:$I$2047,'Orders - December 2020'!$H$2:$H$2047,Worksheet!ET$3,'Orders - December 2020'!$C$2:$C$2047,Worksheet!$F213),"-")</f>
        <v>-</v>
      </c>
      <c r="EU213" s="51" t="str">
        <f>IFERROR(AVERAGEIFS('Orders - December 2020'!$I$2:$I$2047,'Orders - December 2020'!$H$2:$H$2047,Worksheet!EU$3,'Orders - December 2020'!$C$2:$C$2047,Worksheet!$F213),"-")</f>
        <v>-</v>
      </c>
      <c r="EV213" s="51" t="str">
        <f>IFERROR(AVERAGEIFS('Orders - December 2020'!$I$2:$I$2047,'Orders - December 2020'!$H$2:$H$2047,Worksheet!EV$3,'Orders - December 2020'!$C$2:$C$2047,Worksheet!$F213),"-")</f>
        <v>-</v>
      </c>
      <c r="EW213" s="51" t="str">
        <f>IFERROR(AVERAGEIFS('Orders - December 2020'!$I$2:$I$2047,'Orders - December 2020'!$H$2:$H$2047,Worksheet!EW$3,'Orders - December 2020'!$C$2:$C$2047,Worksheet!$F213),"-")</f>
        <v>-</v>
      </c>
      <c r="EX213" s="51" t="str">
        <f>IFERROR(AVERAGEIFS('Orders - December 2020'!$I$2:$I$2047,'Orders - December 2020'!$H$2:$H$2047,Worksheet!EX$3,'Orders - December 2020'!$C$2:$C$2047,Worksheet!$F213),"-")</f>
        <v>-</v>
      </c>
      <c r="EY213" s="51" t="str">
        <f>IFERROR(AVERAGEIFS('Orders - December 2020'!$I$2:$I$2047,'Orders - December 2020'!$H$2:$H$2047,Worksheet!EY$3,'Orders - December 2020'!$C$2:$C$2047,Worksheet!$F213),"-")</f>
        <v>-</v>
      </c>
      <c r="EZ213" s="51" t="str">
        <f>IFERROR(AVERAGEIFS('Orders - December 2020'!$I$2:$I$2047,'Orders - December 2020'!$H$2:$H$2047,Worksheet!EZ$3,'Orders - December 2020'!$C$2:$C$2047,Worksheet!$F213),"-")</f>
        <v>-</v>
      </c>
      <c r="FA213" s="51" t="str">
        <f>IFERROR(AVERAGEIFS('Orders - December 2020'!$I$2:$I$2047,'Orders - December 2020'!$H$2:$H$2047,Worksheet!FA$3,'Orders - December 2020'!$C$2:$C$2047,Worksheet!$F213),"-")</f>
        <v>-</v>
      </c>
      <c r="FB213" s="51" t="str">
        <f>IFERROR(AVERAGEIFS('Orders - December 2020'!$I$2:$I$2047,'Orders - December 2020'!$H$2:$H$2047,Worksheet!FB$3,'Orders - December 2020'!$C$2:$C$2047,Worksheet!$F213),"-")</f>
        <v>-</v>
      </c>
      <c r="FC213" s="51" t="str">
        <f>IFERROR(AVERAGEIFS('Orders - December 2020'!$I$2:$I$2047,'Orders - December 2020'!$H$2:$H$2047,Worksheet!FC$3,'Orders - December 2020'!$C$2:$C$2047,Worksheet!$F213),"-")</f>
        <v>-</v>
      </c>
      <c r="FD213" s="51" t="str">
        <f>IFERROR(AVERAGEIFS('Orders - December 2020'!$I$2:$I$2047,'Orders - December 2020'!$H$2:$H$2047,Worksheet!FD$3,'Orders - December 2020'!$C$2:$C$2047,Worksheet!$F213),"-")</f>
        <v>-</v>
      </c>
      <c r="FE213" s="51" t="str">
        <f>IFERROR(AVERAGEIFS('Orders - December 2020'!$I$2:$I$2047,'Orders - December 2020'!$H$2:$H$2047,Worksheet!FE$3,'Orders - December 2020'!$C$2:$C$2047,Worksheet!$F213),"-")</f>
        <v>-</v>
      </c>
      <c r="FF213" s="51" t="str">
        <f>IFERROR(AVERAGEIFS('Orders - December 2020'!$I$2:$I$2047,'Orders - December 2020'!$H$2:$H$2047,Worksheet!FF$3,'Orders - December 2020'!$C$2:$C$2047,Worksheet!$F213),"-")</f>
        <v>-</v>
      </c>
      <c r="FG213" s="52">
        <f>IFERROR(AVERAGEIFS('Orders - December 2020'!$I$2:$I$2047,'Orders - December 2020'!$H$2:$H$2047,Worksheet!FG$3,'Orders - December 2020'!$C$2:$C$2047,Worksheet!$F213),"-")</f>
        <v>1</v>
      </c>
    </row>
    <row r="214" spans="6:163">
      <c r="F214" s="45" t="str">
        <v>Window Shop</v>
      </c>
      <c r="G214" s="50" t="str">
        <f>IFERROR(AVERAGEIFS('Orders - December 2020'!$I$2:$I$2047,'Orders - December 2020'!$H$2:$H$2047,Worksheet!G$3,'Orders - December 2020'!$C$2:$C$2047,Worksheet!$F214),"-")</f>
        <v>-</v>
      </c>
      <c r="H214" s="51" t="str">
        <f>IFERROR(AVERAGEIFS('Orders - December 2020'!$I$2:$I$2047,'Orders - December 2020'!$H$2:$H$2047,Worksheet!H$3,'Orders - December 2020'!$C$2:$C$2047,Worksheet!$F214),"-")</f>
        <v>-</v>
      </c>
      <c r="I214" s="51" t="str">
        <f>IFERROR(AVERAGEIFS('Orders - December 2020'!$I$2:$I$2047,'Orders - December 2020'!$H$2:$H$2047,Worksheet!I$3,'Orders - December 2020'!$C$2:$C$2047,Worksheet!$F214),"-")</f>
        <v>-</v>
      </c>
      <c r="J214" s="51" t="str">
        <f>IFERROR(AVERAGEIFS('Orders - December 2020'!$I$2:$I$2047,'Orders - December 2020'!$H$2:$H$2047,Worksheet!J$3,'Orders - December 2020'!$C$2:$C$2047,Worksheet!$F214),"-")</f>
        <v>-</v>
      </c>
      <c r="K214" s="51" t="str">
        <f>IFERROR(AVERAGEIFS('Orders - December 2020'!$I$2:$I$2047,'Orders - December 2020'!$H$2:$H$2047,Worksheet!K$3,'Orders - December 2020'!$C$2:$C$2047,Worksheet!$F214),"-")</f>
        <v>-</v>
      </c>
      <c r="L214" s="51" t="str">
        <f>IFERROR(AVERAGEIFS('Orders - December 2020'!$I$2:$I$2047,'Orders - December 2020'!$H$2:$H$2047,Worksheet!L$3,'Orders - December 2020'!$C$2:$C$2047,Worksheet!$F214),"-")</f>
        <v>-</v>
      </c>
      <c r="M214" s="51" t="str">
        <f>IFERROR(AVERAGEIFS('Orders - December 2020'!$I$2:$I$2047,'Orders - December 2020'!$H$2:$H$2047,Worksheet!M$3,'Orders - December 2020'!$C$2:$C$2047,Worksheet!$F214),"-")</f>
        <v>-</v>
      </c>
      <c r="N214" s="51" t="str">
        <f>IFERROR(AVERAGEIFS('Orders - December 2020'!$I$2:$I$2047,'Orders - December 2020'!$H$2:$H$2047,Worksheet!N$3,'Orders - December 2020'!$C$2:$C$2047,Worksheet!$F214),"-")</f>
        <v>-</v>
      </c>
      <c r="O214" s="51" t="str">
        <f>IFERROR(AVERAGEIFS('Orders - December 2020'!$I$2:$I$2047,'Orders - December 2020'!$H$2:$H$2047,Worksheet!O$3,'Orders - December 2020'!$C$2:$C$2047,Worksheet!$F214),"-")</f>
        <v>-</v>
      </c>
      <c r="P214" s="51" t="str">
        <f>IFERROR(AVERAGEIFS('Orders - December 2020'!$I$2:$I$2047,'Orders - December 2020'!$H$2:$H$2047,Worksheet!P$3,'Orders - December 2020'!$C$2:$C$2047,Worksheet!$F214),"-")</f>
        <v>-</v>
      </c>
      <c r="Q214" s="51" t="str">
        <f>IFERROR(AVERAGEIFS('Orders - December 2020'!$I$2:$I$2047,'Orders - December 2020'!$H$2:$H$2047,Worksheet!Q$3,'Orders - December 2020'!$C$2:$C$2047,Worksheet!$F214),"-")</f>
        <v>-</v>
      </c>
      <c r="R214" s="51" t="str">
        <f>IFERROR(AVERAGEIFS('Orders - December 2020'!$I$2:$I$2047,'Orders - December 2020'!$H$2:$H$2047,Worksheet!R$3,'Orders - December 2020'!$C$2:$C$2047,Worksheet!$F214),"-")</f>
        <v>-</v>
      </c>
      <c r="S214" s="51" t="str">
        <f>IFERROR(AVERAGEIFS('Orders - December 2020'!$I$2:$I$2047,'Orders - December 2020'!$H$2:$H$2047,Worksheet!S$3,'Orders - December 2020'!$C$2:$C$2047,Worksheet!$F214),"-")</f>
        <v>-</v>
      </c>
      <c r="T214" s="51" t="str">
        <f>IFERROR(AVERAGEIFS('Orders - December 2020'!$I$2:$I$2047,'Orders - December 2020'!$H$2:$H$2047,Worksheet!T$3,'Orders - December 2020'!$C$2:$C$2047,Worksheet!$F214),"-")</f>
        <v>-</v>
      </c>
      <c r="U214" s="51" t="str">
        <f>IFERROR(AVERAGEIFS('Orders - December 2020'!$I$2:$I$2047,'Orders - December 2020'!$H$2:$H$2047,Worksheet!U$3,'Orders - December 2020'!$C$2:$C$2047,Worksheet!$F214),"-")</f>
        <v>-</v>
      </c>
      <c r="V214" s="51" t="str">
        <f>IFERROR(AVERAGEIFS('Orders - December 2020'!$I$2:$I$2047,'Orders - December 2020'!$H$2:$H$2047,Worksheet!V$3,'Orders - December 2020'!$C$2:$C$2047,Worksheet!$F214),"-")</f>
        <v>-</v>
      </c>
      <c r="W214" s="51" t="str">
        <f>IFERROR(AVERAGEIFS('Orders - December 2020'!$I$2:$I$2047,'Orders - December 2020'!$H$2:$H$2047,Worksheet!W$3,'Orders - December 2020'!$C$2:$C$2047,Worksheet!$F214),"-")</f>
        <v>-</v>
      </c>
      <c r="X214" s="51" t="str">
        <f>IFERROR(AVERAGEIFS('Orders - December 2020'!$I$2:$I$2047,'Orders - December 2020'!$H$2:$H$2047,Worksheet!X$3,'Orders - December 2020'!$C$2:$C$2047,Worksheet!$F214),"-")</f>
        <v>-</v>
      </c>
      <c r="Y214" s="51" t="str">
        <f>IFERROR(AVERAGEIFS('Orders - December 2020'!$I$2:$I$2047,'Orders - December 2020'!$H$2:$H$2047,Worksheet!Y$3,'Orders - December 2020'!$C$2:$C$2047,Worksheet!$F214),"-")</f>
        <v>-</v>
      </c>
      <c r="Z214" s="51" t="str">
        <f>IFERROR(AVERAGEIFS('Orders - December 2020'!$I$2:$I$2047,'Orders - December 2020'!$H$2:$H$2047,Worksheet!Z$3,'Orders - December 2020'!$C$2:$C$2047,Worksheet!$F214),"-")</f>
        <v>-</v>
      </c>
      <c r="AA214" s="51" t="str">
        <f>IFERROR(AVERAGEIFS('Orders - December 2020'!$I$2:$I$2047,'Orders - December 2020'!$H$2:$H$2047,Worksheet!AA$3,'Orders - December 2020'!$C$2:$C$2047,Worksheet!$F214),"-")</f>
        <v>-</v>
      </c>
      <c r="AB214" s="51" t="str">
        <f>IFERROR(AVERAGEIFS('Orders - December 2020'!$I$2:$I$2047,'Orders - December 2020'!$H$2:$H$2047,Worksheet!AB$3,'Orders - December 2020'!$C$2:$C$2047,Worksheet!$F214),"-")</f>
        <v>-</v>
      </c>
      <c r="AC214" s="51" t="str">
        <f>IFERROR(AVERAGEIFS('Orders - December 2020'!$I$2:$I$2047,'Orders - December 2020'!$H$2:$H$2047,Worksheet!AC$3,'Orders - December 2020'!$C$2:$C$2047,Worksheet!$F214),"-")</f>
        <v>-</v>
      </c>
      <c r="AD214" s="51" t="str">
        <f>IFERROR(AVERAGEIFS('Orders - December 2020'!$I$2:$I$2047,'Orders - December 2020'!$H$2:$H$2047,Worksheet!AD$3,'Orders - December 2020'!$C$2:$C$2047,Worksheet!$F214),"-")</f>
        <v>-</v>
      </c>
      <c r="AE214" s="51" t="str">
        <f>IFERROR(AVERAGEIFS('Orders - December 2020'!$I$2:$I$2047,'Orders - December 2020'!$H$2:$H$2047,Worksheet!AE$3,'Orders - December 2020'!$C$2:$C$2047,Worksheet!$F214),"-")</f>
        <v>-</v>
      </c>
      <c r="AF214" s="51" t="str">
        <f>IFERROR(AVERAGEIFS('Orders - December 2020'!$I$2:$I$2047,'Orders - December 2020'!$H$2:$H$2047,Worksheet!AF$3,'Orders - December 2020'!$C$2:$C$2047,Worksheet!$F214),"-")</f>
        <v>-</v>
      </c>
      <c r="AG214" s="51" t="str">
        <f>IFERROR(AVERAGEIFS('Orders - December 2020'!$I$2:$I$2047,'Orders - December 2020'!$H$2:$H$2047,Worksheet!AG$3,'Orders - December 2020'!$C$2:$C$2047,Worksheet!$F214),"-")</f>
        <v>-</v>
      </c>
      <c r="AH214" s="51" t="str">
        <f>IFERROR(AVERAGEIFS('Orders - December 2020'!$I$2:$I$2047,'Orders - December 2020'!$H$2:$H$2047,Worksheet!AH$3,'Orders - December 2020'!$C$2:$C$2047,Worksheet!$F214),"-")</f>
        <v>-</v>
      </c>
      <c r="AI214" s="51" t="str">
        <f>IFERROR(AVERAGEIFS('Orders - December 2020'!$I$2:$I$2047,'Orders - December 2020'!$H$2:$H$2047,Worksheet!AI$3,'Orders - December 2020'!$C$2:$C$2047,Worksheet!$F214),"-")</f>
        <v>-</v>
      </c>
      <c r="AJ214" s="51" t="str">
        <f>IFERROR(AVERAGEIFS('Orders - December 2020'!$I$2:$I$2047,'Orders - December 2020'!$H$2:$H$2047,Worksheet!AJ$3,'Orders - December 2020'!$C$2:$C$2047,Worksheet!$F214),"-")</f>
        <v>-</v>
      </c>
      <c r="AK214" s="51" t="str">
        <f>IFERROR(AVERAGEIFS('Orders - December 2020'!$I$2:$I$2047,'Orders - December 2020'!$H$2:$H$2047,Worksheet!AK$3,'Orders - December 2020'!$C$2:$C$2047,Worksheet!$F214),"-")</f>
        <v>-</v>
      </c>
      <c r="AL214" s="51" t="str">
        <f>IFERROR(AVERAGEIFS('Orders - December 2020'!$I$2:$I$2047,'Orders - December 2020'!$H$2:$H$2047,Worksheet!AL$3,'Orders - December 2020'!$C$2:$C$2047,Worksheet!$F214),"-")</f>
        <v>-</v>
      </c>
      <c r="AM214" s="51" t="str">
        <f>IFERROR(AVERAGEIFS('Orders - December 2020'!$I$2:$I$2047,'Orders - December 2020'!$H$2:$H$2047,Worksheet!AM$3,'Orders - December 2020'!$C$2:$C$2047,Worksheet!$F214),"-")</f>
        <v>-</v>
      </c>
      <c r="AN214" s="51" t="str">
        <f>IFERROR(AVERAGEIFS('Orders - December 2020'!$I$2:$I$2047,'Orders - December 2020'!$H$2:$H$2047,Worksheet!AN$3,'Orders - December 2020'!$C$2:$C$2047,Worksheet!$F214),"-")</f>
        <v>-</v>
      </c>
      <c r="AO214" s="51" t="str">
        <f>IFERROR(AVERAGEIFS('Orders - December 2020'!$I$2:$I$2047,'Orders - December 2020'!$H$2:$H$2047,Worksheet!AO$3,'Orders - December 2020'!$C$2:$C$2047,Worksheet!$F214),"-")</f>
        <v>-</v>
      </c>
      <c r="AP214" s="51" t="str">
        <f>IFERROR(AVERAGEIFS('Orders - December 2020'!$I$2:$I$2047,'Orders - December 2020'!$H$2:$H$2047,Worksheet!AP$3,'Orders - December 2020'!$C$2:$C$2047,Worksheet!$F214),"-")</f>
        <v>-</v>
      </c>
      <c r="AQ214" s="51" t="str">
        <f>IFERROR(AVERAGEIFS('Orders - December 2020'!$I$2:$I$2047,'Orders - December 2020'!$H$2:$H$2047,Worksheet!AQ$3,'Orders - December 2020'!$C$2:$C$2047,Worksheet!$F214),"-")</f>
        <v>-</v>
      </c>
      <c r="AR214" s="51" t="str">
        <f>IFERROR(AVERAGEIFS('Orders - December 2020'!$I$2:$I$2047,'Orders - December 2020'!$H$2:$H$2047,Worksheet!AR$3,'Orders - December 2020'!$C$2:$C$2047,Worksheet!$F214),"-")</f>
        <v>-</v>
      </c>
      <c r="AS214" s="51" t="str">
        <f>IFERROR(AVERAGEIFS('Orders - December 2020'!$I$2:$I$2047,'Orders - December 2020'!$H$2:$H$2047,Worksheet!AS$3,'Orders - December 2020'!$C$2:$C$2047,Worksheet!$F214),"-")</f>
        <v>-</v>
      </c>
      <c r="AT214" s="51" t="str">
        <f>IFERROR(AVERAGEIFS('Orders - December 2020'!$I$2:$I$2047,'Orders - December 2020'!$H$2:$H$2047,Worksheet!AT$3,'Orders - December 2020'!$C$2:$C$2047,Worksheet!$F214),"-")</f>
        <v>-</v>
      </c>
      <c r="AU214" s="51" t="str">
        <f>IFERROR(AVERAGEIFS('Orders - December 2020'!$I$2:$I$2047,'Orders - December 2020'!$H$2:$H$2047,Worksheet!AU$3,'Orders - December 2020'!$C$2:$C$2047,Worksheet!$F214),"-")</f>
        <v>-</v>
      </c>
      <c r="AV214" s="51" t="str">
        <f>IFERROR(AVERAGEIFS('Orders - December 2020'!$I$2:$I$2047,'Orders - December 2020'!$H$2:$H$2047,Worksheet!AV$3,'Orders - December 2020'!$C$2:$C$2047,Worksheet!$F214),"-")</f>
        <v>-</v>
      </c>
      <c r="AW214" s="51" t="str">
        <f>IFERROR(AVERAGEIFS('Orders - December 2020'!$I$2:$I$2047,'Orders - December 2020'!$H$2:$H$2047,Worksheet!AW$3,'Orders - December 2020'!$C$2:$C$2047,Worksheet!$F214),"-")</f>
        <v>-</v>
      </c>
      <c r="AX214" s="51" t="str">
        <f>IFERROR(AVERAGEIFS('Orders - December 2020'!$I$2:$I$2047,'Orders - December 2020'!$H$2:$H$2047,Worksheet!AX$3,'Orders - December 2020'!$C$2:$C$2047,Worksheet!$F214),"-")</f>
        <v>-</v>
      </c>
      <c r="AY214" s="51" t="str">
        <f>IFERROR(AVERAGEIFS('Orders - December 2020'!$I$2:$I$2047,'Orders - December 2020'!$H$2:$H$2047,Worksheet!AY$3,'Orders - December 2020'!$C$2:$C$2047,Worksheet!$F214),"-")</f>
        <v>-</v>
      </c>
      <c r="AZ214" s="51" t="str">
        <f>IFERROR(AVERAGEIFS('Orders - December 2020'!$I$2:$I$2047,'Orders - December 2020'!$H$2:$H$2047,Worksheet!AZ$3,'Orders - December 2020'!$C$2:$C$2047,Worksheet!$F214),"-")</f>
        <v>-</v>
      </c>
      <c r="BA214" s="51" t="str">
        <f>IFERROR(AVERAGEIFS('Orders - December 2020'!$I$2:$I$2047,'Orders - December 2020'!$H$2:$H$2047,Worksheet!BA$3,'Orders - December 2020'!$C$2:$C$2047,Worksheet!$F214),"-")</f>
        <v>-</v>
      </c>
      <c r="BB214" s="51" t="str">
        <f>IFERROR(AVERAGEIFS('Orders - December 2020'!$I$2:$I$2047,'Orders - December 2020'!$H$2:$H$2047,Worksheet!BB$3,'Orders - December 2020'!$C$2:$C$2047,Worksheet!$F214),"-")</f>
        <v>-</v>
      </c>
      <c r="BC214" s="51" t="str">
        <f>IFERROR(AVERAGEIFS('Orders - December 2020'!$I$2:$I$2047,'Orders - December 2020'!$H$2:$H$2047,Worksheet!BC$3,'Orders - December 2020'!$C$2:$C$2047,Worksheet!$F214),"-")</f>
        <v>-</v>
      </c>
      <c r="BD214" s="51" t="str">
        <f>IFERROR(AVERAGEIFS('Orders - December 2020'!$I$2:$I$2047,'Orders - December 2020'!$H$2:$H$2047,Worksheet!BD$3,'Orders - December 2020'!$C$2:$C$2047,Worksheet!$F214),"-")</f>
        <v>-</v>
      </c>
      <c r="BE214" s="51" t="str">
        <f>IFERROR(AVERAGEIFS('Orders - December 2020'!$I$2:$I$2047,'Orders - December 2020'!$H$2:$H$2047,Worksheet!BE$3,'Orders - December 2020'!$C$2:$C$2047,Worksheet!$F214),"-")</f>
        <v>-</v>
      </c>
      <c r="BF214" s="51" t="str">
        <f>IFERROR(AVERAGEIFS('Orders - December 2020'!$I$2:$I$2047,'Orders - December 2020'!$H$2:$H$2047,Worksheet!BF$3,'Orders - December 2020'!$C$2:$C$2047,Worksheet!$F214),"-")</f>
        <v>-</v>
      </c>
      <c r="BG214" s="51" t="str">
        <f>IFERROR(AVERAGEIFS('Orders - December 2020'!$I$2:$I$2047,'Orders - December 2020'!$H$2:$H$2047,Worksheet!BG$3,'Orders - December 2020'!$C$2:$C$2047,Worksheet!$F214),"-")</f>
        <v>-</v>
      </c>
      <c r="BH214" s="51" t="str">
        <f>IFERROR(AVERAGEIFS('Orders - December 2020'!$I$2:$I$2047,'Orders - December 2020'!$H$2:$H$2047,Worksheet!BH$3,'Orders - December 2020'!$C$2:$C$2047,Worksheet!$F214),"-")</f>
        <v>-</v>
      </c>
      <c r="BI214" s="51" t="str">
        <f>IFERROR(AVERAGEIFS('Orders - December 2020'!$I$2:$I$2047,'Orders - December 2020'!$H$2:$H$2047,Worksheet!BI$3,'Orders - December 2020'!$C$2:$C$2047,Worksheet!$F214),"-")</f>
        <v>-</v>
      </c>
      <c r="BJ214" s="51" t="str">
        <f>IFERROR(AVERAGEIFS('Orders - December 2020'!$I$2:$I$2047,'Orders - December 2020'!$H$2:$H$2047,Worksheet!BJ$3,'Orders - December 2020'!$C$2:$C$2047,Worksheet!$F214),"-")</f>
        <v>-</v>
      </c>
      <c r="BK214" s="51" t="str">
        <f>IFERROR(AVERAGEIFS('Orders - December 2020'!$I$2:$I$2047,'Orders - December 2020'!$H$2:$H$2047,Worksheet!BK$3,'Orders - December 2020'!$C$2:$C$2047,Worksheet!$F214),"-")</f>
        <v>-</v>
      </c>
      <c r="BL214" s="51" t="str">
        <f>IFERROR(AVERAGEIFS('Orders - December 2020'!$I$2:$I$2047,'Orders - December 2020'!$H$2:$H$2047,Worksheet!BL$3,'Orders - December 2020'!$C$2:$C$2047,Worksheet!$F214),"-")</f>
        <v>-</v>
      </c>
      <c r="BM214" s="51" t="str">
        <f>IFERROR(AVERAGEIFS('Orders - December 2020'!$I$2:$I$2047,'Orders - December 2020'!$H$2:$H$2047,Worksheet!BM$3,'Orders - December 2020'!$C$2:$C$2047,Worksheet!$F214),"-")</f>
        <v>-</v>
      </c>
      <c r="BN214" s="51" t="str">
        <f>IFERROR(AVERAGEIFS('Orders - December 2020'!$I$2:$I$2047,'Orders - December 2020'!$H$2:$H$2047,Worksheet!BN$3,'Orders - December 2020'!$C$2:$C$2047,Worksheet!$F214),"-")</f>
        <v>-</v>
      </c>
      <c r="BO214" s="51" t="str">
        <f>IFERROR(AVERAGEIFS('Orders - December 2020'!$I$2:$I$2047,'Orders - December 2020'!$H$2:$H$2047,Worksheet!BO$3,'Orders - December 2020'!$C$2:$C$2047,Worksheet!$F214),"-")</f>
        <v>-</v>
      </c>
      <c r="BP214" s="51" t="str">
        <f>IFERROR(AVERAGEIFS('Orders - December 2020'!$I$2:$I$2047,'Orders - December 2020'!$H$2:$H$2047,Worksheet!BP$3,'Orders - December 2020'!$C$2:$C$2047,Worksheet!$F214),"-")</f>
        <v>-</v>
      </c>
      <c r="BQ214" s="51" t="str">
        <f>IFERROR(AVERAGEIFS('Orders - December 2020'!$I$2:$I$2047,'Orders - December 2020'!$H$2:$H$2047,Worksheet!BQ$3,'Orders - December 2020'!$C$2:$C$2047,Worksheet!$F214),"-")</f>
        <v>-</v>
      </c>
      <c r="BR214" s="51" t="str">
        <f>IFERROR(AVERAGEIFS('Orders - December 2020'!$I$2:$I$2047,'Orders - December 2020'!$H$2:$H$2047,Worksheet!BR$3,'Orders - December 2020'!$C$2:$C$2047,Worksheet!$F214),"-")</f>
        <v>-</v>
      </c>
      <c r="BS214" s="51" t="str">
        <f>IFERROR(AVERAGEIFS('Orders - December 2020'!$I$2:$I$2047,'Orders - December 2020'!$H$2:$H$2047,Worksheet!BS$3,'Orders - December 2020'!$C$2:$C$2047,Worksheet!$F214),"-")</f>
        <v>-</v>
      </c>
      <c r="BT214" s="51" t="str">
        <f>IFERROR(AVERAGEIFS('Orders - December 2020'!$I$2:$I$2047,'Orders - December 2020'!$H$2:$H$2047,Worksheet!BT$3,'Orders - December 2020'!$C$2:$C$2047,Worksheet!$F214),"-")</f>
        <v>-</v>
      </c>
      <c r="BU214" s="51" t="str">
        <f>IFERROR(AVERAGEIFS('Orders - December 2020'!$I$2:$I$2047,'Orders - December 2020'!$H$2:$H$2047,Worksheet!BU$3,'Orders - December 2020'!$C$2:$C$2047,Worksheet!$F214),"-")</f>
        <v>-</v>
      </c>
      <c r="BV214" s="51" t="str">
        <f>IFERROR(AVERAGEIFS('Orders - December 2020'!$I$2:$I$2047,'Orders - December 2020'!$H$2:$H$2047,Worksheet!BV$3,'Orders - December 2020'!$C$2:$C$2047,Worksheet!$F214),"-")</f>
        <v>-</v>
      </c>
      <c r="BW214" s="51" t="str">
        <f>IFERROR(AVERAGEIFS('Orders - December 2020'!$I$2:$I$2047,'Orders - December 2020'!$H$2:$H$2047,Worksheet!BW$3,'Orders - December 2020'!$C$2:$C$2047,Worksheet!$F214),"-")</f>
        <v>-</v>
      </c>
      <c r="BX214" s="51" t="str">
        <f>IFERROR(AVERAGEIFS('Orders - December 2020'!$I$2:$I$2047,'Orders - December 2020'!$H$2:$H$2047,Worksheet!BX$3,'Orders - December 2020'!$C$2:$C$2047,Worksheet!$F214),"-")</f>
        <v>-</v>
      </c>
      <c r="BY214" s="51" t="str">
        <f>IFERROR(AVERAGEIFS('Orders - December 2020'!$I$2:$I$2047,'Orders - December 2020'!$H$2:$H$2047,Worksheet!BY$3,'Orders - December 2020'!$C$2:$C$2047,Worksheet!$F214),"-")</f>
        <v>-</v>
      </c>
      <c r="BZ214" s="51" t="str">
        <f>IFERROR(AVERAGEIFS('Orders - December 2020'!$I$2:$I$2047,'Orders - December 2020'!$H$2:$H$2047,Worksheet!BZ$3,'Orders - December 2020'!$C$2:$C$2047,Worksheet!$F214),"-")</f>
        <v>-</v>
      </c>
      <c r="CA214" s="51">
        <f>IFERROR(AVERAGEIFS('Orders - December 2020'!$I$2:$I$2047,'Orders - December 2020'!$H$2:$H$2047,Worksheet!CA$3,'Orders - December 2020'!$C$2:$C$2047,Worksheet!$F214),"-")</f>
        <v>1</v>
      </c>
      <c r="CB214" s="51" t="str">
        <f>IFERROR(AVERAGEIFS('Orders - December 2020'!$I$2:$I$2047,'Orders - December 2020'!$H$2:$H$2047,Worksheet!CB$3,'Orders - December 2020'!$C$2:$C$2047,Worksheet!$F214),"-")</f>
        <v>-</v>
      </c>
      <c r="CC214" s="51" t="str">
        <f>IFERROR(AVERAGEIFS('Orders - December 2020'!$I$2:$I$2047,'Orders - December 2020'!$H$2:$H$2047,Worksheet!CC$3,'Orders - December 2020'!$C$2:$C$2047,Worksheet!$F214),"-")</f>
        <v>-</v>
      </c>
      <c r="CD214" s="51" t="str">
        <f>IFERROR(AVERAGEIFS('Orders - December 2020'!$I$2:$I$2047,'Orders - December 2020'!$H$2:$H$2047,Worksheet!CD$3,'Orders - December 2020'!$C$2:$C$2047,Worksheet!$F214),"-")</f>
        <v>-</v>
      </c>
      <c r="CE214" s="51" t="str">
        <f>IFERROR(AVERAGEIFS('Orders - December 2020'!$I$2:$I$2047,'Orders - December 2020'!$H$2:$H$2047,Worksheet!CE$3,'Orders - December 2020'!$C$2:$C$2047,Worksheet!$F214),"-")</f>
        <v>-</v>
      </c>
      <c r="CF214" s="51" t="str">
        <f>IFERROR(AVERAGEIFS('Orders - December 2020'!$I$2:$I$2047,'Orders - December 2020'!$H$2:$H$2047,Worksheet!CF$3,'Orders - December 2020'!$C$2:$C$2047,Worksheet!$F214),"-")</f>
        <v>-</v>
      </c>
      <c r="CG214" s="51" t="str">
        <f>IFERROR(AVERAGEIFS('Orders - December 2020'!$I$2:$I$2047,'Orders - December 2020'!$H$2:$H$2047,Worksheet!CG$3,'Orders - December 2020'!$C$2:$C$2047,Worksheet!$F214),"-")</f>
        <v>-</v>
      </c>
      <c r="CH214" s="51" t="str">
        <f>IFERROR(AVERAGEIFS('Orders - December 2020'!$I$2:$I$2047,'Orders - December 2020'!$H$2:$H$2047,Worksheet!CH$3,'Orders - December 2020'!$C$2:$C$2047,Worksheet!$F214),"-")</f>
        <v>-</v>
      </c>
      <c r="CI214" s="51" t="str">
        <f>IFERROR(AVERAGEIFS('Orders - December 2020'!$I$2:$I$2047,'Orders - December 2020'!$H$2:$H$2047,Worksheet!CI$3,'Orders - December 2020'!$C$2:$C$2047,Worksheet!$F214),"-")</f>
        <v>-</v>
      </c>
      <c r="CJ214" s="51" t="str">
        <f>IFERROR(AVERAGEIFS('Orders - December 2020'!$I$2:$I$2047,'Orders - December 2020'!$H$2:$H$2047,Worksheet!CJ$3,'Orders - December 2020'!$C$2:$C$2047,Worksheet!$F214),"-")</f>
        <v>-</v>
      </c>
      <c r="CK214" s="51" t="str">
        <f>IFERROR(AVERAGEIFS('Orders - December 2020'!$I$2:$I$2047,'Orders - December 2020'!$H$2:$H$2047,Worksheet!CK$3,'Orders - December 2020'!$C$2:$C$2047,Worksheet!$F214),"-")</f>
        <v>-</v>
      </c>
      <c r="CL214" s="51" t="str">
        <f>IFERROR(AVERAGEIFS('Orders - December 2020'!$I$2:$I$2047,'Orders - December 2020'!$H$2:$H$2047,Worksheet!CL$3,'Orders - December 2020'!$C$2:$C$2047,Worksheet!$F214),"-")</f>
        <v>-</v>
      </c>
      <c r="CM214" s="51" t="str">
        <f>IFERROR(AVERAGEIFS('Orders - December 2020'!$I$2:$I$2047,'Orders - December 2020'!$H$2:$H$2047,Worksheet!CM$3,'Orders - December 2020'!$C$2:$C$2047,Worksheet!$F214),"-")</f>
        <v>-</v>
      </c>
      <c r="CN214" s="51" t="str">
        <f>IFERROR(AVERAGEIFS('Orders - December 2020'!$I$2:$I$2047,'Orders - December 2020'!$H$2:$H$2047,Worksheet!CN$3,'Orders - December 2020'!$C$2:$C$2047,Worksheet!$F214),"-")</f>
        <v>-</v>
      </c>
      <c r="CO214" s="51" t="str">
        <f>IFERROR(AVERAGEIFS('Orders - December 2020'!$I$2:$I$2047,'Orders - December 2020'!$H$2:$H$2047,Worksheet!CO$3,'Orders - December 2020'!$C$2:$C$2047,Worksheet!$F214),"-")</f>
        <v>-</v>
      </c>
      <c r="CP214" s="51" t="str">
        <f>IFERROR(AVERAGEIFS('Orders - December 2020'!$I$2:$I$2047,'Orders - December 2020'!$H$2:$H$2047,Worksheet!CP$3,'Orders - December 2020'!$C$2:$C$2047,Worksheet!$F214),"-")</f>
        <v>-</v>
      </c>
      <c r="CQ214" s="51" t="str">
        <f>IFERROR(AVERAGEIFS('Orders - December 2020'!$I$2:$I$2047,'Orders - December 2020'!$H$2:$H$2047,Worksheet!CQ$3,'Orders - December 2020'!$C$2:$C$2047,Worksheet!$F214),"-")</f>
        <v>-</v>
      </c>
      <c r="CR214" s="51" t="str">
        <f>IFERROR(AVERAGEIFS('Orders - December 2020'!$I$2:$I$2047,'Orders - December 2020'!$H$2:$H$2047,Worksheet!CR$3,'Orders - December 2020'!$C$2:$C$2047,Worksheet!$F214),"-")</f>
        <v>-</v>
      </c>
      <c r="CS214" s="51" t="str">
        <f>IFERROR(AVERAGEIFS('Orders - December 2020'!$I$2:$I$2047,'Orders - December 2020'!$H$2:$H$2047,Worksheet!CS$3,'Orders - December 2020'!$C$2:$C$2047,Worksheet!$F214),"-")</f>
        <v>-</v>
      </c>
      <c r="CT214" s="51" t="str">
        <f>IFERROR(AVERAGEIFS('Orders - December 2020'!$I$2:$I$2047,'Orders - December 2020'!$H$2:$H$2047,Worksheet!CT$3,'Orders - December 2020'!$C$2:$C$2047,Worksheet!$F214),"-")</f>
        <v>-</v>
      </c>
      <c r="CU214" s="51" t="str">
        <f>IFERROR(AVERAGEIFS('Orders - December 2020'!$I$2:$I$2047,'Orders - December 2020'!$H$2:$H$2047,Worksheet!CU$3,'Orders - December 2020'!$C$2:$C$2047,Worksheet!$F214),"-")</f>
        <v>-</v>
      </c>
      <c r="CV214" s="51" t="str">
        <f>IFERROR(AVERAGEIFS('Orders - December 2020'!$I$2:$I$2047,'Orders - December 2020'!$H$2:$H$2047,Worksheet!CV$3,'Orders - December 2020'!$C$2:$C$2047,Worksheet!$F214),"-")</f>
        <v>-</v>
      </c>
      <c r="CW214" s="51" t="str">
        <f>IFERROR(AVERAGEIFS('Orders - December 2020'!$I$2:$I$2047,'Orders - December 2020'!$H$2:$H$2047,Worksheet!CW$3,'Orders - December 2020'!$C$2:$C$2047,Worksheet!$F214),"-")</f>
        <v>-</v>
      </c>
      <c r="CX214" s="51" t="str">
        <f>IFERROR(AVERAGEIFS('Orders - December 2020'!$I$2:$I$2047,'Orders - December 2020'!$H$2:$H$2047,Worksheet!CX$3,'Orders - December 2020'!$C$2:$C$2047,Worksheet!$F214),"-")</f>
        <v>-</v>
      </c>
      <c r="CY214" s="51" t="str">
        <f>IFERROR(AVERAGEIFS('Orders - December 2020'!$I$2:$I$2047,'Orders - December 2020'!$H$2:$H$2047,Worksheet!CY$3,'Orders - December 2020'!$C$2:$C$2047,Worksheet!$F214),"-")</f>
        <v>-</v>
      </c>
      <c r="CZ214" s="51" t="str">
        <f>IFERROR(AVERAGEIFS('Orders - December 2020'!$I$2:$I$2047,'Orders - December 2020'!$H$2:$H$2047,Worksheet!CZ$3,'Orders - December 2020'!$C$2:$C$2047,Worksheet!$F214),"-")</f>
        <v>-</v>
      </c>
      <c r="DA214" s="51" t="str">
        <f>IFERROR(AVERAGEIFS('Orders - December 2020'!$I$2:$I$2047,'Orders - December 2020'!$H$2:$H$2047,Worksheet!DA$3,'Orders - December 2020'!$C$2:$C$2047,Worksheet!$F214),"-")</f>
        <v>-</v>
      </c>
      <c r="DB214" s="51" t="str">
        <f>IFERROR(AVERAGEIFS('Orders - December 2020'!$I$2:$I$2047,'Orders - December 2020'!$H$2:$H$2047,Worksheet!DB$3,'Orders - December 2020'!$C$2:$C$2047,Worksheet!$F214),"-")</f>
        <v>-</v>
      </c>
      <c r="DC214" s="51" t="str">
        <f>IFERROR(AVERAGEIFS('Orders - December 2020'!$I$2:$I$2047,'Orders - December 2020'!$H$2:$H$2047,Worksheet!DC$3,'Orders - December 2020'!$C$2:$C$2047,Worksheet!$F214),"-")</f>
        <v>-</v>
      </c>
      <c r="DD214" s="51" t="str">
        <f>IFERROR(AVERAGEIFS('Orders - December 2020'!$I$2:$I$2047,'Orders - December 2020'!$H$2:$H$2047,Worksheet!DD$3,'Orders - December 2020'!$C$2:$C$2047,Worksheet!$F214),"-")</f>
        <v>-</v>
      </c>
      <c r="DE214" s="51" t="str">
        <f>IFERROR(AVERAGEIFS('Orders - December 2020'!$I$2:$I$2047,'Orders - December 2020'!$H$2:$H$2047,Worksheet!DE$3,'Orders - December 2020'!$C$2:$C$2047,Worksheet!$F214),"-")</f>
        <v>-</v>
      </c>
      <c r="DF214" s="51" t="str">
        <f>IFERROR(AVERAGEIFS('Orders - December 2020'!$I$2:$I$2047,'Orders - December 2020'!$H$2:$H$2047,Worksheet!DF$3,'Orders - December 2020'!$C$2:$C$2047,Worksheet!$F214),"-")</f>
        <v>-</v>
      </c>
      <c r="DG214" s="51" t="str">
        <f>IFERROR(AVERAGEIFS('Orders - December 2020'!$I$2:$I$2047,'Orders - December 2020'!$H$2:$H$2047,Worksheet!DG$3,'Orders - December 2020'!$C$2:$C$2047,Worksheet!$F214),"-")</f>
        <v>-</v>
      </c>
      <c r="DH214" s="51" t="str">
        <f>IFERROR(AVERAGEIFS('Orders - December 2020'!$I$2:$I$2047,'Orders - December 2020'!$H$2:$H$2047,Worksheet!DH$3,'Orders - December 2020'!$C$2:$C$2047,Worksheet!$F214),"-")</f>
        <v>-</v>
      </c>
      <c r="DI214" s="51" t="str">
        <f>IFERROR(AVERAGEIFS('Orders - December 2020'!$I$2:$I$2047,'Orders - December 2020'!$H$2:$H$2047,Worksheet!DI$3,'Orders - December 2020'!$C$2:$C$2047,Worksheet!$F214),"-")</f>
        <v>-</v>
      </c>
      <c r="DJ214" s="51" t="str">
        <f>IFERROR(AVERAGEIFS('Orders - December 2020'!$I$2:$I$2047,'Orders - December 2020'!$H$2:$H$2047,Worksheet!DJ$3,'Orders - December 2020'!$C$2:$C$2047,Worksheet!$F214),"-")</f>
        <v>-</v>
      </c>
      <c r="DK214" s="51" t="str">
        <f>IFERROR(AVERAGEIFS('Orders - December 2020'!$I$2:$I$2047,'Orders - December 2020'!$H$2:$H$2047,Worksheet!DK$3,'Orders - December 2020'!$C$2:$C$2047,Worksheet!$F214),"-")</f>
        <v>-</v>
      </c>
      <c r="DL214" s="51" t="str">
        <f>IFERROR(AVERAGEIFS('Orders - December 2020'!$I$2:$I$2047,'Orders - December 2020'!$H$2:$H$2047,Worksheet!DL$3,'Orders - December 2020'!$C$2:$C$2047,Worksheet!$F214),"-")</f>
        <v>-</v>
      </c>
      <c r="DM214" s="51" t="str">
        <f>IFERROR(AVERAGEIFS('Orders - December 2020'!$I$2:$I$2047,'Orders - December 2020'!$H$2:$H$2047,Worksheet!DM$3,'Orders - December 2020'!$C$2:$C$2047,Worksheet!$F214),"-")</f>
        <v>-</v>
      </c>
      <c r="DN214" s="51" t="str">
        <f>IFERROR(AVERAGEIFS('Orders - December 2020'!$I$2:$I$2047,'Orders - December 2020'!$H$2:$H$2047,Worksheet!DN$3,'Orders - December 2020'!$C$2:$C$2047,Worksheet!$F214),"-")</f>
        <v>-</v>
      </c>
      <c r="DO214" s="51" t="str">
        <f>IFERROR(AVERAGEIFS('Orders - December 2020'!$I$2:$I$2047,'Orders - December 2020'!$H$2:$H$2047,Worksheet!DO$3,'Orders - December 2020'!$C$2:$C$2047,Worksheet!$F214),"-")</f>
        <v>-</v>
      </c>
      <c r="DP214" s="51" t="str">
        <f>IFERROR(AVERAGEIFS('Orders - December 2020'!$I$2:$I$2047,'Orders - December 2020'!$H$2:$H$2047,Worksheet!DP$3,'Orders - December 2020'!$C$2:$C$2047,Worksheet!$F214),"-")</f>
        <v>-</v>
      </c>
      <c r="DQ214" s="51" t="str">
        <f>IFERROR(AVERAGEIFS('Orders - December 2020'!$I$2:$I$2047,'Orders - December 2020'!$H$2:$H$2047,Worksheet!DQ$3,'Orders - December 2020'!$C$2:$C$2047,Worksheet!$F214),"-")</f>
        <v>-</v>
      </c>
      <c r="DR214" s="51" t="str">
        <f>IFERROR(AVERAGEIFS('Orders - December 2020'!$I$2:$I$2047,'Orders - December 2020'!$H$2:$H$2047,Worksheet!DR$3,'Orders - December 2020'!$C$2:$C$2047,Worksheet!$F214),"-")</f>
        <v>-</v>
      </c>
      <c r="DS214" s="51" t="str">
        <f>IFERROR(AVERAGEIFS('Orders - December 2020'!$I$2:$I$2047,'Orders - December 2020'!$H$2:$H$2047,Worksheet!DS$3,'Orders - December 2020'!$C$2:$C$2047,Worksheet!$F214),"-")</f>
        <v>-</v>
      </c>
      <c r="DT214" s="51" t="str">
        <f>IFERROR(AVERAGEIFS('Orders - December 2020'!$I$2:$I$2047,'Orders - December 2020'!$H$2:$H$2047,Worksheet!DT$3,'Orders - December 2020'!$C$2:$C$2047,Worksheet!$F214),"-")</f>
        <v>-</v>
      </c>
      <c r="DU214" s="51" t="str">
        <f>IFERROR(AVERAGEIFS('Orders - December 2020'!$I$2:$I$2047,'Orders - December 2020'!$H$2:$H$2047,Worksheet!DU$3,'Orders - December 2020'!$C$2:$C$2047,Worksheet!$F214),"-")</f>
        <v>-</v>
      </c>
      <c r="DV214" s="51" t="str">
        <f>IFERROR(AVERAGEIFS('Orders - December 2020'!$I$2:$I$2047,'Orders - December 2020'!$H$2:$H$2047,Worksheet!DV$3,'Orders - December 2020'!$C$2:$C$2047,Worksheet!$F214),"-")</f>
        <v>-</v>
      </c>
      <c r="DW214" s="51" t="str">
        <f>IFERROR(AVERAGEIFS('Orders - December 2020'!$I$2:$I$2047,'Orders - December 2020'!$H$2:$H$2047,Worksheet!DW$3,'Orders - December 2020'!$C$2:$C$2047,Worksheet!$F214),"-")</f>
        <v>-</v>
      </c>
      <c r="DX214" s="51" t="str">
        <f>IFERROR(AVERAGEIFS('Orders - December 2020'!$I$2:$I$2047,'Orders - December 2020'!$H$2:$H$2047,Worksheet!DX$3,'Orders - December 2020'!$C$2:$C$2047,Worksheet!$F214),"-")</f>
        <v>-</v>
      </c>
      <c r="DY214" s="51" t="str">
        <f>IFERROR(AVERAGEIFS('Orders - December 2020'!$I$2:$I$2047,'Orders - December 2020'!$H$2:$H$2047,Worksheet!DY$3,'Orders - December 2020'!$C$2:$C$2047,Worksheet!$F214),"-")</f>
        <v>-</v>
      </c>
      <c r="DZ214" s="51" t="str">
        <f>IFERROR(AVERAGEIFS('Orders - December 2020'!$I$2:$I$2047,'Orders - December 2020'!$H$2:$H$2047,Worksheet!DZ$3,'Orders - December 2020'!$C$2:$C$2047,Worksheet!$F214),"-")</f>
        <v>-</v>
      </c>
      <c r="EA214" s="51" t="str">
        <f>IFERROR(AVERAGEIFS('Orders - December 2020'!$I$2:$I$2047,'Orders - December 2020'!$H$2:$H$2047,Worksheet!EA$3,'Orders - December 2020'!$C$2:$C$2047,Worksheet!$F214),"-")</f>
        <v>-</v>
      </c>
      <c r="EB214" s="51" t="str">
        <f>IFERROR(AVERAGEIFS('Orders - December 2020'!$I$2:$I$2047,'Orders - December 2020'!$H$2:$H$2047,Worksheet!EB$3,'Orders - December 2020'!$C$2:$C$2047,Worksheet!$F214),"-")</f>
        <v>-</v>
      </c>
      <c r="EC214" s="51" t="str">
        <f>IFERROR(AVERAGEIFS('Orders - December 2020'!$I$2:$I$2047,'Orders - December 2020'!$H$2:$H$2047,Worksheet!EC$3,'Orders - December 2020'!$C$2:$C$2047,Worksheet!$F214),"-")</f>
        <v>-</v>
      </c>
      <c r="ED214" s="51" t="str">
        <f>IFERROR(AVERAGEIFS('Orders - December 2020'!$I$2:$I$2047,'Orders - December 2020'!$H$2:$H$2047,Worksheet!ED$3,'Orders - December 2020'!$C$2:$C$2047,Worksheet!$F214),"-")</f>
        <v>-</v>
      </c>
      <c r="EE214" s="51" t="str">
        <f>IFERROR(AVERAGEIFS('Orders - December 2020'!$I$2:$I$2047,'Orders - December 2020'!$H$2:$H$2047,Worksheet!EE$3,'Orders - December 2020'!$C$2:$C$2047,Worksheet!$F214),"-")</f>
        <v>-</v>
      </c>
      <c r="EF214" s="51" t="str">
        <f>IFERROR(AVERAGEIFS('Orders - December 2020'!$I$2:$I$2047,'Orders - December 2020'!$H$2:$H$2047,Worksheet!EF$3,'Orders - December 2020'!$C$2:$C$2047,Worksheet!$F214),"-")</f>
        <v>-</v>
      </c>
      <c r="EG214" s="51" t="str">
        <f>IFERROR(AVERAGEIFS('Orders - December 2020'!$I$2:$I$2047,'Orders - December 2020'!$H$2:$H$2047,Worksheet!EG$3,'Orders - December 2020'!$C$2:$C$2047,Worksheet!$F214),"-")</f>
        <v>-</v>
      </c>
      <c r="EH214" s="51" t="str">
        <f>IFERROR(AVERAGEIFS('Orders - December 2020'!$I$2:$I$2047,'Orders - December 2020'!$H$2:$H$2047,Worksheet!EH$3,'Orders - December 2020'!$C$2:$C$2047,Worksheet!$F214),"-")</f>
        <v>-</v>
      </c>
      <c r="EI214" s="51" t="str">
        <f>IFERROR(AVERAGEIFS('Orders - December 2020'!$I$2:$I$2047,'Orders - December 2020'!$H$2:$H$2047,Worksheet!EI$3,'Orders - December 2020'!$C$2:$C$2047,Worksheet!$F214),"-")</f>
        <v>-</v>
      </c>
      <c r="EJ214" s="51" t="str">
        <f>IFERROR(AVERAGEIFS('Orders - December 2020'!$I$2:$I$2047,'Orders - December 2020'!$H$2:$H$2047,Worksheet!EJ$3,'Orders - December 2020'!$C$2:$C$2047,Worksheet!$F214),"-")</f>
        <v>-</v>
      </c>
      <c r="EK214" s="51" t="str">
        <f>IFERROR(AVERAGEIFS('Orders - December 2020'!$I$2:$I$2047,'Orders - December 2020'!$H$2:$H$2047,Worksheet!EK$3,'Orders - December 2020'!$C$2:$C$2047,Worksheet!$F214),"-")</f>
        <v>-</v>
      </c>
      <c r="EL214" s="51" t="str">
        <f>IFERROR(AVERAGEIFS('Orders - December 2020'!$I$2:$I$2047,'Orders - December 2020'!$H$2:$H$2047,Worksheet!EL$3,'Orders - December 2020'!$C$2:$C$2047,Worksheet!$F214),"-")</f>
        <v>-</v>
      </c>
      <c r="EM214" s="51" t="str">
        <f>IFERROR(AVERAGEIFS('Orders - December 2020'!$I$2:$I$2047,'Orders - December 2020'!$H$2:$H$2047,Worksheet!EM$3,'Orders - December 2020'!$C$2:$C$2047,Worksheet!$F214),"-")</f>
        <v>-</v>
      </c>
      <c r="EN214" s="51" t="str">
        <f>IFERROR(AVERAGEIFS('Orders - December 2020'!$I$2:$I$2047,'Orders - December 2020'!$H$2:$H$2047,Worksheet!EN$3,'Orders - December 2020'!$C$2:$C$2047,Worksheet!$F214),"-")</f>
        <v>-</v>
      </c>
      <c r="EO214" s="51" t="str">
        <f>IFERROR(AVERAGEIFS('Orders - December 2020'!$I$2:$I$2047,'Orders - December 2020'!$H$2:$H$2047,Worksheet!EO$3,'Orders - December 2020'!$C$2:$C$2047,Worksheet!$F214),"-")</f>
        <v>-</v>
      </c>
      <c r="EP214" s="51" t="str">
        <f>IFERROR(AVERAGEIFS('Orders - December 2020'!$I$2:$I$2047,'Orders - December 2020'!$H$2:$H$2047,Worksheet!EP$3,'Orders - December 2020'!$C$2:$C$2047,Worksheet!$F214),"-")</f>
        <v>-</v>
      </c>
      <c r="EQ214" s="51" t="str">
        <f>IFERROR(AVERAGEIFS('Orders - December 2020'!$I$2:$I$2047,'Orders - December 2020'!$H$2:$H$2047,Worksheet!EQ$3,'Orders - December 2020'!$C$2:$C$2047,Worksheet!$F214),"-")</f>
        <v>-</v>
      </c>
      <c r="ER214" s="51" t="str">
        <f>IFERROR(AVERAGEIFS('Orders - December 2020'!$I$2:$I$2047,'Orders - December 2020'!$H$2:$H$2047,Worksheet!ER$3,'Orders - December 2020'!$C$2:$C$2047,Worksheet!$F214),"-")</f>
        <v>-</v>
      </c>
      <c r="ES214" s="51" t="str">
        <f>IFERROR(AVERAGEIFS('Orders - December 2020'!$I$2:$I$2047,'Orders - December 2020'!$H$2:$H$2047,Worksheet!ES$3,'Orders - December 2020'!$C$2:$C$2047,Worksheet!$F214),"-")</f>
        <v>-</v>
      </c>
      <c r="ET214" s="51" t="str">
        <f>IFERROR(AVERAGEIFS('Orders - December 2020'!$I$2:$I$2047,'Orders - December 2020'!$H$2:$H$2047,Worksheet!ET$3,'Orders - December 2020'!$C$2:$C$2047,Worksheet!$F214),"-")</f>
        <v>-</v>
      </c>
      <c r="EU214" s="51" t="str">
        <f>IFERROR(AVERAGEIFS('Orders - December 2020'!$I$2:$I$2047,'Orders - December 2020'!$H$2:$H$2047,Worksheet!EU$3,'Orders - December 2020'!$C$2:$C$2047,Worksheet!$F214),"-")</f>
        <v>-</v>
      </c>
      <c r="EV214" s="51" t="str">
        <f>IFERROR(AVERAGEIFS('Orders - December 2020'!$I$2:$I$2047,'Orders - December 2020'!$H$2:$H$2047,Worksheet!EV$3,'Orders - December 2020'!$C$2:$C$2047,Worksheet!$F214),"-")</f>
        <v>-</v>
      </c>
      <c r="EW214" s="51" t="str">
        <f>IFERROR(AVERAGEIFS('Orders - December 2020'!$I$2:$I$2047,'Orders - December 2020'!$H$2:$H$2047,Worksheet!EW$3,'Orders - December 2020'!$C$2:$C$2047,Worksheet!$F214),"-")</f>
        <v>-</v>
      </c>
      <c r="EX214" s="51" t="str">
        <f>IFERROR(AVERAGEIFS('Orders - December 2020'!$I$2:$I$2047,'Orders - December 2020'!$H$2:$H$2047,Worksheet!EX$3,'Orders - December 2020'!$C$2:$C$2047,Worksheet!$F214),"-")</f>
        <v>-</v>
      </c>
      <c r="EY214" s="51" t="str">
        <f>IFERROR(AVERAGEIFS('Orders - December 2020'!$I$2:$I$2047,'Orders - December 2020'!$H$2:$H$2047,Worksheet!EY$3,'Orders - December 2020'!$C$2:$C$2047,Worksheet!$F214),"-")</f>
        <v>-</v>
      </c>
      <c r="EZ214" s="51" t="str">
        <f>IFERROR(AVERAGEIFS('Orders - December 2020'!$I$2:$I$2047,'Orders - December 2020'!$H$2:$H$2047,Worksheet!EZ$3,'Orders - December 2020'!$C$2:$C$2047,Worksheet!$F214),"-")</f>
        <v>-</v>
      </c>
      <c r="FA214" s="51" t="str">
        <f>IFERROR(AVERAGEIFS('Orders - December 2020'!$I$2:$I$2047,'Orders - December 2020'!$H$2:$H$2047,Worksheet!FA$3,'Orders - December 2020'!$C$2:$C$2047,Worksheet!$F214),"-")</f>
        <v>-</v>
      </c>
      <c r="FB214" s="51" t="str">
        <f>IFERROR(AVERAGEIFS('Orders - December 2020'!$I$2:$I$2047,'Orders - December 2020'!$H$2:$H$2047,Worksheet!FB$3,'Orders - December 2020'!$C$2:$C$2047,Worksheet!$F214),"-")</f>
        <v>-</v>
      </c>
      <c r="FC214" s="51" t="str">
        <f>IFERROR(AVERAGEIFS('Orders - December 2020'!$I$2:$I$2047,'Orders - December 2020'!$H$2:$H$2047,Worksheet!FC$3,'Orders - December 2020'!$C$2:$C$2047,Worksheet!$F214),"-")</f>
        <v>-</v>
      </c>
      <c r="FD214" s="51" t="str">
        <f>IFERROR(AVERAGEIFS('Orders - December 2020'!$I$2:$I$2047,'Orders - December 2020'!$H$2:$H$2047,Worksheet!FD$3,'Orders - December 2020'!$C$2:$C$2047,Worksheet!$F214),"-")</f>
        <v>-</v>
      </c>
      <c r="FE214" s="51" t="str">
        <f>IFERROR(AVERAGEIFS('Orders - December 2020'!$I$2:$I$2047,'Orders - December 2020'!$H$2:$H$2047,Worksheet!FE$3,'Orders - December 2020'!$C$2:$C$2047,Worksheet!$F214),"-")</f>
        <v>-</v>
      </c>
      <c r="FF214" s="51" t="str">
        <f>IFERROR(AVERAGEIFS('Orders - December 2020'!$I$2:$I$2047,'Orders - December 2020'!$H$2:$H$2047,Worksheet!FF$3,'Orders - December 2020'!$C$2:$C$2047,Worksheet!$F214),"-")</f>
        <v>-</v>
      </c>
      <c r="FG214" s="52" t="str">
        <f>IFERROR(AVERAGEIFS('Orders - December 2020'!$I$2:$I$2047,'Orders - December 2020'!$H$2:$H$2047,Worksheet!FG$3,'Orders - December 2020'!$C$2:$C$2047,Worksheet!$F214),"-")</f>
        <v>-</v>
      </c>
    </row>
    <row r="215" spans="6:163">
      <c r="F215" s="45" t="str">
        <v>Dynamic 3</v>
      </c>
      <c r="G215" s="50" t="str">
        <f>IFERROR(AVERAGEIFS('Orders - December 2020'!$I$2:$I$2047,'Orders - December 2020'!$H$2:$H$2047,Worksheet!G$3,'Orders - December 2020'!$C$2:$C$2047,Worksheet!$F215),"-")</f>
        <v>-</v>
      </c>
      <c r="H215" s="51" t="str">
        <f>IFERROR(AVERAGEIFS('Orders - December 2020'!$I$2:$I$2047,'Orders - December 2020'!$H$2:$H$2047,Worksheet!H$3,'Orders - December 2020'!$C$2:$C$2047,Worksheet!$F215),"-")</f>
        <v>-</v>
      </c>
      <c r="I215" s="51" t="str">
        <f>IFERROR(AVERAGEIFS('Orders - December 2020'!$I$2:$I$2047,'Orders - December 2020'!$H$2:$H$2047,Worksheet!I$3,'Orders - December 2020'!$C$2:$C$2047,Worksheet!$F215),"-")</f>
        <v>-</v>
      </c>
      <c r="J215" s="51" t="str">
        <f>IFERROR(AVERAGEIFS('Orders - December 2020'!$I$2:$I$2047,'Orders - December 2020'!$H$2:$H$2047,Worksheet!J$3,'Orders - December 2020'!$C$2:$C$2047,Worksheet!$F215),"-")</f>
        <v>-</v>
      </c>
      <c r="K215" s="51" t="str">
        <f>IFERROR(AVERAGEIFS('Orders - December 2020'!$I$2:$I$2047,'Orders - December 2020'!$H$2:$H$2047,Worksheet!K$3,'Orders - December 2020'!$C$2:$C$2047,Worksheet!$F215),"-")</f>
        <v>-</v>
      </c>
      <c r="L215" s="51" t="str">
        <f>IFERROR(AVERAGEIFS('Orders - December 2020'!$I$2:$I$2047,'Orders - December 2020'!$H$2:$H$2047,Worksheet!L$3,'Orders - December 2020'!$C$2:$C$2047,Worksheet!$F215),"-")</f>
        <v>-</v>
      </c>
      <c r="M215" s="51" t="str">
        <f>IFERROR(AVERAGEIFS('Orders - December 2020'!$I$2:$I$2047,'Orders - December 2020'!$H$2:$H$2047,Worksheet!M$3,'Orders - December 2020'!$C$2:$C$2047,Worksheet!$F215),"-")</f>
        <v>-</v>
      </c>
      <c r="N215" s="51" t="str">
        <f>IFERROR(AVERAGEIFS('Orders - December 2020'!$I$2:$I$2047,'Orders - December 2020'!$H$2:$H$2047,Worksheet!N$3,'Orders - December 2020'!$C$2:$C$2047,Worksheet!$F215),"-")</f>
        <v>-</v>
      </c>
      <c r="O215" s="51" t="str">
        <f>IFERROR(AVERAGEIFS('Orders - December 2020'!$I$2:$I$2047,'Orders - December 2020'!$H$2:$H$2047,Worksheet!O$3,'Orders - December 2020'!$C$2:$C$2047,Worksheet!$F215),"-")</f>
        <v>-</v>
      </c>
      <c r="P215" s="51" t="str">
        <f>IFERROR(AVERAGEIFS('Orders - December 2020'!$I$2:$I$2047,'Orders - December 2020'!$H$2:$H$2047,Worksheet!P$3,'Orders - December 2020'!$C$2:$C$2047,Worksheet!$F215),"-")</f>
        <v>-</v>
      </c>
      <c r="Q215" s="51" t="str">
        <f>IFERROR(AVERAGEIFS('Orders - December 2020'!$I$2:$I$2047,'Orders - December 2020'!$H$2:$H$2047,Worksheet!Q$3,'Orders - December 2020'!$C$2:$C$2047,Worksheet!$F215),"-")</f>
        <v>-</v>
      </c>
      <c r="R215" s="51" t="str">
        <f>IFERROR(AVERAGEIFS('Orders - December 2020'!$I$2:$I$2047,'Orders - December 2020'!$H$2:$H$2047,Worksheet!R$3,'Orders - December 2020'!$C$2:$C$2047,Worksheet!$F215),"-")</f>
        <v>-</v>
      </c>
      <c r="S215" s="51" t="str">
        <f>IFERROR(AVERAGEIFS('Orders - December 2020'!$I$2:$I$2047,'Orders - December 2020'!$H$2:$H$2047,Worksheet!S$3,'Orders - December 2020'!$C$2:$C$2047,Worksheet!$F215),"-")</f>
        <v>-</v>
      </c>
      <c r="T215" s="51" t="str">
        <f>IFERROR(AVERAGEIFS('Orders - December 2020'!$I$2:$I$2047,'Orders - December 2020'!$H$2:$H$2047,Worksheet!T$3,'Orders - December 2020'!$C$2:$C$2047,Worksheet!$F215),"-")</f>
        <v>-</v>
      </c>
      <c r="U215" s="51" t="str">
        <f>IFERROR(AVERAGEIFS('Orders - December 2020'!$I$2:$I$2047,'Orders - December 2020'!$H$2:$H$2047,Worksheet!U$3,'Orders - December 2020'!$C$2:$C$2047,Worksheet!$F215),"-")</f>
        <v>-</v>
      </c>
      <c r="V215" s="51" t="str">
        <f>IFERROR(AVERAGEIFS('Orders - December 2020'!$I$2:$I$2047,'Orders - December 2020'!$H$2:$H$2047,Worksheet!V$3,'Orders - December 2020'!$C$2:$C$2047,Worksheet!$F215),"-")</f>
        <v>-</v>
      </c>
      <c r="W215" s="51" t="str">
        <f>IFERROR(AVERAGEIFS('Orders - December 2020'!$I$2:$I$2047,'Orders - December 2020'!$H$2:$H$2047,Worksheet!W$3,'Orders - December 2020'!$C$2:$C$2047,Worksheet!$F215),"-")</f>
        <v>-</v>
      </c>
      <c r="X215" s="51" t="str">
        <f>IFERROR(AVERAGEIFS('Orders - December 2020'!$I$2:$I$2047,'Orders - December 2020'!$H$2:$H$2047,Worksheet!X$3,'Orders - December 2020'!$C$2:$C$2047,Worksheet!$F215),"-")</f>
        <v>-</v>
      </c>
      <c r="Y215" s="51" t="str">
        <f>IFERROR(AVERAGEIFS('Orders - December 2020'!$I$2:$I$2047,'Orders - December 2020'!$H$2:$H$2047,Worksheet!Y$3,'Orders - December 2020'!$C$2:$C$2047,Worksheet!$F215),"-")</f>
        <v>-</v>
      </c>
      <c r="Z215" s="51" t="str">
        <f>IFERROR(AVERAGEIFS('Orders - December 2020'!$I$2:$I$2047,'Orders - December 2020'!$H$2:$H$2047,Worksheet!Z$3,'Orders - December 2020'!$C$2:$C$2047,Worksheet!$F215),"-")</f>
        <v>-</v>
      </c>
      <c r="AA215" s="51" t="str">
        <f>IFERROR(AVERAGEIFS('Orders - December 2020'!$I$2:$I$2047,'Orders - December 2020'!$H$2:$H$2047,Worksheet!AA$3,'Orders - December 2020'!$C$2:$C$2047,Worksheet!$F215),"-")</f>
        <v>-</v>
      </c>
      <c r="AB215" s="51" t="str">
        <f>IFERROR(AVERAGEIFS('Orders - December 2020'!$I$2:$I$2047,'Orders - December 2020'!$H$2:$H$2047,Worksheet!AB$3,'Orders - December 2020'!$C$2:$C$2047,Worksheet!$F215),"-")</f>
        <v>-</v>
      </c>
      <c r="AC215" s="51" t="str">
        <f>IFERROR(AVERAGEIFS('Orders - December 2020'!$I$2:$I$2047,'Orders - December 2020'!$H$2:$H$2047,Worksheet!AC$3,'Orders - December 2020'!$C$2:$C$2047,Worksheet!$F215),"-")</f>
        <v>-</v>
      </c>
      <c r="AD215" s="51" t="str">
        <f>IFERROR(AVERAGEIFS('Orders - December 2020'!$I$2:$I$2047,'Orders - December 2020'!$H$2:$H$2047,Worksheet!AD$3,'Orders - December 2020'!$C$2:$C$2047,Worksheet!$F215),"-")</f>
        <v>-</v>
      </c>
      <c r="AE215" s="51" t="str">
        <f>IFERROR(AVERAGEIFS('Orders - December 2020'!$I$2:$I$2047,'Orders - December 2020'!$H$2:$H$2047,Worksheet!AE$3,'Orders - December 2020'!$C$2:$C$2047,Worksheet!$F215),"-")</f>
        <v>-</v>
      </c>
      <c r="AF215" s="51" t="str">
        <f>IFERROR(AVERAGEIFS('Orders - December 2020'!$I$2:$I$2047,'Orders - December 2020'!$H$2:$H$2047,Worksheet!AF$3,'Orders - December 2020'!$C$2:$C$2047,Worksheet!$F215),"-")</f>
        <v>-</v>
      </c>
      <c r="AG215" s="51" t="str">
        <f>IFERROR(AVERAGEIFS('Orders - December 2020'!$I$2:$I$2047,'Orders - December 2020'!$H$2:$H$2047,Worksheet!AG$3,'Orders - December 2020'!$C$2:$C$2047,Worksheet!$F215),"-")</f>
        <v>-</v>
      </c>
      <c r="AH215" s="51" t="str">
        <f>IFERROR(AVERAGEIFS('Orders - December 2020'!$I$2:$I$2047,'Orders - December 2020'!$H$2:$H$2047,Worksheet!AH$3,'Orders - December 2020'!$C$2:$C$2047,Worksheet!$F215),"-")</f>
        <v>-</v>
      </c>
      <c r="AI215" s="51" t="str">
        <f>IFERROR(AVERAGEIFS('Orders - December 2020'!$I$2:$I$2047,'Orders - December 2020'!$H$2:$H$2047,Worksheet!AI$3,'Orders - December 2020'!$C$2:$C$2047,Worksheet!$F215),"-")</f>
        <v>-</v>
      </c>
      <c r="AJ215" s="51" t="str">
        <f>IFERROR(AVERAGEIFS('Orders - December 2020'!$I$2:$I$2047,'Orders - December 2020'!$H$2:$H$2047,Worksheet!AJ$3,'Orders - December 2020'!$C$2:$C$2047,Worksheet!$F215),"-")</f>
        <v>-</v>
      </c>
      <c r="AK215" s="51" t="str">
        <f>IFERROR(AVERAGEIFS('Orders - December 2020'!$I$2:$I$2047,'Orders - December 2020'!$H$2:$H$2047,Worksheet!AK$3,'Orders - December 2020'!$C$2:$C$2047,Worksheet!$F215),"-")</f>
        <v>-</v>
      </c>
      <c r="AL215" s="51" t="str">
        <f>IFERROR(AVERAGEIFS('Orders - December 2020'!$I$2:$I$2047,'Orders - December 2020'!$H$2:$H$2047,Worksheet!AL$3,'Orders - December 2020'!$C$2:$C$2047,Worksheet!$F215),"-")</f>
        <v>-</v>
      </c>
      <c r="AM215" s="51" t="str">
        <f>IFERROR(AVERAGEIFS('Orders - December 2020'!$I$2:$I$2047,'Orders - December 2020'!$H$2:$H$2047,Worksheet!AM$3,'Orders - December 2020'!$C$2:$C$2047,Worksheet!$F215),"-")</f>
        <v>-</v>
      </c>
      <c r="AN215" s="51" t="str">
        <f>IFERROR(AVERAGEIFS('Orders - December 2020'!$I$2:$I$2047,'Orders - December 2020'!$H$2:$H$2047,Worksheet!AN$3,'Orders - December 2020'!$C$2:$C$2047,Worksheet!$F215),"-")</f>
        <v>-</v>
      </c>
      <c r="AO215" s="51" t="str">
        <f>IFERROR(AVERAGEIFS('Orders - December 2020'!$I$2:$I$2047,'Orders - December 2020'!$H$2:$H$2047,Worksheet!AO$3,'Orders - December 2020'!$C$2:$C$2047,Worksheet!$F215),"-")</f>
        <v>-</v>
      </c>
      <c r="AP215" s="51" t="str">
        <f>IFERROR(AVERAGEIFS('Orders - December 2020'!$I$2:$I$2047,'Orders - December 2020'!$H$2:$H$2047,Worksheet!AP$3,'Orders - December 2020'!$C$2:$C$2047,Worksheet!$F215),"-")</f>
        <v>-</v>
      </c>
      <c r="AQ215" s="51" t="str">
        <f>IFERROR(AVERAGEIFS('Orders - December 2020'!$I$2:$I$2047,'Orders - December 2020'!$H$2:$H$2047,Worksheet!AQ$3,'Orders - December 2020'!$C$2:$C$2047,Worksheet!$F215),"-")</f>
        <v>-</v>
      </c>
      <c r="AR215" s="51" t="str">
        <f>IFERROR(AVERAGEIFS('Orders - December 2020'!$I$2:$I$2047,'Orders - December 2020'!$H$2:$H$2047,Worksheet!AR$3,'Orders - December 2020'!$C$2:$C$2047,Worksheet!$F215),"-")</f>
        <v>-</v>
      </c>
      <c r="AS215" s="51" t="str">
        <f>IFERROR(AVERAGEIFS('Orders - December 2020'!$I$2:$I$2047,'Orders - December 2020'!$H$2:$H$2047,Worksheet!AS$3,'Orders - December 2020'!$C$2:$C$2047,Worksheet!$F215),"-")</f>
        <v>-</v>
      </c>
      <c r="AT215" s="51" t="str">
        <f>IFERROR(AVERAGEIFS('Orders - December 2020'!$I$2:$I$2047,'Orders - December 2020'!$H$2:$H$2047,Worksheet!AT$3,'Orders - December 2020'!$C$2:$C$2047,Worksheet!$F215),"-")</f>
        <v>-</v>
      </c>
      <c r="AU215" s="51" t="str">
        <f>IFERROR(AVERAGEIFS('Orders - December 2020'!$I$2:$I$2047,'Orders - December 2020'!$H$2:$H$2047,Worksheet!AU$3,'Orders - December 2020'!$C$2:$C$2047,Worksheet!$F215),"-")</f>
        <v>-</v>
      </c>
      <c r="AV215" s="51" t="str">
        <f>IFERROR(AVERAGEIFS('Orders - December 2020'!$I$2:$I$2047,'Orders - December 2020'!$H$2:$H$2047,Worksheet!AV$3,'Orders - December 2020'!$C$2:$C$2047,Worksheet!$F215),"-")</f>
        <v>-</v>
      </c>
      <c r="AW215" s="51" t="str">
        <f>IFERROR(AVERAGEIFS('Orders - December 2020'!$I$2:$I$2047,'Orders - December 2020'!$H$2:$H$2047,Worksheet!AW$3,'Orders - December 2020'!$C$2:$C$2047,Worksheet!$F215),"-")</f>
        <v>-</v>
      </c>
      <c r="AX215" s="51" t="str">
        <f>IFERROR(AVERAGEIFS('Orders - December 2020'!$I$2:$I$2047,'Orders - December 2020'!$H$2:$H$2047,Worksheet!AX$3,'Orders - December 2020'!$C$2:$C$2047,Worksheet!$F215),"-")</f>
        <v>-</v>
      </c>
      <c r="AY215" s="51" t="str">
        <f>IFERROR(AVERAGEIFS('Orders - December 2020'!$I$2:$I$2047,'Orders - December 2020'!$H$2:$H$2047,Worksheet!AY$3,'Orders - December 2020'!$C$2:$C$2047,Worksheet!$F215),"-")</f>
        <v>-</v>
      </c>
      <c r="AZ215" s="51" t="str">
        <f>IFERROR(AVERAGEIFS('Orders - December 2020'!$I$2:$I$2047,'Orders - December 2020'!$H$2:$H$2047,Worksheet!AZ$3,'Orders - December 2020'!$C$2:$C$2047,Worksheet!$F215),"-")</f>
        <v>-</v>
      </c>
      <c r="BA215" s="51" t="str">
        <f>IFERROR(AVERAGEIFS('Orders - December 2020'!$I$2:$I$2047,'Orders - December 2020'!$H$2:$H$2047,Worksheet!BA$3,'Orders - December 2020'!$C$2:$C$2047,Worksheet!$F215),"-")</f>
        <v>-</v>
      </c>
      <c r="BB215" s="51" t="str">
        <f>IFERROR(AVERAGEIFS('Orders - December 2020'!$I$2:$I$2047,'Orders - December 2020'!$H$2:$H$2047,Worksheet!BB$3,'Orders - December 2020'!$C$2:$C$2047,Worksheet!$F215),"-")</f>
        <v>-</v>
      </c>
      <c r="BC215" s="51" t="str">
        <f>IFERROR(AVERAGEIFS('Orders - December 2020'!$I$2:$I$2047,'Orders - December 2020'!$H$2:$H$2047,Worksheet!BC$3,'Orders - December 2020'!$C$2:$C$2047,Worksheet!$F215),"-")</f>
        <v>-</v>
      </c>
      <c r="BD215" s="51" t="str">
        <f>IFERROR(AVERAGEIFS('Orders - December 2020'!$I$2:$I$2047,'Orders - December 2020'!$H$2:$H$2047,Worksheet!BD$3,'Orders - December 2020'!$C$2:$C$2047,Worksheet!$F215),"-")</f>
        <v>-</v>
      </c>
      <c r="BE215" s="51" t="str">
        <f>IFERROR(AVERAGEIFS('Orders - December 2020'!$I$2:$I$2047,'Orders - December 2020'!$H$2:$H$2047,Worksheet!BE$3,'Orders - December 2020'!$C$2:$C$2047,Worksheet!$F215),"-")</f>
        <v>-</v>
      </c>
      <c r="BF215" s="51" t="str">
        <f>IFERROR(AVERAGEIFS('Orders - December 2020'!$I$2:$I$2047,'Orders - December 2020'!$H$2:$H$2047,Worksheet!BF$3,'Orders - December 2020'!$C$2:$C$2047,Worksheet!$F215),"-")</f>
        <v>-</v>
      </c>
      <c r="BG215" s="51" t="str">
        <f>IFERROR(AVERAGEIFS('Orders - December 2020'!$I$2:$I$2047,'Orders - December 2020'!$H$2:$H$2047,Worksheet!BG$3,'Orders - December 2020'!$C$2:$C$2047,Worksheet!$F215),"-")</f>
        <v>-</v>
      </c>
      <c r="BH215" s="51" t="str">
        <f>IFERROR(AVERAGEIFS('Orders - December 2020'!$I$2:$I$2047,'Orders - December 2020'!$H$2:$H$2047,Worksheet!BH$3,'Orders - December 2020'!$C$2:$C$2047,Worksheet!$F215),"-")</f>
        <v>-</v>
      </c>
      <c r="BI215" s="51" t="str">
        <f>IFERROR(AVERAGEIFS('Orders - December 2020'!$I$2:$I$2047,'Orders - December 2020'!$H$2:$H$2047,Worksheet!BI$3,'Orders - December 2020'!$C$2:$C$2047,Worksheet!$F215),"-")</f>
        <v>-</v>
      </c>
      <c r="BJ215" s="51" t="str">
        <f>IFERROR(AVERAGEIFS('Orders - December 2020'!$I$2:$I$2047,'Orders - December 2020'!$H$2:$H$2047,Worksheet!BJ$3,'Orders - December 2020'!$C$2:$C$2047,Worksheet!$F215),"-")</f>
        <v>-</v>
      </c>
      <c r="BK215" s="51" t="str">
        <f>IFERROR(AVERAGEIFS('Orders - December 2020'!$I$2:$I$2047,'Orders - December 2020'!$H$2:$H$2047,Worksheet!BK$3,'Orders - December 2020'!$C$2:$C$2047,Worksheet!$F215),"-")</f>
        <v>-</v>
      </c>
      <c r="BL215" s="51" t="str">
        <f>IFERROR(AVERAGEIFS('Orders - December 2020'!$I$2:$I$2047,'Orders - December 2020'!$H$2:$H$2047,Worksheet!BL$3,'Orders - December 2020'!$C$2:$C$2047,Worksheet!$F215),"-")</f>
        <v>-</v>
      </c>
      <c r="BM215" s="51" t="str">
        <f>IFERROR(AVERAGEIFS('Orders - December 2020'!$I$2:$I$2047,'Orders - December 2020'!$H$2:$H$2047,Worksheet!BM$3,'Orders - December 2020'!$C$2:$C$2047,Worksheet!$F215),"-")</f>
        <v>-</v>
      </c>
      <c r="BN215" s="51" t="str">
        <f>IFERROR(AVERAGEIFS('Orders - December 2020'!$I$2:$I$2047,'Orders - December 2020'!$H$2:$H$2047,Worksheet!BN$3,'Orders - December 2020'!$C$2:$C$2047,Worksheet!$F215),"-")</f>
        <v>-</v>
      </c>
      <c r="BO215" s="51" t="str">
        <f>IFERROR(AVERAGEIFS('Orders - December 2020'!$I$2:$I$2047,'Orders - December 2020'!$H$2:$H$2047,Worksheet!BO$3,'Orders - December 2020'!$C$2:$C$2047,Worksheet!$F215),"-")</f>
        <v>-</v>
      </c>
      <c r="BP215" s="51" t="str">
        <f>IFERROR(AVERAGEIFS('Orders - December 2020'!$I$2:$I$2047,'Orders - December 2020'!$H$2:$H$2047,Worksheet!BP$3,'Orders - December 2020'!$C$2:$C$2047,Worksheet!$F215),"-")</f>
        <v>-</v>
      </c>
      <c r="BQ215" s="51" t="str">
        <f>IFERROR(AVERAGEIFS('Orders - December 2020'!$I$2:$I$2047,'Orders - December 2020'!$H$2:$H$2047,Worksheet!BQ$3,'Orders - December 2020'!$C$2:$C$2047,Worksheet!$F215),"-")</f>
        <v>-</v>
      </c>
      <c r="BR215" s="51" t="str">
        <f>IFERROR(AVERAGEIFS('Orders - December 2020'!$I$2:$I$2047,'Orders - December 2020'!$H$2:$H$2047,Worksheet!BR$3,'Orders - December 2020'!$C$2:$C$2047,Worksheet!$F215),"-")</f>
        <v>-</v>
      </c>
      <c r="BS215" s="51" t="str">
        <f>IFERROR(AVERAGEIFS('Orders - December 2020'!$I$2:$I$2047,'Orders - December 2020'!$H$2:$H$2047,Worksheet!BS$3,'Orders - December 2020'!$C$2:$C$2047,Worksheet!$F215),"-")</f>
        <v>-</v>
      </c>
      <c r="BT215" s="51" t="str">
        <f>IFERROR(AVERAGEIFS('Orders - December 2020'!$I$2:$I$2047,'Orders - December 2020'!$H$2:$H$2047,Worksheet!BT$3,'Orders - December 2020'!$C$2:$C$2047,Worksheet!$F215),"-")</f>
        <v>-</v>
      </c>
      <c r="BU215" s="51" t="str">
        <f>IFERROR(AVERAGEIFS('Orders - December 2020'!$I$2:$I$2047,'Orders - December 2020'!$H$2:$H$2047,Worksheet!BU$3,'Orders - December 2020'!$C$2:$C$2047,Worksheet!$F215),"-")</f>
        <v>-</v>
      </c>
      <c r="BV215" s="51" t="str">
        <f>IFERROR(AVERAGEIFS('Orders - December 2020'!$I$2:$I$2047,'Orders - December 2020'!$H$2:$H$2047,Worksheet!BV$3,'Orders - December 2020'!$C$2:$C$2047,Worksheet!$F215),"-")</f>
        <v>-</v>
      </c>
      <c r="BW215" s="51" t="str">
        <f>IFERROR(AVERAGEIFS('Orders - December 2020'!$I$2:$I$2047,'Orders - December 2020'!$H$2:$H$2047,Worksheet!BW$3,'Orders - December 2020'!$C$2:$C$2047,Worksheet!$F215),"-")</f>
        <v>-</v>
      </c>
      <c r="BX215" s="51" t="str">
        <f>IFERROR(AVERAGEIFS('Orders - December 2020'!$I$2:$I$2047,'Orders - December 2020'!$H$2:$H$2047,Worksheet!BX$3,'Orders - December 2020'!$C$2:$C$2047,Worksheet!$F215),"-")</f>
        <v>-</v>
      </c>
      <c r="BY215" s="51" t="str">
        <f>IFERROR(AVERAGEIFS('Orders - December 2020'!$I$2:$I$2047,'Orders - December 2020'!$H$2:$H$2047,Worksheet!BY$3,'Orders - December 2020'!$C$2:$C$2047,Worksheet!$F215),"-")</f>
        <v>-</v>
      </c>
      <c r="BZ215" s="51" t="str">
        <f>IFERROR(AVERAGEIFS('Orders - December 2020'!$I$2:$I$2047,'Orders - December 2020'!$H$2:$H$2047,Worksheet!BZ$3,'Orders - December 2020'!$C$2:$C$2047,Worksheet!$F215),"-")</f>
        <v>-</v>
      </c>
      <c r="CA215" s="51">
        <f>IFERROR(AVERAGEIFS('Orders - December 2020'!$I$2:$I$2047,'Orders - December 2020'!$H$2:$H$2047,Worksheet!CA$3,'Orders - December 2020'!$C$2:$C$2047,Worksheet!$F215),"-")</f>
        <v>1</v>
      </c>
      <c r="CB215" s="51">
        <f>IFERROR(AVERAGEIFS('Orders - December 2020'!$I$2:$I$2047,'Orders - December 2020'!$H$2:$H$2047,Worksheet!CB$3,'Orders - December 2020'!$C$2:$C$2047,Worksheet!$F215),"-")</f>
        <v>1</v>
      </c>
      <c r="CC215" s="51" t="str">
        <f>IFERROR(AVERAGEIFS('Orders - December 2020'!$I$2:$I$2047,'Orders - December 2020'!$H$2:$H$2047,Worksheet!CC$3,'Orders - December 2020'!$C$2:$C$2047,Worksheet!$F215),"-")</f>
        <v>-</v>
      </c>
      <c r="CD215" s="51" t="str">
        <f>IFERROR(AVERAGEIFS('Orders - December 2020'!$I$2:$I$2047,'Orders - December 2020'!$H$2:$H$2047,Worksheet!CD$3,'Orders - December 2020'!$C$2:$C$2047,Worksheet!$F215),"-")</f>
        <v>-</v>
      </c>
      <c r="CE215" s="51" t="str">
        <f>IFERROR(AVERAGEIFS('Orders - December 2020'!$I$2:$I$2047,'Orders - December 2020'!$H$2:$H$2047,Worksheet!CE$3,'Orders - December 2020'!$C$2:$C$2047,Worksheet!$F215),"-")</f>
        <v>-</v>
      </c>
      <c r="CF215" s="51" t="str">
        <f>IFERROR(AVERAGEIFS('Orders - December 2020'!$I$2:$I$2047,'Orders - December 2020'!$H$2:$H$2047,Worksheet!CF$3,'Orders - December 2020'!$C$2:$C$2047,Worksheet!$F215),"-")</f>
        <v>-</v>
      </c>
      <c r="CG215" s="51" t="str">
        <f>IFERROR(AVERAGEIFS('Orders - December 2020'!$I$2:$I$2047,'Orders - December 2020'!$H$2:$H$2047,Worksheet!CG$3,'Orders - December 2020'!$C$2:$C$2047,Worksheet!$F215),"-")</f>
        <v>-</v>
      </c>
      <c r="CH215" s="51" t="str">
        <f>IFERROR(AVERAGEIFS('Orders - December 2020'!$I$2:$I$2047,'Orders - December 2020'!$H$2:$H$2047,Worksheet!CH$3,'Orders - December 2020'!$C$2:$C$2047,Worksheet!$F215),"-")</f>
        <v>-</v>
      </c>
      <c r="CI215" s="51" t="str">
        <f>IFERROR(AVERAGEIFS('Orders - December 2020'!$I$2:$I$2047,'Orders - December 2020'!$H$2:$H$2047,Worksheet!CI$3,'Orders - December 2020'!$C$2:$C$2047,Worksheet!$F215),"-")</f>
        <v>-</v>
      </c>
      <c r="CJ215" s="51" t="str">
        <f>IFERROR(AVERAGEIFS('Orders - December 2020'!$I$2:$I$2047,'Orders - December 2020'!$H$2:$H$2047,Worksheet!CJ$3,'Orders - December 2020'!$C$2:$C$2047,Worksheet!$F215),"-")</f>
        <v>-</v>
      </c>
      <c r="CK215" s="51" t="str">
        <f>IFERROR(AVERAGEIFS('Orders - December 2020'!$I$2:$I$2047,'Orders - December 2020'!$H$2:$H$2047,Worksheet!CK$3,'Orders - December 2020'!$C$2:$C$2047,Worksheet!$F215),"-")</f>
        <v>-</v>
      </c>
      <c r="CL215" s="51" t="str">
        <f>IFERROR(AVERAGEIFS('Orders - December 2020'!$I$2:$I$2047,'Orders - December 2020'!$H$2:$H$2047,Worksheet!CL$3,'Orders - December 2020'!$C$2:$C$2047,Worksheet!$F215),"-")</f>
        <v>-</v>
      </c>
      <c r="CM215" s="51" t="str">
        <f>IFERROR(AVERAGEIFS('Orders - December 2020'!$I$2:$I$2047,'Orders - December 2020'!$H$2:$H$2047,Worksheet!CM$3,'Orders - December 2020'!$C$2:$C$2047,Worksheet!$F215),"-")</f>
        <v>-</v>
      </c>
      <c r="CN215" s="51" t="str">
        <f>IFERROR(AVERAGEIFS('Orders - December 2020'!$I$2:$I$2047,'Orders - December 2020'!$H$2:$H$2047,Worksheet!CN$3,'Orders - December 2020'!$C$2:$C$2047,Worksheet!$F215),"-")</f>
        <v>-</v>
      </c>
      <c r="CO215" s="51" t="str">
        <f>IFERROR(AVERAGEIFS('Orders - December 2020'!$I$2:$I$2047,'Orders - December 2020'!$H$2:$H$2047,Worksheet!CO$3,'Orders - December 2020'!$C$2:$C$2047,Worksheet!$F215),"-")</f>
        <v>-</v>
      </c>
      <c r="CP215" s="51" t="str">
        <f>IFERROR(AVERAGEIFS('Orders - December 2020'!$I$2:$I$2047,'Orders - December 2020'!$H$2:$H$2047,Worksheet!CP$3,'Orders - December 2020'!$C$2:$C$2047,Worksheet!$F215),"-")</f>
        <v>-</v>
      </c>
      <c r="CQ215" s="51" t="str">
        <f>IFERROR(AVERAGEIFS('Orders - December 2020'!$I$2:$I$2047,'Orders - December 2020'!$H$2:$H$2047,Worksheet!CQ$3,'Orders - December 2020'!$C$2:$C$2047,Worksheet!$F215),"-")</f>
        <v>-</v>
      </c>
      <c r="CR215" s="51" t="str">
        <f>IFERROR(AVERAGEIFS('Orders - December 2020'!$I$2:$I$2047,'Orders - December 2020'!$H$2:$H$2047,Worksheet!CR$3,'Orders - December 2020'!$C$2:$C$2047,Worksheet!$F215),"-")</f>
        <v>-</v>
      </c>
      <c r="CS215" s="51" t="str">
        <f>IFERROR(AVERAGEIFS('Orders - December 2020'!$I$2:$I$2047,'Orders - December 2020'!$H$2:$H$2047,Worksheet!CS$3,'Orders - December 2020'!$C$2:$C$2047,Worksheet!$F215),"-")</f>
        <v>-</v>
      </c>
      <c r="CT215" s="51" t="str">
        <f>IFERROR(AVERAGEIFS('Orders - December 2020'!$I$2:$I$2047,'Orders - December 2020'!$H$2:$H$2047,Worksheet!CT$3,'Orders - December 2020'!$C$2:$C$2047,Worksheet!$F215),"-")</f>
        <v>-</v>
      </c>
      <c r="CU215" s="51" t="str">
        <f>IFERROR(AVERAGEIFS('Orders - December 2020'!$I$2:$I$2047,'Orders - December 2020'!$H$2:$H$2047,Worksheet!CU$3,'Orders - December 2020'!$C$2:$C$2047,Worksheet!$F215),"-")</f>
        <v>-</v>
      </c>
      <c r="CV215" s="51" t="str">
        <f>IFERROR(AVERAGEIFS('Orders - December 2020'!$I$2:$I$2047,'Orders - December 2020'!$H$2:$H$2047,Worksheet!CV$3,'Orders - December 2020'!$C$2:$C$2047,Worksheet!$F215),"-")</f>
        <v>-</v>
      </c>
      <c r="CW215" s="51" t="str">
        <f>IFERROR(AVERAGEIFS('Orders - December 2020'!$I$2:$I$2047,'Orders - December 2020'!$H$2:$H$2047,Worksheet!CW$3,'Orders - December 2020'!$C$2:$C$2047,Worksheet!$F215),"-")</f>
        <v>-</v>
      </c>
      <c r="CX215" s="51" t="str">
        <f>IFERROR(AVERAGEIFS('Orders - December 2020'!$I$2:$I$2047,'Orders - December 2020'!$H$2:$H$2047,Worksheet!CX$3,'Orders - December 2020'!$C$2:$C$2047,Worksheet!$F215),"-")</f>
        <v>-</v>
      </c>
      <c r="CY215" s="51" t="str">
        <f>IFERROR(AVERAGEIFS('Orders - December 2020'!$I$2:$I$2047,'Orders - December 2020'!$H$2:$H$2047,Worksheet!CY$3,'Orders - December 2020'!$C$2:$C$2047,Worksheet!$F215),"-")</f>
        <v>-</v>
      </c>
      <c r="CZ215" s="51" t="str">
        <f>IFERROR(AVERAGEIFS('Orders - December 2020'!$I$2:$I$2047,'Orders - December 2020'!$H$2:$H$2047,Worksheet!CZ$3,'Orders - December 2020'!$C$2:$C$2047,Worksheet!$F215),"-")</f>
        <v>-</v>
      </c>
      <c r="DA215" s="51" t="str">
        <f>IFERROR(AVERAGEIFS('Orders - December 2020'!$I$2:$I$2047,'Orders - December 2020'!$H$2:$H$2047,Worksheet!DA$3,'Orders - December 2020'!$C$2:$C$2047,Worksheet!$F215),"-")</f>
        <v>-</v>
      </c>
      <c r="DB215" s="51" t="str">
        <f>IFERROR(AVERAGEIFS('Orders - December 2020'!$I$2:$I$2047,'Orders - December 2020'!$H$2:$H$2047,Worksheet!DB$3,'Orders - December 2020'!$C$2:$C$2047,Worksheet!$F215),"-")</f>
        <v>-</v>
      </c>
      <c r="DC215" s="51" t="str">
        <f>IFERROR(AVERAGEIFS('Orders - December 2020'!$I$2:$I$2047,'Orders - December 2020'!$H$2:$H$2047,Worksheet!DC$3,'Orders - December 2020'!$C$2:$C$2047,Worksheet!$F215),"-")</f>
        <v>-</v>
      </c>
      <c r="DD215" s="51" t="str">
        <f>IFERROR(AVERAGEIFS('Orders - December 2020'!$I$2:$I$2047,'Orders - December 2020'!$H$2:$H$2047,Worksheet!DD$3,'Orders - December 2020'!$C$2:$C$2047,Worksheet!$F215),"-")</f>
        <v>-</v>
      </c>
      <c r="DE215" s="51" t="str">
        <f>IFERROR(AVERAGEIFS('Orders - December 2020'!$I$2:$I$2047,'Orders - December 2020'!$H$2:$H$2047,Worksheet!DE$3,'Orders - December 2020'!$C$2:$C$2047,Worksheet!$F215),"-")</f>
        <v>-</v>
      </c>
      <c r="DF215" s="51" t="str">
        <f>IFERROR(AVERAGEIFS('Orders - December 2020'!$I$2:$I$2047,'Orders - December 2020'!$H$2:$H$2047,Worksheet!DF$3,'Orders - December 2020'!$C$2:$C$2047,Worksheet!$F215),"-")</f>
        <v>-</v>
      </c>
      <c r="DG215" s="51" t="str">
        <f>IFERROR(AVERAGEIFS('Orders - December 2020'!$I$2:$I$2047,'Orders - December 2020'!$H$2:$H$2047,Worksheet!DG$3,'Orders - December 2020'!$C$2:$C$2047,Worksheet!$F215),"-")</f>
        <v>-</v>
      </c>
      <c r="DH215" s="51" t="str">
        <f>IFERROR(AVERAGEIFS('Orders - December 2020'!$I$2:$I$2047,'Orders - December 2020'!$H$2:$H$2047,Worksheet!DH$3,'Orders - December 2020'!$C$2:$C$2047,Worksheet!$F215),"-")</f>
        <v>-</v>
      </c>
      <c r="DI215" s="51" t="str">
        <f>IFERROR(AVERAGEIFS('Orders - December 2020'!$I$2:$I$2047,'Orders - December 2020'!$H$2:$H$2047,Worksheet!DI$3,'Orders - December 2020'!$C$2:$C$2047,Worksheet!$F215),"-")</f>
        <v>-</v>
      </c>
      <c r="DJ215" s="51" t="str">
        <f>IFERROR(AVERAGEIFS('Orders - December 2020'!$I$2:$I$2047,'Orders - December 2020'!$H$2:$H$2047,Worksheet!DJ$3,'Orders - December 2020'!$C$2:$C$2047,Worksheet!$F215),"-")</f>
        <v>-</v>
      </c>
      <c r="DK215" s="51" t="str">
        <f>IFERROR(AVERAGEIFS('Orders - December 2020'!$I$2:$I$2047,'Orders - December 2020'!$H$2:$H$2047,Worksheet!DK$3,'Orders - December 2020'!$C$2:$C$2047,Worksheet!$F215),"-")</f>
        <v>-</v>
      </c>
      <c r="DL215" s="51" t="str">
        <f>IFERROR(AVERAGEIFS('Orders - December 2020'!$I$2:$I$2047,'Orders - December 2020'!$H$2:$H$2047,Worksheet!DL$3,'Orders - December 2020'!$C$2:$C$2047,Worksheet!$F215),"-")</f>
        <v>-</v>
      </c>
      <c r="DM215" s="51" t="str">
        <f>IFERROR(AVERAGEIFS('Orders - December 2020'!$I$2:$I$2047,'Orders - December 2020'!$H$2:$H$2047,Worksheet!DM$3,'Orders - December 2020'!$C$2:$C$2047,Worksheet!$F215),"-")</f>
        <v>-</v>
      </c>
      <c r="DN215" s="51" t="str">
        <f>IFERROR(AVERAGEIFS('Orders - December 2020'!$I$2:$I$2047,'Orders - December 2020'!$H$2:$H$2047,Worksheet!DN$3,'Orders - December 2020'!$C$2:$C$2047,Worksheet!$F215),"-")</f>
        <v>-</v>
      </c>
      <c r="DO215" s="51" t="str">
        <f>IFERROR(AVERAGEIFS('Orders - December 2020'!$I$2:$I$2047,'Orders - December 2020'!$H$2:$H$2047,Worksheet!DO$3,'Orders - December 2020'!$C$2:$C$2047,Worksheet!$F215),"-")</f>
        <v>-</v>
      </c>
      <c r="DP215" s="51" t="str">
        <f>IFERROR(AVERAGEIFS('Orders - December 2020'!$I$2:$I$2047,'Orders - December 2020'!$H$2:$H$2047,Worksheet!DP$3,'Orders - December 2020'!$C$2:$C$2047,Worksheet!$F215),"-")</f>
        <v>-</v>
      </c>
      <c r="DQ215" s="51" t="str">
        <f>IFERROR(AVERAGEIFS('Orders - December 2020'!$I$2:$I$2047,'Orders - December 2020'!$H$2:$H$2047,Worksheet!DQ$3,'Orders - December 2020'!$C$2:$C$2047,Worksheet!$F215),"-")</f>
        <v>-</v>
      </c>
      <c r="DR215" s="51" t="str">
        <f>IFERROR(AVERAGEIFS('Orders - December 2020'!$I$2:$I$2047,'Orders - December 2020'!$H$2:$H$2047,Worksheet!DR$3,'Orders - December 2020'!$C$2:$C$2047,Worksheet!$F215),"-")</f>
        <v>-</v>
      </c>
      <c r="DS215" s="51" t="str">
        <f>IFERROR(AVERAGEIFS('Orders - December 2020'!$I$2:$I$2047,'Orders - December 2020'!$H$2:$H$2047,Worksheet!DS$3,'Orders - December 2020'!$C$2:$C$2047,Worksheet!$F215),"-")</f>
        <v>-</v>
      </c>
      <c r="DT215" s="51" t="str">
        <f>IFERROR(AVERAGEIFS('Orders - December 2020'!$I$2:$I$2047,'Orders - December 2020'!$H$2:$H$2047,Worksheet!DT$3,'Orders - December 2020'!$C$2:$C$2047,Worksheet!$F215),"-")</f>
        <v>-</v>
      </c>
      <c r="DU215" s="51" t="str">
        <f>IFERROR(AVERAGEIFS('Orders - December 2020'!$I$2:$I$2047,'Orders - December 2020'!$H$2:$H$2047,Worksheet!DU$3,'Orders - December 2020'!$C$2:$C$2047,Worksheet!$F215),"-")</f>
        <v>-</v>
      </c>
      <c r="DV215" s="51" t="str">
        <f>IFERROR(AVERAGEIFS('Orders - December 2020'!$I$2:$I$2047,'Orders - December 2020'!$H$2:$H$2047,Worksheet!DV$3,'Orders - December 2020'!$C$2:$C$2047,Worksheet!$F215),"-")</f>
        <v>-</v>
      </c>
      <c r="DW215" s="51" t="str">
        <f>IFERROR(AVERAGEIFS('Orders - December 2020'!$I$2:$I$2047,'Orders - December 2020'!$H$2:$H$2047,Worksheet!DW$3,'Orders - December 2020'!$C$2:$C$2047,Worksheet!$F215),"-")</f>
        <v>-</v>
      </c>
      <c r="DX215" s="51" t="str">
        <f>IFERROR(AVERAGEIFS('Orders - December 2020'!$I$2:$I$2047,'Orders - December 2020'!$H$2:$H$2047,Worksheet!DX$3,'Orders - December 2020'!$C$2:$C$2047,Worksheet!$F215),"-")</f>
        <v>-</v>
      </c>
      <c r="DY215" s="51" t="str">
        <f>IFERROR(AVERAGEIFS('Orders - December 2020'!$I$2:$I$2047,'Orders - December 2020'!$H$2:$H$2047,Worksheet!DY$3,'Orders - December 2020'!$C$2:$C$2047,Worksheet!$F215),"-")</f>
        <v>-</v>
      </c>
      <c r="DZ215" s="51" t="str">
        <f>IFERROR(AVERAGEIFS('Orders - December 2020'!$I$2:$I$2047,'Orders - December 2020'!$H$2:$H$2047,Worksheet!DZ$3,'Orders - December 2020'!$C$2:$C$2047,Worksheet!$F215),"-")</f>
        <v>-</v>
      </c>
      <c r="EA215" s="51" t="str">
        <f>IFERROR(AVERAGEIFS('Orders - December 2020'!$I$2:$I$2047,'Orders - December 2020'!$H$2:$H$2047,Worksheet!EA$3,'Orders - December 2020'!$C$2:$C$2047,Worksheet!$F215),"-")</f>
        <v>-</v>
      </c>
      <c r="EB215" s="51" t="str">
        <f>IFERROR(AVERAGEIFS('Orders - December 2020'!$I$2:$I$2047,'Orders - December 2020'!$H$2:$H$2047,Worksheet!EB$3,'Orders - December 2020'!$C$2:$C$2047,Worksheet!$F215),"-")</f>
        <v>-</v>
      </c>
      <c r="EC215" s="51" t="str">
        <f>IFERROR(AVERAGEIFS('Orders - December 2020'!$I$2:$I$2047,'Orders - December 2020'!$H$2:$H$2047,Worksheet!EC$3,'Orders - December 2020'!$C$2:$C$2047,Worksheet!$F215),"-")</f>
        <v>-</v>
      </c>
      <c r="ED215" s="51" t="str">
        <f>IFERROR(AVERAGEIFS('Orders - December 2020'!$I$2:$I$2047,'Orders - December 2020'!$H$2:$H$2047,Worksheet!ED$3,'Orders - December 2020'!$C$2:$C$2047,Worksheet!$F215),"-")</f>
        <v>-</v>
      </c>
      <c r="EE215" s="51" t="str">
        <f>IFERROR(AVERAGEIFS('Orders - December 2020'!$I$2:$I$2047,'Orders - December 2020'!$H$2:$H$2047,Worksheet!EE$3,'Orders - December 2020'!$C$2:$C$2047,Worksheet!$F215),"-")</f>
        <v>-</v>
      </c>
      <c r="EF215" s="51" t="str">
        <f>IFERROR(AVERAGEIFS('Orders - December 2020'!$I$2:$I$2047,'Orders - December 2020'!$H$2:$H$2047,Worksheet!EF$3,'Orders - December 2020'!$C$2:$C$2047,Worksheet!$F215),"-")</f>
        <v>-</v>
      </c>
      <c r="EG215" s="51" t="str">
        <f>IFERROR(AVERAGEIFS('Orders - December 2020'!$I$2:$I$2047,'Orders - December 2020'!$H$2:$H$2047,Worksheet!EG$3,'Orders - December 2020'!$C$2:$C$2047,Worksheet!$F215),"-")</f>
        <v>-</v>
      </c>
      <c r="EH215" s="51" t="str">
        <f>IFERROR(AVERAGEIFS('Orders - December 2020'!$I$2:$I$2047,'Orders - December 2020'!$H$2:$H$2047,Worksheet!EH$3,'Orders - December 2020'!$C$2:$C$2047,Worksheet!$F215),"-")</f>
        <v>-</v>
      </c>
      <c r="EI215" s="51" t="str">
        <f>IFERROR(AVERAGEIFS('Orders - December 2020'!$I$2:$I$2047,'Orders - December 2020'!$H$2:$H$2047,Worksheet!EI$3,'Orders - December 2020'!$C$2:$C$2047,Worksheet!$F215),"-")</f>
        <v>-</v>
      </c>
      <c r="EJ215" s="51" t="str">
        <f>IFERROR(AVERAGEIFS('Orders - December 2020'!$I$2:$I$2047,'Orders - December 2020'!$H$2:$H$2047,Worksheet!EJ$3,'Orders - December 2020'!$C$2:$C$2047,Worksheet!$F215),"-")</f>
        <v>-</v>
      </c>
      <c r="EK215" s="51" t="str">
        <f>IFERROR(AVERAGEIFS('Orders - December 2020'!$I$2:$I$2047,'Orders - December 2020'!$H$2:$H$2047,Worksheet!EK$3,'Orders - December 2020'!$C$2:$C$2047,Worksheet!$F215),"-")</f>
        <v>-</v>
      </c>
      <c r="EL215" s="51" t="str">
        <f>IFERROR(AVERAGEIFS('Orders - December 2020'!$I$2:$I$2047,'Orders - December 2020'!$H$2:$H$2047,Worksheet!EL$3,'Orders - December 2020'!$C$2:$C$2047,Worksheet!$F215),"-")</f>
        <v>-</v>
      </c>
      <c r="EM215" s="51" t="str">
        <f>IFERROR(AVERAGEIFS('Orders - December 2020'!$I$2:$I$2047,'Orders - December 2020'!$H$2:$H$2047,Worksheet!EM$3,'Orders - December 2020'!$C$2:$C$2047,Worksheet!$F215),"-")</f>
        <v>-</v>
      </c>
      <c r="EN215" s="51" t="str">
        <f>IFERROR(AVERAGEIFS('Orders - December 2020'!$I$2:$I$2047,'Orders - December 2020'!$H$2:$H$2047,Worksheet!EN$3,'Orders - December 2020'!$C$2:$C$2047,Worksheet!$F215),"-")</f>
        <v>-</v>
      </c>
      <c r="EO215" s="51" t="str">
        <f>IFERROR(AVERAGEIFS('Orders - December 2020'!$I$2:$I$2047,'Orders - December 2020'!$H$2:$H$2047,Worksheet!EO$3,'Orders - December 2020'!$C$2:$C$2047,Worksheet!$F215),"-")</f>
        <v>-</v>
      </c>
      <c r="EP215" s="51" t="str">
        <f>IFERROR(AVERAGEIFS('Orders - December 2020'!$I$2:$I$2047,'Orders - December 2020'!$H$2:$H$2047,Worksheet!EP$3,'Orders - December 2020'!$C$2:$C$2047,Worksheet!$F215),"-")</f>
        <v>-</v>
      </c>
      <c r="EQ215" s="51" t="str">
        <f>IFERROR(AVERAGEIFS('Orders - December 2020'!$I$2:$I$2047,'Orders - December 2020'!$H$2:$H$2047,Worksheet!EQ$3,'Orders - December 2020'!$C$2:$C$2047,Worksheet!$F215),"-")</f>
        <v>-</v>
      </c>
      <c r="ER215" s="51" t="str">
        <f>IFERROR(AVERAGEIFS('Orders - December 2020'!$I$2:$I$2047,'Orders - December 2020'!$H$2:$H$2047,Worksheet!ER$3,'Orders - December 2020'!$C$2:$C$2047,Worksheet!$F215),"-")</f>
        <v>-</v>
      </c>
      <c r="ES215" s="51" t="str">
        <f>IFERROR(AVERAGEIFS('Orders - December 2020'!$I$2:$I$2047,'Orders - December 2020'!$H$2:$H$2047,Worksheet!ES$3,'Orders - December 2020'!$C$2:$C$2047,Worksheet!$F215),"-")</f>
        <v>-</v>
      </c>
      <c r="ET215" s="51" t="str">
        <f>IFERROR(AVERAGEIFS('Orders - December 2020'!$I$2:$I$2047,'Orders - December 2020'!$H$2:$H$2047,Worksheet!ET$3,'Orders - December 2020'!$C$2:$C$2047,Worksheet!$F215),"-")</f>
        <v>-</v>
      </c>
      <c r="EU215" s="51" t="str">
        <f>IFERROR(AVERAGEIFS('Orders - December 2020'!$I$2:$I$2047,'Orders - December 2020'!$H$2:$H$2047,Worksheet!EU$3,'Orders - December 2020'!$C$2:$C$2047,Worksheet!$F215),"-")</f>
        <v>-</v>
      </c>
      <c r="EV215" s="51" t="str">
        <f>IFERROR(AVERAGEIFS('Orders - December 2020'!$I$2:$I$2047,'Orders - December 2020'!$H$2:$H$2047,Worksheet!EV$3,'Orders - December 2020'!$C$2:$C$2047,Worksheet!$F215),"-")</f>
        <v>-</v>
      </c>
      <c r="EW215" s="51" t="str">
        <f>IFERROR(AVERAGEIFS('Orders - December 2020'!$I$2:$I$2047,'Orders - December 2020'!$H$2:$H$2047,Worksheet!EW$3,'Orders - December 2020'!$C$2:$C$2047,Worksheet!$F215),"-")</f>
        <v>-</v>
      </c>
      <c r="EX215" s="51" t="str">
        <f>IFERROR(AVERAGEIFS('Orders - December 2020'!$I$2:$I$2047,'Orders - December 2020'!$H$2:$H$2047,Worksheet!EX$3,'Orders - December 2020'!$C$2:$C$2047,Worksheet!$F215),"-")</f>
        <v>-</v>
      </c>
      <c r="EY215" s="51" t="str">
        <f>IFERROR(AVERAGEIFS('Orders - December 2020'!$I$2:$I$2047,'Orders - December 2020'!$H$2:$H$2047,Worksheet!EY$3,'Orders - December 2020'!$C$2:$C$2047,Worksheet!$F215),"-")</f>
        <v>-</v>
      </c>
      <c r="EZ215" s="51" t="str">
        <f>IFERROR(AVERAGEIFS('Orders - December 2020'!$I$2:$I$2047,'Orders - December 2020'!$H$2:$H$2047,Worksheet!EZ$3,'Orders - December 2020'!$C$2:$C$2047,Worksheet!$F215),"-")</f>
        <v>-</v>
      </c>
      <c r="FA215" s="51" t="str">
        <f>IFERROR(AVERAGEIFS('Orders - December 2020'!$I$2:$I$2047,'Orders - December 2020'!$H$2:$H$2047,Worksheet!FA$3,'Orders - December 2020'!$C$2:$C$2047,Worksheet!$F215),"-")</f>
        <v>-</v>
      </c>
      <c r="FB215" s="51" t="str">
        <f>IFERROR(AVERAGEIFS('Orders - December 2020'!$I$2:$I$2047,'Orders - December 2020'!$H$2:$H$2047,Worksheet!FB$3,'Orders - December 2020'!$C$2:$C$2047,Worksheet!$F215),"-")</f>
        <v>-</v>
      </c>
      <c r="FC215" s="51" t="str">
        <f>IFERROR(AVERAGEIFS('Orders - December 2020'!$I$2:$I$2047,'Orders - December 2020'!$H$2:$H$2047,Worksheet!FC$3,'Orders - December 2020'!$C$2:$C$2047,Worksheet!$F215),"-")</f>
        <v>-</v>
      </c>
      <c r="FD215" s="51" t="str">
        <f>IFERROR(AVERAGEIFS('Orders - December 2020'!$I$2:$I$2047,'Orders - December 2020'!$H$2:$H$2047,Worksheet!FD$3,'Orders - December 2020'!$C$2:$C$2047,Worksheet!$F215),"-")</f>
        <v>-</v>
      </c>
      <c r="FE215" s="51" t="str">
        <f>IFERROR(AVERAGEIFS('Orders - December 2020'!$I$2:$I$2047,'Orders - December 2020'!$H$2:$H$2047,Worksheet!FE$3,'Orders - December 2020'!$C$2:$C$2047,Worksheet!$F215),"-")</f>
        <v>-</v>
      </c>
      <c r="FF215" s="51" t="str">
        <f>IFERROR(AVERAGEIFS('Orders - December 2020'!$I$2:$I$2047,'Orders - December 2020'!$H$2:$H$2047,Worksheet!FF$3,'Orders - December 2020'!$C$2:$C$2047,Worksheet!$F215),"-")</f>
        <v>-</v>
      </c>
      <c r="FG215" s="52" t="str">
        <f>IFERROR(AVERAGEIFS('Orders - December 2020'!$I$2:$I$2047,'Orders - December 2020'!$H$2:$H$2047,Worksheet!FG$3,'Orders - December 2020'!$C$2:$C$2047,Worksheet!$F215),"-")</f>
        <v>-</v>
      </c>
    </row>
    <row r="216" spans="6:163">
      <c r="F216" s="45" t="str">
        <v>Godswill SuperMinimarts</v>
      </c>
      <c r="G216" s="50" t="str">
        <f>IFERROR(AVERAGEIFS('Orders - December 2020'!$I$2:$I$2047,'Orders - December 2020'!$H$2:$H$2047,Worksheet!G$3,'Orders - December 2020'!$C$2:$C$2047,Worksheet!$F216),"-")</f>
        <v>-</v>
      </c>
      <c r="H216" s="51" t="str">
        <f>IFERROR(AVERAGEIFS('Orders - December 2020'!$I$2:$I$2047,'Orders - December 2020'!$H$2:$H$2047,Worksheet!H$3,'Orders - December 2020'!$C$2:$C$2047,Worksheet!$F216),"-")</f>
        <v>-</v>
      </c>
      <c r="I216" s="51" t="str">
        <f>IFERROR(AVERAGEIFS('Orders - December 2020'!$I$2:$I$2047,'Orders - December 2020'!$H$2:$H$2047,Worksheet!I$3,'Orders - December 2020'!$C$2:$C$2047,Worksheet!$F216),"-")</f>
        <v>-</v>
      </c>
      <c r="J216" s="51" t="str">
        <f>IFERROR(AVERAGEIFS('Orders - December 2020'!$I$2:$I$2047,'Orders - December 2020'!$H$2:$H$2047,Worksheet!J$3,'Orders - December 2020'!$C$2:$C$2047,Worksheet!$F216),"-")</f>
        <v>-</v>
      </c>
      <c r="K216" s="51" t="str">
        <f>IFERROR(AVERAGEIFS('Orders - December 2020'!$I$2:$I$2047,'Orders - December 2020'!$H$2:$H$2047,Worksheet!K$3,'Orders - December 2020'!$C$2:$C$2047,Worksheet!$F216),"-")</f>
        <v>-</v>
      </c>
      <c r="L216" s="51" t="str">
        <f>IFERROR(AVERAGEIFS('Orders - December 2020'!$I$2:$I$2047,'Orders - December 2020'!$H$2:$H$2047,Worksheet!L$3,'Orders - December 2020'!$C$2:$C$2047,Worksheet!$F216),"-")</f>
        <v>-</v>
      </c>
      <c r="M216" s="51" t="str">
        <f>IFERROR(AVERAGEIFS('Orders - December 2020'!$I$2:$I$2047,'Orders - December 2020'!$H$2:$H$2047,Worksheet!M$3,'Orders - December 2020'!$C$2:$C$2047,Worksheet!$F216),"-")</f>
        <v>-</v>
      </c>
      <c r="N216" s="51" t="str">
        <f>IFERROR(AVERAGEIFS('Orders - December 2020'!$I$2:$I$2047,'Orders - December 2020'!$H$2:$H$2047,Worksheet!N$3,'Orders - December 2020'!$C$2:$C$2047,Worksheet!$F216),"-")</f>
        <v>-</v>
      </c>
      <c r="O216" s="51" t="str">
        <f>IFERROR(AVERAGEIFS('Orders - December 2020'!$I$2:$I$2047,'Orders - December 2020'!$H$2:$H$2047,Worksheet!O$3,'Orders - December 2020'!$C$2:$C$2047,Worksheet!$F216),"-")</f>
        <v>-</v>
      </c>
      <c r="P216" s="51" t="str">
        <f>IFERROR(AVERAGEIFS('Orders - December 2020'!$I$2:$I$2047,'Orders - December 2020'!$H$2:$H$2047,Worksheet!P$3,'Orders - December 2020'!$C$2:$C$2047,Worksheet!$F216),"-")</f>
        <v>-</v>
      </c>
      <c r="Q216" s="51" t="str">
        <f>IFERROR(AVERAGEIFS('Orders - December 2020'!$I$2:$I$2047,'Orders - December 2020'!$H$2:$H$2047,Worksheet!Q$3,'Orders - December 2020'!$C$2:$C$2047,Worksheet!$F216),"-")</f>
        <v>-</v>
      </c>
      <c r="R216" s="51" t="str">
        <f>IFERROR(AVERAGEIFS('Orders - December 2020'!$I$2:$I$2047,'Orders - December 2020'!$H$2:$H$2047,Worksheet!R$3,'Orders - December 2020'!$C$2:$C$2047,Worksheet!$F216),"-")</f>
        <v>-</v>
      </c>
      <c r="S216" s="51" t="str">
        <f>IFERROR(AVERAGEIFS('Orders - December 2020'!$I$2:$I$2047,'Orders - December 2020'!$H$2:$H$2047,Worksheet!S$3,'Orders - December 2020'!$C$2:$C$2047,Worksheet!$F216),"-")</f>
        <v>-</v>
      </c>
      <c r="T216" s="51" t="str">
        <f>IFERROR(AVERAGEIFS('Orders - December 2020'!$I$2:$I$2047,'Orders - December 2020'!$H$2:$H$2047,Worksheet!T$3,'Orders - December 2020'!$C$2:$C$2047,Worksheet!$F216),"-")</f>
        <v>-</v>
      </c>
      <c r="U216" s="51" t="str">
        <f>IFERROR(AVERAGEIFS('Orders - December 2020'!$I$2:$I$2047,'Orders - December 2020'!$H$2:$H$2047,Worksheet!U$3,'Orders - December 2020'!$C$2:$C$2047,Worksheet!$F216),"-")</f>
        <v>-</v>
      </c>
      <c r="V216" s="51" t="str">
        <f>IFERROR(AVERAGEIFS('Orders - December 2020'!$I$2:$I$2047,'Orders - December 2020'!$H$2:$H$2047,Worksheet!V$3,'Orders - December 2020'!$C$2:$C$2047,Worksheet!$F216),"-")</f>
        <v>-</v>
      </c>
      <c r="W216" s="51" t="str">
        <f>IFERROR(AVERAGEIFS('Orders - December 2020'!$I$2:$I$2047,'Orders - December 2020'!$H$2:$H$2047,Worksheet!W$3,'Orders - December 2020'!$C$2:$C$2047,Worksheet!$F216),"-")</f>
        <v>-</v>
      </c>
      <c r="X216" s="51" t="str">
        <f>IFERROR(AVERAGEIFS('Orders - December 2020'!$I$2:$I$2047,'Orders - December 2020'!$H$2:$H$2047,Worksheet!X$3,'Orders - December 2020'!$C$2:$C$2047,Worksheet!$F216),"-")</f>
        <v>-</v>
      </c>
      <c r="Y216" s="51" t="str">
        <f>IFERROR(AVERAGEIFS('Orders - December 2020'!$I$2:$I$2047,'Orders - December 2020'!$H$2:$H$2047,Worksheet!Y$3,'Orders - December 2020'!$C$2:$C$2047,Worksheet!$F216),"-")</f>
        <v>-</v>
      </c>
      <c r="Z216" s="51" t="str">
        <f>IFERROR(AVERAGEIFS('Orders - December 2020'!$I$2:$I$2047,'Orders - December 2020'!$H$2:$H$2047,Worksheet!Z$3,'Orders - December 2020'!$C$2:$C$2047,Worksheet!$F216),"-")</f>
        <v>-</v>
      </c>
      <c r="AA216" s="51" t="str">
        <f>IFERROR(AVERAGEIFS('Orders - December 2020'!$I$2:$I$2047,'Orders - December 2020'!$H$2:$H$2047,Worksheet!AA$3,'Orders - December 2020'!$C$2:$C$2047,Worksheet!$F216),"-")</f>
        <v>-</v>
      </c>
      <c r="AB216" s="51" t="str">
        <f>IFERROR(AVERAGEIFS('Orders - December 2020'!$I$2:$I$2047,'Orders - December 2020'!$H$2:$H$2047,Worksheet!AB$3,'Orders - December 2020'!$C$2:$C$2047,Worksheet!$F216),"-")</f>
        <v>-</v>
      </c>
      <c r="AC216" s="51" t="str">
        <f>IFERROR(AVERAGEIFS('Orders - December 2020'!$I$2:$I$2047,'Orders - December 2020'!$H$2:$H$2047,Worksheet!AC$3,'Orders - December 2020'!$C$2:$C$2047,Worksheet!$F216),"-")</f>
        <v>-</v>
      </c>
      <c r="AD216" s="51" t="str">
        <f>IFERROR(AVERAGEIFS('Orders - December 2020'!$I$2:$I$2047,'Orders - December 2020'!$H$2:$H$2047,Worksheet!AD$3,'Orders - December 2020'!$C$2:$C$2047,Worksheet!$F216),"-")</f>
        <v>-</v>
      </c>
      <c r="AE216" s="51" t="str">
        <f>IFERROR(AVERAGEIFS('Orders - December 2020'!$I$2:$I$2047,'Orders - December 2020'!$H$2:$H$2047,Worksheet!AE$3,'Orders - December 2020'!$C$2:$C$2047,Worksheet!$F216),"-")</f>
        <v>-</v>
      </c>
      <c r="AF216" s="51" t="str">
        <f>IFERROR(AVERAGEIFS('Orders - December 2020'!$I$2:$I$2047,'Orders - December 2020'!$H$2:$H$2047,Worksheet!AF$3,'Orders - December 2020'!$C$2:$C$2047,Worksheet!$F216),"-")</f>
        <v>-</v>
      </c>
      <c r="AG216" s="51" t="str">
        <f>IFERROR(AVERAGEIFS('Orders - December 2020'!$I$2:$I$2047,'Orders - December 2020'!$H$2:$H$2047,Worksheet!AG$3,'Orders - December 2020'!$C$2:$C$2047,Worksheet!$F216),"-")</f>
        <v>-</v>
      </c>
      <c r="AH216" s="51" t="str">
        <f>IFERROR(AVERAGEIFS('Orders - December 2020'!$I$2:$I$2047,'Orders - December 2020'!$H$2:$H$2047,Worksheet!AH$3,'Orders - December 2020'!$C$2:$C$2047,Worksheet!$F216),"-")</f>
        <v>-</v>
      </c>
      <c r="AI216" s="51" t="str">
        <f>IFERROR(AVERAGEIFS('Orders - December 2020'!$I$2:$I$2047,'Orders - December 2020'!$H$2:$H$2047,Worksheet!AI$3,'Orders - December 2020'!$C$2:$C$2047,Worksheet!$F216),"-")</f>
        <v>-</v>
      </c>
      <c r="AJ216" s="51" t="str">
        <f>IFERROR(AVERAGEIFS('Orders - December 2020'!$I$2:$I$2047,'Orders - December 2020'!$H$2:$H$2047,Worksheet!AJ$3,'Orders - December 2020'!$C$2:$C$2047,Worksheet!$F216),"-")</f>
        <v>-</v>
      </c>
      <c r="AK216" s="51" t="str">
        <f>IFERROR(AVERAGEIFS('Orders - December 2020'!$I$2:$I$2047,'Orders - December 2020'!$H$2:$H$2047,Worksheet!AK$3,'Orders - December 2020'!$C$2:$C$2047,Worksheet!$F216),"-")</f>
        <v>-</v>
      </c>
      <c r="AL216" s="51" t="str">
        <f>IFERROR(AVERAGEIFS('Orders - December 2020'!$I$2:$I$2047,'Orders - December 2020'!$H$2:$H$2047,Worksheet!AL$3,'Orders - December 2020'!$C$2:$C$2047,Worksheet!$F216),"-")</f>
        <v>-</v>
      </c>
      <c r="AM216" s="51" t="str">
        <f>IFERROR(AVERAGEIFS('Orders - December 2020'!$I$2:$I$2047,'Orders - December 2020'!$H$2:$H$2047,Worksheet!AM$3,'Orders - December 2020'!$C$2:$C$2047,Worksheet!$F216),"-")</f>
        <v>-</v>
      </c>
      <c r="AN216" s="51" t="str">
        <f>IFERROR(AVERAGEIFS('Orders - December 2020'!$I$2:$I$2047,'Orders - December 2020'!$H$2:$H$2047,Worksheet!AN$3,'Orders - December 2020'!$C$2:$C$2047,Worksheet!$F216),"-")</f>
        <v>-</v>
      </c>
      <c r="AO216" s="51" t="str">
        <f>IFERROR(AVERAGEIFS('Orders - December 2020'!$I$2:$I$2047,'Orders - December 2020'!$H$2:$H$2047,Worksheet!AO$3,'Orders - December 2020'!$C$2:$C$2047,Worksheet!$F216),"-")</f>
        <v>-</v>
      </c>
      <c r="AP216" s="51" t="str">
        <f>IFERROR(AVERAGEIFS('Orders - December 2020'!$I$2:$I$2047,'Orders - December 2020'!$H$2:$H$2047,Worksheet!AP$3,'Orders - December 2020'!$C$2:$C$2047,Worksheet!$F216),"-")</f>
        <v>-</v>
      </c>
      <c r="AQ216" s="51" t="str">
        <f>IFERROR(AVERAGEIFS('Orders - December 2020'!$I$2:$I$2047,'Orders - December 2020'!$H$2:$H$2047,Worksheet!AQ$3,'Orders - December 2020'!$C$2:$C$2047,Worksheet!$F216),"-")</f>
        <v>-</v>
      </c>
      <c r="AR216" s="51" t="str">
        <f>IFERROR(AVERAGEIFS('Orders - December 2020'!$I$2:$I$2047,'Orders - December 2020'!$H$2:$H$2047,Worksheet!AR$3,'Orders - December 2020'!$C$2:$C$2047,Worksheet!$F216),"-")</f>
        <v>-</v>
      </c>
      <c r="AS216" s="51" t="str">
        <f>IFERROR(AVERAGEIFS('Orders - December 2020'!$I$2:$I$2047,'Orders - December 2020'!$H$2:$H$2047,Worksheet!AS$3,'Orders - December 2020'!$C$2:$C$2047,Worksheet!$F216),"-")</f>
        <v>-</v>
      </c>
      <c r="AT216" s="51" t="str">
        <f>IFERROR(AVERAGEIFS('Orders - December 2020'!$I$2:$I$2047,'Orders - December 2020'!$H$2:$H$2047,Worksheet!AT$3,'Orders - December 2020'!$C$2:$C$2047,Worksheet!$F216),"-")</f>
        <v>-</v>
      </c>
      <c r="AU216" s="51" t="str">
        <f>IFERROR(AVERAGEIFS('Orders - December 2020'!$I$2:$I$2047,'Orders - December 2020'!$H$2:$H$2047,Worksheet!AU$3,'Orders - December 2020'!$C$2:$C$2047,Worksheet!$F216),"-")</f>
        <v>-</v>
      </c>
      <c r="AV216" s="51" t="str">
        <f>IFERROR(AVERAGEIFS('Orders - December 2020'!$I$2:$I$2047,'Orders - December 2020'!$H$2:$H$2047,Worksheet!AV$3,'Orders - December 2020'!$C$2:$C$2047,Worksheet!$F216),"-")</f>
        <v>-</v>
      </c>
      <c r="AW216" s="51" t="str">
        <f>IFERROR(AVERAGEIFS('Orders - December 2020'!$I$2:$I$2047,'Orders - December 2020'!$H$2:$H$2047,Worksheet!AW$3,'Orders - December 2020'!$C$2:$C$2047,Worksheet!$F216),"-")</f>
        <v>-</v>
      </c>
      <c r="AX216" s="51" t="str">
        <f>IFERROR(AVERAGEIFS('Orders - December 2020'!$I$2:$I$2047,'Orders - December 2020'!$H$2:$H$2047,Worksheet!AX$3,'Orders - December 2020'!$C$2:$C$2047,Worksheet!$F216),"-")</f>
        <v>-</v>
      </c>
      <c r="AY216" s="51" t="str">
        <f>IFERROR(AVERAGEIFS('Orders - December 2020'!$I$2:$I$2047,'Orders - December 2020'!$H$2:$H$2047,Worksheet!AY$3,'Orders - December 2020'!$C$2:$C$2047,Worksheet!$F216),"-")</f>
        <v>-</v>
      </c>
      <c r="AZ216" s="51" t="str">
        <f>IFERROR(AVERAGEIFS('Orders - December 2020'!$I$2:$I$2047,'Orders - December 2020'!$H$2:$H$2047,Worksheet!AZ$3,'Orders - December 2020'!$C$2:$C$2047,Worksheet!$F216),"-")</f>
        <v>-</v>
      </c>
      <c r="BA216" s="51" t="str">
        <f>IFERROR(AVERAGEIFS('Orders - December 2020'!$I$2:$I$2047,'Orders - December 2020'!$H$2:$H$2047,Worksheet!BA$3,'Orders - December 2020'!$C$2:$C$2047,Worksheet!$F216),"-")</f>
        <v>-</v>
      </c>
      <c r="BB216" s="51" t="str">
        <f>IFERROR(AVERAGEIFS('Orders - December 2020'!$I$2:$I$2047,'Orders - December 2020'!$H$2:$H$2047,Worksheet!BB$3,'Orders - December 2020'!$C$2:$C$2047,Worksheet!$F216),"-")</f>
        <v>-</v>
      </c>
      <c r="BC216" s="51" t="str">
        <f>IFERROR(AVERAGEIFS('Orders - December 2020'!$I$2:$I$2047,'Orders - December 2020'!$H$2:$H$2047,Worksheet!BC$3,'Orders - December 2020'!$C$2:$C$2047,Worksheet!$F216),"-")</f>
        <v>-</v>
      </c>
      <c r="BD216" s="51" t="str">
        <f>IFERROR(AVERAGEIFS('Orders - December 2020'!$I$2:$I$2047,'Orders - December 2020'!$H$2:$H$2047,Worksheet!BD$3,'Orders - December 2020'!$C$2:$C$2047,Worksheet!$F216),"-")</f>
        <v>-</v>
      </c>
      <c r="BE216" s="51" t="str">
        <f>IFERROR(AVERAGEIFS('Orders - December 2020'!$I$2:$I$2047,'Orders - December 2020'!$H$2:$H$2047,Worksheet!BE$3,'Orders - December 2020'!$C$2:$C$2047,Worksheet!$F216),"-")</f>
        <v>-</v>
      </c>
      <c r="BF216" s="51" t="str">
        <f>IFERROR(AVERAGEIFS('Orders - December 2020'!$I$2:$I$2047,'Orders - December 2020'!$H$2:$H$2047,Worksheet!BF$3,'Orders - December 2020'!$C$2:$C$2047,Worksheet!$F216),"-")</f>
        <v>-</v>
      </c>
      <c r="BG216" s="51" t="str">
        <f>IFERROR(AVERAGEIFS('Orders - December 2020'!$I$2:$I$2047,'Orders - December 2020'!$H$2:$H$2047,Worksheet!BG$3,'Orders - December 2020'!$C$2:$C$2047,Worksheet!$F216),"-")</f>
        <v>-</v>
      </c>
      <c r="BH216" s="51" t="str">
        <f>IFERROR(AVERAGEIFS('Orders - December 2020'!$I$2:$I$2047,'Orders - December 2020'!$H$2:$H$2047,Worksheet!BH$3,'Orders - December 2020'!$C$2:$C$2047,Worksheet!$F216),"-")</f>
        <v>-</v>
      </c>
      <c r="BI216" s="51" t="str">
        <f>IFERROR(AVERAGEIFS('Orders - December 2020'!$I$2:$I$2047,'Orders - December 2020'!$H$2:$H$2047,Worksheet!BI$3,'Orders - December 2020'!$C$2:$C$2047,Worksheet!$F216),"-")</f>
        <v>-</v>
      </c>
      <c r="BJ216" s="51" t="str">
        <f>IFERROR(AVERAGEIFS('Orders - December 2020'!$I$2:$I$2047,'Orders - December 2020'!$H$2:$H$2047,Worksheet!BJ$3,'Orders - December 2020'!$C$2:$C$2047,Worksheet!$F216),"-")</f>
        <v>-</v>
      </c>
      <c r="BK216" s="51" t="str">
        <f>IFERROR(AVERAGEIFS('Orders - December 2020'!$I$2:$I$2047,'Orders - December 2020'!$H$2:$H$2047,Worksheet!BK$3,'Orders - December 2020'!$C$2:$C$2047,Worksheet!$F216),"-")</f>
        <v>-</v>
      </c>
      <c r="BL216" s="51" t="str">
        <f>IFERROR(AVERAGEIFS('Orders - December 2020'!$I$2:$I$2047,'Orders - December 2020'!$H$2:$H$2047,Worksheet!BL$3,'Orders - December 2020'!$C$2:$C$2047,Worksheet!$F216),"-")</f>
        <v>-</v>
      </c>
      <c r="BM216" s="51" t="str">
        <f>IFERROR(AVERAGEIFS('Orders - December 2020'!$I$2:$I$2047,'Orders - December 2020'!$H$2:$H$2047,Worksheet!BM$3,'Orders - December 2020'!$C$2:$C$2047,Worksheet!$F216),"-")</f>
        <v>-</v>
      </c>
      <c r="BN216" s="51" t="str">
        <f>IFERROR(AVERAGEIFS('Orders - December 2020'!$I$2:$I$2047,'Orders - December 2020'!$H$2:$H$2047,Worksheet!BN$3,'Orders - December 2020'!$C$2:$C$2047,Worksheet!$F216),"-")</f>
        <v>-</v>
      </c>
      <c r="BO216" s="51" t="str">
        <f>IFERROR(AVERAGEIFS('Orders - December 2020'!$I$2:$I$2047,'Orders - December 2020'!$H$2:$H$2047,Worksheet!BO$3,'Orders - December 2020'!$C$2:$C$2047,Worksheet!$F216),"-")</f>
        <v>-</v>
      </c>
      <c r="BP216" s="51" t="str">
        <f>IFERROR(AVERAGEIFS('Orders - December 2020'!$I$2:$I$2047,'Orders - December 2020'!$H$2:$H$2047,Worksheet!BP$3,'Orders - December 2020'!$C$2:$C$2047,Worksheet!$F216),"-")</f>
        <v>-</v>
      </c>
      <c r="BQ216" s="51" t="str">
        <f>IFERROR(AVERAGEIFS('Orders - December 2020'!$I$2:$I$2047,'Orders - December 2020'!$H$2:$H$2047,Worksheet!BQ$3,'Orders - December 2020'!$C$2:$C$2047,Worksheet!$F216),"-")</f>
        <v>-</v>
      </c>
      <c r="BR216" s="51" t="str">
        <f>IFERROR(AVERAGEIFS('Orders - December 2020'!$I$2:$I$2047,'Orders - December 2020'!$H$2:$H$2047,Worksheet!BR$3,'Orders - December 2020'!$C$2:$C$2047,Worksheet!$F216),"-")</f>
        <v>-</v>
      </c>
      <c r="BS216" s="51" t="str">
        <f>IFERROR(AVERAGEIFS('Orders - December 2020'!$I$2:$I$2047,'Orders - December 2020'!$H$2:$H$2047,Worksheet!BS$3,'Orders - December 2020'!$C$2:$C$2047,Worksheet!$F216),"-")</f>
        <v>-</v>
      </c>
      <c r="BT216" s="51" t="str">
        <f>IFERROR(AVERAGEIFS('Orders - December 2020'!$I$2:$I$2047,'Orders - December 2020'!$H$2:$H$2047,Worksheet!BT$3,'Orders - December 2020'!$C$2:$C$2047,Worksheet!$F216),"-")</f>
        <v>-</v>
      </c>
      <c r="BU216" s="51" t="str">
        <f>IFERROR(AVERAGEIFS('Orders - December 2020'!$I$2:$I$2047,'Orders - December 2020'!$H$2:$H$2047,Worksheet!BU$3,'Orders - December 2020'!$C$2:$C$2047,Worksheet!$F216),"-")</f>
        <v>-</v>
      </c>
      <c r="BV216" s="51" t="str">
        <f>IFERROR(AVERAGEIFS('Orders - December 2020'!$I$2:$I$2047,'Orders - December 2020'!$H$2:$H$2047,Worksheet!BV$3,'Orders - December 2020'!$C$2:$C$2047,Worksheet!$F216),"-")</f>
        <v>-</v>
      </c>
      <c r="BW216" s="51" t="str">
        <f>IFERROR(AVERAGEIFS('Orders - December 2020'!$I$2:$I$2047,'Orders - December 2020'!$H$2:$H$2047,Worksheet!BW$3,'Orders - December 2020'!$C$2:$C$2047,Worksheet!$F216),"-")</f>
        <v>-</v>
      </c>
      <c r="BX216" s="51" t="str">
        <f>IFERROR(AVERAGEIFS('Orders - December 2020'!$I$2:$I$2047,'Orders - December 2020'!$H$2:$H$2047,Worksheet!BX$3,'Orders - December 2020'!$C$2:$C$2047,Worksheet!$F216),"-")</f>
        <v>-</v>
      </c>
      <c r="BY216" s="51" t="str">
        <f>IFERROR(AVERAGEIFS('Orders - December 2020'!$I$2:$I$2047,'Orders - December 2020'!$H$2:$H$2047,Worksheet!BY$3,'Orders - December 2020'!$C$2:$C$2047,Worksheet!$F216),"-")</f>
        <v>-</v>
      </c>
      <c r="BZ216" s="51" t="str">
        <f>IFERROR(AVERAGEIFS('Orders - December 2020'!$I$2:$I$2047,'Orders - December 2020'!$H$2:$H$2047,Worksheet!BZ$3,'Orders - December 2020'!$C$2:$C$2047,Worksheet!$F216),"-")</f>
        <v>-</v>
      </c>
      <c r="CA216" s="51">
        <f>IFERROR(AVERAGEIFS('Orders - December 2020'!$I$2:$I$2047,'Orders - December 2020'!$H$2:$H$2047,Worksheet!CA$3,'Orders - December 2020'!$C$2:$C$2047,Worksheet!$F216),"-")</f>
        <v>1</v>
      </c>
      <c r="CB216" s="51">
        <f>IFERROR(AVERAGEIFS('Orders - December 2020'!$I$2:$I$2047,'Orders - December 2020'!$H$2:$H$2047,Worksheet!CB$3,'Orders - December 2020'!$C$2:$C$2047,Worksheet!$F216),"-")</f>
        <v>1</v>
      </c>
      <c r="CC216" s="51" t="str">
        <f>IFERROR(AVERAGEIFS('Orders - December 2020'!$I$2:$I$2047,'Orders - December 2020'!$H$2:$H$2047,Worksheet!CC$3,'Orders - December 2020'!$C$2:$C$2047,Worksheet!$F216),"-")</f>
        <v>-</v>
      </c>
      <c r="CD216" s="51" t="str">
        <f>IFERROR(AVERAGEIFS('Orders - December 2020'!$I$2:$I$2047,'Orders - December 2020'!$H$2:$H$2047,Worksheet!CD$3,'Orders - December 2020'!$C$2:$C$2047,Worksheet!$F216),"-")</f>
        <v>-</v>
      </c>
      <c r="CE216" s="51" t="str">
        <f>IFERROR(AVERAGEIFS('Orders - December 2020'!$I$2:$I$2047,'Orders - December 2020'!$H$2:$H$2047,Worksheet!CE$3,'Orders - December 2020'!$C$2:$C$2047,Worksheet!$F216),"-")</f>
        <v>-</v>
      </c>
      <c r="CF216" s="51" t="str">
        <f>IFERROR(AVERAGEIFS('Orders - December 2020'!$I$2:$I$2047,'Orders - December 2020'!$H$2:$H$2047,Worksheet!CF$3,'Orders - December 2020'!$C$2:$C$2047,Worksheet!$F216),"-")</f>
        <v>-</v>
      </c>
      <c r="CG216" s="51" t="str">
        <f>IFERROR(AVERAGEIFS('Orders - December 2020'!$I$2:$I$2047,'Orders - December 2020'!$H$2:$H$2047,Worksheet!CG$3,'Orders - December 2020'!$C$2:$C$2047,Worksheet!$F216),"-")</f>
        <v>-</v>
      </c>
      <c r="CH216" s="51" t="str">
        <f>IFERROR(AVERAGEIFS('Orders - December 2020'!$I$2:$I$2047,'Orders - December 2020'!$H$2:$H$2047,Worksheet!CH$3,'Orders - December 2020'!$C$2:$C$2047,Worksheet!$F216),"-")</f>
        <v>-</v>
      </c>
      <c r="CI216" s="51" t="str">
        <f>IFERROR(AVERAGEIFS('Orders - December 2020'!$I$2:$I$2047,'Orders - December 2020'!$H$2:$H$2047,Worksheet!CI$3,'Orders - December 2020'!$C$2:$C$2047,Worksheet!$F216),"-")</f>
        <v>-</v>
      </c>
      <c r="CJ216" s="51" t="str">
        <f>IFERROR(AVERAGEIFS('Orders - December 2020'!$I$2:$I$2047,'Orders - December 2020'!$H$2:$H$2047,Worksheet!CJ$3,'Orders - December 2020'!$C$2:$C$2047,Worksheet!$F216),"-")</f>
        <v>-</v>
      </c>
      <c r="CK216" s="51" t="str">
        <f>IFERROR(AVERAGEIFS('Orders - December 2020'!$I$2:$I$2047,'Orders - December 2020'!$H$2:$H$2047,Worksheet!CK$3,'Orders - December 2020'!$C$2:$C$2047,Worksheet!$F216),"-")</f>
        <v>-</v>
      </c>
      <c r="CL216" s="51" t="str">
        <f>IFERROR(AVERAGEIFS('Orders - December 2020'!$I$2:$I$2047,'Orders - December 2020'!$H$2:$H$2047,Worksheet!CL$3,'Orders - December 2020'!$C$2:$C$2047,Worksheet!$F216),"-")</f>
        <v>-</v>
      </c>
      <c r="CM216" s="51" t="str">
        <f>IFERROR(AVERAGEIFS('Orders - December 2020'!$I$2:$I$2047,'Orders - December 2020'!$H$2:$H$2047,Worksheet!CM$3,'Orders - December 2020'!$C$2:$C$2047,Worksheet!$F216),"-")</f>
        <v>-</v>
      </c>
      <c r="CN216" s="51" t="str">
        <f>IFERROR(AVERAGEIFS('Orders - December 2020'!$I$2:$I$2047,'Orders - December 2020'!$H$2:$H$2047,Worksheet!CN$3,'Orders - December 2020'!$C$2:$C$2047,Worksheet!$F216),"-")</f>
        <v>-</v>
      </c>
      <c r="CO216" s="51" t="str">
        <f>IFERROR(AVERAGEIFS('Orders - December 2020'!$I$2:$I$2047,'Orders - December 2020'!$H$2:$H$2047,Worksheet!CO$3,'Orders - December 2020'!$C$2:$C$2047,Worksheet!$F216),"-")</f>
        <v>-</v>
      </c>
      <c r="CP216" s="51" t="str">
        <f>IFERROR(AVERAGEIFS('Orders - December 2020'!$I$2:$I$2047,'Orders - December 2020'!$H$2:$H$2047,Worksheet!CP$3,'Orders - December 2020'!$C$2:$C$2047,Worksheet!$F216),"-")</f>
        <v>-</v>
      </c>
      <c r="CQ216" s="51" t="str">
        <f>IFERROR(AVERAGEIFS('Orders - December 2020'!$I$2:$I$2047,'Orders - December 2020'!$H$2:$H$2047,Worksheet!CQ$3,'Orders - December 2020'!$C$2:$C$2047,Worksheet!$F216),"-")</f>
        <v>-</v>
      </c>
      <c r="CR216" s="51" t="str">
        <f>IFERROR(AVERAGEIFS('Orders - December 2020'!$I$2:$I$2047,'Orders - December 2020'!$H$2:$H$2047,Worksheet!CR$3,'Orders - December 2020'!$C$2:$C$2047,Worksheet!$F216),"-")</f>
        <v>-</v>
      </c>
      <c r="CS216" s="51" t="str">
        <f>IFERROR(AVERAGEIFS('Orders - December 2020'!$I$2:$I$2047,'Orders - December 2020'!$H$2:$H$2047,Worksheet!CS$3,'Orders - December 2020'!$C$2:$C$2047,Worksheet!$F216),"-")</f>
        <v>-</v>
      </c>
      <c r="CT216" s="51" t="str">
        <f>IFERROR(AVERAGEIFS('Orders - December 2020'!$I$2:$I$2047,'Orders - December 2020'!$H$2:$H$2047,Worksheet!CT$3,'Orders - December 2020'!$C$2:$C$2047,Worksheet!$F216),"-")</f>
        <v>-</v>
      </c>
      <c r="CU216" s="51" t="str">
        <f>IFERROR(AVERAGEIFS('Orders - December 2020'!$I$2:$I$2047,'Orders - December 2020'!$H$2:$H$2047,Worksheet!CU$3,'Orders - December 2020'!$C$2:$C$2047,Worksheet!$F216),"-")</f>
        <v>-</v>
      </c>
      <c r="CV216" s="51" t="str">
        <f>IFERROR(AVERAGEIFS('Orders - December 2020'!$I$2:$I$2047,'Orders - December 2020'!$H$2:$H$2047,Worksheet!CV$3,'Orders - December 2020'!$C$2:$C$2047,Worksheet!$F216),"-")</f>
        <v>-</v>
      </c>
      <c r="CW216" s="51" t="str">
        <f>IFERROR(AVERAGEIFS('Orders - December 2020'!$I$2:$I$2047,'Orders - December 2020'!$H$2:$H$2047,Worksheet!CW$3,'Orders - December 2020'!$C$2:$C$2047,Worksheet!$F216),"-")</f>
        <v>-</v>
      </c>
      <c r="CX216" s="51" t="str">
        <f>IFERROR(AVERAGEIFS('Orders - December 2020'!$I$2:$I$2047,'Orders - December 2020'!$H$2:$H$2047,Worksheet!CX$3,'Orders - December 2020'!$C$2:$C$2047,Worksheet!$F216),"-")</f>
        <v>-</v>
      </c>
      <c r="CY216" s="51" t="str">
        <f>IFERROR(AVERAGEIFS('Orders - December 2020'!$I$2:$I$2047,'Orders - December 2020'!$H$2:$H$2047,Worksheet!CY$3,'Orders - December 2020'!$C$2:$C$2047,Worksheet!$F216),"-")</f>
        <v>-</v>
      </c>
      <c r="CZ216" s="51" t="str">
        <f>IFERROR(AVERAGEIFS('Orders - December 2020'!$I$2:$I$2047,'Orders - December 2020'!$H$2:$H$2047,Worksheet!CZ$3,'Orders - December 2020'!$C$2:$C$2047,Worksheet!$F216),"-")</f>
        <v>-</v>
      </c>
      <c r="DA216" s="51" t="str">
        <f>IFERROR(AVERAGEIFS('Orders - December 2020'!$I$2:$I$2047,'Orders - December 2020'!$H$2:$H$2047,Worksheet!DA$3,'Orders - December 2020'!$C$2:$C$2047,Worksheet!$F216),"-")</f>
        <v>-</v>
      </c>
      <c r="DB216" s="51" t="str">
        <f>IFERROR(AVERAGEIFS('Orders - December 2020'!$I$2:$I$2047,'Orders - December 2020'!$H$2:$H$2047,Worksheet!DB$3,'Orders - December 2020'!$C$2:$C$2047,Worksheet!$F216),"-")</f>
        <v>-</v>
      </c>
      <c r="DC216" s="51" t="str">
        <f>IFERROR(AVERAGEIFS('Orders - December 2020'!$I$2:$I$2047,'Orders - December 2020'!$H$2:$H$2047,Worksheet!DC$3,'Orders - December 2020'!$C$2:$C$2047,Worksheet!$F216),"-")</f>
        <v>-</v>
      </c>
      <c r="DD216" s="51" t="str">
        <f>IFERROR(AVERAGEIFS('Orders - December 2020'!$I$2:$I$2047,'Orders - December 2020'!$H$2:$H$2047,Worksheet!DD$3,'Orders - December 2020'!$C$2:$C$2047,Worksheet!$F216),"-")</f>
        <v>-</v>
      </c>
      <c r="DE216" s="51" t="str">
        <f>IFERROR(AVERAGEIFS('Orders - December 2020'!$I$2:$I$2047,'Orders - December 2020'!$H$2:$H$2047,Worksheet!DE$3,'Orders - December 2020'!$C$2:$C$2047,Worksheet!$F216),"-")</f>
        <v>-</v>
      </c>
      <c r="DF216" s="51" t="str">
        <f>IFERROR(AVERAGEIFS('Orders - December 2020'!$I$2:$I$2047,'Orders - December 2020'!$H$2:$H$2047,Worksheet!DF$3,'Orders - December 2020'!$C$2:$C$2047,Worksheet!$F216),"-")</f>
        <v>-</v>
      </c>
      <c r="DG216" s="51" t="str">
        <f>IFERROR(AVERAGEIFS('Orders - December 2020'!$I$2:$I$2047,'Orders - December 2020'!$H$2:$H$2047,Worksheet!DG$3,'Orders - December 2020'!$C$2:$C$2047,Worksheet!$F216),"-")</f>
        <v>-</v>
      </c>
      <c r="DH216" s="51" t="str">
        <f>IFERROR(AVERAGEIFS('Orders - December 2020'!$I$2:$I$2047,'Orders - December 2020'!$H$2:$H$2047,Worksheet!DH$3,'Orders - December 2020'!$C$2:$C$2047,Worksheet!$F216),"-")</f>
        <v>-</v>
      </c>
      <c r="DI216" s="51" t="str">
        <f>IFERROR(AVERAGEIFS('Orders - December 2020'!$I$2:$I$2047,'Orders - December 2020'!$H$2:$H$2047,Worksheet!DI$3,'Orders - December 2020'!$C$2:$C$2047,Worksheet!$F216),"-")</f>
        <v>-</v>
      </c>
      <c r="DJ216" s="51" t="str">
        <f>IFERROR(AVERAGEIFS('Orders - December 2020'!$I$2:$I$2047,'Orders - December 2020'!$H$2:$H$2047,Worksheet!DJ$3,'Orders - December 2020'!$C$2:$C$2047,Worksheet!$F216),"-")</f>
        <v>-</v>
      </c>
      <c r="DK216" s="51" t="str">
        <f>IFERROR(AVERAGEIFS('Orders - December 2020'!$I$2:$I$2047,'Orders - December 2020'!$H$2:$H$2047,Worksheet!DK$3,'Orders - December 2020'!$C$2:$C$2047,Worksheet!$F216),"-")</f>
        <v>-</v>
      </c>
      <c r="DL216" s="51" t="str">
        <f>IFERROR(AVERAGEIFS('Orders - December 2020'!$I$2:$I$2047,'Orders - December 2020'!$H$2:$H$2047,Worksheet!DL$3,'Orders - December 2020'!$C$2:$C$2047,Worksheet!$F216),"-")</f>
        <v>-</v>
      </c>
      <c r="DM216" s="51" t="str">
        <f>IFERROR(AVERAGEIFS('Orders - December 2020'!$I$2:$I$2047,'Orders - December 2020'!$H$2:$H$2047,Worksheet!DM$3,'Orders - December 2020'!$C$2:$C$2047,Worksheet!$F216),"-")</f>
        <v>-</v>
      </c>
      <c r="DN216" s="51" t="str">
        <f>IFERROR(AVERAGEIFS('Orders - December 2020'!$I$2:$I$2047,'Orders - December 2020'!$H$2:$H$2047,Worksheet!DN$3,'Orders - December 2020'!$C$2:$C$2047,Worksheet!$F216),"-")</f>
        <v>-</v>
      </c>
      <c r="DO216" s="51" t="str">
        <f>IFERROR(AVERAGEIFS('Orders - December 2020'!$I$2:$I$2047,'Orders - December 2020'!$H$2:$H$2047,Worksheet!DO$3,'Orders - December 2020'!$C$2:$C$2047,Worksheet!$F216),"-")</f>
        <v>-</v>
      </c>
      <c r="DP216" s="51" t="str">
        <f>IFERROR(AVERAGEIFS('Orders - December 2020'!$I$2:$I$2047,'Orders - December 2020'!$H$2:$H$2047,Worksheet!DP$3,'Orders - December 2020'!$C$2:$C$2047,Worksheet!$F216),"-")</f>
        <v>-</v>
      </c>
      <c r="DQ216" s="51" t="str">
        <f>IFERROR(AVERAGEIFS('Orders - December 2020'!$I$2:$I$2047,'Orders - December 2020'!$H$2:$H$2047,Worksheet!DQ$3,'Orders - December 2020'!$C$2:$C$2047,Worksheet!$F216),"-")</f>
        <v>-</v>
      </c>
      <c r="DR216" s="51" t="str">
        <f>IFERROR(AVERAGEIFS('Orders - December 2020'!$I$2:$I$2047,'Orders - December 2020'!$H$2:$H$2047,Worksheet!DR$3,'Orders - December 2020'!$C$2:$C$2047,Worksheet!$F216),"-")</f>
        <v>-</v>
      </c>
      <c r="DS216" s="51" t="str">
        <f>IFERROR(AVERAGEIFS('Orders - December 2020'!$I$2:$I$2047,'Orders - December 2020'!$H$2:$H$2047,Worksheet!DS$3,'Orders - December 2020'!$C$2:$C$2047,Worksheet!$F216),"-")</f>
        <v>-</v>
      </c>
      <c r="DT216" s="51" t="str">
        <f>IFERROR(AVERAGEIFS('Orders - December 2020'!$I$2:$I$2047,'Orders - December 2020'!$H$2:$H$2047,Worksheet!DT$3,'Orders - December 2020'!$C$2:$C$2047,Worksheet!$F216),"-")</f>
        <v>-</v>
      </c>
      <c r="DU216" s="51" t="str">
        <f>IFERROR(AVERAGEIFS('Orders - December 2020'!$I$2:$I$2047,'Orders - December 2020'!$H$2:$H$2047,Worksheet!DU$3,'Orders - December 2020'!$C$2:$C$2047,Worksheet!$F216),"-")</f>
        <v>-</v>
      </c>
      <c r="DV216" s="51" t="str">
        <f>IFERROR(AVERAGEIFS('Orders - December 2020'!$I$2:$I$2047,'Orders - December 2020'!$H$2:$H$2047,Worksheet!DV$3,'Orders - December 2020'!$C$2:$C$2047,Worksheet!$F216),"-")</f>
        <v>-</v>
      </c>
      <c r="DW216" s="51" t="str">
        <f>IFERROR(AVERAGEIFS('Orders - December 2020'!$I$2:$I$2047,'Orders - December 2020'!$H$2:$H$2047,Worksheet!DW$3,'Orders - December 2020'!$C$2:$C$2047,Worksheet!$F216),"-")</f>
        <v>-</v>
      </c>
      <c r="DX216" s="51" t="str">
        <f>IFERROR(AVERAGEIFS('Orders - December 2020'!$I$2:$I$2047,'Orders - December 2020'!$H$2:$H$2047,Worksheet!DX$3,'Orders - December 2020'!$C$2:$C$2047,Worksheet!$F216),"-")</f>
        <v>-</v>
      </c>
      <c r="DY216" s="51" t="str">
        <f>IFERROR(AVERAGEIFS('Orders - December 2020'!$I$2:$I$2047,'Orders - December 2020'!$H$2:$H$2047,Worksheet!DY$3,'Orders - December 2020'!$C$2:$C$2047,Worksheet!$F216),"-")</f>
        <v>-</v>
      </c>
      <c r="DZ216" s="51" t="str">
        <f>IFERROR(AVERAGEIFS('Orders - December 2020'!$I$2:$I$2047,'Orders - December 2020'!$H$2:$H$2047,Worksheet!DZ$3,'Orders - December 2020'!$C$2:$C$2047,Worksheet!$F216),"-")</f>
        <v>-</v>
      </c>
      <c r="EA216" s="51" t="str">
        <f>IFERROR(AVERAGEIFS('Orders - December 2020'!$I$2:$I$2047,'Orders - December 2020'!$H$2:$H$2047,Worksheet!EA$3,'Orders - December 2020'!$C$2:$C$2047,Worksheet!$F216),"-")</f>
        <v>-</v>
      </c>
      <c r="EB216" s="51" t="str">
        <f>IFERROR(AVERAGEIFS('Orders - December 2020'!$I$2:$I$2047,'Orders - December 2020'!$H$2:$H$2047,Worksheet!EB$3,'Orders - December 2020'!$C$2:$C$2047,Worksheet!$F216),"-")</f>
        <v>-</v>
      </c>
      <c r="EC216" s="51" t="str">
        <f>IFERROR(AVERAGEIFS('Orders - December 2020'!$I$2:$I$2047,'Orders - December 2020'!$H$2:$H$2047,Worksheet!EC$3,'Orders - December 2020'!$C$2:$C$2047,Worksheet!$F216),"-")</f>
        <v>-</v>
      </c>
      <c r="ED216" s="51" t="str">
        <f>IFERROR(AVERAGEIFS('Orders - December 2020'!$I$2:$I$2047,'Orders - December 2020'!$H$2:$H$2047,Worksheet!ED$3,'Orders - December 2020'!$C$2:$C$2047,Worksheet!$F216),"-")</f>
        <v>-</v>
      </c>
      <c r="EE216" s="51" t="str">
        <f>IFERROR(AVERAGEIFS('Orders - December 2020'!$I$2:$I$2047,'Orders - December 2020'!$H$2:$H$2047,Worksheet!EE$3,'Orders - December 2020'!$C$2:$C$2047,Worksheet!$F216),"-")</f>
        <v>-</v>
      </c>
      <c r="EF216" s="51" t="str">
        <f>IFERROR(AVERAGEIFS('Orders - December 2020'!$I$2:$I$2047,'Orders - December 2020'!$H$2:$H$2047,Worksheet!EF$3,'Orders - December 2020'!$C$2:$C$2047,Worksheet!$F216),"-")</f>
        <v>-</v>
      </c>
      <c r="EG216" s="51" t="str">
        <f>IFERROR(AVERAGEIFS('Orders - December 2020'!$I$2:$I$2047,'Orders - December 2020'!$H$2:$H$2047,Worksheet!EG$3,'Orders - December 2020'!$C$2:$C$2047,Worksheet!$F216),"-")</f>
        <v>-</v>
      </c>
      <c r="EH216" s="51" t="str">
        <f>IFERROR(AVERAGEIFS('Orders - December 2020'!$I$2:$I$2047,'Orders - December 2020'!$H$2:$H$2047,Worksheet!EH$3,'Orders - December 2020'!$C$2:$C$2047,Worksheet!$F216),"-")</f>
        <v>-</v>
      </c>
      <c r="EI216" s="51" t="str">
        <f>IFERROR(AVERAGEIFS('Orders - December 2020'!$I$2:$I$2047,'Orders - December 2020'!$H$2:$H$2047,Worksheet!EI$3,'Orders - December 2020'!$C$2:$C$2047,Worksheet!$F216),"-")</f>
        <v>-</v>
      </c>
      <c r="EJ216" s="51" t="str">
        <f>IFERROR(AVERAGEIFS('Orders - December 2020'!$I$2:$I$2047,'Orders - December 2020'!$H$2:$H$2047,Worksheet!EJ$3,'Orders - December 2020'!$C$2:$C$2047,Worksheet!$F216),"-")</f>
        <v>-</v>
      </c>
      <c r="EK216" s="51" t="str">
        <f>IFERROR(AVERAGEIFS('Orders - December 2020'!$I$2:$I$2047,'Orders - December 2020'!$H$2:$H$2047,Worksheet!EK$3,'Orders - December 2020'!$C$2:$C$2047,Worksheet!$F216),"-")</f>
        <v>-</v>
      </c>
      <c r="EL216" s="51" t="str">
        <f>IFERROR(AVERAGEIFS('Orders - December 2020'!$I$2:$I$2047,'Orders - December 2020'!$H$2:$H$2047,Worksheet!EL$3,'Orders - December 2020'!$C$2:$C$2047,Worksheet!$F216),"-")</f>
        <v>-</v>
      </c>
      <c r="EM216" s="51" t="str">
        <f>IFERROR(AVERAGEIFS('Orders - December 2020'!$I$2:$I$2047,'Orders - December 2020'!$H$2:$H$2047,Worksheet!EM$3,'Orders - December 2020'!$C$2:$C$2047,Worksheet!$F216),"-")</f>
        <v>-</v>
      </c>
      <c r="EN216" s="51" t="str">
        <f>IFERROR(AVERAGEIFS('Orders - December 2020'!$I$2:$I$2047,'Orders - December 2020'!$H$2:$H$2047,Worksheet!EN$3,'Orders - December 2020'!$C$2:$C$2047,Worksheet!$F216),"-")</f>
        <v>-</v>
      </c>
      <c r="EO216" s="51" t="str">
        <f>IFERROR(AVERAGEIFS('Orders - December 2020'!$I$2:$I$2047,'Orders - December 2020'!$H$2:$H$2047,Worksheet!EO$3,'Orders - December 2020'!$C$2:$C$2047,Worksheet!$F216),"-")</f>
        <v>-</v>
      </c>
      <c r="EP216" s="51" t="str">
        <f>IFERROR(AVERAGEIFS('Orders - December 2020'!$I$2:$I$2047,'Orders - December 2020'!$H$2:$H$2047,Worksheet!EP$3,'Orders - December 2020'!$C$2:$C$2047,Worksheet!$F216),"-")</f>
        <v>-</v>
      </c>
      <c r="EQ216" s="51" t="str">
        <f>IFERROR(AVERAGEIFS('Orders - December 2020'!$I$2:$I$2047,'Orders - December 2020'!$H$2:$H$2047,Worksheet!EQ$3,'Orders - December 2020'!$C$2:$C$2047,Worksheet!$F216),"-")</f>
        <v>-</v>
      </c>
      <c r="ER216" s="51" t="str">
        <f>IFERROR(AVERAGEIFS('Orders - December 2020'!$I$2:$I$2047,'Orders - December 2020'!$H$2:$H$2047,Worksheet!ER$3,'Orders - December 2020'!$C$2:$C$2047,Worksheet!$F216),"-")</f>
        <v>-</v>
      </c>
      <c r="ES216" s="51" t="str">
        <f>IFERROR(AVERAGEIFS('Orders - December 2020'!$I$2:$I$2047,'Orders - December 2020'!$H$2:$H$2047,Worksheet!ES$3,'Orders - December 2020'!$C$2:$C$2047,Worksheet!$F216),"-")</f>
        <v>-</v>
      </c>
      <c r="ET216" s="51" t="str">
        <f>IFERROR(AVERAGEIFS('Orders - December 2020'!$I$2:$I$2047,'Orders - December 2020'!$H$2:$H$2047,Worksheet!ET$3,'Orders - December 2020'!$C$2:$C$2047,Worksheet!$F216),"-")</f>
        <v>-</v>
      </c>
      <c r="EU216" s="51" t="str">
        <f>IFERROR(AVERAGEIFS('Orders - December 2020'!$I$2:$I$2047,'Orders - December 2020'!$H$2:$H$2047,Worksheet!EU$3,'Orders - December 2020'!$C$2:$C$2047,Worksheet!$F216),"-")</f>
        <v>-</v>
      </c>
      <c r="EV216" s="51" t="str">
        <f>IFERROR(AVERAGEIFS('Orders - December 2020'!$I$2:$I$2047,'Orders - December 2020'!$H$2:$H$2047,Worksheet!EV$3,'Orders - December 2020'!$C$2:$C$2047,Worksheet!$F216),"-")</f>
        <v>-</v>
      </c>
      <c r="EW216" s="51" t="str">
        <f>IFERROR(AVERAGEIFS('Orders - December 2020'!$I$2:$I$2047,'Orders - December 2020'!$H$2:$H$2047,Worksheet!EW$3,'Orders - December 2020'!$C$2:$C$2047,Worksheet!$F216),"-")</f>
        <v>-</v>
      </c>
      <c r="EX216" s="51" t="str">
        <f>IFERROR(AVERAGEIFS('Orders - December 2020'!$I$2:$I$2047,'Orders - December 2020'!$H$2:$H$2047,Worksheet!EX$3,'Orders - December 2020'!$C$2:$C$2047,Worksheet!$F216),"-")</f>
        <v>-</v>
      </c>
      <c r="EY216" s="51" t="str">
        <f>IFERROR(AVERAGEIFS('Orders - December 2020'!$I$2:$I$2047,'Orders - December 2020'!$H$2:$H$2047,Worksheet!EY$3,'Orders - December 2020'!$C$2:$C$2047,Worksheet!$F216),"-")</f>
        <v>-</v>
      </c>
      <c r="EZ216" s="51" t="str">
        <f>IFERROR(AVERAGEIFS('Orders - December 2020'!$I$2:$I$2047,'Orders - December 2020'!$H$2:$H$2047,Worksheet!EZ$3,'Orders - December 2020'!$C$2:$C$2047,Worksheet!$F216),"-")</f>
        <v>-</v>
      </c>
      <c r="FA216" s="51" t="str">
        <f>IFERROR(AVERAGEIFS('Orders - December 2020'!$I$2:$I$2047,'Orders - December 2020'!$H$2:$H$2047,Worksheet!FA$3,'Orders - December 2020'!$C$2:$C$2047,Worksheet!$F216),"-")</f>
        <v>-</v>
      </c>
      <c r="FB216" s="51" t="str">
        <f>IFERROR(AVERAGEIFS('Orders - December 2020'!$I$2:$I$2047,'Orders - December 2020'!$H$2:$H$2047,Worksheet!FB$3,'Orders - December 2020'!$C$2:$C$2047,Worksheet!$F216),"-")</f>
        <v>-</v>
      </c>
      <c r="FC216" s="51" t="str">
        <f>IFERROR(AVERAGEIFS('Orders - December 2020'!$I$2:$I$2047,'Orders - December 2020'!$H$2:$H$2047,Worksheet!FC$3,'Orders - December 2020'!$C$2:$C$2047,Worksheet!$F216),"-")</f>
        <v>-</v>
      </c>
      <c r="FD216" s="51" t="str">
        <f>IFERROR(AVERAGEIFS('Orders - December 2020'!$I$2:$I$2047,'Orders - December 2020'!$H$2:$H$2047,Worksheet!FD$3,'Orders - December 2020'!$C$2:$C$2047,Worksheet!$F216),"-")</f>
        <v>-</v>
      </c>
      <c r="FE216" s="51" t="str">
        <f>IFERROR(AVERAGEIFS('Orders - December 2020'!$I$2:$I$2047,'Orders - December 2020'!$H$2:$H$2047,Worksheet!FE$3,'Orders - December 2020'!$C$2:$C$2047,Worksheet!$F216),"-")</f>
        <v>-</v>
      </c>
      <c r="FF216" s="51" t="str">
        <f>IFERROR(AVERAGEIFS('Orders - December 2020'!$I$2:$I$2047,'Orders - December 2020'!$H$2:$H$2047,Worksheet!FF$3,'Orders - December 2020'!$C$2:$C$2047,Worksheet!$F216),"-")</f>
        <v>-</v>
      </c>
      <c r="FG216" s="52" t="str">
        <f>IFERROR(AVERAGEIFS('Orders - December 2020'!$I$2:$I$2047,'Orders - December 2020'!$H$2:$H$2047,Worksheet!FG$3,'Orders - December 2020'!$C$2:$C$2047,Worksheet!$F216),"-")</f>
        <v>-</v>
      </c>
    </row>
    <row r="217" spans="6:163">
      <c r="F217" s="45" t="str">
        <v>Ezzybest Minimarts</v>
      </c>
      <c r="G217" s="50" t="str">
        <f>IFERROR(AVERAGEIFS('Orders - December 2020'!$I$2:$I$2047,'Orders - December 2020'!$H$2:$H$2047,Worksheet!G$3,'Orders - December 2020'!$C$2:$C$2047,Worksheet!$F217),"-")</f>
        <v>-</v>
      </c>
      <c r="H217" s="51" t="str">
        <f>IFERROR(AVERAGEIFS('Orders - December 2020'!$I$2:$I$2047,'Orders - December 2020'!$H$2:$H$2047,Worksheet!H$3,'Orders - December 2020'!$C$2:$C$2047,Worksheet!$F217),"-")</f>
        <v>-</v>
      </c>
      <c r="I217" s="51" t="str">
        <f>IFERROR(AVERAGEIFS('Orders - December 2020'!$I$2:$I$2047,'Orders - December 2020'!$H$2:$H$2047,Worksheet!I$3,'Orders - December 2020'!$C$2:$C$2047,Worksheet!$F217),"-")</f>
        <v>-</v>
      </c>
      <c r="J217" s="51" t="str">
        <f>IFERROR(AVERAGEIFS('Orders - December 2020'!$I$2:$I$2047,'Orders - December 2020'!$H$2:$H$2047,Worksheet!J$3,'Orders - December 2020'!$C$2:$C$2047,Worksheet!$F217),"-")</f>
        <v>-</v>
      </c>
      <c r="K217" s="51" t="str">
        <f>IFERROR(AVERAGEIFS('Orders - December 2020'!$I$2:$I$2047,'Orders - December 2020'!$H$2:$H$2047,Worksheet!K$3,'Orders - December 2020'!$C$2:$C$2047,Worksheet!$F217),"-")</f>
        <v>-</v>
      </c>
      <c r="L217" s="51" t="str">
        <f>IFERROR(AVERAGEIFS('Orders - December 2020'!$I$2:$I$2047,'Orders - December 2020'!$H$2:$H$2047,Worksheet!L$3,'Orders - December 2020'!$C$2:$C$2047,Worksheet!$F217),"-")</f>
        <v>-</v>
      </c>
      <c r="M217" s="51" t="str">
        <f>IFERROR(AVERAGEIFS('Orders - December 2020'!$I$2:$I$2047,'Orders - December 2020'!$H$2:$H$2047,Worksheet!M$3,'Orders - December 2020'!$C$2:$C$2047,Worksheet!$F217),"-")</f>
        <v>-</v>
      </c>
      <c r="N217" s="51" t="str">
        <f>IFERROR(AVERAGEIFS('Orders - December 2020'!$I$2:$I$2047,'Orders - December 2020'!$H$2:$H$2047,Worksheet!N$3,'Orders - December 2020'!$C$2:$C$2047,Worksheet!$F217),"-")</f>
        <v>-</v>
      </c>
      <c r="O217" s="51" t="str">
        <f>IFERROR(AVERAGEIFS('Orders - December 2020'!$I$2:$I$2047,'Orders - December 2020'!$H$2:$H$2047,Worksheet!O$3,'Orders - December 2020'!$C$2:$C$2047,Worksheet!$F217),"-")</f>
        <v>-</v>
      </c>
      <c r="P217" s="51" t="str">
        <f>IFERROR(AVERAGEIFS('Orders - December 2020'!$I$2:$I$2047,'Orders - December 2020'!$H$2:$H$2047,Worksheet!P$3,'Orders - December 2020'!$C$2:$C$2047,Worksheet!$F217),"-")</f>
        <v>-</v>
      </c>
      <c r="Q217" s="51" t="str">
        <f>IFERROR(AVERAGEIFS('Orders - December 2020'!$I$2:$I$2047,'Orders - December 2020'!$H$2:$H$2047,Worksheet!Q$3,'Orders - December 2020'!$C$2:$C$2047,Worksheet!$F217),"-")</f>
        <v>-</v>
      </c>
      <c r="R217" s="51" t="str">
        <f>IFERROR(AVERAGEIFS('Orders - December 2020'!$I$2:$I$2047,'Orders - December 2020'!$H$2:$H$2047,Worksheet!R$3,'Orders - December 2020'!$C$2:$C$2047,Worksheet!$F217),"-")</f>
        <v>-</v>
      </c>
      <c r="S217" s="51" t="str">
        <f>IFERROR(AVERAGEIFS('Orders - December 2020'!$I$2:$I$2047,'Orders - December 2020'!$H$2:$H$2047,Worksheet!S$3,'Orders - December 2020'!$C$2:$C$2047,Worksheet!$F217),"-")</f>
        <v>-</v>
      </c>
      <c r="T217" s="51" t="str">
        <f>IFERROR(AVERAGEIFS('Orders - December 2020'!$I$2:$I$2047,'Orders - December 2020'!$H$2:$H$2047,Worksheet!T$3,'Orders - December 2020'!$C$2:$C$2047,Worksheet!$F217),"-")</f>
        <v>-</v>
      </c>
      <c r="U217" s="51" t="str">
        <f>IFERROR(AVERAGEIFS('Orders - December 2020'!$I$2:$I$2047,'Orders - December 2020'!$H$2:$H$2047,Worksheet!U$3,'Orders - December 2020'!$C$2:$C$2047,Worksheet!$F217),"-")</f>
        <v>-</v>
      </c>
      <c r="V217" s="51" t="str">
        <f>IFERROR(AVERAGEIFS('Orders - December 2020'!$I$2:$I$2047,'Orders - December 2020'!$H$2:$H$2047,Worksheet!V$3,'Orders - December 2020'!$C$2:$C$2047,Worksheet!$F217),"-")</f>
        <v>-</v>
      </c>
      <c r="W217" s="51" t="str">
        <f>IFERROR(AVERAGEIFS('Orders - December 2020'!$I$2:$I$2047,'Orders - December 2020'!$H$2:$H$2047,Worksheet!W$3,'Orders - December 2020'!$C$2:$C$2047,Worksheet!$F217),"-")</f>
        <v>-</v>
      </c>
      <c r="X217" s="51" t="str">
        <f>IFERROR(AVERAGEIFS('Orders - December 2020'!$I$2:$I$2047,'Orders - December 2020'!$H$2:$H$2047,Worksheet!X$3,'Orders - December 2020'!$C$2:$C$2047,Worksheet!$F217),"-")</f>
        <v>-</v>
      </c>
      <c r="Y217" s="51" t="str">
        <f>IFERROR(AVERAGEIFS('Orders - December 2020'!$I$2:$I$2047,'Orders - December 2020'!$H$2:$H$2047,Worksheet!Y$3,'Orders - December 2020'!$C$2:$C$2047,Worksheet!$F217),"-")</f>
        <v>-</v>
      </c>
      <c r="Z217" s="51" t="str">
        <f>IFERROR(AVERAGEIFS('Orders - December 2020'!$I$2:$I$2047,'Orders - December 2020'!$H$2:$H$2047,Worksheet!Z$3,'Orders - December 2020'!$C$2:$C$2047,Worksheet!$F217),"-")</f>
        <v>-</v>
      </c>
      <c r="AA217" s="51" t="str">
        <f>IFERROR(AVERAGEIFS('Orders - December 2020'!$I$2:$I$2047,'Orders - December 2020'!$H$2:$H$2047,Worksheet!AA$3,'Orders - December 2020'!$C$2:$C$2047,Worksheet!$F217),"-")</f>
        <v>-</v>
      </c>
      <c r="AB217" s="51" t="str">
        <f>IFERROR(AVERAGEIFS('Orders - December 2020'!$I$2:$I$2047,'Orders - December 2020'!$H$2:$H$2047,Worksheet!AB$3,'Orders - December 2020'!$C$2:$C$2047,Worksheet!$F217),"-")</f>
        <v>-</v>
      </c>
      <c r="AC217" s="51" t="str">
        <f>IFERROR(AVERAGEIFS('Orders - December 2020'!$I$2:$I$2047,'Orders - December 2020'!$H$2:$H$2047,Worksheet!AC$3,'Orders - December 2020'!$C$2:$C$2047,Worksheet!$F217),"-")</f>
        <v>-</v>
      </c>
      <c r="AD217" s="51" t="str">
        <f>IFERROR(AVERAGEIFS('Orders - December 2020'!$I$2:$I$2047,'Orders - December 2020'!$H$2:$H$2047,Worksheet!AD$3,'Orders - December 2020'!$C$2:$C$2047,Worksheet!$F217),"-")</f>
        <v>-</v>
      </c>
      <c r="AE217" s="51" t="str">
        <f>IFERROR(AVERAGEIFS('Orders - December 2020'!$I$2:$I$2047,'Orders - December 2020'!$H$2:$H$2047,Worksheet!AE$3,'Orders - December 2020'!$C$2:$C$2047,Worksheet!$F217),"-")</f>
        <v>-</v>
      </c>
      <c r="AF217" s="51" t="str">
        <f>IFERROR(AVERAGEIFS('Orders - December 2020'!$I$2:$I$2047,'Orders - December 2020'!$H$2:$H$2047,Worksheet!AF$3,'Orders - December 2020'!$C$2:$C$2047,Worksheet!$F217),"-")</f>
        <v>-</v>
      </c>
      <c r="AG217" s="51" t="str">
        <f>IFERROR(AVERAGEIFS('Orders - December 2020'!$I$2:$I$2047,'Orders - December 2020'!$H$2:$H$2047,Worksheet!AG$3,'Orders - December 2020'!$C$2:$C$2047,Worksheet!$F217),"-")</f>
        <v>-</v>
      </c>
      <c r="AH217" s="51" t="str">
        <f>IFERROR(AVERAGEIFS('Orders - December 2020'!$I$2:$I$2047,'Orders - December 2020'!$H$2:$H$2047,Worksheet!AH$3,'Orders - December 2020'!$C$2:$C$2047,Worksheet!$F217),"-")</f>
        <v>-</v>
      </c>
      <c r="AI217" s="51" t="str">
        <f>IFERROR(AVERAGEIFS('Orders - December 2020'!$I$2:$I$2047,'Orders - December 2020'!$H$2:$H$2047,Worksheet!AI$3,'Orders - December 2020'!$C$2:$C$2047,Worksheet!$F217),"-")</f>
        <v>-</v>
      </c>
      <c r="AJ217" s="51" t="str">
        <f>IFERROR(AVERAGEIFS('Orders - December 2020'!$I$2:$I$2047,'Orders - December 2020'!$H$2:$H$2047,Worksheet!AJ$3,'Orders - December 2020'!$C$2:$C$2047,Worksheet!$F217),"-")</f>
        <v>-</v>
      </c>
      <c r="AK217" s="51" t="str">
        <f>IFERROR(AVERAGEIFS('Orders - December 2020'!$I$2:$I$2047,'Orders - December 2020'!$H$2:$H$2047,Worksheet!AK$3,'Orders - December 2020'!$C$2:$C$2047,Worksheet!$F217),"-")</f>
        <v>-</v>
      </c>
      <c r="AL217" s="51" t="str">
        <f>IFERROR(AVERAGEIFS('Orders - December 2020'!$I$2:$I$2047,'Orders - December 2020'!$H$2:$H$2047,Worksheet!AL$3,'Orders - December 2020'!$C$2:$C$2047,Worksheet!$F217),"-")</f>
        <v>-</v>
      </c>
      <c r="AM217" s="51" t="str">
        <f>IFERROR(AVERAGEIFS('Orders - December 2020'!$I$2:$I$2047,'Orders - December 2020'!$H$2:$H$2047,Worksheet!AM$3,'Orders - December 2020'!$C$2:$C$2047,Worksheet!$F217),"-")</f>
        <v>-</v>
      </c>
      <c r="AN217" s="51">
        <f>IFERROR(AVERAGEIFS('Orders - December 2020'!$I$2:$I$2047,'Orders - December 2020'!$H$2:$H$2047,Worksheet!AN$3,'Orders - December 2020'!$C$2:$C$2047,Worksheet!$F217),"-")</f>
        <v>1</v>
      </c>
      <c r="AO217" s="51" t="str">
        <f>IFERROR(AVERAGEIFS('Orders - December 2020'!$I$2:$I$2047,'Orders - December 2020'!$H$2:$H$2047,Worksheet!AO$3,'Orders - December 2020'!$C$2:$C$2047,Worksheet!$F217),"-")</f>
        <v>-</v>
      </c>
      <c r="AP217" s="51" t="str">
        <f>IFERROR(AVERAGEIFS('Orders - December 2020'!$I$2:$I$2047,'Orders - December 2020'!$H$2:$H$2047,Worksheet!AP$3,'Orders - December 2020'!$C$2:$C$2047,Worksheet!$F217),"-")</f>
        <v>-</v>
      </c>
      <c r="AQ217" s="51" t="str">
        <f>IFERROR(AVERAGEIFS('Orders - December 2020'!$I$2:$I$2047,'Orders - December 2020'!$H$2:$H$2047,Worksheet!AQ$3,'Orders - December 2020'!$C$2:$C$2047,Worksheet!$F217),"-")</f>
        <v>-</v>
      </c>
      <c r="AR217" s="51">
        <f>IFERROR(AVERAGEIFS('Orders - December 2020'!$I$2:$I$2047,'Orders - December 2020'!$H$2:$H$2047,Worksheet!AR$3,'Orders - December 2020'!$C$2:$C$2047,Worksheet!$F217),"-")</f>
        <v>1</v>
      </c>
      <c r="AS217" s="51" t="str">
        <f>IFERROR(AVERAGEIFS('Orders - December 2020'!$I$2:$I$2047,'Orders - December 2020'!$H$2:$H$2047,Worksheet!AS$3,'Orders - December 2020'!$C$2:$C$2047,Worksheet!$F217),"-")</f>
        <v>-</v>
      </c>
      <c r="AT217" s="51" t="str">
        <f>IFERROR(AVERAGEIFS('Orders - December 2020'!$I$2:$I$2047,'Orders - December 2020'!$H$2:$H$2047,Worksheet!AT$3,'Orders - December 2020'!$C$2:$C$2047,Worksheet!$F217),"-")</f>
        <v>-</v>
      </c>
      <c r="AU217" s="51" t="str">
        <f>IFERROR(AVERAGEIFS('Orders - December 2020'!$I$2:$I$2047,'Orders - December 2020'!$H$2:$H$2047,Worksheet!AU$3,'Orders - December 2020'!$C$2:$C$2047,Worksheet!$F217),"-")</f>
        <v>-</v>
      </c>
      <c r="AV217" s="51" t="str">
        <f>IFERROR(AVERAGEIFS('Orders - December 2020'!$I$2:$I$2047,'Orders - December 2020'!$H$2:$H$2047,Worksheet!AV$3,'Orders - December 2020'!$C$2:$C$2047,Worksheet!$F217),"-")</f>
        <v>-</v>
      </c>
      <c r="AW217" s="51" t="str">
        <f>IFERROR(AVERAGEIFS('Orders - December 2020'!$I$2:$I$2047,'Orders - December 2020'!$H$2:$H$2047,Worksheet!AW$3,'Orders - December 2020'!$C$2:$C$2047,Worksheet!$F217),"-")</f>
        <v>-</v>
      </c>
      <c r="AX217" s="51" t="str">
        <f>IFERROR(AVERAGEIFS('Orders - December 2020'!$I$2:$I$2047,'Orders - December 2020'!$H$2:$H$2047,Worksheet!AX$3,'Orders - December 2020'!$C$2:$C$2047,Worksheet!$F217),"-")</f>
        <v>-</v>
      </c>
      <c r="AY217" s="51" t="str">
        <f>IFERROR(AVERAGEIFS('Orders - December 2020'!$I$2:$I$2047,'Orders - December 2020'!$H$2:$H$2047,Worksheet!AY$3,'Orders - December 2020'!$C$2:$C$2047,Worksheet!$F217),"-")</f>
        <v>-</v>
      </c>
      <c r="AZ217" s="51" t="str">
        <f>IFERROR(AVERAGEIFS('Orders - December 2020'!$I$2:$I$2047,'Orders - December 2020'!$H$2:$H$2047,Worksheet!AZ$3,'Orders - December 2020'!$C$2:$C$2047,Worksheet!$F217),"-")</f>
        <v>-</v>
      </c>
      <c r="BA217" s="51" t="str">
        <f>IFERROR(AVERAGEIFS('Orders - December 2020'!$I$2:$I$2047,'Orders - December 2020'!$H$2:$H$2047,Worksheet!BA$3,'Orders - December 2020'!$C$2:$C$2047,Worksheet!$F217),"-")</f>
        <v>-</v>
      </c>
      <c r="BB217" s="51" t="str">
        <f>IFERROR(AVERAGEIFS('Orders - December 2020'!$I$2:$I$2047,'Orders - December 2020'!$H$2:$H$2047,Worksheet!BB$3,'Orders - December 2020'!$C$2:$C$2047,Worksheet!$F217),"-")</f>
        <v>-</v>
      </c>
      <c r="BC217" s="51" t="str">
        <f>IFERROR(AVERAGEIFS('Orders - December 2020'!$I$2:$I$2047,'Orders - December 2020'!$H$2:$H$2047,Worksheet!BC$3,'Orders - December 2020'!$C$2:$C$2047,Worksheet!$F217),"-")</f>
        <v>-</v>
      </c>
      <c r="BD217" s="51" t="str">
        <f>IFERROR(AVERAGEIFS('Orders - December 2020'!$I$2:$I$2047,'Orders - December 2020'!$H$2:$H$2047,Worksheet!BD$3,'Orders - December 2020'!$C$2:$C$2047,Worksheet!$F217),"-")</f>
        <v>-</v>
      </c>
      <c r="BE217" s="51" t="str">
        <f>IFERROR(AVERAGEIFS('Orders - December 2020'!$I$2:$I$2047,'Orders - December 2020'!$H$2:$H$2047,Worksheet!BE$3,'Orders - December 2020'!$C$2:$C$2047,Worksheet!$F217),"-")</f>
        <v>-</v>
      </c>
      <c r="BF217" s="51" t="str">
        <f>IFERROR(AVERAGEIFS('Orders - December 2020'!$I$2:$I$2047,'Orders - December 2020'!$H$2:$H$2047,Worksheet!BF$3,'Orders - December 2020'!$C$2:$C$2047,Worksheet!$F217),"-")</f>
        <v>-</v>
      </c>
      <c r="BG217" s="51" t="str">
        <f>IFERROR(AVERAGEIFS('Orders - December 2020'!$I$2:$I$2047,'Orders - December 2020'!$H$2:$H$2047,Worksheet!BG$3,'Orders - December 2020'!$C$2:$C$2047,Worksheet!$F217),"-")</f>
        <v>-</v>
      </c>
      <c r="BH217" s="51" t="str">
        <f>IFERROR(AVERAGEIFS('Orders - December 2020'!$I$2:$I$2047,'Orders - December 2020'!$H$2:$H$2047,Worksheet!BH$3,'Orders - December 2020'!$C$2:$C$2047,Worksheet!$F217),"-")</f>
        <v>-</v>
      </c>
      <c r="BI217" s="51" t="str">
        <f>IFERROR(AVERAGEIFS('Orders - December 2020'!$I$2:$I$2047,'Orders - December 2020'!$H$2:$H$2047,Worksheet!BI$3,'Orders - December 2020'!$C$2:$C$2047,Worksheet!$F217),"-")</f>
        <v>-</v>
      </c>
      <c r="BJ217" s="51">
        <f>IFERROR(AVERAGEIFS('Orders - December 2020'!$I$2:$I$2047,'Orders - December 2020'!$H$2:$H$2047,Worksheet!BJ$3,'Orders - December 2020'!$C$2:$C$2047,Worksheet!$F217),"-")</f>
        <v>1</v>
      </c>
      <c r="BK217" s="51" t="str">
        <f>IFERROR(AVERAGEIFS('Orders - December 2020'!$I$2:$I$2047,'Orders - December 2020'!$H$2:$H$2047,Worksheet!BK$3,'Orders - December 2020'!$C$2:$C$2047,Worksheet!$F217),"-")</f>
        <v>-</v>
      </c>
      <c r="BL217" s="51" t="str">
        <f>IFERROR(AVERAGEIFS('Orders - December 2020'!$I$2:$I$2047,'Orders - December 2020'!$H$2:$H$2047,Worksheet!BL$3,'Orders - December 2020'!$C$2:$C$2047,Worksheet!$F217),"-")</f>
        <v>-</v>
      </c>
      <c r="BM217" s="51" t="str">
        <f>IFERROR(AVERAGEIFS('Orders - December 2020'!$I$2:$I$2047,'Orders - December 2020'!$H$2:$H$2047,Worksheet!BM$3,'Orders - December 2020'!$C$2:$C$2047,Worksheet!$F217),"-")</f>
        <v>-</v>
      </c>
      <c r="BN217" s="51" t="str">
        <f>IFERROR(AVERAGEIFS('Orders - December 2020'!$I$2:$I$2047,'Orders - December 2020'!$H$2:$H$2047,Worksheet!BN$3,'Orders - December 2020'!$C$2:$C$2047,Worksheet!$F217),"-")</f>
        <v>-</v>
      </c>
      <c r="BO217" s="51" t="str">
        <f>IFERROR(AVERAGEIFS('Orders - December 2020'!$I$2:$I$2047,'Orders - December 2020'!$H$2:$H$2047,Worksheet!BO$3,'Orders - December 2020'!$C$2:$C$2047,Worksheet!$F217),"-")</f>
        <v>-</v>
      </c>
      <c r="BP217" s="51" t="str">
        <f>IFERROR(AVERAGEIFS('Orders - December 2020'!$I$2:$I$2047,'Orders - December 2020'!$H$2:$H$2047,Worksheet!BP$3,'Orders - December 2020'!$C$2:$C$2047,Worksheet!$F217),"-")</f>
        <v>-</v>
      </c>
      <c r="BQ217" s="51" t="str">
        <f>IFERROR(AVERAGEIFS('Orders - December 2020'!$I$2:$I$2047,'Orders - December 2020'!$H$2:$H$2047,Worksheet!BQ$3,'Orders - December 2020'!$C$2:$C$2047,Worksheet!$F217),"-")</f>
        <v>-</v>
      </c>
      <c r="BR217" s="51" t="str">
        <f>IFERROR(AVERAGEIFS('Orders - December 2020'!$I$2:$I$2047,'Orders - December 2020'!$H$2:$H$2047,Worksheet!BR$3,'Orders - December 2020'!$C$2:$C$2047,Worksheet!$F217),"-")</f>
        <v>-</v>
      </c>
      <c r="BS217" s="51" t="str">
        <f>IFERROR(AVERAGEIFS('Orders - December 2020'!$I$2:$I$2047,'Orders - December 2020'!$H$2:$H$2047,Worksheet!BS$3,'Orders - December 2020'!$C$2:$C$2047,Worksheet!$F217),"-")</f>
        <v>-</v>
      </c>
      <c r="BT217" s="51" t="str">
        <f>IFERROR(AVERAGEIFS('Orders - December 2020'!$I$2:$I$2047,'Orders - December 2020'!$H$2:$H$2047,Worksheet!BT$3,'Orders - December 2020'!$C$2:$C$2047,Worksheet!$F217),"-")</f>
        <v>-</v>
      </c>
      <c r="BU217" s="51" t="str">
        <f>IFERROR(AVERAGEIFS('Orders - December 2020'!$I$2:$I$2047,'Orders - December 2020'!$H$2:$H$2047,Worksheet!BU$3,'Orders - December 2020'!$C$2:$C$2047,Worksheet!$F217),"-")</f>
        <v>-</v>
      </c>
      <c r="BV217" s="51" t="str">
        <f>IFERROR(AVERAGEIFS('Orders - December 2020'!$I$2:$I$2047,'Orders - December 2020'!$H$2:$H$2047,Worksheet!BV$3,'Orders - December 2020'!$C$2:$C$2047,Worksheet!$F217),"-")</f>
        <v>-</v>
      </c>
      <c r="BW217" s="51" t="str">
        <f>IFERROR(AVERAGEIFS('Orders - December 2020'!$I$2:$I$2047,'Orders - December 2020'!$H$2:$H$2047,Worksheet!BW$3,'Orders - December 2020'!$C$2:$C$2047,Worksheet!$F217),"-")</f>
        <v>-</v>
      </c>
      <c r="BX217" s="51" t="str">
        <f>IFERROR(AVERAGEIFS('Orders - December 2020'!$I$2:$I$2047,'Orders - December 2020'!$H$2:$H$2047,Worksheet!BX$3,'Orders - December 2020'!$C$2:$C$2047,Worksheet!$F217),"-")</f>
        <v>-</v>
      </c>
      <c r="BY217" s="51" t="str">
        <f>IFERROR(AVERAGEIFS('Orders - December 2020'!$I$2:$I$2047,'Orders - December 2020'!$H$2:$H$2047,Worksheet!BY$3,'Orders - December 2020'!$C$2:$C$2047,Worksheet!$F217),"-")</f>
        <v>-</v>
      </c>
      <c r="BZ217" s="51" t="str">
        <f>IFERROR(AVERAGEIFS('Orders - December 2020'!$I$2:$I$2047,'Orders - December 2020'!$H$2:$H$2047,Worksheet!BZ$3,'Orders - December 2020'!$C$2:$C$2047,Worksheet!$F217),"-")</f>
        <v>-</v>
      </c>
      <c r="CA217" s="51" t="str">
        <f>IFERROR(AVERAGEIFS('Orders - December 2020'!$I$2:$I$2047,'Orders - December 2020'!$H$2:$H$2047,Worksheet!CA$3,'Orders - December 2020'!$C$2:$C$2047,Worksheet!$F217),"-")</f>
        <v>-</v>
      </c>
      <c r="CB217" s="51" t="str">
        <f>IFERROR(AVERAGEIFS('Orders - December 2020'!$I$2:$I$2047,'Orders - December 2020'!$H$2:$H$2047,Worksheet!CB$3,'Orders - December 2020'!$C$2:$C$2047,Worksheet!$F217),"-")</f>
        <v>-</v>
      </c>
      <c r="CC217" s="51" t="str">
        <f>IFERROR(AVERAGEIFS('Orders - December 2020'!$I$2:$I$2047,'Orders - December 2020'!$H$2:$H$2047,Worksheet!CC$3,'Orders - December 2020'!$C$2:$C$2047,Worksheet!$F217),"-")</f>
        <v>-</v>
      </c>
      <c r="CD217" s="51" t="str">
        <f>IFERROR(AVERAGEIFS('Orders - December 2020'!$I$2:$I$2047,'Orders - December 2020'!$H$2:$H$2047,Worksheet!CD$3,'Orders - December 2020'!$C$2:$C$2047,Worksheet!$F217),"-")</f>
        <v>-</v>
      </c>
      <c r="CE217" s="51" t="str">
        <f>IFERROR(AVERAGEIFS('Orders - December 2020'!$I$2:$I$2047,'Orders - December 2020'!$H$2:$H$2047,Worksheet!CE$3,'Orders - December 2020'!$C$2:$C$2047,Worksheet!$F217),"-")</f>
        <v>-</v>
      </c>
      <c r="CF217" s="51" t="str">
        <f>IFERROR(AVERAGEIFS('Orders - December 2020'!$I$2:$I$2047,'Orders - December 2020'!$H$2:$H$2047,Worksheet!CF$3,'Orders - December 2020'!$C$2:$C$2047,Worksheet!$F217),"-")</f>
        <v>-</v>
      </c>
      <c r="CG217" s="51" t="str">
        <f>IFERROR(AVERAGEIFS('Orders - December 2020'!$I$2:$I$2047,'Orders - December 2020'!$H$2:$H$2047,Worksheet!CG$3,'Orders - December 2020'!$C$2:$C$2047,Worksheet!$F217),"-")</f>
        <v>-</v>
      </c>
      <c r="CH217" s="51">
        <f>IFERROR(AVERAGEIFS('Orders - December 2020'!$I$2:$I$2047,'Orders - December 2020'!$H$2:$H$2047,Worksheet!CH$3,'Orders - December 2020'!$C$2:$C$2047,Worksheet!$F217),"-")</f>
        <v>1</v>
      </c>
      <c r="CI217" s="51" t="str">
        <f>IFERROR(AVERAGEIFS('Orders - December 2020'!$I$2:$I$2047,'Orders - December 2020'!$H$2:$H$2047,Worksheet!CI$3,'Orders - December 2020'!$C$2:$C$2047,Worksheet!$F217),"-")</f>
        <v>-</v>
      </c>
      <c r="CJ217" s="51" t="str">
        <f>IFERROR(AVERAGEIFS('Orders - December 2020'!$I$2:$I$2047,'Orders - December 2020'!$H$2:$H$2047,Worksheet!CJ$3,'Orders - December 2020'!$C$2:$C$2047,Worksheet!$F217),"-")</f>
        <v>-</v>
      </c>
      <c r="CK217" s="51" t="str">
        <f>IFERROR(AVERAGEIFS('Orders - December 2020'!$I$2:$I$2047,'Orders - December 2020'!$H$2:$H$2047,Worksheet!CK$3,'Orders - December 2020'!$C$2:$C$2047,Worksheet!$F217),"-")</f>
        <v>-</v>
      </c>
      <c r="CL217" s="51" t="str">
        <f>IFERROR(AVERAGEIFS('Orders - December 2020'!$I$2:$I$2047,'Orders - December 2020'!$H$2:$H$2047,Worksheet!CL$3,'Orders - December 2020'!$C$2:$C$2047,Worksheet!$F217),"-")</f>
        <v>-</v>
      </c>
      <c r="CM217" s="51" t="str">
        <f>IFERROR(AVERAGEIFS('Orders - December 2020'!$I$2:$I$2047,'Orders - December 2020'!$H$2:$H$2047,Worksheet!CM$3,'Orders - December 2020'!$C$2:$C$2047,Worksheet!$F217),"-")</f>
        <v>-</v>
      </c>
      <c r="CN217" s="51" t="str">
        <f>IFERROR(AVERAGEIFS('Orders - December 2020'!$I$2:$I$2047,'Orders - December 2020'!$H$2:$H$2047,Worksheet!CN$3,'Orders - December 2020'!$C$2:$C$2047,Worksheet!$F217),"-")</f>
        <v>-</v>
      </c>
      <c r="CO217" s="51" t="str">
        <f>IFERROR(AVERAGEIFS('Orders - December 2020'!$I$2:$I$2047,'Orders - December 2020'!$H$2:$H$2047,Worksheet!CO$3,'Orders - December 2020'!$C$2:$C$2047,Worksheet!$F217),"-")</f>
        <v>-</v>
      </c>
      <c r="CP217" s="51" t="str">
        <f>IFERROR(AVERAGEIFS('Orders - December 2020'!$I$2:$I$2047,'Orders - December 2020'!$H$2:$H$2047,Worksheet!CP$3,'Orders - December 2020'!$C$2:$C$2047,Worksheet!$F217),"-")</f>
        <v>-</v>
      </c>
      <c r="CQ217" s="51" t="str">
        <f>IFERROR(AVERAGEIFS('Orders - December 2020'!$I$2:$I$2047,'Orders - December 2020'!$H$2:$H$2047,Worksheet!CQ$3,'Orders - December 2020'!$C$2:$C$2047,Worksheet!$F217),"-")</f>
        <v>-</v>
      </c>
      <c r="CR217" s="51" t="str">
        <f>IFERROR(AVERAGEIFS('Orders - December 2020'!$I$2:$I$2047,'Orders - December 2020'!$H$2:$H$2047,Worksheet!CR$3,'Orders - December 2020'!$C$2:$C$2047,Worksheet!$F217),"-")</f>
        <v>-</v>
      </c>
      <c r="CS217" s="51" t="str">
        <f>IFERROR(AVERAGEIFS('Orders - December 2020'!$I$2:$I$2047,'Orders - December 2020'!$H$2:$H$2047,Worksheet!CS$3,'Orders - December 2020'!$C$2:$C$2047,Worksheet!$F217),"-")</f>
        <v>-</v>
      </c>
      <c r="CT217" s="51" t="str">
        <f>IFERROR(AVERAGEIFS('Orders - December 2020'!$I$2:$I$2047,'Orders - December 2020'!$H$2:$H$2047,Worksheet!CT$3,'Orders - December 2020'!$C$2:$C$2047,Worksheet!$F217),"-")</f>
        <v>-</v>
      </c>
      <c r="CU217" s="51" t="str">
        <f>IFERROR(AVERAGEIFS('Orders - December 2020'!$I$2:$I$2047,'Orders - December 2020'!$H$2:$H$2047,Worksheet!CU$3,'Orders - December 2020'!$C$2:$C$2047,Worksheet!$F217),"-")</f>
        <v>-</v>
      </c>
      <c r="CV217" s="51" t="str">
        <f>IFERROR(AVERAGEIFS('Orders - December 2020'!$I$2:$I$2047,'Orders - December 2020'!$H$2:$H$2047,Worksheet!CV$3,'Orders - December 2020'!$C$2:$C$2047,Worksheet!$F217),"-")</f>
        <v>-</v>
      </c>
      <c r="CW217" s="51" t="str">
        <f>IFERROR(AVERAGEIFS('Orders - December 2020'!$I$2:$I$2047,'Orders - December 2020'!$H$2:$H$2047,Worksheet!CW$3,'Orders - December 2020'!$C$2:$C$2047,Worksheet!$F217),"-")</f>
        <v>-</v>
      </c>
      <c r="CX217" s="51" t="str">
        <f>IFERROR(AVERAGEIFS('Orders - December 2020'!$I$2:$I$2047,'Orders - December 2020'!$H$2:$H$2047,Worksheet!CX$3,'Orders - December 2020'!$C$2:$C$2047,Worksheet!$F217),"-")</f>
        <v>-</v>
      </c>
      <c r="CY217" s="51" t="str">
        <f>IFERROR(AVERAGEIFS('Orders - December 2020'!$I$2:$I$2047,'Orders - December 2020'!$H$2:$H$2047,Worksheet!CY$3,'Orders - December 2020'!$C$2:$C$2047,Worksheet!$F217),"-")</f>
        <v>-</v>
      </c>
      <c r="CZ217" s="51" t="str">
        <f>IFERROR(AVERAGEIFS('Orders - December 2020'!$I$2:$I$2047,'Orders - December 2020'!$H$2:$H$2047,Worksheet!CZ$3,'Orders - December 2020'!$C$2:$C$2047,Worksheet!$F217),"-")</f>
        <v>-</v>
      </c>
      <c r="DA217" s="51" t="str">
        <f>IFERROR(AVERAGEIFS('Orders - December 2020'!$I$2:$I$2047,'Orders - December 2020'!$H$2:$H$2047,Worksheet!DA$3,'Orders - December 2020'!$C$2:$C$2047,Worksheet!$F217),"-")</f>
        <v>-</v>
      </c>
      <c r="DB217" s="51" t="str">
        <f>IFERROR(AVERAGEIFS('Orders - December 2020'!$I$2:$I$2047,'Orders - December 2020'!$H$2:$H$2047,Worksheet!DB$3,'Orders - December 2020'!$C$2:$C$2047,Worksheet!$F217),"-")</f>
        <v>-</v>
      </c>
      <c r="DC217" s="51" t="str">
        <f>IFERROR(AVERAGEIFS('Orders - December 2020'!$I$2:$I$2047,'Orders - December 2020'!$H$2:$H$2047,Worksheet!DC$3,'Orders - December 2020'!$C$2:$C$2047,Worksheet!$F217),"-")</f>
        <v>-</v>
      </c>
      <c r="DD217" s="51" t="str">
        <f>IFERROR(AVERAGEIFS('Orders - December 2020'!$I$2:$I$2047,'Orders - December 2020'!$H$2:$H$2047,Worksheet!DD$3,'Orders - December 2020'!$C$2:$C$2047,Worksheet!$F217),"-")</f>
        <v>-</v>
      </c>
      <c r="DE217" s="51" t="str">
        <f>IFERROR(AVERAGEIFS('Orders - December 2020'!$I$2:$I$2047,'Orders - December 2020'!$H$2:$H$2047,Worksheet!DE$3,'Orders - December 2020'!$C$2:$C$2047,Worksheet!$F217),"-")</f>
        <v>-</v>
      </c>
      <c r="DF217" s="51" t="str">
        <f>IFERROR(AVERAGEIFS('Orders - December 2020'!$I$2:$I$2047,'Orders - December 2020'!$H$2:$H$2047,Worksheet!DF$3,'Orders - December 2020'!$C$2:$C$2047,Worksheet!$F217),"-")</f>
        <v>-</v>
      </c>
      <c r="DG217" s="51" t="str">
        <f>IFERROR(AVERAGEIFS('Orders - December 2020'!$I$2:$I$2047,'Orders - December 2020'!$H$2:$H$2047,Worksheet!DG$3,'Orders - December 2020'!$C$2:$C$2047,Worksheet!$F217),"-")</f>
        <v>-</v>
      </c>
      <c r="DH217" s="51" t="str">
        <f>IFERROR(AVERAGEIFS('Orders - December 2020'!$I$2:$I$2047,'Orders - December 2020'!$H$2:$H$2047,Worksheet!DH$3,'Orders - December 2020'!$C$2:$C$2047,Worksheet!$F217),"-")</f>
        <v>-</v>
      </c>
      <c r="DI217" s="51" t="str">
        <f>IFERROR(AVERAGEIFS('Orders - December 2020'!$I$2:$I$2047,'Orders - December 2020'!$H$2:$H$2047,Worksheet!DI$3,'Orders - December 2020'!$C$2:$C$2047,Worksheet!$F217),"-")</f>
        <v>-</v>
      </c>
      <c r="DJ217" s="51" t="str">
        <f>IFERROR(AVERAGEIFS('Orders - December 2020'!$I$2:$I$2047,'Orders - December 2020'!$H$2:$H$2047,Worksheet!DJ$3,'Orders - December 2020'!$C$2:$C$2047,Worksheet!$F217),"-")</f>
        <v>-</v>
      </c>
      <c r="DK217" s="51" t="str">
        <f>IFERROR(AVERAGEIFS('Orders - December 2020'!$I$2:$I$2047,'Orders - December 2020'!$H$2:$H$2047,Worksheet!DK$3,'Orders - December 2020'!$C$2:$C$2047,Worksheet!$F217),"-")</f>
        <v>-</v>
      </c>
      <c r="DL217" s="51" t="str">
        <f>IFERROR(AVERAGEIFS('Orders - December 2020'!$I$2:$I$2047,'Orders - December 2020'!$H$2:$H$2047,Worksheet!DL$3,'Orders - December 2020'!$C$2:$C$2047,Worksheet!$F217),"-")</f>
        <v>-</v>
      </c>
      <c r="DM217" s="51" t="str">
        <f>IFERROR(AVERAGEIFS('Orders - December 2020'!$I$2:$I$2047,'Orders - December 2020'!$H$2:$H$2047,Worksheet!DM$3,'Orders - December 2020'!$C$2:$C$2047,Worksheet!$F217),"-")</f>
        <v>-</v>
      </c>
      <c r="DN217" s="51" t="str">
        <f>IFERROR(AVERAGEIFS('Orders - December 2020'!$I$2:$I$2047,'Orders - December 2020'!$H$2:$H$2047,Worksheet!DN$3,'Orders - December 2020'!$C$2:$C$2047,Worksheet!$F217),"-")</f>
        <v>-</v>
      </c>
      <c r="DO217" s="51" t="str">
        <f>IFERROR(AVERAGEIFS('Orders - December 2020'!$I$2:$I$2047,'Orders - December 2020'!$H$2:$H$2047,Worksheet!DO$3,'Orders - December 2020'!$C$2:$C$2047,Worksheet!$F217),"-")</f>
        <v>-</v>
      </c>
      <c r="DP217" s="51" t="str">
        <f>IFERROR(AVERAGEIFS('Orders - December 2020'!$I$2:$I$2047,'Orders - December 2020'!$H$2:$H$2047,Worksheet!DP$3,'Orders - December 2020'!$C$2:$C$2047,Worksheet!$F217),"-")</f>
        <v>-</v>
      </c>
      <c r="DQ217" s="51" t="str">
        <f>IFERROR(AVERAGEIFS('Orders - December 2020'!$I$2:$I$2047,'Orders - December 2020'!$H$2:$H$2047,Worksheet!DQ$3,'Orders - December 2020'!$C$2:$C$2047,Worksheet!$F217),"-")</f>
        <v>-</v>
      </c>
      <c r="DR217" s="51" t="str">
        <f>IFERROR(AVERAGEIFS('Orders - December 2020'!$I$2:$I$2047,'Orders - December 2020'!$H$2:$H$2047,Worksheet!DR$3,'Orders - December 2020'!$C$2:$C$2047,Worksheet!$F217),"-")</f>
        <v>-</v>
      </c>
      <c r="DS217" s="51" t="str">
        <f>IFERROR(AVERAGEIFS('Orders - December 2020'!$I$2:$I$2047,'Orders - December 2020'!$H$2:$H$2047,Worksheet!DS$3,'Orders - December 2020'!$C$2:$C$2047,Worksheet!$F217),"-")</f>
        <v>-</v>
      </c>
      <c r="DT217" s="51">
        <f>IFERROR(AVERAGEIFS('Orders - December 2020'!$I$2:$I$2047,'Orders - December 2020'!$H$2:$H$2047,Worksheet!DT$3,'Orders - December 2020'!$C$2:$C$2047,Worksheet!$F217),"-")</f>
        <v>1</v>
      </c>
      <c r="DU217" s="51" t="str">
        <f>IFERROR(AVERAGEIFS('Orders - December 2020'!$I$2:$I$2047,'Orders - December 2020'!$H$2:$H$2047,Worksheet!DU$3,'Orders - December 2020'!$C$2:$C$2047,Worksheet!$F217),"-")</f>
        <v>-</v>
      </c>
      <c r="DV217" s="51" t="str">
        <f>IFERROR(AVERAGEIFS('Orders - December 2020'!$I$2:$I$2047,'Orders - December 2020'!$H$2:$H$2047,Worksheet!DV$3,'Orders - December 2020'!$C$2:$C$2047,Worksheet!$F217),"-")</f>
        <v>-</v>
      </c>
      <c r="DW217" s="51">
        <f>IFERROR(AVERAGEIFS('Orders - December 2020'!$I$2:$I$2047,'Orders - December 2020'!$H$2:$H$2047,Worksheet!DW$3,'Orders - December 2020'!$C$2:$C$2047,Worksheet!$F217),"-")</f>
        <v>1</v>
      </c>
      <c r="DX217" s="51" t="str">
        <f>IFERROR(AVERAGEIFS('Orders - December 2020'!$I$2:$I$2047,'Orders - December 2020'!$H$2:$H$2047,Worksheet!DX$3,'Orders - December 2020'!$C$2:$C$2047,Worksheet!$F217),"-")</f>
        <v>-</v>
      </c>
      <c r="DY217" s="51" t="str">
        <f>IFERROR(AVERAGEIFS('Orders - December 2020'!$I$2:$I$2047,'Orders - December 2020'!$H$2:$H$2047,Worksheet!DY$3,'Orders - December 2020'!$C$2:$C$2047,Worksheet!$F217),"-")</f>
        <v>-</v>
      </c>
      <c r="DZ217" s="51">
        <f>IFERROR(AVERAGEIFS('Orders - December 2020'!$I$2:$I$2047,'Orders - December 2020'!$H$2:$H$2047,Worksheet!DZ$3,'Orders - December 2020'!$C$2:$C$2047,Worksheet!$F217),"-")</f>
        <v>1</v>
      </c>
      <c r="EA217" s="51" t="str">
        <f>IFERROR(AVERAGEIFS('Orders - December 2020'!$I$2:$I$2047,'Orders - December 2020'!$H$2:$H$2047,Worksheet!EA$3,'Orders - December 2020'!$C$2:$C$2047,Worksheet!$F217),"-")</f>
        <v>-</v>
      </c>
      <c r="EB217" s="51" t="str">
        <f>IFERROR(AVERAGEIFS('Orders - December 2020'!$I$2:$I$2047,'Orders - December 2020'!$H$2:$H$2047,Worksheet!EB$3,'Orders - December 2020'!$C$2:$C$2047,Worksheet!$F217),"-")</f>
        <v>-</v>
      </c>
      <c r="EC217" s="51" t="str">
        <f>IFERROR(AVERAGEIFS('Orders - December 2020'!$I$2:$I$2047,'Orders - December 2020'!$H$2:$H$2047,Worksheet!EC$3,'Orders - December 2020'!$C$2:$C$2047,Worksheet!$F217),"-")</f>
        <v>-</v>
      </c>
      <c r="ED217" s="51" t="str">
        <f>IFERROR(AVERAGEIFS('Orders - December 2020'!$I$2:$I$2047,'Orders - December 2020'!$H$2:$H$2047,Worksheet!ED$3,'Orders - December 2020'!$C$2:$C$2047,Worksheet!$F217),"-")</f>
        <v>-</v>
      </c>
      <c r="EE217" s="51" t="str">
        <f>IFERROR(AVERAGEIFS('Orders - December 2020'!$I$2:$I$2047,'Orders - December 2020'!$H$2:$H$2047,Worksheet!EE$3,'Orders - December 2020'!$C$2:$C$2047,Worksheet!$F217),"-")</f>
        <v>-</v>
      </c>
      <c r="EF217" s="51" t="str">
        <f>IFERROR(AVERAGEIFS('Orders - December 2020'!$I$2:$I$2047,'Orders - December 2020'!$H$2:$H$2047,Worksheet!EF$3,'Orders - December 2020'!$C$2:$C$2047,Worksheet!$F217),"-")</f>
        <v>-</v>
      </c>
      <c r="EG217" s="51" t="str">
        <f>IFERROR(AVERAGEIFS('Orders - December 2020'!$I$2:$I$2047,'Orders - December 2020'!$H$2:$H$2047,Worksheet!EG$3,'Orders - December 2020'!$C$2:$C$2047,Worksheet!$F217),"-")</f>
        <v>-</v>
      </c>
      <c r="EH217" s="51" t="str">
        <f>IFERROR(AVERAGEIFS('Orders - December 2020'!$I$2:$I$2047,'Orders - December 2020'!$H$2:$H$2047,Worksheet!EH$3,'Orders - December 2020'!$C$2:$C$2047,Worksheet!$F217),"-")</f>
        <v>-</v>
      </c>
      <c r="EI217" s="51" t="str">
        <f>IFERROR(AVERAGEIFS('Orders - December 2020'!$I$2:$I$2047,'Orders - December 2020'!$H$2:$H$2047,Worksheet!EI$3,'Orders - December 2020'!$C$2:$C$2047,Worksheet!$F217),"-")</f>
        <v>-</v>
      </c>
      <c r="EJ217" s="51" t="str">
        <f>IFERROR(AVERAGEIFS('Orders - December 2020'!$I$2:$I$2047,'Orders - December 2020'!$H$2:$H$2047,Worksheet!EJ$3,'Orders - December 2020'!$C$2:$C$2047,Worksheet!$F217),"-")</f>
        <v>-</v>
      </c>
      <c r="EK217" s="51">
        <f>IFERROR(AVERAGEIFS('Orders - December 2020'!$I$2:$I$2047,'Orders - December 2020'!$H$2:$H$2047,Worksheet!EK$3,'Orders - December 2020'!$C$2:$C$2047,Worksheet!$F217),"-")</f>
        <v>1</v>
      </c>
      <c r="EL217" s="51" t="str">
        <f>IFERROR(AVERAGEIFS('Orders - December 2020'!$I$2:$I$2047,'Orders - December 2020'!$H$2:$H$2047,Worksheet!EL$3,'Orders - December 2020'!$C$2:$C$2047,Worksheet!$F217),"-")</f>
        <v>-</v>
      </c>
      <c r="EM217" s="51" t="str">
        <f>IFERROR(AVERAGEIFS('Orders - December 2020'!$I$2:$I$2047,'Orders - December 2020'!$H$2:$H$2047,Worksheet!EM$3,'Orders - December 2020'!$C$2:$C$2047,Worksheet!$F217),"-")</f>
        <v>-</v>
      </c>
      <c r="EN217" s="51" t="str">
        <f>IFERROR(AVERAGEIFS('Orders - December 2020'!$I$2:$I$2047,'Orders - December 2020'!$H$2:$H$2047,Worksheet!EN$3,'Orders - December 2020'!$C$2:$C$2047,Worksheet!$F217),"-")</f>
        <v>-</v>
      </c>
      <c r="EO217" s="51" t="str">
        <f>IFERROR(AVERAGEIFS('Orders - December 2020'!$I$2:$I$2047,'Orders - December 2020'!$H$2:$H$2047,Worksheet!EO$3,'Orders - December 2020'!$C$2:$C$2047,Worksheet!$F217),"-")</f>
        <v>-</v>
      </c>
      <c r="EP217" s="51" t="str">
        <f>IFERROR(AVERAGEIFS('Orders - December 2020'!$I$2:$I$2047,'Orders - December 2020'!$H$2:$H$2047,Worksheet!EP$3,'Orders - December 2020'!$C$2:$C$2047,Worksheet!$F217),"-")</f>
        <v>-</v>
      </c>
      <c r="EQ217" s="51" t="str">
        <f>IFERROR(AVERAGEIFS('Orders - December 2020'!$I$2:$I$2047,'Orders - December 2020'!$H$2:$H$2047,Worksheet!EQ$3,'Orders - December 2020'!$C$2:$C$2047,Worksheet!$F217),"-")</f>
        <v>-</v>
      </c>
      <c r="ER217" s="51" t="str">
        <f>IFERROR(AVERAGEIFS('Orders - December 2020'!$I$2:$I$2047,'Orders - December 2020'!$H$2:$H$2047,Worksheet!ER$3,'Orders - December 2020'!$C$2:$C$2047,Worksheet!$F217),"-")</f>
        <v>-</v>
      </c>
      <c r="ES217" s="51" t="str">
        <f>IFERROR(AVERAGEIFS('Orders - December 2020'!$I$2:$I$2047,'Orders - December 2020'!$H$2:$H$2047,Worksheet!ES$3,'Orders - December 2020'!$C$2:$C$2047,Worksheet!$F217),"-")</f>
        <v>-</v>
      </c>
      <c r="ET217" s="51" t="str">
        <f>IFERROR(AVERAGEIFS('Orders - December 2020'!$I$2:$I$2047,'Orders - December 2020'!$H$2:$H$2047,Worksheet!ET$3,'Orders - December 2020'!$C$2:$C$2047,Worksheet!$F217),"-")</f>
        <v>-</v>
      </c>
      <c r="EU217" s="51" t="str">
        <f>IFERROR(AVERAGEIFS('Orders - December 2020'!$I$2:$I$2047,'Orders - December 2020'!$H$2:$H$2047,Worksheet!EU$3,'Orders - December 2020'!$C$2:$C$2047,Worksheet!$F217),"-")</f>
        <v>-</v>
      </c>
      <c r="EV217" s="51" t="str">
        <f>IFERROR(AVERAGEIFS('Orders - December 2020'!$I$2:$I$2047,'Orders - December 2020'!$H$2:$H$2047,Worksheet!EV$3,'Orders - December 2020'!$C$2:$C$2047,Worksheet!$F217),"-")</f>
        <v>-</v>
      </c>
      <c r="EW217" s="51" t="str">
        <f>IFERROR(AVERAGEIFS('Orders - December 2020'!$I$2:$I$2047,'Orders - December 2020'!$H$2:$H$2047,Worksheet!EW$3,'Orders - December 2020'!$C$2:$C$2047,Worksheet!$F217),"-")</f>
        <v>-</v>
      </c>
      <c r="EX217" s="51" t="str">
        <f>IFERROR(AVERAGEIFS('Orders - December 2020'!$I$2:$I$2047,'Orders - December 2020'!$H$2:$H$2047,Worksheet!EX$3,'Orders - December 2020'!$C$2:$C$2047,Worksheet!$F217),"-")</f>
        <v>-</v>
      </c>
      <c r="EY217" s="51">
        <f>IFERROR(AVERAGEIFS('Orders - December 2020'!$I$2:$I$2047,'Orders - December 2020'!$H$2:$H$2047,Worksheet!EY$3,'Orders - December 2020'!$C$2:$C$2047,Worksheet!$F217),"-")</f>
        <v>1</v>
      </c>
      <c r="EZ217" s="51" t="str">
        <f>IFERROR(AVERAGEIFS('Orders - December 2020'!$I$2:$I$2047,'Orders - December 2020'!$H$2:$H$2047,Worksheet!EZ$3,'Orders - December 2020'!$C$2:$C$2047,Worksheet!$F217),"-")</f>
        <v>-</v>
      </c>
      <c r="FA217" s="51" t="str">
        <f>IFERROR(AVERAGEIFS('Orders - December 2020'!$I$2:$I$2047,'Orders - December 2020'!$H$2:$H$2047,Worksheet!FA$3,'Orders - December 2020'!$C$2:$C$2047,Worksheet!$F217),"-")</f>
        <v>-</v>
      </c>
      <c r="FB217" s="51" t="str">
        <f>IFERROR(AVERAGEIFS('Orders - December 2020'!$I$2:$I$2047,'Orders - December 2020'!$H$2:$H$2047,Worksheet!FB$3,'Orders - December 2020'!$C$2:$C$2047,Worksheet!$F217),"-")</f>
        <v>-</v>
      </c>
      <c r="FC217" s="51" t="str">
        <f>IFERROR(AVERAGEIFS('Orders - December 2020'!$I$2:$I$2047,'Orders - December 2020'!$H$2:$H$2047,Worksheet!FC$3,'Orders - December 2020'!$C$2:$C$2047,Worksheet!$F217),"-")</f>
        <v>-</v>
      </c>
      <c r="FD217" s="51" t="str">
        <f>IFERROR(AVERAGEIFS('Orders - December 2020'!$I$2:$I$2047,'Orders - December 2020'!$H$2:$H$2047,Worksheet!FD$3,'Orders - December 2020'!$C$2:$C$2047,Worksheet!$F217),"-")</f>
        <v>-</v>
      </c>
      <c r="FE217" s="51" t="str">
        <f>IFERROR(AVERAGEIFS('Orders - December 2020'!$I$2:$I$2047,'Orders - December 2020'!$H$2:$H$2047,Worksheet!FE$3,'Orders - December 2020'!$C$2:$C$2047,Worksheet!$F217),"-")</f>
        <v>-</v>
      </c>
      <c r="FF217" s="51" t="str">
        <f>IFERROR(AVERAGEIFS('Orders - December 2020'!$I$2:$I$2047,'Orders - December 2020'!$H$2:$H$2047,Worksheet!FF$3,'Orders - December 2020'!$C$2:$C$2047,Worksheet!$F217),"-")</f>
        <v>-</v>
      </c>
      <c r="FG217" s="52" t="str">
        <f>IFERROR(AVERAGEIFS('Orders - December 2020'!$I$2:$I$2047,'Orders - December 2020'!$H$2:$H$2047,Worksheet!FG$3,'Orders - December 2020'!$C$2:$C$2047,Worksheet!$F217),"-")</f>
        <v>-</v>
      </c>
    </row>
    <row r="218" spans="6:163">
      <c r="F218" s="45" t="str">
        <v>Labbas Minimart</v>
      </c>
      <c r="G218" s="50" t="str">
        <f>IFERROR(AVERAGEIFS('Orders - December 2020'!$I$2:$I$2047,'Orders - December 2020'!$H$2:$H$2047,Worksheet!G$3,'Orders - December 2020'!$C$2:$C$2047,Worksheet!$F218),"-")</f>
        <v>-</v>
      </c>
      <c r="H218" s="51" t="str">
        <f>IFERROR(AVERAGEIFS('Orders - December 2020'!$I$2:$I$2047,'Orders - December 2020'!$H$2:$H$2047,Worksheet!H$3,'Orders - December 2020'!$C$2:$C$2047,Worksheet!$F218),"-")</f>
        <v>-</v>
      </c>
      <c r="I218" s="51" t="str">
        <f>IFERROR(AVERAGEIFS('Orders - December 2020'!$I$2:$I$2047,'Orders - December 2020'!$H$2:$H$2047,Worksheet!I$3,'Orders - December 2020'!$C$2:$C$2047,Worksheet!$F218),"-")</f>
        <v>-</v>
      </c>
      <c r="J218" s="51" t="str">
        <f>IFERROR(AVERAGEIFS('Orders - December 2020'!$I$2:$I$2047,'Orders - December 2020'!$H$2:$H$2047,Worksheet!J$3,'Orders - December 2020'!$C$2:$C$2047,Worksheet!$F218),"-")</f>
        <v>-</v>
      </c>
      <c r="K218" s="51" t="str">
        <f>IFERROR(AVERAGEIFS('Orders - December 2020'!$I$2:$I$2047,'Orders - December 2020'!$H$2:$H$2047,Worksheet!K$3,'Orders - December 2020'!$C$2:$C$2047,Worksheet!$F218),"-")</f>
        <v>-</v>
      </c>
      <c r="L218" s="51" t="str">
        <f>IFERROR(AVERAGEIFS('Orders - December 2020'!$I$2:$I$2047,'Orders - December 2020'!$H$2:$H$2047,Worksheet!L$3,'Orders - December 2020'!$C$2:$C$2047,Worksheet!$F218),"-")</f>
        <v>-</v>
      </c>
      <c r="M218" s="51" t="str">
        <f>IFERROR(AVERAGEIFS('Orders - December 2020'!$I$2:$I$2047,'Orders - December 2020'!$H$2:$H$2047,Worksheet!M$3,'Orders - December 2020'!$C$2:$C$2047,Worksheet!$F218),"-")</f>
        <v>-</v>
      </c>
      <c r="N218" s="51" t="str">
        <f>IFERROR(AVERAGEIFS('Orders - December 2020'!$I$2:$I$2047,'Orders - December 2020'!$H$2:$H$2047,Worksheet!N$3,'Orders - December 2020'!$C$2:$C$2047,Worksheet!$F218),"-")</f>
        <v>-</v>
      </c>
      <c r="O218" s="51" t="str">
        <f>IFERROR(AVERAGEIFS('Orders - December 2020'!$I$2:$I$2047,'Orders - December 2020'!$H$2:$H$2047,Worksheet!O$3,'Orders - December 2020'!$C$2:$C$2047,Worksheet!$F218),"-")</f>
        <v>-</v>
      </c>
      <c r="P218" s="51" t="str">
        <f>IFERROR(AVERAGEIFS('Orders - December 2020'!$I$2:$I$2047,'Orders - December 2020'!$H$2:$H$2047,Worksheet!P$3,'Orders - December 2020'!$C$2:$C$2047,Worksheet!$F218),"-")</f>
        <v>-</v>
      </c>
      <c r="Q218" s="51" t="str">
        <f>IFERROR(AVERAGEIFS('Orders - December 2020'!$I$2:$I$2047,'Orders - December 2020'!$H$2:$H$2047,Worksheet!Q$3,'Orders - December 2020'!$C$2:$C$2047,Worksheet!$F218),"-")</f>
        <v>-</v>
      </c>
      <c r="R218" s="51" t="str">
        <f>IFERROR(AVERAGEIFS('Orders - December 2020'!$I$2:$I$2047,'Orders - December 2020'!$H$2:$H$2047,Worksheet!R$3,'Orders - December 2020'!$C$2:$C$2047,Worksheet!$F218),"-")</f>
        <v>-</v>
      </c>
      <c r="S218" s="51" t="str">
        <f>IFERROR(AVERAGEIFS('Orders - December 2020'!$I$2:$I$2047,'Orders - December 2020'!$H$2:$H$2047,Worksheet!S$3,'Orders - December 2020'!$C$2:$C$2047,Worksheet!$F218),"-")</f>
        <v>-</v>
      </c>
      <c r="T218" s="51" t="str">
        <f>IFERROR(AVERAGEIFS('Orders - December 2020'!$I$2:$I$2047,'Orders - December 2020'!$H$2:$H$2047,Worksheet!T$3,'Orders - December 2020'!$C$2:$C$2047,Worksheet!$F218),"-")</f>
        <v>-</v>
      </c>
      <c r="U218" s="51" t="str">
        <f>IFERROR(AVERAGEIFS('Orders - December 2020'!$I$2:$I$2047,'Orders - December 2020'!$H$2:$H$2047,Worksheet!U$3,'Orders - December 2020'!$C$2:$C$2047,Worksheet!$F218),"-")</f>
        <v>-</v>
      </c>
      <c r="V218" s="51" t="str">
        <f>IFERROR(AVERAGEIFS('Orders - December 2020'!$I$2:$I$2047,'Orders - December 2020'!$H$2:$H$2047,Worksheet!V$3,'Orders - December 2020'!$C$2:$C$2047,Worksheet!$F218),"-")</f>
        <v>-</v>
      </c>
      <c r="W218" s="51" t="str">
        <f>IFERROR(AVERAGEIFS('Orders - December 2020'!$I$2:$I$2047,'Orders - December 2020'!$H$2:$H$2047,Worksheet!W$3,'Orders - December 2020'!$C$2:$C$2047,Worksheet!$F218),"-")</f>
        <v>-</v>
      </c>
      <c r="X218" s="51" t="str">
        <f>IFERROR(AVERAGEIFS('Orders - December 2020'!$I$2:$I$2047,'Orders - December 2020'!$H$2:$H$2047,Worksheet!X$3,'Orders - December 2020'!$C$2:$C$2047,Worksheet!$F218),"-")</f>
        <v>-</v>
      </c>
      <c r="Y218" s="51" t="str">
        <f>IFERROR(AVERAGEIFS('Orders - December 2020'!$I$2:$I$2047,'Orders - December 2020'!$H$2:$H$2047,Worksheet!Y$3,'Orders - December 2020'!$C$2:$C$2047,Worksheet!$F218),"-")</f>
        <v>-</v>
      </c>
      <c r="Z218" s="51" t="str">
        <f>IFERROR(AVERAGEIFS('Orders - December 2020'!$I$2:$I$2047,'Orders - December 2020'!$H$2:$H$2047,Worksheet!Z$3,'Orders - December 2020'!$C$2:$C$2047,Worksheet!$F218),"-")</f>
        <v>-</v>
      </c>
      <c r="AA218" s="51" t="str">
        <f>IFERROR(AVERAGEIFS('Orders - December 2020'!$I$2:$I$2047,'Orders - December 2020'!$H$2:$H$2047,Worksheet!AA$3,'Orders - December 2020'!$C$2:$C$2047,Worksheet!$F218),"-")</f>
        <v>-</v>
      </c>
      <c r="AB218" s="51" t="str">
        <f>IFERROR(AVERAGEIFS('Orders - December 2020'!$I$2:$I$2047,'Orders - December 2020'!$H$2:$H$2047,Worksheet!AB$3,'Orders - December 2020'!$C$2:$C$2047,Worksheet!$F218),"-")</f>
        <v>-</v>
      </c>
      <c r="AC218" s="51" t="str">
        <f>IFERROR(AVERAGEIFS('Orders - December 2020'!$I$2:$I$2047,'Orders - December 2020'!$H$2:$H$2047,Worksheet!AC$3,'Orders - December 2020'!$C$2:$C$2047,Worksheet!$F218),"-")</f>
        <v>-</v>
      </c>
      <c r="AD218" s="51" t="str">
        <f>IFERROR(AVERAGEIFS('Orders - December 2020'!$I$2:$I$2047,'Orders - December 2020'!$H$2:$H$2047,Worksheet!AD$3,'Orders - December 2020'!$C$2:$C$2047,Worksheet!$F218),"-")</f>
        <v>-</v>
      </c>
      <c r="AE218" s="51" t="str">
        <f>IFERROR(AVERAGEIFS('Orders - December 2020'!$I$2:$I$2047,'Orders - December 2020'!$H$2:$H$2047,Worksheet!AE$3,'Orders - December 2020'!$C$2:$C$2047,Worksheet!$F218),"-")</f>
        <v>-</v>
      </c>
      <c r="AF218" s="51" t="str">
        <f>IFERROR(AVERAGEIFS('Orders - December 2020'!$I$2:$I$2047,'Orders - December 2020'!$H$2:$H$2047,Worksheet!AF$3,'Orders - December 2020'!$C$2:$C$2047,Worksheet!$F218),"-")</f>
        <v>-</v>
      </c>
      <c r="AG218" s="51" t="str">
        <f>IFERROR(AVERAGEIFS('Orders - December 2020'!$I$2:$I$2047,'Orders - December 2020'!$H$2:$H$2047,Worksheet!AG$3,'Orders - December 2020'!$C$2:$C$2047,Worksheet!$F218),"-")</f>
        <v>-</v>
      </c>
      <c r="AH218" s="51" t="str">
        <f>IFERROR(AVERAGEIFS('Orders - December 2020'!$I$2:$I$2047,'Orders - December 2020'!$H$2:$H$2047,Worksheet!AH$3,'Orders - December 2020'!$C$2:$C$2047,Worksheet!$F218),"-")</f>
        <v>-</v>
      </c>
      <c r="AI218" s="51" t="str">
        <f>IFERROR(AVERAGEIFS('Orders - December 2020'!$I$2:$I$2047,'Orders - December 2020'!$H$2:$H$2047,Worksheet!AI$3,'Orders - December 2020'!$C$2:$C$2047,Worksheet!$F218),"-")</f>
        <v>-</v>
      </c>
      <c r="AJ218" s="51" t="str">
        <f>IFERROR(AVERAGEIFS('Orders - December 2020'!$I$2:$I$2047,'Orders - December 2020'!$H$2:$H$2047,Worksheet!AJ$3,'Orders - December 2020'!$C$2:$C$2047,Worksheet!$F218),"-")</f>
        <v>-</v>
      </c>
      <c r="AK218" s="51" t="str">
        <f>IFERROR(AVERAGEIFS('Orders - December 2020'!$I$2:$I$2047,'Orders - December 2020'!$H$2:$H$2047,Worksheet!AK$3,'Orders - December 2020'!$C$2:$C$2047,Worksheet!$F218),"-")</f>
        <v>-</v>
      </c>
      <c r="AL218" s="51" t="str">
        <f>IFERROR(AVERAGEIFS('Orders - December 2020'!$I$2:$I$2047,'Orders - December 2020'!$H$2:$H$2047,Worksheet!AL$3,'Orders - December 2020'!$C$2:$C$2047,Worksheet!$F218),"-")</f>
        <v>-</v>
      </c>
      <c r="AM218" s="51" t="str">
        <f>IFERROR(AVERAGEIFS('Orders - December 2020'!$I$2:$I$2047,'Orders - December 2020'!$H$2:$H$2047,Worksheet!AM$3,'Orders - December 2020'!$C$2:$C$2047,Worksheet!$F218),"-")</f>
        <v>-</v>
      </c>
      <c r="AN218" s="51" t="str">
        <f>IFERROR(AVERAGEIFS('Orders - December 2020'!$I$2:$I$2047,'Orders - December 2020'!$H$2:$H$2047,Worksheet!AN$3,'Orders - December 2020'!$C$2:$C$2047,Worksheet!$F218),"-")</f>
        <v>-</v>
      </c>
      <c r="AO218" s="51" t="str">
        <f>IFERROR(AVERAGEIFS('Orders - December 2020'!$I$2:$I$2047,'Orders - December 2020'!$H$2:$H$2047,Worksheet!AO$3,'Orders - December 2020'!$C$2:$C$2047,Worksheet!$F218),"-")</f>
        <v>-</v>
      </c>
      <c r="AP218" s="51" t="str">
        <f>IFERROR(AVERAGEIFS('Orders - December 2020'!$I$2:$I$2047,'Orders - December 2020'!$H$2:$H$2047,Worksheet!AP$3,'Orders - December 2020'!$C$2:$C$2047,Worksheet!$F218),"-")</f>
        <v>-</v>
      </c>
      <c r="AQ218" s="51" t="str">
        <f>IFERROR(AVERAGEIFS('Orders - December 2020'!$I$2:$I$2047,'Orders - December 2020'!$H$2:$H$2047,Worksheet!AQ$3,'Orders - December 2020'!$C$2:$C$2047,Worksheet!$F218),"-")</f>
        <v>-</v>
      </c>
      <c r="AR218" s="51" t="str">
        <f>IFERROR(AVERAGEIFS('Orders - December 2020'!$I$2:$I$2047,'Orders - December 2020'!$H$2:$H$2047,Worksheet!AR$3,'Orders - December 2020'!$C$2:$C$2047,Worksheet!$F218),"-")</f>
        <v>-</v>
      </c>
      <c r="AS218" s="51" t="str">
        <f>IFERROR(AVERAGEIFS('Orders - December 2020'!$I$2:$I$2047,'Orders - December 2020'!$H$2:$H$2047,Worksheet!AS$3,'Orders - December 2020'!$C$2:$C$2047,Worksheet!$F218),"-")</f>
        <v>-</v>
      </c>
      <c r="AT218" s="51" t="str">
        <f>IFERROR(AVERAGEIFS('Orders - December 2020'!$I$2:$I$2047,'Orders - December 2020'!$H$2:$H$2047,Worksheet!AT$3,'Orders - December 2020'!$C$2:$C$2047,Worksheet!$F218),"-")</f>
        <v>-</v>
      </c>
      <c r="AU218" s="51" t="str">
        <f>IFERROR(AVERAGEIFS('Orders - December 2020'!$I$2:$I$2047,'Orders - December 2020'!$H$2:$H$2047,Worksheet!AU$3,'Orders - December 2020'!$C$2:$C$2047,Worksheet!$F218),"-")</f>
        <v>-</v>
      </c>
      <c r="AV218" s="51" t="str">
        <f>IFERROR(AVERAGEIFS('Orders - December 2020'!$I$2:$I$2047,'Orders - December 2020'!$H$2:$H$2047,Worksheet!AV$3,'Orders - December 2020'!$C$2:$C$2047,Worksheet!$F218),"-")</f>
        <v>-</v>
      </c>
      <c r="AW218" s="51" t="str">
        <f>IFERROR(AVERAGEIFS('Orders - December 2020'!$I$2:$I$2047,'Orders - December 2020'!$H$2:$H$2047,Worksheet!AW$3,'Orders - December 2020'!$C$2:$C$2047,Worksheet!$F218),"-")</f>
        <v>-</v>
      </c>
      <c r="AX218" s="51" t="str">
        <f>IFERROR(AVERAGEIFS('Orders - December 2020'!$I$2:$I$2047,'Orders - December 2020'!$H$2:$H$2047,Worksheet!AX$3,'Orders - December 2020'!$C$2:$C$2047,Worksheet!$F218),"-")</f>
        <v>-</v>
      </c>
      <c r="AY218" s="51" t="str">
        <f>IFERROR(AVERAGEIFS('Orders - December 2020'!$I$2:$I$2047,'Orders - December 2020'!$H$2:$H$2047,Worksheet!AY$3,'Orders - December 2020'!$C$2:$C$2047,Worksheet!$F218),"-")</f>
        <v>-</v>
      </c>
      <c r="AZ218" s="51" t="str">
        <f>IFERROR(AVERAGEIFS('Orders - December 2020'!$I$2:$I$2047,'Orders - December 2020'!$H$2:$H$2047,Worksheet!AZ$3,'Orders - December 2020'!$C$2:$C$2047,Worksheet!$F218),"-")</f>
        <v>-</v>
      </c>
      <c r="BA218" s="51" t="str">
        <f>IFERROR(AVERAGEIFS('Orders - December 2020'!$I$2:$I$2047,'Orders - December 2020'!$H$2:$H$2047,Worksheet!BA$3,'Orders - December 2020'!$C$2:$C$2047,Worksheet!$F218),"-")</f>
        <v>-</v>
      </c>
      <c r="BB218" s="51" t="str">
        <f>IFERROR(AVERAGEIFS('Orders - December 2020'!$I$2:$I$2047,'Orders - December 2020'!$H$2:$H$2047,Worksheet!BB$3,'Orders - December 2020'!$C$2:$C$2047,Worksheet!$F218),"-")</f>
        <v>-</v>
      </c>
      <c r="BC218" s="51" t="str">
        <f>IFERROR(AVERAGEIFS('Orders - December 2020'!$I$2:$I$2047,'Orders - December 2020'!$H$2:$H$2047,Worksheet!BC$3,'Orders - December 2020'!$C$2:$C$2047,Worksheet!$F218),"-")</f>
        <v>-</v>
      </c>
      <c r="BD218" s="51" t="str">
        <f>IFERROR(AVERAGEIFS('Orders - December 2020'!$I$2:$I$2047,'Orders - December 2020'!$H$2:$H$2047,Worksheet!BD$3,'Orders - December 2020'!$C$2:$C$2047,Worksheet!$F218),"-")</f>
        <v>-</v>
      </c>
      <c r="BE218" s="51" t="str">
        <f>IFERROR(AVERAGEIFS('Orders - December 2020'!$I$2:$I$2047,'Orders - December 2020'!$H$2:$H$2047,Worksheet!BE$3,'Orders - December 2020'!$C$2:$C$2047,Worksheet!$F218),"-")</f>
        <v>-</v>
      </c>
      <c r="BF218" s="51" t="str">
        <f>IFERROR(AVERAGEIFS('Orders - December 2020'!$I$2:$I$2047,'Orders - December 2020'!$H$2:$H$2047,Worksheet!BF$3,'Orders - December 2020'!$C$2:$C$2047,Worksheet!$F218),"-")</f>
        <v>-</v>
      </c>
      <c r="BG218" s="51" t="str">
        <f>IFERROR(AVERAGEIFS('Orders - December 2020'!$I$2:$I$2047,'Orders - December 2020'!$H$2:$H$2047,Worksheet!BG$3,'Orders - December 2020'!$C$2:$C$2047,Worksheet!$F218),"-")</f>
        <v>-</v>
      </c>
      <c r="BH218" s="51" t="str">
        <f>IFERROR(AVERAGEIFS('Orders - December 2020'!$I$2:$I$2047,'Orders - December 2020'!$H$2:$H$2047,Worksheet!BH$3,'Orders - December 2020'!$C$2:$C$2047,Worksheet!$F218),"-")</f>
        <v>-</v>
      </c>
      <c r="BI218" s="51" t="str">
        <f>IFERROR(AVERAGEIFS('Orders - December 2020'!$I$2:$I$2047,'Orders - December 2020'!$H$2:$H$2047,Worksheet!BI$3,'Orders - December 2020'!$C$2:$C$2047,Worksheet!$F218),"-")</f>
        <v>-</v>
      </c>
      <c r="BJ218" s="51" t="str">
        <f>IFERROR(AVERAGEIFS('Orders - December 2020'!$I$2:$I$2047,'Orders - December 2020'!$H$2:$H$2047,Worksheet!BJ$3,'Orders - December 2020'!$C$2:$C$2047,Worksheet!$F218),"-")</f>
        <v>-</v>
      </c>
      <c r="BK218" s="51" t="str">
        <f>IFERROR(AVERAGEIFS('Orders - December 2020'!$I$2:$I$2047,'Orders - December 2020'!$H$2:$H$2047,Worksheet!BK$3,'Orders - December 2020'!$C$2:$C$2047,Worksheet!$F218),"-")</f>
        <v>-</v>
      </c>
      <c r="BL218" s="51" t="str">
        <f>IFERROR(AVERAGEIFS('Orders - December 2020'!$I$2:$I$2047,'Orders - December 2020'!$H$2:$H$2047,Worksheet!BL$3,'Orders - December 2020'!$C$2:$C$2047,Worksheet!$F218),"-")</f>
        <v>-</v>
      </c>
      <c r="BM218" s="51" t="str">
        <f>IFERROR(AVERAGEIFS('Orders - December 2020'!$I$2:$I$2047,'Orders - December 2020'!$H$2:$H$2047,Worksheet!BM$3,'Orders - December 2020'!$C$2:$C$2047,Worksheet!$F218),"-")</f>
        <v>-</v>
      </c>
      <c r="BN218" s="51" t="str">
        <f>IFERROR(AVERAGEIFS('Orders - December 2020'!$I$2:$I$2047,'Orders - December 2020'!$H$2:$H$2047,Worksheet!BN$3,'Orders - December 2020'!$C$2:$C$2047,Worksheet!$F218),"-")</f>
        <v>-</v>
      </c>
      <c r="BO218" s="51" t="str">
        <f>IFERROR(AVERAGEIFS('Orders - December 2020'!$I$2:$I$2047,'Orders - December 2020'!$H$2:$H$2047,Worksheet!BO$3,'Orders - December 2020'!$C$2:$C$2047,Worksheet!$F218),"-")</f>
        <v>-</v>
      </c>
      <c r="BP218" s="51" t="str">
        <f>IFERROR(AVERAGEIFS('Orders - December 2020'!$I$2:$I$2047,'Orders - December 2020'!$H$2:$H$2047,Worksheet!BP$3,'Orders - December 2020'!$C$2:$C$2047,Worksheet!$F218),"-")</f>
        <v>-</v>
      </c>
      <c r="BQ218" s="51" t="str">
        <f>IFERROR(AVERAGEIFS('Orders - December 2020'!$I$2:$I$2047,'Orders - December 2020'!$H$2:$H$2047,Worksheet!BQ$3,'Orders - December 2020'!$C$2:$C$2047,Worksheet!$F218),"-")</f>
        <v>-</v>
      </c>
      <c r="BR218" s="51" t="str">
        <f>IFERROR(AVERAGEIFS('Orders - December 2020'!$I$2:$I$2047,'Orders - December 2020'!$H$2:$H$2047,Worksheet!BR$3,'Orders - December 2020'!$C$2:$C$2047,Worksheet!$F218),"-")</f>
        <v>-</v>
      </c>
      <c r="BS218" s="51" t="str">
        <f>IFERROR(AVERAGEIFS('Orders - December 2020'!$I$2:$I$2047,'Orders - December 2020'!$H$2:$H$2047,Worksheet!BS$3,'Orders - December 2020'!$C$2:$C$2047,Worksheet!$F218),"-")</f>
        <v>-</v>
      </c>
      <c r="BT218" s="51" t="str">
        <f>IFERROR(AVERAGEIFS('Orders - December 2020'!$I$2:$I$2047,'Orders - December 2020'!$H$2:$H$2047,Worksheet!BT$3,'Orders - December 2020'!$C$2:$C$2047,Worksheet!$F218),"-")</f>
        <v>-</v>
      </c>
      <c r="BU218" s="51" t="str">
        <f>IFERROR(AVERAGEIFS('Orders - December 2020'!$I$2:$I$2047,'Orders - December 2020'!$H$2:$H$2047,Worksheet!BU$3,'Orders - December 2020'!$C$2:$C$2047,Worksheet!$F218),"-")</f>
        <v>-</v>
      </c>
      <c r="BV218" s="51" t="str">
        <f>IFERROR(AVERAGEIFS('Orders - December 2020'!$I$2:$I$2047,'Orders - December 2020'!$H$2:$H$2047,Worksheet!BV$3,'Orders - December 2020'!$C$2:$C$2047,Worksheet!$F218),"-")</f>
        <v>-</v>
      </c>
      <c r="BW218" s="51" t="str">
        <f>IFERROR(AVERAGEIFS('Orders - December 2020'!$I$2:$I$2047,'Orders - December 2020'!$H$2:$H$2047,Worksheet!BW$3,'Orders - December 2020'!$C$2:$C$2047,Worksheet!$F218),"-")</f>
        <v>-</v>
      </c>
      <c r="BX218" s="51" t="str">
        <f>IFERROR(AVERAGEIFS('Orders - December 2020'!$I$2:$I$2047,'Orders - December 2020'!$H$2:$H$2047,Worksheet!BX$3,'Orders - December 2020'!$C$2:$C$2047,Worksheet!$F218),"-")</f>
        <v>-</v>
      </c>
      <c r="BY218" s="51" t="str">
        <f>IFERROR(AVERAGEIFS('Orders - December 2020'!$I$2:$I$2047,'Orders - December 2020'!$H$2:$H$2047,Worksheet!BY$3,'Orders - December 2020'!$C$2:$C$2047,Worksheet!$F218),"-")</f>
        <v>-</v>
      </c>
      <c r="BZ218" s="51" t="str">
        <f>IFERROR(AVERAGEIFS('Orders - December 2020'!$I$2:$I$2047,'Orders - December 2020'!$H$2:$H$2047,Worksheet!BZ$3,'Orders - December 2020'!$C$2:$C$2047,Worksheet!$F218),"-")</f>
        <v>-</v>
      </c>
      <c r="CA218" s="51" t="str">
        <f>IFERROR(AVERAGEIFS('Orders - December 2020'!$I$2:$I$2047,'Orders - December 2020'!$H$2:$H$2047,Worksheet!CA$3,'Orders - December 2020'!$C$2:$C$2047,Worksheet!$F218),"-")</f>
        <v>-</v>
      </c>
      <c r="CB218" s="51" t="str">
        <f>IFERROR(AVERAGEIFS('Orders - December 2020'!$I$2:$I$2047,'Orders - December 2020'!$H$2:$H$2047,Worksheet!CB$3,'Orders - December 2020'!$C$2:$C$2047,Worksheet!$F218),"-")</f>
        <v>-</v>
      </c>
      <c r="CC218" s="51" t="str">
        <f>IFERROR(AVERAGEIFS('Orders - December 2020'!$I$2:$I$2047,'Orders - December 2020'!$H$2:$H$2047,Worksheet!CC$3,'Orders - December 2020'!$C$2:$C$2047,Worksheet!$F218),"-")</f>
        <v>-</v>
      </c>
      <c r="CD218" s="51" t="str">
        <f>IFERROR(AVERAGEIFS('Orders - December 2020'!$I$2:$I$2047,'Orders - December 2020'!$H$2:$H$2047,Worksheet!CD$3,'Orders - December 2020'!$C$2:$C$2047,Worksheet!$F218),"-")</f>
        <v>-</v>
      </c>
      <c r="CE218" s="51" t="str">
        <f>IFERROR(AVERAGEIFS('Orders - December 2020'!$I$2:$I$2047,'Orders - December 2020'!$H$2:$H$2047,Worksheet!CE$3,'Orders - December 2020'!$C$2:$C$2047,Worksheet!$F218),"-")</f>
        <v>-</v>
      </c>
      <c r="CF218" s="51" t="str">
        <f>IFERROR(AVERAGEIFS('Orders - December 2020'!$I$2:$I$2047,'Orders - December 2020'!$H$2:$H$2047,Worksheet!CF$3,'Orders - December 2020'!$C$2:$C$2047,Worksheet!$F218),"-")</f>
        <v>-</v>
      </c>
      <c r="CG218" s="51" t="str">
        <f>IFERROR(AVERAGEIFS('Orders - December 2020'!$I$2:$I$2047,'Orders - December 2020'!$H$2:$H$2047,Worksheet!CG$3,'Orders - December 2020'!$C$2:$C$2047,Worksheet!$F218),"-")</f>
        <v>-</v>
      </c>
      <c r="CH218" s="51" t="str">
        <f>IFERROR(AVERAGEIFS('Orders - December 2020'!$I$2:$I$2047,'Orders - December 2020'!$H$2:$H$2047,Worksheet!CH$3,'Orders - December 2020'!$C$2:$C$2047,Worksheet!$F218),"-")</f>
        <v>-</v>
      </c>
      <c r="CI218" s="51" t="str">
        <f>IFERROR(AVERAGEIFS('Orders - December 2020'!$I$2:$I$2047,'Orders - December 2020'!$H$2:$H$2047,Worksheet!CI$3,'Orders - December 2020'!$C$2:$C$2047,Worksheet!$F218),"-")</f>
        <v>-</v>
      </c>
      <c r="CJ218" s="51">
        <f>IFERROR(AVERAGEIFS('Orders - December 2020'!$I$2:$I$2047,'Orders - December 2020'!$H$2:$H$2047,Worksheet!CJ$3,'Orders - December 2020'!$C$2:$C$2047,Worksheet!$F218),"-")</f>
        <v>1</v>
      </c>
      <c r="CK218" s="51" t="str">
        <f>IFERROR(AVERAGEIFS('Orders - December 2020'!$I$2:$I$2047,'Orders - December 2020'!$H$2:$H$2047,Worksheet!CK$3,'Orders - December 2020'!$C$2:$C$2047,Worksheet!$F218),"-")</f>
        <v>-</v>
      </c>
      <c r="CL218" s="51" t="str">
        <f>IFERROR(AVERAGEIFS('Orders - December 2020'!$I$2:$I$2047,'Orders - December 2020'!$H$2:$H$2047,Worksheet!CL$3,'Orders - December 2020'!$C$2:$C$2047,Worksheet!$F218),"-")</f>
        <v>-</v>
      </c>
      <c r="CM218" s="51" t="str">
        <f>IFERROR(AVERAGEIFS('Orders - December 2020'!$I$2:$I$2047,'Orders - December 2020'!$H$2:$H$2047,Worksheet!CM$3,'Orders - December 2020'!$C$2:$C$2047,Worksheet!$F218),"-")</f>
        <v>-</v>
      </c>
      <c r="CN218" s="51" t="str">
        <f>IFERROR(AVERAGEIFS('Orders - December 2020'!$I$2:$I$2047,'Orders - December 2020'!$H$2:$H$2047,Worksheet!CN$3,'Orders - December 2020'!$C$2:$C$2047,Worksheet!$F218),"-")</f>
        <v>-</v>
      </c>
      <c r="CO218" s="51" t="str">
        <f>IFERROR(AVERAGEIFS('Orders - December 2020'!$I$2:$I$2047,'Orders - December 2020'!$H$2:$H$2047,Worksheet!CO$3,'Orders - December 2020'!$C$2:$C$2047,Worksheet!$F218),"-")</f>
        <v>-</v>
      </c>
      <c r="CP218" s="51" t="str">
        <f>IFERROR(AVERAGEIFS('Orders - December 2020'!$I$2:$I$2047,'Orders - December 2020'!$H$2:$H$2047,Worksheet!CP$3,'Orders - December 2020'!$C$2:$C$2047,Worksheet!$F218),"-")</f>
        <v>-</v>
      </c>
      <c r="CQ218" s="51" t="str">
        <f>IFERROR(AVERAGEIFS('Orders - December 2020'!$I$2:$I$2047,'Orders - December 2020'!$H$2:$H$2047,Worksheet!CQ$3,'Orders - December 2020'!$C$2:$C$2047,Worksheet!$F218),"-")</f>
        <v>-</v>
      </c>
      <c r="CR218" s="51" t="str">
        <f>IFERROR(AVERAGEIFS('Orders - December 2020'!$I$2:$I$2047,'Orders - December 2020'!$H$2:$H$2047,Worksheet!CR$3,'Orders - December 2020'!$C$2:$C$2047,Worksheet!$F218),"-")</f>
        <v>-</v>
      </c>
      <c r="CS218" s="51" t="str">
        <f>IFERROR(AVERAGEIFS('Orders - December 2020'!$I$2:$I$2047,'Orders - December 2020'!$H$2:$H$2047,Worksheet!CS$3,'Orders - December 2020'!$C$2:$C$2047,Worksheet!$F218),"-")</f>
        <v>-</v>
      </c>
      <c r="CT218" s="51" t="str">
        <f>IFERROR(AVERAGEIFS('Orders - December 2020'!$I$2:$I$2047,'Orders - December 2020'!$H$2:$H$2047,Worksheet!CT$3,'Orders - December 2020'!$C$2:$C$2047,Worksheet!$F218),"-")</f>
        <v>-</v>
      </c>
      <c r="CU218" s="51" t="str">
        <f>IFERROR(AVERAGEIFS('Orders - December 2020'!$I$2:$I$2047,'Orders - December 2020'!$H$2:$H$2047,Worksheet!CU$3,'Orders - December 2020'!$C$2:$C$2047,Worksheet!$F218),"-")</f>
        <v>-</v>
      </c>
      <c r="CV218" s="51" t="str">
        <f>IFERROR(AVERAGEIFS('Orders - December 2020'!$I$2:$I$2047,'Orders - December 2020'!$H$2:$H$2047,Worksheet!CV$3,'Orders - December 2020'!$C$2:$C$2047,Worksheet!$F218),"-")</f>
        <v>-</v>
      </c>
      <c r="CW218" s="51" t="str">
        <f>IFERROR(AVERAGEIFS('Orders - December 2020'!$I$2:$I$2047,'Orders - December 2020'!$H$2:$H$2047,Worksheet!CW$3,'Orders - December 2020'!$C$2:$C$2047,Worksheet!$F218),"-")</f>
        <v>-</v>
      </c>
      <c r="CX218" s="51" t="str">
        <f>IFERROR(AVERAGEIFS('Orders - December 2020'!$I$2:$I$2047,'Orders - December 2020'!$H$2:$H$2047,Worksheet!CX$3,'Orders - December 2020'!$C$2:$C$2047,Worksheet!$F218),"-")</f>
        <v>-</v>
      </c>
      <c r="CY218" s="51" t="str">
        <f>IFERROR(AVERAGEIFS('Orders - December 2020'!$I$2:$I$2047,'Orders - December 2020'!$H$2:$H$2047,Worksheet!CY$3,'Orders - December 2020'!$C$2:$C$2047,Worksheet!$F218),"-")</f>
        <v>-</v>
      </c>
      <c r="CZ218" s="51" t="str">
        <f>IFERROR(AVERAGEIFS('Orders - December 2020'!$I$2:$I$2047,'Orders - December 2020'!$H$2:$H$2047,Worksheet!CZ$3,'Orders - December 2020'!$C$2:$C$2047,Worksheet!$F218),"-")</f>
        <v>-</v>
      </c>
      <c r="DA218" s="51" t="str">
        <f>IFERROR(AVERAGEIFS('Orders - December 2020'!$I$2:$I$2047,'Orders - December 2020'!$H$2:$H$2047,Worksheet!DA$3,'Orders - December 2020'!$C$2:$C$2047,Worksheet!$F218),"-")</f>
        <v>-</v>
      </c>
      <c r="DB218" s="51" t="str">
        <f>IFERROR(AVERAGEIFS('Orders - December 2020'!$I$2:$I$2047,'Orders - December 2020'!$H$2:$H$2047,Worksheet!DB$3,'Orders - December 2020'!$C$2:$C$2047,Worksheet!$F218),"-")</f>
        <v>-</v>
      </c>
      <c r="DC218" s="51" t="str">
        <f>IFERROR(AVERAGEIFS('Orders - December 2020'!$I$2:$I$2047,'Orders - December 2020'!$H$2:$H$2047,Worksheet!DC$3,'Orders - December 2020'!$C$2:$C$2047,Worksheet!$F218),"-")</f>
        <v>-</v>
      </c>
      <c r="DD218" s="51" t="str">
        <f>IFERROR(AVERAGEIFS('Orders - December 2020'!$I$2:$I$2047,'Orders - December 2020'!$H$2:$H$2047,Worksheet!DD$3,'Orders - December 2020'!$C$2:$C$2047,Worksheet!$F218),"-")</f>
        <v>-</v>
      </c>
      <c r="DE218" s="51" t="str">
        <f>IFERROR(AVERAGEIFS('Orders - December 2020'!$I$2:$I$2047,'Orders - December 2020'!$H$2:$H$2047,Worksheet!DE$3,'Orders - December 2020'!$C$2:$C$2047,Worksheet!$F218),"-")</f>
        <v>-</v>
      </c>
      <c r="DF218" s="51" t="str">
        <f>IFERROR(AVERAGEIFS('Orders - December 2020'!$I$2:$I$2047,'Orders - December 2020'!$H$2:$H$2047,Worksheet!DF$3,'Orders - December 2020'!$C$2:$C$2047,Worksheet!$F218),"-")</f>
        <v>-</v>
      </c>
      <c r="DG218" s="51" t="str">
        <f>IFERROR(AVERAGEIFS('Orders - December 2020'!$I$2:$I$2047,'Orders - December 2020'!$H$2:$H$2047,Worksheet!DG$3,'Orders - December 2020'!$C$2:$C$2047,Worksheet!$F218),"-")</f>
        <v>-</v>
      </c>
      <c r="DH218" s="51" t="str">
        <f>IFERROR(AVERAGEIFS('Orders - December 2020'!$I$2:$I$2047,'Orders - December 2020'!$H$2:$H$2047,Worksheet!DH$3,'Orders - December 2020'!$C$2:$C$2047,Worksheet!$F218),"-")</f>
        <v>-</v>
      </c>
      <c r="DI218" s="51" t="str">
        <f>IFERROR(AVERAGEIFS('Orders - December 2020'!$I$2:$I$2047,'Orders - December 2020'!$H$2:$H$2047,Worksheet!DI$3,'Orders - December 2020'!$C$2:$C$2047,Worksheet!$F218),"-")</f>
        <v>-</v>
      </c>
      <c r="DJ218" s="51" t="str">
        <f>IFERROR(AVERAGEIFS('Orders - December 2020'!$I$2:$I$2047,'Orders - December 2020'!$H$2:$H$2047,Worksheet!DJ$3,'Orders - December 2020'!$C$2:$C$2047,Worksheet!$F218),"-")</f>
        <v>-</v>
      </c>
      <c r="DK218" s="51" t="str">
        <f>IFERROR(AVERAGEIFS('Orders - December 2020'!$I$2:$I$2047,'Orders - December 2020'!$H$2:$H$2047,Worksheet!DK$3,'Orders - December 2020'!$C$2:$C$2047,Worksheet!$F218),"-")</f>
        <v>-</v>
      </c>
      <c r="DL218" s="51" t="str">
        <f>IFERROR(AVERAGEIFS('Orders - December 2020'!$I$2:$I$2047,'Orders - December 2020'!$H$2:$H$2047,Worksheet!DL$3,'Orders - December 2020'!$C$2:$C$2047,Worksheet!$F218),"-")</f>
        <v>-</v>
      </c>
      <c r="DM218" s="51" t="str">
        <f>IFERROR(AVERAGEIFS('Orders - December 2020'!$I$2:$I$2047,'Orders - December 2020'!$H$2:$H$2047,Worksheet!DM$3,'Orders - December 2020'!$C$2:$C$2047,Worksheet!$F218),"-")</f>
        <v>-</v>
      </c>
      <c r="DN218" s="51" t="str">
        <f>IFERROR(AVERAGEIFS('Orders - December 2020'!$I$2:$I$2047,'Orders - December 2020'!$H$2:$H$2047,Worksheet!DN$3,'Orders - December 2020'!$C$2:$C$2047,Worksheet!$F218),"-")</f>
        <v>-</v>
      </c>
      <c r="DO218" s="51" t="str">
        <f>IFERROR(AVERAGEIFS('Orders - December 2020'!$I$2:$I$2047,'Orders - December 2020'!$H$2:$H$2047,Worksheet!DO$3,'Orders - December 2020'!$C$2:$C$2047,Worksheet!$F218),"-")</f>
        <v>-</v>
      </c>
      <c r="DP218" s="51" t="str">
        <f>IFERROR(AVERAGEIFS('Orders - December 2020'!$I$2:$I$2047,'Orders - December 2020'!$H$2:$H$2047,Worksheet!DP$3,'Orders - December 2020'!$C$2:$C$2047,Worksheet!$F218),"-")</f>
        <v>-</v>
      </c>
      <c r="DQ218" s="51" t="str">
        <f>IFERROR(AVERAGEIFS('Orders - December 2020'!$I$2:$I$2047,'Orders - December 2020'!$H$2:$H$2047,Worksheet!DQ$3,'Orders - December 2020'!$C$2:$C$2047,Worksheet!$F218),"-")</f>
        <v>-</v>
      </c>
      <c r="DR218" s="51" t="str">
        <f>IFERROR(AVERAGEIFS('Orders - December 2020'!$I$2:$I$2047,'Orders - December 2020'!$H$2:$H$2047,Worksheet!DR$3,'Orders - December 2020'!$C$2:$C$2047,Worksheet!$F218),"-")</f>
        <v>-</v>
      </c>
      <c r="DS218" s="51" t="str">
        <f>IFERROR(AVERAGEIFS('Orders - December 2020'!$I$2:$I$2047,'Orders - December 2020'!$H$2:$H$2047,Worksheet!DS$3,'Orders - December 2020'!$C$2:$C$2047,Worksheet!$F218),"-")</f>
        <v>-</v>
      </c>
      <c r="DT218" s="51" t="str">
        <f>IFERROR(AVERAGEIFS('Orders - December 2020'!$I$2:$I$2047,'Orders - December 2020'!$H$2:$H$2047,Worksheet!DT$3,'Orders - December 2020'!$C$2:$C$2047,Worksheet!$F218),"-")</f>
        <v>-</v>
      </c>
      <c r="DU218" s="51" t="str">
        <f>IFERROR(AVERAGEIFS('Orders - December 2020'!$I$2:$I$2047,'Orders - December 2020'!$H$2:$H$2047,Worksheet!DU$3,'Orders - December 2020'!$C$2:$C$2047,Worksheet!$F218),"-")</f>
        <v>-</v>
      </c>
      <c r="DV218" s="51" t="str">
        <f>IFERROR(AVERAGEIFS('Orders - December 2020'!$I$2:$I$2047,'Orders - December 2020'!$H$2:$H$2047,Worksheet!DV$3,'Orders - December 2020'!$C$2:$C$2047,Worksheet!$F218),"-")</f>
        <v>-</v>
      </c>
      <c r="DW218" s="51" t="str">
        <f>IFERROR(AVERAGEIFS('Orders - December 2020'!$I$2:$I$2047,'Orders - December 2020'!$H$2:$H$2047,Worksheet!DW$3,'Orders - December 2020'!$C$2:$C$2047,Worksheet!$F218),"-")</f>
        <v>-</v>
      </c>
      <c r="DX218" s="51" t="str">
        <f>IFERROR(AVERAGEIFS('Orders - December 2020'!$I$2:$I$2047,'Orders - December 2020'!$H$2:$H$2047,Worksheet!DX$3,'Orders - December 2020'!$C$2:$C$2047,Worksheet!$F218),"-")</f>
        <v>-</v>
      </c>
      <c r="DY218" s="51" t="str">
        <f>IFERROR(AVERAGEIFS('Orders - December 2020'!$I$2:$I$2047,'Orders - December 2020'!$H$2:$H$2047,Worksheet!DY$3,'Orders - December 2020'!$C$2:$C$2047,Worksheet!$F218),"-")</f>
        <v>-</v>
      </c>
      <c r="DZ218" s="51" t="str">
        <f>IFERROR(AVERAGEIFS('Orders - December 2020'!$I$2:$I$2047,'Orders - December 2020'!$H$2:$H$2047,Worksheet!DZ$3,'Orders - December 2020'!$C$2:$C$2047,Worksheet!$F218),"-")</f>
        <v>-</v>
      </c>
      <c r="EA218" s="51" t="str">
        <f>IFERROR(AVERAGEIFS('Orders - December 2020'!$I$2:$I$2047,'Orders - December 2020'!$H$2:$H$2047,Worksheet!EA$3,'Orders - December 2020'!$C$2:$C$2047,Worksheet!$F218),"-")</f>
        <v>-</v>
      </c>
      <c r="EB218" s="51" t="str">
        <f>IFERROR(AVERAGEIFS('Orders - December 2020'!$I$2:$I$2047,'Orders - December 2020'!$H$2:$H$2047,Worksheet!EB$3,'Orders - December 2020'!$C$2:$C$2047,Worksheet!$F218),"-")</f>
        <v>-</v>
      </c>
      <c r="EC218" s="51" t="str">
        <f>IFERROR(AVERAGEIFS('Orders - December 2020'!$I$2:$I$2047,'Orders - December 2020'!$H$2:$H$2047,Worksheet!EC$3,'Orders - December 2020'!$C$2:$C$2047,Worksheet!$F218),"-")</f>
        <v>-</v>
      </c>
      <c r="ED218" s="51" t="str">
        <f>IFERROR(AVERAGEIFS('Orders - December 2020'!$I$2:$I$2047,'Orders - December 2020'!$H$2:$H$2047,Worksheet!ED$3,'Orders - December 2020'!$C$2:$C$2047,Worksheet!$F218),"-")</f>
        <v>-</v>
      </c>
      <c r="EE218" s="51" t="str">
        <f>IFERROR(AVERAGEIFS('Orders - December 2020'!$I$2:$I$2047,'Orders - December 2020'!$H$2:$H$2047,Worksheet!EE$3,'Orders - December 2020'!$C$2:$C$2047,Worksheet!$F218),"-")</f>
        <v>-</v>
      </c>
      <c r="EF218" s="51" t="str">
        <f>IFERROR(AVERAGEIFS('Orders - December 2020'!$I$2:$I$2047,'Orders - December 2020'!$H$2:$H$2047,Worksheet!EF$3,'Orders - December 2020'!$C$2:$C$2047,Worksheet!$F218),"-")</f>
        <v>-</v>
      </c>
      <c r="EG218" s="51" t="str">
        <f>IFERROR(AVERAGEIFS('Orders - December 2020'!$I$2:$I$2047,'Orders - December 2020'!$H$2:$H$2047,Worksheet!EG$3,'Orders - December 2020'!$C$2:$C$2047,Worksheet!$F218),"-")</f>
        <v>-</v>
      </c>
      <c r="EH218" s="51" t="str">
        <f>IFERROR(AVERAGEIFS('Orders - December 2020'!$I$2:$I$2047,'Orders - December 2020'!$H$2:$H$2047,Worksheet!EH$3,'Orders - December 2020'!$C$2:$C$2047,Worksheet!$F218),"-")</f>
        <v>-</v>
      </c>
      <c r="EI218" s="51" t="str">
        <f>IFERROR(AVERAGEIFS('Orders - December 2020'!$I$2:$I$2047,'Orders - December 2020'!$H$2:$H$2047,Worksheet!EI$3,'Orders - December 2020'!$C$2:$C$2047,Worksheet!$F218),"-")</f>
        <v>-</v>
      </c>
      <c r="EJ218" s="51" t="str">
        <f>IFERROR(AVERAGEIFS('Orders - December 2020'!$I$2:$I$2047,'Orders - December 2020'!$H$2:$H$2047,Worksheet!EJ$3,'Orders - December 2020'!$C$2:$C$2047,Worksheet!$F218),"-")</f>
        <v>-</v>
      </c>
      <c r="EK218" s="51" t="str">
        <f>IFERROR(AVERAGEIFS('Orders - December 2020'!$I$2:$I$2047,'Orders - December 2020'!$H$2:$H$2047,Worksheet!EK$3,'Orders - December 2020'!$C$2:$C$2047,Worksheet!$F218),"-")</f>
        <v>-</v>
      </c>
      <c r="EL218" s="51" t="str">
        <f>IFERROR(AVERAGEIFS('Orders - December 2020'!$I$2:$I$2047,'Orders - December 2020'!$H$2:$H$2047,Worksheet!EL$3,'Orders - December 2020'!$C$2:$C$2047,Worksheet!$F218),"-")</f>
        <v>-</v>
      </c>
      <c r="EM218" s="51" t="str">
        <f>IFERROR(AVERAGEIFS('Orders - December 2020'!$I$2:$I$2047,'Orders - December 2020'!$H$2:$H$2047,Worksheet!EM$3,'Orders - December 2020'!$C$2:$C$2047,Worksheet!$F218),"-")</f>
        <v>-</v>
      </c>
      <c r="EN218" s="51" t="str">
        <f>IFERROR(AVERAGEIFS('Orders - December 2020'!$I$2:$I$2047,'Orders - December 2020'!$H$2:$H$2047,Worksheet!EN$3,'Orders - December 2020'!$C$2:$C$2047,Worksheet!$F218),"-")</f>
        <v>-</v>
      </c>
      <c r="EO218" s="51" t="str">
        <f>IFERROR(AVERAGEIFS('Orders - December 2020'!$I$2:$I$2047,'Orders - December 2020'!$H$2:$H$2047,Worksheet!EO$3,'Orders - December 2020'!$C$2:$C$2047,Worksheet!$F218),"-")</f>
        <v>-</v>
      </c>
      <c r="EP218" s="51" t="str">
        <f>IFERROR(AVERAGEIFS('Orders - December 2020'!$I$2:$I$2047,'Orders - December 2020'!$H$2:$H$2047,Worksheet!EP$3,'Orders - December 2020'!$C$2:$C$2047,Worksheet!$F218),"-")</f>
        <v>-</v>
      </c>
      <c r="EQ218" s="51" t="str">
        <f>IFERROR(AVERAGEIFS('Orders - December 2020'!$I$2:$I$2047,'Orders - December 2020'!$H$2:$H$2047,Worksheet!EQ$3,'Orders - December 2020'!$C$2:$C$2047,Worksheet!$F218),"-")</f>
        <v>-</v>
      </c>
      <c r="ER218" s="51" t="str">
        <f>IFERROR(AVERAGEIFS('Orders - December 2020'!$I$2:$I$2047,'Orders - December 2020'!$H$2:$H$2047,Worksheet!ER$3,'Orders - December 2020'!$C$2:$C$2047,Worksheet!$F218),"-")</f>
        <v>-</v>
      </c>
      <c r="ES218" s="51" t="str">
        <f>IFERROR(AVERAGEIFS('Orders - December 2020'!$I$2:$I$2047,'Orders - December 2020'!$H$2:$H$2047,Worksheet!ES$3,'Orders - December 2020'!$C$2:$C$2047,Worksheet!$F218),"-")</f>
        <v>-</v>
      </c>
      <c r="ET218" s="51" t="str">
        <f>IFERROR(AVERAGEIFS('Orders - December 2020'!$I$2:$I$2047,'Orders - December 2020'!$H$2:$H$2047,Worksheet!ET$3,'Orders - December 2020'!$C$2:$C$2047,Worksheet!$F218),"-")</f>
        <v>-</v>
      </c>
      <c r="EU218" s="51" t="str">
        <f>IFERROR(AVERAGEIFS('Orders - December 2020'!$I$2:$I$2047,'Orders - December 2020'!$H$2:$H$2047,Worksheet!EU$3,'Orders - December 2020'!$C$2:$C$2047,Worksheet!$F218),"-")</f>
        <v>-</v>
      </c>
      <c r="EV218" s="51" t="str">
        <f>IFERROR(AVERAGEIFS('Orders - December 2020'!$I$2:$I$2047,'Orders - December 2020'!$H$2:$H$2047,Worksheet!EV$3,'Orders - December 2020'!$C$2:$C$2047,Worksheet!$F218),"-")</f>
        <v>-</v>
      </c>
      <c r="EW218" s="51" t="str">
        <f>IFERROR(AVERAGEIFS('Orders - December 2020'!$I$2:$I$2047,'Orders - December 2020'!$H$2:$H$2047,Worksheet!EW$3,'Orders - December 2020'!$C$2:$C$2047,Worksheet!$F218),"-")</f>
        <v>-</v>
      </c>
      <c r="EX218" s="51" t="str">
        <f>IFERROR(AVERAGEIFS('Orders - December 2020'!$I$2:$I$2047,'Orders - December 2020'!$H$2:$H$2047,Worksheet!EX$3,'Orders - December 2020'!$C$2:$C$2047,Worksheet!$F218),"-")</f>
        <v>-</v>
      </c>
      <c r="EY218" s="51" t="str">
        <f>IFERROR(AVERAGEIFS('Orders - December 2020'!$I$2:$I$2047,'Orders - December 2020'!$H$2:$H$2047,Worksheet!EY$3,'Orders - December 2020'!$C$2:$C$2047,Worksheet!$F218),"-")</f>
        <v>-</v>
      </c>
      <c r="EZ218" s="51" t="str">
        <f>IFERROR(AVERAGEIFS('Orders - December 2020'!$I$2:$I$2047,'Orders - December 2020'!$H$2:$H$2047,Worksheet!EZ$3,'Orders - December 2020'!$C$2:$C$2047,Worksheet!$F218),"-")</f>
        <v>-</v>
      </c>
      <c r="FA218" s="51" t="str">
        <f>IFERROR(AVERAGEIFS('Orders - December 2020'!$I$2:$I$2047,'Orders - December 2020'!$H$2:$H$2047,Worksheet!FA$3,'Orders - December 2020'!$C$2:$C$2047,Worksheet!$F218),"-")</f>
        <v>-</v>
      </c>
      <c r="FB218" s="51" t="str">
        <f>IFERROR(AVERAGEIFS('Orders - December 2020'!$I$2:$I$2047,'Orders - December 2020'!$H$2:$H$2047,Worksheet!FB$3,'Orders - December 2020'!$C$2:$C$2047,Worksheet!$F218),"-")</f>
        <v>-</v>
      </c>
      <c r="FC218" s="51" t="str">
        <f>IFERROR(AVERAGEIFS('Orders - December 2020'!$I$2:$I$2047,'Orders - December 2020'!$H$2:$H$2047,Worksheet!FC$3,'Orders - December 2020'!$C$2:$C$2047,Worksheet!$F218),"-")</f>
        <v>-</v>
      </c>
      <c r="FD218" s="51" t="str">
        <f>IFERROR(AVERAGEIFS('Orders - December 2020'!$I$2:$I$2047,'Orders - December 2020'!$H$2:$H$2047,Worksheet!FD$3,'Orders - December 2020'!$C$2:$C$2047,Worksheet!$F218),"-")</f>
        <v>-</v>
      </c>
      <c r="FE218" s="51" t="str">
        <f>IFERROR(AVERAGEIFS('Orders - December 2020'!$I$2:$I$2047,'Orders - December 2020'!$H$2:$H$2047,Worksheet!FE$3,'Orders - December 2020'!$C$2:$C$2047,Worksheet!$F218),"-")</f>
        <v>-</v>
      </c>
      <c r="FF218" s="51" t="str">
        <f>IFERROR(AVERAGEIFS('Orders - December 2020'!$I$2:$I$2047,'Orders - December 2020'!$H$2:$H$2047,Worksheet!FF$3,'Orders - December 2020'!$C$2:$C$2047,Worksheet!$F218),"-")</f>
        <v>-</v>
      </c>
      <c r="FG218" s="52" t="str">
        <f>IFERROR(AVERAGEIFS('Orders - December 2020'!$I$2:$I$2047,'Orders - December 2020'!$H$2:$H$2047,Worksheet!FG$3,'Orders - December 2020'!$C$2:$C$2047,Worksheet!$F218),"-")</f>
        <v>-</v>
      </c>
    </row>
    <row r="219" spans="6:163">
      <c r="F219" s="45" t="str">
        <v>Madam junior Minimart</v>
      </c>
      <c r="G219" s="50" t="str">
        <f>IFERROR(AVERAGEIFS('Orders - December 2020'!$I$2:$I$2047,'Orders - December 2020'!$H$2:$H$2047,Worksheet!G$3,'Orders - December 2020'!$C$2:$C$2047,Worksheet!$F219),"-")</f>
        <v>-</v>
      </c>
      <c r="H219" s="51" t="str">
        <f>IFERROR(AVERAGEIFS('Orders - December 2020'!$I$2:$I$2047,'Orders - December 2020'!$H$2:$H$2047,Worksheet!H$3,'Orders - December 2020'!$C$2:$C$2047,Worksheet!$F219),"-")</f>
        <v>-</v>
      </c>
      <c r="I219" s="51" t="str">
        <f>IFERROR(AVERAGEIFS('Orders - December 2020'!$I$2:$I$2047,'Orders - December 2020'!$H$2:$H$2047,Worksheet!I$3,'Orders - December 2020'!$C$2:$C$2047,Worksheet!$F219),"-")</f>
        <v>-</v>
      </c>
      <c r="J219" s="51" t="str">
        <f>IFERROR(AVERAGEIFS('Orders - December 2020'!$I$2:$I$2047,'Orders - December 2020'!$H$2:$H$2047,Worksheet!J$3,'Orders - December 2020'!$C$2:$C$2047,Worksheet!$F219),"-")</f>
        <v>-</v>
      </c>
      <c r="K219" s="51" t="str">
        <f>IFERROR(AVERAGEIFS('Orders - December 2020'!$I$2:$I$2047,'Orders - December 2020'!$H$2:$H$2047,Worksheet!K$3,'Orders - December 2020'!$C$2:$C$2047,Worksheet!$F219),"-")</f>
        <v>-</v>
      </c>
      <c r="L219" s="51" t="str">
        <f>IFERROR(AVERAGEIFS('Orders - December 2020'!$I$2:$I$2047,'Orders - December 2020'!$H$2:$H$2047,Worksheet!L$3,'Orders - December 2020'!$C$2:$C$2047,Worksheet!$F219),"-")</f>
        <v>-</v>
      </c>
      <c r="M219" s="51" t="str">
        <f>IFERROR(AVERAGEIFS('Orders - December 2020'!$I$2:$I$2047,'Orders - December 2020'!$H$2:$H$2047,Worksheet!M$3,'Orders - December 2020'!$C$2:$C$2047,Worksheet!$F219),"-")</f>
        <v>-</v>
      </c>
      <c r="N219" s="51" t="str">
        <f>IFERROR(AVERAGEIFS('Orders - December 2020'!$I$2:$I$2047,'Orders - December 2020'!$H$2:$H$2047,Worksheet!N$3,'Orders - December 2020'!$C$2:$C$2047,Worksheet!$F219),"-")</f>
        <v>-</v>
      </c>
      <c r="O219" s="51" t="str">
        <f>IFERROR(AVERAGEIFS('Orders - December 2020'!$I$2:$I$2047,'Orders - December 2020'!$H$2:$H$2047,Worksheet!O$3,'Orders - December 2020'!$C$2:$C$2047,Worksheet!$F219),"-")</f>
        <v>-</v>
      </c>
      <c r="P219" s="51" t="str">
        <f>IFERROR(AVERAGEIFS('Orders - December 2020'!$I$2:$I$2047,'Orders - December 2020'!$H$2:$H$2047,Worksheet!P$3,'Orders - December 2020'!$C$2:$C$2047,Worksheet!$F219),"-")</f>
        <v>-</v>
      </c>
      <c r="Q219" s="51" t="str">
        <f>IFERROR(AVERAGEIFS('Orders - December 2020'!$I$2:$I$2047,'Orders - December 2020'!$H$2:$H$2047,Worksheet!Q$3,'Orders - December 2020'!$C$2:$C$2047,Worksheet!$F219),"-")</f>
        <v>-</v>
      </c>
      <c r="R219" s="51" t="str">
        <f>IFERROR(AVERAGEIFS('Orders - December 2020'!$I$2:$I$2047,'Orders - December 2020'!$H$2:$H$2047,Worksheet!R$3,'Orders - December 2020'!$C$2:$C$2047,Worksheet!$F219),"-")</f>
        <v>-</v>
      </c>
      <c r="S219" s="51" t="str">
        <f>IFERROR(AVERAGEIFS('Orders - December 2020'!$I$2:$I$2047,'Orders - December 2020'!$H$2:$H$2047,Worksheet!S$3,'Orders - December 2020'!$C$2:$C$2047,Worksheet!$F219),"-")</f>
        <v>-</v>
      </c>
      <c r="T219" s="51" t="str">
        <f>IFERROR(AVERAGEIFS('Orders - December 2020'!$I$2:$I$2047,'Orders - December 2020'!$H$2:$H$2047,Worksheet!T$3,'Orders - December 2020'!$C$2:$C$2047,Worksheet!$F219),"-")</f>
        <v>-</v>
      </c>
      <c r="U219" s="51" t="str">
        <f>IFERROR(AVERAGEIFS('Orders - December 2020'!$I$2:$I$2047,'Orders - December 2020'!$H$2:$H$2047,Worksheet!U$3,'Orders - December 2020'!$C$2:$C$2047,Worksheet!$F219),"-")</f>
        <v>-</v>
      </c>
      <c r="V219" s="51" t="str">
        <f>IFERROR(AVERAGEIFS('Orders - December 2020'!$I$2:$I$2047,'Orders - December 2020'!$H$2:$H$2047,Worksheet!V$3,'Orders - December 2020'!$C$2:$C$2047,Worksheet!$F219),"-")</f>
        <v>-</v>
      </c>
      <c r="W219" s="51" t="str">
        <f>IFERROR(AVERAGEIFS('Orders - December 2020'!$I$2:$I$2047,'Orders - December 2020'!$H$2:$H$2047,Worksheet!W$3,'Orders - December 2020'!$C$2:$C$2047,Worksheet!$F219),"-")</f>
        <v>-</v>
      </c>
      <c r="X219" s="51" t="str">
        <f>IFERROR(AVERAGEIFS('Orders - December 2020'!$I$2:$I$2047,'Orders - December 2020'!$H$2:$H$2047,Worksheet!X$3,'Orders - December 2020'!$C$2:$C$2047,Worksheet!$F219),"-")</f>
        <v>-</v>
      </c>
      <c r="Y219" s="51" t="str">
        <f>IFERROR(AVERAGEIFS('Orders - December 2020'!$I$2:$I$2047,'Orders - December 2020'!$H$2:$H$2047,Worksheet!Y$3,'Orders - December 2020'!$C$2:$C$2047,Worksheet!$F219),"-")</f>
        <v>-</v>
      </c>
      <c r="Z219" s="51" t="str">
        <f>IFERROR(AVERAGEIFS('Orders - December 2020'!$I$2:$I$2047,'Orders - December 2020'!$H$2:$H$2047,Worksheet!Z$3,'Orders - December 2020'!$C$2:$C$2047,Worksheet!$F219),"-")</f>
        <v>-</v>
      </c>
      <c r="AA219" s="51" t="str">
        <f>IFERROR(AVERAGEIFS('Orders - December 2020'!$I$2:$I$2047,'Orders - December 2020'!$H$2:$H$2047,Worksheet!AA$3,'Orders - December 2020'!$C$2:$C$2047,Worksheet!$F219),"-")</f>
        <v>-</v>
      </c>
      <c r="AB219" s="51" t="str">
        <f>IFERROR(AVERAGEIFS('Orders - December 2020'!$I$2:$I$2047,'Orders - December 2020'!$H$2:$H$2047,Worksheet!AB$3,'Orders - December 2020'!$C$2:$C$2047,Worksheet!$F219),"-")</f>
        <v>-</v>
      </c>
      <c r="AC219" s="51" t="str">
        <f>IFERROR(AVERAGEIFS('Orders - December 2020'!$I$2:$I$2047,'Orders - December 2020'!$H$2:$H$2047,Worksheet!AC$3,'Orders - December 2020'!$C$2:$C$2047,Worksheet!$F219),"-")</f>
        <v>-</v>
      </c>
      <c r="AD219" s="51" t="str">
        <f>IFERROR(AVERAGEIFS('Orders - December 2020'!$I$2:$I$2047,'Orders - December 2020'!$H$2:$H$2047,Worksheet!AD$3,'Orders - December 2020'!$C$2:$C$2047,Worksheet!$F219),"-")</f>
        <v>-</v>
      </c>
      <c r="AE219" s="51" t="str">
        <f>IFERROR(AVERAGEIFS('Orders - December 2020'!$I$2:$I$2047,'Orders - December 2020'!$H$2:$H$2047,Worksheet!AE$3,'Orders - December 2020'!$C$2:$C$2047,Worksheet!$F219),"-")</f>
        <v>-</v>
      </c>
      <c r="AF219" s="51" t="str">
        <f>IFERROR(AVERAGEIFS('Orders - December 2020'!$I$2:$I$2047,'Orders - December 2020'!$H$2:$H$2047,Worksheet!AF$3,'Orders - December 2020'!$C$2:$C$2047,Worksheet!$F219),"-")</f>
        <v>-</v>
      </c>
      <c r="AG219" s="51" t="str">
        <f>IFERROR(AVERAGEIFS('Orders - December 2020'!$I$2:$I$2047,'Orders - December 2020'!$H$2:$H$2047,Worksheet!AG$3,'Orders - December 2020'!$C$2:$C$2047,Worksheet!$F219),"-")</f>
        <v>-</v>
      </c>
      <c r="AH219" s="51" t="str">
        <f>IFERROR(AVERAGEIFS('Orders - December 2020'!$I$2:$I$2047,'Orders - December 2020'!$H$2:$H$2047,Worksheet!AH$3,'Orders - December 2020'!$C$2:$C$2047,Worksheet!$F219),"-")</f>
        <v>-</v>
      </c>
      <c r="AI219" s="51" t="str">
        <f>IFERROR(AVERAGEIFS('Orders - December 2020'!$I$2:$I$2047,'Orders - December 2020'!$H$2:$H$2047,Worksheet!AI$3,'Orders - December 2020'!$C$2:$C$2047,Worksheet!$F219),"-")</f>
        <v>-</v>
      </c>
      <c r="AJ219" s="51" t="str">
        <f>IFERROR(AVERAGEIFS('Orders - December 2020'!$I$2:$I$2047,'Orders - December 2020'!$H$2:$H$2047,Worksheet!AJ$3,'Orders - December 2020'!$C$2:$C$2047,Worksheet!$F219),"-")</f>
        <v>-</v>
      </c>
      <c r="AK219" s="51" t="str">
        <f>IFERROR(AVERAGEIFS('Orders - December 2020'!$I$2:$I$2047,'Orders - December 2020'!$H$2:$H$2047,Worksheet!AK$3,'Orders - December 2020'!$C$2:$C$2047,Worksheet!$F219),"-")</f>
        <v>-</v>
      </c>
      <c r="AL219" s="51" t="str">
        <f>IFERROR(AVERAGEIFS('Orders - December 2020'!$I$2:$I$2047,'Orders - December 2020'!$H$2:$H$2047,Worksheet!AL$3,'Orders - December 2020'!$C$2:$C$2047,Worksheet!$F219),"-")</f>
        <v>-</v>
      </c>
      <c r="AM219" s="51" t="str">
        <f>IFERROR(AVERAGEIFS('Orders - December 2020'!$I$2:$I$2047,'Orders - December 2020'!$H$2:$H$2047,Worksheet!AM$3,'Orders - December 2020'!$C$2:$C$2047,Worksheet!$F219),"-")</f>
        <v>-</v>
      </c>
      <c r="AN219" s="51" t="str">
        <f>IFERROR(AVERAGEIFS('Orders - December 2020'!$I$2:$I$2047,'Orders - December 2020'!$H$2:$H$2047,Worksheet!AN$3,'Orders - December 2020'!$C$2:$C$2047,Worksheet!$F219),"-")</f>
        <v>-</v>
      </c>
      <c r="AO219" s="51" t="str">
        <f>IFERROR(AVERAGEIFS('Orders - December 2020'!$I$2:$I$2047,'Orders - December 2020'!$H$2:$H$2047,Worksheet!AO$3,'Orders - December 2020'!$C$2:$C$2047,Worksheet!$F219),"-")</f>
        <v>-</v>
      </c>
      <c r="AP219" s="51" t="str">
        <f>IFERROR(AVERAGEIFS('Orders - December 2020'!$I$2:$I$2047,'Orders - December 2020'!$H$2:$H$2047,Worksheet!AP$3,'Orders - December 2020'!$C$2:$C$2047,Worksheet!$F219),"-")</f>
        <v>-</v>
      </c>
      <c r="AQ219" s="51" t="str">
        <f>IFERROR(AVERAGEIFS('Orders - December 2020'!$I$2:$I$2047,'Orders - December 2020'!$H$2:$H$2047,Worksheet!AQ$3,'Orders - December 2020'!$C$2:$C$2047,Worksheet!$F219),"-")</f>
        <v>-</v>
      </c>
      <c r="AR219" s="51" t="str">
        <f>IFERROR(AVERAGEIFS('Orders - December 2020'!$I$2:$I$2047,'Orders - December 2020'!$H$2:$H$2047,Worksheet!AR$3,'Orders - December 2020'!$C$2:$C$2047,Worksheet!$F219),"-")</f>
        <v>-</v>
      </c>
      <c r="AS219" s="51" t="str">
        <f>IFERROR(AVERAGEIFS('Orders - December 2020'!$I$2:$I$2047,'Orders - December 2020'!$H$2:$H$2047,Worksheet!AS$3,'Orders - December 2020'!$C$2:$C$2047,Worksheet!$F219),"-")</f>
        <v>-</v>
      </c>
      <c r="AT219" s="51" t="str">
        <f>IFERROR(AVERAGEIFS('Orders - December 2020'!$I$2:$I$2047,'Orders - December 2020'!$H$2:$H$2047,Worksheet!AT$3,'Orders - December 2020'!$C$2:$C$2047,Worksheet!$F219),"-")</f>
        <v>-</v>
      </c>
      <c r="AU219" s="51" t="str">
        <f>IFERROR(AVERAGEIFS('Orders - December 2020'!$I$2:$I$2047,'Orders - December 2020'!$H$2:$H$2047,Worksheet!AU$3,'Orders - December 2020'!$C$2:$C$2047,Worksheet!$F219),"-")</f>
        <v>-</v>
      </c>
      <c r="AV219" s="51" t="str">
        <f>IFERROR(AVERAGEIFS('Orders - December 2020'!$I$2:$I$2047,'Orders - December 2020'!$H$2:$H$2047,Worksheet!AV$3,'Orders - December 2020'!$C$2:$C$2047,Worksheet!$F219),"-")</f>
        <v>-</v>
      </c>
      <c r="AW219" s="51" t="str">
        <f>IFERROR(AVERAGEIFS('Orders - December 2020'!$I$2:$I$2047,'Orders - December 2020'!$H$2:$H$2047,Worksheet!AW$3,'Orders - December 2020'!$C$2:$C$2047,Worksheet!$F219),"-")</f>
        <v>-</v>
      </c>
      <c r="AX219" s="51" t="str">
        <f>IFERROR(AVERAGEIFS('Orders - December 2020'!$I$2:$I$2047,'Orders - December 2020'!$H$2:$H$2047,Worksheet!AX$3,'Orders - December 2020'!$C$2:$C$2047,Worksheet!$F219),"-")</f>
        <v>-</v>
      </c>
      <c r="AY219" s="51" t="str">
        <f>IFERROR(AVERAGEIFS('Orders - December 2020'!$I$2:$I$2047,'Orders - December 2020'!$H$2:$H$2047,Worksheet!AY$3,'Orders - December 2020'!$C$2:$C$2047,Worksheet!$F219),"-")</f>
        <v>-</v>
      </c>
      <c r="AZ219" s="51" t="str">
        <f>IFERROR(AVERAGEIFS('Orders - December 2020'!$I$2:$I$2047,'Orders - December 2020'!$H$2:$H$2047,Worksheet!AZ$3,'Orders - December 2020'!$C$2:$C$2047,Worksheet!$F219),"-")</f>
        <v>-</v>
      </c>
      <c r="BA219" s="51" t="str">
        <f>IFERROR(AVERAGEIFS('Orders - December 2020'!$I$2:$I$2047,'Orders - December 2020'!$H$2:$H$2047,Worksheet!BA$3,'Orders - December 2020'!$C$2:$C$2047,Worksheet!$F219),"-")</f>
        <v>-</v>
      </c>
      <c r="BB219" s="51" t="str">
        <f>IFERROR(AVERAGEIFS('Orders - December 2020'!$I$2:$I$2047,'Orders - December 2020'!$H$2:$H$2047,Worksheet!BB$3,'Orders - December 2020'!$C$2:$C$2047,Worksheet!$F219),"-")</f>
        <v>-</v>
      </c>
      <c r="BC219" s="51" t="str">
        <f>IFERROR(AVERAGEIFS('Orders - December 2020'!$I$2:$I$2047,'Orders - December 2020'!$H$2:$H$2047,Worksheet!BC$3,'Orders - December 2020'!$C$2:$C$2047,Worksheet!$F219),"-")</f>
        <v>-</v>
      </c>
      <c r="BD219" s="51" t="str">
        <f>IFERROR(AVERAGEIFS('Orders - December 2020'!$I$2:$I$2047,'Orders - December 2020'!$H$2:$H$2047,Worksheet!BD$3,'Orders - December 2020'!$C$2:$C$2047,Worksheet!$F219),"-")</f>
        <v>-</v>
      </c>
      <c r="BE219" s="51" t="str">
        <f>IFERROR(AVERAGEIFS('Orders - December 2020'!$I$2:$I$2047,'Orders - December 2020'!$H$2:$H$2047,Worksheet!BE$3,'Orders - December 2020'!$C$2:$C$2047,Worksheet!$F219),"-")</f>
        <v>-</v>
      </c>
      <c r="BF219" s="51" t="str">
        <f>IFERROR(AVERAGEIFS('Orders - December 2020'!$I$2:$I$2047,'Orders - December 2020'!$H$2:$H$2047,Worksheet!BF$3,'Orders - December 2020'!$C$2:$C$2047,Worksheet!$F219),"-")</f>
        <v>-</v>
      </c>
      <c r="BG219" s="51" t="str">
        <f>IFERROR(AVERAGEIFS('Orders - December 2020'!$I$2:$I$2047,'Orders - December 2020'!$H$2:$H$2047,Worksheet!BG$3,'Orders - December 2020'!$C$2:$C$2047,Worksheet!$F219),"-")</f>
        <v>-</v>
      </c>
      <c r="BH219" s="51" t="str">
        <f>IFERROR(AVERAGEIFS('Orders - December 2020'!$I$2:$I$2047,'Orders - December 2020'!$H$2:$H$2047,Worksheet!BH$3,'Orders - December 2020'!$C$2:$C$2047,Worksheet!$F219),"-")</f>
        <v>-</v>
      </c>
      <c r="BI219" s="51" t="str">
        <f>IFERROR(AVERAGEIFS('Orders - December 2020'!$I$2:$I$2047,'Orders - December 2020'!$H$2:$H$2047,Worksheet!BI$3,'Orders - December 2020'!$C$2:$C$2047,Worksheet!$F219),"-")</f>
        <v>-</v>
      </c>
      <c r="BJ219" s="51" t="str">
        <f>IFERROR(AVERAGEIFS('Orders - December 2020'!$I$2:$I$2047,'Orders - December 2020'!$H$2:$H$2047,Worksheet!BJ$3,'Orders - December 2020'!$C$2:$C$2047,Worksheet!$F219),"-")</f>
        <v>-</v>
      </c>
      <c r="BK219" s="51" t="str">
        <f>IFERROR(AVERAGEIFS('Orders - December 2020'!$I$2:$I$2047,'Orders - December 2020'!$H$2:$H$2047,Worksheet!BK$3,'Orders - December 2020'!$C$2:$C$2047,Worksheet!$F219),"-")</f>
        <v>-</v>
      </c>
      <c r="BL219" s="51" t="str">
        <f>IFERROR(AVERAGEIFS('Orders - December 2020'!$I$2:$I$2047,'Orders - December 2020'!$H$2:$H$2047,Worksheet!BL$3,'Orders - December 2020'!$C$2:$C$2047,Worksheet!$F219),"-")</f>
        <v>-</v>
      </c>
      <c r="BM219" s="51" t="str">
        <f>IFERROR(AVERAGEIFS('Orders - December 2020'!$I$2:$I$2047,'Orders - December 2020'!$H$2:$H$2047,Worksheet!BM$3,'Orders - December 2020'!$C$2:$C$2047,Worksheet!$F219),"-")</f>
        <v>-</v>
      </c>
      <c r="BN219" s="51" t="str">
        <f>IFERROR(AVERAGEIFS('Orders - December 2020'!$I$2:$I$2047,'Orders - December 2020'!$H$2:$H$2047,Worksheet!BN$3,'Orders - December 2020'!$C$2:$C$2047,Worksheet!$F219),"-")</f>
        <v>-</v>
      </c>
      <c r="BO219" s="51" t="str">
        <f>IFERROR(AVERAGEIFS('Orders - December 2020'!$I$2:$I$2047,'Orders - December 2020'!$H$2:$H$2047,Worksheet!BO$3,'Orders - December 2020'!$C$2:$C$2047,Worksheet!$F219),"-")</f>
        <v>-</v>
      </c>
      <c r="BP219" s="51" t="str">
        <f>IFERROR(AVERAGEIFS('Orders - December 2020'!$I$2:$I$2047,'Orders - December 2020'!$H$2:$H$2047,Worksheet!BP$3,'Orders - December 2020'!$C$2:$C$2047,Worksheet!$F219),"-")</f>
        <v>-</v>
      </c>
      <c r="BQ219" s="51" t="str">
        <f>IFERROR(AVERAGEIFS('Orders - December 2020'!$I$2:$I$2047,'Orders - December 2020'!$H$2:$H$2047,Worksheet!BQ$3,'Orders - December 2020'!$C$2:$C$2047,Worksheet!$F219),"-")</f>
        <v>-</v>
      </c>
      <c r="BR219" s="51" t="str">
        <f>IFERROR(AVERAGEIFS('Orders - December 2020'!$I$2:$I$2047,'Orders - December 2020'!$H$2:$H$2047,Worksheet!BR$3,'Orders - December 2020'!$C$2:$C$2047,Worksheet!$F219),"-")</f>
        <v>-</v>
      </c>
      <c r="BS219" s="51" t="str">
        <f>IFERROR(AVERAGEIFS('Orders - December 2020'!$I$2:$I$2047,'Orders - December 2020'!$H$2:$H$2047,Worksheet!BS$3,'Orders - December 2020'!$C$2:$C$2047,Worksheet!$F219),"-")</f>
        <v>-</v>
      </c>
      <c r="BT219" s="51" t="str">
        <f>IFERROR(AVERAGEIFS('Orders - December 2020'!$I$2:$I$2047,'Orders - December 2020'!$H$2:$H$2047,Worksheet!BT$3,'Orders - December 2020'!$C$2:$C$2047,Worksheet!$F219),"-")</f>
        <v>-</v>
      </c>
      <c r="BU219" s="51" t="str">
        <f>IFERROR(AVERAGEIFS('Orders - December 2020'!$I$2:$I$2047,'Orders - December 2020'!$H$2:$H$2047,Worksheet!BU$3,'Orders - December 2020'!$C$2:$C$2047,Worksheet!$F219),"-")</f>
        <v>-</v>
      </c>
      <c r="BV219" s="51" t="str">
        <f>IFERROR(AVERAGEIFS('Orders - December 2020'!$I$2:$I$2047,'Orders - December 2020'!$H$2:$H$2047,Worksheet!BV$3,'Orders - December 2020'!$C$2:$C$2047,Worksheet!$F219),"-")</f>
        <v>-</v>
      </c>
      <c r="BW219" s="51" t="str">
        <f>IFERROR(AVERAGEIFS('Orders - December 2020'!$I$2:$I$2047,'Orders - December 2020'!$H$2:$H$2047,Worksheet!BW$3,'Orders - December 2020'!$C$2:$C$2047,Worksheet!$F219),"-")</f>
        <v>-</v>
      </c>
      <c r="BX219" s="51" t="str">
        <f>IFERROR(AVERAGEIFS('Orders - December 2020'!$I$2:$I$2047,'Orders - December 2020'!$H$2:$H$2047,Worksheet!BX$3,'Orders - December 2020'!$C$2:$C$2047,Worksheet!$F219),"-")</f>
        <v>-</v>
      </c>
      <c r="BY219" s="51" t="str">
        <f>IFERROR(AVERAGEIFS('Orders - December 2020'!$I$2:$I$2047,'Orders - December 2020'!$H$2:$H$2047,Worksheet!BY$3,'Orders - December 2020'!$C$2:$C$2047,Worksheet!$F219),"-")</f>
        <v>-</v>
      </c>
      <c r="BZ219" s="51" t="str">
        <f>IFERROR(AVERAGEIFS('Orders - December 2020'!$I$2:$I$2047,'Orders - December 2020'!$H$2:$H$2047,Worksheet!BZ$3,'Orders - December 2020'!$C$2:$C$2047,Worksheet!$F219),"-")</f>
        <v>-</v>
      </c>
      <c r="CA219" s="51" t="str">
        <f>IFERROR(AVERAGEIFS('Orders - December 2020'!$I$2:$I$2047,'Orders - December 2020'!$H$2:$H$2047,Worksheet!CA$3,'Orders - December 2020'!$C$2:$C$2047,Worksheet!$F219),"-")</f>
        <v>-</v>
      </c>
      <c r="CB219" s="51" t="str">
        <f>IFERROR(AVERAGEIFS('Orders - December 2020'!$I$2:$I$2047,'Orders - December 2020'!$H$2:$H$2047,Worksheet!CB$3,'Orders - December 2020'!$C$2:$C$2047,Worksheet!$F219),"-")</f>
        <v>-</v>
      </c>
      <c r="CC219" s="51" t="str">
        <f>IFERROR(AVERAGEIFS('Orders - December 2020'!$I$2:$I$2047,'Orders - December 2020'!$H$2:$H$2047,Worksheet!CC$3,'Orders - December 2020'!$C$2:$C$2047,Worksheet!$F219),"-")</f>
        <v>-</v>
      </c>
      <c r="CD219" s="51" t="str">
        <f>IFERROR(AVERAGEIFS('Orders - December 2020'!$I$2:$I$2047,'Orders - December 2020'!$H$2:$H$2047,Worksheet!CD$3,'Orders - December 2020'!$C$2:$C$2047,Worksheet!$F219),"-")</f>
        <v>-</v>
      </c>
      <c r="CE219" s="51" t="str">
        <f>IFERROR(AVERAGEIFS('Orders - December 2020'!$I$2:$I$2047,'Orders - December 2020'!$H$2:$H$2047,Worksheet!CE$3,'Orders - December 2020'!$C$2:$C$2047,Worksheet!$F219),"-")</f>
        <v>-</v>
      </c>
      <c r="CF219" s="51" t="str">
        <f>IFERROR(AVERAGEIFS('Orders - December 2020'!$I$2:$I$2047,'Orders - December 2020'!$H$2:$H$2047,Worksheet!CF$3,'Orders - December 2020'!$C$2:$C$2047,Worksheet!$F219),"-")</f>
        <v>-</v>
      </c>
      <c r="CG219" s="51" t="str">
        <f>IFERROR(AVERAGEIFS('Orders - December 2020'!$I$2:$I$2047,'Orders - December 2020'!$H$2:$H$2047,Worksheet!CG$3,'Orders - December 2020'!$C$2:$C$2047,Worksheet!$F219),"-")</f>
        <v>-</v>
      </c>
      <c r="CH219" s="51" t="str">
        <f>IFERROR(AVERAGEIFS('Orders - December 2020'!$I$2:$I$2047,'Orders - December 2020'!$H$2:$H$2047,Worksheet!CH$3,'Orders - December 2020'!$C$2:$C$2047,Worksheet!$F219),"-")</f>
        <v>-</v>
      </c>
      <c r="CI219" s="51" t="str">
        <f>IFERROR(AVERAGEIFS('Orders - December 2020'!$I$2:$I$2047,'Orders - December 2020'!$H$2:$H$2047,Worksheet!CI$3,'Orders - December 2020'!$C$2:$C$2047,Worksheet!$F219),"-")</f>
        <v>-</v>
      </c>
      <c r="CJ219" s="51" t="str">
        <f>IFERROR(AVERAGEIFS('Orders - December 2020'!$I$2:$I$2047,'Orders - December 2020'!$H$2:$H$2047,Worksheet!CJ$3,'Orders - December 2020'!$C$2:$C$2047,Worksheet!$F219),"-")</f>
        <v>-</v>
      </c>
      <c r="CK219" s="51" t="str">
        <f>IFERROR(AVERAGEIFS('Orders - December 2020'!$I$2:$I$2047,'Orders - December 2020'!$H$2:$H$2047,Worksheet!CK$3,'Orders - December 2020'!$C$2:$C$2047,Worksheet!$F219),"-")</f>
        <v>-</v>
      </c>
      <c r="CL219" s="51" t="str">
        <f>IFERROR(AVERAGEIFS('Orders - December 2020'!$I$2:$I$2047,'Orders - December 2020'!$H$2:$H$2047,Worksheet!CL$3,'Orders - December 2020'!$C$2:$C$2047,Worksheet!$F219),"-")</f>
        <v>-</v>
      </c>
      <c r="CM219" s="51" t="str">
        <f>IFERROR(AVERAGEIFS('Orders - December 2020'!$I$2:$I$2047,'Orders - December 2020'!$H$2:$H$2047,Worksheet!CM$3,'Orders - December 2020'!$C$2:$C$2047,Worksheet!$F219),"-")</f>
        <v>-</v>
      </c>
      <c r="CN219" s="51" t="str">
        <f>IFERROR(AVERAGEIFS('Orders - December 2020'!$I$2:$I$2047,'Orders - December 2020'!$H$2:$H$2047,Worksheet!CN$3,'Orders - December 2020'!$C$2:$C$2047,Worksheet!$F219),"-")</f>
        <v>-</v>
      </c>
      <c r="CO219" s="51" t="str">
        <f>IFERROR(AVERAGEIFS('Orders - December 2020'!$I$2:$I$2047,'Orders - December 2020'!$H$2:$H$2047,Worksheet!CO$3,'Orders - December 2020'!$C$2:$C$2047,Worksheet!$F219),"-")</f>
        <v>-</v>
      </c>
      <c r="CP219" s="51" t="str">
        <f>IFERROR(AVERAGEIFS('Orders - December 2020'!$I$2:$I$2047,'Orders - December 2020'!$H$2:$H$2047,Worksheet!CP$3,'Orders - December 2020'!$C$2:$C$2047,Worksheet!$F219),"-")</f>
        <v>-</v>
      </c>
      <c r="CQ219" s="51">
        <f>IFERROR(AVERAGEIFS('Orders - December 2020'!$I$2:$I$2047,'Orders - December 2020'!$H$2:$H$2047,Worksheet!CQ$3,'Orders - December 2020'!$C$2:$C$2047,Worksheet!$F219),"-")</f>
        <v>20</v>
      </c>
      <c r="CR219" s="51" t="str">
        <f>IFERROR(AVERAGEIFS('Orders - December 2020'!$I$2:$I$2047,'Orders - December 2020'!$H$2:$H$2047,Worksheet!CR$3,'Orders - December 2020'!$C$2:$C$2047,Worksheet!$F219),"-")</f>
        <v>-</v>
      </c>
      <c r="CS219" s="51" t="str">
        <f>IFERROR(AVERAGEIFS('Orders - December 2020'!$I$2:$I$2047,'Orders - December 2020'!$H$2:$H$2047,Worksheet!CS$3,'Orders - December 2020'!$C$2:$C$2047,Worksheet!$F219),"-")</f>
        <v>-</v>
      </c>
      <c r="CT219" s="51" t="str">
        <f>IFERROR(AVERAGEIFS('Orders - December 2020'!$I$2:$I$2047,'Orders - December 2020'!$H$2:$H$2047,Worksheet!CT$3,'Orders - December 2020'!$C$2:$C$2047,Worksheet!$F219),"-")</f>
        <v>-</v>
      </c>
      <c r="CU219" s="51" t="str">
        <f>IFERROR(AVERAGEIFS('Orders - December 2020'!$I$2:$I$2047,'Orders - December 2020'!$H$2:$H$2047,Worksheet!CU$3,'Orders - December 2020'!$C$2:$C$2047,Worksheet!$F219),"-")</f>
        <v>-</v>
      </c>
      <c r="CV219" s="51" t="str">
        <f>IFERROR(AVERAGEIFS('Orders - December 2020'!$I$2:$I$2047,'Orders - December 2020'!$H$2:$H$2047,Worksheet!CV$3,'Orders - December 2020'!$C$2:$C$2047,Worksheet!$F219),"-")</f>
        <v>-</v>
      </c>
      <c r="CW219" s="51" t="str">
        <f>IFERROR(AVERAGEIFS('Orders - December 2020'!$I$2:$I$2047,'Orders - December 2020'!$H$2:$H$2047,Worksheet!CW$3,'Orders - December 2020'!$C$2:$C$2047,Worksheet!$F219),"-")</f>
        <v>-</v>
      </c>
      <c r="CX219" s="51" t="str">
        <f>IFERROR(AVERAGEIFS('Orders - December 2020'!$I$2:$I$2047,'Orders - December 2020'!$H$2:$H$2047,Worksheet!CX$3,'Orders - December 2020'!$C$2:$C$2047,Worksheet!$F219),"-")</f>
        <v>-</v>
      </c>
      <c r="CY219" s="51" t="str">
        <f>IFERROR(AVERAGEIFS('Orders - December 2020'!$I$2:$I$2047,'Orders - December 2020'!$H$2:$H$2047,Worksheet!CY$3,'Orders - December 2020'!$C$2:$C$2047,Worksheet!$F219),"-")</f>
        <v>-</v>
      </c>
      <c r="CZ219" s="51" t="str">
        <f>IFERROR(AVERAGEIFS('Orders - December 2020'!$I$2:$I$2047,'Orders - December 2020'!$H$2:$H$2047,Worksheet!CZ$3,'Orders - December 2020'!$C$2:$C$2047,Worksheet!$F219),"-")</f>
        <v>-</v>
      </c>
      <c r="DA219" s="51" t="str">
        <f>IFERROR(AVERAGEIFS('Orders - December 2020'!$I$2:$I$2047,'Orders - December 2020'!$H$2:$H$2047,Worksheet!DA$3,'Orders - December 2020'!$C$2:$C$2047,Worksheet!$F219),"-")</f>
        <v>-</v>
      </c>
      <c r="DB219" s="51" t="str">
        <f>IFERROR(AVERAGEIFS('Orders - December 2020'!$I$2:$I$2047,'Orders - December 2020'!$H$2:$H$2047,Worksheet!DB$3,'Orders - December 2020'!$C$2:$C$2047,Worksheet!$F219),"-")</f>
        <v>-</v>
      </c>
      <c r="DC219" s="51" t="str">
        <f>IFERROR(AVERAGEIFS('Orders - December 2020'!$I$2:$I$2047,'Orders - December 2020'!$H$2:$H$2047,Worksheet!DC$3,'Orders - December 2020'!$C$2:$C$2047,Worksheet!$F219),"-")</f>
        <v>-</v>
      </c>
      <c r="DD219" s="51" t="str">
        <f>IFERROR(AVERAGEIFS('Orders - December 2020'!$I$2:$I$2047,'Orders - December 2020'!$H$2:$H$2047,Worksheet!DD$3,'Orders - December 2020'!$C$2:$C$2047,Worksheet!$F219),"-")</f>
        <v>-</v>
      </c>
      <c r="DE219" s="51" t="str">
        <f>IFERROR(AVERAGEIFS('Orders - December 2020'!$I$2:$I$2047,'Orders - December 2020'!$H$2:$H$2047,Worksheet!DE$3,'Orders - December 2020'!$C$2:$C$2047,Worksheet!$F219),"-")</f>
        <v>-</v>
      </c>
      <c r="DF219" s="51" t="str">
        <f>IFERROR(AVERAGEIFS('Orders - December 2020'!$I$2:$I$2047,'Orders - December 2020'!$H$2:$H$2047,Worksheet!DF$3,'Orders - December 2020'!$C$2:$C$2047,Worksheet!$F219),"-")</f>
        <v>-</v>
      </c>
      <c r="DG219" s="51" t="str">
        <f>IFERROR(AVERAGEIFS('Orders - December 2020'!$I$2:$I$2047,'Orders - December 2020'!$H$2:$H$2047,Worksheet!DG$3,'Orders - December 2020'!$C$2:$C$2047,Worksheet!$F219),"-")</f>
        <v>-</v>
      </c>
      <c r="DH219" s="51" t="str">
        <f>IFERROR(AVERAGEIFS('Orders - December 2020'!$I$2:$I$2047,'Orders - December 2020'!$H$2:$H$2047,Worksheet!DH$3,'Orders - December 2020'!$C$2:$C$2047,Worksheet!$F219),"-")</f>
        <v>-</v>
      </c>
      <c r="DI219" s="51" t="str">
        <f>IFERROR(AVERAGEIFS('Orders - December 2020'!$I$2:$I$2047,'Orders - December 2020'!$H$2:$H$2047,Worksheet!DI$3,'Orders - December 2020'!$C$2:$C$2047,Worksheet!$F219),"-")</f>
        <v>-</v>
      </c>
      <c r="DJ219" s="51" t="str">
        <f>IFERROR(AVERAGEIFS('Orders - December 2020'!$I$2:$I$2047,'Orders - December 2020'!$H$2:$H$2047,Worksheet!DJ$3,'Orders - December 2020'!$C$2:$C$2047,Worksheet!$F219),"-")</f>
        <v>-</v>
      </c>
      <c r="DK219" s="51" t="str">
        <f>IFERROR(AVERAGEIFS('Orders - December 2020'!$I$2:$I$2047,'Orders - December 2020'!$H$2:$H$2047,Worksheet!DK$3,'Orders - December 2020'!$C$2:$C$2047,Worksheet!$F219),"-")</f>
        <v>-</v>
      </c>
      <c r="DL219" s="51" t="str">
        <f>IFERROR(AVERAGEIFS('Orders - December 2020'!$I$2:$I$2047,'Orders - December 2020'!$H$2:$H$2047,Worksheet!DL$3,'Orders - December 2020'!$C$2:$C$2047,Worksheet!$F219),"-")</f>
        <v>-</v>
      </c>
      <c r="DM219" s="51" t="str">
        <f>IFERROR(AVERAGEIFS('Orders - December 2020'!$I$2:$I$2047,'Orders - December 2020'!$H$2:$H$2047,Worksheet!DM$3,'Orders - December 2020'!$C$2:$C$2047,Worksheet!$F219),"-")</f>
        <v>-</v>
      </c>
      <c r="DN219" s="51" t="str">
        <f>IFERROR(AVERAGEIFS('Orders - December 2020'!$I$2:$I$2047,'Orders - December 2020'!$H$2:$H$2047,Worksheet!DN$3,'Orders - December 2020'!$C$2:$C$2047,Worksheet!$F219),"-")</f>
        <v>-</v>
      </c>
      <c r="DO219" s="51" t="str">
        <f>IFERROR(AVERAGEIFS('Orders - December 2020'!$I$2:$I$2047,'Orders - December 2020'!$H$2:$H$2047,Worksheet!DO$3,'Orders - December 2020'!$C$2:$C$2047,Worksheet!$F219),"-")</f>
        <v>-</v>
      </c>
      <c r="DP219" s="51" t="str">
        <f>IFERROR(AVERAGEIFS('Orders - December 2020'!$I$2:$I$2047,'Orders - December 2020'!$H$2:$H$2047,Worksheet!DP$3,'Orders - December 2020'!$C$2:$C$2047,Worksheet!$F219),"-")</f>
        <v>-</v>
      </c>
      <c r="DQ219" s="51" t="str">
        <f>IFERROR(AVERAGEIFS('Orders - December 2020'!$I$2:$I$2047,'Orders - December 2020'!$H$2:$H$2047,Worksheet!DQ$3,'Orders - December 2020'!$C$2:$C$2047,Worksheet!$F219),"-")</f>
        <v>-</v>
      </c>
      <c r="DR219" s="51" t="str">
        <f>IFERROR(AVERAGEIFS('Orders - December 2020'!$I$2:$I$2047,'Orders - December 2020'!$H$2:$H$2047,Worksheet!DR$3,'Orders - December 2020'!$C$2:$C$2047,Worksheet!$F219),"-")</f>
        <v>-</v>
      </c>
      <c r="DS219" s="51" t="str">
        <f>IFERROR(AVERAGEIFS('Orders - December 2020'!$I$2:$I$2047,'Orders - December 2020'!$H$2:$H$2047,Worksheet!DS$3,'Orders - December 2020'!$C$2:$C$2047,Worksheet!$F219),"-")</f>
        <v>-</v>
      </c>
      <c r="DT219" s="51" t="str">
        <f>IFERROR(AVERAGEIFS('Orders - December 2020'!$I$2:$I$2047,'Orders - December 2020'!$H$2:$H$2047,Worksheet!DT$3,'Orders - December 2020'!$C$2:$C$2047,Worksheet!$F219),"-")</f>
        <v>-</v>
      </c>
      <c r="DU219" s="51" t="str">
        <f>IFERROR(AVERAGEIFS('Orders - December 2020'!$I$2:$I$2047,'Orders - December 2020'!$H$2:$H$2047,Worksheet!DU$3,'Orders - December 2020'!$C$2:$C$2047,Worksheet!$F219),"-")</f>
        <v>-</v>
      </c>
      <c r="DV219" s="51" t="str">
        <f>IFERROR(AVERAGEIFS('Orders - December 2020'!$I$2:$I$2047,'Orders - December 2020'!$H$2:$H$2047,Worksheet!DV$3,'Orders - December 2020'!$C$2:$C$2047,Worksheet!$F219),"-")</f>
        <v>-</v>
      </c>
      <c r="DW219" s="51" t="str">
        <f>IFERROR(AVERAGEIFS('Orders - December 2020'!$I$2:$I$2047,'Orders - December 2020'!$H$2:$H$2047,Worksheet!DW$3,'Orders - December 2020'!$C$2:$C$2047,Worksheet!$F219),"-")</f>
        <v>-</v>
      </c>
      <c r="DX219" s="51" t="str">
        <f>IFERROR(AVERAGEIFS('Orders - December 2020'!$I$2:$I$2047,'Orders - December 2020'!$H$2:$H$2047,Worksheet!DX$3,'Orders - December 2020'!$C$2:$C$2047,Worksheet!$F219),"-")</f>
        <v>-</v>
      </c>
      <c r="DY219" s="51" t="str">
        <f>IFERROR(AVERAGEIFS('Orders - December 2020'!$I$2:$I$2047,'Orders - December 2020'!$H$2:$H$2047,Worksheet!DY$3,'Orders - December 2020'!$C$2:$C$2047,Worksheet!$F219),"-")</f>
        <v>-</v>
      </c>
      <c r="DZ219" s="51" t="str">
        <f>IFERROR(AVERAGEIFS('Orders - December 2020'!$I$2:$I$2047,'Orders - December 2020'!$H$2:$H$2047,Worksheet!DZ$3,'Orders - December 2020'!$C$2:$C$2047,Worksheet!$F219),"-")</f>
        <v>-</v>
      </c>
      <c r="EA219" s="51" t="str">
        <f>IFERROR(AVERAGEIFS('Orders - December 2020'!$I$2:$I$2047,'Orders - December 2020'!$H$2:$H$2047,Worksheet!EA$3,'Orders - December 2020'!$C$2:$C$2047,Worksheet!$F219),"-")</f>
        <v>-</v>
      </c>
      <c r="EB219" s="51" t="str">
        <f>IFERROR(AVERAGEIFS('Orders - December 2020'!$I$2:$I$2047,'Orders - December 2020'!$H$2:$H$2047,Worksheet!EB$3,'Orders - December 2020'!$C$2:$C$2047,Worksheet!$F219),"-")</f>
        <v>-</v>
      </c>
      <c r="EC219" s="51" t="str">
        <f>IFERROR(AVERAGEIFS('Orders - December 2020'!$I$2:$I$2047,'Orders - December 2020'!$H$2:$H$2047,Worksheet!EC$3,'Orders - December 2020'!$C$2:$C$2047,Worksheet!$F219),"-")</f>
        <v>-</v>
      </c>
      <c r="ED219" s="51" t="str">
        <f>IFERROR(AVERAGEIFS('Orders - December 2020'!$I$2:$I$2047,'Orders - December 2020'!$H$2:$H$2047,Worksheet!ED$3,'Orders - December 2020'!$C$2:$C$2047,Worksheet!$F219),"-")</f>
        <v>-</v>
      </c>
      <c r="EE219" s="51" t="str">
        <f>IFERROR(AVERAGEIFS('Orders - December 2020'!$I$2:$I$2047,'Orders - December 2020'!$H$2:$H$2047,Worksheet!EE$3,'Orders - December 2020'!$C$2:$C$2047,Worksheet!$F219),"-")</f>
        <v>-</v>
      </c>
      <c r="EF219" s="51" t="str">
        <f>IFERROR(AVERAGEIFS('Orders - December 2020'!$I$2:$I$2047,'Orders - December 2020'!$H$2:$H$2047,Worksheet!EF$3,'Orders - December 2020'!$C$2:$C$2047,Worksheet!$F219),"-")</f>
        <v>-</v>
      </c>
      <c r="EG219" s="51" t="str">
        <f>IFERROR(AVERAGEIFS('Orders - December 2020'!$I$2:$I$2047,'Orders - December 2020'!$H$2:$H$2047,Worksheet!EG$3,'Orders - December 2020'!$C$2:$C$2047,Worksheet!$F219),"-")</f>
        <v>-</v>
      </c>
      <c r="EH219" s="51" t="str">
        <f>IFERROR(AVERAGEIFS('Orders - December 2020'!$I$2:$I$2047,'Orders - December 2020'!$H$2:$H$2047,Worksheet!EH$3,'Orders - December 2020'!$C$2:$C$2047,Worksheet!$F219),"-")</f>
        <v>-</v>
      </c>
      <c r="EI219" s="51" t="str">
        <f>IFERROR(AVERAGEIFS('Orders - December 2020'!$I$2:$I$2047,'Orders - December 2020'!$H$2:$H$2047,Worksheet!EI$3,'Orders - December 2020'!$C$2:$C$2047,Worksheet!$F219),"-")</f>
        <v>-</v>
      </c>
      <c r="EJ219" s="51" t="str">
        <f>IFERROR(AVERAGEIFS('Orders - December 2020'!$I$2:$I$2047,'Orders - December 2020'!$H$2:$H$2047,Worksheet!EJ$3,'Orders - December 2020'!$C$2:$C$2047,Worksheet!$F219),"-")</f>
        <v>-</v>
      </c>
      <c r="EK219" s="51" t="str">
        <f>IFERROR(AVERAGEIFS('Orders - December 2020'!$I$2:$I$2047,'Orders - December 2020'!$H$2:$H$2047,Worksheet!EK$3,'Orders - December 2020'!$C$2:$C$2047,Worksheet!$F219),"-")</f>
        <v>-</v>
      </c>
      <c r="EL219" s="51" t="str">
        <f>IFERROR(AVERAGEIFS('Orders - December 2020'!$I$2:$I$2047,'Orders - December 2020'!$H$2:$H$2047,Worksheet!EL$3,'Orders - December 2020'!$C$2:$C$2047,Worksheet!$F219),"-")</f>
        <v>-</v>
      </c>
      <c r="EM219" s="51" t="str">
        <f>IFERROR(AVERAGEIFS('Orders - December 2020'!$I$2:$I$2047,'Orders - December 2020'!$H$2:$H$2047,Worksheet!EM$3,'Orders - December 2020'!$C$2:$C$2047,Worksheet!$F219),"-")</f>
        <v>-</v>
      </c>
      <c r="EN219" s="51" t="str">
        <f>IFERROR(AVERAGEIFS('Orders - December 2020'!$I$2:$I$2047,'Orders - December 2020'!$H$2:$H$2047,Worksheet!EN$3,'Orders - December 2020'!$C$2:$C$2047,Worksheet!$F219),"-")</f>
        <v>-</v>
      </c>
      <c r="EO219" s="51" t="str">
        <f>IFERROR(AVERAGEIFS('Orders - December 2020'!$I$2:$I$2047,'Orders - December 2020'!$H$2:$H$2047,Worksheet!EO$3,'Orders - December 2020'!$C$2:$C$2047,Worksheet!$F219),"-")</f>
        <v>-</v>
      </c>
      <c r="EP219" s="51" t="str">
        <f>IFERROR(AVERAGEIFS('Orders - December 2020'!$I$2:$I$2047,'Orders - December 2020'!$H$2:$H$2047,Worksheet!EP$3,'Orders - December 2020'!$C$2:$C$2047,Worksheet!$F219),"-")</f>
        <v>-</v>
      </c>
      <c r="EQ219" s="51" t="str">
        <f>IFERROR(AVERAGEIFS('Orders - December 2020'!$I$2:$I$2047,'Orders - December 2020'!$H$2:$H$2047,Worksheet!EQ$3,'Orders - December 2020'!$C$2:$C$2047,Worksheet!$F219),"-")</f>
        <v>-</v>
      </c>
      <c r="ER219" s="51" t="str">
        <f>IFERROR(AVERAGEIFS('Orders - December 2020'!$I$2:$I$2047,'Orders - December 2020'!$H$2:$H$2047,Worksheet!ER$3,'Orders - December 2020'!$C$2:$C$2047,Worksheet!$F219),"-")</f>
        <v>-</v>
      </c>
      <c r="ES219" s="51" t="str">
        <f>IFERROR(AVERAGEIFS('Orders - December 2020'!$I$2:$I$2047,'Orders - December 2020'!$H$2:$H$2047,Worksheet!ES$3,'Orders - December 2020'!$C$2:$C$2047,Worksheet!$F219),"-")</f>
        <v>-</v>
      </c>
      <c r="ET219" s="51" t="str">
        <f>IFERROR(AVERAGEIFS('Orders - December 2020'!$I$2:$I$2047,'Orders - December 2020'!$H$2:$H$2047,Worksheet!ET$3,'Orders - December 2020'!$C$2:$C$2047,Worksheet!$F219),"-")</f>
        <v>-</v>
      </c>
      <c r="EU219" s="51" t="str">
        <f>IFERROR(AVERAGEIFS('Orders - December 2020'!$I$2:$I$2047,'Orders - December 2020'!$H$2:$H$2047,Worksheet!EU$3,'Orders - December 2020'!$C$2:$C$2047,Worksheet!$F219),"-")</f>
        <v>-</v>
      </c>
      <c r="EV219" s="51" t="str">
        <f>IFERROR(AVERAGEIFS('Orders - December 2020'!$I$2:$I$2047,'Orders - December 2020'!$H$2:$H$2047,Worksheet!EV$3,'Orders - December 2020'!$C$2:$C$2047,Worksheet!$F219),"-")</f>
        <v>-</v>
      </c>
      <c r="EW219" s="51" t="str">
        <f>IFERROR(AVERAGEIFS('Orders - December 2020'!$I$2:$I$2047,'Orders - December 2020'!$H$2:$H$2047,Worksheet!EW$3,'Orders - December 2020'!$C$2:$C$2047,Worksheet!$F219),"-")</f>
        <v>-</v>
      </c>
      <c r="EX219" s="51" t="str">
        <f>IFERROR(AVERAGEIFS('Orders - December 2020'!$I$2:$I$2047,'Orders - December 2020'!$H$2:$H$2047,Worksheet!EX$3,'Orders - December 2020'!$C$2:$C$2047,Worksheet!$F219),"-")</f>
        <v>-</v>
      </c>
      <c r="EY219" s="51" t="str">
        <f>IFERROR(AVERAGEIFS('Orders - December 2020'!$I$2:$I$2047,'Orders - December 2020'!$H$2:$H$2047,Worksheet!EY$3,'Orders - December 2020'!$C$2:$C$2047,Worksheet!$F219),"-")</f>
        <v>-</v>
      </c>
      <c r="EZ219" s="51" t="str">
        <f>IFERROR(AVERAGEIFS('Orders - December 2020'!$I$2:$I$2047,'Orders - December 2020'!$H$2:$H$2047,Worksheet!EZ$3,'Orders - December 2020'!$C$2:$C$2047,Worksheet!$F219),"-")</f>
        <v>-</v>
      </c>
      <c r="FA219" s="51" t="str">
        <f>IFERROR(AVERAGEIFS('Orders - December 2020'!$I$2:$I$2047,'Orders - December 2020'!$H$2:$H$2047,Worksheet!FA$3,'Orders - December 2020'!$C$2:$C$2047,Worksheet!$F219),"-")</f>
        <v>-</v>
      </c>
      <c r="FB219" s="51" t="str">
        <f>IFERROR(AVERAGEIFS('Orders - December 2020'!$I$2:$I$2047,'Orders - December 2020'!$H$2:$H$2047,Worksheet!FB$3,'Orders - December 2020'!$C$2:$C$2047,Worksheet!$F219),"-")</f>
        <v>-</v>
      </c>
      <c r="FC219" s="51" t="str">
        <f>IFERROR(AVERAGEIFS('Orders - December 2020'!$I$2:$I$2047,'Orders - December 2020'!$H$2:$H$2047,Worksheet!FC$3,'Orders - December 2020'!$C$2:$C$2047,Worksheet!$F219),"-")</f>
        <v>-</v>
      </c>
      <c r="FD219" s="51" t="str">
        <f>IFERROR(AVERAGEIFS('Orders - December 2020'!$I$2:$I$2047,'Orders - December 2020'!$H$2:$H$2047,Worksheet!FD$3,'Orders - December 2020'!$C$2:$C$2047,Worksheet!$F219),"-")</f>
        <v>-</v>
      </c>
      <c r="FE219" s="51" t="str">
        <f>IFERROR(AVERAGEIFS('Orders - December 2020'!$I$2:$I$2047,'Orders - December 2020'!$H$2:$H$2047,Worksheet!FE$3,'Orders - December 2020'!$C$2:$C$2047,Worksheet!$F219),"-")</f>
        <v>-</v>
      </c>
      <c r="FF219" s="51" t="str">
        <f>IFERROR(AVERAGEIFS('Orders - December 2020'!$I$2:$I$2047,'Orders - December 2020'!$H$2:$H$2047,Worksheet!FF$3,'Orders - December 2020'!$C$2:$C$2047,Worksheet!$F219),"-")</f>
        <v>-</v>
      </c>
      <c r="FG219" s="52" t="str">
        <f>IFERROR(AVERAGEIFS('Orders - December 2020'!$I$2:$I$2047,'Orders - December 2020'!$H$2:$H$2047,Worksheet!FG$3,'Orders - December 2020'!$C$2:$C$2047,Worksheet!$F219),"-")</f>
        <v>-</v>
      </c>
    </row>
    <row r="220" spans="6:163">
      <c r="F220" s="45" t="str">
        <v>Ismaila Minimarts</v>
      </c>
      <c r="G220" s="50" t="str">
        <f>IFERROR(AVERAGEIFS('Orders - December 2020'!$I$2:$I$2047,'Orders - December 2020'!$H$2:$H$2047,Worksheet!G$3,'Orders - December 2020'!$C$2:$C$2047,Worksheet!$F220),"-")</f>
        <v>-</v>
      </c>
      <c r="H220" s="51" t="str">
        <f>IFERROR(AVERAGEIFS('Orders - December 2020'!$I$2:$I$2047,'Orders - December 2020'!$H$2:$H$2047,Worksheet!H$3,'Orders - December 2020'!$C$2:$C$2047,Worksheet!$F220),"-")</f>
        <v>-</v>
      </c>
      <c r="I220" s="51" t="str">
        <f>IFERROR(AVERAGEIFS('Orders - December 2020'!$I$2:$I$2047,'Orders - December 2020'!$H$2:$H$2047,Worksheet!I$3,'Orders - December 2020'!$C$2:$C$2047,Worksheet!$F220),"-")</f>
        <v>-</v>
      </c>
      <c r="J220" s="51" t="str">
        <f>IFERROR(AVERAGEIFS('Orders - December 2020'!$I$2:$I$2047,'Orders - December 2020'!$H$2:$H$2047,Worksheet!J$3,'Orders - December 2020'!$C$2:$C$2047,Worksheet!$F220),"-")</f>
        <v>-</v>
      </c>
      <c r="K220" s="51" t="str">
        <f>IFERROR(AVERAGEIFS('Orders - December 2020'!$I$2:$I$2047,'Orders - December 2020'!$H$2:$H$2047,Worksheet!K$3,'Orders - December 2020'!$C$2:$C$2047,Worksheet!$F220),"-")</f>
        <v>-</v>
      </c>
      <c r="L220" s="51" t="str">
        <f>IFERROR(AVERAGEIFS('Orders - December 2020'!$I$2:$I$2047,'Orders - December 2020'!$H$2:$H$2047,Worksheet!L$3,'Orders - December 2020'!$C$2:$C$2047,Worksheet!$F220),"-")</f>
        <v>-</v>
      </c>
      <c r="M220" s="51" t="str">
        <f>IFERROR(AVERAGEIFS('Orders - December 2020'!$I$2:$I$2047,'Orders - December 2020'!$H$2:$H$2047,Worksheet!M$3,'Orders - December 2020'!$C$2:$C$2047,Worksheet!$F220),"-")</f>
        <v>-</v>
      </c>
      <c r="N220" s="51" t="str">
        <f>IFERROR(AVERAGEIFS('Orders - December 2020'!$I$2:$I$2047,'Orders - December 2020'!$H$2:$H$2047,Worksheet!N$3,'Orders - December 2020'!$C$2:$C$2047,Worksheet!$F220),"-")</f>
        <v>-</v>
      </c>
      <c r="O220" s="51" t="str">
        <f>IFERROR(AVERAGEIFS('Orders - December 2020'!$I$2:$I$2047,'Orders - December 2020'!$H$2:$H$2047,Worksheet!O$3,'Orders - December 2020'!$C$2:$C$2047,Worksheet!$F220),"-")</f>
        <v>-</v>
      </c>
      <c r="P220" s="51" t="str">
        <f>IFERROR(AVERAGEIFS('Orders - December 2020'!$I$2:$I$2047,'Orders - December 2020'!$H$2:$H$2047,Worksheet!P$3,'Orders - December 2020'!$C$2:$C$2047,Worksheet!$F220),"-")</f>
        <v>-</v>
      </c>
      <c r="Q220" s="51" t="str">
        <f>IFERROR(AVERAGEIFS('Orders - December 2020'!$I$2:$I$2047,'Orders - December 2020'!$H$2:$H$2047,Worksheet!Q$3,'Orders - December 2020'!$C$2:$C$2047,Worksheet!$F220),"-")</f>
        <v>-</v>
      </c>
      <c r="R220" s="51" t="str">
        <f>IFERROR(AVERAGEIFS('Orders - December 2020'!$I$2:$I$2047,'Orders - December 2020'!$H$2:$H$2047,Worksheet!R$3,'Orders - December 2020'!$C$2:$C$2047,Worksheet!$F220),"-")</f>
        <v>-</v>
      </c>
      <c r="S220" s="51" t="str">
        <f>IFERROR(AVERAGEIFS('Orders - December 2020'!$I$2:$I$2047,'Orders - December 2020'!$H$2:$H$2047,Worksheet!S$3,'Orders - December 2020'!$C$2:$C$2047,Worksheet!$F220),"-")</f>
        <v>-</v>
      </c>
      <c r="T220" s="51" t="str">
        <f>IFERROR(AVERAGEIFS('Orders - December 2020'!$I$2:$I$2047,'Orders - December 2020'!$H$2:$H$2047,Worksheet!T$3,'Orders - December 2020'!$C$2:$C$2047,Worksheet!$F220),"-")</f>
        <v>-</v>
      </c>
      <c r="U220" s="51" t="str">
        <f>IFERROR(AVERAGEIFS('Orders - December 2020'!$I$2:$I$2047,'Orders - December 2020'!$H$2:$H$2047,Worksheet!U$3,'Orders - December 2020'!$C$2:$C$2047,Worksheet!$F220),"-")</f>
        <v>-</v>
      </c>
      <c r="V220" s="51" t="str">
        <f>IFERROR(AVERAGEIFS('Orders - December 2020'!$I$2:$I$2047,'Orders - December 2020'!$H$2:$H$2047,Worksheet!V$3,'Orders - December 2020'!$C$2:$C$2047,Worksheet!$F220),"-")</f>
        <v>-</v>
      </c>
      <c r="W220" s="51" t="str">
        <f>IFERROR(AVERAGEIFS('Orders - December 2020'!$I$2:$I$2047,'Orders - December 2020'!$H$2:$H$2047,Worksheet!W$3,'Orders - December 2020'!$C$2:$C$2047,Worksheet!$F220),"-")</f>
        <v>-</v>
      </c>
      <c r="X220" s="51" t="str">
        <f>IFERROR(AVERAGEIFS('Orders - December 2020'!$I$2:$I$2047,'Orders - December 2020'!$H$2:$H$2047,Worksheet!X$3,'Orders - December 2020'!$C$2:$C$2047,Worksheet!$F220),"-")</f>
        <v>-</v>
      </c>
      <c r="Y220" s="51" t="str">
        <f>IFERROR(AVERAGEIFS('Orders - December 2020'!$I$2:$I$2047,'Orders - December 2020'!$H$2:$H$2047,Worksheet!Y$3,'Orders - December 2020'!$C$2:$C$2047,Worksheet!$F220),"-")</f>
        <v>-</v>
      </c>
      <c r="Z220" s="51" t="str">
        <f>IFERROR(AVERAGEIFS('Orders - December 2020'!$I$2:$I$2047,'Orders - December 2020'!$H$2:$H$2047,Worksheet!Z$3,'Orders - December 2020'!$C$2:$C$2047,Worksheet!$F220),"-")</f>
        <v>-</v>
      </c>
      <c r="AA220" s="51" t="str">
        <f>IFERROR(AVERAGEIFS('Orders - December 2020'!$I$2:$I$2047,'Orders - December 2020'!$H$2:$H$2047,Worksheet!AA$3,'Orders - December 2020'!$C$2:$C$2047,Worksheet!$F220),"-")</f>
        <v>-</v>
      </c>
      <c r="AB220" s="51" t="str">
        <f>IFERROR(AVERAGEIFS('Orders - December 2020'!$I$2:$I$2047,'Orders - December 2020'!$H$2:$H$2047,Worksheet!AB$3,'Orders - December 2020'!$C$2:$C$2047,Worksheet!$F220),"-")</f>
        <v>-</v>
      </c>
      <c r="AC220" s="51" t="str">
        <f>IFERROR(AVERAGEIFS('Orders - December 2020'!$I$2:$I$2047,'Orders - December 2020'!$H$2:$H$2047,Worksheet!AC$3,'Orders - December 2020'!$C$2:$C$2047,Worksheet!$F220),"-")</f>
        <v>-</v>
      </c>
      <c r="AD220" s="51" t="str">
        <f>IFERROR(AVERAGEIFS('Orders - December 2020'!$I$2:$I$2047,'Orders - December 2020'!$H$2:$H$2047,Worksheet!AD$3,'Orders - December 2020'!$C$2:$C$2047,Worksheet!$F220),"-")</f>
        <v>-</v>
      </c>
      <c r="AE220" s="51" t="str">
        <f>IFERROR(AVERAGEIFS('Orders - December 2020'!$I$2:$I$2047,'Orders - December 2020'!$H$2:$H$2047,Worksheet!AE$3,'Orders - December 2020'!$C$2:$C$2047,Worksheet!$F220),"-")</f>
        <v>-</v>
      </c>
      <c r="AF220" s="51" t="str">
        <f>IFERROR(AVERAGEIFS('Orders - December 2020'!$I$2:$I$2047,'Orders - December 2020'!$H$2:$H$2047,Worksheet!AF$3,'Orders - December 2020'!$C$2:$C$2047,Worksheet!$F220),"-")</f>
        <v>-</v>
      </c>
      <c r="AG220" s="51" t="str">
        <f>IFERROR(AVERAGEIFS('Orders - December 2020'!$I$2:$I$2047,'Orders - December 2020'!$H$2:$H$2047,Worksheet!AG$3,'Orders - December 2020'!$C$2:$C$2047,Worksheet!$F220),"-")</f>
        <v>-</v>
      </c>
      <c r="AH220" s="51" t="str">
        <f>IFERROR(AVERAGEIFS('Orders - December 2020'!$I$2:$I$2047,'Orders - December 2020'!$H$2:$H$2047,Worksheet!AH$3,'Orders - December 2020'!$C$2:$C$2047,Worksheet!$F220),"-")</f>
        <v>-</v>
      </c>
      <c r="AI220" s="51" t="str">
        <f>IFERROR(AVERAGEIFS('Orders - December 2020'!$I$2:$I$2047,'Orders - December 2020'!$H$2:$H$2047,Worksheet!AI$3,'Orders - December 2020'!$C$2:$C$2047,Worksheet!$F220),"-")</f>
        <v>-</v>
      </c>
      <c r="AJ220" s="51" t="str">
        <f>IFERROR(AVERAGEIFS('Orders - December 2020'!$I$2:$I$2047,'Orders - December 2020'!$H$2:$H$2047,Worksheet!AJ$3,'Orders - December 2020'!$C$2:$C$2047,Worksheet!$F220),"-")</f>
        <v>-</v>
      </c>
      <c r="AK220" s="51" t="str">
        <f>IFERROR(AVERAGEIFS('Orders - December 2020'!$I$2:$I$2047,'Orders - December 2020'!$H$2:$H$2047,Worksheet!AK$3,'Orders - December 2020'!$C$2:$C$2047,Worksheet!$F220),"-")</f>
        <v>-</v>
      </c>
      <c r="AL220" s="51" t="str">
        <f>IFERROR(AVERAGEIFS('Orders - December 2020'!$I$2:$I$2047,'Orders - December 2020'!$H$2:$H$2047,Worksheet!AL$3,'Orders - December 2020'!$C$2:$C$2047,Worksheet!$F220),"-")</f>
        <v>-</v>
      </c>
      <c r="AM220" s="51" t="str">
        <f>IFERROR(AVERAGEIFS('Orders - December 2020'!$I$2:$I$2047,'Orders - December 2020'!$H$2:$H$2047,Worksheet!AM$3,'Orders - December 2020'!$C$2:$C$2047,Worksheet!$F220),"-")</f>
        <v>-</v>
      </c>
      <c r="AN220" s="51" t="str">
        <f>IFERROR(AVERAGEIFS('Orders - December 2020'!$I$2:$I$2047,'Orders - December 2020'!$H$2:$H$2047,Worksheet!AN$3,'Orders - December 2020'!$C$2:$C$2047,Worksheet!$F220),"-")</f>
        <v>-</v>
      </c>
      <c r="AO220" s="51" t="str">
        <f>IFERROR(AVERAGEIFS('Orders - December 2020'!$I$2:$I$2047,'Orders - December 2020'!$H$2:$H$2047,Worksheet!AO$3,'Orders - December 2020'!$C$2:$C$2047,Worksheet!$F220),"-")</f>
        <v>-</v>
      </c>
      <c r="AP220" s="51" t="str">
        <f>IFERROR(AVERAGEIFS('Orders - December 2020'!$I$2:$I$2047,'Orders - December 2020'!$H$2:$H$2047,Worksheet!AP$3,'Orders - December 2020'!$C$2:$C$2047,Worksheet!$F220),"-")</f>
        <v>-</v>
      </c>
      <c r="AQ220" s="51" t="str">
        <f>IFERROR(AVERAGEIFS('Orders - December 2020'!$I$2:$I$2047,'Orders - December 2020'!$H$2:$H$2047,Worksheet!AQ$3,'Orders - December 2020'!$C$2:$C$2047,Worksheet!$F220),"-")</f>
        <v>-</v>
      </c>
      <c r="AR220" s="51" t="str">
        <f>IFERROR(AVERAGEIFS('Orders - December 2020'!$I$2:$I$2047,'Orders - December 2020'!$H$2:$H$2047,Worksheet!AR$3,'Orders - December 2020'!$C$2:$C$2047,Worksheet!$F220),"-")</f>
        <v>-</v>
      </c>
      <c r="AS220" s="51" t="str">
        <f>IFERROR(AVERAGEIFS('Orders - December 2020'!$I$2:$I$2047,'Orders - December 2020'!$H$2:$H$2047,Worksheet!AS$3,'Orders - December 2020'!$C$2:$C$2047,Worksheet!$F220),"-")</f>
        <v>-</v>
      </c>
      <c r="AT220" s="51" t="str">
        <f>IFERROR(AVERAGEIFS('Orders - December 2020'!$I$2:$I$2047,'Orders - December 2020'!$H$2:$H$2047,Worksheet!AT$3,'Orders - December 2020'!$C$2:$C$2047,Worksheet!$F220),"-")</f>
        <v>-</v>
      </c>
      <c r="AU220" s="51" t="str">
        <f>IFERROR(AVERAGEIFS('Orders - December 2020'!$I$2:$I$2047,'Orders - December 2020'!$H$2:$H$2047,Worksheet!AU$3,'Orders - December 2020'!$C$2:$C$2047,Worksheet!$F220),"-")</f>
        <v>-</v>
      </c>
      <c r="AV220" s="51" t="str">
        <f>IFERROR(AVERAGEIFS('Orders - December 2020'!$I$2:$I$2047,'Orders - December 2020'!$H$2:$H$2047,Worksheet!AV$3,'Orders - December 2020'!$C$2:$C$2047,Worksheet!$F220),"-")</f>
        <v>-</v>
      </c>
      <c r="AW220" s="51" t="str">
        <f>IFERROR(AVERAGEIFS('Orders - December 2020'!$I$2:$I$2047,'Orders - December 2020'!$H$2:$H$2047,Worksheet!AW$3,'Orders - December 2020'!$C$2:$C$2047,Worksheet!$F220),"-")</f>
        <v>-</v>
      </c>
      <c r="AX220" s="51" t="str">
        <f>IFERROR(AVERAGEIFS('Orders - December 2020'!$I$2:$I$2047,'Orders - December 2020'!$H$2:$H$2047,Worksheet!AX$3,'Orders - December 2020'!$C$2:$C$2047,Worksheet!$F220),"-")</f>
        <v>-</v>
      </c>
      <c r="AY220" s="51" t="str">
        <f>IFERROR(AVERAGEIFS('Orders - December 2020'!$I$2:$I$2047,'Orders - December 2020'!$H$2:$H$2047,Worksheet!AY$3,'Orders - December 2020'!$C$2:$C$2047,Worksheet!$F220),"-")</f>
        <v>-</v>
      </c>
      <c r="AZ220" s="51" t="str">
        <f>IFERROR(AVERAGEIFS('Orders - December 2020'!$I$2:$I$2047,'Orders - December 2020'!$H$2:$H$2047,Worksheet!AZ$3,'Orders - December 2020'!$C$2:$C$2047,Worksheet!$F220),"-")</f>
        <v>-</v>
      </c>
      <c r="BA220" s="51" t="str">
        <f>IFERROR(AVERAGEIFS('Orders - December 2020'!$I$2:$I$2047,'Orders - December 2020'!$H$2:$H$2047,Worksheet!BA$3,'Orders - December 2020'!$C$2:$C$2047,Worksheet!$F220),"-")</f>
        <v>-</v>
      </c>
      <c r="BB220" s="51" t="str">
        <f>IFERROR(AVERAGEIFS('Orders - December 2020'!$I$2:$I$2047,'Orders - December 2020'!$H$2:$H$2047,Worksheet!BB$3,'Orders - December 2020'!$C$2:$C$2047,Worksheet!$F220),"-")</f>
        <v>-</v>
      </c>
      <c r="BC220" s="51" t="str">
        <f>IFERROR(AVERAGEIFS('Orders - December 2020'!$I$2:$I$2047,'Orders - December 2020'!$H$2:$H$2047,Worksheet!BC$3,'Orders - December 2020'!$C$2:$C$2047,Worksheet!$F220),"-")</f>
        <v>-</v>
      </c>
      <c r="BD220" s="51" t="str">
        <f>IFERROR(AVERAGEIFS('Orders - December 2020'!$I$2:$I$2047,'Orders - December 2020'!$H$2:$H$2047,Worksheet!BD$3,'Orders - December 2020'!$C$2:$C$2047,Worksheet!$F220),"-")</f>
        <v>-</v>
      </c>
      <c r="BE220" s="51" t="str">
        <f>IFERROR(AVERAGEIFS('Orders - December 2020'!$I$2:$I$2047,'Orders - December 2020'!$H$2:$H$2047,Worksheet!BE$3,'Orders - December 2020'!$C$2:$C$2047,Worksheet!$F220),"-")</f>
        <v>-</v>
      </c>
      <c r="BF220" s="51" t="str">
        <f>IFERROR(AVERAGEIFS('Orders - December 2020'!$I$2:$I$2047,'Orders - December 2020'!$H$2:$H$2047,Worksheet!BF$3,'Orders - December 2020'!$C$2:$C$2047,Worksheet!$F220),"-")</f>
        <v>-</v>
      </c>
      <c r="BG220" s="51" t="str">
        <f>IFERROR(AVERAGEIFS('Orders - December 2020'!$I$2:$I$2047,'Orders - December 2020'!$H$2:$H$2047,Worksheet!BG$3,'Orders - December 2020'!$C$2:$C$2047,Worksheet!$F220),"-")</f>
        <v>-</v>
      </c>
      <c r="BH220" s="51" t="str">
        <f>IFERROR(AVERAGEIFS('Orders - December 2020'!$I$2:$I$2047,'Orders - December 2020'!$H$2:$H$2047,Worksheet!BH$3,'Orders - December 2020'!$C$2:$C$2047,Worksheet!$F220),"-")</f>
        <v>-</v>
      </c>
      <c r="BI220" s="51" t="str">
        <f>IFERROR(AVERAGEIFS('Orders - December 2020'!$I$2:$I$2047,'Orders - December 2020'!$H$2:$H$2047,Worksheet!BI$3,'Orders - December 2020'!$C$2:$C$2047,Worksheet!$F220),"-")</f>
        <v>-</v>
      </c>
      <c r="BJ220" s="51" t="str">
        <f>IFERROR(AVERAGEIFS('Orders - December 2020'!$I$2:$I$2047,'Orders - December 2020'!$H$2:$H$2047,Worksheet!BJ$3,'Orders - December 2020'!$C$2:$C$2047,Worksheet!$F220),"-")</f>
        <v>-</v>
      </c>
      <c r="BK220" s="51" t="str">
        <f>IFERROR(AVERAGEIFS('Orders - December 2020'!$I$2:$I$2047,'Orders - December 2020'!$H$2:$H$2047,Worksheet!BK$3,'Orders - December 2020'!$C$2:$C$2047,Worksheet!$F220),"-")</f>
        <v>-</v>
      </c>
      <c r="BL220" s="51" t="str">
        <f>IFERROR(AVERAGEIFS('Orders - December 2020'!$I$2:$I$2047,'Orders - December 2020'!$H$2:$H$2047,Worksheet!BL$3,'Orders - December 2020'!$C$2:$C$2047,Worksheet!$F220),"-")</f>
        <v>-</v>
      </c>
      <c r="BM220" s="51" t="str">
        <f>IFERROR(AVERAGEIFS('Orders - December 2020'!$I$2:$I$2047,'Orders - December 2020'!$H$2:$H$2047,Worksheet!BM$3,'Orders - December 2020'!$C$2:$C$2047,Worksheet!$F220),"-")</f>
        <v>-</v>
      </c>
      <c r="BN220" s="51" t="str">
        <f>IFERROR(AVERAGEIFS('Orders - December 2020'!$I$2:$I$2047,'Orders - December 2020'!$H$2:$H$2047,Worksheet!BN$3,'Orders - December 2020'!$C$2:$C$2047,Worksheet!$F220),"-")</f>
        <v>-</v>
      </c>
      <c r="BO220" s="51" t="str">
        <f>IFERROR(AVERAGEIFS('Orders - December 2020'!$I$2:$I$2047,'Orders - December 2020'!$H$2:$H$2047,Worksheet!BO$3,'Orders - December 2020'!$C$2:$C$2047,Worksheet!$F220),"-")</f>
        <v>-</v>
      </c>
      <c r="BP220" s="51" t="str">
        <f>IFERROR(AVERAGEIFS('Orders - December 2020'!$I$2:$I$2047,'Orders - December 2020'!$H$2:$H$2047,Worksheet!BP$3,'Orders - December 2020'!$C$2:$C$2047,Worksheet!$F220),"-")</f>
        <v>-</v>
      </c>
      <c r="BQ220" s="51" t="str">
        <f>IFERROR(AVERAGEIFS('Orders - December 2020'!$I$2:$I$2047,'Orders - December 2020'!$H$2:$H$2047,Worksheet!BQ$3,'Orders - December 2020'!$C$2:$C$2047,Worksheet!$F220),"-")</f>
        <v>-</v>
      </c>
      <c r="BR220" s="51" t="str">
        <f>IFERROR(AVERAGEIFS('Orders - December 2020'!$I$2:$I$2047,'Orders - December 2020'!$H$2:$H$2047,Worksheet!BR$3,'Orders - December 2020'!$C$2:$C$2047,Worksheet!$F220),"-")</f>
        <v>-</v>
      </c>
      <c r="BS220" s="51" t="str">
        <f>IFERROR(AVERAGEIFS('Orders - December 2020'!$I$2:$I$2047,'Orders - December 2020'!$H$2:$H$2047,Worksheet!BS$3,'Orders - December 2020'!$C$2:$C$2047,Worksheet!$F220),"-")</f>
        <v>-</v>
      </c>
      <c r="BT220" s="51" t="str">
        <f>IFERROR(AVERAGEIFS('Orders - December 2020'!$I$2:$I$2047,'Orders - December 2020'!$H$2:$H$2047,Worksheet!BT$3,'Orders - December 2020'!$C$2:$C$2047,Worksheet!$F220),"-")</f>
        <v>-</v>
      </c>
      <c r="BU220" s="51" t="str">
        <f>IFERROR(AVERAGEIFS('Orders - December 2020'!$I$2:$I$2047,'Orders - December 2020'!$H$2:$H$2047,Worksheet!BU$3,'Orders - December 2020'!$C$2:$C$2047,Worksheet!$F220),"-")</f>
        <v>-</v>
      </c>
      <c r="BV220" s="51" t="str">
        <f>IFERROR(AVERAGEIFS('Orders - December 2020'!$I$2:$I$2047,'Orders - December 2020'!$H$2:$H$2047,Worksheet!BV$3,'Orders - December 2020'!$C$2:$C$2047,Worksheet!$F220),"-")</f>
        <v>-</v>
      </c>
      <c r="BW220" s="51" t="str">
        <f>IFERROR(AVERAGEIFS('Orders - December 2020'!$I$2:$I$2047,'Orders - December 2020'!$H$2:$H$2047,Worksheet!BW$3,'Orders - December 2020'!$C$2:$C$2047,Worksheet!$F220),"-")</f>
        <v>-</v>
      </c>
      <c r="BX220" s="51" t="str">
        <f>IFERROR(AVERAGEIFS('Orders - December 2020'!$I$2:$I$2047,'Orders - December 2020'!$H$2:$H$2047,Worksheet!BX$3,'Orders - December 2020'!$C$2:$C$2047,Worksheet!$F220),"-")</f>
        <v>-</v>
      </c>
      <c r="BY220" s="51" t="str">
        <f>IFERROR(AVERAGEIFS('Orders - December 2020'!$I$2:$I$2047,'Orders - December 2020'!$H$2:$H$2047,Worksheet!BY$3,'Orders - December 2020'!$C$2:$C$2047,Worksheet!$F220),"-")</f>
        <v>-</v>
      </c>
      <c r="BZ220" s="51" t="str">
        <f>IFERROR(AVERAGEIFS('Orders - December 2020'!$I$2:$I$2047,'Orders - December 2020'!$H$2:$H$2047,Worksheet!BZ$3,'Orders - December 2020'!$C$2:$C$2047,Worksheet!$F220),"-")</f>
        <v>-</v>
      </c>
      <c r="CA220" s="51" t="str">
        <f>IFERROR(AVERAGEIFS('Orders - December 2020'!$I$2:$I$2047,'Orders - December 2020'!$H$2:$H$2047,Worksheet!CA$3,'Orders - December 2020'!$C$2:$C$2047,Worksheet!$F220),"-")</f>
        <v>-</v>
      </c>
      <c r="CB220" s="51" t="str">
        <f>IFERROR(AVERAGEIFS('Orders - December 2020'!$I$2:$I$2047,'Orders - December 2020'!$H$2:$H$2047,Worksheet!CB$3,'Orders - December 2020'!$C$2:$C$2047,Worksheet!$F220),"-")</f>
        <v>-</v>
      </c>
      <c r="CC220" s="51" t="str">
        <f>IFERROR(AVERAGEIFS('Orders - December 2020'!$I$2:$I$2047,'Orders - December 2020'!$H$2:$H$2047,Worksheet!CC$3,'Orders - December 2020'!$C$2:$C$2047,Worksheet!$F220),"-")</f>
        <v>-</v>
      </c>
      <c r="CD220" s="51" t="str">
        <f>IFERROR(AVERAGEIFS('Orders - December 2020'!$I$2:$I$2047,'Orders - December 2020'!$H$2:$H$2047,Worksheet!CD$3,'Orders - December 2020'!$C$2:$C$2047,Worksheet!$F220),"-")</f>
        <v>-</v>
      </c>
      <c r="CE220" s="51" t="str">
        <f>IFERROR(AVERAGEIFS('Orders - December 2020'!$I$2:$I$2047,'Orders - December 2020'!$H$2:$H$2047,Worksheet!CE$3,'Orders - December 2020'!$C$2:$C$2047,Worksheet!$F220),"-")</f>
        <v>-</v>
      </c>
      <c r="CF220" s="51" t="str">
        <f>IFERROR(AVERAGEIFS('Orders - December 2020'!$I$2:$I$2047,'Orders - December 2020'!$H$2:$H$2047,Worksheet!CF$3,'Orders - December 2020'!$C$2:$C$2047,Worksheet!$F220),"-")</f>
        <v>-</v>
      </c>
      <c r="CG220" s="51" t="str">
        <f>IFERROR(AVERAGEIFS('Orders - December 2020'!$I$2:$I$2047,'Orders - December 2020'!$H$2:$H$2047,Worksheet!CG$3,'Orders - December 2020'!$C$2:$C$2047,Worksheet!$F220),"-")</f>
        <v>-</v>
      </c>
      <c r="CH220" s="51" t="str">
        <f>IFERROR(AVERAGEIFS('Orders - December 2020'!$I$2:$I$2047,'Orders - December 2020'!$H$2:$H$2047,Worksheet!CH$3,'Orders - December 2020'!$C$2:$C$2047,Worksheet!$F220),"-")</f>
        <v>-</v>
      </c>
      <c r="CI220" s="51" t="str">
        <f>IFERROR(AVERAGEIFS('Orders - December 2020'!$I$2:$I$2047,'Orders - December 2020'!$H$2:$H$2047,Worksheet!CI$3,'Orders - December 2020'!$C$2:$C$2047,Worksheet!$F220),"-")</f>
        <v>-</v>
      </c>
      <c r="CJ220" s="51" t="str">
        <f>IFERROR(AVERAGEIFS('Orders - December 2020'!$I$2:$I$2047,'Orders - December 2020'!$H$2:$H$2047,Worksheet!CJ$3,'Orders - December 2020'!$C$2:$C$2047,Worksheet!$F220),"-")</f>
        <v>-</v>
      </c>
      <c r="CK220" s="51" t="str">
        <f>IFERROR(AVERAGEIFS('Orders - December 2020'!$I$2:$I$2047,'Orders - December 2020'!$H$2:$H$2047,Worksheet!CK$3,'Orders - December 2020'!$C$2:$C$2047,Worksheet!$F220),"-")</f>
        <v>-</v>
      </c>
      <c r="CL220" s="51" t="str">
        <f>IFERROR(AVERAGEIFS('Orders - December 2020'!$I$2:$I$2047,'Orders - December 2020'!$H$2:$H$2047,Worksheet!CL$3,'Orders - December 2020'!$C$2:$C$2047,Worksheet!$F220),"-")</f>
        <v>-</v>
      </c>
      <c r="CM220" s="51" t="str">
        <f>IFERROR(AVERAGEIFS('Orders - December 2020'!$I$2:$I$2047,'Orders - December 2020'!$H$2:$H$2047,Worksheet!CM$3,'Orders - December 2020'!$C$2:$C$2047,Worksheet!$F220),"-")</f>
        <v>-</v>
      </c>
      <c r="CN220" s="51">
        <f>IFERROR(AVERAGEIFS('Orders - December 2020'!$I$2:$I$2047,'Orders - December 2020'!$H$2:$H$2047,Worksheet!CN$3,'Orders - December 2020'!$C$2:$C$2047,Worksheet!$F220),"-")</f>
        <v>1</v>
      </c>
      <c r="CO220" s="51">
        <f>IFERROR(AVERAGEIFS('Orders - December 2020'!$I$2:$I$2047,'Orders - December 2020'!$H$2:$H$2047,Worksheet!CO$3,'Orders - December 2020'!$C$2:$C$2047,Worksheet!$F220),"-")</f>
        <v>5</v>
      </c>
      <c r="CP220" s="51" t="str">
        <f>IFERROR(AVERAGEIFS('Orders - December 2020'!$I$2:$I$2047,'Orders - December 2020'!$H$2:$H$2047,Worksheet!CP$3,'Orders - December 2020'!$C$2:$C$2047,Worksheet!$F220),"-")</f>
        <v>-</v>
      </c>
      <c r="CQ220" s="51" t="str">
        <f>IFERROR(AVERAGEIFS('Orders - December 2020'!$I$2:$I$2047,'Orders - December 2020'!$H$2:$H$2047,Worksheet!CQ$3,'Orders - December 2020'!$C$2:$C$2047,Worksheet!$F220),"-")</f>
        <v>-</v>
      </c>
      <c r="CR220" s="51" t="str">
        <f>IFERROR(AVERAGEIFS('Orders - December 2020'!$I$2:$I$2047,'Orders - December 2020'!$H$2:$H$2047,Worksheet!CR$3,'Orders - December 2020'!$C$2:$C$2047,Worksheet!$F220),"-")</f>
        <v>-</v>
      </c>
      <c r="CS220" s="51" t="str">
        <f>IFERROR(AVERAGEIFS('Orders - December 2020'!$I$2:$I$2047,'Orders - December 2020'!$H$2:$H$2047,Worksheet!CS$3,'Orders - December 2020'!$C$2:$C$2047,Worksheet!$F220),"-")</f>
        <v>-</v>
      </c>
      <c r="CT220" s="51" t="str">
        <f>IFERROR(AVERAGEIFS('Orders - December 2020'!$I$2:$I$2047,'Orders - December 2020'!$H$2:$H$2047,Worksheet!CT$3,'Orders - December 2020'!$C$2:$C$2047,Worksheet!$F220),"-")</f>
        <v>-</v>
      </c>
      <c r="CU220" s="51" t="str">
        <f>IFERROR(AVERAGEIFS('Orders - December 2020'!$I$2:$I$2047,'Orders - December 2020'!$H$2:$H$2047,Worksheet!CU$3,'Orders - December 2020'!$C$2:$C$2047,Worksheet!$F220),"-")</f>
        <v>-</v>
      </c>
      <c r="CV220" s="51" t="str">
        <f>IFERROR(AVERAGEIFS('Orders - December 2020'!$I$2:$I$2047,'Orders - December 2020'!$H$2:$H$2047,Worksheet!CV$3,'Orders - December 2020'!$C$2:$C$2047,Worksheet!$F220),"-")</f>
        <v>-</v>
      </c>
      <c r="CW220" s="51" t="str">
        <f>IFERROR(AVERAGEIFS('Orders - December 2020'!$I$2:$I$2047,'Orders - December 2020'!$H$2:$H$2047,Worksheet!CW$3,'Orders - December 2020'!$C$2:$C$2047,Worksheet!$F220),"-")</f>
        <v>-</v>
      </c>
      <c r="CX220" s="51" t="str">
        <f>IFERROR(AVERAGEIFS('Orders - December 2020'!$I$2:$I$2047,'Orders - December 2020'!$H$2:$H$2047,Worksheet!CX$3,'Orders - December 2020'!$C$2:$C$2047,Worksheet!$F220),"-")</f>
        <v>-</v>
      </c>
      <c r="CY220" s="51" t="str">
        <f>IFERROR(AVERAGEIFS('Orders - December 2020'!$I$2:$I$2047,'Orders - December 2020'!$H$2:$H$2047,Worksheet!CY$3,'Orders - December 2020'!$C$2:$C$2047,Worksheet!$F220),"-")</f>
        <v>-</v>
      </c>
      <c r="CZ220" s="51" t="str">
        <f>IFERROR(AVERAGEIFS('Orders - December 2020'!$I$2:$I$2047,'Orders - December 2020'!$H$2:$H$2047,Worksheet!CZ$3,'Orders - December 2020'!$C$2:$C$2047,Worksheet!$F220),"-")</f>
        <v>-</v>
      </c>
      <c r="DA220" s="51" t="str">
        <f>IFERROR(AVERAGEIFS('Orders - December 2020'!$I$2:$I$2047,'Orders - December 2020'!$H$2:$H$2047,Worksheet!DA$3,'Orders - December 2020'!$C$2:$C$2047,Worksheet!$F220),"-")</f>
        <v>-</v>
      </c>
      <c r="DB220" s="51" t="str">
        <f>IFERROR(AVERAGEIFS('Orders - December 2020'!$I$2:$I$2047,'Orders - December 2020'!$H$2:$H$2047,Worksheet!DB$3,'Orders - December 2020'!$C$2:$C$2047,Worksheet!$F220),"-")</f>
        <v>-</v>
      </c>
      <c r="DC220" s="51" t="str">
        <f>IFERROR(AVERAGEIFS('Orders - December 2020'!$I$2:$I$2047,'Orders - December 2020'!$H$2:$H$2047,Worksheet!DC$3,'Orders - December 2020'!$C$2:$C$2047,Worksheet!$F220),"-")</f>
        <v>-</v>
      </c>
      <c r="DD220" s="51" t="str">
        <f>IFERROR(AVERAGEIFS('Orders - December 2020'!$I$2:$I$2047,'Orders - December 2020'!$H$2:$H$2047,Worksheet!DD$3,'Orders - December 2020'!$C$2:$C$2047,Worksheet!$F220),"-")</f>
        <v>-</v>
      </c>
      <c r="DE220" s="51" t="str">
        <f>IFERROR(AVERAGEIFS('Orders - December 2020'!$I$2:$I$2047,'Orders - December 2020'!$H$2:$H$2047,Worksheet!DE$3,'Orders - December 2020'!$C$2:$C$2047,Worksheet!$F220),"-")</f>
        <v>-</v>
      </c>
      <c r="DF220" s="51" t="str">
        <f>IFERROR(AVERAGEIFS('Orders - December 2020'!$I$2:$I$2047,'Orders - December 2020'!$H$2:$H$2047,Worksheet!DF$3,'Orders - December 2020'!$C$2:$C$2047,Worksheet!$F220),"-")</f>
        <v>-</v>
      </c>
      <c r="DG220" s="51" t="str">
        <f>IFERROR(AVERAGEIFS('Orders - December 2020'!$I$2:$I$2047,'Orders - December 2020'!$H$2:$H$2047,Worksheet!DG$3,'Orders - December 2020'!$C$2:$C$2047,Worksheet!$F220),"-")</f>
        <v>-</v>
      </c>
      <c r="DH220" s="51" t="str">
        <f>IFERROR(AVERAGEIFS('Orders - December 2020'!$I$2:$I$2047,'Orders - December 2020'!$H$2:$H$2047,Worksheet!DH$3,'Orders - December 2020'!$C$2:$C$2047,Worksheet!$F220),"-")</f>
        <v>-</v>
      </c>
      <c r="DI220" s="51" t="str">
        <f>IFERROR(AVERAGEIFS('Orders - December 2020'!$I$2:$I$2047,'Orders - December 2020'!$H$2:$H$2047,Worksheet!DI$3,'Orders - December 2020'!$C$2:$C$2047,Worksheet!$F220),"-")</f>
        <v>-</v>
      </c>
      <c r="DJ220" s="51" t="str">
        <f>IFERROR(AVERAGEIFS('Orders - December 2020'!$I$2:$I$2047,'Orders - December 2020'!$H$2:$H$2047,Worksheet!DJ$3,'Orders - December 2020'!$C$2:$C$2047,Worksheet!$F220),"-")</f>
        <v>-</v>
      </c>
      <c r="DK220" s="51" t="str">
        <f>IFERROR(AVERAGEIFS('Orders - December 2020'!$I$2:$I$2047,'Orders - December 2020'!$H$2:$H$2047,Worksheet!DK$3,'Orders - December 2020'!$C$2:$C$2047,Worksheet!$F220),"-")</f>
        <v>-</v>
      </c>
      <c r="DL220" s="51" t="str">
        <f>IFERROR(AVERAGEIFS('Orders - December 2020'!$I$2:$I$2047,'Orders - December 2020'!$H$2:$H$2047,Worksheet!DL$3,'Orders - December 2020'!$C$2:$C$2047,Worksheet!$F220),"-")</f>
        <v>-</v>
      </c>
      <c r="DM220" s="51" t="str">
        <f>IFERROR(AVERAGEIFS('Orders - December 2020'!$I$2:$I$2047,'Orders - December 2020'!$H$2:$H$2047,Worksheet!DM$3,'Orders - December 2020'!$C$2:$C$2047,Worksheet!$F220),"-")</f>
        <v>-</v>
      </c>
      <c r="DN220" s="51" t="str">
        <f>IFERROR(AVERAGEIFS('Orders - December 2020'!$I$2:$I$2047,'Orders - December 2020'!$H$2:$H$2047,Worksheet!DN$3,'Orders - December 2020'!$C$2:$C$2047,Worksheet!$F220),"-")</f>
        <v>-</v>
      </c>
      <c r="DO220" s="51" t="str">
        <f>IFERROR(AVERAGEIFS('Orders - December 2020'!$I$2:$I$2047,'Orders - December 2020'!$H$2:$H$2047,Worksheet!DO$3,'Orders - December 2020'!$C$2:$C$2047,Worksheet!$F220),"-")</f>
        <v>-</v>
      </c>
      <c r="DP220" s="51" t="str">
        <f>IFERROR(AVERAGEIFS('Orders - December 2020'!$I$2:$I$2047,'Orders - December 2020'!$H$2:$H$2047,Worksheet!DP$3,'Orders - December 2020'!$C$2:$C$2047,Worksheet!$F220),"-")</f>
        <v>-</v>
      </c>
      <c r="DQ220" s="51" t="str">
        <f>IFERROR(AVERAGEIFS('Orders - December 2020'!$I$2:$I$2047,'Orders - December 2020'!$H$2:$H$2047,Worksheet!DQ$3,'Orders - December 2020'!$C$2:$C$2047,Worksheet!$F220),"-")</f>
        <v>-</v>
      </c>
      <c r="DR220" s="51" t="str">
        <f>IFERROR(AVERAGEIFS('Orders - December 2020'!$I$2:$I$2047,'Orders - December 2020'!$H$2:$H$2047,Worksheet!DR$3,'Orders - December 2020'!$C$2:$C$2047,Worksheet!$F220),"-")</f>
        <v>-</v>
      </c>
      <c r="DS220" s="51" t="str">
        <f>IFERROR(AVERAGEIFS('Orders - December 2020'!$I$2:$I$2047,'Orders - December 2020'!$H$2:$H$2047,Worksheet!DS$3,'Orders - December 2020'!$C$2:$C$2047,Worksheet!$F220),"-")</f>
        <v>-</v>
      </c>
      <c r="DT220" s="51" t="str">
        <f>IFERROR(AVERAGEIFS('Orders - December 2020'!$I$2:$I$2047,'Orders - December 2020'!$H$2:$H$2047,Worksheet!DT$3,'Orders - December 2020'!$C$2:$C$2047,Worksheet!$F220),"-")</f>
        <v>-</v>
      </c>
      <c r="DU220" s="51" t="str">
        <f>IFERROR(AVERAGEIFS('Orders - December 2020'!$I$2:$I$2047,'Orders - December 2020'!$H$2:$H$2047,Worksheet!DU$3,'Orders - December 2020'!$C$2:$C$2047,Worksheet!$F220),"-")</f>
        <v>-</v>
      </c>
      <c r="DV220" s="51" t="str">
        <f>IFERROR(AVERAGEIFS('Orders - December 2020'!$I$2:$I$2047,'Orders - December 2020'!$H$2:$H$2047,Worksheet!DV$3,'Orders - December 2020'!$C$2:$C$2047,Worksheet!$F220),"-")</f>
        <v>-</v>
      </c>
      <c r="DW220" s="51">
        <f>IFERROR(AVERAGEIFS('Orders - December 2020'!$I$2:$I$2047,'Orders - December 2020'!$H$2:$H$2047,Worksheet!DW$3,'Orders - December 2020'!$C$2:$C$2047,Worksheet!$F220),"-")</f>
        <v>1</v>
      </c>
      <c r="DX220" s="51" t="str">
        <f>IFERROR(AVERAGEIFS('Orders - December 2020'!$I$2:$I$2047,'Orders - December 2020'!$H$2:$H$2047,Worksheet!DX$3,'Orders - December 2020'!$C$2:$C$2047,Worksheet!$F220),"-")</f>
        <v>-</v>
      </c>
      <c r="DY220" s="51" t="str">
        <f>IFERROR(AVERAGEIFS('Orders - December 2020'!$I$2:$I$2047,'Orders - December 2020'!$H$2:$H$2047,Worksheet!DY$3,'Orders - December 2020'!$C$2:$C$2047,Worksheet!$F220),"-")</f>
        <v>-</v>
      </c>
      <c r="DZ220" s="51" t="str">
        <f>IFERROR(AVERAGEIFS('Orders - December 2020'!$I$2:$I$2047,'Orders - December 2020'!$H$2:$H$2047,Worksheet!DZ$3,'Orders - December 2020'!$C$2:$C$2047,Worksheet!$F220),"-")</f>
        <v>-</v>
      </c>
      <c r="EA220" s="51" t="str">
        <f>IFERROR(AVERAGEIFS('Orders - December 2020'!$I$2:$I$2047,'Orders - December 2020'!$H$2:$H$2047,Worksheet!EA$3,'Orders - December 2020'!$C$2:$C$2047,Worksheet!$F220),"-")</f>
        <v>-</v>
      </c>
      <c r="EB220" s="51" t="str">
        <f>IFERROR(AVERAGEIFS('Orders - December 2020'!$I$2:$I$2047,'Orders - December 2020'!$H$2:$H$2047,Worksheet!EB$3,'Orders - December 2020'!$C$2:$C$2047,Worksheet!$F220),"-")</f>
        <v>-</v>
      </c>
      <c r="EC220" s="51" t="str">
        <f>IFERROR(AVERAGEIFS('Orders - December 2020'!$I$2:$I$2047,'Orders - December 2020'!$H$2:$H$2047,Worksheet!EC$3,'Orders - December 2020'!$C$2:$C$2047,Worksheet!$F220),"-")</f>
        <v>-</v>
      </c>
      <c r="ED220" s="51" t="str">
        <f>IFERROR(AVERAGEIFS('Orders - December 2020'!$I$2:$I$2047,'Orders - December 2020'!$H$2:$H$2047,Worksheet!ED$3,'Orders - December 2020'!$C$2:$C$2047,Worksheet!$F220),"-")</f>
        <v>-</v>
      </c>
      <c r="EE220" s="51" t="str">
        <f>IFERROR(AVERAGEIFS('Orders - December 2020'!$I$2:$I$2047,'Orders - December 2020'!$H$2:$H$2047,Worksheet!EE$3,'Orders - December 2020'!$C$2:$C$2047,Worksheet!$F220),"-")</f>
        <v>-</v>
      </c>
      <c r="EF220" s="51" t="str">
        <f>IFERROR(AVERAGEIFS('Orders - December 2020'!$I$2:$I$2047,'Orders - December 2020'!$H$2:$H$2047,Worksheet!EF$3,'Orders - December 2020'!$C$2:$C$2047,Worksheet!$F220),"-")</f>
        <v>-</v>
      </c>
      <c r="EG220" s="51" t="str">
        <f>IFERROR(AVERAGEIFS('Orders - December 2020'!$I$2:$I$2047,'Orders - December 2020'!$H$2:$H$2047,Worksheet!EG$3,'Orders - December 2020'!$C$2:$C$2047,Worksheet!$F220),"-")</f>
        <v>-</v>
      </c>
      <c r="EH220" s="51" t="str">
        <f>IFERROR(AVERAGEIFS('Orders - December 2020'!$I$2:$I$2047,'Orders - December 2020'!$H$2:$H$2047,Worksheet!EH$3,'Orders - December 2020'!$C$2:$C$2047,Worksheet!$F220),"-")</f>
        <v>-</v>
      </c>
      <c r="EI220" s="51" t="str">
        <f>IFERROR(AVERAGEIFS('Orders - December 2020'!$I$2:$I$2047,'Orders - December 2020'!$H$2:$H$2047,Worksheet!EI$3,'Orders - December 2020'!$C$2:$C$2047,Worksheet!$F220),"-")</f>
        <v>-</v>
      </c>
      <c r="EJ220" s="51" t="str">
        <f>IFERROR(AVERAGEIFS('Orders - December 2020'!$I$2:$I$2047,'Orders - December 2020'!$H$2:$H$2047,Worksheet!EJ$3,'Orders - December 2020'!$C$2:$C$2047,Worksheet!$F220),"-")</f>
        <v>-</v>
      </c>
      <c r="EK220" s="51" t="str">
        <f>IFERROR(AVERAGEIFS('Orders - December 2020'!$I$2:$I$2047,'Orders - December 2020'!$H$2:$H$2047,Worksheet!EK$3,'Orders - December 2020'!$C$2:$C$2047,Worksheet!$F220),"-")</f>
        <v>-</v>
      </c>
      <c r="EL220" s="51" t="str">
        <f>IFERROR(AVERAGEIFS('Orders - December 2020'!$I$2:$I$2047,'Orders - December 2020'!$H$2:$H$2047,Worksheet!EL$3,'Orders - December 2020'!$C$2:$C$2047,Worksheet!$F220),"-")</f>
        <v>-</v>
      </c>
      <c r="EM220" s="51" t="str">
        <f>IFERROR(AVERAGEIFS('Orders - December 2020'!$I$2:$I$2047,'Orders - December 2020'!$H$2:$H$2047,Worksheet!EM$3,'Orders - December 2020'!$C$2:$C$2047,Worksheet!$F220),"-")</f>
        <v>-</v>
      </c>
      <c r="EN220" s="51" t="str">
        <f>IFERROR(AVERAGEIFS('Orders - December 2020'!$I$2:$I$2047,'Orders - December 2020'!$H$2:$H$2047,Worksheet!EN$3,'Orders - December 2020'!$C$2:$C$2047,Worksheet!$F220),"-")</f>
        <v>-</v>
      </c>
      <c r="EO220" s="51" t="str">
        <f>IFERROR(AVERAGEIFS('Orders - December 2020'!$I$2:$I$2047,'Orders - December 2020'!$H$2:$H$2047,Worksheet!EO$3,'Orders - December 2020'!$C$2:$C$2047,Worksheet!$F220),"-")</f>
        <v>-</v>
      </c>
      <c r="EP220" s="51" t="str">
        <f>IFERROR(AVERAGEIFS('Orders - December 2020'!$I$2:$I$2047,'Orders - December 2020'!$H$2:$H$2047,Worksheet!EP$3,'Orders - December 2020'!$C$2:$C$2047,Worksheet!$F220),"-")</f>
        <v>-</v>
      </c>
      <c r="EQ220" s="51" t="str">
        <f>IFERROR(AVERAGEIFS('Orders - December 2020'!$I$2:$I$2047,'Orders - December 2020'!$H$2:$H$2047,Worksheet!EQ$3,'Orders - December 2020'!$C$2:$C$2047,Worksheet!$F220),"-")</f>
        <v>-</v>
      </c>
      <c r="ER220" s="51" t="str">
        <f>IFERROR(AVERAGEIFS('Orders - December 2020'!$I$2:$I$2047,'Orders - December 2020'!$H$2:$H$2047,Worksheet!ER$3,'Orders - December 2020'!$C$2:$C$2047,Worksheet!$F220),"-")</f>
        <v>-</v>
      </c>
      <c r="ES220" s="51" t="str">
        <f>IFERROR(AVERAGEIFS('Orders - December 2020'!$I$2:$I$2047,'Orders - December 2020'!$H$2:$H$2047,Worksheet!ES$3,'Orders - December 2020'!$C$2:$C$2047,Worksheet!$F220),"-")</f>
        <v>-</v>
      </c>
      <c r="ET220" s="51" t="str">
        <f>IFERROR(AVERAGEIFS('Orders - December 2020'!$I$2:$I$2047,'Orders - December 2020'!$H$2:$H$2047,Worksheet!ET$3,'Orders - December 2020'!$C$2:$C$2047,Worksheet!$F220),"-")</f>
        <v>-</v>
      </c>
      <c r="EU220" s="51" t="str">
        <f>IFERROR(AVERAGEIFS('Orders - December 2020'!$I$2:$I$2047,'Orders - December 2020'!$H$2:$H$2047,Worksheet!EU$3,'Orders - December 2020'!$C$2:$C$2047,Worksheet!$F220),"-")</f>
        <v>-</v>
      </c>
      <c r="EV220" s="51" t="str">
        <f>IFERROR(AVERAGEIFS('Orders - December 2020'!$I$2:$I$2047,'Orders - December 2020'!$H$2:$H$2047,Worksheet!EV$3,'Orders - December 2020'!$C$2:$C$2047,Worksheet!$F220),"-")</f>
        <v>-</v>
      </c>
      <c r="EW220" s="51" t="str">
        <f>IFERROR(AVERAGEIFS('Orders - December 2020'!$I$2:$I$2047,'Orders - December 2020'!$H$2:$H$2047,Worksheet!EW$3,'Orders - December 2020'!$C$2:$C$2047,Worksheet!$F220),"-")</f>
        <v>-</v>
      </c>
      <c r="EX220" s="51" t="str">
        <f>IFERROR(AVERAGEIFS('Orders - December 2020'!$I$2:$I$2047,'Orders - December 2020'!$H$2:$H$2047,Worksheet!EX$3,'Orders - December 2020'!$C$2:$C$2047,Worksheet!$F220),"-")</f>
        <v>-</v>
      </c>
      <c r="EY220" s="51" t="str">
        <f>IFERROR(AVERAGEIFS('Orders - December 2020'!$I$2:$I$2047,'Orders - December 2020'!$H$2:$H$2047,Worksheet!EY$3,'Orders - December 2020'!$C$2:$C$2047,Worksheet!$F220),"-")</f>
        <v>-</v>
      </c>
      <c r="EZ220" s="51" t="str">
        <f>IFERROR(AVERAGEIFS('Orders - December 2020'!$I$2:$I$2047,'Orders - December 2020'!$H$2:$H$2047,Worksheet!EZ$3,'Orders - December 2020'!$C$2:$C$2047,Worksheet!$F220),"-")</f>
        <v>-</v>
      </c>
      <c r="FA220" s="51" t="str">
        <f>IFERROR(AVERAGEIFS('Orders - December 2020'!$I$2:$I$2047,'Orders - December 2020'!$H$2:$H$2047,Worksheet!FA$3,'Orders - December 2020'!$C$2:$C$2047,Worksheet!$F220),"-")</f>
        <v>-</v>
      </c>
      <c r="FB220" s="51" t="str">
        <f>IFERROR(AVERAGEIFS('Orders - December 2020'!$I$2:$I$2047,'Orders - December 2020'!$H$2:$H$2047,Worksheet!FB$3,'Orders - December 2020'!$C$2:$C$2047,Worksheet!$F220),"-")</f>
        <v>-</v>
      </c>
      <c r="FC220" s="51" t="str">
        <f>IFERROR(AVERAGEIFS('Orders - December 2020'!$I$2:$I$2047,'Orders - December 2020'!$H$2:$H$2047,Worksheet!FC$3,'Orders - December 2020'!$C$2:$C$2047,Worksheet!$F220),"-")</f>
        <v>-</v>
      </c>
      <c r="FD220" s="51" t="str">
        <f>IFERROR(AVERAGEIFS('Orders - December 2020'!$I$2:$I$2047,'Orders - December 2020'!$H$2:$H$2047,Worksheet!FD$3,'Orders - December 2020'!$C$2:$C$2047,Worksheet!$F220),"-")</f>
        <v>-</v>
      </c>
      <c r="FE220" s="51" t="str">
        <f>IFERROR(AVERAGEIFS('Orders - December 2020'!$I$2:$I$2047,'Orders - December 2020'!$H$2:$H$2047,Worksheet!FE$3,'Orders - December 2020'!$C$2:$C$2047,Worksheet!$F220),"-")</f>
        <v>-</v>
      </c>
      <c r="FF220" s="51" t="str">
        <f>IFERROR(AVERAGEIFS('Orders - December 2020'!$I$2:$I$2047,'Orders - December 2020'!$H$2:$H$2047,Worksheet!FF$3,'Orders - December 2020'!$C$2:$C$2047,Worksheet!$F220),"-")</f>
        <v>-</v>
      </c>
      <c r="FG220" s="52" t="str">
        <f>IFERROR(AVERAGEIFS('Orders - December 2020'!$I$2:$I$2047,'Orders - December 2020'!$H$2:$H$2047,Worksheet!FG$3,'Orders - December 2020'!$C$2:$C$2047,Worksheet!$F220),"-")</f>
        <v>-</v>
      </c>
    </row>
    <row r="221" spans="6:163">
      <c r="F221" s="45" t="str">
        <v>Him Minimarts</v>
      </c>
      <c r="G221" s="50" t="str">
        <f>IFERROR(AVERAGEIFS('Orders - December 2020'!$I$2:$I$2047,'Orders - December 2020'!$H$2:$H$2047,Worksheet!G$3,'Orders - December 2020'!$C$2:$C$2047,Worksheet!$F221),"-")</f>
        <v>-</v>
      </c>
      <c r="H221" s="51" t="str">
        <f>IFERROR(AVERAGEIFS('Orders - December 2020'!$I$2:$I$2047,'Orders - December 2020'!$H$2:$H$2047,Worksheet!H$3,'Orders - December 2020'!$C$2:$C$2047,Worksheet!$F221),"-")</f>
        <v>-</v>
      </c>
      <c r="I221" s="51" t="str">
        <f>IFERROR(AVERAGEIFS('Orders - December 2020'!$I$2:$I$2047,'Orders - December 2020'!$H$2:$H$2047,Worksheet!I$3,'Orders - December 2020'!$C$2:$C$2047,Worksheet!$F221),"-")</f>
        <v>-</v>
      </c>
      <c r="J221" s="51" t="str">
        <f>IFERROR(AVERAGEIFS('Orders - December 2020'!$I$2:$I$2047,'Orders - December 2020'!$H$2:$H$2047,Worksheet!J$3,'Orders - December 2020'!$C$2:$C$2047,Worksheet!$F221),"-")</f>
        <v>-</v>
      </c>
      <c r="K221" s="51" t="str">
        <f>IFERROR(AVERAGEIFS('Orders - December 2020'!$I$2:$I$2047,'Orders - December 2020'!$H$2:$H$2047,Worksheet!K$3,'Orders - December 2020'!$C$2:$C$2047,Worksheet!$F221),"-")</f>
        <v>-</v>
      </c>
      <c r="L221" s="51" t="str">
        <f>IFERROR(AVERAGEIFS('Orders - December 2020'!$I$2:$I$2047,'Orders - December 2020'!$H$2:$H$2047,Worksheet!L$3,'Orders - December 2020'!$C$2:$C$2047,Worksheet!$F221),"-")</f>
        <v>-</v>
      </c>
      <c r="M221" s="51" t="str">
        <f>IFERROR(AVERAGEIFS('Orders - December 2020'!$I$2:$I$2047,'Orders - December 2020'!$H$2:$H$2047,Worksheet!M$3,'Orders - December 2020'!$C$2:$C$2047,Worksheet!$F221),"-")</f>
        <v>-</v>
      </c>
      <c r="N221" s="51" t="str">
        <f>IFERROR(AVERAGEIFS('Orders - December 2020'!$I$2:$I$2047,'Orders - December 2020'!$H$2:$H$2047,Worksheet!N$3,'Orders - December 2020'!$C$2:$C$2047,Worksheet!$F221),"-")</f>
        <v>-</v>
      </c>
      <c r="O221" s="51" t="str">
        <f>IFERROR(AVERAGEIFS('Orders - December 2020'!$I$2:$I$2047,'Orders - December 2020'!$H$2:$H$2047,Worksheet!O$3,'Orders - December 2020'!$C$2:$C$2047,Worksheet!$F221),"-")</f>
        <v>-</v>
      </c>
      <c r="P221" s="51" t="str">
        <f>IFERROR(AVERAGEIFS('Orders - December 2020'!$I$2:$I$2047,'Orders - December 2020'!$H$2:$H$2047,Worksheet!P$3,'Orders - December 2020'!$C$2:$C$2047,Worksheet!$F221),"-")</f>
        <v>-</v>
      </c>
      <c r="Q221" s="51" t="str">
        <f>IFERROR(AVERAGEIFS('Orders - December 2020'!$I$2:$I$2047,'Orders - December 2020'!$H$2:$H$2047,Worksheet!Q$3,'Orders - December 2020'!$C$2:$C$2047,Worksheet!$F221),"-")</f>
        <v>-</v>
      </c>
      <c r="R221" s="51" t="str">
        <f>IFERROR(AVERAGEIFS('Orders - December 2020'!$I$2:$I$2047,'Orders - December 2020'!$H$2:$H$2047,Worksheet!R$3,'Orders - December 2020'!$C$2:$C$2047,Worksheet!$F221),"-")</f>
        <v>-</v>
      </c>
      <c r="S221" s="51" t="str">
        <f>IFERROR(AVERAGEIFS('Orders - December 2020'!$I$2:$I$2047,'Orders - December 2020'!$H$2:$H$2047,Worksheet!S$3,'Orders - December 2020'!$C$2:$C$2047,Worksheet!$F221),"-")</f>
        <v>-</v>
      </c>
      <c r="T221" s="51" t="str">
        <f>IFERROR(AVERAGEIFS('Orders - December 2020'!$I$2:$I$2047,'Orders - December 2020'!$H$2:$H$2047,Worksheet!T$3,'Orders - December 2020'!$C$2:$C$2047,Worksheet!$F221),"-")</f>
        <v>-</v>
      </c>
      <c r="U221" s="51" t="str">
        <f>IFERROR(AVERAGEIFS('Orders - December 2020'!$I$2:$I$2047,'Orders - December 2020'!$H$2:$H$2047,Worksheet!U$3,'Orders - December 2020'!$C$2:$C$2047,Worksheet!$F221),"-")</f>
        <v>-</v>
      </c>
      <c r="V221" s="51" t="str">
        <f>IFERROR(AVERAGEIFS('Orders - December 2020'!$I$2:$I$2047,'Orders - December 2020'!$H$2:$H$2047,Worksheet!V$3,'Orders - December 2020'!$C$2:$C$2047,Worksheet!$F221),"-")</f>
        <v>-</v>
      </c>
      <c r="W221" s="51" t="str">
        <f>IFERROR(AVERAGEIFS('Orders - December 2020'!$I$2:$I$2047,'Orders - December 2020'!$H$2:$H$2047,Worksheet!W$3,'Orders - December 2020'!$C$2:$C$2047,Worksheet!$F221),"-")</f>
        <v>-</v>
      </c>
      <c r="X221" s="51" t="str">
        <f>IFERROR(AVERAGEIFS('Orders - December 2020'!$I$2:$I$2047,'Orders - December 2020'!$H$2:$H$2047,Worksheet!X$3,'Orders - December 2020'!$C$2:$C$2047,Worksheet!$F221),"-")</f>
        <v>-</v>
      </c>
      <c r="Y221" s="51" t="str">
        <f>IFERROR(AVERAGEIFS('Orders - December 2020'!$I$2:$I$2047,'Orders - December 2020'!$H$2:$H$2047,Worksheet!Y$3,'Orders - December 2020'!$C$2:$C$2047,Worksheet!$F221),"-")</f>
        <v>-</v>
      </c>
      <c r="Z221" s="51" t="str">
        <f>IFERROR(AVERAGEIFS('Orders - December 2020'!$I$2:$I$2047,'Orders - December 2020'!$H$2:$H$2047,Worksheet!Z$3,'Orders - December 2020'!$C$2:$C$2047,Worksheet!$F221),"-")</f>
        <v>-</v>
      </c>
      <c r="AA221" s="51" t="str">
        <f>IFERROR(AVERAGEIFS('Orders - December 2020'!$I$2:$I$2047,'Orders - December 2020'!$H$2:$H$2047,Worksheet!AA$3,'Orders - December 2020'!$C$2:$C$2047,Worksheet!$F221),"-")</f>
        <v>-</v>
      </c>
      <c r="AB221" s="51" t="str">
        <f>IFERROR(AVERAGEIFS('Orders - December 2020'!$I$2:$I$2047,'Orders - December 2020'!$H$2:$H$2047,Worksheet!AB$3,'Orders - December 2020'!$C$2:$C$2047,Worksheet!$F221),"-")</f>
        <v>-</v>
      </c>
      <c r="AC221" s="51" t="str">
        <f>IFERROR(AVERAGEIFS('Orders - December 2020'!$I$2:$I$2047,'Orders - December 2020'!$H$2:$H$2047,Worksheet!AC$3,'Orders - December 2020'!$C$2:$C$2047,Worksheet!$F221),"-")</f>
        <v>-</v>
      </c>
      <c r="AD221" s="51" t="str">
        <f>IFERROR(AVERAGEIFS('Orders - December 2020'!$I$2:$I$2047,'Orders - December 2020'!$H$2:$H$2047,Worksheet!AD$3,'Orders - December 2020'!$C$2:$C$2047,Worksheet!$F221),"-")</f>
        <v>-</v>
      </c>
      <c r="AE221" s="51" t="str">
        <f>IFERROR(AVERAGEIFS('Orders - December 2020'!$I$2:$I$2047,'Orders - December 2020'!$H$2:$H$2047,Worksheet!AE$3,'Orders - December 2020'!$C$2:$C$2047,Worksheet!$F221),"-")</f>
        <v>-</v>
      </c>
      <c r="AF221" s="51" t="str">
        <f>IFERROR(AVERAGEIFS('Orders - December 2020'!$I$2:$I$2047,'Orders - December 2020'!$H$2:$H$2047,Worksheet!AF$3,'Orders - December 2020'!$C$2:$C$2047,Worksheet!$F221),"-")</f>
        <v>-</v>
      </c>
      <c r="AG221" s="51" t="str">
        <f>IFERROR(AVERAGEIFS('Orders - December 2020'!$I$2:$I$2047,'Orders - December 2020'!$H$2:$H$2047,Worksheet!AG$3,'Orders - December 2020'!$C$2:$C$2047,Worksheet!$F221),"-")</f>
        <v>-</v>
      </c>
      <c r="AH221" s="51" t="str">
        <f>IFERROR(AVERAGEIFS('Orders - December 2020'!$I$2:$I$2047,'Orders - December 2020'!$H$2:$H$2047,Worksheet!AH$3,'Orders - December 2020'!$C$2:$C$2047,Worksheet!$F221),"-")</f>
        <v>-</v>
      </c>
      <c r="AI221" s="51" t="str">
        <f>IFERROR(AVERAGEIFS('Orders - December 2020'!$I$2:$I$2047,'Orders - December 2020'!$H$2:$H$2047,Worksheet!AI$3,'Orders - December 2020'!$C$2:$C$2047,Worksheet!$F221),"-")</f>
        <v>-</v>
      </c>
      <c r="AJ221" s="51" t="str">
        <f>IFERROR(AVERAGEIFS('Orders - December 2020'!$I$2:$I$2047,'Orders - December 2020'!$H$2:$H$2047,Worksheet!AJ$3,'Orders - December 2020'!$C$2:$C$2047,Worksheet!$F221),"-")</f>
        <v>-</v>
      </c>
      <c r="AK221" s="51" t="str">
        <f>IFERROR(AVERAGEIFS('Orders - December 2020'!$I$2:$I$2047,'Orders - December 2020'!$H$2:$H$2047,Worksheet!AK$3,'Orders - December 2020'!$C$2:$C$2047,Worksheet!$F221),"-")</f>
        <v>-</v>
      </c>
      <c r="AL221" s="51" t="str">
        <f>IFERROR(AVERAGEIFS('Orders - December 2020'!$I$2:$I$2047,'Orders - December 2020'!$H$2:$H$2047,Worksheet!AL$3,'Orders - December 2020'!$C$2:$C$2047,Worksheet!$F221),"-")</f>
        <v>-</v>
      </c>
      <c r="AM221" s="51" t="str">
        <f>IFERROR(AVERAGEIFS('Orders - December 2020'!$I$2:$I$2047,'Orders - December 2020'!$H$2:$H$2047,Worksheet!AM$3,'Orders - December 2020'!$C$2:$C$2047,Worksheet!$F221),"-")</f>
        <v>-</v>
      </c>
      <c r="AN221" s="51" t="str">
        <f>IFERROR(AVERAGEIFS('Orders - December 2020'!$I$2:$I$2047,'Orders - December 2020'!$H$2:$H$2047,Worksheet!AN$3,'Orders - December 2020'!$C$2:$C$2047,Worksheet!$F221),"-")</f>
        <v>-</v>
      </c>
      <c r="AO221" s="51" t="str">
        <f>IFERROR(AVERAGEIFS('Orders - December 2020'!$I$2:$I$2047,'Orders - December 2020'!$H$2:$H$2047,Worksheet!AO$3,'Orders - December 2020'!$C$2:$C$2047,Worksheet!$F221),"-")</f>
        <v>-</v>
      </c>
      <c r="AP221" s="51" t="str">
        <f>IFERROR(AVERAGEIFS('Orders - December 2020'!$I$2:$I$2047,'Orders - December 2020'!$H$2:$H$2047,Worksheet!AP$3,'Orders - December 2020'!$C$2:$C$2047,Worksheet!$F221),"-")</f>
        <v>-</v>
      </c>
      <c r="AQ221" s="51" t="str">
        <f>IFERROR(AVERAGEIFS('Orders - December 2020'!$I$2:$I$2047,'Orders - December 2020'!$H$2:$H$2047,Worksheet!AQ$3,'Orders - December 2020'!$C$2:$C$2047,Worksheet!$F221),"-")</f>
        <v>-</v>
      </c>
      <c r="AR221" s="51" t="str">
        <f>IFERROR(AVERAGEIFS('Orders - December 2020'!$I$2:$I$2047,'Orders - December 2020'!$H$2:$H$2047,Worksheet!AR$3,'Orders - December 2020'!$C$2:$C$2047,Worksheet!$F221),"-")</f>
        <v>-</v>
      </c>
      <c r="AS221" s="51" t="str">
        <f>IFERROR(AVERAGEIFS('Orders - December 2020'!$I$2:$I$2047,'Orders - December 2020'!$H$2:$H$2047,Worksheet!AS$3,'Orders - December 2020'!$C$2:$C$2047,Worksheet!$F221),"-")</f>
        <v>-</v>
      </c>
      <c r="AT221" s="51" t="str">
        <f>IFERROR(AVERAGEIFS('Orders - December 2020'!$I$2:$I$2047,'Orders - December 2020'!$H$2:$H$2047,Worksheet!AT$3,'Orders - December 2020'!$C$2:$C$2047,Worksheet!$F221),"-")</f>
        <v>-</v>
      </c>
      <c r="AU221" s="51" t="str">
        <f>IFERROR(AVERAGEIFS('Orders - December 2020'!$I$2:$I$2047,'Orders - December 2020'!$H$2:$H$2047,Worksheet!AU$3,'Orders - December 2020'!$C$2:$C$2047,Worksheet!$F221),"-")</f>
        <v>-</v>
      </c>
      <c r="AV221" s="51" t="str">
        <f>IFERROR(AVERAGEIFS('Orders - December 2020'!$I$2:$I$2047,'Orders - December 2020'!$H$2:$H$2047,Worksheet!AV$3,'Orders - December 2020'!$C$2:$C$2047,Worksheet!$F221),"-")</f>
        <v>-</v>
      </c>
      <c r="AW221" s="51" t="str">
        <f>IFERROR(AVERAGEIFS('Orders - December 2020'!$I$2:$I$2047,'Orders - December 2020'!$H$2:$H$2047,Worksheet!AW$3,'Orders - December 2020'!$C$2:$C$2047,Worksheet!$F221),"-")</f>
        <v>-</v>
      </c>
      <c r="AX221" s="51" t="str">
        <f>IFERROR(AVERAGEIFS('Orders - December 2020'!$I$2:$I$2047,'Orders - December 2020'!$H$2:$H$2047,Worksheet!AX$3,'Orders - December 2020'!$C$2:$C$2047,Worksheet!$F221),"-")</f>
        <v>-</v>
      </c>
      <c r="AY221" s="51" t="str">
        <f>IFERROR(AVERAGEIFS('Orders - December 2020'!$I$2:$I$2047,'Orders - December 2020'!$H$2:$H$2047,Worksheet!AY$3,'Orders - December 2020'!$C$2:$C$2047,Worksheet!$F221),"-")</f>
        <v>-</v>
      </c>
      <c r="AZ221" s="51" t="str">
        <f>IFERROR(AVERAGEIFS('Orders - December 2020'!$I$2:$I$2047,'Orders - December 2020'!$H$2:$H$2047,Worksheet!AZ$3,'Orders - December 2020'!$C$2:$C$2047,Worksheet!$F221),"-")</f>
        <v>-</v>
      </c>
      <c r="BA221" s="51" t="str">
        <f>IFERROR(AVERAGEIFS('Orders - December 2020'!$I$2:$I$2047,'Orders - December 2020'!$H$2:$H$2047,Worksheet!BA$3,'Orders - December 2020'!$C$2:$C$2047,Worksheet!$F221),"-")</f>
        <v>-</v>
      </c>
      <c r="BB221" s="51" t="str">
        <f>IFERROR(AVERAGEIFS('Orders - December 2020'!$I$2:$I$2047,'Orders - December 2020'!$H$2:$H$2047,Worksheet!BB$3,'Orders - December 2020'!$C$2:$C$2047,Worksheet!$F221),"-")</f>
        <v>-</v>
      </c>
      <c r="BC221" s="51" t="str">
        <f>IFERROR(AVERAGEIFS('Orders - December 2020'!$I$2:$I$2047,'Orders - December 2020'!$H$2:$H$2047,Worksheet!BC$3,'Orders - December 2020'!$C$2:$C$2047,Worksheet!$F221),"-")</f>
        <v>-</v>
      </c>
      <c r="BD221" s="51" t="str">
        <f>IFERROR(AVERAGEIFS('Orders - December 2020'!$I$2:$I$2047,'Orders - December 2020'!$H$2:$H$2047,Worksheet!BD$3,'Orders - December 2020'!$C$2:$C$2047,Worksheet!$F221),"-")</f>
        <v>-</v>
      </c>
      <c r="BE221" s="51" t="str">
        <f>IFERROR(AVERAGEIFS('Orders - December 2020'!$I$2:$I$2047,'Orders - December 2020'!$H$2:$H$2047,Worksheet!BE$3,'Orders - December 2020'!$C$2:$C$2047,Worksheet!$F221),"-")</f>
        <v>-</v>
      </c>
      <c r="BF221" s="51" t="str">
        <f>IFERROR(AVERAGEIFS('Orders - December 2020'!$I$2:$I$2047,'Orders - December 2020'!$H$2:$H$2047,Worksheet!BF$3,'Orders - December 2020'!$C$2:$C$2047,Worksheet!$F221),"-")</f>
        <v>-</v>
      </c>
      <c r="BG221" s="51" t="str">
        <f>IFERROR(AVERAGEIFS('Orders - December 2020'!$I$2:$I$2047,'Orders - December 2020'!$H$2:$H$2047,Worksheet!BG$3,'Orders - December 2020'!$C$2:$C$2047,Worksheet!$F221),"-")</f>
        <v>-</v>
      </c>
      <c r="BH221" s="51" t="str">
        <f>IFERROR(AVERAGEIFS('Orders - December 2020'!$I$2:$I$2047,'Orders - December 2020'!$H$2:$H$2047,Worksheet!BH$3,'Orders - December 2020'!$C$2:$C$2047,Worksheet!$F221),"-")</f>
        <v>-</v>
      </c>
      <c r="BI221" s="51" t="str">
        <f>IFERROR(AVERAGEIFS('Orders - December 2020'!$I$2:$I$2047,'Orders - December 2020'!$H$2:$H$2047,Worksheet!BI$3,'Orders - December 2020'!$C$2:$C$2047,Worksheet!$F221),"-")</f>
        <v>-</v>
      </c>
      <c r="BJ221" s="51" t="str">
        <f>IFERROR(AVERAGEIFS('Orders - December 2020'!$I$2:$I$2047,'Orders - December 2020'!$H$2:$H$2047,Worksheet!BJ$3,'Orders - December 2020'!$C$2:$C$2047,Worksheet!$F221),"-")</f>
        <v>-</v>
      </c>
      <c r="BK221" s="51" t="str">
        <f>IFERROR(AVERAGEIFS('Orders - December 2020'!$I$2:$I$2047,'Orders - December 2020'!$H$2:$H$2047,Worksheet!BK$3,'Orders - December 2020'!$C$2:$C$2047,Worksheet!$F221),"-")</f>
        <v>-</v>
      </c>
      <c r="BL221" s="51" t="str">
        <f>IFERROR(AVERAGEIFS('Orders - December 2020'!$I$2:$I$2047,'Orders - December 2020'!$H$2:$H$2047,Worksheet!BL$3,'Orders - December 2020'!$C$2:$C$2047,Worksheet!$F221),"-")</f>
        <v>-</v>
      </c>
      <c r="BM221" s="51" t="str">
        <f>IFERROR(AVERAGEIFS('Orders - December 2020'!$I$2:$I$2047,'Orders - December 2020'!$H$2:$H$2047,Worksheet!BM$3,'Orders - December 2020'!$C$2:$C$2047,Worksheet!$F221),"-")</f>
        <v>-</v>
      </c>
      <c r="BN221" s="51" t="str">
        <f>IFERROR(AVERAGEIFS('Orders - December 2020'!$I$2:$I$2047,'Orders - December 2020'!$H$2:$H$2047,Worksheet!BN$3,'Orders - December 2020'!$C$2:$C$2047,Worksheet!$F221),"-")</f>
        <v>-</v>
      </c>
      <c r="BO221" s="51" t="str">
        <f>IFERROR(AVERAGEIFS('Orders - December 2020'!$I$2:$I$2047,'Orders - December 2020'!$H$2:$H$2047,Worksheet!BO$3,'Orders - December 2020'!$C$2:$C$2047,Worksheet!$F221),"-")</f>
        <v>-</v>
      </c>
      <c r="BP221" s="51" t="str">
        <f>IFERROR(AVERAGEIFS('Orders - December 2020'!$I$2:$I$2047,'Orders - December 2020'!$H$2:$H$2047,Worksheet!BP$3,'Orders - December 2020'!$C$2:$C$2047,Worksheet!$F221),"-")</f>
        <v>-</v>
      </c>
      <c r="BQ221" s="51" t="str">
        <f>IFERROR(AVERAGEIFS('Orders - December 2020'!$I$2:$I$2047,'Orders - December 2020'!$H$2:$H$2047,Worksheet!BQ$3,'Orders - December 2020'!$C$2:$C$2047,Worksheet!$F221),"-")</f>
        <v>-</v>
      </c>
      <c r="BR221" s="51" t="str">
        <f>IFERROR(AVERAGEIFS('Orders - December 2020'!$I$2:$I$2047,'Orders - December 2020'!$H$2:$H$2047,Worksheet!BR$3,'Orders - December 2020'!$C$2:$C$2047,Worksheet!$F221),"-")</f>
        <v>-</v>
      </c>
      <c r="BS221" s="51" t="str">
        <f>IFERROR(AVERAGEIFS('Orders - December 2020'!$I$2:$I$2047,'Orders - December 2020'!$H$2:$H$2047,Worksheet!BS$3,'Orders - December 2020'!$C$2:$C$2047,Worksheet!$F221),"-")</f>
        <v>-</v>
      </c>
      <c r="BT221" s="51" t="str">
        <f>IFERROR(AVERAGEIFS('Orders - December 2020'!$I$2:$I$2047,'Orders - December 2020'!$H$2:$H$2047,Worksheet!BT$3,'Orders - December 2020'!$C$2:$C$2047,Worksheet!$F221),"-")</f>
        <v>-</v>
      </c>
      <c r="BU221" s="51" t="str">
        <f>IFERROR(AVERAGEIFS('Orders - December 2020'!$I$2:$I$2047,'Orders - December 2020'!$H$2:$H$2047,Worksheet!BU$3,'Orders - December 2020'!$C$2:$C$2047,Worksheet!$F221),"-")</f>
        <v>-</v>
      </c>
      <c r="BV221" s="51" t="str">
        <f>IFERROR(AVERAGEIFS('Orders - December 2020'!$I$2:$I$2047,'Orders - December 2020'!$H$2:$H$2047,Worksheet!BV$3,'Orders - December 2020'!$C$2:$C$2047,Worksheet!$F221),"-")</f>
        <v>-</v>
      </c>
      <c r="BW221" s="51" t="str">
        <f>IFERROR(AVERAGEIFS('Orders - December 2020'!$I$2:$I$2047,'Orders - December 2020'!$H$2:$H$2047,Worksheet!BW$3,'Orders - December 2020'!$C$2:$C$2047,Worksheet!$F221),"-")</f>
        <v>-</v>
      </c>
      <c r="BX221" s="51" t="str">
        <f>IFERROR(AVERAGEIFS('Orders - December 2020'!$I$2:$I$2047,'Orders - December 2020'!$H$2:$H$2047,Worksheet!BX$3,'Orders - December 2020'!$C$2:$C$2047,Worksheet!$F221),"-")</f>
        <v>-</v>
      </c>
      <c r="BY221" s="51" t="str">
        <f>IFERROR(AVERAGEIFS('Orders - December 2020'!$I$2:$I$2047,'Orders - December 2020'!$H$2:$H$2047,Worksheet!BY$3,'Orders - December 2020'!$C$2:$C$2047,Worksheet!$F221),"-")</f>
        <v>-</v>
      </c>
      <c r="BZ221" s="51" t="str">
        <f>IFERROR(AVERAGEIFS('Orders - December 2020'!$I$2:$I$2047,'Orders - December 2020'!$H$2:$H$2047,Worksheet!BZ$3,'Orders - December 2020'!$C$2:$C$2047,Worksheet!$F221),"-")</f>
        <v>-</v>
      </c>
      <c r="CA221" s="51" t="str">
        <f>IFERROR(AVERAGEIFS('Orders - December 2020'!$I$2:$I$2047,'Orders - December 2020'!$H$2:$H$2047,Worksheet!CA$3,'Orders - December 2020'!$C$2:$C$2047,Worksheet!$F221),"-")</f>
        <v>-</v>
      </c>
      <c r="CB221" s="51" t="str">
        <f>IFERROR(AVERAGEIFS('Orders - December 2020'!$I$2:$I$2047,'Orders - December 2020'!$H$2:$H$2047,Worksheet!CB$3,'Orders - December 2020'!$C$2:$C$2047,Worksheet!$F221),"-")</f>
        <v>-</v>
      </c>
      <c r="CC221" s="51" t="str">
        <f>IFERROR(AVERAGEIFS('Orders - December 2020'!$I$2:$I$2047,'Orders - December 2020'!$H$2:$H$2047,Worksheet!CC$3,'Orders - December 2020'!$C$2:$C$2047,Worksheet!$F221),"-")</f>
        <v>-</v>
      </c>
      <c r="CD221" s="51" t="str">
        <f>IFERROR(AVERAGEIFS('Orders - December 2020'!$I$2:$I$2047,'Orders - December 2020'!$H$2:$H$2047,Worksheet!CD$3,'Orders - December 2020'!$C$2:$C$2047,Worksheet!$F221),"-")</f>
        <v>-</v>
      </c>
      <c r="CE221" s="51" t="str">
        <f>IFERROR(AVERAGEIFS('Orders - December 2020'!$I$2:$I$2047,'Orders - December 2020'!$H$2:$H$2047,Worksheet!CE$3,'Orders - December 2020'!$C$2:$C$2047,Worksheet!$F221),"-")</f>
        <v>-</v>
      </c>
      <c r="CF221" s="51" t="str">
        <f>IFERROR(AVERAGEIFS('Orders - December 2020'!$I$2:$I$2047,'Orders - December 2020'!$H$2:$H$2047,Worksheet!CF$3,'Orders - December 2020'!$C$2:$C$2047,Worksheet!$F221),"-")</f>
        <v>-</v>
      </c>
      <c r="CG221" s="51" t="str">
        <f>IFERROR(AVERAGEIFS('Orders - December 2020'!$I$2:$I$2047,'Orders - December 2020'!$H$2:$H$2047,Worksheet!CG$3,'Orders - December 2020'!$C$2:$C$2047,Worksheet!$F221),"-")</f>
        <v>-</v>
      </c>
      <c r="CH221" s="51" t="str">
        <f>IFERROR(AVERAGEIFS('Orders - December 2020'!$I$2:$I$2047,'Orders - December 2020'!$H$2:$H$2047,Worksheet!CH$3,'Orders - December 2020'!$C$2:$C$2047,Worksheet!$F221),"-")</f>
        <v>-</v>
      </c>
      <c r="CI221" s="51" t="str">
        <f>IFERROR(AVERAGEIFS('Orders - December 2020'!$I$2:$I$2047,'Orders - December 2020'!$H$2:$H$2047,Worksheet!CI$3,'Orders - December 2020'!$C$2:$C$2047,Worksheet!$F221),"-")</f>
        <v>-</v>
      </c>
      <c r="CJ221" s="51" t="str">
        <f>IFERROR(AVERAGEIFS('Orders - December 2020'!$I$2:$I$2047,'Orders - December 2020'!$H$2:$H$2047,Worksheet!CJ$3,'Orders - December 2020'!$C$2:$C$2047,Worksheet!$F221),"-")</f>
        <v>-</v>
      </c>
      <c r="CK221" s="51" t="str">
        <f>IFERROR(AVERAGEIFS('Orders - December 2020'!$I$2:$I$2047,'Orders - December 2020'!$H$2:$H$2047,Worksheet!CK$3,'Orders - December 2020'!$C$2:$C$2047,Worksheet!$F221),"-")</f>
        <v>-</v>
      </c>
      <c r="CL221" s="51" t="str">
        <f>IFERROR(AVERAGEIFS('Orders - December 2020'!$I$2:$I$2047,'Orders - December 2020'!$H$2:$H$2047,Worksheet!CL$3,'Orders - December 2020'!$C$2:$C$2047,Worksheet!$F221),"-")</f>
        <v>-</v>
      </c>
      <c r="CM221" s="51" t="str">
        <f>IFERROR(AVERAGEIFS('Orders - December 2020'!$I$2:$I$2047,'Orders - December 2020'!$H$2:$H$2047,Worksheet!CM$3,'Orders - December 2020'!$C$2:$C$2047,Worksheet!$F221),"-")</f>
        <v>-</v>
      </c>
      <c r="CN221" s="51" t="str">
        <f>IFERROR(AVERAGEIFS('Orders - December 2020'!$I$2:$I$2047,'Orders - December 2020'!$H$2:$H$2047,Worksheet!CN$3,'Orders - December 2020'!$C$2:$C$2047,Worksheet!$F221),"-")</f>
        <v>-</v>
      </c>
      <c r="CO221" s="51" t="str">
        <f>IFERROR(AVERAGEIFS('Orders - December 2020'!$I$2:$I$2047,'Orders - December 2020'!$H$2:$H$2047,Worksheet!CO$3,'Orders - December 2020'!$C$2:$C$2047,Worksheet!$F221),"-")</f>
        <v>-</v>
      </c>
      <c r="CP221" s="51" t="str">
        <f>IFERROR(AVERAGEIFS('Orders - December 2020'!$I$2:$I$2047,'Orders - December 2020'!$H$2:$H$2047,Worksheet!CP$3,'Orders - December 2020'!$C$2:$C$2047,Worksheet!$F221),"-")</f>
        <v>-</v>
      </c>
      <c r="CQ221" s="51">
        <f>IFERROR(AVERAGEIFS('Orders - December 2020'!$I$2:$I$2047,'Orders - December 2020'!$H$2:$H$2047,Worksheet!CQ$3,'Orders - December 2020'!$C$2:$C$2047,Worksheet!$F221),"-")</f>
        <v>8</v>
      </c>
      <c r="CR221" s="51" t="str">
        <f>IFERROR(AVERAGEIFS('Orders - December 2020'!$I$2:$I$2047,'Orders - December 2020'!$H$2:$H$2047,Worksheet!CR$3,'Orders - December 2020'!$C$2:$C$2047,Worksheet!$F221),"-")</f>
        <v>-</v>
      </c>
      <c r="CS221" s="51" t="str">
        <f>IFERROR(AVERAGEIFS('Orders - December 2020'!$I$2:$I$2047,'Orders - December 2020'!$H$2:$H$2047,Worksheet!CS$3,'Orders - December 2020'!$C$2:$C$2047,Worksheet!$F221),"-")</f>
        <v>-</v>
      </c>
      <c r="CT221" s="51" t="str">
        <f>IFERROR(AVERAGEIFS('Orders - December 2020'!$I$2:$I$2047,'Orders - December 2020'!$H$2:$H$2047,Worksheet!CT$3,'Orders - December 2020'!$C$2:$C$2047,Worksheet!$F221),"-")</f>
        <v>-</v>
      </c>
      <c r="CU221" s="51" t="str">
        <f>IFERROR(AVERAGEIFS('Orders - December 2020'!$I$2:$I$2047,'Orders - December 2020'!$H$2:$H$2047,Worksheet!CU$3,'Orders - December 2020'!$C$2:$C$2047,Worksheet!$F221),"-")</f>
        <v>-</v>
      </c>
      <c r="CV221" s="51">
        <f>IFERROR(AVERAGEIFS('Orders - December 2020'!$I$2:$I$2047,'Orders - December 2020'!$H$2:$H$2047,Worksheet!CV$3,'Orders - December 2020'!$C$2:$C$2047,Worksheet!$F221),"-")</f>
        <v>3</v>
      </c>
      <c r="CW221" s="51" t="str">
        <f>IFERROR(AVERAGEIFS('Orders - December 2020'!$I$2:$I$2047,'Orders - December 2020'!$H$2:$H$2047,Worksheet!CW$3,'Orders - December 2020'!$C$2:$C$2047,Worksheet!$F221),"-")</f>
        <v>-</v>
      </c>
      <c r="CX221" s="51">
        <f>IFERROR(AVERAGEIFS('Orders - December 2020'!$I$2:$I$2047,'Orders - December 2020'!$H$2:$H$2047,Worksheet!CX$3,'Orders - December 2020'!$C$2:$C$2047,Worksheet!$F221),"-")</f>
        <v>1</v>
      </c>
      <c r="CY221" s="51">
        <f>IFERROR(AVERAGEIFS('Orders - December 2020'!$I$2:$I$2047,'Orders - December 2020'!$H$2:$H$2047,Worksheet!CY$3,'Orders - December 2020'!$C$2:$C$2047,Worksheet!$F221),"-")</f>
        <v>11.5</v>
      </c>
      <c r="CZ221" s="51" t="str">
        <f>IFERROR(AVERAGEIFS('Orders - December 2020'!$I$2:$I$2047,'Orders - December 2020'!$H$2:$H$2047,Worksheet!CZ$3,'Orders - December 2020'!$C$2:$C$2047,Worksheet!$F221),"-")</f>
        <v>-</v>
      </c>
      <c r="DA221" s="51">
        <f>IFERROR(AVERAGEIFS('Orders - December 2020'!$I$2:$I$2047,'Orders - December 2020'!$H$2:$H$2047,Worksheet!DA$3,'Orders - December 2020'!$C$2:$C$2047,Worksheet!$F221),"-")</f>
        <v>1</v>
      </c>
      <c r="DB221" s="51">
        <f>IFERROR(AVERAGEIFS('Orders - December 2020'!$I$2:$I$2047,'Orders - December 2020'!$H$2:$H$2047,Worksheet!DB$3,'Orders - December 2020'!$C$2:$C$2047,Worksheet!$F221),"-")</f>
        <v>1</v>
      </c>
      <c r="DC221" s="51" t="str">
        <f>IFERROR(AVERAGEIFS('Orders - December 2020'!$I$2:$I$2047,'Orders - December 2020'!$H$2:$H$2047,Worksheet!DC$3,'Orders - December 2020'!$C$2:$C$2047,Worksheet!$F221),"-")</f>
        <v>-</v>
      </c>
      <c r="DD221" s="51" t="str">
        <f>IFERROR(AVERAGEIFS('Orders - December 2020'!$I$2:$I$2047,'Orders - December 2020'!$H$2:$H$2047,Worksheet!DD$3,'Orders - December 2020'!$C$2:$C$2047,Worksheet!$F221),"-")</f>
        <v>-</v>
      </c>
      <c r="DE221" s="51" t="str">
        <f>IFERROR(AVERAGEIFS('Orders - December 2020'!$I$2:$I$2047,'Orders - December 2020'!$H$2:$H$2047,Worksheet!DE$3,'Orders - December 2020'!$C$2:$C$2047,Worksheet!$F221),"-")</f>
        <v>-</v>
      </c>
      <c r="DF221" s="51" t="str">
        <f>IFERROR(AVERAGEIFS('Orders - December 2020'!$I$2:$I$2047,'Orders - December 2020'!$H$2:$H$2047,Worksheet!DF$3,'Orders - December 2020'!$C$2:$C$2047,Worksheet!$F221),"-")</f>
        <v>-</v>
      </c>
      <c r="DG221" s="51" t="str">
        <f>IFERROR(AVERAGEIFS('Orders - December 2020'!$I$2:$I$2047,'Orders - December 2020'!$H$2:$H$2047,Worksheet!DG$3,'Orders - December 2020'!$C$2:$C$2047,Worksheet!$F221),"-")</f>
        <v>-</v>
      </c>
      <c r="DH221" s="51" t="str">
        <f>IFERROR(AVERAGEIFS('Orders - December 2020'!$I$2:$I$2047,'Orders - December 2020'!$H$2:$H$2047,Worksheet!DH$3,'Orders - December 2020'!$C$2:$C$2047,Worksheet!$F221),"-")</f>
        <v>-</v>
      </c>
      <c r="DI221" s="51" t="str">
        <f>IFERROR(AVERAGEIFS('Orders - December 2020'!$I$2:$I$2047,'Orders - December 2020'!$H$2:$H$2047,Worksheet!DI$3,'Orders - December 2020'!$C$2:$C$2047,Worksheet!$F221),"-")</f>
        <v>-</v>
      </c>
      <c r="DJ221" s="51" t="str">
        <f>IFERROR(AVERAGEIFS('Orders - December 2020'!$I$2:$I$2047,'Orders - December 2020'!$H$2:$H$2047,Worksheet!DJ$3,'Orders - December 2020'!$C$2:$C$2047,Worksheet!$F221),"-")</f>
        <v>-</v>
      </c>
      <c r="DK221" s="51" t="str">
        <f>IFERROR(AVERAGEIFS('Orders - December 2020'!$I$2:$I$2047,'Orders - December 2020'!$H$2:$H$2047,Worksheet!DK$3,'Orders - December 2020'!$C$2:$C$2047,Worksheet!$F221),"-")</f>
        <v>-</v>
      </c>
      <c r="DL221" s="51" t="str">
        <f>IFERROR(AVERAGEIFS('Orders - December 2020'!$I$2:$I$2047,'Orders - December 2020'!$H$2:$H$2047,Worksheet!DL$3,'Orders - December 2020'!$C$2:$C$2047,Worksheet!$F221),"-")</f>
        <v>-</v>
      </c>
      <c r="DM221" s="51" t="str">
        <f>IFERROR(AVERAGEIFS('Orders - December 2020'!$I$2:$I$2047,'Orders - December 2020'!$H$2:$H$2047,Worksheet!DM$3,'Orders - December 2020'!$C$2:$C$2047,Worksheet!$F221),"-")</f>
        <v>-</v>
      </c>
      <c r="DN221" s="51" t="str">
        <f>IFERROR(AVERAGEIFS('Orders - December 2020'!$I$2:$I$2047,'Orders - December 2020'!$H$2:$H$2047,Worksheet!DN$3,'Orders - December 2020'!$C$2:$C$2047,Worksheet!$F221),"-")</f>
        <v>-</v>
      </c>
      <c r="DO221" s="51" t="str">
        <f>IFERROR(AVERAGEIFS('Orders - December 2020'!$I$2:$I$2047,'Orders - December 2020'!$H$2:$H$2047,Worksheet!DO$3,'Orders - December 2020'!$C$2:$C$2047,Worksheet!$F221),"-")</f>
        <v>-</v>
      </c>
      <c r="DP221" s="51">
        <f>IFERROR(AVERAGEIFS('Orders - December 2020'!$I$2:$I$2047,'Orders - December 2020'!$H$2:$H$2047,Worksheet!DP$3,'Orders - December 2020'!$C$2:$C$2047,Worksheet!$F221),"-")</f>
        <v>5</v>
      </c>
      <c r="DQ221" s="51" t="str">
        <f>IFERROR(AVERAGEIFS('Orders - December 2020'!$I$2:$I$2047,'Orders - December 2020'!$H$2:$H$2047,Worksheet!DQ$3,'Orders - December 2020'!$C$2:$C$2047,Worksheet!$F221),"-")</f>
        <v>-</v>
      </c>
      <c r="DR221" s="51" t="str">
        <f>IFERROR(AVERAGEIFS('Orders - December 2020'!$I$2:$I$2047,'Orders - December 2020'!$H$2:$H$2047,Worksheet!DR$3,'Orders - December 2020'!$C$2:$C$2047,Worksheet!$F221),"-")</f>
        <v>-</v>
      </c>
      <c r="DS221" s="51" t="str">
        <f>IFERROR(AVERAGEIFS('Orders - December 2020'!$I$2:$I$2047,'Orders - December 2020'!$H$2:$H$2047,Worksheet!DS$3,'Orders - December 2020'!$C$2:$C$2047,Worksheet!$F221),"-")</f>
        <v>-</v>
      </c>
      <c r="DT221" s="51" t="str">
        <f>IFERROR(AVERAGEIFS('Orders - December 2020'!$I$2:$I$2047,'Orders - December 2020'!$H$2:$H$2047,Worksheet!DT$3,'Orders - December 2020'!$C$2:$C$2047,Worksheet!$F221),"-")</f>
        <v>-</v>
      </c>
      <c r="DU221" s="51" t="str">
        <f>IFERROR(AVERAGEIFS('Orders - December 2020'!$I$2:$I$2047,'Orders - December 2020'!$H$2:$H$2047,Worksheet!DU$3,'Orders - December 2020'!$C$2:$C$2047,Worksheet!$F221),"-")</f>
        <v>-</v>
      </c>
      <c r="DV221" s="51" t="str">
        <f>IFERROR(AVERAGEIFS('Orders - December 2020'!$I$2:$I$2047,'Orders - December 2020'!$H$2:$H$2047,Worksheet!DV$3,'Orders - December 2020'!$C$2:$C$2047,Worksheet!$F221),"-")</f>
        <v>-</v>
      </c>
      <c r="DW221" s="51" t="str">
        <f>IFERROR(AVERAGEIFS('Orders - December 2020'!$I$2:$I$2047,'Orders - December 2020'!$H$2:$H$2047,Worksheet!DW$3,'Orders - December 2020'!$C$2:$C$2047,Worksheet!$F221),"-")</f>
        <v>-</v>
      </c>
      <c r="DX221" s="51" t="str">
        <f>IFERROR(AVERAGEIFS('Orders - December 2020'!$I$2:$I$2047,'Orders - December 2020'!$H$2:$H$2047,Worksheet!DX$3,'Orders - December 2020'!$C$2:$C$2047,Worksheet!$F221),"-")</f>
        <v>-</v>
      </c>
      <c r="DY221" s="51" t="str">
        <f>IFERROR(AVERAGEIFS('Orders - December 2020'!$I$2:$I$2047,'Orders - December 2020'!$H$2:$H$2047,Worksheet!DY$3,'Orders - December 2020'!$C$2:$C$2047,Worksheet!$F221),"-")</f>
        <v>-</v>
      </c>
      <c r="DZ221" s="51" t="str">
        <f>IFERROR(AVERAGEIFS('Orders - December 2020'!$I$2:$I$2047,'Orders - December 2020'!$H$2:$H$2047,Worksheet!DZ$3,'Orders - December 2020'!$C$2:$C$2047,Worksheet!$F221),"-")</f>
        <v>-</v>
      </c>
      <c r="EA221" s="51" t="str">
        <f>IFERROR(AVERAGEIFS('Orders - December 2020'!$I$2:$I$2047,'Orders - December 2020'!$H$2:$H$2047,Worksheet!EA$3,'Orders - December 2020'!$C$2:$C$2047,Worksheet!$F221),"-")</f>
        <v>-</v>
      </c>
      <c r="EB221" s="51" t="str">
        <f>IFERROR(AVERAGEIFS('Orders - December 2020'!$I$2:$I$2047,'Orders - December 2020'!$H$2:$H$2047,Worksheet!EB$3,'Orders - December 2020'!$C$2:$C$2047,Worksheet!$F221),"-")</f>
        <v>-</v>
      </c>
      <c r="EC221" s="51" t="str">
        <f>IFERROR(AVERAGEIFS('Orders - December 2020'!$I$2:$I$2047,'Orders - December 2020'!$H$2:$H$2047,Worksheet!EC$3,'Orders - December 2020'!$C$2:$C$2047,Worksheet!$F221),"-")</f>
        <v>-</v>
      </c>
      <c r="ED221" s="51" t="str">
        <f>IFERROR(AVERAGEIFS('Orders - December 2020'!$I$2:$I$2047,'Orders - December 2020'!$H$2:$H$2047,Worksheet!ED$3,'Orders - December 2020'!$C$2:$C$2047,Worksheet!$F221),"-")</f>
        <v>-</v>
      </c>
      <c r="EE221" s="51" t="str">
        <f>IFERROR(AVERAGEIFS('Orders - December 2020'!$I$2:$I$2047,'Orders - December 2020'!$H$2:$H$2047,Worksheet!EE$3,'Orders - December 2020'!$C$2:$C$2047,Worksheet!$F221),"-")</f>
        <v>-</v>
      </c>
      <c r="EF221" s="51" t="str">
        <f>IFERROR(AVERAGEIFS('Orders - December 2020'!$I$2:$I$2047,'Orders - December 2020'!$H$2:$H$2047,Worksheet!EF$3,'Orders - December 2020'!$C$2:$C$2047,Worksheet!$F221),"-")</f>
        <v>-</v>
      </c>
      <c r="EG221" s="51" t="str">
        <f>IFERROR(AVERAGEIFS('Orders - December 2020'!$I$2:$I$2047,'Orders - December 2020'!$H$2:$H$2047,Worksheet!EG$3,'Orders - December 2020'!$C$2:$C$2047,Worksheet!$F221),"-")</f>
        <v>-</v>
      </c>
      <c r="EH221" s="51" t="str">
        <f>IFERROR(AVERAGEIFS('Orders - December 2020'!$I$2:$I$2047,'Orders - December 2020'!$H$2:$H$2047,Worksheet!EH$3,'Orders - December 2020'!$C$2:$C$2047,Worksheet!$F221),"-")</f>
        <v>-</v>
      </c>
      <c r="EI221" s="51" t="str">
        <f>IFERROR(AVERAGEIFS('Orders - December 2020'!$I$2:$I$2047,'Orders - December 2020'!$H$2:$H$2047,Worksheet!EI$3,'Orders - December 2020'!$C$2:$C$2047,Worksheet!$F221),"-")</f>
        <v>-</v>
      </c>
      <c r="EJ221" s="51" t="str">
        <f>IFERROR(AVERAGEIFS('Orders - December 2020'!$I$2:$I$2047,'Orders - December 2020'!$H$2:$H$2047,Worksheet!EJ$3,'Orders - December 2020'!$C$2:$C$2047,Worksheet!$F221),"-")</f>
        <v>-</v>
      </c>
      <c r="EK221" s="51" t="str">
        <f>IFERROR(AVERAGEIFS('Orders - December 2020'!$I$2:$I$2047,'Orders - December 2020'!$H$2:$H$2047,Worksheet!EK$3,'Orders - December 2020'!$C$2:$C$2047,Worksheet!$F221),"-")</f>
        <v>-</v>
      </c>
      <c r="EL221" s="51" t="str">
        <f>IFERROR(AVERAGEIFS('Orders - December 2020'!$I$2:$I$2047,'Orders - December 2020'!$H$2:$H$2047,Worksheet!EL$3,'Orders - December 2020'!$C$2:$C$2047,Worksheet!$F221),"-")</f>
        <v>-</v>
      </c>
      <c r="EM221" s="51" t="str">
        <f>IFERROR(AVERAGEIFS('Orders - December 2020'!$I$2:$I$2047,'Orders - December 2020'!$H$2:$H$2047,Worksheet!EM$3,'Orders - December 2020'!$C$2:$C$2047,Worksheet!$F221),"-")</f>
        <v>-</v>
      </c>
      <c r="EN221" s="51" t="str">
        <f>IFERROR(AVERAGEIFS('Orders - December 2020'!$I$2:$I$2047,'Orders - December 2020'!$H$2:$H$2047,Worksheet!EN$3,'Orders - December 2020'!$C$2:$C$2047,Worksheet!$F221),"-")</f>
        <v>-</v>
      </c>
      <c r="EO221" s="51" t="str">
        <f>IFERROR(AVERAGEIFS('Orders - December 2020'!$I$2:$I$2047,'Orders - December 2020'!$H$2:$H$2047,Worksheet!EO$3,'Orders - December 2020'!$C$2:$C$2047,Worksheet!$F221),"-")</f>
        <v>-</v>
      </c>
      <c r="EP221" s="51" t="str">
        <f>IFERROR(AVERAGEIFS('Orders - December 2020'!$I$2:$I$2047,'Orders - December 2020'!$H$2:$H$2047,Worksheet!EP$3,'Orders - December 2020'!$C$2:$C$2047,Worksheet!$F221),"-")</f>
        <v>-</v>
      </c>
      <c r="EQ221" s="51" t="str">
        <f>IFERROR(AVERAGEIFS('Orders - December 2020'!$I$2:$I$2047,'Orders - December 2020'!$H$2:$H$2047,Worksheet!EQ$3,'Orders - December 2020'!$C$2:$C$2047,Worksheet!$F221),"-")</f>
        <v>-</v>
      </c>
      <c r="ER221" s="51" t="str">
        <f>IFERROR(AVERAGEIFS('Orders - December 2020'!$I$2:$I$2047,'Orders - December 2020'!$H$2:$H$2047,Worksheet!ER$3,'Orders - December 2020'!$C$2:$C$2047,Worksheet!$F221),"-")</f>
        <v>-</v>
      </c>
      <c r="ES221" s="51" t="str">
        <f>IFERROR(AVERAGEIFS('Orders - December 2020'!$I$2:$I$2047,'Orders - December 2020'!$H$2:$H$2047,Worksheet!ES$3,'Orders - December 2020'!$C$2:$C$2047,Worksheet!$F221),"-")</f>
        <v>-</v>
      </c>
      <c r="ET221" s="51" t="str">
        <f>IFERROR(AVERAGEIFS('Orders - December 2020'!$I$2:$I$2047,'Orders - December 2020'!$H$2:$H$2047,Worksheet!ET$3,'Orders - December 2020'!$C$2:$C$2047,Worksheet!$F221),"-")</f>
        <v>-</v>
      </c>
      <c r="EU221" s="51" t="str">
        <f>IFERROR(AVERAGEIFS('Orders - December 2020'!$I$2:$I$2047,'Orders - December 2020'!$H$2:$H$2047,Worksheet!EU$3,'Orders - December 2020'!$C$2:$C$2047,Worksheet!$F221),"-")</f>
        <v>-</v>
      </c>
      <c r="EV221" s="51" t="str">
        <f>IFERROR(AVERAGEIFS('Orders - December 2020'!$I$2:$I$2047,'Orders - December 2020'!$H$2:$H$2047,Worksheet!EV$3,'Orders - December 2020'!$C$2:$C$2047,Worksheet!$F221),"-")</f>
        <v>-</v>
      </c>
      <c r="EW221" s="51" t="str">
        <f>IFERROR(AVERAGEIFS('Orders - December 2020'!$I$2:$I$2047,'Orders - December 2020'!$H$2:$H$2047,Worksheet!EW$3,'Orders - December 2020'!$C$2:$C$2047,Worksheet!$F221),"-")</f>
        <v>-</v>
      </c>
      <c r="EX221" s="51" t="str">
        <f>IFERROR(AVERAGEIFS('Orders - December 2020'!$I$2:$I$2047,'Orders - December 2020'!$H$2:$H$2047,Worksheet!EX$3,'Orders - December 2020'!$C$2:$C$2047,Worksheet!$F221),"-")</f>
        <v>-</v>
      </c>
      <c r="EY221" s="51" t="str">
        <f>IFERROR(AVERAGEIFS('Orders - December 2020'!$I$2:$I$2047,'Orders - December 2020'!$H$2:$H$2047,Worksheet!EY$3,'Orders - December 2020'!$C$2:$C$2047,Worksheet!$F221),"-")</f>
        <v>-</v>
      </c>
      <c r="EZ221" s="51" t="str">
        <f>IFERROR(AVERAGEIFS('Orders - December 2020'!$I$2:$I$2047,'Orders - December 2020'!$H$2:$H$2047,Worksheet!EZ$3,'Orders - December 2020'!$C$2:$C$2047,Worksheet!$F221),"-")</f>
        <v>-</v>
      </c>
      <c r="FA221" s="51" t="str">
        <f>IFERROR(AVERAGEIFS('Orders - December 2020'!$I$2:$I$2047,'Orders - December 2020'!$H$2:$H$2047,Worksheet!FA$3,'Orders - December 2020'!$C$2:$C$2047,Worksheet!$F221),"-")</f>
        <v>-</v>
      </c>
      <c r="FB221" s="51" t="str">
        <f>IFERROR(AVERAGEIFS('Orders - December 2020'!$I$2:$I$2047,'Orders - December 2020'!$H$2:$H$2047,Worksheet!FB$3,'Orders - December 2020'!$C$2:$C$2047,Worksheet!$F221),"-")</f>
        <v>-</v>
      </c>
      <c r="FC221" s="51" t="str">
        <f>IFERROR(AVERAGEIFS('Orders - December 2020'!$I$2:$I$2047,'Orders - December 2020'!$H$2:$H$2047,Worksheet!FC$3,'Orders - December 2020'!$C$2:$C$2047,Worksheet!$F221),"-")</f>
        <v>-</v>
      </c>
      <c r="FD221" s="51" t="str">
        <f>IFERROR(AVERAGEIFS('Orders - December 2020'!$I$2:$I$2047,'Orders - December 2020'!$H$2:$H$2047,Worksheet!FD$3,'Orders - December 2020'!$C$2:$C$2047,Worksheet!$F221),"-")</f>
        <v>-</v>
      </c>
      <c r="FE221" s="51" t="str">
        <f>IFERROR(AVERAGEIFS('Orders - December 2020'!$I$2:$I$2047,'Orders - December 2020'!$H$2:$H$2047,Worksheet!FE$3,'Orders - December 2020'!$C$2:$C$2047,Worksheet!$F221),"-")</f>
        <v>-</v>
      </c>
      <c r="FF221" s="51" t="str">
        <f>IFERROR(AVERAGEIFS('Orders - December 2020'!$I$2:$I$2047,'Orders - December 2020'!$H$2:$H$2047,Worksheet!FF$3,'Orders - December 2020'!$C$2:$C$2047,Worksheet!$F221),"-")</f>
        <v>-</v>
      </c>
      <c r="FG221" s="52" t="str">
        <f>IFERROR(AVERAGEIFS('Orders - December 2020'!$I$2:$I$2047,'Orders - December 2020'!$H$2:$H$2047,Worksheet!FG$3,'Orders - December 2020'!$C$2:$C$2047,Worksheet!$F221),"-")</f>
        <v>-</v>
      </c>
    </row>
    <row r="222" spans="6:163">
      <c r="F222" s="45" t="str">
        <v>Gods Favour Minimart</v>
      </c>
      <c r="G222" s="50" t="str">
        <f>IFERROR(AVERAGEIFS('Orders - December 2020'!$I$2:$I$2047,'Orders - December 2020'!$H$2:$H$2047,Worksheet!G$3,'Orders - December 2020'!$C$2:$C$2047,Worksheet!$F222),"-")</f>
        <v>-</v>
      </c>
      <c r="H222" s="51" t="str">
        <f>IFERROR(AVERAGEIFS('Orders - December 2020'!$I$2:$I$2047,'Orders - December 2020'!$H$2:$H$2047,Worksheet!H$3,'Orders - December 2020'!$C$2:$C$2047,Worksheet!$F222),"-")</f>
        <v>-</v>
      </c>
      <c r="I222" s="51" t="str">
        <f>IFERROR(AVERAGEIFS('Orders - December 2020'!$I$2:$I$2047,'Orders - December 2020'!$H$2:$H$2047,Worksheet!I$3,'Orders - December 2020'!$C$2:$C$2047,Worksheet!$F222),"-")</f>
        <v>-</v>
      </c>
      <c r="J222" s="51" t="str">
        <f>IFERROR(AVERAGEIFS('Orders - December 2020'!$I$2:$I$2047,'Orders - December 2020'!$H$2:$H$2047,Worksheet!J$3,'Orders - December 2020'!$C$2:$C$2047,Worksheet!$F222),"-")</f>
        <v>-</v>
      </c>
      <c r="K222" s="51" t="str">
        <f>IFERROR(AVERAGEIFS('Orders - December 2020'!$I$2:$I$2047,'Orders - December 2020'!$H$2:$H$2047,Worksheet!K$3,'Orders - December 2020'!$C$2:$C$2047,Worksheet!$F222),"-")</f>
        <v>-</v>
      </c>
      <c r="L222" s="51" t="str">
        <f>IFERROR(AVERAGEIFS('Orders - December 2020'!$I$2:$I$2047,'Orders - December 2020'!$H$2:$H$2047,Worksheet!L$3,'Orders - December 2020'!$C$2:$C$2047,Worksheet!$F222),"-")</f>
        <v>-</v>
      </c>
      <c r="M222" s="51" t="str">
        <f>IFERROR(AVERAGEIFS('Orders - December 2020'!$I$2:$I$2047,'Orders - December 2020'!$H$2:$H$2047,Worksheet!M$3,'Orders - December 2020'!$C$2:$C$2047,Worksheet!$F222),"-")</f>
        <v>-</v>
      </c>
      <c r="N222" s="51" t="str">
        <f>IFERROR(AVERAGEIFS('Orders - December 2020'!$I$2:$I$2047,'Orders - December 2020'!$H$2:$H$2047,Worksheet!N$3,'Orders - December 2020'!$C$2:$C$2047,Worksheet!$F222),"-")</f>
        <v>-</v>
      </c>
      <c r="O222" s="51" t="str">
        <f>IFERROR(AVERAGEIFS('Orders - December 2020'!$I$2:$I$2047,'Orders - December 2020'!$H$2:$H$2047,Worksheet!O$3,'Orders - December 2020'!$C$2:$C$2047,Worksheet!$F222),"-")</f>
        <v>-</v>
      </c>
      <c r="P222" s="51" t="str">
        <f>IFERROR(AVERAGEIFS('Orders - December 2020'!$I$2:$I$2047,'Orders - December 2020'!$H$2:$H$2047,Worksheet!P$3,'Orders - December 2020'!$C$2:$C$2047,Worksheet!$F222),"-")</f>
        <v>-</v>
      </c>
      <c r="Q222" s="51" t="str">
        <f>IFERROR(AVERAGEIFS('Orders - December 2020'!$I$2:$I$2047,'Orders - December 2020'!$H$2:$H$2047,Worksheet!Q$3,'Orders - December 2020'!$C$2:$C$2047,Worksheet!$F222),"-")</f>
        <v>-</v>
      </c>
      <c r="R222" s="51" t="str">
        <f>IFERROR(AVERAGEIFS('Orders - December 2020'!$I$2:$I$2047,'Orders - December 2020'!$H$2:$H$2047,Worksheet!R$3,'Orders - December 2020'!$C$2:$C$2047,Worksheet!$F222),"-")</f>
        <v>-</v>
      </c>
      <c r="S222" s="51" t="str">
        <f>IFERROR(AVERAGEIFS('Orders - December 2020'!$I$2:$I$2047,'Orders - December 2020'!$H$2:$H$2047,Worksheet!S$3,'Orders - December 2020'!$C$2:$C$2047,Worksheet!$F222),"-")</f>
        <v>-</v>
      </c>
      <c r="T222" s="51" t="str">
        <f>IFERROR(AVERAGEIFS('Orders - December 2020'!$I$2:$I$2047,'Orders - December 2020'!$H$2:$H$2047,Worksheet!T$3,'Orders - December 2020'!$C$2:$C$2047,Worksheet!$F222),"-")</f>
        <v>-</v>
      </c>
      <c r="U222" s="51" t="str">
        <f>IFERROR(AVERAGEIFS('Orders - December 2020'!$I$2:$I$2047,'Orders - December 2020'!$H$2:$H$2047,Worksheet!U$3,'Orders - December 2020'!$C$2:$C$2047,Worksheet!$F222),"-")</f>
        <v>-</v>
      </c>
      <c r="V222" s="51" t="str">
        <f>IFERROR(AVERAGEIFS('Orders - December 2020'!$I$2:$I$2047,'Orders - December 2020'!$H$2:$H$2047,Worksheet!V$3,'Orders - December 2020'!$C$2:$C$2047,Worksheet!$F222),"-")</f>
        <v>-</v>
      </c>
      <c r="W222" s="51" t="str">
        <f>IFERROR(AVERAGEIFS('Orders - December 2020'!$I$2:$I$2047,'Orders - December 2020'!$H$2:$H$2047,Worksheet!W$3,'Orders - December 2020'!$C$2:$C$2047,Worksheet!$F222),"-")</f>
        <v>-</v>
      </c>
      <c r="X222" s="51" t="str">
        <f>IFERROR(AVERAGEIFS('Orders - December 2020'!$I$2:$I$2047,'Orders - December 2020'!$H$2:$H$2047,Worksheet!X$3,'Orders - December 2020'!$C$2:$C$2047,Worksheet!$F222),"-")</f>
        <v>-</v>
      </c>
      <c r="Y222" s="51" t="str">
        <f>IFERROR(AVERAGEIFS('Orders - December 2020'!$I$2:$I$2047,'Orders - December 2020'!$H$2:$H$2047,Worksheet!Y$3,'Orders - December 2020'!$C$2:$C$2047,Worksheet!$F222),"-")</f>
        <v>-</v>
      </c>
      <c r="Z222" s="51" t="str">
        <f>IFERROR(AVERAGEIFS('Orders - December 2020'!$I$2:$I$2047,'Orders - December 2020'!$H$2:$H$2047,Worksheet!Z$3,'Orders - December 2020'!$C$2:$C$2047,Worksheet!$F222),"-")</f>
        <v>-</v>
      </c>
      <c r="AA222" s="51" t="str">
        <f>IFERROR(AVERAGEIFS('Orders - December 2020'!$I$2:$I$2047,'Orders - December 2020'!$H$2:$H$2047,Worksheet!AA$3,'Orders - December 2020'!$C$2:$C$2047,Worksheet!$F222),"-")</f>
        <v>-</v>
      </c>
      <c r="AB222" s="51" t="str">
        <f>IFERROR(AVERAGEIFS('Orders - December 2020'!$I$2:$I$2047,'Orders - December 2020'!$H$2:$H$2047,Worksheet!AB$3,'Orders - December 2020'!$C$2:$C$2047,Worksheet!$F222),"-")</f>
        <v>-</v>
      </c>
      <c r="AC222" s="51" t="str">
        <f>IFERROR(AVERAGEIFS('Orders - December 2020'!$I$2:$I$2047,'Orders - December 2020'!$H$2:$H$2047,Worksheet!AC$3,'Orders - December 2020'!$C$2:$C$2047,Worksheet!$F222),"-")</f>
        <v>-</v>
      </c>
      <c r="AD222" s="51" t="str">
        <f>IFERROR(AVERAGEIFS('Orders - December 2020'!$I$2:$I$2047,'Orders - December 2020'!$H$2:$H$2047,Worksheet!AD$3,'Orders - December 2020'!$C$2:$C$2047,Worksheet!$F222),"-")</f>
        <v>-</v>
      </c>
      <c r="AE222" s="51" t="str">
        <f>IFERROR(AVERAGEIFS('Orders - December 2020'!$I$2:$I$2047,'Orders - December 2020'!$H$2:$H$2047,Worksheet!AE$3,'Orders - December 2020'!$C$2:$C$2047,Worksheet!$F222),"-")</f>
        <v>-</v>
      </c>
      <c r="AF222" s="51" t="str">
        <f>IFERROR(AVERAGEIFS('Orders - December 2020'!$I$2:$I$2047,'Orders - December 2020'!$H$2:$H$2047,Worksheet!AF$3,'Orders - December 2020'!$C$2:$C$2047,Worksheet!$F222),"-")</f>
        <v>-</v>
      </c>
      <c r="AG222" s="51" t="str">
        <f>IFERROR(AVERAGEIFS('Orders - December 2020'!$I$2:$I$2047,'Orders - December 2020'!$H$2:$H$2047,Worksheet!AG$3,'Orders - December 2020'!$C$2:$C$2047,Worksheet!$F222),"-")</f>
        <v>-</v>
      </c>
      <c r="AH222" s="51" t="str">
        <f>IFERROR(AVERAGEIFS('Orders - December 2020'!$I$2:$I$2047,'Orders - December 2020'!$H$2:$H$2047,Worksheet!AH$3,'Orders - December 2020'!$C$2:$C$2047,Worksheet!$F222),"-")</f>
        <v>-</v>
      </c>
      <c r="AI222" s="51" t="str">
        <f>IFERROR(AVERAGEIFS('Orders - December 2020'!$I$2:$I$2047,'Orders - December 2020'!$H$2:$H$2047,Worksheet!AI$3,'Orders - December 2020'!$C$2:$C$2047,Worksheet!$F222),"-")</f>
        <v>-</v>
      </c>
      <c r="AJ222" s="51" t="str">
        <f>IFERROR(AVERAGEIFS('Orders - December 2020'!$I$2:$I$2047,'Orders - December 2020'!$H$2:$H$2047,Worksheet!AJ$3,'Orders - December 2020'!$C$2:$C$2047,Worksheet!$F222),"-")</f>
        <v>-</v>
      </c>
      <c r="AK222" s="51" t="str">
        <f>IFERROR(AVERAGEIFS('Orders - December 2020'!$I$2:$I$2047,'Orders - December 2020'!$H$2:$H$2047,Worksheet!AK$3,'Orders - December 2020'!$C$2:$C$2047,Worksheet!$F222),"-")</f>
        <v>-</v>
      </c>
      <c r="AL222" s="51" t="str">
        <f>IFERROR(AVERAGEIFS('Orders - December 2020'!$I$2:$I$2047,'Orders - December 2020'!$H$2:$H$2047,Worksheet!AL$3,'Orders - December 2020'!$C$2:$C$2047,Worksheet!$F222),"-")</f>
        <v>-</v>
      </c>
      <c r="AM222" s="51" t="str">
        <f>IFERROR(AVERAGEIFS('Orders - December 2020'!$I$2:$I$2047,'Orders - December 2020'!$H$2:$H$2047,Worksheet!AM$3,'Orders - December 2020'!$C$2:$C$2047,Worksheet!$F222),"-")</f>
        <v>-</v>
      </c>
      <c r="AN222" s="51" t="str">
        <f>IFERROR(AVERAGEIFS('Orders - December 2020'!$I$2:$I$2047,'Orders - December 2020'!$H$2:$H$2047,Worksheet!AN$3,'Orders - December 2020'!$C$2:$C$2047,Worksheet!$F222),"-")</f>
        <v>-</v>
      </c>
      <c r="AO222" s="51" t="str">
        <f>IFERROR(AVERAGEIFS('Orders - December 2020'!$I$2:$I$2047,'Orders - December 2020'!$H$2:$H$2047,Worksheet!AO$3,'Orders - December 2020'!$C$2:$C$2047,Worksheet!$F222),"-")</f>
        <v>-</v>
      </c>
      <c r="AP222" s="51" t="str">
        <f>IFERROR(AVERAGEIFS('Orders - December 2020'!$I$2:$I$2047,'Orders - December 2020'!$H$2:$H$2047,Worksheet!AP$3,'Orders - December 2020'!$C$2:$C$2047,Worksheet!$F222),"-")</f>
        <v>-</v>
      </c>
      <c r="AQ222" s="51" t="str">
        <f>IFERROR(AVERAGEIFS('Orders - December 2020'!$I$2:$I$2047,'Orders - December 2020'!$H$2:$H$2047,Worksheet!AQ$3,'Orders - December 2020'!$C$2:$C$2047,Worksheet!$F222),"-")</f>
        <v>-</v>
      </c>
      <c r="AR222" s="51" t="str">
        <f>IFERROR(AVERAGEIFS('Orders - December 2020'!$I$2:$I$2047,'Orders - December 2020'!$H$2:$H$2047,Worksheet!AR$3,'Orders - December 2020'!$C$2:$C$2047,Worksheet!$F222),"-")</f>
        <v>-</v>
      </c>
      <c r="AS222" s="51" t="str">
        <f>IFERROR(AVERAGEIFS('Orders - December 2020'!$I$2:$I$2047,'Orders - December 2020'!$H$2:$H$2047,Worksheet!AS$3,'Orders - December 2020'!$C$2:$C$2047,Worksheet!$F222),"-")</f>
        <v>-</v>
      </c>
      <c r="AT222" s="51" t="str">
        <f>IFERROR(AVERAGEIFS('Orders - December 2020'!$I$2:$I$2047,'Orders - December 2020'!$H$2:$H$2047,Worksheet!AT$3,'Orders - December 2020'!$C$2:$C$2047,Worksheet!$F222),"-")</f>
        <v>-</v>
      </c>
      <c r="AU222" s="51" t="str">
        <f>IFERROR(AVERAGEIFS('Orders - December 2020'!$I$2:$I$2047,'Orders - December 2020'!$H$2:$H$2047,Worksheet!AU$3,'Orders - December 2020'!$C$2:$C$2047,Worksheet!$F222),"-")</f>
        <v>-</v>
      </c>
      <c r="AV222" s="51" t="str">
        <f>IFERROR(AVERAGEIFS('Orders - December 2020'!$I$2:$I$2047,'Orders - December 2020'!$H$2:$H$2047,Worksheet!AV$3,'Orders - December 2020'!$C$2:$C$2047,Worksheet!$F222),"-")</f>
        <v>-</v>
      </c>
      <c r="AW222" s="51" t="str">
        <f>IFERROR(AVERAGEIFS('Orders - December 2020'!$I$2:$I$2047,'Orders - December 2020'!$H$2:$H$2047,Worksheet!AW$3,'Orders - December 2020'!$C$2:$C$2047,Worksheet!$F222),"-")</f>
        <v>-</v>
      </c>
      <c r="AX222" s="51" t="str">
        <f>IFERROR(AVERAGEIFS('Orders - December 2020'!$I$2:$I$2047,'Orders - December 2020'!$H$2:$H$2047,Worksheet!AX$3,'Orders - December 2020'!$C$2:$C$2047,Worksheet!$F222),"-")</f>
        <v>-</v>
      </c>
      <c r="AY222" s="51" t="str">
        <f>IFERROR(AVERAGEIFS('Orders - December 2020'!$I$2:$I$2047,'Orders - December 2020'!$H$2:$H$2047,Worksheet!AY$3,'Orders - December 2020'!$C$2:$C$2047,Worksheet!$F222),"-")</f>
        <v>-</v>
      </c>
      <c r="AZ222" s="51" t="str">
        <f>IFERROR(AVERAGEIFS('Orders - December 2020'!$I$2:$I$2047,'Orders - December 2020'!$H$2:$H$2047,Worksheet!AZ$3,'Orders - December 2020'!$C$2:$C$2047,Worksheet!$F222),"-")</f>
        <v>-</v>
      </c>
      <c r="BA222" s="51" t="str">
        <f>IFERROR(AVERAGEIFS('Orders - December 2020'!$I$2:$I$2047,'Orders - December 2020'!$H$2:$H$2047,Worksheet!BA$3,'Orders - December 2020'!$C$2:$C$2047,Worksheet!$F222),"-")</f>
        <v>-</v>
      </c>
      <c r="BB222" s="51" t="str">
        <f>IFERROR(AVERAGEIFS('Orders - December 2020'!$I$2:$I$2047,'Orders - December 2020'!$H$2:$H$2047,Worksheet!BB$3,'Orders - December 2020'!$C$2:$C$2047,Worksheet!$F222),"-")</f>
        <v>-</v>
      </c>
      <c r="BC222" s="51" t="str">
        <f>IFERROR(AVERAGEIFS('Orders - December 2020'!$I$2:$I$2047,'Orders - December 2020'!$H$2:$H$2047,Worksheet!BC$3,'Orders - December 2020'!$C$2:$C$2047,Worksheet!$F222),"-")</f>
        <v>-</v>
      </c>
      <c r="BD222" s="51" t="str">
        <f>IFERROR(AVERAGEIFS('Orders - December 2020'!$I$2:$I$2047,'Orders - December 2020'!$H$2:$H$2047,Worksheet!BD$3,'Orders - December 2020'!$C$2:$C$2047,Worksheet!$F222),"-")</f>
        <v>-</v>
      </c>
      <c r="BE222" s="51" t="str">
        <f>IFERROR(AVERAGEIFS('Orders - December 2020'!$I$2:$I$2047,'Orders - December 2020'!$H$2:$H$2047,Worksheet!BE$3,'Orders - December 2020'!$C$2:$C$2047,Worksheet!$F222),"-")</f>
        <v>-</v>
      </c>
      <c r="BF222" s="51" t="str">
        <f>IFERROR(AVERAGEIFS('Orders - December 2020'!$I$2:$I$2047,'Orders - December 2020'!$H$2:$H$2047,Worksheet!BF$3,'Orders - December 2020'!$C$2:$C$2047,Worksheet!$F222),"-")</f>
        <v>-</v>
      </c>
      <c r="BG222" s="51" t="str">
        <f>IFERROR(AVERAGEIFS('Orders - December 2020'!$I$2:$I$2047,'Orders - December 2020'!$H$2:$H$2047,Worksheet!BG$3,'Orders - December 2020'!$C$2:$C$2047,Worksheet!$F222),"-")</f>
        <v>-</v>
      </c>
      <c r="BH222" s="51" t="str">
        <f>IFERROR(AVERAGEIFS('Orders - December 2020'!$I$2:$I$2047,'Orders - December 2020'!$H$2:$H$2047,Worksheet!BH$3,'Orders - December 2020'!$C$2:$C$2047,Worksheet!$F222),"-")</f>
        <v>-</v>
      </c>
      <c r="BI222" s="51" t="str">
        <f>IFERROR(AVERAGEIFS('Orders - December 2020'!$I$2:$I$2047,'Orders - December 2020'!$H$2:$H$2047,Worksheet!BI$3,'Orders - December 2020'!$C$2:$C$2047,Worksheet!$F222),"-")</f>
        <v>-</v>
      </c>
      <c r="BJ222" s="51" t="str">
        <f>IFERROR(AVERAGEIFS('Orders - December 2020'!$I$2:$I$2047,'Orders - December 2020'!$H$2:$H$2047,Worksheet!BJ$3,'Orders - December 2020'!$C$2:$C$2047,Worksheet!$F222),"-")</f>
        <v>-</v>
      </c>
      <c r="BK222" s="51" t="str">
        <f>IFERROR(AVERAGEIFS('Orders - December 2020'!$I$2:$I$2047,'Orders - December 2020'!$H$2:$H$2047,Worksheet!BK$3,'Orders - December 2020'!$C$2:$C$2047,Worksheet!$F222),"-")</f>
        <v>-</v>
      </c>
      <c r="BL222" s="51" t="str">
        <f>IFERROR(AVERAGEIFS('Orders - December 2020'!$I$2:$I$2047,'Orders - December 2020'!$H$2:$H$2047,Worksheet!BL$3,'Orders - December 2020'!$C$2:$C$2047,Worksheet!$F222),"-")</f>
        <v>-</v>
      </c>
      <c r="BM222" s="51" t="str">
        <f>IFERROR(AVERAGEIFS('Orders - December 2020'!$I$2:$I$2047,'Orders - December 2020'!$H$2:$H$2047,Worksheet!BM$3,'Orders - December 2020'!$C$2:$C$2047,Worksheet!$F222),"-")</f>
        <v>-</v>
      </c>
      <c r="BN222" s="51" t="str">
        <f>IFERROR(AVERAGEIFS('Orders - December 2020'!$I$2:$I$2047,'Orders - December 2020'!$H$2:$H$2047,Worksheet!BN$3,'Orders - December 2020'!$C$2:$C$2047,Worksheet!$F222),"-")</f>
        <v>-</v>
      </c>
      <c r="BO222" s="51" t="str">
        <f>IFERROR(AVERAGEIFS('Orders - December 2020'!$I$2:$I$2047,'Orders - December 2020'!$H$2:$H$2047,Worksheet!BO$3,'Orders - December 2020'!$C$2:$C$2047,Worksheet!$F222),"-")</f>
        <v>-</v>
      </c>
      <c r="BP222" s="51" t="str">
        <f>IFERROR(AVERAGEIFS('Orders - December 2020'!$I$2:$I$2047,'Orders - December 2020'!$H$2:$H$2047,Worksheet!BP$3,'Orders - December 2020'!$C$2:$C$2047,Worksheet!$F222),"-")</f>
        <v>-</v>
      </c>
      <c r="BQ222" s="51" t="str">
        <f>IFERROR(AVERAGEIFS('Orders - December 2020'!$I$2:$I$2047,'Orders - December 2020'!$H$2:$H$2047,Worksheet!BQ$3,'Orders - December 2020'!$C$2:$C$2047,Worksheet!$F222),"-")</f>
        <v>-</v>
      </c>
      <c r="BR222" s="51" t="str">
        <f>IFERROR(AVERAGEIFS('Orders - December 2020'!$I$2:$I$2047,'Orders - December 2020'!$H$2:$H$2047,Worksheet!BR$3,'Orders - December 2020'!$C$2:$C$2047,Worksheet!$F222),"-")</f>
        <v>-</v>
      </c>
      <c r="BS222" s="51" t="str">
        <f>IFERROR(AVERAGEIFS('Orders - December 2020'!$I$2:$I$2047,'Orders - December 2020'!$H$2:$H$2047,Worksheet!BS$3,'Orders - December 2020'!$C$2:$C$2047,Worksheet!$F222),"-")</f>
        <v>-</v>
      </c>
      <c r="BT222" s="51" t="str">
        <f>IFERROR(AVERAGEIFS('Orders - December 2020'!$I$2:$I$2047,'Orders - December 2020'!$H$2:$H$2047,Worksheet!BT$3,'Orders - December 2020'!$C$2:$C$2047,Worksheet!$F222),"-")</f>
        <v>-</v>
      </c>
      <c r="BU222" s="51" t="str">
        <f>IFERROR(AVERAGEIFS('Orders - December 2020'!$I$2:$I$2047,'Orders - December 2020'!$H$2:$H$2047,Worksheet!BU$3,'Orders - December 2020'!$C$2:$C$2047,Worksheet!$F222),"-")</f>
        <v>-</v>
      </c>
      <c r="BV222" s="51" t="str">
        <f>IFERROR(AVERAGEIFS('Orders - December 2020'!$I$2:$I$2047,'Orders - December 2020'!$H$2:$H$2047,Worksheet!BV$3,'Orders - December 2020'!$C$2:$C$2047,Worksheet!$F222),"-")</f>
        <v>-</v>
      </c>
      <c r="BW222" s="51" t="str">
        <f>IFERROR(AVERAGEIFS('Orders - December 2020'!$I$2:$I$2047,'Orders - December 2020'!$H$2:$H$2047,Worksheet!BW$3,'Orders - December 2020'!$C$2:$C$2047,Worksheet!$F222),"-")</f>
        <v>-</v>
      </c>
      <c r="BX222" s="51" t="str">
        <f>IFERROR(AVERAGEIFS('Orders - December 2020'!$I$2:$I$2047,'Orders - December 2020'!$H$2:$H$2047,Worksheet!BX$3,'Orders - December 2020'!$C$2:$C$2047,Worksheet!$F222),"-")</f>
        <v>-</v>
      </c>
      <c r="BY222" s="51" t="str">
        <f>IFERROR(AVERAGEIFS('Orders - December 2020'!$I$2:$I$2047,'Orders - December 2020'!$H$2:$H$2047,Worksheet!BY$3,'Orders - December 2020'!$C$2:$C$2047,Worksheet!$F222),"-")</f>
        <v>-</v>
      </c>
      <c r="BZ222" s="51" t="str">
        <f>IFERROR(AVERAGEIFS('Orders - December 2020'!$I$2:$I$2047,'Orders - December 2020'!$H$2:$H$2047,Worksheet!BZ$3,'Orders - December 2020'!$C$2:$C$2047,Worksheet!$F222),"-")</f>
        <v>-</v>
      </c>
      <c r="CA222" s="51" t="str">
        <f>IFERROR(AVERAGEIFS('Orders - December 2020'!$I$2:$I$2047,'Orders - December 2020'!$H$2:$H$2047,Worksheet!CA$3,'Orders - December 2020'!$C$2:$C$2047,Worksheet!$F222),"-")</f>
        <v>-</v>
      </c>
      <c r="CB222" s="51" t="str">
        <f>IFERROR(AVERAGEIFS('Orders - December 2020'!$I$2:$I$2047,'Orders - December 2020'!$H$2:$H$2047,Worksheet!CB$3,'Orders - December 2020'!$C$2:$C$2047,Worksheet!$F222),"-")</f>
        <v>-</v>
      </c>
      <c r="CC222" s="51" t="str">
        <f>IFERROR(AVERAGEIFS('Orders - December 2020'!$I$2:$I$2047,'Orders - December 2020'!$H$2:$H$2047,Worksheet!CC$3,'Orders - December 2020'!$C$2:$C$2047,Worksheet!$F222),"-")</f>
        <v>-</v>
      </c>
      <c r="CD222" s="51" t="str">
        <f>IFERROR(AVERAGEIFS('Orders - December 2020'!$I$2:$I$2047,'Orders - December 2020'!$H$2:$H$2047,Worksheet!CD$3,'Orders - December 2020'!$C$2:$C$2047,Worksheet!$F222),"-")</f>
        <v>-</v>
      </c>
      <c r="CE222" s="51" t="str">
        <f>IFERROR(AVERAGEIFS('Orders - December 2020'!$I$2:$I$2047,'Orders - December 2020'!$H$2:$H$2047,Worksheet!CE$3,'Orders - December 2020'!$C$2:$C$2047,Worksheet!$F222),"-")</f>
        <v>-</v>
      </c>
      <c r="CF222" s="51" t="str">
        <f>IFERROR(AVERAGEIFS('Orders - December 2020'!$I$2:$I$2047,'Orders - December 2020'!$H$2:$H$2047,Worksheet!CF$3,'Orders - December 2020'!$C$2:$C$2047,Worksheet!$F222),"-")</f>
        <v>-</v>
      </c>
      <c r="CG222" s="51" t="str">
        <f>IFERROR(AVERAGEIFS('Orders - December 2020'!$I$2:$I$2047,'Orders - December 2020'!$H$2:$H$2047,Worksheet!CG$3,'Orders - December 2020'!$C$2:$C$2047,Worksheet!$F222),"-")</f>
        <v>-</v>
      </c>
      <c r="CH222" s="51" t="str">
        <f>IFERROR(AVERAGEIFS('Orders - December 2020'!$I$2:$I$2047,'Orders - December 2020'!$H$2:$H$2047,Worksheet!CH$3,'Orders - December 2020'!$C$2:$C$2047,Worksheet!$F222),"-")</f>
        <v>-</v>
      </c>
      <c r="CI222" s="51" t="str">
        <f>IFERROR(AVERAGEIFS('Orders - December 2020'!$I$2:$I$2047,'Orders - December 2020'!$H$2:$H$2047,Worksheet!CI$3,'Orders - December 2020'!$C$2:$C$2047,Worksheet!$F222),"-")</f>
        <v>-</v>
      </c>
      <c r="CJ222" s="51" t="str">
        <f>IFERROR(AVERAGEIFS('Orders - December 2020'!$I$2:$I$2047,'Orders - December 2020'!$H$2:$H$2047,Worksheet!CJ$3,'Orders - December 2020'!$C$2:$C$2047,Worksheet!$F222),"-")</f>
        <v>-</v>
      </c>
      <c r="CK222" s="51" t="str">
        <f>IFERROR(AVERAGEIFS('Orders - December 2020'!$I$2:$I$2047,'Orders - December 2020'!$H$2:$H$2047,Worksheet!CK$3,'Orders - December 2020'!$C$2:$C$2047,Worksheet!$F222),"-")</f>
        <v>-</v>
      </c>
      <c r="CL222" s="51" t="str">
        <f>IFERROR(AVERAGEIFS('Orders - December 2020'!$I$2:$I$2047,'Orders - December 2020'!$H$2:$H$2047,Worksheet!CL$3,'Orders - December 2020'!$C$2:$C$2047,Worksheet!$F222),"-")</f>
        <v>-</v>
      </c>
      <c r="CM222" s="51">
        <f>IFERROR(AVERAGEIFS('Orders - December 2020'!$I$2:$I$2047,'Orders - December 2020'!$H$2:$H$2047,Worksheet!CM$3,'Orders - December 2020'!$C$2:$C$2047,Worksheet!$F222),"-")</f>
        <v>10</v>
      </c>
      <c r="CN222" s="51" t="str">
        <f>IFERROR(AVERAGEIFS('Orders - December 2020'!$I$2:$I$2047,'Orders - December 2020'!$H$2:$H$2047,Worksheet!CN$3,'Orders - December 2020'!$C$2:$C$2047,Worksheet!$F222),"-")</f>
        <v>-</v>
      </c>
      <c r="CO222" s="51" t="str">
        <f>IFERROR(AVERAGEIFS('Orders - December 2020'!$I$2:$I$2047,'Orders - December 2020'!$H$2:$H$2047,Worksheet!CO$3,'Orders - December 2020'!$C$2:$C$2047,Worksheet!$F222),"-")</f>
        <v>-</v>
      </c>
      <c r="CP222" s="51" t="str">
        <f>IFERROR(AVERAGEIFS('Orders - December 2020'!$I$2:$I$2047,'Orders - December 2020'!$H$2:$H$2047,Worksheet!CP$3,'Orders - December 2020'!$C$2:$C$2047,Worksheet!$F222),"-")</f>
        <v>-</v>
      </c>
      <c r="CQ222" s="51" t="str">
        <f>IFERROR(AVERAGEIFS('Orders - December 2020'!$I$2:$I$2047,'Orders - December 2020'!$H$2:$H$2047,Worksheet!CQ$3,'Orders - December 2020'!$C$2:$C$2047,Worksheet!$F222),"-")</f>
        <v>-</v>
      </c>
      <c r="CR222" s="51" t="str">
        <f>IFERROR(AVERAGEIFS('Orders - December 2020'!$I$2:$I$2047,'Orders - December 2020'!$H$2:$H$2047,Worksheet!CR$3,'Orders - December 2020'!$C$2:$C$2047,Worksheet!$F222),"-")</f>
        <v>-</v>
      </c>
      <c r="CS222" s="51" t="str">
        <f>IFERROR(AVERAGEIFS('Orders - December 2020'!$I$2:$I$2047,'Orders - December 2020'!$H$2:$H$2047,Worksheet!CS$3,'Orders - December 2020'!$C$2:$C$2047,Worksheet!$F222),"-")</f>
        <v>-</v>
      </c>
      <c r="CT222" s="51" t="str">
        <f>IFERROR(AVERAGEIFS('Orders - December 2020'!$I$2:$I$2047,'Orders - December 2020'!$H$2:$H$2047,Worksheet!CT$3,'Orders - December 2020'!$C$2:$C$2047,Worksheet!$F222),"-")</f>
        <v>-</v>
      </c>
      <c r="CU222" s="51" t="str">
        <f>IFERROR(AVERAGEIFS('Orders - December 2020'!$I$2:$I$2047,'Orders - December 2020'!$H$2:$H$2047,Worksheet!CU$3,'Orders - December 2020'!$C$2:$C$2047,Worksheet!$F222),"-")</f>
        <v>-</v>
      </c>
      <c r="CV222" s="51" t="str">
        <f>IFERROR(AVERAGEIFS('Orders - December 2020'!$I$2:$I$2047,'Orders - December 2020'!$H$2:$H$2047,Worksheet!CV$3,'Orders - December 2020'!$C$2:$C$2047,Worksheet!$F222),"-")</f>
        <v>-</v>
      </c>
      <c r="CW222" s="51" t="str">
        <f>IFERROR(AVERAGEIFS('Orders - December 2020'!$I$2:$I$2047,'Orders - December 2020'!$H$2:$H$2047,Worksheet!CW$3,'Orders - December 2020'!$C$2:$C$2047,Worksheet!$F222),"-")</f>
        <v>-</v>
      </c>
      <c r="CX222" s="51" t="str">
        <f>IFERROR(AVERAGEIFS('Orders - December 2020'!$I$2:$I$2047,'Orders - December 2020'!$H$2:$H$2047,Worksheet!CX$3,'Orders - December 2020'!$C$2:$C$2047,Worksheet!$F222),"-")</f>
        <v>-</v>
      </c>
      <c r="CY222" s="51" t="str">
        <f>IFERROR(AVERAGEIFS('Orders - December 2020'!$I$2:$I$2047,'Orders - December 2020'!$H$2:$H$2047,Worksheet!CY$3,'Orders - December 2020'!$C$2:$C$2047,Worksheet!$F222),"-")</f>
        <v>-</v>
      </c>
      <c r="CZ222" s="51" t="str">
        <f>IFERROR(AVERAGEIFS('Orders - December 2020'!$I$2:$I$2047,'Orders - December 2020'!$H$2:$H$2047,Worksheet!CZ$3,'Orders - December 2020'!$C$2:$C$2047,Worksheet!$F222),"-")</f>
        <v>-</v>
      </c>
      <c r="DA222" s="51" t="str">
        <f>IFERROR(AVERAGEIFS('Orders - December 2020'!$I$2:$I$2047,'Orders - December 2020'!$H$2:$H$2047,Worksheet!DA$3,'Orders - December 2020'!$C$2:$C$2047,Worksheet!$F222),"-")</f>
        <v>-</v>
      </c>
      <c r="DB222" s="51" t="str">
        <f>IFERROR(AVERAGEIFS('Orders - December 2020'!$I$2:$I$2047,'Orders - December 2020'!$H$2:$H$2047,Worksheet!DB$3,'Orders - December 2020'!$C$2:$C$2047,Worksheet!$F222),"-")</f>
        <v>-</v>
      </c>
      <c r="DC222" s="51" t="str">
        <f>IFERROR(AVERAGEIFS('Orders - December 2020'!$I$2:$I$2047,'Orders - December 2020'!$H$2:$H$2047,Worksheet!DC$3,'Orders - December 2020'!$C$2:$C$2047,Worksheet!$F222),"-")</f>
        <v>-</v>
      </c>
      <c r="DD222" s="51" t="str">
        <f>IFERROR(AVERAGEIFS('Orders - December 2020'!$I$2:$I$2047,'Orders - December 2020'!$H$2:$H$2047,Worksheet!DD$3,'Orders - December 2020'!$C$2:$C$2047,Worksheet!$F222),"-")</f>
        <v>-</v>
      </c>
      <c r="DE222" s="51" t="str">
        <f>IFERROR(AVERAGEIFS('Orders - December 2020'!$I$2:$I$2047,'Orders - December 2020'!$H$2:$H$2047,Worksheet!DE$3,'Orders - December 2020'!$C$2:$C$2047,Worksheet!$F222),"-")</f>
        <v>-</v>
      </c>
      <c r="DF222" s="51" t="str">
        <f>IFERROR(AVERAGEIFS('Orders - December 2020'!$I$2:$I$2047,'Orders - December 2020'!$H$2:$H$2047,Worksheet!DF$3,'Orders - December 2020'!$C$2:$C$2047,Worksheet!$F222),"-")</f>
        <v>-</v>
      </c>
      <c r="DG222" s="51" t="str">
        <f>IFERROR(AVERAGEIFS('Orders - December 2020'!$I$2:$I$2047,'Orders - December 2020'!$H$2:$H$2047,Worksheet!DG$3,'Orders - December 2020'!$C$2:$C$2047,Worksheet!$F222),"-")</f>
        <v>-</v>
      </c>
      <c r="DH222" s="51">
        <f>IFERROR(AVERAGEIFS('Orders - December 2020'!$I$2:$I$2047,'Orders - December 2020'!$H$2:$H$2047,Worksheet!DH$3,'Orders - December 2020'!$C$2:$C$2047,Worksheet!$F222),"-")</f>
        <v>11</v>
      </c>
      <c r="DI222" s="51" t="str">
        <f>IFERROR(AVERAGEIFS('Orders - December 2020'!$I$2:$I$2047,'Orders - December 2020'!$H$2:$H$2047,Worksheet!DI$3,'Orders - December 2020'!$C$2:$C$2047,Worksheet!$F222),"-")</f>
        <v>-</v>
      </c>
      <c r="DJ222" s="51" t="str">
        <f>IFERROR(AVERAGEIFS('Orders - December 2020'!$I$2:$I$2047,'Orders - December 2020'!$H$2:$H$2047,Worksheet!DJ$3,'Orders - December 2020'!$C$2:$C$2047,Worksheet!$F222),"-")</f>
        <v>-</v>
      </c>
      <c r="DK222" s="51" t="str">
        <f>IFERROR(AVERAGEIFS('Orders - December 2020'!$I$2:$I$2047,'Orders - December 2020'!$H$2:$H$2047,Worksheet!DK$3,'Orders - December 2020'!$C$2:$C$2047,Worksheet!$F222),"-")</f>
        <v>-</v>
      </c>
      <c r="DL222" s="51" t="str">
        <f>IFERROR(AVERAGEIFS('Orders - December 2020'!$I$2:$I$2047,'Orders - December 2020'!$H$2:$H$2047,Worksheet!DL$3,'Orders - December 2020'!$C$2:$C$2047,Worksheet!$F222),"-")</f>
        <v>-</v>
      </c>
      <c r="DM222" s="51" t="str">
        <f>IFERROR(AVERAGEIFS('Orders - December 2020'!$I$2:$I$2047,'Orders - December 2020'!$H$2:$H$2047,Worksheet!DM$3,'Orders - December 2020'!$C$2:$C$2047,Worksheet!$F222),"-")</f>
        <v>-</v>
      </c>
      <c r="DN222" s="51" t="str">
        <f>IFERROR(AVERAGEIFS('Orders - December 2020'!$I$2:$I$2047,'Orders - December 2020'!$H$2:$H$2047,Worksheet!DN$3,'Orders - December 2020'!$C$2:$C$2047,Worksheet!$F222),"-")</f>
        <v>-</v>
      </c>
      <c r="DO222" s="51">
        <f>IFERROR(AVERAGEIFS('Orders - December 2020'!$I$2:$I$2047,'Orders - December 2020'!$H$2:$H$2047,Worksheet!DO$3,'Orders - December 2020'!$C$2:$C$2047,Worksheet!$F222),"-")</f>
        <v>5</v>
      </c>
      <c r="DP222" s="51" t="str">
        <f>IFERROR(AVERAGEIFS('Orders - December 2020'!$I$2:$I$2047,'Orders - December 2020'!$H$2:$H$2047,Worksheet!DP$3,'Orders - December 2020'!$C$2:$C$2047,Worksheet!$F222),"-")</f>
        <v>-</v>
      </c>
      <c r="DQ222" s="51" t="str">
        <f>IFERROR(AVERAGEIFS('Orders - December 2020'!$I$2:$I$2047,'Orders - December 2020'!$H$2:$H$2047,Worksheet!DQ$3,'Orders - December 2020'!$C$2:$C$2047,Worksheet!$F222),"-")</f>
        <v>-</v>
      </c>
      <c r="DR222" s="51" t="str">
        <f>IFERROR(AVERAGEIFS('Orders - December 2020'!$I$2:$I$2047,'Orders - December 2020'!$H$2:$H$2047,Worksheet!DR$3,'Orders - December 2020'!$C$2:$C$2047,Worksheet!$F222),"-")</f>
        <v>-</v>
      </c>
      <c r="DS222" s="51" t="str">
        <f>IFERROR(AVERAGEIFS('Orders - December 2020'!$I$2:$I$2047,'Orders - December 2020'!$H$2:$H$2047,Worksheet!DS$3,'Orders - December 2020'!$C$2:$C$2047,Worksheet!$F222),"-")</f>
        <v>-</v>
      </c>
      <c r="DT222" s="51" t="str">
        <f>IFERROR(AVERAGEIFS('Orders - December 2020'!$I$2:$I$2047,'Orders - December 2020'!$H$2:$H$2047,Worksheet!DT$3,'Orders - December 2020'!$C$2:$C$2047,Worksheet!$F222),"-")</f>
        <v>-</v>
      </c>
      <c r="DU222" s="51" t="str">
        <f>IFERROR(AVERAGEIFS('Orders - December 2020'!$I$2:$I$2047,'Orders - December 2020'!$H$2:$H$2047,Worksheet!DU$3,'Orders - December 2020'!$C$2:$C$2047,Worksheet!$F222),"-")</f>
        <v>-</v>
      </c>
      <c r="DV222" s="51" t="str">
        <f>IFERROR(AVERAGEIFS('Orders - December 2020'!$I$2:$I$2047,'Orders - December 2020'!$H$2:$H$2047,Worksheet!DV$3,'Orders - December 2020'!$C$2:$C$2047,Worksheet!$F222),"-")</f>
        <v>-</v>
      </c>
      <c r="DW222" s="51" t="str">
        <f>IFERROR(AVERAGEIFS('Orders - December 2020'!$I$2:$I$2047,'Orders - December 2020'!$H$2:$H$2047,Worksheet!DW$3,'Orders - December 2020'!$C$2:$C$2047,Worksheet!$F222),"-")</f>
        <v>-</v>
      </c>
      <c r="DX222" s="51" t="str">
        <f>IFERROR(AVERAGEIFS('Orders - December 2020'!$I$2:$I$2047,'Orders - December 2020'!$H$2:$H$2047,Worksheet!DX$3,'Orders - December 2020'!$C$2:$C$2047,Worksheet!$F222),"-")</f>
        <v>-</v>
      </c>
      <c r="DY222" s="51" t="str">
        <f>IFERROR(AVERAGEIFS('Orders - December 2020'!$I$2:$I$2047,'Orders - December 2020'!$H$2:$H$2047,Worksheet!DY$3,'Orders - December 2020'!$C$2:$C$2047,Worksheet!$F222),"-")</f>
        <v>-</v>
      </c>
      <c r="DZ222" s="51" t="str">
        <f>IFERROR(AVERAGEIFS('Orders - December 2020'!$I$2:$I$2047,'Orders - December 2020'!$H$2:$H$2047,Worksheet!DZ$3,'Orders - December 2020'!$C$2:$C$2047,Worksheet!$F222),"-")</f>
        <v>-</v>
      </c>
      <c r="EA222" s="51" t="str">
        <f>IFERROR(AVERAGEIFS('Orders - December 2020'!$I$2:$I$2047,'Orders - December 2020'!$H$2:$H$2047,Worksheet!EA$3,'Orders - December 2020'!$C$2:$C$2047,Worksheet!$F222),"-")</f>
        <v>-</v>
      </c>
      <c r="EB222" s="51" t="str">
        <f>IFERROR(AVERAGEIFS('Orders - December 2020'!$I$2:$I$2047,'Orders - December 2020'!$H$2:$H$2047,Worksheet!EB$3,'Orders - December 2020'!$C$2:$C$2047,Worksheet!$F222),"-")</f>
        <v>-</v>
      </c>
      <c r="EC222" s="51" t="str">
        <f>IFERROR(AVERAGEIFS('Orders - December 2020'!$I$2:$I$2047,'Orders - December 2020'!$H$2:$H$2047,Worksheet!EC$3,'Orders - December 2020'!$C$2:$C$2047,Worksheet!$F222),"-")</f>
        <v>-</v>
      </c>
      <c r="ED222" s="51" t="str">
        <f>IFERROR(AVERAGEIFS('Orders - December 2020'!$I$2:$I$2047,'Orders - December 2020'!$H$2:$H$2047,Worksheet!ED$3,'Orders - December 2020'!$C$2:$C$2047,Worksheet!$F222),"-")</f>
        <v>-</v>
      </c>
      <c r="EE222" s="51" t="str">
        <f>IFERROR(AVERAGEIFS('Orders - December 2020'!$I$2:$I$2047,'Orders - December 2020'!$H$2:$H$2047,Worksheet!EE$3,'Orders - December 2020'!$C$2:$C$2047,Worksheet!$F222),"-")</f>
        <v>-</v>
      </c>
      <c r="EF222" s="51" t="str">
        <f>IFERROR(AVERAGEIFS('Orders - December 2020'!$I$2:$I$2047,'Orders - December 2020'!$H$2:$H$2047,Worksheet!EF$3,'Orders - December 2020'!$C$2:$C$2047,Worksheet!$F222),"-")</f>
        <v>-</v>
      </c>
      <c r="EG222" s="51" t="str">
        <f>IFERROR(AVERAGEIFS('Orders - December 2020'!$I$2:$I$2047,'Orders - December 2020'!$H$2:$H$2047,Worksheet!EG$3,'Orders - December 2020'!$C$2:$C$2047,Worksheet!$F222),"-")</f>
        <v>-</v>
      </c>
      <c r="EH222" s="51" t="str">
        <f>IFERROR(AVERAGEIFS('Orders - December 2020'!$I$2:$I$2047,'Orders - December 2020'!$H$2:$H$2047,Worksheet!EH$3,'Orders - December 2020'!$C$2:$C$2047,Worksheet!$F222),"-")</f>
        <v>-</v>
      </c>
      <c r="EI222" s="51" t="str">
        <f>IFERROR(AVERAGEIFS('Orders - December 2020'!$I$2:$I$2047,'Orders - December 2020'!$H$2:$H$2047,Worksheet!EI$3,'Orders - December 2020'!$C$2:$C$2047,Worksheet!$F222),"-")</f>
        <v>-</v>
      </c>
      <c r="EJ222" s="51" t="str">
        <f>IFERROR(AVERAGEIFS('Orders - December 2020'!$I$2:$I$2047,'Orders - December 2020'!$H$2:$H$2047,Worksheet!EJ$3,'Orders - December 2020'!$C$2:$C$2047,Worksheet!$F222),"-")</f>
        <v>-</v>
      </c>
      <c r="EK222" s="51" t="str">
        <f>IFERROR(AVERAGEIFS('Orders - December 2020'!$I$2:$I$2047,'Orders - December 2020'!$H$2:$H$2047,Worksheet!EK$3,'Orders - December 2020'!$C$2:$C$2047,Worksheet!$F222),"-")</f>
        <v>-</v>
      </c>
      <c r="EL222" s="51" t="str">
        <f>IFERROR(AVERAGEIFS('Orders - December 2020'!$I$2:$I$2047,'Orders - December 2020'!$H$2:$H$2047,Worksheet!EL$3,'Orders - December 2020'!$C$2:$C$2047,Worksheet!$F222),"-")</f>
        <v>-</v>
      </c>
      <c r="EM222" s="51" t="str">
        <f>IFERROR(AVERAGEIFS('Orders - December 2020'!$I$2:$I$2047,'Orders - December 2020'!$H$2:$H$2047,Worksheet!EM$3,'Orders - December 2020'!$C$2:$C$2047,Worksheet!$F222),"-")</f>
        <v>-</v>
      </c>
      <c r="EN222" s="51" t="str">
        <f>IFERROR(AVERAGEIFS('Orders - December 2020'!$I$2:$I$2047,'Orders - December 2020'!$H$2:$H$2047,Worksheet!EN$3,'Orders - December 2020'!$C$2:$C$2047,Worksheet!$F222),"-")</f>
        <v>-</v>
      </c>
      <c r="EO222" s="51" t="str">
        <f>IFERROR(AVERAGEIFS('Orders - December 2020'!$I$2:$I$2047,'Orders - December 2020'!$H$2:$H$2047,Worksheet!EO$3,'Orders - December 2020'!$C$2:$C$2047,Worksheet!$F222),"-")</f>
        <v>-</v>
      </c>
      <c r="EP222" s="51" t="str">
        <f>IFERROR(AVERAGEIFS('Orders - December 2020'!$I$2:$I$2047,'Orders - December 2020'!$H$2:$H$2047,Worksheet!EP$3,'Orders - December 2020'!$C$2:$C$2047,Worksheet!$F222),"-")</f>
        <v>-</v>
      </c>
      <c r="EQ222" s="51" t="str">
        <f>IFERROR(AVERAGEIFS('Orders - December 2020'!$I$2:$I$2047,'Orders - December 2020'!$H$2:$H$2047,Worksheet!EQ$3,'Orders - December 2020'!$C$2:$C$2047,Worksheet!$F222),"-")</f>
        <v>-</v>
      </c>
      <c r="ER222" s="51" t="str">
        <f>IFERROR(AVERAGEIFS('Orders - December 2020'!$I$2:$I$2047,'Orders - December 2020'!$H$2:$H$2047,Worksheet!ER$3,'Orders - December 2020'!$C$2:$C$2047,Worksheet!$F222),"-")</f>
        <v>-</v>
      </c>
      <c r="ES222" s="51" t="str">
        <f>IFERROR(AVERAGEIFS('Orders - December 2020'!$I$2:$I$2047,'Orders - December 2020'!$H$2:$H$2047,Worksheet!ES$3,'Orders - December 2020'!$C$2:$C$2047,Worksheet!$F222),"-")</f>
        <v>-</v>
      </c>
      <c r="ET222" s="51" t="str">
        <f>IFERROR(AVERAGEIFS('Orders - December 2020'!$I$2:$I$2047,'Orders - December 2020'!$H$2:$H$2047,Worksheet!ET$3,'Orders - December 2020'!$C$2:$C$2047,Worksheet!$F222),"-")</f>
        <v>-</v>
      </c>
      <c r="EU222" s="51" t="str">
        <f>IFERROR(AVERAGEIFS('Orders - December 2020'!$I$2:$I$2047,'Orders - December 2020'!$H$2:$H$2047,Worksheet!EU$3,'Orders - December 2020'!$C$2:$C$2047,Worksheet!$F222),"-")</f>
        <v>-</v>
      </c>
      <c r="EV222" s="51" t="str">
        <f>IFERROR(AVERAGEIFS('Orders - December 2020'!$I$2:$I$2047,'Orders - December 2020'!$H$2:$H$2047,Worksheet!EV$3,'Orders - December 2020'!$C$2:$C$2047,Worksheet!$F222),"-")</f>
        <v>-</v>
      </c>
      <c r="EW222" s="51" t="str">
        <f>IFERROR(AVERAGEIFS('Orders - December 2020'!$I$2:$I$2047,'Orders - December 2020'!$H$2:$H$2047,Worksheet!EW$3,'Orders - December 2020'!$C$2:$C$2047,Worksheet!$F222),"-")</f>
        <v>-</v>
      </c>
      <c r="EX222" s="51" t="str">
        <f>IFERROR(AVERAGEIFS('Orders - December 2020'!$I$2:$I$2047,'Orders - December 2020'!$H$2:$H$2047,Worksheet!EX$3,'Orders - December 2020'!$C$2:$C$2047,Worksheet!$F222),"-")</f>
        <v>-</v>
      </c>
      <c r="EY222" s="51" t="str">
        <f>IFERROR(AVERAGEIFS('Orders - December 2020'!$I$2:$I$2047,'Orders - December 2020'!$H$2:$H$2047,Worksheet!EY$3,'Orders - December 2020'!$C$2:$C$2047,Worksheet!$F222),"-")</f>
        <v>-</v>
      </c>
      <c r="EZ222" s="51" t="str">
        <f>IFERROR(AVERAGEIFS('Orders - December 2020'!$I$2:$I$2047,'Orders - December 2020'!$H$2:$H$2047,Worksheet!EZ$3,'Orders - December 2020'!$C$2:$C$2047,Worksheet!$F222),"-")</f>
        <v>-</v>
      </c>
      <c r="FA222" s="51" t="str">
        <f>IFERROR(AVERAGEIFS('Orders - December 2020'!$I$2:$I$2047,'Orders - December 2020'!$H$2:$H$2047,Worksheet!FA$3,'Orders - December 2020'!$C$2:$C$2047,Worksheet!$F222),"-")</f>
        <v>-</v>
      </c>
      <c r="FB222" s="51" t="str">
        <f>IFERROR(AVERAGEIFS('Orders - December 2020'!$I$2:$I$2047,'Orders - December 2020'!$H$2:$H$2047,Worksheet!FB$3,'Orders - December 2020'!$C$2:$C$2047,Worksheet!$F222),"-")</f>
        <v>-</v>
      </c>
      <c r="FC222" s="51" t="str">
        <f>IFERROR(AVERAGEIFS('Orders - December 2020'!$I$2:$I$2047,'Orders - December 2020'!$H$2:$H$2047,Worksheet!FC$3,'Orders - December 2020'!$C$2:$C$2047,Worksheet!$F222),"-")</f>
        <v>-</v>
      </c>
      <c r="FD222" s="51" t="str">
        <f>IFERROR(AVERAGEIFS('Orders - December 2020'!$I$2:$I$2047,'Orders - December 2020'!$H$2:$H$2047,Worksheet!FD$3,'Orders - December 2020'!$C$2:$C$2047,Worksheet!$F222),"-")</f>
        <v>-</v>
      </c>
      <c r="FE222" s="51" t="str">
        <f>IFERROR(AVERAGEIFS('Orders - December 2020'!$I$2:$I$2047,'Orders - December 2020'!$H$2:$H$2047,Worksheet!FE$3,'Orders - December 2020'!$C$2:$C$2047,Worksheet!$F222),"-")</f>
        <v>-</v>
      </c>
      <c r="FF222" s="51" t="str">
        <f>IFERROR(AVERAGEIFS('Orders - December 2020'!$I$2:$I$2047,'Orders - December 2020'!$H$2:$H$2047,Worksheet!FF$3,'Orders - December 2020'!$C$2:$C$2047,Worksheet!$F222),"-")</f>
        <v>-</v>
      </c>
      <c r="FG222" s="52" t="str">
        <f>IFERROR(AVERAGEIFS('Orders - December 2020'!$I$2:$I$2047,'Orders - December 2020'!$H$2:$H$2047,Worksheet!FG$3,'Orders - December 2020'!$C$2:$C$2047,Worksheet!$F222),"-")</f>
        <v>-</v>
      </c>
    </row>
    <row r="223" spans="6:163">
      <c r="F223" s="45" t="str">
        <v>Madam Mohammed Minimart</v>
      </c>
      <c r="G223" s="50" t="str">
        <f>IFERROR(AVERAGEIFS('Orders - December 2020'!$I$2:$I$2047,'Orders - December 2020'!$H$2:$H$2047,Worksheet!G$3,'Orders - December 2020'!$C$2:$C$2047,Worksheet!$F223),"-")</f>
        <v>-</v>
      </c>
      <c r="H223" s="51" t="str">
        <f>IFERROR(AVERAGEIFS('Orders - December 2020'!$I$2:$I$2047,'Orders - December 2020'!$H$2:$H$2047,Worksheet!H$3,'Orders - December 2020'!$C$2:$C$2047,Worksheet!$F223),"-")</f>
        <v>-</v>
      </c>
      <c r="I223" s="51" t="str">
        <f>IFERROR(AVERAGEIFS('Orders - December 2020'!$I$2:$I$2047,'Orders - December 2020'!$H$2:$H$2047,Worksheet!I$3,'Orders - December 2020'!$C$2:$C$2047,Worksheet!$F223),"-")</f>
        <v>-</v>
      </c>
      <c r="J223" s="51" t="str">
        <f>IFERROR(AVERAGEIFS('Orders - December 2020'!$I$2:$I$2047,'Orders - December 2020'!$H$2:$H$2047,Worksheet!J$3,'Orders - December 2020'!$C$2:$C$2047,Worksheet!$F223),"-")</f>
        <v>-</v>
      </c>
      <c r="K223" s="51" t="str">
        <f>IFERROR(AVERAGEIFS('Orders - December 2020'!$I$2:$I$2047,'Orders - December 2020'!$H$2:$H$2047,Worksheet!K$3,'Orders - December 2020'!$C$2:$C$2047,Worksheet!$F223),"-")</f>
        <v>-</v>
      </c>
      <c r="L223" s="51" t="str">
        <f>IFERROR(AVERAGEIFS('Orders - December 2020'!$I$2:$I$2047,'Orders - December 2020'!$H$2:$H$2047,Worksheet!L$3,'Orders - December 2020'!$C$2:$C$2047,Worksheet!$F223),"-")</f>
        <v>-</v>
      </c>
      <c r="M223" s="51" t="str">
        <f>IFERROR(AVERAGEIFS('Orders - December 2020'!$I$2:$I$2047,'Orders - December 2020'!$H$2:$H$2047,Worksheet!M$3,'Orders - December 2020'!$C$2:$C$2047,Worksheet!$F223),"-")</f>
        <v>-</v>
      </c>
      <c r="N223" s="51" t="str">
        <f>IFERROR(AVERAGEIFS('Orders - December 2020'!$I$2:$I$2047,'Orders - December 2020'!$H$2:$H$2047,Worksheet!N$3,'Orders - December 2020'!$C$2:$C$2047,Worksheet!$F223),"-")</f>
        <v>-</v>
      </c>
      <c r="O223" s="51" t="str">
        <f>IFERROR(AVERAGEIFS('Orders - December 2020'!$I$2:$I$2047,'Orders - December 2020'!$H$2:$H$2047,Worksheet!O$3,'Orders - December 2020'!$C$2:$C$2047,Worksheet!$F223),"-")</f>
        <v>-</v>
      </c>
      <c r="P223" s="51" t="str">
        <f>IFERROR(AVERAGEIFS('Orders - December 2020'!$I$2:$I$2047,'Orders - December 2020'!$H$2:$H$2047,Worksheet!P$3,'Orders - December 2020'!$C$2:$C$2047,Worksheet!$F223),"-")</f>
        <v>-</v>
      </c>
      <c r="Q223" s="51" t="str">
        <f>IFERROR(AVERAGEIFS('Orders - December 2020'!$I$2:$I$2047,'Orders - December 2020'!$H$2:$H$2047,Worksheet!Q$3,'Orders - December 2020'!$C$2:$C$2047,Worksheet!$F223),"-")</f>
        <v>-</v>
      </c>
      <c r="R223" s="51" t="str">
        <f>IFERROR(AVERAGEIFS('Orders - December 2020'!$I$2:$I$2047,'Orders - December 2020'!$H$2:$H$2047,Worksheet!R$3,'Orders - December 2020'!$C$2:$C$2047,Worksheet!$F223),"-")</f>
        <v>-</v>
      </c>
      <c r="S223" s="51" t="str">
        <f>IFERROR(AVERAGEIFS('Orders - December 2020'!$I$2:$I$2047,'Orders - December 2020'!$H$2:$H$2047,Worksheet!S$3,'Orders - December 2020'!$C$2:$C$2047,Worksheet!$F223),"-")</f>
        <v>-</v>
      </c>
      <c r="T223" s="51" t="str">
        <f>IFERROR(AVERAGEIFS('Orders - December 2020'!$I$2:$I$2047,'Orders - December 2020'!$H$2:$H$2047,Worksheet!T$3,'Orders - December 2020'!$C$2:$C$2047,Worksheet!$F223),"-")</f>
        <v>-</v>
      </c>
      <c r="U223" s="51" t="str">
        <f>IFERROR(AVERAGEIFS('Orders - December 2020'!$I$2:$I$2047,'Orders - December 2020'!$H$2:$H$2047,Worksheet!U$3,'Orders - December 2020'!$C$2:$C$2047,Worksheet!$F223),"-")</f>
        <v>-</v>
      </c>
      <c r="V223" s="51" t="str">
        <f>IFERROR(AVERAGEIFS('Orders - December 2020'!$I$2:$I$2047,'Orders - December 2020'!$H$2:$H$2047,Worksheet!V$3,'Orders - December 2020'!$C$2:$C$2047,Worksheet!$F223),"-")</f>
        <v>-</v>
      </c>
      <c r="W223" s="51" t="str">
        <f>IFERROR(AVERAGEIFS('Orders - December 2020'!$I$2:$I$2047,'Orders - December 2020'!$H$2:$H$2047,Worksheet!W$3,'Orders - December 2020'!$C$2:$C$2047,Worksheet!$F223),"-")</f>
        <v>-</v>
      </c>
      <c r="X223" s="51" t="str">
        <f>IFERROR(AVERAGEIFS('Orders - December 2020'!$I$2:$I$2047,'Orders - December 2020'!$H$2:$H$2047,Worksheet!X$3,'Orders - December 2020'!$C$2:$C$2047,Worksheet!$F223),"-")</f>
        <v>-</v>
      </c>
      <c r="Y223" s="51" t="str">
        <f>IFERROR(AVERAGEIFS('Orders - December 2020'!$I$2:$I$2047,'Orders - December 2020'!$H$2:$H$2047,Worksheet!Y$3,'Orders - December 2020'!$C$2:$C$2047,Worksheet!$F223),"-")</f>
        <v>-</v>
      </c>
      <c r="Z223" s="51" t="str">
        <f>IFERROR(AVERAGEIFS('Orders - December 2020'!$I$2:$I$2047,'Orders - December 2020'!$H$2:$H$2047,Worksheet!Z$3,'Orders - December 2020'!$C$2:$C$2047,Worksheet!$F223),"-")</f>
        <v>-</v>
      </c>
      <c r="AA223" s="51" t="str">
        <f>IFERROR(AVERAGEIFS('Orders - December 2020'!$I$2:$I$2047,'Orders - December 2020'!$H$2:$H$2047,Worksheet!AA$3,'Orders - December 2020'!$C$2:$C$2047,Worksheet!$F223),"-")</f>
        <v>-</v>
      </c>
      <c r="AB223" s="51" t="str">
        <f>IFERROR(AVERAGEIFS('Orders - December 2020'!$I$2:$I$2047,'Orders - December 2020'!$H$2:$H$2047,Worksheet!AB$3,'Orders - December 2020'!$C$2:$C$2047,Worksheet!$F223),"-")</f>
        <v>-</v>
      </c>
      <c r="AC223" s="51" t="str">
        <f>IFERROR(AVERAGEIFS('Orders - December 2020'!$I$2:$I$2047,'Orders - December 2020'!$H$2:$H$2047,Worksheet!AC$3,'Orders - December 2020'!$C$2:$C$2047,Worksheet!$F223),"-")</f>
        <v>-</v>
      </c>
      <c r="AD223" s="51" t="str">
        <f>IFERROR(AVERAGEIFS('Orders - December 2020'!$I$2:$I$2047,'Orders - December 2020'!$H$2:$H$2047,Worksheet!AD$3,'Orders - December 2020'!$C$2:$C$2047,Worksheet!$F223),"-")</f>
        <v>-</v>
      </c>
      <c r="AE223" s="51" t="str">
        <f>IFERROR(AVERAGEIFS('Orders - December 2020'!$I$2:$I$2047,'Orders - December 2020'!$H$2:$H$2047,Worksheet!AE$3,'Orders - December 2020'!$C$2:$C$2047,Worksheet!$F223),"-")</f>
        <v>-</v>
      </c>
      <c r="AF223" s="51" t="str">
        <f>IFERROR(AVERAGEIFS('Orders - December 2020'!$I$2:$I$2047,'Orders - December 2020'!$H$2:$H$2047,Worksheet!AF$3,'Orders - December 2020'!$C$2:$C$2047,Worksheet!$F223),"-")</f>
        <v>-</v>
      </c>
      <c r="AG223" s="51" t="str">
        <f>IFERROR(AVERAGEIFS('Orders - December 2020'!$I$2:$I$2047,'Orders - December 2020'!$H$2:$H$2047,Worksheet!AG$3,'Orders - December 2020'!$C$2:$C$2047,Worksheet!$F223),"-")</f>
        <v>-</v>
      </c>
      <c r="AH223" s="51" t="str">
        <f>IFERROR(AVERAGEIFS('Orders - December 2020'!$I$2:$I$2047,'Orders - December 2020'!$H$2:$H$2047,Worksheet!AH$3,'Orders - December 2020'!$C$2:$C$2047,Worksheet!$F223),"-")</f>
        <v>-</v>
      </c>
      <c r="AI223" s="51" t="str">
        <f>IFERROR(AVERAGEIFS('Orders - December 2020'!$I$2:$I$2047,'Orders - December 2020'!$H$2:$H$2047,Worksheet!AI$3,'Orders - December 2020'!$C$2:$C$2047,Worksheet!$F223),"-")</f>
        <v>-</v>
      </c>
      <c r="AJ223" s="51" t="str">
        <f>IFERROR(AVERAGEIFS('Orders - December 2020'!$I$2:$I$2047,'Orders - December 2020'!$H$2:$H$2047,Worksheet!AJ$3,'Orders - December 2020'!$C$2:$C$2047,Worksheet!$F223),"-")</f>
        <v>-</v>
      </c>
      <c r="AK223" s="51" t="str">
        <f>IFERROR(AVERAGEIFS('Orders - December 2020'!$I$2:$I$2047,'Orders - December 2020'!$H$2:$H$2047,Worksheet!AK$3,'Orders - December 2020'!$C$2:$C$2047,Worksheet!$F223),"-")</f>
        <v>-</v>
      </c>
      <c r="AL223" s="51" t="str">
        <f>IFERROR(AVERAGEIFS('Orders - December 2020'!$I$2:$I$2047,'Orders - December 2020'!$H$2:$H$2047,Worksheet!AL$3,'Orders - December 2020'!$C$2:$C$2047,Worksheet!$F223),"-")</f>
        <v>-</v>
      </c>
      <c r="AM223" s="51" t="str">
        <f>IFERROR(AVERAGEIFS('Orders - December 2020'!$I$2:$I$2047,'Orders - December 2020'!$H$2:$H$2047,Worksheet!AM$3,'Orders - December 2020'!$C$2:$C$2047,Worksheet!$F223),"-")</f>
        <v>-</v>
      </c>
      <c r="AN223" s="51" t="str">
        <f>IFERROR(AVERAGEIFS('Orders - December 2020'!$I$2:$I$2047,'Orders - December 2020'!$H$2:$H$2047,Worksheet!AN$3,'Orders - December 2020'!$C$2:$C$2047,Worksheet!$F223),"-")</f>
        <v>-</v>
      </c>
      <c r="AO223" s="51" t="str">
        <f>IFERROR(AVERAGEIFS('Orders - December 2020'!$I$2:$I$2047,'Orders - December 2020'!$H$2:$H$2047,Worksheet!AO$3,'Orders - December 2020'!$C$2:$C$2047,Worksheet!$F223),"-")</f>
        <v>-</v>
      </c>
      <c r="AP223" s="51" t="str">
        <f>IFERROR(AVERAGEIFS('Orders - December 2020'!$I$2:$I$2047,'Orders - December 2020'!$H$2:$H$2047,Worksheet!AP$3,'Orders - December 2020'!$C$2:$C$2047,Worksheet!$F223),"-")</f>
        <v>-</v>
      </c>
      <c r="AQ223" s="51" t="str">
        <f>IFERROR(AVERAGEIFS('Orders - December 2020'!$I$2:$I$2047,'Orders - December 2020'!$H$2:$H$2047,Worksheet!AQ$3,'Orders - December 2020'!$C$2:$C$2047,Worksheet!$F223),"-")</f>
        <v>-</v>
      </c>
      <c r="AR223" s="51" t="str">
        <f>IFERROR(AVERAGEIFS('Orders - December 2020'!$I$2:$I$2047,'Orders - December 2020'!$H$2:$H$2047,Worksheet!AR$3,'Orders - December 2020'!$C$2:$C$2047,Worksheet!$F223),"-")</f>
        <v>-</v>
      </c>
      <c r="AS223" s="51" t="str">
        <f>IFERROR(AVERAGEIFS('Orders - December 2020'!$I$2:$I$2047,'Orders - December 2020'!$H$2:$H$2047,Worksheet!AS$3,'Orders - December 2020'!$C$2:$C$2047,Worksheet!$F223),"-")</f>
        <v>-</v>
      </c>
      <c r="AT223" s="51" t="str">
        <f>IFERROR(AVERAGEIFS('Orders - December 2020'!$I$2:$I$2047,'Orders - December 2020'!$H$2:$H$2047,Worksheet!AT$3,'Orders - December 2020'!$C$2:$C$2047,Worksheet!$F223),"-")</f>
        <v>-</v>
      </c>
      <c r="AU223" s="51" t="str">
        <f>IFERROR(AVERAGEIFS('Orders - December 2020'!$I$2:$I$2047,'Orders - December 2020'!$H$2:$H$2047,Worksheet!AU$3,'Orders - December 2020'!$C$2:$C$2047,Worksheet!$F223),"-")</f>
        <v>-</v>
      </c>
      <c r="AV223" s="51" t="str">
        <f>IFERROR(AVERAGEIFS('Orders - December 2020'!$I$2:$I$2047,'Orders - December 2020'!$H$2:$H$2047,Worksheet!AV$3,'Orders - December 2020'!$C$2:$C$2047,Worksheet!$F223),"-")</f>
        <v>-</v>
      </c>
      <c r="AW223" s="51" t="str">
        <f>IFERROR(AVERAGEIFS('Orders - December 2020'!$I$2:$I$2047,'Orders - December 2020'!$H$2:$H$2047,Worksheet!AW$3,'Orders - December 2020'!$C$2:$C$2047,Worksheet!$F223),"-")</f>
        <v>-</v>
      </c>
      <c r="AX223" s="51" t="str">
        <f>IFERROR(AVERAGEIFS('Orders - December 2020'!$I$2:$I$2047,'Orders - December 2020'!$H$2:$H$2047,Worksheet!AX$3,'Orders - December 2020'!$C$2:$C$2047,Worksheet!$F223),"-")</f>
        <v>-</v>
      </c>
      <c r="AY223" s="51" t="str">
        <f>IFERROR(AVERAGEIFS('Orders - December 2020'!$I$2:$I$2047,'Orders - December 2020'!$H$2:$H$2047,Worksheet!AY$3,'Orders - December 2020'!$C$2:$C$2047,Worksheet!$F223),"-")</f>
        <v>-</v>
      </c>
      <c r="AZ223" s="51" t="str">
        <f>IFERROR(AVERAGEIFS('Orders - December 2020'!$I$2:$I$2047,'Orders - December 2020'!$H$2:$H$2047,Worksheet!AZ$3,'Orders - December 2020'!$C$2:$C$2047,Worksheet!$F223),"-")</f>
        <v>-</v>
      </c>
      <c r="BA223" s="51" t="str">
        <f>IFERROR(AVERAGEIFS('Orders - December 2020'!$I$2:$I$2047,'Orders - December 2020'!$H$2:$H$2047,Worksheet!BA$3,'Orders - December 2020'!$C$2:$C$2047,Worksheet!$F223),"-")</f>
        <v>-</v>
      </c>
      <c r="BB223" s="51" t="str">
        <f>IFERROR(AVERAGEIFS('Orders - December 2020'!$I$2:$I$2047,'Orders - December 2020'!$H$2:$H$2047,Worksheet!BB$3,'Orders - December 2020'!$C$2:$C$2047,Worksheet!$F223),"-")</f>
        <v>-</v>
      </c>
      <c r="BC223" s="51" t="str">
        <f>IFERROR(AVERAGEIFS('Orders - December 2020'!$I$2:$I$2047,'Orders - December 2020'!$H$2:$H$2047,Worksheet!BC$3,'Orders - December 2020'!$C$2:$C$2047,Worksheet!$F223),"-")</f>
        <v>-</v>
      </c>
      <c r="BD223" s="51" t="str">
        <f>IFERROR(AVERAGEIFS('Orders - December 2020'!$I$2:$I$2047,'Orders - December 2020'!$H$2:$H$2047,Worksheet!BD$3,'Orders - December 2020'!$C$2:$C$2047,Worksheet!$F223),"-")</f>
        <v>-</v>
      </c>
      <c r="BE223" s="51" t="str">
        <f>IFERROR(AVERAGEIFS('Orders - December 2020'!$I$2:$I$2047,'Orders - December 2020'!$H$2:$H$2047,Worksheet!BE$3,'Orders - December 2020'!$C$2:$C$2047,Worksheet!$F223),"-")</f>
        <v>-</v>
      </c>
      <c r="BF223" s="51" t="str">
        <f>IFERROR(AVERAGEIFS('Orders - December 2020'!$I$2:$I$2047,'Orders - December 2020'!$H$2:$H$2047,Worksheet!BF$3,'Orders - December 2020'!$C$2:$C$2047,Worksheet!$F223),"-")</f>
        <v>-</v>
      </c>
      <c r="BG223" s="51" t="str">
        <f>IFERROR(AVERAGEIFS('Orders - December 2020'!$I$2:$I$2047,'Orders - December 2020'!$H$2:$H$2047,Worksheet!BG$3,'Orders - December 2020'!$C$2:$C$2047,Worksheet!$F223),"-")</f>
        <v>-</v>
      </c>
      <c r="BH223" s="51" t="str">
        <f>IFERROR(AVERAGEIFS('Orders - December 2020'!$I$2:$I$2047,'Orders - December 2020'!$H$2:$H$2047,Worksheet!BH$3,'Orders - December 2020'!$C$2:$C$2047,Worksheet!$F223),"-")</f>
        <v>-</v>
      </c>
      <c r="BI223" s="51" t="str">
        <f>IFERROR(AVERAGEIFS('Orders - December 2020'!$I$2:$I$2047,'Orders - December 2020'!$H$2:$H$2047,Worksheet!BI$3,'Orders - December 2020'!$C$2:$C$2047,Worksheet!$F223),"-")</f>
        <v>-</v>
      </c>
      <c r="BJ223" s="51" t="str">
        <f>IFERROR(AVERAGEIFS('Orders - December 2020'!$I$2:$I$2047,'Orders - December 2020'!$H$2:$H$2047,Worksheet!BJ$3,'Orders - December 2020'!$C$2:$C$2047,Worksheet!$F223),"-")</f>
        <v>-</v>
      </c>
      <c r="BK223" s="51" t="str">
        <f>IFERROR(AVERAGEIFS('Orders - December 2020'!$I$2:$I$2047,'Orders - December 2020'!$H$2:$H$2047,Worksheet!BK$3,'Orders - December 2020'!$C$2:$C$2047,Worksheet!$F223),"-")</f>
        <v>-</v>
      </c>
      <c r="BL223" s="51" t="str">
        <f>IFERROR(AVERAGEIFS('Orders - December 2020'!$I$2:$I$2047,'Orders - December 2020'!$H$2:$H$2047,Worksheet!BL$3,'Orders - December 2020'!$C$2:$C$2047,Worksheet!$F223),"-")</f>
        <v>-</v>
      </c>
      <c r="BM223" s="51" t="str">
        <f>IFERROR(AVERAGEIFS('Orders - December 2020'!$I$2:$I$2047,'Orders - December 2020'!$H$2:$H$2047,Worksheet!BM$3,'Orders - December 2020'!$C$2:$C$2047,Worksheet!$F223),"-")</f>
        <v>-</v>
      </c>
      <c r="BN223" s="51" t="str">
        <f>IFERROR(AVERAGEIFS('Orders - December 2020'!$I$2:$I$2047,'Orders - December 2020'!$H$2:$H$2047,Worksheet!BN$3,'Orders - December 2020'!$C$2:$C$2047,Worksheet!$F223),"-")</f>
        <v>-</v>
      </c>
      <c r="BO223" s="51" t="str">
        <f>IFERROR(AVERAGEIFS('Orders - December 2020'!$I$2:$I$2047,'Orders - December 2020'!$H$2:$H$2047,Worksheet!BO$3,'Orders - December 2020'!$C$2:$C$2047,Worksheet!$F223),"-")</f>
        <v>-</v>
      </c>
      <c r="BP223" s="51" t="str">
        <f>IFERROR(AVERAGEIFS('Orders - December 2020'!$I$2:$I$2047,'Orders - December 2020'!$H$2:$H$2047,Worksheet!BP$3,'Orders - December 2020'!$C$2:$C$2047,Worksheet!$F223),"-")</f>
        <v>-</v>
      </c>
      <c r="BQ223" s="51" t="str">
        <f>IFERROR(AVERAGEIFS('Orders - December 2020'!$I$2:$I$2047,'Orders - December 2020'!$H$2:$H$2047,Worksheet!BQ$3,'Orders - December 2020'!$C$2:$C$2047,Worksheet!$F223),"-")</f>
        <v>-</v>
      </c>
      <c r="BR223" s="51" t="str">
        <f>IFERROR(AVERAGEIFS('Orders - December 2020'!$I$2:$I$2047,'Orders - December 2020'!$H$2:$H$2047,Worksheet!BR$3,'Orders - December 2020'!$C$2:$C$2047,Worksheet!$F223),"-")</f>
        <v>-</v>
      </c>
      <c r="BS223" s="51" t="str">
        <f>IFERROR(AVERAGEIFS('Orders - December 2020'!$I$2:$I$2047,'Orders - December 2020'!$H$2:$H$2047,Worksheet!BS$3,'Orders - December 2020'!$C$2:$C$2047,Worksheet!$F223),"-")</f>
        <v>-</v>
      </c>
      <c r="BT223" s="51" t="str">
        <f>IFERROR(AVERAGEIFS('Orders - December 2020'!$I$2:$I$2047,'Orders - December 2020'!$H$2:$H$2047,Worksheet!BT$3,'Orders - December 2020'!$C$2:$C$2047,Worksheet!$F223),"-")</f>
        <v>-</v>
      </c>
      <c r="BU223" s="51" t="str">
        <f>IFERROR(AVERAGEIFS('Orders - December 2020'!$I$2:$I$2047,'Orders - December 2020'!$H$2:$H$2047,Worksheet!BU$3,'Orders - December 2020'!$C$2:$C$2047,Worksheet!$F223),"-")</f>
        <v>-</v>
      </c>
      <c r="BV223" s="51" t="str">
        <f>IFERROR(AVERAGEIFS('Orders - December 2020'!$I$2:$I$2047,'Orders - December 2020'!$H$2:$H$2047,Worksheet!BV$3,'Orders - December 2020'!$C$2:$C$2047,Worksheet!$F223),"-")</f>
        <v>-</v>
      </c>
      <c r="BW223" s="51" t="str">
        <f>IFERROR(AVERAGEIFS('Orders - December 2020'!$I$2:$I$2047,'Orders - December 2020'!$H$2:$H$2047,Worksheet!BW$3,'Orders - December 2020'!$C$2:$C$2047,Worksheet!$F223),"-")</f>
        <v>-</v>
      </c>
      <c r="BX223" s="51" t="str">
        <f>IFERROR(AVERAGEIFS('Orders - December 2020'!$I$2:$I$2047,'Orders - December 2020'!$H$2:$H$2047,Worksheet!BX$3,'Orders - December 2020'!$C$2:$C$2047,Worksheet!$F223),"-")</f>
        <v>-</v>
      </c>
      <c r="BY223" s="51" t="str">
        <f>IFERROR(AVERAGEIFS('Orders - December 2020'!$I$2:$I$2047,'Orders - December 2020'!$H$2:$H$2047,Worksheet!BY$3,'Orders - December 2020'!$C$2:$C$2047,Worksheet!$F223),"-")</f>
        <v>-</v>
      </c>
      <c r="BZ223" s="51" t="str">
        <f>IFERROR(AVERAGEIFS('Orders - December 2020'!$I$2:$I$2047,'Orders - December 2020'!$H$2:$H$2047,Worksheet!BZ$3,'Orders - December 2020'!$C$2:$C$2047,Worksheet!$F223),"-")</f>
        <v>-</v>
      </c>
      <c r="CA223" s="51" t="str">
        <f>IFERROR(AVERAGEIFS('Orders - December 2020'!$I$2:$I$2047,'Orders - December 2020'!$H$2:$H$2047,Worksheet!CA$3,'Orders - December 2020'!$C$2:$C$2047,Worksheet!$F223),"-")</f>
        <v>-</v>
      </c>
      <c r="CB223" s="51" t="str">
        <f>IFERROR(AVERAGEIFS('Orders - December 2020'!$I$2:$I$2047,'Orders - December 2020'!$H$2:$H$2047,Worksheet!CB$3,'Orders - December 2020'!$C$2:$C$2047,Worksheet!$F223),"-")</f>
        <v>-</v>
      </c>
      <c r="CC223" s="51" t="str">
        <f>IFERROR(AVERAGEIFS('Orders - December 2020'!$I$2:$I$2047,'Orders - December 2020'!$H$2:$H$2047,Worksheet!CC$3,'Orders - December 2020'!$C$2:$C$2047,Worksheet!$F223),"-")</f>
        <v>-</v>
      </c>
      <c r="CD223" s="51" t="str">
        <f>IFERROR(AVERAGEIFS('Orders - December 2020'!$I$2:$I$2047,'Orders - December 2020'!$H$2:$H$2047,Worksheet!CD$3,'Orders - December 2020'!$C$2:$C$2047,Worksheet!$F223),"-")</f>
        <v>-</v>
      </c>
      <c r="CE223" s="51" t="str">
        <f>IFERROR(AVERAGEIFS('Orders - December 2020'!$I$2:$I$2047,'Orders - December 2020'!$H$2:$H$2047,Worksheet!CE$3,'Orders - December 2020'!$C$2:$C$2047,Worksheet!$F223),"-")</f>
        <v>-</v>
      </c>
      <c r="CF223" s="51" t="str">
        <f>IFERROR(AVERAGEIFS('Orders - December 2020'!$I$2:$I$2047,'Orders - December 2020'!$H$2:$H$2047,Worksheet!CF$3,'Orders - December 2020'!$C$2:$C$2047,Worksheet!$F223),"-")</f>
        <v>-</v>
      </c>
      <c r="CG223" s="51" t="str">
        <f>IFERROR(AVERAGEIFS('Orders - December 2020'!$I$2:$I$2047,'Orders - December 2020'!$H$2:$H$2047,Worksheet!CG$3,'Orders - December 2020'!$C$2:$C$2047,Worksheet!$F223),"-")</f>
        <v>-</v>
      </c>
      <c r="CH223" s="51" t="str">
        <f>IFERROR(AVERAGEIFS('Orders - December 2020'!$I$2:$I$2047,'Orders - December 2020'!$H$2:$H$2047,Worksheet!CH$3,'Orders - December 2020'!$C$2:$C$2047,Worksheet!$F223),"-")</f>
        <v>-</v>
      </c>
      <c r="CI223" s="51" t="str">
        <f>IFERROR(AVERAGEIFS('Orders - December 2020'!$I$2:$I$2047,'Orders - December 2020'!$H$2:$H$2047,Worksheet!CI$3,'Orders - December 2020'!$C$2:$C$2047,Worksheet!$F223),"-")</f>
        <v>-</v>
      </c>
      <c r="CJ223" s="51" t="str">
        <f>IFERROR(AVERAGEIFS('Orders - December 2020'!$I$2:$I$2047,'Orders - December 2020'!$H$2:$H$2047,Worksheet!CJ$3,'Orders - December 2020'!$C$2:$C$2047,Worksheet!$F223),"-")</f>
        <v>-</v>
      </c>
      <c r="CK223" s="51" t="str">
        <f>IFERROR(AVERAGEIFS('Orders - December 2020'!$I$2:$I$2047,'Orders - December 2020'!$H$2:$H$2047,Worksheet!CK$3,'Orders - December 2020'!$C$2:$C$2047,Worksheet!$F223),"-")</f>
        <v>-</v>
      </c>
      <c r="CL223" s="51" t="str">
        <f>IFERROR(AVERAGEIFS('Orders - December 2020'!$I$2:$I$2047,'Orders - December 2020'!$H$2:$H$2047,Worksheet!CL$3,'Orders - December 2020'!$C$2:$C$2047,Worksheet!$F223),"-")</f>
        <v>-</v>
      </c>
      <c r="CM223" s="51" t="str">
        <f>IFERROR(AVERAGEIFS('Orders - December 2020'!$I$2:$I$2047,'Orders - December 2020'!$H$2:$H$2047,Worksheet!CM$3,'Orders - December 2020'!$C$2:$C$2047,Worksheet!$F223),"-")</f>
        <v>-</v>
      </c>
      <c r="CN223" s="51" t="str">
        <f>IFERROR(AVERAGEIFS('Orders - December 2020'!$I$2:$I$2047,'Orders - December 2020'!$H$2:$H$2047,Worksheet!CN$3,'Orders - December 2020'!$C$2:$C$2047,Worksheet!$F223),"-")</f>
        <v>-</v>
      </c>
      <c r="CO223" s="51" t="str">
        <f>IFERROR(AVERAGEIFS('Orders - December 2020'!$I$2:$I$2047,'Orders - December 2020'!$H$2:$H$2047,Worksheet!CO$3,'Orders - December 2020'!$C$2:$C$2047,Worksheet!$F223),"-")</f>
        <v>-</v>
      </c>
      <c r="CP223" s="51" t="str">
        <f>IFERROR(AVERAGEIFS('Orders - December 2020'!$I$2:$I$2047,'Orders - December 2020'!$H$2:$H$2047,Worksheet!CP$3,'Orders - December 2020'!$C$2:$C$2047,Worksheet!$F223),"-")</f>
        <v>-</v>
      </c>
      <c r="CQ223" s="51">
        <f>IFERROR(AVERAGEIFS('Orders - December 2020'!$I$2:$I$2047,'Orders - December 2020'!$H$2:$H$2047,Worksheet!CQ$3,'Orders - December 2020'!$C$2:$C$2047,Worksheet!$F223),"-")</f>
        <v>20</v>
      </c>
      <c r="CR223" s="51" t="str">
        <f>IFERROR(AVERAGEIFS('Orders - December 2020'!$I$2:$I$2047,'Orders - December 2020'!$H$2:$H$2047,Worksheet!CR$3,'Orders - December 2020'!$C$2:$C$2047,Worksheet!$F223),"-")</f>
        <v>-</v>
      </c>
      <c r="CS223" s="51" t="str">
        <f>IFERROR(AVERAGEIFS('Orders - December 2020'!$I$2:$I$2047,'Orders - December 2020'!$H$2:$H$2047,Worksheet!CS$3,'Orders - December 2020'!$C$2:$C$2047,Worksheet!$F223),"-")</f>
        <v>-</v>
      </c>
      <c r="CT223" s="51" t="str">
        <f>IFERROR(AVERAGEIFS('Orders - December 2020'!$I$2:$I$2047,'Orders - December 2020'!$H$2:$H$2047,Worksheet!CT$3,'Orders - December 2020'!$C$2:$C$2047,Worksheet!$F223),"-")</f>
        <v>-</v>
      </c>
      <c r="CU223" s="51" t="str">
        <f>IFERROR(AVERAGEIFS('Orders - December 2020'!$I$2:$I$2047,'Orders - December 2020'!$H$2:$H$2047,Worksheet!CU$3,'Orders - December 2020'!$C$2:$C$2047,Worksheet!$F223),"-")</f>
        <v>-</v>
      </c>
      <c r="CV223" s="51" t="str">
        <f>IFERROR(AVERAGEIFS('Orders - December 2020'!$I$2:$I$2047,'Orders - December 2020'!$H$2:$H$2047,Worksheet!CV$3,'Orders - December 2020'!$C$2:$C$2047,Worksheet!$F223),"-")</f>
        <v>-</v>
      </c>
      <c r="CW223" s="51" t="str">
        <f>IFERROR(AVERAGEIFS('Orders - December 2020'!$I$2:$I$2047,'Orders - December 2020'!$H$2:$H$2047,Worksheet!CW$3,'Orders - December 2020'!$C$2:$C$2047,Worksheet!$F223),"-")</f>
        <v>-</v>
      </c>
      <c r="CX223" s="51" t="str">
        <f>IFERROR(AVERAGEIFS('Orders - December 2020'!$I$2:$I$2047,'Orders - December 2020'!$H$2:$H$2047,Worksheet!CX$3,'Orders - December 2020'!$C$2:$C$2047,Worksheet!$F223),"-")</f>
        <v>-</v>
      </c>
      <c r="CY223" s="51" t="str">
        <f>IFERROR(AVERAGEIFS('Orders - December 2020'!$I$2:$I$2047,'Orders - December 2020'!$H$2:$H$2047,Worksheet!CY$3,'Orders - December 2020'!$C$2:$C$2047,Worksheet!$F223),"-")</f>
        <v>-</v>
      </c>
      <c r="CZ223" s="51" t="str">
        <f>IFERROR(AVERAGEIFS('Orders - December 2020'!$I$2:$I$2047,'Orders - December 2020'!$H$2:$H$2047,Worksheet!CZ$3,'Orders - December 2020'!$C$2:$C$2047,Worksheet!$F223),"-")</f>
        <v>-</v>
      </c>
      <c r="DA223" s="51" t="str">
        <f>IFERROR(AVERAGEIFS('Orders - December 2020'!$I$2:$I$2047,'Orders - December 2020'!$H$2:$H$2047,Worksheet!DA$3,'Orders - December 2020'!$C$2:$C$2047,Worksheet!$F223),"-")</f>
        <v>-</v>
      </c>
      <c r="DB223" s="51" t="str">
        <f>IFERROR(AVERAGEIFS('Orders - December 2020'!$I$2:$I$2047,'Orders - December 2020'!$H$2:$H$2047,Worksheet!DB$3,'Orders - December 2020'!$C$2:$C$2047,Worksheet!$F223),"-")</f>
        <v>-</v>
      </c>
      <c r="DC223" s="51" t="str">
        <f>IFERROR(AVERAGEIFS('Orders - December 2020'!$I$2:$I$2047,'Orders - December 2020'!$H$2:$H$2047,Worksheet!DC$3,'Orders - December 2020'!$C$2:$C$2047,Worksheet!$F223),"-")</f>
        <v>-</v>
      </c>
      <c r="DD223" s="51" t="str">
        <f>IFERROR(AVERAGEIFS('Orders - December 2020'!$I$2:$I$2047,'Orders - December 2020'!$H$2:$H$2047,Worksheet!DD$3,'Orders - December 2020'!$C$2:$C$2047,Worksheet!$F223),"-")</f>
        <v>-</v>
      </c>
      <c r="DE223" s="51" t="str">
        <f>IFERROR(AVERAGEIFS('Orders - December 2020'!$I$2:$I$2047,'Orders - December 2020'!$H$2:$H$2047,Worksheet!DE$3,'Orders - December 2020'!$C$2:$C$2047,Worksheet!$F223),"-")</f>
        <v>-</v>
      </c>
      <c r="DF223" s="51" t="str">
        <f>IFERROR(AVERAGEIFS('Orders - December 2020'!$I$2:$I$2047,'Orders - December 2020'!$H$2:$H$2047,Worksheet!DF$3,'Orders - December 2020'!$C$2:$C$2047,Worksheet!$F223),"-")</f>
        <v>-</v>
      </c>
      <c r="DG223" s="51" t="str">
        <f>IFERROR(AVERAGEIFS('Orders - December 2020'!$I$2:$I$2047,'Orders - December 2020'!$H$2:$H$2047,Worksheet!DG$3,'Orders - December 2020'!$C$2:$C$2047,Worksheet!$F223),"-")</f>
        <v>-</v>
      </c>
      <c r="DH223" s="51" t="str">
        <f>IFERROR(AVERAGEIFS('Orders - December 2020'!$I$2:$I$2047,'Orders - December 2020'!$H$2:$H$2047,Worksheet!DH$3,'Orders - December 2020'!$C$2:$C$2047,Worksheet!$F223),"-")</f>
        <v>-</v>
      </c>
      <c r="DI223" s="51" t="str">
        <f>IFERROR(AVERAGEIFS('Orders - December 2020'!$I$2:$I$2047,'Orders - December 2020'!$H$2:$H$2047,Worksheet!DI$3,'Orders - December 2020'!$C$2:$C$2047,Worksheet!$F223),"-")</f>
        <v>-</v>
      </c>
      <c r="DJ223" s="51" t="str">
        <f>IFERROR(AVERAGEIFS('Orders - December 2020'!$I$2:$I$2047,'Orders - December 2020'!$H$2:$H$2047,Worksheet!DJ$3,'Orders - December 2020'!$C$2:$C$2047,Worksheet!$F223),"-")</f>
        <v>-</v>
      </c>
      <c r="DK223" s="51" t="str">
        <f>IFERROR(AVERAGEIFS('Orders - December 2020'!$I$2:$I$2047,'Orders - December 2020'!$H$2:$H$2047,Worksheet!DK$3,'Orders - December 2020'!$C$2:$C$2047,Worksheet!$F223),"-")</f>
        <v>-</v>
      </c>
      <c r="DL223" s="51" t="str">
        <f>IFERROR(AVERAGEIFS('Orders - December 2020'!$I$2:$I$2047,'Orders - December 2020'!$H$2:$H$2047,Worksheet!DL$3,'Orders - December 2020'!$C$2:$C$2047,Worksheet!$F223),"-")</f>
        <v>-</v>
      </c>
      <c r="DM223" s="51" t="str">
        <f>IFERROR(AVERAGEIFS('Orders - December 2020'!$I$2:$I$2047,'Orders - December 2020'!$H$2:$H$2047,Worksheet!DM$3,'Orders - December 2020'!$C$2:$C$2047,Worksheet!$F223),"-")</f>
        <v>-</v>
      </c>
      <c r="DN223" s="51" t="str">
        <f>IFERROR(AVERAGEIFS('Orders - December 2020'!$I$2:$I$2047,'Orders - December 2020'!$H$2:$H$2047,Worksheet!DN$3,'Orders - December 2020'!$C$2:$C$2047,Worksheet!$F223),"-")</f>
        <v>-</v>
      </c>
      <c r="DO223" s="51" t="str">
        <f>IFERROR(AVERAGEIFS('Orders - December 2020'!$I$2:$I$2047,'Orders - December 2020'!$H$2:$H$2047,Worksheet!DO$3,'Orders - December 2020'!$C$2:$C$2047,Worksheet!$F223),"-")</f>
        <v>-</v>
      </c>
      <c r="DP223" s="51" t="str">
        <f>IFERROR(AVERAGEIFS('Orders - December 2020'!$I$2:$I$2047,'Orders - December 2020'!$H$2:$H$2047,Worksheet!DP$3,'Orders - December 2020'!$C$2:$C$2047,Worksheet!$F223),"-")</f>
        <v>-</v>
      </c>
      <c r="DQ223" s="51" t="str">
        <f>IFERROR(AVERAGEIFS('Orders - December 2020'!$I$2:$I$2047,'Orders - December 2020'!$H$2:$H$2047,Worksheet!DQ$3,'Orders - December 2020'!$C$2:$C$2047,Worksheet!$F223),"-")</f>
        <v>-</v>
      </c>
      <c r="DR223" s="51" t="str">
        <f>IFERROR(AVERAGEIFS('Orders - December 2020'!$I$2:$I$2047,'Orders - December 2020'!$H$2:$H$2047,Worksheet!DR$3,'Orders - December 2020'!$C$2:$C$2047,Worksheet!$F223),"-")</f>
        <v>-</v>
      </c>
      <c r="DS223" s="51" t="str">
        <f>IFERROR(AVERAGEIFS('Orders - December 2020'!$I$2:$I$2047,'Orders - December 2020'!$H$2:$H$2047,Worksheet!DS$3,'Orders - December 2020'!$C$2:$C$2047,Worksheet!$F223),"-")</f>
        <v>-</v>
      </c>
      <c r="DT223" s="51" t="str">
        <f>IFERROR(AVERAGEIFS('Orders - December 2020'!$I$2:$I$2047,'Orders - December 2020'!$H$2:$H$2047,Worksheet!DT$3,'Orders - December 2020'!$C$2:$C$2047,Worksheet!$F223),"-")</f>
        <v>-</v>
      </c>
      <c r="DU223" s="51" t="str">
        <f>IFERROR(AVERAGEIFS('Orders - December 2020'!$I$2:$I$2047,'Orders - December 2020'!$H$2:$H$2047,Worksheet!DU$3,'Orders - December 2020'!$C$2:$C$2047,Worksheet!$F223),"-")</f>
        <v>-</v>
      </c>
      <c r="DV223" s="51" t="str">
        <f>IFERROR(AVERAGEIFS('Orders - December 2020'!$I$2:$I$2047,'Orders - December 2020'!$H$2:$H$2047,Worksheet!DV$3,'Orders - December 2020'!$C$2:$C$2047,Worksheet!$F223),"-")</f>
        <v>-</v>
      </c>
      <c r="DW223" s="51" t="str">
        <f>IFERROR(AVERAGEIFS('Orders - December 2020'!$I$2:$I$2047,'Orders - December 2020'!$H$2:$H$2047,Worksheet!DW$3,'Orders - December 2020'!$C$2:$C$2047,Worksheet!$F223),"-")</f>
        <v>-</v>
      </c>
      <c r="DX223" s="51" t="str">
        <f>IFERROR(AVERAGEIFS('Orders - December 2020'!$I$2:$I$2047,'Orders - December 2020'!$H$2:$H$2047,Worksheet!DX$3,'Orders - December 2020'!$C$2:$C$2047,Worksheet!$F223),"-")</f>
        <v>-</v>
      </c>
      <c r="DY223" s="51" t="str">
        <f>IFERROR(AVERAGEIFS('Orders - December 2020'!$I$2:$I$2047,'Orders - December 2020'!$H$2:$H$2047,Worksheet!DY$3,'Orders - December 2020'!$C$2:$C$2047,Worksheet!$F223),"-")</f>
        <v>-</v>
      </c>
      <c r="DZ223" s="51" t="str">
        <f>IFERROR(AVERAGEIFS('Orders - December 2020'!$I$2:$I$2047,'Orders - December 2020'!$H$2:$H$2047,Worksheet!DZ$3,'Orders - December 2020'!$C$2:$C$2047,Worksheet!$F223),"-")</f>
        <v>-</v>
      </c>
      <c r="EA223" s="51" t="str">
        <f>IFERROR(AVERAGEIFS('Orders - December 2020'!$I$2:$I$2047,'Orders - December 2020'!$H$2:$H$2047,Worksheet!EA$3,'Orders - December 2020'!$C$2:$C$2047,Worksheet!$F223),"-")</f>
        <v>-</v>
      </c>
      <c r="EB223" s="51" t="str">
        <f>IFERROR(AVERAGEIFS('Orders - December 2020'!$I$2:$I$2047,'Orders - December 2020'!$H$2:$H$2047,Worksheet!EB$3,'Orders - December 2020'!$C$2:$C$2047,Worksheet!$F223),"-")</f>
        <v>-</v>
      </c>
      <c r="EC223" s="51" t="str">
        <f>IFERROR(AVERAGEIFS('Orders - December 2020'!$I$2:$I$2047,'Orders - December 2020'!$H$2:$H$2047,Worksheet!EC$3,'Orders - December 2020'!$C$2:$C$2047,Worksheet!$F223),"-")</f>
        <v>-</v>
      </c>
      <c r="ED223" s="51" t="str">
        <f>IFERROR(AVERAGEIFS('Orders - December 2020'!$I$2:$I$2047,'Orders - December 2020'!$H$2:$H$2047,Worksheet!ED$3,'Orders - December 2020'!$C$2:$C$2047,Worksheet!$F223),"-")</f>
        <v>-</v>
      </c>
      <c r="EE223" s="51" t="str">
        <f>IFERROR(AVERAGEIFS('Orders - December 2020'!$I$2:$I$2047,'Orders - December 2020'!$H$2:$H$2047,Worksheet!EE$3,'Orders - December 2020'!$C$2:$C$2047,Worksheet!$F223),"-")</f>
        <v>-</v>
      </c>
      <c r="EF223" s="51" t="str">
        <f>IFERROR(AVERAGEIFS('Orders - December 2020'!$I$2:$I$2047,'Orders - December 2020'!$H$2:$H$2047,Worksheet!EF$3,'Orders - December 2020'!$C$2:$C$2047,Worksheet!$F223),"-")</f>
        <v>-</v>
      </c>
      <c r="EG223" s="51" t="str">
        <f>IFERROR(AVERAGEIFS('Orders - December 2020'!$I$2:$I$2047,'Orders - December 2020'!$H$2:$H$2047,Worksheet!EG$3,'Orders - December 2020'!$C$2:$C$2047,Worksheet!$F223),"-")</f>
        <v>-</v>
      </c>
      <c r="EH223" s="51" t="str">
        <f>IFERROR(AVERAGEIFS('Orders - December 2020'!$I$2:$I$2047,'Orders - December 2020'!$H$2:$H$2047,Worksheet!EH$3,'Orders - December 2020'!$C$2:$C$2047,Worksheet!$F223),"-")</f>
        <v>-</v>
      </c>
      <c r="EI223" s="51" t="str">
        <f>IFERROR(AVERAGEIFS('Orders - December 2020'!$I$2:$I$2047,'Orders - December 2020'!$H$2:$H$2047,Worksheet!EI$3,'Orders - December 2020'!$C$2:$C$2047,Worksheet!$F223),"-")</f>
        <v>-</v>
      </c>
      <c r="EJ223" s="51" t="str">
        <f>IFERROR(AVERAGEIFS('Orders - December 2020'!$I$2:$I$2047,'Orders - December 2020'!$H$2:$H$2047,Worksheet!EJ$3,'Orders - December 2020'!$C$2:$C$2047,Worksheet!$F223),"-")</f>
        <v>-</v>
      </c>
      <c r="EK223" s="51" t="str">
        <f>IFERROR(AVERAGEIFS('Orders - December 2020'!$I$2:$I$2047,'Orders - December 2020'!$H$2:$H$2047,Worksheet!EK$3,'Orders - December 2020'!$C$2:$C$2047,Worksheet!$F223),"-")</f>
        <v>-</v>
      </c>
      <c r="EL223" s="51" t="str">
        <f>IFERROR(AVERAGEIFS('Orders - December 2020'!$I$2:$I$2047,'Orders - December 2020'!$H$2:$H$2047,Worksheet!EL$3,'Orders - December 2020'!$C$2:$C$2047,Worksheet!$F223),"-")</f>
        <v>-</v>
      </c>
      <c r="EM223" s="51" t="str">
        <f>IFERROR(AVERAGEIFS('Orders - December 2020'!$I$2:$I$2047,'Orders - December 2020'!$H$2:$H$2047,Worksheet!EM$3,'Orders - December 2020'!$C$2:$C$2047,Worksheet!$F223),"-")</f>
        <v>-</v>
      </c>
      <c r="EN223" s="51" t="str">
        <f>IFERROR(AVERAGEIFS('Orders - December 2020'!$I$2:$I$2047,'Orders - December 2020'!$H$2:$H$2047,Worksheet!EN$3,'Orders - December 2020'!$C$2:$C$2047,Worksheet!$F223),"-")</f>
        <v>-</v>
      </c>
      <c r="EO223" s="51" t="str">
        <f>IFERROR(AVERAGEIFS('Orders - December 2020'!$I$2:$I$2047,'Orders - December 2020'!$H$2:$H$2047,Worksheet!EO$3,'Orders - December 2020'!$C$2:$C$2047,Worksheet!$F223),"-")</f>
        <v>-</v>
      </c>
      <c r="EP223" s="51" t="str">
        <f>IFERROR(AVERAGEIFS('Orders - December 2020'!$I$2:$I$2047,'Orders - December 2020'!$H$2:$H$2047,Worksheet!EP$3,'Orders - December 2020'!$C$2:$C$2047,Worksheet!$F223),"-")</f>
        <v>-</v>
      </c>
      <c r="EQ223" s="51" t="str">
        <f>IFERROR(AVERAGEIFS('Orders - December 2020'!$I$2:$I$2047,'Orders - December 2020'!$H$2:$H$2047,Worksheet!EQ$3,'Orders - December 2020'!$C$2:$C$2047,Worksheet!$F223),"-")</f>
        <v>-</v>
      </c>
      <c r="ER223" s="51" t="str">
        <f>IFERROR(AVERAGEIFS('Orders - December 2020'!$I$2:$I$2047,'Orders - December 2020'!$H$2:$H$2047,Worksheet!ER$3,'Orders - December 2020'!$C$2:$C$2047,Worksheet!$F223),"-")</f>
        <v>-</v>
      </c>
      <c r="ES223" s="51" t="str">
        <f>IFERROR(AVERAGEIFS('Orders - December 2020'!$I$2:$I$2047,'Orders - December 2020'!$H$2:$H$2047,Worksheet!ES$3,'Orders - December 2020'!$C$2:$C$2047,Worksheet!$F223),"-")</f>
        <v>-</v>
      </c>
      <c r="ET223" s="51" t="str">
        <f>IFERROR(AVERAGEIFS('Orders - December 2020'!$I$2:$I$2047,'Orders - December 2020'!$H$2:$H$2047,Worksheet!ET$3,'Orders - December 2020'!$C$2:$C$2047,Worksheet!$F223),"-")</f>
        <v>-</v>
      </c>
      <c r="EU223" s="51" t="str">
        <f>IFERROR(AVERAGEIFS('Orders - December 2020'!$I$2:$I$2047,'Orders - December 2020'!$H$2:$H$2047,Worksheet!EU$3,'Orders - December 2020'!$C$2:$C$2047,Worksheet!$F223),"-")</f>
        <v>-</v>
      </c>
      <c r="EV223" s="51" t="str">
        <f>IFERROR(AVERAGEIFS('Orders - December 2020'!$I$2:$I$2047,'Orders - December 2020'!$H$2:$H$2047,Worksheet!EV$3,'Orders - December 2020'!$C$2:$C$2047,Worksheet!$F223),"-")</f>
        <v>-</v>
      </c>
      <c r="EW223" s="51" t="str">
        <f>IFERROR(AVERAGEIFS('Orders - December 2020'!$I$2:$I$2047,'Orders - December 2020'!$H$2:$H$2047,Worksheet!EW$3,'Orders - December 2020'!$C$2:$C$2047,Worksheet!$F223),"-")</f>
        <v>-</v>
      </c>
      <c r="EX223" s="51" t="str">
        <f>IFERROR(AVERAGEIFS('Orders - December 2020'!$I$2:$I$2047,'Orders - December 2020'!$H$2:$H$2047,Worksheet!EX$3,'Orders - December 2020'!$C$2:$C$2047,Worksheet!$F223),"-")</f>
        <v>-</v>
      </c>
      <c r="EY223" s="51" t="str">
        <f>IFERROR(AVERAGEIFS('Orders - December 2020'!$I$2:$I$2047,'Orders - December 2020'!$H$2:$H$2047,Worksheet!EY$3,'Orders - December 2020'!$C$2:$C$2047,Worksheet!$F223),"-")</f>
        <v>-</v>
      </c>
      <c r="EZ223" s="51" t="str">
        <f>IFERROR(AVERAGEIFS('Orders - December 2020'!$I$2:$I$2047,'Orders - December 2020'!$H$2:$H$2047,Worksheet!EZ$3,'Orders - December 2020'!$C$2:$C$2047,Worksheet!$F223),"-")</f>
        <v>-</v>
      </c>
      <c r="FA223" s="51" t="str">
        <f>IFERROR(AVERAGEIFS('Orders - December 2020'!$I$2:$I$2047,'Orders - December 2020'!$H$2:$H$2047,Worksheet!FA$3,'Orders - December 2020'!$C$2:$C$2047,Worksheet!$F223),"-")</f>
        <v>-</v>
      </c>
      <c r="FB223" s="51" t="str">
        <f>IFERROR(AVERAGEIFS('Orders - December 2020'!$I$2:$I$2047,'Orders - December 2020'!$H$2:$H$2047,Worksheet!FB$3,'Orders - December 2020'!$C$2:$C$2047,Worksheet!$F223),"-")</f>
        <v>-</v>
      </c>
      <c r="FC223" s="51" t="str">
        <f>IFERROR(AVERAGEIFS('Orders - December 2020'!$I$2:$I$2047,'Orders - December 2020'!$H$2:$H$2047,Worksheet!FC$3,'Orders - December 2020'!$C$2:$C$2047,Worksheet!$F223),"-")</f>
        <v>-</v>
      </c>
      <c r="FD223" s="51" t="str">
        <f>IFERROR(AVERAGEIFS('Orders - December 2020'!$I$2:$I$2047,'Orders - December 2020'!$H$2:$H$2047,Worksheet!FD$3,'Orders - December 2020'!$C$2:$C$2047,Worksheet!$F223),"-")</f>
        <v>-</v>
      </c>
      <c r="FE223" s="51" t="str">
        <f>IFERROR(AVERAGEIFS('Orders - December 2020'!$I$2:$I$2047,'Orders - December 2020'!$H$2:$H$2047,Worksheet!FE$3,'Orders - December 2020'!$C$2:$C$2047,Worksheet!$F223),"-")</f>
        <v>-</v>
      </c>
      <c r="FF223" s="51" t="str">
        <f>IFERROR(AVERAGEIFS('Orders - December 2020'!$I$2:$I$2047,'Orders - December 2020'!$H$2:$H$2047,Worksheet!FF$3,'Orders - December 2020'!$C$2:$C$2047,Worksheet!$F223),"-")</f>
        <v>-</v>
      </c>
      <c r="FG223" s="52" t="str">
        <f>IFERROR(AVERAGEIFS('Orders - December 2020'!$I$2:$I$2047,'Orders - December 2020'!$H$2:$H$2047,Worksheet!FG$3,'Orders - December 2020'!$C$2:$C$2047,Worksheet!$F223),"-")</f>
        <v>-</v>
      </c>
    </row>
    <row r="224" spans="6:163">
      <c r="F224" s="45" t="str">
        <v>Gods own Minimarts</v>
      </c>
      <c r="G224" s="50" t="str">
        <f>IFERROR(AVERAGEIFS('Orders - December 2020'!$I$2:$I$2047,'Orders - December 2020'!$H$2:$H$2047,Worksheet!G$3,'Orders - December 2020'!$C$2:$C$2047,Worksheet!$F224),"-")</f>
        <v>-</v>
      </c>
      <c r="H224" s="51" t="str">
        <f>IFERROR(AVERAGEIFS('Orders - December 2020'!$I$2:$I$2047,'Orders - December 2020'!$H$2:$H$2047,Worksheet!H$3,'Orders - December 2020'!$C$2:$C$2047,Worksheet!$F224),"-")</f>
        <v>-</v>
      </c>
      <c r="I224" s="51" t="str">
        <f>IFERROR(AVERAGEIFS('Orders - December 2020'!$I$2:$I$2047,'Orders - December 2020'!$H$2:$H$2047,Worksheet!I$3,'Orders - December 2020'!$C$2:$C$2047,Worksheet!$F224),"-")</f>
        <v>-</v>
      </c>
      <c r="J224" s="51" t="str">
        <f>IFERROR(AVERAGEIFS('Orders - December 2020'!$I$2:$I$2047,'Orders - December 2020'!$H$2:$H$2047,Worksheet!J$3,'Orders - December 2020'!$C$2:$C$2047,Worksheet!$F224),"-")</f>
        <v>-</v>
      </c>
      <c r="K224" s="51" t="str">
        <f>IFERROR(AVERAGEIFS('Orders - December 2020'!$I$2:$I$2047,'Orders - December 2020'!$H$2:$H$2047,Worksheet!K$3,'Orders - December 2020'!$C$2:$C$2047,Worksheet!$F224),"-")</f>
        <v>-</v>
      </c>
      <c r="L224" s="51" t="str">
        <f>IFERROR(AVERAGEIFS('Orders - December 2020'!$I$2:$I$2047,'Orders - December 2020'!$H$2:$H$2047,Worksheet!L$3,'Orders - December 2020'!$C$2:$C$2047,Worksheet!$F224),"-")</f>
        <v>-</v>
      </c>
      <c r="M224" s="51" t="str">
        <f>IFERROR(AVERAGEIFS('Orders - December 2020'!$I$2:$I$2047,'Orders - December 2020'!$H$2:$H$2047,Worksheet!M$3,'Orders - December 2020'!$C$2:$C$2047,Worksheet!$F224),"-")</f>
        <v>-</v>
      </c>
      <c r="N224" s="51" t="str">
        <f>IFERROR(AVERAGEIFS('Orders - December 2020'!$I$2:$I$2047,'Orders - December 2020'!$H$2:$H$2047,Worksheet!N$3,'Orders - December 2020'!$C$2:$C$2047,Worksheet!$F224),"-")</f>
        <v>-</v>
      </c>
      <c r="O224" s="51" t="str">
        <f>IFERROR(AVERAGEIFS('Orders - December 2020'!$I$2:$I$2047,'Orders - December 2020'!$H$2:$H$2047,Worksheet!O$3,'Orders - December 2020'!$C$2:$C$2047,Worksheet!$F224),"-")</f>
        <v>-</v>
      </c>
      <c r="P224" s="51" t="str">
        <f>IFERROR(AVERAGEIFS('Orders - December 2020'!$I$2:$I$2047,'Orders - December 2020'!$H$2:$H$2047,Worksheet!P$3,'Orders - December 2020'!$C$2:$C$2047,Worksheet!$F224),"-")</f>
        <v>-</v>
      </c>
      <c r="Q224" s="51" t="str">
        <f>IFERROR(AVERAGEIFS('Orders - December 2020'!$I$2:$I$2047,'Orders - December 2020'!$H$2:$H$2047,Worksheet!Q$3,'Orders - December 2020'!$C$2:$C$2047,Worksheet!$F224),"-")</f>
        <v>-</v>
      </c>
      <c r="R224" s="51" t="str">
        <f>IFERROR(AVERAGEIFS('Orders - December 2020'!$I$2:$I$2047,'Orders - December 2020'!$H$2:$H$2047,Worksheet!R$3,'Orders - December 2020'!$C$2:$C$2047,Worksheet!$F224),"-")</f>
        <v>-</v>
      </c>
      <c r="S224" s="51" t="str">
        <f>IFERROR(AVERAGEIFS('Orders - December 2020'!$I$2:$I$2047,'Orders - December 2020'!$H$2:$H$2047,Worksheet!S$3,'Orders - December 2020'!$C$2:$C$2047,Worksheet!$F224),"-")</f>
        <v>-</v>
      </c>
      <c r="T224" s="51" t="str">
        <f>IFERROR(AVERAGEIFS('Orders - December 2020'!$I$2:$I$2047,'Orders - December 2020'!$H$2:$H$2047,Worksheet!T$3,'Orders - December 2020'!$C$2:$C$2047,Worksheet!$F224),"-")</f>
        <v>-</v>
      </c>
      <c r="U224" s="51" t="str">
        <f>IFERROR(AVERAGEIFS('Orders - December 2020'!$I$2:$I$2047,'Orders - December 2020'!$H$2:$H$2047,Worksheet!U$3,'Orders - December 2020'!$C$2:$C$2047,Worksheet!$F224),"-")</f>
        <v>-</v>
      </c>
      <c r="V224" s="51" t="str">
        <f>IFERROR(AVERAGEIFS('Orders - December 2020'!$I$2:$I$2047,'Orders - December 2020'!$H$2:$H$2047,Worksheet!V$3,'Orders - December 2020'!$C$2:$C$2047,Worksheet!$F224),"-")</f>
        <v>-</v>
      </c>
      <c r="W224" s="51" t="str">
        <f>IFERROR(AVERAGEIFS('Orders - December 2020'!$I$2:$I$2047,'Orders - December 2020'!$H$2:$H$2047,Worksheet!W$3,'Orders - December 2020'!$C$2:$C$2047,Worksheet!$F224),"-")</f>
        <v>-</v>
      </c>
      <c r="X224" s="51" t="str">
        <f>IFERROR(AVERAGEIFS('Orders - December 2020'!$I$2:$I$2047,'Orders - December 2020'!$H$2:$H$2047,Worksheet!X$3,'Orders - December 2020'!$C$2:$C$2047,Worksheet!$F224),"-")</f>
        <v>-</v>
      </c>
      <c r="Y224" s="51" t="str">
        <f>IFERROR(AVERAGEIFS('Orders - December 2020'!$I$2:$I$2047,'Orders - December 2020'!$H$2:$H$2047,Worksheet!Y$3,'Orders - December 2020'!$C$2:$C$2047,Worksheet!$F224),"-")</f>
        <v>-</v>
      </c>
      <c r="Z224" s="51" t="str">
        <f>IFERROR(AVERAGEIFS('Orders - December 2020'!$I$2:$I$2047,'Orders - December 2020'!$H$2:$H$2047,Worksheet!Z$3,'Orders - December 2020'!$C$2:$C$2047,Worksheet!$F224),"-")</f>
        <v>-</v>
      </c>
      <c r="AA224" s="51" t="str">
        <f>IFERROR(AVERAGEIFS('Orders - December 2020'!$I$2:$I$2047,'Orders - December 2020'!$H$2:$H$2047,Worksheet!AA$3,'Orders - December 2020'!$C$2:$C$2047,Worksheet!$F224),"-")</f>
        <v>-</v>
      </c>
      <c r="AB224" s="51" t="str">
        <f>IFERROR(AVERAGEIFS('Orders - December 2020'!$I$2:$I$2047,'Orders - December 2020'!$H$2:$H$2047,Worksheet!AB$3,'Orders - December 2020'!$C$2:$C$2047,Worksheet!$F224),"-")</f>
        <v>-</v>
      </c>
      <c r="AC224" s="51" t="str">
        <f>IFERROR(AVERAGEIFS('Orders - December 2020'!$I$2:$I$2047,'Orders - December 2020'!$H$2:$H$2047,Worksheet!AC$3,'Orders - December 2020'!$C$2:$C$2047,Worksheet!$F224),"-")</f>
        <v>-</v>
      </c>
      <c r="AD224" s="51" t="str">
        <f>IFERROR(AVERAGEIFS('Orders - December 2020'!$I$2:$I$2047,'Orders - December 2020'!$H$2:$H$2047,Worksheet!AD$3,'Orders - December 2020'!$C$2:$C$2047,Worksheet!$F224),"-")</f>
        <v>-</v>
      </c>
      <c r="AE224" s="51" t="str">
        <f>IFERROR(AVERAGEIFS('Orders - December 2020'!$I$2:$I$2047,'Orders - December 2020'!$H$2:$H$2047,Worksheet!AE$3,'Orders - December 2020'!$C$2:$C$2047,Worksheet!$F224),"-")</f>
        <v>-</v>
      </c>
      <c r="AF224" s="51" t="str">
        <f>IFERROR(AVERAGEIFS('Orders - December 2020'!$I$2:$I$2047,'Orders - December 2020'!$H$2:$H$2047,Worksheet!AF$3,'Orders - December 2020'!$C$2:$C$2047,Worksheet!$F224),"-")</f>
        <v>-</v>
      </c>
      <c r="AG224" s="51" t="str">
        <f>IFERROR(AVERAGEIFS('Orders - December 2020'!$I$2:$I$2047,'Orders - December 2020'!$H$2:$H$2047,Worksheet!AG$3,'Orders - December 2020'!$C$2:$C$2047,Worksheet!$F224),"-")</f>
        <v>-</v>
      </c>
      <c r="AH224" s="51" t="str">
        <f>IFERROR(AVERAGEIFS('Orders - December 2020'!$I$2:$I$2047,'Orders - December 2020'!$H$2:$H$2047,Worksheet!AH$3,'Orders - December 2020'!$C$2:$C$2047,Worksheet!$F224),"-")</f>
        <v>-</v>
      </c>
      <c r="AI224" s="51" t="str">
        <f>IFERROR(AVERAGEIFS('Orders - December 2020'!$I$2:$I$2047,'Orders - December 2020'!$H$2:$H$2047,Worksheet!AI$3,'Orders - December 2020'!$C$2:$C$2047,Worksheet!$F224),"-")</f>
        <v>-</v>
      </c>
      <c r="AJ224" s="51" t="str">
        <f>IFERROR(AVERAGEIFS('Orders - December 2020'!$I$2:$I$2047,'Orders - December 2020'!$H$2:$H$2047,Worksheet!AJ$3,'Orders - December 2020'!$C$2:$C$2047,Worksheet!$F224),"-")</f>
        <v>-</v>
      </c>
      <c r="AK224" s="51" t="str">
        <f>IFERROR(AVERAGEIFS('Orders - December 2020'!$I$2:$I$2047,'Orders - December 2020'!$H$2:$H$2047,Worksheet!AK$3,'Orders - December 2020'!$C$2:$C$2047,Worksheet!$F224),"-")</f>
        <v>-</v>
      </c>
      <c r="AL224" s="51" t="str">
        <f>IFERROR(AVERAGEIFS('Orders - December 2020'!$I$2:$I$2047,'Orders - December 2020'!$H$2:$H$2047,Worksheet!AL$3,'Orders - December 2020'!$C$2:$C$2047,Worksheet!$F224),"-")</f>
        <v>-</v>
      </c>
      <c r="AM224" s="51" t="str">
        <f>IFERROR(AVERAGEIFS('Orders - December 2020'!$I$2:$I$2047,'Orders - December 2020'!$H$2:$H$2047,Worksheet!AM$3,'Orders - December 2020'!$C$2:$C$2047,Worksheet!$F224),"-")</f>
        <v>-</v>
      </c>
      <c r="AN224" s="51" t="str">
        <f>IFERROR(AVERAGEIFS('Orders - December 2020'!$I$2:$I$2047,'Orders - December 2020'!$H$2:$H$2047,Worksheet!AN$3,'Orders - December 2020'!$C$2:$C$2047,Worksheet!$F224),"-")</f>
        <v>-</v>
      </c>
      <c r="AO224" s="51" t="str">
        <f>IFERROR(AVERAGEIFS('Orders - December 2020'!$I$2:$I$2047,'Orders - December 2020'!$H$2:$H$2047,Worksheet!AO$3,'Orders - December 2020'!$C$2:$C$2047,Worksheet!$F224),"-")</f>
        <v>-</v>
      </c>
      <c r="AP224" s="51" t="str">
        <f>IFERROR(AVERAGEIFS('Orders - December 2020'!$I$2:$I$2047,'Orders - December 2020'!$H$2:$H$2047,Worksheet!AP$3,'Orders - December 2020'!$C$2:$C$2047,Worksheet!$F224),"-")</f>
        <v>-</v>
      </c>
      <c r="AQ224" s="51" t="str">
        <f>IFERROR(AVERAGEIFS('Orders - December 2020'!$I$2:$I$2047,'Orders - December 2020'!$H$2:$H$2047,Worksheet!AQ$3,'Orders - December 2020'!$C$2:$C$2047,Worksheet!$F224),"-")</f>
        <v>-</v>
      </c>
      <c r="AR224" s="51" t="str">
        <f>IFERROR(AVERAGEIFS('Orders - December 2020'!$I$2:$I$2047,'Orders - December 2020'!$H$2:$H$2047,Worksheet!AR$3,'Orders - December 2020'!$C$2:$C$2047,Worksheet!$F224),"-")</f>
        <v>-</v>
      </c>
      <c r="AS224" s="51" t="str">
        <f>IFERROR(AVERAGEIFS('Orders - December 2020'!$I$2:$I$2047,'Orders - December 2020'!$H$2:$H$2047,Worksheet!AS$3,'Orders - December 2020'!$C$2:$C$2047,Worksheet!$F224),"-")</f>
        <v>-</v>
      </c>
      <c r="AT224" s="51" t="str">
        <f>IFERROR(AVERAGEIFS('Orders - December 2020'!$I$2:$I$2047,'Orders - December 2020'!$H$2:$H$2047,Worksheet!AT$3,'Orders - December 2020'!$C$2:$C$2047,Worksheet!$F224),"-")</f>
        <v>-</v>
      </c>
      <c r="AU224" s="51" t="str">
        <f>IFERROR(AVERAGEIFS('Orders - December 2020'!$I$2:$I$2047,'Orders - December 2020'!$H$2:$H$2047,Worksheet!AU$3,'Orders - December 2020'!$C$2:$C$2047,Worksheet!$F224),"-")</f>
        <v>-</v>
      </c>
      <c r="AV224" s="51" t="str">
        <f>IFERROR(AVERAGEIFS('Orders - December 2020'!$I$2:$I$2047,'Orders - December 2020'!$H$2:$H$2047,Worksheet!AV$3,'Orders - December 2020'!$C$2:$C$2047,Worksheet!$F224),"-")</f>
        <v>-</v>
      </c>
      <c r="AW224" s="51" t="str">
        <f>IFERROR(AVERAGEIFS('Orders - December 2020'!$I$2:$I$2047,'Orders - December 2020'!$H$2:$H$2047,Worksheet!AW$3,'Orders - December 2020'!$C$2:$C$2047,Worksheet!$F224),"-")</f>
        <v>-</v>
      </c>
      <c r="AX224" s="51" t="str">
        <f>IFERROR(AVERAGEIFS('Orders - December 2020'!$I$2:$I$2047,'Orders - December 2020'!$H$2:$H$2047,Worksheet!AX$3,'Orders - December 2020'!$C$2:$C$2047,Worksheet!$F224),"-")</f>
        <v>-</v>
      </c>
      <c r="AY224" s="51" t="str">
        <f>IFERROR(AVERAGEIFS('Orders - December 2020'!$I$2:$I$2047,'Orders - December 2020'!$H$2:$H$2047,Worksheet!AY$3,'Orders - December 2020'!$C$2:$C$2047,Worksheet!$F224),"-")</f>
        <v>-</v>
      </c>
      <c r="AZ224" s="51" t="str">
        <f>IFERROR(AVERAGEIFS('Orders - December 2020'!$I$2:$I$2047,'Orders - December 2020'!$H$2:$H$2047,Worksheet!AZ$3,'Orders - December 2020'!$C$2:$C$2047,Worksheet!$F224),"-")</f>
        <v>-</v>
      </c>
      <c r="BA224" s="51" t="str">
        <f>IFERROR(AVERAGEIFS('Orders - December 2020'!$I$2:$I$2047,'Orders - December 2020'!$H$2:$H$2047,Worksheet!BA$3,'Orders - December 2020'!$C$2:$C$2047,Worksheet!$F224),"-")</f>
        <v>-</v>
      </c>
      <c r="BB224" s="51" t="str">
        <f>IFERROR(AVERAGEIFS('Orders - December 2020'!$I$2:$I$2047,'Orders - December 2020'!$H$2:$H$2047,Worksheet!BB$3,'Orders - December 2020'!$C$2:$C$2047,Worksheet!$F224),"-")</f>
        <v>-</v>
      </c>
      <c r="BC224" s="51" t="str">
        <f>IFERROR(AVERAGEIFS('Orders - December 2020'!$I$2:$I$2047,'Orders - December 2020'!$H$2:$H$2047,Worksheet!BC$3,'Orders - December 2020'!$C$2:$C$2047,Worksheet!$F224),"-")</f>
        <v>-</v>
      </c>
      <c r="BD224" s="51" t="str">
        <f>IFERROR(AVERAGEIFS('Orders - December 2020'!$I$2:$I$2047,'Orders - December 2020'!$H$2:$H$2047,Worksheet!BD$3,'Orders - December 2020'!$C$2:$C$2047,Worksheet!$F224),"-")</f>
        <v>-</v>
      </c>
      <c r="BE224" s="51" t="str">
        <f>IFERROR(AVERAGEIFS('Orders - December 2020'!$I$2:$I$2047,'Orders - December 2020'!$H$2:$H$2047,Worksheet!BE$3,'Orders - December 2020'!$C$2:$C$2047,Worksheet!$F224),"-")</f>
        <v>-</v>
      </c>
      <c r="BF224" s="51" t="str">
        <f>IFERROR(AVERAGEIFS('Orders - December 2020'!$I$2:$I$2047,'Orders - December 2020'!$H$2:$H$2047,Worksheet!BF$3,'Orders - December 2020'!$C$2:$C$2047,Worksheet!$F224),"-")</f>
        <v>-</v>
      </c>
      <c r="BG224" s="51" t="str">
        <f>IFERROR(AVERAGEIFS('Orders - December 2020'!$I$2:$I$2047,'Orders - December 2020'!$H$2:$H$2047,Worksheet!BG$3,'Orders - December 2020'!$C$2:$C$2047,Worksheet!$F224),"-")</f>
        <v>-</v>
      </c>
      <c r="BH224" s="51" t="str">
        <f>IFERROR(AVERAGEIFS('Orders - December 2020'!$I$2:$I$2047,'Orders - December 2020'!$H$2:$H$2047,Worksheet!BH$3,'Orders - December 2020'!$C$2:$C$2047,Worksheet!$F224),"-")</f>
        <v>-</v>
      </c>
      <c r="BI224" s="51" t="str">
        <f>IFERROR(AVERAGEIFS('Orders - December 2020'!$I$2:$I$2047,'Orders - December 2020'!$H$2:$H$2047,Worksheet!BI$3,'Orders - December 2020'!$C$2:$C$2047,Worksheet!$F224),"-")</f>
        <v>-</v>
      </c>
      <c r="BJ224" s="51" t="str">
        <f>IFERROR(AVERAGEIFS('Orders - December 2020'!$I$2:$I$2047,'Orders - December 2020'!$H$2:$H$2047,Worksheet!BJ$3,'Orders - December 2020'!$C$2:$C$2047,Worksheet!$F224),"-")</f>
        <v>-</v>
      </c>
      <c r="BK224" s="51" t="str">
        <f>IFERROR(AVERAGEIFS('Orders - December 2020'!$I$2:$I$2047,'Orders - December 2020'!$H$2:$H$2047,Worksheet!BK$3,'Orders - December 2020'!$C$2:$C$2047,Worksheet!$F224),"-")</f>
        <v>-</v>
      </c>
      <c r="BL224" s="51" t="str">
        <f>IFERROR(AVERAGEIFS('Orders - December 2020'!$I$2:$I$2047,'Orders - December 2020'!$H$2:$H$2047,Worksheet!BL$3,'Orders - December 2020'!$C$2:$C$2047,Worksheet!$F224),"-")</f>
        <v>-</v>
      </c>
      <c r="BM224" s="51" t="str">
        <f>IFERROR(AVERAGEIFS('Orders - December 2020'!$I$2:$I$2047,'Orders - December 2020'!$H$2:$H$2047,Worksheet!BM$3,'Orders - December 2020'!$C$2:$C$2047,Worksheet!$F224),"-")</f>
        <v>-</v>
      </c>
      <c r="BN224" s="51" t="str">
        <f>IFERROR(AVERAGEIFS('Orders - December 2020'!$I$2:$I$2047,'Orders - December 2020'!$H$2:$H$2047,Worksheet!BN$3,'Orders - December 2020'!$C$2:$C$2047,Worksheet!$F224),"-")</f>
        <v>-</v>
      </c>
      <c r="BO224" s="51" t="str">
        <f>IFERROR(AVERAGEIFS('Orders - December 2020'!$I$2:$I$2047,'Orders - December 2020'!$H$2:$H$2047,Worksheet!BO$3,'Orders - December 2020'!$C$2:$C$2047,Worksheet!$F224),"-")</f>
        <v>-</v>
      </c>
      <c r="BP224" s="51" t="str">
        <f>IFERROR(AVERAGEIFS('Orders - December 2020'!$I$2:$I$2047,'Orders - December 2020'!$H$2:$H$2047,Worksheet!BP$3,'Orders - December 2020'!$C$2:$C$2047,Worksheet!$F224),"-")</f>
        <v>-</v>
      </c>
      <c r="BQ224" s="51" t="str">
        <f>IFERROR(AVERAGEIFS('Orders - December 2020'!$I$2:$I$2047,'Orders - December 2020'!$H$2:$H$2047,Worksheet!BQ$3,'Orders - December 2020'!$C$2:$C$2047,Worksheet!$F224),"-")</f>
        <v>-</v>
      </c>
      <c r="BR224" s="51" t="str">
        <f>IFERROR(AVERAGEIFS('Orders - December 2020'!$I$2:$I$2047,'Orders - December 2020'!$H$2:$H$2047,Worksheet!BR$3,'Orders - December 2020'!$C$2:$C$2047,Worksheet!$F224),"-")</f>
        <v>-</v>
      </c>
      <c r="BS224" s="51" t="str">
        <f>IFERROR(AVERAGEIFS('Orders - December 2020'!$I$2:$I$2047,'Orders - December 2020'!$H$2:$H$2047,Worksheet!BS$3,'Orders - December 2020'!$C$2:$C$2047,Worksheet!$F224),"-")</f>
        <v>-</v>
      </c>
      <c r="BT224" s="51" t="str">
        <f>IFERROR(AVERAGEIFS('Orders - December 2020'!$I$2:$I$2047,'Orders - December 2020'!$H$2:$H$2047,Worksheet!BT$3,'Orders - December 2020'!$C$2:$C$2047,Worksheet!$F224),"-")</f>
        <v>-</v>
      </c>
      <c r="BU224" s="51" t="str">
        <f>IFERROR(AVERAGEIFS('Orders - December 2020'!$I$2:$I$2047,'Orders - December 2020'!$H$2:$H$2047,Worksheet!BU$3,'Orders - December 2020'!$C$2:$C$2047,Worksheet!$F224),"-")</f>
        <v>-</v>
      </c>
      <c r="BV224" s="51" t="str">
        <f>IFERROR(AVERAGEIFS('Orders - December 2020'!$I$2:$I$2047,'Orders - December 2020'!$H$2:$H$2047,Worksheet!BV$3,'Orders - December 2020'!$C$2:$C$2047,Worksheet!$F224),"-")</f>
        <v>-</v>
      </c>
      <c r="BW224" s="51" t="str">
        <f>IFERROR(AVERAGEIFS('Orders - December 2020'!$I$2:$I$2047,'Orders - December 2020'!$H$2:$H$2047,Worksheet!BW$3,'Orders - December 2020'!$C$2:$C$2047,Worksheet!$F224),"-")</f>
        <v>-</v>
      </c>
      <c r="BX224" s="51" t="str">
        <f>IFERROR(AVERAGEIFS('Orders - December 2020'!$I$2:$I$2047,'Orders - December 2020'!$H$2:$H$2047,Worksheet!BX$3,'Orders - December 2020'!$C$2:$C$2047,Worksheet!$F224),"-")</f>
        <v>-</v>
      </c>
      <c r="BY224" s="51" t="str">
        <f>IFERROR(AVERAGEIFS('Orders - December 2020'!$I$2:$I$2047,'Orders - December 2020'!$H$2:$H$2047,Worksheet!BY$3,'Orders - December 2020'!$C$2:$C$2047,Worksheet!$F224),"-")</f>
        <v>-</v>
      </c>
      <c r="BZ224" s="51" t="str">
        <f>IFERROR(AVERAGEIFS('Orders - December 2020'!$I$2:$I$2047,'Orders - December 2020'!$H$2:$H$2047,Worksheet!BZ$3,'Orders - December 2020'!$C$2:$C$2047,Worksheet!$F224),"-")</f>
        <v>-</v>
      </c>
      <c r="CA224" s="51" t="str">
        <f>IFERROR(AVERAGEIFS('Orders - December 2020'!$I$2:$I$2047,'Orders - December 2020'!$H$2:$H$2047,Worksheet!CA$3,'Orders - December 2020'!$C$2:$C$2047,Worksheet!$F224),"-")</f>
        <v>-</v>
      </c>
      <c r="CB224" s="51" t="str">
        <f>IFERROR(AVERAGEIFS('Orders - December 2020'!$I$2:$I$2047,'Orders - December 2020'!$H$2:$H$2047,Worksheet!CB$3,'Orders - December 2020'!$C$2:$C$2047,Worksheet!$F224),"-")</f>
        <v>-</v>
      </c>
      <c r="CC224" s="51" t="str">
        <f>IFERROR(AVERAGEIFS('Orders - December 2020'!$I$2:$I$2047,'Orders - December 2020'!$H$2:$H$2047,Worksheet!CC$3,'Orders - December 2020'!$C$2:$C$2047,Worksheet!$F224),"-")</f>
        <v>-</v>
      </c>
      <c r="CD224" s="51" t="str">
        <f>IFERROR(AVERAGEIFS('Orders - December 2020'!$I$2:$I$2047,'Orders - December 2020'!$H$2:$H$2047,Worksheet!CD$3,'Orders - December 2020'!$C$2:$C$2047,Worksheet!$F224),"-")</f>
        <v>-</v>
      </c>
      <c r="CE224" s="51" t="str">
        <f>IFERROR(AVERAGEIFS('Orders - December 2020'!$I$2:$I$2047,'Orders - December 2020'!$H$2:$H$2047,Worksheet!CE$3,'Orders - December 2020'!$C$2:$C$2047,Worksheet!$F224),"-")</f>
        <v>-</v>
      </c>
      <c r="CF224" s="51" t="str">
        <f>IFERROR(AVERAGEIFS('Orders - December 2020'!$I$2:$I$2047,'Orders - December 2020'!$H$2:$H$2047,Worksheet!CF$3,'Orders - December 2020'!$C$2:$C$2047,Worksheet!$F224),"-")</f>
        <v>-</v>
      </c>
      <c r="CG224" s="51" t="str">
        <f>IFERROR(AVERAGEIFS('Orders - December 2020'!$I$2:$I$2047,'Orders - December 2020'!$H$2:$H$2047,Worksheet!CG$3,'Orders - December 2020'!$C$2:$C$2047,Worksheet!$F224),"-")</f>
        <v>-</v>
      </c>
      <c r="CH224" s="51" t="str">
        <f>IFERROR(AVERAGEIFS('Orders - December 2020'!$I$2:$I$2047,'Orders - December 2020'!$H$2:$H$2047,Worksheet!CH$3,'Orders - December 2020'!$C$2:$C$2047,Worksheet!$F224),"-")</f>
        <v>-</v>
      </c>
      <c r="CI224" s="51" t="str">
        <f>IFERROR(AVERAGEIFS('Orders - December 2020'!$I$2:$I$2047,'Orders - December 2020'!$H$2:$H$2047,Worksheet!CI$3,'Orders - December 2020'!$C$2:$C$2047,Worksheet!$F224),"-")</f>
        <v>-</v>
      </c>
      <c r="CJ224" s="51" t="str">
        <f>IFERROR(AVERAGEIFS('Orders - December 2020'!$I$2:$I$2047,'Orders - December 2020'!$H$2:$H$2047,Worksheet!CJ$3,'Orders - December 2020'!$C$2:$C$2047,Worksheet!$F224),"-")</f>
        <v>-</v>
      </c>
      <c r="CK224" s="51" t="str">
        <f>IFERROR(AVERAGEIFS('Orders - December 2020'!$I$2:$I$2047,'Orders - December 2020'!$H$2:$H$2047,Worksheet!CK$3,'Orders - December 2020'!$C$2:$C$2047,Worksheet!$F224),"-")</f>
        <v>-</v>
      </c>
      <c r="CL224" s="51" t="str">
        <f>IFERROR(AVERAGEIFS('Orders - December 2020'!$I$2:$I$2047,'Orders - December 2020'!$H$2:$H$2047,Worksheet!CL$3,'Orders - December 2020'!$C$2:$C$2047,Worksheet!$F224),"-")</f>
        <v>-</v>
      </c>
      <c r="CM224" s="51" t="str">
        <f>IFERROR(AVERAGEIFS('Orders - December 2020'!$I$2:$I$2047,'Orders - December 2020'!$H$2:$H$2047,Worksheet!CM$3,'Orders - December 2020'!$C$2:$C$2047,Worksheet!$F224),"-")</f>
        <v>-</v>
      </c>
      <c r="CN224" s="51" t="str">
        <f>IFERROR(AVERAGEIFS('Orders - December 2020'!$I$2:$I$2047,'Orders - December 2020'!$H$2:$H$2047,Worksheet!CN$3,'Orders - December 2020'!$C$2:$C$2047,Worksheet!$F224),"-")</f>
        <v>-</v>
      </c>
      <c r="CO224" s="51">
        <f>IFERROR(AVERAGEIFS('Orders - December 2020'!$I$2:$I$2047,'Orders - December 2020'!$H$2:$H$2047,Worksheet!CO$3,'Orders - December 2020'!$C$2:$C$2047,Worksheet!$F224),"-")</f>
        <v>5</v>
      </c>
      <c r="CP224" s="51" t="str">
        <f>IFERROR(AVERAGEIFS('Orders - December 2020'!$I$2:$I$2047,'Orders - December 2020'!$H$2:$H$2047,Worksheet!CP$3,'Orders - December 2020'!$C$2:$C$2047,Worksheet!$F224),"-")</f>
        <v>-</v>
      </c>
      <c r="CQ224" s="51" t="str">
        <f>IFERROR(AVERAGEIFS('Orders - December 2020'!$I$2:$I$2047,'Orders - December 2020'!$H$2:$H$2047,Worksheet!CQ$3,'Orders - December 2020'!$C$2:$C$2047,Worksheet!$F224),"-")</f>
        <v>-</v>
      </c>
      <c r="CR224" s="51" t="str">
        <f>IFERROR(AVERAGEIFS('Orders - December 2020'!$I$2:$I$2047,'Orders - December 2020'!$H$2:$H$2047,Worksheet!CR$3,'Orders - December 2020'!$C$2:$C$2047,Worksheet!$F224),"-")</f>
        <v>-</v>
      </c>
      <c r="CS224" s="51" t="str">
        <f>IFERROR(AVERAGEIFS('Orders - December 2020'!$I$2:$I$2047,'Orders - December 2020'!$H$2:$H$2047,Worksheet!CS$3,'Orders - December 2020'!$C$2:$C$2047,Worksheet!$F224),"-")</f>
        <v>-</v>
      </c>
      <c r="CT224" s="51" t="str">
        <f>IFERROR(AVERAGEIFS('Orders - December 2020'!$I$2:$I$2047,'Orders - December 2020'!$H$2:$H$2047,Worksheet!CT$3,'Orders - December 2020'!$C$2:$C$2047,Worksheet!$F224),"-")</f>
        <v>-</v>
      </c>
      <c r="CU224" s="51" t="str">
        <f>IFERROR(AVERAGEIFS('Orders - December 2020'!$I$2:$I$2047,'Orders - December 2020'!$H$2:$H$2047,Worksheet!CU$3,'Orders - December 2020'!$C$2:$C$2047,Worksheet!$F224),"-")</f>
        <v>-</v>
      </c>
      <c r="CV224" s="51" t="str">
        <f>IFERROR(AVERAGEIFS('Orders - December 2020'!$I$2:$I$2047,'Orders - December 2020'!$H$2:$H$2047,Worksheet!CV$3,'Orders - December 2020'!$C$2:$C$2047,Worksheet!$F224),"-")</f>
        <v>-</v>
      </c>
      <c r="CW224" s="51" t="str">
        <f>IFERROR(AVERAGEIFS('Orders - December 2020'!$I$2:$I$2047,'Orders - December 2020'!$H$2:$H$2047,Worksheet!CW$3,'Orders - December 2020'!$C$2:$C$2047,Worksheet!$F224),"-")</f>
        <v>-</v>
      </c>
      <c r="CX224" s="51">
        <f>IFERROR(AVERAGEIFS('Orders - December 2020'!$I$2:$I$2047,'Orders - December 2020'!$H$2:$H$2047,Worksheet!CX$3,'Orders - December 2020'!$C$2:$C$2047,Worksheet!$F224),"-")</f>
        <v>13</v>
      </c>
      <c r="CY224" s="51" t="str">
        <f>IFERROR(AVERAGEIFS('Orders - December 2020'!$I$2:$I$2047,'Orders - December 2020'!$H$2:$H$2047,Worksheet!CY$3,'Orders - December 2020'!$C$2:$C$2047,Worksheet!$F224),"-")</f>
        <v>-</v>
      </c>
      <c r="CZ224" s="51" t="str">
        <f>IFERROR(AVERAGEIFS('Orders - December 2020'!$I$2:$I$2047,'Orders - December 2020'!$H$2:$H$2047,Worksheet!CZ$3,'Orders - December 2020'!$C$2:$C$2047,Worksheet!$F224),"-")</f>
        <v>-</v>
      </c>
      <c r="DA224" s="51" t="str">
        <f>IFERROR(AVERAGEIFS('Orders - December 2020'!$I$2:$I$2047,'Orders - December 2020'!$H$2:$H$2047,Worksheet!DA$3,'Orders - December 2020'!$C$2:$C$2047,Worksheet!$F224),"-")</f>
        <v>-</v>
      </c>
      <c r="DB224" s="51" t="str">
        <f>IFERROR(AVERAGEIFS('Orders - December 2020'!$I$2:$I$2047,'Orders - December 2020'!$H$2:$H$2047,Worksheet!DB$3,'Orders - December 2020'!$C$2:$C$2047,Worksheet!$F224),"-")</f>
        <v>-</v>
      </c>
      <c r="DC224" s="51" t="str">
        <f>IFERROR(AVERAGEIFS('Orders - December 2020'!$I$2:$I$2047,'Orders - December 2020'!$H$2:$H$2047,Worksheet!DC$3,'Orders - December 2020'!$C$2:$C$2047,Worksheet!$F224),"-")</f>
        <v>-</v>
      </c>
      <c r="DD224" s="51" t="str">
        <f>IFERROR(AVERAGEIFS('Orders - December 2020'!$I$2:$I$2047,'Orders - December 2020'!$H$2:$H$2047,Worksheet!DD$3,'Orders - December 2020'!$C$2:$C$2047,Worksheet!$F224),"-")</f>
        <v>-</v>
      </c>
      <c r="DE224" s="51" t="str">
        <f>IFERROR(AVERAGEIFS('Orders - December 2020'!$I$2:$I$2047,'Orders - December 2020'!$H$2:$H$2047,Worksheet!DE$3,'Orders - December 2020'!$C$2:$C$2047,Worksheet!$F224),"-")</f>
        <v>-</v>
      </c>
      <c r="DF224" s="51" t="str">
        <f>IFERROR(AVERAGEIFS('Orders - December 2020'!$I$2:$I$2047,'Orders - December 2020'!$H$2:$H$2047,Worksheet!DF$3,'Orders - December 2020'!$C$2:$C$2047,Worksheet!$F224),"-")</f>
        <v>-</v>
      </c>
      <c r="DG224" s="51" t="str">
        <f>IFERROR(AVERAGEIFS('Orders - December 2020'!$I$2:$I$2047,'Orders - December 2020'!$H$2:$H$2047,Worksheet!DG$3,'Orders - December 2020'!$C$2:$C$2047,Worksheet!$F224),"-")</f>
        <v>-</v>
      </c>
      <c r="DH224" s="51" t="str">
        <f>IFERROR(AVERAGEIFS('Orders - December 2020'!$I$2:$I$2047,'Orders - December 2020'!$H$2:$H$2047,Worksheet!DH$3,'Orders - December 2020'!$C$2:$C$2047,Worksheet!$F224),"-")</f>
        <v>-</v>
      </c>
      <c r="DI224" s="51" t="str">
        <f>IFERROR(AVERAGEIFS('Orders - December 2020'!$I$2:$I$2047,'Orders - December 2020'!$H$2:$H$2047,Worksheet!DI$3,'Orders - December 2020'!$C$2:$C$2047,Worksheet!$F224),"-")</f>
        <v>-</v>
      </c>
      <c r="DJ224" s="51" t="str">
        <f>IFERROR(AVERAGEIFS('Orders - December 2020'!$I$2:$I$2047,'Orders - December 2020'!$H$2:$H$2047,Worksheet!DJ$3,'Orders - December 2020'!$C$2:$C$2047,Worksheet!$F224),"-")</f>
        <v>-</v>
      </c>
      <c r="DK224" s="51" t="str">
        <f>IFERROR(AVERAGEIFS('Orders - December 2020'!$I$2:$I$2047,'Orders - December 2020'!$H$2:$H$2047,Worksheet!DK$3,'Orders - December 2020'!$C$2:$C$2047,Worksheet!$F224),"-")</f>
        <v>-</v>
      </c>
      <c r="DL224" s="51" t="str">
        <f>IFERROR(AVERAGEIFS('Orders - December 2020'!$I$2:$I$2047,'Orders - December 2020'!$H$2:$H$2047,Worksheet!DL$3,'Orders - December 2020'!$C$2:$C$2047,Worksheet!$F224),"-")</f>
        <v>-</v>
      </c>
      <c r="DM224" s="51" t="str">
        <f>IFERROR(AVERAGEIFS('Orders - December 2020'!$I$2:$I$2047,'Orders - December 2020'!$H$2:$H$2047,Worksheet!DM$3,'Orders - December 2020'!$C$2:$C$2047,Worksheet!$F224),"-")</f>
        <v>-</v>
      </c>
      <c r="DN224" s="51" t="str">
        <f>IFERROR(AVERAGEIFS('Orders - December 2020'!$I$2:$I$2047,'Orders - December 2020'!$H$2:$H$2047,Worksheet!DN$3,'Orders - December 2020'!$C$2:$C$2047,Worksheet!$F224),"-")</f>
        <v>-</v>
      </c>
      <c r="DO224" s="51" t="str">
        <f>IFERROR(AVERAGEIFS('Orders - December 2020'!$I$2:$I$2047,'Orders - December 2020'!$H$2:$H$2047,Worksheet!DO$3,'Orders - December 2020'!$C$2:$C$2047,Worksheet!$F224),"-")</f>
        <v>-</v>
      </c>
      <c r="DP224" s="51" t="str">
        <f>IFERROR(AVERAGEIFS('Orders - December 2020'!$I$2:$I$2047,'Orders - December 2020'!$H$2:$H$2047,Worksheet!DP$3,'Orders - December 2020'!$C$2:$C$2047,Worksheet!$F224),"-")</f>
        <v>-</v>
      </c>
      <c r="DQ224" s="51" t="str">
        <f>IFERROR(AVERAGEIFS('Orders - December 2020'!$I$2:$I$2047,'Orders - December 2020'!$H$2:$H$2047,Worksheet!DQ$3,'Orders - December 2020'!$C$2:$C$2047,Worksheet!$F224),"-")</f>
        <v>-</v>
      </c>
      <c r="DR224" s="51" t="str">
        <f>IFERROR(AVERAGEIFS('Orders - December 2020'!$I$2:$I$2047,'Orders - December 2020'!$H$2:$H$2047,Worksheet!DR$3,'Orders - December 2020'!$C$2:$C$2047,Worksheet!$F224),"-")</f>
        <v>-</v>
      </c>
      <c r="DS224" s="51" t="str">
        <f>IFERROR(AVERAGEIFS('Orders - December 2020'!$I$2:$I$2047,'Orders - December 2020'!$H$2:$H$2047,Worksheet!DS$3,'Orders - December 2020'!$C$2:$C$2047,Worksheet!$F224),"-")</f>
        <v>-</v>
      </c>
      <c r="DT224" s="51" t="str">
        <f>IFERROR(AVERAGEIFS('Orders - December 2020'!$I$2:$I$2047,'Orders - December 2020'!$H$2:$H$2047,Worksheet!DT$3,'Orders - December 2020'!$C$2:$C$2047,Worksheet!$F224),"-")</f>
        <v>-</v>
      </c>
      <c r="DU224" s="51" t="str">
        <f>IFERROR(AVERAGEIFS('Orders - December 2020'!$I$2:$I$2047,'Orders - December 2020'!$H$2:$H$2047,Worksheet!DU$3,'Orders - December 2020'!$C$2:$C$2047,Worksheet!$F224),"-")</f>
        <v>-</v>
      </c>
      <c r="DV224" s="51" t="str">
        <f>IFERROR(AVERAGEIFS('Orders - December 2020'!$I$2:$I$2047,'Orders - December 2020'!$H$2:$H$2047,Worksheet!DV$3,'Orders - December 2020'!$C$2:$C$2047,Worksheet!$F224),"-")</f>
        <v>-</v>
      </c>
      <c r="DW224" s="51" t="str">
        <f>IFERROR(AVERAGEIFS('Orders - December 2020'!$I$2:$I$2047,'Orders - December 2020'!$H$2:$H$2047,Worksheet!DW$3,'Orders - December 2020'!$C$2:$C$2047,Worksheet!$F224),"-")</f>
        <v>-</v>
      </c>
      <c r="DX224" s="51" t="str">
        <f>IFERROR(AVERAGEIFS('Orders - December 2020'!$I$2:$I$2047,'Orders - December 2020'!$H$2:$H$2047,Worksheet!DX$3,'Orders - December 2020'!$C$2:$C$2047,Worksheet!$F224),"-")</f>
        <v>-</v>
      </c>
      <c r="DY224" s="51" t="str">
        <f>IFERROR(AVERAGEIFS('Orders - December 2020'!$I$2:$I$2047,'Orders - December 2020'!$H$2:$H$2047,Worksheet!DY$3,'Orders - December 2020'!$C$2:$C$2047,Worksheet!$F224),"-")</f>
        <v>-</v>
      </c>
      <c r="DZ224" s="51" t="str">
        <f>IFERROR(AVERAGEIFS('Orders - December 2020'!$I$2:$I$2047,'Orders - December 2020'!$H$2:$H$2047,Worksheet!DZ$3,'Orders - December 2020'!$C$2:$C$2047,Worksheet!$F224),"-")</f>
        <v>-</v>
      </c>
      <c r="EA224" s="51" t="str">
        <f>IFERROR(AVERAGEIFS('Orders - December 2020'!$I$2:$I$2047,'Orders - December 2020'!$H$2:$H$2047,Worksheet!EA$3,'Orders - December 2020'!$C$2:$C$2047,Worksheet!$F224),"-")</f>
        <v>-</v>
      </c>
      <c r="EB224" s="51" t="str">
        <f>IFERROR(AVERAGEIFS('Orders - December 2020'!$I$2:$I$2047,'Orders - December 2020'!$H$2:$H$2047,Worksheet!EB$3,'Orders - December 2020'!$C$2:$C$2047,Worksheet!$F224),"-")</f>
        <v>-</v>
      </c>
      <c r="EC224" s="51" t="str">
        <f>IFERROR(AVERAGEIFS('Orders - December 2020'!$I$2:$I$2047,'Orders - December 2020'!$H$2:$H$2047,Worksheet!EC$3,'Orders - December 2020'!$C$2:$C$2047,Worksheet!$F224),"-")</f>
        <v>-</v>
      </c>
      <c r="ED224" s="51" t="str">
        <f>IFERROR(AVERAGEIFS('Orders - December 2020'!$I$2:$I$2047,'Orders - December 2020'!$H$2:$H$2047,Worksheet!ED$3,'Orders - December 2020'!$C$2:$C$2047,Worksheet!$F224),"-")</f>
        <v>-</v>
      </c>
      <c r="EE224" s="51" t="str">
        <f>IFERROR(AVERAGEIFS('Orders - December 2020'!$I$2:$I$2047,'Orders - December 2020'!$H$2:$H$2047,Worksheet!EE$3,'Orders - December 2020'!$C$2:$C$2047,Worksheet!$F224),"-")</f>
        <v>-</v>
      </c>
      <c r="EF224" s="51" t="str">
        <f>IFERROR(AVERAGEIFS('Orders - December 2020'!$I$2:$I$2047,'Orders - December 2020'!$H$2:$H$2047,Worksheet!EF$3,'Orders - December 2020'!$C$2:$C$2047,Worksheet!$F224),"-")</f>
        <v>-</v>
      </c>
      <c r="EG224" s="51" t="str">
        <f>IFERROR(AVERAGEIFS('Orders - December 2020'!$I$2:$I$2047,'Orders - December 2020'!$H$2:$H$2047,Worksheet!EG$3,'Orders - December 2020'!$C$2:$C$2047,Worksheet!$F224),"-")</f>
        <v>-</v>
      </c>
      <c r="EH224" s="51" t="str">
        <f>IFERROR(AVERAGEIFS('Orders - December 2020'!$I$2:$I$2047,'Orders - December 2020'!$H$2:$H$2047,Worksheet!EH$3,'Orders - December 2020'!$C$2:$C$2047,Worksheet!$F224),"-")</f>
        <v>-</v>
      </c>
      <c r="EI224" s="51" t="str">
        <f>IFERROR(AVERAGEIFS('Orders - December 2020'!$I$2:$I$2047,'Orders - December 2020'!$H$2:$H$2047,Worksheet!EI$3,'Orders - December 2020'!$C$2:$C$2047,Worksheet!$F224),"-")</f>
        <v>-</v>
      </c>
      <c r="EJ224" s="51" t="str">
        <f>IFERROR(AVERAGEIFS('Orders - December 2020'!$I$2:$I$2047,'Orders - December 2020'!$H$2:$H$2047,Worksheet!EJ$3,'Orders - December 2020'!$C$2:$C$2047,Worksheet!$F224),"-")</f>
        <v>-</v>
      </c>
      <c r="EK224" s="51" t="str">
        <f>IFERROR(AVERAGEIFS('Orders - December 2020'!$I$2:$I$2047,'Orders - December 2020'!$H$2:$H$2047,Worksheet!EK$3,'Orders - December 2020'!$C$2:$C$2047,Worksheet!$F224),"-")</f>
        <v>-</v>
      </c>
      <c r="EL224" s="51" t="str">
        <f>IFERROR(AVERAGEIFS('Orders - December 2020'!$I$2:$I$2047,'Orders - December 2020'!$H$2:$H$2047,Worksheet!EL$3,'Orders - December 2020'!$C$2:$C$2047,Worksheet!$F224),"-")</f>
        <v>-</v>
      </c>
      <c r="EM224" s="51" t="str">
        <f>IFERROR(AVERAGEIFS('Orders - December 2020'!$I$2:$I$2047,'Orders - December 2020'!$H$2:$H$2047,Worksheet!EM$3,'Orders - December 2020'!$C$2:$C$2047,Worksheet!$F224),"-")</f>
        <v>-</v>
      </c>
      <c r="EN224" s="51" t="str">
        <f>IFERROR(AVERAGEIFS('Orders - December 2020'!$I$2:$I$2047,'Orders - December 2020'!$H$2:$H$2047,Worksheet!EN$3,'Orders - December 2020'!$C$2:$C$2047,Worksheet!$F224),"-")</f>
        <v>-</v>
      </c>
      <c r="EO224" s="51" t="str">
        <f>IFERROR(AVERAGEIFS('Orders - December 2020'!$I$2:$I$2047,'Orders - December 2020'!$H$2:$H$2047,Worksheet!EO$3,'Orders - December 2020'!$C$2:$C$2047,Worksheet!$F224),"-")</f>
        <v>-</v>
      </c>
      <c r="EP224" s="51" t="str">
        <f>IFERROR(AVERAGEIFS('Orders - December 2020'!$I$2:$I$2047,'Orders - December 2020'!$H$2:$H$2047,Worksheet!EP$3,'Orders - December 2020'!$C$2:$C$2047,Worksheet!$F224),"-")</f>
        <v>-</v>
      </c>
      <c r="EQ224" s="51" t="str">
        <f>IFERROR(AVERAGEIFS('Orders - December 2020'!$I$2:$I$2047,'Orders - December 2020'!$H$2:$H$2047,Worksheet!EQ$3,'Orders - December 2020'!$C$2:$C$2047,Worksheet!$F224),"-")</f>
        <v>-</v>
      </c>
      <c r="ER224" s="51" t="str">
        <f>IFERROR(AVERAGEIFS('Orders - December 2020'!$I$2:$I$2047,'Orders - December 2020'!$H$2:$H$2047,Worksheet!ER$3,'Orders - December 2020'!$C$2:$C$2047,Worksheet!$F224),"-")</f>
        <v>-</v>
      </c>
      <c r="ES224" s="51" t="str">
        <f>IFERROR(AVERAGEIFS('Orders - December 2020'!$I$2:$I$2047,'Orders - December 2020'!$H$2:$H$2047,Worksheet!ES$3,'Orders - December 2020'!$C$2:$C$2047,Worksheet!$F224),"-")</f>
        <v>-</v>
      </c>
      <c r="ET224" s="51" t="str">
        <f>IFERROR(AVERAGEIFS('Orders - December 2020'!$I$2:$I$2047,'Orders - December 2020'!$H$2:$H$2047,Worksheet!ET$3,'Orders - December 2020'!$C$2:$C$2047,Worksheet!$F224),"-")</f>
        <v>-</v>
      </c>
      <c r="EU224" s="51" t="str">
        <f>IFERROR(AVERAGEIFS('Orders - December 2020'!$I$2:$I$2047,'Orders - December 2020'!$H$2:$H$2047,Worksheet!EU$3,'Orders - December 2020'!$C$2:$C$2047,Worksheet!$F224),"-")</f>
        <v>-</v>
      </c>
      <c r="EV224" s="51" t="str">
        <f>IFERROR(AVERAGEIFS('Orders - December 2020'!$I$2:$I$2047,'Orders - December 2020'!$H$2:$H$2047,Worksheet!EV$3,'Orders - December 2020'!$C$2:$C$2047,Worksheet!$F224),"-")</f>
        <v>-</v>
      </c>
      <c r="EW224" s="51" t="str">
        <f>IFERROR(AVERAGEIFS('Orders - December 2020'!$I$2:$I$2047,'Orders - December 2020'!$H$2:$H$2047,Worksheet!EW$3,'Orders - December 2020'!$C$2:$C$2047,Worksheet!$F224),"-")</f>
        <v>-</v>
      </c>
      <c r="EX224" s="51" t="str">
        <f>IFERROR(AVERAGEIFS('Orders - December 2020'!$I$2:$I$2047,'Orders - December 2020'!$H$2:$H$2047,Worksheet!EX$3,'Orders - December 2020'!$C$2:$C$2047,Worksheet!$F224),"-")</f>
        <v>-</v>
      </c>
      <c r="EY224" s="51" t="str">
        <f>IFERROR(AVERAGEIFS('Orders - December 2020'!$I$2:$I$2047,'Orders - December 2020'!$H$2:$H$2047,Worksheet!EY$3,'Orders - December 2020'!$C$2:$C$2047,Worksheet!$F224),"-")</f>
        <v>-</v>
      </c>
      <c r="EZ224" s="51" t="str">
        <f>IFERROR(AVERAGEIFS('Orders - December 2020'!$I$2:$I$2047,'Orders - December 2020'!$H$2:$H$2047,Worksheet!EZ$3,'Orders - December 2020'!$C$2:$C$2047,Worksheet!$F224),"-")</f>
        <v>-</v>
      </c>
      <c r="FA224" s="51" t="str">
        <f>IFERROR(AVERAGEIFS('Orders - December 2020'!$I$2:$I$2047,'Orders - December 2020'!$H$2:$H$2047,Worksheet!FA$3,'Orders - December 2020'!$C$2:$C$2047,Worksheet!$F224),"-")</f>
        <v>-</v>
      </c>
      <c r="FB224" s="51" t="str">
        <f>IFERROR(AVERAGEIFS('Orders - December 2020'!$I$2:$I$2047,'Orders - December 2020'!$H$2:$H$2047,Worksheet!FB$3,'Orders - December 2020'!$C$2:$C$2047,Worksheet!$F224),"-")</f>
        <v>-</v>
      </c>
      <c r="FC224" s="51" t="str">
        <f>IFERROR(AVERAGEIFS('Orders - December 2020'!$I$2:$I$2047,'Orders - December 2020'!$H$2:$H$2047,Worksheet!FC$3,'Orders - December 2020'!$C$2:$C$2047,Worksheet!$F224),"-")</f>
        <v>-</v>
      </c>
      <c r="FD224" s="51" t="str">
        <f>IFERROR(AVERAGEIFS('Orders - December 2020'!$I$2:$I$2047,'Orders - December 2020'!$H$2:$H$2047,Worksheet!FD$3,'Orders - December 2020'!$C$2:$C$2047,Worksheet!$F224),"-")</f>
        <v>-</v>
      </c>
      <c r="FE224" s="51" t="str">
        <f>IFERROR(AVERAGEIFS('Orders - December 2020'!$I$2:$I$2047,'Orders - December 2020'!$H$2:$H$2047,Worksheet!FE$3,'Orders - December 2020'!$C$2:$C$2047,Worksheet!$F224),"-")</f>
        <v>-</v>
      </c>
      <c r="FF224" s="51" t="str">
        <f>IFERROR(AVERAGEIFS('Orders - December 2020'!$I$2:$I$2047,'Orders - December 2020'!$H$2:$H$2047,Worksheet!FF$3,'Orders - December 2020'!$C$2:$C$2047,Worksheet!$F224),"-")</f>
        <v>-</v>
      </c>
      <c r="FG224" s="52" t="str">
        <f>IFERROR(AVERAGEIFS('Orders - December 2020'!$I$2:$I$2047,'Orders - December 2020'!$H$2:$H$2047,Worksheet!FG$3,'Orders - December 2020'!$C$2:$C$2047,Worksheet!$F224),"-")</f>
        <v>-</v>
      </c>
    </row>
    <row r="225" spans="6:163">
      <c r="F225" s="45" t="str">
        <v>Labort Minimarts</v>
      </c>
      <c r="G225" s="50" t="str">
        <f>IFERROR(AVERAGEIFS('Orders - December 2020'!$I$2:$I$2047,'Orders - December 2020'!$H$2:$H$2047,Worksheet!G$3,'Orders - December 2020'!$C$2:$C$2047,Worksheet!$F225),"-")</f>
        <v>-</v>
      </c>
      <c r="H225" s="51" t="str">
        <f>IFERROR(AVERAGEIFS('Orders - December 2020'!$I$2:$I$2047,'Orders - December 2020'!$H$2:$H$2047,Worksheet!H$3,'Orders - December 2020'!$C$2:$C$2047,Worksheet!$F225),"-")</f>
        <v>-</v>
      </c>
      <c r="I225" s="51" t="str">
        <f>IFERROR(AVERAGEIFS('Orders - December 2020'!$I$2:$I$2047,'Orders - December 2020'!$H$2:$H$2047,Worksheet!I$3,'Orders - December 2020'!$C$2:$C$2047,Worksheet!$F225),"-")</f>
        <v>-</v>
      </c>
      <c r="J225" s="51" t="str">
        <f>IFERROR(AVERAGEIFS('Orders - December 2020'!$I$2:$I$2047,'Orders - December 2020'!$H$2:$H$2047,Worksheet!J$3,'Orders - December 2020'!$C$2:$C$2047,Worksheet!$F225),"-")</f>
        <v>-</v>
      </c>
      <c r="K225" s="51" t="str">
        <f>IFERROR(AVERAGEIFS('Orders - December 2020'!$I$2:$I$2047,'Orders - December 2020'!$H$2:$H$2047,Worksheet!K$3,'Orders - December 2020'!$C$2:$C$2047,Worksheet!$F225),"-")</f>
        <v>-</v>
      </c>
      <c r="L225" s="51" t="str">
        <f>IFERROR(AVERAGEIFS('Orders - December 2020'!$I$2:$I$2047,'Orders - December 2020'!$H$2:$H$2047,Worksheet!L$3,'Orders - December 2020'!$C$2:$C$2047,Worksheet!$F225),"-")</f>
        <v>-</v>
      </c>
      <c r="M225" s="51" t="str">
        <f>IFERROR(AVERAGEIFS('Orders - December 2020'!$I$2:$I$2047,'Orders - December 2020'!$H$2:$H$2047,Worksheet!M$3,'Orders - December 2020'!$C$2:$C$2047,Worksheet!$F225),"-")</f>
        <v>-</v>
      </c>
      <c r="N225" s="51" t="str">
        <f>IFERROR(AVERAGEIFS('Orders - December 2020'!$I$2:$I$2047,'Orders - December 2020'!$H$2:$H$2047,Worksheet!N$3,'Orders - December 2020'!$C$2:$C$2047,Worksheet!$F225),"-")</f>
        <v>-</v>
      </c>
      <c r="O225" s="51" t="str">
        <f>IFERROR(AVERAGEIFS('Orders - December 2020'!$I$2:$I$2047,'Orders - December 2020'!$H$2:$H$2047,Worksheet!O$3,'Orders - December 2020'!$C$2:$C$2047,Worksheet!$F225),"-")</f>
        <v>-</v>
      </c>
      <c r="P225" s="51" t="str">
        <f>IFERROR(AVERAGEIFS('Orders - December 2020'!$I$2:$I$2047,'Orders - December 2020'!$H$2:$H$2047,Worksheet!P$3,'Orders - December 2020'!$C$2:$C$2047,Worksheet!$F225),"-")</f>
        <v>-</v>
      </c>
      <c r="Q225" s="51" t="str">
        <f>IFERROR(AVERAGEIFS('Orders - December 2020'!$I$2:$I$2047,'Orders - December 2020'!$H$2:$H$2047,Worksheet!Q$3,'Orders - December 2020'!$C$2:$C$2047,Worksheet!$F225),"-")</f>
        <v>-</v>
      </c>
      <c r="R225" s="51" t="str">
        <f>IFERROR(AVERAGEIFS('Orders - December 2020'!$I$2:$I$2047,'Orders - December 2020'!$H$2:$H$2047,Worksheet!R$3,'Orders - December 2020'!$C$2:$C$2047,Worksheet!$F225),"-")</f>
        <v>-</v>
      </c>
      <c r="S225" s="51" t="str">
        <f>IFERROR(AVERAGEIFS('Orders - December 2020'!$I$2:$I$2047,'Orders - December 2020'!$H$2:$H$2047,Worksheet!S$3,'Orders - December 2020'!$C$2:$C$2047,Worksheet!$F225),"-")</f>
        <v>-</v>
      </c>
      <c r="T225" s="51" t="str">
        <f>IFERROR(AVERAGEIFS('Orders - December 2020'!$I$2:$I$2047,'Orders - December 2020'!$H$2:$H$2047,Worksheet!T$3,'Orders - December 2020'!$C$2:$C$2047,Worksheet!$F225),"-")</f>
        <v>-</v>
      </c>
      <c r="U225" s="51" t="str">
        <f>IFERROR(AVERAGEIFS('Orders - December 2020'!$I$2:$I$2047,'Orders - December 2020'!$H$2:$H$2047,Worksheet!U$3,'Orders - December 2020'!$C$2:$C$2047,Worksheet!$F225),"-")</f>
        <v>-</v>
      </c>
      <c r="V225" s="51" t="str">
        <f>IFERROR(AVERAGEIFS('Orders - December 2020'!$I$2:$I$2047,'Orders - December 2020'!$H$2:$H$2047,Worksheet!V$3,'Orders - December 2020'!$C$2:$C$2047,Worksheet!$F225),"-")</f>
        <v>-</v>
      </c>
      <c r="W225" s="51" t="str">
        <f>IFERROR(AVERAGEIFS('Orders - December 2020'!$I$2:$I$2047,'Orders - December 2020'!$H$2:$H$2047,Worksheet!W$3,'Orders - December 2020'!$C$2:$C$2047,Worksheet!$F225),"-")</f>
        <v>-</v>
      </c>
      <c r="X225" s="51" t="str">
        <f>IFERROR(AVERAGEIFS('Orders - December 2020'!$I$2:$I$2047,'Orders - December 2020'!$H$2:$H$2047,Worksheet!X$3,'Orders - December 2020'!$C$2:$C$2047,Worksheet!$F225),"-")</f>
        <v>-</v>
      </c>
      <c r="Y225" s="51" t="str">
        <f>IFERROR(AVERAGEIFS('Orders - December 2020'!$I$2:$I$2047,'Orders - December 2020'!$H$2:$H$2047,Worksheet!Y$3,'Orders - December 2020'!$C$2:$C$2047,Worksheet!$F225),"-")</f>
        <v>-</v>
      </c>
      <c r="Z225" s="51" t="str">
        <f>IFERROR(AVERAGEIFS('Orders - December 2020'!$I$2:$I$2047,'Orders - December 2020'!$H$2:$H$2047,Worksheet!Z$3,'Orders - December 2020'!$C$2:$C$2047,Worksheet!$F225),"-")</f>
        <v>-</v>
      </c>
      <c r="AA225" s="51" t="str">
        <f>IFERROR(AVERAGEIFS('Orders - December 2020'!$I$2:$I$2047,'Orders - December 2020'!$H$2:$H$2047,Worksheet!AA$3,'Orders - December 2020'!$C$2:$C$2047,Worksheet!$F225),"-")</f>
        <v>-</v>
      </c>
      <c r="AB225" s="51" t="str">
        <f>IFERROR(AVERAGEIFS('Orders - December 2020'!$I$2:$I$2047,'Orders - December 2020'!$H$2:$H$2047,Worksheet!AB$3,'Orders - December 2020'!$C$2:$C$2047,Worksheet!$F225),"-")</f>
        <v>-</v>
      </c>
      <c r="AC225" s="51" t="str">
        <f>IFERROR(AVERAGEIFS('Orders - December 2020'!$I$2:$I$2047,'Orders - December 2020'!$H$2:$H$2047,Worksheet!AC$3,'Orders - December 2020'!$C$2:$C$2047,Worksheet!$F225),"-")</f>
        <v>-</v>
      </c>
      <c r="AD225" s="51" t="str">
        <f>IFERROR(AVERAGEIFS('Orders - December 2020'!$I$2:$I$2047,'Orders - December 2020'!$H$2:$H$2047,Worksheet!AD$3,'Orders - December 2020'!$C$2:$C$2047,Worksheet!$F225),"-")</f>
        <v>-</v>
      </c>
      <c r="AE225" s="51" t="str">
        <f>IFERROR(AVERAGEIFS('Orders - December 2020'!$I$2:$I$2047,'Orders - December 2020'!$H$2:$H$2047,Worksheet!AE$3,'Orders - December 2020'!$C$2:$C$2047,Worksheet!$F225),"-")</f>
        <v>-</v>
      </c>
      <c r="AF225" s="51" t="str">
        <f>IFERROR(AVERAGEIFS('Orders - December 2020'!$I$2:$I$2047,'Orders - December 2020'!$H$2:$H$2047,Worksheet!AF$3,'Orders - December 2020'!$C$2:$C$2047,Worksheet!$F225),"-")</f>
        <v>-</v>
      </c>
      <c r="AG225" s="51" t="str">
        <f>IFERROR(AVERAGEIFS('Orders - December 2020'!$I$2:$I$2047,'Orders - December 2020'!$H$2:$H$2047,Worksheet!AG$3,'Orders - December 2020'!$C$2:$C$2047,Worksheet!$F225),"-")</f>
        <v>-</v>
      </c>
      <c r="AH225" s="51" t="str">
        <f>IFERROR(AVERAGEIFS('Orders - December 2020'!$I$2:$I$2047,'Orders - December 2020'!$H$2:$H$2047,Worksheet!AH$3,'Orders - December 2020'!$C$2:$C$2047,Worksheet!$F225),"-")</f>
        <v>-</v>
      </c>
      <c r="AI225" s="51" t="str">
        <f>IFERROR(AVERAGEIFS('Orders - December 2020'!$I$2:$I$2047,'Orders - December 2020'!$H$2:$H$2047,Worksheet!AI$3,'Orders - December 2020'!$C$2:$C$2047,Worksheet!$F225),"-")</f>
        <v>-</v>
      </c>
      <c r="AJ225" s="51" t="str">
        <f>IFERROR(AVERAGEIFS('Orders - December 2020'!$I$2:$I$2047,'Orders - December 2020'!$H$2:$H$2047,Worksheet!AJ$3,'Orders - December 2020'!$C$2:$C$2047,Worksheet!$F225),"-")</f>
        <v>-</v>
      </c>
      <c r="AK225" s="51" t="str">
        <f>IFERROR(AVERAGEIFS('Orders - December 2020'!$I$2:$I$2047,'Orders - December 2020'!$H$2:$H$2047,Worksheet!AK$3,'Orders - December 2020'!$C$2:$C$2047,Worksheet!$F225),"-")</f>
        <v>-</v>
      </c>
      <c r="AL225" s="51" t="str">
        <f>IFERROR(AVERAGEIFS('Orders - December 2020'!$I$2:$I$2047,'Orders - December 2020'!$H$2:$H$2047,Worksheet!AL$3,'Orders - December 2020'!$C$2:$C$2047,Worksheet!$F225),"-")</f>
        <v>-</v>
      </c>
      <c r="AM225" s="51" t="str">
        <f>IFERROR(AVERAGEIFS('Orders - December 2020'!$I$2:$I$2047,'Orders - December 2020'!$H$2:$H$2047,Worksheet!AM$3,'Orders - December 2020'!$C$2:$C$2047,Worksheet!$F225),"-")</f>
        <v>-</v>
      </c>
      <c r="AN225" s="51" t="str">
        <f>IFERROR(AVERAGEIFS('Orders - December 2020'!$I$2:$I$2047,'Orders - December 2020'!$H$2:$H$2047,Worksheet!AN$3,'Orders - December 2020'!$C$2:$C$2047,Worksheet!$F225),"-")</f>
        <v>-</v>
      </c>
      <c r="AO225" s="51" t="str">
        <f>IFERROR(AVERAGEIFS('Orders - December 2020'!$I$2:$I$2047,'Orders - December 2020'!$H$2:$H$2047,Worksheet!AO$3,'Orders - December 2020'!$C$2:$C$2047,Worksheet!$F225),"-")</f>
        <v>-</v>
      </c>
      <c r="AP225" s="51" t="str">
        <f>IFERROR(AVERAGEIFS('Orders - December 2020'!$I$2:$I$2047,'Orders - December 2020'!$H$2:$H$2047,Worksheet!AP$3,'Orders - December 2020'!$C$2:$C$2047,Worksheet!$F225),"-")</f>
        <v>-</v>
      </c>
      <c r="AQ225" s="51" t="str">
        <f>IFERROR(AVERAGEIFS('Orders - December 2020'!$I$2:$I$2047,'Orders - December 2020'!$H$2:$H$2047,Worksheet!AQ$3,'Orders - December 2020'!$C$2:$C$2047,Worksheet!$F225),"-")</f>
        <v>-</v>
      </c>
      <c r="AR225" s="51" t="str">
        <f>IFERROR(AVERAGEIFS('Orders - December 2020'!$I$2:$I$2047,'Orders - December 2020'!$H$2:$H$2047,Worksheet!AR$3,'Orders - December 2020'!$C$2:$C$2047,Worksheet!$F225),"-")</f>
        <v>-</v>
      </c>
      <c r="AS225" s="51" t="str">
        <f>IFERROR(AVERAGEIFS('Orders - December 2020'!$I$2:$I$2047,'Orders - December 2020'!$H$2:$H$2047,Worksheet!AS$3,'Orders - December 2020'!$C$2:$C$2047,Worksheet!$F225),"-")</f>
        <v>-</v>
      </c>
      <c r="AT225" s="51" t="str">
        <f>IFERROR(AVERAGEIFS('Orders - December 2020'!$I$2:$I$2047,'Orders - December 2020'!$H$2:$H$2047,Worksheet!AT$3,'Orders - December 2020'!$C$2:$C$2047,Worksheet!$F225),"-")</f>
        <v>-</v>
      </c>
      <c r="AU225" s="51" t="str">
        <f>IFERROR(AVERAGEIFS('Orders - December 2020'!$I$2:$I$2047,'Orders - December 2020'!$H$2:$H$2047,Worksheet!AU$3,'Orders - December 2020'!$C$2:$C$2047,Worksheet!$F225),"-")</f>
        <v>-</v>
      </c>
      <c r="AV225" s="51" t="str">
        <f>IFERROR(AVERAGEIFS('Orders - December 2020'!$I$2:$I$2047,'Orders - December 2020'!$H$2:$H$2047,Worksheet!AV$3,'Orders - December 2020'!$C$2:$C$2047,Worksheet!$F225),"-")</f>
        <v>-</v>
      </c>
      <c r="AW225" s="51" t="str">
        <f>IFERROR(AVERAGEIFS('Orders - December 2020'!$I$2:$I$2047,'Orders - December 2020'!$H$2:$H$2047,Worksheet!AW$3,'Orders - December 2020'!$C$2:$C$2047,Worksheet!$F225),"-")</f>
        <v>-</v>
      </c>
      <c r="AX225" s="51" t="str">
        <f>IFERROR(AVERAGEIFS('Orders - December 2020'!$I$2:$I$2047,'Orders - December 2020'!$H$2:$H$2047,Worksheet!AX$3,'Orders - December 2020'!$C$2:$C$2047,Worksheet!$F225),"-")</f>
        <v>-</v>
      </c>
      <c r="AY225" s="51" t="str">
        <f>IFERROR(AVERAGEIFS('Orders - December 2020'!$I$2:$I$2047,'Orders - December 2020'!$H$2:$H$2047,Worksheet!AY$3,'Orders - December 2020'!$C$2:$C$2047,Worksheet!$F225),"-")</f>
        <v>-</v>
      </c>
      <c r="AZ225" s="51" t="str">
        <f>IFERROR(AVERAGEIFS('Orders - December 2020'!$I$2:$I$2047,'Orders - December 2020'!$H$2:$H$2047,Worksheet!AZ$3,'Orders - December 2020'!$C$2:$C$2047,Worksheet!$F225),"-")</f>
        <v>-</v>
      </c>
      <c r="BA225" s="51" t="str">
        <f>IFERROR(AVERAGEIFS('Orders - December 2020'!$I$2:$I$2047,'Orders - December 2020'!$H$2:$H$2047,Worksheet!BA$3,'Orders - December 2020'!$C$2:$C$2047,Worksheet!$F225),"-")</f>
        <v>-</v>
      </c>
      <c r="BB225" s="51" t="str">
        <f>IFERROR(AVERAGEIFS('Orders - December 2020'!$I$2:$I$2047,'Orders - December 2020'!$H$2:$H$2047,Worksheet!BB$3,'Orders - December 2020'!$C$2:$C$2047,Worksheet!$F225),"-")</f>
        <v>-</v>
      </c>
      <c r="BC225" s="51" t="str">
        <f>IFERROR(AVERAGEIFS('Orders - December 2020'!$I$2:$I$2047,'Orders - December 2020'!$H$2:$H$2047,Worksheet!BC$3,'Orders - December 2020'!$C$2:$C$2047,Worksheet!$F225),"-")</f>
        <v>-</v>
      </c>
      <c r="BD225" s="51" t="str">
        <f>IFERROR(AVERAGEIFS('Orders - December 2020'!$I$2:$I$2047,'Orders - December 2020'!$H$2:$H$2047,Worksheet!BD$3,'Orders - December 2020'!$C$2:$C$2047,Worksheet!$F225),"-")</f>
        <v>-</v>
      </c>
      <c r="BE225" s="51" t="str">
        <f>IFERROR(AVERAGEIFS('Orders - December 2020'!$I$2:$I$2047,'Orders - December 2020'!$H$2:$H$2047,Worksheet!BE$3,'Orders - December 2020'!$C$2:$C$2047,Worksheet!$F225),"-")</f>
        <v>-</v>
      </c>
      <c r="BF225" s="51" t="str">
        <f>IFERROR(AVERAGEIFS('Orders - December 2020'!$I$2:$I$2047,'Orders - December 2020'!$H$2:$H$2047,Worksheet!BF$3,'Orders - December 2020'!$C$2:$C$2047,Worksheet!$F225),"-")</f>
        <v>-</v>
      </c>
      <c r="BG225" s="51" t="str">
        <f>IFERROR(AVERAGEIFS('Orders - December 2020'!$I$2:$I$2047,'Orders - December 2020'!$H$2:$H$2047,Worksheet!BG$3,'Orders - December 2020'!$C$2:$C$2047,Worksheet!$F225),"-")</f>
        <v>-</v>
      </c>
      <c r="BH225" s="51" t="str">
        <f>IFERROR(AVERAGEIFS('Orders - December 2020'!$I$2:$I$2047,'Orders - December 2020'!$H$2:$H$2047,Worksheet!BH$3,'Orders - December 2020'!$C$2:$C$2047,Worksheet!$F225),"-")</f>
        <v>-</v>
      </c>
      <c r="BI225" s="51" t="str">
        <f>IFERROR(AVERAGEIFS('Orders - December 2020'!$I$2:$I$2047,'Orders - December 2020'!$H$2:$H$2047,Worksheet!BI$3,'Orders - December 2020'!$C$2:$C$2047,Worksheet!$F225),"-")</f>
        <v>-</v>
      </c>
      <c r="BJ225" s="51" t="str">
        <f>IFERROR(AVERAGEIFS('Orders - December 2020'!$I$2:$I$2047,'Orders - December 2020'!$H$2:$H$2047,Worksheet!BJ$3,'Orders - December 2020'!$C$2:$C$2047,Worksheet!$F225),"-")</f>
        <v>-</v>
      </c>
      <c r="BK225" s="51" t="str">
        <f>IFERROR(AVERAGEIFS('Orders - December 2020'!$I$2:$I$2047,'Orders - December 2020'!$H$2:$H$2047,Worksheet!BK$3,'Orders - December 2020'!$C$2:$C$2047,Worksheet!$F225),"-")</f>
        <v>-</v>
      </c>
      <c r="BL225" s="51" t="str">
        <f>IFERROR(AVERAGEIFS('Orders - December 2020'!$I$2:$I$2047,'Orders - December 2020'!$H$2:$H$2047,Worksheet!BL$3,'Orders - December 2020'!$C$2:$C$2047,Worksheet!$F225),"-")</f>
        <v>-</v>
      </c>
      <c r="BM225" s="51" t="str">
        <f>IFERROR(AVERAGEIFS('Orders - December 2020'!$I$2:$I$2047,'Orders - December 2020'!$H$2:$H$2047,Worksheet!BM$3,'Orders - December 2020'!$C$2:$C$2047,Worksheet!$F225),"-")</f>
        <v>-</v>
      </c>
      <c r="BN225" s="51" t="str">
        <f>IFERROR(AVERAGEIFS('Orders - December 2020'!$I$2:$I$2047,'Orders - December 2020'!$H$2:$H$2047,Worksheet!BN$3,'Orders - December 2020'!$C$2:$C$2047,Worksheet!$F225),"-")</f>
        <v>-</v>
      </c>
      <c r="BO225" s="51" t="str">
        <f>IFERROR(AVERAGEIFS('Orders - December 2020'!$I$2:$I$2047,'Orders - December 2020'!$H$2:$H$2047,Worksheet!BO$3,'Orders - December 2020'!$C$2:$C$2047,Worksheet!$F225),"-")</f>
        <v>-</v>
      </c>
      <c r="BP225" s="51" t="str">
        <f>IFERROR(AVERAGEIFS('Orders - December 2020'!$I$2:$I$2047,'Orders - December 2020'!$H$2:$H$2047,Worksheet!BP$3,'Orders - December 2020'!$C$2:$C$2047,Worksheet!$F225),"-")</f>
        <v>-</v>
      </c>
      <c r="BQ225" s="51" t="str">
        <f>IFERROR(AVERAGEIFS('Orders - December 2020'!$I$2:$I$2047,'Orders - December 2020'!$H$2:$H$2047,Worksheet!BQ$3,'Orders - December 2020'!$C$2:$C$2047,Worksheet!$F225),"-")</f>
        <v>-</v>
      </c>
      <c r="BR225" s="51" t="str">
        <f>IFERROR(AVERAGEIFS('Orders - December 2020'!$I$2:$I$2047,'Orders - December 2020'!$H$2:$H$2047,Worksheet!BR$3,'Orders - December 2020'!$C$2:$C$2047,Worksheet!$F225),"-")</f>
        <v>-</v>
      </c>
      <c r="BS225" s="51" t="str">
        <f>IFERROR(AVERAGEIFS('Orders - December 2020'!$I$2:$I$2047,'Orders - December 2020'!$H$2:$H$2047,Worksheet!BS$3,'Orders - December 2020'!$C$2:$C$2047,Worksheet!$F225),"-")</f>
        <v>-</v>
      </c>
      <c r="BT225" s="51" t="str">
        <f>IFERROR(AVERAGEIFS('Orders - December 2020'!$I$2:$I$2047,'Orders - December 2020'!$H$2:$H$2047,Worksheet!BT$3,'Orders - December 2020'!$C$2:$C$2047,Worksheet!$F225),"-")</f>
        <v>-</v>
      </c>
      <c r="BU225" s="51" t="str">
        <f>IFERROR(AVERAGEIFS('Orders - December 2020'!$I$2:$I$2047,'Orders - December 2020'!$H$2:$H$2047,Worksheet!BU$3,'Orders - December 2020'!$C$2:$C$2047,Worksheet!$F225),"-")</f>
        <v>-</v>
      </c>
      <c r="BV225" s="51" t="str">
        <f>IFERROR(AVERAGEIFS('Orders - December 2020'!$I$2:$I$2047,'Orders - December 2020'!$H$2:$H$2047,Worksheet!BV$3,'Orders - December 2020'!$C$2:$C$2047,Worksheet!$F225),"-")</f>
        <v>-</v>
      </c>
      <c r="BW225" s="51" t="str">
        <f>IFERROR(AVERAGEIFS('Orders - December 2020'!$I$2:$I$2047,'Orders - December 2020'!$H$2:$H$2047,Worksheet!BW$3,'Orders - December 2020'!$C$2:$C$2047,Worksheet!$F225),"-")</f>
        <v>-</v>
      </c>
      <c r="BX225" s="51" t="str">
        <f>IFERROR(AVERAGEIFS('Orders - December 2020'!$I$2:$I$2047,'Orders - December 2020'!$H$2:$H$2047,Worksheet!BX$3,'Orders - December 2020'!$C$2:$C$2047,Worksheet!$F225),"-")</f>
        <v>-</v>
      </c>
      <c r="BY225" s="51" t="str">
        <f>IFERROR(AVERAGEIFS('Orders - December 2020'!$I$2:$I$2047,'Orders - December 2020'!$H$2:$H$2047,Worksheet!BY$3,'Orders - December 2020'!$C$2:$C$2047,Worksheet!$F225),"-")</f>
        <v>-</v>
      </c>
      <c r="BZ225" s="51" t="str">
        <f>IFERROR(AVERAGEIFS('Orders - December 2020'!$I$2:$I$2047,'Orders - December 2020'!$H$2:$H$2047,Worksheet!BZ$3,'Orders - December 2020'!$C$2:$C$2047,Worksheet!$F225),"-")</f>
        <v>-</v>
      </c>
      <c r="CA225" s="51" t="str">
        <f>IFERROR(AVERAGEIFS('Orders - December 2020'!$I$2:$I$2047,'Orders - December 2020'!$H$2:$H$2047,Worksheet!CA$3,'Orders - December 2020'!$C$2:$C$2047,Worksheet!$F225),"-")</f>
        <v>-</v>
      </c>
      <c r="CB225" s="51" t="str">
        <f>IFERROR(AVERAGEIFS('Orders - December 2020'!$I$2:$I$2047,'Orders - December 2020'!$H$2:$H$2047,Worksheet!CB$3,'Orders - December 2020'!$C$2:$C$2047,Worksheet!$F225),"-")</f>
        <v>-</v>
      </c>
      <c r="CC225" s="51" t="str">
        <f>IFERROR(AVERAGEIFS('Orders - December 2020'!$I$2:$I$2047,'Orders - December 2020'!$H$2:$H$2047,Worksheet!CC$3,'Orders - December 2020'!$C$2:$C$2047,Worksheet!$F225),"-")</f>
        <v>-</v>
      </c>
      <c r="CD225" s="51" t="str">
        <f>IFERROR(AVERAGEIFS('Orders - December 2020'!$I$2:$I$2047,'Orders - December 2020'!$H$2:$H$2047,Worksheet!CD$3,'Orders - December 2020'!$C$2:$C$2047,Worksheet!$F225),"-")</f>
        <v>-</v>
      </c>
      <c r="CE225" s="51" t="str">
        <f>IFERROR(AVERAGEIFS('Orders - December 2020'!$I$2:$I$2047,'Orders - December 2020'!$H$2:$H$2047,Worksheet!CE$3,'Orders - December 2020'!$C$2:$C$2047,Worksheet!$F225),"-")</f>
        <v>-</v>
      </c>
      <c r="CF225" s="51" t="str">
        <f>IFERROR(AVERAGEIFS('Orders - December 2020'!$I$2:$I$2047,'Orders - December 2020'!$H$2:$H$2047,Worksheet!CF$3,'Orders - December 2020'!$C$2:$C$2047,Worksheet!$F225),"-")</f>
        <v>-</v>
      </c>
      <c r="CG225" s="51" t="str">
        <f>IFERROR(AVERAGEIFS('Orders - December 2020'!$I$2:$I$2047,'Orders - December 2020'!$H$2:$H$2047,Worksheet!CG$3,'Orders - December 2020'!$C$2:$C$2047,Worksheet!$F225),"-")</f>
        <v>-</v>
      </c>
      <c r="CH225" s="51" t="str">
        <f>IFERROR(AVERAGEIFS('Orders - December 2020'!$I$2:$I$2047,'Orders - December 2020'!$H$2:$H$2047,Worksheet!CH$3,'Orders - December 2020'!$C$2:$C$2047,Worksheet!$F225),"-")</f>
        <v>-</v>
      </c>
      <c r="CI225" s="51" t="str">
        <f>IFERROR(AVERAGEIFS('Orders - December 2020'!$I$2:$I$2047,'Orders - December 2020'!$H$2:$H$2047,Worksheet!CI$3,'Orders - December 2020'!$C$2:$C$2047,Worksheet!$F225),"-")</f>
        <v>-</v>
      </c>
      <c r="CJ225" s="51" t="str">
        <f>IFERROR(AVERAGEIFS('Orders - December 2020'!$I$2:$I$2047,'Orders - December 2020'!$H$2:$H$2047,Worksheet!CJ$3,'Orders - December 2020'!$C$2:$C$2047,Worksheet!$F225),"-")</f>
        <v>-</v>
      </c>
      <c r="CK225" s="51" t="str">
        <f>IFERROR(AVERAGEIFS('Orders - December 2020'!$I$2:$I$2047,'Orders - December 2020'!$H$2:$H$2047,Worksheet!CK$3,'Orders - December 2020'!$C$2:$C$2047,Worksheet!$F225),"-")</f>
        <v>-</v>
      </c>
      <c r="CL225" s="51" t="str">
        <f>IFERROR(AVERAGEIFS('Orders - December 2020'!$I$2:$I$2047,'Orders - December 2020'!$H$2:$H$2047,Worksheet!CL$3,'Orders - December 2020'!$C$2:$C$2047,Worksheet!$F225),"-")</f>
        <v>-</v>
      </c>
      <c r="CM225" s="51" t="str">
        <f>IFERROR(AVERAGEIFS('Orders - December 2020'!$I$2:$I$2047,'Orders - December 2020'!$H$2:$H$2047,Worksheet!CM$3,'Orders - December 2020'!$C$2:$C$2047,Worksheet!$F225),"-")</f>
        <v>-</v>
      </c>
      <c r="CN225" s="51" t="str">
        <f>IFERROR(AVERAGEIFS('Orders - December 2020'!$I$2:$I$2047,'Orders - December 2020'!$H$2:$H$2047,Worksheet!CN$3,'Orders - December 2020'!$C$2:$C$2047,Worksheet!$F225),"-")</f>
        <v>-</v>
      </c>
      <c r="CO225" s="51">
        <f>IFERROR(AVERAGEIFS('Orders - December 2020'!$I$2:$I$2047,'Orders - December 2020'!$H$2:$H$2047,Worksheet!CO$3,'Orders - December 2020'!$C$2:$C$2047,Worksheet!$F225),"-")</f>
        <v>1</v>
      </c>
      <c r="CP225" s="51" t="str">
        <f>IFERROR(AVERAGEIFS('Orders - December 2020'!$I$2:$I$2047,'Orders - December 2020'!$H$2:$H$2047,Worksheet!CP$3,'Orders - December 2020'!$C$2:$C$2047,Worksheet!$F225),"-")</f>
        <v>-</v>
      </c>
      <c r="CQ225" s="51" t="str">
        <f>IFERROR(AVERAGEIFS('Orders - December 2020'!$I$2:$I$2047,'Orders - December 2020'!$H$2:$H$2047,Worksheet!CQ$3,'Orders - December 2020'!$C$2:$C$2047,Worksheet!$F225),"-")</f>
        <v>-</v>
      </c>
      <c r="CR225" s="51" t="str">
        <f>IFERROR(AVERAGEIFS('Orders - December 2020'!$I$2:$I$2047,'Orders - December 2020'!$H$2:$H$2047,Worksheet!CR$3,'Orders - December 2020'!$C$2:$C$2047,Worksheet!$F225),"-")</f>
        <v>-</v>
      </c>
      <c r="CS225" s="51" t="str">
        <f>IFERROR(AVERAGEIFS('Orders - December 2020'!$I$2:$I$2047,'Orders - December 2020'!$H$2:$H$2047,Worksheet!CS$3,'Orders - December 2020'!$C$2:$C$2047,Worksheet!$F225),"-")</f>
        <v>-</v>
      </c>
      <c r="CT225" s="51" t="str">
        <f>IFERROR(AVERAGEIFS('Orders - December 2020'!$I$2:$I$2047,'Orders - December 2020'!$H$2:$H$2047,Worksheet!CT$3,'Orders - December 2020'!$C$2:$C$2047,Worksheet!$F225),"-")</f>
        <v>-</v>
      </c>
      <c r="CU225" s="51">
        <f>IFERROR(AVERAGEIFS('Orders - December 2020'!$I$2:$I$2047,'Orders - December 2020'!$H$2:$H$2047,Worksheet!CU$3,'Orders - December 2020'!$C$2:$C$2047,Worksheet!$F225),"-")</f>
        <v>1</v>
      </c>
      <c r="CV225" s="51" t="str">
        <f>IFERROR(AVERAGEIFS('Orders - December 2020'!$I$2:$I$2047,'Orders - December 2020'!$H$2:$H$2047,Worksheet!CV$3,'Orders - December 2020'!$C$2:$C$2047,Worksheet!$F225),"-")</f>
        <v>-</v>
      </c>
      <c r="CW225" s="51" t="str">
        <f>IFERROR(AVERAGEIFS('Orders - December 2020'!$I$2:$I$2047,'Orders - December 2020'!$H$2:$H$2047,Worksheet!CW$3,'Orders - December 2020'!$C$2:$C$2047,Worksheet!$F225),"-")</f>
        <v>-</v>
      </c>
      <c r="CX225" s="51" t="str">
        <f>IFERROR(AVERAGEIFS('Orders - December 2020'!$I$2:$I$2047,'Orders - December 2020'!$H$2:$H$2047,Worksheet!CX$3,'Orders - December 2020'!$C$2:$C$2047,Worksheet!$F225),"-")</f>
        <v>-</v>
      </c>
      <c r="CY225" s="51" t="str">
        <f>IFERROR(AVERAGEIFS('Orders - December 2020'!$I$2:$I$2047,'Orders - December 2020'!$H$2:$H$2047,Worksheet!CY$3,'Orders - December 2020'!$C$2:$C$2047,Worksheet!$F225),"-")</f>
        <v>-</v>
      </c>
      <c r="CZ225" s="51">
        <f>IFERROR(AVERAGEIFS('Orders - December 2020'!$I$2:$I$2047,'Orders - December 2020'!$H$2:$H$2047,Worksheet!CZ$3,'Orders - December 2020'!$C$2:$C$2047,Worksheet!$F225),"-")</f>
        <v>2</v>
      </c>
      <c r="DA225" s="51" t="str">
        <f>IFERROR(AVERAGEIFS('Orders - December 2020'!$I$2:$I$2047,'Orders - December 2020'!$H$2:$H$2047,Worksheet!DA$3,'Orders - December 2020'!$C$2:$C$2047,Worksheet!$F225),"-")</f>
        <v>-</v>
      </c>
      <c r="DB225" s="51" t="str">
        <f>IFERROR(AVERAGEIFS('Orders - December 2020'!$I$2:$I$2047,'Orders - December 2020'!$H$2:$H$2047,Worksheet!DB$3,'Orders - December 2020'!$C$2:$C$2047,Worksheet!$F225),"-")</f>
        <v>-</v>
      </c>
      <c r="DC225" s="51" t="str">
        <f>IFERROR(AVERAGEIFS('Orders - December 2020'!$I$2:$I$2047,'Orders - December 2020'!$H$2:$H$2047,Worksheet!DC$3,'Orders - December 2020'!$C$2:$C$2047,Worksheet!$F225),"-")</f>
        <v>-</v>
      </c>
      <c r="DD225" s="51" t="str">
        <f>IFERROR(AVERAGEIFS('Orders - December 2020'!$I$2:$I$2047,'Orders - December 2020'!$H$2:$H$2047,Worksheet!DD$3,'Orders - December 2020'!$C$2:$C$2047,Worksheet!$F225),"-")</f>
        <v>-</v>
      </c>
      <c r="DE225" s="51" t="str">
        <f>IFERROR(AVERAGEIFS('Orders - December 2020'!$I$2:$I$2047,'Orders - December 2020'!$H$2:$H$2047,Worksheet!DE$3,'Orders - December 2020'!$C$2:$C$2047,Worksheet!$F225),"-")</f>
        <v>-</v>
      </c>
      <c r="DF225" s="51" t="str">
        <f>IFERROR(AVERAGEIFS('Orders - December 2020'!$I$2:$I$2047,'Orders - December 2020'!$H$2:$H$2047,Worksheet!DF$3,'Orders - December 2020'!$C$2:$C$2047,Worksheet!$F225),"-")</f>
        <v>-</v>
      </c>
      <c r="DG225" s="51" t="str">
        <f>IFERROR(AVERAGEIFS('Orders - December 2020'!$I$2:$I$2047,'Orders - December 2020'!$H$2:$H$2047,Worksheet!DG$3,'Orders - December 2020'!$C$2:$C$2047,Worksheet!$F225),"-")</f>
        <v>-</v>
      </c>
      <c r="DH225" s="51" t="str">
        <f>IFERROR(AVERAGEIFS('Orders - December 2020'!$I$2:$I$2047,'Orders - December 2020'!$H$2:$H$2047,Worksheet!DH$3,'Orders - December 2020'!$C$2:$C$2047,Worksheet!$F225),"-")</f>
        <v>-</v>
      </c>
      <c r="DI225" s="51" t="str">
        <f>IFERROR(AVERAGEIFS('Orders - December 2020'!$I$2:$I$2047,'Orders - December 2020'!$H$2:$H$2047,Worksheet!DI$3,'Orders - December 2020'!$C$2:$C$2047,Worksheet!$F225),"-")</f>
        <v>-</v>
      </c>
      <c r="DJ225" s="51" t="str">
        <f>IFERROR(AVERAGEIFS('Orders - December 2020'!$I$2:$I$2047,'Orders - December 2020'!$H$2:$H$2047,Worksheet!DJ$3,'Orders - December 2020'!$C$2:$C$2047,Worksheet!$F225),"-")</f>
        <v>-</v>
      </c>
      <c r="DK225" s="51" t="str">
        <f>IFERROR(AVERAGEIFS('Orders - December 2020'!$I$2:$I$2047,'Orders - December 2020'!$H$2:$H$2047,Worksheet!DK$3,'Orders - December 2020'!$C$2:$C$2047,Worksheet!$F225),"-")</f>
        <v>-</v>
      </c>
      <c r="DL225" s="51" t="str">
        <f>IFERROR(AVERAGEIFS('Orders - December 2020'!$I$2:$I$2047,'Orders - December 2020'!$H$2:$H$2047,Worksheet!DL$3,'Orders - December 2020'!$C$2:$C$2047,Worksheet!$F225),"-")</f>
        <v>-</v>
      </c>
      <c r="DM225" s="51" t="str">
        <f>IFERROR(AVERAGEIFS('Orders - December 2020'!$I$2:$I$2047,'Orders - December 2020'!$H$2:$H$2047,Worksheet!DM$3,'Orders - December 2020'!$C$2:$C$2047,Worksheet!$F225),"-")</f>
        <v>-</v>
      </c>
      <c r="DN225" s="51" t="str">
        <f>IFERROR(AVERAGEIFS('Orders - December 2020'!$I$2:$I$2047,'Orders - December 2020'!$H$2:$H$2047,Worksheet!DN$3,'Orders - December 2020'!$C$2:$C$2047,Worksheet!$F225),"-")</f>
        <v>-</v>
      </c>
      <c r="DO225" s="51" t="str">
        <f>IFERROR(AVERAGEIFS('Orders - December 2020'!$I$2:$I$2047,'Orders - December 2020'!$H$2:$H$2047,Worksheet!DO$3,'Orders - December 2020'!$C$2:$C$2047,Worksheet!$F225),"-")</f>
        <v>-</v>
      </c>
      <c r="DP225" s="51" t="str">
        <f>IFERROR(AVERAGEIFS('Orders - December 2020'!$I$2:$I$2047,'Orders - December 2020'!$H$2:$H$2047,Worksheet!DP$3,'Orders - December 2020'!$C$2:$C$2047,Worksheet!$F225),"-")</f>
        <v>-</v>
      </c>
      <c r="DQ225" s="51" t="str">
        <f>IFERROR(AVERAGEIFS('Orders - December 2020'!$I$2:$I$2047,'Orders - December 2020'!$H$2:$H$2047,Worksheet!DQ$3,'Orders - December 2020'!$C$2:$C$2047,Worksheet!$F225),"-")</f>
        <v>-</v>
      </c>
      <c r="DR225" s="51" t="str">
        <f>IFERROR(AVERAGEIFS('Orders - December 2020'!$I$2:$I$2047,'Orders - December 2020'!$H$2:$H$2047,Worksheet!DR$3,'Orders - December 2020'!$C$2:$C$2047,Worksheet!$F225),"-")</f>
        <v>-</v>
      </c>
      <c r="DS225" s="51" t="str">
        <f>IFERROR(AVERAGEIFS('Orders - December 2020'!$I$2:$I$2047,'Orders - December 2020'!$H$2:$H$2047,Worksheet!DS$3,'Orders - December 2020'!$C$2:$C$2047,Worksheet!$F225),"-")</f>
        <v>-</v>
      </c>
      <c r="DT225" s="51" t="str">
        <f>IFERROR(AVERAGEIFS('Orders - December 2020'!$I$2:$I$2047,'Orders - December 2020'!$H$2:$H$2047,Worksheet!DT$3,'Orders - December 2020'!$C$2:$C$2047,Worksheet!$F225),"-")</f>
        <v>-</v>
      </c>
      <c r="DU225" s="51" t="str">
        <f>IFERROR(AVERAGEIFS('Orders - December 2020'!$I$2:$I$2047,'Orders - December 2020'!$H$2:$H$2047,Worksheet!DU$3,'Orders - December 2020'!$C$2:$C$2047,Worksheet!$F225),"-")</f>
        <v>-</v>
      </c>
      <c r="DV225" s="51" t="str">
        <f>IFERROR(AVERAGEIFS('Orders - December 2020'!$I$2:$I$2047,'Orders - December 2020'!$H$2:$H$2047,Worksheet!DV$3,'Orders - December 2020'!$C$2:$C$2047,Worksheet!$F225),"-")</f>
        <v>-</v>
      </c>
      <c r="DW225" s="51" t="str">
        <f>IFERROR(AVERAGEIFS('Orders - December 2020'!$I$2:$I$2047,'Orders - December 2020'!$H$2:$H$2047,Worksheet!DW$3,'Orders - December 2020'!$C$2:$C$2047,Worksheet!$F225),"-")</f>
        <v>-</v>
      </c>
      <c r="DX225" s="51" t="str">
        <f>IFERROR(AVERAGEIFS('Orders - December 2020'!$I$2:$I$2047,'Orders - December 2020'!$H$2:$H$2047,Worksheet!DX$3,'Orders - December 2020'!$C$2:$C$2047,Worksheet!$F225),"-")</f>
        <v>-</v>
      </c>
      <c r="DY225" s="51" t="str">
        <f>IFERROR(AVERAGEIFS('Orders - December 2020'!$I$2:$I$2047,'Orders - December 2020'!$H$2:$H$2047,Worksheet!DY$3,'Orders - December 2020'!$C$2:$C$2047,Worksheet!$F225),"-")</f>
        <v>-</v>
      </c>
      <c r="DZ225" s="51" t="str">
        <f>IFERROR(AVERAGEIFS('Orders - December 2020'!$I$2:$I$2047,'Orders - December 2020'!$H$2:$H$2047,Worksheet!DZ$3,'Orders - December 2020'!$C$2:$C$2047,Worksheet!$F225),"-")</f>
        <v>-</v>
      </c>
      <c r="EA225" s="51" t="str">
        <f>IFERROR(AVERAGEIFS('Orders - December 2020'!$I$2:$I$2047,'Orders - December 2020'!$H$2:$H$2047,Worksheet!EA$3,'Orders - December 2020'!$C$2:$C$2047,Worksheet!$F225),"-")</f>
        <v>-</v>
      </c>
      <c r="EB225" s="51" t="str">
        <f>IFERROR(AVERAGEIFS('Orders - December 2020'!$I$2:$I$2047,'Orders - December 2020'!$H$2:$H$2047,Worksheet!EB$3,'Orders - December 2020'!$C$2:$C$2047,Worksheet!$F225),"-")</f>
        <v>-</v>
      </c>
      <c r="EC225" s="51" t="str">
        <f>IFERROR(AVERAGEIFS('Orders - December 2020'!$I$2:$I$2047,'Orders - December 2020'!$H$2:$H$2047,Worksheet!EC$3,'Orders - December 2020'!$C$2:$C$2047,Worksheet!$F225),"-")</f>
        <v>-</v>
      </c>
      <c r="ED225" s="51" t="str">
        <f>IFERROR(AVERAGEIFS('Orders - December 2020'!$I$2:$I$2047,'Orders - December 2020'!$H$2:$H$2047,Worksheet!ED$3,'Orders - December 2020'!$C$2:$C$2047,Worksheet!$F225),"-")</f>
        <v>-</v>
      </c>
      <c r="EE225" s="51" t="str">
        <f>IFERROR(AVERAGEIFS('Orders - December 2020'!$I$2:$I$2047,'Orders - December 2020'!$H$2:$H$2047,Worksheet!EE$3,'Orders - December 2020'!$C$2:$C$2047,Worksheet!$F225),"-")</f>
        <v>-</v>
      </c>
      <c r="EF225" s="51" t="str">
        <f>IFERROR(AVERAGEIFS('Orders - December 2020'!$I$2:$I$2047,'Orders - December 2020'!$H$2:$H$2047,Worksheet!EF$3,'Orders - December 2020'!$C$2:$C$2047,Worksheet!$F225),"-")</f>
        <v>-</v>
      </c>
      <c r="EG225" s="51" t="str">
        <f>IFERROR(AVERAGEIFS('Orders - December 2020'!$I$2:$I$2047,'Orders - December 2020'!$H$2:$H$2047,Worksheet!EG$3,'Orders - December 2020'!$C$2:$C$2047,Worksheet!$F225),"-")</f>
        <v>-</v>
      </c>
      <c r="EH225" s="51" t="str">
        <f>IFERROR(AVERAGEIFS('Orders - December 2020'!$I$2:$I$2047,'Orders - December 2020'!$H$2:$H$2047,Worksheet!EH$3,'Orders - December 2020'!$C$2:$C$2047,Worksheet!$F225),"-")</f>
        <v>-</v>
      </c>
      <c r="EI225" s="51" t="str">
        <f>IFERROR(AVERAGEIFS('Orders - December 2020'!$I$2:$I$2047,'Orders - December 2020'!$H$2:$H$2047,Worksheet!EI$3,'Orders - December 2020'!$C$2:$C$2047,Worksheet!$F225),"-")</f>
        <v>-</v>
      </c>
      <c r="EJ225" s="51" t="str">
        <f>IFERROR(AVERAGEIFS('Orders - December 2020'!$I$2:$I$2047,'Orders - December 2020'!$H$2:$H$2047,Worksheet!EJ$3,'Orders - December 2020'!$C$2:$C$2047,Worksheet!$F225),"-")</f>
        <v>-</v>
      </c>
      <c r="EK225" s="51" t="str">
        <f>IFERROR(AVERAGEIFS('Orders - December 2020'!$I$2:$I$2047,'Orders - December 2020'!$H$2:$H$2047,Worksheet!EK$3,'Orders - December 2020'!$C$2:$C$2047,Worksheet!$F225),"-")</f>
        <v>-</v>
      </c>
      <c r="EL225" s="51" t="str">
        <f>IFERROR(AVERAGEIFS('Orders - December 2020'!$I$2:$I$2047,'Orders - December 2020'!$H$2:$H$2047,Worksheet!EL$3,'Orders - December 2020'!$C$2:$C$2047,Worksheet!$F225),"-")</f>
        <v>-</v>
      </c>
      <c r="EM225" s="51" t="str">
        <f>IFERROR(AVERAGEIFS('Orders - December 2020'!$I$2:$I$2047,'Orders - December 2020'!$H$2:$H$2047,Worksheet!EM$3,'Orders - December 2020'!$C$2:$C$2047,Worksheet!$F225),"-")</f>
        <v>-</v>
      </c>
      <c r="EN225" s="51" t="str">
        <f>IFERROR(AVERAGEIFS('Orders - December 2020'!$I$2:$I$2047,'Orders - December 2020'!$H$2:$H$2047,Worksheet!EN$3,'Orders - December 2020'!$C$2:$C$2047,Worksheet!$F225),"-")</f>
        <v>-</v>
      </c>
      <c r="EO225" s="51" t="str">
        <f>IFERROR(AVERAGEIFS('Orders - December 2020'!$I$2:$I$2047,'Orders - December 2020'!$H$2:$H$2047,Worksheet!EO$3,'Orders - December 2020'!$C$2:$C$2047,Worksheet!$F225),"-")</f>
        <v>-</v>
      </c>
      <c r="EP225" s="51" t="str">
        <f>IFERROR(AVERAGEIFS('Orders - December 2020'!$I$2:$I$2047,'Orders - December 2020'!$H$2:$H$2047,Worksheet!EP$3,'Orders - December 2020'!$C$2:$C$2047,Worksheet!$F225),"-")</f>
        <v>-</v>
      </c>
      <c r="EQ225" s="51" t="str">
        <f>IFERROR(AVERAGEIFS('Orders - December 2020'!$I$2:$I$2047,'Orders - December 2020'!$H$2:$H$2047,Worksheet!EQ$3,'Orders - December 2020'!$C$2:$C$2047,Worksheet!$F225),"-")</f>
        <v>-</v>
      </c>
      <c r="ER225" s="51" t="str">
        <f>IFERROR(AVERAGEIFS('Orders - December 2020'!$I$2:$I$2047,'Orders - December 2020'!$H$2:$H$2047,Worksheet!ER$3,'Orders - December 2020'!$C$2:$C$2047,Worksheet!$F225),"-")</f>
        <v>-</v>
      </c>
      <c r="ES225" s="51" t="str">
        <f>IFERROR(AVERAGEIFS('Orders - December 2020'!$I$2:$I$2047,'Orders - December 2020'!$H$2:$H$2047,Worksheet!ES$3,'Orders - December 2020'!$C$2:$C$2047,Worksheet!$F225),"-")</f>
        <v>-</v>
      </c>
      <c r="ET225" s="51" t="str">
        <f>IFERROR(AVERAGEIFS('Orders - December 2020'!$I$2:$I$2047,'Orders - December 2020'!$H$2:$H$2047,Worksheet!ET$3,'Orders - December 2020'!$C$2:$C$2047,Worksheet!$F225),"-")</f>
        <v>-</v>
      </c>
      <c r="EU225" s="51" t="str">
        <f>IFERROR(AVERAGEIFS('Orders - December 2020'!$I$2:$I$2047,'Orders - December 2020'!$H$2:$H$2047,Worksheet!EU$3,'Orders - December 2020'!$C$2:$C$2047,Worksheet!$F225),"-")</f>
        <v>-</v>
      </c>
      <c r="EV225" s="51" t="str">
        <f>IFERROR(AVERAGEIFS('Orders - December 2020'!$I$2:$I$2047,'Orders - December 2020'!$H$2:$H$2047,Worksheet!EV$3,'Orders - December 2020'!$C$2:$C$2047,Worksheet!$F225),"-")</f>
        <v>-</v>
      </c>
      <c r="EW225" s="51" t="str">
        <f>IFERROR(AVERAGEIFS('Orders - December 2020'!$I$2:$I$2047,'Orders - December 2020'!$H$2:$H$2047,Worksheet!EW$3,'Orders - December 2020'!$C$2:$C$2047,Worksheet!$F225),"-")</f>
        <v>-</v>
      </c>
      <c r="EX225" s="51" t="str">
        <f>IFERROR(AVERAGEIFS('Orders - December 2020'!$I$2:$I$2047,'Orders - December 2020'!$H$2:$H$2047,Worksheet!EX$3,'Orders - December 2020'!$C$2:$C$2047,Worksheet!$F225),"-")</f>
        <v>-</v>
      </c>
      <c r="EY225" s="51" t="str">
        <f>IFERROR(AVERAGEIFS('Orders - December 2020'!$I$2:$I$2047,'Orders - December 2020'!$H$2:$H$2047,Worksheet!EY$3,'Orders - December 2020'!$C$2:$C$2047,Worksheet!$F225),"-")</f>
        <v>-</v>
      </c>
      <c r="EZ225" s="51" t="str">
        <f>IFERROR(AVERAGEIFS('Orders - December 2020'!$I$2:$I$2047,'Orders - December 2020'!$H$2:$H$2047,Worksheet!EZ$3,'Orders - December 2020'!$C$2:$C$2047,Worksheet!$F225),"-")</f>
        <v>-</v>
      </c>
      <c r="FA225" s="51" t="str">
        <f>IFERROR(AVERAGEIFS('Orders - December 2020'!$I$2:$I$2047,'Orders - December 2020'!$H$2:$H$2047,Worksheet!FA$3,'Orders - December 2020'!$C$2:$C$2047,Worksheet!$F225),"-")</f>
        <v>-</v>
      </c>
      <c r="FB225" s="51" t="str">
        <f>IFERROR(AVERAGEIFS('Orders - December 2020'!$I$2:$I$2047,'Orders - December 2020'!$H$2:$H$2047,Worksheet!FB$3,'Orders - December 2020'!$C$2:$C$2047,Worksheet!$F225),"-")</f>
        <v>-</v>
      </c>
      <c r="FC225" s="51" t="str">
        <f>IFERROR(AVERAGEIFS('Orders - December 2020'!$I$2:$I$2047,'Orders - December 2020'!$H$2:$H$2047,Worksheet!FC$3,'Orders - December 2020'!$C$2:$C$2047,Worksheet!$F225),"-")</f>
        <v>-</v>
      </c>
      <c r="FD225" s="51" t="str">
        <f>IFERROR(AVERAGEIFS('Orders - December 2020'!$I$2:$I$2047,'Orders - December 2020'!$H$2:$H$2047,Worksheet!FD$3,'Orders - December 2020'!$C$2:$C$2047,Worksheet!$F225),"-")</f>
        <v>-</v>
      </c>
      <c r="FE225" s="51" t="str">
        <f>IFERROR(AVERAGEIFS('Orders - December 2020'!$I$2:$I$2047,'Orders - December 2020'!$H$2:$H$2047,Worksheet!FE$3,'Orders - December 2020'!$C$2:$C$2047,Worksheet!$F225),"-")</f>
        <v>-</v>
      </c>
      <c r="FF225" s="51" t="str">
        <f>IFERROR(AVERAGEIFS('Orders - December 2020'!$I$2:$I$2047,'Orders - December 2020'!$H$2:$H$2047,Worksheet!FF$3,'Orders - December 2020'!$C$2:$C$2047,Worksheet!$F225),"-")</f>
        <v>-</v>
      </c>
      <c r="FG225" s="52" t="str">
        <f>IFERROR(AVERAGEIFS('Orders - December 2020'!$I$2:$I$2047,'Orders - December 2020'!$H$2:$H$2047,Worksheet!FG$3,'Orders - December 2020'!$C$2:$C$2047,Worksheet!$F225),"-")</f>
        <v>-</v>
      </c>
    </row>
    <row r="226" spans="6:163">
      <c r="F226" s="45" t="str">
        <v>Madam Joshua Minimart</v>
      </c>
      <c r="G226" s="50" t="str">
        <f>IFERROR(AVERAGEIFS('Orders - December 2020'!$I$2:$I$2047,'Orders - December 2020'!$H$2:$H$2047,Worksheet!G$3,'Orders - December 2020'!$C$2:$C$2047,Worksheet!$F226),"-")</f>
        <v>-</v>
      </c>
      <c r="H226" s="51" t="str">
        <f>IFERROR(AVERAGEIFS('Orders - December 2020'!$I$2:$I$2047,'Orders - December 2020'!$H$2:$H$2047,Worksheet!H$3,'Orders - December 2020'!$C$2:$C$2047,Worksheet!$F226),"-")</f>
        <v>-</v>
      </c>
      <c r="I226" s="51" t="str">
        <f>IFERROR(AVERAGEIFS('Orders - December 2020'!$I$2:$I$2047,'Orders - December 2020'!$H$2:$H$2047,Worksheet!I$3,'Orders - December 2020'!$C$2:$C$2047,Worksheet!$F226),"-")</f>
        <v>-</v>
      </c>
      <c r="J226" s="51" t="str">
        <f>IFERROR(AVERAGEIFS('Orders - December 2020'!$I$2:$I$2047,'Orders - December 2020'!$H$2:$H$2047,Worksheet!J$3,'Orders - December 2020'!$C$2:$C$2047,Worksheet!$F226),"-")</f>
        <v>-</v>
      </c>
      <c r="K226" s="51" t="str">
        <f>IFERROR(AVERAGEIFS('Orders - December 2020'!$I$2:$I$2047,'Orders - December 2020'!$H$2:$H$2047,Worksheet!K$3,'Orders - December 2020'!$C$2:$C$2047,Worksheet!$F226),"-")</f>
        <v>-</v>
      </c>
      <c r="L226" s="51" t="str">
        <f>IFERROR(AVERAGEIFS('Orders - December 2020'!$I$2:$I$2047,'Orders - December 2020'!$H$2:$H$2047,Worksheet!L$3,'Orders - December 2020'!$C$2:$C$2047,Worksheet!$F226),"-")</f>
        <v>-</v>
      </c>
      <c r="M226" s="51" t="str">
        <f>IFERROR(AVERAGEIFS('Orders - December 2020'!$I$2:$I$2047,'Orders - December 2020'!$H$2:$H$2047,Worksheet!M$3,'Orders - December 2020'!$C$2:$C$2047,Worksheet!$F226),"-")</f>
        <v>-</v>
      </c>
      <c r="N226" s="51" t="str">
        <f>IFERROR(AVERAGEIFS('Orders - December 2020'!$I$2:$I$2047,'Orders - December 2020'!$H$2:$H$2047,Worksheet!N$3,'Orders - December 2020'!$C$2:$C$2047,Worksheet!$F226),"-")</f>
        <v>-</v>
      </c>
      <c r="O226" s="51" t="str">
        <f>IFERROR(AVERAGEIFS('Orders - December 2020'!$I$2:$I$2047,'Orders - December 2020'!$H$2:$H$2047,Worksheet!O$3,'Orders - December 2020'!$C$2:$C$2047,Worksheet!$F226),"-")</f>
        <v>-</v>
      </c>
      <c r="P226" s="51" t="str">
        <f>IFERROR(AVERAGEIFS('Orders - December 2020'!$I$2:$I$2047,'Orders - December 2020'!$H$2:$H$2047,Worksheet!P$3,'Orders - December 2020'!$C$2:$C$2047,Worksheet!$F226),"-")</f>
        <v>-</v>
      </c>
      <c r="Q226" s="51" t="str">
        <f>IFERROR(AVERAGEIFS('Orders - December 2020'!$I$2:$I$2047,'Orders - December 2020'!$H$2:$H$2047,Worksheet!Q$3,'Orders - December 2020'!$C$2:$C$2047,Worksheet!$F226),"-")</f>
        <v>-</v>
      </c>
      <c r="R226" s="51" t="str">
        <f>IFERROR(AVERAGEIFS('Orders - December 2020'!$I$2:$I$2047,'Orders - December 2020'!$H$2:$H$2047,Worksheet!R$3,'Orders - December 2020'!$C$2:$C$2047,Worksheet!$F226),"-")</f>
        <v>-</v>
      </c>
      <c r="S226" s="51" t="str">
        <f>IFERROR(AVERAGEIFS('Orders - December 2020'!$I$2:$I$2047,'Orders - December 2020'!$H$2:$H$2047,Worksheet!S$3,'Orders - December 2020'!$C$2:$C$2047,Worksheet!$F226),"-")</f>
        <v>-</v>
      </c>
      <c r="T226" s="51" t="str">
        <f>IFERROR(AVERAGEIFS('Orders - December 2020'!$I$2:$I$2047,'Orders - December 2020'!$H$2:$H$2047,Worksheet!T$3,'Orders - December 2020'!$C$2:$C$2047,Worksheet!$F226),"-")</f>
        <v>-</v>
      </c>
      <c r="U226" s="51" t="str">
        <f>IFERROR(AVERAGEIFS('Orders - December 2020'!$I$2:$I$2047,'Orders - December 2020'!$H$2:$H$2047,Worksheet!U$3,'Orders - December 2020'!$C$2:$C$2047,Worksheet!$F226),"-")</f>
        <v>-</v>
      </c>
      <c r="V226" s="51" t="str">
        <f>IFERROR(AVERAGEIFS('Orders - December 2020'!$I$2:$I$2047,'Orders - December 2020'!$H$2:$H$2047,Worksheet!V$3,'Orders - December 2020'!$C$2:$C$2047,Worksheet!$F226),"-")</f>
        <v>-</v>
      </c>
      <c r="W226" s="51" t="str">
        <f>IFERROR(AVERAGEIFS('Orders - December 2020'!$I$2:$I$2047,'Orders - December 2020'!$H$2:$H$2047,Worksheet!W$3,'Orders - December 2020'!$C$2:$C$2047,Worksheet!$F226),"-")</f>
        <v>-</v>
      </c>
      <c r="X226" s="51" t="str">
        <f>IFERROR(AVERAGEIFS('Orders - December 2020'!$I$2:$I$2047,'Orders - December 2020'!$H$2:$H$2047,Worksheet!X$3,'Orders - December 2020'!$C$2:$C$2047,Worksheet!$F226),"-")</f>
        <v>-</v>
      </c>
      <c r="Y226" s="51" t="str">
        <f>IFERROR(AVERAGEIFS('Orders - December 2020'!$I$2:$I$2047,'Orders - December 2020'!$H$2:$H$2047,Worksheet!Y$3,'Orders - December 2020'!$C$2:$C$2047,Worksheet!$F226),"-")</f>
        <v>-</v>
      </c>
      <c r="Z226" s="51" t="str">
        <f>IFERROR(AVERAGEIFS('Orders - December 2020'!$I$2:$I$2047,'Orders - December 2020'!$H$2:$H$2047,Worksheet!Z$3,'Orders - December 2020'!$C$2:$C$2047,Worksheet!$F226),"-")</f>
        <v>-</v>
      </c>
      <c r="AA226" s="51" t="str">
        <f>IFERROR(AVERAGEIFS('Orders - December 2020'!$I$2:$I$2047,'Orders - December 2020'!$H$2:$H$2047,Worksheet!AA$3,'Orders - December 2020'!$C$2:$C$2047,Worksheet!$F226),"-")</f>
        <v>-</v>
      </c>
      <c r="AB226" s="51" t="str">
        <f>IFERROR(AVERAGEIFS('Orders - December 2020'!$I$2:$I$2047,'Orders - December 2020'!$H$2:$H$2047,Worksheet!AB$3,'Orders - December 2020'!$C$2:$C$2047,Worksheet!$F226),"-")</f>
        <v>-</v>
      </c>
      <c r="AC226" s="51" t="str">
        <f>IFERROR(AVERAGEIFS('Orders - December 2020'!$I$2:$I$2047,'Orders - December 2020'!$H$2:$H$2047,Worksheet!AC$3,'Orders - December 2020'!$C$2:$C$2047,Worksheet!$F226),"-")</f>
        <v>-</v>
      </c>
      <c r="AD226" s="51" t="str">
        <f>IFERROR(AVERAGEIFS('Orders - December 2020'!$I$2:$I$2047,'Orders - December 2020'!$H$2:$H$2047,Worksheet!AD$3,'Orders - December 2020'!$C$2:$C$2047,Worksheet!$F226),"-")</f>
        <v>-</v>
      </c>
      <c r="AE226" s="51" t="str">
        <f>IFERROR(AVERAGEIFS('Orders - December 2020'!$I$2:$I$2047,'Orders - December 2020'!$H$2:$H$2047,Worksheet!AE$3,'Orders - December 2020'!$C$2:$C$2047,Worksheet!$F226),"-")</f>
        <v>-</v>
      </c>
      <c r="AF226" s="51" t="str">
        <f>IFERROR(AVERAGEIFS('Orders - December 2020'!$I$2:$I$2047,'Orders - December 2020'!$H$2:$H$2047,Worksheet!AF$3,'Orders - December 2020'!$C$2:$C$2047,Worksheet!$F226),"-")</f>
        <v>-</v>
      </c>
      <c r="AG226" s="51" t="str">
        <f>IFERROR(AVERAGEIFS('Orders - December 2020'!$I$2:$I$2047,'Orders - December 2020'!$H$2:$H$2047,Worksheet!AG$3,'Orders - December 2020'!$C$2:$C$2047,Worksheet!$F226),"-")</f>
        <v>-</v>
      </c>
      <c r="AH226" s="51" t="str">
        <f>IFERROR(AVERAGEIFS('Orders - December 2020'!$I$2:$I$2047,'Orders - December 2020'!$H$2:$H$2047,Worksheet!AH$3,'Orders - December 2020'!$C$2:$C$2047,Worksheet!$F226),"-")</f>
        <v>-</v>
      </c>
      <c r="AI226" s="51" t="str">
        <f>IFERROR(AVERAGEIFS('Orders - December 2020'!$I$2:$I$2047,'Orders - December 2020'!$H$2:$H$2047,Worksheet!AI$3,'Orders - December 2020'!$C$2:$C$2047,Worksheet!$F226),"-")</f>
        <v>-</v>
      </c>
      <c r="AJ226" s="51" t="str">
        <f>IFERROR(AVERAGEIFS('Orders - December 2020'!$I$2:$I$2047,'Orders - December 2020'!$H$2:$H$2047,Worksheet!AJ$3,'Orders - December 2020'!$C$2:$C$2047,Worksheet!$F226),"-")</f>
        <v>-</v>
      </c>
      <c r="AK226" s="51" t="str">
        <f>IFERROR(AVERAGEIFS('Orders - December 2020'!$I$2:$I$2047,'Orders - December 2020'!$H$2:$H$2047,Worksheet!AK$3,'Orders - December 2020'!$C$2:$C$2047,Worksheet!$F226),"-")</f>
        <v>-</v>
      </c>
      <c r="AL226" s="51" t="str">
        <f>IFERROR(AVERAGEIFS('Orders - December 2020'!$I$2:$I$2047,'Orders - December 2020'!$H$2:$H$2047,Worksheet!AL$3,'Orders - December 2020'!$C$2:$C$2047,Worksheet!$F226),"-")</f>
        <v>-</v>
      </c>
      <c r="AM226" s="51" t="str">
        <f>IFERROR(AVERAGEIFS('Orders - December 2020'!$I$2:$I$2047,'Orders - December 2020'!$H$2:$H$2047,Worksheet!AM$3,'Orders - December 2020'!$C$2:$C$2047,Worksheet!$F226),"-")</f>
        <v>-</v>
      </c>
      <c r="AN226" s="51" t="str">
        <f>IFERROR(AVERAGEIFS('Orders - December 2020'!$I$2:$I$2047,'Orders - December 2020'!$H$2:$H$2047,Worksheet!AN$3,'Orders - December 2020'!$C$2:$C$2047,Worksheet!$F226),"-")</f>
        <v>-</v>
      </c>
      <c r="AO226" s="51" t="str">
        <f>IFERROR(AVERAGEIFS('Orders - December 2020'!$I$2:$I$2047,'Orders - December 2020'!$H$2:$H$2047,Worksheet!AO$3,'Orders - December 2020'!$C$2:$C$2047,Worksheet!$F226),"-")</f>
        <v>-</v>
      </c>
      <c r="AP226" s="51" t="str">
        <f>IFERROR(AVERAGEIFS('Orders - December 2020'!$I$2:$I$2047,'Orders - December 2020'!$H$2:$H$2047,Worksheet!AP$3,'Orders - December 2020'!$C$2:$C$2047,Worksheet!$F226),"-")</f>
        <v>-</v>
      </c>
      <c r="AQ226" s="51" t="str">
        <f>IFERROR(AVERAGEIFS('Orders - December 2020'!$I$2:$I$2047,'Orders - December 2020'!$H$2:$H$2047,Worksheet!AQ$3,'Orders - December 2020'!$C$2:$C$2047,Worksheet!$F226),"-")</f>
        <v>-</v>
      </c>
      <c r="AR226" s="51" t="str">
        <f>IFERROR(AVERAGEIFS('Orders - December 2020'!$I$2:$I$2047,'Orders - December 2020'!$H$2:$H$2047,Worksheet!AR$3,'Orders - December 2020'!$C$2:$C$2047,Worksheet!$F226),"-")</f>
        <v>-</v>
      </c>
      <c r="AS226" s="51" t="str">
        <f>IFERROR(AVERAGEIFS('Orders - December 2020'!$I$2:$I$2047,'Orders - December 2020'!$H$2:$H$2047,Worksheet!AS$3,'Orders - December 2020'!$C$2:$C$2047,Worksheet!$F226),"-")</f>
        <v>-</v>
      </c>
      <c r="AT226" s="51" t="str">
        <f>IFERROR(AVERAGEIFS('Orders - December 2020'!$I$2:$I$2047,'Orders - December 2020'!$H$2:$H$2047,Worksheet!AT$3,'Orders - December 2020'!$C$2:$C$2047,Worksheet!$F226),"-")</f>
        <v>-</v>
      </c>
      <c r="AU226" s="51" t="str">
        <f>IFERROR(AVERAGEIFS('Orders - December 2020'!$I$2:$I$2047,'Orders - December 2020'!$H$2:$H$2047,Worksheet!AU$3,'Orders - December 2020'!$C$2:$C$2047,Worksheet!$F226),"-")</f>
        <v>-</v>
      </c>
      <c r="AV226" s="51" t="str">
        <f>IFERROR(AVERAGEIFS('Orders - December 2020'!$I$2:$I$2047,'Orders - December 2020'!$H$2:$H$2047,Worksheet!AV$3,'Orders - December 2020'!$C$2:$C$2047,Worksheet!$F226),"-")</f>
        <v>-</v>
      </c>
      <c r="AW226" s="51" t="str">
        <f>IFERROR(AVERAGEIFS('Orders - December 2020'!$I$2:$I$2047,'Orders - December 2020'!$H$2:$H$2047,Worksheet!AW$3,'Orders - December 2020'!$C$2:$C$2047,Worksheet!$F226),"-")</f>
        <v>-</v>
      </c>
      <c r="AX226" s="51" t="str">
        <f>IFERROR(AVERAGEIFS('Orders - December 2020'!$I$2:$I$2047,'Orders - December 2020'!$H$2:$H$2047,Worksheet!AX$3,'Orders - December 2020'!$C$2:$C$2047,Worksheet!$F226),"-")</f>
        <v>-</v>
      </c>
      <c r="AY226" s="51" t="str">
        <f>IFERROR(AVERAGEIFS('Orders - December 2020'!$I$2:$I$2047,'Orders - December 2020'!$H$2:$H$2047,Worksheet!AY$3,'Orders - December 2020'!$C$2:$C$2047,Worksheet!$F226),"-")</f>
        <v>-</v>
      </c>
      <c r="AZ226" s="51" t="str">
        <f>IFERROR(AVERAGEIFS('Orders - December 2020'!$I$2:$I$2047,'Orders - December 2020'!$H$2:$H$2047,Worksheet!AZ$3,'Orders - December 2020'!$C$2:$C$2047,Worksheet!$F226),"-")</f>
        <v>-</v>
      </c>
      <c r="BA226" s="51" t="str">
        <f>IFERROR(AVERAGEIFS('Orders - December 2020'!$I$2:$I$2047,'Orders - December 2020'!$H$2:$H$2047,Worksheet!BA$3,'Orders - December 2020'!$C$2:$C$2047,Worksheet!$F226),"-")</f>
        <v>-</v>
      </c>
      <c r="BB226" s="51" t="str">
        <f>IFERROR(AVERAGEIFS('Orders - December 2020'!$I$2:$I$2047,'Orders - December 2020'!$H$2:$H$2047,Worksheet!BB$3,'Orders - December 2020'!$C$2:$C$2047,Worksheet!$F226),"-")</f>
        <v>-</v>
      </c>
      <c r="BC226" s="51" t="str">
        <f>IFERROR(AVERAGEIFS('Orders - December 2020'!$I$2:$I$2047,'Orders - December 2020'!$H$2:$H$2047,Worksheet!BC$3,'Orders - December 2020'!$C$2:$C$2047,Worksheet!$F226),"-")</f>
        <v>-</v>
      </c>
      <c r="BD226" s="51" t="str">
        <f>IFERROR(AVERAGEIFS('Orders - December 2020'!$I$2:$I$2047,'Orders - December 2020'!$H$2:$H$2047,Worksheet!BD$3,'Orders - December 2020'!$C$2:$C$2047,Worksheet!$F226),"-")</f>
        <v>-</v>
      </c>
      <c r="BE226" s="51" t="str">
        <f>IFERROR(AVERAGEIFS('Orders - December 2020'!$I$2:$I$2047,'Orders - December 2020'!$H$2:$H$2047,Worksheet!BE$3,'Orders - December 2020'!$C$2:$C$2047,Worksheet!$F226),"-")</f>
        <v>-</v>
      </c>
      <c r="BF226" s="51" t="str">
        <f>IFERROR(AVERAGEIFS('Orders - December 2020'!$I$2:$I$2047,'Orders - December 2020'!$H$2:$H$2047,Worksheet!BF$3,'Orders - December 2020'!$C$2:$C$2047,Worksheet!$F226),"-")</f>
        <v>-</v>
      </c>
      <c r="BG226" s="51" t="str">
        <f>IFERROR(AVERAGEIFS('Orders - December 2020'!$I$2:$I$2047,'Orders - December 2020'!$H$2:$H$2047,Worksheet!BG$3,'Orders - December 2020'!$C$2:$C$2047,Worksheet!$F226),"-")</f>
        <v>-</v>
      </c>
      <c r="BH226" s="51" t="str">
        <f>IFERROR(AVERAGEIFS('Orders - December 2020'!$I$2:$I$2047,'Orders - December 2020'!$H$2:$H$2047,Worksheet!BH$3,'Orders - December 2020'!$C$2:$C$2047,Worksheet!$F226),"-")</f>
        <v>-</v>
      </c>
      <c r="BI226" s="51" t="str">
        <f>IFERROR(AVERAGEIFS('Orders - December 2020'!$I$2:$I$2047,'Orders - December 2020'!$H$2:$H$2047,Worksheet!BI$3,'Orders - December 2020'!$C$2:$C$2047,Worksheet!$F226),"-")</f>
        <v>-</v>
      </c>
      <c r="BJ226" s="51" t="str">
        <f>IFERROR(AVERAGEIFS('Orders - December 2020'!$I$2:$I$2047,'Orders - December 2020'!$H$2:$H$2047,Worksheet!BJ$3,'Orders - December 2020'!$C$2:$C$2047,Worksheet!$F226),"-")</f>
        <v>-</v>
      </c>
      <c r="BK226" s="51" t="str">
        <f>IFERROR(AVERAGEIFS('Orders - December 2020'!$I$2:$I$2047,'Orders - December 2020'!$H$2:$H$2047,Worksheet!BK$3,'Orders - December 2020'!$C$2:$C$2047,Worksheet!$F226),"-")</f>
        <v>-</v>
      </c>
      <c r="BL226" s="51" t="str">
        <f>IFERROR(AVERAGEIFS('Orders - December 2020'!$I$2:$I$2047,'Orders - December 2020'!$H$2:$H$2047,Worksheet!BL$3,'Orders - December 2020'!$C$2:$C$2047,Worksheet!$F226),"-")</f>
        <v>-</v>
      </c>
      <c r="BM226" s="51" t="str">
        <f>IFERROR(AVERAGEIFS('Orders - December 2020'!$I$2:$I$2047,'Orders - December 2020'!$H$2:$H$2047,Worksheet!BM$3,'Orders - December 2020'!$C$2:$C$2047,Worksheet!$F226),"-")</f>
        <v>-</v>
      </c>
      <c r="BN226" s="51" t="str">
        <f>IFERROR(AVERAGEIFS('Orders - December 2020'!$I$2:$I$2047,'Orders - December 2020'!$H$2:$H$2047,Worksheet!BN$3,'Orders - December 2020'!$C$2:$C$2047,Worksheet!$F226),"-")</f>
        <v>-</v>
      </c>
      <c r="BO226" s="51" t="str">
        <f>IFERROR(AVERAGEIFS('Orders - December 2020'!$I$2:$I$2047,'Orders - December 2020'!$H$2:$H$2047,Worksheet!BO$3,'Orders - December 2020'!$C$2:$C$2047,Worksheet!$F226),"-")</f>
        <v>-</v>
      </c>
      <c r="BP226" s="51" t="str">
        <f>IFERROR(AVERAGEIFS('Orders - December 2020'!$I$2:$I$2047,'Orders - December 2020'!$H$2:$H$2047,Worksheet!BP$3,'Orders - December 2020'!$C$2:$C$2047,Worksheet!$F226),"-")</f>
        <v>-</v>
      </c>
      <c r="BQ226" s="51" t="str">
        <f>IFERROR(AVERAGEIFS('Orders - December 2020'!$I$2:$I$2047,'Orders - December 2020'!$H$2:$H$2047,Worksheet!BQ$3,'Orders - December 2020'!$C$2:$C$2047,Worksheet!$F226),"-")</f>
        <v>-</v>
      </c>
      <c r="BR226" s="51" t="str">
        <f>IFERROR(AVERAGEIFS('Orders - December 2020'!$I$2:$I$2047,'Orders - December 2020'!$H$2:$H$2047,Worksheet!BR$3,'Orders - December 2020'!$C$2:$C$2047,Worksheet!$F226),"-")</f>
        <v>-</v>
      </c>
      <c r="BS226" s="51" t="str">
        <f>IFERROR(AVERAGEIFS('Orders - December 2020'!$I$2:$I$2047,'Orders - December 2020'!$H$2:$H$2047,Worksheet!BS$3,'Orders - December 2020'!$C$2:$C$2047,Worksheet!$F226),"-")</f>
        <v>-</v>
      </c>
      <c r="BT226" s="51" t="str">
        <f>IFERROR(AVERAGEIFS('Orders - December 2020'!$I$2:$I$2047,'Orders - December 2020'!$H$2:$H$2047,Worksheet!BT$3,'Orders - December 2020'!$C$2:$C$2047,Worksheet!$F226),"-")</f>
        <v>-</v>
      </c>
      <c r="BU226" s="51" t="str">
        <f>IFERROR(AVERAGEIFS('Orders - December 2020'!$I$2:$I$2047,'Orders - December 2020'!$H$2:$H$2047,Worksheet!BU$3,'Orders - December 2020'!$C$2:$C$2047,Worksheet!$F226),"-")</f>
        <v>-</v>
      </c>
      <c r="BV226" s="51" t="str">
        <f>IFERROR(AVERAGEIFS('Orders - December 2020'!$I$2:$I$2047,'Orders - December 2020'!$H$2:$H$2047,Worksheet!BV$3,'Orders - December 2020'!$C$2:$C$2047,Worksheet!$F226),"-")</f>
        <v>-</v>
      </c>
      <c r="BW226" s="51" t="str">
        <f>IFERROR(AVERAGEIFS('Orders - December 2020'!$I$2:$I$2047,'Orders - December 2020'!$H$2:$H$2047,Worksheet!BW$3,'Orders - December 2020'!$C$2:$C$2047,Worksheet!$F226),"-")</f>
        <v>-</v>
      </c>
      <c r="BX226" s="51" t="str">
        <f>IFERROR(AVERAGEIFS('Orders - December 2020'!$I$2:$I$2047,'Orders - December 2020'!$H$2:$H$2047,Worksheet!BX$3,'Orders - December 2020'!$C$2:$C$2047,Worksheet!$F226),"-")</f>
        <v>-</v>
      </c>
      <c r="BY226" s="51" t="str">
        <f>IFERROR(AVERAGEIFS('Orders - December 2020'!$I$2:$I$2047,'Orders - December 2020'!$H$2:$H$2047,Worksheet!BY$3,'Orders - December 2020'!$C$2:$C$2047,Worksheet!$F226),"-")</f>
        <v>-</v>
      </c>
      <c r="BZ226" s="51" t="str">
        <f>IFERROR(AVERAGEIFS('Orders - December 2020'!$I$2:$I$2047,'Orders - December 2020'!$H$2:$H$2047,Worksheet!BZ$3,'Orders - December 2020'!$C$2:$C$2047,Worksheet!$F226),"-")</f>
        <v>-</v>
      </c>
      <c r="CA226" s="51" t="str">
        <f>IFERROR(AVERAGEIFS('Orders - December 2020'!$I$2:$I$2047,'Orders - December 2020'!$H$2:$H$2047,Worksheet!CA$3,'Orders - December 2020'!$C$2:$C$2047,Worksheet!$F226),"-")</f>
        <v>-</v>
      </c>
      <c r="CB226" s="51" t="str">
        <f>IFERROR(AVERAGEIFS('Orders - December 2020'!$I$2:$I$2047,'Orders - December 2020'!$H$2:$H$2047,Worksheet!CB$3,'Orders - December 2020'!$C$2:$C$2047,Worksheet!$F226),"-")</f>
        <v>-</v>
      </c>
      <c r="CC226" s="51" t="str">
        <f>IFERROR(AVERAGEIFS('Orders - December 2020'!$I$2:$I$2047,'Orders - December 2020'!$H$2:$H$2047,Worksheet!CC$3,'Orders - December 2020'!$C$2:$C$2047,Worksheet!$F226),"-")</f>
        <v>-</v>
      </c>
      <c r="CD226" s="51" t="str">
        <f>IFERROR(AVERAGEIFS('Orders - December 2020'!$I$2:$I$2047,'Orders - December 2020'!$H$2:$H$2047,Worksheet!CD$3,'Orders - December 2020'!$C$2:$C$2047,Worksheet!$F226),"-")</f>
        <v>-</v>
      </c>
      <c r="CE226" s="51" t="str">
        <f>IFERROR(AVERAGEIFS('Orders - December 2020'!$I$2:$I$2047,'Orders - December 2020'!$H$2:$H$2047,Worksheet!CE$3,'Orders - December 2020'!$C$2:$C$2047,Worksheet!$F226),"-")</f>
        <v>-</v>
      </c>
      <c r="CF226" s="51" t="str">
        <f>IFERROR(AVERAGEIFS('Orders - December 2020'!$I$2:$I$2047,'Orders - December 2020'!$H$2:$H$2047,Worksheet!CF$3,'Orders - December 2020'!$C$2:$C$2047,Worksheet!$F226),"-")</f>
        <v>-</v>
      </c>
      <c r="CG226" s="51" t="str">
        <f>IFERROR(AVERAGEIFS('Orders - December 2020'!$I$2:$I$2047,'Orders - December 2020'!$H$2:$H$2047,Worksheet!CG$3,'Orders - December 2020'!$C$2:$C$2047,Worksheet!$F226),"-")</f>
        <v>-</v>
      </c>
      <c r="CH226" s="51" t="str">
        <f>IFERROR(AVERAGEIFS('Orders - December 2020'!$I$2:$I$2047,'Orders - December 2020'!$H$2:$H$2047,Worksheet!CH$3,'Orders - December 2020'!$C$2:$C$2047,Worksheet!$F226),"-")</f>
        <v>-</v>
      </c>
      <c r="CI226" s="51" t="str">
        <f>IFERROR(AVERAGEIFS('Orders - December 2020'!$I$2:$I$2047,'Orders - December 2020'!$H$2:$H$2047,Worksheet!CI$3,'Orders - December 2020'!$C$2:$C$2047,Worksheet!$F226),"-")</f>
        <v>-</v>
      </c>
      <c r="CJ226" s="51" t="str">
        <f>IFERROR(AVERAGEIFS('Orders - December 2020'!$I$2:$I$2047,'Orders - December 2020'!$H$2:$H$2047,Worksheet!CJ$3,'Orders - December 2020'!$C$2:$C$2047,Worksheet!$F226),"-")</f>
        <v>-</v>
      </c>
      <c r="CK226" s="51" t="str">
        <f>IFERROR(AVERAGEIFS('Orders - December 2020'!$I$2:$I$2047,'Orders - December 2020'!$H$2:$H$2047,Worksheet!CK$3,'Orders - December 2020'!$C$2:$C$2047,Worksheet!$F226),"-")</f>
        <v>-</v>
      </c>
      <c r="CL226" s="51" t="str">
        <f>IFERROR(AVERAGEIFS('Orders - December 2020'!$I$2:$I$2047,'Orders - December 2020'!$H$2:$H$2047,Worksheet!CL$3,'Orders - December 2020'!$C$2:$C$2047,Worksheet!$F226),"-")</f>
        <v>-</v>
      </c>
      <c r="CM226" s="51" t="str">
        <f>IFERROR(AVERAGEIFS('Orders - December 2020'!$I$2:$I$2047,'Orders - December 2020'!$H$2:$H$2047,Worksheet!CM$3,'Orders - December 2020'!$C$2:$C$2047,Worksheet!$F226),"-")</f>
        <v>-</v>
      </c>
      <c r="CN226" s="51" t="str">
        <f>IFERROR(AVERAGEIFS('Orders - December 2020'!$I$2:$I$2047,'Orders - December 2020'!$H$2:$H$2047,Worksheet!CN$3,'Orders - December 2020'!$C$2:$C$2047,Worksheet!$F226),"-")</f>
        <v>-</v>
      </c>
      <c r="CO226" s="51" t="str">
        <f>IFERROR(AVERAGEIFS('Orders - December 2020'!$I$2:$I$2047,'Orders - December 2020'!$H$2:$H$2047,Worksheet!CO$3,'Orders - December 2020'!$C$2:$C$2047,Worksheet!$F226),"-")</f>
        <v>-</v>
      </c>
      <c r="CP226" s="51" t="str">
        <f>IFERROR(AVERAGEIFS('Orders - December 2020'!$I$2:$I$2047,'Orders - December 2020'!$H$2:$H$2047,Worksheet!CP$3,'Orders - December 2020'!$C$2:$C$2047,Worksheet!$F226),"-")</f>
        <v>-</v>
      </c>
      <c r="CQ226" s="51" t="str">
        <f>IFERROR(AVERAGEIFS('Orders - December 2020'!$I$2:$I$2047,'Orders - December 2020'!$H$2:$H$2047,Worksheet!CQ$3,'Orders - December 2020'!$C$2:$C$2047,Worksheet!$F226),"-")</f>
        <v>-</v>
      </c>
      <c r="CR226" s="51" t="str">
        <f>IFERROR(AVERAGEIFS('Orders - December 2020'!$I$2:$I$2047,'Orders - December 2020'!$H$2:$H$2047,Worksheet!CR$3,'Orders - December 2020'!$C$2:$C$2047,Worksheet!$F226),"-")</f>
        <v>-</v>
      </c>
      <c r="CS226" s="51" t="str">
        <f>IFERROR(AVERAGEIFS('Orders - December 2020'!$I$2:$I$2047,'Orders - December 2020'!$H$2:$H$2047,Worksheet!CS$3,'Orders - December 2020'!$C$2:$C$2047,Worksheet!$F226),"-")</f>
        <v>-</v>
      </c>
      <c r="CT226" s="51" t="str">
        <f>IFERROR(AVERAGEIFS('Orders - December 2020'!$I$2:$I$2047,'Orders - December 2020'!$H$2:$H$2047,Worksheet!CT$3,'Orders - December 2020'!$C$2:$C$2047,Worksheet!$F226),"-")</f>
        <v>-</v>
      </c>
      <c r="CU226" s="51" t="str">
        <f>IFERROR(AVERAGEIFS('Orders - December 2020'!$I$2:$I$2047,'Orders - December 2020'!$H$2:$H$2047,Worksheet!CU$3,'Orders - December 2020'!$C$2:$C$2047,Worksheet!$F226),"-")</f>
        <v>-</v>
      </c>
      <c r="CV226" s="51" t="str">
        <f>IFERROR(AVERAGEIFS('Orders - December 2020'!$I$2:$I$2047,'Orders - December 2020'!$H$2:$H$2047,Worksheet!CV$3,'Orders - December 2020'!$C$2:$C$2047,Worksheet!$F226),"-")</f>
        <v>-</v>
      </c>
      <c r="CW226" s="51" t="str">
        <f>IFERROR(AVERAGEIFS('Orders - December 2020'!$I$2:$I$2047,'Orders - December 2020'!$H$2:$H$2047,Worksheet!CW$3,'Orders - December 2020'!$C$2:$C$2047,Worksheet!$F226),"-")</f>
        <v>-</v>
      </c>
      <c r="CX226" s="51" t="str">
        <f>IFERROR(AVERAGEIFS('Orders - December 2020'!$I$2:$I$2047,'Orders - December 2020'!$H$2:$H$2047,Worksheet!CX$3,'Orders - December 2020'!$C$2:$C$2047,Worksheet!$F226),"-")</f>
        <v>-</v>
      </c>
      <c r="CY226" s="51" t="str">
        <f>IFERROR(AVERAGEIFS('Orders - December 2020'!$I$2:$I$2047,'Orders - December 2020'!$H$2:$H$2047,Worksheet!CY$3,'Orders - December 2020'!$C$2:$C$2047,Worksheet!$F226),"-")</f>
        <v>-</v>
      </c>
      <c r="CZ226" s="51" t="str">
        <f>IFERROR(AVERAGEIFS('Orders - December 2020'!$I$2:$I$2047,'Orders - December 2020'!$H$2:$H$2047,Worksheet!CZ$3,'Orders - December 2020'!$C$2:$C$2047,Worksheet!$F226),"-")</f>
        <v>-</v>
      </c>
      <c r="DA226" s="51" t="str">
        <f>IFERROR(AVERAGEIFS('Orders - December 2020'!$I$2:$I$2047,'Orders - December 2020'!$H$2:$H$2047,Worksheet!DA$3,'Orders - December 2020'!$C$2:$C$2047,Worksheet!$F226),"-")</f>
        <v>-</v>
      </c>
      <c r="DB226" s="51" t="str">
        <f>IFERROR(AVERAGEIFS('Orders - December 2020'!$I$2:$I$2047,'Orders - December 2020'!$H$2:$H$2047,Worksheet!DB$3,'Orders - December 2020'!$C$2:$C$2047,Worksheet!$F226),"-")</f>
        <v>-</v>
      </c>
      <c r="DC226" s="51" t="str">
        <f>IFERROR(AVERAGEIFS('Orders - December 2020'!$I$2:$I$2047,'Orders - December 2020'!$H$2:$H$2047,Worksheet!DC$3,'Orders - December 2020'!$C$2:$C$2047,Worksheet!$F226),"-")</f>
        <v>-</v>
      </c>
      <c r="DD226" s="51" t="str">
        <f>IFERROR(AVERAGEIFS('Orders - December 2020'!$I$2:$I$2047,'Orders - December 2020'!$H$2:$H$2047,Worksheet!DD$3,'Orders - December 2020'!$C$2:$C$2047,Worksheet!$F226),"-")</f>
        <v>-</v>
      </c>
      <c r="DE226" s="51" t="str">
        <f>IFERROR(AVERAGEIFS('Orders - December 2020'!$I$2:$I$2047,'Orders - December 2020'!$H$2:$H$2047,Worksheet!DE$3,'Orders - December 2020'!$C$2:$C$2047,Worksheet!$F226),"-")</f>
        <v>-</v>
      </c>
      <c r="DF226" s="51" t="str">
        <f>IFERROR(AVERAGEIFS('Orders - December 2020'!$I$2:$I$2047,'Orders - December 2020'!$H$2:$H$2047,Worksheet!DF$3,'Orders - December 2020'!$C$2:$C$2047,Worksheet!$F226),"-")</f>
        <v>-</v>
      </c>
      <c r="DG226" s="51" t="str">
        <f>IFERROR(AVERAGEIFS('Orders - December 2020'!$I$2:$I$2047,'Orders - December 2020'!$H$2:$H$2047,Worksheet!DG$3,'Orders - December 2020'!$C$2:$C$2047,Worksheet!$F226),"-")</f>
        <v>-</v>
      </c>
      <c r="DH226" s="51" t="str">
        <f>IFERROR(AVERAGEIFS('Orders - December 2020'!$I$2:$I$2047,'Orders - December 2020'!$H$2:$H$2047,Worksheet!DH$3,'Orders - December 2020'!$C$2:$C$2047,Worksheet!$F226),"-")</f>
        <v>-</v>
      </c>
      <c r="DI226" s="51" t="str">
        <f>IFERROR(AVERAGEIFS('Orders - December 2020'!$I$2:$I$2047,'Orders - December 2020'!$H$2:$H$2047,Worksheet!DI$3,'Orders - December 2020'!$C$2:$C$2047,Worksheet!$F226),"-")</f>
        <v>-</v>
      </c>
      <c r="DJ226" s="51" t="str">
        <f>IFERROR(AVERAGEIFS('Orders - December 2020'!$I$2:$I$2047,'Orders - December 2020'!$H$2:$H$2047,Worksheet!DJ$3,'Orders - December 2020'!$C$2:$C$2047,Worksheet!$F226),"-")</f>
        <v>-</v>
      </c>
      <c r="DK226" s="51">
        <f>IFERROR(AVERAGEIFS('Orders - December 2020'!$I$2:$I$2047,'Orders - December 2020'!$H$2:$H$2047,Worksheet!DK$3,'Orders - December 2020'!$C$2:$C$2047,Worksheet!$F226),"-")</f>
        <v>5</v>
      </c>
      <c r="DL226" s="51" t="str">
        <f>IFERROR(AVERAGEIFS('Orders - December 2020'!$I$2:$I$2047,'Orders - December 2020'!$H$2:$H$2047,Worksheet!DL$3,'Orders - December 2020'!$C$2:$C$2047,Worksheet!$F226),"-")</f>
        <v>-</v>
      </c>
      <c r="DM226" s="51" t="str">
        <f>IFERROR(AVERAGEIFS('Orders - December 2020'!$I$2:$I$2047,'Orders - December 2020'!$H$2:$H$2047,Worksheet!DM$3,'Orders - December 2020'!$C$2:$C$2047,Worksheet!$F226),"-")</f>
        <v>-</v>
      </c>
      <c r="DN226" s="51" t="str">
        <f>IFERROR(AVERAGEIFS('Orders - December 2020'!$I$2:$I$2047,'Orders - December 2020'!$H$2:$H$2047,Worksheet!DN$3,'Orders - December 2020'!$C$2:$C$2047,Worksheet!$F226),"-")</f>
        <v>-</v>
      </c>
      <c r="DO226" s="51" t="str">
        <f>IFERROR(AVERAGEIFS('Orders - December 2020'!$I$2:$I$2047,'Orders - December 2020'!$H$2:$H$2047,Worksheet!DO$3,'Orders - December 2020'!$C$2:$C$2047,Worksheet!$F226),"-")</f>
        <v>-</v>
      </c>
      <c r="DP226" s="51" t="str">
        <f>IFERROR(AVERAGEIFS('Orders - December 2020'!$I$2:$I$2047,'Orders - December 2020'!$H$2:$H$2047,Worksheet!DP$3,'Orders - December 2020'!$C$2:$C$2047,Worksheet!$F226),"-")</f>
        <v>-</v>
      </c>
      <c r="DQ226" s="51" t="str">
        <f>IFERROR(AVERAGEIFS('Orders - December 2020'!$I$2:$I$2047,'Orders - December 2020'!$H$2:$H$2047,Worksheet!DQ$3,'Orders - December 2020'!$C$2:$C$2047,Worksheet!$F226),"-")</f>
        <v>-</v>
      </c>
      <c r="DR226" s="51" t="str">
        <f>IFERROR(AVERAGEIFS('Orders - December 2020'!$I$2:$I$2047,'Orders - December 2020'!$H$2:$H$2047,Worksheet!DR$3,'Orders - December 2020'!$C$2:$C$2047,Worksheet!$F226),"-")</f>
        <v>-</v>
      </c>
      <c r="DS226" s="51" t="str">
        <f>IFERROR(AVERAGEIFS('Orders - December 2020'!$I$2:$I$2047,'Orders - December 2020'!$H$2:$H$2047,Worksheet!DS$3,'Orders - December 2020'!$C$2:$C$2047,Worksheet!$F226),"-")</f>
        <v>-</v>
      </c>
      <c r="DT226" s="51" t="str">
        <f>IFERROR(AVERAGEIFS('Orders - December 2020'!$I$2:$I$2047,'Orders - December 2020'!$H$2:$H$2047,Worksheet!DT$3,'Orders - December 2020'!$C$2:$C$2047,Worksheet!$F226),"-")</f>
        <v>-</v>
      </c>
      <c r="DU226" s="51" t="str">
        <f>IFERROR(AVERAGEIFS('Orders - December 2020'!$I$2:$I$2047,'Orders - December 2020'!$H$2:$H$2047,Worksheet!DU$3,'Orders - December 2020'!$C$2:$C$2047,Worksheet!$F226),"-")</f>
        <v>-</v>
      </c>
      <c r="DV226" s="51" t="str">
        <f>IFERROR(AVERAGEIFS('Orders - December 2020'!$I$2:$I$2047,'Orders - December 2020'!$H$2:$H$2047,Worksheet!DV$3,'Orders - December 2020'!$C$2:$C$2047,Worksheet!$F226),"-")</f>
        <v>-</v>
      </c>
      <c r="DW226" s="51" t="str">
        <f>IFERROR(AVERAGEIFS('Orders - December 2020'!$I$2:$I$2047,'Orders - December 2020'!$H$2:$H$2047,Worksheet!DW$3,'Orders - December 2020'!$C$2:$C$2047,Worksheet!$F226),"-")</f>
        <v>-</v>
      </c>
      <c r="DX226" s="51" t="str">
        <f>IFERROR(AVERAGEIFS('Orders - December 2020'!$I$2:$I$2047,'Orders - December 2020'!$H$2:$H$2047,Worksheet!DX$3,'Orders - December 2020'!$C$2:$C$2047,Worksheet!$F226),"-")</f>
        <v>-</v>
      </c>
      <c r="DY226" s="51" t="str">
        <f>IFERROR(AVERAGEIFS('Orders - December 2020'!$I$2:$I$2047,'Orders - December 2020'!$H$2:$H$2047,Worksheet!DY$3,'Orders - December 2020'!$C$2:$C$2047,Worksheet!$F226),"-")</f>
        <v>-</v>
      </c>
      <c r="DZ226" s="51" t="str">
        <f>IFERROR(AVERAGEIFS('Orders - December 2020'!$I$2:$I$2047,'Orders - December 2020'!$H$2:$H$2047,Worksheet!DZ$3,'Orders - December 2020'!$C$2:$C$2047,Worksheet!$F226),"-")</f>
        <v>-</v>
      </c>
      <c r="EA226" s="51" t="str">
        <f>IFERROR(AVERAGEIFS('Orders - December 2020'!$I$2:$I$2047,'Orders - December 2020'!$H$2:$H$2047,Worksheet!EA$3,'Orders - December 2020'!$C$2:$C$2047,Worksheet!$F226),"-")</f>
        <v>-</v>
      </c>
      <c r="EB226" s="51" t="str">
        <f>IFERROR(AVERAGEIFS('Orders - December 2020'!$I$2:$I$2047,'Orders - December 2020'!$H$2:$H$2047,Worksheet!EB$3,'Orders - December 2020'!$C$2:$C$2047,Worksheet!$F226),"-")</f>
        <v>-</v>
      </c>
      <c r="EC226" s="51" t="str">
        <f>IFERROR(AVERAGEIFS('Orders - December 2020'!$I$2:$I$2047,'Orders - December 2020'!$H$2:$H$2047,Worksheet!EC$3,'Orders - December 2020'!$C$2:$C$2047,Worksheet!$F226),"-")</f>
        <v>-</v>
      </c>
      <c r="ED226" s="51" t="str">
        <f>IFERROR(AVERAGEIFS('Orders - December 2020'!$I$2:$I$2047,'Orders - December 2020'!$H$2:$H$2047,Worksheet!ED$3,'Orders - December 2020'!$C$2:$C$2047,Worksheet!$F226),"-")</f>
        <v>-</v>
      </c>
      <c r="EE226" s="51" t="str">
        <f>IFERROR(AVERAGEIFS('Orders - December 2020'!$I$2:$I$2047,'Orders - December 2020'!$H$2:$H$2047,Worksheet!EE$3,'Orders - December 2020'!$C$2:$C$2047,Worksheet!$F226),"-")</f>
        <v>-</v>
      </c>
      <c r="EF226" s="51" t="str">
        <f>IFERROR(AVERAGEIFS('Orders - December 2020'!$I$2:$I$2047,'Orders - December 2020'!$H$2:$H$2047,Worksheet!EF$3,'Orders - December 2020'!$C$2:$C$2047,Worksheet!$F226),"-")</f>
        <v>-</v>
      </c>
      <c r="EG226" s="51" t="str">
        <f>IFERROR(AVERAGEIFS('Orders - December 2020'!$I$2:$I$2047,'Orders - December 2020'!$H$2:$H$2047,Worksheet!EG$3,'Orders - December 2020'!$C$2:$C$2047,Worksheet!$F226),"-")</f>
        <v>-</v>
      </c>
      <c r="EH226" s="51" t="str">
        <f>IFERROR(AVERAGEIFS('Orders - December 2020'!$I$2:$I$2047,'Orders - December 2020'!$H$2:$H$2047,Worksheet!EH$3,'Orders - December 2020'!$C$2:$C$2047,Worksheet!$F226),"-")</f>
        <v>-</v>
      </c>
      <c r="EI226" s="51" t="str">
        <f>IFERROR(AVERAGEIFS('Orders - December 2020'!$I$2:$I$2047,'Orders - December 2020'!$H$2:$H$2047,Worksheet!EI$3,'Orders - December 2020'!$C$2:$C$2047,Worksheet!$F226),"-")</f>
        <v>-</v>
      </c>
      <c r="EJ226" s="51" t="str">
        <f>IFERROR(AVERAGEIFS('Orders - December 2020'!$I$2:$I$2047,'Orders - December 2020'!$H$2:$H$2047,Worksheet!EJ$3,'Orders - December 2020'!$C$2:$C$2047,Worksheet!$F226),"-")</f>
        <v>-</v>
      </c>
      <c r="EK226" s="51" t="str">
        <f>IFERROR(AVERAGEIFS('Orders - December 2020'!$I$2:$I$2047,'Orders - December 2020'!$H$2:$H$2047,Worksheet!EK$3,'Orders - December 2020'!$C$2:$C$2047,Worksheet!$F226),"-")</f>
        <v>-</v>
      </c>
      <c r="EL226" s="51" t="str">
        <f>IFERROR(AVERAGEIFS('Orders - December 2020'!$I$2:$I$2047,'Orders - December 2020'!$H$2:$H$2047,Worksheet!EL$3,'Orders - December 2020'!$C$2:$C$2047,Worksheet!$F226),"-")</f>
        <v>-</v>
      </c>
      <c r="EM226" s="51" t="str">
        <f>IFERROR(AVERAGEIFS('Orders - December 2020'!$I$2:$I$2047,'Orders - December 2020'!$H$2:$H$2047,Worksheet!EM$3,'Orders - December 2020'!$C$2:$C$2047,Worksheet!$F226),"-")</f>
        <v>-</v>
      </c>
      <c r="EN226" s="51" t="str">
        <f>IFERROR(AVERAGEIFS('Orders - December 2020'!$I$2:$I$2047,'Orders - December 2020'!$H$2:$H$2047,Worksheet!EN$3,'Orders - December 2020'!$C$2:$C$2047,Worksheet!$F226),"-")</f>
        <v>-</v>
      </c>
      <c r="EO226" s="51" t="str">
        <f>IFERROR(AVERAGEIFS('Orders - December 2020'!$I$2:$I$2047,'Orders - December 2020'!$H$2:$H$2047,Worksheet!EO$3,'Orders - December 2020'!$C$2:$C$2047,Worksheet!$F226),"-")</f>
        <v>-</v>
      </c>
      <c r="EP226" s="51" t="str">
        <f>IFERROR(AVERAGEIFS('Orders - December 2020'!$I$2:$I$2047,'Orders - December 2020'!$H$2:$H$2047,Worksheet!EP$3,'Orders - December 2020'!$C$2:$C$2047,Worksheet!$F226),"-")</f>
        <v>-</v>
      </c>
      <c r="EQ226" s="51" t="str">
        <f>IFERROR(AVERAGEIFS('Orders - December 2020'!$I$2:$I$2047,'Orders - December 2020'!$H$2:$H$2047,Worksheet!EQ$3,'Orders - December 2020'!$C$2:$C$2047,Worksheet!$F226),"-")</f>
        <v>-</v>
      </c>
      <c r="ER226" s="51" t="str">
        <f>IFERROR(AVERAGEIFS('Orders - December 2020'!$I$2:$I$2047,'Orders - December 2020'!$H$2:$H$2047,Worksheet!ER$3,'Orders - December 2020'!$C$2:$C$2047,Worksheet!$F226),"-")</f>
        <v>-</v>
      </c>
      <c r="ES226" s="51" t="str">
        <f>IFERROR(AVERAGEIFS('Orders - December 2020'!$I$2:$I$2047,'Orders - December 2020'!$H$2:$H$2047,Worksheet!ES$3,'Orders - December 2020'!$C$2:$C$2047,Worksheet!$F226),"-")</f>
        <v>-</v>
      </c>
      <c r="ET226" s="51" t="str">
        <f>IFERROR(AVERAGEIFS('Orders - December 2020'!$I$2:$I$2047,'Orders - December 2020'!$H$2:$H$2047,Worksheet!ET$3,'Orders - December 2020'!$C$2:$C$2047,Worksheet!$F226),"-")</f>
        <v>-</v>
      </c>
      <c r="EU226" s="51" t="str">
        <f>IFERROR(AVERAGEIFS('Orders - December 2020'!$I$2:$I$2047,'Orders - December 2020'!$H$2:$H$2047,Worksheet!EU$3,'Orders - December 2020'!$C$2:$C$2047,Worksheet!$F226),"-")</f>
        <v>-</v>
      </c>
      <c r="EV226" s="51" t="str">
        <f>IFERROR(AVERAGEIFS('Orders - December 2020'!$I$2:$I$2047,'Orders - December 2020'!$H$2:$H$2047,Worksheet!EV$3,'Orders - December 2020'!$C$2:$C$2047,Worksheet!$F226),"-")</f>
        <v>-</v>
      </c>
      <c r="EW226" s="51" t="str">
        <f>IFERROR(AVERAGEIFS('Orders - December 2020'!$I$2:$I$2047,'Orders - December 2020'!$H$2:$H$2047,Worksheet!EW$3,'Orders - December 2020'!$C$2:$C$2047,Worksheet!$F226),"-")</f>
        <v>-</v>
      </c>
      <c r="EX226" s="51" t="str">
        <f>IFERROR(AVERAGEIFS('Orders - December 2020'!$I$2:$I$2047,'Orders - December 2020'!$H$2:$H$2047,Worksheet!EX$3,'Orders - December 2020'!$C$2:$C$2047,Worksheet!$F226),"-")</f>
        <v>-</v>
      </c>
      <c r="EY226" s="51" t="str">
        <f>IFERROR(AVERAGEIFS('Orders - December 2020'!$I$2:$I$2047,'Orders - December 2020'!$H$2:$H$2047,Worksheet!EY$3,'Orders - December 2020'!$C$2:$C$2047,Worksheet!$F226),"-")</f>
        <v>-</v>
      </c>
      <c r="EZ226" s="51" t="str">
        <f>IFERROR(AVERAGEIFS('Orders - December 2020'!$I$2:$I$2047,'Orders - December 2020'!$H$2:$H$2047,Worksheet!EZ$3,'Orders - December 2020'!$C$2:$C$2047,Worksheet!$F226),"-")</f>
        <v>-</v>
      </c>
      <c r="FA226" s="51" t="str">
        <f>IFERROR(AVERAGEIFS('Orders - December 2020'!$I$2:$I$2047,'Orders - December 2020'!$H$2:$H$2047,Worksheet!FA$3,'Orders - December 2020'!$C$2:$C$2047,Worksheet!$F226),"-")</f>
        <v>-</v>
      </c>
      <c r="FB226" s="51" t="str">
        <f>IFERROR(AVERAGEIFS('Orders - December 2020'!$I$2:$I$2047,'Orders - December 2020'!$H$2:$H$2047,Worksheet!FB$3,'Orders - December 2020'!$C$2:$C$2047,Worksheet!$F226),"-")</f>
        <v>-</v>
      </c>
      <c r="FC226" s="51" t="str">
        <f>IFERROR(AVERAGEIFS('Orders - December 2020'!$I$2:$I$2047,'Orders - December 2020'!$H$2:$H$2047,Worksheet!FC$3,'Orders - December 2020'!$C$2:$C$2047,Worksheet!$F226),"-")</f>
        <v>-</v>
      </c>
      <c r="FD226" s="51" t="str">
        <f>IFERROR(AVERAGEIFS('Orders - December 2020'!$I$2:$I$2047,'Orders - December 2020'!$H$2:$H$2047,Worksheet!FD$3,'Orders - December 2020'!$C$2:$C$2047,Worksheet!$F226),"-")</f>
        <v>-</v>
      </c>
      <c r="FE226" s="51" t="str">
        <f>IFERROR(AVERAGEIFS('Orders - December 2020'!$I$2:$I$2047,'Orders - December 2020'!$H$2:$H$2047,Worksheet!FE$3,'Orders - December 2020'!$C$2:$C$2047,Worksheet!$F226),"-")</f>
        <v>-</v>
      </c>
      <c r="FF226" s="51" t="str">
        <f>IFERROR(AVERAGEIFS('Orders - December 2020'!$I$2:$I$2047,'Orders - December 2020'!$H$2:$H$2047,Worksheet!FF$3,'Orders - December 2020'!$C$2:$C$2047,Worksheet!$F226),"-")</f>
        <v>-</v>
      </c>
      <c r="FG226" s="52" t="str">
        <f>IFERROR(AVERAGEIFS('Orders - December 2020'!$I$2:$I$2047,'Orders - December 2020'!$H$2:$H$2047,Worksheet!FG$3,'Orders - December 2020'!$C$2:$C$2047,Worksheet!$F226),"-")</f>
        <v>-</v>
      </c>
    </row>
    <row r="227" spans="6:163">
      <c r="F227" s="45" t="str">
        <v>experts Super Store</v>
      </c>
      <c r="G227" s="50" t="str">
        <f>IFERROR(AVERAGEIFS('Orders - December 2020'!$I$2:$I$2047,'Orders - December 2020'!$H$2:$H$2047,Worksheet!G$3,'Orders - December 2020'!$C$2:$C$2047,Worksheet!$F227),"-")</f>
        <v>-</v>
      </c>
      <c r="H227" s="51" t="str">
        <f>IFERROR(AVERAGEIFS('Orders - December 2020'!$I$2:$I$2047,'Orders - December 2020'!$H$2:$H$2047,Worksheet!H$3,'Orders - December 2020'!$C$2:$C$2047,Worksheet!$F227),"-")</f>
        <v>-</v>
      </c>
      <c r="I227" s="51" t="str">
        <f>IFERROR(AVERAGEIFS('Orders - December 2020'!$I$2:$I$2047,'Orders - December 2020'!$H$2:$H$2047,Worksheet!I$3,'Orders - December 2020'!$C$2:$C$2047,Worksheet!$F227),"-")</f>
        <v>-</v>
      </c>
      <c r="J227" s="51" t="str">
        <f>IFERROR(AVERAGEIFS('Orders - December 2020'!$I$2:$I$2047,'Orders - December 2020'!$H$2:$H$2047,Worksheet!J$3,'Orders - December 2020'!$C$2:$C$2047,Worksheet!$F227),"-")</f>
        <v>-</v>
      </c>
      <c r="K227" s="51" t="str">
        <f>IFERROR(AVERAGEIFS('Orders - December 2020'!$I$2:$I$2047,'Orders - December 2020'!$H$2:$H$2047,Worksheet!K$3,'Orders - December 2020'!$C$2:$C$2047,Worksheet!$F227),"-")</f>
        <v>-</v>
      </c>
      <c r="L227" s="51" t="str">
        <f>IFERROR(AVERAGEIFS('Orders - December 2020'!$I$2:$I$2047,'Orders - December 2020'!$H$2:$H$2047,Worksheet!L$3,'Orders - December 2020'!$C$2:$C$2047,Worksheet!$F227),"-")</f>
        <v>-</v>
      </c>
      <c r="M227" s="51" t="str">
        <f>IFERROR(AVERAGEIFS('Orders - December 2020'!$I$2:$I$2047,'Orders - December 2020'!$H$2:$H$2047,Worksheet!M$3,'Orders - December 2020'!$C$2:$C$2047,Worksheet!$F227),"-")</f>
        <v>-</v>
      </c>
      <c r="N227" s="51" t="str">
        <f>IFERROR(AVERAGEIFS('Orders - December 2020'!$I$2:$I$2047,'Orders - December 2020'!$H$2:$H$2047,Worksheet!N$3,'Orders - December 2020'!$C$2:$C$2047,Worksheet!$F227),"-")</f>
        <v>-</v>
      </c>
      <c r="O227" s="51" t="str">
        <f>IFERROR(AVERAGEIFS('Orders - December 2020'!$I$2:$I$2047,'Orders - December 2020'!$H$2:$H$2047,Worksheet!O$3,'Orders - December 2020'!$C$2:$C$2047,Worksheet!$F227),"-")</f>
        <v>-</v>
      </c>
      <c r="P227" s="51" t="str">
        <f>IFERROR(AVERAGEIFS('Orders - December 2020'!$I$2:$I$2047,'Orders - December 2020'!$H$2:$H$2047,Worksheet!P$3,'Orders - December 2020'!$C$2:$C$2047,Worksheet!$F227),"-")</f>
        <v>-</v>
      </c>
      <c r="Q227" s="51" t="str">
        <f>IFERROR(AVERAGEIFS('Orders - December 2020'!$I$2:$I$2047,'Orders - December 2020'!$H$2:$H$2047,Worksheet!Q$3,'Orders - December 2020'!$C$2:$C$2047,Worksheet!$F227),"-")</f>
        <v>-</v>
      </c>
      <c r="R227" s="51" t="str">
        <f>IFERROR(AVERAGEIFS('Orders - December 2020'!$I$2:$I$2047,'Orders - December 2020'!$H$2:$H$2047,Worksheet!R$3,'Orders - December 2020'!$C$2:$C$2047,Worksheet!$F227),"-")</f>
        <v>-</v>
      </c>
      <c r="S227" s="51" t="str">
        <f>IFERROR(AVERAGEIFS('Orders - December 2020'!$I$2:$I$2047,'Orders - December 2020'!$H$2:$H$2047,Worksheet!S$3,'Orders - December 2020'!$C$2:$C$2047,Worksheet!$F227),"-")</f>
        <v>-</v>
      </c>
      <c r="T227" s="51" t="str">
        <f>IFERROR(AVERAGEIFS('Orders - December 2020'!$I$2:$I$2047,'Orders - December 2020'!$H$2:$H$2047,Worksheet!T$3,'Orders - December 2020'!$C$2:$C$2047,Worksheet!$F227),"-")</f>
        <v>-</v>
      </c>
      <c r="U227" s="51" t="str">
        <f>IFERROR(AVERAGEIFS('Orders - December 2020'!$I$2:$I$2047,'Orders - December 2020'!$H$2:$H$2047,Worksheet!U$3,'Orders - December 2020'!$C$2:$C$2047,Worksheet!$F227),"-")</f>
        <v>-</v>
      </c>
      <c r="V227" s="51" t="str">
        <f>IFERROR(AVERAGEIFS('Orders - December 2020'!$I$2:$I$2047,'Orders - December 2020'!$H$2:$H$2047,Worksheet!V$3,'Orders - December 2020'!$C$2:$C$2047,Worksheet!$F227),"-")</f>
        <v>-</v>
      </c>
      <c r="W227" s="51" t="str">
        <f>IFERROR(AVERAGEIFS('Orders - December 2020'!$I$2:$I$2047,'Orders - December 2020'!$H$2:$H$2047,Worksheet!W$3,'Orders - December 2020'!$C$2:$C$2047,Worksheet!$F227),"-")</f>
        <v>-</v>
      </c>
      <c r="X227" s="51" t="str">
        <f>IFERROR(AVERAGEIFS('Orders - December 2020'!$I$2:$I$2047,'Orders - December 2020'!$H$2:$H$2047,Worksheet!X$3,'Orders - December 2020'!$C$2:$C$2047,Worksheet!$F227),"-")</f>
        <v>-</v>
      </c>
      <c r="Y227" s="51" t="str">
        <f>IFERROR(AVERAGEIFS('Orders - December 2020'!$I$2:$I$2047,'Orders - December 2020'!$H$2:$H$2047,Worksheet!Y$3,'Orders - December 2020'!$C$2:$C$2047,Worksheet!$F227),"-")</f>
        <v>-</v>
      </c>
      <c r="Z227" s="51" t="str">
        <f>IFERROR(AVERAGEIFS('Orders - December 2020'!$I$2:$I$2047,'Orders - December 2020'!$H$2:$H$2047,Worksheet!Z$3,'Orders - December 2020'!$C$2:$C$2047,Worksheet!$F227),"-")</f>
        <v>-</v>
      </c>
      <c r="AA227" s="51" t="str">
        <f>IFERROR(AVERAGEIFS('Orders - December 2020'!$I$2:$I$2047,'Orders - December 2020'!$H$2:$H$2047,Worksheet!AA$3,'Orders - December 2020'!$C$2:$C$2047,Worksheet!$F227),"-")</f>
        <v>-</v>
      </c>
      <c r="AB227" s="51" t="str">
        <f>IFERROR(AVERAGEIFS('Orders - December 2020'!$I$2:$I$2047,'Orders - December 2020'!$H$2:$H$2047,Worksheet!AB$3,'Orders - December 2020'!$C$2:$C$2047,Worksheet!$F227),"-")</f>
        <v>-</v>
      </c>
      <c r="AC227" s="51" t="str">
        <f>IFERROR(AVERAGEIFS('Orders - December 2020'!$I$2:$I$2047,'Orders - December 2020'!$H$2:$H$2047,Worksheet!AC$3,'Orders - December 2020'!$C$2:$C$2047,Worksheet!$F227),"-")</f>
        <v>-</v>
      </c>
      <c r="AD227" s="51" t="str">
        <f>IFERROR(AVERAGEIFS('Orders - December 2020'!$I$2:$I$2047,'Orders - December 2020'!$H$2:$H$2047,Worksheet!AD$3,'Orders - December 2020'!$C$2:$C$2047,Worksheet!$F227),"-")</f>
        <v>-</v>
      </c>
      <c r="AE227" s="51" t="str">
        <f>IFERROR(AVERAGEIFS('Orders - December 2020'!$I$2:$I$2047,'Orders - December 2020'!$H$2:$H$2047,Worksheet!AE$3,'Orders - December 2020'!$C$2:$C$2047,Worksheet!$F227),"-")</f>
        <v>-</v>
      </c>
      <c r="AF227" s="51" t="str">
        <f>IFERROR(AVERAGEIFS('Orders - December 2020'!$I$2:$I$2047,'Orders - December 2020'!$H$2:$H$2047,Worksheet!AF$3,'Orders - December 2020'!$C$2:$C$2047,Worksheet!$F227),"-")</f>
        <v>-</v>
      </c>
      <c r="AG227" s="51" t="str">
        <f>IFERROR(AVERAGEIFS('Orders - December 2020'!$I$2:$I$2047,'Orders - December 2020'!$H$2:$H$2047,Worksheet!AG$3,'Orders - December 2020'!$C$2:$C$2047,Worksheet!$F227),"-")</f>
        <v>-</v>
      </c>
      <c r="AH227" s="51" t="str">
        <f>IFERROR(AVERAGEIFS('Orders - December 2020'!$I$2:$I$2047,'Orders - December 2020'!$H$2:$H$2047,Worksheet!AH$3,'Orders - December 2020'!$C$2:$C$2047,Worksheet!$F227),"-")</f>
        <v>-</v>
      </c>
      <c r="AI227" s="51" t="str">
        <f>IFERROR(AVERAGEIFS('Orders - December 2020'!$I$2:$I$2047,'Orders - December 2020'!$H$2:$H$2047,Worksheet!AI$3,'Orders - December 2020'!$C$2:$C$2047,Worksheet!$F227),"-")</f>
        <v>-</v>
      </c>
      <c r="AJ227" s="51" t="str">
        <f>IFERROR(AVERAGEIFS('Orders - December 2020'!$I$2:$I$2047,'Orders - December 2020'!$H$2:$H$2047,Worksheet!AJ$3,'Orders - December 2020'!$C$2:$C$2047,Worksheet!$F227),"-")</f>
        <v>-</v>
      </c>
      <c r="AK227" s="51" t="str">
        <f>IFERROR(AVERAGEIFS('Orders - December 2020'!$I$2:$I$2047,'Orders - December 2020'!$H$2:$H$2047,Worksheet!AK$3,'Orders - December 2020'!$C$2:$C$2047,Worksheet!$F227),"-")</f>
        <v>-</v>
      </c>
      <c r="AL227" s="51" t="str">
        <f>IFERROR(AVERAGEIFS('Orders - December 2020'!$I$2:$I$2047,'Orders - December 2020'!$H$2:$H$2047,Worksheet!AL$3,'Orders - December 2020'!$C$2:$C$2047,Worksheet!$F227),"-")</f>
        <v>-</v>
      </c>
      <c r="AM227" s="51" t="str">
        <f>IFERROR(AVERAGEIFS('Orders - December 2020'!$I$2:$I$2047,'Orders - December 2020'!$H$2:$H$2047,Worksheet!AM$3,'Orders - December 2020'!$C$2:$C$2047,Worksheet!$F227),"-")</f>
        <v>-</v>
      </c>
      <c r="AN227" s="51" t="str">
        <f>IFERROR(AVERAGEIFS('Orders - December 2020'!$I$2:$I$2047,'Orders - December 2020'!$H$2:$H$2047,Worksheet!AN$3,'Orders - December 2020'!$C$2:$C$2047,Worksheet!$F227),"-")</f>
        <v>-</v>
      </c>
      <c r="AO227" s="51" t="str">
        <f>IFERROR(AVERAGEIFS('Orders - December 2020'!$I$2:$I$2047,'Orders - December 2020'!$H$2:$H$2047,Worksheet!AO$3,'Orders - December 2020'!$C$2:$C$2047,Worksheet!$F227),"-")</f>
        <v>-</v>
      </c>
      <c r="AP227" s="51" t="str">
        <f>IFERROR(AVERAGEIFS('Orders - December 2020'!$I$2:$I$2047,'Orders - December 2020'!$H$2:$H$2047,Worksheet!AP$3,'Orders - December 2020'!$C$2:$C$2047,Worksheet!$F227),"-")</f>
        <v>-</v>
      </c>
      <c r="AQ227" s="51" t="str">
        <f>IFERROR(AVERAGEIFS('Orders - December 2020'!$I$2:$I$2047,'Orders - December 2020'!$H$2:$H$2047,Worksheet!AQ$3,'Orders - December 2020'!$C$2:$C$2047,Worksheet!$F227),"-")</f>
        <v>-</v>
      </c>
      <c r="AR227" s="51" t="str">
        <f>IFERROR(AVERAGEIFS('Orders - December 2020'!$I$2:$I$2047,'Orders - December 2020'!$H$2:$H$2047,Worksheet!AR$3,'Orders - December 2020'!$C$2:$C$2047,Worksheet!$F227),"-")</f>
        <v>-</v>
      </c>
      <c r="AS227" s="51" t="str">
        <f>IFERROR(AVERAGEIFS('Orders - December 2020'!$I$2:$I$2047,'Orders - December 2020'!$H$2:$H$2047,Worksheet!AS$3,'Orders - December 2020'!$C$2:$C$2047,Worksheet!$F227),"-")</f>
        <v>-</v>
      </c>
      <c r="AT227" s="51" t="str">
        <f>IFERROR(AVERAGEIFS('Orders - December 2020'!$I$2:$I$2047,'Orders - December 2020'!$H$2:$H$2047,Worksheet!AT$3,'Orders - December 2020'!$C$2:$C$2047,Worksheet!$F227),"-")</f>
        <v>-</v>
      </c>
      <c r="AU227" s="51" t="str">
        <f>IFERROR(AVERAGEIFS('Orders - December 2020'!$I$2:$I$2047,'Orders - December 2020'!$H$2:$H$2047,Worksheet!AU$3,'Orders - December 2020'!$C$2:$C$2047,Worksheet!$F227),"-")</f>
        <v>-</v>
      </c>
      <c r="AV227" s="51" t="str">
        <f>IFERROR(AVERAGEIFS('Orders - December 2020'!$I$2:$I$2047,'Orders - December 2020'!$H$2:$H$2047,Worksheet!AV$3,'Orders - December 2020'!$C$2:$C$2047,Worksheet!$F227),"-")</f>
        <v>-</v>
      </c>
      <c r="AW227" s="51" t="str">
        <f>IFERROR(AVERAGEIFS('Orders - December 2020'!$I$2:$I$2047,'Orders - December 2020'!$H$2:$H$2047,Worksheet!AW$3,'Orders - December 2020'!$C$2:$C$2047,Worksheet!$F227),"-")</f>
        <v>-</v>
      </c>
      <c r="AX227" s="51" t="str">
        <f>IFERROR(AVERAGEIFS('Orders - December 2020'!$I$2:$I$2047,'Orders - December 2020'!$H$2:$H$2047,Worksheet!AX$3,'Orders - December 2020'!$C$2:$C$2047,Worksheet!$F227),"-")</f>
        <v>-</v>
      </c>
      <c r="AY227" s="51" t="str">
        <f>IFERROR(AVERAGEIFS('Orders - December 2020'!$I$2:$I$2047,'Orders - December 2020'!$H$2:$H$2047,Worksheet!AY$3,'Orders - December 2020'!$C$2:$C$2047,Worksheet!$F227),"-")</f>
        <v>-</v>
      </c>
      <c r="AZ227" s="51" t="str">
        <f>IFERROR(AVERAGEIFS('Orders - December 2020'!$I$2:$I$2047,'Orders - December 2020'!$H$2:$H$2047,Worksheet!AZ$3,'Orders - December 2020'!$C$2:$C$2047,Worksheet!$F227),"-")</f>
        <v>-</v>
      </c>
      <c r="BA227" s="51" t="str">
        <f>IFERROR(AVERAGEIFS('Orders - December 2020'!$I$2:$I$2047,'Orders - December 2020'!$H$2:$H$2047,Worksheet!BA$3,'Orders - December 2020'!$C$2:$C$2047,Worksheet!$F227),"-")</f>
        <v>-</v>
      </c>
      <c r="BB227" s="51" t="str">
        <f>IFERROR(AVERAGEIFS('Orders - December 2020'!$I$2:$I$2047,'Orders - December 2020'!$H$2:$H$2047,Worksheet!BB$3,'Orders - December 2020'!$C$2:$C$2047,Worksheet!$F227),"-")</f>
        <v>-</v>
      </c>
      <c r="BC227" s="51" t="str">
        <f>IFERROR(AVERAGEIFS('Orders - December 2020'!$I$2:$I$2047,'Orders - December 2020'!$H$2:$H$2047,Worksheet!BC$3,'Orders - December 2020'!$C$2:$C$2047,Worksheet!$F227),"-")</f>
        <v>-</v>
      </c>
      <c r="BD227" s="51" t="str">
        <f>IFERROR(AVERAGEIFS('Orders - December 2020'!$I$2:$I$2047,'Orders - December 2020'!$H$2:$H$2047,Worksheet!BD$3,'Orders - December 2020'!$C$2:$C$2047,Worksheet!$F227),"-")</f>
        <v>-</v>
      </c>
      <c r="BE227" s="51" t="str">
        <f>IFERROR(AVERAGEIFS('Orders - December 2020'!$I$2:$I$2047,'Orders - December 2020'!$H$2:$H$2047,Worksheet!BE$3,'Orders - December 2020'!$C$2:$C$2047,Worksheet!$F227),"-")</f>
        <v>-</v>
      </c>
      <c r="BF227" s="51" t="str">
        <f>IFERROR(AVERAGEIFS('Orders - December 2020'!$I$2:$I$2047,'Orders - December 2020'!$H$2:$H$2047,Worksheet!BF$3,'Orders - December 2020'!$C$2:$C$2047,Worksheet!$F227),"-")</f>
        <v>-</v>
      </c>
      <c r="BG227" s="51" t="str">
        <f>IFERROR(AVERAGEIFS('Orders - December 2020'!$I$2:$I$2047,'Orders - December 2020'!$H$2:$H$2047,Worksheet!BG$3,'Orders - December 2020'!$C$2:$C$2047,Worksheet!$F227),"-")</f>
        <v>-</v>
      </c>
      <c r="BH227" s="51" t="str">
        <f>IFERROR(AVERAGEIFS('Orders - December 2020'!$I$2:$I$2047,'Orders - December 2020'!$H$2:$H$2047,Worksheet!BH$3,'Orders - December 2020'!$C$2:$C$2047,Worksheet!$F227),"-")</f>
        <v>-</v>
      </c>
      <c r="BI227" s="51" t="str">
        <f>IFERROR(AVERAGEIFS('Orders - December 2020'!$I$2:$I$2047,'Orders - December 2020'!$H$2:$H$2047,Worksheet!BI$3,'Orders - December 2020'!$C$2:$C$2047,Worksheet!$F227),"-")</f>
        <v>-</v>
      </c>
      <c r="BJ227" s="51" t="str">
        <f>IFERROR(AVERAGEIFS('Orders - December 2020'!$I$2:$I$2047,'Orders - December 2020'!$H$2:$H$2047,Worksheet!BJ$3,'Orders - December 2020'!$C$2:$C$2047,Worksheet!$F227),"-")</f>
        <v>-</v>
      </c>
      <c r="BK227" s="51" t="str">
        <f>IFERROR(AVERAGEIFS('Orders - December 2020'!$I$2:$I$2047,'Orders - December 2020'!$H$2:$H$2047,Worksheet!BK$3,'Orders - December 2020'!$C$2:$C$2047,Worksheet!$F227),"-")</f>
        <v>-</v>
      </c>
      <c r="BL227" s="51" t="str">
        <f>IFERROR(AVERAGEIFS('Orders - December 2020'!$I$2:$I$2047,'Orders - December 2020'!$H$2:$H$2047,Worksheet!BL$3,'Orders - December 2020'!$C$2:$C$2047,Worksheet!$F227),"-")</f>
        <v>-</v>
      </c>
      <c r="BM227" s="51" t="str">
        <f>IFERROR(AVERAGEIFS('Orders - December 2020'!$I$2:$I$2047,'Orders - December 2020'!$H$2:$H$2047,Worksheet!BM$3,'Orders - December 2020'!$C$2:$C$2047,Worksheet!$F227),"-")</f>
        <v>-</v>
      </c>
      <c r="BN227" s="51" t="str">
        <f>IFERROR(AVERAGEIFS('Orders - December 2020'!$I$2:$I$2047,'Orders - December 2020'!$H$2:$H$2047,Worksheet!BN$3,'Orders - December 2020'!$C$2:$C$2047,Worksheet!$F227),"-")</f>
        <v>-</v>
      </c>
      <c r="BO227" s="51" t="str">
        <f>IFERROR(AVERAGEIFS('Orders - December 2020'!$I$2:$I$2047,'Orders - December 2020'!$H$2:$H$2047,Worksheet!BO$3,'Orders - December 2020'!$C$2:$C$2047,Worksheet!$F227),"-")</f>
        <v>-</v>
      </c>
      <c r="BP227" s="51" t="str">
        <f>IFERROR(AVERAGEIFS('Orders - December 2020'!$I$2:$I$2047,'Orders - December 2020'!$H$2:$H$2047,Worksheet!BP$3,'Orders - December 2020'!$C$2:$C$2047,Worksheet!$F227),"-")</f>
        <v>-</v>
      </c>
      <c r="BQ227" s="51" t="str">
        <f>IFERROR(AVERAGEIFS('Orders - December 2020'!$I$2:$I$2047,'Orders - December 2020'!$H$2:$H$2047,Worksheet!BQ$3,'Orders - December 2020'!$C$2:$C$2047,Worksheet!$F227),"-")</f>
        <v>-</v>
      </c>
      <c r="BR227" s="51" t="str">
        <f>IFERROR(AVERAGEIFS('Orders - December 2020'!$I$2:$I$2047,'Orders - December 2020'!$H$2:$H$2047,Worksheet!BR$3,'Orders - December 2020'!$C$2:$C$2047,Worksheet!$F227),"-")</f>
        <v>-</v>
      </c>
      <c r="BS227" s="51" t="str">
        <f>IFERROR(AVERAGEIFS('Orders - December 2020'!$I$2:$I$2047,'Orders - December 2020'!$H$2:$H$2047,Worksheet!BS$3,'Orders - December 2020'!$C$2:$C$2047,Worksheet!$F227),"-")</f>
        <v>-</v>
      </c>
      <c r="BT227" s="51" t="str">
        <f>IFERROR(AVERAGEIFS('Orders - December 2020'!$I$2:$I$2047,'Orders - December 2020'!$H$2:$H$2047,Worksheet!BT$3,'Orders - December 2020'!$C$2:$C$2047,Worksheet!$F227),"-")</f>
        <v>-</v>
      </c>
      <c r="BU227" s="51" t="str">
        <f>IFERROR(AVERAGEIFS('Orders - December 2020'!$I$2:$I$2047,'Orders - December 2020'!$H$2:$H$2047,Worksheet!BU$3,'Orders - December 2020'!$C$2:$C$2047,Worksheet!$F227),"-")</f>
        <v>-</v>
      </c>
      <c r="BV227" s="51" t="str">
        <f>IFERROR(AVERAGEIFS('Orders - December 2020'!$I$2:$I$2047,'Orders - December 2020'!$H$2:$H$2047,Worksheet!BV$3,'Orders - December 2020'!$C$2:$C$2047,Worksheet!$F227),"-")</f>
        <v>-</v>
      </c>
      <c r="BW227" s="51" t="str">
        <f>IFERROR(AVERAGEIFS('Orders - December 2020'!$I$2:$I$2047,'Orders - December 2020'!$H$2:$H$2047,Worksheet!BW$3,'Orders - December 2020'!$C$2:$C$2047,Worksheet!$F227),"-")</f>
        <v>-</v>
      </c>
      <c r="BX227" s="51" t="str">
        <f>IFERROR(AVERAGEIFS('Orders - December 2020'!$I$2:$I$2047,'Orders - December 2020'!$H$2:$H$2047,Worksheet!BX$3,'Orders - December 2020'!$C$2:$C$2047,Worksheet!$F227),"-")</f>
        <v>-</v>
      </c>
      <c r="BY227" s="51" t="str">
        <f>IFERROR(AVERAGEIFS('Orders - December 2020'!$I$2:$I$2047,'Orders - December 2020'!$H$2:$H$2047,Worksheet!BY$3,'Orders - December 2020'!$C$2:$C$2047,Worksheet!$F227),"-")</f>
        <v>-</v>
      </c>
      <c r="BZ227" s="51" t="str">
        <f>IFERROR(AVERAGEIFS('Orders - December 2020'!$I$2:$I$2047,'Orders - December 2020'!$H$2:$H$2047,Worksheet!BZ$3,'Orders - December 2020'!$C$2:$C$2047,Worksheet!$F227),"-")</f>
        <v>-</v>
      </c>
      <c r="CA227" s="51" t="str">
        <f>IFERROR(AVERAGEIFS('Orders - December 2020'!$I$2:$I$2047,'Orders - December 2020'!$H$2:$H$2047,Worksheet!CA$3,'Orders - December 2020'!$C$2:$C$2047,Worksheet!$F227),"-")</f>
        <v>-</v>
      </c>
      <c r="CB227" s="51" t="str">
        <f>IFERROR(AVERAGEIFS('Orders - December 2020'!$I$2:$I$2047,'Orders - December 2020'!$H$2:$H$2047,Worksheet!CB$3,'Orders - December 2020'!$C$2:$C$2047,Worksheet!$F227),"-")</f>
        <v>-</v>
      </c>
      <c r="CC227" s="51" t="str">
        <f>IFERROR(AVERAGEIFS('Orders - December 2020'!$I$2:$I$2047,'Orders - December 2020'!$H$2:$H$2047,Worksheet!CC$3,'Orders - December 2020'!$C$2:$C$2047,Worksheet!$F227),"-")</f>
        <v>-</v>
      </c>
      <c r="CD227" s="51" t="str">
        <f>IFERROR(AVERAGEIFS('Orders - December 2020'!$I$2:$I$2047,'Orders - December 2020'!$H$2:$H$2047,Worksheet!CD$3,'Orders - December 2020'!$C$2:$C$2047,Worksheet!$F227),"-")</f>
        <v>-</v>
      </c>
      <c r="CE227" s="51" t="str">
        <f>IFERROR(AVERAGEIFS('Orders - December 2020'!$I$2:$I$2047,'Orders - December 2020'!$H$2:$H$2047,Worksheet!CE$3,'Orders - December 2020'!$C$2:$C$2047,Worksheet!$F227),"-")</f>
        <v>-</v>
      </c>
      <c r="CF227" s="51" t="str">
        <f>IFERROR(AVERAGEIFS('Orders - December 2020'!$I$2:$I$2047,'Orders - December 2020'!$H$2:$H$2047,Worksheet!CF$3,'Orders - December 2020'!$C$2:$C$2047,Worksheet!$F227),"-")</f>
        <v>-</v>
      </c>
      <c r="CG227" s="51" t="str">
        <f>IFERROR(AVERAGEIFS('Orders - December 2020'!$I$2:$I$2047,'Orders - December 2020'!$H$2:$H$2047,Worksheet!CG$3,'Orders - December 2020'!$C$2:$C$2047,Worksheet!$F227),"-")</f>
        <v>-</v>
      </c>
      <c r="CH227" s="51" t="str">
        <f>IFERROR(AVERAGEIFS('Orders - December 2020'!$I$2:$I$2047,'Orders - December 2020'!$H$2:$H$2047,Worksheet!CH$3,'Orders - December 2020'!$C$2:$C$2047,Worksheet!$F227),"-")</f>
        <v>-</v>
      </c>
      <c r="CI227" s="51" t="str">
        <f>IFERROR(AVERAGEIFS('Orders - December 2020'!$I$2:$I$2047,'Orders - December 2020'!$H$2:$H$2047,Worksheet!CI$3,'Orders - December 2020'!$C$2:$C$2047,Worksheet!$F227),"-")</f>
        <v>-</v>
      </c>
      <c r="CJ227" s="51" t="str">
        <f>IFERROR(AVERAGEIFS('Orders - December 2020'!$I$2:$I$2047,'Orders - December 2020'!$H$2:$H$2047,Worksheet!CJ$3,'Orders - December 2020'!$C$2:$C$2047,Worksheet!$F227),"-")</f>
        <v>-</v>
      </c>
      <c r="CK227" s="51" t="str">
        <f>IFERROR(AVERAGEIFS('Orders - December 2020'!$I$2:$I$2047,'Orders - December 2020'!$H$2:$H$2047,Worksheet!CK$3,'Orders - December 2020'!$C$2:$C$2047,Worksheet!$F227),"-")</f>
        <v>-</v>
      </c>
      <c r="CL227" s="51" t="str">
        <f>IFERROR(AVERAGEIFS('Orders - December 2020'!$I$2:$I$2047,'Orders - December 2020'!$H$2:$H$2047,Worksheet!CL$3,'Orders - December 2020'!$C$2:$C$2047,Worksheet!$F227),"-")</f>
        <v>-</v>
      </c>
      <c r="CM227" s="51" t="str">
        <f>IFERROR(AVERAGEIFS('Orders - December 2020'!$I$2:$I$2047,'Orders - December 2020'!$H$2:$H$2047,Worksheet!CM$3,'Orders - December 2020'!$C$2:$C$2047,Worksheet!$F227),"-")</f>
        <v>-</v>
      </c>
      <c r="CN227" s="51" t="str">
        <f>IFERROR(AVERAGEIFS('Orders - December 2020'!$I$2:$I$2047,'Orders - December 2020'!$H$2:$H$2047,Worksheet!CN$3,'Orders - December 2020'!$C$2:$C$2047,Worksheet!$F227),"-")</f>
        <v>-</v>
      </c>
      <c r="CO227" s="51" t="str">
        <f>IFERROR(AVERAGEIFS('Orders - December 2020'!$I$2:$I$2047,'Orders - December 2020'!$H$2:$H$2047,Worksheet!CO$3,'Orders - December 2020'!$C$2:$C$2047,Worksheet!$F227),"-")</f>
        <v>-</v>
      </c>
      <c r="CP227" s="51" t="str">
        <f>IFERROR(AVERAGEIFS('Orders - December 2020'!$I$2:$I$2047,'Orders - December 2020'!$H$2:$H$2047,Worksheet!CP$3,'Orders - December 2020'!$C$2:$C$2047,Worksheet!$F227),"-")</f>
        <v>-</v>
      </c>
      <c r="CQ227" s="51" t="str">
        <f>IFERROR(AVERAGEIFS('Orders - December 2020'!$I$2:$I$2047,'Orders - December 2020'!$H$2:$H$2047,Worksheet!CQ$3,'Orders - December 2020'!$C$2:$C$2047,Worksheet!$F227),"-")</f>
        <v>-</v>
      </c>
      <c r="CR227" s="51" t="str">
        <f>IFERROR(AVERAGEIFS('Orders - December 2020'!$I$2:$I$2047,'Orders - December 2020'!$H$2:$H$2047,Worksheet!CR$3,'Orders - December 2020'!$C$2:$C$2047,Worksheet!$F227),"-")</f>
        <v>-</v>
      </c>
      <c r="CS227" s="51" t="str">
        <f>IFERROR(AVERAGEIFS('Orders - December 2020'!$I$2:$I$2047,'Orders - December 2020'!$H$2:$H$2047,Worksheet!CS$3,'Orders - December 2020'!$C$2:$C$2047,Worksheet!$F227),"-")</f>
        <v>-</v>
      </c>
      <c r="CT227" s="51" t="str">
        <f>IFERROR(AVERAGEIFS('Orders - December 2020'!$I$2:$I$2047,'Orders - December 2020'!$H$2:$H$2047,Worksheet!CT$3,'Orders - December 2020'!$C$2:$C$2047,Worksheet!$F227),"-")</f>
        <v>-</v>
      </c>
      <c r="CU227" s="51">
        <f>IFERROR(AVERAGEIFS('Orders - December 2020'!$I$2:$I$2047,'Orders - December 2020'!$H$2:$H$2047,Worksheet!CU$3,'Orders - December 2020'!$C$2:$C$2047,Worksheet!$F227),"-")</f>
        <v>2.75</v>
      </c>
      <c r="CV227" s="51" t="str">
        <f>IFERROR(AVERAGEIFS('Orders - December 2020'!$I$2:$I$2047,'Orders - December 2020'!$H$2:$H$2047,Worksheet!CV$3,'Orders - December 2020'!$C$2:$C$2047,Worksheet!$F227),"-")</f>
        <v>-</v>
      </c>
      <c r="CW227" s="51" t="str">
        <f>IFERROR(AVERAGEIFS('Orders - December 2020'!$I$2:$I$2047,'Orders - December 2020'!$H$2:$H$2047,Worksheet!CW$3,'Orders - December 2020'!$C$2:$C$2047,Worksheet!$F227),"-")</f>
        <v>-</v>
      </c>
      <c r="CX227" s="51">
        <f>IFERROR(AVERAGEIFS('Orders - December 2020'!$I$2:$I$2047,'Orders - December 2020'!$H$2:$H$2047,Worksheet!CX$3,'Orders - December 2020'!$C$2:$C$2047,Worksheet!$F227),"-")</f>
        <v>5</v>
      </c>
      <c r="CY227" s="51" t="str">
        <f>IFERROR(AVERAGEIFS('Orders - December 2020'!$I$2:$I$2047,'Orders - December 2020'!$H$2:$H$2047,Worksheet!CY$3,'Orders - December 2020'!$C$2:$C$2047,Worksheet!$F227),"-")</f>
        <v>-</v>
      </c>
      <c r="CZ227" s="51" t="str">
        <f>IFERROR(AVERAGEIFS('Orders - December 2020'!$I$2:$I$2047,'Orders - December 2020'!$H$2:$H$2047,Worksheet!CZ$3,'Orders - December 2020'!$C$2:$C$2047,Worksheet!$F227),"-")</f>
        <v>-</v>
      </c>
      <c r="DA227" s="51" t="str">
        <f>IFERROR(AVERAGEIFS('Orders - December 2020'!$I$2:$I$2047,'Orders - December 2020'!$H$2:$H$2047,Worksheet!DA$3,'Orders - December 2020'!$C$2:$C$2047,Worksheet!$F227),"-")</f>
        <v>-</v>
      </c>
      <c r="DB227" s="51" t="str">
        <f>IFERROR(AVERAGEIFS('Orders - December 2020'!$I$2:$I$2047,'Orders - December 2020'!$H$2:$H$2047,Worksheet!DB$3,'Orders - December 2020'!$C$2:$C$2047,Worksheet!$F227),"-")</f>
        <v>-</v>
      </c>
      <c r="DC227" s="51" t="str">
        <f>IFERROR(AVERAGEIFS('Orders - December 2020'!$I$2:$I$2047,'Orders - December 2020'!$H$2:$H$2047,Worksheet!DC$3,'Orders - December 2020'!$C$2:$C$2047,Worksheet!$F227),"-")</f>
        <v>-</v>
      </c>
      <c r="DD227" s="51" t="str">
        <f>IFERROR(AVERAGEIFS('Orders - December 2020'!$I$2:$I$2047,'Orders - December 2020'!$H$2:$H$2047,Worksheet!DD$3,'Orders - December 2020'!$C$2:$C$2047,Worksheet!$F227),"-")</f>
        <v>-</v>
      </c>
      <c r="DE227" s="51" t="str">
        <f>IFERROR(AVERAGEIFS('Orders - December 2020'!$I$2:$I$2047,'Orders - December 2020'!$H$2:$H$2047,Worksheet!DE$3,'Orders - December 2020'!$C$2:$C$2047,Worksheet!$F227),"-")</f>
        <v>-</v>
      </c>
      <c r="DF227" s="51" t="str">
        <f>IFERROR(AVERAGEIFS('Orders - December 2020'!$I$2:$I$2047,'Orders - December 2020'!$H$2:$H$2047,Worksheet!DF$3,'Orders - December 2020'!$C$2:$C$2047,Worksheet!$F227),"-")</f>
        <v>-</v>
      </c>
      <c r="DG227" s="51" t="str">
        <f>IFERROR(AVERAGEIFS('Orders - December 2020'!$I$2:$I$2047,'Orders - December 2020'!$H$2:$H$2047,Worksheet!DG$3,'Orders - December 2020'!$C$2:$C$2047,Worksheet!$F227),"-")</f>
        <v>-</v>
      </c>
      <c r="DH227" s="51" t="str">
        <f>IFERROR(AVERAGEIFS('Orders - December 2020'!$I$2:$I$2047,'Orders - December 2020'!$H$2:$H$2047,Worksheet!DH$3,'Orders - December 2020'!$C$2:$C$2047,Worksheet!$F227),"-")</f>
        <v>-</v>
      </c>
      <c r="DI227" s="51" t="str">
        <f>IFERROR(AVERAGEIFS('Orders - December 2020'!$I$2:$I$2047,'Orders - December 2020'!$H$2:$H$2047,Worksheet!DI$3,'Orders - December 2020'!$C$2:$C$2047,Worksheet!$F227),"-")</f>
        <v>-</v>
      </c>
      <c r="DJ227" s="51" t="str">
        <f>IFERROR(AVERAGEIFS('Orders - December 2020'!$I$2:$I$2047,'Orders - December 2020'!$H$2:$H$2047,Worksheet!DJ$3,'Orders - December 2020'!$C$2:$C$2047,Worksheet!$F227),"-")</f>
        <v>-</v>
      </c>
      <c r="DK227" s="51" t="str">
        <f>IFERROR(AVERAGEIFS('Orders - December 2020'!$I$2:$I$2047,'Orders - December 2020'!$H$2:$H$2047,Worksheet!DK$3,'Orders - December 2020'!$C$2:$C$2047,Worksheet!$F227),"-")</f>
        <v>-</v>
      </c>
      <c r="DL227" s="51" t="str">
        <f>IFERROR(AVERAGEIFS('Orders - December 2020'!$I$2:$I$2047,'Orders - December 2020'!$H$2:$H$2047,Worksheet!DL$3,'Orders - December 2020'!$C$2:$C$2047,Worksheet!$F227),"-")</f>
        <v>-</v>
      </c>
      <c r="DM227" s="51" t="str">
        <f>IFERROR(AVERAGEIFS('Orders - December 2020'!$I$2:$I$2047,'Orders - December 2020'!$H$2:$H$2047,Worksheet!DM$3,'Orders - December 2020'!$C$2:$C$2047,Worksheet!$F227),"-")</f>
        <v>-</v>
      </c>
      <c r="DN227" s="51" t="str">
        <f>IFERROR(AVERAGEIFS('Orders - December 2020'!$I$2:$I$2047,'Orders - December 2020'!$H$2:$H$2047,Worksheet!DN$3,'Orders - December 2020'!$C$2:$C$2047,Worksheet!$F227),"-")</f>
        <v>-</v>
      </c>
      <c r="DO227" s="51" t="str">
        <f>IFERROR(AVERAGEIFS('Orders - December 2020'!$I$2:$I$2047,'Orders - December 2020'!$H$2:$H$2047,Worksheet!DO$3,'Orders - December 2020'!$C$2:$C$2047,Worksheet!$F227),"-")</f>
        <v>-</v>
      </c>
      <c r="DP227" s="51" t="str">
        <f>IFERROR(AVERAGEIFS('Orders - December 2020'!$I$2:$I$2047,'Orders - December 2020'!$H$2:$H$2047,Worksheet!DP$3,'Orders - December 2020'!$C$2:$C$2047,Worksheet!$F227),"-")</f>
        <v>-</v>
      </c>
      <c r="DQ227" s="51" t="str">
        <f>IFERROR(AVERAGEIFS('Orders - December 2020'!$I$2:$I$2047,'Orders - December 2020'!$H$2:$H$2047,Worksheet!DQ$3,'Orders - December 2020'!$C$2:$C$2047,Worksheet!$F227),"-")</f>
        <v>-</v>
      </c>
      <c r="DR227" s="51" t="str">
        <f>IFERROR(AVERAGEIFS('Orders - December 2020'!$I$2:$I$2047,'Orders - December 2020'!$H$2:$H$2047,Worksheet!DR$3,'Orders - December 2020'!$C$2:$C$2047,Worksheet!$F227),"-")</f>
        <v>-</v>
      </c>
      <c r="DS227" s="51" t="str">
        <f>IFERROR(AVERAGEIFS('Orders - December 2020'!$I$2:$I$2047,'Orders - December 2020'!$H$2:$H$2047,Worksheet!DS$3,'Orders - December 2020'!$C$2:$C$2047,Worksheet!$F227),"-")</f>
        <v>-</v>
      </c>
      <c r="DT227" s="51" t="str">
        <f>IFERROR(AVERAGEIFS('Orders - December 2020'!$I$2:$I$2047,'Orders - December 2020'!$H$2:$H$2047,Worksheet!DT$3,'Orders - December 2020'!$C$2:$C$2047,Worksheet!$F227),"-")</f>
        <v>-</v>
      </c>
      <c r="DU227" s="51" t="str">
        <f>IFERROR(AVERAGEIFS('Orders - December 2020'!$I$2:$I$2047,'Orders - December 2020'!$H$2:$H$2047,Worksheet!DU$3,'Orders - December 2020'!$C$2:$C$2047,Worksheet!$F227),"-")</f>
        <v>-</v>
      </c>
      <c r="DV227" s="51" t="str">
        <f>IFERROR(AVERAGEIFS('Orders - December 2020'!$I$2:$I$2047,'Orders - December 2020'!$H$2:$H$2047,Worksheet!DV$3,'Orders - December 2020'!$C$2:$C$2047,Worksheet!$F227),"-")</f>
        <v>-</v>
      </c>
      <c r="DW227" s="51" t="str">
        <f>IFERROR(AVERAGEIFS('Orders - December 2020'!$I$2:$I$2047,'Orders - December 2020'!$H$2:$H$2047,Worksheet!DW$3,'Orders - December 2020'!$C$2:$C$2047,Worksheet!$F227),"-")</f>
        <v>-</v>
      </c>
      <c r="DX227" s="51" t="str">
        <f>IFERROR(AVERAGEIFS('Orders - December 2020'!$I$2:$I$2047,'Orders - December 2020'!$H$2:$H$2047,Worksheet!DX$3,'Orders - December 2020'!$C$2:$C$2047,Worksheet!$F227),"-")</f>
        <v>-</v>
      </c>
      <c r="DY227" s="51" t="str">
        <f>IFERROR(AVERAGEIFS('Orders - December 2020'!$I$2:$I$2047,'Orders - December 2020'!$H$2:$H$2047,Worksheet!DY$3,'Orders - December 2020'!$C$2:$C$2047,Worksheet!$F227),"-")</f>
        <v>-</v>
      </c>
      <c r="DZ227" s="51" t="str">
        <f>IFERROR(AVERAGEIFS('Orders - December 2020'!$I$2:$I$2047,'Orders - December 2020'!$H$2:$H$2047,Worksheet!DZ$3,'Orders - December 2020'!$C$2:$C$2047,Worksheet!$F227),"-")</f>
        <v>-</v>
      </c>
      <c r="EA227" s="51" t="str">
        <f>IFERROR(AVERAGEIFS('Orders - December 2020'!$I$2:$I$2047,'Orders - December 2020'!$H$2:$H$2047,Worksheet!EA$3,'Orders - December 2020'!$C$2:$C$2047,Worksheet!$F227),"-")</f>
        <v>-</v>
      </c>
      <c r="EB227" s="51" t="str">
        <f>IFERROR(AVERAGEIFS('Orders - December 2020'!$I$2:$I$2047,'Orders - December 2020'!$H$2:$H$2047,Worksheet!EB$3,'Orders - December 2020'!$C$2:$C$2047,Worksheet!$F227),"-")</f>
        <v>-</v>
      </c>
      <c r="EC227" s="51" t="str">
        <f>IFERROR(AVERAGEIFS('Orders - December 2020'!$I$2:$I$2047,'Orders - December 2020'!$H$2:$H$2047,Worksheet!EC$3,'Orders - December 2020'!$C$2:$C$2047,Worksheet!$F227),"-")</f>
        <v>-</v>
      </c>
      <c r="ED227" s="51" t="str">
        <f>IFERROR(AVERAGEIFS('Orders - December 2020'!$I$2:$I$2047,'Orders - December 2020'!$H$2:$H$2047,Worksheet!ED$3,'Orders - December 2020'!$C$2:$C$2047,Worksheet!$F227),"-")</f>
        <v>-</v>
      </c>
      <c r="EE227" s="51" t="str">
        <f>IFERROR(AVERAGEIFS('Orders - December 2020'!$I$2:$I$2047,'Orders - December 2020'!$H$2:$H$2047,Worksheet!EE$3,'Orders - December 2020'!$C$2:$C$2047,Worksheet!$F227),"-")</f>
        <v>-</v>
      </c>
      <c r="EF227" s="51" t="str">
        <f>IFERROR(AVERAGEIFS('Orders - December 2020'!$I$2:$I$2047,'Orders - December 2020'!$H$2:$H$2047,Worksheet!EF$3,'Orders - December 2020'!$C$2:$C$2047,Worksheet!$F227),"-")</f>
        <v>-</v>
      </c>
      <c r="EG227" s="51" t="str">
        <f>IFERROR(AVERAGEIFS('Orders - December 2020'!$I$2:$I$2047,'Orders - December 2020'!$H$2:$H$2047,Worksheet!EG$3,'Orders - December 2020'!$C$2:$C$2047,Worksheet!$F227),"-")</f>
        <v>-</v>
      </c>
      <c r="EH227" s="51" t="str">
        <f>IFERROR(AVERAGEIFS('Orders - December 2020'!$I$2:$I$2047,'Orders - December 2020'!$H$2:$H$2047,Worksheet!EH$3,'Orders - December 2020'!$C$2:$C$2047,Worksheet!$F227),"-")</f>
        <v>-</v>
      </c>
      <c r="EI227" s="51" t="str">
        <f>IFERROR(AVERAGEIFS('Orders - December 2020'!$I$2:$I$2047,'Orders - December 2020'!$H$2:$H$2047,Worksheet!EI$3,'Orders - December 2020'!$C$2:$C$2047,Worksheet!$F227),"-")</f>
        <v>-</v>
      </c>
      <c r="EJ227" s="51" t="str">
        <f>IFERROR(AVERAGEIFS('Orders - December 2020'!$I$2:$I$2047,'Orders - December 2020'!$H$2:$H$2047,Worksheet!EJ$3,'Orders - December 2020'!$C$2:$C$2047,Worksheet!$F227),"-")</f>
        <v>-</v>
      </c>
      <c r="EK227" s="51" t="str">
        <f>IFERROR(AVERAGEIFS('Orders - December 2020'!$I$2:$I$2047,'Orders - December 2020'!$H$2:$H$2047,Worksheet!EK$3,'Orders - December 2020'!$C$2:$C$2047,Worksheet!$F227),"-")</f>
        <v>-</v>
      </c>
      <c r="EL227" s="51" t="str">
        <f>IFERROR(AVERAGEIFS('Orders - December 2020'!$I$2:$I$2047,'Orders - December 2020'!$H$2:$H$2047,Worksheet!EL$3,'Orders - December 2020'!$C$2:$C$2047,Worksheet!$F227),"-")</f>
        <v>-</v>
      </c>
      <c r="EM227" s="51" t="str">
        <f>IFERROR(AVERAGEIFS('Orders - December 2020'!$I$2:$I$2047,'Orders - December 2020'!$H$2:$H$2047,Worksheet!EM$3,'Orders - December 2020'!$C$2:$C$2047,Worksheet!$F227),"-")</f>
        <v>-</v>
      </c>
      <c r="EN227" s="51" t="str">
        <f>IFERROR(AVERAGEIFS('Orders - December 2020'!$I$2:$I$2047,'Orders - December 2020'!$H$2:$H$2047,Worksheet!EN$3,'Orders - December 2020'!$C$2:$C$2047,Worksheet!$F227),"-")</f>
        <v>-</v>
      </c>
      <c r="EO227" s="51" t="str">
        <f>IFERROR(AVERAGEIFS('Orders - December 2020'!$I$2:$I$2047,'Orders - December 2020'!$H$2:$H$2047,Worksheet!EO$3,'Orders - December 2020'!$C$2:$C$2047,Worksheet!$F227),"-")</f>
        <v>-</v>
      </c>
      <c r="EP227" s="51" t="str">
        <f>IFERROR(AVERAGEIFS('Orders - December 2020'!$I$2:$I$2047,'Orders - December 2020'!$H$2:$H$2047,Worksheet!EP$3,'Orders - December 2020'!$C$2:$C$2047,Worksheet!$F227),"-")</f>
        <v>-</v>
      </c>
      <c r="EQ227" s="51" t="str">
        <f>IFERROR(AVERAGEIFS('Orders - December 2020'!$I$2:$I$2047,'Orders - December 2020'!$H$2:$H$2047,Worksheet!EQ$3,'Orders - December 2020'!$C$2:$C$2047,Worksheet!$F227),"-")</f>
        <v>-</v>
      </c>
      <c r="ER227" s="51" t="str">
        <f>IFERROR(AVERAGEIFS('Orders - December 2020'!$I$2:$I$2047,'Orders - December 2020'!$H$2:$H$2047,Worksheet!ER$3,'Orders - December 2020'!$C$2:$C$2047,Worksheet!$F227),"-")</f>
        <v>-</v>
      </c>
      <c r="ES227" s="51" t="str">
        <f>IFERROR(AVERAGEIFS('Orders - December 2020'!$I$2:$I$2047,'Orders - December 2020'!$H$2:$H$2047,Worksheet!ES$3,'Orders - December 2020'!$C$2:$C$2047,Worksheet!$F227),"-")</f>
        <v>-</v>
      </c>
      <c r="ET227" s="51" t="str">
        <f>IFERROR(AVERAGEIFS('Orders - December 2020'!$I$2:$I$2047,'Orders - December 2020'!$H$2:$H$2047,Worksheet!ET$3,'Orders - December 2020'!$C$2:$C$2047,Worksheet!$F227),"-")</f>
        <v>-</v>
      </c>
      <c r="EU227" s="51" t="str">
        <f>IFERROR(AVERAGEIFS('Orders - December 2020'!$I$2:$I$2047,'Orders - December 2020'!$H$2:$H$2047,Worksheet!EU$3,'Orders - December 2020'!$C$2:$C$2047,Worksheet!$F227),"-")</f>
        <v>-</v>
      </c>
      <c r="EV227" s="51" t="str">
        <f>IFERROR(AVERAGEIFS('Orders - December 2020'!$I$2:$I$2047,'Orders - December 2020'!$H$2:$H$2047,Worksheet!EV$3,'Orders - December 2020'!$C$2:$C$2047,Worksheet!$F227),"-")</f>
        <v>-</v>
      </c>
      <c r="EW227" s="51" t="str">
        <f>IFERROR(AVERAGEIFS('Orders - December 2020'!$I$2:$I$2047,'Orders - December 2020'!$H$2:$H$2047,Worksheet!EW$3,'Orders - December 2020'!$C$2:$C$2047,Worksheet!$F227),"-")</f>
        <v>-</v>
      </c>
      <c r="EX227" s="51" t="str">
        <f>IFERROR(AVERAGEIFS('Orders - December 2020'!$I$2:$I$2047,'Orders - December 2020'!$H$2:$H$2047,Worksheet!EX$3,'Orders - December 2020'!$C$2:$C$2047,Worksheet!$F227),"-")</f>
        <v>-</v>
      </c>
      <c r="EY227" s="51" t="str">
        <f>IFERROR(AVERAGEIFS('Orders - December 2020'!$I$2:$I$2047,'Orders - December 2020'!$H$2:$H$2047,Worksheet!EY$3,'Orders - December 2020'!$C$2:$C$2047,Worksheet!$F227),"-")</f>
        <v>-</v>
      </c>
      <c r="EZ227" s="51" t="str">
        <f>IFERROR(AVERAGEIFS('Orders - December 2020'!$I$2:$I$2047,'Orders - December 2020'!$H$2:$H$2047,Worksheet!EZ$3,'Orders - December 2020'!$C$2:$C$2047,Worksheet!$F227),"-")</f>
        <v>-</v>
      </c>
      <c r="FA227" s="51" t="str">
        <f>IFERROR(AVERAGEIFS('Orders - December 2020'!$I$2:$I$2047,'Orders - December 2020'!$H$2:$H$2047,Worksheet!FA$3,'Orders - December 2020'!$C$2:$C$2047,Worksheet!$F227),"-")</f>
        <v>-</v>
      </c>
      <c r="FB227" s="51" t="str">
        <f>IFERROR(AVERAGEIFS('Orders - December 2020'!$I$2:$I$2047,'Orders - December 2020'!$H$2:$H$2047,Worksheet!FB$3,'Orders - December 2020'!$C$2:$C$2047,Worksheet!$F227),"-")</f>
        <v>-</v>
      </c>
      <c r="FC227" s="51" t="str">
        <f>IFERROR(AVERAGEIFS('Orders - December 2020'!$I$2:$I$2047,'Orders - December 2020'!$H$2:$H$2047,Worksheet!FC$3,'Orders - December 2020'!$C$2:$C$2047,Worksheet!$F227),"-")</f>
        <v>-</v>
      </c>
      <c r="FD227" s="51" t="str">
        <f>IFERROR(AVERAGEIFS('Orders - December 2020'!$I$2:$I$2047,'Orders - December 2020'!$H$2:$H$2047,Worksheet!FD$3,'Orders - December 2020'!$C$2:$C$2047,Worksheet!$F227),"-")</f>
        <v>-</v>
      </c>
      <c r="FE227" s="51" t="str">
        <f>IFERROR(AVERAGEIFS('Orders - December 2020'!$I$2:$I$2047,'Orders - December 2020'!$H$2:$H$2047,Worksheet!FE$3,'Orders - December 2020'!$C$2:$C$2047,Worksheet!$F227),"-")</f>
        <v>-</v>
      </c>
      <c r="FF227" s="51" t="str">
        <f>IFERROR(AVERAGEIFS('Orders - December 2020'!$I$2:$I$2047,'Orders - December 2020'!$H$2:$H$2047,Worksheet!FF$3,'Orders - December 2020'!$C$2:$C$2047,Worksheet!$F227),"-")</f>
        <v>-</v>
      </c>
      <c r="FG227" s="52" t="str">
        <f>IFERROR(AVERAGEIFS('Orders - December 2020'!$I$2:$I$2047,'Orders - December 2020'!$H$2:$H$2047,Worksheet!FG$3,'Orders - December 2020'!$C$2:$C$2047,Worksheet!$F227),"-")</f>
        <v>-</v>
      </c>
    </row>
    <row r="228" spans="6:163">
      <c r="F228" s="45" t="str">
        <v>Bukky Minimarts</v>
      </c>
      <c r="G228" s="50" t="str">
        <f>IFERROR(AVERAGEIFS('Orders - December 2020'!$I$2:$I$2047,'Orders - December 2020'!$H$2:$H$2047,Worksheet!G$3,'Orders - December 2020'!$C$2:$C$2047,Worksheet!$F228),"-")</f>
        <v>-</v>
      </c>
      <c r="H228" s="51" t="str">
        <f>IFERROR(AVERAGEIFS('Orders - December 2020'!$I$2:$I$2047,'Orders - December 2020'!$H$2:$H$2047,Worksheet!H$3,'Orders - December 2020'!$C$2:$C$2047,Worksheet!$F228),"-")</f>
        <v>-</v>
      </c>
      <c r="I228" s="51" t="str">
        <f>IFERROR(AVERAGEIFS('Orders - December 2020'!$I$2:$I$2047,'Orders - December 2020'!$H$2:$H$2047,Worksheet!I$3,'Orders - December 2020'!$C$2:$C$2047,Worksheet!$F228),"-")</f>
        <v>-</v>
      </c>
      <c r="J228" s="51" t="str">
        <f>IFERROR(AVERAGEIFS('Orders - December 2020'!$I$2:$I$2047,'Orders - December 2020'!$H$2:$H$2047,Worksheet!J$3,'Orders - December 2020'!$C$2:$C$2047,Worksheet!$F228),"-")</f>
        <v>-</v>
      </c>
      <c r="K228" s="51" t="str">
        <f>IFERROR(AVERAGEIFS('Orders - December 2020'!$I$2:$I$2047,'Orders - December 2020'!$H$2:$H$2047,Worksheet!K$3,'Orders - December 2020'!$C$2:$C$2047,Worksheet!$F228),"-")</f>
        <v>-</v>
      </c>
      <c r="L228" s="51" t="str">
        <f>IFERROR(AVERAGEIFS('Orders - December 2020'!$I$2:$I$2047,'Orders - December 2020'!$H$2:$H$2047,Worksheet!L$3,'Orders - December 2020'!$C$2:$C$2047,Worksheet!$F228),"-")</f>
        <v>-</v>
      </c>
      <c r="M228" s="51" t="str">
        <f>IFERROR(AVERAGEIFS('Orders - December 2020'!$I$2:$I$2047,'Orders - December 2020'!$H$2:$H$2047,Worksheet!M$3,'Orders - December 2020'!$C$2:$C$2047,Worksheet!$F228),"-")</f>
        <v>-</v>
      </c>
      <c r="N228" s="51" t="str">
        <f>IFERROR(AVERAGEIFS('Orders - December 2020'!$I$2:$I$2047,'Orders - December 2020'!$H$2:$H$2047,Worksheet!N$3,'Orders - December 2020'!$C$2:$C$2047,Worksheet!$F228),"-")</f>
        <v>-</v>
      </c>
      <c r="O228" s="51" t="str">
        <f>IFERROR(AVERAGEIFS('Orders - December 2020'!$I$2:$I$2047,'Orders - December 2020'!$H$2:$H$2047,Worksheet!O$3,'Orders - December 2020'!$C$2:$C$2047,Worksheet!$F228),"-")</f>
        <v>-</v>
      </c>
      <c r="P228" s="51" t="str">
        <f>IFERROR(AVERAGEIFS('Orders - December 2020'!$I$2:$I$2047,'Orders - December 2020'!$H$2:$H$2047,Worksheet!P$3,'Orders - December 2020'!$C$2:$C$2047,Worksheet!$F228),"-")</f>
        <v>-</v>
      </c>
      <c r="Q228" s="51" t="str">
        <f>IFERROR(AVERAGEIFS('Orders - December 2020'!$I$2:$I$2047,'Orders - December 2020'!$H$2:$H$2047,Worksheet!Q$3,'Orders - December 2020'!$C$2:$C$2047,Worksheet!$F228),"-")</f>
        <v>-</v>
      </c>
      <c r="R228" s="51" t="str">
        <f>IFERROR(AVERAGEIFS('Orders - December 2020'!$I$2:$I$2047,'Orders - December 2020'!$H$2:$H$2047,Worksheet!R$3,'Orders - December 2020'!$C$2:$C$2047,Worksheet!$F228),"-")</f>
        <v>-</v>
      </c>
      <c r="S228" s="51" t="str">
        <f>IFERROR(AVERAGEIFS('Orders - December 2020'!$I$2:$I$2047,'Orders - December 2020'!$H$2:$H$2047,Worksheet!S$3,'Orders - December 2020'!$C$2:$C$2047,Worksheet!$F228),"-")</f>
        <v>-</v>
      </c>
      <c r="T228" s="51" t="str">
        <f>IFERROR(AVERAGEIFS('Orders - December 2020'!$I$2:$I$2047,'Orders - December 2020'!$H$2:$H$2047,Worksheet!T$3,'Orders - December 2020'!$C$2:$C$2047,Worksheet!$F228),"-")</f>
        <v>-</v>
      </c>
      <c r="U228" s="51" t="str">
        <f>IFERROR(AVERAGEIFS('Orders - December 2020'!$I$2:$I$2047,'Orders - December 2020'!$H$2:$H$2047,Worksheet!U$3,'Orders - December 2020'!$C$2:$C$2047,Worksheet!$F228),"-")</f>
        <v>-</v>
      </c>
      <c r="V228" s="51" t="str">
        <f>IFERROR(AVERAGEIFS('Orders - December 2020'!$I$2:$I$2047,'Orders - December 2020'!$H$2:$H$2047,Worksheet!V$3,'Orders - December 2020'!$C$2:$C$2047,Worksheet!$F228),"-")</f>
        <v>-</v>
      </c>
      <c r="W228" s="51" t="str">
        <f>IFERROR(AVERAGEIFS('Orders - December 2020'!$I$2:$I$2047,'Orders - December 2020'!$H$2:$H$2047,Worksheet!W$3,'Orders - December 2020'!$C$2:$C$2047,Worksheet!$F228),"-")</f>
        <v>-</v>
      </c>
      <c r="X228" s="51" t="str">
        <f>IFERROR(AVERAGEIFS('Orders - December 2020'!$I$2:$I$2047,'Orders - December 2020'!$H$2:$H$2047,Worksheet!X$3,'Orders - December 2020'!$C$2:$C$2047,Worksheet!$F228),"-")</f>
        <v>-</v>
      </c>
      <c r="Y228" s="51" t="str">
        <f>IFERROR(AVERAGEIFS('Orders - December 2020'!$I$2:$I$2047,'Orders - December 2020'!$H$2:$H$2047,Worksheet!Y$3,'Orders - December 2020'!$C$2:$C$2047,Worksheet!$F228),"-")</f>
        <v>-</v>
      </c>
      <c r="Z228" s="51" t="str">
        <f>IFERROR(AVERAGEIFS('Orders - December 2020'!$I$2:$I$2047,'Orders - December 2020'!$H$2:$H$2047,Worksheet!Z$3,'Orders - December 2020'!$C$2:$C$2047,Worksheet!$F228),"-")</f>
        <v>-</v>
      </c>
      <c r="AA228" s="51" t="str">
        <f>IFERROR(AVERAGEIFS('Orders - December 2020'!$I$2:$I$2047,'Orders - December 2020'!$H$2:$H$2047,Worksheet!AA$3,'Orders - December 2020'!$C$2:$C$2047,Worksheet!$F228),"-")</f>
        <v>-</v>
      </c>
      <c r="AB228" s="51" t="str">
        <f>IFERROR(AVERAGEIFS('Orders - December 2020'!$I$2:$I$2047,'Orders - December 2020'!$H$2:$H$2047,Worksheet!AB$3,'Orders - December 2020'!$C$2:$C$2047,Worksheet!$F228),"-")</f>
        <v>-</v>
      </c>
      <c r="AC228" s="51" t="str">
        <f>IFERROR(AVERAGEIFS('Orders - December 2020'!$I$2:$I$2047,'Orders - December 2020'!$H$2:$H$2047,Worksheet!AC$3,'Orders - December 2020'!$C$2:$C$2047,Worksheet!$F228),"-")</f>
        <v>-</v>
      </c>
      <c r="AD228" s="51" t="str">
        <f>IFERROR(AVERAGEIFS('Orders - December 2020'!$I$2:$I$2047,'Orders - December 2020'!$H$2:$H$2047,Worksheet!AD$3,'Orders - December 2020'!$C$2:$C$2047,Worksheet!$F228),"-")</f>
        <v>-</v>
      </c>
      <c r="AE228" s="51" t="str">
        <f>IFERROR(AVERAGEIFS('Orders - December 2020'!$I$2:$I$2047,'Orders - December 2020'!$H$2:$H$2047,Worksheet!AE$3,'Orders - December 2020'!$C$2:$C$2047,Worksheet!$F228),"-")</f>
        <v>-</v>
      </c>
      <c r="AF228" s="51" t="str">
        <f>IFERROR(AVERAGEIFS('Orders - December 2020'!$I$2:$I$2047,'Orders - December 2020'!$H$2:$H$2047,Worksheet!AF$3,'Orders - December 2020'!$C$2:$C$2047,Worksheet!$F228),"-")</f>
        <v>-</v>
      </c>
      <c r="AG228" s="51" t="str">
        <f>IFERROR(AVERAGEIFS('Orders - December 2020'!$I$2:$I$2047,'Orders - December 2020'!$H$2:$H$2047,Worksheet!AG$3,'Orders - December 2020'!$C$2:$C$2047,Worksheet!$F228),"-")</f>
        <v>-</v>
      </c>
      <c r="AH228" s="51" t="str">
        <f>IFERROR(AVERAGEIFS('Orders - December 2020'!$I$2:$I$2047,'Orders - December 2020'!$H$2:$H$2047,Worksheet!AH$3,'Orders - December 2020'!$C$2:$C$2047,Worksheet!$F228),"-")</f>
        <v>-</v>
      </c>
      <c r="AI228" s="51" t="str">
        <f>IFERROR(AVERAGEIFS('Orders - December 2020'!$I$2:$I$2047,'Orders - December 2020'!$H$2:$H$2047,Worksheet!AI$3,'Orders - December 2020'!$C$2:$C$2047,Worksheet!$F228),"-")</f>
        <v>-</v>
      </c>
      <c r="AJ228" s="51" t="str">
        <f>IFERROR(AVERAGEIFS('Orders - December 2020'!$I$2:$I$2047,'Orders - December 2020'!$H$2:$H$2047,Worksheet!AJ$3,'Orders - December 2020'!$C$2:$C$2047,Worksheet!$F228),"-")</f>
        <v>-</v>
      </c>
      <c r="AK228" s="51" t="str">
        <f>IFERROR(AVERAGEIFS('Orders - December 2020'!$I$2:$I$2047,'Orders - December 2020'!$H$2:$H$2047,Worksheet!AK$3,'Orders - December 2020'!$C$2:$C$2047,Worksheet!$F228),"-")</f>
        <v>-</v>
      </c>
      <c r="AL228" s="51" t="str">
        <f>IFERROR(AVERAGEIFS('Orders - December 2020'!$I$2:$I$2047,'Orders - December 2020'!$H$2:$H$2047,Worksheet!AL$3,'Orders - December 2020'!$C$2:$C$2047,Worksheet!$F228),"-")</f>
        <v>-</v>
      </c>
      <c r="AM228" s="51" t="str">
        <f>IFERROR(AVERAGEIFS('Orders - December 2020'!$I$2:$I$2047,'Orders - December 2020'!$H$2:$H$2047,Worksheet!AM$3,'Orders - December 2020'!$C$2:$C$2047,Worksheet!$F228),"-")</f>
        <v>-</v>
      </c>
      <c r="AN228" s="51" t="str">
        <f>IFERROR(AVERAGEIFS('Orders - December 2020'!$I$2:$I$2047,'Orders - December 2020'!$H$2:$H$2047,Worksheet!AN$3,'Orders - December 2020'!$C$2:$C$2047,Worksheet!$F228),"-")</f>
        <v>-</v>
      </c>
      <c r="AO228" s="51" t="str">
        <f>IFERROR(AVERAGEIFS('Orders - December 2020'!$I$2:$I$2047,'Orders - December 2020'!$H$2:$H$2047,Worksheet!AO$3,'Orders - December 2020'!$C$2:$C$2047,Worksheet!$F228),"-")</f>
        <v>-</v>
      </c>
      <c r="AP228" s="51" t="str">
        <f>IFERROR(AVERAGEIFS('Orders - December 2020'!$I$2:$I$2047,'Orders - December 2020'!$H$2:$H$2047,Worksheet!AP$3,'Orders - December 2020'!$C$2:$C$2047,Worksheet!$F228),"-")</f>
        <v>-</v>
      </c>
      <c r="AQ228" s="51" t="str">
        <f>IFERROR(AVERAGEIFS('Orders - December 2020'!$I$2:$I$2047,'Orders - December 2020'!$H$2:$H$2047,Worksheet!AQ$3,'Orders - December 2020'!$C$2:$C$2047,Worksheet!$F228),"-")</f>
        <v>-</v>
      </c>
      <c r="AR228" s="51" t="str">
        <f>IFERROR(AVERAGEIFS('Orders - December 2020'!$I$2:$I$2047,'Orders - December 2020'!$H$2:$H$2047,Worksheet!AR$3,'Orders - December 2020'!$C$2:$C$2047,Worksheet!$F228),"-")</f>
        <v>-</v>
      </c>
      <c r="AS228" s="51" t="str">
        <f>IFERROR(AVERAGEIFS('Orders - December 2020'!$I$2:$I$2047,'Orders - December 2020'!$H$2:$H$2047,Worksheet!AS$3,'Orders - December 2020'!$C$2:$C$2047,Worksheet!$F228),"-")</f>
        <v>-</v>
      </c>
      <c r="AT228" s="51" t="str">
        <f>IFERROR(AVERAGEIFS('Orders - December 2020'!$I$2:$I$2047,'Orders - December 2020'!$H$2:$H$2047,Worksheet!AT$3,'Orders - December 2020'!$C$2:$C$2047,Worksheet!$F228),"-")</f>
        <v>-</v>
      </c>
      <c r="AU228" s="51" t="str">
        <f>IFERROR(AVERAGEIFS('Orders - December 2020'!$I$2:$I$2047,'Orders - December 2020'!$H$2:$H$2047,Worksheet!AU$3,'Orders - December 2020'!$C$2:$C$2047,Worksheet!$F228),"-")</f>
        <v>-</v>
      </c>
      <c r="AV228" s="51" t="str">
        <f>IFERROR(AVERAGEIFS('Orders - December 2020'!$I$2:$I$2047,'Orders - December 2020'!$H$2:$H$2047,Worksheet!AV$3,'Orders - December 2020'!$C$2:$C$2047,Worksheet!$F228),"-")</f>
        <v>-</v>
      </c>
      <c r="AW228" s="51" t="str">
        <f>IFERROR(AVERAGEIFS('Orders - December 2020'!$I$2:$I$2047,'Orders - December 2020'!$H$2:$H$2047,Worksheet!AW$3,'Orders - December 2020'!$C$2:$C$2047,Worksheet!$F228),"-")</f>
        <v>-</v>
      </c>
      <c r="AX228" s="51" t="str">
        <f>IFERROR(AVERAGEIFS('Orders - December 2020'!$I$2:$I$2047,'Orders - December 2020'!$H$2:$H$2047,Worksheet!AX$3,'Orders - December 2020'!$C$2:$C$2047,Worksheet!$F228),"-")</f>
        <v>-</v>
      </c>
      <c r="AY228" s="51" t="str">
        <f>IFERROR(AVERAGEIFS('Orders - December 2020'!$I$2:$I$2047,'Orders - December 2020'!$H$2:$H$2047,Worksheet!AY$3,'Orders - December 2020'!$C$2:$C$2047,Worksheet!$F228),"-")</f>
        <v>-</v>
      </c>
      <c r="AZ228" s="51" t="str">
        <f>IFERROR(AVERAGEIFS('Orders - December 2020'!$I$2:$I$2047,'Orders - December 2020'!$H$2:$H$2047,Worksheet!AZ$3,'Orders - December 2020'!$C$2:$C$2047,Worksheet!$F228),"-")</f>
        <v>-</v>
      </c>
      <c r="BA228" s="51" t="str">
        <f>IFERROR(AVERAGEIFS('Orders - December 2020'!$I$2:$I$2047,'Orders - December 2020'!$H$2:$H$2047,Worksheet!BA$3,'Orders - December 2020'!$C$2:$C$2047,Worksheet!$F228),"-")</f>
        <v>-</v>
      </c>
      <c r="BB228" s="51" t="str">
        <f>IFERROR(AVERAGEIFS('Orders - December 2020'!$I$2:$I$2047,'Orders - December 2020'!$H$2:$H$2047,Worksheet!BB$3,'Orders - December 2020'!$C$2:$C$2047,Worksheet!$F228),"-")</f>
        <v>-</v>
      </c>
      <c r="BC228" s="51" t="str">
        <f>IFERROR(AVERAGEIFS('Orders - December 2020'!$I$2:$I$2047,'Orders - December 2020'!$H$2:$H$2047,Worksheet!BC$3,'Orders - December 2020'!$C$2:$C$2047,Worksheet!$F228),"-")</f>
        <v>-</v>
      </c>
      <c r="BD228" s="51" t="str">
        <f>IFERROR(AVERAGEIFS('Orders - December 2020'!$I$2:$I$2047,'Orders - December 2020'!$H$2:$H$2047,Worksheet!BD$3,'Orders - December 2020'!$C$2:$C$2047,Worksheet!$F228),"-")</f>
        <v>-</v>
      </c>
      <c r="BE228" s="51" t="str">
        <f>IFERROR(AVERAGEIFS('Orders - December 2020'!$I$2:$I$2047,'Orders - December 2020'!$H$2:$H$2047,Worksheet!BE$3,'Orders - December 2020'!$C$2:$C$2047,Worksheet!$F228),"-")</f>
        <v>-</v>
      </c>
      <c r="BF228" s="51" t="str">
        <f>IFERROR(AVERAGEIFS('Orders - December 2020'!$I$2:$I$2047,'Orders - December 2020'!$H$2:$H$2047,Worksheet!BF$3,'Orders - December 2020'!$C$2:$C$2047,Worksheet!$F228),"-")</f>
        <v>-</v>
      </c>
      <c r="BG228" s="51" t="str">
        <f>IFERROR(AVERAGEIFS('Orders - December 2020'!$I$2:$I$2047,'Orders - December 2020'!$H$2:$H$2047,Worksheet!BG$3,'Orders - December 2020'!$C$2:$C$2047,Worksheet!$F228),"-")</f>
        <v>-</v>
      </c>
      <c r="BH228" s="51" t="str">
        <f>IFERROR(AVERAGEIFS('Orders - December 2020'!$I$2:$I$2047,'Orders - December 2020'!$H$2:$H$2047,Worksheet!BH$3,'Orders - December 2020'!$C$2:$C$2047,Worksheet!$F228),"-")</f>
        <v>-</v>
      </c>
      <c r="BI228" s="51" t="str">
        <f>IFERROR(AVERAGEIFS('Orders - December 2020'!$I$2:$I$2047,'Orders - December 2020'!$H$2:$H$2047,Worksheet!BI$3,'Orders - December 2020'!$C$2:$C$2047,Worksheet!$F228),"-")</f>
        <v>-</v>
      </c>
      <c r="BJ228" s="51" t="str">
        <f>IFERROR(AVERAGEIFS('Orders - December 2020'!$I$2:$I$2047,'Orders - December 2020'!$H$2:$H$2047,Worksheet!BJ$3,'Orders - December 2020'!$C$2:$C$2047,Worksheet!$F228),"-")</f>
        <v>-</v>
      </c>
      <c r="BK228" s="51" t="str">
        <f>IFERROR(AVERAGEIFS('Orders - December 2020'!$I$2:$I$2047,'Orders - December 2020'!$H$2:$H$2047,Worksheet!BK$3,'Orders - December 2020'!$C$2:$C$2047,Worksheet!$F228),"-")</f>
        <v>-</v>
      </c>
      <c r="BL228" s="51" t="str">
        <f>IFERROR(AVERAGEIFS('Orders - December 2020'!$I$2:$I$2047,'Orders - December 2020'!$H$2:$H$2047,Worksheet!BL$3,'Orders - December 2020'!$C$2:$C$2047,Worksheet!$F228),"-")</f>
        <v>-</v>
      </c>
      <c r="BM228" s="51" t="str">
        <f>IFERROR(AVERAGEIFS('Orders - December 2020'!$I$2:$I$2047,'Orders - December 2020'!$H$2:$H$2047,Worksheet!BM$3,'Orders - December 2020'!$C$2:$C$2047,Worksheet!$F228),"-")</f>
        <v>-</v>
      </c>
      <c r="BN228" s="51" t="str">
        <f>IFERROR(AVERAGEIFS('Orders - December 2020'!$I$2:$I$2047,'Orders - December 2020'!$H$2:$H$2047,Worksheet!BN$3,'Orders - December 2020'!$C$2:$C$2047,Worksheet!$F228),"-")</f>
        <v>-</v>
      </c>
      <c r="BO228" s="51" t="str">
        <f>IFERROR(AVERAGEIFS('Orders - December 2020'!$I$2:$I$2047,'Orders - December 2020'!$H$2:$H$2047,Worksheet!BO$3,'Orders - December 2020'!$C$2:$C$2047,Worksheet!$F228),"-")</f>
        <v>-</v>
      </c>
      <c r="BP228" s="51" t="str">
        <f>IFERROR(AVERAGEIFS('Orders - December 2020'!$I$2:$I$2047,'Orders - December 2020'!$H$2:$H$2047,Worksheet!BP$3,'Orders - December 2020'!$C$2:$C$2047,Worksheet!$F228),"-")</f>
        <v>-</v>
      </c>
      <c r="BQ228" s="51" t="str">
        <f>IFERROR(AVERAGEIFS('Orders - December 2020'!$I$2:$I$2047,'Orders - December 2020'!$H$2:$H$2047,Worksheet!BQ$3,'Orders - December 2020'!$C$2:$C$2047,Worksheet!$F228),"-")</f>
        <v>-</v>
      </c>
      <c r="BR228" s="51" t="str">
        <f>IFERROR(AVERAGEIFS('Orders - December 2020'!$I$2:$I$2047,'Orders - December 2020'!$H$2:$H$2047,Worksheet!BR$3,'Orders - December 2020'!$C$2:$C$2047,Worksheet!$F228),"-")</f>
        <v>-</v>
      </c>
      <c r="BS228" s="51" t="str">
        <f>IFERROR(AVERAGEIFS('Orders - December 2020'!$I$2:$I$2047,'Orders - December 2020'!$H$2:$H$2047,Worksheet!BS$3,'Orders - December 2020'!$C$2:$C$2047,Worksheet!$F228),"-")</f>
        <v>-</v>
      </c>
      <c r="BT228" s="51" t="str">
        <f>IFERROR(AVERAGEIFS('Orders - December 2020'!$I$2:$I$2047,'Orders - December 2020'!$H$2:$H$2047,Worksheet!BT$3,'Orders - December 2020'!$C$2:$C$2047,Worksheet!$F228),"-")</f>
        <v>-</v>
      </c>
      <c r="BU228" s="51" t="str">
        <f>IFERROR(AVERAGEIFS('Orders - December 2020'!$I$2:$I$2047,'Orders - December 2020'!$H$2:$H$2047,Worksheet!BU$3,'Orders - December 2020'!$C$2:$C$2047,Worksheet!$F228),"-")</f>
        <v>-</v>
      </c>
      <c r="BV228" s="51" t="str">
        <f>IFERROR(AVERAGEIFS('Orders - December 2020'!$I$2:$I$2047,'Orders - December 2020'!$H$2:$H$2047,Worksheet!BV$3,'Orders - December 2020'!$C$2:$C$2047,Worksheet!$F228),"-")</f>
        <v>-</v>
      </c>
      <c r="BW228" s="51" t="str">
        <f>IFERROR(AVERAGEIFS('Orders - December 2020'!$I$2:$I$2047,'Orders - December 2020'!$H$2:$H$2047,Worksheet!BW$3,'Orders - December 2020'!$C$2:$C$2047,Worksheet!$F228),"-")</f>
        <v>-</v>
      </c>
      <c r="BX228" s="51" t="str">
        <f>IFERROR(AVERAGEIFS('Orders - December 2020'!$I$2:$I$2047,'Orders - December 2020'!$H$2:$H$2047,Worksheet!BX$3,'Orders - December 2020'!$C$2:$C$2047,Worksheet!$F228),"-")</f>
        <v>-</v>
      </c>
      <c r="BY228" s="51" t="str">
        <f>IFERROR(AVERAGEIFS('Orders - December 2020'!$I$2:$I$2047,'Orders - December 2020'!$H$2:$H$2047,Worksheet!BY$3,'Orders - December 2020'!$C$2:$C$2047,Worksheet!$F228),"-")</f>
        <v>-</v>
      </c>
      <c r="BZ228" s="51" t="str">
        <f>IFERROR(AVERAGEIFS('Orders - December 2020'!$I$2:$I$2047,'Orders - December 2020'!$H$2:$H$2047,Worksheet!BZ$3,'Orders - December 2020'!$C$2:$C$2047,Worksheet!$F228),"-")</f>
        <v>-</v>
      </c>
      <c r="CA228" s="51" t="str">
        <f>IFERROR(AVERAGEIFS('Orders - December 2020'!$I$2:$I$2047,'Orders - December 2020'!$H$2:$H$2047,Worksheet!CA$3,'Orders - December 2020'!$C$2:$C$2047,Worksheet!$F228),"-")</f>
        <v>-</v>
      </c>
      <c r="CB228" s="51" t="str">
        <f>IFERROR(AVERAGEIFS('Orders - December 2020'!$I$2:$I$2047,'Orders - December 2020'!$H$2:$H$2047,Worksheet!CB$3,'Orders - December 2020'!$C$2:$C$2047,Worksheet!$F228),"-")</f>
        <v>-</v>
      </c>
      <c r="CC228" s="51" t="str">
        <f>IFERROR(AVERAGEIFS('Orders - December 2020'!$I$2:$I$2047,'Orders - December 2020'!$H$2:$H$2047,Worksheet!CC$3,'Orders - December 2020'!$C$2:$C$2047,Worksheet!$F228),"-")</f>
        <v>-</v>
      </c>
      <c r="CD228" s="51" t="str">
        <f>IFERROR(AVERAGEIFS('Orders - December 2020'!$I$2:$I$2047,'Orders - December 2020'!$H$2:$H$2047,Worksheet!CD$3,'Orders - December 2020'!$C$2:$C$2047,Worksheet!$F228),"-")</f>
        <v>-</v>
      </c>
      <c r="CE228" s="51" t="str">
        <f>IFERROR(AVERAGEIFS('Orders - December 2020'!$I$2:$I$2047,'Orders - December 2020'!$H$2:$H$2047,Worksheet!CE$3,'Orders - December 2020'!$C$2:$C$2047,Worksheet!$F228),"-")</f>
        <v>-</v>
      </c>
      <c r="CF228" s="51" t="str">
        <f>IFERROR(AVERAGEIFS('Orders - December 2020'!$I$2:$I$2047,'Orders - December 2020'!$H$2:$H$2047,Worksheet!CF$3,'Orders - December 2020'!$C$2:$C$2047,Worksheet!$F228),"-")</f>
        <v>-</v>
      </c>
      <c r="CG228" s="51" t="str">
        <f>IFERROR(AVERAGEIFS('Orders - December 2020'!$I$2:$I$2047,'Orders - December 2020'!$H$2:$H$2047,Worksheet!CG$3,'Orders - December 2020'!$C$2:$C$2047,Worksheet!$F228),"-")</f>
        <v>-</v>
      </c>
      <c r="CH228" s="51" t="str">
        <f>IFERROR(AVERAGEIFS('Orders - December 2020'!$I$2:$I$2047,'Orders - December 2020'!$H$2:$H$2047,Worksheet!CH$3,'Orders - December 2020'!$C$2:$C$2047,Worksheet!$F228),"-")</f>
        <v>-</v>
      </c>
      <c r="CI228" s="51" t="str">
        <f>IFERROR(AVERAGEIFS('Orders - December 2020'!$I$2:$I$2047,'Orders - December 2020'!$H$2:$H$2047,Worksheet!CI$3,'Orders - December 2020'!$C$2:$C$2047,Worksheet!$F228),"-")</f>
        <v>-</v>
      </c>
      <c r="CJ228" s="51" t="str">
        <f>IFERROR(AVERAGEIFS('Orders - December 2020'!$I$2:$I$2047,'Orders - December 2020'!$H$2:$H$2047,Worksheet!CJ$3,'Orders - December 2020'!$C$2:$C$2047,Worksheet!$F228),"-")</f>
        <v>-</v>
      </c>
      <c r="CK228" s="51" t="str">
        <f>IFERROR(AVERAGEIFS('Orders - December 2020'!$I$2:$I$2047,'Orders - December 2020'!$H$2:$H$2047,Worksheet!CK$3,'Orders - December 2020'!$C$2:$C$2047,Worksheet!$F228),"-")</f>
        <v>-</v>
      </c>
      <c r="CL228" s="51" t="str">
        <f>IFERROR(AVERAGEIFS('Orders - December 2020'!$I$2:$I$2047,'Orders - December 2020'!$H$2:$H$2047,Worksheet!CL$3,'Orders - December 2020'!$C$2:$C$2047,Worksheet!$F228),"-")</f>
        <v>-</v>
      </c>
      <c r="CM228" s="51" t="str">
        <f>IFERROR(AVERAGEIFS('Orders - December 2020'!$I$2:$I$2047,'Orders - December 2020'!$H$2:$H$2047,Worksheet!CM$3,'Orders - December 2020'!$C$2:$C$2047,Worksheet!$F228),"-")</f>
        <v>-</v>
      </c>
      <c r="CN228" s="51" t="str">
        <f>IFERROR(AVERAGEIFS('Orders - December 2020'!$I$2:$I$2047,'Orders - December 2020'!$H$2:$H$2047,Worksheet!CN$3,'Orders - December 2020'!$C$2:$C$2047,Worksheet!$F228),"-")</f>
        <v>-</v>
      </c>
      <c r="CO228" s="51" t="str">
        <f>IFERROR(AVERAGEIFS('Orders - December 2020'!$I$2:$I$2047,'Orders - December 2020'!$H$2:$H$2047,Worksheet!CO$3,'Orders - December 2020'!$C$2:$C$2047,Worksheet!$F228),"-")</f>
        <v>-</v>
      </c>
      <c r="CP228" s="51" t="str">
        <f>IFERROR(AVERAGEIFS('Orders - December 2020'!$I$2:$I$2047,'Orders - December 2020'!$H$2:$H$2047,Worksheet!CP$3,'Orders - December 2020'!$C$2:$C$2047,Worksheet!$F228),"-")</f>
        <v>-</v>
      </c>
      <c r="CQ228" s="51" t="str">
        <f>IFERROR(AVERAGEIFS('Orders - December 2020'!$I$2:$I$2047,'Orders - December 2020'!$H$2:$H$2047,Worksheet!CQ$3,'Orders - December 2020'!$C$2:$C$2047,Worksheet!$F228),"-")</f>
        <v>-</v>
      </c>
      <c r="CR228" s="51" t="str">
        <f>IFERROR(AVERAGEIFS('Orders - December 2020'!$I$2:$I$2047,'Orders - December 2020'!$H$2:$H$2047,Worksheet!CR$3,'Orders - December 2020'!$C$2:$C$2047,Worksheet!$F228),"-")</f>
        <v>-</v>
      </c>
      <c r="CS228" s="51" t="str">
        <f>IFERROR(AVERAGEIFS('Orders - December 2020'!$I$2:$I$2047,'Orders - December 2020'!$H$2:$H$2047,Worksheet!CS$3,'Orders - December 2020'!$C$2:$C$2047,Worksheet!$F228),"-")</f>
        <v>-</v>
      </c>
      <c r="CT228" s="51" t="str">
        <f>IFERROR(AVERAGEIFS('Orders - December 2020'!$I$2:$I$2047,'Orders - December 2020'!$H$2:$H$2047,Worksheet!CT$3,'Orders - December 2020'!$C$2:$C$2047,Worksheet!$F228),"-")</f>
        <v>-</v>
      </c>
      <c r="CU228" s="51" t="str">
        <f>IFERROR(AVERAGEIFS('Orders - December 2020'!$I$2:$I$2047,'Orders - December 2020'!$H$2:$H$2047,Worksheet!CU$3,'Orders - December 2020'!$C$2:$C$2047,Worksheet!$F228),"-")</f>
        <v>-</v>
      </c>
      <c r="CV228" s="51" t="str">
        <f>IFERROR(AVERAGEIFS('Orders - December 2020'!$I$2:$I$2047,'Orders - December 2020'!$H$2:$H$2047,Worksheet!CV$3,'Orders - December 2020'!$C$2:$C$2047,Worksheet!$F228),"-")</f>
        <v>-</v>
      </c>
      <c r="CW228" s="51" t="str">
        <f>IFERROR(AVERAGEIFS('Orders - December 2020'!$I$2:$I$2047,'Orders - December 2020'!$H$2:$H$2047,Worksheet!CW$3,'Orders - December 2020'!$C$2:$C$2047,Worksheet!$F228),"-")</f>
        <v>-</v>
      </c>
      <c r="CX228" s="51" t="str">
        <f>IFERROR(AVERAGEIFS('Orders - December 2020'!$I$2:$I$2047,'Orders - December 2020'!$H$2:$H$2047,Worksheet!CX$3,'Orders - December 2020'!$C$2:$C$2047,Worksheet!$F228),"-")</f>
        <v>-</v>
      </c>
      <c r="CY228" s="51">
        <f>IFERROR(AVERAGEIFS('Orders - December 2020'!$I$2:$I$2047,'Orders - December 2020'!$H$2:$H$2047,Worksheet!CY$3,'Orders - December 2020'!$C$2:$C$2047,Worksheet!$F228),"-")</f>
        <v>9</v>
      </c>
      <c r="CZ228" s="51" t="str">
        <f>IFERROR(AVERAGEIFS('Orders - December 2020'!$I$2:$I$2047,'Orders - December 2020'!$H$2:$H$2047,Worksheet!CZ$3,'Orders - December 2020'!$C$2:$C$2047,Worksheet!$F228),"-")</f>
        <v>-</v>
      </c>
      <c r="DA228" s="51" t="str">
        <f>IFERROR(AVERAGEIFS('Orders - December 2020'!$I$2:$I$2047,'Orders - December 2020'!$H$2:$H$2047,Worksheet!DA$3,'Orders - December 2020'!$C$2:$C$2047,Worksheet!$F228),"-")</f>
        <v>-</v>
      </c>
      <c r="DB228" s="51" t="str">
        <f>IFERROR(AVERAGEIFS('Orders - December 2020'!$I$2:$I$2047,'Orders - December 2020'!$H$2:$H$2047,Worksheet!DB$3,'Orders - December 2020'!$C$2:$C$2047,Worksheet!$F228),"-")</f>
        <v>-</v>
      </c>
      <c r="DC228" s="51" t="str">
        <f>IFERROR(AVERAGEIFS('Orders - December 2020'!$I$2:$I$2047,'Orders - December 2020'!$H$2:$H$2047,Worksheet!DC$3,'Orders - December 2020'!$C$2:$C$2047,Worksheet!$F228),"-")</f>
        <v>-</v>
      </c>
      <c r="DD228" s="51" t="str">
        <f>IFERROR(AVERAGEIFS('Orders - December 2020'!$I$2:$I$2047,'Orders - December 2020'!$H$2:$H$2047,Worksheet!DD$3,'Orders - December 2020'!$C$2:$C$2047,Worksheet!$F228),"-")</f>
        <v>-</v>
      </c>
      <c r="DE228" s="51" t="str">
        <f>IFERROR(AVERAGEIFS('Orders - December 2020'!$I$2:$I$2047,'Orders - December 2020'!$H$2:$H$2047,Worksheet!DE$3,'Orders - December 2020'!$C$2:$C$2047,Worksheet!$F228),"-")</f>
        <v>-</v>
      </c>
      <c r="DF228" s="51" t="str">
        <f>IFERROR(AVERAGEIFS('Orders - December 2020'!$I$2:$I$2047,'Orders - December 2020'!$H$2:$H$2047,Worksheet!DF$3,'Orders - December 2020'!$C$2:$C$2047,Worksheet!$F228),"-")</f>
        <v>-</v>
      </c>
      <c r="DG228" s="51" t="str">
        <f>IFERROR(AVERAGEIFS('Orders - December 2020'!$I$2:$I$2047,'Orders - December 2020'!$H$2:$H$2047,Worksheet!DG$3,'Orders - December 2020'!$C$2:$C$2047,Worksheet!$F228),"-")</f>
        <v>-</v>
      </c>
      <c r="DH228" s="51" t="str">
        <f>IFERROR(AVERAGEIFS('Orders - December 2020'!$I$2:$I$2047,'Orders - December 2020'!$H$2:$H$2047,Worksheet!DH$3,'Orders - December 2020'!$C$2:$C$2047,Worksheet!$F228),"-")</f>
        <v>-</v>
      </c>
      <c r="DI228" s="51" t="str">
        <f>IFERROR(AVERAGEIFS('Orders - December 2020'!$I$2:$I$2047,'Orders - December 2020'!$H$2:$H$2047,Worksheet!DI$3,'Orders - December 2020'!$C$2:$C$2047,Worksheet!$F228),"-")</f>
        <v>-</v>
      </c>
      <c r="DJ228" s="51" t="str">
        <f>IFERROR(AVERAGEIFS('Orders - December 2020'!$I$2:$I$2047,'Orders - December 2020'!$H$2:$H$2047,Worksheet!DJ$3,'Orders - December 2020'!$C$2:$C$2047,Worksheet!$F228),"-")</f>
        <v>-</v>
      </c>
      <c r="DK228" s="51" t="str">
        <f>IFERROR(AVERAGEIFS('Orders - December 2020'!$I$2:$I$2047,'Orders - December 2020'!$H$2:$H$2047,Worksheet!DK$3,'Orders - December 2020'!$C$2:$C$2047,Worksheet!$F228),"-")</f>
        <v>-</v>
      </c>
      <c r="DL228" s="51" t="str">
        <f>IFERROR(AVERAGEIFS('Orders - December 2020'!$I$2:$I$2047,'Orders - December 2020'!$H$2:$H$2047,Worksheet!DL$3,'Orders - December 2020'!$C$2:$C$2047,Worksheet!$F228),"-")</f>
        <v>-</v>
      </c>
      <c r="DM228" s="51" t="str">
        <f>IFERROR(AVERAGEIFS('Orders - December 2020'!$I$2:$I$2047,'Orders - December 2020'!$H$2:$H$2047,Worksheet!DM$3,'Orders - December 2020'!$C$2:$C$2047,Worksheet!$F228),"-")</f>
        <v>-</v>
      </c>
      <c r="DN228" s="51" t="str">
        <f>IFERROR(AVERAGEIFS('Orders - December 2020'!$I$2:$I$2047,'Orders - December 2020'!$H$2:$H$2047,Worksheet!DN$3,'Orders - December 2020'!$C$2:$C$2047,Worksheet!$F228),"-")</f>
        <v>-</v>
      </c>
      <c r="DO228" s="51" t="str">
        <f>IFERROR(AVERAGEIFS('Orders - December 2020'!$I$2:$I$2047,'Orders - December 2020'!$H$2:$H$2047,Worksheet!DO$3,'Orders - December 2020'!$C$2:$C$2047,Worksheet!$F228),"-")</f>
        <v>-</v>
      </c>
      <c r="DP228" s="51" t="str">
        <f>IFERROR(AVERAGEIFS('Orders - December 2020'!$I$2:$I$2047,'Orders - December 2020'!$H$2:$H$2047,Worksheet!DP$3,'Orders - December 2020'!$C$2:$C$2047,Worksheet!$F228),"-")</f>
        <v>-</v>
      </c>
      <c r="DQ228" s="51" t="str">
        <f>IFERROR(AVERAGEIFS('Orders - December 2020'!$I$2:$I$2047,'Orders - December 2020'!$H$2:$H$2047,Worksheet!DQ$3,'Orders - December 2020'!$C$2:$C$2047,Worksheet!$F228),"-")</f>
        <v>-</v>
      </c>
      <c r="DR228" s="51" t="str">
        <f>IFERROR(AVERAGEIFS('Orders - December 2020'!$I$2:$I$2047,'Orders - December 2020'!$H$2:$H$2047,Worksheet!DR$3,'Orders - December 2020'!$C$2:$C$2047,Worksheet!$F228),"-")</f>
        <v>-</v>
      </c>
      <c r="DS228" s="51" t="str">
        <f>IFERROR(AVERAGEIFS('Orders - December 2020'!$I$2:$I$2047,'Orders - December 2020'!$H$2:$H$2047,Worksheet!DS$3,'Orders - December 2020'!$C$2:$C$2047,Worksheet!$F228),"-")</f>
        <v>-</v>
      </c>
      <c r="DT228" s="51" t="str">
        <f>IFERROR(AVERAGEIFS('Orders - December 2020'!$I$2:$I$2047,'Orders - December 2020'!$H$2:$H$2047,Worksheet!DT$3,'Orders - December 2020'!$C$2:$C$2047,Worksheet!$F228),"-")</f>
        <v>-</v>
      </c>
      <c r="DU228" s="51" t="str">
        <f>IFERROR(AVERAGEIFS('Orders - December 2020'!$I$2:$I$2047,'Orders - December 2020'!$H$2:$H$2047,Worksheet!DU$3,'Orders - December 2020'!$C$2:$C$2047,Worksheet!$F228),"-")</f>
        <v>-</v>
      </c>
      <c r="DV228" s="51" t="str">
        <f>IFERROR(AVERAGEIFS('Orders - December 2020'!$I$2:$I$2047,'Orders - December 2020'!$H$2:$H$2047,Worksheet!DV$3,'Orders - December 2020'!$C$2:$C$2047,Worksheet!$F228),"-")</f>
        <v>-</v>
      </c>
      <c r="DW228" s="51" t="str">
        <f>IFERROR(AVERAGEIFS('Orders - December 2020'!$I$2:$I$2047,'Orders - December 2020'!$H$2:$H$2047,Worksheet!DW$3,'Orders - December 2020'!$C$2:$C$2047,Worksheet!$F228),"-")</f>
        <v>-</v>
      </c>
      <c r="DX228" s="51" t="str">
        <f>IFERROR(AVERAGEIFS('Orders - December 2020'!$I$2:$I$2047,'Orders - December 2020'!$H$2:$H$2047,Worksheet!DX$3,'Orders - December 2020'!$C$2:$C$2047,Worksheet!$F228),"-")</f>
        <v>-</v>
      </c>
      <c r="DY228" s="51" t="str">
        <f>IFERROR(AVERAGEIFS('Orders - December 2020'!$I$2:$I$2047,'Orders - December 2020'!$H$2:$H$2047,Worksheet!DY$3,'Orders - December 2020'!$C$2:$C$2047,Worksheet!$F228),"-")</f>
        <v>-</v>
      </c>
      <c r="DZ228" s="51" t="str">
        <f>IFERROR(AVERAGEIFS('Orders - December 2020'!$I$2:$I$2047,'Orders - December 2020'!$H$2:$H$2047,Worksheet!DZ$3,'Orders - December 2020'!$C$2:$C$2047,Worksheet!$F228),"-")</f>
        <v>-</v>
      </c>
      <c r="EA228" s="51" t="str">
        <f>IFERROR(AVERAGEIFS('Orders - December 2020'!$I$2:$I$2047,'Orders - December 2020'!$H$2:$H$2047,Worksheet!EA$3,'Orders - December 2020'!$C$2:$C$2047,Worksheet!$F228),"-")</f>
        <v>-</v>
      </c>
      <c r="EB228" s="51" t="str">
        <f>IFERROR(AVERAGEIFS('Orders - December 2020'!$I$2:$I$2047,'Orders - December 2020'!$H$2:$H$2047,Worksheet!EB$3,'Orders - December 2020'!$C$2:$C$2047,Worksheet!$F228),"-")</f>
        <v>-</v>
      </c>
      <c r="EC228" s="51" t="str">
        <f>IFERROR(AVERAGEIFS('Orders - December 2020'!$I$2:$I$2047,'Orders - December 2020'!$H$2:$H$2047,Worksheet!EC$3,'Orders - December 2020'!$C$2:$C$2047,Worksheet!$F228),"-")</f>
        <v>-</v>
      </c>
      <c r="ED228" s="51" t="str">
        <f>IFERROR(AVERAGEIFS('Orders - December 2020'!$I$2:$I$2047,'Orders - December 2020'!$H$2:$H$2047,Worksheet!ED$3,'Orders - December 2020'!$C$2:$C$2047,Worksheet!$F228),"-")</f>
        <v>-</v>
      </c>
      <c r="EE228" s="51" t="str">
        <f>IFERROR(AVERAGEIFS('Orders - December 2020'!$I$2:$I$2047,'Orders - December 2020'!$H$2:$H$2047,Worksheet!EE$3,'Orders - December 2020'!$C$2:$C$2047,Worksheet!$F228),"-")</f>
        <v>-</v>
      </c>
      <c r="EF228" s="51" t="str">
        <f>IFERROR(AVERAGEIFS('Orders - December 2020'!$I$2:$I$2047,'Orders - December 2020'!$H$2:$H$2047,Worksheet!EF$3,'Orders - December 2020'!$C$2:$C$2047,Worksheet!$F228),"-")</f>
        <v>-</v>
      </c>
      <c r="EG228" s="51" t="str">
        <f>IFERROR(AVERAGEIFS('Orders - December 2020'!$I$2:$I$2047,'Orders - December 2020'!$H$2:$H$2047,Worksheet!EG$3,'Orders - December 2020'!$C$2:$C$2047,Worksheet!$F228),"-")</f>
        <v>-</v>
      </c>
      <c r="EH228" s="51" t="str">
        <f>IFERROR(AVERAGEIFS('Orders - December 2020'!$I$2:$I$2047,'Orders - December 2020'!$H$2:$H$2047,Worksheet!EH$3,'Orders - December 2020'!$C$2:$C$2047,Worksheet!$F228),"-")</f>
        <v>-</v>
      </c>
      <c r="EI228" s="51" t="str">
        <f>IFERROR(AVERAGEIFS('Orders - December 2020'!$I$2:$I$2047,'Orders - December 2020'!$H$2:$H$2047,Worksheet!EI$3,'Orders - December 2020'!$C$2:$C$2047,Worksheet!$F228),"-")</f>
        <v>-</v>
      </c>
      <c r="EJ228" s="51" t="str">
        <f>IFERROR(AVERAGEIFS('Orders - December 2020'!$I$2:$I$2047,'Orders - December 2020'!$H$2:$H$2047,Worksheet!EJ$3,'Orders - December 2020'!$C$2:$C$2047,Worksheet!$F228),"-")</f>
        <v>-</v>
      </c>
      <c r="EK228" s="51" t="str">
        <f>IFERROR(AVERAGEIFS('Orders - December 2020'!$I$2:$I$2047,'Orders - December 2020'!$H$2:$H$2047,Worksheet!EK$3,'Orders - December 2020'!$C$2:$C$2047,Worksheet!$F228),"-")</f>
        <v>-</v>
      </c>
      <c r="EL228" s="51" t="str">
        <f>IFERROR(AVERAGEIFS('Orders - December 2020'!$I$2:$I$2047,'Orders - December 2020'!$H$2:$H$2047,Worksheet!EL$3,'Orders - December 2020'!$C$2:$C$2047,Worksheet!$F228),"-")</f>
        <v>-</v>
      </c>
      <c r="EM228" s="51" t="str">
        <f>IFERROR(AVERAGEIFS('Orders - December 2020'!$I$2:$I$2047,'Orders - December 2020'!$H$2:$H$2047,Worksheet!EM$3,'Orders - December 2020'!$C$2:$C$2047,Worksheet!$F228),"-")</f>
        <v>-</v>
      </c>
      <c r="EN228" s="51" t="str">
        <f>IFERROR(AVERAGEIFS('Orders - December 2020'!$I$2:$I$2047,'Orders - December 2020'!$H$2:$H$2047,Worksheet!EN$3,'Orders - December 2020'!$C$2:$C$2047,Worksheet!$F228),"-")</f>
        <v>-</v>
      </c>
      <c r="EO228" s="51" t="str">
        <f>IFERROR(AVERAGEIFS('Orders - December 2020'!$I$2:$I$2047,'Orders - December 2020'!$H$2:$H$2047,Worksheet!EO$3,'Orders - December 2020'!$C$2:$C$2047,Worksheet!$F228),"-")</f>
        <v>-</v>
      </c>
      <c r="EP228" s="51" t="str">
        <f>IFERROR(AVERAGEIFS('Orders - December 2020'!$I$2:$I$2047,'Orders - December 2020'!$H$2:$H$2047,Worksheet!EP$3,'Orders - December 2020'!$C$2:$C$2047,Worksheet!$F228),"-")</f>
        <v>-</v>
      </c>
      <c r="EQ228" s="51" t="str">
        <f>IFERROR(AVERAGEIFS('Orders - December 2020'!$I$2:$I$2047,'Orders - December 2020'!$H$2:$H$2047,Worksheet!EQ$3,'Orders - December 2020'!$C$2:$C$2047,Worksheet!$F228),"-")</f>
        <v>-</v>
      </c>
      <c r="ER228" s="51" t="str">
        <f>IFERROR(AVERAGEIFS('Orders - December 2020'!$I$2:$I$2047,'Orders - December 2020'!$H$2:$H$2047,Worksheet!ER$3,'Orders - December 2020'!$C$2:$C$2047,Worksheet!$F228),"-")</f>
        <v>-</v>
      </c>
      <c r="ES228" s="51" t="str">
        <f>IFERROR(AVERAGEIFS('Orders - December 2020'!$I$2:$I$2047,'Orders - December 2020'!$H$2:$H$2047,Worksheet!ES$3,'Orders - December 2020'!$C$2:$C$2047,Worksheet!$F228),"-")</f>
        <v>-</v>
      </c>
      <c r="ET228" s="51" t="str">
        <f>IFERROR(AVERAGEIFS('Orders - December 2020'!$I$2:$I$2047,'Orders - December 2020'!$H$2:$H$2047,Worksheet!ET$3,'Orders - December 2020'!$C$2:$C$2047,Worksheet!$F228),"-")</f>
        <v>-</v>
      </c>
      <c r="EU228" s="51" t="str">
        <f>IFERROR(AVERAGEIFS('Orders - December 2020'!$I$2:$I$2047,'Orders - December 2020'!$H$2:$H$2047,Worksheet!EU$3,'Orders - December 2020'!$C$2:$C$2047,Worksheet!$F228),"-")</f>
        <v>-</v>
      </c>
      <c r="EV228" s="51" t="str">
        <f>IFERROR(AVERAGEIFS('Orders - December 2020'!$I$2:$I$2047,'Orders - December 2020'!$H$2:$H$2047,Worksheet!EV$3,'Orders - December 2020'!$C$2:$C$2047,Worksheet!$F228),"-")</f>
        <v>-</v>
      </c>
      <c r="EW228" s="51" t="str">
        <f>IFERROR(AVERAGEIFS('Orders - December 2020'!$I$2:$I$2047,'Orders - December 2020'!$H$2:$H$2047,Worksheet!EW$3,'Orders - December 2020'!$C$2:$C$2047,Worksheet!$F228),"-")</f>
        <v>-</v>
      </c>
      <c r="EX228" s="51" t="str">
        <f>IFERROR(AVERAGEIFS('Orders - December 2020'!$I$2:$I$2047,'Orders - December 2020'!$H$2:$H$2047,Worksheet!EX$3,'Orders - December 2020'!$C$2:$C$2047,Worksheet!$F228),"-")</f>
        <v>-</v>
      </c>
      <c r="EY228" s="51" t="str">
        <f>IFERROR(AVERAGEIFS('Orders - December 2020'!$I$2:$I$2047,'Orders - December 2020'!$H$2:$H$2047,Worksheet!EY$3,'Orders - December 2020'!$C$2:$C$2047,Worksheet!$F228),"-")</f>
        <v>-</v>
      </c>
      <c r="EZ228" s="51" t="str">
        <f>IFERROR(AVERAGEIFS('Orders - December 2020'!$I$2:$I$2047,'Orders - December 2020'!$H$2:$H$2047,Worksheet!EZ$3,'Orders - December 2020'!$C$2:$C$2047,Worksheet!$F228),"-")</f>
        <v>-</v>
      </c>
      <c r="FA228" s="51" t="str">
        <f>IFERROR(AVERAGEIFS('Orders - December 2020'!$I$2:$I$2047,'Orders - December 2020'!$H$2:$H$2047,Worksheet!FA$3,'Orders - December 2020'!$C$2:$C$2047,Worksheet!$F228),"-")</f>
        <v>-</v>
      </c>
      <c r="FB228" s="51" t="str">
        <f>IFERROR(AVERAGEIFS('Orders - December 2020'!$I$2:$I$2047,'Orders - December 2020'!$H$2:$H$2047,Worksheet!FB$3,'Orders - December 2020'!$C$2:$C$2047,Worksheet!$F228),"-")</f>
        <v>-</v>
      </c>
      <c r="FC228" s="51" t="str">
        <f>IFERROR(AVERAGEIFS('Orders - December 2020'!$I$2:$I$2047,'Orders - December 2020'!$H$2:$H$2047,Worksheet!FC$3,'Orders - December 2020'!$C$2:$C$2047,Worksheet!$F228),"-")</f>
        <v>-</v>
      </c>
      <c r="FD228" s="51" t="str">
        <f>IFERROR(AVERAGEIFS('Orders - December 2020'!$I$2:$I$2047,'Orders - December 2020'!$H$2:$H$2047,Worksheet!FD$3,'Orders - December 2020'!$C$2:$C$2047,Worksheet!$F228),"-")</f>
        <v>-</v>
      </c>
      <c r="FE228" s="51" t="str">
        <f>IFERROR(AVERAGEIFS('Orders - December 2020'!$I$2:$I$2047,'Orders - December 2020'!$H$2:$H$2047,Worksheet!FE$3,'Orders - December 2020'!$C$2:$C$2047,Worksheet!$F228),"-")</f>
        <v>-</v>
      </c>
      <c r="FF228" s="51" t="str">
        <f>IFERROR(AVERAGEIFS('Orders - December 2020'!$I$2:$I$2047,'Orders - December 2020'!$H$2:$H$2047,Worksheet!FF$3,'Orders - December 2020'!$C$2:$C$2047,Worksheet!$F228),"-")</f>
        <v>-</v>
      </c>
      <c r="FG228" s="52" t="str">
        <f>IFERROR(AVERAGEIFS('Orders - December 2020'!$I$2:$I$2047,'Orders - December 2020'!$H$2:$H$2047,Worksheet!FG$3,'Orders - December 2020'!$C$2:$C$2047,Worksheet!$F228),"-")</f>
        <v>-</v>
      </c>
    </row>
    <row r="229" spans="6:163">
      <c r="F229" s="45" t="str">
        <v>Triple A Trading Minimart</v>
      </c>
      <c r="G229" s="50" t="str">
        <f>IFERROR(AVERAGEIFS('Orders - December 2020'!$I$2:$I$2047,'Orders - December 2020'!$H$2:$H$2047,Worksheet!G$3,'Orders - December 2020'!$C$2:$C$2047,Worksheet!$F229),"-")</f>
        <v>-</v>
      </c>
      <c r="H229" s="51" t="str">
        <f>IFERROR(AVERAGEIFS('Orders - December 2020'!$I$2:$I$2047,'Orders - December 2020'!$H$2:$H$2047,Worksheet!H$3,'Orders - December 2020'!$C$2:$C$2047,Worksheet!$F229),"-")</f>
        <v>-</v>
      </c>
      <c r="I229" s="51" t="str">
        <f>IFERROR(AVERAGEIFS('Orders - December 2020'!$I$2:$I$2047,'Orders - December 2020'!$H$2:$H$2047,Worksheet!I$3,'Orders - December 2020'!$C$2:$C$2047,Worksheet!$F229),"-")</f>
        <v>-</v>
      </c>
      <c r="J229" s="51" t="str">
        <f>IFERROR(AVERAGEIFS('Orders - December 2020'!$I$2:$I$2047,'Orders - December 2020'!$H$2:$H$2047,Worksheet!J$3,'Orders - December 2020'!$C$2:$C$2047,Worksheet!$F229),"-")</f>
        <v>-</v>
      </c>
      <c r="K229" s="51" t="str">
        <f>IFERROR(AVERAGEIFS('Orders - December 2020'!$I$2:$I$2047,'Orders - December 2020'!$H$2:$H$2047,Worksheet!K$3,'Orders - December 2020'!$C$2:$C$2047,Worksheet!$F229),"-")</f>
        <v>-</v>
      </c>
      <c r="L229" s="51" t="str">
        <f>IFERROR(AVERAGEIFS('Orders - December 2020'!$I$2:$I$2047,'Orders - December 2020'!$H$2:$H$2047,Worksheet!L$3,'Orders - December 2020'!$C$2:$C$2047,Worksheet!$F229),"-")</f>
        <v>-</v>
      </c>
      <c r="M229" s="51" t="str">
        <f>IFERROR(AVERAGEIFS('Orders - December 2020'!$I$2:$I$2047,'Orders - December 2020'!$H$2:$H$2047,Worksheet!M$3,'Orders - December 2020'!$C$2:$C$2047,Worksheet!$F229),"-")</f>
        <v>-</v>
      </c>
      <c r="N229" s="51" t="str">
        <f>IFERROR(AVERAGEIFS('Orders - December 2020'!$I$2:$I$2047,'Orders - December 2020'!$H$2:$H$2047,Worksheet!N$3,'Orders - December 2020'!$C$2:$C$2047,Worksheet!$F229),"-")</f>
        <v>-</v>
      </c>
      <c r="O229" s="51" t="str">
        <f>IFERROR(AVERAGEIFS('Orders - December 2020'!$I$2:$I$2047,'Orders - December 2020'!$H$2:$H$2047,Worksheet!O$3,'Orders - December 2020'!$C$2:$C$2047,Worksheet!$F229),"-")</f>
        <v>-</v>
      </c>
      <c r="P229" s="51" t="str">
        <f>IFERROR(AVERAGEIFS('Orders - December 2020'!$I$2:$I$2047,'Orders - December 2020'!$H$2:$H$2047,Worksheet!P$3,'Orders - December 2020'!$C$2:$C$2047,Worksheet!$F229),"-")</f>
        <v>-</v>
      </c>
      <c r="Q229" s="51" t="str">
        <f>IFERROR(AVERAGEIFS('Orders - December 2020'!$I$2:$I$2047,'Orders - December 2020'!$H$2:$H$2047,Worksheet!Q$3,'Orders - December 2020'!$C$2:$C$2047,Worksheet!$F229),"-")</f>
        <v>-</v>
      </c>
      <c r="R229" s="51" t="str">
        <f>IFERROR(AVERAGEIFS('Orders - December 2020'!$I$2:$I$2047,'Orders - December 2020'!$H$2:$H$2047,Worksheet!R$3,'Orders - December 2020'!$C$2:$C$2047,Worksheet!$F229),"-")</f>
        <v>-</v>
      </c>
      <c r="S229" s="51" t="str">
        <f>IFERROR(AVERAGEIFS('Orders - December 2020'!$I$2:$I$2047,'Orders - December 2020'!$H$2:$H$2047,Worksheet!S$3,'Orders - December 2020'!$C$2:$C$2047,Worksheet!$F229),"-")</f>
        <v>-</v>
      </c>
      <c r="T229" s="51" t="str">
        <f>IFERROR(AVERAGEIFS('Orders - December 2020'!$I$2:$I$2047,'Orders - December 2020'!$H$2:$H$2047,Worksheet!T$3,'Orders - December 2020'!$C$2:$C$2047,Worksheet!$F229),"-")</f>
        <v>-</v>
      </c>
      <c r="U229" s="51" t="str">
        <f>IFERROR(AVERAGEIFS('Orders - December 2020'!$I$2:$I$2047,'Orders - December 2020'!$H$2:$H$2047,Worksheet!U$3,'Orders - December 2020'!$C$2:$C$2047,Worksheet!$F229),"-")</f>
        <v>-</v>
      </c>
      <c r="V229" s="51" t="str">
        <f>IFERROR(AVERAGEIFS('Orders - December 2020'!$I$2:$I$2047,'Orders - December 2020'!$H$2:$H$2047,Worksheet!V$3,'Orders - December 2020'!$C$2:$C$2047,Worksheet!$F229),"-")</f>
        <v>-</v>
      </c>
      <c r="W229" s="51" t="str">
        <f>IFERROR(AVERAGEIFS('Orders - December 2020'!$I$2:$I$2047,'Orders - December 2020'!$H$2:$H$2047,Worksheet!W$3,'Orders - December 2020'!$C$2:$C$2047,Worksheet!$F229),"-")</f>
        <v>-</v>
      </c>
      <c r="X229" s="51" t="str">
        <f>IFERROR(AVERAGEIFS('Orders - December 2020'!$I$2:$I$2047,'Orders - December 2020'!$H$2:$H$2047,Worksheet!X$3,'Orders - December 2020'!$C$2:$C$2047,Worksheet!$F229),"-")</f>
        <v>-</v>
      </c>
      <c r="Y229" s="51" t="str">
        <f>IFERROR(AVERAGEIFS('Orders - December 2020'!$I$2:$I$2047,'Orders - December 2020'!$H$2:$H$2047,Worksheet!Y$3,'Orders - December 2020'!$C$2:$C$2047,Worksheet!$F229),"-")</f>
        <v>-</v>
      </c>
      <c r="Z229" s="51" t="str">
        <f>IFERROR(AVERAGEIFS('Orders - December 2020'!$I$2:$I$2047,'Orders - December 2020'!$H$2:$H$2047,Worksheet!Z$3,'Orders - December 2020'!$C$2:$C$2047,Worksheet!$F229),"-")</f>
        <v>-</v>
      </c>
      <c r="AA229" s="51" t="str">
        <f>IFERROR(AVERAGEIFS('Orders - December 2020'!$I$2:$I$2047,'Orders - December 2020'!$H$2:$H$2047,Worksheet!AA$3,'Orders - December 2020'!$C$2:$C$2047,Worksheet!$F229),"-")</f>
        <v>-</v>
      </c>
      <c r="AB229" s="51" t="str">
        <f>IFERROR(AVERAGEIFS('Orders - December 2020'!$I$2:$I$2047,'Orders - December 2020'!$H$2:$H$2047,Worksheet!AB$3,'Orders - December 2020'!$C$2:$C$2047,Worksheet!$F229),"-")</f>
        <v>-</v>
      </c>
      <c r="AC229" s="51" t="str">
        <f>IFERROR(AVERAGEIFS('Orders - December 2020'!$I$2:$I$2047,'Orders - December 2020'!$H$2:$H$2047,Worksheet!AC$3,'Orders - December 2020'!$C$2:$C$2047,Worksheet!$F229),"-")</f>
        <v>-</v>
      </c>
      <c r="AD229" s="51" t="str">
        <f>IFERROR(AVERAGEIFS('Orders - December 2020'!$I$2:$I$2047,'Orders - December 2020'!$H$2:$H$2047,Worksheet!AD$3,'Orders - December 2020'!$C$2:$C$2047,Worksheet!$F229),"-")</f>
        <v>-</v>
      </c>
      <c r="AE229" s="51" t="str">
        <f>IFERROR(AVERAGEIFS('Orders - December 2020'!$I$2:$I$2047,'Orders - December 2020'!$H$2:$H$2047,Worksheet!AE$3,'Orders - December 2020'!$C$2:$C$2047,Worksheet!$F229),"-")</f>
        <v>-</v>
      </c>
      <c r="AF229" s="51" t="str">
        <f>IFERROR(AVERAGEIFS('Orders - December 2020'!$I$2:$I$2047,'Orders - December 2020'!$H$2:$H$2047,Worksheet!AF$3,'Orders - December 2020'!$C$2:$C$2047,Worksheet!$F229),"-")</f>
        <v>-</v>
      </c>
      <c r="AG229" s="51" t="str">
        <f>IFERROR(AVERAGEIFS('Orders - December 2020'!$I$2:$I$2047,'Orders - December 2020'!$H$2:$H$2047,Worksheet!AG$3,'Orders - December 2020'!$C$2:$C$2047,Worksheet!$F229),"-")</f>
        <v>-</v>
      </c>
      <c r="AH229" s="51" t="str">
        <f>IFERROR(AVERAGEIFS('Orders - December 2020'!$I$2:$I$2047,'Orders - December 2020'!$H$2:$H$2047,Worksheet!AH$3,'Orders - December 2020'!$C$2:$C$2047,Worksheet!$F229),"-")</f>
        <v>-</v>
      </c>
      <c r="AI229" s="51" t="str">
        <f>IFERROR(AVERAGEIFS('Orders - December 2020'!$I$2:$I$2047,'Orders - December 2020'!$H$2:$H$2047,Worksheet!AI$3,'Orders - December 2020'!$C$2:$C$2047,Worksheet!$F229),"-")</f>
        <v>-</v>
      </c>
      <c r="AJ229" s="51" t="str">
        <f>IFERROR(AVERAGEIFS('Orders - December 2020'!$I$2:$I$2047,'Orders - December 2020'!$H$2:$H$2047,Worksheet!AJ$3,'Orders - December 2020'!$C$2:$C$2047,Worksheet!$F229),"-")</f>
        <v>-</v>
      </c>
      <c r="AK229" s="51" t="str">
        <f>IFERROR(AVERAGEIFS('Orders - December 2020'!$I$2:$I$2047,'Orders - December 2020'!$H$2:$H$2047,Worksheet!AK$3,'Orders - December 2020'!$C$2:$C$2047,Worksheet!$F229),"-")</f>
        <v>-</v>
      </c>
      <c r="AL229" s="51" t="str">
        <f>IFERROR(AVERAGEIFS('Orders - December 2020'!$I$2:$I$2047,'Orders - December 2020'!$H$2:$H$2047,Worksheet!AL$3,'Orders - December 2020'!$C$2:$C$2047,Worksheet!$F229),"-")</f>
        <v>-</v>
      </c>
      <c r="AM229" s="51" t="str">
        <f>IFERROR(AVERAGEIFS('Orders - December 2020'!$I$2:$I$2047,'Orders - December 2020'!$H$2:$H$2047,Worksheet!AM$3,'Orders - December 2020'!$C$2:$C$2047,Worksheet!$F229),"-")</f>
        <v>-</v>
      </c>
      <c r="AN229" s="51" t="str">
        <f>IFERROR(AVERAGEIFS('Orders - December 2020'!$I$2:$I$2047,'Orders - December 2020'!$H$2:$H$2047,Worksheet!AN$3,'Orders - December 2020'!$C$2:$C$2047,Worksheet!$F229),"-")</f>
        <v>-</v>
      </c>
      <c r="AO229" s="51" t="str">
        <f>IFERROR(AVERAGEIFS('Orders - December 2020'!$I$2:$I$2047,'Orders - December 2020'!$H$2:$H$2047,Worksheet!AO$3,'Orders - December 2020'!$C$2:$C$2047,Worksheet!$F229),"-")</f>
        <v>-</v>
      </c>
      <c r="AP229" s="51" t="str">
        <f>IFERROR(AVERAGEIFS('Orders - December 2020'!$I$2:$I$2047,'Orders - December 2020'!$H$2:$H$2047,Worksheet!AP$3,'Orders - December 2020'!$C$2:$C$2047,Worksheet!$F229),"-")</f>
        <v>-</v>
      </c>
      <c r="AQ229" s="51" t="str">
        <f>IFERROR(AVERAGEIFS('Orders - December 2020'!$I$2:$I$2047,'Orders - December 2020'!$H$2:$H$2047,Worksheet!AQ$3,'Orders - December 2020'!$C$2:$C$2047,Worksheet!$F229),"-")</f>
        <v>-</v>
      </c>
      <c r="AR229" s="51" t="str">
        <f>IFERROR(AVERAGEIFS('Orders - December 2020'!$I$2:$I$2047,'Orders - December 2020'!$H$2:$H$2047,Worksheet!AR$3,'Orders - December 2020'!$C$2:$C$2047,Worksheet!$F229),"-")</f>
        <v>-</v>
      </c>
      <c r="AS229" s="51" t="str">
        <f>IFERROR(AVERAGEIFS('Orders - December 2020'!$I$2:$I$2047,'Orders - December 2020'!$H$2:$H$2047,Worksheet!AS$3,'Orders - December 2020'!$C$2:$C$2047,Worksheet!$F229),"-")</f>
        <v>-</v>
      </c>
      <c r="AT229" s="51" t="str">
        <f>IFERROR(AVERAGEIFS('Orders - December 2020'!$I$2:$I$2047,'Orders - December 2020'!$H$2:$H$2047,Worksheet!AT$3,'Orders - December 2020'!$C$2:$C$2047,Worksheet!$F229),"-")</f>
        <v>-</v>
      </c>
      <c r="AU229" s="51" t="str">
        <f>IFERROR(AVERAGEIFS('Orders - December 2020'!$I$2:$I$2047,'Orders - December 2020'!$H$2:$H$2047,Worksheet!AU$3,'Orders - December 2020'!$C$2:$C$2047,Worksheet!$F229),"-")</f>
        <v>-</v>
      </c>
      <c r="AV229" s="51" t="str">
        <f>IFERROR(AVERAGEIFS('Orders - December 2020'!$I$2:$I$2047,'Orders - December 2020'!$H$2:$H$2047,Worksheet!AV$3,'Orders - December 2020'!$C$2:$C$2047,Worksheet!$F229),"-")</f>
        <v>-</v>
      </c>
      <c r="AW229" s="51" t="str">
        <f>IFERROR(AVERAGEIFS('Orders - December 2020'!$I$2:$I$2047,'Orders - December 2020'!$H$2:$H$2047,Worksheet!AW$3,'Orders - December 2020'!$C$2:$C$2047,Worksheet!$F229),"-")</f>
        <v>-</v>
      </c>
      <c r="AX229" s="51" t="str">
        <f>IFERROR(AVERAGEIFS('Orders - December 2020'!$I$2:$I$2047,'Orders - December 2020'!$H$2:$H$2047,Worksheet!AX$3,'Orders - December 2020'!$C$2:$C$2047,Worksheet!$F229),"-")</f>
        <v>-</v>
      </c>
      <c r="AY229" s="51" t="str">
        <f>IFERROR(AVERAGEIFS('Orders - December 2020'!$I$2:$I$2047,'Orders - December 2020'!$H$2:$H$2047,Worksheet!AY$3,'Orders - December 2020'!$C$2:$C$2047,Worksheet!$F229),"-")</f>
        <v>-</v>
      </c>
      <c r="AZ229" s="51" t="str">
        <f>IFERROR(AVERAGEIFS('Orders - December 2020'!$I$2:$I$2047,'Orders - December 2020'!$H$2:$H$2047,Worksheet!AZ$3,'Orders - December 2020'!$C$2:$C$2047,Worksheet!$F229),"-")</f>
        <v>-</v>
      </c>
      <c r="BA229" s="51" t="str">
        <f>IFERROR(AVERAGEIFS('Orders - December 2020'!$I$2:$I$2047,'Orders - December 2020'!$H$2:$H$2047,Worksheet!BA$3,'Orders - December 2020'!$C$2:$C$2047,Worksheet!$F229),"-")</f>
        <v>-</v>
      </c>
      <c r="BB229" s="51" t="str">
        <f>IFERROR(AVERAGEIFS('Orders - December 2020'!$I$2:$I$2047,'Orders - December 2020'!$H$2:$H$2047,Worksheet!BB$3,'Orders - December 2020'!$C$2:$C$2047,Worksheet!$F229),"-")</f>
        <v>-</v>
      </c>
      <c r="BC229" s="51" t="str">
        <f>IFERROR(AVERAGEIFS('Orders - December 2020'!$I$2:$I$2047,'Orders - December 2020'!$H$2:$H$2047,Worksheet!BC$3,'Orders - December 2020'!$C$2:$C$2047,Worksheet!$F229),"-")</f>
        <v>-</v>
      </c>
      <c r="BD229" s="51" t="str">
        <f>IFERROR(AVERAGEIFS('Orders - December 2020'!$I$2:$I$2047,'Orders - December 2020'!$H$2:$H$2047,Worksheet!BD$3,'Orders - December 2020'!$C$2:$C$2047,Worksheet!$F229),"-")</f>
        <v>-</v>
      </c>
      <c r="BE229" s="51" t="str">
        <f>IFERROR(AVERAGEIFS('Orders - December 2020'!$I$2:$I$2047,'Orders - December 2020'!$H$2:$H$2047,Worksheet!BE$3,'Orders - December 2020'!$C$2:$C$2047,Worksheet!$F229),"-")</f>
        <v>-</v>
      </c>
      <c r="BF229" s="51" t="str">
        <f>IFERROR(AVERAGEIFS('Orders - December 2020'!$I$2:$I$2047,'Orders - December 2020'!$H$2:$H$2047,Worksheet!BF$3,'Orders - December 2020'!$C$2:$C$2047,Worksheet!$F229),"-")</f>
        <v>-</v>
      </c>
      <c r="BG229" s="51" t="str">
        <f>IFERROR(AVERAGEIFS('Orders - December 2020'!$I$2:$I$2047,'Orders - December 2020'!$H$2:$H$2047,Worksheet!BG$3,'Orders - December 2020'!$C$2:$C$2047,Worksheet!$F229),"-")</f>
        <v>-</v>
      </c>
      <c r="BH229" s="51" t="str">
        <f>IFERROR(AVERAGEIFS('Orders - December 2020'!$I$2:$I$2047,'Orders - December 2020'!$H$2:$H$2047,Worksheet!BH$3,'Orders - December 2020'!$C$2:$C$2047,Worksheet!$F229),"-")</f>
        <v>-</v>
      </c>
      <c r="BI229" s="51" t="str">
        <f>IFERROR(AVERAGEIFS('Orders - December 2020'!$I$2:$I$2047,'Orders - December 2020'!$H$2:$H$2047,Worksheet!BI$3,'Orders - December 2020'!$C$2:$C$2047,Worksheet!$F229),"-")</f>
        <v>-</v>
      </c>
      <c r="BJ229" s="51" t="str">
        <f>IFERROR(AVERAGEIFS('Orders - December 2020'!$I$2:$I$2047,'Orders - December 2020'!$H$2:$H$2047,Worksheet!BJ$3,'Orders - December 2020'!$C$2:$C$2047,Worksheet!$F229),"-")</f>
        <v>-</v>
      </c>
      <c r="BK229" s="51" t="str">
        <f>IFERROR(AVERAGEIFS('Orders - December 2020'!$I$2:$I$2047,'Orders - December 2020'!$H$2:$H$2047,Worksheet!BK$3,'Orders - December 2020'!$C$2:$C$2047,Worksheet!$F229),"-")</f>
        <v>-</v>
      </c>
      <c r="BL229" s="51" t="str">
        <f>IFERROR(AVERAGEIFS('Orders - December 2020'!$I$2:$I$2047,'Orders - December 2020'!$H$2:$H$2047,Worksheet!BL$3,'Orders - December 2020'!$C$2:$C$2047,Worksheet!$F229),"-")</f>
        <v>-</v>
      </c>
      <c r="BM229" s="51" t="str">
        <f>IFERROR(AVERAGEIFS('Orders - December 2020'!$I$2:$I$2047,'Orders - December 2020'!$H$2:$H$2047,Worksheet!BM$3,'Orders - December 2020'!$C$2:$C$2047,Worksheet!$F229),"-")</f>
        <v>-</v>
      </c>
      <c r="BN229" s="51" t="str">
        <f>IFERROR(AVERAGEIFS('Orders - December 2020'!$I$2:$I$2047,'Orders - December 2020'!$H$2:$H$2047,Worksheet!BN$3,'Orders - December 2020'!$C$2:$C$2047,Worksheet!$F229),"-")</f>
        <v>-</v>
      </c>
      <c r="BO229" s="51" t="str">
        <f>IFERROR(AVERAGEIFS('Orders - December 2020'!$I$2:$I$2047,'Orders - December 2020'!$H$2:$H$2047,Worksheet!BO$3,'Orders - December 2020'!$C$2:$C$2047,Worksheet!$F229),"-")</f>
        <v>-</v>
      </c>
      <c r="BP229" s="51" t="str">
        <f>IFERROR(AVERAGEIFS('Orders - December 2020'!$I$2:$I$2047,'Orders - December 2020'!$H$2:$H$2047,Worksheet!BP$3,'Orders - December 2020'!$C$2:$C$2047,Worksheet!$F229),"-")</f>
        <v>-</v>
      </c>
      <c r="BQ229" s="51" t="str">
        <f>IFERROR(AVERAGEIFS('Orders - December 2020'!$I$2:$I$2047,'Orders - December 2020'!$H$2:$H$2047,Worksheet!BQ$3,'Orders - December 2020'!$C$2:$C$2047,Worksheet!$F229),"-")</f>
        <v>-</v>
      </c>
      <c r="BR229" s="51" t="str">
        <f>IFERROR(AVERAGEIFS('Orders - December 2020'!$I$2:$I$2047,'Orders - December 2020'!$H$2:$H$2047,Worksheet!BR$3,'Orders - December 2020'!$C$2:$C$2047,Worksheet!$F229),"-")</f>
        <v>-</v>
      </c>
      <c r="BS229" s="51" t="str">
        <f>IFERROR(AVERAGEIFS('Orders - December 2020'!$I$2:$I$2047,'Orders - December 2020'!$H$2:$H$2047,Worksheet!BS$3,'Orders - December 2020'!$C$2:$C$2047,Worksheet!$F229),"-")</f>
        <v>-</v>
      </c>
      <c r="BT229" s="51" t="str">
        <f>IFERROR(AVERAGEIFS('Orders - December 2020'!$I$2:$I$2047,'Orders - December 2020'!$H$2:$H$2047,Worksheet!BT$3,'Orders - December 2020'!$C$2:$C$2047,Worksheet!$F229),"-")</f>
        <v>-</v>
      </c>
      <c r="BU229" s="51" t="str">
        <f>IFERROR(AVERAGEIFS('Orders - December 2020'!$I$2:$I$2047,'Orders - December 2020'!$H$2:$H$2047,Worksheet!BU$3,'Orders - December 2020'!$C$2:$C$2047,Worksheet!$F229),"-")</f>
        <v>-</v>
      </c>
      <c r="BV229" s="51" t="str">
        <f>IFERROR(AVERAGEIFS('Orders - December 2020'!$I$2:$I$2047,'Orders - December 2020'!$H$2:$H$2047,Worksheet!BV$3,'Orders - December 2020'!$C$2:$C$2047,Worksheet!$F229),"-")</f>
        <v>-</v>
      </c>
      <c r="BW229" s="51" t="str">
        <f>IFERROR(AVERAGEIFS('Orders - December 2020'!$I$2:$I$2047,'Orders - December 2020'!$H$2:$H$2047,Worksheet!BW$3,'Orders - December 2020'!$C$2:$C$2047,Worksheet!$F229),"-")</f>
        <v>-</v>
      </c>
      <c r="BX229" s="51" t="str">
        <f>IFERROR(AVERAGEIFS('Orders - December 2020'!$I$2:$I$2047,'Orders - December 2020'!$H$2:$H$2047,Worksheet!BX$3,'Orders - December 2020'!$C$2:$C$2047,Worksheet!$F229),"-")</f>
        <v>-</v>
      </c>
      <c r="BY229" s="51" t="str">
        <f>IFERROR(AVERAGEIFS('Orders - December 2020'!$I$2:$I$2047,'Orders - December 2020'!$H$2:$H$2047,Worksheet!BY$3,'Orders - December 2020'!$C$2:$C$2047,Worksheet!$F229),"-")</f>
        <v>-</v>
      </c>
      <c r="BZ229" s="51" t="str">
        <f>IFERROR(AVERAGEIFS('Orders - December 2020'!$I$2:$I$2047,'Orders - December 2020'!$H$2:$H$2047,Worksheet!BZ$3,'Orders - December 2020'!$C$2:$C$2047,Worksheet!$F229),"-")</f>
        <v>-</v>
      </c>
      <c r="CA229" s="51" t="str">
        <f>IFERROR(AVERAGEIFS('Orders - December 2020'!$I$2:$I$2047,'Orders - December 2020'!$H$2:$H$2047,Worksheet!CA$3,'Orders - December 2020'!$C$2:$C$2047,Worksheet!$F229),"-")</f>
        <v>-</v>
      </c>
      <c r="CB229" s="51" t="str">
        <f>IFERROR(AVERAGEIFS('Orders - December 2020'!$I$2:$I$2047,'Orders - December 2020'!$H$2:$H$2047,Worksheet!CB$3,'Orders - December 2020'!$C$2:$C$2047,Worksheet!$F229),"-")</f>
        <v>-</v>
      </c>
      <c r="CC229" s="51" t="str">
        <f>IFERROR(AVERAGEIFS('Orders - December 2020'!$I$2:$I$2047,'Orders - December 2020'!$H$2:$H$2047,Worksheet!CC$3,'Orders - December 2020'!$C$2:$C$2047,Worksheet!$F229),"-")</f>
        <v>-</v>
      </c>
      <c r="CD229" s="51" t="str">
        <f>IFERROR(AVERAGEIFS('Orders - December 2020'!$I$2:$I$2047,'Orders - December 2020'!$H$2:$H$2047,Worksheet!CD$3,'Orders - December 2020'!$C$2:$C$2047,Worksheet!$F229),"-")</f>
        <v>-</v>
      </c>
      <c r="CE229" s="51" t="str">
        <f>IFERROR(AVERAGEIFS('Orders - December 2020'!$I$2:$I$2047,'Orders - December 2020'!$H$2:$H$2047,Worksheet!CE$3,'Orders - December 2020'!$C$2:$C$2047,Worksheet!$F229),"-")</f>
        <v>-</v>
      </c>
      <c r="CF229" s="51" t="str">
        <f>IFERROR(AVERAGEIFS('Orders - December 2020'!$I$2:$I$2047,'Orders - December 2020'!$H$2:$H$2047,Worksheet!CF$3,'Orders - December 2020'!$C$2:$C$2047,Worksheet!$F229),"-")</f>
        <v>-</v>
      </c>
      <c r="CG229" s="51" t="str">
        <f>IFERROR(AVERAGEIFS('Orders - December 2020'!$I$2:$I$2047,'Orders - December 2020'!$H$2:$H$2047,Worksheet!CG$3,'Orders - December 2020'!$C$2:$C$2047,Worksheet!$F229),"-")</f>
        <v>-</v>
      </c>
      <c r="CH229" s="51" t="str">
        <f>IFERROR(AVERAGEIFS('Orders - December 2020'!$I$2:$I$2047,'Orders - December 2020'!$H$2:$H$2047,Worksheet!CH$3,'Orders - December 2020'!$C$2:$C$2047,Worksheet!$F229),"-")</f>
        <v>-</v>
      </c>
      <c r="CI229" s="51" t="str">
        <f>IFERROR(AVERAGEIFS('Orders - December 2020'!$I$2:$I$2047,'Orders - December 2020'!$H$2:$H$2047,Worksheet!CI$3,'Orders - December 2020'!$C$2:$C$2047,Worksheet!$F229),"-")</f>
        <v>-</v>
      </c>
      <c r="CJ229" s="51" t="str">
        <f>IFERROR(AVERAGEIFS('Orders - December 2020'!$I$2:$I$2047,'Orders - December 2020'!$H$2:$H$2047,Worksheet!CJ$3,'Orders - December 2020'!$C$2:$C$2047,Worksheet!$F229),"-")</f>
        <v>-</v>
      </c>
      <c r="CK229" s="51" t="str">
        <f>IFERROR(AVERAGEIFS('Orders - December 2020'!$I$2:$I$2047,'Orders - December 2020'!$H$2:$H$2047,Worksheet!CK$3,'Orders - December 2020'!$C$2:$C$2047,Worksheet!$F229),"-")</f>
        <v>-</v>
      </c>
      <c r="CL229" s="51" t="str">
        <f>IFERROR(AVERAGEIFS('Orders - December 2020'!$I$2:$I$2047,'Orders - December 2020'!$H$2:$H$2047,Worksheet!CL$3,'Orders - December 2020'!$C$2:$C$2047,Worksheet!$F229),"-")</f>
        <v>-</v>
      </c>
      <c r="CM229" s="51" t="str">
        <f>IFERROR(AVERAGEIFS('Orders - December 2020'!$I$2:$I$2047,'Orders - December 2020'!$H$2:$H$2047,Worksheet!CM$3,'Orders - December 2020'!$C$2:$C$2047,Worksheet!$F229),"-")</f>
        <v>-</v>
      </c>
      <c r="CN229" s="51" t="str">
        <f>IFERROR(AVERAGEIFS('Orders - December 2020'!$I$2:$I$2047,'Orders - December 2020'!$H$2:$H$2047,Worksheet!CN$3,'Orders - December 2020'!$C$2:$C$2047,Worksheet!$F229),"-")</f>
        <v>-</v>
      </c>
      <c r="CO229" s="51">
        <f>IFERROR(AVERAGEIFS('Orders - December 2020'!$I$2:$I$2047,'Orders - December 2020'!$H$2:$H$2047,Worksheet!CO$3,'Orders - December 2020'!$C$2:$C$2047,Worksheet!$F229),"-")</f>
        <v>10</v>
      </c>
      <c r="CP229" s="51" t="str">
        <f>IFERROR(AVERAGEIFS('Orders - December 2020'!$I$2:$I$2047,'Orders - December 2020'!$H$2:$H$2047,Worksheet!CP$3,'Orders - December 2020'!$C$2:$C$2047,Worksheet!$F229),"-")</f>
        <v>-</v>
      </c>
      <c r="CQ229" s="51" t="str">
        <f>IFERROR(AVERAGEIFS('Orders - December 2020'!$I$2:$I$2047,'Orders - December 2020'!$H$2:$H$2047,Worksheet!CQ$3,'Orders - December 2020'!$C$2:$C$2047,Worksheet!$F229),"-")</f>
        <v>-</v>
      </c>
      <c r="CR229" s="51" t="str">
        <f>IFERROR(AVERAGEIFS('Orders - December 2020'!$I$2:$I$2047,'Orders - December 2020'!$H$2:$H$2047,Worksheet!CR$3,'Orders - December 2020'!$C$2:$C$2047,Worksheet!$F229),"-")</f>
        <v>-</v>
      </c>
      <c r="CS229" s="51" t="str">
        <f>IFERROR(AVERAGEIFS('Orders - December 2020'!$I$2:$I$2047,'Orders - December 2020'!$H$2:$H$2047,Worksheet!CS$3,'Orders - December 2020'!$C$2:$C$2047,Worksheet!$F229),"-")</f>
        <v>-</v>
      </c>
      <c r="CT229" s="51" t="str">
        <f>IFERROR(AVERAGEIFS('Orders - December 2020'!$I$2:$I$2047,'Orders - December 2020'!$H$2:$H$2047,Worksheet!CT$3,'Orders - December 2020'!$C$2:$C$2047,Worksheet!$F229),"-")</f>
        <v>-</v>
      </c>
      <c r="CU229" s="51" t="str">
        <f>IFERROR(AVERAGEIFS('Orders - December 2020'!$I$2:$I$2047,'Orders - December 2020'!$H$2:$H$2047,Worksheet!CU$3,'Orders - December 2020'!$C$2:$C$2047,Worksheet!$F229),"-")</f>
        <v>-</v>
      </c>
      <c r="CV229" s="51" t="str">
        <f>IFERROR(AVERAGEIFS('Orders - December 2020'!$I$2:$I$2047,'Orders - December 2020'!$H$2:$H$2047,Worksheet!CV$3,'Orders - December 2020'!$C$2:$C$2047,Worksheet!$F229),"-")</f>
        <v>-</v>
      </c>
      <c r="CW229" s="51" t="str">
        <f>IFERROR(AVERAGEIFS('Orders - December 2020'!$I$2:$I$2047,'Orders - December 2020'!$H$2:$H$2047,Worksheet!CW$3,'Orders - December 2020'!$C$2:$C$2047,Worksheet!$F229),"-")</f>
        <v>-</v>
      </c>
      <c r="CX229" s="51" t="str">
        <f>IFERROR(AVERAGEIFS('Orders - December 2020'!$I$2:$I$2047,'Orders - December 2020'!$H$2:$H$2047,Worksheet!CX$3,'Orders - December 2020'!$C$2:$C$2047,Worksheet!$F229),"-")</f>
        <v>-</v>
      </c>
      <c r="CY229" s="51" t="str">
        <f>IFERROR(AVERAGEIFS('Orders - December 2020'!$I$2:$I$2047,'Orders - December 2020'!$H$2:$H$2047,Worksheet!CY$3,'Orders - December 2020'!$C$2:$C$2047,Worksheet!$F229),"-")</f>
        <v>-</v>
      </c>
      <c r="CZ229" s="51" t="str">
        <f>IFERROR(AVERAGEIFS('Orders - December 2020'!$I$2:$I$2047,'Orders - December 2020'!$H$2:$H$2047,Worksheet!CZ$3,'Orders - December 2020'!$C$2:$C$2047,Worksheet!$F229),"-")</f>
        <v>-</v>
      </c>
      <c r="DA229" s="51" t="str">
        <f>IFERROR(AVERAGEIFS('Orders - December 2020'!$I$2:$I$2047,'Orders - December 2020'!$H$2:$H$2047,Worksheet!DA$3,'Orders - December 2020'!$C$2:$C$2047,Worksheet!$F229),"-")</f>
        <v>-</v>
      </c>
      <c r="DB229" s="51" t="str">
        <f>IFERROR(AVERAGEIFS('Orders - December 2020'!$I$2:$I$2047,'Orders - December 2020'!$H$2:$H$2047,Worksheet!DB$3,'Orders - December 2020'!$C$2:$C$2047,Worksheet!$F229),"-")</f>
        <v>-</v>
      </c>
      <c r="DC229" s="51" t="str">
        <f>IFERROR(AVERAGEIFS('Orders - December 2020'!$I$2:$I$2047,'Orders - December 2020'!$H$2:$H$2047,Worksheet!DC$3,'Orders - December 2020'!$C$2:$C$2047,Worksheet!$F229),"-")</f>
        <v>-</v>
      </c>
      <c r="DD229" s="51" t="str">
        <f>IFERROR(AVERAGEIFS('Orders - December 2020'!$I$2:$I$2047,'Orders - December 2020'!$H$2:$H$2047,Worksheet!DD$3,'Orders - December 2020'!$C$2:$C$2047,Worksheet!$F229),"-")</f>
        <v>-</v>
      </c>
      <c r="DE229" s="51" t="str">
        <f>IFERROR(AVERAGEIFS('Orders - December 2020'!$I$2:$I$2047,'Orders - December 2020'!$H$2:$H$2047,Worksheet!DE$3,'Orders - December 2020'!$C$2:$C$2047,Worksheet!$F229),"-")</f>
        <v>-</v>
      </c>
      <c r="DF229" s="51" t="str">
        <f>IFERROR(AVERAGEIFS('Orders - December 2020'!$I$2:$I$2047,'Orders - December 2020'!$H$2:$H$2047,Worksheet!DF$3,'Orders - December 2020'!$C$2:$C$2047,Worksheet!$F229),"-")</f>
        <v>-</v>
      </c>
      <c r="DG229" s="51" t="str">
        <f>IFERROR(AVERAGEIFS('Orders - December 2020'!$I$2:$I$2047,'Orders - December 2020'!$H$2:$H$2047,Worksheet!DG$3,'Orders - December 2020'!$C$2:$C$2047,Worksheet!$F229),"-")</f>
        <v>-</v>
      </c>
      <c r="DH229" s="51" t="str">
        <f>IFERROR(AVERAGEIFS('Orders - December 2020'!$I$2:$I$2047,'Orders - December 2020'!$H$2:$H$2047,Worksheet!DH$3,'Orders - December 2020'!$C$2:$C$2047,Worksheet!$F229),"-")</f>
        <v>-</v>
      </c>
      <c r="DI229" s="51" t="str">
        <f>IFERROR(AVERAGEIFS('Orders - December 2020'!$I$2:$I$2047,'Orders - December 2020'!$H$2:$H$2047,Worksheet!DI$3,'Orders - December 2020'!$C$2:$C$2047,Worksheet!$F229),"-")</f>
        <v>-</v>
      </c>
      <c r="DJ229" s="51" t="str">
        <f>IFERROR(AVERAGEIFS('Orders - December 2020'!$I$2:$I$2047,'Orders - December 2020'!$H$2:$H$2047,Worksheet!DJ$3,'Orders - December 2020'!$C$2:$C$2047,Worksheet!$F229),"-")</f>
        <v>-</v>
      </c>
      <c r="DK229" s="51" t="str">
        <f>IFERROR(AVERAGEIFS('Orders - December 2020'!$I$2:$I$2047,'Orders - December 2020'!$H$2:$H$2047,Worksheet!DK$3,'Orders - December 2020'!$C$2:$C$2047,Worksheet!$F229),"-")</f>
        <v>-</v>
      </c>
      <c r="DL229" s="51" t="str">
        <f>IFERROR(AVERAGEIFS('Orders - December 2020'!$I$2:$I$2047,'Orders - December 2020'!$H$2:$H$2047,Worksheet!DL$3,'Orders - December 2020'!$C$2:$C$2047,Worksheet!$F229),"-")</f>
        <v>-</v>
      </c>
      <c r="DM229" s="51" t="str">
        <f>IFERROR(AVERAGEIFS('Orders - December 2020'!$I$2:$I$2047,'Orders - December 2020'!$H$2:$H$2047,Worksheet!DM$3,'Orders - December 2020'!$C$2:$C$2047,Worksheet!$F229),"-")</f>
        <v>-</v>
      </c>
      <c r="DN229" s="51" t="str">
        <f>IFERROR(AVERAGEIFS('Orders - December 2020'!$I$2:$I$2047,'Orders - December 2020'!$H$2:$H$2047,Worksheet!DN$3,'Orders - December 2020'!$C$2:$C$2047,Worksheet!$F229),"-")</f>
        <v>-</v>
      </c>
      <c r="DO229" s="51" t="str">
        <f>IFERROR(AVERAGEIFS('Orders - December 2020'!$I$2:$I$2047,'Orders - December 2020'!$H$2:$H$2047,Worksheet!DO$3,'Orders - December 2020'!$C$2:$C$2047,Worksheet!$F229),"-")</f>
        <v>-</v>
      </c>
      <c r="DP229" s="51" t="str">
        <f>IFERROR(AVERAGEIFS('Orders - December 2020'!$I$2:$I$2047,'Orders - December 2020'!$H$2:$H$2047,Worksheet!DP$3,'Orders - December 2020'!$C$2:$C$2047,Worksheet!$F229),"-")</f>
        <v>-</v>
      </c>
      <c r="DQ229" s="51" t="str">
        <f>IFERROR(AVERAGEIFS('Orders - December 2020'!$I$2:$I$2047,'Orders - December 2020'!$H$2:$H$2047,Worksheet!DQ$3,'Orders - December 2020'!$C$2:$C$2047,Worksheet!$F229),"-")</f>
        <v>-</v>
      </c>
      <c r="DR229" s="51" t="str">
        <f>IFERROR(AVERAGEIFS('Orders - December 2020'!$I$2:$I$2047,'Orders - December 2020'!$H$2:$H$2047,Worksheet!DR$3,'Orders - December 2020'!$C$2:$C$2047,Worksheet!$F229),"-")</f>
        <v>-</v>
      </c>
      <c r="DS229" s="51" t="str">
        <f>IFERROR(AVERAGEIFS('Orders - December 2020'!$I$2:$I$2047,'Orders - December 2020'!$H$2:$H$2047,Worksheet!DS$3,'Orders - December 2020'!$C$2:$C$2047,Worksheet!$F229),"-")</f>
        <v>-</v>
      </c>
      <c r="DT229" s="51" t="str">
        <f>IFERROR(AVERAGEIFS('Orders - December 2020'!$I$2:$I$2047,'Orders - December 2020'!$H$2:$H$2047,Worksheet!DT$3,'Orders - December 2020'!$C$2:$C$2047,Worksheet!$F229),"-")</f>
        <v>-</v>
      </c>
      <c r="DU229" s="51" t="str">
        <f>IFERROR(AVERAGEIFS('Orders - December 2020'!$I$2:$I$2047,'Orders - December 2020'!$H$2:$H$2047,Worksheet!DU$3,'Orders - December 2020'!$C$2:$C$2047,Worksheet!$F229),"-")</f>
        <v>-</v>
      </c>
      <c r="DV229" s="51" t="str">
        <f>IFERROR(AVERAGEIFS('Orders - December 2020'!$I$2:$I$2047,'Orders - December 2020'!$H$2:$H$2047,Worksheet!DV$3,'Orders - December 2020'!$C$2:$C$2047,Worksheet!$F229),"-")</f>
        <v>-</v>
      </c>
      <c r="DW229" s="51" t="str">
        <f>IFERROR(AVERAGEIFS('Orders - December 2020'!$I$2:$I$2047,'Orders - December 2020'!$H$2:$H$2047,Worksheet!DW$3,'Orders - December 2020'!$C$2:$C$2047,Worksheet!$F229),"-")</f>
        <v>-</v>
      </c>
      <c r="DX229" s="51" t="str">
        <f>IFERROR(AVERAGEIFS('Orders - December 2020'!$I$2:$I$2047,'Orders - December 2020'!$H$2:$H$2047,Worksheet!DX$3,'Orders - December 2020'!$C$2:$C$2047,Worksheet!$F229),"-")</f>
        <v>-</v>
      </c>
      <c r="DY229" s="51" t="str">
        <f>IFERROR(AVERAGEIFS('Orders - December 2020'!$I$2:$I$2047,'Orders - December 2020'!$H$2:$H$2047,Worksheet!DY$3,'Orders - December 2020'!$C$2:$C$2047,Worksheet!$F229),"-")</f>
        <v>-</v>
      </c>
      <c r="DZ229" s="51" t="str">
        <f>IFERROR(AVERAGEIFS('Orders - December 2020'!$I$2:$I$2047,'Orders - December 2020'!$H$2:$H$2047,Worksheet!DZ$3,'Orders - December 2020'!$C$2:$C$2047,Worksheet!$F229),"-")</f>
        <v>-</v>
      </c>
      <c r="EA229" s="51" t="str">
        <f>IFERROR(AVERAGEIFS('Orders - December 2020'!$I$2:$I$2047,'Orders - December 2020'!$H$2:$H$2047,Worksheet!EA$3,'Orders - December 2020'!$C$2:$C$2047,Worksheet!$F229),"-")</f>
        <v>-</v>
      </c>
      <c r="EB229" s="51" t="str">
        <f>IFERROR(AVERAGEIFS('Orders - December 2020'!$I$2:$I$2047,'Orders - December 2020'!$H$2:$H$2047,Worksheet!EB$3,'Orders - December 2020'!$C$2:$C$2047,Worksheet!$F229),"-")</f>
        <v>-</v>
      </c>
      <c r="EC229" s="51" t="str">
        <f>IFERROR(AVERAGEIFS('Orders - December 2020'!$I$2:$I$2047,'Orders - December 2020'!$H$2:$H$2047,Worksheet!EC$3,'Orders - December 2020'!$C$2:$C$2047,Worksheet!$F229),"-")</f>
        <v>-</v>
      </c>
      <c r="ED229" s="51" t="str">
        <f>IFERROR(AVERAGEIFS('Orders - December 2020'!$I$2:$I$2047,'Orders - December 2020'!$H$2:$H$2047,Worksheet!ED$3,'Orders - December 2020'!$C$2:$C$2047,Worksheet!$F229),"-")</f>
        <v>-</v>
      </c>
      <c r="EE229" s="51" t="str">
        <f>IFERROR(AVERAGEIFS('Orders - December 2020'!$I$2:$I$2047,'Orders - December 2020'!$H$2:$H$2047,Worksheet!EE$3,'Orders - December 2020'!$C$2:$C$2047,Worksheet!$F229),"-")</f>
        <v>-</v>
      </c>
      <c r="EF229" s="51" t="str">
        <f>IFERROR(AVERAGEIFS('Orders - December 2020'!$I$2:$I$2047,'Orders - December 2020'!$H$2:$H$2047,Worksheet!EF$3,'Orders - December 2020'!$C$2:$C$2047,Worksheet!$F229),"-")</f>
        <v>-</v>
      </c>
      <c r="EG229" s="51" t="str">
        <f>IFERROR(AVERAGEIFS('Orders - December 2020'!$I$2:$I$2047,'Orders - December 2020'!$H$2:$H$2047,Worksheet!EG$3,'Orders - December 2020'!$C$2:$C$2047,Worksheet!$F229),"-")</f>
        <v>-</v>
      </c>
      <c r="EH229" s="51" t="str">
        <f>IFERROR(AVERAGEIFS('Orders - December 2020'!$I$2:$I$2047,'Orders - December 2020'!$H$2:$H$2047,Worksheet!EH$3,'Orders - December 2020'!$C$2:$C$2047,Worksheet!$F229),"-")</f>
        <v>-</v>
      </c>
      <c r="EI229" s="51" t="str">
        <f>IFERROR(AVERAGEIFS('Orders - December 2020'!$I$2:$I$2047,'Orders - December 2020'!$H$2:$H$2047,Worksheet!EI$3,'Orders - December 2020'!$C$2:$C$2047,Worksheet!$F229),"-")</f>
        <v>-</v>
      </c>
      <c r="EJ229" s="51" t="str">
        <f>IFERROR(AVERAGEIFS('Orders - December 2020'!$I$2:$I$2047,'Orders - December 2020'!$H$2:$H$2047,Worksheet!EJ$3,'Orders - December 2020'!$C$2:$C$2047,Worksheet!$F229),"-")</f>
        <v>-</v>
      </c>
      <c r="EK229" s="51" t="str">
        <f>IFERROR(AVERAGEIFS('Orders - December 2020'!$I$2:$I$2047,'Orders - December 2020'!$H$2:$H$2047,Worksheet!EK$3,'Orders - December 2020'!$C$2:$C$2047,Worksheet!$F229),"-")</f>
        <v>-</v>
      </c>
      <c r="EL229" s="51" t="str">
        <f>IFERROR(AVERAGEIFS('Orders - December 2020'!$I$2:$I$2047,'Orders - December 2020'!$H$2:$H$2047,Worksheet!EL$3,'Orders - December 2020'!$C$2:$C$2047,Worksheet!$F229),"-")</f>
        <v>-</v>
      </c>
      <c r="EM229" s="51" t="str">
        <f>IFERROR(AVERAGEIFS('Orders - December 2020'!$I$2:$I$2047,'Orders - December 2020'!$H$2:$H$2047,Worksheet!EM$3,'Orders - December 2020'!$C$2:$C$2047,Worksheet!$F229),"-")</f>
        <v>-</v>
      </c>
      <c r="EN229" s="51" t="str">
        <f>IFERROR(AVERAGEIFS('Orders - December 2020'!$I$2:$I$2047,'Orders - December 2020'!$H$2:$H$2047,Worksheet!EN$3,'Orders - December 2020'!$C$2:$C$2047,Worksheet!$F229),"-")</f>
        <v>-</v>
      </c>
      <c r="EO229" s="51" t="str">
        <f>IFERROR(AVERAGEIFS('Orders - December 2020'!$I$2:$I$2047,'Orders - December 2020'!$H$2:$H$2047,Worksheet!EO$3,'Orders - December 2020'!$C$2:$C$2047,Worksheet!$F229),"-")</f>
        <v>-</v>
      </c>
      <c r="EP229" s="51" t="str">
        <f>IFERROR(AVERAGEIFS('Orders - December 2020'!$I$2:$I$2047,'Orders - December 2020'!$H$2:$H$2047,Worksheet!EP$3,'Orders - December 2020'!$C$2:$C$2047,Worksheet!$F229),"-")</f>
        <v>-</v>
      </c>
      <c r="EQ229" s="51" t="str">
        <f>IFERROR(AVERAGEIFS('Orders - December 2020'!$I$2:$I$2047,'Orders - December 2020'!$H$2:$H$2047,Worksheet!EQ$3,'Orders - December 2020'!$C$2:$C$2047,Worksheet!$F229),"-")</f>
        <v>-</v>
      </c>
      <c r="ER229" s="51" t="str">
        <f>IFERROR(AVERAGEIFS('Orders - December 2020'!$I$2:$I$2047,'Orders - December 2020'!$H$2:$H$2047,Worksheet!ER$3,'Orders - December 2020'!$C$2:$C$2047,Worksheet!$F229),"-")</f>
        <v>-</v>
      </c>
      <c r="ES229" s="51" t="str">
        <f>IFERROR(AVERAGEIFS('Orders - December 2020'!$I$2:$I$2047,'Orders - December 2020'!$H$2:$H$2047,Worksheet!ES$3,'Orders - December 2020'!$C$2:$C$2047,Worksheet!$F229),"-")</f>
        <v>-</v>
      </c>
      <c r="ET229" s="51" t="str">
        <f>IFERROR(AVERAGEIFS('Orders - December 2020'!$I$2:$I$2047,'Orders - December 2020'!$H$2:$H$2047,Worksheet!ET$3,'Orders - December 2020'!$C$2:$C$2047,Worksheet!$F229),"-")</f>
        <v>-</v>
      </c>
      <c r="EU229" s="51" t="str">
        <f>IFERROR(AVERAGEIFS('Orders - December 2020'!$I$2:$I$2047,'Orders - December 2020'!$H$2:$H$2047,Worksheet!EU$3,'Orders - December 2020'!$C$2:$C$2047,Worksheet!$F229),"-")</f>
        <v>-</v>
      </c>
      <c r="EV229" s="51" t="str">
        <f>IFERROR(AVERAGEIFS('Orders - December 2020'!$I$2:$I$2047,'Orders - December 2020'!$H$2:$H$2047,Worksheet!EV$3,'Orders - December 2020'!$C$2:$C$2047,Worksheet!$F229),"-")</f>
        <v>-</v>
      </c>
      <c r="EW229" s="51" t="str">
        <f>IFERROR(AVERAGEIFS('Orders - December 2020'!$I$2:$I$2047,'Orders - December 2020'!$H$2:$H$2047,Worksheet!EW$3,'Orders - December 2020'!$C$2:$C$2047,Worksheet!$F229),"-")</f>
        <v>-</v>
      </c>
      <c r="EX229" s="51" t="str">
        <f>IFERROR(AVERAGEIFS('Orders - December 2020'!$I$2:$I$2047,'Orders - December 2020'!$H$2:$H$2047,Worksheet!EX$3,'Orders - December 2020'!$C$2:$C$2047,Worksheet!$F229),"-")</f>
        <v>-</v>
      </c>
      <c r="EY229" s="51" t="str">
        <f>IFERROR(AVERAGEIFS('Orders - December 2020'!$I$2:$I$2047,'Orders - December 2020'!$H$2:$H$2047,Worksheet!EY$3,'Orders - December 2020'!$C$2:$C$2047,Worksheet!$F229),"-")</f>
        <v>-</v>
      </c>
      <c r="EZ229" s="51" t="str">
        <f>IFERROR(AVERAGEIFS('Orders - December 2020'!$I$2:$I$2047,'Orders - December 2020'!$H$2:$H$2047,Worksheet!EZ$3,'Orders - December 2020'!$C$2:$C$2047,Worksheet!$F229),"-")</f>
        <v>-</v>
      </c>
      <c r="FA229" s="51" t="str">
        <f>IFERROR(AVERAGEIFS('Orders - December 2020'!$I$2:$I$2047,'Orders - December 2020'!$H$2:$H$2047,Worksheet!FA$3,'Orders - December 2020'!$C$2:$C$2047,Worksheet!$F229),"-")</f>
        <v>-</v>
      </c>
      <c r="FB229" s="51" t="str">
        <f>IFERROR(AVERAGEIFS('Orders - December 2020'!$I$2:$I$2047,'Orders - December 2020'!$H$2:$H$2047,Worksheet!FB$3,'Orders - December 2020'!$C$2:$C$2047,Worksheet!$F229),"-")</f>
        <v>-</v>
      </c>
      <c r="FC229" s="51" t="str">
        <f>IFERROR(AVERAGEIFS('Orders - December 2020'!$I$2:$I$2047,'Orders - December 2020'!$H$2:$H$2047,Worksheet!FC$3,'Orders - December 2020'!$C$2:$C$2047,Worksheet!$F229),"-")</f>
        <v>-</v>
      </c>
      <c r="FD229" s="51" t="str">
        <f>IFERROR(AVERAGEIFS('Orders - December 2020'!$I$2:$I$2047,'Orders - December 2020'!$H$2:$H$2047,Worksheet!FD$3,'Orders - December 2020'!$C$2:$C$2047,Worksheet!$F229),"-")</f>
        <v>-</v>
      </c>
      <c r="FE229" s="51" t="str">
        <f>IFERROR(AVERAGEIFS('Orders - December 2020'!$I$2:$I$2047,'Orders - December 2020'!$H$2:$H$2047,Worksheet!FE$3,'Orders - December 2020'!$C$2:$C$2047,Worksheet!$F229),"-")</f>
        <v>-</v>
      </c>
      <c r="FF229" s="51" t="str">
        <f>IFERROR(AVERAGEIFS('Orders - December 2020'!$I$2:$I$2047,'Orders - December 2020'!$H$2:$H$2047,Worksheet!FF$3,'Orders - December 2020'!$C$2:$C$2047,Worksheet!$F229),"-")</f>
        <v>-</v>
      </c>
      <c r="FG229" s="52" t="str">
        <f>IFERROR(AVERAGEIFS('Orders - December 2020'!$I$2:$I$2047,'Orders - December 2020'!$H$2:$H$2047,Worksheet!FG$3,'Orders - December 2020'!$C$2:$C$2047,Worksheet!$F229),"-")</f>
        <v>-</v>
      </c>
    </row>
    <row r="230" spans="6:163">
      <c r="F230" s="45" t="str">
        <v>Olubami</v>
      </c>
      <c r="G230" s="50" t="str">
        <f>IFERROR(AVERAGEIFS('Orders - December 2020'!$I$2:$I$2047,'Orders - December 2020'!$H$2:$H$2047,Worksheet!G$3,'Orders - December 2020'!$C$2:$C$2047,Worksheet!$F230),"-")</f>
        <v>-</v>
      </c>
      <c r="H230" s="51" t="str">
        <f>IFERROR(AVERAGEIFS('Orders - December 2020'!$I$2:$I$2047,'Orders - December 2020'!$H$2:$H$2047,Worksheet!H$3,'Orders - December 2020'!$C$2:$C$2047,Worksheet!$F230),"-")</f>
        <v>-</v>
      </c>
      <c r="I230" s="51" t="str">
        <f>IFERROR(AVERAGEIFS('Orders - December 2020'!$I$2:$I$2047,'Orders - December 2020'!$H$2:$H$2047,Worksheet!I$3,'Orders - December 2020'!$C$2:$C$2047,Worksheet!$F230),"-")</f>
        <v>-</v>
      </c>
      <c r="J230" s="51" t="str">
        <f>IFERROR(AVERAGEIFS('Orders - December 2020'!$I$2:$I$2047,'Orders - December 2020'!$H$2:$H$2047,Worksheet!J$3,'Orders - December 2020'!$C$2:$C$2047,Worksheet!$F230),"-")</f>
        <v>-</v>
      </c>
      <c r="K230" s="51" t="str">
        <f>IFERROR(AVERAGEIFS('Orders - December 2020'!$I$2:$I$2047,'Orders - December 2020'!$H$2:$H$2047,Worksheet!K$3,'Orders - December 2020'!$C$2:$C$2047,Worksheet!$F230),"-")</f>
        <v>-</v>
      </c>
      <c r="L230" s="51" t="str">
        <f>IFERROR(AVERAGEIFS('Orders - December 2020'!$I$2:$I$2047,'Orders - December 2020'!$H$2:$H$2047,Worksheet!L$3,'Orders - December 2020'!$C$2:$C$2047,Worksheet!$F230),"-")</f>
        <v>-</v>
      </c>
      <c r="M230" s="51" t="str">
        <f>IFERROR(AVERAGEIFS('Orders - December 2020'!$I$2:$I$2047,'Orders - December 2020'!$H$2:$H$2047,Worksheet!M$3,'Orders - December 2020'!$C$2:$C$2047,Worksheet!$F230),"-")</f>
        <v>-</v>
      </c>
      <c r="N230" s="51" t="str">
        <f>IFERROR(AVERAGEIFS('Orders - December 2020'!$I$2:$I$2047,'Orders - December 2020'!$H$2:$H$2047,Worksheet!N$3,'Orders - December 2020'!$C$2:$C$2047,Worksheet!$F230),"-")</f>
        <v>-</v>
      </c>
      <c r="O230" s="51" t="str">
        <f>IFERROR(AVERAGEIFS('Orders - December 2020'!$I$2:$I$2047,'Orders - December 2020'!$H$2:$H$2047,Worksheet!O$3,'Orders - December 2020'!$C$2:$C$2047,Worksheet!$F230),"-")</f>
        <v>-</v>
      </c>
      <c r="P230" s="51" t="str">
        <f>IFERROR(AVERAGEIFS('Orders - December 2020'!$I$2:$I$2047,'Orders - December 2020'!$H$2:$H$2047,Worksheet!P$3,'Orders - December 2020'!$C$2:$C$2047,Worksheet!$F230),"-")</f>
        <v>-</v>
      </c>
      <c r="Q230" s="51" t="str">
        <f>IFERROR(AVERAGEIFS('Orders - December 2020'!$I$2:$I$2047,'Orders - December 2020'!$H$2:$H$2047,Worksheet!Q$3,'Orders - December 2020'!$C$2:$C$2047,Worksheet!$F230),"-")</f>
        <v>-</v>
      </c>
      <c r="R230" s="51" t="str">
        <f>IFERROR(AVERAGEIFS('Orders - December 2020'!$I$2:$I$2047,'Orders - December 2020'!$H$2:$H$2047,Worksheet!R$3,'Orders - December 2020'!$C$2:$C$2047,Worksheet!$F230),"-")</f>
        <v>-</v>
      </c>
      <c r="S230" s="51" t="str">
        <f>IFERROR(AVERAGEIFS('Orders - December 2020'!$I$2:$I$2047,'Orders - December 2020'!$H$2:$H$2047,Worksheet!S$3,'Orders - December 2020'!$C$2:$C$2047,Worksheet!$F230),"-")</f>
        <v>-</v>
      </c>
      <c r="T230" s="51" t="str">
        <f>IFERROR(AVERAGEIFS('Orders - December 2020'!$I$2:$I$2047,'Orders - December 2020'!$H$2:$H$2047,Worksheet!T$3,'Orders - December 2020'!$C$2:$C$2047,Worksheet!$F230),"-")</f>
        <v>-</v>
      </c>
      <c r="U230" s="51" t="str">
        <f>IFERROR(AVERAGEIFS('Orders - December 2020'!$I$2:$I$2047,'Orders - December 2020'!$H$2:$H$2047,Worksheet!U$3,'Orders - December 2020'!$C$2:$C$2047,Worksheet!$F230),"-")</f>
        <v>-</v>
      </c>
      <c r="V230" s="51" t="str">
        <f>IFERROR(AVERAGEIFS('Orders - December 2020'!$I$2:$I$2047,'Orders - December 2020'!$H$2:$H$2047,Worksheet!V$3,'Orders - December 2020'!$C$2:$C$2047,Worksheet!$F230),"-")</f>
        <v>-</v>
      </c>
      <c r="W230" s="51" t="str">
        <f>IFERROR(AVERAGEIFS('Orders - December 2020'!$I$2:$I$2047,'Orders - December 2020'!$H$2:$H$2047,Worksheet!W$3,'Orders - December 2020'!$C$2:$C$2047,Worksheet!$F230),"-")</f>
        <v>-</v>
      </c>
      <c r="X230" s="51" t="str">
        <f>IFERROR(AVERAGEIFS('Orders - December 2020'!$I$2:$I$2047,'Orders - December 2020'!$H$2:$H$2047,Worksheet!X$3,'Orders - December 2020'!$C$2:$C$2047,Worksheet!$F230),"-")</f>
        <v>-</v>
      </c>
      <c r="Y230" s="51" t="str">
        <f>IFERROR(AVERAGEIFS('Orders - December 2020'!$I$2:$I$2047,'Orders - December 2020'!$H$2:$H$2047,Worksheet!Y$3,'Orders - December 2020'!$C$2:$C$2047,Worksheet!$F230),"-")</f>
        <v>-</v>
      </c>
      <c r="Z230" s="51" t="str">
        <f>IFERROR(AVERAGEIFS('Orders - December 2020'!$I$2:$I$2047,'Orders - December 2020'!$H$2:$H$2047,Worksheet!Z$3,'Orders - December 2020'!$C$2:$C$2047,Worksheet!$F230),"-")</f>
        <v>-</v>
      </c>
      <c r="AA230" s="51" t="str">
        <f>IFERROR(AVERAGEIFS('Orders - December 2020'!$I$2:$I$2047,'Orders - December 2020'!$H$2:$H$2047,Worksheet!AA$3,'Orders - December 2020'!$C$2:$C$2047,Worksheet!$F230),"-")</f>
        <v>-</v>
      </c>
      <c r="AB230" s="51" t="str">
        <f>IFERROR(AVERAGEIFS('Orders - December 2020'!$I$2:$I$2047,'Orders - December 2020'!$H$2:$H$2047,Worksheet!AB$3,'Orders - December 2020'!$C$2:$C$2047,Worksheet!$F230),"-")</f>
        <v>-</v>
      </c>
      <c r="AC230" s="51" t="str">
        <f>IFERROR(AVERAGEIFS('Orders - December 2020'!$I$2:$I$2047,'Orders - December 2020'!$H$2:$H$2047,Worksheet!AC$3,'Orders - December 2020'!$C$2:$C$2047,Worksheet!$F230),"-")</f>
        <v>-</v>
      </c>
      <c r="AD230" s="51" t="str">
        <f>IFERROR(AVERAGEIFS('Orders - December 2020'!$I$2:$I$2047,'Orders - December 2020'!$H$2:$H$2047,Worksheet!AD$3,'Orders - December 2020'!$C$2:$C$2047,Worksheet!$F230),"-")</f>
        <v>-</v>
      </c>
      <c r="AE230" s="51" t="str">
        <f>IFERROR(AVERAGEIFS('Orders - December 2020'!$I$2:$I$2047,'Orders - December 2020'!$H$2:$H$2047,Worksheet!AE$3,'Orders - December 2020'!$C$2:$C$2047,Worksheet!$F230),"-")</f>
        <v>-</v>
      </c>
      <c r="AF230" s="51" t="str">
        <f>IFERROR(AVERAGEIFS('Orders - December 2020'!$I$2:$I$2047,'Orders - December 2020'!$H$2:$H$2047,Worksheet!AF$3,'Orders - December 2020'!$C$2:$C$2047,Worksheet!$F230),"-")</f>
        <v>-</v>
      </c>
      <c r="AG230" s="51" t="str">
        <f>IFERROR(AVERAGEIFS('Orders - December 2020'!$I$2:$I$2047,'Orders - December 2020'!$H$2:$H$2047,Worksheet!AG$3,'Orders - December 2020'!$C$2:$C$2047,Worksheet!$F230),"-")</f>
        <v>-</v>
      </c>
      <c r="AH230" s="51" t="str">
        <f>IFERROR(AVERAGEIFS('Orders - December 2020'!$I$2:$I$2047,'Orders - December 2020'!$H$2:$H$2047,Worksheet!AH$3,'Orders - December 2020'!$C$2:$C$2047,Worksheet!$F230),"-")</f>
        <v>-</v>
      </c>
      <c r="AI230" s="51" t="str">
        <f>IFERROR(AVERAGEIFS('Orders - December 2020'!$I$2:$I$2047,'Orders - December 2020'!$H$2:$H$2047,Worksheet!AI$3,'Orders - December 2020'!$C$2:$C$2047,Worksheet!$F230),"-")</f>
        <v>-</v>
      </c>
      <c r="AJ230" s="51" t="str">
        <f>IFERROR(AVERAGEIFS('Orders - December 2020'!$I$2:$I$2047,'Orders - December 2020'!$H$2:$H$2047,Worksheet!AJ$3,'Orders - December 2020'!$C$2:$C$2047,Worksheet!$F230),"-")</f>
        <v>-</v>
      </c>
      <c r="AK230" s="51" t="str">
        <f>IFERROR(AVERAGEIFS('Orders - December 2020'!$I$2:$I$2047,'Orders - December 2020'!$H$2:$H$2047,Worksheet!AK$3,'Orders - December 2020'!$C$2:$C$2047,Worksheet!$F230),"-")</f>
        <v>-</v>
      </c>
      <c r="AL230" s="51" t="str">
        <f>IFERROR(AVERAGEIFS('Orders - December 2020'!$I$2:$I$2047,'Orders - December 2020'!$H$2:$H$2047,Worksheet!AL$3,'Orders - December 2020'!$C$2:$C$2047,Worksheet!$F230),"-")</f>
        <v>-</v>
      </c>
      <c r="AM230" s="51" t="str">
        <f>IFERROR(AVERAGEIFS('Orders - December 2020'!$I$2:$I$2047,'Orders - December 2020'!$H$2:$H$2047,Worksheet!AM$3,'Orders - December 2020'!$C$2:$C$2047,Worksheet!$F230),"-")</f>
        <v>-</v>
      </c>
      <c r="AN230" s="51" t="str">
        <f>IFERROR(AVERAGEIFS('Orders - December 2020'!$I$2:$I$2047,'Orders - December 2020'!$H$2:$H$2047,Worksheet!AN$3,'Orders - December 2020'!$C$2:$C$2047,Worksheet!$F230),"-")</f>
        <v>-</v>
      </c>
      <c r="AO230" s="51" t="str">
        <f>IFERROR(AVERAGEIFS('Orders - December 2020'!$I$2:$I$2047,'Orders - December 2020'!$H$2:$H$2047,Worksheet!AO$3,'Orders - December 2020'!$C$2:$C$2047,Worksheet!$F230),"-")</f>
        <v>-</v>
      </c>
      <c r="AP230" s="51" t="str">
        <f>IFERROR(AVERAGEIFS('Orders - December 2020'!$I$2:$I$2047,'Orders - December 2020'!$H$2:$H$2047,Worksheet!AP$3,'Orders - December 2020'!$C$2:$C$2047,Worksheet!$F230),"-")</f>
        <v>-</v>
      </c>
      <c r="AQ230" s="51" t="str">
        <f>IFERROR(AVERAGEIFS('Orders - December 2020'!$I$2:$I$2047,'Orders - December 2020'!$H$2:$H$2047,Worksheet!AQ$3,'Orders - December 2020'!$C$2:$C$2047,Worksheet!$F230),"-")</f>
        <v>-</v>
      </c>
      <c r="AR230" s="51" t="str">
        <f>IFERROR(AVERAGEIFS('Orders - December 2020'!$I$2:$I$2047,'Orders - December 2020'!$H$2:$H$2047,Worksheet!AR$3,'Orders - December 2020'!$C$2:$C$2047,Worksheet!$F230),"-")</f>
        <v>-</v>
      </c>
      <c r="AS230" s="51" t="str">
        <f>IFERROR(AVERAGEIFS('Orders - December 2020'!$I$2:$I$2047,'Orders - December 2020'!$H$2:$H$2047,Worksheet!AS$3,'Orders - December 2020'!$C$2:$C$2047,Worksheet!$F230),"-")</f>
        <v>-</v>
      </c>
      <c r="AT230" s="51" t="str">
        <f>IFERROR(AVERAGEIFS('Orders - December 2020'!$I$2:$I$2047,'Orders - December 2020'!$H$2:$H$2047,Worksheet!AT$3,'Orders - December 2020'!$C$2:$C$2047,Worksheet!$F230),"-")</f>
        <v>-</v>
      </c>
      <c r="AU230" s="51" t="str">
        <f>IFERROR(AVERAGEIFS('Orders - December 2020'!$I$2:$I$2047,'Orders - December 2020'!$H$2:$H$2047,Worksheet!AU$3,'Orders - December 2020'!$C$2:$C$2047,Worksheet!$F230),"-")</f>
        <v>-</v>
      </c>
      <c r="AV230" s="51" t="str">
        <f>IFERROR(AVERAGEIFS('Orders - December 2020'!$I$2:$I$2047,'Orders - December 2020'!$H$2:$H$2047,Worksheet!AV$3,'Orders - December 2020'!$C$2:$C$2047,Worksheet!$F230),"-")</f>
        <v>-</v>
      </c>
      <c r="AW230" s="51" t="str">
        <f>IFERROR(AVERAGEIFS('Orders - December 2020'!$I$2:$I$2047,'Orders - December 2020'!$H$2:$H$2047,Worksheet!AW$3,'Orders - December 2020'!$C$2:$C$2047,Worksheet!$F230),"-")</f>
        <v>-</v>
      </c>
      <c r="AX230" s="51" t="str">
        <f>IFERROR(AVERAGEIFS('Orders - December 2020'!$I$2:$I$2047,'Orders - December 2020'!$H$2:$H$2047,Worksheet!AX$3,'Orders - December 2020'!$C$2:$C$2047,Worksheet!$F230),"-")</f>
        <v>-</v>
      </c>
      <c r="AY230" s="51" t="str">
        <f>IFERROR(AVERAGEIFS('Orders - December 2020'!$I$2:$I$2047,'Orders - December 2020'!$H$2:$H$2047,Worksheet!AY$3,'Orders - December 2020'!$C$2:$C$2047,Worksheet!$F230),"-")</f>
        <v>-</v>
      </c>
      <c r="AZ230" s="51" t="str">
        <f>IFERROR(AVERAGEIFS('Orders - December 2020'!$I$2:$I$2047,'Orders - December 2020'!$H$2:$H$2047,Worksheet!AZ$3,'Orders - December 2020'!$C$2:$C$2047,Worksheet!$F230),"-")</f>
        <v>-</v>
      </c>
      <c r="BA230" s="51" t="str">
        <f>IFERROR(AVERAGEIFS('Orders - December 2020'!$I$2:$I$2047,'Orders - December 2020'!$H$2:$H$2047,Worksheet!BA$3,'Orders - December 2020'!$C$2:$C$2047,Worksheet!$F230),"-")</f>
        <v>-</v>
      </c>
      <c r="BB230" s="51" t="str">
        <f>IFERROR(AVERAGEIFS('Orders - December 2020'!$I$2:$I$2047,'Orders - December 2020'!$H$2:$H$2047,Worksheet!BB$3,'Orders - December 2020'!$C$2:$C$2047,Worksheet!$F230),"-")</f>
        <v>-</v>
      </c>
      <c r="BC230" s="51" t="str">
        <f>IFERROR(AVERAGEIFS('Orders - December 2020'!$I$2:$I$2047,'Orders - December 2020'!$H$2:$H$2047,Worksheet!BC$3,'Orders - December 2020'!$C$2:$C$2047,Worksheet!$F230),"-")</f>
        <v>-</v>
      </c>
      <c r="BD230" s="51" t="str">
        <f>IFERROR(AVERAGEIFS('Orders - December 2020'!$I$2:$I$2047,'Orders - December 2020'!$H$2:$H$2047,Worksheet!BD$3,'Orders - December 2020'!$C$2:$C$2047,Worksheet!$F230),"-")</f>
        <v>-</v>
      </c>
      <c r="BE230" s="51" t="str">
        <f>IFERROR(AVERAGEIFS('Orders - December 2020'!$I$2:$I$2047,'Orders - December 2020'!$H$2:$H$2047,Worksheet!BE$3,'Orders - December 2020'!$C$2:$C$2047,Worksheet!$F230),"-")</f>
        <v>-</v>
      </c>
      <c r="BF230" s="51" t="str">
        <f>IFERROR(AVERAGEIFS('Orders - December 2020'!$I$2:$I$2047,'Orders - December 2020'!$H$2:$H$2047,Worksheet!BF$3,'Orders - December 2020'!$C$2:$C$2047,Worksheet!$F230),"-")</f>
        <v>-</v>
      </c>
      <c r="BG230" s="51" t="str">
        <f>IFERROR(AVERAGEIFS('Orders - December 2020'!$I$2:$I$2047,'Orders - December 2020'!$H$2:$H$2047,Worksheet!BG$3,'Orders - December 2020'!$C$2:$C$2047,Worksheet!$F230),"-")</f>
        <v>-</v>
      </c>
      <c r="BH230" s="51" t="str">
        <f>IFERROR(AVERAGEIFS('Orders - December 2020'!$I$2:$I$2047,'Orders - December 2020'!$H$2:$H$2047,Worksheet!BH$3,'Orders - December 2020'!$C$2:$C$2047,Worksheet!$F230),"-")</f>
        <v>-</v>
      </c>
      <c r="BI230" s="51" t="str">
        <f>IFERROR(AVERAGEIFS('Orders - December 2020'!$I$2:$I$2047,'Orders - December 2020'!$H$2:$H$2047,Worksheet!BI$3,'Orders - December 2020'!$C$2:$C$2047,Worksheet!$F230),"-")</f>
        <v>-</v>
      </c>
      <c r="BJ230" s="51" t="str">
        <f>IFERROR(AVERAGEIFS('Orders - December 2020'!$I$2:$I$2047,'Orders - December 2020'!$H$2:$H$2047,Worksheet!BJ$3,'Orders - December 2020'!$C$2:$C$2047,Worksheet!$F230),"-")</f>
        <v>-</v>
      </c>
      <c r="BK230" s="51" t="str">
        <f>IFERROR(AVERAGEIFS('Orders - December 2020'!$I$2:$I$2047,'Orders - December 2020'!$H$2:$H$2047,Worksheet!BK$3,'Orders - December 2020'!$C$2:$C$2047,Worksheet!$F230),"-")</f>
        <v>-</v>
      </c>
      <c r="BL230" s="51" t="str">
        <f>IFERROR(AVERAGEIFS('Orders - December 2020'!$I$2:$I$2047,'Orders - December 2020'!$H$2:$H$2047,Worksheet!BL$3,'Orders - December 2020'!$C$2:$C$2047,Worksheet!$F230),"-")</f>
        <v>-</v>
      </c>
      <c r="BM230" s="51" t="str">
        <f>IFERROR(AVERAGEIFS('Orders - December 2020'!$I$2:$I$2047,'Orders - December 2020'!$H$2:$H$2047,Worksheet!BM$3,'Orders - December 2020'!$C$2:$C$2047,Worksheet!$F230),"-")</f>
        <v>-</v>
      </c>
      <c r="BN230" s="51" t="str">
        <f>IFERROR(AVERAGEIFS('Orders - December 2020'!$I$2:$I$2047,'Orders - December 2020'!$H$2:$H$2047,Worksheet!BN$3,'Orders - December 2020'!$C$2:$C$2047,Worksheet!$F230),"-")</f>
        <v>-</v>
      </c>
      <c r="BO230" s="51" t="str">
        <f>IFERROR(AVERAGEIFS('Orders - December 2020'!$I$2:$I$2047,'Orders - December 2020'!$H$2:$H$2047,Worksheet!BO$3,'Orders - December 2020'!$C$2:$C$2047,Worksheet!$F230),"-")</f>
        <v>-</v>
      </c>
      <c r="BP230" s="51" t="str">
        <f>IFERROR(AVERAGEIFS('Orders - December 2020'!$I$2:$I$2047,'Orders - December 2020'!$H$2:$H$2047,Worksheet!BP$3,'Orders - December 2020'!$C$2:$C$2047,Worksheet!$F230),"-")</f>
        <v>-</v>
      </c>
      <c r="BQ230" s="51" t="str">
        <f>IFERROR(AVERAGEIFS('Orders - December 2020'!$I$2:$I$2047,'Orders - December 2020'!$H$2:$H$2047,Worksheet!BQ$3,'Orders - December 2020'!$C$2:$C$2047,Worksheet!$F230),"-")</f>
        <v>-</v>
      </c>
      <c r="BR230" s="51" t="str">
        <f>IFERROR(AVERAGEIFS('Orders - December 2020'!$I$2:$I$2047,'Orders - December 2020'!$H$2:$H$2047,Worksheet!BR$3,'Orders - December 2020'!$C$2:$C$2047,Worksheet!$F230),"-")</f>
        <v>-</v>
      </c>
      <c r="BS230" s="51" t="str">
        <f>IFERROR(AVERAGEIFS('Orders - December 2020'!$I$2:$I$2047,'Orders - December 2020'!$H$2:$H$2047,Worksheet!BS$3,'Orders - December 2020'!$C$2:$C$2047,Worksheet!$F230),"-")</f>
        <v>-</v>
      </c>
      <c r="BT230" s="51" t="str">
        <f>IFERROR(AVERAGEIFS('Orders - December 2020'!$I$2:$I$2047,'Orders - December 2020'!$H$2:$H$2047,Worksheet!BT$3,'Orders - December 2020'!$C$2:$C$2047,Worksheet!$F230),"-")</f>
        <v>-</v>
      </c>
      <c r="BU230" s="51" t="str">
        <f>IFERROR(AVERAGEIFS('Orders - December 2020'!$I$2:$I$2047,'Orders - December 2020'!$H$2:$H$2047,Worksheet!BU$3,'Orders - December 2020'!$C$2:$C$2047,Worksheet!$F230),"-")</f>
        <v>-</v>
      </c>
      <c r="BV230" s="51" t="str">
        <f>IFERROR(AVERAGEIFS('Orders - December 2020'!$I$2:$I$2047,'Orders - December 2020'!$H$2:$H$2047,Worksheet!BV$3,'Orders - December 2020'!$C$2:$C$2047,Worksheet!$F230),"-")</f>
        <v>-</v>
      </c>
      <c r="BW230" s="51" t="str">
        <f>IFERROR(AVERAGEIFS('Orders - December 2020'!$I$2:$I$2047,'Orders - December 2020'!$H$2:$H$2047,Worksheet!BW$3,'Orders - December 2020'!$C$2:$C$2047,Worksheet!$F230),"-")</f>
        <v>-</v>
      </c>
      <c r="BX230" s="51" t="str">
        <f>IFERROR(AVERAGEIFS('Orders - December 2020'!$I$2:$I$2047,'Orders - December 2020'!$H$2:$H$2047,Worksheet!BX$3,'Orders - December 2020'!$C$2:$C$2047,Worksheet!$F230),"-")</f>
        <v>-</v>
      </c>
      <c r="BY230" s="51" t="str">
        <f>IFERROR(AVERAGEIFS('Orders - December 2020'!$I$2:$I$2047,'Orders - December 2020'!$H$2:$H$2047,Worksheet!BY$3,'Orders - December 2020'!$C$2:$C$2047,Worksheet!$F230),"-")</f>
        <v>-</v>
      </c>
      <c r="BZ230" s="51" t="str">
        <f>IFERROR(AVERAGEIFS('Orders - December 2020'!$I$2:$I$2047,'Orders - December 2020'!$H$2:$H$2047,Worksheet!BZ$3,'Orders - December 2020'!$C$2:$C$2047,Worksheet!$F230),"-")</f>
        <v>-</v>
      </c>
      <c r="CA230" s="51" t="str">
        <f>IFERROR(AVERAGEIFS('Orders - December 2020'!$I$2:$I$2047,'Orders - December 2020'!$H$2:$H$2047,Worksheet!CA$3,'Orders - December 2020'!$C$2:$C$2047,Worksheet!$F230),"-")</f>
        <v>-</v>
      </c>
      <c r="CB230" s="51" t="str">
        <f>IFERROR(AVERAGEIFS('Orders - December 2020'!$I$2:$I$2047,'Orders - December 2020'!$H$2:$H$2047,Worksheet!CB$3,'Orders - December 2020'!$C$2:$C$2047,Worksheet!$F230),"-")</f>
        <v>-</v>
      </c>
      <c r="CC230" s="51" t="str">
        <f>IFERROR(AVERAGEIFS('Orders - December 2020'!$I$2:$I$2047,'Orders - December 2020'!$H$2:$H$2047,Worksheet!CC$3,'Orders - December 2020'!$C$2:$C$2047,Worksheet!$F230),"-")</f>
        <v>-</v>
      </c>
      <c r="CD230" s="51" t="str">
        <f>IFERROR(AVERAGEIFS('Orders - December 2020'!$I$2:$I$2047,'Orders - December 2020'!$H$2:$H$2047,Worksheet!CD$3,'Orders - December 2020'!$C$2:$C$2047,Worksheet!$F230),"-")</f>
        <v>-</v>
      </c>
      <c r="CE230" s="51" t="str">
        <f>IFERROR(AVERAGEIFS('Orders - December 2020'!$I$2:$I$2047,'Orders - December 2020'!$H$2:$H$2047,Worksheet!CE$3,'Orders - December 2020'!$C$2:$C$2047,Worksheet!$F230),"-")</f>
        <v>-</v>
      </c>
      <c r="CF230" s="51" t="str">
        <f>IFERROR(AVERAGEIFS('Orders - December 2020'!$I$2:$I$2047,'Orders - December 2020'!$H$2:$H$2047,Worksheet!CF$3,'Orders - December 2020'!$C$2:$C$2047,Worksheet!$F230),"-")</f>
        <v>-</v>
      </c>
      <c r="CG230" s="51" t="str">
        <f>IFERROR(AVERAGEIFS('Orders - December 2020'!$I$2:$I$2047,'Orders - December 2020'!$H$2:$H$2047,Worksheet!CG$3,'Orders - December 2020'!$C$2:$C$2047,Worksheet!$F230),"-")</f>
        <v>-</v>
      </c>
      <c r="CH230" s="51" t="str">
        <f>IFERROR(AVERAGEIFS('Orders - December 2020'!$I$2:$I$2047,'Orders - December 2020'!$H$2:$H$2047,Worksheet!CH$3,'Orders - December 2020'!$C$2:$C$2047,Worksheet!$F230),"-")</f>
        <v>-</v>
      </c>
      <c r="CI230" s="51" t="str">
        <f>IFERROR(AVERAGEIFS('Orders - December 2020'!$I$2:$I$2047,'Orders - December 2020'!$H$2:$H$2047,Worksheet!CI$3,'Orders - December 2020'!$C$2:$C$2047,Worksheet!$F230),"-")</f>
        <v>-</v>
      </c>
      <c r="CJ230" s="51" t="str">
        <f>IFERROR(AVERAGEIFS('Orders - December 2020'!$I$2:$I$2047,'Orders - December 2020'!$H$2:$H$2047,Worksheet!CJ$3,'Orders - December 2020'!$C$2:$C$2047,Worksheet!$F230),"-")</f>
        <v>-</v>
      </c>
      <c r="CK230" s="51" t="str">
        <f>IFERROR(AVERAGEIFS('Orders - December 2020'!$I$2:$I$2047,'Orders - December 2020'!$H$2:$H$2047,Worksheet!CK$3,'Orders - December 2020'!$C$2:$C$2047,Worksheet!$F230),"-")</f>
        <v>-</v>
      </c>
      <c r="CL230" s="51" t="str">
        <f>IFERROR(AVERAGEIFS('Orders - December 2020'!$I$2:$I$2047,'Orders - December 2020'!$H$2:$H$2047,Worksheet!CL$3,'Orders - December 2020'!$C$2:$C$2047,Worksheet!$F230),"-")</f>
        <v>-</v>
      </c>
      <c r="CM230" s="51" t="str">
        <f>IFERROR(AVERAGEIFS('Orders - December 2020'!$I$2:$I$2047,'Orders - December 2020'!$H$2:$H$2047,Worksheet!CM$3,'Orders - December 2020'!$C$2:$C$2047,Worksheet!$F230),"-")</f>
        <v>-</v>
      </c>
      <c r="CN230" s="51" t="str">
        <f>IFERROR(AVERAGEIFS('Orders - December 2020'!$I$2:$I$2047,'Orders - December 2020'!$H$2:$H$2047,Worksheet!CN$3,'Orders - December 2020'!$C$2:$C$2047,Worksheet!$F230),"-")</f>
        <v>-</v>
      </c>
      <c r="CO230" s="51" t="str">
        <f>IFERROR(AVERAGEIFS('Orders - December 2020'!$I$2:$I$2047,'Orders - December 2020'!$H$2:$H$2047,Worksheet!CO$3,'Orders - December 2020'!$C$2:$C$2047,Worksheet!$F230),"-")</f>
        <v>-</v>
      </c>
      <c r="CP230" s="51" t="str">
        <f>IFERROR(AVERAGEIFS('Orders - December 2020'!$I$2:$I$2047,'Orders - December 2020'!$H$2:$H$2047,Worksheet!CP$3,'Orders - December 2020'!$C$2:$C$2047,Worksheet!$F230),"-")</f>
        <v>-</v>
      </c>
      <c r="CQ230" s="51" t="str">
        <f>IFERROR(AVERAGEIFS('Orders - December 2020'!$I$2:$I$2047,'Orders - December 2020'!$H$2:$H$2047,Worksheet!CQ$3,'Orders - December 2020'!$C$2:$C$2047,Worksheet!$F230),"-")</f>
        <v>-</v>
      </c>
      <c r="CR230" s="51" t="str">
        <f>IFERROR(AVERAGEIFS('Orders - December 2020'!$I$2:$I$2047,'Orders - December 2020'!$H$2:$H$2047,Worksheet!CR$3,'Orders - December 2020'!$C$2:$C$2047,Worksheet!$F230),"-")</f>
        <v>-</v>
      </c>
      <c r="CS230" s="51" t="str">
        <f>IFERROR(AVERAGEIFS('Orders - December 2020'!$I$2:$I$2047,'Orders - December 2020'!$H$2:$H$2047,Worksheet!CS$3,'Orders - December 2020'!$C$2:$C$2047,Worksheet!$F230),"-")</f>
        <v>-</v>
      </c>
      <c r="CT230" s="51" t="str">
        <f>IFERROR(AVERAGEIFS('Orders - December 2020'!$I$2:$I$2047,'Orders - December 2020'!$H$2:$H$2047,Worksheet!CT$3,'Orders - December 2020'!$C$2:$C$2047,Worksheet!$F230),"-")</f>
        <v>-</v>
      </c>
      <c r="CU230" s="51" t="str">
        <f>IFERROR(AVERAGEIFS('Orders - December 2020'!$I$2:$I$2047,'Orders - December 2020'!$H$2:$H$2047,Worksheet!CU$3,'Orders - December 2020'!$C$2:$C$2047,Worksheet!$F230),"-")</f>
        <v>-</v>
      </c>
      <c r="CV230" s="51" t="str">
        <f>IFERROR(AVERAGEIFS('Orders - December 2020'!$I$2:$I$2047,'Orders - December 2020'!$H$2:$H$2047,Worksheet!CV$3,'Orders - December 2020'!$C$2:$C$2047,Worksheet!$F230),"-")</f>
        <v>-</v>
      </c>
      <c r="CW230" s="51" t="str">
        <f>IFERROR(AVERAGEIFS('Orders - December 2020'!$I$2:$I$2047,'Orders - December 2020'!$H$2:$H$2047,Worksheet!CW$3,'Orders - December 2020'!$C$2:$C$2047,Worksheet!$F230),"-")</f>
        <v>-</v>
      </c>
      <c r="CX230" s="51" t="str">
        <f>IFERROR(AVERAGEIFS('Orders - December 2020'!$I$2:$I$2047,'Orders - December 2020'!$H$2:$H$2047,Worksheet!CX$3,'Orders - December 2020'!$C$2:$C$2047,Worksheet!$F230),"-")</f>
        <v>-</v>
      </c>
      <c r="CY230" s="51" t="str">
        <f>IFERROR(AVERAGEIFS('Orders - December 2020'!$I$2:$I$2047,'Orders - December 2020'!$H$2:$H$2047,Worksheet!CY$3,'Orders - December 2020'!$C$2:$C$2047,Worksheet!$F230),"-")</f>
        <v>-</v>
      </c>
      <c r="CZ230" s="51" t="str">
        <f>IFERROR(AVERAGEIFS('Orders - December 2020'!$I$2:$I$2047,'Orders - December 2020'!$H$2:$H$2047,Worksheet!CZ$3,'Orders - December 2020'!$C$2:$C$2047,Worksheet!$F230),"-")</f>
        <v>-</v>
      </c>
      <c r="DA230" s="51" t="str">
        <f>IFERROR(AVERAGEIFS('Orders - December 2020'!$I$2:$I$2047,'Orders - December 2020'!$H$2:$H$2047,Worksheet!DA$3,'Orders - December 2020'!$C$2:$C$2047,Worksheet!$F230),"-")</f>
        <v>-</v>
      </c>
      <c r="DB230" s="51" t="str">
        <f>IFERROR(AVERAGEIFS('Orders - December 2020'!$I$2:$I$2047,'Orders - December 2020'!$H$2:$H$2047,Worksheet!DB$3,'Orders - December 2020'!$C$2:$C$2047,Worksheet!$F230),"-")</f>
        <v>-</v>
      </c>
      <c r="DC230" s="51" t="str">
        <f>IFERROR(AVERAGEIFS('Orders - December 2020'!$I$2:$I$2047,'Orders - December 2020'!$H$2:$H$2047,Worksheet!DC$3,'Orders - December 2020'!$C$2:$C$2047,Worksheet!$F230),"-")</f>
        <v>-</v>
      </c>
      <c r="DD230" s="51" t="str">
        <f>IFERROR(AVERAGEIFS('Orders - December 2020'!$I$2:$I$2047,'Orders - December 2020'!$H$2:$H$2047,Worksheet!DD$3,'Orders - December 2020'!$C$2:$C$2047,Worksheet!$F230),"-")</f>
        <v>-</v>
      </c>
      <c r="DE230" s="51">
        <f>IFERROR(AVERAGEIFS('Orders - December 2020'!$I$2:$I$2047,'Orders - December 2020'!$H$2:$H$2047,Worksheet!DE$3,'Orders - December 2020'!$C$2:$C$2047,Worksheet!$F230),"-")</f>
        <v>16</v>
      </c>
      <c r="DF230" s="51" t="str">
        <f>IFERROR(AVERAGEIFS('Orders - December 2020'!$I$2:$I$2047,'Orders - December 2020'!$H$2:$H$2047,Worksheet!DF$3,'Orders - December 2020'!$C$2:$C$2047,Worksheet!$F230),"-")</f>
        <v>-</v>
      </c>
      <c r="DG230" s="51" t="str">
        <f>IFERROR(AVERAGEIFS('Orders - December 2020'!$I$2:$I$2047,'Orders - December 2020'!$H$2:$H$2047,Worksheet!DG$3,'Orders - December 2020'!$C$2:$C$2047,Worksheet!$F230),"-")</f>
        <v>-</v>
      </c>
      <c r="DH230" s="51" t="str">
        <f>IFERROR(AVERAGEIFS('Orders - December 2020'!$I$2:$I$2047,'Orders - December 2020'!$H$2:$H$2047,Worksheet!DH$3,'Orders - December 2020'!$C$2:$C$2047,Worksheet!$F230),"-")</f>
        <v>-</v>
      </c>
      <c r="DI230" s="51" t="str">
        <f>IFERROR(AVERAGEIFS('Orders - December 2020'!$I$2:$I$2047,'Orders - December 2020'!$H$2:$H$2047,Worksheet!DI$3,'Orders - December 2020'!$C$2:$C$2047,Worksheet!$F230),"-")</f>
        <v>-</v>
      </c>
      <c r="DJ230" s="51" t="str">
        <f>IFERROR(AVERAGEIFS('Orders - December 2020'!$I$2:$I$2047,'Orders - December 2020'!$H$2:$H$2047,Worksheet!DJ$3,'Orders - December 2020'!$C$2:$C$2047,Worksheet!$F230),"-")</f>
        <v>-</v>
      </c>
      <c r="DK230" s="51" t="str">
        <f>IFERROR(AVERAGEIFS('Orders - December 2020'!$I$2:$I$2047,'Orders - December 2020'!$H$2:$H$2047,Worksheet!DK$3,'Orders - December 2020'!$C$2:$C$2047,Worksheet!$F230),"-")</f>
        <v>-</v>
      </c>
      <c r="DL230" s="51" t="str">
        <f>IFERROR(AVERAGEIFS('Orders - December 2020'!$I$2:$I$2047,'Orders - December 2020'!$H$2:$H$2047,Worksheet!DL$3,'Orders - December 2020'!$C$2:$C$2047,Worksheet!$F230),"-")</f>
        <v>-</v>
      </c>
      <c r="DM230" s="51" t="str">
        <f>IFERROR(AVERAGEIFS('Orders - December 2020'!$I$2:$I$2047,'Orders - December 2020'!$H$2:$H$2047,Worksheet!DM$3,'Orders - December 2020'!$C$2:$C$2047,Worksheet!$F230),"-")</f>
        <v>-</v>
      </c>
      <c r="DN230" s="51" t="str">
        <f>IFERROR(AVERAGEIFS('Orders - December 2020'!$I$2:$I$2047,'Orders - December 2020'!$H$2:$H$2047,Worksheet!DN$3,'Orders - December 2020'!$C$2:$C$2047,Worksheet!$F230),"-")</f>
        <v>-</v>
      </c>
      <c r="DO230" s="51" t="str">
        <f>IFERROR(AVERAGEIFS('Orders - December 2020'!$I$2:$I$2047,'Orders - December 2020'!$H$2:$H$2047,Worksheet!DO$3,'Orders - December 2020'!$C$2:$C$2047,Worksheet!$F230),"-")</f>
        <v>-</v>
      </c>
      <c r="DP230" s="51" t="str">
        <f>IFERROR(AVERAGEIFS('Orders - December 2020'!$I$2:$I$2047,'Orders - December 2020'!$H$2:$H$2047,Worksheet!DP$3,'Orders - December 2020'!$C$2:$C$2047,Worksheet!$F230),"-")</f>
        <v>-</v>
      </c>
      <c r="DQ230" s="51" t="str">
        <f>IFERROR(AVERAGEIFS('Orders - December 2020'!$I$2:$I$2047,'Orders - December 2020'!$H$2:$H$2047,Worksheet!DQ$3,'Orders - December 2020'!$C$2:$C$2047,Worksheet!$F230),"-")</f>
        <v>-</v>
      </c>
      <c r="DR230" s="51" t="str">
        <f>IFERROR(AVERAGEIFS('Orders - December 2020'!$I$2:$I$2047,'Orders - December 2020'!$H$2:$H$2047,Worksheet!DR$3,'Orders - December 2020'!$C$2:$C$2047,Worksheet!$F230),"-")</f>
        <v>-</v>
      </c>
      <c r="DS230" s="51" t="str">
        <f>IFERROR(AVERAGEIFS('Orders - December 2020'!$I$2:$I$2047,'Orders - December 2020'!$H$2:$H$2047,Worksheet!DS$3,'Orders - December 2020'!$C$2:$C$2047,Worksheet!$F230),"-")</f>
        <v>-</v>
      </c>
      <c r="DT230" s="51" t="str">
        <f>IFERROR(AVERAGEIFS('Orders - December 2020'!$I$2:$I$2047,'Orders - December 2020'!$H$2:$H$2047,Worksheet!DT$3,'Orders - December 2020'!$C$2:$C$2047,Worksheet!$F230),"-")</f>
        <v>-</v>
      </c>
      <c r="DU230" s="51" t="str">
        <f>IFERROR(AVERAGEIFS('Orders - December 2020'!$I$2:$I$2047,'Orders - December 2020'!$H$2:$H$2047,Worksheet!DU$3,'Orders - December 2020'!$C$2:$C$2047,Worksheet!$F230),"-")</f>
        <v>-</v>
      </c>
      <c r="DV230" s="51" t="str">
        <f>IFERROR(AVERAGEIFS('Orders - December 2020'!$I$2:$I$2047,'Orders - December 2020'!$H$2:$H$2047,Worksheet!DV$3,'Orders - December 2020'!$C$2:$C$2047,Worksheet!$F230),"-")</f>
        <v>-</v>
      </c>
      <c r="DW230" s="51" t="str">
        <f>IFERROR(AVERAGEIFS('Orders - December 2020'!$I$2:$I$2047,'Orders - December 2020'!$H$2:$H$2047,Worksheet!DW$3,'Orders - December 2020'!$C$2:$C$2047,Worksheet!$F230),"-")</f>
        <v>-</v>
      </c>
      <c r="DX230" s="51" t="str">
        <f>IFERROR(AVERAGEIFS('Orders - December 2020'!$I$2:$I$2047,'Orders - December 2020'!$H$2:$H$2047,Worksheet!DX$3,'Orders - December 2020'!$C$2:$C$2047,Worksheet!$F230),"-")</f>
        <v>-</v>
      </c>
      <c r="DY230" s="51" t="str">
        <f>IFERROR(AVERAGEIFS('Orders - December 2020'!$I$2:$I$2047,'Orders - December 2020'!$H$2:$H$2047,Worksheet!DY$3,'Orders - December 2020'!$C$2:$C$2047,Worksheet!$F230),"-")</f>
        <v>-</v>
      </c>
      <c r="DZ230" s="51" t="str">
        <f>IFERROR(AVERAGEIFS('Orders - December 2020'!$I$2:$I$2047,'Orders - December 2020'!$H$2:$H$2047,Worksheet!DZ$3,'Orders - December 2020'!$C$2:$C$2047,Worksheet!$F230),"-")</f>
        <v>-</v>
      </c>
      <c r="EA230" s="51" t="str">
        <f>IFERROR(AVERAGEIFS('Orders - December 2020'!$I$2:$I$2047,'Orders - December 2020'!$H$2:$H$2047,Worksheet!EA$3,'Orders - December 2020'!$C$2:$C$2047,Worksheet!$F230),"-")</f>
        <v>-</v>
      </c>
      <c r="EB230" s="51" t="str">
        <f>IFERROR(AVERAGEIFS('Orders - December 2020'!$I$2:$I$2047,'Orders - December 2020'!$H$2:$H$2047,Worksheet!EB$3,'Orders - December 2020'!$C$2:$C$2047,Worksheet!$F230),"-")</f>
        <v>-</v>
      </c>
      <c r="EC230" s="51" t="str">
        <f>IFERROR(AVERAGEIFS('Orders - December 2020'!$I$2:$I$2047,'Orders - December 2020'!$H$2:$H$2047,Worksheet!EC$3,'Orders - December 2020'!$C$2:$C$2047,Worksheet!$F230),"-")</f>
        <v>-</v>
      </c>
      <c r="ED230" s="51" t="str">
        <f>IFERROR(AVERAGEIFS('Orders - December 2020'!$I$2:$I$2047,'Orders - December 2020'!$H$2:$H$2047,Worksheet!ED$3,'Orders - December 2020'!$C$2:$C$2047,Worksheet!$F230),"-")</f>
        <v>-</v>
      </c>
      <c r="EE230" s="51" t="str">
        <f>IFERROR(AVERAGEIFS('Orders - December 2020'!$I$2:$I$2047,'Orders - December 2020'!$H$2:$H$2047,Worksheet!EE$3,'Orders - December 2020'!$C$2:$C$2047,Worksheet!$F230),"-")</f>
        <v>-</v>
      </c>
      <c r="EF230" s="51" t="str">
        <f>IFERROR(AVERAGEIFS('Orders - December 2020'!$I$2:$I$2047,'Orders - December 2020'!$H$2:$H$2047,Worksheet!EF$3,'Orders - December 2020'!$C$2:$C$2047,Worksheet!$F230),"-")</f>
        <v>-</v>
      </c>
      <c r="EG230" s="51" t="str">
        <f>IFERROR(AVERAGEIFS('Orders - December 2020'!$I$2:$I$2047,'Orders - December 2020'!$H$2:$H$2047,Worksheet!EG$3,'Orders - December 2020'!$C$2:$C$2047,Worksheet!$F230),"-")</f>
        <v>-</v>
      </c>
      <c r="EH230" s="51" t="str">
        <f>IFERROR(AVERAGEIFS('Orders - December 2020'!$I$2:$I$2047,'Orders - December 2020'!$H$2:$H$2047,Worksheet!EH$3,'Orders - December 2020'!$C$2:$C$2047,Worksheet!$F230),"-")</f>
        <v>-</v>
      </c>
      <c r="EI230" s="51" t="str">
        <f>IFERROR(AVERAGEIFS('Orders - December 2020'!$I$2:$I$2047,'Orders - December 2020'!$H$2:$H$2047,Worksheet!EI$3,'Orders - December 2020'!$C$2:$C$2047,Worksheet!$F230),"-")</f>
        <v>-</v>
      </c>
      <c r="EJ230" s="51" t="str">
        <f>IFERROR(AVERAGEIFS('Orders - December 2020'!$I$2:$I$2047,'Orders - December 2020'!$H$2:$H$2047,Worksheet!EJ$3,'Orders - December 2020'!$C$2:$C$2047,Worksheet!$F230),"-")</f>
        <v>-</v>
      </c>
      <c r="EK230" s="51" t="str">
        <f>IFERROR(AVERAGEIFS('Orders - December 2020'!$I$2:$I$2047,'Orders - December 2020'!$H$2:$H$2047,Worksheet!EK$3,'Orders - December 2020'!$C$2:$C$2047,Worksheet!$F230),"-")</f>
        <v>-</v>
      </c>
      <c r="EL230" s="51" t="str">
        <f>IFERROR(AVERAGEIFS('Orders - December 2020'!$I$2:$I$2047,'Orders - December 2020'!$H$2:$H$2047,Worksheet!EL$3,'Orders - December 2020'!$C$2:$C$2047,Worksheet!$F230),"-")</f>
        <v>-</v>
      </c>
      <c r="EM230" s="51" t="str">
        <f>IFERROR(AVERAGEIFS('Orders - December 2020'!$I$2:$I$2047,'Orders - December 2020'!$H$2:$H$2047,Worksheet!EM$3,'Orders - December 2020'!$C$2:$C$2047,Worksheet!$F230),"-")</f>
        <v>-</v>
      </c>
      <c r="EN230" s="51" t="str">
        <f>IFERROR(AVERAGEIFS('Orders - December 2020'!$I$2:$I$2047,'Orders - December 2020'!$H$2:$H$2047,Worksheet!EN$3,'Orders - December 2020'!$C$2:$C$2047,Worksheet!$F230),"-")</f>
        <v>-</v>
      </c>
      <c r="EO230" s="51" t="str">
        <f>IFERROR(AVERAGEIFS('Orders - December 2020'!$I$2:$I$2047,'Orders - December 2020'!$H$2:$H$2047,Worksheet!EO$3,'Orders - December 2020'!$C$2:$C$2047,Worksheet!$F230),"-")</f>
        <v>-</v>
      </c>
      <c r="EP230" s="51" t="str">
        <f>IFERROR(AVERAGEIFS('Orders - December 2020'!$I$2:$I$2047,'Orders - December 2020'!$H$2:$H$2047,Worksheet!EP$3,'Orders - December 2020'!$C$2:$C$2047,Worksheet!$F230),"-")</f>
        <v>-</v>
      </c>
      <c r="EQ230" s="51" t="str">
        <f>IFERROR(AVERAGEIFS('Orders - December 2020'!$I$2:$I$2047,'Orders - December 2020'!$H$2:$H$2047,Worksheet!EQ$3,'Orders - December 2020'!$C$2:$C$2047,Worksheet!$F230),"-")</f>
        <v>-</v>
      </c>
      <c r="ER230" s="51" t="str">
        <f>IFERROR(AVERAGEIFS('Orders - December 2020'!$I$2:$I$2047,'Orders - December 2020'!$H$2:$H$2047,Worksheet!ER$3,'Orders - December 2020'!$C$2:$C$2047,Worksheet!$F230),"-")</f>
        <v>-</v>
      </c>
      <c r="ES230" s="51" t="str">
        <f>IFERROR(AVERAGEIFS('Orders - December 2020'!$I$2:$I$2047,'Orders - December 2020'!$H$2:$H$2047,Worksheet!ES$3,'Orders - December 2020'!$C$2:$C$2047,Worksheet!$F230),"-")</f>
        <v>-</v>
      </c>
      <c r="ET230" s="51" t="str">
        <f>IFERROR(AVERAGEIFS('Orders - December 2020'!$I$2:$I$2047,'Orders - December 2020'!$H$2:$H$2047,Worksheet!ET$3,'Orders - December 2020'!$C$2:$C$2047,Worksheet!$F230),"-")</f>
        <v>-</v>
      </c>
      <c r="EU230" s="51" t="str">
        <f>IFERROR(AVERAGEIFS('Orders - December 2020'!$I$2:$I$2047,'Orders - December 2020'!$H$2:$H$2047,Worksheet!EU$3,'Orders - December 2020'!$C$2:$C$2047,Worksheet!$F230),"-")</f>
        <v>-</v>
      </c>
      <c r="EV230" s="51" t="str">
        <f>IFERROR(AVERAGEIFS('Orders - December 2020'!$I$2:$I$2047,'Orders - December 2020'!$H$2:$H$2047,Worksheet!EV$3,'Orders - December 2020'!$C$2:$C$2047,Worksheet!$F230),"-")</f>
        <v>-</v>
      </c>
      <c r="EW230" s="51" t="str">
        <f>IFERROR(AVERAGEIFS('Orders - December 2020'!$I$2:$I$2047,'Orders - December 2020'!$H$2:$H$2047,Worksheet!EW$3,'Orders - December 2020'!$C$2:$C$2047,Worksheet!$F230),"-")</f>
        <v>-</v>
      </c>
      <c r="EX230" s="51" t="str">
        <f>IFERROR(AVERAGEIFS('Orders - December 2020'!$I$2:$I$2047,'Orders - December 2020'!$H$2:$H$2047,Worksheet!EX$3,'Orders - December 2020'!$C$2:$C$2047,Worksheet!$F230),"-")</f>
        <v>-</v>
      </c>
      <c r="EY230" s="51" t="str">
        <f>IFERROR(AVERAGEIFS('Orders - December 2020'!$I$2:$I$2047,'Orders - December 2020'!$H$2:$H$2047,Worksheet!EY$3,'Orders - December 2020'!$C$2:$C$2047,Worksheet!$F230),"-")</f>
        <v>-</v>
      </c>
      <c r="EZ230" s="51" t="str">
        <f>IFERROR(AVERAGEIFS('Orders - December 2020'!$I$2:$I$2047,'Orders - December 2020'!$H$2:$H$2047,Worksheet!EZ$3,'Orders - December 2020'!$C$2:$C$2047,Worksheet!$F230),"-")</f>
        <v>-</v>
      </c>
      <c r="FA230" s="51" t="str">
        <f>IFERROR(AVERAGEIFS('Orders - December 2020'!$I$2:$I$2047,'Orders - December 2020'!$H$2:$H$2047,Worksheet!FA$3,'Orders - December 2020'!$C$2:$C$2047,Worksheet!$F230),"-")</f>
        <v>-</v>
      </c>
      <c r="FB230" s="51" t="str">
        <f>IFERROR(AVERAGEIFS('Orders - December 2020'!$I$2:$I$2047,'Orders - December 2020'!$H$2:$H$2047,Worksheet!FB$3,'Orders - December 2020'!$C$2:$C$2047,Worksheet!$F230),"-")</f>
        <v>-</v>
      </c>
      <c r="FC230" s="51" t="str">
        <f>IFERROR(AVERAGEIFS('Orders - December 2020'!$I$2:$I$2047,'Orders - December 2020'!$H$2:$H$2047,Worksheet!FC$3,'Orders - December 2020'!$C$2:$C$2047,Worksheet!$F230),"-")</f>
        <v>-</v>
      </c>
      <c r="FD230" s="51" t="str">
        <f>IFERROR(AVERAGEIFS('Orders - December 2020'!$I$2:$I$2047,'Orders - December 2020'!$H$2:$H$2047,Worksheet!FD$3,'Orders - December 2020'!$C$2:$C$2047,Worksheet!$F230),"-")</f>
        <v>-</v>
      </c>
      <c r="FE230" s="51" t="str">
        <f>IFERROR(AVERAGEIFS('Orders - December 2020'!$I$2:$I$2047,'Orders - December 2020'!$H$2:$H$2047,Worksheet!FE$3,'Orders - December 2020'!$C$2:$C$2047,Worksheet!$F230),"-")</f>
        <v>-</v>
      </c>
      <c r="FF230" s="51" t="str">
        <f>IFERROR(AVERAGEIFS('Orders - December 2020'!$I$2:$I$2047,'Orders - December 2020'!$H$2:$H$2047,Worksheet!FF$3,'Orders - December 2020'!$C$2:$C$2047,Worksheet!$F230),"-")</f>
        <v>-</v>
      </c>
      <c r="FG230" s="52" t="str">
        <f>IFERROR(AVERAGEIFS('Orders - December 2020'!$I$2:$I$2047,'Orders - December 2020'!$H$2:$H$2047,Worksheet!FG$3,'Orders - December 2020'!$C$2:$C$2047,Worksheet!$F230),"-")</f>
        <v>-</v>
      </c>
    </row>
    <row r="231" spans="6:163">
      <c r="F231" s="45" t="str">
        <v>Eban Minimarts</v>
      </c>
      <c r="G231" s="50" t="str">
        <f>IFERROR(AVERAGEIFS('Orders - December 2020'!$I$2:$I$2047,'Orders - December 2020'!$H$2:$H$2047,Worksheet!G$3,'Orders - December 2020'!$C$2:$C$2047,Worksheet!$F231),"-")</f>
        <v>-</v>
      </c>
      <c r="H231" s="51" t="str">
        <f>IFERROR(AVERAGEIFS('Orders - December 2020'!$I$2:$I$2047,'Orders - December 2020'!$H$2:$H$2047,Worksheet!H$3,'Orders - December 2020'!$C$2:$C$2047,Worksheet!$F231),"-")</f>
        <v>-</v>
      </c>
      <c r="I231" s="51" t="str">
        <f>IFERROR(AVERAGEIFS('Orders - December 2020'!$I$2:$I$2047,'Orders - December 2020'!$H$2:$H$2047,Worksheet!I$3,'Orders - December 2020'!$C$2:$C$2047,Worksheet!$F231),"-")</f>
        <v>-</v>
      </c>
      <c r="J231" s="51" t="str">
        <f>IFERROR(AVERAGEIFS('Orders - December 2020'!$I$2:$I$2047,'Orders - December 2020'!$H$2:$H$2047,Worksheet!J$3,'Orders - December 2020'!$C$2:$C$2047,Worksheet!$F231),"-")</f>
        <v>-</v>
      </c>
      <c r="K231" s="51" t="str">
        <f>IFERROR(AVERAGEIFS('Orders - December 2020'!$I$2:$I$2047,'Orders - December 2020'!$H$2:$H$2047,Worksheet!K$3,'Orders - December 2020'!$C$2:$C$2047,Worksheet!$F231),"-")</f>
        <v>-</v>
      </c>
      <c r="L231" s="51" t="str">
        <f>IFERROR(AVERAGEIFS('Orders - December 2020'!$I$2:$I$2047,'Orders - December 2020'!$H$2:$H$2047,Worksheet!L$3,'Orders - December 2020'!$C$2:$C$2047,Worksheet!$F231),"-")</f>
        <v>-</v>
      </c>
      <c r="M231" s="51" t="str">
        <f>IFERROR(AVERAGEIFS('Orders - December 2020'!$I$2:$I$2047,'Orders - December 2020'!$H$2:$H$2047,Worksheet!M$3,'Orders - December 2020'!$C$2:$C$2047,Worksheet!$F231),"-")</f>
        <v>-</v>
      </c>
      <c r="N231" s="51" t="str">
        <f>IFERROR(AVERAGEIFS('Orders - December 2020'!$I$2:$I$2047,'Orders - December 2020'!$H$2:$H$2047,Worksheet!N$3,'Orders - December 2020'!$C$2:$C$2047,Worksheet!$F231),"-")</f>
        <v>-</v>
      </c>
      <c r="O231" s="51" t="str">
        <f>IFERROR(AVERAGEIFS('Orders - December 2020'!$I$2:$I$2047,'Orders - December 2020'!$H$2:$H$2047,Worksheet!O$3,'Orders - December 2020'!$C$2:$C$2047,Worksheet!$F231),"-")</f>
        <v>-</v>
      </c>
      <c r="P231" s="51" t="str">
        <f>IFERROR(AVERAGEIFS('Orders - December 2020'!$I$2:$I$2047,'Orders - December 2020'!$H$2:$H$2047,Worksheet!P$3,'Orders - December 2020'!$C$2:$C$2047,Worksheet!$F231),"-")</f>
        <v>-</v>
      </c>
      <c r="Q231" s="51" t="str">
        <f>IFERROR(AVERAGEIFS('Orders - December 2020'!$I$2:$I$2047,'Orders - December 2020'!$H$2:$H$2047,Worksheet!Q$3,'Orders - December 2020'!$C$2:$C$2047,Worksheet!$F231),"-")</f>
        <v>-</v>
      </c>
      <c r="R231" s="51" t="str">
        <f>IFERROR(AVERAGEIFS('Orders - December 2020'!$I$2:$I$2047,'Orders - December 2020'!$H$2:$H$2047,Worksheet!R$3,'Orders - December 2020'!$C$2:$C$2047,Worksheet!$F231),"-")</f>
        <v>-</v>
      </c>
      <c r="S231" s="51" t="str">
        <f>IFERROR(AVERAGEIFS('Orders - December 2020'!$I$2:$I$2047,'Orders - December 2020'!$H$2:$H$2047,Worksheet!S$3,'Orders - December 2020'!$C$2:$C$2047,Worksheet!$F231),"-")</f>
        <v>-</v>
      </c>
      <c r="T231" s="51" t="str">
        <f>IFERROR(AVERAGEIFS('Orders - December 2020'!$I$2:$I$2047,'Orders - December 2020'!$H$2:$H$2047,Worksheet!T$3,'Orders - December 2020'!$C$2:$C$2047,Worksheet!$F231),"-")</f>
        <v>-</v>
      </c>
      <c r="U231" s="51" t="str">
        <f>IFERROR(AVERAGEIFS('Orders - December 2020'!$I$2:$I$2047,'Orders - December 2020'!$H$2:$H$2047,Worksheet!U$3,'Orders - December 2020'!$C$2:$C$2047,Worksheet!$F231),"-")</f>
        <v>-</v>
      </c>
      <c r="V231" s="51" t="str">
        <f>IFERROR(AVERAGEIFS('Orders - December 2020'!$I$2:$I$2047,'Orders - December 2020'!$H$2:$H$2047,Worksheet!V$3,'Orders - December 2020'!$C$2:$C$2047,Worksheet!$F231),"-")</f>
        <v>-</v>
      </c>
      <c r="W231" s="51" t="str">
        <f>IFERROR(AVERAGEIFS('Orders - December 2020'!$I$2:$I$2047,'Orders - December 2020'!$H$2:$H$2047,Worksheet!W$3,'Orders - December 2020'!$C$2:$C$2047,Worksheet!$F231),"-")</f>
        <v>-</v>
      </c>
      <c r="X231" s="51" t="str">
        <f>IFERROR(AVERAGEIFS('Orders - December 2020'!$I$2:$I$2047,'Orders - December 2020'!$H$2:$H$2047,Worksheet!X$3,'Orders - December 2020'!$C$2:$C$2047,Worksheet!$F231),"-")</f>
        <v>-</v>
      </c>
      <c r="Y231" s="51" t="str">
        <f>IFERROR(AVERAGEIFS('Orders - December 2020'!$I$2:$I$2047,'Orders - December 2020'!$H$2:$H$2047,Worksheet!Y$3,'Orders - December 2020'!$C$2:$C$2047,Worksheet!$F231),"-")</f>
        <v>-</v>
      </c>
      <c r="Z231" s="51" t="str">
        <f>IFERROR(AVERAGEIFS('Orders - December 2020'!$I$2:$I$2047,'Orders - December 2020'!$H$2:$H$2047,Worksheet!Z$3,'Orders - December 2020'!$C$2:$C$2047,Worksheet!$F231),"-")</f>
        <v>-</v>
      </c>
      <c r="AA231" s="51" t="str">
        <f>IFERROR(AVERAGEIFS('Orders - December 2020'!$I$2:$I$2047,'Orders - December 2020'!$H$2:$H$2047,Worksheet!AA$3,'Orders - December 2020'!$C$2:$C$2047,Worksheet!$F231),"-")</f>
        <v>-</v>
      </c>
      <c r="AB231" s="51" t="str">
        <f>IFERROR(AVERAGEIFS('Orders - December 2020'!$I$2:$I$2047,'Orders - December 2020'!$H$2:$H$2047,Worksheet!AB$3,'Orders - December 2020'!$C$2:$C$2047,Worksheet!$F231),"-")</f>
        <v>-</v>
      </c>
      <c r="AC231" s="51" t="str">
        <f>IFERROR(AVERAGEIFS('Orders - December 2020'!$I$2:$I$2047,'Orders - December 2020'!$H$2:$H$2047,Worksheet!AC$3,'Orders - December 2020'!$C$2:$C$2047,Worksheet!$F231),"-")</f>
        <v>-</v>
      </c>
      <c r="AD231" s="51" t="str">
        <f>IFERROR(AVERAGEIFS('Orders - December 2020'!$I$2:$I$2047,'Orders - December 2020'!$H$2:$H$2047,Worksheet!AD$3,'Orders - December 2020'!$C$2:$C$2047,Worksheet!$F231),"-")</f>
        <v>-</v>
      </c>
      <c r="AE231" s="51" t="str">
        <f>IFERROR(AVERAGEIFS('Orders - December 2020'!$I$2:$I$2047,'Orders - December 2020'!$H$2:$H$2047,Worksheet!AE$3,'Orders - December 2020'!$C$2:$C$2047,Worksheet!$F231),"-")</f>
        <v>-</v>
      </c>
      <c r="AF231" s="51" t="str">
        <f>IFERROR(AVERAGEIFS('Orders - December 2020'!$I$2:$I$2047,'Orders - December 2020'!$H$2:$H$2047,Worksheet!AF$3,'Orders - December 2020'!$C$2:$C$2047,Worksheet!$F231),"-")</f>
        <v>-</v>
      </c>
      <c r="AG231" s="51" t="str">
        <f>IFERROR(AVERAGEIFS('Orders - December 2020'!$I$2:$I$2047,'Orders - December 2020'!$H$2:$H$2047,Worksheet!AG$3,'Orders - December 2020'!$C$2:$C$2047,Worksheet!$F231),"-")</f>
        <v>-</v>
      </c>
      <c r="AH231" s="51" t="str">
        <f>IFERROR(AVERAGEIFS('Orders - December 2020'!$I$2:$I$2047,'Orders - December 2020'!$H$2:$H$2047,Worksheet!AH$3,'Orders - December 2020'!$C$2:$C$2047,Worksheet!$F231),"-")</f>
        <v>-</v>
      </c>
      <c r="AI231" s="51" t="str">
        <f>IFERROR(AVERAGEIFS('Orders - December 2020'!$I$2:$I$2047,'Orders - December 2020'!$H$2:$H$2047,Worksheet!AI$3,'Orders - December 2020'!$C$2:$C$2047,Worksheet!$F231),"-")</f>
        <v>-</v>
      </c>
      <c r="AJ231" s="51" t="str">
        <f>IFERROR(AVERAGEIFS('Orders - December 2020'!$I$2:$I$2047,'Orders - December 2020'!$H$2:$H$2047,Worksheet!AJ$3,'Orders - December 2020'!$C$2:$C$2047,Worksheet!$F231),"-")</f>
        <v>-</v>
      </c>
      <c r="AK231" s="51" t="str">
        <f>IFERROR(AVERAGEIFS('Orders - December 2020'!$I$2:$I$2047,'Orders - December 2020'!$H$2:$H$2047,Worksheet!AK$3,'Orders - December 2020'!$C$2:$C$2047,Worksheet!$F231),"-")</f>
        <v>-</v>
      </c>
      <c r="AL231" s="51" t="str">
        <f>IFERROR(AVERAGEIFS('Orders - December 2020'!$I$2:$I$2047,'Orders - December 2020'!$H$2:$H$2047,Worksheet!AL$3,'Orders - December 2020'!$C$2:$C$2047,Worksheet!$F231),"-")</f>
        <v>-</v>
      </c>
      <c r="AM231" s="51" t="str">
        <f>IFERROR(AVERAGEIFS('Orders - December 2020'!$I$2:$I$2047,'Orders - December 2020'!$H$2:$H$2047,Worksheet!AM$3,'Orders - December 2020'!$C$2:$C$2047,Worksheet!$F231),"-")</f>
        <v>-</v>
      </c>
      <c r="AN231" s="51" t="str">
        <f>IFERROR(AVERAGEIFS('Orders - December 2020'!$I$2:$I$2047,'Orders - December 2020'!$H$2:$H$2047,Worksheet!AN$3,'Orders - December 2020'!$C$2:$C$2047,Worksheet!$F231),"-")</f>
        <v>-</v>
      </c>
      <c r="AO231" s="51" t="str">
        <f>IFERROR(AVERAGEIFS('Orders - December 2020'!$I$2:$I$2047,'Orders - December 2020'!$H$2:$H$2047,Worksheet!AO$3,'Orders - December 2020'!$C$2:$C$2047,Worksheet!$F231),"-")</f>
        <v>-</v>
      </c>
      <c r="AP231" s="51" t="str">
        <f>IFERROR(AVERAGEIFS('Orders - December 2020'!$I$2:$I$2047,'Orders - December 2020'!$H$2:$H$2047,Worksheet!AP$3,'Orders - December 2020'!$C$2:$C$2047,Worksheet!$F231),"-")</f>
        <v>-</v>
      </c>
      <c r="AQ231" s="51" t="str">
        <f>IFERROR(AVERAGEIFS('Orders - December 2020'!$I$2:$I$2047,'Orders - December 2020'!$H$2:$H$2047,Worksheet!AQ$3,'Orders - December 2020'!$C$2:$C$2047,Worksheet!$F231),"-")</f>
        <v>-</v>
      </c>
      <c r="AR231" s="51" t="str">
        <f>IFERROR(AVERAGEIFS('Orders - December 2020'!$I$2:$I$2047,'Orders - December 2020'!$H$2:$H$2047,Worksheet!AR$3,'Orders - December 2020'!$C$2:$C$2047,Worksheet!$F231),"-")</f>
        <v>-</v>
      </c>
      <c r="AS231" s="51" t="str">
        <f>IFERROR(AVERAGEIFS('Orders - December 2020'!$I$2:$I$2047,'Orders - December 2020'!$H$2:$H$2047,Worksheet!AS$3,'Orders - December 2020'!$C$2:$C$2047,Worksheet!$F231),"-")</f>
        <v>-</v>
      </c>
      <c r="AT231" s="51" t="str">
        <f>IFERROR(AVERAGEIFS('Orders - December 2020'!$I$2:$I$2047,'Orders - December 2020'!$H$2:$H$2047,Worksheet!AT$3,'Orders - December 2020'!$C$2:$C$2047,Worksheet!$F231),"-")</f>
        <v>-</v>
      </c>
      <c r="AU231" s="51" t="str">
        <f>IFERROR(AVERAGEIFS('Orders - December 2020'!$I$2:$I$2047,'Orders - December 2020'!$H$2:$H$2047,Worksheet!AU$3,'Orders - December 2020'!$C$2:$C$2047,Worksheet!$F231),"-")</f>
        <v>-</v>
      </c>
      <c r="AV231" s="51" t="str">
        <f>IFERROR(AVERAGEIFS('Orders - December 2020'!$I$2:$I$2047,'Orders - December 2020'!$H$2:$H$2047,Worksheet!AV$3,'Orders - December 2020'!$C$2:$C$2047,Worksheet!$F231),"-")</f>
        <v>-</v>
      </c>
      <c r="AW231" s="51" t="str">
        <f>IFERROR(AVERAGEIFS('Orders - December 2020'!$I$2:$I$2047,'Orders - December 2020'!$H$2:$H$2047,Worksheet!AW$3,'Orders - December 2020'!$C$2:$C$2047,Worksheet!$F231),"-")</f>
        <v>-</v>
      </c>
      <c r="AX231" s="51" t="str">
        <f>IFERROR(AVERAGEIFS('Orders - December 2020'!$I$2:$I$2047,'Orders - December 2020'!$H$2:$H$2047,Worksheet!AX$3,'Orders - December 2020'!$C$2:$C$2047,Worksheet!$F231),"-")</f>
        <v>-</v>
      </c>
      <c r="AY231" s="51" t="str">
        <f>IFERROR(AVERAGEIFS('Orders - December 2020'!$I$2:$I$2047,'Orders - December 2020'!$H$2:$H$2047,Worksheet!AY$3,'Orders - December 2020'!$C$2:$C$2047,Worksheet!$F231),"-")</f>
        <v>-</v>
      </c>
      <c r="AZ231" s="51" t="str">
        <f>IFERROR(AVERAGEIFS('Orders - December 2020'!$I$2:$I$2047,'Orders - December 2020'!$H$2:$H$2047,Worksheet!AZ$3,'Orders - December 2020'!$C$2:$C$2047,Worksheet!$F231),"-")</f>
        <v>-</v>
      </c>
      <c r="BA231" s="51" t="str">
        <f>IFERROR(AVERAGEIFS('Orders - December 2020'!$I$2:$I$2047,'Orders - December 2020'!$H$2:$H$2047,Worksheet!BA$3,'Orders - December 2020'!$C$2:$C$2047,Worksheet!$F231),"-")</f>
        <v>-</v>
      </c>
      <c r="BB231" s="51" t="str">
        <f>IFERROR(AVERAGEIFS('Orders - December 2020'!$I$2:$I$2047,'Orders - December 2020'!$H$2:$H$2047,Worksheet!BB$3,'Orders - December 2020'!$C$2:$C$2047,Worksheet!$F231),"-")</f>
        <v>-</v>
      </c>
      <c r="BC231" s="51" t="str">
        <f>IFERROR(AVERAGEIFS('Orders - December 2020'!$I$2:$I$2047,'Orders - December 2020'!$H$2:$H$2047,Worksheet!BC$3,'Orders - December 2020'!$C$2:$C$2047,Worksheet!$F231),"-")</f>
        <v>-</v>
      </c>
      <c r="BD231" s="51" t="str">
        <f>IFERROR(AVERAGEIFS('Orders - December 2020'!$I$2:$I$2047,'Orders - December 2020'!$H$2:$H$2047,Worksheet!BD$3,'Orders - December 2020'!$C$2:$C$2047,Worksheet!$F231),"-")</f>
        <v>-</v>
      </c>
      <c r="BE231" s="51" t="str">
        <f>IFERROR(AVERAGEIFS('Orders - December 2020'!$I$2:$I$2047,'Orders - December 2020'!$H$2:$H$2047,Worksheet!BE$3,'Orders - December 2020'!$C$2:$C$2047,Worksheet!$F231),"-")</f>
        <v>-</v>
      </c>
      <c r="BF231" s="51" t="str">
        <f>IFERROR(AVERAGEIFS('Orders - December 2020'!$I$2:$I$2047,'Orders - December 2020'!$H$2:$H$2047,Worksheet!BF$3,'Orders - December 2020'!$C$2:$C$2047,Worksheet!$F231),"-")</f>
        <v>-</v>
      </c>
      <c r="BG231" s="51" t="str">
        <f>IFERROR(AVERAGEIFS('Orders - December 2020'!$I$2:$I$2047,'Orders - December 2020'!$H$2:$H$2047,Worksheet!BG$3,'Orders - December 2020'!$C$2:$C$2047,Worksheet!$F231),"-")</f>
        <v>-</v>
      </c>
      <c r="BH231" s="51" t="str">
        <f>IFERROR(AVERAGEIFS('Orders - December 2020'!$I$2:$I$2047,'Orders - December 2020'!$H$2:$H$2047,Worksheet!BH$3,'Orders - December 2020'!$C$2:$C$2047,Worksheet!$F231),"-")</f>
        <v>-</v>
      </c>
      <c r="BI231" s="51" t="str">
        <f>IFERROR(AVERAGEIFS('Orders - December 2020'!$I$2:$I$2047,'Orders - December 2020'!$H$2:$H$2047,Worksheet!BI$3,'Orders - December 2020'!$C$2:$C$2047,Worksheet!$F231),"-")</f>
        <v>-</v>
      </c>
      <c r="BJ231" s="51" t="str">
        <f>IFERROR(AVERAGEIFS('Orders - December 2020'!$I$2:$I$2047,'Orders - December 2020'!$H$2:$H$2047,Worksheet!BJ$3,'Orders - December 2020'!$C$2:$C$2047,Worksheet!$F231),"-")</f>
        <v>-</v>
      </c>
      <c r="BK231" s="51" t="str">
        <f>IFERROR(AVERAGEIFS('Orders - December 2020'!$I$2:$I$2047,'Orders - December 2020'!$H$2:$H$2047,Worksheet!BK$3,'Orders - December 2020'!$C$2:$C$2047,Worksheet!$F231),"-")</f>
        <v>-</v>
      </c>
      <c r="BL231" s="51" t="str">
        <f>IFERROR(AVERAGEIFS('Orders - December 2020'!$I$2:$I$2047,'Orders - December 2020'!$H$2:$H$2047,Worksheet!BL$3,'Orders - December 2020'!$C$2:$C$2047,Worksheet!$F231),"-")</f>
        <v>-</v>
      </c>
      <c r="BM231" s="51" t="str">
        <f>IFERROR(AVERAGEIFS('Orders - December 2020'!$I$2:$I$2047,'Orders - December 2020'!$H$2:$H$2047,Worksheet!BM$3,'Orders - December 2020'!$C$2:$C$2047,Worksheet!$F231),"-")</f>
        <v>-</v>
      </c>
      <c r="BN231" s="51" t="str">
        <f>IFERROR(AVERAGEIFS('Orders - December 2020'!$I$2:$I$2047,'Orders - December 2020'!$H$2:$H$2047,Worksheet!BN$3,'Orders - December 2020'!$C$2:$C$2047,Worksheet!$F231),"-")</f>
        <v>-</v>
      </c>
      <c r="BO231" s="51" t="str">
        <f>IFERROR(AVERAGEIFS('Orders - December 2020'!$I$2:$I$2047,'Orders - December 2020'!$H$2:$H$2047,Worksheet!BO$3,'Orders - December 2020'!$C$2:$C$2047,Worksheet!$F231),"-")</f>
        <v>-</v>
      </c>
      <c r="BP231" s="51" t="str">
        <f>IFERROR(AVERAGEIFS('Orders - December 2020'!$I$2:$I$2047,'Orders - December 2020'!$H$2:$H$2047,Worksheet!BP$3,'Orders - December 2020'!$C$2:$C$2047,Worksheet!$F231),"-")</f>
        <v>-</v>
      </c>
      <c r="BQ231" s="51" t="str">
        <f>IFERROR(AVERAGEIFS('Orders - December 2020'!$I$2:$I$2047,'Orders - December 2020'!$H$2:$H$2047,Worksheet!BQ$3,'Orders - December 2020'!$C$2:$C$2047,Worksheet!$F231),"-")</f>
        <v>-</v>
      </c>
      <c r="BR231" s="51" t="str">
        <f>IFERROR(AVERAGEIFS('Orders - December 2020'!$I$2:$I$2047,'Orders - December 2020'!$H$2:$H$2047,Worksheet!BR$3,'Orders - December 2020'!$C$2:$C$2047,Worksheet!$F231),"-")</f>
        <v>-</v>
      </c>
      <c r="BS231" s="51" t="str">
        <f>IFERROR(AVERAGEIFS('Orders - December 2020'!$I$2:$I$2047,'Orders - December 2020'!$H$2:$H$2047,Worksheet!BS$3,'Orders - December 2020'!$C$2:$C$2047,Worksheet!$F231),"-")</f>
        <v>-</v>
      </c>
      <c r="BT231" s="51" t="str">
        <f>IFERROR(AVERAGEIFS('Orders - December 2020'!$I$2:$I$2047,'Orders - December 2020'!$H$2:$H$2047,Worksheet!BT$3,'Orders - December 2020'!$C$2:$C$2047,Worksheet!$F231),"-")</f>
        <v>-</v>
      </c>
      <c r="BU231" s="51" t="str">
        <f>IFERROR(AVERAGEIFS('Orders - December 2020'!$I$2:$I$2047,'Orders - December 2020'!$H$2:$H$2047,Worksheet!BU$3,'Orders - December 2020'!$C$2:$C$2047,Worksheet!$F231),"-")</f>
        <v>-</v>
      </c>
      <c r="BV231" s="51" t="str">
        <f>IFERROR(AVERAGEIFS('Orders - December 2020'!$I$2:$I$2047,'Orders - December 2020'!$H$2:$H$2047,Worksheet!BV$3,'Orders - December 2020'!$C$2:$C$2047,Worksheet!$F231),"-")</f>
        <v>-</v>
      </c>
      <c r="BW231" s="51" t="str">
        <f>IFERROR(AVERAGEIFS('Orders - December 2020'!$I$2:$I$2047,'Orders - December 2020'!$H$2:$H$2047,Worksheet!BW$3,'Orders - December 2020'!$C$2:$C$2047,Worksheet!$F231),"-")</f>
        <v>-</v>
      </c>
      <c r="BX231" s="51" t="str">
        <f>IFERROR(AVERAGEIFS('Orders - December 2020'!$I$2:$I$2047,'Orders - December 2020'!$H$2:$H$2047,Worksheet!BX$3,'Orders - December 2020'!$C$2:$C$2047,Worksheet!$F231),"-")</f>
        <v>-</v>
      </c>
      <c r="BY231" s="51" t="str">
        <f>IFERROR(AVERAGEIFS('Orders - December 2020'!$I$2:$I$2047,'Orders - December 2020'!$H$2:$H$2047,Worksheet!BY$3,'Orders - December 2020'!$C$2:$C$2047,Worksheet!$F231),"-")</f>
        <v>-</v>
      </c>
      <c r="BZ231" s="51" t="str">
        <f>IFERROR(AVERAGEIFS('Orders - December 2020'!$I$2:$I$2047,'Orders - December 2020'!$H$2:$H$2047,Worksheet!BZ$3,'Orders - December 2020'!$C$2:$C$2047,Worksheet!$F231),"-")</f>
        <v>-</v>
      </c>
      <c r="CA231" s="51" t="str">
        <f>IFERROR(AVERAGEIFS('Orders - December 2020'!$I$2:$I$2047,'Orders - December 2020'!$H$2:$H$2047,Worksheet!CA$3,'Orders - December 2020'!$C$2:$C$2047,Worksheet!$F231),"-")</f>
        <v>-</v>
      </c>
      <c r="CB231" s="51" t="str">
        <f>IFERROR(AVERAGEIFS('Orders - December 2020'!$I$2:$I$2047,'Orders - December 2020'!$H$2:$H$2047,Worksheet!CB$3,'Orders - December 2020'!$C$2:$C$2047,Worksheet!$F231),"-")</f>
        <v>-</v>
      </c>
      <c r="CC231" s="51" t="str">
        <f>IFERROR(AVERAGEIFS('Orders - December 2020'!$I$2:$I$2047,'Orders - December 2020'!$H$2:$H$2047,Worksheet!CC$3,'Orders - December 2020'!$C$2:$C$2047,Worksheet!$F231),"-")</f>
        <v>-</v>
      </c>
      <c r="CD231" s="51" t="str">
        <f>IFERROR(AVERAGEIFS('Orders - December 2020'!$I$2:$I$2047,'Orders - December 2020'!$H$2:$H$2047,Worksheet!CD$3,'Orders - December 2020'!$C$2:$C$2047,Worksheet!$F231),"-")</f>
        <v>-</v>
      </c>
      <c r="CE231" s="51" t="str">
        <f>IFERROR(AVERAGEIFS('Orders - December 2020'!$I$2:$I$2047,'Orders - December 2020'!$H$2:$H$2047,Worksheet!CE$3,'Orders - December 2020'!$C$2:$C$2047,Worksheet!$F231),"-")</f>
        <v>-</v>
      </c>
      <c r="CF231" s="51" t="str">
        <f>IFERROR(AVERAGEIFS('Orders - December 2020'!$I$2:$I$2047,'Orders - December 2020'!$H$2:$H$2047,Worksheet!CF$3,'Orders - December 2020'!$C$2:$C$2047,Worksheet!$F231),"-")</f>
        <v>-</v>
      </c>
      <c r="CG231" s="51" t="str">
        <f>IFERROR(AVERAGEIFS('Orders - December 2020'!$I$2:$I$2047,'Orders - December 2020'!$H$2:$H$2047,Worksheet!CG$3,'Orders - December 2020'!$C$2:$C$2047,Worksheet!$F231),"-")</f>
        <v>-</v>
      </c>
      <c r="CH231" s="51" t="str">
        <f>IFERROR(AVERAGEIFS('Orders - December 2020'!$I$2:$I$2047,'Orders - December 2020'!$H$2:$H$2047,Worksheet!CH$3,'Orders - December 2020'!$C$2:$C$2047,Worksheet!$F231),"-")</f>
        <v>-</v>
      </c>
      <c r="CI231" s="51" t="str">
        <f>IFERROR(AVERAGEIFS('Orders - December 2020'!$I$2:$I$2047,'Orders - December 2020'!$H$2:$H$2047,Worksheet!CI$3,'Orders - December 2020'!$C$2:$C$2047,Worksheet!$F231),"-")</f>
        <v>-</v>
      </c>
      <c r="CJ231" s="51" t="str">
        <f>IFERROR(AVERAGEIFS('Orders - December 2020'!$I$2:$I$2047,'Orders - December 2020'!$H$2:$H$2047,Worksheet!CJ$3,'Orders - December 2020'!$C$2:$C$2047,Worksheet!$F231),"-")</f>
        <v>-</v>
      </c>
      <c r="CK231" s="51" t="str">
        <f>IFERROR(AVERAGEIFS('Orders - December 2020'!$I$2:$I$2047,'Orders - December 2020'!$H$2:$H$2047,Worksheet!CK$3,'Orders - December 2020'!$C$2:$C$2047,Worksheet!$F231),"-")</f>
        <v>-</v>
      </c>
      <c r="CL231" s="51" t="str">
        <f>IFERROR(AVERAGEIFS('Orders - December 2020'!$I$2:$I$2047,'Orders - December 2020'!$H$2:$H$2047,Worksheet!CL$3,'Orders - December 2020'!$C$2:$C$2047,Worksheet!$F231),"-")</f>
        <v>-</v>
      </c>
      <c r="CM231" s="51" t="str">
        <f>IFERROR(AVERAGEIFS('Orders - December 2020'!$I$2:$I$2047,'Orders - December 2020'!$H$2:$H$2047,Worksheet!CM$3,'Orders - December 2020'!$C$2:$C$2047,Worksheet!$F231),"-")</f>
        <v>-</v>
      </c>
      <c r="CN231" s="51" t="str">
        <f>IFERROR(AVERAGEIFS('Orders - December 2020'!$I$2:$I$2047,'Orders - December 2020'!$H$2:$H$2047,Worksheet!CN$3,'Orders - December 2020'!$C$2:$C$2047,Worksheet!$F231),"-")</f>
        <v>-</v>
      </c>
      <c r="CO231" s="51" t="str">
        <f>IFERROR(AVERAGEIFS('Orders - December 2020'!$I$2:$I$2047,'Orders - December 2020'!$H$2:$H$2047,Worksheet!CO$3,'Orders - December 2020'!$C$2:$C$2047,Worksheet!$F231),"-")</f>
        <v>-</v>
      </c>
      <c r="CP231" s="51" t="str">
        <f>IFERROR(AVERAGEIFS('Orders - December 2020'!$I$2:$I$2047,'Orders - December 2020'!$H$2:$H$2047,Worksheet!CP$3,'Orders - December 2020'!$C$2:$C$2047,Worksheet!$F231),"-")</f>
        <v>-</v>
      </c>
      <c r="CQ231" s="51" t="str">
        <f>IFERROR(AVERAGEIFS('Orders - December 2020'!$I$2:$I$2047,'Orders - December 2020'!$H$2:$H$2047,Worksheet!CQ$3,'Orders - December 2020'!$C$2:$C$2047,Worksheet!$F231),"-")</f>
        <v>-</v>
      </c>
      <c r="CR231" s="51" t="str">
        <f>IFERROR(AVERAGEIFS('Orders - December 2020'!$I$2:$I$2047,'Orders - December 2020'!$H$2:$H$2047,Worksheet!CR$3,'Orders - December 2020'!$C$2:$C$2047,Worksheet!$F231),"-")</f>
        <v>-</v>
      </c>
      <c r="CS231" s="51" t="str">
        <f>IFERROR(AVERAGEIFS('Orders - December 2020'!$I$2:$I$2047,'Orders - December 2020'!$H$2:$H$2047,Worksheet!CS$3,'Orders - December 2020'!$C$2:$C$2047,Worksheet!$F231),"-")</f>
        <v>-</v>
      </c>
      <c r="CT231" s="51">
        <f>IFERROR(AVERAGEIFS('Orders - December 2020'!$I$2:$I$2047,'Orders - December 2020'!$H$2:$H$2047,Worksheet!CT$3,'Orders - December 2020'!$C$2:$C$2047,Worksheet!$F231),"-")</f>
        <v>1</v>
      </c>
      <c r="CU231" s="51">
        <f>IFERROR(AVERAGEIFS('Orders - December 2020'!$I$2:$I$2047,'Orders - December 2020'!$H$2:$H$2047,Worksheet!CU$3,'Orders - December 2020'!$C$2:$C$2047,Worksheet!$F231),"-")</f>
        <v>1</v>
      </c>
      <c r="CV231" s="51">
        <f>IFERROR(AVERAGEIFS('Orders - December 2020'!$I$2:$I$2047,'Orders - December 2020'!$H$2:$H$2047,Worksheet!CV$3,'Orders - December 2020'!$C$2:$C$2047,Worksheet!$F231),"-")</f>
        <v>1</v>
      </c>
      <c r="CW231" s="51" t="str">
        <f>IFERROR(AVERAGEIFS('Orders - December 2020'!$I$2:$I$2047,'Orders - December 2020'!$H$2:$H$2047,Worksheet!CW$3,'Orders - December 2020'!$C$2:$C$2047,Worksheet!$F231),"-")</f>
        <v>-</v>
      </c>
      <c r="CX231" s="51" t="str">
        <f>IFERROR(AVERAGEIFS('Orders - December 2020'!$I$2:$I$2047,'Orders - December 2020'!$H$2:$H$2047,Worksheet!CX$3,'Orders - December 2020'!$C$2:$C$2047,Worksheet!$F231),"-")</f>
        <v>-</v>
      </c>
      <c r="CY231" s="51" t="str">
        <f>IFERROR(AVERAGEIFS('Orders - December 2020'!$I$2:$I$2047,'Orders - December 2020'!$H$2:$H$2047,Worksheet!CY$3,'Orders - December 2020'!$C$2:$C$2047,Worksheet!$F231),"-")</f>
        <v>-</v>
      </c>
      <c r="CZ231" s="51" t="str">
        <f>IFERROR(AVERAGEIFS('Orders - December 2020'!$I$2:$I$2047,'Orders - December 2020'!$H$2:$H$2047,Worksheet!CZ$3,'Orders - December 2020'!$C$2:$C$2047,Worksheet!$F231),"-")</f>
        <v>-</v>
      </c>
      <c r="DA231" s="51" t="str">
        <f>IFERROR(AVERAGEIFS('Orders - December 2020'!$I$2:$I$2047,'Orders - December 2020'!$H$2:$H$2047,Worksheet!DA$3,'Orders - December 2020'!$C$2:$C$2047,Worksheet!$F231),"-")</f>
        <v>-</v>
      </c>
      <c r="DB231" s="51" t="str">
        <f>IFERROR(AVERAGEIFS('Orders - December 2020'!$I$2:$I$2047,'Orders - December 2020'!$H$2:$H$2047,Worksheet!DB$3,'Orders - December 2020'!$C$2:$C$2047,Worksheet!$F231),"-")</f>
        <v>-</v>
      </c>
      <c r="DC231" s="51" t="str">
        <f>IFERROR(AVERAGEIFS('Orders - December 2020'!$I$2:$I$2047,'Orders - December 2020'!$H$2:$H$2047,Worksheet!DC$3,'Orders - December 2020'!$C$2:$C$2047,Worksheet!$F231),"-")</f>
        <v>-</v>
      </c>
      <c r="DD231" s="51" t="str">
        <f>IFERROR(AVERAGEIFS('Orders - December 2020'!$I$2:$I$2047,'Orders - December 2020'!$H$2:$H$2047,Worksheet!DD$3,'Orders - December 2020'!$C$2:$C$2047,Worksheet!$F231),"-")</f>
        <v>-</v>
      </c>
      <c r="DE231" s="51" t="str">
        <f>IFERROR(AVERAGEIFS('Orders - December 2020'!$I$2:$I$2047,'Orders - December 2020'!$H$2:$H$2047,Worksheet!DE$3,'Orders - December 2020'!$C$2:$C$2047,Worksheet!$F231),"-")</f>
        <v>-</v>
      </c>
      <c r="DF231" s="51" t="str">
        <f>IFERROR(AVERAGEIFS('Orders - December 2020'!$I$2:$I$2047,'Orders - December 2020'!$H$2:$H$2047,Worksheet!DF$3,'Orders - December 2020'!$C$2:$C$2047,Worksheet!$F231),"-")</f>
        <v>-</v>
      </c>
      <c r="DG231" s="51" t="str">
        <f>IFERROR(AVERAGEIFS('Orders - December 2020'!$I$2:$I$2047,'Orders - December 2020'!$H$2:$H$2047,Worksheet!DG$3,'Orders - December 2020'!$C$2:$C$2047,Worksheet!$F231),"-")</f>
        <v>-</v>
      </c>
      <c r="DH231" s="51" t="str">
        <f>IFERROR(AVERAGEIFS('Orders - December 2020'!$I$2:$I$2047,'Orders - December 2020'!$H$2:$H$2047,Worksheet!DH$3,'Orders - December 2020'!$C$2:$C$2047,Worksheet!$F231),"-")</f>
        <v>-</v>
      </c>
      <c r="DI231" s="51" t="str">
        <f>IFERROR(AVERAGEIFS('Orders - December 2020'!$I$2:$I$2047,'Orders - December 2020'!$H$2:$H$2047,Worksheet!DI$3,'Orders - December 2020'!$C$2:$C$2047,Worksheet!$F231),"-")</f>
        <v>-</v>
      </c>
      <c r="DJ231" s="51" t="str">
        <f>IFERROR(AVERAGEIFS('Orders - December 2020'!$I$2:$I$2047,'Orders - December 2020'!$H$2:$H$2047,Worksheet!DJ$3,'Orders - December 2020'!$C$2:$C$2047,Worksheet!$F231),"-")</f>
        <v>-</v>
      </c>
      <c r="DK231" s="51" t="str">
        <f>IFERROR(AVERAGEIFS('Orders - December 2020'!$I$2:$I$2047,'Orders - December 2020'!$H$2:$H$2047,Worksheet!DK$3,'Orders - December 2020'!$C$2:$C$2047,Worksheet!$F231),"-")</f>
        <v>-</v>
      </c>
      <c r="DL231" s="51" t="str">
        <f>IFERROR(AVERAGEIFS('Orders - December 2020'!$I$2:$I$2047,'Orders - December 2020'!$H$2:$H$2047,Worksheet!DL$3,'Orders - December 2020'!$C$2:$C$2047,Worksheet!$F231),"-")</f>
        <v>-</v>
      </c>
      <c r="DM231" s="51" t="str">
        <f>IFERROR(AVERAGEIFS('Orders - December 2020'!$I$2:$I$2047,'Orders - December 2020'!$H$2:$H$2047,Worksheet!DM$3,'Orders - December 2020'!$C$2:$C$2047,Worksheet!$F231),"-")</f>
        <v>-</v>
      </c>
      <c r="DN231" s="51" t="str">
        <f>IFERROR(AVERAGEIFS('Orders - December 2020'!$I$2:$I$2047,'Orders - December 2020'!$H$2:$H$2047,Worksheet!DN$3,'Orders - December 2020'!$C$2:$C$2047,Worksheet!$F231),"-")</f>
        <v>-</v>
      </c>
      <c r="DO231" s="51" t="str">
        <f>IFERROR(AVERAGEIFS('Orders - December 2020'!$I$2:$I$2047,'Orders - December 2020'!$H$2:$H$2047,Worksheet!DO$3,'Orders - December 2020'!$C$2:$C$2047,Worksheet!$F231),"-")</f>
        <v>-</v>
      </c>
      <c r="DP231" s="51" t="str">
        <f>IFERROR(AVERAGEIFS('Orders - December 2020'!$I$2:$I$2047,'Orders - December 2020'!$H$2:$H$2047,Worksheet!DP$3,'Orders - December 2020'!$C$2:$C$2047,Worksheet!$F231),"-")</f>
        <v>-</v>
      </c>
      <c r="DQ231" s="51" t="str">
        <f>IFERROR(AVERAGEIFS('Orders - December 2020'!$I$2:$I$2047,'Orders - December 2020'!$H$2:$H$2047,Worksheet!DQ$3,'Orders - December 2020'!$C$2:$C$2047,Worksheet!$F231),"-")</f>
        <v>-</v>
      </c>
      <c r="DR231" s="51" t="str">
        <f>IFERROR(AVERAGEIFS('Orders - December 2020'!$I$2:$I$2047,'Orders - December 2020'!$H$2:$H$2047,Worksheet!DR$3,'Orders - December 2020'!$C$2:$C$2047,Worksheet!$F231),"-")</f>
        <v>-</v>
      </c>
      <c r="DS231" s="51">
        <f>IFERROR(AVERAGEIFS('Orders - December 2020'!$I$2:$I$2047,'Orders - December 2020'!$H$2:$H$2047,Worksheet!DS$3,'Orders - December 2020'!$C$2:$C$2047,Worksheet!$F231),"-")</f>
        <v>1</v>
      </c>
      <c r="DT231" s="51" t="str">
        <f>IFERROR(AVERAGEIFS('Orders - December 2020'!$I$2:$I$2047,'Orders - December 2020'!$H$2:$H$2047,Worksheet!DT$3,'Orders - December 2020'!$C$2:$C$2047,Worksheet!$F231),"-")</f>
        <v>-</v>
      </c>
      <c r="DU231" s="51" t="str">
        <f>IFERROR(AVERAGEIFS('Orders - December 2020'!$I$2:$I$2047,'Orders - December 2020'!$H$2:$H$2047,Worksheet!DU$3,'Orders - December 2020'!$C$2:$C$2047,Worksheet!$F231),"-")</f>
        <v>-</v>
      </c>
      <c r="DV231" s="51" t="str">
        <f>IFERROR(AVERAGEIFS('Orders - December 2020'!$I$2:$I$2047,'Orders - December 2020'!$H$2:$H$2047,Worksheet!DV$3,'Orders - December 2020'!$C$2:$C$2047,Worksheet!$F231),"-")</f>
        <v>-</v>
      </c>
      <c r="DW231" s="51" t="str">
        <f>IFERROR(AVERAGEIFS('Orders - December 2020'!$I$2:$I$2047,'Orders - December 2020'!$H$2:$H$2047,Worksheet!DW$3,'Orders - December 2020'!$C$2:$C$2047,Worksheet!$F231),"-")</f>
        <v>-</v>
      </c>
      <c r="DX231" s="51" t="str">
        <f>IFERROR(AVERAGEIFS('Orders - December 2020'!$I$2:$I$2047,'Orders - December 2020'!$H$2:$H$2047,Worksheet!DX$3,'Orders - December 2020'!$C$2:$C$2047,Worksheet!$F231),"-")</f>
        <v>-</v>
      </c>
      <c r="DY231" s="51" t="str">
        <f>IFERROR(AVERAGEIFS('Orders - December 2020'!$I$2:$I$2047,'Orders - December 2020'!$H$2:$H$2047,Worksheet!DY$3,'Orders - December 2020'!$C$2:$C$2047,Worksheet!$F231),"-")</f>
        <v>-</v>
      </c>
      <c r="DZ231" s="51" t="str">
        <f>IFERROR(AVERAGEIFS('Orders - December 2020'!$I$2:$I$2047,'Orders - December 2020'!$H$2:$H$2047,Worksheet!DZ$3,'Orders - December 2020'!$C$2:$C$2047,Worksheet!$F231),"-")</f>
        <v>-</v>
      </c>
      <c r="EA231" s="51" t="str">
        <f>IFERROR(AVERAGEIFS('Orders - December 2020'!$I$2:$I$2047,'Orders - December 2020'!$H$2:$H$2047,Worksheet!EA$3,'Orders - December 2020'!$C$2:$C$2047,Worksheet!$F231),"-")</f>
        <v>-</v>
      </c>
      <c r="EB231" s="51" t="str">
        <f>IFERROR(AVERAGEIFS('Orders - December 2020'!$I$2:$I$2047,'Orders - December 2020'!$H$2:$H$2047,Worksheet!EB$3,'Orders - December 2020'!$C$2:$C$2047,Worksheet!$F231),"-")</f>
        <v>-</v>
      </c>
      <c r="EC231" s="51" t="str">
        <f>IFERROR(AVERAGEIFS('Orders - December 2020'!$I$2:$I$2047,'Orders - December 2020'!$H$2:$H$2047,Worksheet!EC$3,'Orders - December 2020'!$C$2:$C$2047,Worksheet!$F231),"-")</f>
        <v>-</v>
      </c>
      <c r="ED231" s="51" t="str">
        <f>IFERROR(AVERAGEIFS('Orders - December 2020'!$I$2:$I$2047,'Orders - December 2020'!$H$2:$H$2047,Worksheet!ED$3,'Orders - December 2020'!$C$2:$C$2047,Worksheet!$F231),"-")</f>
        <v>-</v>
      </c>
      <c r="EE231" s="51" t="str">
        <f>IFERROR(AVERAGEIFS('Orders - December 2020'!$I$2:$I$2047,'Orders - December 2020'!$H$2:$H$2047,Worksheet!EE$3,'Orders - December 2020'!$C$2:$C$2047,Worksheet!$F231),"-")</f>
        <v>-</v>
      </c>
      <c r="EF231" s="51" t="str">
        <f>IFERROR(AVERAGEIFS('Orders - December 2020'!$I$2:$I$2047,'Orders - December 2020'!$H$2:$H$2047,Worksheet!EF$3,'Orders - December 2020'!$C$2:$C$2047,Worksheet!$F231),"-")</f>
        <v>-</v>
      </c>
      <c r="EG231" s="51" t="str">
        <f>IFERROR(AVERAGEIFS('Orders - December 2020'!$I$2:$I$2047,'Orders - December 2020'!$H$2:$H$2047,Worksheet!EG$3,'Orders - December 2020'!$C$2:$C$2047,Worksheet!$F231),"-")</f>
        <v>-</v>
      </c>
      <c r="EH231" s="51" t="str">
        <f>IFERROR(AVERAGEIFS('Orders - December 2020'!$I$2:$I$2047,'Orders - December 2020'!$H$2:$H$2047,Worksheet!EH$3,'Orders - December 2020'!$C$2:$C$2047,Worksheet!$F231),"-")</f>
        <v>-</v>
      </c>
      <c r="EI231" s="51" t="str">
        <f>IFERROR(AVERAGEIFS('Orders - December 2020'!$I$2:$I$2047,'Orders - December 2020'!$H$2:$H$2047,Worksheet!EI$3,'Orders - December 2020'!$C$2:$C$2047,Worksheet!$F231),"-")</f>
        <v>-</v>
      </c>
      <c r="EJ231" s="51" t="str">
        <f>IFERROR(AVERAGEIFS('Orders - December 2020'!$I$2:$I$2047,'Orders - December 2020'!$H$2:$H$2047,Worksheet!EJ$3,'Orders - December 2020'!$C$2:$C$2047,Worksheet!$F231),"-")</f>
        <v>-</v>
      </c>
      <c r="EK231" s="51" t="str">
        <f>IFERROR(AVERAGEIFS('Orders - December 2020'!$I$2:$I$2047,'Orders - December 2020'!$H$2:$H$2047,Worksheet!EK$3,'Orders - December 2020'!$C$2:$C$2047,Worksheet!$F231),"-")</f>
        <v>-</v>
      </c>
      <c r="EL231" s="51" t="str">
        <f>IFERROR(AVERAGEIFS('Orders - December 2020'!$I$2:$I$2047,'Orders - December 2020'!$H$2:$H$2047,Worksheet!EL$3,'Orders - December 2020'!$C$2:$C$2047,Worksheet!$F231),"-")</f>
        <v>-</v>
      </c>
      <c r="EM231" s="51" t="str">
        <f>IFERROR(AVERAGEIFS('Orders - December 2020'!$I$2:$I$2047,'Orders - December 2020'!$H$2:$H$2047,Worksheet!EM$3,'Orders - December 2020'!$C$2:$C$2047,Worksheet!$F231),"-")</f>
        <v>-</v>
      </c>
      <c r="EN231" s="51" t="str">
        <f>IFERROR(AVERAGEIFS('Orders - December 2020'!$I$2:$I$2047,'Orders - December 2020'!$H$2:$H$2047,Worksheet!EN$3,'Orders - December 2020'!$C$2:$C$2047,Worksheet!$F231),"-")</f>
        <v>-</v>
      </c>
      <c r="EO231" s="51" t="str">
        <f>IFERROR(AVERAGEIFS('Orders - December 2020'!$I$2:$I$2047,'Orders - December 2020'!$H$2:$H$2047,Worksheet!EO$3,'Orders - December 2020'!$C$2:$C$2047,Worksheet!$F231),"-")</f>
        <v>-</v>
      </c>
      <c r="EP231" s="51" t="str">
        <f>IFERROR(AVERAGEIFS('Orders - December 2020'!$I$2:$I$2047,'Orders - December 2020'!$H$2:$H$2047,Worksheet!EP$3,'Orders - December 2020'!$C$2:$C$2047,Worksheet!$F231),"-")</f>
        <v>-</v>
      </c>
      <c r="EQ231" s="51" t="str">
        <f>IFERROR(AVERAGEIFS('Orders - December 2020'!$I$2:$I$2047,'Orders - December 2020'!$H$2:$H$2047,Worksheet!EQ$3,'Orders - December 2020'!$C$2:$C$2047,Worksheet!$F231),"-")</f>
        <v>-</v>
      </c>
      <c r="ER231" s="51" t="str">
        <f>IFERROR(AVERAGEIFS('Orders - December 2020'!$I$2:$I$2047,'Orders - December 2020'!$H$2:$H$2047,Worksheet!ER$3,'Orders - December 2020'!$C$2:$C$2047,Worksheet!$F231),"-")</f>
        <v>-</v>
      </c>
      <c r="ES231" s="51" t="str">
        <f>IFERROR(AVERAGEIFS('Orders - December 2020'!$I$2:$I$2047,'Orders - December 2020'!$H$2:$H$2047,Worksheet!ES$3,'Orders - December 2020'!$C$2:$C$2047,Worksheet!$F231),"-")</f>
        <v>-</v>
      </c>
      <c r="ET231" s="51" t="str">
        <f>IFERROR(AVERAGEIFS('Orders - December 2020'!$I$2:$I$2047,'Orders - December 2020'!$H$2:$H$2047,Worksheet!ET$3,'Orders - December 2020'!$C$2:$C$2047,Worksheet!$F231),"-")</f>
        <v>-</v>
      </c>
      <c r="EU231" s="51" t="str">
        <f>IFERROR(AVERAGEIFS('Orders - December 2020'!$I$2:$I$2047,'Orders - December 2020'!$H$2:$H$2047,Worksheet!EU$3,'Orders - December 2020'!$C$2:$C$2047,Worksheet!$F231),"-")</f>
        <v>-</v>
      </c>
      <c r="EV231" s="51" t="str">
        <f>IFERROR(AVERAGEIFS('Orders - December 2020'!$I$2:$I$2047,'Orders - December 2020'!$H$2:$H$2047,Worksheet!EV$3,'Orders - December 2020'!$C$2:$C$2047,Worksheet!$F231),"-")</f>
        <v>-</v>
      </c>
      <c r="EW231" s="51" t="str">
        <f>IFERROR(AVERAGEIFS('Orders - December 2020'!$I$2:$I$2047,'Orders - December 2020'!$H$2:$H$2047,Worksheet!EW$3,'Orders - December 2020'!$C$2:$C$2047,Worksheet!$F231),"-")</f>
        <v>-</v>
      </c>
      <c r="EX231" s="51" t="str">
        <f>IFERROR(AVERAGEIFS('Orders - December 2020'!$I$2:$I$2047,'Orders - December 2020'!$H$2:$H$2047,Worksheet!EX$3,'Orders - December 2020'!$C$2:$C$2047,Worksheet!$F231),"-")</f>
        <v>-</v>
      </c>
      <c r="EY231" s="51" t="str">
        <f>IFERROR(AVERAGEIFS('Orders - December 2020'!$I$2:$I$2047,'Orders - December 2020'!$H$2:$H$2047,Worksheet!EY$3,'Orders - December 2020'!$C$2:$C$2047,Worksheet!$F231),"-")</f>
        <v>-</v>
      </c>
      <c r="EZ231" s="51" t="str">
        <f>IFERROR(AVERAGEIFS('Orders - December 2020'!$I$2:$I$2047,'Orders - December 2020'!$H$2:$H$2047,Worksheet!EZ$3,'Orders - December 2020'!$C$2:$C$2047,Worksheet!$F231),"-")</f>
        <v>-</v>
      </c>
      <c r="FA231" s="51" t="str">
        <f>IFERROR(AVERAGEIFS('Orders - December 2020'!$I$2:$I$2047,'Orders - December 2020'!$H$2:$H$2047,Worksheet!FA$3,'Orders - December 2020'!$C$2:$C$2047,Worksheet!$F231),"-")</f>
        <v>-</v>
      </c>
      <c r="FB231" s="51" t="str">
        <f>IFERROR(AVERAGEIFS('Orders - December 2020'!$I$2:$I$2047,'Orders - December 2020'!$H$2:$H$2047,Worksheet!FB$3,'Orders - December 2020'!$C$2:$C$2047,Worksheet!$F231),"-")</f>
        <v>-</v>
      </c>
      <c r="FC231" s="51" t="str">
        <f>IFERROR(AVERAGEIFS('Orders - December 2020'!$I$2:$I$2047,'Orders - December 2020'!$H$2:$H$2047,Worksheet!FC$3,'Orders - December 2020'!$C$2:$C$2047,Worksheet!$F231),"-")</f>
        <v>-</v>
      </c>
      <c r="FD231" s="51" t="str">
        <f>IFERROR(AVERAGEIFS('Orders - December 2020'!$I$2:$I$2047,'Orders - December 2020'!$H$2:$H$2047,Worksheet!FD$3,'Orders - December 2020'!$C$2:$C$2047,Worksheet!$F231),"-")</f>
        <v>-</v>
      </c>
      <c r="FE231" s="51" t="str">
        <f>IFERROR(AVERAGEIFS('Orders - December 2020'!$I$2:$I$2047,'Orders - December 2020'!$H$2:$H$2047,Worksheet!FE$3,'Orders - December 2020'!$C$2:$C$2047,Worksheet!$F231),"-")</f>
        <v>-</v>
      </c>
      <c r="FF231" s="51" t="str">
        <f>IFERROR(AVERAGEIFS('Orders - December 2020'!$I$2:$I$2047,'Orders - December 2020'!$H$2:$H$2047,Worksheet!FF$3,'Orders - December 2020'!$C$2:$C$2047,Worksheet!$F231),"-")</f>
        <v>-</v>
      </c>
      <c r="FG231" s="52" t="str">
        <f>IFERROR(AVERAGEIFS('Orders - December 2020'!$I$2:$I$2047,'Orders - December 2020'!$H$2:$H$2047,Worksheet!FG$3,'Orders - December 2020'!$C$2:$C$2047,Worksheet!$F231),"-")</f>
        <v>-</v>
      </c>
    </row>
    <row r="232" spans="6:163">
      <c r="F232" s="45" t="str">
        <v>Iya Amaka</v>
      </c>
      <c r="G232" s="50" t="str">
        <f>IFERROR(AVERAGEIFS('Orders - December 2020'!$I$2:$I$2047,'Orders - December 2020'!$H$2:$H$2047,Worksheet!G$3,'Orders - December 2020'!$C$2:$C$2047,Worksheet!$F232),"-")</f>
        <v>-</v>
      </c>
      <c r="H232" s="51" t="str">
        <f>IFERROR(AVERAGEIFS('Orders - December 2020'!$I$2:$I$2047,'Orders - December 2020'!$H$2:$H$2047,Worksheet!H$3,'Orders - December 2020'!$C$2:$C$2047,Worksheet!$F232),"-")</f>
        <v>-</v>
      </c>
      <c r="I232" s="51" t="str">
        <f>IFERROR(AVERAGEIFS('Orders - December 2020'!$I$2:$I$2047,'Orders - December 2020'!$H$2:$H$2047,Worksheet!I$3,'Orders - December 2020'!$C$2:$C$2047,Worksheet!$F232),"-")</f>
        <v>-</v>
      </c>
      <c r="J232" s="51" t="str">
        <f>IFERROR(AVERAGEIFS('Orders - December 2020'!$I$2:$I$2047,'Orders - December 2020'!$H$2:$H$2047,Worksheet!J$3,'Orders - December 2020'!$C$2:$C$2047,Worksheet!$F232),"-")</f>
        <v>-</v>
      </c>
      <c r="K232" s="51" t="str">
        <f>IFERROR(AVERAGEIFS('Orders - December 2020'!$I$2:$I$2047,'Orders - December 2020'!$H$2:$H$2047,Worksheet!K$3,'Orders - December 2020'!$C$2:$C$2047,Worksheet!$F232),"-")</f>
        <v>-</v>
      </c>
      <c r="L232" s="51" t="str">
        <f>IFERROR(AVERAGEIFS('Orders - December 2020'!$I$2:$I$2047,'Orders - December 2020'!$H$2:$H$2047,Worksheet!L$3,'Orders - December 2020'!$C$2:$C$2047,Worksheet!$F232),"-")</f>
        <v>-</v>
      </c>
      <c r="M232" s="51" t="str">
        <f>IFERROR(AVERAGEIFS('Orders - December 2020'!$I$2:$I$2047,'Orders - December 2020'!$H$2:$H$2047,Worksheet!M$3,'Orders - December 2020'!$C$2:$C$2047,Worksheet!$F232),"-")</f>
        <v>-</v>
      </c>
      <c r="N232" s="51" t="str">
        <f>IFERROR(AVERAGEIFS('Orders - December 2020'!$I$2:$I$2047,'Orders - December 2020'!$H$2:$H$2047,Worksheet!N$3,'Orders - December 2020'!$C$2:$C$2047,Worksheet!$F232),"-")</f>
        <v>-</v>
      </c>
      <c r="O232" s="51" t="str">
        <f>IFERROR(AVERAGEIFS('Orders - December 2020'!$I$2:$I$2047,'Orders - December 2020'!$H$2:$H$2047,Worksheet!O$3,'Orders - December 2020'!$C$2:$C$2047,Worksheet!$F232),"-")</f>
        <v>-</v>
      </c>
      <c r="P232" s="51" t="str">
        <f>IFERROR(AVERAGEIFS('Orders - December 2020'!$I$2:$I$2047,'Orders - December 2020'!$H$2:$H$2047,Worksheet!P$3,'Orders - December 2020'!$C$2:$C$2047,Worksheet!$F232),"-")</f>
        <v>-</v>
      </c>
      <c r="Q232" s="51" t="str">
        <f>IFERROR(AVERAGEIFS('Orders - December 2020'!$I$2:$I$2047,'Orders - December 2020'!$H$2:$H$2047,Worksheet!Q$3,'Orders - December 2020'!$C$2:$C$2047,Worksheet!$F232),"-")</f>
        <v>-</v>
      </c>
      <c r="R232" s="51" t="str">
        <f>IFERROR(AVERAGEIFS('Orders - December 2020'!$I$2:$I$2047,'Orders - December 2020'!$H$2:$H$2047,Worksheet!R$3,'Orders - December 2020'!$C$2:$C$2047,Worksheet!$F232),"-")</f>
        <v>-</v>
      </c>
      <c r="S232" s="51" t="str">
        <f>IFERROR(AVERAGEIFS('Orders - December 2020'!$I$2:$I$2047,'Orders - December 2020'!$H$2:$H$2047,Worksheet!S$3,'Orders - December 2020'!$C$2:$C$2047,Worksheet!$F232),"-")</f>
        <v>-</v>
      </c>
      <c r="T232" s="51" t="str">
        <f>IFERROR(AVERAGEIFS('Orders - December 2020'!$I$2:$I$2047,'Orders - December 2020'!$H$2:$H$2047,Worksheet!T$3,'Orders - December 2020'!$C$2:$C$2047,Worksheet!$F232),"-")</f>
        <v>-</v>
      </c>
      <c r="U232" s="51" t="str">
        <f>IFERROR(AVERAGEIFS('Orders - December 2020'!$I$2:$I$2047,'Orders - December 2020'!$H$2:$H$2047,Worksheet!U$3,'Orders - December 2020'!$C$2:$C$2047,Worksheet!$F232),"-")</f>
        <v>-</v>
      </c>
      <c r="V232" s="51" t="str">
        <f>IFERROR(AVERAGEIFS('Orders - December 2020'!$I$2:$I$2047,'Orders - December 2020'!$H$2:$H$2047,Worksheet!V$3,'Orders - December 2020'!$C$2:$C$2047,Worksheet!$F232),"-")</f>
        <v>-</v>
      </c>
      <c r="W232" s="51" t="str">
        <f>IFERROR(AVERAGEIFS('Orders - December 2020'!$I$2:$I$2047,'Orders - December 2020'!$H$2:$H$2047,Worksheet!W$3,'Orders - December 2020'!$C$2:$C$2047,Worksheet!$F232),"-")</f>
        <v>-</v>
      </c>
      <c r="X232" s="51" t="str">
        <f>IFERROR(AVERAGEIFS('Orders - December 2020'!$I$2:$I$2047,'Orders - December 2020'!$H$2:$H$2047,Worksheet!X$3,'Orders - December 2020'!$C$2:$C$2047,Worksheet!$F232),"-")</f>
        <v>-</v>
      </c>
      <c r="Y232" s="51" t="str">
        <f>IFERROR(AVERAGEIFS('Orders - December 2020'!$I$2:$I$2047,'Orders - December 2020'!$H$2:$H$2047,Worksheet!Y$3,'Orders - December 2020'!$C$2:$C$2047,Worksheet!$F232),"-")</f>
        <v>-</v>
      </c>
      <c r="Z232" s="51" t="str">
        <f>IFERROR(AVERAGEIFS('Orders - December 2020'!$I$2:$I$2047,'Orders - December 2020'!$H$2:$H$2047,Worksheet!Z$3,'Orders - December 2020'!$C$2:$C$2047,Worksheet!$F232),"-")</f>
        <v>-</v>
      </c>
      <c r="AA232" s="51" t="str">
        <f>IFERROR(AVERAGEIFS('Orders - December 2020'!$I$2:$I$2047,'Orders - December 2020'!$H$2:$H$2047,Worksheet!AA$3,'Orders - December 2020'!$C$2:$C$2047,Worksheet!$F232),"-")</f>
        <v>-</v>
      </c>
      <c r="AB232" s="51" t="str">
        <f>IFERROR(AVERAGEIFS('Orders - December 2020'!$I$2:$I$2047,'Orders - December 2020'!$H$2:$H$2047,Worksheet!AB$3,'Orders - December 2020'!$C$2:$C$2047,Worksheet!$F232),"-")</f>
        <v>-</v>
      </c>
      <c r="AC232" s="51" t="str">
        <f>IFERROR(AVERAGEIFS('Orders - December 2020'!$I$2:$I$2047,'Orders - December 2020'!$H$2:$H$2047,Worksheet!AC$3,'Orders - December 2020'!$C$2:$C$2047,Worksheet!$F232),"-")</f>
        <v>-</v>
      </c>
      <c r="AD232" s="51" t="str">
        <f>IFERROR(AVERAGEIFS('Orders - December 2020'!$I$2:$I$2047,'Orders - December 2020'!$H$2:$H$2047,Worksheet!AD$3,'Orders - December 2020'!$C$2:$C$2047,Worksheet!$F232),"-")</f>
        <v>-</v>
      </c>
      <c r="AE232" s="51" t="str">
        <f>IFERROR(AVERAGEIFS('Orders - December 2020'!$I$2:$I$2047,'Orders - December 2020'!$H$2:$H$2047,Worksheet!AE$3,'Orders - December 2020'!$C$2:$C$2047,Worksheet!$F232),"-")</f>
        <v>-</v>
      </c>
      <c r="AF232" s="51" t="str">
        <f>IFERROR(AVERAGEIFS('Orders - December 2020'!$I$2:$I$2047,'Orders - December 2020'!$H$2:$H$2047,Worksheet!AF$3,'Orders - December 2020'!$C$2:$C$2047,Worksheet!$F232),"-")</f>
        <v>-</v>
      </c>
      <c r="AG232" s="51" t="str">
        <f>IFERROR(AVERAGEIFS('Orders - December 2020'!$I$2:$I$2047,'Orders - December 2020'!$H$2:$H$2047,Worksheet!AG$3,'Orders - December 2020'!$C$2:$C$2047,Worksheet!$F232),"-")</f>
        <v>-</v>
      </c>
      <c r="AH232" s="51" t="str">
        <f>IFERROR(AVERAGEIFS('Orders - December 2020'!$I$2:$I$2047,'Orders - December 2020'!$H$2:$H$2047,Worksheet!AH$3,'Orders - December 2020'!$C$2:$C$2047,Worksheet!$F232),"-")</f>
        <v>-</v>
      </c>
      <c r="AI232" s="51" t="str">
        <f>IFERROR(AVERAGEIFS('Orders - December 2020'!$I$2:$I$2047,'Orders - December 2020'!$H$2:$H$2047,Worksheet!AI$3,'Orders - December 2020'!$C$2:$C$2047,Worksheet!$F232),"-")</f>
        <v>-</v>
      </c>
      <c r="AJ232" s="51" t="str">
        <f>IFERROR(AVERAGEIFS('Orders - December 2020'!$I$2:$I$2047,'Orders - December 2020'!$H$2:$H$2047,Worksheet!AJ$3,'Orders - December 2020'!$C$2:$C$2047,Worksheet!$F232),"-")</f>
        <v>-</v>
      </c>
      <c r="AK232" s="51" t="str">
        <f>IFERROR(AVERAGEIFS('Orders - December 2020'!$I$2:$I$2047,'Orders - December 2020'!$H$2:$H$2047,Worksheet!AK$3,'Orders - December 2020'!$C$2:$C$2047,Worksheet!$F232),"-")</f>
        <v>-</v>
      </c>
      <c r="AL232" s="51" t="str">
        <f>IFERROR(AVERAGEIFS('Orders - December 2020'!$I$2:$I$2047,'Orders - December 2020'!$H$2:$H$2047,Worksheet!AL$3,'Orders - December 2020'!$C$2:$C$2047,Worksheet!$F232),"-")</f>
        <v>-</v>
      </c>
      <c r="AM232" s="51" t="str">
        <f>IFERROR(AVERAGEIFS('Orders - December 2020'!$I$2:$I$2047,'Orders - December 2020'!$H$2:$H$2047,Worksheet!AM$3,'Orders - December 2020'!$C$2:$C$2047,Worksheet!$F232),"-")</f>
        <v>-</v>
      </c>
      <c r="AN232" s="51" t="str">
        <f>IFERROR(AVERAGEIFS('Orders - December 2020'!$I$2:$I$2047,'Orders - December 2020'!$H$2:$H$2047,Worksheet!AN$3,'Orders - December 2020'!$C$2:$C$2047,Worksheet!$F232),"-")</f>
        <v>-</v>
      </c>
      <c r="AO232" s="51" t="str">
        <f>IFERROR(AVERAGEIFS('Orders - December 2020'!$I$2:$I$2047,'Orders - December 2020'!$H$2:$H$2047,Worksheet!AO$3,'Orders - December 2020'!$C$2:$C$2047,Worksheet!$F232),"-")</f>
        <v>-</v>
      </c>
      <c r="AP232" s="51" t="str">
        <f>IFERROR(AVERAGEIFS('Orders - December 2020'!$I$2:$I$2047,'Orders - December 2020'!$H$2:$H$2047,Worksheet!AP$3,'Orders - December 2020'!$C$2:$C$2047,Worksheet!$F232),"-")</f>
        <v>-</v>
      </c>
      <c r="AQ232" s="51" t="str">
        <f>IFERROR(AVERAGEIFS('Orders - December 2020'!$I$2:$I$2047,'Orders - December 2020'!$H$2:$H$2047,Worksheet!AQ$3,'Orders - December 2020'!$C$2:$C$2047,Worksheet!$F232),"-")</f>
        <v>-</v>
      </c>
      <c r="AR232" s="51" t="str">
        <f>IFERROR(AVERAGEIFS('Orders - December 2020'!$I$2:$I$2047,'Orders - December 2020'!$H$2:$H$2047,Worksheet!AR$3,'Orders - December 2020'!$C$2:$C$2047,Worksheet!$F232),"-")</f>
        <v>-</v>
      </c>
      <c r="AS232" s="51" t="str">
        <f>IFERROR(AVERAGEIFS('Orders - December 2020'!$I$2:$I$2047,'Orders - December 2020'!$H$2:$H$2047,Worksheet!AS$3,'Orders - December 2020'!$C$2:$C$2047,Worksheet!$F232),"-")</f>
        <v>-</v>
      </c>
      <c r="AT232" s="51" t="str">
        <f>IFERROR(AVERAGEIFS('Orders - December 2020'!$I$2:$I$2047,'Orders - December 2020'!$H$2:$H$2047,Worksheet!AT$3,'Orders - December 2020'!$C$2:$C$2047,Worksheet!$F232),"-")</f>
        <v>-</v>
      </c>
      <c r="AU232" s="51" t="str">
        <f>IFERROR(AVERAGEIFS('Orders - December 2020'!$I$2:$I$2047,'Orders - December 2020'!$H$2:$H$2047,Worksheet!AU$3,'Orders - December 2020'!$C$2:$C$2047,Worksheet!$F232),"-")</f>
        <v>-</v>
      </c>
      <c r="AV232" s="51" t="str">
        <f>IFERROR(AVERAGEIFS('Orders - December 2020'!$I$2:$I$2047,'Orders - December 2020'!$H$2:$H$2047,Worksheet!AV$3,'Orders - December 2020'!$C$2:$C$2047,Worksheet!$F232),"-")</f>
        <v>-</v>
      </c>
      <c r="AW232" s="51" t="str">
        <f>IFERROR(AVERAGEIFS('Orders - December 2020'!$I$2:$I$2047,'Orders - December 2020'!$H$2:$H$2047,Worksheet!AW$3,'Orders - December 2020'!$C$2:$C$2047,Worksheet!$F232),"-")</f>
        <v>-</v>
      </c>
      <c r="AX232" s="51" t="str">
        <f>IFERROR(AVERAGEIFS('Orders - December 2020'!$I$2:$I$2047,'Orders - December 2020'!$H$2:$H$2047,Worksheet!AX$3,'Orders - December 2020'!$C$2:$C$2047,Worksheet!$F232),"-")</f>
        <v>-</v>
      </c>
      <c r="AY232" s="51" t="str">
        <f>IFERROR(AVERAGEIFS('Orders - December 2020'!$I$2:$I$2047,'Orders - December 2020'!$H$2:$H$2047,Worksheet!AY$3,'Orders - December 2020'!$C$2:$C$2047,Worksheet!$F232),"-")</f>
        <v>-</v>
      </c>
      <c r="AZ232" s="51" t="str">
        <f>IFERROR(AVERAGEIFS('Orders - December 2020'!$I$2:$I$2047,'Orders - December 2020'!$H$2:$H$2047,Worksheet!AZ$3,'Orders - December 2020'!$C$2:$C$2047,Worksheet!$F232),"-")</f>
        <v>-</v>
      </c>
      <c r="BA232" s="51" t="str">
        <f>IFERROR(AVERAGEIFS('Orders - December 2020'!$I$2:$I$2047,'Orders - December 2020'!$H$2:$H$2047,Worksheet!BA$3,'Orders - December 2020'!$C$2:$C$2047,Worksheet!$F232),"-")</f>
        <v>-</v>
      </c>
      <c r="BB232" s="51" t="str">
        <f>IFERROR(AVERAGEIFS('Orders - December 2020'!$I$2:$I$2047,'Orders - December 2020'!$H$2:$H$2047,Worksheet!BB$3,'Orders - December 2020'!$C$2:$C$2047,Worksheet!$F232),"-")</f>
        <v>-</v>
      </c>
      <c r="BC232" s="51" t="str">
        <f>IFERROR(AVERAGEIFS('Orders - December 2020'!$I$2:$I$2047,'Orders - December 2020'!$H$2:$H$2047,Worksheet!BC$3,'Orders - December 2020'!$C$2:$C$2047,Worksheet!$F232),"-")</f>
        <v>-</v>
      </c>
      <c r="BD232" s="51" t="str">
        <f>IFERROR(AVERAGEIFS('Orders - December 2020'!$I$2:$I$2047,'Orders - December 2020'!$H$2:$H$2047,Worksheet!BD$3,'Orders - December 2020'!$C$2:$C$2047,Worksheet!$F232),"-")</f>
        <v>-</v>
      </c>
      <c r="BE232" s="51" t="str">
        <f>IFERROR(AVERAGEIFS('Orders - December 2020'!$I$2:$I$2047,'Orders - December 2020'!$H$2:$H$2047,Worksheet!BE$3,'Orders - December 2020'!$C$2:$C$2047,Worksheet!$F232),"-")</f>
        <v>-</v>
      </c>
      <c r="BF232" s="51" t="str">
        <f>IFERROR(AVERAGEIFS('Orders - December 2020'!$I$2:$I$2047,'Orders - December 2020'!$H$2:$H$2047,Worksheet!BF$3,'Orders - December 2020'!$C$2:$C$2047,Worksheet!$F232),"-")</f>
        <v>-</v>
      </c>
      <c r="BG232" s="51" t="str">
        <f>IFERROR(AVERAGEIFS('Orders - December 2020'!$I$2:$I$2047,'Orders - December 2020'!$H$2:$H$2047,Worksheet!BG$3,'Orders - December 2020'!$C$2:$C$2047,Worksheet!$F232),"-")</f>
        <v>-</v>
      </c>
      <c r="BH232" s="51" t="str">
        <f>IFERROR(AVERAGEIFS('Orders - December 2020'!$I$2:$I$2047,'Orders - December 2020'!$H$2:$H$2047,Worksheet!BH$3,'Orders - December 2020'!$C$2:$C$2047,Worksheet!$F232),"-")</f>
        <v>-</v>
      </c>
      <c r="BI232" s="51" t="str">
        <f>IFERROR(AVERAGEIFS('Orders - December 2020'!$I$2:$I$2047,'Orders - December 2020'!$H$2:$H$2047,Worksheet!BI$3,'Orders - December 2020'!$C$2:$C$2047,Worksheet!$F232),"-")</f>
        <v>-</v>
      </c>
      <c r="BJ232" s="51" t="str">
        <f>IFERROR(AVERAGEIFS('Orders - December 2020'!$I$2:$I$2047,'Orders - December 2020'!$H$2:$H$2047,Worksheet!BJ$3,'Orders - December 2020'!$C$2:$C$2047,Worksheet!$F232),"-")</f>
        <v>-</v>
      </c>
      <c r="BK232" s="51" t="str">
        <f>IFERROR(AVERAGEIFS('Orders - December 2020'!$I$2:$I$2047,'Orders - December 2020'!$H$2:$H$2047,Worksheet!BK$3,'Orders - December 2020'!$C$2:$C$2047,Worksheet!$F232),"-")</f>
        <v>-</v>
      </c>
      <c r="BL232" s="51" t="str">
        <f>IFERROR(AVERAGEIFS('Orders - December 2020'!$I$2:$I$2047,'Orders - December 2020'!$H$2:$H$2047,Worksheet!BL$3,'Orders - December 2020'!$C$2:$C$2047,Worksheet!$F232),"-")</f>
        <v>-</v>
      </c>
      <c r="BM232" s="51" t="str">
        <f>IFERROR(AVERAGEIFS('Orders - December 2020'!$I$2:$I$2047,'Orders - December 2020'!$H$2:$H$2047,Worksheet!BM$3,'Orders - December 2020'!$C$2:$C$2047,Worksheet!$F232),"-")</f>
        <v>-</v>
      </c>
      <c r="BN232" s="51" t="str">
        <f>IFERROR(AVERAGEIFS('Orders - December 2020'!$I$2:$I$2047,'Orders - December 2020'!$H$2:$H$2047,Worksheet!BN$3,'Orders - December 2020'!$C$2:$C$2047,Worksheet!$F232),"-")</f>
        <v>-</v>
      </c>
      <c r="BO232" s="51" t="str">
        <f>IFERROR(AVERAGEIFS('Orders - December 2020'!$I$2:$I$2047,'Orders - December 2020'!$H$2:$H$2047,Worksheet!BO$3,'Orders - December 2020'!$C$2:$C$2047,Worksheet!$F232),"-")</f>
        <v>-</v>
      </c>
      <c r="BP232" s="51" t="str">
        <f>IFERROR(AVERAGEIFS('Orders - December 2020'!$I$2:$I$2047,'Orders - December 2020'!$H$2:$H$2047,Worksheet!BP$3,'Orders - December 2020'!$C$2:$C$2047,Worksheet!$F232),"-")</f>
        <v>-</v>
      </c>
      <c r="BQ232" s="51" t="str">
        <f>IFERROR(AVERAGEIFS('Orders - December 2020'!$I$2:$I$2047,'Orders - December 2020'!$H$2:$H$2047,Worksheet!BQ$3,'Orders - December 2020'!$C$2:$C$2047,Worksheet!$F232),"-")</f>
        <v>-</v>
      </c>
      <c r="BR232" s="51" t="str">
        <f>IFERROR(AVERAGEIFS('Orders - December 2020'!$I$2:$I$2047,'Orders - December 2020'!$H$2:$H$2047,Worksheet!BR$3,'Orders - December 2020'!$C$2:$C$2047,Worksheet!$F232),"-")</f>
        <v>-</v>
      </c>
      <c r="BS232" s="51" t="str">
        <f>IFERROR(AVERAGEIFS('Orders - December 2020'!$I$2:$I$2047,'Orders - December 2020'!$H$2:$H$2047,Worksheet!BS$3,'Orders - December 2020'!$C$2:$C$2047,Worksheet!$F232),"-")</f>
        <v>-</v>
      </c>
      <c r="BT232" s="51" t="str">
        <f>IFERROR(AVERAGEIFS('Orders - December 2020'!$I$2:$I$2047,'Orders - December 2020'!$H$2:$H$2047,Worksheet!BT$3,'Orders - December 2020'!$C$2:$C$2047,Worksheet!$F232),"-")</f>
        <v>-</v>
      </c>
      <c r="BU232" s="51" t="str">
        <f>IFERROR(AVERAGEIFS('Orders - December 2020'!$I$2:$I$2047,'Orders - December 2020'!$H$2:$H$2047,Worksheet!BU$3,'Orders - December 2020'!$C$2:$C$2047,Worksheet!$F232),"-")</f>
        <v>-</v>
      </c>
      <c r="BV232" s="51" t="str">
        <f>IFERROR(AVERAGEIFS('Orders - December 2020'!$I$2:$I$2047,'Orders - December 2020'!$H$2:$H$2047,Worksheet!BV$3,'Orders - December 2020'!$C$2:$C$2047,Worksheet!$F232),"-")</f>
        <v>-</v>
      </c>
      <c r="BW232" s="51" t="str">
        <f>IFERROR(AVERAGEIFS('Orders - December 2020'!$I$2:$I$2047,'Orders - December 2020'!$H$2:$H$2047,Worksheet!BW$3,'Orders - December 2020'!$C$2:$C$2047,Worksheet!$F232),"-")</f>
        <v>-</v>
      </c>
      <c r="BX232" s="51" t="str">
        <f>IFERROR(AVERAGEIFS('Orders - December 2020'!$I$2:$I$2047,'Orders - December 2020'!$H$2:$H$2047,Worksheet!BX$3,'Orders - December 2020'!$C$2:$C$2047,Worksheet!$F232),"-")</f>
        <v>-</v>
      </c>
      <c r="BY232" s="51" t="str">
        <f>IFERROR(AVERAGEIFS('Orders - December 2020'!$I$2:$I$2047,'Orders - December 2020'!$H$2:$H$2047,Worksheet!BY$3,'Orders - December 2020'!$C$2:$C$2047,Worksheet!$F232),"-")</f>
        <v>-</v>
      </c>
      <c r="BZ232" s="51" t="str">
        <f>IFERROR(AVERAGEIFS('Orders - December 2020'!$I$2:$I$2047,'Orders - December 2020'!$H$2:$H$2047,Worksheet!BZ$3,'Orders - December 2020'!$C$2:$C$2047,Worksheet!$F232),"-")</f>
        <v>-</v>
      </c>
      <c r="CA232" s="51" t="str">
        <f>IFERROR(AVERAGEIFS('Orders - December 2020'!$I$2:$I$2047,'Orders - December 2020'!$H$2:$H$2047,Worksheet!CA$3,'Orders - December 2020'!$C$2:$C$2047,Worksheet!$F232),"-")</f>
        <v>-</v>
      </c>
      <c r="CB232" s="51" t="str">
        <f>IFERROR(AVERAGEIFS('Orders - December 2020'!$I$2:$I$2047,'Orders - December 2020'!$H$2:$H$2047,Worksheet!CB$3,'Orders - December 2020'!$C$2:$C$2047,Worksheet!$F232),"-")</f>
        <v>-</v>
      </c>
      <c r="CC232" s="51" t="str">
        <f>IFERROR(AVERAGEIFS('Orders - December 2020'!$I$2:$I$2047,'Orders - December 2020'!$H$2:$H$2047,Worksheet!CC$3,'Orders - December 2020'!$C$2:$C$2047,Worksheet!$F232),"-")</f>
        <v>-</v>
      </c>
      <c r="CD232" s="51" t="str">
        <f>IFERROR(AVERAGEIFS('Orders - December 2020'!$I$2:$I$2047,'Orders - December 2020'!$H$2:$H$2047,Worksheet!CD$3,'Orders - December 2020'!$C$2:$C$2047,Worksheet!$F232),"-")</f>
        <v>-</v>
      </c>
      <c r="CE232" s="51" t="str">
        <f>IFERROR(AVERAGEIFS('Orders - December 2020'!$I$2:$I$2047,'Orders - December 2020'!$H$2:$H$2047,Worksheet!CE$3,'Orders - December 2020'!$C$2:$C$2047,Worksheet!$F232),"-")</f>
        <v>-</v>
      </c>
      <c r="CF232" s="51" t="str">
        <f>IFERROR(AVERAGEIFS('Orders - December 2020'!$I$2:$I$2047,'Orders - December 2020'!$H$2:$H$2047,Worksheet!CF$3,'Orders - December 2020'!$C$2:$C$2047,Worksheet!$F232),"-")</f>
        <v>-</v>
      </c>
      <c r="CG232" s="51" t="str">
        <f>IFERROR(AVERAGEIFS('Orders - December 2020'!$I$2:$I$2047,'Orders - December 2020'!$H$2:$H$2047,Worksheet!CG$3,'Orders - December 2020'!$C$2:$C$2047,Worksheet!$F232),"-")</f>
        <v>-</v>
      </c>
      <c r="CH232" s="51" t="str">
        <f>IFERROR(AVERAGEIFS('Orders - December 2020'!$I$2:$I$2047,'Orders - December 2020'!$H$2:$H$2047,Worksheet!CH$3,'Orders - December 2020'!$C$2:$C$2047,Worksheet!$F232),"-")</f>
        <v>-</v>
      </c>
      <c r="CI232" s="51" t="str">
        <f>IFERROR(AVERAGEIFS('Orders - December 2020'!$I$2:$I$2047,'Orders - December 2020'!$H$2:$H$2047,Worksheet!CI$3,'Orders - December 2020'!$C$2:$C$2047,Worksheet!$F232),"-")</f>
        <v>-</v>
      </c>
      <c r="CJ232" s="51" t="str">
        <f>IFERROR(AVERAGEIFS('Orders - December 2020'!$I$2:$I$2047,'Orders - December 2020'!$H$2:$H$2047,Worksheet!CJ$3,'Orders - December 2020'!$C$2:$C$2047,Worksheet!$F232),"-")</f>
        <v>-</v>
      </c>
      <c r="CK232" s="51" t="str">
        <f>IFERROR(AVERAGEIFS('Orders - December 2020'!$I$2:$I$2047,'Orders - December 2020'!$H$2:$H$2047,Worksheet!CK$3,'Orders - December 2020'!$C$2:$C$2047,Worksheet!$F232),"-")</f>
        <v>-</v>
      </c>
      <c r="CL232" s="51" t="str">
        <f>IFERROR(AVERAGEIFS('Orders - December 2020'!$I$2:$I$2047,'Orders - December 2020'!$H$2:$H$2047,Worksheet!CL$3,'Orders - December 2020'!$C$2:$C$2047,Worksheet!$F232),"-")</f>
        <v>-</v>
      </c>
      <c r="CM232" s="51" t="str">
        <f>IFERROR(AVERAGEIFS('Orders - December 2020'!$I$2:$I$2047,'Orders - December 2020'!$H$2:$H$2047,Worksheet!CM$3,'Orders - December 2020'!$C$2:$C$2047,Worksheet!$F232),"-")</f>
        <v>-</v>
      </c>
      <c r="CN232" s="51" t="str">
        <f>IFERROR(AVERAGEIFS('Orders - December 2020'!$I$2:$I$2047,'Orders - December 2020'!$H$2:$H$2047,Worksheet!CN$3,'Orders - December 2020'!$C$2:$C$2047,Worksheet!$F232),"-")</f>
        <v>-</v>
      </c>
      <c r="CO232" s="51" t="str">
        <f>IFERROR(AVERAGEIFS('Orders - December 2020'!$I$2:$I$2047,'Orders - December 2020'!$H$2:$H$2047,Worksheet!CO$3,'Orders - December 2020'!$C$2:$C$2047,Worksheet!$F232),"-")</f>
        <v>-</v>
      </c>
      <c r="CP232" s="51" t="str">
        <f>IFERROR(AVERAGEIFS('Orders - December 2020'!$I$2:$I$2047,'Orders - December 2020'!$H$2:$H$2047,Worksheet!CP$3,'Orders - December 2020'!$C$2:$C$2047,Worksheet!$F232),"-")</f>
        <v>-</v>
      </c>
      <c r="CQ232" s="51" t="str">
        <f>IFERROR(AVERAGEIFS('Orders - December 2020'!$I$2:$I$2047,'Orders - December 2020'!$H$2:$H$2047,Worksheet!CQ$3,'Orders - December 2020'!$C$2:$C$2047,Worksheet!$F232),"-")</f>
        <v>-</v>
      </c>
      <c r="CR232" s="51" t="str">
        <f>IFERROR(AVERAGEIFS('Orders - December 2020'!$I$2:$I$2047,'Orders - December 2020'!$H$2:$H$2047,Worksheet!CR$3,'Orders - December 2020'!$C$2:$C$2047,Worksheet!$F232),"-")</f>
        <v>-</v>
      </c>
      <c r="CS232" s="51" t="str">
        <f>IFERROR(AVERAGEIFS('Orders - December 2020'!$I$2:$I$2047,'Orders - December 2020'!$H$2:$H$2047,Worksheet!CS$3,'Orders - December 2020'!$C$2:$C$2047,Worksheet!$F232),"-")</f>
        <v>-</v>
      </c>
      <c r="CT232" s="51" t="str">
        <f>IFERROR(AVERAGEIFS('Orders - December 2020'!$I$2:$I$2047,'Orders - December 2020'!$H$2:$H$2047,Worksheet!CT$3,'Orders - December 2020'!$C$2:$C$2047,Worksheet!$F232),"-")</f>
        <v>-</v>
      </c>
      <c r="CU232" s="51" t="str">
        <f>IFERROR(AVERAGEIFS('Orders - December 2020'!$I$2:$I$2047,'Orders - December 2020'!$H$2:$H$2047,Worksheet!CU$3,'Orders - December 2020'!$C$2:$C$2047,Worksheet!$F232),"-")</f>
        <v>-</v>
      </c>
      <c r="CV232" s="51" t="str">
        <f>IFERROR(AVERAGEIFS('Orders - December 2020'!$I$2:$I$2047,'Orders - December 2020'!$H$2:$H$2047,Worksheet!CV$3,'Orders - December 2020'!$C$2:$C$2047,Worksheet!$F232),"-")</f>
        <v>-</v>
      </c>
      <c r="CW232" s="51" t="str">
        <f>IFERROR(AVERAGEIFS('Orders - December 2020'!$I$2:$I$2047,'Orders - December 2020'!$H$2:$H$2047,Worksheet!CW$3,'Orders - December 2020'!$C$2:$C$2047,Worksheet!$F232),"-")</f>
        <v>-</v>
      </c>
      <c r="CX232" s="51" t="str">
        <f>IFERROR(AVERAGEIFS('Orders - December 2020'!$I$2:$I$2047,'Orders - December 2020'!$H$2:$H$2047,Worksheet!CX$3,'Orders - December 2020'!$C$2:$C$2047,Worksheet!$F232),"-")</f>
        <v>-</v>
      </c>
      <c r="CY232" s="51" t="str">
        <f>IFERROR(AVERAGEIFS('Orders - December 2020'!$I$2:$I$2047,'Orders - December 2020'!$H$2:$H$2047,Worksheet!CY$3,'Orders - December 2020'!$C$2:$C$2047,Worksheet!$F232),"-")</f>
        <v>-</v>
      </c>
      <c r="CZ232" s="51" t="str">
        <f>IFERROR(AVERAGEIFS('Orders - December 2020'!$I$2:$I$2047,'Orders - December 2020'!$H$2:$H$2047,Worksheet!CZ$3,'Orders - December 2020'!$C$2:$C$2047,Worksheet!$F232),"-")</f>
        <v>-</v>
      </c>
      <c r="DA232" s="51" t="str">
        <f>IFERROR(AVERAGEIFS('Orders - December 2020'!$I$2:$I$2047,'Orders - December 2020'!$H$2:$H$2047,Worksheet!DA$3,'Orders - December 2020'!$C$2:$C$2047,Worksheet!$F232),"-")</f>
        <v>-</v>
      </c>
      <c r="DB232" s="51" t="str">
        <f>IFERROR(AVERAGEIFS('Orders - December 2020'!$I$2:$I$2047,'Orders - December 2020'!$H$2:$H$2047,Worksheet!DB$3,'Orders - December 2020'!$C$2:$C$2047,Worksheet!$F232),"-")</f>
        <v>-</v>
      </c>
      <c r="DC232" s="51" t="str">
        <f>IFERROR(AVERAGEIFS('Orders - December 2020'!$I$2:$I$2047,'Orders - December 2020'!$H$2:$H$2047,Worksheet!DC$3,'Orders - December 2020'!$C$2:$C$2047,Worksheet!$F232),"-")</f>
        <v>-</v>
      </c>
      <c r="DD232" s="51" t="str">
        <f>IFERROR(AVERAGEIFS('Orders - December 2020'!$I$2:$I$2047,'Orders - December 2020'!$H$2:$H$2047,Worksheet!DD$3,'Orders - December 2020'!$C$2:$C$2047,Worksheet!$F232),"-")</f>
        <v>-</v>
      </c>
      <c r="DE232" s="51" t="str">
        <f>IFERROR(AVERAGEIFS('Orders - December 2020'!$I$2:$I$2047,'Orders - December 2020'!$H$2:$H$2047,Worksheet!DE$3,'Orders - December 2020'!$C$2:$C$2047,Worksheet!$F232),"-")</f>
        <v>-</v>
      </c>
      <c r="DF232" s="51" t="str">
        <f>IFERROR(AVERAGEIFS('Orders - December 2020'!$I$2:$I$2047,'Orders - December 2020'!$H$2:$H$2047,Worksheet!DF$3,'Orders - December 2020'!$C$2:$C$2047,Worksheet!$F232),"-")</f>
        <v>-</v>
      </c>
      <c r="DG232" s="51" t="str">
        <f>IFERROR(AVERAGEIFS('Orders - December 2020'!$I$2:$I$2047,'Orders - December 2020'!$H$2:$H$2047,Worksheet!DG$3,'Orders - December 2020'!$C$2:$C$2047,Worksheet!$F232),"-")</f>
        <v>-</v>
      </c>
      <c r="DH232" s="51" t="str">
        <f>IFERROR(AVERAGEIFS('Orders - December 2020'!$I$2:$I$2047,'Orders - December 2020'!$H$2:$H$2047,Worksheet!DH$3,'Orders - December 2020'!$C$2:$C$2047,Worksheet!$F232),"-")</f>
        <v>-</v>
      </c>
      <c r="DI232" s="51" t="str">
        <f>IFERROR(AVERAGEIFS('Orders - December 2020'!$I$2:$I$2047,'Orders - December 2020'!$H$2:$H$2047,Worksheet!DI$3,'Orders - December 2020'!$C$2:$C$2047,Worksheet!$F232),"-")</f>
        <v>-</v>
      </c>
      <c r="DJ232" s="51" t="str">
        <f>IFERROR(AVERAGEIFS('Orders - December 2020'!$I$2:$I$2047,'Orders - December 2020'!$H$2:$H$2047,Worksheet!DJ$3,'Orders - December 2020'!$C$2:$C$2047,Worksheet!$F232),"-")</f>
        <v>-</v>
      </c>
      <c r="DK232" s="51" t="str">
        <f>IFERROR(AVERAGEIFS('Orders - December 2020'!$I$2:$I$2047,'Orders - December 2020'!$H$2:$H$2047,Worksheet!DK$3,'Orders - December 2020'!$C$2:$C$2047,Worksheet!$F232),"-")</f>
        <v>-</v>
      </c>
      <c r="DL232" s="51" t="str">
        <f>IFERROR(AVERAGEIFS('Orders - December 2020'!$I$2:$I$2047,'Orders - December 2020'!$H$2:$H$2047,Worksheet!DL$3,'Orders - December 2020'!$C$2:$C$2047,Worksheet!$F232),"-")</f>
        <v>-</v>
      </c>
      <c r="DM232" s="51" t="str">
        <f>IFERROR(AVERAGEIFS('Orders - December 2020'!$I$2:$I$2047,'Orders - December 2020'!$H$2:$H$2047,Worksheet!DM$3,'Orders - December 2020'!$C$2:$C$2047,Worksheet!$F232),"-")</f>
        <v>-</v>
      </c>
      <c r="DN232" s="51" t="str">
        <f>IFERROR(AVERAGEIFS('Orders - December 2020'!$I$2:$I$2047,'Orders - December 2020'!$H$2:$H$2047,Worksheet!DN$3,'Orders - December 2020'!$C$2:$C$2047,Worksheet!$F232),"-")</f>
        <v>-</v>
      </c>
      <c r="DO232" s="51" t="str">
        <f>IFERROR(AVERAGEIFS('Orders - December 2020'!$I$2:$I$2047,'Orders - December 2020'!$H$2:$H$2047,Worksheet!DO$3,'Orders - December 2020'!$C$2:$C$2047,Worksheet!$F232),"-")</f>
        <v>-</v>
      </c>
      <c r="DP232" s="51" t="str">
        <f>IFERROR(AVERAGEIFS('Orders - December 2020'!$I$2:$I$2047,'Orders - December 2020'!$H$2:$H$2047,Worksheet!DP$3,'Orders - December 2020'!$C$2:$C$2047,Worksheet!$F232),"-")</f>
        <v>-</v>
      </c>
      <c r="DQ232" s="51" t="str">
        <f>IFERROR(AVERAGEIFS('Orders - December 2020'!$I$2:$I$2047,'Orders - December 2020'!$H$2:$H$2047,Worksheet!DQ$3,'Orders - December 2020'!$C$2:$C$2047,Worksheet!$F232),"-")</f>
        <v>-</v>
      </c>
      <c r="DR232" s="51" t="str">
        <f>IFERROR(AVERAGEIFS('Orders - December 2020'!$I$2:$I$2047,'Orders - December 2020'!$H$2:$H$2047,Worksheet!DR$3,'Orders - December 2020'!$C$2:$C$2047,Worksheet!$F232),"-")</f>
        <v>-</v>
      </c>
      <c r="DS232" s="51" t="str">
        <f>IFERROR(AVERAGEIFS('Orders - December 2020'!$I$2:$I$2047,'Orders - December 2020'!$H$2:$H$2047,Worksheet!DS$3,'Orders - December 2020'!$C$2:$C$2047,Worksheet!$F232),"-")</f>
        <v>-</v>
      </c>
      <c r="DT232" s="51" t="str">
        <f>IFERROR(AVERAGEIFS('Orders - December 2020'!$I$2:$I$2047,'Orders - December 2020'!$H$2:$H$2047,Worksheet!DT$3,'Orders - December 2020'!$C$2:$C$2047,Worksheet!$F232),"-")</f>
        <v>-</v>
      </c>
      <c r="DU232" s="51" t="str">
        <f>IFERROR(AVERAGEIFS('Orders - December 2020'!$I$2:$I$2047,'Orders - December 2020'!$H$2:$H$2047,Worksheet!DU$3,'Orders - December 2020'!$C$2:$C$2047,Worksheet!$F232),"-")</f>
        <v>-</v>
      </c>
      <c r="DV232" s="51" t="str">
        <f>IFERROR(AVERAGEIFS('Orders - December 2020'!$I$2:$I$2047,'Orders - December 2020'!$H$2:$H$2047,Worksheet!DV$3,'Orders - December 2020'!$C$2:$C$2047,Worksheet!$F232),"-")</f>
        <v>-</v>
      </c>
      <c r="DW232" s="51" t="str">
        <f>IFERROR(AVERAGEIFS('Orders - December 2020'!$I$2:$I$2047,'Orders - December 2020'!$H$2:$H$2047,Worksheet!DW$3,'Orders - December 2020'!$C$2:$C$2047,Worksheet!$F232),"-")</f>
        <v>-</v>
      </c>
      <c r="DX232" s="51" t="str">
        <f>IFERROR(AVERAGEIFS('Orders - December 2020'!$I$2:$I$2047,'Orders - December 2020'!$H$2:$H$2047,Worksheet!DX$3,'Orders - December 2020'!$C$2:$C$2047,Worksheet!$F232),"-")</f>
        <v>-</v>
      </c>
      <c r="DY232" s="51" t="str">
        <f>IFERROR(AVERAGEIFS('Orders - December 2020'!$I$2:$I$2047,'Orders - December 2020'!$H$2:$H$2047,Worksheet!DY$3,'Orders - December 2020'!$C$2:$C$2047,Worksheet!$F232),"-")</f>
        <v>-</v>
      </c>
      <c r="DZ232" s="51" t="str">
        <f>IFERROR(AVERAGEIFS('Orders - December 2020'!$I$2:$I$2047,'Orders - December 2020'!$H$2:$H$2047,Worksheet!DZ$3,'Orders - December 2020'!$C$2:$C$2047,Worksheet!$F232),"-")</f>
        <v>-</v>
      </c>
      <c r="EA232" s="51" t="str">
        <f>IFERROR(AVERAGEIFS('Orders - December 2020'!$I$2:$I$2047,'Orders - December 2020'!$H$2:$H$2047,Worksheet!EA$3,'Orders - December 2020'!$C$2:$C$2047,Worksheet!$F232),"-")</f>
        <v>-</v>
      </c>
      <c r="EB232" s="51" t="str">
        <f>IFERROR(AVERAGEIFS('Orders - December 2020'!$I$2:$I$2047,'Orders - December 2020'!$H$2:$H$2047,Worksheet!EB$3,'Orders - December 2020'!$C$2:$C$2047,Worksheet!$F232),"-")</f>
        <v>-</v>
      </c>
      <c r="EC232" s="51">
        <f>IFERROR(AVERAGEIFS('Orders - December 2020'!$I$2:$I$2047,'Orders - December 2020'!$H$2:$H$2047,Worksheet!EC$3,'Orders - December 2020'!$C$2:$C$2047,Worksheet!$F232),"-")</f>
        <v>3</v>
      </c>
      <c r="ED232" s="51" t="str">
        <f>IFERROR(AVERAGEIFS('Orders - December 2020'!$I$2:$I$2047,'Orders - December 2020'!$H$2:$H$2047,Worksheet!ED$3,'Orders - December 2020'!$C$2:$C$2047,Worksheet!$F232),"-")</f>
        <v>-</v>
      </c>
      <c r="EE232" s="51" t="str">
        <f>IFERROR(AVERAGEIFS('Orders - December 2020'!$I$2:$I$2047,'Orders - December 2020'!$H$2:$H$2047,Worksheet!EE$3,'Orders - December 2020'!$C$2:$C$2047,Worksheet!$F232),"-")</f>
        <v>-</v>
      </c>
      <c r="EF232" s="51" t="str">
        <f>IFERROR(AVERAGEIFS('Orders - December 2020'!$I$2:$I$2047,'Orders - December 2020'!$H$2:$H$2047,Worksheet!EF$3,'Orders - December 2020'!$C$2:$C$2047,Worksheet!$F232),"-")</f>
        <v>-</v>
      </c>
      <c r="EG232" s="51" t="str">
        <f>IFERROR(AVERAGEIFS('Orders - December 2020'!$I$2:$I$2047,'Orders - December 2020'!$H$2:$H$2047,Worksheet!EG$3,'Orders - December 2020'!$C$2:$C$2047,Worksheet!$F232),"-")</f>
        <v>-</v>
      </c>
      <c r="EH232" s="51" t="str">
        <f>IFERROR(AVERAGEIFS('Orders - December 2020'!$I$2:$I$2047,'Orders - December 2020'!$H$2:$H$2047,Worksheet!EH$3,'Orders - December 2020'!$C$2:$C$2047,Worksheet!$F232),"-")</f>
        <v>-</v>
      </c>
      <c r="EI232" s="51" t="str">
        <f>IFERROR(AVERAGEIFS('Orders - December 2020'!$I$2:$I$2047,'Orders - December 2020'!$H$2:$H$2047,Worksheet!EI$3,'Orders - December 2020'!$C$2:$C$2047,Worksheet!$F232),"-")</f>
        <v>-</v>
      </c>
      <c r="EJ232" s="51" t="str">
        <f>IFERROR(AVERAGEIFS('Orders - December 2020'!$I$2:$I$2047,'Orders - December 2020'!$H$2:$H$2047,Worksheet!EJ$3,'Orders - December 2020'!$C$2:$C$2047,Worksheet!$F232),"-")</f>
        <v>-</v>
      </c>
      <c r="EK232" s="51" t="str">
        <f>IFERROR(AVERAGEIFS('Orders - December 2020'!$I$2:$I$2047,'Orders - December 2020'!$H$2:$H$2047,Worksheet!EK$3,'Orders - December 2020'!$C$2:$C$2047,Worksheet!$F232),"-")</f>
        <v>-</v>
      </c>
      <c r="EL232" s="51" t="str">
        <f>IFERROR(AVERAGEIFS('Orders - December 2020'!$I$2:$I$2047,'Orders - December 2020'!$H$2:$H$2047,Worksheet!EL$3,'Orders - December 2020'!$C$2:$C$2047,Worksheet!$F232),"-")</f>
        <v>-</v>
      </c>
      <c r="EM232" s="51" t="str">
        <f>IFERROR(AVERAGEIFS('Orders - December 2020'!$I$2:$I$2047,'Orders - December 2020'!$H$2:$H$2047,Worksheet!EM$3,'Orders - December 2020'!$C$2:$C$2047,Worksheet!$F232),"-")</f>
        <v>-</v>
      </c>
      <c r="EN232" s="51" t="str">
        <f>IFERROR(AVERAGEIFS('Orders - December 2020'!$I$2:$I$2047,'Orders - December 2020'!$H$2:$H$2047,Worksheet!EN$3,'Orders - December 2020'!$C$2:$C$2047,Worksheet!$F232),"-")</f>
        <v>-</v>
      </c>
      <c r="EO232" s="51" t="str">
        <f>IFERROR(AVERAGEIFS('Orders - December 2020'!$I$2:$I$2047,'Orders - December 2020'!$H$2:$H$2047,Worksheet!EO$3,'Orders - December 2020'!$C$2:$C$2047,Worksheet!$F232),"-")</f>
        <v>-</v>
      </c>
      <c r="EP232" s="51" t="str">
        <f>IFERROR(AVERAGEIFS('Orders - December 2020'!$I$2:$I$2047,'Orders - December 2020'!$H$2:$H$2047,Worksheet!EP$3,'Orders - December 2020'!$C$2:$C$2047,Worksheet!$F232),"-")</f>
        <v>-</v>
      </c>
      <c r="EQ232" s="51" t="str">
        <f>IFERROR(AVERAGEIFS('Orders - December 2020'!$I$2:$I$2047,'Orders - December 2020'!$H$2:$H$2047,Worksheet!EQ$3,'Orders - December 2020'!$C$2:$C$2047,Worksheet!$F232),"-")</f>
        <v>-</v>
      </c>
      <c r="ER232" s="51" t="str">
        <f>IFERROR(AVERAGEIFS('Orders - December 2020'!$I$2:$I$2047,'Orders - December 2020'!$H$2:$H$2047,Worksheet!ER$3,'Orders - December 2020'!$C$2:$C$2047,Worksheet!$F232),"-")</f>
        <v>-</v>
      </c>
      <c r="ES232" s="51" t="str">
        <f>IFERROR(AVERAGEIFS('Orders - December 2020'!$I$2:$I$2047,'Orders - December 2020'!$H$2:$H$2047,Worksheet!ES$3,'Orders - December 2020'!$C$2:$C$2047,Worksheet!$F232),"-")</f>
        <v>-</v>
      </c>
      <c r="ET232" s="51" t="str">
        <f>IFERROR(AVERAGEIFS('Orders - December 2020'!$I$2:$I$2047,'Orders - December 2020'!$H$2:$H$2047,Worksheet!ET$3,'Orders - December 2020'!$C$2:$C$2047,Worksheet!$F232),"-")</f>
        <v>-</v>
      </c>
      <c r="EU232" s="51" t="str">
        <f>IFERROR(AVERAGEIFS('Orders - December 2020'!$I$2:$I$2047,'Orders - December 2020'!$H$2:$H$2047,Worksheet!EU$3,'Orders - December 2020'!$C$2:$C$2047,Worksheet!$F232),"-")</f>
        <v>-</v>
      </c>
      <c r="EV232" s="51" t="str">
        <f>IFERROR(AVERAGEIFS('Orders - December 2020'!$I$2:$I$2047,'Orders - December 2020'!$H$2:$H$2047,Worksheet!EV$3,'Orders - December 2020'!$C$2:$C$2047,Worksheet!$F232),"-")</f>
        <v>-</v>
      </c>
      <c r="EW232" s="51" t="str">
        <f>IFERROR(AVERAGEIFS('Orders - December 2020'!$I$2:$I$2047,'Orders - December 2020'!$H$2:$H$2047,Worksheet!EW$3,'Orders - December 2020'!$C$2:$C$2047,Worksheet!$F232),"-")</f>
        <v>-</v>
      </c>
      <c r="EX232" s="51" t="str">
        <f>IFERROR(AVERAGEIFS('Orders - December 2020'!$I$2:$I$2047,'Orders - December 2020'!$H$2:$H$2047,Worksheet!EX$3,'Orders - December 2020'!$C$2:$C$2047,Worksheet!$F232),"-")</f>
        <v>-</v>
      </c>
      <c r="EY232" s="51" t="str">
        <f>IFERROR(AVERAGEIFS('Orders - December 2020'!$I$2:$I$2047,'Orders - December 2020'!$H$2:$H$2047,Worksheet!EY$3,'Orders - December 2020'!$C$2:$C$2047,Worksheet!$F232),"-")</f>
        <v>-</v>
      </c>
      <c r="EZ232" s="51" t="str">
        <f>IFERROR(AVERAGEIFS('Orders - December 2020'!$I$2:$I$2047,'Orders - December 2020'!$H$2:$H$2047,Worksheet!EZ$3,'Orders - December 2020'!$C$2:$C$2047,Worksheet!$F232),"-")</f>
        <v>-</v>
      </c>
      <c r="FA232" s="51" t="str">
        <f>IFERROR(AVERAGEIFS('Orders - December 2020'!$I$2:$I$2047,'Orders - December 2020'!$H$2:$H$2047,Worksheet!FA$3,'Orders - December 2020'!$C$2:$C$2047,Worksheet!$F232),"-")</f>
        <v>-</v>
      </c>
      <c r="FB232" s="51" t="str">
        <f>IFERROR(AVERAGEIFS('Orders - December 2020'!$I$2:$I$2047,'Orders - December 2020'!$H$2:$H$2047,Worksheet!FB$3,'Orders - December 2020'!$C$2:$C$2047,Worksheet!$F232),"-")</f>
        <v>-</v>
      </c>
      <c r="FC232" s="51" t="str">
        <f>IFERROR(AVERAGEIFS('Orders - December 2020'!$I$2:$I$2047,'Orders - December 2020'!$H$2:$H$2047,Worksheet!FC$3,'Orders - December 2020'!$C$2:$C$2047,Worksheet!$F232),"-")</f>
        <v>-</v>
      </c>
      <c r="FD232" s="51" t="str">
        <f>IFERROR(AVERAGEIFS('Orders - December 2020'!$I$2:$I$2047,'Orders - December 2020'!$H$2:$H$2047,Worksheet!FD$3,'Orders - December 2020'!$C$2:$C$2047,Worksheet!$F232),"-")</f>
        <v>-</v>
      </c>
      <c r="FE232" s="51" t="str">
        <f>IFERROR(AVERAGEIFS('Orders - December 2020'!$I$2:$I$2047,'Orders - December 2020'!$H$2:$H$2047,Worksheet!FE$3,'Orders - December 2020'!$C$2:$C$2047,Worksheet!$F232),"-")</f>
        <v>-</v>
      </c>
      <c r="FF232" s="51" t="str">
        <f>IFERROR(AVERAGEIFS('Orders - December 2020'!$I$2:$I$2047,'Orders - December 2020'!$H$2:$H$2047,Worksheet!FF$3,'Orders - December 2020'!$C$2:$C$2047,Worksheet!$F232),"-")</f>
        <v>-</v>
      </c>
      <c r="FG232" s="52" t="str">
        <f>IFERROR(AVERAGEIFS('Orders - December 2020'!$I$2:$I$2047,'Orders - December 2020'!$H$2:$H$2047,Worksheet!FG$3,'Orders - December 2020'!$C$2:$C$2047,Worksheet!$F232),"-")</f>
        <v>-</v>
      </c>
    </row>
    <row r="233" spans="6:163">
      <c r="F233" s="45" t="str">
        <v>Favour Minimart</v>
      </c>
      <c r="G233" s="50" t="str">
        <f>IFERROR(AVERAGEIFS('Orders - December 2020'!$I$2:$I$2047,'Orders - December 2020'!$H$2:$H$2047,Worksheet!G$3,'Orders - December 2020'!$C$2:$C$2047,Worksheet!$F233),"-")</f>
        <v>-</v>
      </c>
      <c r="H233" s="51" t="str">
        <f>IFERROR(AVERAGEIFS('Orders - December 2020'!$I$2:$I$2047,'Orders - December 2020'!$H$2:$H$2047,Worksheet!H$3,'Orders - December 2020'!$C$2:$C$2047,Worksheet!$F233),"-")</f>
        <v>-</v>
      </c>
      <c r="I233" s="51" t="str">
        <f>IFERROR(AVERAGEIFS('Orders - December 2020'!$I$2:$I$2047,'Orders - December 2020'!$H$2:$H$2047,Worksheet!I$3,'Orders - December 2020'!$C$2:$C$2047,Worksheet!$F233),"-")</f>
        <v>-</v>
      </c>
      <c r="J233" s="51" t="str">
        <f>IFERROR(AVERAGEIFS('Orders - December 2020'!$I$2:$I$2047,'Orders - December 2020'!$H$2:$H$2047,Worksheet!J$3,'Orders - December 2020'!$C$2:$C$2047,Worksheet!$F233),"-")</f>
        <v>-</v>
      </c>
      <c r="K233" s="51" t="str">
        <f>IFERROR(AVERAGEIFS('Orders - December 2020'!$I$2:$I$2047,'Orders - December 2020'!$H$2:$H$2047,Worksheet!K$3,'Orders - December 2020'!$C$2:$C$2047,Worksheet!$F233),"-")</f>
        <v>-</v>
      </c>
      <c r="L233" s="51" t="str">
        <f>IFERROR(AVERAGEIFS('Orders - December 2020'!$I$2:$I$2047,'Orders - December 2020'!$H$2:$H$2047,Worksheet!L$3,'Orders - December 2020'!$C$2:$C$2047,Worksheet!$F233),"-")</f>
        <v>-</v>
      </c>
      <c r="M233" s="51" t="str">
        <f>IFERROR(AVERAGEIFS('Orders - December 2020'!$I$2:$I$2047,'Orders - December 2020'!$H$2:$H$2047,Worksheet!M$3,'Orders - December 2020'!$C$2:$C$2047,Worksheet!$F233),"-")</f>
        <v>-</v>
      </c>
      <c r="N233" s="51" t="str">
        <f>IFERROR(AVERAGEIFS('Orders - December 2020'!$I$2:$I$2047,'Orders - December 2020'!$H$2:$H$2047,Worksheet!N$3,'Orders - December 2020'!$C$2:$C$2047,Worksheet!$F233),"-")</f>
        <v>-</v>
      </c>
      <c r="O233" s="51" t="str">
        <f>IFERROR(AVERAGEIFS('Orders - December 2020'!$I$2:$I$2047,'Orders - December 2020'!$H$2:$H$2047,Worksheet!O$3,'Orders - December 2020'!$C$2:$C$2047,Worksheet!$F233),"-")</f>
        <v>-</v>
      </c>
      <c r="P233" s="51" t="str">
        <f>IFERROR(AVERAGEIFS('Orders - December 2020'!$I$2:$I$2047,'Orders - December 2020'!$H$2:$H$2047,Worksheet!P$3,'Orders - December 2020'!$C$2:$C$2047,Worksheet!$F233),"-")</f>
        <v>-</v>
      </c>
      <c r="Q233" s="51" t="str">
        <f>IFERROR(AVERAGEIFS('Orders - December 2020'!$I$2:$I$2047,'Orders - December 2020'!$H$2:$H$2047,Worksheet!Q$3,'Orders - December 2020'!$C$2:$C$2047,Worksheet!$F233),"-")</f>
        <v>-</v>
      </c>
      <c r="R233" s="51" t="str">
        <f>IFERROR(AVERAGEIFS('Orders - December 2020'!$I$2:$I$2047,'Orders - December 2020'!$H$2:$H$2047,Worksheet!R$3,'Orders - December 2020'!$C$2:$C$2047,Worksheet!$F233),"-")</f>
        <v>-</v>
      </c>
      <c r="S233" s="51" t="str">
        <f>IFERROR(AVERAGEIFS('Orders - December 2020'!$I$2:$I$2047,'Orders - December 2020'!$H$2:$H$2047,Worksheet!S$3,'Orders - December 2020'!$C$2:$C$2047,Worksheet!$F233),"-")</f>
        <v>-</v>
      </c>
      <c r="T233" s="51" t="str">
        <f>IFERROR(AVERAGEIFS('Orders - December 2020'!$I$2:$I$2047,'Orders - December 2020'!$H$2:$H$2047,Worksheet!T$3,'Orders - December 2020'!$C$2:$C$2047,Worksheet!$F233),"-")</f>
        <v>-</v>
      </c>
      <c r="U233" s="51" t="str">
        <f>IFERROR(AVERAGEIFS('Orders - December 2020'!$I$2:$I$2047,'Orders - December 2020'!$H$2:$H$2047,Worksheet!U$3,'Orders - December 2020'!$C$2:$C$2047,Worksheet!$F233),"-")</f>
        <v>-</v>
      </c>
      <c r="V233" s="51" t="str">
        <f>IFERROR(AVERAGEIFS('Orders - December 2020'!$I$2:$I$2047,'Orders - December 2020'!$H$2:$H$2047,Worksheet!V$3,'Orders - December 2020'!$C$2:$C$2047,Worksheet!$F233),"-")</f>
        <v>-</v>
      </c>
      <c r="W233" s="51" t="str">
        <f>IFERROR(AVERAGEIFS('Orders - December 2020'!$I$2:$I$2047,'Orders - December 2020'!$H$2:$H$2047,Worksheet!W$3,'Orders - December 2020'!$C$2:$C$2047,Worksheet!$F233),"-")</f>
        <v>-</v>
      </c>
      <c r="X233" s="51" t="str">
        <f>IFERROR(AVERAGEIFS('Orders - December 2020'!$I$2:$I$2047,'Orders - December 2020'!$H$2:$H$2047,Worksheet!X$3,'Orders - December 2020'!$C$2:$C$2047,Worksheet!$F233),"-")</f>
        <v>-</v>
      </c>
      <c r="Y233" s="51" t="str">
        <f>IFERROR(AVERAGEIFS('Orders - December 2020'!$I$2:$I$2047,'Orders - December 2020'!$H$2:$H$2047,Worksheet!Y$3,'Orders - December 2020'!$C$2:$C$2047,Worksheet!$F233),"-")</f>
        <v>-</v>
      </c>
      <c r="Z233" s="51" t="str">
        <f>IFERROR(AVERAGEIFS('Orders - December 2020'!$I$2:$I$2047,'Orders - December 2020'!$H$2:$H$2047,Worksheet!Z$3,'Orders - December 2020'!$C$2:$C$2047,Worksheet!$F233),"-")</f>
        <v>-</v>
      </c>
      <c r="AA233" s="51" t="str">
        <f>IFERROR(AVERAGEIFS('Orders - December 2020'!$I$2:$I$2047,'Orders - December 2020'!$H$2:$H$2047,Worksheet!AA$3,'Orders - December 2020'!$C$2:$C$2047,Worksheet!$F233),"-")</f>
        <v>-</v>
      </c>
      <c r="AB233" s="51" t="str">
        <f>IFERROR(AVERAGEIFS('Orders - December 2020'!$I$2:$I$2047,'Orders - December 2020'!$H$2:$H$2047,Worksheet!AB$3,'Orders - December 2020'!$C$2:$C$2047,Worksheet!$F233),"-")</f>
        <v>-</v>
      </c>
      <c r="AC233" s="51" t="str">
        <f>IFERROR(AVERAGEIFS('Orders - December 2020'!$I$2:$I$2047,'Orders - December 2020'!$H$2:$H$2047,Worksheet!AC$3,'Orders - December 2020'!$C$2:$C$2047,Worksheet!$F233),"-")</f>
        <v>-</v>
      </c>
      <c r="AD233" s="51" t="str">
        <f>IFERROR(AVERAGEIFS('Orders - December 2020'!$I$2:$I$2047,'Orders - December 2020'!$H$2:$H$2047,Worksheet!AD$3,'Orders - December 2020'!$C$2:$C$2047,Worksheet!$F233),"-")</f>
        <v>-</v>
      </c>
      <c r="AE233" s="51" t="str">
        <f>IFERROR(AVERAGEIFS('Orders - December 2020'!$I$2:$I$2047,'Orders - December 2020'!$H$2:$H$2047,Worksheet!AE$3,'Orders - December 2020'!$C$2:$C$2047,Worksheet!$F233),"-")</f>
        <v>-</v>
      </c>
      <c r="AF233" s="51" t="str">
        <f>IFERROR(AVERAGEIFS('Orders - December 2020'!$I$2:$I$2047,'Orders - December 2020'!$H$2:$H$2047,Worksheet!AF$3,'Orders - December 2020'!$C$2:$C$2047,Worksheet!$F233),"-")</f>
        <v>-</v>
      </c>
      <c r="AG233" s="51" t="str">
        <f>IFERROR(AVERAGEIFS('Orders - December 2020'!$I$2:$I$2047,'Orders - December 2020'!$H$2:$H$2047,Worksheet!AG$3,'Orders - December 2020'!$C$2:$C$2047,Worksheet!$F233),"-")</f>
        <v>-</v>
      </c>
      <c r="AH233" s="51" t="str">
        <f>IFERROR(AVERAGEIFS('Orders - December 2020'!$I$2:$I$2047,'Orders - December 2020'!$H$2:$H$2047,Worksheet!AH$3,'Orders - December 2020'!$C$2:$C$2047,Worksheet!$F233),"-")</f>
        <v>-</v>
      </c>
      <c r="AI233" s="51" t="str">
        <f>IFERROR(AVERAGEIFS('Orders - December 2020'!$I$2:$I$2047,'Orders - December 2020'!$H$2:$H$2047,Worksheet!AI$3,'Orders - December 2020'!$C$2:$C$2047,Worksheet!$F233),"-")</f>
        <v>-</v>
      </c>
      <c r="AJ233" s="51" t="str">
        <f>IFERROR(AVERAGEIFS('Orders - December 2020'!$I$2:$I$2047,'Orders - December 2020'!$H$2:$H$2047,Worksheet!AJ$3,'Orders - December 2020'!$C$2:$C$2047,Worksheet!$F233),"-")</f>
        <v>-</v>
      </c>
      <c r="AK233" s="51" t="str">
        <f>IFERROR(AVERAGEIFS('Orders - December 2020'!$I$2:$I$2047,'Orders - December 2020'!$H$2:$H$2047,Worksheet!AK$3,'Orders - December 2020'!$C$2:$C$2047,Worksheet!$F233),"-")</f>
        <v>-</v>
      </c>
      <c r="AL233" s="51" t="str">
        <f>IFERROR(AVERAGEIFS('Orders - December 2020'!$I$2:$I$2047,'Orders - December 2020'!$H$2:$H$2047,Worksheet!AL$3,'Orders - December 2020'!$C$2:$C$2047,Worksheet!$F233),"-")</f>
        <v>-</v>
      </c>
      <c r="AM233" s="51" t="str">
        <f>IFERROR(AVERAGEIFS('Orders - December 2020'!$I$2:$I$2047,'Orders - December 2020'!$H$2:$H$2047,Worksheet!AM$3,'Orders - December 2020'!$C$2:$C$2047,Worksheet!$F233),"-")</f>
        <v>-</v>
      </c>
      <c r="AN233" s="51" t="str">
        <f>IFERROR(AVERAGEIFS('Orders - December 2020'!$I$2:$I$2047,'Orders - December 2020'!$H$2:$H$2047,Worksheet!AN$3,'Orders - December 2020'!$C$2:$C$2047,Worksheet!$F233),"-")</f>
        <v>-</v>
      </c>
      <c r="AO233" s="51" t="str">
        <f>IFERROR(AVERAGEIFS('Orders - December 2020'!$I$2:$I$2047,'Orders - December 2020'!$H$2:$H$2047,Worksheet!AO$3,'Orders - December 2020'!$C$2:$C$2047,Worksheet!$F233),"-")</f>
        <v>-</v>
      </c>
      <c r="AP233" s="51" t="str">
        <f>IFERROR(AVERAGEIFS('Orders - December 2020'!$I$2:$I$2047,'Orders - December 2020'!$H$2:$H$2047,Worksheet!AP$3,'Orders - December 2020'!$C$2:$C$2047,Worksheet!$F233),"-")</f>
        <v>-</v>
      </c>
      <c r="AQ233" s="51" t="str">
        <f>IFERROR(AVERAGEIFS('Orders - December 2020'!$I$2:$I$2047,'Orders - December 2020'!$H$2:$H$2047,Worksheet!AQ$3,'Orders - December 2020'!$C$2:$C$2047,Worksheet!$F233),"-")</f>
        <v>-</v>
      </c>
      <c r="AR233" s="51" t="str">
        <f>IFERROR(AVERAGEIFS('Orders - December 2020'!$I$2:$I$2047,'Orders - December 2020'!$H$2:$H$2047,Worksheet!AR$3,'Orders - December 2020'!$C$2:$C$2047,Worksheet!$F233),"-")</f>
        <v>-</v>
      </c>
      <c r="AS233" s="51" t="str">
        <f>IFERROR(AVERAGEIFS('Orders - December 2020'!$I$2:$I$2047,'Orders - December 2020'!$H$2:$H$2047,Worksheet!AS$3,'Orders - December 2020'!$C$2:$C$2047,Worksheet!$F233),"-")</f>
        <v>-</v>
      </c>
      <c r="AT233" s="51" t="str">
        <f>IFERROR(AVERAGEIFS('Orders - December 2020'!$I$2:$I$2047,'Orders - December 2020'!$H$2:$H$2047,Worksheet!AT$3,'Orders - December 2020'!$C$2:$C$2047,Worksheet!$F233),"-")</f>
        <v>-</v>
      </c>
      <c r="AU233" s="51" t="str">
        <f>IFERROR(AVERAGEIFS('Orders - December 2020'!$I$2:$I$2047,'Orders - December 2020'!$H$2:$H$2047,Worksheet!AU$3,'Orders - December 2020'!$C$2:$C$2047,Worksheet!$F233),"-")</f>
        <v>-</v>
      </c>
      <c r="AV233" s="51" t="str">
        <f>IFERROR(AVERAGEIFS('Orders - December 2020'!$I$2:$I$2047,'Orders - December 2020'!$H$2:$H$2047,Worksheet!AV$3,'Orders - December 2020'!$C$2:$C$2047,Worksheet!$F233),"-")</f>
        <v>-</v>
      </c>
      <c r="AW233" s="51" t="str">
        <f>IFERROR(AVERAGEIFS('Orders - December 2020'!$I$2:$I$2047,'Orders - December 2020'!$H$2:$H$2047,Worksheet!AW$3,'Orders - December 2020'!$C$2:$C$2047,Worksheet!$F233),"-")</f>
        <v>-</v>
      </c>
      <c r="AX233" s="51" t="str">
        <f>IFERROR(AVERAGEIFS('Orders - December 2020'!$I$2:$I$2047,'Orders - December 2020'!$H$2:$H$2047,Worksheet!AX$3,'Orders - December 2020'!$C$2:$C$2047,Worksheet!$F233),"-")</f>
        <v>-</v>
      </c>
      <c r="AY233" s="51" t="str">
        <f>IFERROR(AVERAGEIFS('Orders - December 2020'!$I$2:$I$2047,'Orders - December 2020'!$H$2:$H$2047,Worksheet!AY$3,'Orders - December 2020'!$C$2:$C$2047,Worksheet!$F233),"-")</f>
        <v>-</v>
      </c>
      <c r="AZ233" s="51" t="str">
        <f>IFERROR(AVERAGEIFS('Orders - December 2020'!$I$2:$I$2047,'Orders - December 2020'!$H$2:$H$2047,Worksheet!AZ$3,'Orders - December 2020'!$C$2:$C$2047,Worksheet!$F233),"-")</f>
        <v>-</v>
      </c>
      <c r="BA233" s="51" t="str">
        <f>IFERROR(AVERAGEIFS('Orders - December 2020'!$I$2:$I$2047,'Orders - December 2020'!$H$2:$H$2047,Worksheet!BA$3,'Orders - December 2020'!$C$2:$C$2047,Worksheet!$F233),"-")</f>
        <v>-</v>
      </c>
      <c r="BB233" s="51" t="str">
        <f>IFERROR(AVERAGEIFS('Orders - December 2020'!$I$2:$I$2047,'Orders - December 2020'!$H$2:$H$2047,Worksheet!BB$3,'Orders - December 2020'!$C$2:$C$2047,Worksheet!$F233),"-")</f>
        <v>-</v>
      </c>
      <c r="BC233" s="51" t="str">
        <f>IFERROR(AVERAGEIFS('Orders - December 2020'!$I$2:$I$2047,'Orders - December 2020'!$H$2:$H$2047,Worksheet!BC$3,'Orders - December 2020'!$C$2:$C$2047,Worksheet!$F233),"-")</f>
        <v>-</v>
      </c>
      <c r="BD233" s="51" t="str">
        <f>IFERROR(AVERAGEIFS('Orders - December 2020'!$I$2:$I$2047,'Orders - December 2020'!$H$2:$H$2047,Worksheet!BD$3,'Orders - December 2020'!$C$2:$C$2047,Worksheet!$F233),"-")</f>
        <v>-</v>
      </c>
      <c r="BE233" s="51" t="str">
        <f>IFERROR(AVERAGEIFS('Orders - December 2020'!$I$2:$I$2047,'Orders - December 2020'!$H$2:$H$2047,Worksheet!BE$3,'Orders - December 2020'!$C$2:$C$2047,Worksheet!$F233),"-")</f>
        <v>-</v>
      </c>
      <c r="BF233" s="51" t="str">
        <f>IFERROR(AVERAGEIFS('Orders - December 2020'!$I$2:$I$2047,'Orders - December 2020'!$H$2:$H$2047,Worksheet!BF$3,'Orders - December 2020'!$C$2:$C$2047,Worksheet!$F233),"-")</f>
        <v>-</v>
      </c>
      <c r="BG233" s="51" t="str">
        <f>IFERROR(AVERAGEIFS('Orders - December 2020'!$I$2:$I$2047,'Orders - December 2020'!$H$2:$H$2047,Worksheet!BG$3,'Orders - December 2020'!$C$2:$C$2047,Worksheet!$F233),"-")</f>
        <v>-</v>
      </c>
      <c r="BH233" s="51" t="str">
        <f>IFERROR(AVERAGEIFS('Orders - December 2020'!$I$2:$I$2047,'Orders - December 2020'!$H$2:$H$2047,Worksheet!BH$3,'Orders - December 2020'!$C$2:$C$2047,Worksheet!$F233),"-")</f>
        <v>-</v>
      </c>
      <c r="BI233" s="51" t="str">
        <f>IFERROR(AVERAGEIFS('Orders - December 2020'!$I$2:$I$2047,'Orders - December 2020'!$H$2:$H$2047,Worksheet!BI$3,'Orders - December 2020'!$C$2:$C$2047,Worksheet!$F233),"-")</f>
        <v>-</v>
      </c>
      <c r="BJ233" s="51" t="str">
        <f>IFERROR(AVERAGEIFS('Orders - December 2020'!$I$2:$I$2047,'Orders - December 2020'!$H$2:$H$2047,Worksheet!BJ$3,'Orders - December 2020'!$C$2:$C$2047,Worksheet!$F233),"-")</f>
        <v>-</v>
      </c>
      <c r="BK233" s="51" t="str">
        <f>IFERROR(AVERAGEIFS('Orders - December 2020'!$I$2:$I$2047,'Orders - December 2020'!$H$2:$H$2047,Worksheet!BK$3,'Orders - December 2020'!$C$2:$C$2047,Worksheet!$F233),"-")</f>
        <v>-</v>
      </c>
      <c r="BL233" s="51" t="str">
        <f>IFERROR(AVERAGEIFS('Orders - December 2020'!$I$2:$I$2047,'Orders - December 2020'!$H$2:$H$2047,Worksheet!BL$3,'Orders - December 2020'!$C$2:$C$2047,Worksheet!$F233),"-")</f>
        <v>-</v>
      </c>
      <c r="BM233" s="51" t="str">
        <f>IFERROR(AVERAGEIFS('Orders - December 2020'!$I$2:$I$2047,'Orders - December 2020'!$H$2:$H$2047,Worksheet!BM$3,'Orders - December 2020'!$C$2:$C$2047,Worksheet!$F233),"-")</f>
        <v>-</v>
      </c>
      <c r="BN233" s="51" t="str">
        <f>IFERROR(AVERAGEIFS('Orders - December 2020'!$I$2:$I$2047,'Orders - December 2020'!$H$2:$H$2047,Worksheet!BN$3,'Orders - December 2020'!$C$2:$C$2047,Worksheet!$F233),"-")</f>
        <v>-</v>
      </c>
      <c r="BO233" s="51" t="str">
        <f>IFERROR(AVERAGEIFS('Orders - December 2020'!$I$2:$I$2047,'Orders - December 2020'!$H$2:$H$2047,Worksheet!BO$3,'Orders - December 2020'!$C$2:$C$2047,Worksheet!$F233),"-")</f>
        <v>-</v>
      </c>
      <c r="BP233" s="51" t="str">
        <f>IFERROR(AVERAGEIFS('Orders - December 2020'!$I$2:$I$2047,'Orders - December 2020'!$H$2:$H$2047,Worksheet!BP$3,'Orders - December 2020'!$C$2:$C$2047,Worksheet!$F233),"-")</f>
        <v>-</v>
      </c>
      <c r="BQ233" s="51" t="str">
        <f>IFERROR(AVERAGEIFS('Orders - December 2020'!$I$2:$I$2047,'Orders - December 2020'!$H$2:$H$2047,Worksheet!BQ$3,'Orders - December 2020'!$C$2:$C$2047,Worksheet!$F233),"-")</f>
        <v>-</v>
      </c>
      <c r="BR233" s="51" t="str">
        <f>IFERROR(AVERAGEIFS('Orders - December 2020'!$I$2:$I$2047,'Orders - December 2020'!$H$2:$H$2047,Worksheet!BR$3,'Orders - December 2020'!$C$2:$C$2047,Worksheet!$F233),"-")</f>
        <v>-</v>
      </c>
      <c r="BS233" s="51" t="str">
        <f>IFERROR(AVERAGEIFS('Orders - December 2020'!$I$2:$I$2047,'Orders - December 2020'!$H$2:$H$2047,Worksheet!BS$3,'Orders - December 2020'!$C$2:$C$2047,Worksheet!$F233),"-")</f>
        <v>-</v>
      </c>
      <c r="BT233" s="51" t="str">
        <f>IFERROR(AVERAGEIFS('Orders - December 2020'!$I$2:$I$2047,'Orders - December 2020'!$H$2:$H$2047,Worksheet!BT$3,'Orders - December 2020'!$C$2:$C$2047,Worksheet!$F233),"-")</f>
        <v>-</v>
      </c>
      <c r="BU233" s="51" t="str">
        <f>IFERROR(AVERAGEIFS('Orders - December 2020'!$I$2:$I$2047,'Orders - December 2020'!$H$2:$H$2047,Worksheet!BU$3,'Orders - December 2020'!$C$2:$C$2047,Worksheet!$F233),"-")</f>
        <v>-</v>
      </c>
      <c r="BV233" s="51" t="str">
        <f>IFERROR(AVERAGEIFS('Orders - December 2020'!$I$2:$I$2047,'Orders - December 2020'!$H$2:$H$2047,Worksheet!BV$3,'Orders - December 2020'!$C$2:$C$2047,Worksheet!$F233),"-")</f>
        <v>-</v>
      </c>
      <c r="BW233" s="51" t="str">
        <f>IFERROR(AVERAGEIFS('Orders - December 2020'!$I$2:$I$2047,'Orders - December 2020'!$H$2:$H$2047,Worksheet!BW$3,'Orders - December 2020'!$C$2:$C$2047,Worksheet!$F233),"-")</f>
        <v>-</v>
      </c>
      <c r="BX233" s="51" t="str">
        <f>IFERROR(AVERAGEIFS('Orders - December 2020'!$I$2:$I$2047,'Orders - December 2020'!$H$2:$H$2047,Worksheet!BX$3,'Orders - December 2020'!$C$2:$C$2047,Worksheet!$F233),"-")</f>
        <v>-</v>
      </c>
      <c r="BY233" s="51" t="str">
        <f>IFERROR(AVERAGEIFS('Orders - December 2020'!$I$2:$I$2047,'Orders - December 2020'!$H$2:$H$2047,Worksheet!BY$3,'Orders - December 2020'!$C$2:$C$2047,Worksheet!$F233),"-")</f>
        <v>-</v>
      </c>
      <c r="BZ233" s="51" t="str">
        <f>IFERROR(AVERAGEIFS('Orders - December 2020'!$I$2:$I$2047,'Orders - December 2020'!$H$2:$H$2047,Worksheet!BZ$3,'Orders - December 2020'!$C$2:$C$2047,Worksheet!$F233),"-")</f>
        <v>-</v>
      </c>
      <c r="CA233" s="51" t="str">
        <f>IFERROR(AVERAGEIFS('Orders - December 2020'!$I$2:$I$2047,'Orders - December 2020'!$H$2:$H$2047,Worksheet!CA$3,'Orders - December 2020'!$C$2:$C$2047,Worksheet!$F233),"-")</f>
        <v>-</v>
      </c>
      <c r="CB233" s="51" t="str">
        <f>IFERROR(AVERAGEIFS('Orders - December 2020'!$I$2:$I$2047,'Orders - December 2020'!$H$2:$H$2047,Worksheet!CB$3,'Orders - December 2020'!$C$2:$C$2047,Worksheet!$F233),"-")</f>
        <v>-</v>
      </c>
      <c r="CC233" s="51" t="str">
        <f>IFERROR(AVERAGEIFS('Orders - December 2020'!$I$2:$I$2047,'Orders - December 2020'!$H$2:$H$2047,Worksheet!CC$3,'Orders - December 2020'!$C$2:$C$2047,Worksheet!$F233),"-")</f>
        <v>-</v>
      </c>
      <c r="CD233" s="51" t="str">
        <f>IFERROR(AVERAGEIFS('Orders - December 2020'!$I$2:$I$2047,'Orders - December 2020'!$H$2:$H$2047,Worksheet!CD$3,'Orders - December 2020'!$C$2:$C$2047,Worksheet!$F233),"-")</f>
        <v>-</v>
      </c>
      <c r="CE233" s="51" t="str">
        <f>IFERROR(AVERAGEIFS('Orders - December 2020'!$I$2:$I$2047,'Orders - December 2020'!$H$2:$H$2047,Worksheet!CE$3,'Orders - December 2020'!$C$2:$C$2047,Worksheet!$F233),"-")</f>
        <v>-</v>
      </c>
      <c r="CF233" s="51" t="str">
        <f>IFERROR(AVERAGEIFS('Orders - December 2020'!$I$2:$I$2047,'Orders - December 2020'!$H$2:$H$2047,Worksheet!CF$3,'Orders - December 2020'!$C$2:$C$2047,Worksheet!$F233),"-")</f>
        <v>-</v>
      </c>
      <c r="CG233" s="51" t="str">
        <f>IFERROR(AVERAGEIFS('Orders - December 2020'!$I$2:$I$2047,'Orders - December 2020'!$H$2:$H$2047,Worksheet!CG$3,'Orders - December 2020'!$C$2:$C$2047,Worksheet!$F233),"-")</f>
        <v>-</v>
      </c>
      <c r="CH233" s="51" t="str">
        <f>IFERROR(AVERAGEIFS('Orders - December 2020'!$I$2:$I$2047,'Orders - December 2020'!$H$2:$H$2047,Worksheet!CH$3,'Orders - December 2020'!$C$2:$C$2047,Worksheet!$F233),"-")</f>
        <v>-</v>
      </c>
      <c r="CI233" s="51" t="str">
        <f>IFERROR(AVERAGEIFS('Orders - December 2020'!$I$2:$I$2047,'Orders - December 2020'!$H$2:$H$2047,Worksheet!CI$3,'Orders - December 2020'!$C$2:$C$2047,Worksheet!$F233),"-")</f>
        <v>-</v>
      </c>
      <c r="CJ233" s="51" t="str">
        <f>IFERROR(AVERAGEIFS('Orders - December 2020'!$I$2:$I$2047,'Orders - December 2020'!$H$2:$H$2047,Worksheet!CJ$3,'Orders - December 2020'!$C$2:$C$2047,Worksheet!$F233),"-")</f>
        <v>-</v>
      </c>
      <c r="CK233" s="51" t="str">
        <f>IFERROR(AVERAGEIFS('Orders - December 2020'!$I$2:$I$2047,'Orders - December 2020'!$H$2:$H$2047,Worksheet!CK$3,'Orders - December 2020'!$C$2:$C$2047,Worksheet!$F233),"-")</f>
        <v>-</v>
      </c>
      <c r="CL233" s="51" t="str">
        <f>IFERROR(AVERAGEIFS('Orders - December 2020'!$I$2:$I$2047,'Orders - December 2020'!$H$2:$H$2047,Worksheet!CL$3,'Orders - December 2020'!$C$2:$C$2047,Worksheet!$F233),"-")</f>
        <v>-</v>
      </c>
      <c r="CM233" s="51" t="str">
        <f>IFERROR(AVERAGEIFS('Orders - December 2020'!$I$2:$I$2047,'Orders - December 2020'!$H$2:$H$2047,Worksheet!CM$3,'Orders - December 2020'!$C$2:$C$2047,Worksheet!$F233),"-")</f>
        <v>-</v>
      </c>
      <c r="CN233" s="51" t="str">
        <f>IFERROR(AVERAGEIFS('Orders - December 2020'!$I$2:$I$2047,'Orders - December 2020'!$H$2:$H$2047,Worksheet!CN$3,'Orders - December 2020'!$C$2:$C$2047,Worksheet!$F233),"-")</f>
        <v>-</v>
      </c>
      <c r="CO233" s="51" t="str">
        <f>IFERROR(AVERAGEIFS('Orders - December 2020'!$I$2:$I$2047,'Orders - December 2020'!$H$2:$H$2047,Worksheet!CO$3,'Orders - December 2020'!$C$2:$C$2047,Worksheet!$F233),"-")</f>
        <v>-</v>
      </c>
      <c r="CP233" s="51" t="str">
        <f>IFERROR(AVERAGEIFS('Orders - December 2020'!$I$2:$I$2047,'Orders - December 2020'!$H$2:$H$2047,Worksheet!CP$3,'Orders - December 2020'!$C$2:$C$2047,Worksheet!$F233),"-")</f>
        <v>-</v>
      </c>
      <c r="CQ233" s="51" t="str">
        <f>IFERROR(AVERAGEIFS('Orders - December 2020'!$I$2:$I$2047,'Orders - December 2020'!$H$2:$H$2047,Worksheet!CQ$3,'Orders - December 2020'!$C$2:$C$2047,Worksheet!$F233),"-")</f>
        <v>-</v>
      </c>
      <c r="CR233" s="51" t="str">
        <f>IFERROR(AVERAGEIFS('Orders - December 2020'!$I$2:$I$2047,'Orders - December 2020'!$H$2:$H$2047,Worksheet!CR$3,'Orders - December 2020'!$C$2:$C$2047,Worksheet!$F233),"-")</f>
        <v>-</v>
      </c>
      <c r="CS233" s="51" t="str">
        <f>IFERROR(AVERAGEIFS('Orders - December 2020'!$I$2:$I$2047,'Orders - December 2020'!$H$2:$H$2047,Worksheet!CS$3,'Orders - December 2020'!$C$2:$C$2047,Worksheet!$F233),"-")</f>
        <v>-</v>
      </c>
      <c r="CT233" s="51" t="str">
        <f>IFERROR(AVERAGEIFS('Orders - December 2020'!$I$2:$I$2047,'Orders - December 2020'!$H$2:$H$2047,Worksheet!CT$3,'Orders - December 2020'!$C$2:$C$2047,Worksheet!$F233),"-")</f>
        <v>-</v>
      </c>
      <c r="CU233" s="51" t="str">
        <f>IFERROR(AVERAGEIFS('Orders - December 2020'!$I$2:$I$2047,'Orders - December 2020'!$H$2:$H$2047,Worksheet!CU$3,'Orders - December 2020'!$C$2:$C$2047,Worksheet!$F233),"-")</f>
        <v>-</v>
      </c>
      <c r="CV233" s="51" t="str">
        <f>IFERROR(AVERAGEIFS('Orders - December 2020'!$I$2:$I$2047,'Orders - December 2020'!$H$2:$H$2047,Worksheet!CV$3,'Orders - December 2020'!$C$2:$C$2047,Worksheet!$F233),"-")</f>
        <v>-</v>
      </c>
      <c r="CW233" s="51" t="str">
        <f>IFERROR(AVERAGEIFS('Orders - December 2020'!$I$2:$I$2047,'Orders - December 2020'!$H$2:$H$2047,Worksheet!CW$3,'Orders - December 2020'!$C$2:$C$2047,Worksheet!$F233),"-")</f>
        <v>-</v>
      </c>
      <c r="CX233" s="51" t="str">
        <f>IFERROR(AVERAGEIFS('Orders - December 2020'!$I$2:$I$2047,'Orders - December 2020'!$H$2:$H$2047,Worksheet!CX$3,'Orders - December 2020'!$C$2:$C$2047,Worksheet!$F233),"-")</f>
        <v>-</v>
      </c>
      <c r="CY233" s="51" t="str">
        <f>IFERROR(AVERAGEIFS('Orders - December 2020'!$I$2:$I$2047,'Orders - December 2020'!$H$2:$H$2047,Worksheet!CY$3,'Orders - December 2020'!$C$2:$C$2047,Worksheet!$F233),"-")</f>
        <v>-</v>
      </c>
      <c r="CZ233" s="51" t="str">
        <f>IFERROR(AVERAGEIFS('Orders - December 2020'!$I$2:$I$2047,'Orders - December 2020'!$H$2:$H$2047,Worksheet!CZ$3,'Orders - December 2020'!$C$2:$C$2047,Worksheet!$F233),"-")</f>
        <v>-</v>
      </c>
      <c r="DA233" s="51" t="str">
        <f>IFERROR(AVERAGEIFS('Orders - December 2020'!$I$2:$I$2047,'Orders - December 2020'!$H$2:$H$2047,Worksheet!DA$3,'Orders - December 2020'!$C$2:$C$2047,Worksheet!$F233),"-")</f>
        <v>-</v>
      </c>
      <c r="DB233" s="51" t="str">
        <f>IFERROR(AVERAGEIFS('Orders - December 2020'!$I$2:$I$2047,'Orders - December 2020'!$H$2:$H$2047,Worksheet!DB$3,'Orders - December 2020'!$C$2:$C$2047,Worksheet!$F233),"-")</f>
        <v>-</v>
      </c>
      <c r="DC233" s="51" t="str">
        <f>IFERROR(AVERAGEIFS('Orders - December 2020'!$I$2:$I$2047,'Orders - December 2020'!$H$2:$H$2047,Worksheet!DC$3,'Orders - December 2020'!$C$2:$C$2047,Worksheet!$F233),"-")</f>
        <v>-</v>
      </c>
      <c r="DD233" s="51" t="str">
        <f>IFERROR(AVERAGEIFS('Orders - December 2020'!$I$2:$I$2047,'Orders - December 2020'!$H$2:$H$2047,Worksheet!DD$3,'Orders - December 2020'!$C$2:$C$2047,Worksheet!$F233),"-")</f>
        <v>-</v>
      </c>
      <c r="DE233" s="51" t="str">
        <f>IFERROR(AVERAGEIFS('Orders - December 2020'!$I$2:$I$2047,'Orders - December 2020'!$H$2:$H$2047,Worksheet!DE$3,'Orders - December 2020'!$C$2:$C$2047,Worksheet!$F233),"-")</f>
        <v>-</v>
      </c>
      <c r="DF233" s="51" t="str">
        <f>IFERROR(AVERAGEIFS('Orders - December 2020'!$I$2:$I$2047,'Orders - December 2020'!$H$2:$H$2047,Worksheet!DF$3,'Orders - December 2020'!$C$2:$C$2047,Worksheet!$F233),"-")</f>
        <v>-</v>
      </c>
      <c r="DG233" s="51" t="str">
        <f>IFERROR(AVERAGEIFS('Orders - December 2020'!$I$2:$I$2047,'Orders - December 2020'!$H$2:$H$2047,Worksheet!DG$3,'Orders - December 2020'!$C$2:$C$2047,Worksheet!$F233),"-")</f>
        <v>-</v>
      </c>
      <c r="DH233" s="51" t="str">
        <f>IFERROR(AVERAGEIFS('Orders - December 2020'!$I$2:$I$2047,'Orders - December 2020'!$H$2:$H$2047,Worksheet!DH$3,'Orders - December 2020'!$C$2:$C$2047,Worksheet!$F233),"-")</f>
        <v>-</v>
      </c>
      <c r="DI233" s="51" t="str">
        <f>IFERROR(AVERAGEIFS('Orders - December 2020'!$I$2:$I$2047,'Orders - December 2020'!$H$2:$H$2047,Worksheet!DI$3,'Orders - December 2020'!$C$2:$C$2047,Worksheet!$F233),"-")</f>
        <v>-</v>
      </c>
      <c r="DJ233" s="51" t="str">
        <f>IFERROR(AVERAGEIFS('Orders - December 2020'!$I$2:$I$2047,'Orders - December 2020'!$H$2:$H$2047,Worksheet!DJ$3,'Orders - December 2020'!$C$2:$C$2047,Worksheet!$F233),"-")</f>
        <v>-</v>
      </c>
      <c r="DK233" s="51" t="str">
        <f>IFERROR(AVERAGEIFS('Orders - December 2020'!$I$2:$I$2047,'Orders - December 2020'!$H$2:$H$2047,Worksheet!DK$3,'Orders - December 2020'!$C$2:$C$2047,Worksheet!$F233),"-")</f>
        <v>-</v>
      </c>
      <c r="DL233" s="51" t="str">
        <f>IFERROR(AVERAGEIFS('Orders - December 2020'!$I$2:$I$2047,'Orders - December 2020'!$H$2:$H$2047,Worksheet!DL$3,'Orders - December 2020'!$C$2:$C$2047,Worksheet!$F233),"-")</f>
        <v>-</v>
      </c>
      <c r="DM233" s="51" t="str">
        <f>IFERROR(AVERAGEIFS('Orders - December 2020'!$I$2:$I$2047,'Orders - December 2020'!$H$2:$H$2047,Worksheet!DM$3,'Orders - December 2020'!$C$2:$C$2047,Worksheet!$F233),"-")</f>
        <v>-</v>
      </c>
      <c r="DN233" s="51" t="str">
        <f>IFERROR(AVERAGEIFS('Orders - December 2020'!$I$2:$I$2047,'Orders - December 2020'!$H$2:$H$2047,Worksheet!DN$3,'Orders - December 2020'!$C$2:$C$2047,Worksheet!$F233),"-")</f>
        <v>-</v>
      </c>
      <c r="DO233" s="51" t="str">
        <f>IFERROR(AVERAGEIFS('Orders - December 2020'!$I$2:$I$2047,'Orders - December 2020'!$H$2:$H$2047,Worksheet!DO$3,'Orders - December 2020'!$C$2:$C$2047,Worksheet!$F233),"-")</f>
        <v>-</v>
      </c>
      <c r="DP233" s="51" t="str">
        <f>IFERROR(AVERAGEIFS('Orders - December 2020'!$I$2:$I$2047,'Orders - December 2020'!$H$2:$H$2047,Worksheet!DP$3,'Orders - December 2020'!$C$2:$C$2047,Worksheet!$F233),"-")</f>
        <v>-</v>
      </c>
      <c r="DQ233" s="51" t="str">
        <f>IFERROR(AVERAGEIFS('Orders - December 2020'!$I$2:$I$2047,'Orders - December 2020'!$H$2:$H$2047,Worksheet!DQ$3,'Orders - December 2020'!$C$2:$C$2047,Worksheet!$F233),"-")</f>
        <v>-</v>
      </c>
      <c r="DR233" s="51" t="str">
        <f>IFERROR(AVERAGEIFS('Orders - December 2020'!$I$2:$I$2047,'Orders - December 2020'!$H$2:$H$2047,Worksheet!DR$3,'Orders - December 2020'!$C$2:$C$2047,Worksheet!$F233),"-")</f>
        <v>-</v>
      </c>
      <c r="DS233" s="51" t="str">
        <f>IFERROR(AVERAGEIFS('Orders - December 2020'!$I$2:$I$2047,'Orders - December 2020'!$H$2:$H$2047,Worksheet!DS$3,'Orders - December 2020'!$C$2:$C$2047,Worksheet!$F233),"-")</f>
        <v>-</v>
      </c>
      <c r="DT233" s="51" t="str">
        <f>IFERROR(AVERAGEIFS('Orders - December 2020'!$I$2:$I$2047,'Orders - December 2020'!$H$2:$H$2047,Worksheet!DT$3,'Orders - December 2020'!$C$2:$C$2047,Worksheet!$F233),"-")</f>
        <v>-</v>
      </c>
      <c r="DU233" s="51" t="str">
        <f>IFERROR(AVERAGEIFS('Orders - December 2020'!$I$2:$I$2047,'Orders - December 2020'!$H$2:$H$2047,Worksheet!DU$3,'Orders - December 2020'!$C$2:$C$2047,Worksheet!$F233),"-")</f>
        <v>-</v>
      </c>
      <c r="DV233" s="51" t="str">
        <f>IFERROR(AVERAGEIFS('Orders - December 2020'!$I$2:$I$2047,'Orders - December 2020'!$H$2:$H$2047,Worksheet!DV$3,'Orders - December 2020'!$C$2:$C$2047,Worksheet!$F233),"-")</f>
        <v>-</v>
      </c>
      <c r="DW233" s="51" t="str">
        <f>IFERROR(AVERAGEIFS('Orders - December 2020'!$I$2:$I$2047,'Orders - December 2020'!$H$2:$H$2047,Worksheet!DW$3,'Orders - December 2020'!$C$2:$C$2047,Worksheet!$F233),"-")</f>
        <v>-</v>
      </c>
      <c r="DX233" s="51" t="str">
        <f>IFERROR(AVERAGEIFS('Orders - December 2020'!$I$2:$I$2047,'Orders - December 2020'!$H$2:$H$2047,Worksheet!DX$3,'Orders - December 2020'!$C$2:$C$2047,Worksheet!$F233),"-")</f>
        <v>-</v>
      </c>
      <c r="DY233" s="51" t="str">
        <f>IFERROR(AVERAGEIFS('Orders - December 2020'!$I$2:$I$2047,'Orders - December 2020'!$H$2:$H$2047,Worksheet!DY$3,'Orders - December 2020'!$C$2:$C$2047,Worksheet!$F233),"-")</f>
        <v>-</v>
      </c>
      <c r="DZ233" s="51" t="str">
        <f>IFERROR(AVERAGEIFS('Orders - December 2020'!$I$2:$I$2047,'Orders - December 2020'!$H$2:$H$2047,Worksheet!DZ$3,'Orders - December 2020'!$C$2:$C$2047,Worksheet!$F233),"-")</f>
        <v>-</v>
      </c>
      <c r="EA233" s="51" t="str">
        <f>IFERROR(AVERAGEIFS('Orders - December 2020'!$I$2:$I$2047,'Orders - December 2020'!$H$2:$H$2047,Worksheet!EA$3,'Orders - December 2020'!$C$2:$C$2047,Worksheet!$F233),"-")</f>
        <v>-</v>
      </c>
      <c r="EB233" s="51" t="str">
        <f>IFERROR(AVERAGEIFS('Orders - December 2020'!$I$2:$I$2047,'Orders - December 2020'!$H$2:$H$2047,Worksheet!EB$3,'Orders - December 2020'!$C$2:$C$2047,Worksheet!$F233),"-")</f>
        <v>-</v>
      </c>
      <c r="EC233" s="51" t="str">
        <f>IFERROR(AVERAGEIFS('Orders - December 2020'!$I$2:$I$2047,'Orders - December 2020'!$H$2:$H$2047,Worksheet!EC$3,'Orders - December 2020'!$C$2:$C$2047,Worksheet!$F233),"-")</f>
        <v>-</v>
      </c>
      <c r="ED233" s="51" t="str">
        <f>IFERROR(AVERAGEIFS('Orders - December 2020'!$I$2:$I$2047,'Orders - December 2020'!$H$2:$H$2047,Worksheet!ED$3,'Orders - December 2020'!$C$2:$C$2047,Worksheet!$F233),"-")</f>
        <v>-</v>
      </c>
      <c r="EE233" s="51" t="str">
        <f>IFERROR(AVERAGEIFS('Orders - December 2020'!$I$2:$I$2047,'Orders - December 2020'!$H$2:$H$2047,Worksheet!EE$3,'Orders - December 2020'!$C$2:$C$2047,Worksheet!$F233),"-")</f>
        <v>-</v>
      </c>
      <c r="EF233" s="51" t="str">
        <f>IFERROR(AVERAGEIFS('Orders - December 2020'!$I$2:$I$2047,'Orders - December 2020'!$H$2:$H$2047,Worksheet!EF$3,'Orders - December 2020'!$C$2:$C$2047,Worksheet!$F233),"-")</f>
        <v>-</v>
      </c>
      <c r="EG233" s="51" t="str">
        <f>IFERROR(AVERAGEIFS('Orders - December 2020'!$I$2:$I$2047,'Orders - December 2020'!$H$2:$H$2047,Worksheet!EG$3,'Orders - December 2020'!$C$2:$C$2047,Worksheet!$F233),"-")</f>
        <v>-</v>
      </c>
      <c r="EH233" s="51" t="str">
        <f>IFERROR(AVERAGEIFS('Orders - December 2020'!$I$2:$I$2047,'Orders - December 2020'!$H$2:$H$2047,Worksheet!EH$3,'Orders - December 2020'!$C$2:$C$2047,Worksheet!$F233),"-")</f>
        <v>-</v>
      </c>
      <c r="EI233" s="51" t="str">
        <f>IFERROR(AVERAGEIFS('Orders - December 2020'!$I$2:$I$2047,'Orders - December 2020'!$H$2:$H$2047,Worksheet!EI$3,'Orders - December 2020'!$C$2:$C$2047,Worksheet!$F233),"-")</f>
        <v>-</v>
      </c>
      <c r="EJ233" s="51">
        <f>IFERROR(AVERAGEIFS('Orders - December 2020'!$I$2:$I$2047,'Orders - December 2020'!$H$2:$H$2047,Worksheet!EJ$3,'Orders - December 2020'!$C$2:$C$2047,Worksheet!$F233),"-")</f>
        <v>1</v>
      </c>
      <c r="EK233" s="51" t="str">
        <f>IFERROR(AVERAGEIFS('Orders - December 2020'!$I$2:$I$2047,'Orders - December 2020'!$H$2:$H$2047,Worksheet!EK$3,'Orders - December 2020'!$C$2:$C$2047,Worksheet!$F233),"-")</f>
        <v>-</v>
      </c>
      <c r="EL233" s="51" t="str">
        <f>IFERROR(AVERAGEIFS('Orders - December 2020'!$I$2:$I$2047,'Orders - December 2020'!$H$2:$H$2047,Worksheet!EL$3,'Orders - December 2020'!$C$2:$C$2047,Worksheet!$F233),"-")</f>
        <v>-</v>
      </c>
      <c r="EM233" s="51" t="str">
        <f>IFERROR(AVERAGEIFS('Orders - December 2020'!$I$2:$I$2047,'Orders - December 2020'!$H$2:$H$2047,Worksheet!EM$3,'Orders - December 2020'!$C$2:$C$2047,Worksheet!$F233),"-")</f>
        <v>-</v>
      </c>
      <c r="EN233" s="51" t="str">
        <f>IFERROR(AVERAGEIFS('Orders - December 2020'!$I$2:$I$2047,'Orders - December 2020'!$H$2:$H$2047,Worksheet!EN$3,'Orders - December 2020'!$C$2:$C$2047,Worksheet!$F233),"-")</f>
        <v>-</v>
      </c>
      <c r="EO233" s="51" t="str">
        <f>IFERROR(AVERAGEIFS('Orders - December 2020'!$I$2:$I$2047,'Orders - December 2020'!$H$2:$H$2047,Worksheet!EO$3,'Orders - December 2020'!$C$2:$C$2047,Worksheet!$F233),"-")</f>
        <v>-</v>
      </c>
      <c r="EP233" s="51" t="str">
        <f>IFERROR(AVERAGEIFS('Orders - December 2020'!$I$2:$I$2047,'Orders - December 2020'!$H$2:$H$2047,Worksheet!EP$3,'Orders - December 2020'!$C$2:$C$2047,Worksheet!$F233),"-")</f>
        <v>-</v>
      </c>
      <c r="EQ233" s="51" t="str">
        <f>IFERROR(AVERAGEIFS('Orders - December 2020'!$I$2:$I$2047,'Orders - December 2020'!$H$2:$H$2047,Worksheet!EQ$3,'Orders - December 2020'!$C$2:$C$2047,Worksheet!$F233),"-")</f>
        <v>-</v>
      </c>
      <c r="ER233" s="51" t="str">
        <f>IFERROR(AVERAGEIFS('Orders - December 2020'!$I$2:$I$2047,'Orders - December 2020'!$H$2:$H$2047,Worksheet!ER$3,'Orders - December 2020'!$C$2:$C$2047,Worksheet!$F233),"-")</f>
        <v>-</v>
      </c>
      <c r="ES233" s="51" t="str">
        <f>IFERROR(AVERAGEIFS('Orders - December 2020'!$I$2:$I$2047,'Orders - December 2020'!$H$2:$H$2047,Worksheet!ES$3,'Orders - December 2020'!$C$2:$C$2047,Worksheet!$F233),"-")</f>
        <v>-</v>
      </c>
      <c r="ET233" s="51" t="str">
        <f>IFERROR(AVERAGEIFS('Orders - December 2020'!$I$2:$I$2047,'Orders - December 2020'!$H$2:$H$2047,Worksheet!ET$3,'Orders - December 2020'!$C$2:$C$2047,Worksheet!$F233),"-")</f>
        <v>-</v>
      </c>
      <c r="EU233" s="51" t="str">
        <f>IFERROR(AVERAGEIFS('Orders - December 2020'!$I$2:$I$2047,'Orders - December 2020'!$H$2:$H$2047,Worksheet!EU$3,'Orders - December 2020'!$C$2:$C$2047,Worksheet!$F233),"-")</f>
        <v>-</v>
      </c>
      <c r="EV233" s="51" t="str">
        <f>IFERROR(AVERAGEIFS('Orders - December 2020'!$I$2:$I$2047,'Orders - December 2020'!$H$2:$H$2047,Worksheet!EV$3,'Orders - December 2020'!$C$2:$C$2047,Worksheet!$F233),"-")</f>
        <v>-</v>
      </c>
      <c r="EW233" s="51" t="str">
        <f>IFERROR(AVERAGEIFS('Orders - December 2020'!$I$2:$I$2047,'Orders - December 2020'!$H$2:$H$2047,Worksheet!EW$3,'Orders - December 2020'!$C$2:$C$2047,Worksheet!$F233),"-")</f>
        <v>-</v>
      </c>
      <c r="EX233" s="51" t="str">
        <f>IFERROR(AVERAGEIFS('Orders - December 2020'!$I$2:$I$2047,'Orders - December 2020'!$H$2:$H$2047,Worksheet!EX$3,'Orders - December 2020'!$C$2:$C$2047,Worksheet!$F233),"-")</f>
        <v>-</v>
      </c>
      <c r="EY233" s="51" t="str">
        <f>IFERROR(AVERAGEIFS('Orders - December 2020'!$I$2:$I$2047,'Orders - December 2020'!$H$2:$H$2047,Worksheet!EY$3,'Orders - December 2020'!$C$2:$C$2047,Worksheet!$F233),"-")</f>
        <v>-</v>
      </c>
      <c r="EZ233" s="51" t="str">
        <f>IFERROR(AVERAGEIFS('Orders - December 2020'!$I$2:$I$2047,'Orders - December 2020'!$H$2:$H$2047,Worksheet!EZ$3,'Orders - December 2020'!$C$2:$C$2047,Worksheet!$F233),"-")</f>
        <v>-</v>
      </c>
      <c r="FA233" s="51" t="str">
        <f>IFERROR(AVERAGEIFS('Orders - December 2020'!$I$2:$I$2047,'Orders - December 2020'!$H$2:$H$2047,Worksheet!FA$3,'Orders - December 2020'!$C$2:$C$2047,Worksheet!$F233),"-")</f>
        <v>-</v>
      </c>
      <c r="FB233" s="51" t="str">
        <f>IFERROR(AVERAGEIFS('Orders - December 2020'!$I$2:$I$2047,'Orders - December 2020'!$H$2:$H$2047,Worksheet!FB$3,'Orders - December 2020'!$C$2:$C$2047,Worksheet!$F233),"-")</f>
        <v>-</v>
      </c>
      <c r="FC233" s="51" t="str">
        <f>IFERROR(AVERAGEIFS('Orders - December 2020'!$I$2:$I$2047,'Orders - December 2020'!$H$2:$H$2047,Worksheet!FC$3,'Orders - December 2020'!$C$2:$C$2047,Worksheet!$F233),"-")</f>
        <v>-</v>
      </c>
      <c r="FD233" s="51" t="str">
        <f>IFERROR(AVERAGEIFS('Orders - December 2020'!$I$2:$I$2047,'Orders - December 2020'!$H$2:$H$2047,Worksheet!FD$3,'Orders - December 2020'!$C$2:$C$2047,Worksheet!$F233),"-")</f>
        <v>-</v>
      </c>
      <c r="FE233" s="51" t="str">
        <f>IFERROR(AVERAGEIFS('Orders - December 2020'!$I$2:$I$2047,'Orders - December 2020'!$H$2:$H$2047,Worksheet!FE$3,'Orders - December 2020'!$C$2:$C$2047,Worksheet!$F233),"-")</f>
        <v>-</v>
      </c>
      <c r="FF233" s="51" t="str">
        <f>IFERROR(AVERAGEIFS('Orders - December 2020'!$I$2:$I$2047,'Orders - December 2020'!$H$2:$H$2047,Worksheet!FF$3,'Orders - December 2020'!$C$2:$C$2047,Worksheet!$F233),"-")</f>
        <v>-</v>
      </c>
      <c r="FG233" s="52" t="str">
        <f>IFERROR(AVERAGEIFS('Orders - December 2020'!$I$2:$I$2047,'Orders - December 2020'!$H$2:$H$2047,Worksheet!FG$3,'Orders - December 2020'!$C$2:$C$2047,Worksheet!$F233),"-")</f>
        <v>-</v>
      </c>
    </row>
    <row r="234" spans="6:163">
      <c r="F234" s="45" t="str">
        <v>Yemtex Minimart</v>
      </c>
      <c r="G234" s="50" t="str">
        <f>IFERROR(AVERAGEIFS('Orders - December 2020'!$I$2:$I$2047,'Orders - December 2020'!$H$2:$H$2047,Worksheet!G$3,'Orders - December 2020'!$C$2:$C$2047,Worksheet!$F234),"-")</f>
        <v>-</v>
      </c>
      <c r="H234" s="51" t="str">
        <f>IFERROR(AVERAGEIFS('Orders - December 2020'!$I$2:$I$2047,'Orders - December 2020'!$H$2:$H$2047,Worksheet!H$3,'Orders - December 2020'!$C$2:$C$2047,Worksheet!$F234),"-")</f>
        <v>-</v>
      </c>
      <c r="I234" s="51" t="str">
        <f>IFERROR(AVERAGEIFS('Orders - December 2020'!$I$2:$I$2047,'Orders - December 2020'!$H$2:$H$2047,Worksheet!I$3,'Orders - December 2020'!$C$2:$C$2047,Worksheet!$F234),"-")</f>
        <v>-</v>
      </c>
      <c r="J234" s="51" t="str">
        <f>IFERROR(AVERAGEIFS('Orders - December 2020'!$I$2:$I$2047,'Orders - December 2020'!$H$2:$H$2047,Worksheet!J$3,'Orders - December 2020'!$C$2:$C$2047,Worksheet!$F234),"-")</f>
        <v>-</v>
      </c>
      <c r="K234" s="51" t="str">
        <f>IFERROR(AVERAGEIFS('Orders - December 2020'!$I$2:$I$2047,'Orders - December 2020'!$H$2:$H$2047,Worksheet!K$3,'Orders - December 2020'!$C$2:$C$2047,Worksheet!$F234),"-")</f>
        <v>-</v>
      </c>
      <c r="L234" s="51" t="str">
        <f>IFERROR(AVERAGEIFS('Orders - December 2020'!$I$2:$I$2047,'Orders - December 2020'!$H$2:$H$2047,Worksheet!L$3,'Orders - December 2020'!$C$2:$C$2047,Worksheet!$F234),"-")</f>
        <v>-</v>
      </c>
      <c r="M234" s="51" t="str">
        <f>IFERROR(AVERAGEIFS('Orders - December 2020'!$I$2:$I$2047,'Orders - December 2020'!$H$2:$H$2047,Worksheet!M$3,'Orders - December 2020'!$C$2:$C$2047,Worksheet!$F234),"-")</f>
        <v>-</v>
      </c>
      <c r="N234" s="51" t="str">
        <f>IFERROR(AVERAGEIFS('Orders - December 2020'!$I$2:$I$2047,'Orders - December 2020'!$H$2:$H$2047,Worksheet!N$3,'Orders - December 2020'!$C$2:$C$2047,Worksheet!$F234),"-")</f>
        <v>-</v>
      </c>
      <c r="O234" s="51" t="str">
        <f>IFERROR(AVERAGEIFS('Orders - December 2020'!$I$2:$I$2047,'Orders - December 2020'!$H$2:$H$2047,Worksheet!O$3,'Orders - December 2020'!$C$2:$C$2047,Worksheet!$F234),"-")</f>
        <v>-</v>
      </c>
      <c r="P234" s="51" t="str">
        <f>IFERROR(AVERAGEIFS('Orders - December 2020'!$I$2:$I$2047,'Orders - December 2020'!$H$2:$H$2047,Worksheet!P$3,'Orders - December 2020'!$C$2:$C$2047,Worksheet!$F234),"-")</f>
        <v>-</v>
      </c>
      <c r="Q234" s="51" t="str">
        <f>IFERROR(AVERAGEIFS('Orders - December 2020'!$I$2:$I$2047,'Orders - December 2020'!$H$2:$H$2047,Worksheet!Q$3,'Orders - December 2020'!$C$2:$C$2047,Worksheet!$F234),"-")</f>
        <v>-</v>
      </c>
      <c r="R234" s="51" t="str">
        <f>IFERROR(AVERAGEIFS('Orders - December 2020'!$I$2:$I$2047,'Orders - December 2020'!$H$2:$H$2047,Worksheet!R$3,'Orders - December 2020'!$C$2:$C$2047,Worksheet!$F234),"-")</f>
        <v>-</v>
      </c>
      <c r="S234" s="51" t="str">
        <f>IFERROR(AVERAGEIFS('Orders - December 2020'!$I$2:$I$2047,'Orders - December 2020'!$H$2:$H$2047,Worksheet!S$3,'Orders - December 2020'!$C$2:$C$2047,Worksheet!$F234),"-")</f>
        <v>-</v>
      </c>
      <c r="T234" s="51" t="str">
        <f>IFERROR(AVERAGEIFS('Orders - December 2020'!$I$2:$I$2047,'Orders - December 2020'!$H$2:$H$2047,Worksheet!T$3,'Orders - December 2020'!$C$2:$C$2047,Worksheet!$F234),"-")</f>
        <v>-</v>
      </c>
      <c r="U234" s="51" t="str">
        <f>IFERROR(AVERAGEIFS('Orders - December 2020'!$I$2:$I$2047,'Orders - December 2020'!$H$2:$H$2047,Worksheet!U$3,'Orders - December 2020'!$C$2:$C$2047,Worksheet!$F234),"-")</f>
        <v>-</v>
      </c>
      <c r="V234" s="51" t="str">
        <f>IFERROR(AVERAGEIFS('Orders - December 2020'!$I$2:$I$2047,'Orders - December 2020'!$H$2:$H$2047,Worksheet!V$3,'Orders - December 2020'!$C$2:$C$2047,Worksheet!$F234),"-")</f>
        <v>-</v>
      </c>
      <c r="W234" s="51" t="str">
        <f>IFERROR(AVERAGEIFS('Orders - December 2020'!$I$2:$I$2047,'Orders - December 2020'!$H$2:$H$2047,Worksheet!W$3,'Orders - December 2020'!$C$2:$C$2047,Worksheet!$F234),"-")</f>
        <v>-</v>
      </c>
      <c r="X234" s="51" t="str">
        <f>IFERROR(AVERAGEIFS('Orders - December 2020'!$I$2:$I$2047,'Orders - December 2020'!$H$2:$H$2047,Worksheet!X$3,'Orders - December 2020'!$C$2:$C$2047,Worksheet!$F234),"-")</f>
        <v>-</v>
      </c>
      <c r="Y234" s="51" t="str">
        <f>IFERROR(AVERAGEIFS('Orders - December 2020'!$I$2:$I$2047,'Orders - December 2020'!$H$2:$H$2047,Worksheet!Y$3,'Orders - December 2020'!$C$2:$C$2047,Worksheet!$F234),"-")</f>
        <v>-</v>
      </c>
      <c r="Z234" s="51" t="str">
        <f>IFERROR(AVERAGEIFS('Orders - December 2020'!$I$2:$I$2047,'Orders - December 2020'!$H$2:$H$2047,Worksheet!Z$3,'Orders - December 2020'!$C$2:$C$2047,Worksheet!$F234),"-")</f>
        <v>-</v>
      </c>
      <c r="AA234" s="51" t="str">
        <f>IFERROR(AVERAGEIFS('Orders - December 2020'!$I$2:$I$2047,'Orders - December 2020'!$H$2:$H$2047,Worksheet!AA$3,'Orders - December 2020'!$C$2:$C$2047,Worksheet!$F234),"-")</f>
        <v>-</v>
      </c>
      <c r="AB234" s="51" t="str">
        <f>IFERROR(AVERAGEIFS('Orders - December 2020'!$I$2:$I$2047,'Orders - December 2020'!$H$2:$H$2047,Worksheet!AB$3,'Orders - December 2020'!$C$2:$C$2047,Worksheet!$F234),"-")</f>
        <v>-</v>
      </c>
      <c r="AC234" s="51" t="str">
        <f>IFERROR(AVERAGEIFS('Orders - December 2020'!$I$2:$I$2047,'Orders - December 2020'!$H$2:$H$2047,Worksheet!AC$3,'Orders - December 2020'!$C$2:$C$2047,Worksheet!$F234),"-")</f>
        <v>-</v>
      </c>
      <c r="AD234" s="51" t="str">
        <f>IFERROR(AVERAGEIFS('Orders - December 2020'!$I$2:$I$2047,'Orders - December 2020'!$H$2:$H$2047,Worksheet!AD$3,'Orders - December 2020'!$C$2:$C$2047,Worksheet!$F234),"-")</f>
        <v>-</v>
      </c>
      <c r="AE234" s="51" t="str">
        <f>IFERROR(AVERAGEIFS('Orders - December 2020'!$I$2:$I$2047,'Orders - December 2020'!$H$2:$H$2047,Worksheet!AE$3,'Orders - December 2020'!$C$2:$C$2047,Worksheet!$F234),"-")</f>
        <v>-</v>
      </c>
      <c r="AF234" s="51" t="str">
        <f>IFERROR(AVERAGEIFS('Orders - December 2020'!$I$2:$I$2047,'Orders - December 2020'!$H$2:$H$2047,Worksheet!AF$3,'Orders - December 2020'!$C$2:$C$2047,Worksheet!$F234),"-")</f>
        <v>-</v>
      </c>
      <c r="AG234" s="51" t="str">
        <f>IFERROR(AVERAGEIFS('Orders - December 2020'!$I$2:$I$2047,'Orders - December 2020'!$H$2:$H$2047,Worksheet!AG$3,'Orders - December 2020'!$C$2:$C$2047,Worksheet!$F234),"-")</f>
        <v>-</v>
      </c>
      <c r="AH234" s="51" t="str">
        <f>IFERROR(AVERAGEIFS('Orders - December 2020'!$I$2:$I$2047,'Orders - December 2020'!$H$2:$H$2047,Worksheet!AH$3,'Orders - December 2020'!$C$2:$C$2047,Worksheet!$F234),"-")</f>
        <v>-</v>
      </c>
      <c r="AI234" s="51" t="str">
        <f>IFERROR(AVERAGEIFS('Orders - December 2020'!$I$2:$I$2047,'Orders - December 2020'!$H$2:$H$2047,Worksheet!AI$3,'Orders - December 2020'!$C$2:$C$2047,Worksheet!$F234),"-")</f>
        <v>-</v>
      </c>
      <c r="AJ234" s="51" t="str">
        <f>IFERROR(AVERAGEIFS('Orders - December 2020'!$I$2:$I$2047,'Orders - December 2020'!$H$2:$H$2047,Worksheet!AJ$3,'Orders - December 2020'!$C$2:$C$2047,Worksheet!$F234),"-")</f>
        <v>-</v>
      </c>
      <c r="AK234" s="51" t="str">
        <f>IFERROR(AVERAGEIFS('Orders - December 2020'!$I$2:$I$2047,'Orders - December 2020'!$H$2:$H$2047,Worksheet!AK$3,'Orders - December 2020'!$C$2:$C$2047,Worksheet!$F234),"-")</f>
        <v>-</v>
      </c>
      <c r="AL234" s="51" t="str">
        <f>IFERROR(AVERAGEIFS('Orders - December 2020'!$I$2:$I$2047,'Orders - December 2020'!$H$2:$H$2047,Worksheet!AL$3,'Orders - December 2020'!$C$2:$C$2047,Worksheet!$F234),"-")</f>
        <v>-</v>
      </c>
      <c r="AM234" s="51" t="str">
        <f>IFERROR(AVERAGEIFS('Orders - December 2020'!$I$2:$I$2047,'Orders - December 2020'!$H$2:$H$2047,Worksheet!AM$3,'Orders - December 2020'!$C$2:$C$2047,Worksheet!$F234),"-")</f>
        <v>-</v>
      </c>
      <c r="AN234" s="51" t="str">
        <f>IFERROR(AVERAGEIFS('Orders - December 2020'!$I$2:$I$2047,'Orders - December 2020'!$H$2:$H$2047,Worksheet!AN$3,'Orders - December 2020'!$C$2:$C$2047,Worksheet!$F234),"-")</f>
        <v>-</v>
      </c>
      <c r="AO234" s="51" t="str">
        <f>IFERROR(AVERAGEIFS('Orders - December 2020'!$I$2:$I$2047,'Orders - December 2020'!$H$2:$H$2047,Worksheet!AO$3,'Orders - December 2020'!$C$2:$C$2047,Worksheet!$F234),"-")</f>
        <v>-</v>
      </c>
      <c r="AP234" s="51" t="str">
        <f>IFERROR(AVERAGEIFS('Orders - December 2020'!$I$2:$I$2047,'Orders - December 2020'!$H$2:$H$2047,Worksheet!AP$3,'Orders - December 2020'!$C$2:$C$2047,Worksheet!$F234),"-")</f>
        <v>-</v>
      </c>
      <c r="AQ234" s="51" t="str">
        <f>IFERROR(AVERAGEIFS('Orders - December 2020'!$I$2:$I$2047,'Orders - December 2020'!$H$2:$H$2047,Worksheet!AQ$3,'Orders - December 2020'!$C$2:$C$2047,Worksheet!$F234),"-")</f>
        <v>-</v>
      </c>
      <c r="AR234" s="51" t="str">
        <f>IFERROR(AVERAGEIFS('Orders - December 2020'!$I$2:$I$2047,'Orders - December 2020'!$H$2:$H$2047,Worksheet!AR$3,'Orders - December 2020'!$C$2:$C$2047,Worksheet!$F234),"-")</f>
        <v>-</v>
      </c>
      <c r="AS234" s="51" t="str">
        <f>IFERROR(AVERAGEIFS('Orders - December 2020'!$I$2:$I$2047,'Orders - December 2020'!$H$2:$H$2047,Worksheet!AS$3,'Orders - December 2020'!$C$2:$C$2047,Worksheet!$F234),"-")</f>
        <v>-</v>
      </c>
      <c r="AT234" s="51" t="str">
        <f>IFERROR(AVERAGEIFS('Orders - December 2020'!$I$2:$I$2047,'Orders - December 2020'!$H$2:$H$2047,Worksheet!AT$3,'Orders - December 2020'!$C$2:$C$2047,Worksheet!$F234),"-")</f>
        <v>-</v>
      </c>
      <c r="AU234" s="51" t="str">
        <f>IFERROR(AVERAGEIFS('Orders - December 2020'!$I$2:$I$2047,'Orders - December 2020'!$H$2:$H$2047,Worksheet!AU$3,'Orders - December 2020'!$C$2:$C$2047,Worksheet!$F234),"-")</f>
        <v>-</v>
      </c>
      <c r="AV234" s="51" t="str">
        <f>IFERROR(AVERAGEIFS('Orders - December 2020'!$I$2:$I$2047,'Orders - December 2020'!$H$2:$H$2047,Worksheet!AV$3,'Orders - December 2020'!$C$2:$C$2047,Worksheet!$F234),"-")</f>
        <v>-</v>
      </c>
      <c r="AW234" s="51" t="str">
        <f>IFERROR(AVERAGEIFS('Orders - December 2020'!$I$2:$I$2047,'Orders - December 2020'!$H$2:$H$2047,Worksheet!AW$3,'Orders - December 2020'!$C$2:$C$2047,Worksheet!$F234),"-")</f>
        <v>-</v>
      </c>
      <c r="AX234" s="51" t="str">
        <f>IFERROR(AVERAGEIFS('Orders - December 2020'!$I$2:$I$2047,'Orders - December 2020'!$H$2:$H$2047,Worksheet!AX$3,'Orders - December 2020'!$C$2:$C$2047,Worksheet!$F234),"-")</f>
        <v>-</v>
      </c>
      <c r="AY234" s="51" t="str">
        <f>IFERROR(AVERAGEIFS('Orders - December 2020'!$I$2:$I$2047,'Orders - December 2020'!$H$2:$H$2047,Worksheet!AY$3,'Orders - December 2020'!$C$2:$C$2047,Worksheet!$F234),"-")</f>
        <v>-</v>
      </c>
      <c r="AZ234" s="51" t="str">
        <f>IFERROR(AVERAGEIFS('Orders - December 2020'!$I$2:$I$2047,'Orders - December 2020'!$H$2:$H$2047,Worksheet!AZ$3,'Orders - December 2020'!$C$2:$C$2047,Worksheet!$F234),"-")</f>
        <v>-</v>
      </c>
      <c r="BA234" s="51" t="str">
        <f>IFERROR(AVERAGEIFS('Orders - December 2020'!$I$2:$I$2047,'Orders - December 2020'!$H$2:$H$2047,Worksheet!BA$3,'Orders - December 2020'!$C$2:$C$2047,Worksheet!$F234),"-")</f>
        <v>-</v>
      </c>
      <c r="BB234" s="51" t="str">
        <f>IFERROR(AVERAGEIFS('Orders - December 2020'!$I$2:$I$2047,'Orders - December 2020'!$H$2:$H$2047,Worksheet!BB$3,'Orders - December 2020'!$C$2:$C$2047,Worksheet!$F234),"-")</f>
        <v>-</v>
      </c>
      <c r="BC234" s="51" t="str">
        <f>IFERROR(AVERAGEIFS('Orders - December 2020'!$I$2:$I$2047,'Orders - December 2020'!$H$2:$H$2047,Worksheet!BC$3,'Orders - December 2020'!$C$2:$C$2047,Worksheet!$F234),"-")</f>
        <v>-</v>
      </c>
      <c r="BD234" s="51" t="str">
        <f>IFERROR(AVERAGEIFS('Orders - December 2020'!$I$2:$I$2047,'Orders - December 2020'!$H$2:$H$2047,Worksheet!BD$3,'Orders - December 2020'!$C$2:$C$2047,Worksheet!$F234),"-")</f>
        <v>-</v>
      </c>
      <c r="BE234" s="51" t="str">
        <f>IFERROR(AVERAGEIFS('Orders - December 2020'!$I$2:$I$2047,'Orders - December 2020'!$H$2:$H$2047,Worksheet!BE$3,'Orders - December 2020'!$C$2:$C$2047,Worksheet!$F234),"-")</f>
        <v>-</v>
      </c>
      <c r="BF234" s="51" t="str">
        <f>IFERROR(AVERAGEIFS('Orders - December 2020'!$I$2:$I$2047,'Orders - December 2020'!$H$2:$H$2047,Worksheet!BF$3,'Orders - December 2020'!$C$2:$C$2047,Worksheet!$F234),"-")</f>
        <v>-</v>
      </c>
      <c r="BG234" s="51" t="str">
        <f>IFERROR(AVERAGEIFS('Orders - December 2020'!$I$2:$I$2047,'Orders - December 2020'!$H$2:$H$2047,Worksheet!BG$3,'Orders - December 2020'!$C$2:$C$2047,Worksheet!$F234),"-")</f>
        <v>-</v>
      </c>
      <c r="BH234" s="51" t="str">
        <f>IFERROR(AVERAGEIFS('Orders - December 2020'!$I$2:$I$2047,'Orders - December 2020'!$H$2:$H$2047,Worksheet!BH$3,'Orders - December 2020'!$C$2:$C$2047,Worksheet!$F234),"-")</f>
        <v>-</v>
      </c>
      <c r="BI234" s="51" t="str">
        <f>IFERROR(AVERAGEIFS('Orders - December 2020'!$I$2:$I$2047,'Orders - December 2020'!$H$2:$H$2047,Worksheet!BI$3,'Orders - December 2020'!$C$2:$C$2047,Worksheet!$F234),"-")</f>
        <v>-</v>
      </c>
      <c r="BJ234" s="51" t="str">
        <f>IFERROR(AVERAGEIFS('Orders - December 2020'!$I$2:$I$2047,'Orders - December 2020'!$H$2:$H$2047,Worksheet!BJ$3,'Orders - December 2020'!$C$2:$C$2047,Worksheet!$F234),"-")</f>
        <v>-</v>
      </c>
      <c r="BK234" s="51" t="str">
        <f>IFERROR(AVERAGEIFS('Orders - December 2020'!$I$2:$I$2047,'Orders - December 2020'!$H$2:$H$2047,Worksheet!BK$3,'Orders - December 2020'!$C$2:$C$2047,Worksheet!$F234),"-")</f>
        <v>-</v>
      </c>
      <c r="BL234" s="51" t="str">
        <f>IFERROR(AVERAGEIFS('Orders - December 2020'!$I$2:$I$2047,'Orders - December 2020'!$H$2:$H$2047,Worksheet!BL$3,'Orders - December 2020'!$C$2:$C$2047,Worksheet!$F234),"-")</f>
        <v>-</v>
      </c>
      <c r="BM234" s="51" t="str">
        <f>IFERROR(AVERAGEIFS('Orders - December 2020'!$I$2:$I$2047,'Orders - December 2020'!$H$2:$H$2047,Worksheet!BM$3,'Orders - December 2020'!$C$2:$C$2047,Worksheet!$F234),"-")</f>
        <v>-</v>
      </c>
      <c r="BN234" s="51" t="str">
        <f>IFERROR(AVERAGEIFS('Orders - December 2020'!$I$2:$I$2047,'Orders - December 2020'!$H$2:$H$2047,Worksheet!BN$3,'Orders - December 2020'!$C$2:$C$2047,Worksheet!$F234),"-")</f>
        <v>-</v>
      </c>
      <c r="BO234" s="51" t="str">
        <f>IFERROR(AVERAGEIFS('Orders - December 2020'!$I$2:$I$2047,'Orders - December 2020'!$H$2:$H$2047,Worksheet!BO$3,'Orders - December 2020'!$C$2:$C$2047,Worksheet!$F234),"-")</f>
        <v>-</v>
      </c>
      <c r="BP234" s="51" t="str">
        <f>IFERROR(AVERAGEIFS('Orders - December 2020'!$I$2:$I$2047,'Orders - December 2020'!$H$2:$H$2047,Worksheet!BP$3,'Orders - December 2020'!$C$2:$C$2047,Worksheet!$F234),"-")</f>
        <v>-</v>
      </c>
      <c r="BQ234" s="51" t="str">
        <f>IFERROR(AVERAGEIFS('Orders - December 2020'!$I$2:$I$2047,'Orders - December 2020'!$H$2:$H$2047,Worksheet!BQ$3,'Orders - December 2020'!$C$2:$C$2047,Worksheet!$F234),"-")</f>
        <v>-</v>
      </c>
      <c r="BR234" s="51" t="str">
        <f>IFERROR(AVERAGEIFS('Orders - December 2020'!$I$2:$I$2047,'Orders - December 2020'!$H$2:$H$2047,Worksheet!BR$3,'Orders - December 2020'!$C$2:$C$2047,Worksheet!$F234),"-")</f>
        <v>-</v>
      </c>
      <c r="BS234" s="51" t="str">
        <f>IFERROR(AVERAGEIFS('Orders - December 2020'!$I$2:$I$2047,'Orders - December 2020'!$H$2:$H$2047,Worksheet!BS$3,'Orders - December 2020'!$C$2:$C$2047,Worksheet!$F234),"-")</f>
        <v>-</v>
      </c>
      <c r="BT234" s="51" t="str">
        <f>IFERROR(AVERAGEIFS('Orders - December 2020'!$I$2:$I$2047,'Orders - December 2020'!$H$2:$H$2047,Worksheet!BT$3,'Orders - December 2020'!$C$2:$C$2047,Worksheet!$F234),"-")</f>
        <v>-</v>
      </c>
      <c r="BU234" s="51" t="str">
        <f>IFERROR(AVERAGEIFS('Orders - December 2020'!$I$2:$I$2047,'Orders - December 2020'!$H$2:$H$2047,Worksheet!BU$3,'Orders - December 2020'!$C$2:$C$2047,Worksheet!$F234),"-")</f>
        <v>-</v>
      </c>
      <c r="BV234" s="51" t="str">
        <f>IFERROR(AVERAGEIFS('Orders - December 2020'!$I$2:$I$2047,'Orders - December 2020'!$H$2:$H$2047,Worksheet!BV$3,'Orders - December 2020'!$C$2:$C$2047,Worksheet!$F234),"-")</f>
        <v>-</v>
      </c>
      <c r="BW234" s="51" t="str">
        <f>IFERROR(AVERAGEIFS('Orders - December 2020'!$I$2:$I$2047,'Orders - December 2020'!$H$2:$H$2047,Worksheet!BW$3,'Orders - December 2020'!$C$2:$C$2047,Worksheet!$F234),"-")</f>
        <v>-</v>
      </c>
      <c r="BX234" s="51" t="str">
        <f>IFERROR(AVERAGEIFS('Orders - December 2020'!$I$2:$I$2047,'Orders - December 2020'!$H$2:$H$2047,Worksheet!BX$3,'Orders - December 2020'!$C$2:$C$2047,Worksheet!$F234),"-")</f>
        <v>-</v>
      </c>
      <c r="BY234" s="51" t="str">
        <f>IFERROR(AVERAGEIFS('Orders - December 2020'!$I$2:$I$2047,'Orders - December 2020'!$H$2:$H$2047,Worksheet!BY$3,'Orders - December 2020'!$C$2:$C$2047,Worksheet!$F234),"-")</f>
        <v>-</v>
      </c>
      <c r="BZ234" s="51" t="str">
        <f>IFERROR(AVERAGEIFS('Orders - December 2020'!$I$2:$I$2047,'Orders - December 2020'!$H$2:$H$2047,Worksheet!BZ$3,'Orders - December 2020'!$C$2:$C$2047,Worksheet!$F234),"-")</f>
        <v>-</v>
      </c>
      <c r="CA234" s="51" t="str">
        <f>IFERROR(AVERAGEIFS('Orders - December 2020'!$I$2:$I$2047,'Orders - December 2020'!$H$2:$H$2047,Worksheet!CA$3,'Orders - December 2020'!$C$2:$C$2047,Worksheet!$F234),"-")</f>
        <v>-</v>
      </c>
      <c r="CB234" s="51" t="str">
        <f>IFERROR(AVERAGEIFS('Orders - December 2020'!$I$2:$I$2047,'Orders - December 2020'!$H$2:$H$2047,Worksheet!CB$3,'Orders - December 2020'!$C$2:$C$2047,Worksheet!$F234),"-")</f>
        <v>-</v>
      </c>
      <c r="CC234" s="51" t="str">
        <f>IFERROR(AVERAGEIFS('Orders - December 2020'!$I$2:$I$2047,'Orders - December 2020'!$H$2:$H$2047,Worksheet!CC$3,'Orders - December 2020'!$C$2:$C$2047,Worksheet!$F234),"-")</f>
        <v>-</v>
      </c>
      <c r="CD234" s="51" t="str">
        <f>IFERROR(AVERAGEIFS('Orders - December 2020'!$I$2:$I$2047,'Orders - December 2020'!$H$2:$H$2047,Worksheet!CD$3,'Orders - December 2020'!$C$2:$C$2047,Worksheet!$F234),"-")</f>
        <v>-</v>
      </c>
      <c r="CE234" s="51" t="str">
        <f>IFERROR(AVERAGEIFS('Orders - December 2020'!$I$2:$I$2047,'Orders - December 2020'!$H$2:$H$2047,Worksheet!CE$3,'Orders - December 2020'!$C$2:$C$2047,Worksheet!$F234),"-")</f>
        <v>-</v>
      </c>
      <c r="CF234" s="51" t="str">
        <f>IFERROR(AVERAGEIFS('Orders - December 2020'!$I$2:$I$2047,'Orders - December 2020'!$H$2:$H$2047,Worksheet!CF$3,'Orders - December 2020'!$C$2:$C$2047,Worksheet!$F234),"-")</f>
        <v>-</v>
      </c>
      <c r="CG234" s="51" t="str">
        <f>IFERROR(AVERAGEIFS('Orders - December 2020'!$I$2:$I$2047,'Orders - December 2020'!$H$2:$H$2047,Worksheet!CG$3,'Orders - December 2020'!$C$2:$C$2047,Worksheet!$F234),"-")</f>
        <v>-</v>
      </c>
      <c r="CH234" s="51" t="str">
        <f>IFERROR(AVERAGEIFS('Orders - December 2020'!$I$2:$I$2047,'Orders - December 2020'!$H$2:$H$2047,Worksheet!CH$3,'Orders - December 2020'!$C$2:$C$2047,Worksheet!$F234),"-")</f>
        <v>-</v>
      </c>
      <c r="CI234" s="51" t="str">
        <f>IFERROR(AVERAGEIFS('Orders - December 2020'!$I$2:$I$2047,'Orders - December 2020'!$H$2:$H$2047,Worksheet!CI$3,'Orders - December 2020'!$C$2:$C$2047,Worksheet!$F234),"-")</f>
        <v>-</v>
      </c>
      <c r="CJ234" s="51" t="str">
        <f>IFERROR(AVERAGEIFS('Orders - December 2020'!$I$2:$I$2047,'Orders - December 2020'!$H$2:$H$2047,Worksheet!CJ$3,'Orders - December 2020'!$C$2:$C$2047,Worksheet!$F234),"-")</f>
        <v>-</v>
      </c>
      <c r="CK234" s="51" t="str">
        <f>IFERROR(AVERAGEIFS('Orders - December 2020'!$I$2:$I$2047,'Orders - December 2020'!$H$2:$H$2047,Worksheet!CK$3,'Orders - December 2020'!$C$2:$C$2047,Worksheet!$F234),"-")</f>
        <v>-</v>
      </c>
      <c r="CL234" s="51" t="str">
        <f>IFERROR(AVERAGEIFS('Orders - December 2020'!$I$2:$I$2047,'Orders - December 2020'!$H$2:$H$2047,Worksheet!CL$3,'Orders - December 2020'!$C$2:$C$2047,Worksheet!$F234),"-")</f>
        <v>-</v>
      </c>
      <c r="CM234" s="51" t="str">
        <f>IFERROR(AVERAGEIFS('Orders - December 2020'!$I$2:$I$2047,'Orders - December 2020'!$H$2:$H$2047,Worksheet!CM$3,'Orders - December 2020'!$C$2:$C$2047,Worksheet!$F234),"-")</f>
        <v>-</v>
      </c>
      <c r="CN234" s="51" t="str">
        <f>IFERROR(AVERAGEIFS('Orders - December 2020'!$I$2:$I$2047,'Orders - December 2020'!$H$2:$H$2047,Worksheet!CN$3,'Orders - December 2020'!$C$2:$C$2047,Worksheet!$F234),"-")</f>
        <v>-</v>
      </c>
      <c r="CO234" s="51" t="str">
        <f>IFERROR(AVERAGEIFS('Orders - December 2020'!$I$2:$I$2047,'Orders - December 2020'!$H$2:$H$2047,Worksheet!CO$3,'Orders - December 2020'!$C$2:$C$2047,Worksheet!$F234),"-")</f>
        <v>-</v>
      </c>
      <c r="CP234" s="51" t="str">
        <f>IFERROR(AVERAGEIFS('Orders - December 2020'!$I$2:$I$2047,'Orders - December 2020'!$H$2:$H$2047,Worksheet!CP$3,'Orders - December 2020'!$C$2:$C$2047,Worksheet!$F234),"-")</f>
        <v>-</v>
      </c>
      <c r="CQ234" s="51" t="str">
        <f>IFERROR(AVERAGEIFS('Orders - December 2020'!$I$2:$I$2047,'Orders - December 2020'!$H$2:$H$2047,Worksheet!CQ$3,'Orders - December 2020'!$C$2:$C$2047,Worksheet!$F234),"-")</f>
        <v>-</v>
      </c>
      <c r="CR234" s="51" t="str">
        <f>IFERROR(AVERAGEIFS('Orders - December 2020'!$I$2:$I$2047,'Orders - December 2020'!$H$2:$H$2047,Worksheet!CR$3,'Orders - December 2020'!$C$2:$C$2047,Worksheet!$F234),"-")</f>
        <v>-</v>
      </c>
      <c r="CS234" s="51" t="str">
        <f>IFERROR(AVERAGEIFS('Orders - December 2020'!$I$2:$I$2047,'Orders - December 2020'!$H$2:$H$2047,Worksheet!CS$3,'Orders - December 2020'!$C$2:$C$2047,Worksheet!$F234),"-")</f>
        <v>-</v>
      </c>
      <c r="CT234" s="51" t="str">
        <f>IFERROR(AVERAGEIFS('Orders - December 2020'!$I$2:$I$2047,'Orders - December 2020'!$H$2:$H$2047,Worksheet!CT$3,'Orders - December 2020'!$C$2:$C$2047,Worksheet!$F234),"-")</f>
        <v>-</v>
      </c>
      <c r="CU234" s="51" t="str">
        <f>IFERROR(AVERAGEIFS('Orders - December 2020'!$I$2:$I$2047,'Orders - December 2020'!$H$2:$H$2047,Worksheet!CU$3,'Orders - December 2020'!$C$2:$C$2047,Worksheet!$F234),"-")</f>
        <v>-</v>
      </c>
      <c r="CV234" s="51" t="str">
        <f>IFERROR(AVERAGEIFS('Orders - December 2020'!$I$2:$I$2047,'Orders - December 2020'!$H$2:$H$2047,Worksheet!CV$3,'Orders - December 2020'!$C$2:$C$2047,Worksheet!$F234),"-")</f>
        <v>-</v>
      </c>
      <c r="CW234" s="51" t="str">
        <f>IFERROR(AVERAGEIFS('Orders - December 2020'!$I$2:$I$2047,'Orders - December 2020'!$H$2:$H$2047,Worksheet!CW$3,'Orders - December 2020'!$C$2:$C$2047,Worksheet!$F234),"-")</f>
        <v>-</v>
      </c>
      <c r="CX234" s="51" t="str">
        <f>IFERROR(AVERAGEIFS('Orders - December 2020'!$I$2:$I$2047,'Orders - December 2020'!$H$2:$H$2047,Worksheet!CX$3,'Orders - December 2020'!$C$2:$C$2047,Worksheet!$F234),"-")</f>
        <v>-</v>
      </c>
      <c r="CY234" s="51" t="str">
        <f>IFERROR(AVERAGEIFS('Orders - December 2020'!$I$2:$I$2047,'Orders - December 2020'!$H$2:$H$2047,Worksheet!CY$3,'Orders - December 2020'!$C$2:$C$2047,Worksheet!$F234),"-")</f>
        <v>-</v>
      </c>
      <c r="CZ234" s="51" t="str">
        <f>IFERROR(AVERAGEIFS('Orders - December 2020'!$I$2:$I$2047,'Orders - December 2020'!$H$2:$H$2047,Worksheet!CZ$3,'Orders - December 2020'!$C$2:$C$2047,Worksheet!$F234),"-")</f>
        <v>-</v>
      </c>
      <c r="DA234" s="51" t="str">
        <f>IFERROR(AVERAGEIFS('Orders - December 2020'!$I$2:$I$2047,'Orders - December 2020'!$H$2:$H$2047,Worksheet!DA$3,'Orders - December 2020'!$C$2:$C$2047,Worksheet!$F234),"-")</f>
        <v>-</v>
      </c>
      <c r="DB234" s="51" t="str">
        <f>IFERROR(AVERAGEIFS('Orders - December 2020'!$I$2:$I$2047,'Orders - December 2020'!$H$2:$H$2047,Worksheet!DB$3,'Orders - December 2020'!$C$2:$C$2047,Worksheet!$F234),"-")</f>
        <v>-</v>
      </c>
      <c r="DC234" s="51" t="str">
        <f>IFERROR(AVERAGEIFS('Orders - December 2020'!$I$2:$I$2047,'Orders - December 2020'!$H$2:$H$2047,Worksheet!DC$3,'Orders - December 2020'!$C$2:$C$2047,Worksheet!$F234),"-")</f>
        <v>-</v>
      </c>
      <c r="DD234" s="51" t="str">
        <f>IFERROR(AVERAGEIFS('Orders - December 2020'!$I$2:$I$2047,'Orders - December 2020'!$H$2:$H$2047,Worksheet!DD$3,'Orders - December 2020'!$C$2:$C$2047,Worksheet!$F234),"-")</f>
        <v>-</v>
      </c>
      <c r="DE234" s="51" t="str">
        <f>IFERROR(AVERAGEIFS('Orders - December 2020'!$I$2:$I$2047,'Orders - December 2020'!$H$2:$H$2047,Worksheet!DE$3,'Orders - December 2020'!$C$2:$C$2047,Worksheet!$F234),"-")</f>
        <v>-</v>
      </c>
      <c r="DF234" s="51" t="str">
        <f>IFERROR(AVERAGEIFS('Orders - December 2020'!$I$2:$I$2047,'Orders - December 2020'!$H$2:$H$2047,Worksheet!DF$3,'Orders - December 2020'!$C$2:$C$2047,Worksheet!$F234),"-")</f>
        <v>-</v>
      </c>
      <c r="DG234" s="51" t="str">
        <f>IFERROR(AVERAGEIFS('Orders - December 2020'!$I$2:$I$2047,'Orders - December 2020'!$H$2:$H$2047,Worksheet!DG$3,'Orders - December 2020'!$C$2:$C$2047,Worksheet!$F234),"-")</f>
        <v>-</v>
      </c>
      <c r="DH234" s="51" t="str">
        <f>IFERROR(AVERAGEIFS('Orders - December 2020'!$I$2:$I$2047,'Orders - December 2020'!$H$2:$H$2047,Worksheet!DH$3,'Orders - December 2020'!$C$2:$C$2047,Worksheet!$F234),"-")</f>
        <v>-</v>
      </c>
      <c r="DI234" s="51" t="str">
        <f>IFERROR(AVERAGEIFS('Orders - December 2020'!$I$2:$I$2047,'Orders - December 2020'!$H$2:$H$2047,Worksheet!DI$3,'Orders - December 2020'!$C$2:$C$2047,Worksheet!$F234),"-")</f>
        <v>-</v>
      </c>
      <c r="DJ234" s="51" t="str">
        <f>IFERROR(AVERAGEIFS('Orders - December 2020'!$I$2:$I$2047,'Orders - December 2020'!$H$2:$H$2047,Worksheet!DJ$3,'Orders - December 2020'!$C$2:$C$2047,Worksheet!$F234),"-")</f>
        <v>-</v>
      </c>
      <c r="DK234" s="51" t="str">
        <f>IFERROR(AVERAGEIFS('Orders - December 2020'!$I$2:$I$2047,'Orders - December 2020'!$H$2:$H$2047,Worksheet!DK$3,'Orders - December 2020'!$C$2:$C$2047,Worksheet!$F234),"-")</f>
        <v>-</v>
      </c>
      <c r="DL234" s="51" t="str">
        <f>IFERROR(AVERAGEIFS('Orders - December 2020'!$I$2:$I$2047,'Orders - December 2020'!$H$2:$H$2047,Worksheet!DL$3,'Orders - December 2020'!$C$2:$C$2047,Worksheet!$F234),"-")</f>
        <v>-</v>
      </c>
      <c r="DM234" s="51" t="str">
        <f>IFERROR(AVERAGEIFS('Orders - December 2020'!$I$2:$I$2047,'Orders - December 2020'!$H$2:$H$2047,Worksheet!DM$3,'Orders - December 2020'!$C$2:$C$2047,Worksheet!$F234),"-")</f>
        <v>-</v>
      </c>
      <c r="DN234" s="51" t="str">
        <f>IFERROR(AVERAGEIFS('Orders - December 2020'!$I$2:$I$2047,'Orders - December 2020'!$H$2:$H$2047,Worksheet!DN$3,'Orders - December 2020'!$C$2:$C$2047,Worksheet!$F234),"-")</f>
        <v>-</v>
      </c>
      <c r="DO234" s="51" t="str">
        <f>IFERROR(AVERAGEIFS('Orders - December 2020'!$I$2:$I$2047,'Orders - December 2020'!$H$2:$H$2047,Worksheet!DO$3,'Orders - December 2020'!$C$2:$C$2047,Worksheet!$F234),"-")</f>
        <v>-</v>
      </c>
      <c r="DP234" s="51" t="str">
        <f>IFERROR(AVERAGEIFS('Orders - December 2020'!$I$2:$I$2047,'Orders - December 2020'!$H$2:$H$2047,Worksheet!DP$3,'Orders - December 2020'!$C$2:$C$2047,Worksheet!$F234),"-")</f>
        <v>-</v>
      </c>
      <c r="DQ234" s="51" t="str">
        <f>IFERROR(AVERAGEIFS('Orders - December 2020'!$I$2:$I$2047,'Orders - December 2020'!$H$2:$H$2047,Worksheet!DQ$3,'Orders - December 2020'!$C$2:$C$2047,Worksheet!$F234),"-")</f>
        <v>-</v>
      </c>
      <c r="DR234" s="51" t="str">
        <f>IFERROR(AVERAGEIFS('Orders - December 2020'!$I$2:$I$2047,'Orders - December 2020'!$H$2:$H$2047,Worksheet!DR$3,'Orders - December 2020'!$C$2:$C$2047,Worksheet!$F234),"-")</f>
        <v>-</v>
      </c>
      <c r="DS234" s="51" t="str">
        <f>IFERROR(AVERAGEIFS('Orders - December 2020'!$I$2:$I$2047,'Orders - December 2020'!$H$2:$H$2047,Worksheet!DS$3,'Orders - December 2020'!$C$2:$C$2047,Worksheet!$F234),"-")</f>
        <v>-</v>
      </c>
      <c r="DT234" s="51" t="str">
        <f>IFERROR(AVERAGEIFS('Orders - December 2020'!$I$2:$I$2047,'Orders - December 2020'!$H$2:$H$2047,Worksheet!DT$3,'Orders - December 2020'!$C$2:$C$2047,Worksheet!$F234),"-")</f>
        <v>-</v>
      </c>
      <c r="DU234" s="51" t="str">
        <f>IFERROR(AVERAGEIFS('Orders - December 2020'!$I$2:$I$2047,'Orders - December 2020'!$H$2:$H$2047,Worksheet!DU$3,'Orders - December 2020'!$C$2:$C$2047,Worksheet!$F234),"-")</f>
        <v>-</v>
      </c>
      <c r="DV234" s="51" t="str">
        <f>IFERROR(AVERAGEIFS('Orders - December 2020'!$I$2:$I$2047,'Orders - December 2020'!$H$2:$H$2047,Worksheet!DV$3,'Orders - December 2020'!$C$2:$C$2047,Worksheet!$F234),"-")</f>
        <v>-</v>
      </c>
      <c r="DW234" s="51" t="str">
        <f>IFERROR(AVERAGEIFS('Orders - December 2020'!$I$2:$I$2047,'Orders - December 2020'!$H$2:$H$2047,Worksheet!DW$3,'Orders - December 2020'!$C$2:$C$2047,Worksheet!$F234),"-")</f>
        <v>-</v>
      </c>
      <c r="DX234" s="51" t="str">
        <f>IFERROR(AVERAGEIFS('Orders - December 2020'!$I$2:$I$2047,'Orders - December 2020'!$H$2:$H$2047,Worksheet!DX$3,'Orders - December 2020'!$C$2:$C$2047,Worksheet!$F234),"-")</f>
        <v>-</v>
      </c>
      <c r="DY234" s="51" t="str">
        <f>IFERROR(AVERAGEIFS('Orders - December 2020'!$I$2:$I$2047,'Orders - December 2020'!$H$2:$H$2047,Worksheet!DY$3,'Orders - December 2020'!$C$2:$C$2047,Worksheet!$F234),"-")</f>
        <v>-</v>
      </c>
      <c r="DZ234" s="51" t="str">
        <f>IFERROR(AVERAGEIFS('Orders - December 2020'!$I$2:$I$2047,'Orders - December 2020'!$H$2:$H$2047,Worksheet!DZ$3,'Orders - December 2020'!$C$2:$C$2047,Worksheet!$F234),"-")</f>
        <v>-</v>
      </c>
      <c r="EA234" s="51" t="str">
        <f>IFERROR(AVERAGEIFS('Orders - December 2020'!$I$2:$I$2047,'Orders - December 2020'!$H$2:$H$2047,Worksheet!EA$3,'Orders - December 2020'!$C$2:$C$2047,Worksheet!$F234),"-")</f>
        <v>-</v>
      </c>
      <c r="EB234" s="51" t="str">
        <f>IFERROR(AVERAGEIFS('Orders - December 2020'!$I$2:$I$2047,'Orders - December 2020'!$H$2:$H$2047,Worksheet!EB$3,'Orders - December 2020'!$C$2:$C$2047,Worksheet!$F234),"-")</f>
        <v>-</v>
      </c>
      <c r="EC234" s="51">
        <f>IFERROR(AVERAGEIFS('Orders - December 2020'!$I$2:$I$2047,'Orders - December 2020'!$H$2:$H$2047,Worksheet!EC$3,'Orders - December 2020'!$C$2:$C$2047,Worksheet!$F234),"-")</f>
        <v>3</v>
      </c>
      <c r="ED234" s="51" t="str">
        <f>IFERROR(AVERAGEIFS('Orders - December 2020'!$I$2:$I$2047,'Orders - December 2020'!$H$2:$H$2047,Worksheet!ED$3,'Orders - December 2020'!$C$2:$C$2047,Worksheet!$F234),"-")</f>
        <v>-</v>
      </c>
      <c r="EE234" s="51" t="str">
        <f>IFERROR(AVERAGEIFS('Orders - December 2020'!$I$2:$I$2047,'Orders - December 2020'!$H$2:$H$2047,Worksheet!EE$3,'Orders - December 2020'!$C$2:$C$2047,Worksheet!$F234),"-")</f>
        <v>-</v>
      </c>
      <c r="EF234" s="51" t="str">
        <f>IFERROR(AVERAGEIFS('Orders - December 2020'!$I$2:$I$2047,'Orders - December 2020'!$H$2:$H$2047,Worksheet!EF$3,'Orders - December 2020'!$C$2:$C$2047,Worksheet!$F234),"-")</f>
        <v>-</v>
      </c>
      <c r="EG234" s="51" t="str">
        <f>IFERROR(AVERAGEIFS('Orders - December 2020'!$I$2:$I$2047,'Orders - December 2020'!$H$2:$H$2047,Worksheet!EG$3,'Orders - December 2020'!$C$2:$C$2047,Worksheet!$F234),"-")</f>
        <v>-</v>
      </c>
      <c r="EH234" s="51" t="str">
        <f>IFERROR(AVERAGEIFS('Orders - December 2020'!$I$2:$I$2047,'Orders - December 2020'!$H$2:$H$2047,Worksheet!EH$3,'Orders - December 2020'!$C$2:$C$2047,Worksheet!$F234),"-")</f>
        <v>-</v>
      </c>
      <c r="EI234" s="51" t="str">
        <f>IFERROR(AVERAGEIFS('Orders - December 2020'!$I$2:$I$2047,'Orders - December 2020'!$H$2:$H$2047,Worksheet!EI$3,'Orders - December 2020'!$C$2:$C$2047,Worksheet!$F234),"-")</f>
        <v>-</v>
      </c>
      <c r="EJ234" s="51" t="str">
        <f>IFERROR(AVERAGEIFS('Orders - December 2020'!$I$2:$I$2047,'Orders - December 2020'!$H$2:$H$2047,Worksheet!EJ$3,'Orders - December 2020'!$C$2:$C$2047,Worksheet!$F234),"-")</f>
        <v>-</v>
      </c>
      <c r="EK234" s="51" t="str">
        <f>IFERROR(AVERAGEIFS('Orders - December 2020'!$I$2:$I$2047,'Orders - December 2020'!$H$2:$H$2047,Worksheet!EK$3,'Orders - December 2020'!$C$2:$C$2047,Worksheet!$F234),"-")</f>
        <v>-</v>
      </c>
      <c r="EL234" s="51" t="str">
        <f>IFERROR(AVERAGEIFS('Orders - December 2020'!$I$2:$I$2047,'Orders - December 2020'!$H$2:$H$2047,Worksheet!EL$3,'Orders - December 2020'!$C$2:$C$2047,Worksheet!$F234),"-")</f>
        <v>-</v>
      </c>
      <c r="EM234" s="51" t="str">
        <f>IFERROR(AVERAGEIFS('Orders - December 2020'!$I$2:$I$2047,'Orders - December 2020'!$H$2:$H$2047,Worksheet!EM$3,'Orders - December 2020'!$C$2:$C$2047,Worksheet!$F234),"-")</f>
        <v>-</v>
      </c>
      <c r="EN234" s="51" t="str">
        <f>IFERROR(AVERAGEIFS('Orders - December 2020'!$I$2:$I$2047,'Orders - December 2020'!$H$2:$H$2047,Worksheet!EN$3,'Orders - December 2020'!$C$2:$C$2047,Worksheet!$F234),"-")</f>
        <v>-</v>
      </c>
      <c r="EO234" s="51" t="str">
        <f>IFERROR(AVERAGEIFS('Orders - December 2020'!$I$2:$I$2047,'Orders - December 2020'!$H$2:$H$2047,Worksheet!EO$3,'Orders - December 2020'!$C$2:$C$2047,Worksheet!$F234),"-")</f>
        <v>-</v>
      </c>
      <c r="EP234" s="51" t="str">
        <f>IFERROR(AVERAGEIFS('Orders - December 2020'!$I$2:$I$2047,'Orders - December 2020'!$H$2:$H$2047,Worksheet!EP$3,'Orders - December 2020'!$C$2:$C$2047,Worksheet!$F234),"-")</f>
        <v>-</v>
      </c>
      <c r="EQ234" s="51" t="str">
        <f>IFERROR(AVERAGEIFS('Orders - December 2020'!$I$2:$I$2047,'Orders - December 2020'!$H$2:$H$2047,Worksheet!EQ$3,'Orders - December 2020'!$C$2:$C$2047,Worksheet!$F234),"-")</f>
        <v>-</v>
      </c>
      <c r="ER234" s="51" t="str">
        <f>IFERROR(AVERAGEIFS('Orders - December 2020'!$I$2:$I$2047,'Orders - December 2020'!$H$2:$H$2047,Worksheet!ER$3,'Orders - December 2020'!$C$2:$C$2047,Worksheet!$F234),"-")</f>
        <v>-</v>
      </c>
      <c r="ES234" s="51" t="str">
        <f>IFERROR(AVERAGEIFS('Orders - December 2020'!$I$2:$I$2047,'Orders - December 2020'!$H$2:$H$2047,Worksheet!ES$3,'Orders - December 2020'!$C$2:$C$2047,Worksheet!$F234),"-")</f>
        <v>-</v>
      </c>
      <c r="ET234" s="51" t="str">
        <f>IFERROR(AVERAGEIFS('Orders - December 2020'!$I$2:$I$2047,'Orders - December 2020'!$H$2:$H$2047,Worksheet!ET$3,'Orders - December 2020'!$C$2:$C$2047,Worksheet!$F234),"-")</f>
        <v>-</v>
      </c>
      <c r="EU234" s="51" t="str">
        <f>IFERROR(AVERAGEIFS('Orders - December 2020'!$I$2:$I$2047,'Orders - December 2020'!$H$2:$H$2047,Worksheet!EU$3,'Orders - December 2020'!$C$2:$C$2047,Worksheet!$F234),"-")</f>
        <v>-</v>
      </c>
      <c r="EV234" s="51" t="str">
        <f>IFERROR(AVERAGEIFS('Orders - December 2020'!$I$2:$I$2047,'Orders - December 2020'!$H$2:$H$2047,Worksheet!EV$3,'Orders - December 2020'!$C$2:$C$2047,Worksheet!$F234),"-")</f>
        <v>-</v>
      </c>
      <c r="EW234" s="51" t="str">
        <f>IFERROR(AVERAGEIFS('Orders - December 2020'!$I$2:$I$2047,'Orders - December 2020'!$H$2:$H$2047,Worksheet!EW$3,'Orders - December 2020'!$C$2:$C$2047,Worksheet!$F234),"-")</f>
        <v>-</v>
      </c>
      <c r="EX234" s="51">
        <f>IFERROR(AVERAGEIFS('Orders - December 2020'!$I$2:$I$2047,'Orders - December 2020'!$H$2:$H$2047,Worksheet!EX$3,'Orders - December 2020'!$C$2:$C$2047,Worksheet!$F234),"-")</f>
        <v>1</v>
      </c>
      <c r="EY234" s="51" t="str">
        <f>IFERROR(AVERAGEIFS('Orders - December 2020'!$I$2:$I$2047,'Orders - December 2020'!$H$2:$H$2047,Worksheet!EY$3,'Orders - December 2020'!$C$2:$C$2047,Worksheet!$F234),"-")</f>
        <v>-</v>
      </c>
      <c r="EZ234" s="51" t="str">
        <f>IFERROR(AVERAGEIFS('Orders - December 2020'!$I$2:$I$2047,'Orders - December 2020'!$H$2:$H$2047,Worksheet!EZ$3,'Orders - December 2020'!$C$2:$C$2047,Worksheet!$F234),"-")</f>
        <v>-</v>
      </c>
      <c r="FA234" s="51" t="str">
        <f>IFERROR(AVERAGEIFS('Orders - December 2020'!$I$2:$I$2047,'Orders - December 2020'!$H$2:$H$2047,Worksheet!FA$3,'Orders - December 2020'!$C$2:$C$2047,Worksheet!$F234),"-")</f>
        <v>-</v>
      </c>
      <c r="FB234" s="51" t="str">
        <f>IFERROR(AVERAGEIFS('Orders - December 2020'!$I$2:$I$2047,'Orders - December 2020'!$H$2:$H$2047,Worksheet!FB$3,'Orders - December 2020'!$C$2:$C$2047,Worksheet!$F234),"-")</f>
        <v>-</v>
      </c>
      <c r="FC234" s="51" t="str">
        <f>IFERROR(AVERAGEIFS('Orders - December 2020'!$I$2:$I$2047,'Orders - December 2020'!$H$2:$H$2047,Worksheet!FC$3,'Orders - December 2020'!$C$2:$C$2047,Worksheet!$F234),"-")</f>
        <v>-</v>
      </c>
      <c r="FD234" s="51" t="str">
        <f>IFERROR(AVERAGEIFS('Orders - December 2020'!$I$2:$I$2047,'Orders - December 2020'!$H$2:$H$2047,Worksheet!FD$3,'Orders - December 2020'!$C$2:$C$2047,Worksheet!$F234),"-")</f>
        <v>-</v>
      </c>
      <c r="FE234" s="51" t="str">
        <f>IFERROR(AVERAGEIFS('Orders - December 2020'!$I$2:$I$2047,'Orders - December 2020'!$H$2:$H$2047,Worksheet!FE$3,'Orders - December 2020'!$C$2:$C$2047,Worksheet!$F234),"-")</f>
        <v>-</v>
      </c>
      <c r="FF234" s="51" t="str">
        <f>IFERROR(AVERAGEIFS('Orders - December 2020'!$I$2:$I$2047,'Orders - December 2020'!$H$2:$H$2047,Worksheet!FF$3,'Orders - December 2020'!$C$2:$C$2047,Worksheet!$F234),"-")</f>
        <v>-</v>
      </c>
      <c r="FG234" s="52" t="str">
        <f>IFERROR(AVERAGEIFS('Orders - December 2020'!$I$2:$I$2047,'Orders - December 2020'!$H$2:$H$2047,Worksheet!FG$3,'Orders - December 2020'!$C$2:$C$2047,Worksheet!$F234),"-")</f>
        <v>-</v>
      </c>
    </row>
    <row r="235" spans="6:163">
      <c r="F235" s="45" t="str">
        <v>Princess O. Minimart</v>
      </c>
      <c r="G235" s="50" t="str">
        <f>IFERROR(AVERAGEIFS('Orders - December 2020'!$I$2:$I$2047,'Orders - December 2020'!$H$2:$H$2047,Worksheet!G$3,'Orders - December 2020'!$C$2:$C$2047,Worksheet!$F235),"-")</f>
        <v>-</v>
      </c>
      <c r="H235" s="51" t="str">
        <f>IFERROR(AVERAGEIFS('Orders - December 2020'!$I$2:$I$2047,'Orders - December 2020'!$H$2:$H$2047,Worksheet!H$3,'Orders - December 2020'!$C$2:$C$2047,Worksheet!$F235),"-")</f>
        <v>-</v>
      </c>
      <c r="I235" s="51" t="str">
        <f>IFERROR(AVERAGEIFS('Orders - December 2020'!$I$2:$I$2047,'Orders - December 2020'!$H$2:$H$2047,Worksheet!I$3,'Orders - December 2020'!$C$2:$C$2047,Worksheet!$F235),"-")</f>
        <v>-</v>
      </c>
      <c r="J235" s="51" t="str">
        <f>IFERROR(AVERAGEIFS('Orders - December 2020'!$I$2:$I$2047,'Orders - December 2020'!$H$2:$H$2047,Worksheet!J$3,'Orders - December 2020'!$C$2:$C$2047,Worksheet!$F235),"-")</f>
        <v>-</v>
      </c>
      <c r="K235" s="51" t="str">
        <f>IFERROR(AVERAGEIFS('Orders - December 2020'!$I$2:$I$2047,'Orders - December 2020'!$H$2:$H$2047,Worksheet!K$3,'Orders - December 2020'!$C$2:$C$2047,Worksheet!$F235),"-")</f>
        <v>-</v>
      </c>
      <c r="L235" s="51" t="str">
        <f>IFERROR(AVERAGEIFS('Orders - December 2020'!$I$2:$I$2047,'Orders - December 2020'!$H$2:$H$2047,Worksheet!L$3,'Orders - December 2020'!$C$2:$C$2047,Worksheet!$F235),"-")</f>
        <v>-</v>
      </c>
      <c r="M235" s="51" t="str">
        <f>IFERROR(AVERAGEIFS('Orders - December 2020'!$I$2:$I$2047,'Orders - December 2020'!$H$2:$H$2047,Worksheet!M$3,'Orders - December 2020'!$C$2:$C$2047,Worksheet!$F235),"-")</f>
        <v>-</v>
      </c>
      <c r="N235" s="51" t="str">
        <f>IFERROR(AVERAGEIFS('Orders - December 2020'!$I$2:$I$2047,'Orders - December 2020'!$H$2:$H$2047,Worksheet!N$3,'Orders - December 2020'!$C$2:$C$2047,Worksheet!$F235),"-")</f>
        <v>-</v>
      </c>
      <c r="O235" s="51" t="str">
        <f>IFERROR(AVERAGEIFS('Orders - December 2020'!$I$2:$I$2047,'Orders - December 2020'!$H$2:$H$2047,Worksheet!O$3,'Orders - December 2020'!$C$2:$C$2047,Worksheet!$F235),"-")</f>
        <v>-</v>
      </c>
      <c r="P235" s="51" t="str">
        <f>IFERROR(AVERAGEIFS('Orders - December 2020'!$I$2:$I$2047,'Orders - December 2020'!$H$2:$H$2047,Worksheet!P$3,'Orders - December 2020'!$C$2:$C$2047,Worksheet!$F235),"-")</f>
        <v>-</v>
      </c>
      <c r="Q235" s="51" t="str">
        <f>IFERROR(AVERAGEIFS('Orders - December 2020'!$I$2:$I$2047,'Orders - December 2020'!$H$2:$H$2047,Worksheet!Q$3,'Orders - December 2020'!$C$2:$C$2047,Worksheet!$F235),"-")</f>
        <v>-</v>
      </c>
      <c r="R235" s="51" t="str">
        <f>IFERROR(AVERAGEIFS('Orders - December 2020'!$I$2:$I$2047,'Orders - December 2020'!$H$2:$H$2047,Worksheet!R$3,'Orders - December 2020'!$C$2:$C$2047,Worksheet!$F235),"-")</f>
        <v>-</v>
      </c>
      <c r="S235" s="51" t="str">
        <f>IFERROR(AVERAGEIFS('Orders - December 2020'!$I$2:$I$2047,'Orders - December 2020'!$H$2:$H$2047,Worksheet!S$3,'Orders - December 2020'!$C$2:$C$2047,Worksheet!$F235),"-")</f>
        <v>-</v>
      </c>
      <c r="T235" s="51" t="str">
        <f>IFERROR(AVERAGEIFS('Orders - December 2020'!$I$2:$I$2047,'Orders - December 2020'!$H$2:$H$2047,Worksheet!T$3,'Orders - December 2020'!$C$2:$C$2047,Worksheet!$F235),"-")</f>
        <v>-</v>
      </c>
      <c r="U235" s="51" t="str">
        <f>IFERROR(AVERAGEIFS('Orders - December 2020'!$I$2:$I$2047,'Orders - December 2020'!$H$2:$H$2047,Worksheet!U$3,'Orders - December 2020'!$C$2:$C$2047,Worksheet!$F235),"-")</f>
        <v>-</v>
      </c>
      <c r="V235" s="51" t="str">
        <f>IFERROR(AVERAGEIFS('Orders - December 2020'!$I$2:$I$2047,'Orders - December 2020'!$H$2:$H$2047,Worksheet!V$3,'Orders - December 2020'!$C$2:$C$2047,Worksheet!$F235),"-")</f>
        <v>-</v>
      </c>
      <c r="W235" s="51" t="str">
        <f>IFERROR(AVERAGEIFS('Orders - December 2020'!$I$2:$I$2047,'Orders - December 2020'!$H$2:$H$2047,Worksheet!W$3,'Orders - December 2020'!$C$2:$C$2047,Worksheet!$F235),"-")</f>
        <v>-</v>
      </c>
      <c r="X235" s="51" t="str">
        <f>IFERROR(AVERAGEIFS('Orders - December 2020'!$I$2:$I$2047,'Orders - December 2020'!$H$2:$H$2047,Worksheet!X$3,'Orders - December 2020'!$C$2:$C$2047,Worksheet!$F235),"-")</f>
        <v>-</v>
      </c>
      <c r="Y235" s="51" t="str">
        <f>IFERROR(AVERAGEIFS('Orders - December 2020'!$I$2:$I$2047,'Orders - December 2020'!$H$2:$H$2047,Worksheet!Y$3,'Orders - December 2020'!$C$2:$C$2047,Worksheet!$F235),"-")</f>
        <v>-</v>
      </c>
      <c r="Z235" s="51" t="str">
        <f>IFERROR(AVERAGEIFS('Orders - December 2020'!$I$2:$I$2047,'Orders - December 2020'!$H$2:$H$2047,Worksheet!Z$3,'Orders - December 2020'!$C$2:$C$2047,Worksheet!$F235),"-")</f>
        <v>-</v>
      </c>
      <c r="AA235" s="51" t="str">
        <f>IFERROR(AVERAGEIFS('Orders - December 2020'!$I$2:$I$2047,'Orders - December 2020'!$H$2:$H$2047,Worksheet!AA$3,'Orders - December 2020'!$C$2:$C$2047,Worksheet!$F235),"-")</f>
        <v>-</v>
      </c>
      <c r="AB235" s="51" t="str">
        <f>IFERROR(AVERAGEIFS('Orders - December 2020'!$I$2:$I$2047,'Orders - December 2020'!$H$2:$H$2047,Worksheet!AB$3,'Orders - December 2020'!$C$2:$C$2047,Worksheet!$F235),"-")</f>
        <v>-</v>
      </c>
      <c r="AC235" s="51" t="str">
        <f>IFERROR(AVERAGEIFS('Orders - December 2020'!$I$2:$I$2047,'Orders - December 2020'!$H$2:$H$2047,Worksheet!AC$3,'Orders - December 2020'!$C$2:$C$2047,Worksheet!$F235),"-")</f>
        <v>-</v>
      </c>
      <c r="AD235" s="51" t="str">
        <f>IFERROR(AVERAGEIFS('Orders - December 2020'!$I$2:$I$2047,'Orders - December 2020'!$H$2:$H$2047,Worksheet!AD$3,'Orders - December 2020'!$C$2:$C$2047,Worksheet!$F235),"-")</f>
        <v>-</v>
      </c>
      <c r="AE235" s="51" t="str">
        <f>IFERROR(AVERAGEIFS('Orders - December 2020'!$I$2:$I$2047,'Orders - December 2020'!$H$2:$H$2047,Worksheet!AE$3,'Orders - December 2020'!$C$2:$C$2047,Worksheet!$F235),"-")</f>
        <v>-</v>
      </c>
      <c r="AF235" s="51" t="str">
        <f>IFERROR(AVERAGEIFS('Orders - December 2020'!$I$2:$I$2047,'Orders - December 2020'!$H$2:$H$2047,Worksheet!AF$3,'Orders - December 2020'!$C$2:$C$2047,Worksheet!$F235),"-")</f>
        <v>-</v>
      </c>
      <c r="AG235" s="51" t="str">
        <f>IFERROR(AVERAGEIFS('Orders - December 2020'!$I$2:$I$2047,'Orders - December 2020'!$H$2:$H$2047,Worksheet!AG$3,'Orders - December 2020'!$C$2:$C$2047,Worksheet!$F235),"-")</f>
        <v>-</v>
      </c>
      <c r="AH235" s="51" t="str">
        <f>IFERROR(AVERAGEIFS('Orders - December 2020'!$I$2:$I$2047,'Orders - December 2020'!$H$2:$H$2047,Worksheet!AH$3,'Orders - December 2020'!$C$2:$C$2047,Worksheet!$F235),"-")</f>
        <v>-</v>
      </c>
      <c r="AI235" s="51" t="str">
        <f>IFERROR(AVERAGEIFS('Orders - December 2020'!$I$2:$I$2047,'Orders - December 2020'!$H$2:$H$2047,Worksheet!AI$3,'Orders - December 2020'!$C$2:$C$2047,Worksheet!$F235),"-")</f>
        <v>-</v>
      </c>
      <c r="AJ235" s="51" t="str">
        <f>IFERROR(AVERAGEIFS('Orders - December 2020'!$I$2:$I$2047,'Orders - December 2020'!$H$2:$H$2047,Worksheet!AJ$3,'Orders - December 2020'!$C$2:$C$2047,Worksheet!$F235),"-")</f>
        <v>-</v>
      </c>
      <c r="AK235" s="51" t="str">
        <f>IFERROR(AVERAGEIFS('Orders - December 2020'!$I$2:$I$2047,'Orders - December 2020'!$H$2:$H$2047,Worksheet!AK$3,'Orders - December 2020'!$C$2:$C$2047,Worksheet!$F235),"-")</f>
        <v>-</v>
      </c>
      <c r="AL235" s="51" t="str">
        <f>IFERROR(AVERAGEIFS('Orders - December 2020'!$I$2:$I$2047,'Orders - December 2020'!$H$2:$H$2047,Worksheet!AL$3,'Orders - December 2020'!$C$2:$C$2047,Worksheet!$F235),"-")</f>
        <v>-</v>
      </c>
      <c r="AM235" s="51" t="str">
        <f>IFERROR(AVERAGEIFS('Orders - December 2020'!$I$2:$I$2047,'Orders - December 2020'!$H$2:$H$2047,Worksheet!AM$3,'Orders - December 2020'!$C$2:$C$2047,Worksheet!$F235),"-")</f>
        <v>-</v>
      </c>
      <c r="AN235" s="51" t="str">
        <f>IFERROR(AVERAGEIFS('Orders - December 2020'!$I$2:$I$2047,'Orders - December 2020'!$H$2:$H$2047,Worksheet!AN$3,'Orders - December 2020'!$C$2:$C$2047,Worksheet!$F235),"-")</f>
        <v>-</v>
      </c>
      <c r="AO235" s="51" t="str">
        <f>IFERROR(AVERAGEIFS('Orders - December 2020'!$I$2:$I$2047,'Orders - December 2020'!$H$2:$H$2047,Worksheet!AO$3,'Orders - December 2020'!$C$2:$C$2047,Worksheet!$F235),"-")</f>
        <v>-</v>
      </c>
      <c r="AP235" s="51" t="str">
        <f>IFERROR(AVERAGEIFS('Orders - December 2020'!$I$2:$I$2047,'Orders - December 2020'!$H$2:$H$2047,Worksheet!AP$3,'Orders - December 2020'!$C$2:$C$2047,Worksheet!$F235),"-")</f>
        <v>-</v>
      </c>
      <c r="AQ235" s="51" t="str">
        <f>IFERROR(AVERAGEIFS('Orders - December 2020'!$I$2:$I$2047,'Orders - December 2020'!$H$2:$H$2047,Worksheet!AQ$3,'Orders - December 2020'!$C$2:$C$2047,Worksheet!$F235),"-")</f>
        <v>-</v>
      </c>
      <c r="AR235" s="51" t="str">
        <f>IFERROR(AVERAGEIFS('Orders - December 2020'!$I$2:$I$2047,'Orders - December 2020'!$H$2:$H$2047,Worksheet!AR$3,'Orders - December 2020'!$C$2:$C$2047,Worksheet!$F235),"-")</f>
        <v>-</v>
      </c>
      <c r="AS235" s="51" t="str">
        <f>IFERROR(AVERAGEIFS('Orders - December 2020'!$I$2:$I$2047,'Orders - December 2020'!$H$2:$H$2047,Worksheet!AS$3,'Orders - December 2020'!$C$2:$C$2047,Worksheet!$F235),"-")</f>
        <v>-</v>
      </c>
      <c r="AT235" s="51" t="str">
        <f>IFERROR(AVERAGEIFS('Orders - December 2020'!$I$2:$I$2047,'Orders - December 2020'!$H$2:$H$2047,Worksheet!AT$3,'Orders - December 2020'!$C$2:$C$2047,Worksheet!$F235),"-")</f>
        <v>-</v>
      </c>
      <c r="AU235" s="51" t="str">
        <f>IFERROR(AVERAGEIFS('Orders - December 2020'!$I$2:$I$2047,'Orders - December 2020'!$H$2:$H$2047,Worksheet!AU$3,'Orders - December 2020'!$C$2:$C$2047,Worksheet!$F235),"-")</f>
        <v>-</v>
      </c>
      <c r="AV235" s="51" t="str">
        <f>IFERROR(AVERAGEIFS('Orders - December 2020'!$I$2:$I$2047,'Orders - December 2020'!$H$2:$H$2047,Worksheet!AV$3,'Orders - December 2020'!$C$2:$C$2047,Worksheet!$F235),"-")</f>
        <v>-</v>
      </c>
      <c r="AW235" s="51" t="str">
        <f>IFERROR(AVERAGEIFS('Orders - December 2020'!$I$2:$I$2047,'Orders - December 2020'!$H$2:$H$2047,Worksheet!AW$3,'Orders - December 2020'!$C$2:$C$2047,Worksheet!$F235),"-")</f>
        <v>-</v>
      </c>
      <c r="AX235" s="51" t="str">
        <f>IFERROR(AVERAGEIFS('Orders - December 2020'!$I$2:$I$2047,'Orders - December 2020'!$H$2:$H$2047,Worksheet!AX$3,'Orders - December 2020'!$C$2:$C$2047,Worksheet!$F235),"-")</f>
        <v>-</v>
      </c>
      <c r="AY235" s="51" t="str">
        <f>IFERROR(AVERAGEIFS('Orders - December 2020'!$I$2:$I$2047,'Orders - December 2020'!$H$2:$H$2047,Worksheet!AY$3,'Orders - December 2020'!$C$2:$C$2047,Worksheet!$F235),"-")</f>
        <v>-</v>
      </c>
      <c r="AZ235" s="51" t="str">
        <f>IFERROR(AVERAGEIFS('Orders - December 2020'!$I$2:$I$2047,'Orders - December 2020'!$H$2:$H$2047,Worksheet!AZ$3,'Orders - December 2020'!$C$2:$C$2047,Worksheet!$F235),"-")</f>
        <v>-</v>
      </c>
      <c r="BA235" s="51" t="str">
        <f>IFERROR(AVERAGEIFS('Orders - December 2020'!$I$2:$I$2047,'Orders - December 2020'!$H$2:$H$2047,Worksheet!BA$3,'Orders - December 2020'!$C$2:$C$2047,Worksheet!$F235),"-")</f>
        <v>-</v>
      </c>
      <c r="BB235" s="51" t="str">
        <f>IFERROR(AVERAGEIFS('Orders - December 2020'!$I$2:$I$2047,'Orders - December 2020'!$H$2:$H$2047,Worksheet!BB$3,'Orders - December 2020'!$C$2:$C$2047,Worksheet!$F235),"-")</f>
        <v>-</v>
      </c>
      <c r="BC235" s="51" t="str">
        <f>IFERROR(AVERAGEIFS('Orders - December 2020'!$I$2:$I$2047,'Orders - December 2020'!$H$2:$H$2047,Worksheet!BC$3,'Orders - December 2020'!$C$2:$C$2047,Worksheet!$F235),"-")</f>
        <v>-</v>
      </c>
      <c r="BD235" s="51" t="str">
        <f>IFERROR(AVERAGEIFS('Orders - December 2020'!$I$2:$I$2047,'Orders - December 2020'!$H$2:$H$2047,Worksheet!BD$3,'Orders - December 2020'!$C$2:$C$2047,Worksheet!$F235),"-")</f>
        <v>-</v>
      </c>
      <c r="BE235" s="51" t="str">
        <f>IFERROR(AVERAGEIFS('Orders - December 2020'!$I$2:$I$2047,'Orders - December 2020'!$H$2:$H$2047,Worksheet!BE$3,'Orders - December 2020'!$C$2:$C$2047,Worksheet!$F235),"-")</f>
        <v>-</v>
      </c>
      <c r="BF235" s="51" t="str">
        <f>IFERROR(AVERAGEIFS('Orders - December 2020'!$I$2:$I$2047,'Orders - December 2020'!$H$2:$H$2047,Worksheet!BF$3,'Orders - December 2020'!$C$2:$C$2047,Worksheet!$F235),"-")</f>
        <v>-</v>
      </c>
      <c r="BG235" s="51" t="str">
        <f>IFERROR(AVERAGEIFS('Orders - December 2020'!$I$2:$I$2047,'Orders - December 2020'!$H$2:$H$2047,Worksheet!BG$3,'Orders - December 2020'!$C$2:$C$2047,Worksheet!$F235),"-")</f>
        <v>-</v>
      </c>
      <c r="BH235" s="51" t="str">
        <f>IFERROR(AVERAGEIFS('Orders - December 2020'!$I$2:$I$2047,'Orders - December 2020'!$H$2:$H$2047,Worksheet!BH$3,'Orders - December 2020'!$C$2:$C$2047,Worksheet!$F235),"-")</f>
        <v>-</v>
      </c>
      <c r="BI235" s="51" t="str">
        <f>IFERROR(AVERAGEIFS('Orders - December 2020'!$I$2:$I$2047,'Orders - December 2020'!$H$2:$H$2047,Worksheet!BI$3,'Orders - December 2020'!$C$2:$C$2047,Worksheet!$F235),"-")</f>
        <v>-</v>
      </c>
      <c r="BJ235" s="51" t="str">
        <f>IFERROR(AVERAGEIFS('Orders - December 2020'!$I$2:$I$2047,'Orders - December 2020'!$H$2:$H$2047,Worksheet!BJ$3,'Orders - December 2020'!$C$2:$C$2047,Worksheet!$F235),"-")</f>
        <v>-</v>
      </c>
      <c r="BK235" s="51" t="str">
        <f>IFERROR(AVERAGEIFS('Orders - December 2020'!$I$2:$I$2047,'Orders - December 2020'!$H$2:$H$2047,Worksheet!BK$3,'Orders - December 2020'!$C$2:$C$2047,Worksheet!$F235),"-")</f>
        <v>-</v>
      </c>
      <c r="BL235" s="51" t="str">
        <f>IFERROR(AVERAGEIFS('Orders - December 2020'!$I$2:$I$2047,'Orders - December 2020'!$H$2:$H$2047,Worksheet!BL$3,'Orders - December 2020'!$C$2:$C$2047,Worksheet!$F235),"-")</f>
        <v>-</v>
      </c>
      <c r="BM235" s="51" t="str">
        <f>IFERROR(AVERAGEIFS('Orders - December 2020'!$I$2:$I$2047,'Orders - December 2020'!$H$2:$H$2047,Worksheet!BM$3,'Orders - December 2020'!$C$2:$C$2047,Worksheet!$F235),"-")</f>
        <v>-</v>
      </c>
      <c r="BN235" s="51" t="str">
        <f>IFERROR(AVERAGEIFS('Orders - December 2020'!$I$2:$I$2047,'Orders - December 2020'!$H$2:$H$2047,Worksheet!BN$3,'Orders - December 2020'!$C$2:$C$2047,Worksheet!$F235),"-")</f>
        <v>-</v>
      </c>
      <c r="BO235" s="51" t="str">
        <f>IFERROR(AVERAGEIFS('Orders - December 2020'!$I$2:$I$2047,'Orders - December 2020'!$H$2:$H$2047,Worksheet!BO$3,'Orders - December 2020'!$C$2:$C$2047,Worksheet!$F235),"-")</f>
        <v>-</v>
      </c>
      <c r="BP235" s="51" t="str">
        <f>IFERROR(AVERAGEIFS('Orders - December 2020'!$I$2:$I$2047,'Orders - December 2020'!$H$2:$H$2047,Worksheet!BP$3,'Orders - December 2020'!$C$2:$C$2047,Worksheet!$F235),"-")</f>
        <v>-</v>
      </c>
      <c r="BQ235" s="51" t="str">
        <f>IFERROR(AVERAGEIFS('Orders - December 2020'!$I$2:$I$2047,'Orders - December 2020'!$H$2:$H$2047,Worksheet!BQ$3,'Orders - December 2020'!$C$2:$C$2047,Worksheet!$F235),"-")</f>
        <v>-</v>
      </c>
      <c r="BR235" s="51" t="str">
        <f>IFERROR(AVERAGEIFS('Orders - December 2020'!$I$2:$I$2047,'Orders - December 2020'!$H$2:$H$2047,Worksheet!BR$3,'Orders - December 2020'!$C$2:$C$2047,Worksheet!$F235),"-")</f>
        <v>-</v>
      </c>
      <c r="BS235" s="51" t="str">
        <f>IFERROR(AVERAGEIFS('Orders - December 2020'!$I$2:$I$2047,'Orders - December 2020'!$H$2:$H$2047,Worksheet!BS$3,'Orders - December 2020'!$C$2:$C$2047,Worksheet!$F235),"-")</f>
        <v>-</v>
      </c>
      <c r="BT235" s="51" t="str">
        <f>IFERROR(AVERAGEIFS('Orders - December 2020'!$I$2:$I$2047,'Orders - December 2020'!$H$2:$H$2047,Worksheet!BT$3,'Orders - December 2020'!$C$2:$C$2047,Worksheet!$F235),"-")</f>
        <v>-</v>
      </c>
      <c r="BU235" s="51" t="str">
        <f>IFERROR(AVERAGEIFS('Orders - December 2020'!$I$2:$I$2047,'Orders - December 2020'!$H$2:$H$2047,Worksheet!BU$3,'Orders - December 2020'!$C$2:$C$2047,Worksheet!$F235),"-")</f>
        <v>-</v>
      </c>
      <c r="BV235" s="51" t="str">
        <f>IFERROR(AVERAGEIFS('Orders - December 2020'!$I$2:$I$2047,'Orders - December 2020'!$H$2:$H$2047,Worksheet!BV$3,'Orders - December 2020'!$C$2:$C$2047,Worksheet!$F235),"-")</f>
        <v>-</v>
      </c>
      <c r="BW235" s="51" t="str">
        <f>IFERROR(AVERAGEIFS('Orders - December 2020'!$I$2:$I$2047,'Orders - December 2020'!$H$2:$H$2047,Worksheet!BW$3,'Orders - December 2020'!$C$2:$C$2047,Worksheet!$F235),"-")</f>
        <v>-</v>
      </c>
      <c r="BX235" s="51" t="str">
        <f>IFERROR(AVERAGEIFS('Orders - December 2020'!$I$2:$I$2047,'Orders - December 2020'!$H$2:$H$2047,Worksheet!BX$3,'Orders - December 2020'!$C$2:$C$2047,Worksheet!$F235),"-")</f>
        <v>-</v>
      </c>
      <c r="BY235" s="51" t="str">
        <f>IFERROR(AVERAGEIFS('Orders - December 2020'!$I$2:$I$2047,'Orders - December 2020'!$H$2:$H$2047,Worksheet!BY$3,'Orders - December 2020'!$C$2:$C$2047,Worksheet!$F235),"-")</f>
        <v>-</v>
      </c>
      <c r="BZ235" s="51" t="str">
        <f>IFERROR(AVERAGEIFS('Orders - December 2020'!$I$2:$I$2047,'Orders - December 2020'!$H$2:$H$2047,Worksheet!BZ$3,'Orders - December 2020'!$C$2:$C$2047,Worksheet!$F235),"-")</f>
        <v>-</v>
      </c>
      <c r="CA235" s="51" t="str">
        <f>IFERROR(AVERAGEIFS('Orders - December 2020'!$I$2:$I$2047,'Orders - December 2020'!$H$2:$H$2047,Worksheet!CA$3,'Orders - December 2020'!$C$2:$C$2047,Worksheet!$F235),"-")</f>
        <v>-</v>
      </c>
      <c r="CB235" s="51" t="str">
        <f>IFERROR(AVERAGEIFS('Orders - December 2020'!$I$2:$I$2047,'Orders - December 2020'!$H$2:$H$2047,Worksheet!CB$3,'Orders - December 2020'!$C$2:$C$2047,Worksheet!$F235),"-")</f>
        <v>-</v>
      </c>
      <c r="CC235" s="51" t="str">
        <f>IFERROR(AVERAGEIFS('Orders - December 2020'!$I$2:$I$2047,'Orders - December 2020'!$H$2:$H$2047,Worksheet!CC$3,'Orders - December 2020'!$C$2:$C$2047,Worksheet!$F235),"-")</f>
        <v>-</v>
      </c>
      <c r="CD235" s="51" t="str">
        <f>IFERROR(AVERAGEIFS('Orders - December 2020'!$I$2:$I$2047,'Orders - December 2020'!$H$2:$H$2047,Worksheet!CD$3,'Orders - December 2020'!$C$2:$C$2047,Worksheet!$F235),"-")</f>
        <v>-</v>
      </c>
      <c r="CE235" s="51" t="str">
        <f>IFERROR(AVERAGEIFS('Orders - December 2020'!$I$2:$I$2047,'Orders - December 2020'!$H$2:$H$2047,Worksheet!CE$3,'Orders - December 2020'!$C$2:$C$2047,Worksheet!$F235),"-")</f>
        <v>-</v>
      </c>
      <c r="CF235" s="51" t="str">
        <f>IFERROR(AVERAGEIFS('Orders - December 2020'!$I$2:$I$2047,'Orders - December 2020'!$H$2:$H$2047,Worksheet!CF$3,'Orders - December 2020'!$C$2:$C$2047,Worksheet!$F235),"-")</f>
        <v>-</v>
      </c>
      <c r="CG235" s="51" t="str">
        <f>IFERROR(AVERAGEIFS('Orders - December 2020'!$I$2:$I$2047,'Orders - December 2020'!$H$2:$H$2047,Worksheet!CG$3,'Orders - December 2020'!$C$2:$C$2047,Worksheet!$F235),"-")</f>
        <v>-</v>
      </c>
      <c r="CH235" s="51" t="str">
        <f>IFERROR(AVERAGEIFS('Orders - December 2020'!$I$2:$I$2047,'Orders - December 2020'!$H$2:$H$2047,Worksheet!CH$3,'Orders - December 2020'!$C$2:$C$2047,Worksheet!$F235),"-")</f>
        <v>-</v>
      </c>
      <c r="CI235" s="51" t="str">
        <f>IFERROR(AVERAGEIFS('Orders - December 2020'!$I$2:$I$2047,'Orders - December 2020'!$H$2:$H$2047,Worksheet!CI$3,'Orders - December 2020'!$C$2:$C$2047,Worksheet!$F235),"-")</f>
        <v>-</v>
      </c>
      <c r="CJ235" s="51" t="str">
        <f>IFERROR(AVERAGEIFS('Orders - December 2020'!$I$2:$I$2047,'Orders - December 2020'!$H$2:$H$2047,Worksheet!CJ$3,'Orders - December 2020'!$C$2:$C$2047,Worksheet!$F235),"-")</f>
        <v>-</v>
      </c>
      <c r="CK235" s="51" t="str">
        <f>IFERROR(AVERAGEIFS('Orders - December 2020'!$I$2:$I$2047,'Orders - December 2020'!$H$2:$H$2047,Worksheet!CK$3,'Orders - December 2020'!$C$2:$C$2047,Worksheet!$F235),"-")</f>
        <v>-</v>
      </c>
      <c r="CL235" s="51" t="str">
        <f>IFERROR(AVERAGEIFS('Orders - December 2020'!$I$2:$I$2047,'Orders - December 2020'!$H$2:$H$2047,Worksheet!CL$3,'Orders - December 2020'!$C$2:$C$2047,Worksheet!$F235),"-")</f>
        <v>-</v>
      </c>
      <c r="CM235" s="51" t="str">
        <f>IFERROR(AVERAGEIFS('Orders - December 2020'!$I$2:$I$2047,'Orders - December 2020'!$H$2:$H$2047,Worksheet!CM$3,'Orders - December 2020'!$C$2:$C$2047,Worksheet!$F235),"-")</f>
        <v>-</v>
      </c>
      <c r="CN235" s="51" t="str">
        <f>IFERROR(AVERAGEIFS('Orders - December 2020'!$I$2:$I$2047,'Orders - December 2020'!$H$2:$H$2047,Worksheet!CN$3,'Orders - December 2020'!$C$2:$C$2047,Worksheet!$F235),"-")</f>
        <v>-</v>
      </c>
      <c r="CO235" s="51" t="str">
        <f>IFERROR(AVERAGEIFS('Orders - December 2020'!$I$2:$I$2047,'Orders - December 2020'!$H$2:$H$2047,Worksheet!CO$3,'Orders - December 2020'!$C$2:$C$2047,Worksheet!$F235),"-")</f>
        <v>-</v>
      </c>
      <c r="CP235" s="51" t="str">
        <f>IFERROR(AVERAGEIFS('Orders - December 2020'!$I$2:$I$2047,'Orders - December 2020'!$H$2:$H$2047,Worksheet!CP$3,'Orders - December 2020'!$C$2:$C$2047,Worksheet!$F235),"-")</f>
        <v>-</v>
      </c>
      <c r="CQ235" s="51" t="str">
        <f>IFERROR(AVERAGEIFS('Orders - December 2020'!$I$2:$I$2047,'Orders - December 2020'!$H$2:$H$2047,Worksheet!CQ$3,'Orders - December 2020'!$C$2:$C$2047,Worksheet!$F235),"-")</f>
        <v>-</v>
      </c>
      <c r="CR235" s="51" t="str">
        <f>IFERROR(AVERAGEIFS('Orders - December 2020'!$I$2:$I$2047,'Orders - December 2020'!$H$2:$H$2047,Worksheet!CR$3,'Orders - December 2020'!$C$2:$C$2047,Worksheet!$F235),"-")</f>
        <v>-</v>
      </c>
      <c r="CS235" s="51" t="str">
        <f>IFERROR(AVERAGEIFS('Orders - December 2020'!$I$2:$I$2047,'Orders - December 2020'!$H$2:$H$2047,Worksheet!CS$3,'Orders - December 2020'!$C$2:$C$2047,Worksheet!$F235),"-")</f>
        <v>-</v>
      </c>
      <c r="CT235" s="51" t="str">
        <f>IFERROR(AVERAGEIFS('Orders - December 2020'!$I$2:$I$2047,'Orders - December 2020'!$H$2:$H$2047,Worksheet!CT$3,'Orders - December 2020'!$C$2:$C$2047,Worksheet!$F235),"-")</f>
        <v>-</v>
      </c>
      <c r="CU235" s="51" t="str">
        <f>IFERROR(AVERAGEIFS('Orders - December 2020'!$I$2:$I$2047,'Orders - December 2020'!$H$2:$H$2047,Worksheet!CU$3,'Orders - December 2020'!$C$2:$C$2047,Worksheet!$F235),"-")</f>
        <v>-</v>
      </c>
      <c r="CV235" s="51" t="str">
        <f>IFERROR(AVERAGEIFS('Orders - December 2020'!$I$2:$I$2047,'Orders - December 2020'!$H$2:$H$2047,Worksheet!CV$3,'Orders - December 2020'!$C$2:$C$2047,Worksheet!$F235),"-")</f>
        <v>-</v>
      </c>
      <c r="CW235" s="51" t="str">
        <f>IFERROR(AVERAGEIFS('Orders - December 2020'!$I$2:$I$2047,'Orders - December 2020'!$H$2:$H$2047,Worksheet!CW$3,'Orders - December 2020'!$C$2:$C$2047,Worksheet!$F235),"-")</f>
        <v>-</v>
      </c>
      <c r="CX235" s="51" t="str">
        <f>IFERROR(AVERAGEIFS('Orders - December 2020'!$I$2:$I$2047,'Orders - December 2020'!$H$2:$H$2047,Worksheet!CX$3,'Orders - December 2020'!$C$2:$C$2047,Worksheet!$F235),"-")</f>
        <v>-</v>
      </c>
      <c r="CY235" s="51" t="str">
        <f>IFERROR(AVERAGEIFS('Orders - December 2020'!$I$2:$I$2047,'Orders - December 2020'!$H$2:$H$2047,Worksheet!CY$3,'Orders - December 2020'!$C$2:$C$2047,Worksheet!$F235),"-")</f>
        <v>-</v>
      </c>
      <c r="CZ235" s="51" t="str">
        <f>IFERROR(AVERAGEIFS('Orders - December 2020'!$I$2:$I$2047,'Orders - December 2020'!$H$2:$H$2047,Worksheet!CZ$3,'Orders - December 2020'!$C$2:$C$2047,Worksheet!$F235),"-")</f>
        <v>-</v>
      </c>
      <c r="DA235" s="51" t="str">
        <f>IFERROR(AVERAGEIFS('Orders - December 2020'!$I$2:$I$2047,'Orders - December 2020'!$H$2:$H$2047,Worksheet!DA$3,'Orders - December 2020'!$C$2:$C$2047,Worksheet!$F235),"-")</f>
        <v>-</v>
      </c>
      <c r="DB235" s="51" t="str">
        <f>IFERROR(AVERAGEIFS('Orders - December 2020'!$I$2:$I$2047,'Orders - December 2020'!$H$2:$H$2047,Worksheet!DB$3,'Orders - December 2020'!$C$2:$C$2047,Worksheet!$F235),"-")</f>
        <v>-</v>
      </c>
      <c r="DC235" s="51" t="str">
        <f>IFERROR(AVERAGEIFS('Orders - December 2020'!$I$2:$I$2047,'Orders - December 2020'!$H$2:$H$2047,Worksheet!DC$3,'Orders - December 2020'!$C$2:$C$2047,Worksheet!$F235),"-")</f>
        <v>-</v>
      </c>
      <c r="DD235" s="51" t="str">
        <f>IFERROR(AVERAGEIFS('Orders - December 2020'!$I$2:$I$2047,'Orders - December 2020'!$H$2:$H$2047,Worksheet!DD$3,'Orders - December 2020'!$C$2:$C$2047,Worksheet!$F235),"-")</f>
        <v>-</v>
      </c>
      <c r="DE235" s="51" t="str">
        <f>IFERROR(AVERAGEIFS('Orders - December 2020'!$I$2:$I$2047,'Orders - December 2020'!$H$2:$H$2047,Worksheet!DE$3,'Orders - December 2020'!$C$2:$C$2047,Worksheet!$F235),"-")</f>
        <v>-</v>
      </c>
      <c r="DF235" s="51" t="str">
        <f>IFERROR(AVERAGEIFS('Orders - December 2020'!$I$2:$I$2047,'Orders - December 2020'!$H$2:$H$2047,Worksheet!DF$3,'Orders - December 2020'!$C$2:$C$2047,Worksheet!$F235),"-")</f>
        <v>-</v>
      </c>
      <c r="DG235" s="51" t="str">
        <f>IFERROR(AVERAGEIFS('Orders - December 2020'!$I$2:$I$2047,'Orders - December 2020'!$H$2:$H$2047,Worksheet!DG$3,'Orders - December 2020'!$C$2:$C$2047,Worksheet!$F235),"-")</f>
        <v>-</v>
      </c>
      <c r="DH235" s="51" t="str">
        <f>IFERROR(AVERAGEIFS('Orders - December 2020'!$I$2:$I$2047,'Orders - December 2020'!$H$2:$H$2047,Worksheet!DH$3,'Orders - December 2020'!$C$2:$C$2047,Worksheet!$F235),"-")</f>
        <v>-</v>
      </c>
      <c r="DI235" s="51" t="str">
        <f>IFERROR(AVERAGEIFS('Orders - December 2020'!$I$2:$I$2047,'Orders - December 2020'!$H$2:$H$2047,Worksheet!DI$3,'Orders - December 2020'!$C$2:$C$2047,Worksheet!$F235),"-")</f>
        <v>-</v>
      </c>
      <c r="DJ235" s="51" t="str">
        <f>IFERROR(AVERAGEIFS('Orders - December 2020'!$I$2:$I$2047,'Orders - December 2020'!$H$2:$H$2047,Worksheet!DJ$3,'Orders - December 2020'!$C$2:$C$2047,Worksheet!$F235),"-")</f>
        <v>-</v>
      </c>
      <c r="DK235" s="51" t="str">
        <f>IFERROR(AVERAGEIFS('Orders - December 2020'!$I$2:$I$2047,'Orders - December 2020'!$H$2:$H$2047,Worksheet!DK$3,'Orders - December 2020'!$C$2:$C$2047,Worksheet!$F235),"-")</f>
        <v>-</v>
      </c>
      <c r="DL235" s="51" t="str">
        <f>IFERROR(AVERAGEIFS('Orders - December 2020'!$I$2:$I$2047,'Orders - December 2020'!$H$2:$H$2047,Worksheet!DL$3,'Orders - December 2020'!$C$2:$C$2047,Worksheet!$F235),"-")</f>
        <v>-</v>
      </c>
      <c r="DM235" s="51" t="str">
        <f>IFERROR(AVERAGEIFS('Orders - December 2020'!$I$2:$I$2047,'Orders - December 2020'!$H$2:$H$2047,Worksheet!DM$3,'Orders - December 2020'!$C$2:$C$2047,Worksheet!$F235),"-")</f>
        <v>-</v>
      </c>
      <c r="DN235" s="51" t="str">
        <f>IFERROR(AVERAGEIFS('Orders - December 2020'!$I$2:$I$2047,'Orders - December 2020'!$H$2:$H$2047,Worksheet!DN$3,'Orders - December 2020'!$C$2:$C$2047,Worksheet!$F235),"-")</f>
        <v>-</v>
      </c>
      <c r="DO235" s="51" t="str">
        <f>IFERROR(AVERAGEIFS('Orders - December 2020'!$I$2:$I$2047,'Orders - December 2020'!$H$2:$H$2047,Worksheet!DO$3,'Orders - December 2020'!$C$2:$C$2047,Worksheet!$F235),"-")</f>
        <v>-</v>
      </c>
      <c r="DP235" s="51" t="str">
        <f>IFERROR(AVERAGEIFS('Orders - December 2020'!$I$2:$I$2047,'Orders - December 2020'!$H$2:$H$2047,Worksheet!DP$3,'Orders - December 2020'!$C$2:$C$2047,Worksheet!$F235),"-")</f>
        <v>-</v>
      </c>
      <c r="DQ235" s="51" t="str">
        <f>IFERROR(AVERAGEIFS('Orders - December 2020'!$I$2:$I$2047,'Orders - December 2020'!$H$2:$H$2047,Worksheet!DQ$3,'Orders - December 2020'!$C$2:$C$2047,Worksheet!$F235),"-")</f>
        <v>-</v>
      </c>
      <c r="DR235" s="51" t="str">
        <f>IFERROR(AVERAGEIFS('Orders - December 2020'!$I$2:$I$2047,'Orders - December 2020'!$H$2:$H$2047,Worksheet!DR$3,'Orders - December 2020'!$C$2:$C$2047,Worksheet!$F235),"-")</f>
        <v>-</v>
      </c>
      <c r="DS235" s="51" t="str">
        <f>IFERROR(AVERAGEIFS('Orders - December 2020'!$I$2:$I$2047,'Orders - December 2020'!$H$2:$H$2047,Worksheet!DS$3,'Orders - December 2020'!$C$2:$C$2047,Worksheet!$F235),"-")</f>
        <v>-</v>
      </c>
      <c r="DT235" s="51" t="str">
        <f>IFERROR(AVERAGEIFS('Orders - December 2020'!$I$2:$I$2047,'Orders - December 2020'!$H$2:$H$2047,Worksheet!DT$3,'Orders - December 2020'!$C$2:$C$2047,Worksheet!$F235),"-")</f>
        <v>-</v>
      </c>
      <c r="DU235" s="51" t="str">
        <f>IFERROR(AVERAGEIFS('Orders - December 2020'!$I$2:$I$2047,'Orders - December 2020'!$H$2:$H$2047,Worksheet!DU$3,'Orders - December 2020'!$C$2:$C$2047,Worksheet!$F235),"-")</f>
        <v>-</v>
      </c>
      <c r="DV235" s="51" t="str">
        <f>IFERROR(AVERAGEIFS('Orders - December 2020'!$I$2:$I$2047,'Orders - December 2020'!$H$2:$H$2047,Worksheet!DV$3,'Orders - December 2020'!$C$2:$C$2047,Worksheet!$F235),"-")</f>
        <v>-</v>
      </c>
      <c r="DW235" s="51" t="str">
        <f>IFERROR(AVERAGEIFS('Orders - December 2020'!$I$2:$I$2047,'Orders - December 2020'!$H$2:$H$2047,Worksheet!DW$3,'Orders - December 2020'!$C$2:$C$2047,Worksheet!$F235),"-")</f>
        <v>-</v>
      </c>
      <c r="DX235" s="51" t="str">
        <f>IFERROR(AVERAGEIFS('Orders - December 2020'!$I$2:$I$2047,'Orders - December 2020'!$H$2:$H$2047,Worksheet!DX$3,'Orders - December 2020'!$C$2:$C$2047,Worksheet!$F235),"-")</f>
        <v>-</v>
      </c>
      <c r="DY235" s="51" t="str">
        <f>IFERROR(AVERAGEIFS('Orders - December 2020'!$I$2:$I$2047,'Orders - December 2020'!$H$2:$H$2047,Worksheet!DY$3,'Orders - December 2020'!$C$2:$C$2047,Worksheet!$F235),"-")</f>
        <v>-</v>
      </c>
      <c r="DZ235" s="51" t="str">
        <f>IFERROR(AVERAGEIFS('Orders - December 2020'!$I$2:$I$2047,'Orders - December 2020'!$H$2:$H$2047,Worksheet!DZ$3,'Orders - December 2020'!$C$2:$C$2047,Worksheet!$F235),"-")</f>
        <v>-</v>
      </c>
      <c r="EA235" s="51" t="str">
        <f>IFERROR(AVERAGEIFS('Orders - December 2020'!$I$2:$I$2047,'Orders - December 2020'!$H$2:$H$2047,Worksheet!EA$3,'Orders - December 2020'!$C$2:$C$2047,Worksheet!$F235),"-")</f>
        <v>-</v>
      </c>
      <c r="EB235" s="51" t="str">
        <f>IFERROR(AVERAGEIFS('Orders - December 2020'!$I$2:$I$2047,'Orders - December 2020'!$H$2:$H$2047,Worksheet!EB$3,'Orders - December 2020'!$C$2:$C$2047,Worksheet!$F235),"-")</f>
        <v>-</v>
      </c>
      <c r="EC235" s="51">
        <f>IFERROR(AVERAGEIFS('Orders - December 2020'!$I$2:$I$2047,'Orders - December 2020'!$H$2:$H$2047,Worksheet!EC$3,'Orders - December 2020'!$C$2:$C$2047,Worksheet!$F235),"-")</f>
        <v>1</v>
      </c>
      <c r="ED235" s="51" t="str">
        <f>IFERROR(AVERAGEIFS('Orders - December 2020'!$I$2:$I$2047,'Orders - December 2020'!$H$2:$H$2047,Worksheet!ED$3,'Orders - December 2020'!$C$2:$C$2047,Worksheet!$F235),"-")</f>
        <v>-</v>
      </c>
      <c r="EE235" s="51" t="str">
        <f>IFERROR(AVERAGEIFS('Orders - December 2020'!$I$2:$I$2047,'Orders - December 2020'!$H$2:$H$2047,Worksheet!EE$3,'Orders - December 2020'!$C$2:$C$2047,Worksheet!$F235),"-")</f>
        <v>-</v>
      </c>
      <c r="EF235" s="51" t="str">
        <f>IFERROR(AVERAGEIFS('Orders - December 2020'!$I$2:$I$2047,'Orders - December 2020'!$H$2:$H$2047,Worksheet!EF$3,'Orders - December 2020'!$C$2:$C$2047,Worksheet!$F235),"-")</f>
        <v>-</v>
      </c>
      <c r="EG235" s="51" t="str">
        <f>IFERROR(AVERAGEIFS('Orders - December 2020'!$I$2:$I$2047,'Orders - December 2020'!$H$2:$H$2047,Worksheet!EG$3,'Orders - December 2020'!$C$2:$C$2047,Worksheet!$F235),"-")</f>
        <v>-</v>
      </c>
      <c r="EH235" s="51" t="str">
        <f>IFERROR(AVERAGEIFS('Orders - December 2020'!$I$2:$I$2047,'Orders - December 2020'!$H$2:$H$2047,Worksheet!EH$3,'Orders - December 2020'!$C$2:$C$2047,Worksheet!$F235),"-")</f>
        <v>-</v>
      </c>
      <c r="EI235" s="51" t="str">
        <f>IFERROR(AVERAGEIFS('Orders - December 2020'!$I$2:$I$2047,'Orders - December 2020'!$H$2:$H$2047,Worksheet!EI$3,'Orders - December 2020'!$C$2:$C$2047,Worksheet!$F235),"-")</f>
        <v>-</v>
      </c>
      <c r="EJ235" s="51" t="str">
        <f>IFERROR(AVERAGEIFS('Orders - December 2020'!$I$2:$I$2047,'Orders - December 2020'!$H$2:$H$2047,Worksheet!EJ$3,'Orders - December 2020'!$C$2:$C$2047,Worksheet!$F235),"-")</f>
        <v>-</v>
      </c>
      <c r="EK235" s="51" t="str">
        <f>IFERROR(AVERAGEIFS('Orders - December 2020'!$I$2:$I$2047,'Orders - December 2020'!$H$2:$H$2047,Worksheet!EK$3,'Orders - December 2020'!$C$2:$C$2047,Worksheet!$F235),"-")</f>
        <v>-</v>
      </c>
      <c r="EL235" s="51" t="str">
        <f>IFERROR(AVERAGEIFS('Orders - December 2020'!$I$2:$I$2047,'Orders - December 2020'!$H$2:$H$2047,Worksheet!EL$3,'Orders - December 2020'!$C$2:$C$2047,Worksheet!$F235),"-")</f>
        <v>-</v>
      </c>
      <c r="EM235" s="51" t="str">
        <f>IFERROR(AVERAGEIFS('Orders - December 2020'!$I$2:$I$2047,'Orders - December 2020'!$H$2:$H$2047,Worksheet!EM$3,'Orders - December 2020'!$C$2:$C$2047,Worksheet!$F235),"-")</f>
        <v>-</v>
      </c>
      <c r="EN235" s="51" t="str">
        <f>IFERROR(AVERAGEIFS('Orders - December 2020'!$I$2:$I$2047,'Orders - December 2020'!$H$2:$H$2047,Worksheet!EN$3,'Orders - December 2020'!$C$2:$C$2047,Worksheet!$F235),"-")</f>
        <v>-</v>
      </c>
      <c r="EO235" s="51" t="str">
        <f>IFERROR(AVERAGEIFS('Orders - December 2020'!$I$2:$I$2047,'Orders - December 2020'!$H$2:$H$2047,Worksheet!EO$3,'Orders - December 2020'!$C$2:$C$2047,Worksheet!$F235),"-")</f>
        <v>-</v>
      </c>
      <c r="EP235" s="51" t="str">
        <f>IFERROR(AVERAGEIFS('Orders - December 2020'!$I$2:$I$2047,'Orders - December 2020'!$H$2:$H$2047,Worksheet!EP$3,'Orders - December 2020'!$C$2:$C$2047,Worksheet!$F235),"-")</f>
        <v>-</v>
      </c>
      <c r="EQ235" s="51" t="str">
        <f>IFERROR(AVERAGEIFS('Orders - December 2020'!$I$2:$I$2047,'Orders - December 2020'!$H$2:$H$2047,Worksheet!EQ$3,'Orders - December 2020'!$C$2:$C$2047,Worksheet!$F235),"-")</f>
        <v>-</v>
      </c>
      <c r="ER235" s="51" t="str">
        <f>IFERROR(AVERAGEIFS('Orders - December 2020'!$I$2:$I$2047,'Orders - December 2020'!$H$2:$H$2047,Worksheet!ER$3,'Orders - December 2020'!$C$2:$C$2047,Worksheet!$F235),"-")</f>
        <v>-</v>
      </c>
      <c r="ES235" s="51" t="str">
        <f>IFERROR(AVERAGEIFS('Orders - December 2020'!$I$2:$I$2047,'Orders - December 2020'!$H$2:$H$2047,Worksheet!ES$3,'Orders - December 2020'!$C$2:$C$2047,Worksheet!$F235),"-")</f>
        <v>-</v>
      </c>
      <c r="ET235" s="51" t="str">
        <f>IFERROR(AVERAGEIFS('Orders - December 2020'!$I$2:$I$2047,'Orders - December 2020'!$H$2:$H$2047,Worksheet!ET$3,'Orders - December 2020'!$C$2:$C$2047,Worksheet!$F235),"-")</f>
        <v>-</v>
      </c>
      <c r="EU235" s="51" t="str">
        <f>IFERROR(AVERAGEIFS('Orders - December 2020'!$I$2:$I$2047,'Orders - December 2020'!$H$2:$H$2047,Worksheet!EU$3,'Orders - December 2020'!$C$2:$C$2047,Worksheet!$F235),"-")</f>
        <v>-</v>
      </c>
      <c r="EV235" s="51" t="str">
        <f>IFERROR(AVERAGEIFS('Orders - December 2020'!$I$2:$I$2047,'Orders - December 2020'!$H$2:$H$2047,Worksheet!EV$3,'Orders - December 2020'!$C$2:$C$2047,Worksheet!$F235),"-")</f>
        <v>-</v>
      </c>
      <c r="EW235" s="51" t="str">
        <f>IFERROR(AVERAGEIFS('Orders - December 2020'!$I$2:$I$2047,'Orders - December 2020'!$H$2:$H$2047,Worksheet!EW$3,'Orders - December 2020'!$C$2:$C$2047,Worksheet!$F235),"-")</f>
        <v>-</v>
      </c>
      <c r="EX235" s="51">
        <f>IFERROR(AVERAGEIFS('Orders - December 2020'!$I$2:$I$2047,'Orders - December 2020'!$H$2:$H$2047,Worksheet!EX$3,'Orders - December 2020'!$C$2:$C$2047,Worksheet!$F235),"-")</f>
        <v>1</v>
      </c>
      <c r="EY235" s="51" t="str">
        <f>IFERROR(AVERAGEIFS('Orders - December 2020'!$I$2:$I$2047,'Orders - December 2020'!$H$2:$H$2047,Worksheet!EY$3,'Orders - December 2020'!$C$2:$C$2047,Worksheet!$F235),"-")</f>
        <v>-</v>
      </c>
      <c r="EZ235" s="51" t="str">
        <f>IFERROR(AVERAGEIFS('Orders - December 2020'!$I$2:$I$2047,'Orders - December 2020'!$H$2:$H$2047,Worksheet!EZ$3,'Orders - December 2020'!$C$2:$C$2047,Worksheet!$F235),"-")</f>
        <v>-</v>
      </c>
      <c r="FA235" s="51" t="str">
        <f>IFERROR(AVERAGEIFS('Orders - December 2020'!$I$2:$I$2047,'Orders - December 2020'!$H$2:$H$2047,Worksheet!FA$3,'Orders - December 2020'!$C$2:$C$2047,Worksheet!$F235),"-")</f>
        <v>-</v>
      </c>
      <c r="FB235" s="51" t="str">
        <f>IFERROR(AVERAGEIFS('Orders - December 2020'!$I$2:$I$2047,'Orders - December 2020'!$H$2:$H$2047,Worksheet!FB$3,'Orders - December 2020'!$C$2:$C$2047,Worksheet!$F235),"-")</f>
        <v>-</v>
      </c>
      <c r="FC235" s="51" t="str">
        <f>IFERROR(AVERAGEIFS('Orders - December 2020'!$I$2:$I$2047,'Orders - December 2020'!$H$2:$H$2047,Worksheet!FC$3,'Orders - December 2020'!$C$2:$C$2047,Worksheet!$F235),"-")</f>
        <v>-</v>
      </c>
      <c r="FD235" s="51" t="str">
        <f>IFERROR(AVERAGEIFS('Orders - December 2020'!$I$2:$I$2047,'Orders - December 2020'!$H$2:$H$2047,Worksheet!FD$3,'Orders - December 2020'!$C$2:$C$2047,Worksheet!$F235),"-")</f>
        <v>-</v>
      </c>
      <c r="FE235" s="51" t="str">
        <f>IFERROR(AVERAGEIFS('Orders - December 2020'!$I$2:$I$2047,'Orders - December 2020'!$H$2:$H$2047,Worksheet!FE$3,'Orders - December 2020'!$C$2:$C$2047,Worksheet!$F235),"-")</f>
        <v>-</v>
      </c>
      <c r="FF235" s="51" t="str">
        <f>IFERROR(AVERAGEIFS('Orders - December 2020'!$I$2:$I$2047,'Orders - December 2020'!$H$2:$H$2047,Worksheet!FF$3,'Orders - December 2020'!$C$2:$C$2047,Worksheet!$F235),"-")</f>
        <v>-</v>
      </c>
      <c r="FG235" s="52" t="str">
        <f>IFERROR(AVERAGEIFS('Orders - December 2020'!$I$2:$I$2047,'Orders - December 2020'!$H$2:$H$2047,Worksheet!FG$3,'Orders - December 2020'!$C$2:$C$2047,Worksheet!$F235),"-")</f>
        <v>-</v>
      </c>
    </row>
    <row r="236" spans="6:163">
      <c r="F236" s="45" t="str">
        <v>Timifavic Venture</v>
      </c>
      <c r="G236" s="50" t="str">
        <f>IFERROR(AVERAGEIFS('Orders - December 2020'!$I$2:$I$2047,'Orders - December 2020'!$H$2:$H$2047,Worksheet!G$3,'Orders - December 2020'!$C$2:$C$2047,Worksheet!$F236),"-")</f>
        <v>-</v>
      </c>
      <c r="H236" s="51" t="str">
        <f>IFERROR(AVERAGEIFS('Orders - December 2020'!$I$2:$I$2047,'Orders - December 2020'!$H$2:$H$2047,Worksheet!H$3,'Orders - December 2020'!$C$2:$C$2047,Worksheet!$F236),"-")</f>
        <v>-</v>
      </c>
      <c r="I236" s="51" t="str">
        <f>IFERROR(AVERAGEIFS('Orders - December 2020'!$I$2:$I$2047,'Orders - December 2020'!$H$2:$H$2047,Worksheet!I$3,'Orders - December 2020'!$C$2:$C$2047,Worksheet!$F236),"-")</f>
        <v>-</v>
      </c>
      <c r="J236" s="51" t="str">
        <f>IFERROR(AVERAGEIFS('Orders - December 2020'!$I$2:$I$2047,'Orders - December 2020'!$H$2:$H$2047,Worksheet!J$3,'Orders - December 2020'!$C$2:$C$2047,Worksheet!$F236),"-")</f>
        <v>-</v>
      </c>
      <c r="K236" s="51" t="str">
        <f>IFERROR(AVERAGEIFS('Orders - December 2020'!$I$2:$I$2047,'Orders - December 2020'!$H$2:$H$2047,Worksheet!K$3,'Orders - December 2020'!$C$2:$C$2047,Worksheet!$F236),"-")</f>
        <v>-</v>
      </c>
      <c r="L236" s="51" t="str">
        <f>IFERROR(AVERAGEIFS('Orders - December 2020'!$I$2:$I$2047,'Orders - December 2020'!$H$2:$H$2047,Worksheet!L$3,'Orders - December 2020'!$C$2:$C$2047,Worksheet!$F236),"-")</f>
        <v>-</v>
      </c>
      <c r="M236" s="51" t="str">
        <f>IFERROR(AVERAGEIFS('Orders - December 2020'!$I$2:$I$2047,'Orders - December 2020'!$H$2:$H$2047,Worksheet!M$3,'Orders - December 2020'!$C$2:$C$2047,Worksheet!$F236),"-")</f>
        <v>-</v>
      </c>
      <c r="N236" s="51" t="str">
        <f>IFERROR(AVERAGEIFS('Orders - December 2020'!$I$2:$I$2047,'Orders - December 2020'!$H$2:$H$2047,Worksheet!N$3,'Orders - December 2020'!$C$2:$C$2047,Worksheet!$F236),"-")</f>
        <v>-</v>
      </c>
      <c r="O236" s="51" t="str">
        <f>IFERROR(AVERAGEIFS('Orders - December 2020'!$I$2:$I$2047,'Orders - December 2020'!$H$2:$H$2047,Worksheet!O$3,'Orders - December 2020'!$C$2:$C$2047,Worksheet!$F236),"-")</f>
        <v>-</v>
      </c>
      <c r="P236" s="51" t="str">
        <f>IFERROR(AVERAGEIFS('Orders - December 2020'!$I$2:$I$2047,'Orders - December 2020'!$H$2:$H$2047,Worksheet!P$3,'Orders - December 2020'!$C$2:$C$2047,Worksheet!$F236),"-")</f>
        <v>-</v>
      </c>
      <c r="Q236" s="51" t="str">
        <f>IFERROR(AVERAGEIFS('Orders - December 2020'!$I$2:$I$2047,'Orders - December 2020'!$H$2:$H$2047,Worksheet!Q$3,'Orders - December 2020'!$C$2:$C$2047,Worksheet!$F236),"-")</f>
        <v>-</v>
      </c>
      <c r="R236" s="51" t="str">
        <f>IFERROR(AVERAGEIFS('Orders - December 2020'!$I$2:$I$2047,'Orders - December 2020'!$H$2:$H$2047,Worksheet!R$3,'Orders - December 2020'!$C$2:$C$2047,Worksheet!$F236),"-")</f>
        <v>-</v>
      </c>
      <c r="S236" s="51" t="str">
        <f>IFERROR(AVERAGEIFS('Orders - December 2020'!$I$2:$I$2047,'Orders - December 2020'!$H$2:$H$2047,Worksheet!S$3,'Orders - December 2020'!$C$2:$C$2047,Worksheet!$F236),"-")</f>
        <v>-</v>
      </c>
      <c r="T236" s="51" t="str">
        <f>IFERROR(AVERAGEIFS('Orders - December 2020'!$I$2:$I$2047,'Orders - December 2020'!$H$2:$H$2047,Worksheet!T$3,'Orders - December 2020'!$C$2:$C$2047,Worksheet!$F236),"-")</f>
        <v>-</v>
      </c>
      <c r="U236" s="51" t="str">
        <f>IFERROR(AVERAGEIFS('Orders - December 2020'!$I$2:$I$2047,'Orders - December 2020'!$H$2:$H$2047,Worksheet!U$3,'Orders - December 2020'!$C$2:$C$2047,Worksheet!$F236),"-")</f>
        <v>-</v>
      </c>
      <c r="V236" s="51" t="str">
        <f>IFERROR(AVERAGEIFS('Orders - December 2020'!$I$2:$I$2047,'Orders - December 2020'!$H$2:$H$2047,Worksheet!V$3,'Orders - December 2020'!$C$2:$C$2047,Worksheet!$F236),"-")</f>
        <v>-</v>
      </c>
      <c r="W236" s="51" t="str">
        <f>IFERROR(AVERAGEIFS('Orders - December 2020'!$I$2:$I$2047,'Orders - December 2020'!$H$2:$H$2047,Worksheet!W$3,'Orders - December 2020'!$C$2:$C$2047,Worksheet!$F236),"-")</f>
        <v>-</v>
      </c>
      <c r="X236" s="51" t="str">
        <f>IFERROR(AVERAGEIFS('Orders - December 2020'!$I$2:$I$2047,'Orders - December 2020'!$H$2:$H$2047,Worksheet!X$3,'Orders - December 2020'!$C$2:$C$2047,Worksheet!$F236),"-")</f>
        <v>-</v>
      </c>
      <c r="Y236" s="51" t="str">
        <f>IFERROR(AVERAGEIFS('Orders - December 2020'!$I$2:$I$2047,'Orders - December 2020'!$H$2:$H$2047,Worksheet!Y$3,'Orders - December 2020'!$C$2:$C$2047,Worksheet!$F236),"-")</f>
        <v>-</v>
      </c>
      <c r="Z236" s="51" t="str">
        <f>IFERROR(AVERAGEIFS('Orders - December 2020'!$I$2:$I$2047,'Orders - December 2020'!$H$2:$H$2047,Worksheet!Z$3,'Orders - December 2020'!$C$2:$C$2047,Worksheet!$F236),"-")</f>
        <v>-</v>
      </c>
      <c r="AA236" s="51" t="str">
        <f>IFERROR(AVERAGEIFS('Orders - December 2020'!$I$2:$I$2047,'Orders - December 2020'!$H$2:$H$2047,Worksheet!AA$3,'Orders - December 2020'!$C$2:$C$2047,Worksheet!$F236),"-")</f>
        <v>-</v>
      </c>
      <c r="AB236" s="51" t="str">
        <f>IFERROR(AVERAGEIFS('Orders - December 2020'!$I$2:$I$2047,'Orders - December 2020'!$H$2:$H$2047,Worksheet!AB$3,'Orders - December 2020'!$C$2:$C$2047,Worksheet!$F236),"-")</f>
        <v>-</v>
      </c>
      <c r="AC236" s="51" t="str">
        <f>IFERROR(AVERAGEIFS('Orders - December 2020'!$I$2:$I$2047,'Orders - December 2020'!$H$2:$H$2047,Worksheet!AC$3,'Orders - December 2020'!$C$2:$C$2047,Worksheet!$F236),"-")</f>
        <v>-</v>
      </c>
      <c r="AD236" s="51" t="str">
        <f>IFERROR(AVERAGEIFS('Orders - December 2020'!$I$2:$I$2047,'Orders - December 2020'!$H$2:$H$2047,Worksheet!AD$3,'Orders - December 2020'!$C$2:$C$2047,Worksheet!$F236),"-")</f>
        <v>-</v>
      </c>
      <c r="AE236" s="51" t="str">
        <f>IFERROR(AVERAGEIFS('Orders - December 2020'!$I$2:$I$2047,'Orders - December 2020'!$H$2:$H$2047,Worksheet!AE$3,'Orders - December 2020'!$C$2:$C$2047,Worksheet!$F236),"-")</f>
        <v>-</v>
      </c>
      <c r="AF236" s="51" t="str">
        <f>IFERROR(AVERAGEIFS('Orders - December 2020'!$I$2:$I$2047,'Orders - December 2020'!$H$2:$H$2047,Worksheet!AF$3,'Orders - December 2020'!$C$2:$C$2047,Worksheet!$F236),"-")</f>
        <v>-</v>
      </c>
      <c r="AG236" s="51" t="str">
        <f>IFERROR(AVERAGEIFS('Orders - December 2020'!$I$2:$I$2047,'Orders - December 2020'!$H$2:$H$2047,Worksheet!AG$3,'Orders - December 2020'!$C$2:$C$2047,Worksheet!$F236),"-")</f>
        <v>-</v>
      </c>
      <c r="AH236" s="51" t="str">
        <f>IFERROR(AVERAGEIFS('Orders - December 2020'!$I$2:$I$2047,'Orders - December 2020'!$H$2:$H$2047,Worksheet!AH$3,'Orders - December 2020'!$C$2:$C$2047,Worksheet!$F236),"-")</f>
        <v>-</v>
      </c>
      <c r="AI236" s="51" t="str">
        <f>IFERROR(AVERAGEIFS('Orders - December 2020'!$I$2:$I$2047,'Orders - December 2020'!$H$2:$H$2047,Worksheet!AI$3,'Orders - December 2020'!$C$2:$C$2047,Worksheet!$F236),"-")</f>
        <v>-</v>
      </c>
      <c r="AJ236" s="51" t="str">
        <f>IFERROR(AVERAGEIFS('Orders - December 2020'!$I$2:$I$2047,'Orders - December 2020'!$H$2:$H$2047,Worksheet!AJ$3,'Orders - December 2020'!$C$2:$C$2047,Worksheet!$F236),"-")</f>
        <v>-</v>
      </c>
      <c r="AK236" s="51" t="str">
        <f>IFERROR(AVERAGEIFS('Orders - December 2020'!$I$2:$I$2047,'Orders - December 2020'!$H$2:$H$2047,Worksheet!AK$3,'Orders - December 2020'!$C$2:$C$2047,Worksheet!$F236),"-")</f>
        <v>-</v>
      </c>
      <c r="AL236" s="51" t="str">
        <f>IFERROR(AVERAGEIFS('Orders - December 2020'!$I$2:$I$2047,'Orders - December 2020'!$H$2:$H$2047,Worksheet!AL$3,'Orders - December 2020'!$C$2:$C$2047,Worksheet!$F236),"-")</f>
        <v>-</v>
      </c>
      <c r="AM236" s="51" t="str">
        <f>IFERROR(AVERAGEIFS('Orders - December 2020'!$I$2:$I$2047,'Orders - December 2020'!$H$2:$H$2047,Worksheet!AM$3,'Orders - December 2020'!$C$2:$C$2047,Worksheet!$F236),"-")</f>
        <v>-</v>
      </c>
      <c r="AN236" s="51" t="str">
        <f>IFERROR(AVERAGEIFS('Orders - December 2020'!$I$2:$I$2047,'Orders - December 2020'!$H$2:$H$2047,Worksheet!AN$3,'Orders - December 2020'!$C$2:$C$2047,Worksheet!$F236),"-")</f>
        <v>-</v>
      </c>
      <c r="AO236" s="51" t="str">
        <f>IFERROR(AVERAGEIFS('Orders - December 2020'!$I$2:$I$2047,'Orders - December 2020'!$H$2:$H$2047,Worksheet!AO$3,'Orders - December 2020'!$C$2:$C$2047,Worksheet!$F236),"-")</f>
        <v>-</v>
      </c>
      <c r="AP236" s="51" t="str">
        <f>IFERROR(AVERAGEIFS('Orders - December 2020'!$I$2:$I$2047,'Orders - December 2020'!$H$2:$H$2047,Worksheet!AP$3,'Orders - December 2020'!$C$2:$C$2047,Worksheet!$F236),"-")</f>
        <v>-</v>
      </c>
      <c r="AQ236" s="51" t="str">
        <f>IFERROR(AVERAGEIFS('Orders - December 2020'!$I$2:$I$2047,'Orders - December 2020'!$H$2:$H$2047,Worksheet!AQ$3,'Orders - December 2020'!$C$2:$C$2047,Worksheet!$F236),"-")</f>
        <v>-</v>
      </c>
      <c r="AR236" s="51" t="str">
        <f>IFERROR(AVERAGEIFS('Orders - December 2020'!$I$2:$I$2047,'Orders - December 2020'!$H$2:$H$2047,Worksheet!AR$3,'Orders - December 2020'!$C$2:$C$2047,Worksheet!$F236),"-")</f>
        <v>-</v>
      </c>
      <c r="AS236" s="51" t="str">
        <f>IFERROR(AVERAGEIFS('Orders - December 2020'!$I$2:$I$2047,'Orders - December 2020'!$H$2:$H$2047,Worksheet!AS$3,'Orders - December 2020'!$C$2:$C$2047,Worksheet!$F236),"-")</f>
        <v>-</v>
      </c>
      <c r="AT236" s="51" t="str">
        <f>IFERROR(AVERAGEIFS('Orders - December 2020'!$I$2:$I$2047,'Orders - December 2020'!$H$2:$H$2047,Worksheet!AT$3,'Orders - December 2020'!$C$2:$C$2047,Worksheet!$F236),"-")</f>
        <v>-</v>
      </c>
      <c r="AU236" s="51" t="str">
        <f>IFERROR(AVERAGEIFS('Orders - December 2020'!$I$2:$I$2047,'Orders - December 2020'!$H$2:$H$2047,Worksheet!AU$3,'Orders - December 2020'!$C$2:$C$2047,Worksheet!$F236),"-")</f>
        <v>-</v>
      </c>
      <c r="AV236" s="51" t="str">
        <f>IFERROR(AVERAGEIFS('Orders - December 2020'!$I$2:$I$2047,'Orders - December 2020'!$H$2:$H$2047,Worksheet!AV$3,'Orders - December 2020'!$C$2:$C$2047,Worksheet!$F236),"-")</f>
        <v>-</v>
      </c>
      <c r="AW236" s="51" t="str">
        <f>IFERROR(AVERAGEIFS('Orders - December 2020'!$I$2:$I$2047,'Orders - December 2020'!$H$2:$H$2047,Worksheet!AW$3,'Orders - December 2020'!$C$2:$C$2047,Worksheet!$F236),"-")</f>
        <v>-</v>
      </c>
      <c r="AX236" s="51" t="str">
        <f>IFERROR(AVERAGEIFS('Orders - December 2020'!$I$2:$I$2047,'Orders - December 2020'!$H$2:$H$2047,Worksheet!AX$3,'Orders - December 2020'!$C$2:$C$2047,Worksheet!$F236),"-")</f>
        <v>-</v>
      </c>
      <c r="AY236" s="51" t="str">
        <f>IFERROR(AVERAGEIFS('Orders - December 2020'!$I$2:$I$2047,'Orders - December 2020'!$H$2:$H$2047,Worksheet!AY$3,'Orders - December 2020'!$C$2:$C$2047,Worksheet!$F236),"-")</f>
        <v>-</v>
      </c>
      <c r="AZ236" s="51" t="str">
        <f>IFERROR(AVERAGEIFS('Orders - December 2020'!$I$2:$I$2047,'Orders - December 2020'!$H$2:$H$2047,Worksheet!AZ$3,'Orders - December 2020'!$C$2:$C$2047,Worksheet!$F236),"-")</f>
        <v>-</v>
      </c>
      <c r="BA236" s="51" t="str">
        <f>IFERROR(AVERAGEIFS('Orders - December 2020'!$I$2:$I$2047,'Orders - December 2020'!$H$2:$H$2047,Worksheet!BA$3,'Orders - December 2020'!$C$2:$C$2047,Worksheet!$F236),"-")</f>
        <v>-</v>
      </c>
      <c r="BB236" s="51" t="str">
        <f>IFERROR(AVERAGEIFS('Orders - December 2020'!$I$2:$I$2047,'Orders - December 2020'!$H$2:$H$2047,Worksheet!BB$3,'Orders - December 2020'!$C$2:$C$2047,Worksheet!$F236),"-")</f>
        <v>-</v>
      </c>
      <c r="BC236" s="51" t="str">
        <f>IFERROR(AVERAGEIFS('Orders - December 2020'!$I$2:$I$2047,'Orders - December 2020'!$H$2:$H$2047,Worksheet!BC$3,'Orders - December 2020'!$C$2:$C$2047,Worksheet!$F236),"-")</f>
        <v>-</v>
      </c>
      <c r="BD236" s="51" t="str">
        <f>IFERROR(AVERAGEIFS('Orders - December 2020'!$I$2:$I$2047,'Orders - December 2020'!$H$2:$H$2047,Worksheet!BD$3,'Orders - December 2020'!$C$2:$C$2047,Worksheet!$F236),"-")</f>
        <v>-</v>
      </c>
      <c r="BE236" s="51" t="str">
        <f>IFERROR(AVERAGEIFS('Orders - December 2020'!$I$2:$I$2047,'Orders - December 2020'!$H$2:$H$2047,Worksheet!BE$3,'Orders - December 2020'!$C$2:$C$2047,Worksheet!$F236),"-")</f>
        <v>-</v>
      </c>
      <c r="BF236" s="51" t="str">
        <f>IFERROR(AVERAGEIFS('Orders - December 2020'!$I$2:$I$2047,'Orders - December 2020'!$H$2:$H$2047,Worksheet!BF$3,'Orders - December 2020'!$C$2:$C$2047,Worksheet!$F236),"-")</f>
        <v>-</v>
      </c>
      <c r="BG236" s="51" t="str">
        <f>IFERROR(AVERAGEIFS('Orders - December 2020'!$I$2:$I$2047,'Orders - December 2020'!$H$2:$H$2047,Worksheet!BG$3,'Orders - December 2020'!$C$2:$C$2047,Worksheet!$F236),"-")</f>
        <v>-</v>
      </c>
      <c r="BH236" s="51" t="str">
        <f>IFERROR(AVERAGEIFS('Orders - December 2020'!$I$2:$I$2047,'Orders - December 2020'!$H$2:$H$2047,Worksheet!BH$3,'Orders - December 2020'!$C$2:$C$2047,Worksheet!$F236),"-")</f>
        <v>-</v>
      </c>
      <c r="BI236" s="51" t="str">
        <f>IFERROR(AVERAGEIFS('Orders - December 2020'!$I$2:$I$2047,'Orders - December 2020'!$H$2:$H$2047,Worksheet!BI$3,'Orders - December 2020'!$C$2:$C$2047,Worksheet!$F236),"-")</f>
        <v>-</v>
      </c>
      <c r="BJ236" s="51" t="str">
        <f>IFERROR(AVERAGEIFS('Orders - December 2020'!$I$2:$I$2047,'Orders - December 2020'!$H$2:$H$2047,Worksheet!BJ$3,'Orders - December 2020'!$C$2:$C$2047,Worksheet!$F236),"-")</f>
        <v>-</v>
      </c>
      <c r="BK236" s="51" t="str">
        <f>IFERROR(AVERAGEIFS('Orders - December 2020'!$I$2:$I$2047,'Orders - December 2020'!$H$2:$H$2047,Worksheet!BK$3,'Orders - December 2020'!$C$2:$C$2047,Worksheet!$F236),"-")</f>
        <v>-</v>
      </c>
      <c r="BL236" s="51" t="str">
        <f>IFERROR(AVERAGEIFS('Orders - December 2020'!$I$2:$I$2047,'Orders - December 2020'!$H$2:$H$2047,Worksheet!BL$3,'Orders - December 2020'!$C$2:$C$2047,Worksheet!$F236),"-")</f>
        <v>-</v>
      </c>
      <c r="BM236" s="51" t="str">
        <f>IFERROR(AVERAGEIFS('Orders - December 2020'!$I$2:$I$2047,'Orders - December 2020'!$H$2:$H$2047,Worksheet!BM$3,'Orders - December 2020'!$C$2:$C$2047,Worksheet!$F236),"-")</f>
        <v>-</v>
      </c>
      <c r="BN236" s="51" t="str">
        <f>IFERROR(AVERAGEIFS('Orders - December 2020'!$I$2:$I$2047,'Orders - December 2020'!$H$2:$H$2047,Worksheet!BN$3,'Orders - December 2020'!$C$2:$C$2047,Worksheet!$F236),"-")</f>
        <v>-</v>
      </c>
      <c r="BO236" s="51" t="str">
        <f>IFERROR(AVERAGEIFS('Orders - December 2020'!$I$2:$I$2047,'Orders - December 2020'!$H$2:$H$2047,Worksheet!BO$3,'Orders - December 2020'!$C$2:$C$2047,Worksheet!$F236),"-")</f>
        <v>-</v>
      </c>
      <c r="BP236" s="51" t="str">
        <f>IFERROR(AVERAGEIFS('Orders - December 2020'!$I$2:$I$2047,'Orders - December 2020'!$H$2:$H$2047,Worksheet!BP$3,'Orders - December 2020'!$C$2:$C$2047,Worksheet!$F236),"-")</f>
        <v>-</v>
      </c>
      <c r="BQ236" s="51" t="str">
        <f>IFERROR(AVERAGEIFS('Orders - December 2020'!$I$2:$I$2047,'Orders - December 2020'!$H$2:$H$2047,Worksheet!BQ$3,'Orders - December 2020'!$C$2:$C$2047,Worksheet!$F236),"-")</f>
        <v>-</v>
      </c>
      <c r="BR236" s="51" t="str">
        <f>IFERROR(AVERAGEIFS('Orders - December 2020'!$I$2:$I$2047,'Orders - December 2020'!$H$2:$H$2047,Worksheet!BR$3,'Orders - December 2020'!$C$2:$C$2047,Worksheet!$F236),"-")</f>
        <v>-</v>
      </c>
      <c r="BS236" s="51" t="str">
        <f>IFERROR(AVERAGEIFS('Orders - December 2020'!$I$2:$I$2047,'Orders - December 2020'!$H$2:$H$2047,Worksheet!BS$3,'Orders - December 2020'!$C$2:$C$2047,Worksheet!$F236),"-")</f>
        <v>-</v>
      </c>
      <c r="BT236" s="51" t="str">
        <f>IFERROR(AVERAGEIFS('Orders - December 2020'!$I$2:$I$2047,'Orders - December 2020'!$H$2:$H$2047,Worksheet!BT$3,'Orders - December 2020'!$C$2:$C$2047,Worksheet!$F236),"-")</f>
        <v>-</v>
      </c>
      <c r="BU236" s="51" t="str">
        <f>IFERROR(AVERAGEIFS('Orders - December 2020'!$I$2:$I$2047,'Orders - December 2020'!$H$2:$H$2047,Worksheet!BU$3,'Orders - December 2020'!$C$2:$C$2047,Worksheet!$F236),"-")</f>
        <v>-</v>
      </c>
      <c r="BV236" s="51" t="str">
        <f>IFERROR(AVERAGEIFS('Orders - December 2020'!$I$2:$I$2047,'Orders - December 2020'!$H$2:$H$2047,Worksheet!BV$3,'Orders - December 2020'!$C$2:$C$2047,Worksheet!$F236),"-")</f>
        <v>-</v>
      </c>
      <c r="BW236" s="51" t="str">
        <f>IFERROR(AVERAGEIFS('Orders - December 2020'!$I$2:$I$2047,'Orders - December 2020'!$H$2:$H$2047,Worksheet!BW$3,'Orders - December 2020'!$C$2:$C$2047,Worksheet!$F236),"-")</f>
        <v>-</v>
      </c>
      <c r="BX236" s="51" t="str">
        <f>IFERROR(AVERAGEIFS('Orders - December 2020'!$I$2:$I$2047,'Orders - December 2020'!$H$2:$H$2047,Worksheet!BX$3,'Orders - December 2020'!$C$2:$C$2047,Worksheet!$F236),"-")</f>
        <v>-</v>
      </c>
      <c r="BY236" s="51" t="str">
        <f>IFERROR(AVERAGEIFS('Orders - December 2020'!$I$2:$I$2047,'Orders - December 2020'!$H$2:$H$2047,Worksheet!BY$3,'Orders - December 2020'!$C$2:$C$2047,Worksheet!$F236),"-")</f>
        <v>-</v>
      </c>
      <c r="BZ236" s="51" t="str">
        <f>IFERROR(AVERAGEIFS('Orders - December 2020'!$I$2:$I$2047,'Orders - December 2020'!$H$2:$H$2047,Worksheet!BZ$3,'Orders - December 2020'!$C$2:$C$2047,Worksheet!$F236),"-")</f>
        <v>-</v>
      </c>
      <c r="CA236" s="51" t="str">
        <f>IFERROR(AVERAGEIFS('Orders - December 2020'!$I$2:$I$2047,'Orders - December 2020'!$H$2:$H$2047,Worksheet!CA$3,'Orders - December 2020'!$C$2:$C$2047,Worksheet!$F236),"-")</f>
        <v>-</v>
      </c>
      <c r="CB236" s="51" t="str">
        <f>IFERROR(AVERAGEIFS('Orders - December 2020'!$I$2:$I$2047,'Orders - December 2020'!$H$2:$H$2047,Worksheet!CB$3,'Orders - December 2020'!$C$2:$C$2047,Worksheet!$F236),"-")</f>
        <v>-</v>
      </c>
      <c r="CC236" s="51" t="str">
        <f>IFERROR(AVERAGEIFS('Orders - December 2020'!$I$2:$I$2047,'Orders - December 2020'!$H$2:$H$2047,Worksheet!CC$3,'Orders - December 2020'!$C$2:$C$2047,Worksheet!$F236),"-")</f>
        <v>-</v>
      </c>
      <c r="CD236" s="51" t="str">
        <f>IFERROR(AVERAGEIFS('Orders - December 2020'!$I$2:$I$2047,'Orders - December 2020'!$H$2:$H$2047,Worksheet!CD$3,'Orders - December 2020'!$C$2:$C$2047,Worksheet!$F236),"-")</f>
        <v>-</v>
      </c>
      <c r="CE236" s="51" t="str">
        <f>IFERROR(AVERAGEIFS('Orders - December 2020'!$I$2:$I$2047,'Orders - December 2020'!$H$2:$H$2047,Worksheet!CE$3,'Orders - December 2020'!$C$2:$C$2047,Worksheet!$F236),"-")</f>
        <v>-</v>
      </c>
      <c r="CF236" s="51" t="str">
        <f>IFERROR(AVERAGEIFS('Orders - December 2020'!$I$2:$I$2047,'Orders - December 2020'!$H$2:$H$2047,Worksheet!CF$3,'Orders - December 2020'!$C$2:$C$2047,Worksheet!$F236),"-")</f>
        <v>-</v>
      </c>
      <c r="CG236" s="51" t="str">
        <f>IFERROR(AVERAGEIFS('Orders - December 2020'!$I$2:$I$2047,'Orders - December 2020'!$H$2:$H$2047,Worksheet!CG$3,'Orders - December 2020'!$C$2:$C$2047,Worksheet!$F236),"-")</f>
        <v>-</v>
      </c>
      <c r="CH236" s="51" t="str">
        <f>IFERROR(AVERAGEIFS('Orders - December 2020'!$I$2:$I$2047,'Orders - December 2020'!$H$2:$H$2047,Worksheet!CH$3,'Orders - December 2020'!$C$2:$C$2047,Worksheet!$F236),"-")</f>
        <v>-</v>
      </c>
      <c r="CI236" s="51" t="str">
        <f>IFERROR(AVERAGEIFS('Orders - December 2020'!$I$2:$I$2047,'Orders - December 2020'!$H$2:$H$2047,Worksheet!CI$3,'Orders - December 2020'!$C$2:$C$2047,Worksheet!$F236),"-")</f>
        <v>-</v>
      </c>
      <c r="CJ236" s="51" t="str">
        <f>IFERROR(AVERAGEIFS('Orders - December 2020'!$I$2:$I$2047,'Orders - December 2020'!$H$2:$H$2047,Worksheet!CJ$3,'Orders - December 2020'!$C$2:$C$2047,Worksheet!$F236),"-")</f>
        <v>-</v>
      </c>
      <c r="CK236" s="51" t="str">
        <f>IFERROR(AVERAGEIFS('Orders - December 2020'!$I$2:$I$2047,'Orders - December 2020'!$H$2:$H$2047,Worksheet!CK$3,'Orders - December 2020'!$C$2:$C$2047,Worksheet!$F236),"-")</f>
        <v>-</v>
      </c>
      <c r="CL236" s="51" t="str">
        <f>IFERROR(AVERAGEIFS('Orders - December 2020'!$I$2:$I$2047,'Orders - December 2020'!$H$2:$H$2047,Worksheet!CL$3,'Orders - December 2020'!$C$2:$C$2047,Worksheet!$F236),"-")</f>
        <v>-</v>
      </c>
      <c r="CM236" s="51" t="str">
        <f>IFERROR(AVERAGEIFS('Orders - December 2020'!$I$2:$I$2047,'Orders - December 2020'!$H$2:$H$2047,Worksheet!CM$3,'Orders - December 2020'!$C$2:$C$2047,Worksheet!$F236),"-")</f>
        <v>-</v>
      </c>
      <c r="CN236" s="51" t="str">
        <f>IFERROR(AVERAGEIFS('Orders - December 2020'!$I$2:$I$2047,'Orders - December 2020'!$H$2:$H$2047,Worksheet!CN$3,'Orders - December 2020'!$C$2:$C$2047,Worksheet!$F236),"-")</f>
        <v>-</v>
      </c>
      <c r="CO236" s="51" t="str">
        <f>IFERROR(AVERAGEIFS('Orders - December 2020'!$I$2:$I$2047,'Orders - December 2020'!$H$2:$H$2047,Worksheet!CO$3,'Orders - December 2020'!$C$2:$C$2047,Worksheet!$F236),"-")</f>
        <v>-</v>
      </c>
      <c r="CP236" s="51" t="str">
        <f>IFERROR(AVERAGEIFS('Orders - December 2020'!$I$2:$I$2047,'Orders - December 2020'!$H$2:$H$2047,Worksheet!CP$3,'Orders - December 2020'!$C$2:$C$2047,Worksheet!$F236),"-")</f>
        <v>-</v>
      </c>
      <c r="CQ236" s="51" t="str">
        <f>IFERROR(AVERAGEIFS('Orders - December 2020'!$I$2:$I$2047,'Orders - December 2020'!$H$2:$H$2047,Worksheet!CQ$3,'Orders - December 2020'!$C$2:$C$2047,Worksheet!$F236),"-")</f>
        <v>-</v>
      </c>
      <c r="CR236" s="51" t="str">
        <f>IFERROR(AVERAGEIFS('Orders - December 2020'!$I$2:$I$2047,'Orders - December 2020'!$H$2:$H$2047,Worksheet!CR$3,'Orders - December 2020'!$C$2:$C$2047,Worksheet!$F236),"-")</f>
        <v>-</v>
      </c>
      <c r="CS236" s="51" t="str">
        <f>IFERROR(AVERAGEIFS('Orders - December 2020'!$I$2:$I$2047,'Orders - December 2020'!$H$2:$H$2047,Worksheet!CS$3,'Orders - December 2020'!$C$2:$C$2047,Worksheet!$F236),"-")</f>
        <v>-</v>
      </c>
      <c r="CT236" s="51" t="str">
        <f>IFERROR(AVERAGEIFS('Orders - December 2020'!$I$2:$I$2047,'Orders - December 2020'!$H$2:$H$2047,Worksheet!CT$3,'Orders - December 2020'!$C$2:$C$2047,Worksheet!$F236),"-")</f>
        <v>-</v>
      </c>
      <c r="CU236" s="51" t="str">
        <f>IFERROR(AVERAGEIFS('Orders - December 2020'!$I$2:$I$2047,'Orders - December 2020'!$H$2:$H$2047,Worksheet!CU$3,'Orders - December 2020'!$C$2:$C$2047,Worksheet!$F236),"-")</f>
        <v>-</v>
      </c>
      <c r="CV236" s="51" t="str">
        <f>IFERROR(AVERAGEIFS('Orders - December 2020'!$I$2:$I$2047,'Orders - December 2020'!$H$2:$H$2047,Worksheet!CV$3,'Orders - December 2020'!$C$2:$C$2047,Worksheet!$F236),"-")</f>
        <v>-</v>
      </c>
      <c r="CW236" s="51" t="str">
        <f>IFERROR(AVERAGEIFS('Orders - December 2020'!$I$2:$I$2047,'Orders - December 2020'!$H$2:$H$2047,Worksheet!CW$3,'Orders - December 2020'!$C$2:$C$2047,Worksheet!$F236),"-")</f>
        <v>-</v>
      </c>
      <c r="CX236" s="51" t="str">
        <f>IFERROR(AVERAGEIFS('Orders - December 2020'!$I$2:$I$2047,'Orders - December 2020'!$H$2:$H$2047,Worksheet!CX$3,'Orders - December 2020'!$C$2:$C$2047,Worksheet!$F236),"-")</f>
        <v>-</v>
      </c>
      <c r="CY236" s="51" t="str">
        <f>IFERROR(AVERAGEIFS('Orders - December 2020'!$I$2:$I$2047,'Orders - December 2020'!$H$2:$H$2047,Worksheet!CY$3,'Orders - December 2020'!$C$2:$C$2047,Worksheet!$F236),"-")</f>
        <v>-</v>
      </c>
      <c r="CZ236" s="51" t="str">
        <f>IFERROR(AVERAGEIFS('Orders - December 2020'!$I$2:$I$2047,'Orders - December 2020'!$H$2:$H$2047,Worksheet!CZ$3,'Orders - December 2020'!$C$2:$C$2047,Worksheet!$F236),"-")</f>
        <v>-</v>
      </c>
      <c r="DA236" s="51" t="str">
        <f>IFERROR(AVERAGEIFS('Orders - December 2020'!$I$2:$I$2047,'Orders - December 2020'!$H$2:$H$2047,Worksheet!DA$3,'Orders - December 2020'!$C$2:$C$2047,Worksheet!$F236),"-")</f>
        <v>-</v>
      </c>
      <c r="DB236" s="51" t="str">
        <f>IFERROR(AVERAGEIFS('Orders - December 2020'!$I$2:$I$2047,'Orders - December 2020'!$H$2:$H$2047,Worksheet!DB$3,'Orders - December 2020'!$C$2:$C$2047,Worksheet!$F236),"-")</f>
        <v>-</v>
      </c>
      <c r="DC236" s="51" t="str">
        <f>IFERROR(AVERAGEIFS('Orders - December 2020'!$I$2:$I$2047,'Orders - December 2020'!$H$2:$H$2047,Worksheet!DC$3,'Orders - December 2020'!$C$2:$C$2047,Worksheet!$F236),"-")</f>
        <v>-</v>
      </c>
      <c r="DD236" s="51" t="str">
        <f>IFERROR(AVERAGEIFS('Orders - December 2020'!$I$2:$I$2047,'Orders - December 2020'!$H$2:$H$2047,Worksheet!DD$3,'Orders - December 2020'!$C$2:$C$2047,Worksheet!$F236),"-")</f>
        <v>-</v>
      </c>
      <c r="DE236" s="51" t="str">
        <f>IFERROR(AVERAGEIFS('Orders - December 2020'!$I$2:$I$2047,'Orders - December 2020'!$H$2:$H$2047,Worksheet!DE$3,'Orders - December 2020'!$C$2:$C$2047,Worksheet!$F236),"-")</f>
        <v>-</v>
      </c>
      <c r="DF236" s="51" t="str">
        <f>IFERROR(AVERAGEIFS('Orders - December 2020'!$I$2:$I$2047,'Orders - December 2020'!$H$2:$H$2047,Worksheet!DF$3,'Orders - December 2020'!$C$2:$C$2047,Worksheet!$F236),"-")</f>
        <v>-</v>
      </c>
      <c r="DG236" s="51" t="str">
        <f>IFERROR(AVERAGEIFS('Orders - December 2020'!$I$2:$I$2047,'Orders - December 2020'!$H$2:$H$2047,Worksheet!DG$3,'Orders - December 2020'!$C$2:$C$2047,Worksheet!$F236),"-")</f>
        <v>-</v>
      </c>
      <c r="DH236" s="51" t="str">
        <f>IFERROR(AVERAGEIFS('Orders - December 2020'!$I$2:$I$2047,'Orders - December 2020'!$H$2:$H$2047,Worksheet!DH$3,'Orders - December 2020'!$C$2:$C$2047,Worksheet!$F236),"-")</f>
        <v>-</v>
      </c>
      <c r="DI236" s="51" t="str">
        <f>IFERROR(AVERAGEIFS('Orders - December 2020'!$I$2:$I$2047,'Orders - December 2020'!$H$2:$H$2047,Worksheet!DI$3,'Orders - December 2020'!$C$2:$C$2047,Worksheet!$F236),"-")</f>
        <v>-</v>
      </c>
      <c r="DJ236" s="51" t="str">
        <f>IFERROR(AVERAGEIFS('Orders - December 2020'!$I$2:$I$2047,'Orders - December 2020'!$H$2:$H$2047,Worksheet!DJ$3,'Orders - December 2020'!$C$2:$C$2047,Worksheet!$F236),"-")</f>
        <v>-</v>
      </c>
      <c r="DK236" s="51" t="str">
        <f>IFERROR(AVERAGEIFS('Orders - December 2020'!$I$2:$I$2047,'Orders - December 2020'!$H$2:$H$2047,Worksheet!DK$3,'Orders - December 2020'!$C$2:$C$2047,Worksheet!$F236),"-")</f>
        <v>-</v>
      </c>
      <c r="DL236" s="51" t="str">
        <f>IFERROR(AVERAGEIFS('Orders - December 2020'!$I$2:$I$2047,'Orders - December 2020'!$H$2:$H$2047,Worksheet!DL$3,'Orders - December 2020'!$C$2:$C$2047,Worksheet!$F236),"-")</f>
        <v>-</v>
      </c>
      <c r="DM236" s="51" t="str">
        <f>IFERROR(AVERAGEIFS('Orders - December 2020'!$I$2:$I$2047,'Orders - December 2020'!$H$2:$H$2047,Worksheet!DM$3,'Orders - December 2020'!$C$2:$C$2047,Worksheet!$F236),"-")</f>
        <v>-</v>
      </c>
      <c r="DN236" s="51" t="str">
        <f>IFERROR(AVERAGEIFS('Orders - December 2020'!$I$2:$I$2047,'Orders - December 2020'!$H$2:$H$2047,Worksheet!DN$3,'Orders - December 2020'!$C$2:$C$2047,Worksheet!$F236),"-")</f>
        <v>-</v>
      </c>
      <c r="DO236" s="51" t="str">
        <f>IFERROR(AVERAGEIFS('Orders - December 2020'!$I$2:$I$2047,'Orders - December 2020'!$H$2:$H$2047,Worksheet!DO$3,'Orders - December 2020'!$C$2:$C$2047,Worksheet!$F236),"-")</f>
        <v>-</v>
      </c>
      <c r="DP236" s="51" t="str">
        <f>IFERROR(AVERAGEIFS('Orders - December 2020'!$I$2:$I$2047,'Orders - December 2020'!$H$2:$H$2047,Worksheet!DP$3,'Orders - December 2020'!$C$2:$C$2047,Worksheet!$F236),"-")</f>
        <v>-</v>
      </c>
      <c r="DQ236" s="51" t="str">
        <f>IFERROR(AVERAGEIFS('Orders - December 2020'!$I$2:$I$2047,'Orders - December 2020'!$H$2:$H$2047,Worksheet!DQ$3,'Orders - December 2020'!$C$2:$C$2047,Worksheet!$F236),"-")</f>
        <v>-</v>
      </c>
      <c r="DR236" s="51" t="str">
        <f>IFERROR(AVERAGEIFS('Orders - December 2020'!$I$2:$I$2047,'Orders - December 2020'!$H$2:$H$2047,Worksheet!DR$3,'Orders - December 2020'!$C$2:$C$2047,Worksheet!$F236),"-")</f>
        <v>-</v>
      </c>
      <c r="DS236" s="51" t="str">
        <f>IFERROR(AVERAGEIFS('Orders - December 2020'!$I$2:$I$2047,'Orders - December 2020'!$H$2:$H$2047,Worksheet!DS$3,'Orders - December 2020'!$C$2:$C$2047,Worksheet!$F236),"-")</f>
        <v>-</v>
      </c>
      <c r="DT236" s="51" t="str">
        <f>IFERROR(AVERAGEIFS('Orders - December 2020'!$I$2:$I$2047,'Orders - December 2020'!$H$2:$H$2047,Worksheet!DT$3,'Orders - December 2020'!$C$2:$C$2047,Worksheet!$F236),"-")</f>
        <v>-</v>
      </c>
      <c r="DU236" s="51" t="str">
        <f>IFERROR(AVERAGEIFS('Orders - December 2020'!$I$2:$I$2047,'Orders - December 2020'!$H$2:$H$2047,Worksheet!DU$3,'Orders - December 2020'!$C$2:$C$2047,Worksheet!$F236),"-")</f>
        <v>-</v>
      </c>
      <c r="DV236" s="51" t="str">
        <f>IFERROR(AVERAGEIFS('Orders - December 2020'!$I$2:$I$2047,'Orders - December 2020'!$H$2:$H$2047,Worksheet!DV$3,'Orders - December 2020'!$C$2:$C$2047,Worksheet!$F236),"-")</f>
        <v>-</v>
      </c>
      <c r="DW236" s="51" t="str">
        <f>IFERROR(AVERAGEIFS('Orders - December 2020'!$I$2:$I$2047,'Orders - December 2020'!$H$2:$H$2047,Worksheet!DW$3,'Orders - December 2020'!$C$2:$C$2047,Worksheet!$F236),"-")</f>
        <v>-</v>
      </c>
      <c r="DX236" s="51" t="str">
        <f>IFERROR(AVERAGEIFS('Orders - December 2020'!$I$2:$I$2047,'Orders - December 2020'!$H$2:$H$2047,Worksheet!DX$3,'Orders - December 2020'!$C$2:$C$2047,Worksheet!$F236),"-")</f>
        <v>-</v>
      </c>
      <c r="DY236" s="51" t="str">
        <f>IFERROR(AVERAGEIFS('Orders - December 2020'!$I$2:$I$2047,'Orders - December 2020'!$H$2:$H$2047,Worksheet!DY$3,'Orders - December 2020'!$C$2:$C$2047,Worksheet!$F236),"-")</f>
        <v>-</v>
      </c>
      <c r="DZ236" s="51" t="str">
        <f>IFERROR(AVERAGEIFS('Orders - December 2020'!$I$2:$I$2047,'Orders - December 2020'!$H$2:$H$2047,Worksheet!DZ$3,'Orders - December 2020'!$C$2:$C$2047,Worksheet!$F236),"-")</f>
        <v>-</v>
      </c>
      <c r="EA236" s="51" t="str">
        <f>IFERROR(AVERAGEIFS('Orders - December 2020'!$I$2:$I$2047,'Orders - December 2020'!$H$2:$H$2047,Worksheet!EA$3,'Orders - December 2020'!$C$2:$C$2047,Worksheet!$F236),"-")</f>
        <v>-</v>
      </c>
      <c r="EB236" s="51" t="str">
        <f>IFERROR(AVERAGEIFS('Orders - December 2020'!$I$2:$I$2047,'Orders - December 2020'!$H$2:$H$2047,Worksheet!EB$3,'Orders - December 2020'!$C$2:$C$2047,Worksheet!$F236),"-")</f>
        <v>-</v>
      </c>
      <c r="EC236" s="51">
        <f>IFERROR(AVERAGEIFS('Orders - December 2020'!$I$2:$I$2047,'Orders - December 2020'!$H$2:$H$2047,Worksheet!EC$3,'Orders - December 2020'!$C$2:$C$2047,Worksheet!$F236),"-")</f>
        <v>1</v>
      </c>
      <c r="ED236" s="51" t="str">
        <f>IFERROR(AVERAGEIFS('Orders - December 2020'!$I$2:$I$2047,'Orders - December 2020'!$H$2:$H$2047,Worksheet!ED$3,'Orders - December 2020'!$C$2:$C$2047,Worksheet!$F236),"-")</f>
        <v>-</v>
      </c>
      <c r="EE236" s="51" t="str">
        <f>IFERROR(AVERAGEIFS('Orders - December 2020'!$I$2:$I$2047,'Orders - December 2020'!$H$2:$H$2047,Worksheet!EE$3,'Orders - December 2020'!$C$2:$C$2047,Worksheet!$F236),"-")</f>
        <v>-</v>
      </c>
      <c r="EF236" s="51" t="str">
        <f>IFERROR(AVERAGEIFS('Orders - December 2020'!$I$2:$I$2047,'Orders - December 2020'!$H$2:$H$2047,Worksheet!EF$3,'Orders - December 2020'!$C$2:$C$2047,Worksheet!$F236),"-")</f>
        <v>-</v>
      </c>
      <c r="EG236" s="51" t="str">
        <f>IFERROR(AVERAGEIFS('Orders - December 2020'!$I$2:$I$2047,'Orders - December 2020'!$H$2:$H$2047,Worksheet!EG$3,'Orders - December 2020'!$C$2:$C$2047,Worksheet!$F236),"-")</f>
        <v>-</v>
      </c>
      <c r="EH236" s="51" t="str">
        <f>IFERROR(AVERAGEIFS('Orders - December 2020'!$I$2:$I$2047,'Orders - December 2020'!$H$2:$H$2047,Worksheet!EH$3,'Orders - December 2020'!$C$2:$C$2047,Worksheet!$F236),"-")</f>
        <v>-</v>
      </c>
      <c r="EI236" s="51" t="str">
        <f>IFERROR(AVERAGEIFS('Orders - December 2020'!$I$2:$I$2047,'Orders - December 2020'!$H$2:$H$2047,Worksheet!EI$3,'Orders - December 2020'!$C$2:$C$2047,Worksheet!$F236),"-")</f>
        <v>-</v>
      </c>
      <c r="EJ236" s="51">
        <f>IFERROR(AVERAGEIFS('Orders - December 2020'!$I$2:$I$2047,'Orders - December 2020'!$H$2:$H$2047,Worksheet!EJ$3,'Orders - December 2020'!$C$2:$C$2047,Worksheet!$F236),"-")</f>
        <v>1</v>
      </c>
      <c r="EK236" s="51" t="str">
        <f>IFERROR(AVERAGEIFS('Orders - December 2020'!$I$2:$I$2047,'Orders - December 2020'!$H$2:$H$2047,Worksheet!EK$3,'Orders - December 2020'!$C$2:$C$2047,Worksheet!$F236),"-")</f>
        <v>-</v>
      </c>
      <c r="EL236" s="51" t="str">
        <f>IFERROR(AVERAGEIFS('Orders - December 2020'!$I$2:$I$2047,'Orders - December 2020'!$H$2:$H$2047,Worksheet!EL$3,'Orders - December 2020'!$C$2:$C$2047,Worksheet!$F236),"-")</f>
        <v>-</v>
      </c>
      <c r="EM236" s="51" t="str">
        <f>IFERROR(AVERAGEIFS('Orders - December 2020'!$I$2:$I$2047,'Orders - December 2020'!$H$2:$H$2047,Worksheet!EM$3,'Orders - December 2020'!$C$2:$C$2047,Worksheet!$F236),"-")</f>
        <v>-</v>
      </c>
      <c r="EN236" s="51" t="str">
        <f>IFERROR(AVERAGEIFS('Orders - December 2020'!$I$2:$I$2047,'Orders - December 2020'!$H$2:$H$2047,Worksheet!EN$3,'Orders - December 2020'!$C$2:$C$2047,Worksheet!$F236),"-")</f>
        <v>-</v>
      </c>
      <c r="EO236" s="51">
        <f>IFERROR(AVERAGEIFS('Orders - December 2020'!$I$2:$I$2047,'Orders - December 2020'!$H$2:$H$2047,Worksheet!EO$3,'Orders - December 2020'!$C$2:$C$2047,Worksheet!$F236),"-")</f>
        <v>1</v>
      </c>
      <c r="EP236" s="51" t="str">
        <f>IFERROR(AVERAGEIFS('Orders - December 2020'!$I$2:$I$2047,'Orders - December 2020'!$H$2:$H$2047,Worksheet!EP$3,'Orders - December 2020'!$C$2:$C$2047,Worksheet!$F236),"-")</f>
        <v>-</v>
      </c>
      <c r="EQ236" s="51" t="str">
        <f>IFERROR(AVERAGEIFS('Orders - December 2020'!$I$2:$I$2047,'Orders - December 2020'!$H$2:$H$2047,Worksheet!EQ$3,'Orders - December 2020'!$C$2:$C$2047,Worksheet!$F236),"-")</f>
        <v>-</v>
      </c>
      <c r="ER236" s="51" t="str">
        <f>IFERROR(AVERAGEIFS('Orders - December 2020'!$I$2:$I$2047,'Orders - December 2020'!$H$2:$H$2047,Worksheet!ER$3,'Orders - December 2020'!$C$2:$C$2047,Worksheet!$F236),"-")</f>
        <v>-</v>
      </c>
      <c r="ES236" s="51" t="str">
        <f>IFERROR(AVERAGEIFS('Orders - December 2020'!$I$2:$I$2047,'Orders - December 2020'!$H$2:$H$2047,Worksheet!ES$3,'Orders - December 2020'!$C$2:$C$2047,Worksheet!$F236),"-")</f>
        <v>-</v>
      </c>
      <c r="ET236" s="51" t="str">
        <f>IFERROR(AVERAGEIFS('Orders - December 2020'!$I$2:$I$2047,'Orders - December 2020'!$H$2:$H$2047,Worksheet!ET$3,'Orders - December 2020'!$C$2:$C$2047,Worksheet!$F236),"-")</f>
        <v>-</v>
      </c>
      <c r="EU236" s="51" t="str">
        <f>IFERROR(AVERAGEIFS('Orders - December 2020'!$I$2:$I$2047,'Orders - December 2020'!$H$2:$H$2047,Worksheet!EU$3,'Orders - December 2020'!$C$2:$C$2047,Worksheet!$F236),"-")</f>
        <v>-</v>
      </c>
      <c r="EV236" s="51" t="str">
        <f>IFERROR(AVERAGEIFS('Orders - December 2020'!$I$2:$I$2047,'Orders - December 2020'!$H$2:$H$2047,Worksheet!EV$3,'Orders - December 2020'!$C$2:$C$2047,Worksheet!$F236),"-")</f>
        <v>-</v>
      </c>
      <c r="EW236" s="51" t="str">
        <f>IFERROR(AVERAGEIFS('Orders - December 2020'!$I$2:$I$2047,'Orders - December 2020'!$H$2:$H$2047,Worksheet!EW$3,'Orders - December 2020'!$C$2:$C$2047,Worksheet!$F236),"-")</f>
        <v>-</v>
      </c>
      <c r="EX236" s="51">
        <f>IFERROR(AVERAGEIFS('Orders - December 2020'!$I$2:$I$2047,'Orders - December 2020'!$H$2:$H$2047,Worksheet!EX$3,'Orders - December 2020'!$C$2:$C$2047,Worksheet!$F236),"-")</f>
        <v>1</v>
      </c>
      <c r="EY236" s="51" t="str">
        <f>IFERROR(AVERAGEIFS('Orders - December 2020'!$I$2:$I$2047,'Orders - December 2020'!$H$2:$H$2047,Worksheet!EY$3,'Orders - December 2020'!$C$2:$C$2047,Worksheet!$F236),"-")</f>
        <v>-</v>
      </c>
      <c r="EZ236" s="51" t="str">
        <f>IFERROR(AVERAGEIFS('Orders - December 2020'!$I$2:$I$2047,'Orders - December 2020'!$H$2:$H$2047,Worksheet!EZ$3,'Orders - December 2020'!$C$2:$C$2047,Worksheet!$F236),"-")</f>
        <v>-</v>
      </c>
      <c r="FA236" s="51" t="str">
        <f>IFERROR(AVERAGEIFS('Orders - December 2020'!$I$2:$I$2047,'Orders - December 2020'!$H$2:$H$2047,Worksheet!FA$3,'Orders - December 2020'!$C$2:$C$2047,Worksheet!$F236),"-")</f>
        <v>-</v>
      </c>
      <c r="FB236" s="51" t="str">
        <f>IFERROR(AVERAGEIFS('Orders - December 2020'!$I$2:$I$2047,'Orders - December 2020'!$H$2:$H$2047,Worksheet!FB$3,'Orders - December 2020'!$C$2:$C$2047,Worksheet!$F236),"-")</f>
        <v>-</v>
      </c>
      <c r="FC236" s="51" t="str">
        <f>IFERROR(AVERAGEIFS('Orders - December 2020'!$I$2:$I$2047,'Orders - December 2020'!$H$2:$H$2047,Worksheet!FC$3,'Orders - December 2020'!$C$2:$C$2047,Worksheet!$F236),"-")</f>
        <v>-</v>
      </c>
      <c r="FD236" s="51" t="str">
        <f>IFERROR(AVERAGEIFS('Orders - December 2020'!$I$2:$I$2047,'Orders - December 2020'!$H$2:$H$2047,Worksheet!FD$3,'Orders - December 2020'!$C$2:$C$2047,Worksheet!$F236),"-")</f>
        <v>-</v>
      </c>
      <c r="FE236" s="51" t="str">
        <f>IFERROR(AVERAGEIFS('Orders - December 2020'!$I$2:$I$2047,'Orders - December 2020'!$H$2:$H$2047,Worksheet!FE$3,'Orders - December 2020'!$C$2:$C$2047,Worksheet!$F236),"-")</f>
        <v>-</v>
      </c>
      <c r="FF236" s="51" t="str">
        <f>IFERROR(AVERAGEIFS('Orders - December 2020'!$I$2:$I$2047,'Orders - December 2020'!$H$2:$H$2047,Worksheet!FF$3,'Orders - December 2020'!$C$2:$C$2047,Worksheet!$F236),"-")</f>
        <v>-</v>
      </c>
      <c r="FG236" s="52" t="str">
        <f>IFERROR(AVERAGEIFS('Orders - December 2020'!$I$2:$I$2047,'Orders - December 2020'!$H$2:$H$2047,Worksheet!FG$3,'Orders - December 2020'!$C$2:$C$2047,Worksheet!$F236),"-")</f>
        <v>-</v>
      </c>
    </row>
    <row r="237" spans="6:163">
      <c r="F237" s="45" t="str">
        <v>Aklat Minimart</v>
      </c>
      <c r="G237" s="50" t="str">
        <f>IFERROR(AVERAGEIFS('Orders - December 2020'!$I$2:$I$2047,'Orders - December 2020'!$H$2:$H$2047,Worksheet!G$3,'Orders - December 2020'!$C$2:$C$2047,Worksheet!$F237),"-")</f>
        <v>-</v>
      </c>
      <c r="H237" s="51" t="str">
        <f>IFERROR(AVERAGEIFS('Orders - December 2020'!$I$2:$I$2047,'Orders - December 2020'!$H$2:$H$2047,Worksheet!H$3,'Orders - December 2020'!$C$2:$C$2047,Worksheet!$F237),"-")</f>
        <v>-</v>
      </c>
      <c r="I237" s="51" t="str">
        <f>IFERROR(AVERAGEIFS('Orders - December 2020'!$I$2:$I$2047,'Orders - December 2020'!$H$2:$H$2047,Worksheet!I$3,'Orders - December 2020'!$C$2:$C$2047,Worksheet!$F237),"-")</f>
        <v>-</v>
      </c>
      <c r="J237" s="51" t="str">
        <f>IFERROR(AVERAGEIFS('Orders - December 2020'!$I$2:$I$2047,'Orders - December 2020'!$H$2:$H$2047,Worksheet!J$3,'Orders - December 2020'!$C$2:$C$2047,Worksheet!$F237),"-")</f>
        <v>-</v>
      </c>
      <c r="K237" s="51" t="str">
        <f>IFERROR(AVERAGEIFS('Orders - December 2020'!$I$2:$I$2047,'Orders - December 2020'!$H$2:$H$2047,Worksheet!K$3,'Orders - December 2020'!$C$2:$C$2047,Worksheet!$F237),"-")</f>
        <v>-</v>
      </c>
      <c r="L237" s="51" t="str">
        <f>IFERROR(AVERAGEIFS('Orders - December 2020'!$I$2:$I$2047,'Orders - December 2020'!$H$2:$H$2047,Worksheet!L$3,'Orders - December 2020'!$C$2:$C$2047,Worksheet!$F237),"-")</f>
        <v>-</v>
      </c>
      <c r="M237" s="51" t="str">
        <f>IFERROR(AVERAGEIFS('Orders - December 2020'!$I$2:$I$2047,'Orders - December 2020'!$H$2:$H$2047,Worksheet!M$3,'Orders - December 2020'!$C$2:$C$2047,Worksheet!$F237),"-")</f>
        <v>-</v>
      </c>
      <c r="N237" s="51" t="str">
        <f>IFERROR(AVERAGEIFS('Orders - December 2020'!$I$2:$I$2047,'Orders - December 2020'!$H$2:$H$2047,Worksheet!N$3,'Orders - December 2020'!$C$2:$C$2047,Worksheet!$F237),"-")</f>
        <v>-</v>
      </c>
      <c r="O237" s="51" t="str">
        <f>IFERROR(AVERAGEIFS('Orders - December 2020'!$I$2:$I$2047,'Orders - December 2020'!$H$2:$H$2047,Worksheet!O$3,'Orders - December 2020'!$C$2:$C$2047,Worksheet!$F237),"-")</f>
        <v>-</v>
      </c>
      <c r="P237" s="51" t="str">
        <f>IFERROR(AVERAGEIFS('Orders - December 2020'!$I$2:$I$2047,'Orders - December 2020'!$H$2:$H$2047,Worksheet!P$3,'Orders - December 2020'!$C$2:$C$2047,Worksheet!$F237),"-")</f>
        <v>-</v>
      </c>
      <c r="Q237" s="51" t="str">
        <f>IFERROR(AVERAGEIFS('Orders - December 2020'!$I$2:$I$2047,'Orders - December 2020'!$H$2:$H$2047,Worksheet!Q$3,'Orders - December 2020'!$C$2:$C$2047,Worksheet!$F237),"-")</f>
        <v>-</v>
      </c>
      <c r="R237" s="51" t="str">
        <f>IFERROR(AVERAGEIFS('Orders - December 2020'!$I$2:$I$2047,'Orders - December 2020'!$H$2:$H$2047,Worksheet!R$3,'Orders - December 2020'!$C$2:$C$2047,Worksheet!$F237),"-")</f>
        <v>-</v>
      </c>
      <c r="S237" s="51" t="str">
        <f>IFERROR(AVERAGEIFS('Orders - December 2020'!$I$2:$I$2047,'Orders - December 2020'!$H$2:$H$2047,Worksheet!S$3,'Orders - December 2020'!$C$2:$C$2047,Worksheet!$F237),"-")</f>
        <v>-</v>
      </c>
      <c r="T237" s="51" t="str">
        <f>IFERROR(AVERAGEIFS('Orders - December 2020'!$I$2:$I$2047,'Orders - December 2020'!$H$2:$H$2047,Worksheet!T$3,'Orders - December 2020'!$C$2:$C$2047,Worksheet!$F237),"-")</f>
        <v>-</v>
      </c>
      <c r="U237" s="51" t="str">
        <f>IFERROR(AVERAGEIFS('Orders - December 2020'!$I$2:$I$2047,'Orders - December 2020'!$H$2:$H$2047,Worksheet!U$3,'Orders - December 2020'!$C$2:$C$2047,Worksheet!$F237),"-")</f>
        <v>-</v>
      </c>
      <c r="V237" s="51" t="str">
        <f>IFERROR(AVERAGEIFS('Orders - December 2020'!$I$2:$I$2047,'Orders - December 2020'!$H$2:$H$2047,Worksheet!V$3,'Orders - December 2020'!$C$2:$C$2047,Worksheet!$F237),"-")</f>
        <v>-</v>
      </c>
      <c r="W237" s="51" t="str">
        <f>IFERROR(AVERAGEIFS('Orders - December 2020'!$I$2:$I$2047,'Orders - December 2020'!$H$2:$H$2047,Worksheet!W$3,'Orders - December 2020'!$C$2:$C$2047,Worksheet!$F237),"-")</f>
        <v>-</v>
      </c>
      <c r="X237" s="51" t="str">
        <f>IFERROR(AVERAGEIFS('Orders - December 2020'!$I$2:$I$2047,'Orders - December 2020'!$H$2:$H$2047,Worksheet!X$3,'Orders - December 2020'!$C$2:$C$2047,Worksheet!$F237),"-")</f>
        <v>-</v>
      </c>
      <c r="Y237" s="51" t="str">
        <f>IFERROR(AVERAGEIFS('Orders - December 2020'!$I$2:$I$2047,'Orders - December 2020'!$H$2:$H$2047,Worksheet!Y$3,'Orders - December 2020'!$C$2:$C$2047,Worksheet!$F237),"-")</f>
        <v>-</v>
      </c>
      <c r="Z237" s="51" t="str">
        <f>IFERROR(AVERAGEIFS('Orders - December 2020'!$I$2:$I$2047,'Orders - December 2020'!$H$2:$H$2047,Worksheet!Z$3,'Orders - December 2020'!$C$2:$C$2047,Worksheet!$F237),"-")</f>
        <v>-</v>
      </c>
      <c r="AA237" s="51" t="str">
        <f>IFERROR(AVERAGEIFS('Orders - December 2020'!$I$2:$I$2047,'Orders - December 2020'!$H$2:$H$2047,Worksheet!AA$3,'Orders - December 2020'!$C$2:$C$2047,Worksheet!$F237),"-")</f>
        <v>-</v>
      </c>
      <c r="AB237" s="51" t="str">
        <f>IFERROR(AVERAGEIFS('Orders - December 2020'!$I$2:$I$2047,'Orders - December 2020'!$H$2:$H$2047,Worksheet!AB$3,'Orders - December 2020'!$C$2:$C$2047,Worksheet!$F237),"-")</f>
        <v>-</v>
      </c>
      <c r="AC237" s="51" t="str">
        <f>IFERROR(AVERAGEIFS('Orders - December 2020'!$I$2:$I$2047,'Orders - December 2020'!$H$2:$H$2047,Worksheet!AC$3,'Orders - December 2020'!$C$2:$C$2047,Worksheet!$F237),"-")</f>
        <v>-</v>
      </c>
      <c r="AD237" s="51" t="str">
        <f>IFERROR(AVERAGEIFS('Orders - December 2020'!$I$2:$I$2047,'Orders - December 2020'!$H$2:$H$2047,Worksheet!AD$3,'Orders - December 2020'!$C$2:$C$2047,Worksheet!$F237),"-")</f>
        <v>-</v>
      </c>
      <c r="AE237" s="51" t="str">
        <f>IFERROR(AVERAGEIFS('Orders - December 2020'!$I$2:$I$2047,'Orders - December 2020'!$H$2:$H$2047,Worksheet!AE$3,'Orders - December 2020'!$C$2:$C$2047,Worksheet!$F237),"-")</f>
        <v>-</v>
      </c>
      <c r="AF237" s="51" t="str">
        <f>IFERROR(AVERAGEIFS('Orders - December 2020'!$I$2:$I$2047,'Orders - December 2020'!$H$2:$H$2047,Worksheet!AF$3,'Orders - December 2020'!$C$2:$C$2047,Worksheet!$F237),"-")</f>
        <v>-</v>
      </c>
      <c r="AG237" s="51" t="str">
        <f>IFERROR(AVERAGEIFS('Orders - December 2020'!$I$2:$I$2047,'Orders - December 2020'!$H$2:$H$2047,Worksheet!AG$3,'Orders - December 2020'!$C$2:$C$2047,Worksheet!$F237),"-")</f>
        <v>-</v>
      </c>
      <c r="AH237" s="51" t="str">
        <f>IFERROR(AVERAGEIFS('Orders - December 2020'!$I$2:$I$2047,'Orders - December 2020'!$H$2:$H$2047,Worksheet!AH$3,'Orders - December 2020'!$C$2:$C$2047,Worksheet!$F237),"-")</f>
        <v>-</v>
      </c>
      <c r="AI237" s="51" t="str">
        <f>IFERROR(AVERAGEIFS('Orders - December 2020'!$I$2:$I$2047,'Orders - December 2020'!$H$2:$H$2047,Worksheet!AI$3,'Orders - December 2020'!$C$2:$C$2047,Worksheet!$F237),"-")</f>
        <v>-</v>
      </c>
      <c r="AJ237" s="51" t="str">
        <f>IFERROR(AVERAGEIFS('Orders - December 2020'!$I$2:$I$2047,'Orders - December 2020'!$H$2:$H$2047,Worksheet!AJ$3,'Orders - December 2020'!$C$2:$C$2047,Worksheet!$F237),"-")</f>
        <v>-</v>
      </c>
      <c r="AK237" s="51" t="str">
        <f>IFERROR(AVERAGEIFS('Orders - December 2020'!$I$2:$I$2047,'Orders - December 2020'!$H$2:$H$2047,Worksheet!AK$3,'Orders - December 2020'!$C$2:$C$2047,Worksheet!$F237),"-")</f>
        <v>-</v>
      </c>
      <c r="AL237" s="51" t="str">
        <f>IFERROR(AVERAGEIFS('Orders - December 2020'!$I$2:$I$2047,'Orders - December 2020'!$H$2:$H$2047,Worksheet!AL$3,'Orders - December 2020'!$C$2:$C$2047,Worksheet!$F237),"-")</f>
        <v>-</v>
      </c>
      <c r="AM237" s="51" t="str">
        <f>IFERROR(AVERAGEIFS('Orders - December 2020'!$I$2:$I$2047,'Orders - December 2020'!$H$2:$H$2047,Worksheet!AM$3,'Orders - December 2020'!$C$2:$C$2047,Worksheet!$F237),"-")</f>
        <v>-</v>
      </c>
      <c r="AN237" s="51" t="str">
        <f>IFERROR(AVERAGEIFS('Orders - December 2020'!$I$2:$I$2047,'Orders - December 2020'!$H$2:$H$2047,Worksheet!AN$3,'Orders - December 2020'!$C$2:$C$2047,Worksheet!$F237),"-")</f>
        <v>-</v>
      </c>
      <c r="AO237" s="51" t="str">
        <f>IFERROR(AVERAGEIFS('Orders - December 2020'!$I$2:$I$2047,'Orders - December 2020'!$H$2:$H$2047,Worksheet!AO$3,'Orders - December 2020'!$C$2:$C$2047,Worksheet!$F237),"-")</f>
        <v>-</v>
      </c>
      <c r="AP237" s="51" t="str">
        <f>IFERROR(AVERAGEIFS('Orders - December 2020'!$I$2:$I$2047,'Orders - December 2020'!$H$2:$H$2047,Worksheet!AP$3,'Orders - December 2020'!$C$2:$C$2047,Worksheet!$F237),"-")</f>
        <v>-</v>
      </c>
      <c r="AQ237" s="51" t="str">
        <f>IFERROR(AVERAGEIFS('Orders - December 2020'!$I$2:$I$2047,'Orders - December 2020'!$H$2:$H$2047,Worksheet!AQ$3,'Orders - December 2020'!$C$2:$C$2047,Worksheet!$F237),"-")</f>
        <v>-</v>
      </c>
      <c r="AR237" s="51" t="str">
        <f>IFERROR(AVERAGEIFS('Orders - December 2020'!$I$2:$I$2047,'Orders - December 2020'!$H$2:$H$2047,Worksheet!AR$3,'Orders - December 2020'!$C$2:$C$2047,Worksheet!$F237),"-")</f>
        <v>-</v>
      </c>
      <c r="AS237" s="51" t="str">
        <f>IFERROR(AVERAGEIFS('Orders - December 2020'!$I$2:$I$2047,'Orders - December 2020'!$H$2:$H$2047,Worksheet!AS$3,'Orders - December 2020'!$C$2:$C$2047,Worksheet!$F237),"-")</f>
        <v>-</v>
      </c>
      <c r="AT237" s="51" t="str">
        <f>IFERROR(AVERAGEIFS('Orders - December 2020'!$I$2:$I$2047,'Orders - December 2020'!$H$2:$H$2047,Worksheet!AT$3,'Orders - December 2020'!$C$2:$C$2047,Worksheet!$F237),"-")</f>
        <v>-</v>
      </c>
      <c r="AU237" s="51" t="str">
        <f>IFERROR(AVERAGEIFS('Orders - December 2020'!$I$2:$I$2047,'Orders - December 2020'!$H$2:$H$2047,Worksheet!AU$3,'Orders - December 2020'!$C$2:$C$2047,Worksheet!$F237),"-")</f>
        <v>-</v>
      </c>
      <c r="AV237" s="51" t="str">
        <f>IFERROR(AVERAGEIFS('Orders - December 2020'!$I$2:$I$2047,'Orders - December 2020'!$H$2:$H$2047,Worksheet!AV$3,'Orders - December 2020'!$C$2:$C$2047,Worksheet!$F237),"-")</f>
        <v>-</v>
      </c>
      <c r="AW237" s="51" t="str">
        <f>IFERROR(AVERAGEIFS('Orders - December 2020'!$I$2:$I$2047,'Orders - December 2020'!$H$2:$H$2047,Worksheet!AW$3,'Orders - December 2020'!$C$2:$C$2047,Worksheet!$F237),"-")</f>
        <v>-</v>
      </c>
      <c r="AX237" s="51" t="str">
        <f>IFERROR(AVERAGEIFS('Orders - December 2020'!$I$2:$I$2047,'Orders - December 2020'!$H$2:$H$2047,Worksheet!AX$3,'Orders - December 2020'!$C$2:$C$2047,Worksheet!$F237),"-")</f>
        <v>-</v>
      </c>
      <c r="AY237" s="51" t="str">
        <f>IFERROR(AVERAGEIFS('Orders - December 2020'!$I$2:$I$2047,'Orders - December 2020'!$H$2:$H$2047,Worksheet!AY$3,'Orders - December 2020'!$C$2:$C$2047,Worksheet!$F237),"-")</f>
        <v>-</v>
      </c>
      <c r="AZ237" s="51" t="str">
        <f>IFERROR(AVERAGEIFS('Orders - December 2020'!$I$2:$I$2047,'Orders - December 2020'!$H$2:$H$2047,Worksheet!AZ$3,'Orders - December 2020'!$C$2:$C$2047,Worksheet!$F237),"-")</f>
        <v>-</v>
      </c>
      <c r="BA237" s="51" t="str">
        <f>IFERROR(AVERAGEIFS('Orders - December 2020'!$I$2:$I$2047,'Orders - December 2020'!$H$2:$H$2047,Worksheet!BA$3,'Orders - December 2020'!$C$2:$C$2047,Worksheet!$F237),"-")</f>
        <v>-</v>
      </c>
      <c r="BB237" s="51" t="str">
        <f>IFERROR(AVERAGEIFS('Orders - December 2020'!$I$2:$I$2047,'Orders - December 2020'!$H$2:$H$2047,Worksheet!BB$3,'Orders - December 2020'!$C$2:$C$2047,Worksheet!$F237),"-")</f>
        <v>-</v>
      </c>
      <c r="BC237" s="51" t="str">
        <f>IFERROR(AVERAGEIFS('Orders - December 2020'!$I$2:$I$2047,'Orders - December 2020'!$H$2:$H$2047,Worksheet!BC$3,'Orders - December 2020'!$C$2:$C$2047,Worksheet!$F237),"-")</f>
        <v>-</v>
      </c>
      <c r="BD237" s="51" t="str">
        <f>IFERROR(AVERAGEIFS('Orders - December 2020'!$I$2:$I$2047,'Orders - December 2020'!$H$2:$H$2047,Worksheet!BD$3,'Orders - December 2020'!$C$2:$C$2047,Worksheet!$F237),"-")</f>
        <v>-</v>
      </c>
      <c r="BE237" s="51" t="str">
        <f>IFERROR(AVERAGEIFS('Orders - December 2020'!$I$2:$I$2047,'Orders - December 2020'!$H$2:$H$2047,Worksheet!BE$3,'Orders - December 2020'!$C$2:$C$2047,Worksheet!$F237),"-")</f>
        <v>-</v>
      </c>
      <c r="BF237" s="51" t="str">
        <f>IFERROR(AVERAGEIFS('Orders - December 2020'!$I$2:$I$2047,'Orders - December 2020'!$H$2:$H$2047,Worksheet!BF$3,'Orders - December 2020'!$C$2:$C$2047,Worksheet!$F237),"-")</f>
        <v>-</v>
      </c>
      <c r="BG237" s="51" t="str">
        <f>IFERROR(AVERAGEIFS('Orders - December 2020'!$I$2:$I$2047,'Orders - December 2020'!$H$2:$H$2047,Worksheet!BG$3,'Orders - December 2020'!$C$2:$C$2047,Worksheet!$F237),"-")</f>
        <v>-</v>
      </c>
      <c r="BH237" s="51" t="str">
        <f>IFERROR(AVERAGEIFS('Orders - December 2020'!$I$2:$I$2047,'Orders - December 2020'!$H$2:$H$2047,Worksheet!BH$3,'Orders - December 2020'!$C$2:$C$2047,Worksheet!$F237),"-")</f>
        <v>-</v>
      </c>
      <c r="BI237" s="51" t="str">
        <f>IFERROR(AVERAGEIFS('Orders - December 2020'!$I$2:$I$2047,'Orders - December 2020'!$H$2:$H$2047,Worksheet!BI$3,'Orders - December 2020'!$C$2:$C$2047,Worksheet!$F237),"-")</f>
        <v>-</v>
      </c>
      <c r="BJ237" s="51" t="str">
        <f>IFERROR(AVERAGEIFS('Orders - December 2020'!$I$2:$I$2047,'Orders - December 2020'!$H$2:$H$2047,Worksheet!BJ$3,'Orders - December 2020'!$C$2:$C$2047,Worksheet!$F237),"-")</f>
        <v>-</v>
      </c>
      <c r="BK237" s="51" t="str">
        <f>IFERROR(AVERAGEIFS('Orders - December 2020'!$I$2:$I$2047,'Orders - December 2020'!$H$2:$H$2047,Worksheet!BK$3,'Orders - December 2020'!$C$2:$C$2047,Worksheet!$F237),"-")</f>
        <v>-</v>
      </c>
      <c r="BL237" s="51" t="str">
        <f>IFERROR(AVERAGEIFS('Orders - December 2020'!$I$2:$I$2047,'Orders - December 2020'!$H$2:$H$2047,Worksheet!BL$3,'Orders - December 2020'!$C$2:$C$2047,Worksheet!$F237),"-")</f>
        <v>-</v>
      </c>
      <c r="BM237" s="51" t="str">
        <f>IFERROR(AVERAGEIFS('Orders - December 2020'!$I$2:$I$2047,'Orders - December 2020'!$H$2:$H$2047,Worksheet!BM$3,'Orders - December 2020'!$C$2:$C$2047,Worksheet!$F237),"-")</f>
        <v>-</v>
      </c>
      <c r="BN237" s="51" t="str">
        <f>IFERROR(AVERAGEIFS('Orders - December 2020'!$I$2:$I$2047,'Orders - December 2020'!$H$2:$H$2047,Worksheet!BN$3,'Orders - December 2020'!$C$2:$C$2047,Worksheet!$F237),"-")</f>
        <v>-</v>
      </c>
      <c r="BO237" s="51" t="str">
        <f>IFERROR(AVERAGEIFS('Orders - December 2020'!$I$2:$I$2047,'Orders - December 2020'!$H$2:$H$2047,Worksheet!BO$3,'Orders - December 2020'!$C$2:$C$2047,Worksheet!$F237),"-")</f>
        <v>-</v>
      </c>
      <c r="BP237" s="51" t="str">
        <f>IFERROR(AVERAGEIFS('Orders - December 2020'!$I$2:$I$2047,'Orders - December 2020'!$H$2:$H$2047,Worksheet!BP$3,'Orders - December 2020'!$C$2:$C$2047,Worksheet!$F237),"-")</f>
        <v>-</v>
      </c>
      <c r="BQ237" s="51" t="str">
        <f>IFERROR(AVERAGEIFS('Orders - December 2020'!$I$2:$I$2047,'Orders - December 2020'!$H$2:$H$2047,Worksheet!BQ$3,'Orders - December 2020'!$C$2:$C$2047,Worksheet!$F237),"-")</f>
        <v>-</v>
      </c>
      <c r="BR237" s="51" t="str">
        <f>IFERROR(AVERAGEIFS('Orders - December 2020'!$I$2:$I$2047,'Orders - December 2020'!$H$2:$H$2047,Worksheet!BR$3,'Orders - December 2020'!$C$2:$C$2047,Worksheet!$F237),"-")</f>
        <v>-</v>
      </c>
      <c r="BS237" s="51" t="str">
        <f>IFERROR(AVERAGEIFS('Orders - December 2020'!$I$2:$I$2047,'Orders - December 2020'!$H$2:$H$2047,Worksheet!BS$3,'Orders - December 2020'!$C$2:$C$2047,Worksheet!$F237),"-")</f>
        <v>-</v>
      </c>
      <c r="BT237" s="51" t="str">
        <f>IFERROR(AVERAGEIFS('Orders - December 2020'!$I$2:$I$2047,'Orders - December 2020'!$H$2:$H$2047,Worksheet!BT$3,'Orders - December 2020'!$C$2:$C$2047,Worksheet!$F237),"-")</f>
        <v>-</v>
      </c>
      <c r="BU237" s="51" t="str">
        <f>IFERROR(AVERAGEIFS('Orders - December 2020'!$I$2:$I$2047,'Orders - December 2020'!$H$2:$H$2047,Worksheet!BU$3,'Orders - December 2020'!$C$2:$C$2047,Worksheet!$F237),"-")</f>
        <v>-</v>
      </c>
      <c r="BV237" s="51" t="str">
        <f>IFERROR(AVERAGEIFS('Orders - December 2020'!$I$2:$I$2047,'Orders - December 2020'!$H$2:$H$2047,Worksheet!BV$3,'Orders - December 2020'!$C$2:$C$2047,Worksheet!$F237),"-")</f>
        <v>-</v>
      </c>
      <c r="BW237" s="51" t="str">
        <f>IFERROR(AVERAGEIFS('Orders - December 2020'!$I$2:$I$2047,'Orders - December 2020'!$H$2:$H$2047,Worksheet!BW$3,'Orders - December 2020'!$C$2:$C$2047,Worksheet!$F237),"-")</f>
        <v>-</v>
      </c>
      <c r="BX237" s="51" t="str">
        <f>IFERROR(AVERAGEIFS('Orders - December 2020'!$I$2:$I$2047,'Orders - December 2020'!$H$2:$H$2047,Worksheet!BX$3,'Orders - December 2020'!$C$2:$C$2047,Worksheet!$F237),"-")</f>
        <v>-</v>
      </c>
      <c r="BY237" s="51" t="str">
        <f>IFERROR(AVERAGEIFS('Orders - December 2020'!$I$2:$I$2047,'Orders - December 2020'!$H$2:$H$2047,Worksheet!BY$3,'Orders - December 2020'!$C$2:$C$2047,Worksheet!$F237),"-")</f>
        <v>-</v>
      </c>
      <c r="BZ237" s="51" t="str">
        <f>IFERROR(AVERAGEIFS('Orders - December 2020'!$I$2:$I$2047,'Orders - December 2020'!$H$2:$H$2047,Worksheet!BZ$3,'Orders - December 2020'!$C$2:$C$2047,Worksheet!$F237),"-")</f>
        <v>-</v>
      </c>
      <c r="CA237" s="51" t="str">
        <f>IFERROR(AVERAGEIFS('Orders - December 2020'!$I$2:$I$2047,'Orders - December 2020'!$H$2:$H$2047,Worksheet!CA$3,'Orders - December 2020'!$C$2:$C$2047,Worksheet!$F237),"-")</f>
        <v>-</v>
      </c>
      <c r="CB237" s="51" t="str">
        <f>IFERROR(AVERAGEIFS('Orders - December 2020'!$I$2:$I$2047,'Orders - December 2020'!$H$2:$H$2047,Worksheet!CB$3,'Orders - December 2020'!$C$2:$C$2047,Worksheet!$F237),"-")</f>
        <v>-</v>
      </c>
      <c r="CC237" s="51" t="str">
        <f>IFERROR(AVERAGEIFS('Orders - December 2020'!$I$2:$I$2047,'Orders - December 2020'!$H$2:$H$2047,Worksheet!CC$3,'Orders - December 2020'!$C$2:$C$2047,Worksheet!$F237),"-")</f>
        <v>-</v>
      </c>
      <c r="CD237" s="51" t="str">
        <f>IFERROR(AVERAGEIFS('Orders - December 2020'!$I$2:$I$2047,'Orders - December 2020'!$H$2:$H$2047,Worksheet!CD$3,'Orders - December 2020'!$C$2:$C$2047,Worksheet!$F237),"-")</f>
        <v>-</v>
      </c>
      <c r="CE237" s="51" t="str">
        <f>IFERROR(AVERAGEIFS('Orders - December 2020'!$I$2:$I$2047,'Orders - December 2020'!$H$2:$H$2047,Worksheet!CE$3,'Orders - December 2020'!$C$2:$C$2047,Worksheet!$F237),"-")</f>
        <v>-</v>
      </c>
      <c r="CF237" s="51" t="str">
        <f>IFERROR(AVERAGEIFS('Orders - December 2020'!$I$2:$I$2047,'Orders - December 2020'!$H$2:$H$2047,Worksheet!CF$3,'Orders - December 2020'!$C$2:$C$2047,Worksheet!$F237),"-")</f>
        <v>-</v>
      </c>
      <c r="CG237" s="51" t="str">
        <f>IFERROR(AVERAGEIFS('Orders - December 2020'!$I$2:$I$2047,'Orders - December 2020'!$H$2:$H$2047,Worksheet!CG$3,'Orders - December 2020'!$C$2:$C$2047,Worksheet!$F237),"-")</f>
        <v>-</v>
      </c>
      <c r="CH237" s="51" t="str">
        <f>IFERROR(AVERAGEIFS('Orders - December 2020'!$I$2:$I$2047,'Orders - December 2020'!$H$2:$H$2047,Worksheet!CH$3,'Orders - December 2020'!$C$2:$C$2047,Worksheet!$F237),"-")</f>
        <v>-</v>
      </c>
      <c r="CI237" s="51" t="str">
        <f>IFERROR(AVERAGEIFS('Orders - December 2020'!$I$2:$I$2047,'Orders - December 2020'!$H$2:$H$2047,Worksheet!CI$3,'Orders - December 2020'!$C$2:$C$2047,Worksheet!$F237),"-")</f>
        <v>-</v>
      </c>
      <c r="CJ237" s="51" t="str">
        <f>IFERROR(AVERAGEIFS('Orders - December 2020'!$I$2:$I$2047,'Orders - December 2020'!$H$2:$H$2047,Worksheet!CJ$3,'Orders - December 2020'!$C$2:$C$2047,Worksheet!$F237),"-")</f>
        <v>-</v>
      </c>
      <c r="CK237" s="51" t="str">
        <f>IFERROR(AVERAGEIFS('Orders - December 2020'!$I$2:$I$2047,'Orders - December 2020'!$H$2:$H$2047,Worksheet!CK$3,'Orders - December 2020'!$C$2:$C$2047,Worksheet!$F237),"-")</f>
        <v>-</v>
      </c>
      <c r="CL237" s="51" t="str">
        <f>IFERROR(AVERAGEIFS('Orders - December 2020'!$I$2:$I$2047,'Orders - December 2020'!$H$2:$H$2047,Worksheet!CL$3,'Orders - December 2020'!$C$2:$C$2047,Worksheet!$F237),"-")</f>
        <v>-</v>
      </c>
      <c r="CM237" s="51" t="str">
        <f>IFERROR(AVERAGEIFS('Orders - December 2020'!$I$2:$I$2047,'Orders - December 2020'!$H$2:$H$2047,Worksheet!CM$3,'Orders - December 2020'!$C$2:$C$2047,Worksheet!$F237),"-")</f>
        <v>-</v>
      </c>
      <c r="CN237" s="51" t="str">
        <f>IFERROR(AVERAGEIFS('Orders - December 2020'!$I$2:$I$2047,'Orders - December 2020'!$H$2:$H$2047,Worksheet!CN$3,'Orders - December 2020'!$C$2:$C$2047,Worksheet!$F237),"-")</f>
        <v>-</v>
      </c>
      <c r="CO237" s="51" t="str">
        <f>IFERROR(AVERAGEIFS('Orders - December 2020'!$I$2:$I$2047,'Orders - December 2020'!$H$2:$H$2047,Worksheet!CO$3,'Orders - December 2020'!$C$2:$C$2047,Worksheet!$F237),"-")</f>
        <v>-</v>
      </c>
      <c r="CP237" s="51" t="str">
        <f>IFERROR(AVERAGEIFS('Orders - December 2020'!$I$2:$I$2047,'Orders - December 2020'!$H$2:$H$2047,Worksheet!CP$3,'Orders - December 2020'!$C$2:$C$2047,Worksheet!$F237),"-")</f>
        <v>-</v>
      </c>
      <c r="CQ237" s="51" t="str">
        <f>IFERROR(AVERAGEIFS('Orders - December 2020'!$I$2:$I$2047,'Orders - December 2020'!$H$2:$H$2047,Worksheet!CQ$3,'Orders - December 2020'!$C$2:$C$2047,Worksheet!$F237),"-")</f>
        <v>-</v>
      </c>
      <c r="CR237" s="51" t="str">
        <f>IFERROR(AVERAGEIFS('Orders - December 2020'!$I$2:$I$2047,'Orders - December 2020'!$H$2:$H$2047,Worksheet!CR$3,'Orders - December 2020'!$C$2:$C$2047,Worksheet!$F237),"-")</f>
        <v>-</v>
      </c>
      <c r="CS237" s="51" t="str">
        <f>IFERROR(AVERAGEIFS('Orders - December 2020'!$I$2:$I$2047,'Orders - December 2020'!$H$2:$H$2047,Worksheet!CS$3,'Orders - December 2020'!$C$2:$C$2047,Worksheet!$F237),"-")</f>
        <v>-</v>
      </c>
      <c r="CT237" s="51" t="str">
        <f>IFERROR(AVERAGEIFS('Orders - December 2020'!$I$2:$I$2047,'Orders - December 2020'!$H$2:$H$2047,Worksheet!CT$3,'Orders - December 2020'!$C$2:$C$2047,Worksheet!$F237),"-")</f>
        <v>-</v>
      </c>
      <c r="CU237" s="51" t="str">
        <f>IFERROR(AVERAGEIFS('Orders - December 2020'!$I$2:$I$2047,'Orders - December 2020'!$H$2:$H$2047,Worksheet!CU$3,'Orders - December 2020'!$C$2:$C$2047,Worksheet!$F237),"-")</f>
        <v>-</v>
      </c>
      <c r="CV237" s="51" t="str">
        <f>IFERROR(AVERAGEIFS('Orders - December 2020'!$I$2:$I$2047,'Orders - December 2020'!$H$2:$H$2047,Worksheet!CV$3,'Orders - December 2020'!$C$2:$C$2047,Worksheet!$F237),"-")</f>
        <v>-</v>
      </c>
      <c r="CW237" s="51" t="str">
        <f>IFERROR(AVERAGEIFS('Orders - December 2020'!$I$2:$I$2047,'Orders - December 2020'!$H$2:$H$2047,Worksheet!CW$3,'Orders - December 2020'!$C$2:$C$2047,Worksheet!$F237),"-")</f>
        <v>-</v>
      </c>
      <c r="CX237" s="51" t="str">
        <f>IFERROR(AVERAGEIFS('Orders - December 2020'!$I$2:$I$2047,'Orders - December 2020'!$H$2:$H$2047,Worksheet!CX$3,'Orders - December 2020'!$C$2:$C$2047,Worksheet!$F237),"-")</f>
        <v>-</v>
      </c>
      <c r="CY237" s="51" t="str">
        <f>IFERROR(AVERAGEIFS('Orders - December 2020'!$I$2:$I$2047,'Orders - December 2020'!$H$2:$H$2047,Worksheet!CY$3,'Orders - December 2020'!$C$2:$C$2047,Worksheet!$F237),"-")</f>
        <v>-</v>
      </c>
      <c r="CZ237" s="51" t="str">
        <f>IFERROR(AVERAGEIFS('Orders - December 2020'!$I$2:$I$2047,'Orders - December 2020'!$H$2:$H$2047,Worksheet!CZ$3,'Orders - December 2020'!$C$2:$C$2047,Worksheet!$F237),"-")</f>
        <v>-</v>
      </c>
      <c r="DA237" s="51" t="str">
        <f>IFERROR(AVERAGEIFS('Orders - December 2020'!$I$2:$I$2047,'Orders - December 2020'!$H$2:$H$2047,Worksheet!DA$3,'Orders - December 2020'!$C$2:$C$2047,Worksheet!$F237),"-")</f>
        <v>-</v>
      </c>
      <c r="DB237" s="51" t="str">
        <f>IFERROR(AVERAGEIFS('Orders - December 2020'!$I$2:$I$2047,'Orders - December 2020'!$H$2:$H$2047,Worksheet!DB$3,'Orders - December 2020'!$C$2:$C$2047,Worksheet!$F237),"-")</f>
        <v>-</v>
      </c>
      <c r="DC237" s="51" t="str">
        <f>IFERROR(AVERAGEIFS('Orders - December 2020'!$I$2:$I$2047,'Orders - December 2020'!$H$2:$H$2047,Worksheet!DC$3,'Orders - December 2020'!$C$2:$C$2047,Worksheet!$F237),"-")</f>
        <v>-</v>
      </c>
      <c r="DD237" s="51" t="str">
        <f>IFERROR(AVERAGEIFS('Orders - December 2020'!$I$2:$I$2047,'Orders - December 2020'!$H$2:$H$2047,Worksheet!DD$3,'Orders - December 2020'!$C$2:$C$2047,Worksheet!$F237),"-")</f>
        <v>-</v>
      </c>
      <c r="DE237" s="51" t="str">
        <f>IFERROR(AVERAGEIFS('Orders - December 2020'!$I$2:$I$2047,'Orders - December 2020'!$H$2:$H$2047,Worksheet!DE$3,'Orders - December 2020'!$C$2:$C$2047,Worksheet!$F237),"-")</f>
        <v>-</v>
      </c>
      <c r="DF237" s="51" t="str">
        <f>IFERROR(AVERAGEIFS('Orders - December 2020'!$I$2:$I$2047,'Orders - December 2020'!$H$2:$H$2047,Worksheet!DF$3,'Orders - December 2020'!$C$2:$C$2047,Worksheet!$F237),"-")</f>
        <v>-</v>
      </c>
      <c r="DG237" s="51" t="str">
        <f>IFERROR(AVERAGEIFS('Orders - December 2020'!$I$2:$I$2047,'Orders - December 2020'!$H$2:$H$2047,Worksheet!DG$3,'Orders - December 2020'!$C$2:$C$2047,Worksheet!$F237),"-")</f>
        <v>-</v>
      </c>
      <c r="DH237" s="51" t="str">
        <f>IFERROR(AVERAGEIFS('Orders - December 2020'!$I$2:$I$2047,'Orders - December 2020'!$H$2:$H$2047,Worksheet!DH$3,'Orders - December 2020'!$C$2:$C$2047,Worksheet!$F237),"-")</f>
        <v>-</v>
      </c>
      <c r="DI237" s="51" t="str">
        <f>IFERROR(AVERAGEIFS('Orders - December 2020'!$I$2:$I$2047,'Orders - December 2020'!$H$2:$H$2047,Worksheet!DI$3,'Orders - December 2020'!$C$2:$C$2047,Worksheet!$F237),"-")</f>
        <v>-</v>
      </c>
      <c r="DJ237" s="51" t="str">
        <f>IFERROR(AVERAGEIFS('Orders - December 2020'!$I$2:$I$2047,'Orders - December 2020'!$H$2:$H$2047,Worksheet!DJ$3,'Orders - December 2020'!$C$2:$C$2047,Worksheet!$F237),"-")</f>
        <v>-</v>
      </c>
      <c r="DK237" s="51" t="str">
        <f>IFERROR(AVERAGEIFS('Orders - December 2020'!$I$2:$I$2047,'Orders - December 2020'!$H$2:$H$2047,Worksheet!DK$3,'Orders - December 2020'!$C$2:$C$2047,Worksheet!$F237),"-")</f>
        <v>-</v>
      </c>
      <c r="DL237" s="51" t="str">
        <f>IFERROR(AVERAGEIFS('Orders - December 2020'!$I$2:$I$2047,'Orders - December 2020'!$H$2:$H$2047,Worksheet!DL$3,'Orders - December 2020'!$C$2:$C$2047,Worksheet!$F237),"-")</f>
        <v>-</v>
      </c>
      <c r="DM237" s="51" t="str">
        <f>IFERROR(AVERAGEIFS('Orders - December 2020'!$I$2:$I$2047,'Orders - December 2020'!$H$2:$H$2047,Worksheet!DM$3,'Orders - December 2020'!$C$2:$C$2047,Worksheet!$F237),"-")</f>
        <v>-</v>
      </c>
      <c r="DN237" s="51" t="str">
        <f>IFERROR(AVERAGEIFS('Orders - December 2020'!$I$2:$I$2047,'Orders - December 2020'!$H$2:$H$2047,Worksheet!DN$3,'Orders - December 2020'!$C$2:$C$2047,Worksheet!$F237),"-")</f>
        <v>-</v>
      </c>
      <c r="DO237" s="51" t="str">
        <f>IFERROR(AVERAGEIFS('Orders - December 2020'!$I$2:$I$2047,'Orders - December 2020'!$H$2:$H$2047,Worksheet!DO$3,'Orders - December 2020'!$C$2:$C$2047,Worksheet!$F237),"-")</f>
        <v>-</v>
      </c>
      <c r="DP237" s="51" t="str">
        <f>IFERROR(AVERAGEIFS('Orders - December 2020'!$I$2:$I$2047,'Orders - December 2020'!$H$2:$H$2047,Worksheet!DP$3,'Orders - December 2020'!$C$2:$C$2047,Worksheet!$F237),"-")</f>
        <v>-</v>
      </c>
      <c r="DQ237" s="51" t="str">
        <f>IFERROR(AVERAGEIFS('Orders - December 2020'!$I$2:$I$2047,'Orders - December 2020'!$H$2:$H$2047,Worksheet!DQ$3,'Orders - December 2020'!$C$2:$C$2047,Worksheet!$F237),"-")</f>
        <v>-</v>
      </c>
      <c r="DR237" s="51" t="str">
        <f>IFERROR(AVERAGEIFS('Orders - December 2020'!$I$2:$I$2047,'Orders - December 2020'!$H$2:$H$2047,Worksheet!DR$3,'Orders - December 2020'!$C$2:$C$2047,Worksheet!$F237),"-")</f>
        <v>-</v>
      </c>
      <c r="DS237" s="51" t="str">
        <f>IFERROR(AVERAGEIFS('Orders - December 2020'!$I$2:$I$2047,'Orders - December 2020'!$H$2:$H$2047,Worksheet!DS$3,'Orders - December 2020'!$C$2:$C$2047,Worksheet!$F237),"-")</f>
        <v>-</v>
      </c>
      <c r="DT237" s="51" t="str">
        <f>IFERROR(AVERAGEIFS('Orders - December 2020'!$I$2:$I$2047,'Orders - December 2020'!$H$2:$H$2047,Worksheet!DT$3,'Orders - December 2020'!$C$2:$C$2047,Worksheet!$F237),"-")</f>
        <v>-</v>
      </c>
      <c r="DU237" s="51" t="str">
        <f>IFERROR(AVERAGEIFS('Orders - December 2020'!$I$2:$I$2047,'Orders - December 2020'!$H$2:$H$2047,Worksheet!DU$3,'Orders - December 2020'!$C$2:$C$2047,Worksheet!$F237),"-")</f>
        <v>-</v>
      </c>
      <c r="DV237" s="51" t="str">
        <f>IFERROR(AVERAGEIFS('Orders - December 2020'!$I$2:$I$2047,'Orders - December 2020'!$H$2:$H$2047,Worksheet!DV$3,'Orders - December 2020'!$C$2:$C$2047,Worksheet!$F237),"-")</f>
        <v>-</v>
      </c>
      <c r="DW237" s="51" t="str">
        <f>IFERROR(AVERAGEIFS('Orders - December 2020'!$I$2:$I$2047,'Orders - December 2020'!$H$2:$H$2047,Worksheet!DW$3,'Orders - December 2020'!$C$2:$C$2047,Worksheet!$F237),"-")</f>
        <v>-</v>
      </c>
      <c r="DX237" s="51" t="str">
        <f>IFERROR(AVERAGEIFS('Orders - December 2020'!$I$2:$I$2047,'Orders - December 2020'!$H$2:$H$2047,Worksheet!DX$3,'Orders - December 2020'!$C$2:$C$2047,Worksheet!$F237),"-")</f>
        <v>-</v>
      </c>
      <c r="DY237" s="51" t="str">
        <f>IFERROR(AVERAGEIFS('Orders - December 2020'!$I$2:$I$2047,'Orders - December 2020'!$H$2:$H$2047,Worksheet!DY$3,'Orders - December 2020'!$C$2:$C$2047,Worksheet!$F237),"-")</f>
        <v>-</v>
      </c>
      <c r="DZ237" s="51" t="str">
        <f>IFERROR(AVERAGEIFS('Orders - December 2020'!$I$2:$I$2047,'Orders - December 2020'!$H$2:$H$2047,Worksheet!DZ$3,'Orders - December 2020'!$C$2:$C$2047,Worksheet!$F237),"-")</f>
        <v>-</v>
      </c>
      <c r="EA237" s="51" t="str">
        <f>IFERROR(AVERAGEIFS('Orders - December 2020'!$I$2:$I$2047,'Orders - December 2020'!$H$2:$H$2047,Worksheet!EA$3,'Orders - December 2020'!$C$2:$C$2047,Worksheet!$F237),"-")</f>
        <v>-</v>
      </c>
      <c r="EB237" s="51" t="str">
        <f>IFERROR(AVERAGEIFS('Orders - December 2020'!$I$2:$I$2047,'Orders - December 2020'!$H$2:$H$2047,Worksheet!EB$3,'Orders - December 2020'!$C$2:$C$2047,Worksheet!$F237),"-")</f>
        <v>-</v>
      </c>
      <c r="EC237" s="51">
        <f>IFERROR(AVERAGEIFS('Orders - December 2020'!$I$2:$I$2047,'Orders - December 2020'!$H$2:$H$2047,Worksheet!EC$3,'Orders - December 2020'!$C$2:$C$2047,Worksheet!$F237),"-")</f>
        <v>1</v>
      </c>
      <c r="ED237" s="51" t="str">
        <f>IFERROR(AVERAGEIFS('Orders - December 2020'!$I$2:$I$2047,'Orders - December 2020'!$H$2:$H$2047,Worksheet!ED$3,'Orders - December 2020'!$C$2:$C$2047,Worksheet!$F237),"-")</f>
        <v>-</v>
      </c>
      <c r="EE237" s="51" t="str">
        <f>IFERROR(AVERAGEIFS('Orders - December 2020'!$I$2:$I$2047,'Orders - December 2020'!$H$2:$H$2047,Worksheet!EE$3,'Orders - December 2020'!$C$2:$C$2047,Worksheet!$F237),"-")</f>
        <v>-</v>
      </c>
      <c r="EF237" s="51" t="str">
        <f>IFERROR(AVERAGEIFS('Orders - December 2020'!$I$2:$I$2047,'Orders - December 2020'!$H$2:$H$2047,Worksheet!EF$3,'Orders - December 2020'!$C$2:$C$2047,Worksheet!$F237),"-")</f>
        <v>-</v>
      </c>
      <c r="EG237" s="51" t="str">
        <f>IFERROR(AVERAGEIFS('Orders - December 2020'!$I$2:$I$2047,'Orders - December 2020'!$H$2:$H$2047,Worksheet!EG$3,'Orders - December 2020'!$C$2:$C$2047,Worksheet!$F237),"-")</f>
        <v>-</v>
      </c>
      <c r="EH237" s="51" t="str">
        <f>IFERROR(AVERAGEIFS('Orders - December 2020'!$I$2:$I$2047,'Orders - December 2020'!$H$2:$H$2047,Worksheet!EH$3,'Orders - December 2020'!$C$2:$C$2047,Worksheet!$F237),"-")</f>
        <v>-</v>
      </c>
      <c r="EI237" s="51" t="str">
        <f>IFERROR(AVERAGEIFS('Orders - December 2020'!$I$2:$I$2047,'Orders - December 2020'!$H$2:$H$2047,Worksheet!EI$3,'Orders - December 2020'!$C$2:$C$2047,Worksheet!$F237),"-")</f>
        <v>-</v>
      </c>
      <c r="EJ237" s="51" t="str">
        <f>IFERROR(AVERAGEIFS('Orders - December 2020'!$I$2:$I$2047,'Orders - December 2020'!$H$2:$H$2047,Worksheet!EJ$3,'Orders - December 2020'!$C$2:$C$2047,Worksheet!$F237),"-")</f>
        <v>-</v>
      </c>
      <c r="EK237" s="51" t="str">
        <f>IFERROR(AVERAGEIFS('Orders - December 2020'!$I$2:$I$2047,'Orders - December 2020'!$H$2:$H$2047,Worksheet!EK$3,'Orders - December 2020'!$C$2:$C$2047,Worksheet!$F237),"-")</f>
        <v>-</v>
      </c>
      <c r="EL237" s="51" t="str">
        <f>IFERROR(AVERAGEIFS('Orders - December 2020'!$I$2:$I$2047,'Orders - December 2020'!$H$2:$H$2047,Worksheet!EL$3,'Orders - December 2020'!$C$2:$C$2047,Worksheet!$F237),"-")</f>
        <v>-</v>
      </c>
      <c r="EM237" s="51" t="str">
        <f>IFERROR(AVERAGEIFS('Orders - December 2020'!$I$2:$I$2047,'Orders - December 2020'!$H$2:$H$2047,Worksheet!EM$3,'Orders - December 2020'!$C$2:$C$2047,Worksheet!$F237),"-")</f>
        <v>-</v>
      </c>
      <c r="EN237" s="51" t="str">
        <f>IFERROR(AVERAGEIFS('Orders - December 2020'!$I$2:$I$2047,'Orders - December 2020'!$H$2:$H$2047,Worksheet!EN$3,'Orders - December 2020'!$C$2:$C$2047,Worksheet!$F237),"-")</f>
        <v>-</v>
      </c>
      <c r="EO237" s="51" t="str">
        <f>IFERROR(AVERAGEIFS('Orders - December 2020'!$I$2:$I$2047,'Orders - December 2020'!$H$2:$H$2047,Worksheet!EO$3,'Orders - December 2020'!$C$2:$C$2047,Worksheet!$F237),"-")</f>
        <v>-</v>
      </c>
      <c r="EP237" s="51" t="str">
        <f>IFERROR(AVERAGEIFS('Orders - December 2020'!$I$2:$I$2047,'Orders - December 2020'!$H$2:$H$2047,Worksheet!EP$3,'Orders - December 2020'!$C$2:$C$2047,Worksheet!$F237),"-")</f>
        <v>-</v>
      </c>
      <c r="EQ237" s="51" t="str">
        <f>IFERROR(AVERAGEIFS('Orders - December 2020'!$I$2:$I$2047,'Orders - December 2020'!$H$2:$H$2047,Worksheet!EQ$3,'Orders - December 2020'!$C$2:$C$2047,Worksheet!$F237),"-")</f>
        <v>-</v>
      </c>
      <c r="ER237" s="51" t="str">
        <f>IFERROR(AVERAGEIFS('Orders - December 2020'!$I$2:$I$2047,'Orders - December 2020'!$H$2:$H$2047,Worksheet!ER$3,'Orders - December 2020'!$C$2:$C$2047,Worksheet!$F237),"-")</f>
        <v>-</v>
      </c>
      <c r="ES237" s="51" t="str">
        <f>IFERROR(AVERAGEIFS('Orders - December 2020'!$I$2:$I$2047,'Orders - December 2020'!$H$2:$H$2047,Worksheet!ES$3,'Orders - December 2020'!$C$2:$C$2047,Worksheet!$F237),"-")</f>
        <v>-</v>
      </c>
      <c r="ET237" s="51" t="str">
        <f>IFERROR(AVERAGEIFS('Orders - December 2020'!$I$2:$I$2047,'Orders - December 2020'!$H$2:$H$2047,Worksheet!ET$3,'Orders - December 2020'!$C$2:$C$2047,Worksheet!$F237),"-")</f>
        <v>-</v>
      </c>
      <c r="EU237" s="51" t="str">
        <f>IFERROR(AVERAGEIFS('Orders - December 2020'!$I$2:$I$2047,'Orders - December 2020'!$H$2:$H$2047,Worksheet!EU$3,'Orders - December 2020'!$C$2:$C$2047,Worksheet!$F237),"-")</f>
        <v>-</v>
      </c>
      <c r="EV237" s="51" t="str">
        <f>IFERROR(AVERAGEIFS('Orders - December 2020'!$I$2:$I$2047,'Orders - December 2020'!$H$2:$H$2047,Worksheet!EV$3,'Orders - December 2020'!$C$2:$C$2047,Worksheet!$F237),"-")</f>
        <v>-</v>
      </c>
      <c r="EW237" s="51" t="str">
        <f>IFERROR(AVERAGEIFS('Orders - December 2020'!$I$2:$I$2047,'Orders - December 2020'!$H$2:$H$2047,Worksheet!EW$3,'Orders - December 2020'!$C$2:$C$2047,Worksheet!$F237),"-")</f>
        <v>-</v>
      </c>
      <c r="EX237" s="51" t="str">
        <f>IFERROR(AVERAGEIFS('Orders - December 2020'!$I$2:$I$2047,'Orders - December 2020'!$H$2:$H$2047,Worksheet!EX$3,'Orders - December 2020'!$C$2:$C$2047,Worksheet!$F237),"-")</f>
        <v>-</v>
      </c>
      <c r="EY237" s="51" t="str">
        <f>IFERROR(AVERAGEIFS('Orders - December 2020'!$I$2:$I$2047,'Orders - December 2020'!$H$2:$H$2047,Worksheet!EY$3,'Orders - December 2020'!$C$2:$C$2047,Worksheet!$F237),"-")</f>
        <v>-</v>
      </c>
      <c r="EZ237" s="51" t="str">
        <f>IFERROR(AVERAGEIFS('Orders - December 2020'!$I$2:$I$2047,'Orders - December 2020'!$H$2:$H$2047,Worksheet!EZ$3,'Orders - December 2020'!$C$2:$C$2047,Worksheet!$F237),"-")</f>
        <v>-</v>
      </c>
      <c r="FA237" s="51" t="str">
        <f>IFERROR(AVERAGEIFS('Orders - December 2020'!$I$2:$I$2047,'Orders - December 2020'!$H$2:$H$2047,Worksheet!FA$3,'Orders - December 2020'!$C$2:$C$2047,Worksheet!$F237),"-")</f>
        <v>-</v>
      </c>
      <c r="FB237" s="51" t="str">
        <f>IFERROR(AVERAGEIFS('Orders - December 2020'!$I$2:$I$2047,'Orders - December 2020'!$H$2:$H$2047,Worksheet!FB$3,'Orders - December 2020'!$C$2:$C$2047,Worksheet!$F237),"-")</f>
        <v>-</v>
      </c>
      <c r="FC237" s="51" t="str">
        <f>IFERROR(AVERAGEIFS('Orders - December 2020'!$I$2:$I$2047,'Orders - December 2020'!$H$2:$H$2047,Worksheet!FC$3,'Orders - December 2020'!$C$2:$C$2047,Worksheet!$F237),"-")</f>
        <v>-</v>
      </c>
      <c r="FD237" s="51" t="str">
        <f>IFERROR(AVERAGEIFS('Orders - December 2020'!$I$2:$I$2047,'Orders - December 2020'!$H$2:$H$2047,Worksheet!FD$3,'Orders - December 2020'!$C$2:$C$2047,Worksheet!$F237),"-")</f>
        <v>-</v>
      </c>
      <c r="FE237" s="51" t="str">
        <f>IFERROR(AVERAGEIFS('Orders - December 2020'!$I$2:$I$2047,'Orders - December 2020'!$H$2:$H$2047,Worksheet!FE$3,'Orders - December 2020'!$C$2:$C$2047,Worksheet!$F237),"-")</f>
        <v>-</v>
      </c>
      <c r="FF237" s="51" t="str">
        <f>IFERROR(AVERAGEIFS('Orders - December 2020'!$I$2:$I$2047,'Orders - December 2020'!$H$2:$H$2047,Worksheet!FF$3,'Orders - December 2020'!$C$2:$C$2047,Worksheet!$F237),"-")</f>
        <v>-</v>
      </c>
      <c r="FG237" s="52" t="str">
        <f>IFERROR(AVERAGEIFS('Orders - December 2020'!$I$2:$I$2047,'Orders - December 2020'!$H$2:$H$2047,Worksheet!FG$3,'Orders - December 2020'!$C$2:$C$2047,Worksheet!$F237),"-")</f>
        <v>-</v>
      </c>
    </row>
    <row r="238" spans="6:163">
      <c r="F238" s="45" t="str">
        <v>Harmony Minimart</v>
      </c>
      <c r="G238" s="50" t="str">
        <f>IFERROR(AVERAGEIFS('Orders - December 2020'!$I$2:$I$2047,'Orders - December 2020'!$H$2:$H$2047,Worksheet!G$3,'Orders - December 2020'!$C$2:$C$2047,Worksheet!$F238),"-")</f>
        <v>-</v>
      </c>
      <c r="H238" s="51" t="str">
        <f>IFERROR(AVERAGEIFS('Orders - December 2020'!$I$2:$I$2047,'Orders - December 2020'!$H$2:$H$2047,Worksheet!H$3,'Orders - December 2020'!$C$2:$C$2047,Worksheet!$F238),"-")</f>
        <v>-</v>
      </c>
      <c r="I238" s="51" t="str">
        <f>IFERROR(AVERAGEIFS('Orders - December 2020'!$I$2:$I$2047,'Orders - December 2020'!$H$2:$H$2047,Worksheet!I$3,'Orders - December 2020'!$C$2:$C$2047,Worksheet!$F238),"-")</f>
        <v>-</v>
      </c>
      <c r="J238" s="51" t="str">
        <f>IFERROR(AVERAGEIFS('Orders - December 2020'!$I$2:$I$2047,'Orders - December 2020'!$H$2:$H$2047,Worksheet!J$3,'Orders - December 2020'!$C$2:$C$2047,Worksheet!$F238),"-")</f>
        <v>-</v>
      </c>
      <c r="K238" s="51" t="str">
        <f>IFERROR(AVERAGEIFS('Orders - December 2020'!$I$2:$I$2047,'Orders - December 2020'!$H$2:$H$2047,Worksheet!K$3,'Orders - December 2020'!$C$2:$C$2047,Worksheet!$F238),"-")</f>
        <v>-</v>
      </c>
      <c r="L238" s="51" t="str">
        <f>IFERROR(AVERAGEIFS('Orders - December 2020'!$I$2:$I$2047,'Orders - December 2020'!$H$2:$H$2047,Worksheet!L$3,'Orders - December 2020'!$C$2:$C$2047,Worksheet!$F238),"-")</f>
        <v>-</v>
      </c>
      <c r="M238" s="51" t="str">
        <f>IFERROR(AVERAGEIFS('Orders - December 2020'!$I$2:$I$2047,'Orders - December 2020'!$H$2:$H$2047,Worksheet!M$3,'Orders - December 2020'!$C$2:$C$2047,Worksheet!$F238),"-")</f>
        <v>-</v>
      </c>
      <c r="N238" s="51" t="str">
        <f>IFERROR(AVERAGEIFS('Orders - December 2020'!$I$2:$I$2047,'Orders - December 2020'!$H$2:$H$2047,Worksheet!N$3,'Orders - December 2020'!$C$2:$C$2047,Worksheet!$F238),"-")</f>
        <v>-</v>
      </c>
      <c r="O238" s="51" t="str">
        <f>IFERROR(AVERAGEIFS('Orders - December 2020'!$I$2:$I$2047,'Orders - December 2020'!$H$2:$H$2047,Worksheet!O$3,'Orders - December 2020'!$C$2:$C$2047,Worksheet!$F238),"-")</f>
        <v>-</v>
      </c>
      <c r="P238" s="51" t="str">
        <f>IFERROR(AVERAGEIFS('Orders - December 2020'!$I$2:$I$2047,'Orders - December 2020'!$H$2:$H$2047,Worksheet!P$3,'Orders - December 2020'!$C$2:$C$2047,Worksheet!$F238),"-")</f>
        <v>-</v>
      </c>
      <c r="Q238" s="51" t="str">
        <f>IFERROR(AVERAGEIFS('Orders - December 2020'!$I$2:$I$2047,'Orders - December 2020'!$H$2:$H$2047,Worksheet!Q$3,'Orders - December 2020'!$C$2:$C$2047,Worksheet!$F238),"-")</f>
        <v>-</v>
      </c>
      <c r="R238" s="51" t="str">
        <f>IFERROR(AVERAGEIFS('Orders - December 2020'!$I$2:$I$2047,'Orders - December 2020'!$H$2:$H$2047,Worksheet!R$3,'Orders - December 2020'!$C$2:$C$2047,Worksheet!$F238),"-")</f>
        <v>-</v>
      </c>
      <c r="S238" s="51" t="str">
        <f>IFERROR(AVERAGEIFS('Orders - December 2020'!$I$2:$I$2047,'Orders - December 2020'!$H$2:$H$2047,Worksheet!S$3,'Orders - December 2020'!$C$2:$C$2047,Worksheet!$F238),"-")</f>
        <v>-</v>
      </c>
      <c r="T238" s="51" t="str">
        <f>IFERROR(AVERAGEIFS('Orders - December 2020'!$I$2:$I$2047,'Orders - December 2020'!$H$2:$H$2047,Worksheet!T$3,'Orders - December 2020'!$C$2:$C$2047,Worksheet!$F238),"-")</f>
        <v>-</v>
      </c>
      <c r="U238" s="51" t="str">
        <f>IFERROR(AVERAGEIFS('Orders - December 2020'!$I$2:$I$2047,'Orders - December 2020'!$H$2:$H$2047,Worksheet!U$3,'Orders - December 2020'!$C$2:$C$2047,Worksheet!$F238),"-")</f>
        <v>-</v>
      </c>
      <c r="V238" s="51" t="str">
        <f>IFERROR(AVERAGEIFS('Orders - December 2020'!$I$2:$I$2047,'Orders - December 2020'!$H$2:$H$2047,Worksheet!V$3,'Orders - December 2020'!$C$2:$C$2047,Worksheet!$F238),"-")</f>
        <v>-</v>
      </c>
      <c r="W238" s="51" t="str">
        <f>IFERROR(AVERAGEIFS('Orders - December 2020'!$I$2:$I$2047,'Orders - December 2020'!$H$2:$H$2047,Worksheet!W$3,'Orders - December 2020'!$C$2:$C$2047,Worksheet!$F238),"-")</f>
        <v>-</v>
      </c>
      <c r="X238" s="51" t="str">
        <f>IFERROR(AVERAGEIFS('Orders - December 2020'!$I$2:$I$2047,'Orders - December 2020'!$H$2:$H$2047,Worksheet!X$3,'Orders - December 2020'!$C$2:$C$2047,Worksheet!$F238),"-")</f>
        <v>-</v>
      </c>
      <c r="Y238" s="51" t="str">
        <f>IFERROR(AVERAGEIFS('Orders - December 2020'!$I$2:$I$2047,'Orders - December 2020'!$H$2:$H$2047,Worksheet!Y$3,'Orders - December 2020'!$C$2:$C$2047,Worksheet!$F238),"-")</f>
        <v>-</v>
      </c>
      <c r="Z238" s="51" t="str">
        <f>IFERROR(AVERAGEIFS('Orders - December 2020'!$I$2:$I$2047,'Orders - December 2020'!$H$2:$H$2047,Worksheet!Z$3,'Orders - December 2020'!$C$2:$C$2047,Worksheet!$F238),"-")</f>
        <v>-</v>
      </c>
      <c r="AA238" s="51" t="str">
        <f>IFERROR(AVERAGEIFS('Orders - December 2020'!$I$2:$I$2047,'Orders - December 2020'!$H$2:$H$2047,Worksheet!AA$3,'Orders - December 2020'!$C$2:$C$2047,Worksheet!$F238),"-")</f>
        <v>-</v>
      </c>
      <c r="AB238" s="51" t="str">
        <f>IFERROR(AVERAGEIFS('Orders - December 2020'!$I$2:$I$2047,'Orders - December 2020'!$H$2:$H$2047,Worksheet!AB$3,'Orders - December 2020'!$C$2:$C$2047,Worksheet!$F238),"-")</f>
        <v>-</v>
      </c>
      <c r="AC238" s="51" t="str">
        <f>IFERROR(AVERAGEIFS('Orders - December 2020'!$I$2:$I$2047,'Orders - December 2020'!$H$2:$H$2047,Worksheet!AC$3,'Orders - December 2020'!$C$2:$C$2047,Worksheet!$F238),"-")</f>
        <v>-</v>
      </c>
      <c r="AD238" s="51" t="str">
        <f>IFERROR(AVERAGEIFS('Orders - December 2020'!$I$2:$I$2047,'Orders - December 2020'!$H$2:$H$2047,Worksheet!AD$3,'Orders - December 2020'!$C$2:$C$2047,Worksheet!$F238),"-")</f>
        <v>-</v>
      </c>
      <c r="AE238" s="51" t="str">
        <f>IFERROR(AVERAGEIFS('Orders - December 2020'!$I$2:$I$2047,'Orders - December 2020'!$H$2:$H$2047,Worksheet!AE$3,'Orders - December 2020'!$C$2:$C$2047,Worksheet!$F238),"-")</f>
        <v>-</v>
      </c>
      <c r="AF238" s="51" t="str">
        <f>IFERROR(AVERAGEIFS('Orders - December 2020'!$I$2:$I$2047,'Orders - December 2020'!$H$2:$H$2047,Worksheet!AF$3,'Orders - December 2020'!$C$2:$C$2047,Worksheet!$F238),"-")</f>
        <v>-</v>
      </c>
      <c r="AG238" s="51" t="str">
        <f>IFERROR(AVERAGEIFS('Orders - December 2020'!$I$2:$I$2047,'Orders - December 2020'!$H$2:$H$2047,Worksheet!AG$3,'Orders - December 2020'!$C$2:$C$2047,Worksheet!$F238),"-")</f>
        <v>-</v>
      </c>
      <c r="AH238" s="51" t="str">
        <f>IFERROR(AVERAGEIFS('Orders - December 2020'!$I$2:$I$2047,'Orders - December 2020'!$H$2:$H$2047,Worksheet!AH$3,'Orders - December 2020'!$C$2:$C$2047,Worksheet!$F238),"-")</f>
        <v>-</v>
      </c>
      <c r="AI238" s="51" t="str">
        <f>IFERROR(AVERAGEIFS('Orders - December 2020'!$I$2:$I$2047,'Orders - December 2020'!$H$2:$H$2047,Worksheet!AI$3,'Orders - December 2020'!$C$2:$C$2047,Worksheet!$F238),"-")</f>
        <v>-</v>
      </c>
      <c r="AJ238" s="51" t="str">
        <f>IFERROR(AVERAGEIFS('Orders - December 2020'!$I$2:$I$2047,'Orders - December 2020'!$H$2:$H$2047,Worksheet!AJ$3,'Orders - December 2020'!$C$2:$C$2047,Worksheet!$F238),"-")</f>
        <v>-</v>
      </c>
      <c r="AK238" s="51" t="str">
        <f>IFERROR(AVERAGEIFS('Orders - December 2020'!$I$2:$I$2047,'Orders - December 2020'!$H$2:$H$2047,Worksheet!AK$3,'Orders - December 2020'!$C$2:$C$2047,Worksheet!$F238),"-")</f>
        <v>-</v>
      </c>
      <c r="AL238" s="51" t="str">
        <f>IFERROR(AVERAGEIFS('Orders - December 2020'!$I$2:$I$2047,'Orders - December 2020'!$H$2:$H$2047,Worksheet!AL$3,'Orders - December 2020'!$C$2:$C$2047,Worksheet!$F238),"-")</f>
        <v>-</v>
      </c>
      <c r="AM238" s="51" t="str">
        <f>IFERROR(AVERAGEIFS('Orders - December 2020'!$I$2:$I$2047,'Orders - December 2020'!$H$2:$H$2047,Worksheet!AM$3,'Orders - December 2020'!$C$2:$C$2047,Worksheet!$F238),"-")</f>
        <v>-</v>
      </c>
      <c r="AN238" s="51" t="str">
        <f>IFERROR(AVERAGEIFS('Orders - December 2020'!$I$2:$I$2047,'Orders - December 2020'!$H$2:$H$2047,Worksheet!AN$3,'Orders - December 2020'!$C$2:$C$2047,Worksheet!$F238),"-")</f>
        <v>-</v>
      </c>
      <c r="AO238" s="51" t="str">
        <f>IFERROR(AVERAGEIFS('Orders - December 2020'!$I$2:$I$2047,'Orders - December 2020'!$H$2:$H$2047,Worksheet!AO$3,'Orders - December 2020'!$C$2:$C$2047,Worksheet!$F238),"-")</f>
        <v>-</v>
      </c>
      <c r="AP238" s="51" t="str">
        <f>IFERROR(AVERAGEIFS('Orders - December 2020'!$I$2:$I$2047,'Orders - December 2020'!$H$2:$H$2047,Worksheet!AP$3,'Orders - December 2020'!$C$2:$C$2047,Worksheet!$F238),"-")</f>
        <v>-</v>
      </c>
      <c r="AQ238" s="51" t="str">
        <f>IFERROR(AVERAGEIFS('Orders - December 2020'!$I$2:$I$2047,'Orders - December 2020'!$H$2:$H$2047,Worksheet!AQ$3,'Orders - December 2020'!$C$2:$C$2047,Worksheet!$F238),"-")</f>
        <v>-</v>
      </c>
      <c r="AR238" s="51" t="str">
        <f>IFERROR(AVERAGEIFS('Orders - December 2020'!$I$2:$I$2047,'Orders - December 2020'!$H$2:$H$2047,Worksheet!AR$3,'Orders - December 2020'!$C$2:$C$2047,Worksheet!$F238),"-")</f>
        <v>-</v>
      </c>
      <c r="AS238" s="51" t="str">
        <f>IFERROR(AVERAGEIFS('Orders - December 2020'!$I$2:$I$2047,'Orders - December 2020'!$H$2:$H$2047,Worksheet!AS$3,'Orders - December 2020'!$C$2:$C$2047,Worksheet!$F238),"-")</f>
        <v>-</v>
      </c>
      <c r="AT238" s="51" t="str">
        <f>IFERROR(AVERAGEIFS('Orders - December 2020'!$I$2:$I$2047,'Orders - December 2020'!$H$2:$H$2047,Worksheet!AT$3,'Orders - December 2020'!$C$2:$C$2047,Worksheet!$F238),"-")</f>
        <v>-</v>
      </c>
      <c r="AU238" s="51" t="str">
        <f>IFERROR(AVERAGEIFS('Orders - December 2020'!$I$2:$I$2047,'Orders - December 2020'!$H$2:$H$2047,Worksheet!AU$3,'Orders - December 2020'!$C$2:$C$2047,Worksheet!$F238),"-")</f>
        <v>-</v>
      </c>
      <c r="AV238" s="51" t="str">
        <f>IFERROR(AVERAGEIFS('Orders - December 2020'!$I$2:$I$2047,'Orders - December 2020'!$H$2:$H$2047,Worksheet!AV$3,'Orders - December 2020'!$C$2:$C$2047,Worksheet!$F238),"-")</f>
        <v>-</v>
      </c>
      <c r="AW238" s="51" t="str">
        <f>IFERROR(AVERAGEIFS('Orders - December 2020'!$I$2:$I$2047,'Orders - December 2020'!$H$2:$H$2047,Worksheet!AW$3,'Orders - December 2020'!$C$2:$C$2047,Worksheet!$F238),"-")</f>
        <v>-</v>
      </c>
      <c r="AX238" s="51" t="str">
        <f>IFERROR(AVERAGEIFS('Orders - December 2020'!$I$2:$I$2047,'Orders - December 2020'!$H$2:$H$2047,Worksheet!AX$3,'Orders - December 2020'!$C$2:$C$2047,Worksheet!$F238),"-")</f>
        <v>-</v>
      </c>
      <c r="AY238" s="51" t="str">
        <f>IFERROR(AVERAGEIFS('Orders - December 2020'!$I$2:$I$2047,'Orders - December 2020'!$H$2:$H$2047,Worksheet!AY$3,'Orders - December 2020'!$C$2:$C$2047,Worksheet!$F238),"-")</f>
        <v>-</v>
      </c>
      <c r="AZ238" s="51" t="str">
        <f>IFERROR(AVERAGEIFS('Orders - December 2020'!$I$2:$I$2047,'Orders - December 2020'!$H$2:$H$2047,Worksheet!AZ$3,'Orders - December 2020'!$C$2:$C$2047,Worksheet!$F238),"-")</f>
        <v>-</v>
      </c>
      <c r="BA238" s="51" t="str">
        <f>IFERROR(AVERAGEIFS('Orders - December 2020'!$I$2:$I$2047,'Orders - December 2020'!$H$2:$H$2047,Worksheet!BA$3,'Orders - December 2020'!$C$2:$C$2047,Worksheet!$F238),"-")</f>
        <v>-</v>
      </c>
      <c r="BB238" s="51" t="str">
        <f>IFERROR(AVERAGEIFS('Orders - December 2020'!$I$2:$I$2047,'Orders - December 2020'!$H$2:$H$2047,Worksheet!BB$3,'Orders - December 2020'!$C$2:$C$2047,Worksheet!$F238),"-")</f>
        <v>-</v>
      </c>
      <c r="BC238" s="51" t="str">
        <f>IFERROR(AVERAGEIFS('Orders - December 2020'!$I$2:$I$2047,'Orders - December 2020'!$H$2:$H$2047,Worksheet!BC$3,'Orders - December 2020'!$C$2:$C$2047,Worksheet!$F238),"-")</f>
        <v>-</v>
      </c>
      <c r="BD238" s="51" t="str">
        <f>IFERROR(AVERAGEIFS('Orders - December 2020'!$I$2:$I$2047,'Orders - December 2020'!$H$2:$H$2047,Worksheet!BD$3,'Orders - December 2020'!$C$2:$C$2047,Worksheet!$F238),"-")</f>
        <v>-</v>
      </c>
      <c r="BE238" s="51" t="str">
        <f>IFERROR(AVERAGEIFS('Orders - December 2020'!$I$2:$I$2047,'Orders - December 2020'!$H$2:$H$2047,Worksheet!BE$3,'Orders - December 2020'!$C$2:$C$2047,Worksheet!$F238),"-")</f>
        <v>-</v>
      </c>
      <c r="BF238" s="51" t="str">
        <f>IFERROR(AVERAGEIFS('Orders - December 2020'!$I$2:$I$2047,'Orders - December 2020'!$H$2:$H$2047,Worksheet!BF$3,'Orders - December 2020'!$C$2:$C$2047,Worksheet!$F238),"-")</f>
        <v>-</v>
      </c>
      <c r="BG238" s="51" t="str">
        <f>IFERROR(AVERAGEIFS('Orders - December 2020'!$I$2:$I$2047,'Orders - December 2020'!$H$2:$H$2047,Worksheet!BG$3,'Orders - December 2020'!$C$2:$C$2047,Worksheet!$F238),"-")</f>
        <v>-</v>
      </c>
      <c r="BH238" s="51" t="str">
        <f>IFERROR(AVERAGEIFS('Orders - December 2020'!$I$2:$I$2047,'Orders - December 2020'!$H$2:$H$2047,Worksheet!BH$3,'Orders - December 2020'!$C$2:$C$2047,Worksheet!$F238),"-")</f>
        <v>-</v>
      </c>
      <c r="BI238" s="51" t="str">
        <f>IFERROR(AVERAGEIFS('Orders - December 2020'!$I$2:$I$2047,'Orders - December 2020'!$H$2:$H$2047,Worksheet!BI$3,'Orders - December 2020'!$C$2:$C$2047,Worksheet!$F238),"-")</f>
        <v>-</v>
      </c>
      <c r="BJ238" s="51" t="str">
        <f>IFERROR(AVERAGEIFS('Orders - December 2020'!$I$2:$I$2047,'Orders - December 2020'!$H$2:$H$2047,Worksheet!BJ$3,'Orders - December 2020'!$C$2:$C$2047,Worksheet!$F238),"-")</f>
        <v>-</v>
      </c>
      <c r="BK238" s="51" t="str">
        <f>IFERROR(AVERAGEIFS('Orders - December 2020'!$I$2:$I$2047,'Orders - December 2020'!$H$2:$H$2047,Worksheet!BK$3,'Orders - December 2020'!$C$2:$C$2047,Worksheet!$F238),"-")</f>
        <v>-</v>
      </c>
      <c r="BL238" s="51" t="str">
        <f>IFERROR(AVERAGEIFS('Orders - December 2020'!$I$2:$I$2047,'Orders - December 2020'!$H$2:$H$2047,Worksheet!BL$3,'Orders - December 2020'!$C$2:$C$2047,Worksheet!$F238),"-")</f>
        <v>-</v>
      </c>
      <c r="BM238" s="51" t="str">
        <f>IFERROR(AVERAGEIFS('Orders - December 2020'!$I$2:$I$2047,'Orders - December 2020'!$H$2:$H$2047,Worksheet!BM$3,'Orders - December 2020'!$C$2:$C$2047,Worksheet!$F238),"-")</f>
        <v>-</v>
      </c>
      <c r="BN238" s="51" t="str">
        <f>IFERROR(AVERAGEIFS('Orders - December 2020'!$I$2:$I$2047,'Orders - December 2020'!$H$2:$H$2047,Worksheet!BN$3,'Orders - December 2020'!$C$2:$C$2047,Worksheet!$F238),"-")</f>
        <v>-</v>
      </c>
      <c r="BO238" s="51" t="str">
        <f>IFERROR(AVERAGEIFS('Orders - December 2020'!$I$2:$I$2047,'Orders - December 2020'!$H$2:$H$2047,Worksheet!BO$3,'Orders - December 2020'!$C$2:$C$2047,Worksheet!$F238),"-")</f>
        <v>-</v>
      </c>
      <c r="BP238" s="51" t="str">
        <f>IFERROR(AVERAGEIFS('Orders - December 2020'!$I$2:$I$2047,'Orders - December 2020'!$H$2:$H$2047,Worksheet!BP$3,'Orders - December 2020'!$C$2:$C$2047,Worksheet!$F238),"-")</f>
        <v>-</v>
      </c>
      <c r="BQ238" s="51" t="str">
        <f>IFERROR(AVERAGEIFS('Orders - December 2020'!$I$2:$I$2047,'Orders - December 2020'!$H$2:$H$2047,Worksheet!BQ$3,'Orders - December 2020'!$C$2:$C$2047,Worksheet!$F238),"-")</f>
        <v>-</v>
      </c>
      <c r="BR238" s="51" t="str">
        <f>IFERROR(AVERAGEIFS('Orders - December 2020'!$I$2:$I$2047,'Orders - December 2020'!$H$2:$H$2047,Worksheet!BR$3,'Orders - December 2020'!$C$2:$C$2047,Worksheet!$F238),"-")</f>
        <v>-</v>
      </c>
      <c r="BS238" s="51" t="str">
        <f>IFERROR(AVERAGEIFS('Orders - December 2020'!$I$2:$I$2047,'Orders - December 2020'!$H$2:$H$2047,Worksheet!BS$3,'Orders - December 2020'!$C$2:$C$2047,Worksheet!$F238),"-")</f>
        <v>-</v>
      </c>
      <c r="BT238" s="51" t="str">
        <f>IFERROR(AVERAGEIFS('Orders - December 2020'!$I$2:$I$2047,'Orders - December 2020'!$H$2:$H$2047,Worksheet!BT$3,'Orders - December 2020'!$C$2:$C$2047,Worksheet!$F238),"-")</f>
        <v>-</v>
      </c>
      <c r="BU238" s="51" t="str">
        <f>IFERROR(AVERAGEIFS('Orders - December 2020'!$I$2:$I$2047,'Orders - December 2020'!$H$2:$H$2047,Worksheet!BU$3,'Orders - December 2020'!$C$2:$C$2047,Worksheet!$F238),"-")</f>
        <v>-</v>
      </c>
      <c r="BV238" s="51" t="str">
        <f>IFERROR(AVERAGEIFS('Orders - December 2020'!$I$2:$I$2047,'Orders - December 2020'!$H$2:$H$2047,Worksheet!BV$3,'Orders - December 2020'!$C$2:$C$2047,Worksheet!$F238),"-")</f>
        <v>-</v>
      </c>
      <c r="BW238" s="51" t="str">
        <f>IFERROR(AVERAGEIFS('Orders - December 2020'!$I$2:$I$2047,'Orders - December 2020'!$H$2:$H$2047,Worksheet!BW$3,'Orders - December 2020'!$C$2:$C$2047,Worksheet!$F238),"-")</f>
        <v>-</v>
      </c>
      <c r="BX238" s="51" t="str">
        <f>IFERROR(AVERAGEIFS('Orders - December 2020'!$I$2:$I$2047,'Orders - December 2020'!$H$2:$H$2047,Worksheet!BX$3,'Orders - December 2020'!$C$2:$C$2047,Worksheet!$F238),"-")</f>
        <v>-</v>
      </c>
      <c r="BY238" s="51" t="str">
        <f>IFERROR(AVERAGEIFS('Orders - December 2020'!$I$2:$I$2047,'Orders - December 2020'!$H$2:$H$2047,Worksheet!BY$3,'Orders - December 2020'!$C$2:$C$2047,Worksheet!$F238),"-")</f>
        <v>-</v>
      </c>
      <c r="BZ238" s="51" t="str">
        <f>IFERROR(AVERAGEIFS('Orders - December 2020'!$I$2:$I$2047,'Orders - December 2020'!$H$2:$H$2047,Worksheet!BZ$3,'Orders - December 2020'!$C$2:$C$2047,Worksheet!$F238),"-")</f>
        <v>-</v>
      </c>
      <c r="CA238" s="51" t="str">
        <f>IFERROR(AVERAGEIFS('Orders - December 2020'!$I$2:$I$2047,'Orders - December 2020'!$H$2:$H$2047,Worksheet!CA$3,'Orders - December 2020'!$C$2:$C$2047,Worksheet!$F238),"-")</f>
        <v>-</v>
      </c>
      <c r="CB238" s="51" t="str">
        <f>IFERROR(AVERAGEIFS('Orders - December 2020'!$I$2:$I$2047,'Orders - December 2020'!$H$2:$H$2047,Worksheet!CB$3,'Orders - December 2020'!$C$2:$C$2047,Worksheet!$F238),"-")</f>
        <v>-</v>
      </c>
      <c r="CC238" s="51" t="str">
        <f>IFERROR(AVERAGEIFS('Orders - December 2020'!$I$2:$I$2047,'Orders - December 2020'!$H$2:$H$2047,Worksheet!CC$3,'Orders - December 2020'!$C$2:$C$2047,Worksheet!$F238),"-")</f>
        <v>-</v>
      </c>
      <c r="CD238" s="51" t="str">
        <f>IFERROR(AVERAGEIFS('Orders - December 2020'!$I$2:$I$2047,'Orders - December 2020'!$H$2:$H$2047,Worksheet!CD$3,'Orders - December 2020'!$C$2:$C$2047,Worksheet!$F238),"-")</f>
        <v>-</v>
      </c>
      <c r="CE238" s="51" t="str">
        <f>IFERROR(AVERAGEIFS('Orders - December 2020'!$I$2:$I$2047,'Orders - December 2020'!$H$2:$H$2047,Worksheet!CE$3,'Orders - December 2020'!$C$2:$C$2047,Worksheet!$F238),"-")</f>
        <v>-</v>
      </c>
      <c r="CF238" s="51" t="str">
        <f>IFERROR(AVERAGEIFS('Orders - December 2020'!$I$2:$I$2047,'Orders - December 2020'!$H$2:$H$2047,Worksheet!CF$3,'Orders - December 2020'!$C$2:$C$2047,Worksheet!$F238),"-")</f>
        <v>-</v>
      </c>
      <c r="CG238" s="51" t="str">
        <f>IFERROR(AVERAGEIFS('Orders - December 2020'!$I$2:$I$2047,'Orders - December 2020'!$H$2:$H$2047,Worksheet!CG$3,'Orders - December 2020'!$C$2:$C$2047,Worksheet!$F238),"-")</f>
        <v>-</v>
      </c>
      <c r="CH238" s="51" t="str">
        <f>IFERROR(AVERAGEIFS('Orders - December 2020'!$I$2:$I$2047,'Orders - December 2020'!$H$2:$H$2047,Worksheet!CH$3,'Orders - December 2020'!$C$2:$C$2047,Worksheet!$F238),"-")</f>
        <v>-</v>
      </c>
      <c r="CI238" s="51" t="str">
        <f>IFERROR(AVERAGEIFS('Orders - December 2020'!$I$2:$I$2047,'Orders - December 2020'!$H$2:$H$2047,Worksheet!CI$3,'Orders - December 2020'!$C$2:$C$2047,Worksheet!$F238),"-")</f>
        <v>-</v>
      </c>
      <c r="CJ238" s="51" t="str">
        <f>IFERROR(AVERAGEIFS('Orders - December 2020'!$I$2:$I$2047,'Orders - December 2020'!$H$2:$H$2047,Worksheet!CJ$3,'Orders - December 2020'!$C$2:$C$2047,Worksheet!$F238),"-")</f>
        <v>-</v>
      </c>
      <c r="CK238" s="51" t="str">
        <f>IFERROR(AVERAGEIFS('Orders - December 2020'!$I$2:$I$2047,'Orders - December 2020'!$H$2:$H$2047,Worksheet!CK$3,'Orders - December 2020'!$C$2:$C$2047,Worksheet!$F238),"-")</f>
        <v>-</v>
      </c>
      <c r="CL238" s="51" t="str">
        <f>IFERROR(AVERAGEIFS('Orders - December 2020'!$I$2:$I$2047,'Orders - December 2020'!$H$2:$H$2047,Worksheet!CL$3,'Orders - December 2020'!$C$2:$C$2047,Worksheet!$F238),"-")</f>
        <v>-</v>
      </c>
      <c r="CM238" s="51" t="str">
        <f>IFERROR(AVERAGEIFS('Orders - December 2020'!$I$2:$I$2047,'Orders - December 2020'!$H$2:$H$2047,Worksheet!CM$3,'Orders - December 2020'!$C$2:$C$2047,Worksheet!$F238),"-")</f>
        <v>-</v>
      </c>
      <c r="CN238" s="51" t="str">
        <f>IFERROR(AVERAGEIFS('Orders - December 2020'!$I$2:$I$2047,'Orders - December 2020'!$H$2:$H$2047,Worksheet!CN$3,'Orders - December 2020'!$C$2:$C$2047,Worksheet!$F238),"-")</f>
        <v>-</v>
      </c>
      <c r="CO238" s="51" t="str">
        <f>IFERROR(AVERAGEIFS('Orders - December 2020'!$I$2:$I$2047,'Orders - December 2020'!$H$2:$H$2047,Worksheet!CO$3,'Orders - December 2020'!$C$2:$C$2047,Worksheet!$F238),"-")</f>
        <v>-</v>
      </c>
      <c r="CP238" s="51" t="str">
        <f>IFERROR(AVERAGEIFS('Orders - December 2020'!$I$2:$I$2047,'Orders - December 2020'!$H$2:$H$2047,Worksheet!CP$3,'Orders - December 2020'!$C$2:$C$2047,Worksheet!$F238),"-")</f>
        <v>-</v>
      </c>
      <c r="CQ238" s="51" t="str">
        <f>IFERROR(AVERAGEIFS('Orders - December 2020'!$I$2:$I$2047,'Orders - December 2020'!$H$2:$H$2047,Worksheet!CQ$3,'Orders - December 2020'!$C$2:$C$2047,Worksheet!$F238),"-")</f>
        <v>-</v>
      </c>
      <c r="CR238" s="51" t="str">
        <f>IFERROR(AVERAGEIFS('Orders - December 2020'!$I$2:$I$2047,'Orders - December 2020'!$H$2:$H$2047,Worksheet!CR$3,'Orders - December 2020'!$C$2:$C$2047,Worksheet!$F238),"-")</f>
        <v>-</v>
      </c>
      <c r="CS238" s="51" t="str">
        <f>IFERROR(AVERAGEIFS('Orders - December 2020'!$I$2:$I$2047,'Orders - December 2020'!$H$2:$H$2047,Worksheet!CS$3,'Orders - December 2020'!$C$2:$C$2047,Worksheet!$F238),"-")</f>
        <v>-</v>
      </c>
      <c r="CT238" s="51" t="str">
        <f>IFERROR(AVERAGEIFS('Orders - December 2020'!$I$2:$I$2047,'Orders - December 2020'!$H$2:$H$2047,Worksheet!CT$3,'Orders - December 2020'!$C$2:$C$2047,Worksheet!$F238),"-")</f>
        <v>-</v>
      </c>
      <c r="CU238" s="51" t="str">
        <f>IFERROR(AVERAGEIFS('Orders - December 2020'!$I$2:$I$2047,'Orders - December 2020'!$H$2:$H$2047,Worksheet!CU$3,'Orders - December 2020'!$C$2:$C$2047,Worksheet!$F238),"-")</f>
        <v>-</v>
      </c>
      <c r="CV238" s="51" t="str">
        <f>IFERROR(AVERAGEIFS('Orders - December 2020'!$I$2:$I$2047,'Orders - December 2020'!$H$2:$H$2047,Worksheet!CV$3,'Orders - December 2020'!$C$2:$C$2047,Worksheet!$F238),"-")</f>
        <v>-</v>
      </c>
      <c r="CW238" s="51" t="str">
        <f>IFERROR(AVERAGEIFS('Orders - December 2020'!$I$2:$I$2047,'Orders - December 2020'!$H$2:$H$2047,Worksheet!CW$3,'Orders - December 2020'!$C$2:$C$2047,Worksheet!$F238),"-")</f>
        <v>-</v>
      </c>
      <c r="CX238" s="51" t="str">
        <f>IFERROR(AVERAGEIFS('Orders - December 2020'!$I$2:$I$2047,'Orders - December 2020'!$H$2:$H$2047,Worksheet!CX$3,'Orders - December 2020'!$C$2:$C$2047,Worksheet!$F238),"-")</f>
        <v>-</v>
      </c>
      <c r="CY238" s="51" t="str">
        <f>IFERROR(AVERAGEIFS('Orders - December 2020'!$I$2:$I$2047,'Orders - December 2020'!$H$2:$H$2047,Worksheet!CY$3,'Orders - December 2020'!$C$2:$C$2047,Worksheet!$F238),"-")</f>
        <v>-</v>
      </c>
      <c r="CZ238" s="51" t="str">
        <f>IFERROR(AVERAGEIFS('Orders - December 2020'!$I$2:$I$2047,'Orders - December 2020'!$H$2:$H$2047,Worksheet!CZ$3,'Orders - December 2020'!$C$2:$C$2047,Worksheet!$F238),"-")</f>
        <v>-</v>
      </c>
      <c r="DA238" s="51" t="str">
        <f>IFERROR(AVERAGEIFS('Orders - December 2020'!$I$2:$I$2047,'Orders - December 2020'!$H$2:$H$2047,Worksheet!DA$3,'Orders - December 2020'!$C$2:$C$2047,Worksheet!$F238),"-")</f>
        <v>-</v>
      </c>
      <c r="DB238" s="51" t="str">
        <f>IFERROR(AVERAGEIFS('Orders - December 2020'!$I$2:$I$2047,'Orders - December 2020'!$H$2:$H$2047,Worksheet!DB$3,'Orders - December 2020'!$C$2:$C$2047,Worksheet!$F238),"-")</f>
        <v>-</v>
      </c>
      <c r="DC238" s="51" t="str">
        <f>IFERROR(AVERAGEIFS('Orders - December 2020'!$I$2:$I$2047,'Orders - December 2020'!$H$2:$H$2047,Worksheet!DC$3,'Orders - December 2020'!$C$2:$C$2047,Worksheet!$F238),"-")</f>
        <v>-</v>
      </c>
      <c r="DD238" s="51" t="str">
        <f>IFERROR(AVERAGEIFS('Orders - December 2020'!$I$2:$I$2047,'Orders - December 2020'!$H$2:$H$2047,Worksheet!DD$3,'Orders - December 2020'!$C$2:$C$2047,Worksheet!$F238),"-")</f>
        <v>-</v>
      </c>
      <c r="DE238" s="51" t="str">
        <f>IFERROR(AVERAGEIFS('Orders - December 2020'!$I$2:$I$2047,'Orders - December 2020'!$H$2:$H$2047,Worksheet!DE$3,'Orders - December 2020'!$C$2:$C$2047,Worksheet!$F238),"-")</f>
        <v>-</v>
      </c>
      <c r="DF238" s="51" t="str">
        <f>IFERROR(AVERAGEIFS('Orders - December 2020'!$I$2:$I$2047,'Orders - December 2020'!$H$2:$H$2047,Worksheet!DF$3,'Orders - December 2020'!$C$2:$C$2047,Worksheet!$F238),"-")</f>
        <v>-</v>
      </c>
      <c r="DG238" s="51" t="str">
        <f>IFERROR(AVERAGEIFS('Orders - December 2020'!$I$2:$I$2047,'Orders - December 2020'!$H$2:$H$2047,Worksheet!DG$3,'Orders - December 2020'!$C$2:$C$2047,Worksheet!$F238),"-")</f>
        <v>-</v>
      </c>
      <c r="DH238" s="51" t="str">
        <f>IFERROR(AVERAGEIFS('Orders - December 2020'!$I$2:$I$2047,'Orders - December 2020'!$H$2:$H$2047,Worksheet!DH$3,'Orders - December 2020'!$C$2:$C$2047,Worksheet!$F238),"-")</f>
        <v>-</v>
      </c>
      <c r="DI238" s="51" t="str">
        <f>IFERROR(AVERAGEIFS('Orders - December 2020'!$I$2:$I$2047,'Orders - December 2020'!$H$2:$H$2047,Worksheet!DI$3,'Orders - December 2020'!$C$2:$C$2047,Worksheet!$F238),"-")</f>
        <v>-</v>
      </c>
      <c r="DJ238" s="51" t="str">
        <f>IFERROR(AVERAGEIFS('Orders - December 2020'!$I$2:$I$2047,'Orders - December 2020'!$H$2:$H$2047,Worksheet!DJ$3,'Orders - December 2020'!$C$2:$C$2047,Worksheet!$F238),"-")</f>
        <v>-</v>
      </c>
      <c r="DK238" s="51" t="str">
        <f>IFERROR(AVERAGEIFS('Orders - December 2020'!$I$2:$I$2047,'Orders - December 2020'!$H$2:$H$2047,Worksheet!DK$3,'Orders - December 2020'!$C$2:$C$2047,Worksheet!$F238),"-")</f>
        <v>-</v>
      </c>
      <c r="DL238" s="51" t="str">
        <f>IFERROR(AVERAGEIFS('Orders - December 2020'!$I$2:$I$2047,'Orders - December 2020'!$H$2:$H$2047,Worksheet!DL$3,'Orders - December 2020'!$C$2:$C$2047,Worksheet!$F238),"-")</f>
        <v>-</v>
      </c>
      <c r="DM238" s="51" t="str">
        <f>IFERROR(AVERAGEIFS('Orders - December 2020'!$I$2:$I$2047,'Orders - December 2020'!$H$2:$H$2047,Worksheet!DM$3,'Orders - December 2020'!$C$2:$C$2047,Worksheet!$F238),"-")</f>
        <v>-</v>
      </c>
      <c r="DN238" s="51" t="str">
        <f>IFERROR(AVERAGEIFS('Orders - December 2020'!$I$2:$I$2047,'Orders - December 2020'!$H$2:$H$2047,Worksheet!DN$3,'Orders - December 2020'!$C$2:$C$2047,Worksheet!$F238),"-")</f>
        <v>-</v>
      </c>
      <c r="DO238" s="51" t="str">
        <f>IFERROR(AVERAGEIFS('Orders - December 2020'!$I$2:$I$2047,'Orders - December 2020'!$H$2:$H$2047,Worksheet!DO$3,'Orders - December 2020'!$C$2:$C$2047,Worksheet!$F238),"-")</f>
        <v>-</v>
      </c>
      <c r="DP238" s="51" t="str">
        <f>IFERROR(AVERAGEIFS('Orders - December 2020'!$I$2:$I$2047,'Orders - December 2020'!$H$2:$H$2047,Worksheet!DP$3,'Orders - December 2020'!$C$2:$C$2047,Worksheet!$F238),"-")</f>
        <v>-</v>
      </c>
      <c r="DQ238" s="51" t="str">
        <f>IFERROR(AVERAGEIFS('Orders - December 2020'!$I$2:$I$2047,'Orders - December 2020'!$H$2:$H$2047,Worksheet!DQ$3,'Orders - December 2020'!$C$2:$C$2047,Worksheet!$F238),"-")</f>
        <v>-</v>
      </c>
      <c r="DR238" s="51" t="str">
        <f>IFERROR(AVERAGEIFS('Orders - December 2020'!$I$2:$I$2047,'Orders - December 2020'!$H$2:$H$2047,Worksheet!DR$3,'Orders - December 2020'!$C$2:$C$2047,Worksheet!$F238),"-")</f>
        <v>-</v>
      </c>
      <c r="DS238" s="51" t="str">
        <f>IFERROR(AVERAGEIFS('Orders - December 2020'!$I$2:$I$2047,'Orders - December 2020'!$H$2:$H$2047,Worksheet!DS$3,'Orders - December 2020'!$C$2:$C$2047,Worksheet!$F238),"-")</f>
        <v>-</v>
      </c>
      <c r="DT238" s="51" t="str">
        <f>IFERROR(AVERAGEIFS('Orders - December 2020'!$I$2:$I$2047,'Orders - December 2020'!$H$2:$H$2047,Worksheet!DT$3,'Orders - December 2020'!$C$2:$C$2047,Worksheet!$F238),"-")</f>
        <v>-</v>
      </c>
      <c r="DU238" s="51" t="str">
        <f>IFERROR(AVERAGEIFS('Orders - December 2020'!$I$2:$I$2047,'Orders - December 2020'!$H$2:$H$2047,Worksheet!DU$3,'Orders - December 2020'!$C$2:$C$2047,Worksheet!$F238),"-")</f>
        <v>-</v>
      </c>
      <c r="DV238" s="51" t="str">
        <f>IFERROR(AVERAGEIFS('Orders - December 2020'!$I$2:$I$2047,'Orders - December 2020'!$H$2:$H$2047,Worksheet!DV$3,'Orders - December 2020'!$C$2:$C$2047,Worksheet!$F238),"-")</f>
        <v>-</v>
      </c>
      <c r="DW238" s="51" t="str">
        <f>IFERROR(AVERAGEIFS('Orders - December 2020'!$I$2:$I$2047,'Orders - December 2020'!$H$2:$H$2047,Worksheet!DW$3,'Orders - December 2020'!$C$2:$C$2047,Worksheet!$F238),"-")</f>
        <v>-</v>
      </c>
      <c r="DX238" s="51" t="str">
        <f>IFERROR(AVERAGEIFS('Orders - December 2020'!$I$2:$I$2047,'Orders - December 2020'!$H$2:$H$2047,Worksheet!DX$3,'Orders - December 2020'!$C$2:$C$2047,Worksheet!$F238),"-")</f>
        <v>-</v>
      </c>
      <c r="DY238" s="51" t="str">
        <f>IFERROR(AVERAGEIFS('Orders - December 2020'!$I$2:$I$2047,'Orders - December 2020'!$H$2:$H$2047,Worksheet!DY$3,'Orders - December 2020'!$C$2:$C$2047,Worksheet!$F238),"-")</f>
        <v>-</v>
      </c>
      <c r="DZ238" s="51" t="str">
        <f>IFERROR(AVERAGEIFS('Orders - December 2020'!$I$2:$I$2047,'Orders - December 2020'!$H$2:$H$2047,Worksheet!DZ$3,'Orders - December 2020'!$C$2:$C$2047,Worksheet!$F238),"-")</f>
        <v>-</v>
      </c>
      <c r="EA238" s="51" t="str">
        <f>IFERROR(AVERAGEIFS('Orders - December 2020'!$I$2:$I$2047,'Orders - December 2020'!$H$2:$H$2047,Worksheet!EA$3,'Orders - December 2020'!$C$2:$C$2047,Worksheet!$F238),"-")</f>
        <v>-</v>
      </c>
      <c r="EB238" s="51" t="str">
        <f>IFERROR(AVERAGEIFS('Orders - December 2020'!$I$2:$I$2047,'Orders - December 2020'!$H$2:$H$2047,Worksheet!EB$3,'Orders - December 2020'!$C$2:$C$2047,Worksheet!$F238),"-")</f>
        <v>-</v>
      </c>
      <c r="EC238" s="51">
        <f>IFERROR(AVERAGEIFS('Orders - December 2020'!$I$2:$I$2047,'Orders - December 2020'!$H$2:$H$2047,Worksheet!EC$3,'Orders - December 2020'!$C$2:$C$2047,Worksheet!$F238),"-")</f>
        <v>1</v>
      </c>
      <c r="ED238" s="51" t="str">
        <f>IFERROR(AVERAGEIFS('Orders - December 2020'!$I$2:$I$2047,'Orders - December 2020'!$H$2:$H$2047,Worksheet!ED$3,'Orders - December 2020'!$C$2:$C$2047,Worksheet!$F238),"-")</f>
        <v>-</v>
      </c>
      <c r="EE238" s="51" t="str">
        <f>IFERROR(AVERAGEIFS('Orders - December 2020'!$I$2:$I$2047,'Orders - December 2020'!$H$2:$H$2047,Worksheet!EE$3,'Orders - December 2020'!$C$2:$C$2047,Worksheet!$F238),"-")</f>
        <v>-</v>
      </c>
      <c r="EF238" s="51" t="str">
        <f>IFERROR(AVERAGEIFS('Orders - December 2020'!$I$2:$I$2047,'Orders - December 2020'!$H$2:$H$2047,Worksheet!EF$3,'Orders - December 2020'!$C$2:$C$2047,Worksheet!$F238),"-")</f>
        <v>-</v>
      </c>
      <c r="EG238" s="51" t="str">
        <f>IFERROR(AVERAGEIFS('Orders - December 2020'!$I$2:$I$2047,'Orders - December 2020'!$H$2:$H$2047,Worksheet!EG$3,'Orders - December 2020'!$C$2:$C$2047,Worksheet!$F238),"-")</f>
        <v>-</v>
      </c>
      <c r="EH238" s="51" t="str">
        <f>IFERROR(AVERAGEIFS('Orders - December 2020'!$I$2:$I$2047,'Orders - December 2020'!$H$2:$H$2047,Worksheet!EH$3,'Orders - December 2020'!$C$2:$C$2047,Worksheet!$F238),"-")</f>
        <v>-</v>
      </c>
      <c r="EI238" s="51" t="str">
        <f>IFERROR(AVERAGEIFS('Orders - December 2020'!$I$2:$I$2047,'Orders - December 2020'!$H$2:$H$2047,Worksheet!EI$3,'Orders - December 2020'!$C$2:$C$2047,Worksheet!$F238),"-")</f>
        <v>-</v>
      </c>
      <c r="EJ238" s="51">
        <f>IFERROR(AVERAGEIFS('Orders - December 2020'!$I$2:$I$2047,'Orders - December 2020'!$H$2:$H$2047,Worksheet!EJ$3,'Orders - December 2020'!$C$2:$C$2047,Worksheet!$F238),"-")</f>
        <v>1</v>
      </c>
      <c r="EK238" s="51">
        <f>IFERROR(AVERAGEIFS('Orders - December 2020'!$I$2:$I$2047,'Orders - December 2020'!$H$2:$H$2047,Worksheet!EK$3,'Orders - December 2020'!$C$2:$C$2047,Worksheet!$F238),"-")</f>
        <v>1</v>
      </c>
      <c r="EL238" s="51" t="str">
        <f>IFERROR(AVERAGEIFS('Orders - December 2020'!$I$2:$I$2047,'Orders - December 2020'!$H$2:$H$2047,Worksheet!EL$3,'Orders - December 2020'!$C$2:$C$2047,Worksheet!$F238),"-")</f>
        <v>-</v>
      </c>
      <c r="EM238" s="51" t="str">
        <f>IFERROR(AVERAGEIFS('Orders - December 2020'!$I$2:$I$2047,'Orders - December 2020'!$H$2:$H$2047,Worksheet!EM$3,'Orders - December 2020'!$C$2:$C$2047,Worksheet!$F238),"-")</f>
        <v>-</v>
      </c>
      <c r="EN238" s="51" t="str">
        <f>IFERROR(AVERAGEIFS('Orders - December 2020'!$I$2:$I$2047,'Orders - December 2020'!$H$2:$H$2047,Worksheet!EN$3,'Orders - December 2020'!$C$2:$C$2047,Worksheet!$F238),"-")</f>
        <v>-</v>
      </c>
      <c r="EO238" s="51" t="str">
        <f>IFERROR(AVERAGEIFS('Orders - December 2020'!$I$2:$I$2047,'Orders - December 2020'!$H$2:$H$2047,Worksheet!EO$3,'Orders - December 2020'!$C$2:$C$2047,Worksheet!$F238),"-")</f>
        <v>-</v>
      </c>
      <c r="EP238" s="51" t="str">
        <f>IFERROR(AVERAGEIFS('Orders - December 2020'!$I$2:$I$2047,'Orders - December 2020'!$H$2:$H$2047,Worksheet!EP$3,'Orders - December 2020'!$C$2:$C$2047,Worksheet!$F238),"-")</f>
        <v>-</v>
      </c>
      <c r="EQ238" s="51" t="str">
        <f>IFERROR(AVERAGEIFS('Orders - December 2020'!$I$2:$I$2047,'Orders - December 2020'!$H$2:$H$2047,Worksheet!EQ$3,'Orders - December 2020'!$C$2:$C$2047,Worksheet!$F238),"-")</f>
        <v>-</v>
      </c>
      <c r="ER238" s="51" t="str">
        <f>IFERROR(AVERAGEIFS('Orders - December 2020'!$I$2:$I$2047,'Orders - December 2020'!$H$2:$H$2047,Worksheet!ER$3,'Orders - December 2020'!$C$2:$C$2047,Worksheet!$F238),"-")</f>
        <v>-</v>
      </c>
      <c r="ES238" s="51" t="str">
        <f>IFERROR(AVERAGEIFS('Orders - December 2020'!$I$2:$I$2047,'Orders - December 2020'!$H$2:$H$2047,Worksheet!ES$3,'Orders - December 2020'!$C$2:$C$2047,Worksheet!$F238),"-")</f>
        <v>-</v>
      </c>
      <c r="ET238" s="51" t="str">
        <f>IFERROR(AVERAGEIFS('Orders - December 2020'!$I$2:$I$2047,'Orders - December 2020'!$H$2:$H$2047,Worksheet!ET$3,'Orders - December 2020'!$C$2:$C$2047,Worksheet!$F238),"-")</f>
        <v>-</v>
      </c>
      <c r="EU238" s="51" t="str">
        <f>IFERROR(AVERAGEIFS('Orders - December 2020'!$I$2:$I$2047,'Orders - December 2020'!$H$2:$H$2047,Worksheet!EU$3,'Orders - December 2020'!$C$2:$C$2047,Worksheet!$F238),"-")</f>
        <v>-</v>
      </c>
      <c r="EV238" s="51" t="str">
        <f>IFERROR(AVERAGEIFS('Orders - December 2020'!$I$2:$I$2047,'Orders - December 2020'!$H$2:$H$2047,Worksheet!EV$3,'Orders - December 2020'!$C$2:$C$2047,Worksheet!$F238),"-")</f>
        <v>-</v>
      </c>
      <c r="EW238" s="51" t="str">
        <f>IFERROR(AVERAGEIFS('Orders - December 2020'!$I$2:$I$2047,'Orders - December 2020'!$H$2:$H$2047,Worksheet!EW$3,'Orders - December 2020'!$C$2:$C$2047,Worksheet!$F238),"-")</f>
        <v>-</v>
      </c>
      <c r="EX238" s="51">
        <f>IFERROR(AVERAGEIFS('Orders - December 2020'!$I$2:$I$2047,'Orders - December 2020'!$H$2:$H$2047,Worksheet!EX$3,'Orders - December 2020'!$C$2:$C$2047,Worksheet!$F238),"-")</f>
        <v>1</v>
      </c>
      <c r="EY238" s="51" t="str">
        <f>IFERROR(AVERAGEIFS('Orders - December 2020'!$I$2:$I$2047,'Orders - December 2020'!$H$2:$H$2047,Worksheet!EY$3,'Orders - December 2020'!$C$2:$C$2047,Worksheet!$F238),"-")</f>
        <v>-</v>
      </c>
      <c r="EZ238" s="51" t="str">
        <f>IFERROR(AVERAGEIFS('Orders - December 2020'!$I$2:$I$2047,'Orders - December 2020'!$H$2:$H$2047,Worksheet!EZ$3,'Orders - December 2020'!$C$2:$C$2047,Worksheet!$F238),"-")</f>
        <v>-</v>
      </c>
      <c r="FA238" s="51" t="str">
        <f>IFERROR(AVERAGEIFS('Orders - December 2020'!$I$2:$I$2047,'Orders - December 2020'!$H$2:$H$2047,Worksheet!FA$3,'Orders - December 2020'!$C$2:$C$2047,Worksheet!$F238),"-")</f>
        <v>-</v>
      </c>
      <c r="FB238" s="51" t="str">
        <f>IFERROR(AVERAGEIFS('Orders - December 2020'!$I$2:$I$2047,'Orders - December 2020'!$H$2:$H$2047,Worksheet!FB$3,'Orders - December 2020'!$C$2:$C$2047,Worksheet!$F238),"-")</f>
        <v>-</v>
      </c>
      <c r="FC238" s="51" t="str">
        <f>IFERROR(AVERAGEIFS('Orders - December 2020'!$I$2:$I$2047,'Orders - December 2020'!$H$2:$H$2047,Worksheet!FC$3,'Orders - December 2020'!$C$2:$C$2047,Worksheet!$F238),"-")</f>
        <v>-</v>
      </c>
      <c r="FD238" s="51" t="str">
        <f>IFERROR(AVERAGEIFS('Orders - December 2020'!$I$2:$I$2047,'Orders - December 2020'!$H$2:$H$2047,Worksheet!FD$3,'Orders - December 2020'!$C$2:$C$2047,Worksheet!$F238),"-")</f>
        <v>-</v>
      </c>
      <c r="FE238" s="51" t="str">
        <f>IFERROR(AVERAGEIFS('Orders - December 2020'!$I$2:$I$2047,'Orders - December 2020'!$H$2:$H$2047,Worksheet!FE$3,'Orders - December 2020'!$C$2:$C$2047,Worksheet!$F238),"-")</f>
        <v>-</v>
      </c>
      <c r="FF238" s="51" t="str">
        <f>IFERROR(AVERAGEIFS('Orders - December 2020'!$I$2:$I$2047,'Orders - December 2020'!$H$2:$H$2047,Worksheet!FF$3,'Orders - December 2020'!$C$2:$C$2047,Worksheet!$F238),"-")</f>
        <v>-</v>
      </c>
      <c r="FG238" s="52" t="str">
        <f>IFERROR(AVERAGEIFS('Orders - December 2020'!$I$2:$I$2047,'Orders - December 2020'!$H$2:$H$2047,Worksheet!FG$3,'Orders - December 2020'!$C$2:$C$2047,Worksheet!$F238),"-")</f>
        <v>-</v>
      </c>
    </row>
    <row r="239" spans="6:163">
      <c r="F239" s="45" t="str">
        <v>Winning Minimart</v>
      </c>
      <c r="G239" s="50" t="str">
        <f>IFERROR(AVERAGEIFS('Orders - December 2020'!$I$2:$I$2047,'Orders - December 2020'!$H$2:$H$2047,Worksheet!G$3,'Orders - December 2020'!$C$2:$C$2047,Worksheet!$F239),"-")</f>
        <v>-</v>
      </c>
      <c r="H239" s="51" t="str">
        <f>IFERROR(AVERAGEIFS('Orders - December 2020'!$I$2:$I$2047,'Orders - December 2020'!$H$2:$H$2047,Worksheet!H$3,'Orders - December 2020'!$C$2:$C$2047,Worksheet!$F239),"-")</f>
        <v>-</v>
      </c>
      <c r="I239" s="51" t="str">
        <f>IFERROR(AVERAGEIFS('Orders - December 2020'!$I$2:$I$2047,'Orders - December 2020'!$H$2:$H$2047,Worksheet!I$3,'Orders - December 2020'!$C$2:$C$2047,Worksheet!$F239),"-")</f>
        <v>-</v>
      </c>
      <c r="J239" s="51" t="str">
        <f>IFERROR(AVERAGEIFS('Orders - December 2020'!$I$2:$I$2047,'Orders - December 2020'!$H$2:$H$2047,Worksheet!J$3,'Orders - December 2020'!$C$2:$C$2047,Worksheet!$F239),"-")</f>
        <v>-</v>
      </c>
      <c r="K239" s="51" t="str">
        <f>IFERROR(AVERAGEIFS('Orders - December 2020'!$I$2:$I$2047,'Orders - December 2020'!$H$2:$H$2047,Worksheet!K$3,'Orders - December 2020'!$C$2:$C$2047,Worksheet!$F239),"-")</f>
        <v>-</v>
      </c>
      <c r="L239" s="51" t="str">
        <f>IFERROR(AVERAGEIFS('Orders - December 2020'!$I$2:$I$2047,'Orders - December 2020'!$H$2:$H$2047,Worksheet!L$3,'Orders - December 2020'!$C$2:$C$2047,Worksheet!$F239),"-")</f>
        <v>-</v>
      </c>
      <c r="M239" s="51" t="str">
        <f>IFERROR(AVERAGEIFS('Orders - December 2020'!$I$2:$I$2047,'Orders - December 2020'!$H$2:$H$2047,Worksheet!M$3,'Orders - December 2020'!$C$2:$C$2047,Worksheet!$F239),"-")</f>
        <v>-</v>
      </c>
      <c r="N239" s="51" t="str">
        <f>IFERROR(AVERAGEIFS('Orders - December 2020'!$I$2:$I$2047,'Orders - December 2020'!$H$2:$H$2047,Worksheet!N$3,'Orders - December 2020'!$C$2:$C$2047,Worksheet!$F239),"-")</f>
        <v>-</v>
      </c>
      <c r="O239" s="51" t="str">
        <f>IFERROR(AVERAGEIFS('Orders - December 2020'!$I$2:$I$2047,'Orders - December 2020'!$H$2:$H$2047,Worksheet!O$3,'Orders - December 2020'!$C$2:$C$2047,Worksheet!$F239),"-")</f>
        <v>-</v>
      </c>
      <c r="P239" s="51" t="str">
        <f>IFERROR(AVERAGEIFS('Orders - December 2020'!$I$2:$I$2047,'Orders - December 2020'!$H$2:$H$2047,Worksheet!P$3,'Orders - December 2020'!$C$2:$C$2047,Worksheet!$F239),"-")</f>
        <v>-</v>
      </c>
      <c r="Q239" s="51" t="str">
        <f>IFERROR(AVERAGEIFS('Orders - December 2020'!$I$2:$I$2047,'Orders - December 2020'!$H$2:$H$2047,Worksheet!Q$3,'Orders - December 2020'!$C$2:$C$2047,Worksheet!$F239),"-")</f>
        <v>-</v>
      </c>
      <c r="R239" s="51" t="str">
        <f>IFERROR(AVERAGEIFS('Orders - December 2020'!$I$2:$I$2047,'Orders - December 2020'!$H$2:$H$2047,Worksheet!R$3,'Orders - December 2020'!$C$2:$C$2047,Worksheet!$F239),"-")</f>
        <v>-</v>
      </c>
      <c r="S239" s="51" t="str">
        <f>IFERROR(AVERAGEIFS('Orders - December 2020'!$I$2:$I$2047,'Orders - December 2020'!$H$2:$H$2047,Worksheet!S$3,'Orders - December 2020'!$C$2:$C$2047,Worksheet!$F239),"-")</f>
        <v>-</v>
      </c>
      <c r="T239" s="51" t="str">
        <f>IFERROR(AVERAGEIFS('Orders - December 2020'!$I$2:$I$2047,'Orders - December 2020'!$H$2:$H$2047,Worksheet!T$3,'Orders - December 2020'!$C$2:$C$2047,Worksheet!$F239),"-")</f>
        <v>-</v>
      </c>
      <c r="U239" s="51" t="str">
        <f>IFERROR(AVERAGEIFS('Orders - December 2020'!$I$2:$I$2047,'Orders - December 2020'!$H$2:$H$2047,Worksheet!U$3,'Orders - December 2020'!$C$2:$C$2047,Worksheet!$F239),"-")</f>
        <v>-</v>
      </c>
      <c r="V239" s="51" t="str">
        <f>IFERROR(AVERAGEIFS('Orders - December 2020'!$I$2:$I$2047,'Orders - December 2020'!$H$2:$H$2047,Worksheet!V$3,'Orders - December 2020'!$C$2:$C$2047,Worksheet!$F239),"-")</f>
        <v>-</v>
      </c>
      <c r="W239" s="51" t="str">
        <f>IFERROR(AVERAGEIFS('Orders - December 2020'!$I$2:$I$2047,'Orders - December 2020'!$H$2:$H$2047,Worksheet!W$3,'Orders - December 2020'!$C$2:$C$2047,Worksheet!$F239),"-")</f>
        <v>-</v>
      </c>
      <c r="X239" s="51" t="str">
        <f>IFERROR(AVERAGEIFS('Orders - December 2020'!$I$2:$I$2047,'Orders - December 2020'!$H$2:$H$2047,Worksheet!X$3,'Orders - December 2020'!$C$2:$C$2047,Worksheet!$F239),"-")</f>
        <v>-</v>
      </c>
      <c r="Y239" s="51" t="str">
        <f>IFERROR(AVERAGEIFS('Orders - December 2020'!$I$2:$I$2047,'Orders - December 2020'!$H$2:$H$2047,Worksheet!Y$3,'Orders - December 2020'!$C$2:$C$2047,Worksheet!$F239),"-")</f>
        <v>-</v>
      </c>
      <c r="Z239" s="51" t="str">
        <f>IFERROR(AVERAGEIFS('Orders - December 2020'!$I$2:$I$2047,'Orders - December 2020'!$H$2:$H$2047,Worksheet!Z$3,'Orders - December 2020'!$C$2:$C$2047,Worksheet!$F239),"-")</f>
        <v>-</v>
      </c>
      <c r="AA239" s="51" t="str">
        <f>IFERROR(AVERAGEIFS('Orders - December 2020'!$I$2:$I$2047,'Orders - December 2020'!$H$2:$H$2047,Worksheet!AA$3,'Orders - December 2020'!$C$2:$C$2047,Worksheet!$F239),"-")</f>
        <v>-</v>
      </c>
      <c r="AB239" s="51" t="str">
        <f>IFERROR(AVERAGEIFS('Orders - December 2020'!$I$2:$I$2047,'Orders - December 2020'!$H$2:$H$2047,Worksheet!AB$3,'Orders - December 2020'!$C$2:$C$2047,Worksheet!$F239),"-")</f>
        <v>-</v>
      </c>
      <c r="AC239" s="51" t="str">
        <f>IFERROR(AVERAGEIFS('Orders - December 2020'!$I$2:$I$2047,'Orders - December 2020'!$H$2:$H$2047,Worksheet!AC$3,'Orders - December 2020'!$C$2:$C$2047,Worksheet!$F239),"-")</f>
        <v>-</v>
      </c>
      <c r="AD239" s="51" t="str">
        <f>IFERROR(AVERAGEIFS('Orders - December 2020'!$I$2:$I$2047,'Orders - December 2020'!$H$2:$H$2047,Worksheet!AD$3,'Orders - December 2020'!$C$2:$C$2047,Worksheet!$F239),"-")</f>
        <v>-</v>
      </c>
      <c r="AE239" s="51" t="str">
        <f>IFERROR(AVERAGEIFS('Orders - December 2020'!$I$2:$I$2047,'Orders - December 2020'!$H$2:$H$2047,Worksheet!AE$3,'Orders - December 2020'!$C$2:$C$2047,Worksheet!$F239),"-")</f>
        <v>-</v>
      </c>
      <c r="AF239" s="51" t="str">
        <f>IFERROR(AVERAGEIFS('Orders - December 2020'!$I$2:$I$2047,'Orders - December 2020'!$H$2:$H$2047,Worksheet!AF$3,'Orders - December 2020'!$C$2:$C$2047,Worksheet!$F239),"-")</f>
        <v>-</v>
      </c>
      <c r="AG239" s="51" t="str">
        <f>IFERROR(AVERAGEIFS('Orders - December 2020'!$I$2:$I$2047,'Orders - December 2020'!$H$2:$H$2047,Worksheet!AG$3,'Orders - December 2020'!$C$2:$C$2047,Worksheet!$F239),"-")</f>
        <v>-</v>
      </c>
      <c r="AH239" s="51" t="str">
        <f>IFERROR(AVERAGEIFS('Orders - December 2020'!$I$2:$I$2047,'Orders - December 2020'!$H$2:$H$2047,Worksheet!AH$3,'Orders - December 2020'!$C$2:$C$2047,Worksheet!$F239),"-")</f>
        <v>-</v>
      </c>
      <c r="AI239" s="51" t="str">
        <f>IFERROR(AVERAGEIFS('Orders - December 2020'!$I$2:$I$2047,'Orders - December 2020'!$H$2:$H$2047,Worksheet!AI$3,'Orders - December 2020'!$C$2:$C$2047,Worksheet!$F239),"-")</f>
        <v>-</v>
      </c>
      <c r="AJ239" s="51" t="str">
        <f>IFERROR(AVERAGEIFS('Orders - December 2020'!$I$2:$I$2047,'Orders - December 2020'!$H$2:$H$2047,Worksheet!AJ$3,'Orders - December 2020'!$C$2:$C$2047,Worksheet!$F239),"-")</f>
        <v>-</v>
      </c>
      <c r="AK239" s="51" t="str">
        <f>IFERROR(AVERAGEIFS('Orders - December 2020'!$I$2:$I$2047,'Orders - December 2020'!$H$2:$H$2047,Worksheet!AK$3,'Orders - December 2020'!$C$2:$C$2047,Worksheet!$F239),"-")</f>
        <v>-</v>
      </c>
      <c r="AL239" s="51" t="str">
        <f>IFERROR(AVERAGEIFS('Orders - December 2020'!$I$2:$I$2047,'Orders - December 2020'!$H$2:$H$2047,Worksheet!AL$3,'Orders - December 2020'!$C$2:$C$2047,Worksheet!$F239),"-")</f>
        <v>-</v>
      </c>
      <c r="AM239" s="51" t="str">
        <f>IFERROR(AVERAGEIFS('Orders - December 2020'!$I$2:$I$2047,'Orders - December 2020'!$H$2:$H$2047,Worksheet!AM$3,'Orders - December 2020'!$C$2:$C$2047,Worksheet!$F239),"-")</f>
        <v>-</v>
      </c>
      <c r="AN239" s="51" t="str">
        <f>IFERROR(AVERAGEIFS('Orders - December 2020'!$I$2:$I$2047,'Orders - December 2020'!$H$2:$H$2047,Worksheet!AN$3,'Orders - December 2020'!$C$2:$C$2047,Worksheet!$F239),"-")</f>
        <v>-</v>
      </c>
      <c r="AO239" s="51" t="str">
        <f>IFERROR(AVERAGEIFS('Orders - December 2020'!$I$2:$I$2047,'Orders - December 2020'!$H$2:$H$2047,Worksheet!AO$3,'Orders - December 2020'!$C$2:$C$2047,Worksheet!$F239),"-")</f>
        <v>-</v>
      </c>
      <c r="AP239" s="51" t="str">
        <f>IFERROR(AVERAGEIFS('Orders - December 2020'!$I$2:$I$2047,'Orders - December 2020'!$H$2:$H$2047,Worksheet!AP$3,'Orders - December 2020'!$C$2:$C$2047,Worksheet!$F239),"-")</f>
        <v>-</v>
      </c>
      <c r="AQ239" s="51" t="str">
        <f>IFERROR(AVERAGEIFS('Orders - December 2020'!$I$2:$I$2047,'Orders - December 2020'!$H$2:$H$2047,Worksheet!AQ$3,'Orders - December 2020'!$C$2:$C$2047,Worksheet!$F239),"-")</f>
        <v>-</v>
      </c>
      <c r="AR239" s="51" t="str">
        <f>IFERROR(AVERAGEIFS('Orders - December 2020'!$I$2:$I$2047,'Orders - December 2020'!$H$2:$H$2047,Worksheet!AR$3,'Orders - December 2020'!$C$2:$C$2047,Worksheet!$F239),"-")</f>
        <v>-</v>
      </c>
      <c r="AS239" s="51" t="str">
        <f>IFERROR(AVERAGEIFS('Orders - December 2020'!$I$2:$I$2047,'Orders - December 2020'!$H$2:$H$2047,Worksheet!AS$3,'Orders - December 2020'!$C$2:$C$2047,Worksheet!$F239),"-")</f>
        <v>-</v>
      </c>
      <c r="AT239" s="51" t="str">
        <f>IFERROR(AVERAGEIFS('Orders - December 2020'!$I$2:$I$2047,'Orders - December 2020'!$H$2:$H$2047,Worksheet!AT$3,'Orders - December 2020'!$C$2:$C$2047,Worksheet!$F239),"-")</f>
        <v>-</v>
      </c>
      <c r="AU239" s="51" t="str">
        <f>IFERROR(AVERAGEIFS('Orders - December 2020'!$I$2:$I$2047,'Orders - December 2020'!$H$2:$H$2047,Worksheet!AU$3,'Orders - December 2020'!$C$2:$C$2047,Worksheet!$F239),"-")</f>
        <v>-</v>
      </c>
      <c r="AV239" s="51" t="str">
        <f>IFERROR(AVERAGEIFS('Orders - December 2020'!$I$2:$I$2047,'Orders - December 2020'!$H$2:$H$2047,Worksheet!AV$3,'Orders - December 2020'!$C$2:$C$2047,Worksheet!$F239),"-")</f>
        <v>-</v>
      </c>
      <c r="AW239" s="51" t="str">
        <f>IFERROR(AVERAGEIFS('Orders - December 2020'!$I$2:$I$2047,'Orders - December 2020'!$H$2:$H$2047,Worksheet!AW$3,'Orders - December 2020'!$C$2:$C$2047,Worksheet!$F239),"-")</f>
        <v>-</v>
      </c>
      <c r="AX239" s="51" t="str">
        <f>IFERROR(AVERAGEIFS('Orders - December 2020'!$I$2:$I$2047,'Orders - December 2020'!$H$2:$H$2047,Worksheet!AX$3,'Orders - December 2020'!$C$2:$C$2047,Worksheet!$F239),"-")</f>
        <v>-</v>
      </c>
      <c r="AY239" s="51" t="str">
        <f>IFERROR(AVERAGEIFS('Orders - December 2020'!$I$2:$I$2047,'Orders - December 2020'!$H$2:$H$2047,Worksheet!AY$3,'Orders - December 2020'!$C$2:$C$2047,Worksheet!$F239),"-")</f>
        <v>-</v>
      </c>
      <c r="AZ239" s="51" t="str">
        <f>IFERROR(AVERAGEIFS('Orders - December 2020'!$I$2:$I$2047,'Orders - December 2020'!$H$2:$H$2047,Worksheet!AZ$3,'Orders - December 2020'!$C$2:$C$2047,Worksheet!$F239),"-")</f>
        <v>-</v>
      </c>
      <c r="BA239" s="51" t="str">
        <f>IFERROR(AVERAGEIFS('Orders - December 2020'!$I$2:$I$2047,'Orders - December 2020'!$H$2:$H$2047,Worksheet!BA$3,'Orders - December 2020'!$C$2:$C$2047,Worksheet!$F239),"-")</f>
        <v>-</v>
      </c>
      <c r="BB239" s="51" t="str">
        <f>IFERROR(AVERAGEIFS('Orders - December 2020'!$I$2:$I$2047,'Orders - December 2020'!$H$2:$H$2047,Worksheet!BB$3,'Orders - December 2020'!$C$2:$C$2047,Worksheet!$F239),"-")</f>
        <v>-</v>
      </c>
      <c r="BC239" s="51" t="str">
        <f>IFERROR(AVERAGEIFS('Orders - December 2020'!$I$2:$I$2047,'Orders - December 2020'!$H$2:$H$2047,Worksheet!BC$3,'Orders - December 2020'!$C$2:$C$2047,Worksheet!$F239),"-")</f>
        <v>-</v>
      </c>
      <c r="BD239" s="51" t="str">
        <f>IFERROR(AVERAGEIFS('Orders - December 2020'!$I$2:$I$2047,'Orders - December 2020'!$H$2:$H$2047,Worksheet!BD$3,'Orders - December 2020'!$C$2:$C$2047,Worksheet!$F239),"-")</f>
        <v>-</v>
      </c>
      <c r="BE239" s="51" t="str">
        <f>IFERROR(AVERAGEIFS('Orders - December 2020'!$I$2:$I$2047,'Orders - December 2020'!$H$2:$H$2047,Worksheet!BE$3,'Orders - December 2020'!$C$2:$C$2047,Worksheet!$F239),"-")</f>
        <v>-</v>
      </c>
      <c r="BF239" s="51" t="str">
        <f>IFERROR(AVERAGEIFS('Orders - December 2020'!$I$2:$I$2047,'Orders - December 2020'!$H$2:$H$2047,Worksheet!BF$3,'Orders - December 2020'!$C$2:$C$2047,Worksheet!$F239),"-")</f>
        <v>-</v>
      </c>
      <c r="BG239" s="51" t="str">
        <f>IFERROR(AVERAGEIFS('Orders - December 2020'!$I$2:$I$2047,'Orders - December 2020'!$H$2:$H$2047,Worksheet!BG$3,'Orders - December 2020'!$C$2:$C$2047,Worksheet!$F239),"-")</f>
        <v>-</v>
      </c>
      <c r="BH239" s="51" t="str">
        <f>IFERROR(AVERAGEIFS('Orders - December 2020'!$I$2:$I$2047,'Orders - December 2020'!$H$2:$H$2047,Worksheet!BH$3,'Orders - December 2020'!$C$2:$C$2047,Worksheet!$F239),"-")</f>
        <v>-</v>
      </c>
      <c r="BI239" s="51" t="str">
        <f>IFERROR(AVERAGEIFS('Orders - December 2020'!$I$2:$I$2047,'Orders - December 2020'!$H$2:$H$2047,Worksheet!BI$3,'Orders - December 2020'!$C$2:$C$2047,Worksheet!$F239),"-")</f>
        <v>-</v>
      </c>
      <c r="BJ239" s="51" t="str">
        <f>IFERROR(AVERAGEIFS('Orders - December 2020'!$I$2:$I$2047,'Orders - December 2020'!$H$2:$H$2047,Worksheet!BJ$3,'Orders - December 2020'!$C$2:$C$2047,Worksheet!$F239),"-")</f>
        <v>-</v>
      </c>
      <c r="BK239" s="51" t="str">
        <f>IFERROR(AVERAGEIFS('Orders - December 2020'!$I$2:$I$2047,'Orders - December 2020'!$H$2:$H$2047,Worksheet!BK$3,'Orders - December 2020'!$C$2:$C$2047,Worksheet!$F239),"-")</f>
        <v>-</v>
      </c>
      <c r="BL239" s="51" t="str">
        <f>IFERROR(AVERAGEIFS('Orders - December 2020'!$I$2:$I$2047,'Orders - December 2020'!$H$2:$H$2047,Worksheet!BL$3,'Orders - December 2020'!$C$2:$C$2047,Worksheet!$F239),"-")</f>
        <v>-</v>
      </c>
      <c r="BM239" s="51" t="str">
        <f>IFERROR(AVERAGEIFS('Orders - December 2020'!$I$2:$I$2047,'Orders - December 2020'!$H$2:$H$2047,Worksheet!BM$3,'Orders - December 2020'!$C$2:$C$2047,Worksheet!$F239),"-")</f>
        <v>-</v>
      </c>
      <c r="BN239" s="51" t="str">
        <f>IFERROR(AVERAGEIFS('Orders - December 2020'!$I$2:$I$2047,'Orders - December 2020'!$H$2:$H$2047,Worksheet!BN$3,'Orders - December 2020'!$C$2:$C$2047,Worksheet!$F239),"-")</f>
        <v>-</v>
      </c>
      <c r="BO239" s="51" t="str">
        <f>IFERROR(AVERAGEIFS('Orders - December 2020'!$I$2:$I$2047,'Orders - December 2020'!$H$2:$H$2047,Worksheet!BO$3,'Orders - December 2020'!$C$2:$C$2047,Worksheet!$F239),"-")</f>
        <v>-</v>
      </c>
      <c r="BP239" s="51" t="str">
        <f>IFERROR(AVERAGEIFS('Orders - December 2020'!$I$2:$I$2047,'Orders - December 2020'!$H$2:$H$2047,Worksheet!BP$3,'Orders - December 2020'!$C$2:$C$2047,Worksheet!$F239),"-")</f>
        <v>-</v>
      </c>
      <c r="BQ239" s="51" t="str">
        <f>IFERROR(AVERAGEIFS('Orders - December 2020'!$I$2:$I$2047,'Orders - December 2020'!$H$2:$H$2047,Worksheet!BQ$3,'Orders - December 2020'!$C$2:$C$2047,Worksheet!$F239),"-")</f>
        <v>-</v>
      </c>
      <c r="BR239" s="51" t="str">
        <f>IFERROR(AVERAGEIFS('Orders - December 2020'!$I$2:$I$2047,'Orders - December 2020'!$H$2:$H$2047,Worksheet!BR$3,'Orders - December 2020'!$C$2:$C$2047,Worksheet!$F239),"-")</f>
        <v>-</v>
      </c>
      <c r="BS239" s="51" t="str">
        <f>IFERROR(AVERAGEIFS('Orders - December 2020'!$I$2:$I$2047,'Orders - December 2020'!$H$2:$H$2047,Worksheet!BS$3,'Orders - December 2020'!$C$2:$C$2047,Worksheet!$F239),"-")</f>
        <v>-</v>
      </c>
      <c r="BT239" s="51" t="str">
        <f>IFERROR(AVERAGEIFS('Orders - December 2020'!$I$2:$I$2047,'Orders - December 2020'!$H$2:$H$2047,Worksheet!BT$3,'Orders - December 2020'!$C$2:$C$2047,Worksheet!$F239),"-")</f>
        <v>-</v>
      </c>
      <c r="BU239" s="51" t="str">
        <f>IFERROR(AVERAGEIFS('Orders - December 2020'!$I$2:$I$2047,'Orders - December 2020'!$H$2:$H$2047,Worksheet!BU$3,'Orders - December 2020'!$C$2:$C$2047,Worksheet!$F239),"-")</f>
        <v>-</v>
      </c>
      <c r="BV239" s="51" t="str">
        <f>IFERROR(AVERAGEIFS('Orders - December 2020'!$I$2:$I$2047,'Orders - December 2020'!$H$2:$H$2047,Worksheet!BV$3,'Orders - December 2020'!$C$2:$C$2047,Worksheet!$F239),"-")</f>
        <v>-</v>
      </c>
      <c r="BW239" s="51" t="str">
        <f>IFERROR(AVERAGEIFS('Orders - December 2020'!$I$2:$I$2047,'Orders - December 2020'!$H$2:$H$2047,Worksheet!BW$3,'Orders - December 2020'!$C$2:$C$2047,Worksheet!$F239),"-")</f>
        <v>-</v>
      </c>
      <c r="BX239" s="51" t="str">
        <f>IFERROR(AVERAGEIFS('Orders - December 2020'!$I$2:$I$2047,'Orders - December 2020'!$H$2:$H$2047,Worksheet!BX$3,'Orders - December 2020'!$C$2:$C$2047,Worksheet!$F239),"-")</f>
        <v>-</v>
      </c>
      <c r="BY239" s="51" t="str">
        <f>IFERROR(AVERAGEIFS('Orders - December 2020'!$I$2:$I$2047,'Orders - December 2020'!$H$2:$H$2047,Worksheet!BY$3,'Orders - December 2020'!$C$2:$C$2047,Worksheet!$F239),"-")</f>
        <v>-</v>
      </c>
      <c r="BZ239" s="51" t="str">
        <f>IFERROR(AVERAGEIFS('Orders - December 2020'!$I$2:$I$2047,'Orders - December 2020'!$H$2:$H$2047,Worksheet!BZ$3,'Orders - December 2020'!$C$2:$C$2047,Worksheet!$F239),"-")</f>
        <v>-</v>
      </c>
      <c r="CA239" s="51" t="str">
        <f>IFERROR(AVERAGEIFS('Orders - December 2020'!$I$2:$I$2047,'Orders - December 2020'!$H$2:$H$2047,Worksheet!CA$3,'Orders - December 2020'!$C$2:$C$2047,Worksheet!$F239),"-")</f>
        <v>-</v>
      </c>
      <c r="CB239" s="51" t="str">
        <f>IFERROR(AVERAGEIFS('Orders - December 2020'!$I$2:$I$2047,'Orders - December 2020'!$H$2:$H$2047,Worksheet!CB$3,'Orders - December 2020'!$C$2:$C$2047,Worksheet!$F239),"-")</f>
        <v>-</v>
      </c>
      <c r="CC239" s="51" t="str">
        <f>IFERROR(AVERAGEIFS('Orders - December 2020'!$I$2:$I$2047,'Orders - December 2020'!$H$2:$H$2047,Worksheet!CC$3,'Orders - December 2020'!$C$2:$C$2047,Worksheet!$F239),"-")</f>
        <v>-</v>
      </c>
      <c r="CD239" s="51" t="str">
        <f>IFERROR(AVERAGEIFS('Orders - December 2020'!$I$2:$I$2047,'Orders - December 2020'!$H$2:$H$2047,Worksheet!CD$3,'Orders - December 2020'!$C$2:$C$2047,Worksheet!$F239),"-")</f>
        <v>-</v>
      </c>
      <c r="CE239" s="51" t="str">
        <f>IFERROR(AVERAGEIFS('Orders - December 2020'!$I$2:$I$2047,'Orders - December 2020'!$H$2:$H$2047,Worksheet!CE$3,'Orders - December 2020'!$C$2:$C$2047,Worksheet!$F239),"-")</f>
        <v>-</v>
      </c>
      <c r="CF239" s="51" t="str">
        <f>IFERROR(AVERAGEIFS('Orders - December 2020'!$I$2:$I$2047,'Orders - December 2020'!$H$2:$H$2047,Worksheet!CF$3,'Orders - December 2020'!$C$2:$C$2047,Worksheet!$F239),"-")</f>
        <v>-</v>
      </c>
      <c r="CG239" s="51" t="str">
        <f>IFERROR(AVERAGEIFS('Orders - December 2020'!$I$2:$I$2047,'Orders - December 2020'!$H$2:$H$2047,Worksheet!CG$3,'Orders - December 2020'!$C$2:$C$2047,Worksheet!$F239),"-")</f>
        <v>-</v>
      </c>
      <c r="CH239" s="51" t="str">
        <f>IFERROR(AVERAGEIFS('Orders - December 2020'!$I$2:$I$2047,'Orders - December 2020'!$H$2:$H$2047,Worksheet!CH$3,'Orders - December 2020'!$C$2:$C$2047,Worksheet!$F239),"-")</f>
        <v>-</v>
      </c>
      <c r="CI239" s="51" t="str">
        <f>IFERROR(AVERAGEIFS('Orders - December 2020'!$I$2:$I$2047,'Orders - December 2020'!$H$2:$H$2047,Worksheet!CI$3,'Orders - December 2020'!$C$2:$C$2047,Worksheet!$F239),"-")</f>
        <v>-</v>
      </c>
      <c r="CJ239" s="51" t="str">
        <f>IFERROR(AVERAGEIFS('Orders - December 2020'!$I$2:$I$2047,'Orders - December 2020'!$H$2:$H$2047,Worksheet!CJ$3,'Orders - December 2020'!$C$2:$C$2047,Worksheet!$F239),"-")</f>
        <v>-</v>
      </c>
      <c r="CK239" s="51" t="str">
        <f>IFERROR(AVERAGEIFS('Orders - December 2020'!$I$2:$I$2047,'Orders - December 2020'!$H$2:$H$2047,Worksheet!CK$3,'Orders - December 2020'!$C$2:$C$2047,Worksheet!$F239),"-")</f>
        <v>-</v>
      </c>
      <c r="CL239" s="51" t="str">
        <f>IFERROR(AVERAGEIFS('Orders - December 2020'!$I$2:$I$2047,'Orders - December 2020'!$H$2:$H$2047,Worksheet!CL$3,'Orders - December 2020'!$C$2:$C$2047,Worksheet!$F239),"-")</f>
        <v>-</v>
      </c>
      <c r="CM239" s="51" t="str">
        <f>IFERROR(AVERAGEIFS('Orders - December 2020'!$I$2:$I$2047,'Orders - December 2020'!$H$2:$H$2047,Worksheet!CM$3,'Orders - December 2020'!$C$2:$C$2047,Worksheet!$F239),"-")</f>
        <v>-</v>
      </c>
      <c r="CN239" s="51" t="str">
        <f>IFERROR(AVERAGEIFS('Orders - December 2020'!$I$2:$I$2047,'Orders - December 2020'!$H$2:$H$2047,Worksheet!CN$3,'Orders - December 2020'!$C$2:$C$2047,Worksheet!$F239),"-")</f>
        <v>-</v>
      </c>
      <c r="CO239" s="51" t="str">
        <f>IFERROR(AVERAGEIFS('Orders - December 2020'!$I$2:$I$2047,'Orders - December 2020'!$H$2:$H$2047,Worksheet!CO$3,'Orders - December 2020'!$C$2:$C$2047,Worksheet!$F239),"-")</f>
        <v>-</v>
      </c>
      <c r="CP239" s="51" t="str">
        <f>IFERROR(AVERAGEIFS('Orders - December 2020'!$I$2:$I$2047,'Orders - December 2020'!$H$2:$H$2047,Worksheet!CP$3,'Orders - December 2020'!$C$2:$C$2047,Worksheet!$F239),"-")</f>
        <v>-</v>
      </c>
      <c r="CQ239" s="51" t="str">
        <f>IFERROR(AVERAGEIFS('Orders - December 2020'!$I$2:$I$2047,'Orders - December 2020'!$H$2:$H$2047,Worksheet!CQ$3,'Orders - December 2020'!$C$2:$C$2047,Worksheet!$F239),"-")</f>
        <v>-</v>
      </c>
      <c r="CR239" s="51" t="str">
        <f>IFERROR(AVERAGEIFS('Orders - December 2020'!$I$2:$I$2047,'Orders - December 2020'!$H$2:$H$2047,Worksheet!CR$3,'Orders - December 2020'!$C$2:$C$2047,Worksheet!$F239),"-")</f>
        <v>-</v>
      </c>
      <c r="CS239" s="51" t="str">
        <f>IFERROR(AVERAGEIFS('Orders - December 2020'!$I$2:$I$2047,'Orders - December 2020'!$H$2:$H$2047,Worksheet!CS$3,'Orders - December 2020'!$C$2:$C$2047,Worksheet!$F239),"-")</f>
        <v>-</v>
      </c>
      <c r="CT239" s="51" t="str">
        <f>IFERROR(AVERAGEIFS('Orders - December 2020'!$I$2:$I$2047,'Orders - December 2020'!$H$2:$H$2047,Worksheet!CT$3,'Orders - December 2020'!$C$2:$C$2047,Worksheet!$F239),"-")</f>
        <v>-</v>
      </c>
      <c r="CU239" s="51" t="str">
        <f>IFERROR(AVERAGEIFS('Orders - December 2020'!$I$2:$I$2047,'Orders - December 2020'!$H$2:$H$2047,Worksheet!CU$3,'Orders - December 2020'!$C$2:$C$2047,Worksheet!$F239),"-")</f>
        <v>-</v>
      </c>
      <c r="CV239" s="51" t="str">
        <f>IFERROR(AVERAGEIFS('Orders - December 2020'!$I$2:$I$2047,'Orders - December 2020'!$H$2:$H$2047,Worksheet!CV$3,'Orders - December 2020'!$C$2:$C$2047,Worksheet!$F239),"-")</f>
        <v>-</v>
      </c>
      <c r="CW239" s="51" t="str">
        <f>IFERROR(AVERAGEIFS('Orders - December 2020'!$I$2:$I$2047,'Orders - December 2020'!$H$2:$H$2047,Worksheet!CW$3,'Orders - December 2020'!$C$2:$C$2047,Worksheet!$F239),"-")</f>
        <v>-</v>
      </c>
      <c r="CX239" s="51" t="str">
        <f>IFERROR(AVERAGEIFS('Orders - December 2020'!$I$2:$I$2047,'Orders - December 2020'!$H$2:$H$2047,Worksheet!CX$3,'Orders - December 2020'!$C$2:$C$2047,Worksheet!$F239),"-")</f>
        <v>-</v>
      </c>
      <c r="CY239" s="51" t="str">
        <f>IFERROR(AVERAGEIFS('Orders - December 2020'!$I$2:$I$2047,'Orders - December 2020'!$H$2:$H$2047,Worksheet!CY$3,'Orders - December 2020'!$C$2:$C$2047,Worksheet!$F239),"-")</f>
        <v>-</v>
      </c>
      <c r="CZ239" s="51" t="str">
        <f>IFERROR(AVERAGEIFS('Orders - December 2020'!$I$2:$I$2047,'Orders - December 2020'!$H$2:$H$2047,Worksheet!CZ$3,'Orders - December 2020'!$C$2:$C$2047,Worksheet!$F239),"-")</f>
        <v>-</v>
      </c>
      <c r="DA239" s="51" t="str">
        <f>IFERROR(AVERAGEIFS('Orders - December 2020'!$I$2:$I$2047,'Orders - December 2020'!$H$2:$H$2047,Worksheet!DA$3,'Orders - December 2020'!$C$2:$C$2047,Worksheet!$F239),"-")</f>
        <v>-</v>
      </c>
      <c r="DB239" s="51" t="str">
        <f>IFERROR(AVERAGEIFS('Orders - December 2020'!$I$2:$I$2047,'Orders - December 2020'!$H$2:$H$2047,Worksheet!DB$3,'Orders - December 2020'!$C$2:$C$2047,Worksheet!$F239),"-")</f>
        <v>-</v>
      </c>
      <c r="DC239" s="51" t="str">
        <f>IFERROR(AVERAGEIFS('Orders - December 2020'!$I$2:$I$2047,'Orders - December 2020'!$H$2:$H$2047,Worksheet!DC$3,'Orders - December 2020'!$C$2:$C$2047,Worksheet!$F239),"-")</f>
        <v>-</v>
      </c>
      <c r="DD239" s="51" t="str">
        <f>IFERROR(AVERAGEIFS('Orders - December 2020'!$I$2:$I$2047,'Orders - December 2020'!$H$2:$H$2047,Worksheet!DD$3,'Orders - December 2020'!$C$2:$C$2047,Worksheet!$F239),"-")</f>
        <v>-</v>
      </c>
      <c r="DE239" s="51" t="str">
        <f>IFERROR(AVERAGEIFS('Orders - December 2020'!$I$2:$I$2047,'Orders - December 2020'!$H$2:$H$2047,Worksheet!DE$3,'Orders - December 2020'!$C$2:$C$2047,Worksheet!$F239),"-")</f>
        <v>-</v>
      </c>
      <c r="DF239" s="51" t="str">
        <f>IFERROR(AVERAGEIFS('Orders - December 2020'!$I$2:$I$2047,'Orders - December 2020'!$H$2:$H$2047,Worksheet!DF$3,'Orders - December 2020'!$C$2:$C$2047,Worksheet!$F239),"-")</f>
        <v>-</v>
      </c>
      <c r="DG239" s="51" t="str">
        <f>IFERROR(AVERAGEIFS('Orders - December 2020'!$I$2:$I$2047,'Orders - December 2020'!$H$2:$H$2047,Worksheet!DG$3,'Orders - December 2020'!$C$2:$C$2047,Worksheet!$F239),"-")</f>
        <v>-</v>
      </c>
      <c r="DH239" s="51" t="str">
        <f>IFERROR(AVERAGEIFS('Orders - December 2020'!$I$2:$I$2047,'Orders - December 2020'!$H$2:$H$2047,Worksheet!DH$3,'Orders - December 2020'!$C$2:$C$2047,Worksheet!$F239),"-")</f>
        <v>-</v>
      </c>
      <c r="DI239" s="51" t="str">
        <f>IFERROR(AVERAGEIFS('Orders - December 2020'!$I$2:$I$2047,'Orders - December 2020'!$H$2:$H$2047,Worksheet!DI$3,'Orders - December 2020'!$C$2:$C$2047,Worksheet!$F239),"-")</f>
        <v>-</v>
      </c>
      <c r="DJ239" s="51" t="str">
        <f>IFERROR(AVERAGEIFS('Orders - December 2020'!$I$2:$I$2047,'Orders - December 2020'!$H$2:$H$2047,Worksheet!DJ$3,'Orders - December 2020'!$C$2:$C$2047,Worksheet!$F239),"-")</f>
        <v>-</v>
      </c>
      <c r="DK239" s="51" t="str">
        <f>IFERROR(AVERAGEIFS('Orders - December 2020'!$I$2:$I$2047,'Orders - December 2020'!$H$2:$H$2047,Worksheet!DK$3,'Orders - December 2020'!$C$2:$C$2047,Worksheet!$F239),"-")</f>
        <v>-</v>
      </c>
      <c r="DL239" s="51" t="str">
        <f>IFERROR(AVERAGEIFS('Orders - December 2020'!$I$2:$I$2047,'Orders - December 2020'!$H$2:$H$2047,Worksheet!DL$3,'Orders - December 2020'!$C$2:$C$2047,Worksheet!$F239),"-")</f>
        <v>-</v>
      </c>
      <c r="DM239" s="51" t="str">
        <f>IFERROR(AVERAGEIFS('Orders - December 2020'!$I$2:$I$2047,'Orders - December 2020'!$H$2:$H$2047,Worksheet!DM$3,'Orders - December 2020'!$C$2:$C$2047,Worksheet!$F239),"-")</f>
        <v>-</v>
      </c>
      <c r="DN239" s="51" t="str">
        <f>IFERROR(AVERAGEIFS('Orders - December 2020'!$I$2:$I$2047,'Orders - December 2020'!$H$2:$H$2047,Worksheet!DN$3,'Orders - December 2020'!$C$2:$C$2047,Worksheet!$F239),"-")</f>
        <v>-</v>
      </c>
      <c r="DO239" s="51" t="str">
        <f>IFERROR(AVERAGEIFS('Orders - December 2020'!$I$2:$I$2047,'Orders - December 2020'!$H$2:$H$2047,Worksheet!DO$3,'Orders - December 2020'!$C$2:$C$2047,Worksheet!$F239),"-")</f>
        <v>-</v>
      </c>
      <c r="DP239" s="51" t="str">
        <f>IFERROR(AVERAGEIFS('Orders - December 2020'!$I$2:$I$2047,'Orders - December 2020'!$H$2:$H$2047,Worksheet!DP$3,'Orders - December 2020'!$C$2:$C$2047,Worksheet!$F239),"-")</f>
        <v>-</v>
      </c>
      <c r="DQ239" s="51" t="str">
        <f>IFERROR(AVERAGEIFS('Orders - December 2020'!$I$2:$I$2047,'Orders - December 2020'!$H$2:$H$2047,Worksheet!DQ$3,'Orders - December 2020'!$C$2:$C$2047,Worksheet!$F239),"-")</f>
        <v>-</v>
      </c>
      <c r="DR239" s="51" t="str">
        <f>IFERROR(AVERAGEIFS('Orders - December 2020'!$I$2:$I$2047,'Orders - December 2020'!$H$2:$H$2047,Worksheet!DR$3,'Orders - December 2020'!$C$2:$C$2047,Worksheet!$F239),"-")</f>
        <v>-</v>
      </c>
      <c r="DS239" s="51" t="str">
        <f>IFERROR(AVERAGEIFS('Orders - December 2020'!$I$2:$I$2047,'Orders - December 2020'!$H$2:$H$2047,Worksheet!DS$3,'Orders - December 2020'!$C$2:$C$2047,Worksheet!$F239),"-")</f>
        <v>-</v>
      </c>
      <c r="DT239" s="51" t="str">
        <f>IFERROR(AVERAGEIFS('Orders - December 2020'!$I$2:$I$2047,'Orders - December 2020'!$H$2:$H$2047,Worksheet!DT$3,'Orders - December 2020'!$C$2:$C$2047,Worksheet!$F239),"-")</f>
        <v>-</v>
      </c>
      <c r="DU239" s="51" t="str">
        <f>IFERROR(AVERAGEIFS('Orders - December 2020'!$I$2:$I$2047,'Orders - December 2020'!$H$2:$H$2047,Worksheet!DU$3,'Orders - December 2020'!$C$2:$C$2047,Worksheet!$F239),"-")</f>
        <v>-</v>
      </c>
      <c r="DV239" s="51" t="str">
        <f>IFERROR(AVERAGEIFS('Orders - December 2020'!$I$2:$I$2047,'Orders - December 2020'!$H$2:$H$2047,Worksheet!DV$3,'Orders - December 2020'!$C$2:$C$2047,Worksheet!$F239),"-")</f>
        <v>-</v>
      </c>
      <c r="DW239" s="51" t="str">
        <f>IFERROR(AVERAGEIFS('Orders - December 2020'!$I$2:$I$2047,'Orders - December 2020'!$H$2:$H$2047,Worksheet!DW$3,'Orders - December 2020'!$C$2:$C$2047,Worksheet!$F239),"-")</f>
        <v>-</v>
      </c>
      <c r="DX239" s="51" t="str">
        <f>IFERROR(AVERAGEIFS('Orders - December 2020'!$I$2:$I$2047,'Orders - December 2020'!$H$2:$H$2047,Worksheet!DX$3,'Orders - December 2020'!$C$2:$C$2047,Worksheet!$F239),"-")</f>
        <v>-</v>
      </c>
      <c r="DY239" s="51" t="str">
        <f>IFERROR(AVERAGEIFS('Orders - December 2020'!$I$2:$I$2047,'Orders - December 2020'!$H$2:$H$2047,Worksheet!DY$3,'Orders - December 2020'!$C$2:$C$2047,Worksheet!$F239),"-")</f>
        <v>-</v>
      </c>
      <c r="DZ239" s="51" t="str">
        <f>IFERROR(AVERAGEIFS('Orders - December 2020'!$I$2:$I$2047,'Orders - December 2020'!$H$2:$H$2047,Worksheet!DZ$3,'Orders - December 2020'!$C$2:$C$2047,Worksheet!$F239),"-")</f>
        <v>-</v>
      </c>
      <c r="EA239" s="51" t="str">
        <f>IFERROR(AVERAGEIFS('Orders - December 2020'!$I$2:$I$2047,'Orders - December 2020'!$H$2:$H$2047,Worksheet!EA$3,'Orders - December 2020'!$C$2:$C$2047,Worksheet!$F239),"-")</f>
        <v>-</v>
      </c>
      <c r="EB239" s="51" t="str">
        <f>IFERROR(AVERAGEIFS('Orders - December 2020'!$I$2:$I$2047,'Orders - December 2020'!$H$2:$H$2047,Worksheet!EB$3,'Orders - December 2020'!$C$2:$C$2047,Worksheet!$F239),"-")</f>
        <v>-</v>
      </c>
      <c r="EC239" s="51">
        <f>IFERROR(AVERAGEIFS('Orders - December 2020'!$I$2:$I$2047,'Orders - December 2020'!$H$2:$H$2047,Worksheet!EC$3,'Orders - December 2020'!$C$2:$C$2047,Worksheet!$F239),"-")</f>
        <v>1</v>
      </c>
      <c r="ED239" s="51" t="str">
        <f>IFERROR(AVERAGEIFS('Orders - December 2020'!$I$2:$I$2047,'Orders - December 2020'!$H$2:$H$2047,Worksheet!ED$3,'Orders - December 2020'!$C$2:$C$2047,Worksheet!$F239),"-")</f>
        <v>-</v>
      </c>
      <c r="EE239" s="51" t="str">
        <f>IFERROR(AVERAGEIFS('Orders - December 2020'!$I$2:$I$2047,'Orders - December 2020'!$H$2:$H$2047,Worksheet!EE$3,'Orders - December 2020'!$C$2:$C$2047,Worksheet!$F239),"-")</f>
        <v>-</v>
      </c>
      <c r="EF239" s="51" t="str">
        <f>IFERROR(AVERAGEIFS('Orders - December 2020'!$I$2:$I$2047,'Orders - December 2020'!$H$2:$H$2047,Worksheet!EF$3,'Orders - December 2020'!$C$2:$C$2047,Worksheet!$F239),"-")</f>
        <v>-</v>
      </c>
      <c r="EG239" s="51" t="str">
        <f>IFERROR(AVERAGEIFS('Orders - December 2020'!$I$2:$I$2047,'Orders - December 2020'!$H$2:$H$2047,Worksheet!EG$3,'Orders - December 2020'!$C$2:$C$2047,Worksheet!$F239),"-")</f>
        <v>-</v>
      </c>
      <c r="EH239" s="51" t="str">
        <f>IFERROR(AVERAGEIFS('Orders - December 2020'!$I$2:$I$2047,'Orders - December 2020'!$H$2:$H$2047,Worksheet!EH$3,'Orders - December 2020'!$C$2:$C$2047,Worksheet!$F239),"-")</f>
        <v>-</v>
      </c>
      <c r="EI239" s="51" t="str">
        <f>IFERROR(AVERAGEIFS('Orders - December 2020'!$I$2:$I$2047,'Orders - December 2020'!$H$2:$H$2047,Worksheet!EI$3,'Orders - December 2020'!$C$2:$C$2047,Worksheet!$F239),"-")</f>
        <v>-</v>
      </c>
      <c r="EJ239" s="51">
        <f>IFERROR(AVERAGEIFS('Orders - December 2020'!$I$2:$I$2047,'Orders - December 2020'!$H$2:$H$2047,Worksheet!EJ$3,'Orders - December 2020'!$C$2:$C$2047,Worksheet!$F239),"-")</f>
        <v>1</v>
      </c>
      <c r="EK239" s="51" t="str">
        <f>IFERROR(AVERAGEIFS('Orders - December 2020'!$I$2:$I$2047,'Orders - December 2020'!$H$2:$H$2047,Worksheet!EK$3,'Orders - December 2020'!$C$2:$C$2047,Worksheet!$F239),"-")</f>
        <v>-</v>
      </c>
      <c r="EL239" s="51" t="str">
        <f>IFERROR(AVERAGEIFS('Orders - December 2020'!$I$2:$I$2047,'Orders - December 2020'!$H$2:$H$2047,Worksheet!EL$3,'Orders - December 2020'!$C$2:$C$2047,Worksheet!$F239),"-")</f>
        <v>-</v>
      </c>
      <c r="EM239" s="51" t="str">
        <f>IFERROR(AVERAGEIFS('Orders - December 2020'!$I$2:$I$2047,'Orders - December 2020'!$H$2:$H$2047,Worksheet!EM$3,'Orders - December 2020'!$C$2:$C$2047,Worksheet!$F239),"-")</f>
        <v>-</v>
      </c>
      <c r="EN239" s="51" t="str">
        <f>IFERROR(AVERAGEIFS('Orders - December 2020'!$I$2:$I$2047,'Orders - December 2020'!$H$2:$H$2047,Worksheet!EN$3,'Orders - December 2020'!$C$2:$C$2047,Worksheet!$F239),"-")</f>
        <v>-</v>
      </c>
      <c r="EO239" s="51" t="str">
        <f>IFERROR(AVERAGEIFS('Orders - December 2020'!$I$2:$I$2047,'Orders - December 2020'!$H$2:$H$2047,Worksheet!EO$3,'Orders - December 2020'!$C$2:$C$2047,Worksheet!$F239),"-")</f>
        <v>-</v>
      </c>
      <c r="EP239" s="51" t="str">
        <f>IFERROR(AVERAGEIFS('Orders - December 2020'!$I$2:$I$2047,'Orders - December 2020'!$H$2:$H$2047,Worksheet!EP$3,'Orders - December 2020'!$C$2:$C$2047,Worksheet!$F239),"-")</f>
        <v>-</v>
      </c>
      <c r="EQ239" s="51" t="str">
        <f>IFERROR(AVERAGEIFS('Orders - December 2020'!$I$2:$I$2047,'Orders - December 2020'!$H$2:$H$2047,Worksheet!EQ$3,'Orders - December 2020'!$C$2:$C$2047,Worksheet!$F239),"-")</f>
        <v>-</v>
      </c>
      <c r="ER239" s="51" t="str">
        <f>IFERROR(AVERAGEIFS('Orders - December 2020'!$I$2:$I$2047,'Orders - December 2020'!$H$2:$H$2047,Worksheet!ER$3,'Orders - December 2020'!$C$2:$C$2047,Worksheet!$F239),"-")</f>
        <v>-</v>
      </c>
      <c r="ES239" s="51" t="str">
        <f>IFERROR(AVERAGEIFS('Orders - December 2020'!$I$2:$I$2047,'Orders - December 2020'!$H$2:$H$2047,Worksheet!ES$3,'Orders - December 2020'!$C$2:$C$2047,Worksheet!$F239),"-")</f>
        <v>-</v>
      </c>
      <c r="ET239" s="51" t="str">
        <f>IFERROR(AVERAGEIFS('Orders - December 2020'!$I$2:$I$2047,'Orders - December 2020'!$H$2:$H$2047,Worksheet!ET$3,'Orders - December 2020'!$C$2:$C$2047,Worksheet!$F239),"-")</f>
        <v>-</v>
      </c>
      <c r="EU239" s="51" t="str">
        <f>IFERROR(AVERAGEIFS('Orders - December 2020'!$I$2:$I$2047,'Orders - December 2020'!$H$2:$H$2047,Worksheet!EU$3,'Orders - December 2020'!$C$2:$C$2047,Worksheet!$F239),"-")</f>
        <v>-</v>
      </c>
      <c r="EV239" s="51" t="str">
        <f>IFERROR(AVERAGEIFS('Orders - December 2020'!$I$2:$I$2047,'Orders - December 2020'!$H$2:$H$2047,Worksheet!EV$3,'Orders - December 2020'!$C$2:$C$2047,Worksheet!$F239),"-")</f>
        <v>-</v>
      </c>
      <c r="EW239" s="51" t="str">
        <f>IFERROR(AVERAGEIFS('Orders - December 2020'!$I$2:$I$2047,'Orders - December 2020'!$H$2:$H$2047,Worksheet!EW$3,'Orders - December 2020'!$C$2:$C$2047,Worksheet!$F239),"-")</f>
        <v>-</v>
      </c>
      <c r="EX239" s="51" t="str">
        <f>IFERROR(AVERAGEIFS('Orders - December 2020'!$I$2:$I$2047,'Orders - December 2020'!$H$2:$H$2047,Worksheet!EX$3,'Orders - December 2020'!$C$2:$C$2047,Worksheet!$F239),"-")</f>
        <v>-</v>
      </c>
      <c r="EY239" s="51" t="str">
        <f>IFERROR(AVERAGEIFS('Orders - December 2020'!$I$2:$I$2047,'Orders - December 2020'!$H$2:$H$2047,Worksheet!EY$3,'Orders - December 2020'!$C$2:$C$2047,Worksheet!$F239),"-")</f>
        <v>-</v>
      </c>
      <c r="EZ239" s="51" t="str">
        <f>IFERROR(AVERAGEIFS('Orders - December 2020'!$I$2:$I$2047,'Orders - December 2020'!$H$2:$H$2047,Worksheet!EZ$3,'Orders - December 2020'!$C$2:$C$2047,Worksheet!$F239),"-")</f>
        <v>-</v>
      </c>
      <c r="FA239" s="51" t="str">
        <f>IFERROR(AVERAGEIFS('Orders - December 2020'!$I$2:$I$2047,'Orders - December 2020'!$H$2:$H$2047,Worksheet!FA$3,'Orders - December 2020'!$C$2:$C$2047,Worksheet!$F239),"-")</f>
        <v>-</v>
      </c>
      <c r="FB239" s="51" t="str">
        <f>IFERROR(AVERAGEIFS('Orders - December 2020'!$I$2:$I$2047,'Orders - December 2020'!$H$2:$H$2047,Worksheet!FB$3,'Orders - December 2020'!$C$2:$C$2047,Worksheet!$F239),"-")</f>
        <v>-</v>
      </c>
      <c r="FC239" s="51" t="str">
        <f>IFERROR(AVERAGEIFS('Orders - December 2020'!$I$2:$I$2047,'Orders - December 2020'!$H$2:$H$2047,Worksheet!FC$3,'Orders - December 2020'!$C$2:$C$2047,Worksheet!$F239),"-")</f>
        <v>-</v>
      </c>
      <c r="FD239" s="51" t="str">
        <f>IFERROR(AVERAGEIFS('Orders - December 2020'!$I$2:$I$2047,'Orders - December 2020'!$H$2:$H$2047,Worksheet!FD$3,'Orders - December 2020'!$C$2:$C$2047,Worksheet!$F239),"-")</f>
        <v>-</v>
      </c>
      <c r="FE239" s="51" t="str">
        <f>IFERROR(AVERAGEIFS('Orders - December 2020'!$I$2:$I$2047,'Orders - December 2020'!$H$2:$H$2047,Worksheet!FE$3,'Orders - December 2020'!$C$2:$C$2047,Worksheet!$F239),"-")</f>
        <v>-</v>
      </c>
      <c r="FF239" s="51" t="str">
        <f>IFERROR(AVERAGEIFS('Orders - December 2020'!$I$2:$I$2047,'Orders - December 2020'!$H$2:$H$2047,Worksheet!FF$3,'Orders - December 2020'!$C$2:$C$2047,Worksheet!$F239),"-")</f>
        <v>-</v>
      </c>
      <c r="FG239" s="52" t="str">
        <f>IFERROR(AVERAGEIFS('Orders - December 2020'!$I$2:$I$2047,'Orders - December 2020'!$H$2:$H$2047,Worksheet!FG$3,'Orders - December 2020'!$C$2:$C$2047,Worksheet!$F239),"-")</f>
        <v>-</v>
      </c>
    </row>
    <row r="240" spans="6:163">
      <c r="F240" s="45" t="str">
        <v>Madam Basit Minimart</v>
      </c>
      <c r="G240" s="50" t="str">
        <f>IFERROR(AVERAGEIFS('Orders - December 2020'!$I$2:$I$2047,'Orders - December 2020'!$H$2:$H$2047,Worksheet!G$3,'Orders - December 2020'!$C$2:$C$2047,Worksheet!$F240),"-")</f>
        <v>-</v>
      </c>
      <c r="H240" s="51" t="str">
        <f>IFERROR(AVERAGEIFS('Orders - December 2020'!$I$2:$I$2047,'Orders - December 2020'!$H$2:$H$2047,Worksheet!H$3,'Orders - December 2020'!$C$2:$C$2047,Worksheet!$F240),"-")</f>
        <v>-</v>
      </c>
      <c r="I240" s="51" t="str">
        <f>IFERROR(AVERAGEIFS('Orders - December 2020'!$I$2:$I$2047,'Orders - December 2020'!$H$2:$H$2047,Worksheet!I$3,'Orders - December 2020'!$C$2:$C$2047,Worksheet!$F240),"-")</f>
        <v>-</v>
      </c>
      <c r="J240" s="51" t="str">
        <f>IFERROR(AVERAGEIFS('Orders - December 2020'!$I$2:$I$2047,'Orders - December 2020'!$H$2:$H$2047,Worksheet!J$3,'Orders - December 2020'!$C$2:$C$2047,Worksheet!$F240),"-")</f>
        <v>-</v>
      </c>
      <c r="K240" s="51" t="str">
        <f>IFERROR(AVERAGEIFS('Orders - December 2020'!$I$2:$I$2047,'Orders - December 2020'!$H$2:$H$2047,Worksheet!K$3,'Orders - December 2020'!$C$2:$C$2047,Worksheet!$F240),"-")</f>
        <v>-</v>
      </c>
      <c r="L240" s="51" t="str">
        <f>IFERROR(AVERAGEIFS('Orders - December 2020'!$I$2:$I$2047,'Orders - December 2020'!$H$2:$H$2047,Worksheet!L$3,'Orders - December 2020'!$C$2:$C$2047,Worksheet!$F240),"-")</f>
        <v>-</v>
      </c>
      <c r="M240" s="51" t="str">
        <f>IFERROR(AVERAGEIFS('Orders - December 2020'!$I$2:$I$2047,'Orders - December 2020'!$H$2:$H$2047,Worksheet!M$3,'Orders - December 2020'!$C$2:$C$2047,Worksheet!$F240),"-")</f>
        <v>-</v>
      </c>
      <c r="N240" s="51" t="str">
        <f>IFERROR(AVERAGEIFS('Orders - December 2020'!$I$2:$I$2047,'Orders - December 2020'!$H$2:$H$2047,Worksheet!N$3,'Orders - December 2020'!$C$2:$C$2047,Worksheet!$F240),"-")</f>
        <v>-</v>
      </c>
      <c r="O240" s="51" t="str">
        <f>IFERROR(AVERAGEIFS('Orders - December 2020'!$I$2:$I$2047,'Orders - December 2020'!$H$2:$H$2047,Worksheet!O$3,'Orders - December 2020'!$C$2:$C$2047,Worksheet!$F240),"-")</f>
        <v>-</v>
      </c>
      <c r="P240" s="51" t="str">
        <f>IFERROR(AVERAGEIFS('Orders - December 2020'!$I$2:$I$2047,'Orders - December 2020'!$H$2:$H$2047,Worksheet!P$3,'Orders - December 2020'!$C$2:$C$2047,Worksheet!$F240),"-")</f>
        <v>-</v>
      </c>
      <c r="Q240" s="51" t="str">
        <f>IFERROR(AVERAGEIFS('Orders - December 2020'!$I$2:$I$2047,'Orders - December 2020'!$H$2:$H$2047,Worksheet!Q$3,'Orders - December 2020'!$C$2:$C$2047,Worksheet!$F240),"-")</f>
        <v>-</v>
      </c>
      <c r="R240" s="51" t="str">
        <f>IFERROR(AVERAGEIFS('Orders - December 2020'!$I$2:$I$2047,'Orders - December 2020'!$H$2:$H$2047,Worksheet!R$3,'Orders - December 2020'!$C$2:$C$2047,Worksheet!$F240),"-")</f>
        <v>-</v>
      </c>
      <c r="S240" s="51" t="str">
        <f>IFERROR(AVERAGEIFS('Orders - December 2020'!$I$2:$I$2047,'Orders - December 2020'!$H$2:$H$2047,Worksheet!S$3,'Orders - December 2020'!$C$2:$C$2047,Worksheet!$F240),"-")</f>
        <v>-</v>
      </c>
      <c r="T240" s="51" t="str">
        <f>IFERROR(AVERAGEIFS('Orders - December 2020'!$I$2:$I$2047,'Orders - December 2020'!$H$2:$H$2047,Worksheet!T$3,'Orders - December 2020'!$C$2:$C$2047,Worksheet!$F240),"-")</f>
        <v>-</v>
      </c>
      <c r="U240" s="51" t="str">
        <f>IFERROR(AVERAGEIFS('Orders - December 2020'!$I$2:$I$2047,'Orders - December 2020'!$H$2:$H$2047,Worksheet!U$3,'Orders - December 2020'!$C$2:$C$2047,Worksheet!$F240),"-")</f>
        <v>-</v>
      </c>
      <c r="V240" s="51" t="str">
        <f>IFERROR(AVERAGEIFS('Orders - December 2020'!$I$2:$I$2047,'Orders - December 2020'!$H$2:$H$2047,Worksheet!V$3,'Orders - December 2020'!$C$2:$C$2047,Worksheet!$F240),"-")</f>
        <v>-</v>
      </c>
      <c r="W240" s="51" t="str">
        <f>IFERROR(AVERAGEIFS('Orders - December 2020'!$I$2:$I$2047,'Orders - December 2020'!$H$2:$H$2047,Worksheet!W$3,'Orders - December 2020'!$C$2:$C$2047,Worksheet!$F240),"-")</f>
        <v>-</v>
      </c>
      <c r="X240" s="51" t="str">
        <f>IFERROR(AVERAGEIFS('Orders - December 2020'!$I$2:$I$2047,'Orders - December 2020'!$H$2:$H$2047,Worksheet!X$3,'Orders - December 2020'!$C$2:$C$2047,Worksheet!$F240),"-")</f>
        <v>-</v>
      </c>
      <c r="Y240" s="51" t="str">
        <f>IFERROR(AVERAGEIFS('Orders - December 2020'!$I$2:$I$2047,'Orders - December 2020'!$H$2:$H$2047,Worksheet!Y$3,'Orders - December 2020'!$C$2:$C$2047,Worksheet!$F240),"-")</f>
        <v>-</v>
      </c>
      <c r="Z240" s="51" t="str">
        <f>IFERROR(AVERAGEIFS('Orders - December 2020'!$I$2:$I$2047,'Orders - December 2020'!$H$2:$H$2047,Worksheet!Z$3,'Orders - December 2020'!$C$2:$C$2047,Worksheet!$F240),"-")</f>
        <v>-</v>
      </c>
      <c r="AA240" s="51" t="str">
        <f>IFERROR(AVERAGEIFS('Orders - December 2020'!$I$2:$I$2047,'Orders - December 2020'!$H$2:$H$2047,Worksheet!AA$3,'Orders - December 2020'!$C$2:$C$2047,Worksheet!$F240),"-")</f>
        <v>-</v>
      </c>
      <c r="AB240" s="51" t="str">
        <f>IFERROR(AVERAGEIFS('Orders - December 2020'!$I$2:$I$2047,'Orders - December 2020'!$H$2:$H$2047,Worksheet!AB$3,'Orders - December 2020'!$C$2:$C$2047,Worksheet!$F240),"-")</f>
        <v>-</v>
      </c>
      <c r="AC240" s="51" t="str">
        <f>IFERROR(AVERAGEIFS('Orders - December 2020'!$I$2:$I$2047,'Orders - December 2020'!$H$2:$H$2047,Worksheet!AC$3,'Orders - December 2020'!$C$2:$C$2047,Worksheet!$F240),"-")</f>
        <v>-</v>
      </c>
      <c r="AD240" s="51" t="str">
        <f>IFERROR(AVERAGEIFS('Orders - December 2020'!$I$2:$I$2047,'Orders - December 2020'!$H$2:$H$2047,Worksheet!AD$3,'Orders - December 2020'!$C$2:$C$2047,Worksheet!$F240),"-")</f>
        <v>-</v>
      </c>
      <c r="AE240" s="51" t="str">
        <f>IFERROR(AVERAGEIFS('Orders - December 2020'!$I$2:$I$2047,'Orders - December 2020'!$H$2:$H$2047,Worksheet!AE$3,'Orders - December 2020'!$C$2:$C$2047,Worksheet!$F240),"-")</f>
        <v>-</v>
      </c>
      <c r="AF240" s="51" t="str">
        <f>IFERROR(AVERAGEIFS('Orders - December 2020'!$I$2:$I$2047,'Orders - December 2020'!$H$2:$H$2047,Worksheet!AF$3,'Orders - December 2020'!$C$2:$C$2047,Worksheet!$F240),"-")</f>
        <v>-</v>
      </c>
      <c r="AG240" s="51" t="str">
        <f>IFERROR(AVERAGEIFS('Orders - December 2020'!$I$2:$I$2047,'Orders - December 2020'!$H$2:$H$2047,Worksheet!AG$3,'Orders - December 2020'!$C$2:$C$2047,Worksheet!$F240),"-")</f>
        <v>-</v>
      </c>
      <c r="AH240" s="51" t="str">
        <f>IFERROR(AVERAGEIFS('Orders - December 2020'!$I$2:$I$2047,'Orders - December 2020'!$H$2:$H$2047,Worksheet!AH$3,'Orders - December 2020'!$C$2:$C$2047,Worksheet!$F240),"-")</f>
        <v>-</v>
      </c>
      <c r="AI240" s="51" t="str">
        <f>IFERROR(AVERAGEIFS('Orders - December 2020'!$I$2:$I$2047,'Orders - December 2020'!$H$2:$H$2047,Worksheet!AI$3,'Orders - December 2020'!$C$2:$C$2047,Worksheet!$F240),"-")</f>
        <v>-</v>
      </c>
      <c r="AJ240" s="51" t="str">
        <f>IFERROR(AVERAGEIFS('Orders - December 2020'!$I$2:$I$2047,'Orders - December 2020'!$H$2:$H$2047,Worksheet!AJ$3,'Orders - December 2020'!$C$2:$C$2047,Worksheet!$F240),"-")</f>
        <v>-</v>
      </c>
      <c r="AK240" s="51" t="str">
        <f>IFERROR(AVERAGEIFS('Orders - December 2020'!$I$2:$I$2047,'Orders - December 2020'!$H$2:$H$2047,Worksheet!AK$3,'Orders - December 2020'!$C$2:$C$2047,Worksheet!$F240),"-")</f>
        <v>-</v>
      </c>
      <c r="AL240" s="51" t="str">
        <f>IFERROR(AVERAGEIFS('Orders - December 2020'!$I$2:$I$2047,'Orders - December 2020'!$H$2:$H$2047,Worksheet!AL$3,'Orders - December 2020'!$C$2:$C$2047,Worksheet!$F240),"-")</f>
        <v>-</v>
      </c>
      <c r="AM240" s="51" t="str">
        <f>IFERROR(AVERAGEIFS('Orders - December 2020'!$I$2:$I$2047,'Orders - December 2020'!$H$2:$H$2047,Worksheet!AM$3,'Orders - December 2020'!$C$2:$C$2047,Worksheet!$F240),"-")</f>
        <v>-</v>
      </c>
      <c r="AN240" s="51" t="str">
        <f>IFERROR(AVERAGEIFS('Orders - December 2020'!$I$2:$I$2047,'Orders - December 2020'!$H$2:$H$2047,Worksheet!AN$3,'Orders - December 2020'!$C$2:$C$2047,Worksheet!$F240),"-")</f>
        <v>-</v>
      </c>
      <c r="AO240" s="51" t="str">
        <f>IFERROR(AVERAGEIFS('Orders - December 2020'!$I$2:$I$2047,'Orders - December 2020'!$H$2:$H$2047,Worksheet!AO$3,'Orders - December 2020'!$C$2:$C$2047,Worksheet!$F240),"-")</f>
        <v>-</v>
      </c>
      <c r="AP240" s="51" t="str">
        <f>IFERROR(AVERAGEIFS('Orders - December 2020'!$I$2:$I$2047,'Orders - December 2020'!$H$2:$H$2047,Worksheet!AP$3,'Orders - December 2020'!$C$2:$C$2047,Worksheet!$F240),"-")</f>
        <v>-</v>
      </c>
      <c r="AQ240" s="51" t="str">
        <f>IFERROR(AVERAGEIFS('Orders - December 2020'!$I$2:$I$2047,'Orders - December 2020'!$H$2:$H$2047,Worksheet!AQ$3,'Orders - December 2020'!$C$2:$C$2047,Worksheet!$F240),"-")</f>
        <v>-</v>
      </c>
      <c r="AR240" s="51" t="str">
        <f>IFERROR(AVERAGEIFS('Orders - December 2020'!$I$2:$I$2047,'Orders - December 2020'!$H$2:$H$2047,Worksheet!AR$3,'Orders - December 2020'!$C$2:$C$2047,Worksheet!$F240),"-")</f>
        <v>-</v>
      </c>
      <c r="AS240" s="51" t="str">
        <f>IFERROR(AVERAGEIFS('Orders - December 2020'!$I$2:$I$2047,'Orders - December 2020'!$H$2:$H$2047,Worksheet!AS$3,'Orders - December 2020'!$C$2:$C$2047,Worksheet!$F240),"-")</f>
        <v>-</v>
      </c>
      <c r="AT240" s="51" t="str">
        <f>IFERROR(AVERAGEIFS('Orders - December 2020'!$I$2:$I$2047,'Orders - December 2020'!$H$2:$H$2047,Worksheet!AT$3,'Orders - December 2020'!$C$2:$C$2047,Worksheet!$F240),"-")</f>
        <v>-</v>
      </c>
      <c r="AU240" s="51" t="str">
        <f>IFERROR(AVERAGEIFS('Orders - December 2020'!$I$2:$I$2047,'Orders - December 2020'!$H$2:$H$2047,Worksheet!AU$3,'Orders - December 2020'!$C$2:$C$2047,Worksheet!$F240),"-")</f>
        <v>-</v>
      </c>
      <c r="AV240" s="51" t="str">
        <f>IFERROR(AVERAGEIFS('Orders - December 2020'!$I$2:$I$2047,'Orders - December 2020'!$H$2:$H$2047,Worksheet!AV$3,'Orders - December 2020'!$C$2:$C$2047,Worksheet!$F240),"-")</f>
        <v>-</v>
      </c>
      <c r="AW240" s="51" t="str">
        <f>IFERROR(AVERAGEIFS('Orders - December 2020'!$I$2:$I$2047,'Orders - December 2020'!$H$2:$H$2047,Worksheet!AW$3,'Orders - December 2020'!$C$2:$C$2047,Worksheet!$F240),"-")</f>
        <v>-</v>
      </c>
      <c r="AX240" s="51" t="str">
        <f>IFERROR(AVERAGEIFS('Orders - December 2020'!$I$2:$I$2047,'Orders - December 2020'!$H$2:$H$2047,Worksheet!AX$3,'Orders - December 2020'!$C$2:$C$2047,Worksheet!$F240),"-")</f>
        <v>-</v>
      </c>
      <c r="AY240" s="51" t="str">
        <f>IFERROR(AVERAGEIFS('Orders - December 2020'!$I$2:$I$2047,'Orders - December 2020'!$H$2:$H$2047,Worksheet!AY$3,'Orders - December 2020'!$C$2:$C$2047,Worksheet!$F240),"-")</f>
        <v>-</v>
      </c>
      <c r="AZ240" s="51" t="str">
        <f>IFERROR(AVERAGEIFS('Orders - December 2020'!$I$2:$I$2047,'Orders - December 2020'!$H$2:$H$2047,Worksheet!AZ$3,'Orders - December 2020'!$C$2:$C$2047,Worksheet!$F240),"-")</f>
        <v>-</v>
      </c>
      <c r="BA240" s="51" t="str">
        <f>IFERROR(AVERAGEIFS('Orders - December 2020'!$I$2:$I$2047,'Orders - December 2020'!$H$2:$H$2047,Worksheet!BA$3,'Orders - December 2020'!$C$2:$C$2047,Worksheet!$F240),"-")</f>
        <v>-</v>
      </c>
      <c r="BB240" s="51" t="str">
        <f>IFERROR(AVERAGEIFS('Orders - December 2020'!$I$2:$I$2047,'Orders - December 2020'!$H$2:$H$2047,Worksheet!BB$3,'Orders - December 2020'!$C$2:$C$2047,Worksheet!$F240),"-")</f>
        <v>-</v>
      </c>
      <c r="BC240" s="51" t="str">
        <f>IFERROR(AVERAGEIFS('Orders - December 2020'!$I$2:$I$2047,'Orders - December 2020'!$H$2:$H$2047,Worksheet!BC$3,'Orders - December 2020'!$C$2:$C$2047,Worksheet!$F240),"-")</f>
        <v>-</v>
      </c>
      <c r="BD240" s="51" t="str">
        <f>IFERROR(AVERAGEIFS('Orders - December 2020'!$I$2:$I$2047,'Orders - December 2020'!$H$2:$H$2047,Worksheet!BD$3,'Orders - December 2020'!$C$2:$C$2047,Worksheet!$F240),"-")</f>
        <v>-</v>
      </c>
      <c r="BE240" s="51" t="str">
        <f>IFERROR(AVERAGEIFS('Orders - December 2020'!$I$2:$I$2047,'Orders - December 2020'!$H$2:$H$2047,Worksheet!BE$3,'Orders - December 2020'!$C$2:$C$2047,Worksheet!$F240),"-")</f>
        <v>-</v>
      </c>
      <c r="BF240" s="51" t="str">
        <f>IFERROR(AVERAGEIFS('Orders - December 2020'!$I$2:$I$2047,'Orders - December 2020'!$H$2:$H$2047,Worksheet!BF$3,'Orders - December 2020'!$C$2:$C$2047,Worksheet!$F240),"-")</f>
        <v>-</v>
      </c>
      <c r="BG240" s="51" t="str">
        <f>IFERROR(AVERAGEIFS('Orders - December 2020'!$I$2:$I$2047,'Orders - December 2020'!$H$2:$H$2047,Worksheet!BG$3,'Orders - December 2020'!$C$2:$C$2047,Worksheet!$F240),"-")</f>
        <v>-</v>
      </c>
      <c r="BH240" s="51" t="str">
        <f>IFERROR(AVERAGEIFS('Orders - December 2020'!$I$2:$I$2047,'Orders - December 2020'!$H$2:$H$2047,Worksheet!BH$3,'Orders - December 2020'!$C$2:$C$2047,Worksheet!$F240),"-")</f>
        <v>-</v>
      </c>
      <c r="BI240" s="51" t="str">
        <f>IFERROR(AVERAGEIFS('Orders - December 2020'!$I$2:$I$2047,'Orders - December 2020'!$H$2:$H$2047,Worksheet!BI$3,'Orders - December 2020'!$C$2:$C$2047,Worksheet!$F240),"-")</f>
        <v>-</v>
      </c>
      <c r="BJ240" s="51" t="str">
        <f>IFERROR(AVERAGEIFS('Orders - December 2020'!$I$2:$I$2047,'Orders - December 2020'!$H$2:$H$2047,Worksheet!BJ$3,'Orders - December 2020'!$C$2:$C$2047,Worksheet!$F240),"-")</f>
        <v>-</v>
      </c>
      <c r="BK240" s="51" t="str">
        <f>IFERROR(AVERAGEIFS('Orders - December 2020'!$I$2:$I$2047,'Orders - December 2020'!$H$2:$H$2047,Worksheet!BK$3,'Orders - December 2020'!$C$2:$C$2047,Worksheet!$F240),"-")</f>
        <v>-</v>
      </c>
      <c r="BL240" s="51" t="str">
        <f>IFERROR(AVERAGEIFS('Orders - December 2020'!$I$2:$I$2047,'Orders - December 2020'!$H$2:$H$2047,Worksheet!BL$3,'Orders - December 2020'!$C$2:$C$2047,Worksheet!$F240),"-")</f>
        <v>-</v>
      </c>
      <c r="BM240" s="51" t="str">
        <f>IFERROR(AVERAGEIFS('Orders - December 2020'!$I$2:$I$2047,'Orders - December 2020'!$H$2:$H$2047,Worksheet!BM$3,'Orders - December 2020'!$C$2:$C$2047,Worksheet!$F240),"-")</f>
        <v>-</v>
      </c>
      <c r="BN240" s="51" t="str">
        <f>IFERROR(AVERAGEIFS('Orders - December 2020'!$I$2:$I$2047,'Orders - December 2020'!$H$2:$H$2047,Worksheet!BN$3,'Orders - December 2020'!$C$2:$C$2047,Worksheet!$F240),"-")</f>
        <v>-</v>
      </c>
      <c r="BO240" s="51" t="str">
        <f>IFERROR(AVERAGEIFS('Orders - December 2020'!$I$2:$I$2047,'Orders - December 2020'!$H$2:$H$2047,Worksheet!BO$3,'Orders - December 2020'!$C$2:$C$2047,Worksheet!$F240),"-")</f>
        <v>-</v>
      </c>
      <c r="BP240" s="51" t="str">
        <f>IFERROR(AVERAGEIFS('Orders - December 2020'!$I$2:$I$2047,'Orders - December 2020'!$H$2:$H$2047,Worksheet!BP$3,'Orders - December 2020'!$C$2:$C$2047,Worksheet!$F240),"-")</f>
        <v>-</v>
      </c>
      <c r="BQ240" s="51" t="str">
        <f>IFERROR(AVERAGEIFS('Orders - December 2020'!$I$2:$I$2047,'Orders - December 2020'!$H$2:$H$2047,Worksheet!BQ$3,'Orders - December 2020'!$C$2:$C$2047,Worksheet!$F240),"-")</f>
        <v>-</v>
      </c>
      <c r="BR240" s="51" t="str">
        <f>IFERROR(AVERAGEIFS('Orders - December 2020'!$I$2:$I$2047,'Orders - December 2020'!$H$2:$H$2047,Worksheet!BR$3,'Orders - December 2020'!$C$2:$C$2047,Worksheet!$F240),"-")</f>
        <v>-</v>
      </c>
      <c r="BS240" s="51" t="str">
        <f>IFERROR(AVERAGEIFS('Orders - December 2020'!$I$2:$I$2047,'Orders - December 2020'!$H$2:$H$2047,Worksheet!BS$3,'Orders - December 2020'!$C$2:$C$2047,Worksheet!$F240),"-")</f>
        <v>-</v>
      </c>
      <c r="BT240" s="51" t="str">
        <f>IFERROR(AVERAGEIFS('Orders - December 2020'!$I$2:$I$2047,'Orders - December 2020'!$H$2:$H$2047,Worksheet!BT$3,'Orders - December 2020'!$C$2:$C$2047,Worksheet!$F240),"-")</f>
        <v>-</v>
      </c>
      <c r="BU240" s="51" t="str">
        <f>IFERROR(AVERAGEIFS('Orders - December 2020'!$I$2:$I$2047,'Orders - December 2020'!$H$2:$H$2047,Worksheet!BU$3,'Orders - December 2020'!$C$2:$C$2047,Worksheet!$F240),"-")</f>
        <v>-</v>
      </c>
      <c r="BV240" s="51" t="str">
        <f>IFERROR(AVERAGEIFS('Orders - December 2020'!$I$2:$I$2047,'Orders - December 2020'!$H$2:$H$2047,Worksheet!BV$3,'Orders - December 2020'!$C$2:$C$2047,Worksheet!$F240),"-")</f>
        <v>-</v>
      </c>
      <c r="BW240" s="51" t="str">
        <f>IFERROR(AVERAGEIFS('Orders - December 2020'!$I$2:$I$2047,'Orders - December 2020'!$H$2:$H$2047,Worksheet!BW$3,'Orders - December 2020'!$C$2:$C$2047,Worksheet!$F240),"-")</f>
        <v>-</v>
      </c>
      <c r="BX240" s="51" t="str">
        <f>IFERROR(AVERAGEIFS('Orders - December 2020'!$I$2:$I$2047,'Orders - December 2020'!$H$2:$H$2047,Worksheet!BX$3,'Orders - December 2020'!$C$2:$C$2047,Worksheet!$F240),"-")</f>
        <v>-</v>
      </c>
      <c r="BY240" s="51" t="str">
        <f>IFERROR(AVERAGEIFS('Orders - December 2020'!$I$2:$I$2047,'Orders - December 2020'!$H$2:$H$2047,Worksheet!BY$3,'Orders - December 2020'!$C$2:$C$2047,Worksheet!$F240),"-")</f>
        <v>-</v>
      </c>
      <c r="BZ240" s="51" t="str">
        <f>IFERROR(AVERAGEIFS('Orders - December 2020'!$I$2:$I$2047,'Orders - December 2020'!$H$2:$H$2047,Worksheet!BZ$3,'Orders - December 2020'!$C$2:$C$2047,Worksheet!$F240),"-")</f>
        <v>-</v>
      </c>
      <c r="CA240" s="51" t="str">
        <f>IFERROR(AVERAGEIFS('Orders - December 2020'!$I$2:$I$2047,'Orders - December 2020'!$H$2:$H$2047,Worksheet!CA$3,'Orders - December 2020'!$C$2:$C$2047,Worksheet!$F240),"-")</f>
        <v>-</v>
      </c>
      <c r="CB240" s="51" t="str">
        <f>IFERROR(AVERAGEIFS('Orders - December 2020'!$I$2:$I$2047,'Orders - December 2020'!$H$2:$H$2047,Worksheet!CB$3,'Orders - December 2020'!$C$2:$C$2047,Worksheet!$F240),"-")</f>
        <v>-</v>
      </c>
      <c r="CC240" s="51" t="str">
        <f>IFERROR(AVERAGEIFS('Orders - December 2020'!$I$2:$I$2047,'Orders - December 2020'!$H$2:$H$2047,Worksheet!CC$3,'Orders - December 2020'!$C$2:$C$2047,Worksheet!$F240),"-")</f>
        <v>-</v>
      </c>
      <c r="CD240" s="51" t="str">
        <f>IFERROR(AVERAGEIFS('Orders - December 2020'!$I$2:$I$2047,'Orders - December 2020'!$H$2:$H$2047,Worksheet!CD$3,'Orders - December 2020'!$C$2:$C$2047,Worksheet!$F240),"-")</f>
        <v>-</v>
      </c>
      <c r="CE240" s="51" t="str">
        <f>IFERROR(AVERAGEIFS('Orders - December 2020'!$I$2:$I$2047,'Orders - December 2020'!$H$2:$H$2047,Worksheet!CE$3,'Orders - December 2020'!$C$2:$C$2047,Worksheet!$F240),"-")</f>
        <v>-</v>
      </c>
      <c r="CF240" s="51" t="str">
        <f>IFERROR(AVERAGEIFS('Orders - December 2020'!$I$2:$I$2047,'Orders - December 2020'!$H$2:$H$2047,Worksheet!CF$3,'Orders - December 2020'!$C$2:$C$2047,Worksheet!$F240),"-")</f>
        <v>-</v>
      </c>
      <c r="CG240" s="51" t="str">
        <f>IFERROR(AVERAGEIFS('Orders - December 2020'!$I$2:$I$2047,'Orders - December 2020'!$H$2:$H$2047,Worksheet!CG$3,'Orders - December 2020'!$C$2:$C$2047,Worksheet!$F240),"-")</f>
        <v>-</v>
      </c>
      <c r="CH240" s="51" t="str">
        <f>IFERROR(AVERAGEIFS('Orders - December 2020'!$I$2:$I$2047,'Orders - December 2020'!$H$2:$H$2047,Worksheet!CH$3,'Orders - December 2020'!$C$2:$C$2047,Worksheet!$F240),"-")</f>
        <v>-</v>
      </c>
      <c r="CI240" s="51" t="str">
        <f>IFERROR(AVERAGEIFS('Orders - December 2020'!$I$2:$I$2047,'Orders - December 2020'!$H$2:$H$2047,Worksheet!CI$3,'Orders - December 2020'!$C$2:$C$2047,Worksheet!$F240),"-")</f>
        <v>-</v>
      </c>
      <c r="CJ240" s="51" t="str">
        <f>IFERROR(AVERAGEIFS('Orders - December 2020'!$I$2:$I$2047,'Orders - December 2020'!$H$2:$H$2047,Worksheet!CJ$3,'Orders - December 2020'!$C$2:$C$2047,Worksheet!$F240),"-")</f>
        <v>-</v>
      </c>
      <c r="CK240" s="51" t="str">
        <f>IFERROR(AVERAGEIFS('Orders - December 2020'!$I$2:$I$2047,'Orders - December 2020'!$H$2:$H$2047,Worksheet!CK$3,'Orders - December 2020'!$C$2:$C$2047,Worksheet!$F240),"-")</f>
        <v>-</v>
      </c>
      <c r="CL240" s="51" t="str">
        <f>IFERROR(AVERAGEIFS('Orders - December 2020'!$I$2:$I$2047,'Orders - December 2020'!$H$2:$H$2047,Worksheet!CL$3,'Orders - December 2020'!$C$2:$C$2047,Worksheet!$F240),"-")</f>
        <v>-</v>
      </c>
      <c r="CM240" s="51" t="str">
        <f>IFERROR(AVERAGEIFS('Orders - December 2020'!$I$2:$I$2047,'Orders - December 2020'!$H$2:$H$2047,Worksheet!CM$3,'Orders - December 2020'!$C$2:$C$2047,Worksheet!$F240),"-")</f>
        <v>-</v>
      </c>
      <c r="CN240" s="51" t="str">
        <f>IFERROR(AVERAGEIFS('Orders - December 2020'!$I$2:$I$2047,'Orders - December 2020'!$H$2:$H$2047,Worksheet!CN$3,'Orders - December 2020'!$C$2:$C$2047,Worksheet!$F240),"-")</f>
        <v>-</v>
      </c>
      <c r="CO240" s="51" t="str">
        <f>IFERROR(AVERAGEIFS('Orders - December 2020'!$I$2:$I$2047,'Orders - December 2020'!$H$2:$H$2047,Worksheet!CO$3,'Orders - December 2020'!$C$2:$C$2047,Worksheet!$F240),"-")</f>
        <v>-</v>
      </c>
      <c r="CP240" s="51" t="str">
        <f>IFERROR(AVERAGEIFS('Orders - December 2020'!$I$2:$I$2047,'Orders - December 2020'!$H$2:$H$2047,Worksheet!CP$3,'Orders - December 2020'!$C$2:$C$2047,Worksheet!$F240),"-")</f>
        <v>-</v>
      </c>
      <c r="CQ240" s="51" t="str">
        <f>IFERROR(AVERAGEIFS('Orders - December 2020'!$I$2:$I$2047,'Orders - December 2020'!$H$2:$H$2047,Worksheet!CQ$3,'Orders - December 2020'!$C$2:$C$2047,Worksheet!$F240),"-")</f>
        <v>-</v>
      </c>
      <c r="CR240" s="51" t="str">
        <f>IFERROR(AVERAGEIFS('Orders - December 2020'!$I$2:$I$2047,'Orders - December 2020'!$H$2:$H$2047,Worksheet!CR$3,'Orders - December 2020'!$C$2:$C$2047,Worksheet!$F240),"-")</f>
        <v>-</v>
      </c>
      <c r="CS240" s="51" t="str">
        <f>IFERROR(AVERAGEIFS('Orders - December 2020'!$I$2:$I$2047,'Orders - December 2020'!$H$2:$H$2047,Worksheet!CS$3,'Orders - December 2020'!$C$2:$C$2047,Worksheet!$F240),"-")</f>
        <v>-</v>
      </c>
      <c r="CT240" s="51" t="str">
        <f>IFERROR(AVERAGEIFS('Orders - December 2020'!$I$2:$I$2047,'Orders - December 2020'!$H$2:$H$2047,Worksheet!CT$3,'Orders - December 2020'!$C$2:$C$2047,Worksheet!$F240),"-")</f>
        <v>-</v>
      </c>
      <c r="CU240" s="51" t="str">
        <f>IFERROR(AVERAGEIFS('Orders - December 2020'!$I$2:$I$2047,'Orders - December 2020'!$H$2:$H$2047,Worksheet!CU$3,'Orders - December 2020'!$C$2:$C$2047,Worksheet!$F240),"-")</f>
        <v>-</v>
      </c>
      <c r="CV240" s="51" t="str">
        <f>IFERROR(AVERAGEIFS('Orders - December 2020'!$I$2:$I$2047,'Orders - December 2020'!$H$2:$H$2047,Worksheet!CV$3,'Orders - December 2020'!$C$2:$C$2047,Worksheet!$F240),"-")</f>
        <v>-</v>
      </c>
      <c r="CW240" s="51" t="str">
        <f>IFERROR(AVERAGEIFS('Orders - December 2020'!$I$2:$I$2047,'Orders - December 2020'!$H$2:$H$2047,Worksheet!CW$3,'Orders - December 2020'!$C$2:$C$2047,Worksheet!$F240),"-")</f>
        <v>-</v>
      </c>
      <c r="CX240" s="51" t="str">
        <f>IFERROR(AVERAGEIFS('Orders - December 2020'!$I$2:$I$2047,'Orders - December 2020'!$H$2:$H$2047,Worksheet!CX$3,'Orders - December 2020'!$C$2:$C$2047,Worksheet!$F240),"-")</f>
        <v>-</v>
      </c>
      <c r="CY240" s="51" t="str">
        <f>IFERROR(AVERAGEIFS('Orders - December 2020'!$I$2:$I$2047,'Orders - December 2020'!$H$2:$H$2047,Worksheet!CY$3,'Orders - December 2020'!$C$2:$C$2047,Worksheet!$F240),"-")</f>
        <v>-</v>
      </c>
      <c r="CZ240" s="51" t="str">
        <f>IFERROR(AVERAGEIFS('Orders - December 2020'!$I$2:$I$2047,'Orders - December 2020'!$H$2:$H$2047,Worksheet!CZ$3,'Orders - December 2020'!$C$2:$C$2047,Worksheet!$F240),"-")</f>
        <v>-</v>
      </c>
      <c r="DA240" s="51" t="str">
        <f>IFERROR(AVERAGEIFS('Orders - December 2020'!$I$2:$I$2047,'Orders - December 2020'!$H$2:$H$2047,Worksheet!DA$3,'Orders - December 2020'!$C$2:$C$2047,Worksheet!$F240),"-")</f>
        <v>-</v>
      </c>
      <c r="DB240" s="51" t="str">
        <f>IFERROR(AVERAGEIFS('Orders - December 2020'!$I$2:$I$2047,'Orders - December 2020'!$H$2:$H$2047,Worksheet!DB$3,'Orders - December 2020'!$C$2:$C$2047,Worksheet!$F240),"-")</f>
        <v>-</v>
      </c>
      <c r="DC240" s="51" t="str">
        <f>IFERROR(AVERAGEIFS('Orders - December 2020'!$I$2:$I$2047,'Orders - December 2020'!$H$2:$H$2047,Worksheet!DC$3,'Orders - December 2020'!$C$2:$C$2047,Worksheet!$F240),"-")</f>
        <v>-</v>
      </c>
      <c r="DD240" s="51" t="str">
        <f>IFERROR(AVERAGEIFS('Orders - December 2020'!$I$2:$I$2047,'Orders - December 2020'!$H$2:$H$2047,Worksheet!DD$3,'Orders - December 2020'!$C$2:$C$2047,Worksheet!$F240),"-")</f>
        <v>-</v>
      </c>
      <c r="DE240" s="51" t="str">
        <f>IFERROR(AVERAGEIFS('Orders - December 2020'!$I$2:$I$2047,'Orders - December 2020'!$H$2:$H$2047,Worksheet!DE$3,'Orders - December 2020'!$C$2:$C$2047,Worksheet!$F240),"-")</f>
        <v>-</v>
      </c>
      <c r="DF240" s="51" t="str">
        <f>IFERROR(AVERAGEIFS('Orders - December 2020'!$I$2:$I$2047,'Orders - December 2020'!$H$2:$H$2047,Worksheet!DF$3,'Orders - December 2020'!$C$2:$C$2047,Worksheet!$F240),"-")</f>
        <v>-</v>
      </c>
      <c r="DG240" s="51" t="str">
        <f>IFERROR(AVERAGEIFS('Orders - December 2020'!$I$2:$I$2047,'Orders - December 2020'!$H$2:$H$2047,Worksheet!DG$3,'Orders - December 2020'!$C$2:$C$2047,Worksheet!$F240),"-")</f>
        <v>-</v>
      </c>
      <c r="DH240" s="51" t="str">
        <f>IFERROR(AVERAGEIFS('Orders - December 2020'!$I$2:$I$2047,'Orders - December 2020'!$H$2:$H$2047,Worksheet!DH$3,'Orders - December 2020'!$C$2:$C$2047,Worksheet!$F240),"-")</f>
        <v>-</v>
      </c>
      <c r="DI240" s="51" t="str">
        <f>IFERROR(AVERAGEIFS('Orders - December 2020'!$I$2:$I$2047,'Orders - December 2020'!$H$2:$H$2047,Worksheet!DI$3,'Orders - December 2020'!$C$2:$C$2047,Worksheet!$F240),"-")</f>
        <v>-</v>
      </c>
      <c r="DJ240" s="51" t="str">
        <f>IFERROR(AVERAGEIFS('Orders - December 2020'!$I$2:$I$2047,'Orders - December 2020'!$H$2:$H$2047,Worksheet!DJ$3,'Orders - December 2020'!$C$2:$C$2047,Worksheet!$F240),"-")</f>
        <v>-</v>
      </c>
      <c r="DK240" s="51" t="str">
        <f>IFERROR(AVERAGEIFS('Orders - December 2020'!$I$2:$I$2047,'Orders - December 2020'!$H$2:$H$2047,Worksheet!DK$3,'Orders - December 2020'!$C$2:$C$2047,Worksheet!$F240),"-")</f>
        <v>-</v>
      </c>
      <c r="DL240" s="51" t="str">
        <f>IFERROR(AVERAGEIFS('Orders - December 2020'!$I$2:$I$2047,'Orders - December 2020'!$H$2:$H$2047,Worksheet!DL$3,'Orders - December 2020'!$C$2:$C$2047,Worksheet!$F240),"-")</f>
        <v>-</v>
      </c>
      <c r="DM240" s="51" t="str">
        <f>IFERROR(AVERAGEIFS('Orders - December 2020'!$I$2:$I$2047,'Orders - December 2020'!$H$2:$H$2047,Worksheet!DM$3,'Orders - December 2020'!$C$2:$C$2047,Worksheet!$F240),"-")</f>
        <v>-</v>
      </c>
      <c r="DN240" s="51" t="str">
        <f>IFERROR(AVERAGEIFS('Orders - December 2020'!$I$2:$I$2047,'Orders - December 2020'!$H$2:$H$2047,Worksheet!DN$3,'Orders - December 2020'!$C$2:$C$2047,Worksheet!$F240),"-")</f>
        <v>-</v>
      </c>
      <c r="DO240" s="51" t="str">
        <f>IFERROR(AVERAGEIFS('Orders - December 2020'!$I$2:$I$2047,'Orders - December 2020'!$H$2:$H$2047,Worksheet!DO$3,'Orders - December 2020'!$C$2:$C$2047,Worksheet!$F240),"-")</f>
        <v>-</v>
      </c>
      <c r="DP240" s="51" t="str">
        <f>IFERROR(AVERAGEIFS('Orders - December 2020'!$I$2:$I$2047,'Orders - December 2020'!$H$2:$H$2047,Worksheet!DP$3,'Orders - December 2020'!$C$2:$C$2047,Worksheet!$F240),"-")</f>
        <v>-</v>
      </c>
      <c r="DQ240" s="51" t="str">
        <f>IFERROR(AVERAGEIFS('Orders - December 2020'!$I$2:$I$2047,'Orders - December 2020'!$H$2:$H$2047,Worksheet!DQ$3,'Orders - December 2020'!$C$2:$C$2047,Worksheet!$F240),"-")</f>
        <v>-</v>
      </c>
      <c r="DR240" s="51" t="str">
        <f>IFERROR(AVERAGEIFS('Orders - December 2020'!$I$2:$I$2047,'Orders - December 2020'!$H$2:$H$2047,Worksheet!DR$3,'Orders - December 2020'!$C$2:$C$2047,Worksheet!$F240),"-")</f>
        <v>-</v>
      </c>
      <c r="DS240" s="51" t="str">
        <f>IFERROR(AVERAGEIFS('Orders - December 2020'!$I$2:$I$2047,'Orders - December 2020'!$H$2:$H$2047,Worksheet!DS$3,'Orders - December 2020'!$C$2:$C$2047,Worksheet!$F240),"-")</f>
        <v>-</v>
      </c>
      <c r="DT240" s="51" t="str">
        <f>IFERROR(AVERAGEIFS('Orders - December 2020'!$I$2:$I$2047,'Orders - December 2020'!$H$2:$H$2047,Worksheet!DT$3,'Orders - December 2020'!$C$2:$C$2047,Worksheet!$F240),"-")</f>
        <v>-</v>
      </c>
      <c r="DU240" s="51" t="str">
        <f>IFERROR(AVERAGEIFS('Orders - December 2020'!$I$2:$I$2047,'Orders - December 2020'!$H$2:$H$2047,Worksheet!DU$3,'Orders - December 2020'!$C$2:$C$2047,Worksheet!$F240),"-")</f>
        <v>-</v>
      </c>
      <c r="DV240" s="51" t="str">
        <f>IFERROR(AVERAGEIFS('Orders - December 2020'!$I$2:$I$2047,'Orders - December 2020'!$H$2:$H$2047,Worksheet!DV$3,'Orders - December 2020'!$C$2:$C$2047,Worksheet!$F240),"-")</f>
        <v>-</v>
      </c>
      <c r="DW240" s="51" t="str">
        <f>IFERROR(AVERAGEIFS('Orders - December 2020'!$I$2:$I$2047,'Orders - December 2020'!$H$2:$H$2047,Worksheet!DW$3,'Orders - December 2020'!$C$2:$C$2047,Worksheet!$F240),"-")</f>
        <v>-</v>
      </c>
      <c r="DX240" s="51" t="str">
        <f>IFERROR(AVERAGEIFS('Orders - December 2020'!$I$2:$I$2047,'Orders - December 2020'!$H$2:$H$2047,Worksheet!DX$3,'Orders - December 2020'!$C$2:$C$2047,Worksheet!$F240),"-")</f>
        <v>-</v>
      </c>
      <c r="DY240" s="51" t="str">
        <f>IFERROR(AVERAGEIFS('Orders - December 2020'!$I$2:$I$2047,'Orders - December 2020'!$H$2:$H$2047,Worksheet!DY$3,'Orders - December 2020'!$C$2:$C$2047,Worksheet!$F240),"-")</f>
        <v>-</v>
      </c>
      <c r="DZ240" s="51" t="str">
        <f>IFERROR(AVERAGEIFS('Orders - December 2020'!$I$2:$I$2047,'Orders - December 2020'!$H$2:$H$2047,Worksheet!DZ$3,'Orders - December 2020'!$C$2:$C$2047,Worksheet!$F240),"-")</f>
        <v>-</v>
      </c>
      <c r="EA240" s="51" t="str">
        <f>IFERROR(AVERAGEIFS('Orders - December 2020'!$I$2:$I$2047,'Orders - December 2020'!$H$2:$H$2047,Worksheet!EA$3,'Orders - December 2020'!$C$2:$C$2047,Worksheet!$F240),"-")</f>
        <v>-</v>
      </c>
      <c r="EB240" s="51" t="str">
        <f>IFERROR(AVERAGEIFS('Orders - December 2020'!$I$2:$I$2047,'Orders - December 2020'!$H$2:$H$2047,Worksheet!EB$3,'Orders - December 2020'!$C$2:$C$2047,Worksheet!$F240),"-")</f>
        <v>-</v>
      </c>
      <c r="EC240" s="51">
        <f>IFERROR(AVERAGEIFS('Orders - December 2020'!$I$2:$I$2047,'Orders - December 2020'!$H$2:$H$2047,Worksheet!EC$3,'Orders - December 2020'!$C$2:$C$2047,Worksheet!$F240),"-")</f>
        <v>1</v>
      </c>
      <c r="ED240" s="51" t="str">
        <f>IFERROR(AVERAGEIFS('Orders - December 2020'!$I$2:$I$2047,'Orders - December 2020'!$H$2:$H$2047,Worksheet!ED$3,'Orders - December 2020'!$C$2:$C$2047,Worksheet!$F240),"-")</f>
        <v>-</v>
      </c>
      <c r="EE240" s="51" t="str">
        <f>IFERROR(AVERAGEIFS('Orders - December 2020'!$I$2:$I$2047,'Orders - December 2020'!$H$2:$H$2047,Worksheet!EE$3,'Orders - December 2020'!$C$2:$C$2047,Worksheet!$F240),"-")</f>
        <v>-</v>
      </c>
      <c r="EF240" s="51" t="str">
        <f>IFERROR(AVERAGEIFS('Orders - December 2020'!$I$2:$I$2047,'Orders - December 2020'!$H$2:$H$2047,Worksheet!EF$3,'Orders - December 2020'!$C$2:$C$2047,Worksheet!$F240),"-")</f>
        <v>-</v>
      </c>
      <c r="EG240" s="51" t="str">
        <f>IFERROR(AVERAGEIFS('Orders - December 2020'!$I$2:$I$2047,'Orders - December 2020'!$H$2:$H$2047,Worksheet!EG$3,'Orders - December 2020'!$C$2:$C$2047,Worksheet!$F240),"-")</f>
        <v>-</v>
      </c>
      <c r="EH240" s="51" t="str">
        <f>IFERROR(AVERAGEIFS('Orders - December 2020'!$I$2:$I$2047,'Orders - December 2020'!$H$2:$H$2047,Worksheet!EH$3,'Orders - December 2020'!$C$2:$C$2047,Worksheet!$F240),"-")</f>
        <v>-</v>
      </c>
      <c r="EI240" s="51" t="str">
        <f>IFERROR(AVERAGEIFS('Orders - December 2020'!$I$2:$I$2047,'Orders - December 2020'!$H$2:$H$2047,Worksheet!EI$3,'Orders - December 2020'!$C$2:$C$2047,Worksheet!$F240),"-")</f>
        <v>-</v>
      </c>
      <c r="EJ240" s="51">
        <f>IFERROR(AVERAGEIFS('Orders - December 2020'!$I$2:$I$2047,'Orders - December 2020'!$H$2:$H$2047,Worksheet!EJ$3,'Orders - December 2020'!$C$2:$C$2047,Worksheet!$F240),"-")</f>
        <v>2</v>
      </c>
      <c r="EK240" s="51" t="str">
        <f>IFERROR(AVERAGEIFS('Orders - December 2020'!$I$2:$I$2047,'Orders - December 2020'!$H$2:$H$2047,Worksheet!EK$3,'Orders - December 2020'!$C$2:$C$2047,Worksheet!$F240),"-")</f>
        <v>-</v>
      </c>
      <c r="EL240" s="51" t="str">
        <f>IFERROR(AVERAGEIFS('Orders - December 2020'!$I$2:$I$2047,'Orders - December 2020'!$H$2:$H$2047,Worksheet!EL$3,'Orders - December 2020'!$C$2:$C$2047,Worksheet!$F240),"-")</f>
        <v>-</v>
      </c>
      <c r="EM240" s="51" t="str">
        <f>IFERROR(AVERAGEIFS('Orders - December 2020'!$I$2:$I$2047,'Orders - December 2020'!$H$2:$H$2047,Worksheet!EM$3,'Orders - December 2020'!$C$2:$C$2047,Worksheet!$F240),"-")</f>
        <v>-</v>
      </c>
      <c r="EN240" s="51" t="str">
        <f>IFERROR(AVERAGEIFS('Orders - December 2020'!$I$2:$I$2047,'Orders - December 2020'!$H$2:$H$2047,Worksheet!EN$3,'Orders - December 2020'!$C$2:$C$2047,Worksheet!$F240),"-")</f>
        <v>-</v>
      </c>
      <c r="EO240" s="51" t="str">
        <f>IFERROR(AVERAGEIFS('Orders - December 2020'!$I$2:$I$2047,'Orders - December 2020'!$H$2:$H$2047,Worksheet!EO$3,'Orders - December 2020'!$C$2:$C$2047,Worksheet!$F240),"-")</f>
        <v>-</v>
      </c>
      <c r="EP240" s="51" t="str">
        <f>IFERROR(AVERAGEIFS('Orders - December 2020'!$I$2:$I$2047,'Orders - December 2020'!$H$2:$H$2047,Worksheet!EP$3,'Orders - December 2020'!$C$2:$C$2047,Worksheet!$F240),"-")</f>
        <v>-</v>
      </c>
      <c r="EQ240" s="51" t="str">
        <f>IFERROR(AVERAGEIFS('Orders - December 2020'!$I$2:$I$2047,'Orders - December 2020'!$H$2:$H$2047,Worksheet!EQ$3,'Orders - December 2020'!$C$2:$C$2047,Worksheet!$F240),"-")</f>
        <v>-</v>
      </c>
      <c r="ER240" s="51" t="str">
        <f>IFERROR(AVERAGEIFS('Orders - December 2020'!$I$2:$I$2047,'Orders - December 2020'!$H$2:$H$2047,Worksheet!ER$3,'Orders - December 2020'!$C$2:$C$2047,Worksheet!$F240),"-")</f>
        <v>-</v>
      </c>
      <c r="ES240" s="51" t="str">
        <f>IFERROR(AVERAGEIFS('Orders - December 2020'!$I$2:$I$2047,'Orders - December 2020'!$H$2:$H$2047,Worksheet!ES$3,'Orders - December 2020'!$C$2:$C$2047,Worksheet!$F240),"-")</f>
        <v>-</v>
      </c>
      <c r="ET240" s="51" t="str">
        <f>IFERROR(AVERAGEIFS('Orders - December 2020'!$I$2:$I$2047,'Orders - December 2020'!$H$2:$H$2047,Worksheet!ET$3,'Orders - December 2020'!$C$2:$C$2047,Worksheet!$F240),"-")</f>
        <v>-</v>
      </c>
      <c r="EU240" s="51" t="str">
        <f>IFERROR(AVERAGEIFS('Orders - December 2020'!$I$2:$I$2047,'Orders - December 2020'!$H$2:$H$2047,Worksheet!EU$3,'Orders - December 2020'!$C$2:$C$2047,Worksheet!$F240),"-")</f>
        <v>-</v>
      </c>
      <c r="EV240" s="51" t="str">
        <f>IFERROR(AVERAGEIFS('Orders - December 2020'!$I$2:$I$2047,'Orders - December 2020'!$H$2:$H$2047,Worksheet!EV$3,'Orders - December 2020'!$C$2:$C$2047,Worksheet!$F240),"-")</f>
        <v>-</v>
      </c>
      <c r="EW240" s="51" t="str">
        <f>IFERROR(AVERAGEIFS('Orders - December 2020'!$I$2:$I$2047,'Orders - December 2020'!$H$2:$H$2047,Worksheet!EW$3,'Orders - December 2020'!$C$2:$C$2047,Worksheet!$F240),"-")</f>
        <v>-</v>
      </c>
      <c r="EX240" s="51" t="str">
        <f>IFERROR(AVERAGEIFS('Orders - December 2020'!$I$2:$I$2047,'Orders - December 2020'!$H$2:$H$2047,Worksheet!EX$3,'Orders - December 2020'!$C$2:$C$2047,Worksheet!$F240),"-")</f>
        <v>-</v>
      </c>
      <c r="EY240" s="51" t="str">
        <f>IFERROR(AVERAGEIFS('Orders - December 2020'!$I$2:$I$2047,'Orders - December 2020'!$H$2:$H$2047,Worksheet!EY$3,'Orders - December 2020'!$C$2:$C$2047,Worksheet!$F240),"-")</f>
        <v>-</v>
      </c>
      <c r="EZ240" s="51" t="str">
        <f>IFERROR(AVERAGEIFS('Orders - December 2020'!$I$2:$I$2047,'Orders - December 2020'!$H$2:$H$2047,Worksheet!EZ$3,'Orders - December 2020'!$C$2:$C$2047,Worksheet!$F240),"-")</f>
        <v>-</v>
      </c>
      <c r="FA240" s="51" t="str">
        <f>IFERROR(AVERAGEIFS('Orders - December 2020'!$I$2:$I$2047,'Orders - December 2020'!$H$2:$H$2047,Worksheet!FA$3,'Orders - December 2020'!$C$2:$C$2047,Worksheet!$F240),"-")</f>
        <v>-</v>
      </c>
      <c r="FB240" s="51" t="str">
        <f>IFERROR(AVERAGEIFS('Orders - December 2020'!$I$2:$I$2047,'Orders - December 2020'!$H$2:$H$2047,Worksheet!FB$3,'Orders - December 2020'!$C$2:$C$2047,Worksheet!$F240),"-")</f>
        <v>-</v>
      </c>
      <c r="FC240" s="51" t="str">
        <f>IFERROR(AVERAGEIFS('Orders - December 2020'!$I$2:$I$2047,'Orders - December 2020'!$H$2:$H$2047,Worksheet!FC$3,'Orders - December 2020'!$C$2:$C$2047,Worksheet!$F240),"-")</f>
        <v>-</v>
      </c>
      <c r="FD240" s="51" t="str">
        <f>IFERROR(AVERAGEIFS('Orders - December 2020'!$I$2:$I$2047,'Orders - December 2020'!$H$2:$H$2047,Worksheet!FD$3,'Orders - December 2020'!$C$2:$C$2047,Worksheet!$F240),"-")</f>
        <v>-</v>
      </c>
      <c r="FE240" s="51" t="str">
        <f>IFERROR(AVERAGEIFS('Orders - December 2020'!$I$2:$I$2047,'Orders - December 2020'!$H$2:$H$2047,Worksheet!FE$3,'Orders - December 2020'!$C$2:$C$2047,Worksheet!$F240),"-")</f>
        <v>-</v>
      </c>
      <c r="FF240" s="51" t="str">
        <f>IFERROR(AVERAGEIFS('Orders - December 2020'!$I$2:$I$2047,'Orders - December 2020'!$H$2:$H$2047,Worksheet!FF$3,'Orders - December 2020'!$C$2:$C$2047,Worksheet!$F240),"-")</f>
        <v>-</v>
      </c>
      <c r="FG240" s="52" t="str">
        <f>IFERROR(AVERAGEIFS('Orders - December 2020'!$I$2:$I$2047,'Orders - December 2020'!$H$2:$H$2047,Worksheet!FG$3,'Orders - December 2020'!$C$2:$C$2047,Worksheet!$F240),"-")</f>
        <v>-</v>
      </c>
    </row>
    <row r="241" spans="6:163">
      <c r="F241" s="45" t="str">
        <v>Madam Adunni Minimart</v>
      </c>
      <c r="G241" s="50" t="str">
        <f>IFERROR(AVERAGEIFS('Orders - December 2020'!$I$2:$I$2047,'Orders - December 2020'!$H$2:$H$2047,Worksheet!G$3,'Orders - December 2020'!$C$2:$C$2047,Worksheet!$F241),"-")</f>
        <v>-</v>
      </c>
      <c r="H241" s="51" t="str">
        <f>IFERROR(AVERAGEIFS('Orders - December 2020'!$I$2:$I$2047,'Orders - December 2020'!$H$2:$H$2047,Worksheet!H$3,'Orders - December 2020'!$C$2:$C$2047,Worksheet!$F241),"-")</f>
        <v>-</v>
      </c>
      <c r="I241" s="51" t="str">
        <f>IFERROR(AVERAGEIFS('Orders - December 2020'!$I$2:$I$2047,'Orders - December 2020'!$H$2:$H$2047,Worksheet!I$3,'Orders - December 2020'!$C$2:$C$2047,Worksheet!$F241),"-")</f>
        <v>-</v>
      </c>
      <c r="J241" s="51" t="str">
        <f>IFERROR(AVERAGEIFS('Orders - December 2020'!$I$2:$I$2047,'Orders - December 2020'!$H$2:$H$2047,Worksheet!J$3,'Orders - December 2020'!$C$2:$C$2047,Worksheet!$F241),"-")</f>
        <v>-</v>
      </c>
      <c r="K241" s="51" t="str">
        <f>IFERROR(AVERAGEIFS('Orders - December 2020'!$I$2:$I$2047,'Orders - December 2020'!$H$2:$H$2047,Worksheet!K$3,'Orders - December 2020'!$C$2:$C$2047,Worksheet!$F241),"-")</f>
        <v>-</v>
      </c>
      <c r="L241" s="51" t="str">
        <f>IFERROR(AVERAGEIFS('Orders - December 2020'!$I$2:$I$2047,'Orders - December 2020'!$H$2:$H$2047,Worksheet!L$3,'Orders - December 2020'!$C$2:$C$2047,Worksheet!$F241),"-")</f>
        <v>-</v>
      </c>
      <c r="M241" s="51" t="str">
        <f>IFERROR(AVERAGEIFS('Orders - December 2020'!$I$2:$I$2047,'Orders - December 2020'!$H$2:$H$2047,Worksheet!M$3,'Orders - December 2020'!$C$2:$C$2047,Worksheet!$F241),"-")</f>
        <v>-</v>
      </c>
      <c r="N241" s="51" t="str">
        <f>IFERROR(AVERAGEIFS('Orders - December 2020'!$I$2:$I$2047,'Orders - December 2020'!$H$2:$H$2047,Worksheet!N$3,'Orders - December 2020'!$C$2:$C$2047,Worksheet!$F241),"-")</f>
        <v>-</v>
      </c>
      <c r="O241" s="51" t="str">
        <f>IFERROR(AVERAGEIFS('Orders - December 2020'!$I$2:$I$2047,'Orders - December 2020'!$H$2:$H$2047,Worksheet!O$3,'Orders - December 2020'!$C$2:$C$2047,Worksheet!$F241),"-")</f>
        <v>-</v>
      </c>
      <c r="P241" s="51" t="str">
        <f>IFERROR(AVERAGEIFS('Orders - December 2020'!$I$2:$I$2047,'Orders - December 2020'!$H$2:$H$2047,Worksheet!P$3,'Orders - December 2020'!$C$2:$C$2047,Worksheet!$F241),"-")</f>
        <v>-</v>
      </c>
      <c r="Q241" s="51" t="str">
        <f>IFERROR(AVERAGEIFS('Orders - December 2020'!$I$2:$I$2047,'Orders - December 2020'!$H$2:$H$2047,Worksheet!Q$3,'Orders - December 2020'!$C$2:$C$2047,Worksheet!$F241),"-")</f>
        <v>-</v>
      </c>
      <c r="R241" s="51" t="str">
        <f>IFERROR(AVERAGEIFS('Orders - December 2020'!$I$2:$I$2047,'Orders - December 2020'!$H$2:$H$2047,Worksheet!R$3,'Orders - December 2020'!$C$2:$C$2047,Worksheet!$F241),"-")</f>
        <v>-</v>
      </c>
      <c r="S241" s="51" t="str">
        <f>IFERROR(AVERAGEIFS('Orders - December 2020'!$I$2:$I$2047,'Orders - December 2020'!$H$2:$H$2047,Worksheet!S$3,'Orders - December 2020'!$C$2:$C$2047,Worksheet!$F241),"-")</f>
        <v>-</v>
      </c>
      <c r="T241" s="51" t="str">
        <f>IFERROR(AVERAGEIFS('Orders - December 2020'!$I$2:$I$2047,'Orders - December 2020'!$H$2:$H$2047,Worksheet!T$3,'Orders - December 2020'!$C$2:$C$2047,Worksheet!$F241),"-")</f>
        <v>-</v>
      </c>
      <c r="U241" s="51" t="str">
        <f>IFERROR(AVERAGEIFS('Orders - December 2020'!$I$2:$I$2047,'Orders - December 2020'!$H$2:$H$2047,Worksheet!U$3,'Orders - December 2020'!$C$2:$C$2047,Worksheet!$F241),"-")</f>
        <v>-</v>
      </c>
      <c r="V241" s="51" t="str">
        <f>IFERROR(AVERAGEIFS('Orders - December 2020'!$I$2:$I$2047,'Orders - December 2020'!$H$2:$H$2047,Worksheet!V$3,'Orders - December 2020'!$C$2:$C$2047,Worksheet!$F241),"-")</f>
        <v>-</v>
      </c>
      <c r="W241" s="51" t="str">
        <f>IFERROR(AVERAGEIFS('Orders - December 2020'!$I$2:$I$2047,'Orders - December 2020'!$H$2:$H$2047,Worksheet!W$3,'Orders - December 2020'!$C$2:$C$2047,Worksheet!$F241),"-")</f>
        <v>-</v>
      </c>
      <c r="X241" s="51" t="str">
        <f>IFERROR(AVERAGEIFS('Orders - December 2020'!$I$2:$I$2047,'Orders - December 2020'!$H$2:$H$2047,Worksheet!X$3,'Orders - December 2020'!$C$2:$C$2047,Worksheet!$F241),"-")</f>
        <v>-</v>
      </c>
      <c r="Y241" s="51" t="str">
        <f>IFERROR(AVERAGEIFS('Orders - December 2020'!$I$2:$I$2047,'Orders - December 2020'!$H$2:$H$2047,Worksheet!Y$3,'Orders - December 2020'!$C$2:$C$2047,Worksheet!$F241),"-")</f>
        <v>-</v>
      </c>
      <c r="Z241" s="51" t="str">
        <f>IFERROR(AVERAGEIFS('Orders - December 2020'!$I$2:$I$2047,'Orders - December 2020'!$H$2:$H$2047,Worksheet!Z$3,'Orders - December 2020'!$C$2:$C$2047,Worksheet!$F241),"-")</f>
        <v>-</v>
      </c>
      <c r="AA241" s="51" t="str">
        <f>IFERROR(AVERAGEIFS('Orders - December 2020'!$I$2:$I$2047,'Orders - December 2020'!$H$2:$H$2047,Worksheet!AA$3,'Orders - December 2020'!$C$2:$C$2047,Worksheet!$F241),"-")</f>
        <v>-</v>
      </c>
      <c r="AB241" s="51" t="str">
        <f>IFERROR(AVERAGEIFS('Orders - December 2020'!$I$2:$I$2047,'Orders - December 2020'!$H$2:$H$2047,Worksheet!AB$3,'Orders - December 2020'!$C$2:$C$2047,Worksheet!$F241),"-")</f>
        <v>-</v>
      </c>
      <c r="AC241" s="51" t="str">
        <f>IFERROR(AVERAGEIFS('Orders - December 2020'!$I$2:$I$2047,'Orders - December 2020'!$H$2:$H$2047,Worksheet!AC$3,'Orders - December 2020'!$C$2:$C$2047,Worksheet!$F241),"-")</f>
        <v>-</v>
      </c>
      <c r="AD241" s="51" t="str">
        <f>IFERROR(AVERAGEIFS('Orders - December 2020'!$I$2:$I$2047,'Orders - December 2020'!$H$2:$H$2047,Worksheet!AD$3,'Orders - December 2020'!$C$2:$C$2047,Worksheet!$F241),"-")</f>
        <v>-</v>
      </c>
      <c r="AE241" s="51" t="str">
        <f>IFERROR(AVERAGEIFS('Orders - December 2020'!$I$2:$I$2047,'Orders - December 2020'!$H$2:$H$2047,Worksheet!AE$3,'Orders - December 2020'!$C$2:$C$2047,Worksheet!$F241),"-")</f>
        <v>-</v>
      </c>
      <c r="AF241" s="51" t="str">
        <f>IFERROR(AVERAGEIFS('Orders - December 2020'!$I$2:$I$2047,'Orders - December 2020'!$H$2:$H$2047,Worksheet!AF$3,'Orders - December 2020'!$C$2:$C$2047,Worksheet!$F241),"-")</f>
        <v>-</v>
      </c>
      <c r="AG241" s="51" t="str">
        <f>IFERROR(AVERAGEIFS('Orders - December 2020'!$I$2:$I$2047,'Orders - December 2020'!$H$2:$H$2047,Worksheet!AG$3,'Orders - December 2020'!$C$2:$C$2047,Worksheet!$F241),"-")</f>
        <v>-</v>
      </c>
      <c r="AH241" s="51" t="str">
        <f>IFERROR(AVERAGEIFS('Orders - December 2020'!$I$2:$I$2047,'Orders - December 2020'!$H$2:$H$2047,Worksheet!AH$3,'Orders - December 2020'!$C$2:$C$2047,Worksheet!$F241),"-")</f>
        <v>-</v>
      </c>
      <c r="AI241" s="51" t="str">
        <f>IFERROR(AVERAGEIFS('Orders - December 2020'!$I$2:$I$2047,'Orders - December 2020'!$H$2:$H$2047,Worksheet!AI$3,'Orders - December 2020'!$C$2:$C$2047,Worksheet!$F241),"-")</f>
        <v>-</v>
      </c>
      <c r="AJ241" s="51" t="str">
        <f>IFERROR(AVERAGEIFS('Orders - December 2020'!$I$2:$I$2047,'Orders - December 2020'!$H$2:$H$2047,Worksheet!AJ$3,'Orders - December 2020'!$C$2:$C$2047,Worksheet!$F241),"-")</f>
        <v>-</v>
      </c>
      <c r="AK241" s="51" t="str">
        <f>IFERROR(AVERAGEIFS('Orders - December 2020'!$I$2:$I$2047,'Orders - December 2020'!$H$2:$H$2047,Worksheet!AK$3,'Orders - December 2020'!$C$2:$C$2047,Worksheet!$F241),"-")</f>
        <v>-</v>
      </c>
      <c r="AL241" s="51" t="str">
        <f>IFERROR(AVERAGEIFS('Orders - December 2020'!$I$2:$I$2047,'Orders - December 2020'!$H$2:$H$2047,Worksheet!AL$3,'Orders - December 2020'!$C$2:$C$2047,Worksheet!$F241),"-")</f>
        <v>-</v>
      </c>
      <c r="AM241" s="51" t="str">
        <f>IFERROR(AVERAGEIFS('Orders - December 2020'!$I$2:$I$2047,'Orders - December 2020'!$H$2:$H$2047,Worksheet!AM$3,'Orders - December 2020'!$C$2:$C$2047,Worksheet!$F241),"-")</f>
        <v>-</v>
      </c>
      <c r="AN241" s="51" t="str">
        <f>IFERROR(AVERAGEIFS('Orders - December 2020'!$I$2:$I$2047,'Orders - December 2020'!$H$2:$H$2047,Worksheet!AN$3,'Orders - December 2020'!$C$2:$C$2047,Worksheet!$F241),"-")</f>
        <v>-</v>
      </c>
      <c r="AO241" s="51" t="str">
        <f>IFERROR(AVERAGEIFS('Orders - December 2020'!$I$2:$I$2047,'Orders - December 2020'!$H$2:$H$2047,Worksheet!AO$3,'Orders - December 2020'!$C$2:$C$2047,Worksheet!$F241),"-")</f>
        <v>-</v>
      </c>
      <c r="AP241" s="51" t="str">
        <f>IFERROR(AVERAGEIFS('Orders - December 2020'!$I$2:$I$2047,'Orders - December 2020'!$H$2:$H$2047,Worksheet!AP$3,'Orders - December 2020'!$C$2:$C$2047,Worksheet!$F241),"-")</f>
        <v>-</v>
      </c>
      <c r="AQ241" s="51" t="str">
        <f>IFERROR(AVERAGEIFS('Orders - December 2020'!$I$2:$I$2047,'Orders - December 2020'!$H$2:$H$2047,Worksheet!AQ$3,'Orders - December 2020'!$C$2:$C$2047,Worksheet!$F241),"-")</f>
        <v>-</v>
      </c>
      <c r="AR241" s="51" t="str">
        <f>IFERROR(AVERAGEIFS('Orders - December 2020'!$I$2:$I$2047,'Orders - December 2020'!$H$2:$H$2047,Worksheet!AR$3,'Orders - December 2020'!$C$2:$C$2047,Worksheet!$F241),"-")</f>
        <v>-</v>
      </c>
      <c r="AS241" s="51" t="str">
        <f>IFERROR(AVERAGEIFS('Orders - December 2020'!$I$2:$I$2047,'Orders - December 2020'!$H$2:$H$2047,Worksheet!AS$3,'Orders - December 2020'!$C$2:$C$2047,Worksheet!$F241),"-")</f>
        <v>-</v>
      </c>
      <c r="AT241" s="51" t="str">
        <f>IFERROR(AVERAGEIFS('Orders - December 2020'!$I$2:$I$2047,'Orders - December 2020'!$H$2:$H$2047,Worksheet!AT$3,'Orders - December 2020'!$C$2:$C$2047,Worksheet!$F241),"-")</f>
        <v>-</v>
      </c>
      <c r="AU241" s="51" t="str">
        <f>IFERROR(AVERAGEIFS('Orders - December 2020'!$I$2:$I$2047,'Orders - December 2020'!$H$2:$H$2047,Worksheet!AU$3,'Orders - December 2020'!$C$2:$C$2047,Worksheet!$F241),"-")</f>
        <v>-</v>
      </c>
      <c r="AV241" s="51" t="str">
        <f>IFERROR(AVERAGEIFS('Orders - December 2020'!$I$2:$I$2047,'Orders - December 2020'!$H$2:$H$2047,Worksheet!AV$3,'Orders - December 2020'!$C$2:$C$2047,Worksheet!$F241),"-")</f>
        <v>-</v>
      </c>
      <c r="AW241" s="51" t="str">
        <f>IFERROR(AVERAGEIFS('Orders - December 2020'!$I$2:$I$2047,'Orders - December 2020'!$H$2:$H$2047,Worksheet!AW$3,'Orders - December 2020'!$C$2:$C$2047,Worksheet!$F241),"-")</f>
        <v>-</v>
      </c>
      <c r="AX241" s="51" t="str">
        <f>IFERROR(AVERAGEIFS('Orders - December 2020'!$I$2:$I$2047,'Orders - December 2020'!$H$2:$H$2047,Worksheet!AX$3,'Orders - December 2020'!$C$2:$C$2047,Worksheet!$F241),"-")</f>
        <v>-</v>
      </c>
      <c r="AY241" s="51" t="str">
        <f>IFERROR(AVERAGEIFS('Orders - December 2020'!$I$2:$I$2047,'Orders - December 2020'!$H$2:$H$2047,Worksheet!AY$3,'Orders - December 2020'!$C$2:$C$2047,Worksheet!$F241),"-")</f>
        <v>-</v>
      </c>
      <c r="AZ241" s="51" t="str">
        <f>IFERROR(AVERAGEIFS('Orders - December 2020'!$I$2:$I$2047,'Orders - December 2020'!$H$2:$H$2047,Worksheet!AZ$3,'Orders - December 2020'!$C$2:$C$2047,Worksheet!$F241),"-")</f>
        <v>-</v>
      </c>
      <c r="BA241" s="51" t="str">
        <f>IFERROR(AVERAGEIFS('Orders - December 2020'!$I$2:$I$2047,'Orders - December 2020'!$H$2:$H$2047,Worksheet!BA$3,'Orders - December 2020'!$C$2:$C$2047,Worksheet!$F241),"-")</f>
        <v>-</v>
      </c>
      <c r="BB241" s="51" t="str">
        <f>IFERROR(AVERAGEIFS('Orders - December 2020'!$I$2:$I$2047,'Orders - December 2020'!$H$2:$H$2047,Worksheet!BB$3,'Orders - December 2020'!$C$2:$C$2047,Worksheet!$F241),"-")</f>
        <v>-</v>
      </c>
      <c r="BC241" s="51" t="str">
        <f>IFERROR(AVERAGEIFS('Orders - December 2020'!$I$2:$I$2047,'Orders - December 2020'!$H$2:$H$2047,Worksheet!BC$3,'Orders - December 2020'!$C$2:$C$2047,Worksheet!$F241),"-")</f>
        <v>-</v>
      </c>
      <c r="BD241" s="51" t="str">
        <f>IFERROR(AVERAGEIFS('Orders - December 2020'!$I$2:$I$2047,'Orders - December 2020'!$H$2:$H$2047,Worksheet!BD$3,'Orders - December 2020'!$C$2:$C$2047,Worksheet!$F241),"-")</f>
        <v>-</v>
      </c>
      <c r="BE241" s="51" t="str">
        <f>IFERROR(AVERAGEIFS('Orders - December 2020'!$I$2:$I$2047,'Orders - December 2020'!$H$2:$H$2047,Worksheet!BE$3,'Orders - December 2020'!$C$2:$C$2047,Worksheet!$F241),"-")</f>
        <v>-</v>
      </c>
      <c r="BF241" s="51" t="str">
        <f>IFERROR(AVERAGEIFS('Orders - December 2020'!$I$2:$I$2047,'Orders - December 2020'!$H$2:$H$2047,Worksheet!BF$3,'Orders - December 2020'!$C$2:$C$2047,Worksheet!$F241),"-")</f>
        <v>-</v>
      </c>
      <c r="BG241" s="51" t="str">
        <f>IFERROR(AVERAGEIFS('Orders - December 2020'!$I$2:$I$2047,'Orders - December 2020'!$H$2:$H$2047,Worksheet!BG$3,'Orders - December 2020'!$C$2:$C$2047,Worksheet!$F241),"-")</f>
        <v>-</v>
      </c>
      <c r="BH241" s="51" t="str">
        <f>IFERROR(AVERAGEIFS('Orders - December 2020'!$I$2:$I$2047,'Orders - December 2020'!$H$2:$H$2047,Worksheet!BH$3,'Orders - December 2020'!$C$2:$C$2047,Worksheet!$F241),"-")</f>
        <v>-</v>
      </c>
      <c r="BI241" s="51" t="str">
        <f>IFERROR(AVERAGEIFS('Orders - December 2020'!$I$2:$I$2047,'Orders - December 2020'!$H$2:$H$2047,Worksheet!BI$3,'Orders - December 2020'!$C$2:$C$2047,Worksheet!$F241),"-")</f>
        <v>-</v>
      </c>
      <c r="BJ241" s="51" t="str">
        <f>IFERROR(AVERAGEIFS('Orders - December 2020'!$I$2:$I$2047,'Orders - December 2020'!$H$2:$H$2047,Worksheet!BJ$3,'Orders - December 2020'!$C$2:$C$2047,Worksheet!$F241),"-")</f>
        <v>-</v>
      </c>
      <c r="BK241" s="51" t="str">
        <f>IFERROR(AVERAGEIFS('Orders - December 2020'!$I$2:$I$2047,'Orders - December 2020'!$H$2:$H$2047,Worksheet!BK$3,'Orders - December 2020'!$C$2:$C$2047,Worksheet!$F241),"-")</f>
        <v>-</v>
      </c>
      <c r="BL241" s="51" t="str">
        <f>IFERROR(AVERAGEIFS('Orders - December 2020'!$I$2:$I$2047,'Orders - December 2020'!$H$2:$H$2047,Worksheet!BL$3,'Orders - December 2020'!$C$2:$C$2047,Worksheet!$F241),"-")</f>
        <v>-</v>
      </c>
      <c r="BM241" s="51" t="str">
        <f>IFERROR(AVERAGEIFS('Orders - December 2020'!$I$2:$I$2047,'Orders - December 2020'!$H$2:$H$2047,Worksheet!BM$3,'Orders - December 2020'!$C$2:$C$2047,Worksheet!$F241),"-")</f>
        <v>-</v>
      </c>
      <c r="BN241" s="51" t="str">
        <f>IFERROR(AVERAGEIFS('Orders - December 2020'!$I$2:$I$2047,'Orders - December 2020'!$H$2:$H$2047,Worksheet!BN$3,'Orders - December 2020'!$C$2:$C$2047,Worksheet!$F241),"-")</f>
        <v>-</v>
      </c>
      <c r="BO241" s="51" t="str">
        <f>IFERROR(AVERAGEIFS('Orders - December 2020'!$I$2:$I$2047,'Orders - December 2020'!$H$2:$H$2047,Worksheet!BO$3,'Orders - December 2020'!$C$2:$C$2047,Worksheet!$F241),"-")</f>
        <v>-</v>
      </c>
      <c r="BP241" s="51" t="str">
        <f>IFERROR(AVERAGEIFS('Orders - December 2020'!$I$2:$I$2047,'Orders - December 2020'!$H$2:$H$2047,Worksheet!BP$3,'Orders - December 2020'!$C$2:$C$2047,Worksheet!$F241),"-")</f>
        <v>-</v>
      </c>
      <c r="BQ241" s="51" t="str">
        <f>IFERROR(AVERAGEIFS('Orders - December 2020'!$I$2:$I$2047,'Orders - December 2020'!$H$2:$H$2047,Worksheet!BQ$3,'Orders - December 2020'!$C$2:$C$2047,Worksheet!$F241),"-")</f>
        <v>-</v>
      </c>
      <c r="BR241" s="51" t="str">
        <f>IFERROR(AVERAGEIFS('Orders - December 2020'!$I$2:$I$2047,'Orders - December 2020'!$H$2:$H$2047,Worksheet!BR$3,'Orders - December 2020'!$C$2:$C$2047,Worksheet!$F241),"-")</f>
        <v>-</v>
      </c>
      <c r="BS241" s="51" t="str">
        <f>IFERROR(AVERAGEIFS('Orders - December 2020'!$I$2:$I$2047,'Orders - December 2020'!$H$2:$H$2047,Worksheet!BS$3,'Orders - December 2020'!$C$2:$C$2047,Worksheet!$F241),"-")</f>
        <v>-</v>
      </c>
      <c r="BT241" s="51" t="str">
        <f>IFERROR(AVERAGEIFS('Orders - December 2020'!$I$2:$I$2047,'Orders - December 2020'!$H$2:$H$2047,Worksheet!BT$3,'Orders - December 2020'!$C$2:$C$2047,Worksheet!$F241),"-")</f>
        <v>-</v>
      </c>
      <c r="BU241" s="51" t="str">
        <f>IFERROR(AVERAGEIFS('Orders - December 2020'!$I$2:$I$2047,'Orders - December 2020'!$H$2:$H$2047,Worksheet!BU$3,'Orders - December 2020'!$C$2:$C$2047,Worksheet!$F241),"-")</f>
        <v>-</v>
      </c>
      <c r="BV241" s="51" t="str">
        <f>IFERROR(AVERAGEIFS('Orders - December 2020'!$I$2:$I$2047,'Orders - December 2020'!$H$2:$H$2047,Worksheet!BV$3,'Orders - December 2020'!$C$2:$C$2047,Worksheet!$F241),"-")</f>
        <v>-</v>
      </c>
      <c r="BW241" s="51" t="str">
        <f>IFERROR(AVERAGEIFS('Orders - December 2020'!$I$2:$I$2047,'Orders - December 2020'!$H$2:$H$2047,Worksheet!BW$3,'Orders - December 2020'!$C$2:$C$2047,Worksheet!$F241),"-")</f>
        <v>-</v>
      </c>
      <c r="BX241" s="51" t="str">
        <f>IFERROR(AVERAGEIFS('Orders - December 2020'!$I$2:$I$2047,'Orders - December 2020'!$H$2:$H$2047,Worksheet!BX$3,'Orders - December 2020'!$C$2:$C$2047,Worksheet!$F241),"-")</f>
        <v>-</v>
      </c>
      <c r="BY241" s="51" t="str">
        <f>IFERROR(AVERAGEIFS('Orders - December 2020'!$I$2:$I$2047,'Orders - December 2020'!$H$2:$H$2047,Worksheet!BY$3,'Orders - December 2020'!$C$2:$C$2047,Worksheet!$F241),"-")</f>
        <v>-</v>
      </c>
      <c r="BZ241" s="51" t="str">
        <f>IFERROR(AVERAGEIFS('Orders - December 2020'!$I$2:$I$2047,'Orders - December 2020'!$H$2:$H$2047,Worksheet!BZ$3,'Orders - December 2020'!$C$2:$C$2047,Worksheet!$F241),"-")</f>
        <v>-</v>
      </c>
      <c r="CA241" s="51" t="str">
        <f>IFERROR(AVERAGEIFS('Orders - December 2020'!$I$2:$I$2047,'Orders - December 2020'!$H$2:$H$2047,Worksheet!CA$3,'Orders - December 2020'!$C$2:$C$2047,Worksheet!$F241),"-")</f>
        <v>-</v>
      </c>
      <c r="CB241" s="51" t="str">
        <f>IFERROR(AVERAGEIFS('Orders - December 2020'!$I$2:$I$2047,'Orders - December 2020'!$H$2:$H$2047,Worksheet!CB$3,'Orders - December 2020'!$C$2:$C$2047,Worksheet!$F241),"-")</f>
        <v>-</v>
      </c>
      <c r="CC241" s="51" t="str">
        <f>IFERROR(AVERAGEIFS('Orders - December 2020'!$I$2:$I$2047,'Orders - December 2020'!$H$2:$H$2047,Worksheet!CC$3,'Orders - December 2020'!$C$2:$C$2047,Worksheet!$F241),"-")</f>
        <v>-</v>
      </c>
      <c r="CD241" s="51" t="str">
        <f>IFERROR(AVERAGEIFS('Orders - December 2020'!$I$2:$I$2047,'Orders - December 2020'!$H$2:$H$2047,Worksheet!CD$3,'Orders - December 2020'!$C$2:$C$2047,Worksheet!$F241),"-")</f>
        <v>-</v>
      </c>
      <c r="CE241" s="51" t="str">
        <f>IFERROR(AVERAGEIFS('Orders - December 2020'!$I$2:$I$2047,'Orders - December 2020'!$H$2:$H$2047,Worksheet!CE$3,'Orders - December 2020'!$C$2:$C$2047,Worksheet!$F241),"-")</f>
        <v>-</v>
      </c>
      <c r="CF241" s="51" t="str">
        <f>IFERROR(AVERAGEIFS('Orders - December 2020'!$I$2:$I$2047,'Orders - December 2020'!$H$2:$H$2047,Worksheet!CF$3,'Orders - December 2020'!$C$2:$C$2047,Worksheet!$F241),"-")</f>
        <v>-</v>
      </c>
      <c r="CG241" s="51" t="str">
        <f>IFERROR(AVERAGEIFS('Orders - December 2020'!$I$2:$I$2047,'Orders - December 2020'!$H$2:$H$2047,Worksheet!CG$3,'Orders - December 2020'!$C$2:$C$2047,Worksheet!$F241),"-")</f>
        <v>-</v>
      </c>
      <c r="CH241" s="51" t="str">
        <f>IFERROR(AVERAGEIFS('Orders - December 2020'!$I$2:$I$2047,'Orders - December 2020'!$H$2:$H$2047,Worksheet!CH$3,'Orders - December 2020'!$C$2:$C$2047,Worksheet!$F241),"-")</f>
        <v>-</v>
      </c>
      <c r="CI241" s="51" t="str">
        <f>IFERROR(AVERAGEIFS('Orders - December 2020'!$I$2:$I$2047,'Orders - December 2020'!$H$2:$H$2047,Worksheet!CI$3,'Orders - December 2020'!$C$2:$C$2047,Worksheet!$F241),"-")</f>
        <v>-</v>
      </c>
      <c r="CJ241" s="51" t="str">
        <f>IFERROR(AVERAGEIFS('Orders - December 2020'!$I$2:$I$2047,'Orders - December 2020'!$H$2:$H$2047,Worksheet!CJ$3,'Orders - December 2020'!$C$2:$C$2047,Worksheet!$F241),"-")</f>
        <v>-</v>
      </c>
      <c r="CK241" s="51" t="str">
        <f>IFERROR(AVERAGEIFS('Orders - December 2020'!$I$2:$I$2047,'Orders - December 2020'!$H$2:$H$2047,Worksheet!CK$3,'Orders - December 2020'!$C$2:$C$2047,Worksheet!$F241),"-")</f>
        <v>-</v>
      </c>
      <c r="CL241" s="51" t="str">
        <f>IFERROR(AVERAGEIFS('Orders - December 2020'!$I$2:$I$2047,'Orders - December 2020'!$H$2:$H$2047,Worksheet!CL$3,'Orders - December 2020'!$C$2:$C$2047,Worksheet!$F241),"-")</f>
        <v>-</v>
      </c>
      <c r="CM241" s="51" t="str">
        <f>IFERROR(AVERAGEIFS('Orders - December 2020'!$I$2:$I$2047,'Orders - December 2020'!$H$2:$H$2047,Worksheet!CM$3,'Orders - December 2020'!$C$2:$C$2047,Worksheet!$F241),"-")</f>
        <v>-</v>
      </c>
      <c r="CN241" s="51" t="str">
        <f>IFERROR(AVERAGEIFS('Orders - December 2020'!$I$2:$I$2047,'Orders - December 2020'!$H$2:$H$2047,Worksheet!CN$3,'Orders - December 2020'!$C$2:$C$2047,Worksheet!$F241),"-")</f>
        <v>-</v>
      </c>
      <c r="CO241" s="51" t="str">
        <f>IFERROR(AVERAGEIFS('Orders - December 2020'!$I$2:$I$2047,'Orders - December 2020'!$H$2:$H$2047,Worksheet!CO$3,'Orders - December 2020'!$C$2:$C$2047,Worksheet!$F241),"-")</f>
        <v>-</v>
      </c>
      <c r="CP241" s="51" t="str">
        <f>IFERROR(AVERAGEIFS('Orders - December 2020'!$I$2:$I$2047,'Orders - December 2020'!$H$2:$H$2047,Worksheet!CP$3,'Orders - December 2020'!$C$2:$C$2047,Worksheet!$F241),"-")</f>
        <v>-</v>
      </c>
      <c r="CQ241" s="51" t="str">
        <f>IFERROR(AVERAGEIFS('Orders - December 2020'!$I$2:$I$2047,'Orders - December 2020'!$H$2:$H$2047,Worksheet!CQ$3,'Orders - December 2020'!$C$2:$C$2047,Worksheet!$F241),"-")</f>
        <v>-</v>
      </c>
      <c r="CR241" s="51" t="str">
        <f>IFERROR(AVERAGEIFS('Orders - December 2020'!$I$2:$I$2047,'Orders - December 2020'!$H$2:$H$2047,Worksheet!CR$3,'Orders - December 2020'!$C$2:$C$2047,Worksheet!$F241),"-")</f>
        <v>-</v>
      </c>
      <c r="CS241" s="51" t="str">
        <f>IFERROR(AVERAGEIFS('Orders - December 2020'!$I$2:$I$2047,'Orders - December 2020'!$H$2:$H$2047,Worksheet!CS$3,'Orders - December 2020'!$C$2:$C$2047,Worksheet!$F241),"-")</f>
        <v>-</v>
      </c>
      <c r="CT241" s="51" t="str">
        <f>IFERROR(AVERAGEIFS('Orders - December 2020'!$I$2:$I$2047,'Orders - December 2020'!$H$2:$H$2047,Worksheet!CT$3,'Orders - December 2020'!$C$2:$C$2047,Worksheet!$F241),"-")</f>
        <v>-</v>
      </c>
      <c r="CU241" s="51" t="str">
        <f>IFERROR(AVERAGEIFS('Orders - December 2020'!$I$2:$I$2047,'Orders - December 2020'!$H$2:$H$2047,Worksheet!CU$3,'Orders - December 2020'!$C$2:$C$2047,Worksheet!$F241),"-")</f>
        <v>-</v>
      </c>
      <c r="CV241" s="51" t="str">
        <f>IFERROR(AVERAGEIFS('Orders - December 2020'!$I$2:$I$2047,'Orders - December 2020'!$H$2:$H$2047,Worksheet!CV$3,'Orders - December 2020'!$C$2:$C$2047,Worksheet!$F241),"-")</f>
        <v>-</v>
      </c>
      <c r="CW241" s="51" t="str">
        <f>IFERROR(AVERAGEIFS('Orders - December 2020'!$I$2:$I$2047,'Orders - December 2020'!$H$2:$H$2047,Worksheet!CW$3,'Orders - December 2020'!$C$2:$C$2047,Worksheet!$F241),"-")</f>
        <v>-</v>
      </c>
      <c r="CX241" s="51" t="str">
        <f>IFERROR(AVERAGEIFS('Orders - December 2020'!$I$2:$I$2047,'Orders - December 2020'!$H$2:$H$2047,Worksheet!CX$3,'Orders - December 2020'!$C$2:$C$2047,Worksheet!$F241),"-")</f>
        <v>-</v>
      </c>
      <c r="CY241" s="51" t="str">
        <f>IFERROR(AVERAGEIFS('Orders - December 2020'!$I$2:$I$2047,'Orders - December 2020'!$H$2:$H$2047,Worksheet!CY$3,'Orders - December 2020'!$C$2:$C$2047,Worksheet!$F241),"-")</f>
        <v>-</v>
      </c>
      <c r="CZ241" s="51" t="str">
        <f>IFERROR(AVERAGEIFS('Orders - December 2020'!$I$2:$I$2047,'Orders - December 2020'!$H$2:$H$2047,Worksheet!CZ$3,'Orders - December 2020'!$C$2:$C$2047,Worksheet!$F241),"-")</f>
        <v>-</v>
      </c>
      <c r="DA241" s="51" t="str">
        <f>IFERROR(AVERAGEIFS('Orders - December 2020'!$I$2:$I$2047,'Orders - December 2020'!$H$2:$H$2047,Worksheet!DA$3,'Orders - December 2020'!$C$2:$C$2047,Worksheet!$F241),"-")</f>
        <v>-</v>
      </c>
      <c r="DB241" s="51" t="str">
        <f>IFERROR(AVERAGEIFS('Orders - December 2020'!$I$2:$I$2047,'Orders - December 2020'!$H$2:$H$2047,Worksheet!DB$3,'Orders - December 2020'!$C$2:$C$2047,Worksheet!$F241),"-")</f>
        <v>-</v>
      </c>
      <c r="DC241" s="51" t="str">
        <f>IFERROR(AVERAGEIFS('Orders - December 2020'!$I$2:$I$2047,'Orders - December 2020'!$H$2:$H$2047,Worksheet!DC$3,'Orders - December 2020'!$C$2:$C$2047,Worksheet!$F241),"-")</f>
        <v>-</v>
      </c>
      <c r="DD241" s="51" t="str">
        <f>IFERROR(AVERAGEIFS('Orders - December 2020'!$I$2:$I$2047,'Orders - December 2020'!$H$2:$H$2047,Worksheet!DD$3,'Orders - December 2020'!$C$2:$C$2047,Worksheet!$F241),"-")</f>
        <v>-</v>
      </c>
      <c r="DE241" s="51" t="str">
        <f>IFERROR(AVERAGEIFS('Orders - December 2020'!$I$2:$I$2047,'Orders - December 2020'!$H$2:$H$2047,Worksheet!DE$3,'Orders - December 2020'!$C$2:$C$2047,Worksheet!$F241),"-")</f>
        <v>-</v>
      </c>
      <c r="DF241" s="51" t="str">
        <f>IFERROR(AVERAGEIFS('Orders - December 2020'!$I$2:$I$2047,'Orders - December 2020'!$H$2:$H$2047,Worksheet!DF$3,'Orders - December 2020'!$C$2:$C$2047,Worksheet!$F241),"-")</f>
        <v>-</v>
      </c>
      <c r="DG241" s="51" t="str">
        <f>IFERROR(AVERAGEIFS('Orders - December 2020'!$I$2:$I$2047,'Orders - December 2020'!$H$2:$H$2047,Worksheet!DG$3,'Orders - December 2020'!$C$2:$C$2047,Worksheet!$F241),"-")</f>
        <v>-</v>
      </c>
      <c r="DH241" s="51" t="str">
        <f>IFERROR(AVERAGEIFS('Orders - December 2020'!$I$2:$I$2047,'Orders - December 2020'!$H$2:$H$2047,Worksheet!DH$3,'Orders - December 2020'!$C$2:$C$2047,Worksheet!$F241),"-")</f>
        <v>-</v>
      </c>
      <c r="DI241" s="51" t="str">
        <f>IFERROR(AVERAGEIFS('Orders - December 2020'!$I$2:$I$2047,'Orders - December 2020'!$H$2:$H$2047,Worksheet!DI$3,'Orders - December 2020'!$C$2:$C$2047,Worksheet!$F241),"-")</f>
        <v>-</v>
      </c>
      <c r="DJ241" s="51" t="str">
        <f>IFERROR(AVERAGEIFS('Orders - December 2020'!$I$2:$I$2047,'Orders - December 2020'!$H$2:$H$2047,Worksheet!DJ$3,'Orders - December 2020'!$C$2:$C$2047,Worksheet!$F241),"-")</f>
        <v>-</v>
      </c>
      <c r="DK241" s="51" t="str">
        <f>IFERROR(AVERAGEIFS('Orders - December 2020'!$I$2:$I$2047,'Orders - December 2020'!$H$2:$H$2047,Worksheet!DK$3,'Orders - December 2020'!$C$2:$C$2047,Worksheet!$F241),"-")</f>
        <v>-</v>
      </c>
      <c r="DL241" s="51" t="str">
        <f>IFERROR(AVERAGEIFS('Orders - December 2020'!$I$2:$I$2047,'Orders - December 2020'!$H$2:$H$2047,Worksheet!DL$3,'Orders - December 2020'!$C$2:$C$2047,Worksheet!$F241),"-")</f>
        <v>-</v>
      </c>
      <c r="DM241" s="51" t="str">
        <f>IFERROR(AVERAGEIFS('Orders - December 2020'!$I$2:$I$2047,'Orders - December 2020'!$H$2:$H$2047,Worksheet!DM$3,'Orders - December 2020'!$C$2:$C$2047,Worksheet!$F241),"-")</f>
        <v>-</v>
      </c>
      <c r="DN241" s="51" t="str">
        <f>IFERROR(AVERAGEIFS('Orders - December 2020'!$I$2:$I$2047,'Orders - December 2020'!$H$2:$H$2047,Worksheet!DN$3,'Orders - December 2020'!$C$2:$C$2047,Worksheet!$F241),"-")</f>
        <v>-</v>
      </c>
      <c r="DO241" s="51" t="str">
        <f>IFERROR(AVERAGEIFS('Orders - December 2020'!$I$2:$I$2047,'Orders - December 2020'!$H$2:$H$2047,Worksheet!DO$3,'Orders - December 2020'!$C$2:$C$2047,Worksheet!$F241),"-")</f>
        <v>-</v>
      </c>
      <c r="DP241" s="51" t="str">
        <f>IFERROR(AVERAGEIFS('Orders - December 2020'!$I$2:$I$2047,'Orders - December 2020'!$H$2:$H$2047,Worksheet!DP$3,'Orders - December 2020'!$C$2:$C$2047,Worksheet!$F241),"-")</f>
        <v>-</v>
      </c>
      <c r="DQ241" s="51" t="str">
        <f>IFERROR(AVERAGEIFS('Orders - December 2020'!$I$2:$I$2047,'Orders - December 2020'!$H$2:$H$2047,Worksheet!DQ$3,'Orders - December 2020'!$C$2:$C$2047,Worksheet!$F241),"-")</f>
        <v>-</v>
      </c>
      <c r="DR241" s="51" t="str">
        <f>IFERROR(AVERAGEIFS('Orders - December 2020'!$I$2:$I$2047,'Orders - December 2020'!$H$2:$H$2047,Worksheet!DR$3,'Orders - December 2020'!$C$2:$C$2047,Worksheet!$F241),"-")</f>
        <v>-</v>
      </c>
      <c r="DS241" s="51" t="str">
        <f>IFERROR(AVERAGEIFS('Orders - December 2020'!$I$2:$I$2047,'Orders - December 2020'!$H$2:$H$2047,Worksheet!DS$3,'Orders - December 2020'!$C$2:$C$2047,Worksheet!$F241),"-")</f>
        <v>-</v>
      </c>
      <c r="DT241" s="51" t="str">
        <f>IFERROR(AVERAGEIFS('Orders - December 2020'!$I$2:$I$2047,'Orders - December 2020'!$H$2:$H$2047,Worksheet!DT$3,'Orders - December 2020'!$C$2:$C$2047,Worksheet!$F241),"-")</f>
        <v>-</v>
      </c>
      <c r="DU241" s="51" t="str">
        <f>IFERROR(AVERAGEIFS('Orders - December 2020'!$I$2:$I$2047,'Orders - December 2020'!$H$2:$H$2047,Worksheet!DU$3,'Orders - December 2020'!$C$2:$C$2047,Worksheet!$F241),"-")</f>
        <v>-</v>
      </c>
      <c r="DV241" s="51" t="str">
        <f>IFERROR(AVERAGEIFS('Orders - December 2020'!$I$2:$I$2047,'Orders - December 2020'!$H$2:$H$2047,Worksheet!DV$3,'Orders - December 2020'!$C$2:$C$2047,Worksheet!$F241),"-")</f>
        <v>-</v>
      </c>
      <c r="DW241" s="51" t="str">
        <f>IFERROR(AVERAGEIFS('Orders - December 2020'!$I$2:$I$2047,'Orders - December 2020'!$H$2:$H$2047,Worksheet!DW$3,'Orders - December 2020'!$C$2:$C$2047,Worksheet!$F241),"-")</f>
        <v>-</v>
      </c>
      <c r="DX241" s="51" t="str">
        <f>IFERROR(AVERAGEIFS('Orders - December 2020'!$I$2:$I$2047,'Orders - December 2020'!$H$2:$H$2047,Worksheet!DX$3,'Orders - December 2020'!$C$2:$C$2047,Worksheet!$F241),"-")</f>
        <v>-</v>
      </c>
      <c r="DY241" s="51" t="str">
        <f>IFERROR(AVERAGEIFS('Orders - December 2020'!$I$2:$I$2047,'Orders - December 2020'!$H$2:$H$2047,Worksheet!DY$3,'Orders - December 2020'!$C$2:$C$2047,Worksheet!$F241),"-")</f>
        <v>-</v>
      </c>
      <c r="DZ241" s="51" t="str">
        <f>IFERROR(AVERAGEIFS('Orders - December 2020'!$I$2:$I$2047,'Orders - December 2020'!$H$2:$H$2047,Worksheet!DZ$3,'Orders - December 2020'!$C$2:$C$2047,Worksheet!$F241),"-")</f>
        <v>-</v>
      </c>
      <c r="EA241" s="51" t="str">
        <f>IFERROR(AVERAGEIFS('Orders - December 2020'!$I$2:$I$2047,'Orders - December 2020'!$H$2:$H$2047,Worksheet!EA$3,'Orders - December 2020'!$C$2:$C$2047,Worksheet!$F241),"-")</f>
        <v>-</v>
      </c>
      <c r="EB241" s="51" t="str">
        <f>IFERROR(AVERAGEIFS('Orders - December 2020'!$I$2:$I$2047,'Orders - December 2020'!$H$2:$H$2047,Worksheet!EB$3,'Orders - December 2020'!$C$2:$C$2047,Worksheet!$F241),"-")</f>
        <v>-</v>
      </c>
      <c r="EC241" s="51">
        <f>IFERROR(AVERAGEIFS('Orders - December 2020'!$I$2:$I$2047,'Orders - December 2020'!$H$2:$H$2047,Worksheet!EC$3,'Orders - December 2020'!$C$2:$C$2047,Worksheet!$F241),"-")</f>
        <v>2</v>
      </c>
      <c r="ED241" s="51" t="str">
        <f>IFERROR(AVERAGEIFS('Orders - December 2020'!$I$2:$I$2047,'Orders - December 2020'!$H$2:$H$2047,Worksheet!ED$3,'Orders - December 2020'!$C$2:$C$2047,Worksheet!$F241),"-")</f>
        <v>-</v>
      </c>
      <c r="EE241" s="51" t="str">
        <f>IFERROR(AVERAGEIFS('Orders - December 2020'!$I$2:$I$2047,'Orders - December 2020'!$H$2:$H$2047,Worksheet!EE$3,'Orders - December 2020'!$C$2:$C$2047,Worksheet!$F241),"-")</f>
        <v>-</v>
      </c>
      <c r="EF241" s="51" t="str">
        <f>IFERROR(AVERAGEIFS('Orders - December 2020'!$I$2:$I$2047,'Orders - December 2020'!$H$2:$H$2047,Worksheet!EF$3,'Orders - December 2020'!$C$2:$C$2047,Worksheet!$F241),"-")</f>
        <v>-</v>
      </c>
      <c r="EG241" s="51" t="str">
        <f>IFERROR(AVERAGEIFS('Orders - December 2020'!$I$2:$I$2047,'Orders - December 2020'!$H$2:$H$2047,Worksheet!EG$3,'Orders - December 2020'!$C$2:$C$2047,Worksheet!$F241),"-")</f>
        <v>-</v>
      </c>
      <c r="EH241" s="51" t="str">
        <f>IFERROR(AVERAGEIFS('Orders - December 2020'!$I$2:$I$2047,'Orders - December 2020'!$H$2:$H$2047,Worksheet!EH$3,'Orders - December 2020'!$C$2:$C$2047,Worksheet!$F241),"-")</f>
        <v>-</v>
      </c>
      <c r="EI241" s="51" t="str">
        <f>IFERROR(AVERAGEIFS('Orders - December 2020'!$I$2:$I$2047,'Orders - December 2020'!$H$2:$H$2047,Worksheet!EI$3,'Orders - December 2020'!$C$2:$C$2047,Worksheet!$F241),"-")</f>
        <v>-</v>
      </c>
      <c r="EJ241" s="51" t="str">
        <f>IFERROR(AVERAGEIFS('Orders - December 2020'!$I$2:$I$2047,'Orders - December 2020'!$H$2:$H$2047,Worksheet!EJ$3,'Orders - December 2020'!$C$2:$C$2047,Worksheet!$F241),"-")</f>
        <v>-</v>
      </c>
      <c r="EK241" s="51" t="str">
        <f>IFERROR(AVERAGEIFS('Orders - December 2020'!$I$2:$I$2047,'Orders - December 2020'!$H$2:$H$2047,Worksheet!EK$3,'Orders - December 2020'!$C$2:$C$2047,Worksheet!$F241),"-")</f>
        <v>-</v>
      </c>
      <c r="EL241" s="51" t="str">
        <f>IFERROR(AVERAGEIFS('Orders - December 2020'!$I$2:$I$2047,'Orders - December 2020'!$H$2:$H$2047,Worksheet!EL$3,'Orders - December 2020'!$C$2:$C$2047,Worksheet!$F241),"-")</f>
        <v>-</v>
      </c>
      <c r="EM241" s="51" t="str">
        <f>IFERROR(AVERAGEIFS('Orders - December 2020'!$I$2:$I$2047,'Orders - December 2020'!$H$2:$H$2047,Worksheet!EM$3,'Orders - December 2020'!$C$2:$C$2047,Worksheet!$F241),"-")</f>
        <v>-</v>
      </c>
      <c r="EN241" s="51" t="str">
        <f>IFERROR(AVERAGEIFS('Orders - December 2020'!$I$2:$I$2047,'Orders - December 2020'!$H$2:$H$2047,Worksheet!EN$3,'Orders - December 2020'!$C$2:$C$2047,Worksheet!$F241),"-")</f>
        <v>-</v>
      </c>
      <c r="EO241" s="51" t="str">
        <f>IFERROR(AVERAGEIFS('Orders - December 2020'!$I$2:$I$2047,'Orders - December 2020'!$H$2:$H$2047,Worksheet!EO$3,'Orders - December 2020'!$C$2:$C$2047,Worksheet!$F241),"-")</f>
        <v>-</v>
      </c>
      <c r="EP241" s="51" t="str">
        <f>IFERROR(AVERAGEIFS('Orders - December 2020'!$I$2:$I$2047,'Orders - December 2020'!$H$2:$H$2047,Worksheet!EP$3,'Orders - December 2020'!$C$2:$C$2047,Worksheet!$F241),"-")</f>
        <v>-</v>
      </c>
      <c r="EQ241" s="51" t="str">
        <f>IFERROR(AVERAGEIFS('Orders - December 2020'!$I$2:$I$2047,'Orders - December 2020'!$H$2:$H$2047,Worksheet!EQ$3,'Orders - December 2020'!$C$2:$C$2047,Worksheet!$F241),"-")</f>
        <v>-</v>
      </c>
      <c r="ER241" s="51" t="str">
        <f>IFERROR(AVERAGEIFS('Orders - December 2020'!$I$2:$I$2047,'Orders - December 2020'!$H$2:$H$2047,Worksheet!ER$3,'Orders - December 2020'!$C$2:$C$2047,Worksheet!$F241),"-")</f>
        <v>-</v>
      </c>
      <c r="ES241" s="51" t="str">
        <f>IFERROR(AVERAGEIFS('Orders - December 2020'!$I$2:$I$2047,'Orders - December 2020'!$H$2:$H$2047,Worksheet!ES$3,'Orders - December 2020'!$C$2:$C$2047,Worksheet!$F241),"-")</f>
        <v>-</v>
      </c>
      <c r="ET241" s="51" t="str">
        <f>IFERROR(AVERAGEIFS('Orders - December 2020'!$I$2:$I$2047,'Orders - December 2020'!$H$2:$H$2047,Worksheet!ET$3,'Orders - December 2020'!$C$2:$C$2047,Worksheet!$F241),"-")</f>
        <v>-</v>
      </c>
      <c r="EU241" s="51" t="str">
        <f>IFERROR(AVERAGEIFS('Orders - December 2020'!$I$2:$I$2047,'Orders - December 2020'!$H$2:$H$2047,Worksheet!EU$3,'Orders - December 2020'!$C$2:$C$2047,Worksheet!$F241),"-")</f>
        <v>-</v>
      </c>
      <c r="EV241" s="51" t="str">
        <f>IFERROR(AVERAGEIFS('Orders - December 2020'!$I$2:$I$2047,'Orders - December 2020'!$H$2:$H$2047,Worksheet!EV$3,'Orders - December 2020'!$C$2:$C$2047,Worksheet!$F241),"-")</f>
        <v>-</v>
      </c>
      <c r="EW241" s="51" t="str">
        <f>IFERROR(AVERAGEIFS('Orders - December 2020'!$I$2:$I$2047,'Orders - December 2020'!$H$2:$H$2047,Worksheet!EW$3,'Orders - December 2020'!$C$2:$C$2047,Worksheet!$F241),"-")</f>
        <v>-</v>
      </c>
      <c r="EX241" s="51" t="str">
        <f>IFERROR(AVERAGEIFS('Orders - December 2020'!$I$2:$I$2047,'Orders - December 2020'!$H$2:$H$2047,Worksheet!EX$3,'Orders - December 2020'!$C$2:$C$2047,Worksheet!$F241),"-")</f>
        <v>-</v>
      </c>
      <c r="EY241" s="51" t="str">
        <f>IFERROR(AVERAGEIFS('Orders - December 2020'!$I$2:$I$2047,'Orders - December 2020'!$H$2:$H$2047,Worksheet!EY$3,'Orders - December 2020'!$C$2:$C$2047,Worksheet!$F241),"-")</f>
        <v>-</v>
      </c>
      <c r="EZ241" s="51" t="str">
        <f>IFERROR(AVERAGEIFS('Orders - December 2020'!$I$2:$I$2047,'Orders - December 2020'!$H$2:$H$2047,Worksheet!EZ$3,'Orders - December 2020'!$C$2:$C$2047,Worksheet!$F241),"-")</f>
        <v>-</v>
      </c>
      <c r="FA241" s="51" t="str">
        <f>IFERROR(AVERAGEIFS('Orders - December 2020'!$I$2:$I$2047,'Orders - December 2020'!$H$2:$H$2047,Worksheet!FA$3,'Orders - December 2020'!$C$2:$C$2047,Worksheet!$F241),"-")</f>
        <v>-</v>
      </c>
      <c r="FB241" s="51" t="str">
        <f>IFERROR(AVERAGEIFS('Orders - December 2020'!$I$2:$I$2047,'Orders - December 2020'!$H$2:$H$2047,Worksheet!FB$3,'Orders - December 2020'!$C$2:$C$2047,Worksheet!$F241),"-")</f>
        <v>-</v>
      </c>
      <c r="FC241" s="51" t="str">
        <f>IFERROR(AVERAGEIFS('Orders - December 2020'!$I$2:$I$2047,'Orders - December 2020'!$H$2:$H$2047,Worksheet!FC$3,'Orders - December 2020'!$C$2:$C$2047,Worksheet!$F241),"-")</f>
        <v>-</v>
      </c>
      <c r="FD241" s="51" t="str">
        <f>IFERROR(AVERAGEIFS('Orders - December 2020'!$I$2:$I$2047,'Orders - December 2020'!$H$2:$H$2047,Worksheet!FD$3,'Orders - December 2020'!$C$2:$C$2047,Worksheet!$F241),"-")</f>
        <v>-</v>
      </c>
      <c r="FE241" s="51" t="str">
        <f>IFERROR(AVERAGEIFS('Orders - December 2020'!$I$2:$I$2047,'Orders - December 2020'!$H$2:$H$2047,Worksheet!FE$3,'Orders - December 2020'!$C$2:$C$2047,Worksheet!$F241),"-")</f>
        <v>-</v>
      </c>
      <c r="FF241" s="51" t="str">
        <f>IFERROR(AVERAGEIFS('Orders - December 2020'!$I$2:$I$2047,'Orders - December 2020'!$H$2:$H$2047,Worksheet!FF$3,'Orders - December 2020'!$C$2:$C$2047,Worksheet!$F241),"-")</f>
        <v>-</v>
      </c>
      <c r="FG241" s="52" t="str">
        <f>IFERROR(AVERAGEIFS('Orders - December 2020'!$I$2:$I$2047,'Orders - December 2020'!$H$2:$H$2047,Worksheet!FG$3,'Orders - December 2020'!$C$2:$C$2047,Worksheet!$F241),"-")</f>
        <v>-</v>
      </c>
    </row>
    <row r="242" spans="6:163">
      <c r="F242" s="45" t="str">
        <v>oloruntosin Minimart</v>
      </c>
      <c r="G242" s="50" t="str">
        <f>IFERROR(AVERAGEIFS('Orders - December 2020'!$I$2:$I$2047,'Orders - December 2020'!$H$2:$H$2047,Worksheet!G$3,'Orders - December 2020'!$C$2:$C$2047,Worksheet!$F242),"-")</f>
        <v>-</v>
      </c>
      <c r="H242" s="51" t="str">
        <f>IFERROR(AVERAGEIFS('Orders - December 2020'!$I$2:$I$2047,'Orders - December 2020'!$H$2:$H$2047,Worksheet!H$3,'Orders - December 2020'!$C$2:$C$2047,Worksheet!$F242),"-")</f>
        <v>-</v>
      </c>
      <c r="I242" s="51" t="str">
        <f>IFERROR(AVERAGEIFS('Orders - December 2020'!$I$2:$I$2047,'Orders - December 2020'!$H$2:$H$2047,Worksheet!I$3,'Orders - December 2020'!$C$2:$C$2047,Worksheet!$F242),"-")</f>
        <v>-</v>
      </c>
      <c r="J242" s="51" t="str">
        <f>IFERROR(AVERAGEIFS('Orders - December 2020'!$I$2:$I$2047,'Orders - December 2020'!$H$2:$H$2047,Worksheet!J$3,'Orders - December 2020'!$C$2:$C$2047,Worksheet!$F242),"-")</f>
        <v>-</v>
      </c>
      <c r="K242" s="51" t="str">
        <f>IFERROR(AVERAGEIFS('Orders - December 2020'!$I$2:$I$2047,'Orders - December 2020'!$H$2:$H$2047,Worksheet!K$3,'Orders - December 2020'!$C$2:$C$2047,Worksheet!$F242),"-")</f>
        <v>-</v>
      </c>
      <c r="L242" s="51" t="str">
        <f>IFERROR(AVERAGEIFS('Orders - December 2020'!$I$2:$I$2047,'Orders - December 2020'!$H$2:$H$2047,Worksheet!L$3,'Orders - December 2020'!$C$2:$C$2047,Worksheet!$F242),"-")</f>
        <v>-</v>
      </c>
      <c r="M242" s="51" t="str">
        <f>IFERROR(AVERAGEIFS('Orders - December 2020'!$I$2:$I$2047,'Orders - December 2020'!$H$2:$H$2047,Worksheet!M$3,'Orders - December 2020'!$C$2:$C$2047,Worksheet!$F242),"-")</f>
        <v>-</v>
      </c>
      <c r="N242" s="51" t="str">
        <f>IFERROR(AVERAGEIFS('Orders - December 2020'!$I$2:$I$2047,'Orders - December 2020'!$H$2:$H$2047,Worksheet!N$3,'Orders - December 2020'!$C$2:$C$2047,Worksheet!$F242),"-")</f>
        <v>-</v>
      </c>
      <c r="O242" s="51" t="str">
        <f>IFERROR(AVERAGEIFS('Orders - December 2020'!$I$2:$I$2047,'Orders - December 2020'!$H$2:$H$2047,Worksheet!O$3,'Orders - December 2020'!$C$2:$C$2047,Worksheet!$F242),"-")</f>
        <v>-</v>
      </c>
      <c r="P242" s="51" t="str">
        <f>IFERROR(AVERAGEIFS('Orders - December 2020'!$I$2:$I$2047,'Orders - December 2020'!$H$2:$H$2047,Worksheet!P$3,'Orders - December 2020'!$C$2:$C$2047,Worksheet!$F242),"-")</f>
        <v>-</v>
      </c>
      <c r="Q242" s="51" t="str">
        <f>IFERROR(AVERAGEIFS('Orders - December 2020'!$I$2:$I$2047,'Orders - December 2020'!$H$2:$H$2047,Worksheet!Q$3,'Orders - December 2020'!$C$2:$C$2047,Worksheet!$F242),"-")</f>
        <v>-</v>
      </c>
      <c r="R242" s="51" t="str">
        <f>IFERROR(AVERAGEIFS('Orders - December 2020'!$I$2:$I$2047,'Orders - December 2020'!$H$2:$H$2047,Worksheet!R$3,'Orders - December 2020'!$C$2:$C$2047,Worksheet!$F242),"-")</f>
        <v>-</v>
      </c>
      <c r="S242" s="51" t="str">
        <f>IFERROR(AVERAGEIFS('Orders - December 2020'!$I$2:$I$2047,'Orders - December 2020'!$H$2:$H$2047,Worksheet!S$3,'Orders - December 2020'!$C$2:$C$2047,Worksheet!$F242),"-")</f>
        <v>-</v>
      </c>
      <c r="T242" s="51" t="str">
        <f>IFERROR(AVERAGEIFS('Orders - December 2020'!$I$2:$I$2047,'Orders - December 2020'!$H$2:$H$2047,Worksheet!T$3,'Orders - December 2020'!$C$2:$C$2047,Worksheet!$F242),"-")</f>
        <v>-</v>
      </c>
      <c r="U242" s="51" t="str">
        <f>IFERROR(AVERAGEIFS('Orders - December 2020'!$I$2:$I$2047,'Orders - December 2020'!$H$2:$H$2047,Worksheet!U$3,'Orders - December 2020'!$C$2:$C$2047,Worksheet!$F242),"-")</f>
        <v>-</v>
      </c>
      <c r="V242" s="51" t="str">
        <f>IFERROR(AVERAGEIFS('Orders - December 2020'!$I$2:$I$2047,'Orders - December 2020'!$H$2:$H$2047,Worksheet!V$3,'Orders - December 2020'!$C$2:$C$2047,Worksheet!$F242),"-")</f>
        <v>-</v>
      </c>
      <c r="W242" s="51" t="str">
        <f>IFERROR(AVERAGEIFS('Orders - December 2020'!$I$2:$I$2047,'Orders - December 2020'!$H$2:$H$2047,Worksheet!W$3,'Orders - December 2020'!$C$2:$C$2047,Worksheet!$F242),"-")</f>
        <v>-</v>
      </c>
      <c r="X242" s="51" t="str">
        <f>IFERROR(AVERAGEIFS('Orders - December 2020'!$I$2:$I$2047,'Orders - December 2020'!$H$2:$H$2047,Worksheet!X$3,'Orders - December 2020'!$C$2:$C$2047,Worksheet!$F242),"-")</f>
        <v>-</v>
      </c>
      <c r="Y242" s="51" t="str">
        <f>IFERROR(AVERAGEIFS('Orders - December 2020'!$I$2:$I$2047,'Orders - December 2020'!$H$2:$H$2047,Worksheet!Y$3,'Orders - December 2020'!$C$2:$C$2047,Worksheet!$F242),"-")</f>
        <v>-</v>
      </c>
      <c r="Z242" s="51" t="str">
        <f>IFERROR(AVERAGEIFS('Orders - December 2020'!$I$2:$I$2047,'Orders - December 2020'!$H$2:$H$2047,Worksheet!Z$3,'Orders - December 2020'!$C$2:$C$2047,Worksheet!$F242),"-")</f>
        <v>-</v>
      </c>
      <c r="AA242" s="51" t="str">
        <f>IFERROR(AVERAGEIFS('Orders - December 2020'!$I$2:$I$2047,'Orders - December 2020'!$H$2:$H$2047,Worksheet!AA$3,'Orders - December 2020'!$C$2:$C$2047,Worksheet!$F242),"-")</f>
        <v>-</v>
      </c>
      <c r="AB242" s="51" t="str">
        <f>IFERROR(AVERAGEIFS('Orders - December 2020'!$I$2:$I$2047,'Orders - December 2020'!$H$2:$H$2047,Worksheet!AB$3,'Orders - December 2020'!$C$2:$C$2047,Worksheet!$F242),"-")</f>
        <v>-</v>
      </c>
      <c r="AC242" s="51" t="str">
        <f>IFERROR(AVERAGEIFS('Orders - December 2020'!$I$2:$I$2047,'Orders - December 2020'!$H$2:$H$2047,Worksheet!AC$3,'Orders - December 2020'!$C$2:$C$2047,Worksheet!$F242),"-")</f>
        <v>-</v>
      </c>
      <c r="AD242" s="51" t="str">
        <f>IFERROR(AVERAGEIFS('Orders - December 2020'!$I$2:$I$2047,'Orders - December 2020'!$H$2:$H$2047,Worksheet!AD$3,'Orders - December 2020'!$C$2:$C$2047,Worksheet!$F242),"-")</f>
        <v>-</v>
      </c>
      <c r="AE242" s="51" t="str">
        <f>IFERROR(AVERAGEIFS('Orders - December 2020'!$I$2:$I$2047,'Orders - December 2020'!$H$2:$H$2047,Worksheet!AE$3,'Orders - December 2020'!$C$2:$C$2047,Worksheet!$F242),"-")</f>
        <v>-</v>
      </c>
      <c r="AF242" s="51" t="str">
        <f>IFERROR(AVERAGEIFS('Orders - December 2020'!$I$2:$I$2047,'Orders - December 2020'!$H$2:$H$2047,Worksheet!AF$3,'Orders - December 2020'!$C$2:$C$2047,Worksheet!$F242),"-")</f>
        <v>-</v>
      </c>
      <c r="AG242" s="51" t="str">
        <f>IFERROR(AVERAGEIFS('Orders - December 2020'!$I$2:$I$2047,'Orders - December 2020'!$H$2:$H$2047,Worksheet!AG$3,'Orders - December 2020'!$C$2:$C$2047,Worksheet!$F242),"-")</f>
        <v>-</v>
      </c>
      <c r="AH242" s="51" t="str">
        <f>IFERROR(AVERAGEIFS('Orders - December 2020'!$I$2:$I$2047,'Orders - December 2020'!$H$2:$H$2047,Worksheet!AH$3,'Orders - December 2020'!$C$2:$C$2047,Worksheet!$F242),"-")</f>
        <v>-</v>
      </c>
      <c r="AI242" s="51" t="str">
        <f>IFERROR(AVERAGEIFS('Orders - December 2020'!$I$2:$I$2047,'Orders - December 2020'!$H$2:$H$2047,Worksheet!AI$3,'Orders - December 2020'!$C$2:$C$2047,Worksheet!$F242),"-")</f>
        <v>-</v>
      </c>
      <c r="AJ242" s="51" t="str">
        <f>IFERROR(AVERAGEIFS('Orders - December 2020'!$I$2:$I$2047,'Orders - December 2020'!$H$2:$H$2047,Worksheet!AJ$3,'Orders - December 2020'!$C$2:$C$2047,Worksheet!$F242),"-")</f>
        <v>-</v>
      </c>
      <c r="AK242" s="51" t="str">
        <f>IFERROR(AVERAGEIFS('Orders - December 2020'!$I$2:$I$2047,'Orders - December 2020'!$H$2:$H$2047,Worksheet!AK$3,'Orders - December 2020'!$C$2:$C$2047,Worksheet!$F242),"-")</f>
        <v>-</v>
      </c>
      <c r="AL242" s="51" t="str">
        <f>IFERROR(AVERAGEIFS('Orders - December 2020'!$I$2:$I$2047,'Orders - December 2020'!$H$2:$H$2047,Worksheet!AL$3,'Orders - December 2020'!$C$2:$C$2047,Worksheet!$F242),"-")</f>
        <v>-</v>
      </c>
      <c r="AM242" s="51" t="str">
        <f>IFERROR(AVERAGEIFS('Orders - December 2020'!$I$2:$I$2047,'Orders - December 2020'!$H$2:$H$2047,Worksheet!AM$3,'Orders - December 2020'!$C$2:$C$2047,Worksheet!$F242),"-")</f>
        <v>-</v>
      </c>
      <c r="AN242" s="51" t="str">
        <f>IFERROR(AVERAGEIFS('Orders - December 2020'!$I$2:$I$2047,'Orders - December 2020'!$H$2:$H$2047,Worksheet!AN$3,'Orders - December 2020'!$C$2:$C$2047,Worksheet!$F242),"-")</f>
        <v>-</v>
      </c>
      <c r="AO242" s="51" t="str">
        <f>IFERROR(AVERAGEIFS('Orders - December 2020'!$I$2:$I$2047,'Orders - December 2020'!$H$2:$H$2047,Worksheet!AO$3,'Orders - December 2020'!$C$2:$C$2047,Worksheet!$F242),"-")</f>
        <v>-</v>
      </c>
      <c r="AP242" s="51" t="str">
        <f>IFERROR(AVERAGEIFS('Orders - December 2020'!$I$2:$I$2047,'Orders - December 2020'!$H$2:$H$2047,Worksheet!AP$3,'Orders - December 2020'!$C$2:$C$2047,Worksheet!$F242),"-")</f>
        <v>-</v>
      </c>
      <c r="AQ242" s="51" t="str">
        <f>IFERROR(AVERAGEIFS('Orders - December 2020'!$I$2:$I$2047,'Orders - December 2020'!$H$2:$H$2047,Worksheet!AQ$3,'Orders - December 2020'!$C$2:$C$2047,Worksheet!$F242),"-")</f>
        <v>-</v>
      </c>
      <c r="AR242" s="51" t="str">
        <f>IFERROR(AVERAGEIFS('Orders - December 2020'!$I$2:$I$2047,'Orders - December 2020'!$H$2:$H$2047,Worksheet!AR$3,'Orders - December 2020'!$C$2:$C$2047,Worksheet!$F242),"-")</f>
        <v>-</v>
      </c>
      <c r="AS242" s="51" t="str">
        <f>IFERROR(AVERAGEIFS('Orders - December 2020'!$I$2:$I$2047,'Orders - December 2020'!$H$2:$H$2047,Worksheet!AS$3,'Orders - December 2020'!$C$2:$C$2047,Worksheet!$F242),"-")</f>
        <v>-</v>
      </c>
      <c r="AT242" s="51" t="str">
        <f>IFERROR(AVERAGEIFS('Orders - December 2020'!$I$2:$I$2047,'Orders - December 2020'!$H$2:$H$2047,Worksheet!AT$3,'Orders - December 2020'!$C$2:$C$2047,Worksheet!$F242),"-")</f>
        <v>-</v>
      </c>
      <c r="AU242" s="51" t="str">
        <f>IFERROR(AVERAGEIFS('Orders - December 2020'!$I$2:$I$2047,'Orders - December 2020'!$H$2:$H$2047,Worksheet!AU$3,'Orders - December 2020'!$C$2:$C$2047,Worksheet!$F242),"-")</f>
        <v>-</v>
      </c>
      <c r="AV242" s="51" t="str">
        <f>IFERROR(AVERAGEIFS('Orders - December 2020'!$I$2:$I$2047,'Orders - December 2020'!$H$2:$H$2047,Worksheet!AV$3,'Orders - December 2020'!$C$2:$C$2047,Worksheet!$F242),"-")</f>
        <v>-</v>
      </c>
      <c r="AW242" s="51" t="str">
        <f>IFERROR(AVERAGEIFS('Orders - December 2020'!$I$2:$I$2047,'Orders - December 2020'!$H$2:$H$2047,Worksheet!AW$3,'Orders - December 2020'!$C$2:$C$2047,Worksheet!$F242),"-")</f>
        <v>-</v>
      </c>
      <c r="AX242" s="51" t="str">
        <f>IFERROR(AVERAGEIFS('Orders - December 2020'!$I$2:$I$2047,'Orders - December 2020'!$H$2:$H$2047,Worksheet!AX$3,'Orders - December 2020'!$C$2:$C$2047,Worksheet!$F242),"-")</f>
        <v>-</v>
      </c>
      <c r="AY242" s="51" t="str">
        <f>IFERROR(AVERAGEIFS('Orders - December 2020'!$I$2:$I$2047,'Orders - December 2020'!$H$2:$H$2047,Worksheet!AY$3,'Orders - December 2020'!$C$2:$C$2047,Worksheet!$F242),"-")</f>
        <v>-</v>
      </c>
      <c r="AZ242" s="51" t="str">
        <f>IFERROR(AVERAGEIFS('Orders - December 2020'!$I$2:$I$2047,'Orders - December 2020'!$H$2:$H$2047,Worksheet!AZ$3,'Orders - December 2020'!$C$2:$C$2047,Worksheet!$F242),"-")</f>
        <v>-</v>
      </c>
      <c r="BA242" s="51" t="str">
        <f>IFERROR(AVERAGEIFS('Orders - December 2020'!$I$2:$I$2047,'Orders - December 2020'!$H$2:$H$2047,Worksheet!BA$3,'Orders - December 2020'!$C$2:$C$2047,Worksheet!$F242),"-")</f>
        <v>-</v>
      </c>
      <c r="BB242" s="51" t="str">
        <f>IFERROR(AVERAGEIFS('Orders - December 2020'!$I$2:$I$2047,'Orders - December 2020'!$H$2:$H$2047,Worksheet!BB$3,'Orders - December 2020'!$C$2:$C$2047,Worksheet!$F242),"-")</f>
        <v>-</v>
      </c>
      <c r="BC242" s="51" t="str">
        <f>IFERROR(AVERAGEIFS('Orders - December 2020'!$I$2:$I$2047,'Orders - December 2020'!$H$2:$H$2047,Worksheet!BC$3,'Orders - December 2020'!$C$2:$C$2047,Worksheet!$F242),"-")</f>
        <v>-</v>
      </c>
      <c r="BD242" s="51" t="str">
        <f>IFERROR(AVERAGEIFS('Orders - December 2020'!$I$2:$I$2047,'Orders - December 2020'!$H$2:$H$2047,Worksheet!BD$3,'Orders - December 2020'!$C$2:$C$2047,Worksheet!$F242),"-")</f>
        <v>-</v>
      </c>
      <c r="BE242" s="51" t="str">
        <f>IFERROR(AVERAGEIFS('Orders - December 2020'!$I$2:$I$2047,'Orders - December 2020'!$H$2:$H$2047,Worksheet!BE$3,'Orders - December 2020'!$C$2:$C$2047,Worksheet!$F242),"-")</f>
        <v>-</v>
      </c>
      <c r="BF242" s="51" t="str">
        <f>IFERROR(AVERAGEIFS('Orders - December 2020'!$I$2:$I$2047,'Orders - December 2020'!$H$2:$H$2047,Worksheet!BF$3,'Orders - December 2020'!$C$2:$C$2047,Worksheet!$F242),"-")</f>
        <v>-</v>
      </c>
      <c r="BG242" s="51" t="str">
        <f>IFERROR(AVERAGEIFS('Orders - December 2020'!$I$2:$I$2047,'Orders - December 2020'!$H$2:$H$2047,Worksheet!BG$3,'Orders - December 2020'!$C$2:$C$2047,Worksheet!$F242),"-")</f>
        <v>-</v>
      </c>
      <c r="BH242" s="51" t="str">
        <f>IFERROR(AVERAGEIFS('Orders - December 2020'!$I$2:$I$2047,'Orders - December 2020'!$H$2:$H$2047,Worksheet!BH$3,'Orders - December 2020'!$C$2:$C$2047,Worksheet!$F242),"-")</f>
        <v>-</v>
      </c>
      <c r="BI242" s="51" t="str">
        <f>IFERROR(AVERAGEIFS('Orders - December 2020'!$I$2:$I$2047,'Orders - December 2020'!$H$2:$H$2047,Worksheet!BI$3,'Orders - December 2020'!$C$2:$C$2047,Worksheet!$F242),"-")</f>
        <v>-</v>
      </c>
      <c r="BJ242" s="51" t="str">
        <f>IFERROR(AVERAGEIFS('Orders - December 2020'!$I$2:$I$2047,'Orders - December 2020'!$H$2:$H$2047,Worksheet!BJ$3,'Orders - December 2020'!$C$2:$C$2047,Worksheet!$F242),"-")</f>
        <v>-</v>
      </c>
      <c r="BK242" s="51" t="str">
        <f>IFERROR(AVERAGEIFS('Orders - December 2020'!$I$2:$I$2047,'Orders - December 2020'!$H$2:$H$2047,Worksheet!BK$3,'Orders - December 2020'!$C$2:$C$2047,Worksheet!$F242),"-")</f>
        <v>-</v>
      </c>
      <c r="BL242" s="51" t="str">
        <f>IFERROR(AVERAGEIFS('Orders - December 2020'!$I$2:$I$2047,'Orders - December 2020'!$H$2:$H$2047,Worksheet!BL$3,'Orders - December 2020'!$C$2:$C$2047,Worksheet!$F242),"-")</f>
        <v>-</v>
      </c>
      <c r="BM242" s="51" t="str">
        <f>IFERROR(AVERAGEIFS('Orders - December 2020'!$I$2:$I$2047,'Orders - December 2020'!$H$2:$H$2047,Worksheet!BM$3,'Orders - December 2020'!$C$2:$C$2047,Worksheet!$F242),"-")</f>
        <v>-</v>
      </c>
      <c r="BN242" s="51" t="str">
        <f>IFERROR(AVERAGEIFS('Orders - December 2020'!$I$2:$I$2047,'Orders - December 2020'!$H$2:$H$2047,Worksheet!BN$3,'Orders - December 2020'!$C$2:$C$2047,Worksheet!$F242),"-")</f>
        <v>-</v>
      </c>
      <c r="BO242" s="51" t="str">
        <f>IFERROR(AVERAGEIFS('Orders - December 2020'!$I$2:$I$2047,'Orders - December 2020'!$H$2:$H$2047,Worksheet!BO$3,'Orders - December 2020'!$C$2:$C$2047,Worksheet!$F242),"-")</f>
        <v>-</v>
      </c>
      <c r="BP242" s="51" t="str">
        <f>IFERROR(AVERAGEIFS('Orders - December 2020'!$I$2:$I$2047,'Orders - December 2020'!$H$2:$H$2047,Worksheet!BP$3,'Orders - December 2020'!$C$2:$C$2047,Worksheet!$F242),"-")</f>
        <v>-</v>
      </c>
      <c r="BQ242" s="51" t="str">
        <f>IFERROR(AVERAGEIFS('Orders - December 2020'!$I$2:$I$2047,'Orders - December 2020'!$H$2:$H$2047,Worksheet!BQ$3,'Orders - December 2020'!$C$2:$C$2047,Worksheet!$F242),"-")</f>
        <v>-</v>
      </c>
      <c r="BR242" s="51" t="str">
        <f>IFERROR(AVERAGEIFS('Orders - December 2020'!$I$2:$I$2047,'Orders - December 2020'!$H$2:$H$2047,Worksheet!BR$3,'Orders - December 2020'!$C$2:$C$2047,Worksheet!$F242),"-")</f>
        <v>-</v>
      </c>
      <c r="BS242" s="51" t="str">
        <f>IFERROR(AVERAGEIFS('Orders - December 2020'!$I$2:$I$2047,'Orders - December 2020'!$H$2:$H$2047,Worksheet!BS$3,'Orders - December 2020'!$C$2:$C$2047,Worksheet!$F242),"-")</f>
        <v>-</v>
      </c>
      <c r="BT242" s="51" t="str">
        <f>IFERROR(AVERAGEIFS('Orders - December 2020'!$I$2:$I$2047,'Orders - December 2020'!$H$2:$H$2047,Worksheet!BT$3,'Orders - December 2020'!$C$2:$C$2047,Worksheet!$F242),"-")</f>
        <v>-</v>
      </c>
      <c r="BU242" s="51" t="str">
        <f>IFERROR(AVERAGEIFS('Orders - December 2020'!$I$2:$I$2047,'Orders - December 2020'!$H$2:$H$2047,Worksheet!BU$3,'Orders - December 2020'!$C$2:$C$2047,Worksheet!$F242),"-")</f>
        <v>-</v>
      </c>
      <c r="BV242" s="51" t="str">
        <f>IFERROR(AVERAGEIFS('Orders - December 2020'!$I$2:$I$2047,'Orders - December 2020'!$H$2:$H$2047,Worksheet!BV$3,'Orders - December 2020'!$C$2:$C$2047,Worksheet!$F242),"-")</f>
        <v>-</v>
      </c>
      <c r="BW242" s="51" t="str">
        <f>IFERROR(AVERAGEIFS('Orders - December 2020'!$I$2:$I$2047,'Orders - December 2020'!$H$2:$H$2047,Worksheet!BW$3,'Orders - December 2020'!$C$2:$C$2047,Worksheet!$F242),"-")</f>
        <v>-</v>
      </c>
      <c r="BX242" s="51" t="str">
        <f>IFERROR(AVERAGEIFS('Orders - December 2020'!$I$2:$I$2047,'Orders - December 2020'!$H$2:$H$2047,Worksheet!BX$3,'Orders - December 2020'!$C$2:$C$2047,Worksheet!$F242),"-")</f>
        <v>-</v>
      </c>
      <c r="BY242" s="51" t="str">
        <f>IFERROR(AVERAGEIFS('Orders - December 2020'!$I$2:$I$2047,'Orders - December 2020'!$H$2:$H$2047,Worksheet!BY$3,'Orders - December 2020'!$C$2:$C$2047,Worksheet!$F242),"-")</f>
        <v>-</v>
      </c>
      <c r="BZ242" s="51" t="str">
        <f>IFERROR(AVERAGEIFS('Orders - December 2020'!$I$2:$I$2047,'Orders - December 2020'!$H$2:$H$2047,Worksheet!BZ$3,'Orders - December 2020'!$C$2:$C$2047,Worksheet!$F242),"-")</f>
        <v>-</v>
      </c>
      <c r="CA242" s="51" t="str">
        <f>IFERROR(AVERAGEIFS('Orders - December 2020'!$I$2:$I$2047,'Orders - December 2020'!$H$2:$H$2047,Worksheet!CA$3,'Orders - December 2020'!$C$2:$C$2047,Worksheet!$F242),"-")</f>
        <v>-</v>
      </c>
      <c r="CB242" s="51" t="str">
        <f>IFERROR(AVERAGEIFS('Orders - December 2020'!$I$2:$I$2047,'Orders - December 2020'!$H$2:$H$2047,Worksheet!CB$3,'Orders - December 2020'!$C$2:$C$2047,Worksheet!$F242),"-")</f>
        <v>-</v>
      </c>
      <c r="CC242" s="51" t="str">
        <f>IFERROR(AVERAGEIFS('Orders - December 2020'!$I$2:$I$2047,'Orders - December 2020'!$H$2:$H$2047,Worksheet!CC$3,'Orders - December 2020'!$C$2:$C$2047,Worksheet!$F242),"-")</f>
        <v>-</v>
      </c>
      <c r="CD242" s="51" t="str">
        <f>IFERROR(AVERAGEIFS('Orders - December 2020'!$I$2:$I$2047,'Orders - December 2020'!$H$2:$H$2047,Worksheet!CD$3,'Orders - December 2020'!$C$2:$C$2047,Worksheet!$F242),"-")</f>
        <v>-</v>
      </c>
      <c r="CE242" s="51" t="str">
        <f>IFERROR(AVERAGEIFS('Orders - December 2020'!$I$2:$I$2047,'Orders - December 2020'!$H$2:$H$2047,Worksheet!CE$3,'Orders - December 2020'!$C$2:$C$2047,Worksheet!$F242),"-")</f>
        <v>-</v>
      </c>
      <c r="CF242" s="51" t="str">
        <f>IFERROR(AVERAGEIFS('Orders - December 2020'!$I$2:$I$2047,'Orders - December 2020'!$H$2:$H$2047,Worksheet!CF$3,'Orders - December 2020'!$C$2:$C$2047,Worksheet!$F242),"-")</f>
        <v>-</v>
      </c>
      <c r="CG242" s="51" t="str">
        <f>IFERROR(AVERAGEIFS('Orders - December 2020'!$I$2:$I$2047,'Orders - December 2020'!$H$2:$H$2047,Worksheet!CG$3,'Orders - December 2020'!$C$2:$C$2047,Worksheet!$F242),"-")</f>
        <v>-</v>
      </c>
      <c r="CH242" s="51" t="str">
        <f>IFERROR(AVERAGEIFS('Orders - December 2020'!$I$2:$I$2047,'Orders - December 2020'!$H$2:$H$2047,Worksheet!CH$3,'Orders - December 2020'!$C$2:$C$2047,Worksheet!$F242),"-")</f>
        <v>-</v>
      </c>
      <c r="CI242" s="51" t="str">
        <f>IFERROR(AVERAGEIFS('Orders - December 2020'!$I$2:$I$2047,'Orders - December 2020'!$H$2:$H$2047,Worksheet!CI$3,'Orders - December 2020'!$C$2:$C$2047,Worksheet!$F242),"-")</f>
        <v>-</v>
      </c>
      <c r="CJ242" s="51" t="str">
        <f>IFERROR(AVERAGEIFS('Orders - December 2020'!$I$2:$I$2047,'Orders - December 2020'!$H$2:$H$2047,Worksheet!CJ$3,'Orders - December 2020'!$C$2:$C$2047,Worksheet!$F242),"-")</f>
        <v>-</v>
      </c>
      <c r="CK242" s="51" t="str">
        <f>IFERROR(AVERAGEIFS('Orders - December 2020'!$I$2:$I$2047,'Orders - December 2020'!$H$2:$H$2047,Worksheet!CK$3,'Orders - December 2020'!$C$2:$C$2047,Worksheet!$F242),"-")</f>
        <v>-</v>
      </c>
      <c r="CL242" s="51" t="str">
        <f>IFERROR(AVERAGEIFS('Orders - December 2020'!$I$2:$I$2047,'Orders - December 2020'!$H$2:$H$2047,Worksheet!CL$3,'Orders - December 2020'!$C$2:$C$2047,Worksheet!$F242),"-")</f>
        <v>-</v>
      </c>
      <c r="CM242" s="51" t="str">
        <f>IFERROR(AVERAGEIFS('Orders - December 2020'!$I$2:$I$2047,'Orders - December 2020'!$H$2:$H$2047,Worksheet!CM$3,'Orders - December 2020'!$C$2:$C$2047,Worksheet!$F242),"-")</f>
        <v>-</v>
      </c>
      <c r="CN242" s="51" t="str">
        <f>IFERROR(AVERAGEIFS('Orders - December 2020'!$I$2:$I$2047,'Orders - December 2020'!$H$2:$H$2047,Worksheet!CN$3,'Orders - December 2020'!$C$2:$C$2047,Worksheet!$F242),"-")</f>
        <v>-</v>
      </c>
      <c r="CO242" s="51" t="str">
        <f>IFERROR(AVERAGEIFS('Orders - December 2020'!$I$2:$I$2047,'Orders - December 2020'!$H$2:$H$2047,Worksheet!CO$3,'Orders - December 2020'!$C$2:$C$2047,Worksheet!$F242),"-")</f>
        <v>-</v>
      </c>
      <c r="CP242" s="51" t="str">
        <f>IFERROR(AVERAGEIFS('Orders - December 2020'!$I$2:$I$2047,'Orders - December 2020'!$H$2:$H$2047,Worksheet!CP$3,'Orders - December 2020'!$C$2:$C$2047,Worksheet!$F242),"-")</f>
        <v>-</v>
      </c>
      <c r="CQ242" s="51" t="str">
        <f>IFERROR(AVERAGEIFS('Orders - December 2020'!$I$2:$I$2047,'Orders - December 2020'!$H$2:$H$2047,Worksheet!CQ$3,'Orders - December 2020'!$C$2:$C$2047,Worksheet!$F242),"-")</f>
        <v>-</v>
      </c>
      <c r="CR242" s="51" t="str">
        <f>IFERROR(AVERAGEIFS('Orders - December 2020'!$I$2:$I$2047,'Orders - December 2020'!$H$2:$H$2047,Worksheet!CR$3,'Orders - December 2020'!$C$2:$C$2047,Worksheet!$F242),"-")</f>
        <v>-</v>
      </c>
      <c r="CS242" s="51" t="str">
        <f>IFERROR(AVERAGEIFS('Orders - December 2020'!$I$2:$I$2047,'Orders - December 2020'!$H$2:$H$2047,Worksheet!CS$3,'Orders - December 2020'!$C$2:$C$2047,Worksheet!$F242),"-")</f>
        <v>-</v>
      </c>
      <c r="CT242" s="51" t="str">
        <f>IFERROR(AVERAGEIFS('Orders - December 2020'!$I$2:$I$2047,'Orders - December 2020'!$H$2:$H$2047,Worksheet!CT$3,'Orders - December 2020'!$C$2:$C$2047,Worksheet!$F242),"-")</f>
        <v>-</v>
      </c>
      <c r="CU242" s="51" t="str">
        <f>IFERROR(AVERAGEIFS('Orders - December 2020'!$I$2:$I$2047,'Orders - December 2020'!$H$2:$H$2047,Worksheet!CU$3,'Orders - December 2020'!$C$2:$C$2047,Worksheet!$F242),"-")</f>
        <v>-</v>
      </c>
      <c r="CV242" s="51" t="str">
        <f>IFERROR(AVERAGEIFS('Orders - December 2020'!$I$2:$I$2047,'Orders - December 2020'!$H$2:$H$2047,Worksheet!CV$3,'Orders - December 2020'!$C$2:$C$2047,Worksheet!$F242),"-")</f>
        <v>-</v>
      </c>
      <c r="CW242" s="51" t="str">
        <f>IFERROR(AVERAGEIFS('Orders - December 2020'!$I$2:$I$2047,'Orders - December 2020'!$H$2:$H$2047,Worksheet!CW$3,'Orders - December 2020'!$C$2:$C$2047,Worksheet!$F242),"-")</f>
        <v>-</v>
      </c>
      <c r="CX242" s="51" t="str">
        <f>IFERROR(AVERAGEIFS('Orders - December 2020'!$I$2:$I$2047,'Orders - December 2020'!$H$2:$H$2047,Worksheet!CX$3,'Orders - December 2020'!$C$2:$C$2047,Worksheet!$F242),"-")</f>
        <v>-</v>
      </c>
      <c r="CY242" s="51" t="str">
        <f>IFERROR(AVERAGEIFS('Orders - December 2020'!$I$2:$I$2047,'Orders - December 2020'!$H$2:$H$2047,Worksheet!CY$3,'Orders - December 2020'!$C$2:$C$2047,Worksheet!$F242),"-")</f>
        <v>-</v>
      </c>
      <c r="CZ242" s="51" t="str">
        <f>IFERROR(AVERAGEIFS('Orders - December 2020'!$I$2:$I$2047,'Orders - December 2020'!$H$2:$H$2047,Worksheet!CZ$3,'Orders - December 2020'!$C$2:$C$2047,Worksheet!$F242),"-")</f>
        <v>-</v>
      </c>
      <c r="DA242" s="51" t="str">
        <f>IFERROR(AVERAGEIFS('Orders - December 2020'!$I$2:$I$2047,'Orders - December 2020'!$H$2:$H$2047,Worksheet!DA$3,'Orders - December 2020'!$C$2:$C$2047,Worksheet!$F242),"-")</f>
        <v>-</v>
      </c>
      <c r="DB242" s="51" t="str">
        <f>IFERROR(AVERAGEIFS('Orders - December 2020'!$I$2:$I$2047,'Orders - December 2020'!$H$2:$H$2047,Worksheet!DB$3,'Orders - December 2020'!$C$2:$C$2047,Worksheet!$F242),"-")</f>
        <v>-</v>
      </c>
      <c r="DC242" s="51" t="str">
        <f>IFERROR(AVERAGEIFS('Orders - December 2020'!$I$2:$I$2047,'Orders - December 2020'!$H$2:$H$2047,Worksheet!DC$3,'Orders - December 2020'!$C$2:$C$2047,Worksheet!$F242),"-")</f>
        <v>-</v>
      </c>
      <c r="DD242" s="51" t="str">
        <f>IFERROR(AVERAGEIFS('Orders - December 2020'!$I$2:$I$2047,'Orders - December 2020'!$H$2:$H$2047,Worksheet!DD$3,'Orders - December 2020'!$C$2:$C$2047,Worksheet!$F242),"-")</f>
        <v>-</v>
      </c>
      <c r="DE242" s="51" t="str">
        <f>IFERROR(AVERAGEIFS('Orders - December 2020'!$I$2:$I$2047,'Orders - December 2020'!$H$2:$H$2047,Worksheet!DE$3,'Orders - December 2020'!$C$2:$C$2047,Worksheet!$F242),"-")</f>
        <v>-</v>
      </c>
      <c r="DF242" s="51" t="str">
        <f>IFERROR(AVERAGEIFS('Orders - December 2020'!$I$2:$I$2047,'Orders - December 2020'!$H$2:$H$2047,Worksheet!DF$3,'Orders - December 2020'!$C$2:$C$2047,Worksheet!$F242),"-")</f>
        <v>-</v>
      </c>
      <c r="DG242" s="51" t="str">
        <f>IFERROR(AVERAGEIFS('Orders - December 2020'!$I$2:$I$2047,'Orders - December 2020'!$H$2:$H$2047,Worksheet!DG$3,'Orders - December 2020'!$C$2:$C$2047,Worksheet!$F242),"-")</f>
        <v>-</v>
      </c>
      <c r="DH242" s="51" t="str">
        <f>IFERROR(AVERAGEIFS('Orders - December 2020'!$I$2:$I$2047,'Orders - December 2020'!$H$2:$H$2047,Worksheet!DH$3,'Orders - December 2020'!$C$2:$C$2047,Worksheet!$F242),"-")</f>
        <v>-</v>
      </c>
      <c r="DI242" s="51" t="str">
        <f>IFERROR(AVERAGEIFS('Orders - December 2020'!$I$2:$I$2047,'Orders - December 2020'!$H$2:$H$2047,Worksheet!DI$3,'Orders - December 2020'!$C$2:$C$2047,Worksheet!$F242),"-")</f>
        <v>-</v>
      </c>
      <c r="DJ242" s="51" t="str">
        <f>IFERROR(AVERAGEIFS('Orders - December 2020'!$I$2:$I$2047,'Orders - December 2020'!$H$2:$H$2047,Worksheet!DJ$3,'Orders - December 2020'!$C$2:$C$2047,Worksheet!$F242),"-")</f>
        <v>-</v>
      </c>
      <c r="DK242" s="51" t="str">
        <f>IFERROR(AVERAGEIFS('Orders - December 2020'!$I$2:$I$2047,'Orders - December 2020'!$H$2:$H$2047,Worksheet!DK$3,'Orders - December 2020'!$C$2:$C$2047,Worksheet!$F242),"-")</f>
        <v>-</v>
      </c>
      <c r="DL242" s="51" t="str">
        <f>IFERROR(AVERAGEIFS('Orders - December 2020'!$I$2:$I$2047,'Orders - December 2020'!$H$2:$H$2047,Worksheet!DL$3,'Orders - December 2020'!$C$2:$C$2047,Worksheet!$F242),"-")</f>
        <v>-</v>
      </c>
      <c r="DM242" s="51" t="str">
        <f>IFERROR(AVERAGEIFS('Orders - December 2020'!$I$2:$I$2047,'Orders - December 2020'!$H$2:$H$2047,Worksheet!DM$3,'Orders - December 2020'!$C$2:$C$2047,Worksheet!$F242),"-")</f>
        <v>-</v>
      </c>
      <c r="DN242" s="51" t="str">
        <f>IFERROR(AVERAGEIFS('Orders - December 2020'!$I$2:$I$2047,'Orders - December 2020'!$H$2:$H$2047,Worksheet!DN$3,'Orders - December 2020'!$C$2:$C$2047,Worksheet!$F242),"-")</f>
        <v>-</v>
      </c>
      <c r="DO242" s="51" t="str">
        <f>IFERROR(AVERAGEIFS('Orders - December 2020'!$I$2:$I$2047,'Orders - December 2020'!$H$2:$H$2047,Worksheet!DO$3,'Orders - December 2020'!$C$2:$C$2047,Worksheet!$F242),"-")</f>
        <v>-</v>
      </c>
      <c r="DP242" s="51" t="str">
        <f>IFERROR(AVERAGEIFS('Orders - December 2020'!$I$2:$I$2047,'Orders - December 2020'!$H$2:$H$2047,Worksheet!DP$3,'Orders - December 2020'!$C$2:$C$2047,Worksheet!$F242),"-")</f>
        <v>-</v>
      </c>
      <c r="DQ242" s="51" t="str">
        <f>IFERROR(AVERAGEIFS('Orders - December 2020'!$I$2:$I$2047,'Orders - December 2020'!$H$2:$H$2047,Worksheet!DQ$3,'Orders - December 2020'!$C$2:$C$2047,Worksheet!$F242),"-")</f>
        <v>-</v>
      </c>
      <c r="DR242" s="51" t="str">
        <f>IFERROR(AVERAGEIFS('Orders - December 2020'!$I$2:$I$2047,'Orders - December 2020'!$H$2:$H$2047,Worksheet!DR$3,'Orders - December 2020'!$C$2:$C$2047,Worksheet!$F242),"-")</f>
        <v>-</v>
      </c>
      <c r="DS242" s="51" t="str">
        <f>IFERROR(AVERAGEIFS('Orders - December 2020'!$I$2:$I$2047,'Orders - December 2020'!$H$2:$H$2047,Worksheet!DS$3,'Orders - December 2020'!$C$2:$C$2047,Worksheet!$F242),"-")</f>
        <v>-</v>
      </c>
      <c r="DT242" s="51" t="str">
        <f>IFERROR(AVERAGEIFS('Orders - December 2020'!$I$2:$I$2047,'Orders - December 2020'!$H$2:$H$2047,Worksheet!DT$3,'Orders - December 2020'!$C$2:$C$2047,Worksheet!$F242),"-")</f>
        <v>-</v>
      </c>
      <c r="DU242" s="51" t="str">
        <f>IFERROR(AVERAGEIFS('Orders - December 2020'!$I$2:$I$2047,'Orders - December 2020'!$H$2:$H$2047,Worksheet!DU$3,'Orders - December 2020'!$C$2:$C$2047,Worksheet!$F242),"-")</f>
        <v>-</v>
      </c>
      <c r="DV242" s="51">
        <f>IFERROR(AVERAGEIFS('Orders - December 2020'!$I$2:$I$2047,'Orders - December 2020'!$H$2:$H$2047,Worksheet!DV$3,'Orders - December 2020'!$C$2:$C$2047,Worksheet!$F242),"-")</f>
        <v>5</v>
      </c>
      <c r="DW242" s="51" t="str">
        <f>IFERROR(AVERAGEIFS('Orders - December 2020'!$I$2:$I$2047,'Orders - December 2020'!$H$2:$H$2047,Worksheet!DW$3,'Orders - December 2020'!$C$2:$C$2047,Worksheet!$F242),"-")</f>
        <v>-</v>
      </c>
      <c r="DX242" s="51" t="str">
        <f>IFERROR(AVERAGEIFS('Orders - December 2020'!$I$2:$I$2047,'Orders - December 2020'!$H$2:$H$2047,Worksheet!DX$3,'Orders - December 2020'!$C$2:$C$2047,Worksheet!$F242),"-")</f>
        <v>-</v>
      </c>
      <c r="DY242" s="51" t="str">
        <f>IFERROR(AVERAGEIFS('Orders - December 2020'!$I$2:$I$2047,'Orders - December 2020'!$H$2:$H$2047,Worksheet!DY$3,'Orders - December 2020'!$C$2:$C$2047,Worksheet!$F242),"-")</f>
        <v>-</v>
      </c>
      <c r="DZ242" s="51">
        <f>IFERROR(AVERAGEIFS('Orders - December 2020'!$I$2:$I$2047,'Orders - December 2020'!$H$2:$H$2047,Worksheet!DZ$3,'Orders - December 2020'!$C$2:$C$2047,Worksheet!$F242),"-")</f>
        <v>10</v>
      </c>
      <c r="EA242" s="51" t="str">
        <f>IFERROR(AVERAGEIFS('Orders - December 2020'!$I$2:$I$2047,'Orders - December 2020'!$H$2:$H$2047,Worksheet!EA$3,'Orders - December 2020'!$C$2:$C$2047,Worksheet!$F242),"-")</f>
        <v>-</v>
      </c>
      <c r="EB242" s="51" t="str">
        <f>IFERROR(AVERAGEIFS('Orders - December 2020'!$I$2:$I$2047,'Orders - December 2020'!$H$2:$H$2047,Worksheet!EB$3,'Orders - December 2020'!$C$2:$C$2047,Worksheet!$F242),"-")</f>
        <v>-</v>
      </c>
      <c r="EC242" s="51" t="str">
        <f>IFERROR(AVERAGEIFS('Orders - December 2020'!$I$2:$I$2047,'Orders - December 2020'!$H$2:$H$2047,Worksheet!EC$3,'Orders - December 2020'!$C$2:$C$2047,Worksheet!$F242),"-")</f>
        <v>-</v>
      </c>
      <c r="ED242" s="51" t="str">
        <f>IFERROR(AVERAGEIFS('Orders - December 2020'!$I$2:$I$2047,'Orders - December 2020'!$H$2:$H$2047,Worksheet!ED$3,'Orders - December 2020'!$C$2:$C$2047,Worksheet!$F242),"-")</f>
        <v>-</v>
      </c>
      <c r="EE242" s="51" t="str">
        <f>IFERROR(AVERAGEIFS('Orders - December 2020'!$I$2:$I$2047,'Orders - December 2020'!$H$2:$H$2047,Worksheet!EE$3,'Orders - December 2020'!$C$2:$C$2047,Worksheet!$F242),"-")</f>
        <v>-</v>
      </c>
      <c r="EF242" s="51" t="str">
        <f>IFERROR(AVERAGEIFS('Orders - December 2020'!$I$2:$I$2047,'Orders - December 2020'!$H$2:$H$2047,Worksheet!EF$3,'Orders - December 2020'!$C$2:$C$2047,Worksheet!$F242),"-")</f>
        <v>-</v>
      </c>
      <c r="EG242" s="51" t="str">
        <f>IFERROR(AVERAGEIFS('Orders - December 2020'!$I$2:$I$2047,'Orders - December 2020'!$H$2:$H$2047,Worksheet!EG$3,'Orders - December 2020'!$C$2:$C$2047,Worksheet!$F242),"-")</f>
        <v>-</v>
      </c>
      <c r="EH242" s="51" t="str">
        <f>IFERROR(AVERAGEIFS('Orders - December 2020'!$I$2:$I$2047,'Orders - December 2020'!$H$2:$H$2047,Worksheet!EH$3,'Orders - December 2020'!$C$2:$C$2047,Worksheet!$F242),"-")</f>
        <v>-</v>
      </c>
      <c r="EI242" s="51" t="str">
        <f>IFERROR(AVERAGEIFS('Orders - December 2020'!$I$2:$I$2047,'Orders - December 2020'!$H$2:$H$2047,Worksheet!EI$3,'Orders - December 2020'!$C$2:$C$2047,Worksheet!$F242),"-")</f>
        <v>-</v>
      </c>
      <c r="EJ242" s="51" t="str">
        <f>IFERROR(AVERAGEIFS('Orders - December 2020'!$I$2:$I$2047,'Orders - December 2020'!$H$2:$H$2047,Worksheet!EJ$3,'Orders - December 2020'!$C$2:$C$2047,Worksheet!$F242),"-")</f>
        <v>-</v>
      </c>
      <c r="EK242" s="51" t="str">
        <f>IFERROR(AVERAGEIFS('Orders - December 2020'!$I$2:$I$2047,'Orders - December 2020'!$H$2:$H$2047,Worksheet!EK$3,'Orders - December 2020'!$C$2:$C$2047,Worksheet!$F242),"-")</f>
        <v>-</v>
      </c>
      <c r="EL242" s="51" t="str">
        <f>IFERROR(AVERAGEIFS('Orders - December 2020'!$I$2:$I$2047,'Orders - December 2020'!$H$2:$H$2047,Worksheet!EL$3,'Orders - December 2020'!$C$2:$C$2047,Worksheet!$F242),"-")</f>
        <v>-</v>
      </c>
      <c r="EM242" s="51" t="str">
        <f>IFERROR(AVERAGEIFS('Orders - December 2020'!$I$2:$I$2047,'Orders - December 2020'!$H$2:$H$2047,Worksheet!EM$3,'Orders - December 2020'!$C$2:$C$2047,Worksheet!$F242),"-")</f>
        <v>-</v>
      </c>
      <c r="EN242" s="51" t="str">
        <f>IFERROR(AVERAGEIFS('Orders - December 2020'!$I$2:$I$2047,'Orders - December 2020'!$H$2:$H$2047,Worksheet!EN$3,'Orders - December 2020'!$C$2:$C$2047,Worksheet!$F242),"-")</f>
        <v>-</v>
      </c>
      <c r="EO242" s="51" t="str">
        <f>IFERROR(AVERAGEIFS('Orders - December 2020'!$I$2:$I$2047,'Orders - December 2020'!$H$2:$H$2047,Worksheet!EO$3,'Orders - December 2020'!$C$2:$C$2047,Worksheet!$F242),"-")</f>
        <v>-</v>
      </c>
      <c r="EP242" s="51" t="str">
        <f>IFERROR(AVERAGEIFS('Orders - December 2020'!$I$2:$I$2047,'Orders - December 2020'!$H$2:$H$2047,Worksheet!EP$3,'Orders - December 2020'!$C$2:$C$2047,Worksheet!$F242),"-")</f>
        <v>-</v>
      </c>
      <c r="EQ242" s="51" t="str">
        <f>IFERROR(AVERAGEIFS('Orders - December 2020'!$I$2:$I$2047,'Orders - December 2020'!$H$2:$H$2047,Worksheet!EQ$3,'Orders - December 2020'!$C$2:$C$2047,Worksheet!$F242),"-")</f>
        <v>-</v>
      </c>
      <c r="ER242" s="51" t="str">
        <f>IFERROR(AVERAGEIFS('Orders - December 2020'!$I$2:$I$2047,'Orders - December 2020'!$H$2:$H$2047,Worksheet!ER$3,'Orders - December 2020'!$C$2:$C$2047,Worksheet!$F242),"-")</f>
        <v>-</v>
      </c>
      <c r="ES242" s="51" t="str">
        <f>IFERROR(AVERAGEIFS('Orders - December 2020'!$I$2:$I$2047,'Orders - December 2020'!$H$2:$H$2047,Worksheet!ES$3,'Orders - December 2020'!$C$2:$C$2047,Worksheet!$F242),"-")</f>
        <v>-</v>
      </c>
      <c r="ET242" s="51" t="str">
        <f>IFERROR(AVERAGEIFS('Orders - December 2020'!$I$2:$I$2047,'Orders - December 2020'!$H$2:$H$2047,Worksheet!ET$3,'Orders - December 2020'!$C$2:$C$2047,Worksheet!$F242),"-")</f>
        <v>-</v>
      </c>
      <c r="EU242" s="51" t="str">
        <f>IFERROR(AVERAGEIFS('Orders - December 2020'!$I$2:$I$2047,'Orders - December 2020'!$H$2:$H$2047,Worksheet!EU$3,'Orders - December 2020'!$C$2:$C$2047,Worksheet!$F242),"-")</f>
        <v>-</v>
      </c>
      <c r="EV242" s="51" t="str">
        <f>IFERROR(AVERAGEIFS('Orders - December 2020'!$I$2:$I$2047,'Orders - December 2020'!$H$2:$H$2047,Worksheet!EV$3,'Orders - December 2020'!$C$2:$C$2047,Worksheet!$F242),"-")</f>
        <v>-</v>
      </c>
      <c r="EW242" s="51" t="str">
        <f>IFERROR(AVERAGEIFS('Orders - December 2020'!$I$2:$I$2047,'Orders - December 2020'!$H$2:$H$2047,Worksheet!EW$3,'Orders - December 2020'!$C$2:$C$2047,Worksheet!$F242),"-")</f>
        <v>-</v>
      </c>
      <c r="EX242" s="51" t="str">
        <f>IFERROR(AVERAGEIFS('Orders - December 2020'!$I$2:$I$2047,'Orders - December 2020'!$H$2:$H$2047,Worksheet!EX$3,'Orders - December 2020'!$C$2:$C$2047,Worksheet!$F242),"-")</f>
        <v>-</v>
      </c>
      <c r="EY242" s="51">
        <f>IFERROR(AVERAGEIFS('Orders - December 2020'!$I$2:$I$2047,'Orders - December 2020'!$H$2:$H$2047,Worksheet!EY$3,'Orders - December 2020'!$C$2:$C$2047,Worksheet!$F242),"-")</f>
        <v>2</v>
      </c>
      <c r="EZ242" s="51" t="str">
        <f>IFERROR(AVERAGEIFS('Orders - December 2020'!$I$2:$I$2047,'Orders - December 2020'!$H$2:$H$2047,Worksheet!EZ$3,'Orders - December 2020'!$C$2:$C$2047,Worksheet!$F242),"-")</f>
        <v>-</v>
      </c>
      <c r="FA242" s="51" t="str">
        <f>IFERROR(AVERAGEIFS('Orders - December 2020'!$I$2:$I$2047,'Orders - December 2020'!$H$2:$H$2047,Worksheet!FA$3,'Orders - December 2020'!$C$2:$C$2047,Worksheet!$F242),"-")</f>
        <v>-</v>
      </c>
      <c r="FB242" s="51" t="str">
        <f>IFERROR(AVERAGEIFS('Orders - December 2020'!$I$2:$I$2047,'Orders - December 2020'!$H$2:$H$2047,Worksheet!FB$3,'Orders - December 2020'!$C$2:$C$2047,Worksheet!$F242),"-")</f>
        <v>-</v>
      </c>
      <c r="FC242" s="51" t="str">
        <f>IFERROR(AVERAGEIFS('Orders - December 2020'!$I$2:$I$2047,'Orders - December 2020'!$H$2:$H$2047,Worksheet!FC$3,'Orders - December 2020'!$C$2:$C$2047,Worksheet!$F242),"-")</f>
        <v>-</v>
      </c>
      <c r="FD242" s="51" t="str">
        <f>IFERROR(AVERAGEIFS('Orders - December 2020'!$I$2:$I$2047,'Orders - December 2020'!$H$2:$H$2047,Worksheet!FD$3,'Orders - December 2020'!$C$2:$C$2047,Worksheet!$F242),"-")</f>
        <v>-</v>
      </c>
      <c r="FE242" s="51" t="str">
        <f>IFERROR(AVERAGEIFS('Orders - December 2020'!$I$2:$I$2047,'Orders - December 2020'!$H$2:$H$2047,Worksheet!FE$3,'Orders - December 2020'!$C$2:$C$2047,Worksheet!$F242),"-")</f>
        <v>-</v>
      </c>
      <c r="FF242" s="51" t="str">
        <f>IFERROR(AVERAGEIFS('Orders - December 2020'!$I$2:$I$2047,'Orders - December 2020'!$H$2:$H$2047,Worksheet!FF$3,'Orders - December 2020'!$C$2:$C$2047,Worksheet!$F242),"-")</f>
        <v>-</v>
      </c>
      <c r="FG242" s="52" t="str">
        <f>IFERROR(AVERAGEIFS('Orders - December 2020'!$I$2:$I$2047,'Orders - December 2020'!$H$2:$H$2047,Worksheet!FG$3,'Orders - December 2020'!$C$2:$C$2047,Worksheet!$F242),"-")</f>
        <v>-</v>
      </c>
    </row>
    <row r="243" spans="6:163">
      <c r="F243" s="45" t="str">
        <v>ALPHAMART SUPERMARKETKET</v>
      </c>
      <c r="G243" s="50" t="str">
        <f>IFERROR(AVERAGEIFS('Orders - December 2020'!$I$2:$I$2047,'Orders - December 2020'!$H$2:$H$2047,Worksheet!G$3,'Orders - December 2020'!$C$2:$C$2047,Worksheet!$F243),"-")</f>
        <v>-</v>
      </c>
      <c r="H243" s="51" t="str">
        <f>IFERROR(AVERAGEIFS('Orders - December 2020'!$I$2:$I$2047,'Orders - December 2020'!$H$2:$H$2047,Worksheet!H$3,'Orders - December 2020'!$C$2:$C$2047,Worksheet!$F243),"-")</f>
        <v>-</v>
      </c>
      <c r="I243" s="51" t="str">
        <f>IFERROR(AVERAGEIFS('Orders - December 2020'!$I$2:$I$2047,'Orders - December 2020'!$H$2:$H$2047,Worksheet!I$3,'Orders - December 2020'!$C$2:$C$2047,Worksheet!$F243),"-")</f>
        <v>-</v>
      </c>
      <c r="J243" s="51" t="str">
        <f>IFERROR(AVERAGEIFS('Orders - December 2020'!$I$2:$I$2047,'Orders - December 2020'!$H$2:$H$2047,Worksheet!J$3,'Orders - December 2020'!$C$2:$C$2047,Worksheet!$F243),"-")</f>
        <v>-</v>
      </c>
      <c r="K243" s="51" t="str">
        <f>IFERROR(AVERAGEIFS('Orders - December 2020'!$I$2:$I$2047,'Orders - December 2020'!$H$2:$H$2047,Worksheet!K$3,'Orders - December 2020'!$C$2:$C$2047,Worksheet!$F243),"-")</f>
        <v>-</v>
      </c>
      <c r="L243" s="51" t="str">
        <f>IFERROR(AVERAGEIFS('Orders - December 2020'!$I$2:$I$2047,'Orders - December 2020'!$H$2:$H$2047,Worksheet!L$3,'Orders - December 2020'!$C$2:$C$2047,Worksheet!$F243),"-")</f>
        <v>-</v>
      </c>
      <c r="M243" s="51" t="str">
        <f>IFERROR(AVERAGEIFS('Orders - December 2020'!$I$2:$I$2047,'Orders - December 2020'!$H$2:$H$2047,Worksheet!M$3,'Orders - December 2020'!$C$2:$C$2047,Worksheet!$F243),"-")</f>
        <v>-</v>
      </c>
      <c r="N243" s="51" t="str">
        <f>IFERROR(AVERAGEIFS('Orders - December 2020'!$I$2:$I$2047,'Orders - December 2020'!$H$2:$H$2047,Worksheet!N$3,'Orders - December 2020'!$C$2:$C$2047,Worksheet!$F243),"-")</f>
        <v>-</v>
      </c>
      <c r="O243" s="51" t="str">
        <f>IFERROR(AVERAGEIFS('Orders - December 2020'!$I$2:$I$2047,'Orders - December 2020'!$H$2:$H$2047,Worksheet!O$3,'Orders - December 2020'!$C$2:$C$2047,Worksheet!$F243),"-")</f>
        <v>-</v>
      </c>
      <c r="P243" s="51" t="str">
        <f>IFERROR(AVERAGEIFS('Orders - December 2020'!$I$2:$I$2047,'Orders - December 2020'!$H$2:$H$2047,Worksheet!P$3,'Orders - December 2020'!$C$2:$C$2047,Worksheet!$F243),"-")</f>
        <v>-</v>
      </c>
      <c r="Q243" s="51" t="str">
        <f>IFERROR(AVERAGEIFS('Orders - December 2020'!$I$2:$I$2047,'Orders - December 2020'!$H$2:$H$2047,Worksheet!Q$3,'Orders - December 2020'!$C$2:$C$2047,Worksheet!$F243),"-")</f>
        <v>-</v>
      </c>
      <c r="R243" s="51" t="str">
        <f>IFERROR(AVERAGEIFS('Orders - December 2020'!$I$2:$I$2047,'Orders - December 2020'!$H$2:$H$2047,Worksheet!R$3,'Orders - December 2020'!$C$2:$C$2047,Worksheet!$F243),"-")</f>
        <v>-</v>
      </c>
      <c r="S243" s="51" t="str">
        <f>IFERROR(AVERAGEIFS('Orders - December 2020'!$I$2:$I$2047,'Orders - December 2020'!$H$2:$H$2047,Worksheet!S$3,'Orders - December 2020'!$C$2:$C$2047,Worksheet!$F243),"-")</f>
        <v>-</v>
      </c>
      <c r="T243" s="51" t="str">
        <f>IFERROR(AVERAGEIFS('Orders - December 2020'!$I$2:$I$2047,'Orders - December 2020'!$H$2:$H$2047,Worksheet!T$3,'Orders - December 2020'!$C$2:$C$2047,Worksheet!$F243),"-")</f>
        <v>-</v>
      </c>
      <c r="U243" s="51" t="str">
        <f>IFERROR(AVERAGEIFS('Orders - December 2020'!$I$2:$I$2047,'Orders - December 2020'!$H$2:$H$2047,Worksheet!U$3,'Orders - December 2020'!$C$2:$C$2047,Worksheet!$F243),"-")</f>
        <v>-</v>
      </c>
      <c r="V243" s="51" t="str">
        <f>IFERROR(AVERAGEIFS('Orders - December 2020'!$I$2:$I$2047,'Orders - December 2020'!$H$2:$H$2047,Worksheet!V$3,'Orders - December 2020'!$C$2:$C$2047,Worksheet!$F243),"-")</f>
        <v>-</v>
      </c>
      <c r="W243" s="51" t="str">
        <f>IFERROR(AVERAGEIFS('Orders - December 2020'!$I$2:$I$2047,'Orders - December 2020'!$H$2:$H$2047,Worksheet!W$3,'Orders - December 2020'!$C$2:$C$2047,Worksheet!$F243),"-")</f>
        <v>-</v>
      </c>
      <c r="X243" s="51" t="str">
        <f>IFERROR(AVERAGEIFS('Orders - December 2020'!$I$2:$I$2047,'Orders - December 2020'!$H$2:$H$2047,Worksheet!X$3,'Orders - December 2020'!$C$2:$C$2047,Worksheet!$F243),"-")</f>
        <v>-</v>
      </c>
      <c r="Y243" s="51" t="str">
        <f>IFERROR(AVERAGEIFS('Orders - December 2020'!$I$2:$I$2047,'Orders - December 2020'!$H$2:$H$2047,Worksheet!Y$3,'Orders - December 2020'!$C$2:$C$2047,Worksheet!$F243),"-")</f>
        <v>-</v>
      </c>
      <c r="Z243" s="51" t="str">
        <f>IFERROR(AVERAGEIFS('Orders - December 2020'!$I$2:$I$2047,'Orders - December 2020'!$H$2:$H$2047,Worksheet!Z$3,'Orders - December 2020'!$C$2:$C$2047,Worksheet!$F243),"-")</f>
        <v>-</v>
      </c>
      <c r="AA243" s="51" t="str">
        <f>IFERROR(AVERAGEIFS('Orders - December 2020'!$I$2:$I$2047,'Orders - December 2020'!$H$2:$H$2047,Worksheet!AA$3,'Orders - December 2020'!$C$2:$C$2047,Worksheet!$F243),"-")</f>
        <v>-</v>
      </c>
      <c r="AB243" s="51" t="str">
        <f>IFERROR(AVERAGEIFS('Orders - December 2020'!$I$2:$I$2047,'Orders - December 2020'!$H$2:$H$2047,Worksheet!AB$3,'Orders - December 2020'!$C$2:$C$2047,Worksheet!$F243),"-")</f>
        <v>-</v>
      </c>
      <c r="AC243" s="51" t="str">
        <f>IFERROR(AVERAGEIFS('Orders - December 2020'!$I$2:$I$2047,'Orders - December 2020'!$H$2:$H$2047,Worksheet!AC$3,'Orders - December 2020'!$C$2:$C$2047,Worksheet!$F243),"-")</f>
        <v>-</v>
      </c>
      <c r="AD243" s="51" t="str">
        <f>IFERROR(AVERAGEIFS('Orders - December 2020'!$I$2:$I$2047,'Orders - December 2020'!$H$2:$H$2047,Worksheet!AD$3,'Orders - December 2020'!$C$2:$C$2047,Worksheet!$F243),"-")</f>
        <v>-</v>
      </c>
      <c r="AE243" s="51" t="str">
        <f>IFERROR(AVERAGEIFS('Orders - December 2020'!$I$2:$I$2047,'Orders - December 2020'!$H$2:$H$2047,Worksheet!AE$3,'Orders - December 2020'!$C$2:$C$2047,Worksheet!$F243),"-")</f>
        <v>-</v>
      </c>
      <c r="AF243" s="51" t="str">
        <f>IFERROR(AVERAGEIFS('Orders - December 2020'!$I$2:$I$2047,'Orders - December 2020'!$H$2:$H$2047,Worksheet!AF$3,'Orders - December 2020'!$C$2:$C$2047,Worksheet!$F243),"-")</f>
        <v>-</v>
      </c>
      <c r="AG243" s="51" t="str">
        <f>IFERROR(AVERAGEIFS('Orders - December 2020'!$I$2:$I$2047,'Orders - December 2020'!$H$2:$H$2047,Worksheet!AG$3,'Orders - December 2020'!$C$2:$C$2047,Worksheet!$F243),"-")</f>
        <v>-</v>
      </c>
      <c r="AH243" s="51" t="str">
        <f>IFERROR(AVERAGEIFS('Orders - December 2020'!$I$2:$I$2047,'Orders - December 2020'!$H$2:$H$2047,Worksheet!AH$3,'Orders - December 2020'!$C$2:$C$2047,Worksheet!$F243),"-")</f>
        <v>-</v>
      </c>
      <c r="AI243" s="51" t="str">
        <f>IFERROR(AVERAGEIFS('Orders - December 2020'!$I$2:$I$2047,'Orders - December 2020'!$H$2:$H$2047,Worksheet!AI$3,'Orders - December 2020'!$C$2:$C$2047,Worksheet!$F243),"-")</f>
        <v>-</v>
      </c>
      <c r="AJ243" s="51" t="str">
        <f>IFERROR(AVERAGEIFS('Orders - December 2020'!$I$2:$I$2047,'Orders - December 2020'!$H$2:$H$2047,Worksheet!AJ$3,'Orders - December 2020'!$C$2:$C$2047,Worksheet!$F243),"-")</f>
        <v>-</v>
      </c>
      <c r="AK243" s="51" t="str">
        <f>IFERROR(AVERAGEIFS('Orders - December 2020'!$I$2:$I$2047,'Orders - December 2020'!$H$2:$H$2047,Worksheet!AK$3,'Orders - December 2020'!$C$2:$C$2047,Worksheet!$F243),"-")</f>
        <v>-</v>
      </c>
      <c r="AL243" s="51" t="str">
        <f>IFERROR(AVERAGEIFS('Orders - December 2020'!$I$2:$I$2047,'Orders - December 2020'!$H$2:$H$2047,Worksheet!AL$3,'Orders - December 2020'!$C$2:$C$2047,Worksheet!$F243),"-")</f>
        <v>-</v>
      </c>
      <c r="AM243" s="51" t="str">
        <f>IFERROR(AVERAGEIFS('Orders - December 2020'!$I$2:$I$2047,'Orders - December 2020'!$H$2:$H$2047,Worksheet!AM$3,'Orders - December 2020'!$C$2:$C$2047,Worksheet!$F243),"-")</f>
        <v>-</v>
      </c>
      <c r="AN243" s="51" t="str">
        <f>IFERROR(AVERAGEIFS('Orders - December 2020'!$I$2:$I$2047,'Orders - December 2020'!$H$2:$H$2047,Worksheet!AN$3,'Orders - December 2020'!$C$2:$C$2047,Worksheet!$F243),"-")</f>
        <v>-</v>
      </c>
      <c r="AO243" s="51" t="str">
        <f>IFERROR(AVERAGEIFS('Orders - December 2020'!$I$2:$I$2047,'Orders - December 2020'!$H$2:$H$2047,Worksheet!AO$3,'Orders - December 2020'!$C$2:$C$2047,Worksheet!$F243),"-")</f>
        <v>-</v>
      </c>
      <c r="AP243" s="51" t="str">
        <f>IFERROR(AVERAGEIFS('Orders - December 2020'!$I$2:$I$2047,'Orders - December 2020'!$H$2:$H$2047,Worksheet!AP$3,'Orders - December 2020'!$C$2:$C$2047,Worksheet!$F243),"-")</f>
        <v>-</v>
      </c>
      <c r="AQ243" s="51" t="str">
        <f>IFERROR(AVERAGEIFS('Orders - December 2020'!$I$2:$I$2047,'Orders - December 2020'!$H$2:$H$2047,Worksheet!AQ$3,'Orders - December 2020'!$C$2:$C$2047,Worksheet!$F243),"-")</f>
        <v>-</v>
      </c>
      <c r="AR243" s="51" t="str">
        <f>IFERROR(AVERAGEIFS('Orders - December 2020'!$I$2:$I$2047,'Orders - December 2020'!$H$2:$H$2047,Worksheet!AR$3,'Orders - December 2020'!$C$2:$C$2047,Worksheet!$F243),"-")</f>
        <v>-</v>
      </c>
      <c r="AS243" s="51" t="str">
        <f>IFERROR(AVERAGEIFS('Orders - December 2020'!$I$2:$I$2047,'Orders - December 2020'!$H$2:$H$2047,Worksheet!AS$3,'Orders - December 2020'!$C$2:$C$2047,Worksheet!$F243),"-")</f>
        <v>-</v>
      </c>
      <c r="AT243" s="51" t="str">
        <f>IFERROR(AVERAGEIFS('Orders - December 2020'!$I$2:$I$2047,'Orders - December 2020'!$H$2:$H$2047,Worksheet!AT$3,'Orders - December 2020'!$C$2:$C$2047,Worksheet!$F243),"-")</f>
        <v>-</v>
      </c>
      <c r="AU243" s="51" t="str">
        <f>IFERROR(AVERAGEIFS('Orders - December 2020'!$I$2:$I$2047,'Orders - December 2020'!$H$2:$H$2047,Worksheet!AU$3,'Orders - December 2020'!$C$2:$C$2047,Worksheet!$F243),"-")</f>
        <v>-</v>
      </c>
      <c r="AV243" s="51" t="str">
        <f>IFERROR(AVERAGEIFS('Orders - December 2020'!$I$2:$I$2047,'Orders - December 2020'!$H$2:$H$2047,Worksheet!AV$3,'Orders - December 2020'!$C$2:$C$2047,Worksheet!$F243),"-")</f>
        <v>-</v>
      </c>
      <c r="AW243" s="51" t="str">
        <f>IFERROR(AVERAGEIFS('Orders - December 2020'!$I$2:$I$2047,'Orders - December 2020'!$H$2:$H$2047,Worksheet!AW$3,'Orders - December 2020'!$C$2:$C$2047,Worksheet!$F243),"-")</f>
        <v>-</v>
      </c>
      <c r="AX243" s="51" t="str">
        <f>IFERROR(AVERAGEIFS('Orders - December 2020'!$I$2:$I$2047,'Orders - December 2020'!$H$2:$H$2047,Worksheet!AX$3,'Orders - December 2020'!$C$2:$C$2047,Worksheet!$F243),"-")</f>
        <v>-</v>
      </c>
      <c r="AY243" s="51" t="str">
        <f>IFERROR(AVERAGEIFS('Orders - December 2020'!$I$2:$I$2047,'Orders - December 2020'!$H$2:$H$2047,Worksheet!AY$3,'Orders - December 2020'!$C$2:$C$2047,Worksheet!$F243),"-")</f>
        <v>-</v>
      </c>
      <c r="AZ243" s="51" t="str">
        <f>IFERROR(AVERAGEIFS('Orders - December 2020'!$I$2:$I$2047,'Orders - December 2020'!$H$2:$H$2047,Worksheet!AZ$3,'Orders - December 2020'!$C$2:$C$2047,Worksheet!$F243),"-")</f>
        <v>-</v>
      </c>
      <c r="BA243" s="51" t="str">
        <f>IFERROR(AVERAGEIFS('Orders - December 2020'!$I$2:$I$2047,'Orders - December 2020'!$H$2:$H$2047,Worksheet!BA$3,'Orders - December 2020'!$C$2:$C$2047,Worksheet!$F243),"-")</f>
        <v>-</v>
      </c>
      <c r="BB243" s="51" t="str">
        <f>IFERROR(AVERAGEIFS('Orders - December 2020'!$I$2:$I$2047,'Orders - December 2020'!$H$2:$H$2047,Worksheet!BB$3,'Orders - December 2020'!$C$2:$C$2047,Worksheet!$F243),"-")</f>
        <v>-</v>
      </c>
      <c r="BC243" s="51" t="str">
        <f>IFERROR(AVERAGEIFS('Orders - December 2020'!$I$2:$I$2047,'Orders - December 2020'!$H$2:$H$2047,Worksheet!BC$3,'Orders - December 2020'!$C$2:$C$2047,Worksheet!$F243),"-")</f>
        <v>-</v>
      </c>
      <c r="BD243" s="51" t="str">
        <f>IFERROR(AVERAGEIFS('Orders - December 2020'!$I$2:$I$2047,'Orders - December 2020'!$H$2:$H$2047,Worksheet!BD$3,'Orders - December 2020'!$C$2:$C$2047,Worksheet!$F243),"-")</f>
        <v>-</v>
      </c>
      <c r="BE243" s="51" t="str">
        <f>IFERROR(AVERAGEIFS('Orders - December 2020'!$I$2:$I$2047,'Orders - December 2020'!$H$2:$H$2047,Worksheet!BE$3,'Orders - December 2020'!$C$2:$C$2047,Worksheet!$F243),"-")</f>
        <v>-</v>
      </c>
      <c r="BF243" s="51" t="str">
        <f>IFERROR(AVERAGEIFS('Orders - December 2020'!$I$2:$I$2047,'Orders - December 2020'!$H$2:$H$2047,Worksheet!BF$3,'Orders - December 2020'!$C$2:$C$2047,Worksheet!$F243),"-")</f>
        <v>-</v>
      </c>
      <c r="BG243" s="51" t="str">
        <f>IFERROR(AVERAGEIFS('Orders - December 2020'!$I$2:$I$2047,'Orders - December 2020'!$H$2:$H$2047,Worksheet!BG$3,'Orders - December 2020'!$C$2:$C$2047,Worksheet!$F243),"-")</f>
        <v>-</v>
      </c>
      <c r="BH243" s="51" t="str">
        <f>IFERROR(AVERAGEIFS('Orders - December 2020'!$I$2:$I$2047,'Orders - December 2020'!$H$2:$H$2047,Worksheet!BH$3,'Orders - December 2020'!$C$2:$C$2047,Worksheet!$F243),"-")</f>
        <v>-</v>
      </c>
      <c r="BI243" s="51" t="str">
        <f>IFERROR(AVERAGEIFS('Orders - December 2020'!$I$2:$I$2047,'Orders - December 2020'!$H$2:$H$2047,Worksheet!BI$3,'Orders - December 2020'!$C$2:$C$2047,Worksheet!$F243),"-")</f>
        <v>-</v>
      </c>
      <c r="BJ243" s="51" t="str">
        <f>IFERROR(AVERAGEIFS('Orders - December 2020'!$I$2:$I$2047,'Orders - December 2020'!$H$2:$H$2047,Worksheet!BJ$3,'Orders - December 2020'!$C$2:$C$2047,Worksheet!$F243),"-")</f>
        <v>-</v>
      </c>
      <c r="BK243" s="51" t="str">
        <f>IFERROR(AVERAGEIFS('Orders - December 2020'!$I$2:$I$2047,'Orders - December 2020'!$H$2:$H$2047,Worksheet!BK$3,'Orders - December 2020'!$C$2:$C$2047,Worksheet!$F243),"-")</f>
        <v>-</v>
      </c>
      <c r="BL243" s="51" t="str">
        <f>IFERROR(AVERAGEIFS('Orders - December 2020'!$I$2:$I$2047,'Orders - December 2020'!$H$2:$H$2047,Worksheet!BL$3,'Orders - December 2020'!$C$2:$C$2047,Worksheet!$F243),"-")</f>
        <v>-</v>
      </c>
      <c r="BM243" s="51" t="str">
        <f>IFERROR(AVERAGEIFS('Orders - December 2020'!$I$2:$I$2047,'Orders - December 2020'!$H$2:$H$2047,Worksheet!BM$3,'Orders - December 2020'!$C$2:$C$2047,Worksheet!$F243),"-")</f>
        <v>-</v>
      </c>
      <c r="BN243" s="51" t="str">
        <f>IFERROR(AVERAGEIFS('Orders - December 2020'!$I$2:$I$2047,'Orders - December 2020'!$H$2:$H$2047,Worksheet!BN$3,'Orders - December 2020'!$C$2:$C$2047,Worksheet!$F243),"-")</f>
        <v>-</v>
      </c>
      <c r="BO243" s="51" t="str">
        <f>IFERROR(AVERAGEIFS('Orders - December 2020'!$I$2:$I$2047,'Orders - December 2020'!$H$2:$H$2047,Worksheet!BO$3,'Orders - December 2020'!$C$2:$C$2047,Worksheet!$F243),"-")</f>
        <v>-</v>
      </c>
      <c r="BP243" s="51" t="str">
        <f>IFERROR(AVERAGEIFS('Orders - December 2020'!$I$2:$I$2047,'Orders - December 2020'!$H$2:$H$2047,Worksheet!BP$3,'Orders - December 2020'!$C$2:$C$2047,Worksheet!$F243),"-")</f>
        <v>-</v>
      </c>
      <c r="BQ243" s="51" t="str">
        <f>IFERROR(AVERAGEIFS('Orders - December 2020'!$I$2:$I$2047,'Orders - December 2020'!$H$2:$H$2047,Worksheet!BQ$3,'Orders - December 2020'!$C$2:$C$2047,Worksheet!$F243),"-")</f>
        <v>-</v>
      </c>
      <c r="BR243" s="51" t="str">
        <f>IFERROR(AVERAGEIFS('Orders - December 2020'!$I$2:$I$2047,'Orders - December 2020'!$H$2:$H$2047,Worksheet!BR$3,'Orders - December 2020'!$C$2:$C$2047,Worksheet!$F243),"-")</f>
        <v>-</v>
      </c>
      <c r="BS243" s="51" t="str">
        <f>IFERROR(AVERAGEIFS('Orders - December 2020'!$I$2:$I$2047,'Orders - December 2020'!$H$2:$H$2047,Worksheet!BS$3,'Orders - December 2020'!$C$2:$C$2047,Worksheet!$F243),"-")</f>
        <v>-</v>
      </c>
      <c r="BT243" s="51" t="str">
        <f>IFERROR(AVERAGEIFS('Orders - December 2020'!$I$2:$I$2047,'Orders - December 2020'!$H$2:$H$2047,Worksheet!BT$3,'Orders - December 2020'!$C$2:$C$2047,Worksheet!$F243),"-")</f>
        <v>-</v>
      </c>
      <c r="BU243" s="51" t="str">
        <f>IFERROR(AVERAGEIFS('Orders - December 2020'!$I$2:$I$2047,'Orders - December 2020'!$H$2:$H$2047,Worksheet!BU$3,'Orders - December 2020'!$C$2:$C$2047,Worksheet!$F243),"-")</f>
        <v>-</v>
      </c>
      <c r="BV243" s="51" t="str">
        <f>IFERROR(AVERAGEIFS('Orders - December 2020'!$I$2:$I$2047,'Orders - December 2020'!$H$2:$H$2047,Worksheet!BV$3,'Orders - December 2020'!$C$2:$C$2047,Worksheet!$F243),"-")</f>
        <v>-</v>
      </c>
      <c r="BW243" s="51" t="str">
        <f>IFERROR(AVERAGEIFS('Orders - December 2020'!$I$2:$I$2047,'Orders - December 2020'!$H$2:$H$2047,Worksheet!BW$3,'Orders - December 2020'!$C$2:$C$2047,Worksheet!$F243),"-")</f>
        <v>-</v>
      </c>
      <c r="BX243" s="51" t="str">
        <f>IFERROR(AVERAGEIFS('Orders - December 2020'!$I$2:$I$2047,'Orders - December 2020'!$H$2:$H$2047,Worksheet!BX$3,'Orders - December 2020'!$C$2:$C$2047,Worksheet!$F243),"-")</f>
        <v>-</v>
      </c>
      <c r="BY243" s="51" t="str">
        <f>IFERROR(AVERAGEIFS('Orders - December 2020'!$I$2:$I$2047,'Orders - December 2020'!$H$2:$H$2047,Worksheet!BY$3,'Orders - December 2020'!$C$2:$C$2047,Worksheet!$F243),"-")</f>
        <v>-</v>
      </c>
      <c r="BZ243" s="51" t="str">
        <f>IFERROR(AVERAGEIFS('Orders - December 2020'!$I$2:$I$2047,'Orders - December 2020'!$H$2:$H$2047,Worksheet!BZ$3,'Orders - December 2020'!$C$2:$C$2047,Worksheet!$F243),"-")</f>
        <v>-</v>
      </c>
      <c r="CA243" s="51" t="str">
        <f>IFERROR(AVERAGEIFS('Orders - December 2020'!$I$2:$I$2047,'Orders - December 2020'!$H$2:$H$2047,Worksheet!CA$3,'Orders - December 2020'!$C$2:$C$2047,Worksheet!$F243),"-")</f>
        <v>-</v>
      </c>
      <c r="CB243" s="51" t="str">
        <f>IFERROR(AVERAGEIFS('Orders - December 2020'!$I$2:$I$2047,'Orders - December 2020'!$H$2:$H$2047,Worksheet!CB$3,'Orders - December 2020'!$C$2:$C$2047,Worksheet!$F243),"-")</f>
        <v>-</v>
      </c>
      <c r="CC243" s="51" t="str">
        <f>IFERROR(AVERAGEIFS('Orders - December 2020'!$I$2:$I$2047,'Orders - December 2020'!$H$2:$H$2047,Worksheet!CC$3,'Orders - December 2020'!$C$2:$C$2047,Worksheet!$F243),"-")</f>
        <v>-</v>
      </c>
      <c r="CD243" s="51" t="str">
        <f>IFERROR(AVERAGEIFS('Orders - December 2020'!$I$2:$I$2047,'Orders - December 2020'!$H$2:$H$2047,Worksheet!CD$3,'Orders - December 2020'!$C$2:$C$2047,Worksheet!$F243),"-")</f>
        <v>-</v>
      </c>
      <c r="CE243" s="51" t="str">
        <f>IFERROR(AVERAGEIFS('Orders - December 2020'!$I$2:$I$2047,'Orders - December 2020'!$H$2:$H$2047,Worksheet!CE$3,'Orders - December 2020'!$C$2:$C$2047,Worksheet!$F243),"-")</f>
        <v>-</v>
      </c>
      <c r="CF243" s="51" t="str">
        <f>IFERROR(AVERAGEIFS('Orders - December 2020'!$I$2:$I$2047,'Orders - December 2020'!$H$2:$H$2047,Worksheet!CF$3,'Orders - December 2020'!$C$2:$C$2047,Worksheet!$F243),"-")</f>
        <v>-</v>
      </c>
      <c r="CG243" s="51" t="str">
        <f>IFERROR(AVERAGEIFS('Orders - December 2020'!$I$2:$I$2047,'Orders - December 2020'!$H$2:$H$2047,Worksheet!CG$3,'Orders - December 2020'!$C$2:$C$2047,Worksheet!$F243),"-")</f>
        <v>-</v>
      </c>
      <c r="CH243" s="51" t="str">
        <f>IFERROR(AVERAGEIFS('Orders - December 2020'!$I$2:$I$2047,'Orders - December 2020'!$H$2:$H$2047,Worksheet!CH$3,'Orders - December 2020'!$C$2:$C$2047,Worksheet!$F243),"-")</f>
        <v>-</v>
      </c>
      <c r="CI243" s="51" t="str">
        <f>IFERROR(AVERAGEIFS('Orders - December 2020'!$I$2:$I$2047,'Orders - December 2020'!$H$2:$H$2047,Worksheet!CI$3,'Orders - December 2020'!$C$2:$C$2047,Worksheet!$F243),"-")</f>
        <v>-</v>
      </c>
      <c r="CJ243" s="51" t="str">
        <f>IFERROR(AVERAGEIFS('Orders - December 2020'!$I$2:$I$2047,'Orders - December 2020'!$H$2:$H$2047,Worksheet!CJ$3,'Orders - December 2020'!$C$2:$C$2047,Worksheet!$F243),"-")</f>
        <v>-</v>
      </c>
      <c r="CK243" s="51" t="str">
        <f>IFERROR(AVERAGEIFS('Orders - December 2020'!$I$2:$I$2047,'Orders - December 2020'!$H$2:$H$2047,Worksheet!CK$3,'Orders - December 2020'!$C$2:$C$2047,Worksheet!$F243),"-")</f>
        <v>-</v>
      </c>
      <c r="CL243" s="51" t="str">
        <f>IFERROR(AVERAGEIFS('Orders - December 2020'!$I$2:$I$2047,'Orders - December 2020'!$H$2:$H$2047,Worksheet!CL$3,'Orders - December 2020'!$C$2:$C$2047,Worksheet!$F243),"-")</f>
        <v>-</v>
      </c>
      <c r="CM243" s="51" t="str">
        <f>IFERROR(AVERAGEIFS('Orders - December 2020'!$I$2:$I$2047,'Orders - December 2020'!$H$2:$H$2047,Worksheet!CM$3,'Orders - December 2020'!$C$2:$C$2047,Worksheet!$F243),"-")</f>
        <v>-</v>
      </c>
      <c r="CN243" s="51" t="str">
        <f>IFERROR(AVERAGEIFS('Orders - December 2020'!$I$2:$I$2047,'Orders - December 2020'!$H$2:$H$2047,Worksheet!CN$3,'Orders - December 2020'!$C$2:$C$2047,Worksheet!$F243),"-")</f>
        <v>-</v>
      </c>
      <c r="CO243" s="51" t="str">
        <f>IFERROR(AVERAGEIFS('Orders - December 2020'!$I$2:$I$2047,'Orders - December 2020'!$H$2:$H$2047,Worksheet!CO$3,'Orders - December 2020'!$C$2:$C$2047,Worksheet!$F243),"-")</f>
        <v>-</v>
      </c>
      <c r="CP243" s="51" t="str">
        <f>IFERROR(AVERAGEIFS('Orders - December 2020'!$I$2:$I$2047,'Orders - December 2020'!$H$2:$H$2047,Worksheet!CP$3,'Orders - December 2020'!$C$2:$C$2047,Worksheet!$F243),"-")</f>
        <v>-</v>
      </c>
      <c r="CQ243" s="51" t="str">
        <f>IFERROR(AVERAGEIFS('Orders - December 2020'!$I$2:$I$2047,'Orders - December 2020'!$H$2:$H$2047,Worksheet!CQ$3,'Orders - December 2020'!$C$2:$C$2047,Worksheet!$F243),"-")</f>
        <v>-</v>
      </c>
      <c r="CR243" s="51" t="str">
        <f>IFERROR(AVERAGEIFS('Orders - December 2020'!$I$2:$I$2047,'Orders - December 2020'!$H$2:$H$2047,Worksheet!CR$3,'Orders - December 2020'!$C$2:$C$2047,Worksheet!$F243),"-")</f>
        <v>-</v>
      </c>
      <c r="CS243" s="51" t="str">
        <f>IFERROR(AVERAGEIFS('Orders - December 2020'!$I$2:$I$2047,'Orders - December 2020'!$H$2:$H$2047,Worksheet!CS$3,'Orders - December 2020'!$C$2:$C$2047,Worksheet!$F243),"-")</f>
        <v>-</v>
      </c>
      <c r="CT243" s="51" t="str">
        <f>IFERROR(AVERAGEIFS('Orders - December 2020'!$I$2:$I$2047,'Orders - December 2020'!$H$2:$H$2047,Worksheet!CT$3,'Orders - December 2020'!$C$2:$C$2047,Worksheet!$F243),"-")</f>
        <v>-</v>
      </c>
      <c r="CU243" s="51" t="str">
        <f>IFERROR(AVERAGEIFS('Orders - December 2020'!$I$2:$I$2047,'Orders - December 2020'!$H$2:$H$2047,Worksheet!CU$3,'Orders - December 2020'!$C$2:$C$2047,Worksheet!$F243),"-")</f>
        <v>-</v>
      </c>
      <c r="CV243" s="51" t="str">
        <f>IFERROR(AVERAGEIFS('Orders - December 2020'!$I$2:$I$2047,'Orders - December 2020'!$H$2:$H$2047,Worksheet!CV$3,'Orders - December 2020'!$C$2:$C$2047,Worksheet!$F243),"-")</f>
        <v>-</v>
      </c>
      <c r="CW243" s="51" t="str">
        <f>IFERROR(AVERAGEIFS('Orders - December 2020'!$I$2:$I$2047,'Orders - December 2020'!$H$2:$H$2047,Worksheet!CW$3,'Orders - December 2020'!$C$2:$C$2047,Worksheet!$F243),"-")</f>
        <v>-</v>
      </c>
      <c r="CX243" s="51" t="str">
        <f>IFERROR(AVERAGEIFS('Orders - December 2020'!$I$2:$I$2047,'Orders - December 2020'!$H$2:$H$2047,Worksheet!CX$3,'Orders - December 2020'!$C$2:$C$2047,Worksheet!$F243),"-")</f>
        <v>-</v>
      </c>
      <c r="CY243" s="51" t="str">
        <f>IFERROR(AVERAGEIFS('Orders - December 2020'!$I$2:$I$2047,'Orders - December 2020'!$H$2:$H$2047,Worksheet!CY$3,'Orders - December 2020'!$C$2:$C$2047,Worksheet!$F243),"-")</f>
        <v>-</v>
      </c>
      <c r="CZ243" s="51" t="str">
        <f>IFERROR(AVERAGEIFS('Orders - December 2020'!$I$2:$I$2047,'Orders - December 2020'!$H$2:$H$2047,Worksheet!CZ$3,'Orders - December 2020'!$C$2:$C$2047,Worksheet!$F243),"-")</f>
        <v>-</v>
      </c>
      <c r="DA243" s="51" t="str">
        <f>IFERROR(AVERAGEIFS('Orders - December 2020'!$I$2:$I$2047,'Orders - December 2020'!$H$2:$H$2047,Worksheet!DA$3,'Orders - December 2020'!$C$2:$C$2047,Worksheet!$F243),"-")</f>
        <v>-</v>
      </c>
      <c r="DB243" s="51" t="str">
        <f>IFERROR(AVERAGEIFS('Orders - December 2020'!$I$2:$I$2047,'Orders - December 2020'!$H$2:$H$2047,Worksheet!DB$3,'Orders - December 2020'!$C$2:$C$2047,Worksheet!$F243),"-")</f>
        <v>-</v>
      </c>
      <c r="DC243" s="51" t="str">
        <f>IFERROR(AVERAGEIFS('Orders - December 2020'!$I$2:$I$2047,'Orders - December 2020'!$H$2:$H$2047,Worksheet!DC$3,'Orders - December 2020'!$C$2:$C$2047,Worksheet!$F243),"-")</f>
        <v>-</v>
      </c>
      <c r="DD243" s="51" t="str">
        <f>IFERROR(AVERAGEIFS('Orders - December 2020'!$I$2:$I$2047,'Orders - December 2020'!$H$2:$H$2047,Worksheet!DD$3,'Orders - December 2020'!$C$2:$C$2047,Worksheet!$F243),"-")</f>
        <v>-</v>
      </c>
      <c r="DE243" s="51" t="str">
        <f>IFERROR(AVERAGEIFS('Orders - December 2020'!$I$2:$I$2047,'Orders - December 2020'!$H$2:$H$2047,Worksheet!DE$3,'Orders - December 2020'!$C$2:$C$2047,Worksheet!$F243),"-")</f>
        <v>-</v>
      </c>
      <c r="DF243" s="51" t="str">
        <f>IFERROR(AVERAGEIFS('Orders - December 2020'!$I$2:$I$2047,'Orders - December 2020'!$H$2:$H$2047,Worksheet!DF$3,'Orders - December 2020'!$C$2:$C$2047,Worksheet!$F243),"-")</f>
        <v>-</v>
      </c>
      <c r="DG243" s="51" t="str">
        <f>IFERROR(AVERAGEIFS('Orders - December 2020'!$I$2:$I$2047,'Orders - December 2020'!$H$2:$H$2047,Worksheet!DG$3,'Orders - December 2020'!$C$2:$C$2047,Worksheet!$F243),"-")</f>
        <v>-</v>
      </c>
      <c r="DH243" s="51" t="str">
        <f>IFERROR(AVERAGEIFS('Orders - December 2020'!$I$2:$I$2047,'Orders - December 2020'!$H$2:$H$2047,Worksheet!DH$3,'Orders - December 2020'!$C$2:$C$2047,Worksheet!$F243),"-")</f>
        <v>-</v>
      </c>
      <c r="DI243" s="51" t="str">
        <f>IFERROR(AVERAGEIFS('Orders - December 2020'!$I$2:$I$2047,'Orders - December 2020'!$H$2:$H$2047,Worksheet!DI$3,'Orders - December 2020'!$C$2:$C$2047,Worksheet!$F243),"-")</f>
        <v>-</v>
      </c>
      <c r="DJ243" s="51" t="str">
        <f>IFERROR(AVERAGEIFS('Orders - December 2020'!$I$2:$I$2047,'Orders - December 2020'!$H$2:$H$2047,Worksheet!DJ$3,'Orders - December 2020'!$C$2:$C$2047,Worksheet!$F243),"-")</f>
        <v>-</v>
      </c>
      <c r="DK243" s="51" t="str">
        <f>IFERROR(AVERAGEIFS('Orders - December 2020'!$I$2:$I$2047,'Orders - December 2020'!$H$2:$H$2047,Worksheet!DK$3,'Orders - December 2020'!$C$2:$C$2047,Worksheet!$F243),"-")</f>
        <v>-</v>
      </c>
      <c r="DL243" s="51" t="str">
        <f>IFERROR(AVERAGEIFS('Orders - December 2020'!$I$2:$I$2047,'Orders - December 2020'!$H$2:$H$2047,Worksheet!DL$3,'Orders - December 2020'!$C$2:$C$2047,Worksheet!$F243),"-")</f>
        <v>-</v>
      </c>
      <c r="DM243" s="51" t="str">
        <f>IFERROR(AVERAGEIFS('Orders - December 2020'!$I$2:$I$2047,'Orders - December 2020'!$H$2:$H$2047,Worksheet!DM$3,'Orders - December 2020'!$C$2:$C$2047,Worksheet!$F243),"-")</f>
        <v>-</v>
      </c>
      <c r="DN243" s="51" t="str">
        <f>IFERROR(AVERAGEIFS('Orders - December 2020'!$I$2:$I$2047,'Orders - December 2020'!$H$2:$H$2047,Worksheet!DN$3,'Orders - December 2020'!$C$2:$C$2047,Worksheet!$F243),"-")</f>
        <v>-</v>
      </c>
      <c r="DO243" s="51" t="str">
        <f>IFERROR(AVERAGEIFS('Orders - December 2020'!$I$2:$I$2047,'Orders - December 2020'!$H$2:$H$2047,Worksheet!DO$3,'Orders - December 2020'!$C$2:$C$2047,Worksheet!$F243),"-")</f>
        <v>-</v>
      </c>
      <c r="DP243" s="51" t="str">
        <f>IFERROR(AVERAGEIFS('Orders - December 2020'!$I$2:$I$2047,'Orders - December 2020'!$H$2:$H$2047,Worksheet!DP$3,'Orders - December 2020'!$C$2:$C$2047,Worksheet!$F243),"-")</f>
        <v>-</v>
      </c>
      <c r="DQ243" s="51" t="str">
        <f>IFERROR(AVERAGEIFS('Orders - December 2020'!$I$2:$I$2047,'Orders - December 2020'!$H$2:$H$2047,Worksheet!DQ$3,'Orders - December 2020'!$C$2:$C$2047,Worksheet!$F243),"-")</f>
        <v>-</v>
      </c>
      <c r="DR243" s="51" t="str">
        <f>IFERROR(AVERAGEIFS('Orders - December 2020'!$I$2:$I$2047,'Orders - December 2020'!$H$2:$H$2047,Worksheet!DR$3,'Orders - December 2020'!$C$2:$C$2047,Worksheet!$F243),"-")</f>
        <v>-</v>
      </c>
      <c r="DS243" s="51" t="str">
        <f>IFERROR(AVERAGEIFS('Orders - December 2020'!$I$2:$I$2047,'Orders - December 2020'!$H$2:$H$2047,Worksheet!DS$3,'Orders - December 2020'!$C$2:$C$2047,Worksheet!$F243),"-")</f>
        <v>-</v>
      </c>
      <c r="DT243" s="51">
        <f>IFERROR(AVERAGEIFS('Orders - December 2020'!$I$2:$I$2047,'Orders - December 2020'!$H$2:$H$2047,Worksheet!DT$3,'Orders - December 2020'!$C$2:$C$2047,Worksheet!$F243),"-")</f>
        <v>2</v>
      </c>
      <c r="DU243" s="51" t="str">
        <f>IFERROR(AVERAGEIFS('Orders - December 2020'!$I$2:$I$2047,'Orders - December 2020'!$H$2:$H$2047,Worksheet!DU$3,'Orders - December 2020'!$C$2:$C$2047,Worksheet!$F243),"-")</f>
        <v>-</v>
      </c>
      <c r="DV243" s="51" t="str">
        <f>IFERROR(AVERAGEIFS('Orders - December 2020'!$I$2:$I$2047,'Orders - December 2020'!$H$2:$H$2047,Worksheet!DV$3,'Orders - December 2020'!$C$2:$C$2047,Worksheet!$F243),"-")</f>
        <v>-</v>
      </c>
      <c r="DW243" s="51" t="str">
        <f>IFERROR(AVERAGEIFS('Orders - December 2020'!$I$2:$I$2047,'Orders - December 2020'!$H$2:$H$2047,Worksheet!DW$3,'Orders - December 2020'!$C$2:$C$2047,Worksheet!$F243),"-")</f>
        <v>-</v>
      </c>
      <c r="DX243" s="51" t="str">
        <f>IFERROR(AVERAGEIFS('Orders - December 2020'!$I$2:$I$2047,'Orders - December 2020'!$H$2:$H$2047,Worksheet!DX$3,'Orders - December 2020'!$C$2:$C$2047,Worksheet!$F243),"-")</f>
        <v>-</v>
      </c>
      <c r="DY243" s="51" t="str">
        <f>IFERROR(AVERAGEIFS('Orders - December 2020'!$I$2:$I$2047,'Orders - December 2020'!$H$2:$H$2047,Worksheet!DY$3,'Orders - December 2020'!$C$2:$C$2047,Worksheet!$F243),"-")</f>
        <v>-</v>
      </c>
      <c r="DZ243" s="51" t="str">
        <f>IFERROR(AVERAGEIFS('Orders - December 2020'!$I$2:$I$2047,'Orders - December 2020'!$H$2:$H$2047,Worksheet!DZ$3,'Orders - December 2020'!$C$2:$C$2047,Worksheet!$F243),"-")</f>
        <v>-</v>
      </c>
      <c r="EA243" s="51" t="str">
        <f>IFERROR(AVERAGEIFS('Orders - December 2020'!$I$2:$I$2047,'Orders - December 2020'!$H$2:$H$2047,Worksheet!EA$3,'Orders - December 2020'!$C$2:$C$2047,Worksheet!$F243),"-")</f>
        <v>-</v>
      </c>
      <c r="EB243" s="51" t="str">
        <f>IFERROR(AVERAGEIFS('Orders - December 2020'!$I$2:$I$2047,'Orders - December 2020'!$H$2:$H$2047,Worksheet!EB$3,'Orders - December 2020'!$C$2:$C$2047,Worksheet!$F243),"-")</f>
        <v>-</v>
      </c>
      <c r="EC243" s="51">
        <f>IFERROR(AVERAGEIFS('Orders - December 2020'!$I$2:$I$2047,'Orders - December 2020'!$H$2:$H$2047,Worksheet!EC$3,'Orders - December 2020'!$C$2:$C$2047,Worksheet!$F243),"-")</f>
        <v>2</v>
      </c>
      <c r="ED243" s="51" t="str">
        <f>IFERROR(AVERAGEIFS('Orders - December 2020'!$I$2:$I$2047,'Orders - December 2020'!$H$2:$H$2047,Worksheet!ED$3,'Orders - December 2020'!$C$2:$C$2047,Worksheet!$F243),"-")</f>
        <v>-</v>
      </c>
      <c r="EE243" s="51" t="str">
        <f>IFERROR(AVERAGEIFS('Orders - December 2020'!$I$2:$I$2047,'Orders - December 2020'!$H$2:$H$2047,Worksheet!EE$3,'Orders - December 2020'!$C$2:$C$2047,Worksheet!$F243),"-")</f>
        <v>-</v>
      </c>
      <c r="EF243" s="51" t="str">
        <f>IFERROR(AVERAGEIFS('Orders - December 2020'!$I$2:$I$2047,'Orders - December 2020'!$H$2:$H$2047,Worksheet!EF$3,'Orders - December 2020'!$C$2:$C$2047,Worksheet!$F243),"-")</f>
        <v>-</v>
      </c>
      <c r="EG243" s="51" t="str">
        <f>IFERROR(AVERAGEIFS('Orders - December 2020'!$I$2:$I$2047,'Orders - December 2020'!$H$2:$H$2047,Worksheet!EG$3,'Orders - December 2020'!$C$2:$C$2047,Worksheet!$F243),"-")</f>
        <v>-</v>
      </c>
      <c r="EH243" s="51" t="str">
        <f>IFERROR(AVERAGEIFS('Orders - December 2020'!$I$2:$I$2047,'Orders - December 2020'!$H$2:$H$2047,Worksheet!EH$3,'Orders - December 2020'!$C$2:$C$2047,Worksheet!$F243),"-")</f>
        <v>-</v>
      </c>
      <c r="EI243" s="51" t="str">
        <f>IFERROR(AVERAGEIFS('Orders - December 2020'!$I$2:$I$2047,'Orders - December 2020'!$H$2:$H$2047,Worksheet!EI$3,'Orders - December 2020'!$C$2:$C$2047,Worksheet!$F243),"-")</f>
        <v>-</v>
      </c>
      <c r="EJ243" s="51" t="str">
        <f>IFERROR(AVERAGEIFS('Orders - December 2020'!$I$2:$I$2047,'Orders - December 2020'!$H$2:$H$2047,Worksheet!EJ$3,'Orders - December 2020'!$C$2:$C$2047,Worksheet!$F243),"-")</f>
        <v>-</v>
      </c>
      <c r="EK243" s="51" t="str">
        <f>IFERROR(AVERAGEIFS('Orders - December 2020'!$I$2:$I$2047,'Orders - December 2020'!$H$2:$H$2047,Worksheet!EK$3,'Orders - December 2020'!$C$2:$C$2047,Worksheet!$F243),"-")</f>
        <v>-</v>
      </c>
      <c r="EL243" s="51" t="str">
        <f>IFERROR(AVERAGEIFS('Orders - December 2020'!$I$2:$I$2047,'Orders - December 2020'!$H$2:$H$2047,Worksheet!EL$3,'Orders - December 2020'!$C$2:$C$2047,Worksheet!$F243),"-")</f>
        <v>-</v>
      </c>
      <c r="EM243" s="51" t="str">
        <f>IFERROR(AVERAGEIFS('Orders - December 2020'!$I$2:$I$2047,'Orders - December 2020'!$H$2:$H$2047,Worksheet!EM$3,'Orders - December 2020'!$C$2:$C$2047,Worksheet!$F243),"-")</f>
        <v>-</v>
      </c>
      <c r="EN243" s="51" t="str">
        <f>IFERROR(AVERAGEIFS('Orders - December 2020'!$I$2:$I$2047,'Orders - December 2020'!$H$2:$H$2047,Worksheet!EN$3,'Orders - December 2020'!$C$2:$C$2047,Worksheet!$F243),"-")</f>
        <v>-</v>
      </c>
      <c r="EO243" s="51" t="str">
        <f>IFERROR(AVERAGEIFS('Orders - December 2020'!$I$2:$I$2047,'Orders - December 2020'!$H$2:$H$2047,Worksheet!EO$3,'Orders - December 2020'!$C$2:$C$2047,Worksheet!$F243),"-")</f>
        <v>-</v>
      </c>
      <c r="EP243" s="51" t="str">
        <f>IFERROR(AVERAGEIFS('Orders - December 2020'!$I$2:$I$2047,'Orders - December 2020'!$H$2:$H$2047,Worksheet!EP$3,'Orders - December 2020'!$C$2:$C$2047,Worksheet!$F243),"-")</f>
        <v>-</v>
      </c>
      <c r="EQ243" s="51" t="str">
        <f>IFERROR(AVERAGEIFS('Orders - December 2020'!$I$2:$I$2047,'Orders - December 2020'!$H$2:$H$2047,Worksheet!EQ$3,'Orders - December 2020'!$C$2:$C$2047,Worksheet!$F243),"-")</f>
        <v>-</v>
      </c>
      <c r="ER243" s="51" t="str">
        <f>IFERROR(AVERAGEIFS('Orders - December 2020'!$I$2:$I$2047,'Orders - December 2020'!$H$2:$H$2047,Worksheet!ER$3,'Orders - December 2020'!$C$2:$C$2047,Worksheet!$F243),"-")</f>
        <v>-</v>
      </c>
      <c r="ES243" s="51" t="str">
        <f>IFERROR(AVERAGEIFS('Orders - December 2020'!$I$2:$I$2047,'Orders - December 2020'!$H$2:$H$2047,Worksheet!ES$3,'Orders - December 2020'!$C$2:$C$2047,Worksheet!$F243),"-")</f>
        <v>-</v>
      </c>
      <c r="ET243" s="51" t="str">
        <f>IFERROR(AVERAGEIFS('Orders - December 2020'!$I$2:$I$2047,'Orders - December 2020'!$H$2:$H$2047,Worksheet!ET$3,'Orders - December 2020'!$C$2:$C$2047,Worksheet!$F243),"-")</f>
        <v>-</v>
      </c>
      <c r="EU243" s="51" t="str">
        <f>IFERROR(AVERAGEIFS('Orders - December 2020'!$I$2:$I$2047,'Orders - December 2020'!$H$2:$H$2047,Worksheet!EU$3,'Orders - December 2020'!$C$2:$C$2047,Worksheet!$F243),"-")</f>
        <v>-</v>
      </c>
      <c r="EV243" s="51" t="str">
        <f>IFERROR(AVERAGEIFS('Orders - December 2020'!$I$2:$I$2047,'Orders - December 2020'!$H$2:$H$2047,Worksheet!EV$3,'Orders - December 2020'!$C$2:$C$2047,Worksheet!$F243),"-")</f>
        <v>-</v>
      </c>
      <c r="EW243" s="51" t="str">
        <f>IFERROR(AVERAGEIFS('Orders - December 2020'!$I$2:$I$2047,'Orders - December 2020'!$H$2:$H$2047,Worksheet!EW$3,'Orders - December 2020'!$C$2:$C$2047,Worksheet!$F243),"-")</f>
        <v>-</v>
      </c>
      <c r="EX243" s="51">
        <f>IFERROR(AVERAGEIFS('Orders - December 2020'!$I$2:$I$2047,'Orders - December 2020'!$H$2:$H$2047,Worksheet!EX$3,'Orders - December 2020'!$C$2:$C$2047,Worksheet!$F243),"-")</f>
        <v>2</v>
      </c>
      <c r="EY243" s="51" t="str">
        <f>IFERROR(AVERAGEIFS('Orders - December 2020'!$I$2:$I$2047,'Orders - December 2020'!$H$2:$H$2047,Worksheet!EY$3,'Orders - December 2020'!$C$2:$C$2047,Worksheet!$F243),"-")</f>
        <v>-</v>
      </c>
      <c r="EZ243" s="51" t="str">
        <f>IFERROR(AVERAGEIFS('Orders - December 2020'!$I$2:$I$2047,'Orders - December 2020'!$H$2:$H$2047,Worksheet!EZ$3,'Orders - December 2020'!$C$2:$C$2047,Worksheet!$F243),"-")</f>
        <v>-</v>
      </c>
      <c r="FA243" s="51" t="str">
        <f>IFERROR(AVERAGEIFS('Orders - December 2020'!$I$2:$I$2047,'Orders - December 2020'!$H$2:$H$2047,Worksheet!FA$3,'Orders - December 2020'!$C$2:$C$2047,Worksheet!$F243),"-")</f>
        <v>-</v>
      </c>
      <c r="FB243" s="51" t="str">
        <f>IFERROR(AVERAGEIFS('Orders - December 2020'!$I$2:$I$2047,'Orders - December 2020'!$H$2:$H$2047,Worksheet!FB$3,'Orders - December 2020'!$C$2:$C$2047,Worksheet!$F243),"-")</f>
        <v>-</v>
      </c>
      <c r="FC243" s="51" t="str">
        <f>IFERROR(AVERAGEIFS('Orders - December 2020'!$I$2:$I$2047,'Orders - December 2020'!$H$2:$H$2047,Worksheet!FC$3,'Orders - December 2020'!$C$2:$C$2047,Worksheet!$F243),"-")</f>
        <v>-</v>
      </c>
      <c r="FD243" s="51" t="str">
        <f>IFERROR(AVERAGEIFS('Orders - December 2020'!$I$2:$I$2047,'Orders - December 2020'!$H$2:$H$2047,Worksheet!FD$3,'Orders - December 2020'!$C$2:$C$2047,Worksheet!$F243),"-")</f>
        <v>-</v>
      </c>
      <c r="FE243" s="51" t="str">
        <f>IFERROR(AVERAGEIFS('Orders - December 2020'!$I$2:$I$2047,'Orders - December 2020'!$H$2:$H$2047,Worksheet!FE$3,'Orders - December 2020'!$C$2:$C$2047,Worksheet!$F243),"-")</f>
        <v>-</v>
      </c>
      <c r="FF243" s="51" t="str">
        <f>IFERROR(AVERAGEIFS('Orders - December 2020'!$I$2:$I$2047,'Orders - December 2020'!$H$2:$H$2047,Worksheet!FF$3,'Orders - December 2020'!$C$2:$C$2047,Worksheet!$F243),"-")</f>
        <v>-</v>
      </c>
      <c r="FG243" s="52" t="str">
        <f>IFERROR(AVERAGEIFS('Orders - December 2020'!$I$2:$I$2047,'Orders - December 2020'!$H$2:$H$2047,Worksheet!FG$3,'Orders - December 2020'!$C$2:$C$2047,Worksheet!$F243),"-")</f>
        <v>-</v>
      </c>
    </row>
    <row r="244" spans="6:163">
      <c r="F244" s="45" t="str">
        <v>Mustapha Minimart 2</v>
      </c>
      <c r="G244" s="50" t="str">
        <f>IFERROR(AVERAGEIFS('Orders - December 2020'!$I$2:$I$2047,'Orders - December 2020'!$H$2:$H$2047,Worksheet!G$3,'Orders - December 2020'!$C$2:$C$2047,Worksheet!$F244),"-")</f>
        <v>-</v>
      </c>
      <c r="H244" s="51" t="str">
        <f>IFERROR(AVERAGEIFS('Orders - December 2020'!$I$2:$I$2047,'Orders - December 2020'!$H$2:$H$2047,Worksheet!H$3,'Orders - December 2020'!$C$2:$C$2047,Worksheet!$F244),"-")</f>
        <v>-</v>
      </c>
      <c r="I244" s="51" t="str">
        <f>IFERROR(AVERAGEIFS('Orders - December 2020'!$I$2:$I$2047,'Orders - December 2020'!$H$2:$H$2047,Worksheet!I$3,'Orders - December 2020'!$C$2:$C$2047,Worksheet!$F244),"-")</f>
        <v>-</v>
      </c>
      <c r="J244" s="51" t="str">
        <f>IFERROR(AVERAGEIFS('Orders - December 2020'!$I$2:$I$2047,'Orders - December 2020'!$H$2:$H$2047,Worksheet!J$3,'Orders - December 2020'!$C$2:$C$2047,Worksheet!$F244),"-")</f>
        <v>-</v>
      </c>
      <c r="K244" s="51" t="str">
        <f>IFERROR(AVERAGEIFS('Orders - December 2020'!$I$2:$I$2047,'Orders - December 2020'!$H$2:$H$2047,Worksheet!K$3,'Orders - December 2020'!$C$2:$C$2047,Worksheet!$F244),"-")</f>
        <v>-</v>
      </c>
      <c r="L244" s="51" t="str">
        <f>IFERROR(AVERAGEIFS('Orders - December 2020'!$I$2:$I$2047,'Orders - December 2020'!$H$2:$H$2047,Worksheet!L$3,'Orders - December 2020'!$C$2:$C$2047,Worksheet!$F244),"-")</f>
        <v>-</v>
      </c>
      <c r="M244" s="51" t="str">
        <f>IFERROR(AVERAGEIFS('Orders - December 2020'!$I$2:$I$2047,'Orders - December 2020'!$H$2:$H$2047,Worksheet!M$3,'Orders - December 2020'!$C$2:$C$2047,Worksheet!$F244),"-")</f>
        <v>-</v>
      </c>
      <c r="N244" s="51" t="str">
        <f>IFERROR(AVERAGEIFS('Orders - December 2020'!$I$2:$I$2047,'Orders - December 2020'!$H$2:$H$2047,Worksheet!N$3,'Orders - December 2020'!$C$2:$C$2047,Worksheet!$F244),"-")</f>
        <v>-</v>
      </c>
      <c r="O244" s="51" t="str">
        <f>IFERROR(AVERAGEIFS('Orders - December 2020'!$I$2:$I$2047,'Orders - December 2020'!$H$2:$H$2047,Worksheet!O$3,'Orders - December 2020'!$C$2:$C$2047,Worksheet!$F244),"-")</f>
        <v>-</v>
      </c>
      <c r="P244" s="51" t="str">
        <f>IFERROR(AVERAGEIFS('Orders - December 2020'!$I$2:$I$2047,'Orders - December 2020'!$H$2:$H$2047,Worksheet!P$3,'Orders - December 2020'!$C$2:$C$2047,Worksheet!$F244),"-")</f>
        <v>-</v>
      </c>
      <c r="Q244" s="51" t="str">
        <f>IFERROR(AVERAGEIFS('Orders - December 2020'!$I$2:$I$2047,'Orders - December 2020'!$H$2:$H$2047,Worksheet!Q$3,'Orders - December 2020'!$C$2:$C$2047,Worksheet!$F244),"-")</f>
        <v>-</v>
      </c>
      <c r="R244" s="51" t="str">
        <f>IFERROR(AVERAGEIFS('Orders - December 2020'!$I$2:$I$2047,'Orders - December 2020'!$H$2:$H$2047,Worksheet!R$3,'Orders - December 2020'!$C$2:$C$2047,Worksheet!$F244),"-")</f>
        <v>-</v>
      </c>
      <c r="S244" s="51" t="str">
        <f>IFERROR(AVERAGEIFS('Orders - December 2020'!$I$2:$I$2047,'Orders - December 2020'!$H$2:$H$2047,Worksheet!S$3,'Orders - December 2020'!$C$2:$C$2047,Worksheet!$F244),"-")</f>
        <v>-</v>
      </c>
      <c r="T244" s="51" t="str">
        <f>IFERROR(AVERAGEIFS('Orders - December 2020'!$I$2:$I$2047,'Orders - December 2020'!$H$2:$H$2047,Worksheet!T$3,'Orders - December 2020'!$C$2:$C$2047,Worksheet!$F244),"-")</f>
        <v>-</v>
      </c>
      <c r="U244" s="51" t="str">
        <f>IFERROR(AVERAGEIFS('Orders - December 2020'!$I$2:$I$2047,'Orders - December 2020'!$H$2:$H$2047,Worksheet!U$3,'Orders - December 2020'!$C$2:$C$2047,Worksheet!$F244),"-")</f>
        <v>-</v>
      </c>
      <c r="V244" s="51" t="str">
        <f>IFERROR(AVERAGEIFS('Orders - December 2020'!$I$2:$I$2047,'Orders - December 2020'!$H$2:$H$2047,Worksheet!V$3,'Orders - December 2020'!$C$2:$C$2047,Worksheet!$F244),"-")</f>
        <v>-</v>
      </c>
      <c r="W244" s="51" t="str">
        <f>IFERROR(AVERAGEIFS('Orders - December 2020'!$I$2:$I$2047,'Orders - December 2020'!$H$2:$H$2047,Worksheet!W$3,'Orders - December 2020'!$C$2:$C$2047,Worksheet!$F244),"-")</f>
        <v>-</v>
      </c>
      <c r="X244" s="51" t="str">
        <f>IFERROR(AVERAGEIFS('Orders - December 2020'!$I$2:$I$2047,'Orders - December 2020'!$H$2:$H$2047,Worksheet!X$3,'Orders - December 2020'!$C$2:$C$2047,Worksheet!$F244),"-")</f>
        <v>-</v>
      </c>
      <c r="Y244" s="51" t="str">
        <f>IFERROR(AVERAGEIFS('Orders - December 2020'!$I$2:$I$2047,'Orders - December 2020'!$H$2:$H$2047,Worksheet!Y$3,'Orders - December 2020'!$C$2:$C$2047,Worksheet!$F244),"-")</f>
        <v>-</v>
      </c>
      <c r="Z244" s="51" t="str">
        <f>IFERROR(AVERAGEIFS('Orders - December 2020'!$I$2:$I$2047,'Orders - December 2020'!$H$2:$H$2047,Worksheet!Z$3,'Orders - December 2020'!$C$2:$C$2047,Worksheet!$F244),"-")</f>
        <v>-</v>
      </c>
      <c r="AA244" s="51" t="str">
        <f>IFERROR(AVERAGEIFS('Orders - December 2020'!$I$2:$I$2047,'Orders - December 2020'!$H$2:$H$2047,Worksheet!AA$3,'Orders - December 2020'!$C$2:$C$2047,Worksheet!$F244),"-")</f>
        <v>-</v>
      </c>
      <c r="AB244" s="51" t="str">
        <f>IFERROR(AVERAGEIFS('Orders - December 2020'!$I$2:$I$2047,'Orders - December 2020'!$H$2:$H$2047,Worksheet!AB$3,'Orders - December 2020'!$C$2:$C$2047,Worksheet!$F244),"-")</f>
        <v>-</v>
      </c>
      <c r="AC244" s="51" t="str">
        <f>IFERROR(AVERAGEIFS('Orders - December 2020'!$I$2:$I$2047,'Orders - December 2020'!$H$2:$H$2047,Worksheet!AC$3,'Orders - December 2020'!$C$2:$C$2047,Worksheet!$F244),"-")</f>
        <v>-</v>
      </c>
      <c r="AD244" s="51" t="str">
        <f>IFERROR(AVERAGEIFS('Orders - December 2020'!$I$2:$I$2047,'Orders - December 2020'!$H$2:$H$2047,Worksheet!AD$3,'Orders - December 2020'!$C$2:$C$2047,Worksheet!$F244),"-")</f>
        <v>-</v>
      </c>
      <c r="AE244" s="51" t="str">
        <f>IFERROR(AVERAGEIFS('Orders - December 2020'!$I$2:$I$2047,'Orders - December 2020'!$H$2:$H$2047,Worksheet!AE$3,'Orders - December 2020'!$C$2:$C$2047,Worksheet!$F244),"-")</f>
        <v>-</v>
      </c>
      <c r="AF244" s="51" t="str">
        <f>IFERROR(AVERAGEIFS('Orders - December 2020'!$I$2:$I$2047,'Orders - December 2020'!$H$2:$H$2047,Worksheet!AF$3,'Orders - December 2020'!$C$2:$C$2047,Worksheet!$F244),"-")</f>
        <v>-</v>
      </c>
      <c r="AG244" s="51" t="str">
        <f>IFERROR(AVERAGEIFS('Orders - December 2020'!$I$2:$I$2047,'Orders - December 2020'!$H$2:$H$2047,Worksheet!AG$3,'Orders - December 2020'!$C$2:$C$2047,Worksheet!$F244),"-")</f>
        <v>-</v>
      </c>
      <c r="AH244" s="51" t="str">
        <f>IFERROR(AVERAGEIFS('Orders - December 2020'!$I$2:$I$2047,'Orders - December 2020'!$H$2:$H$2047,Worksheet!AH$3,'Orders - December 2020'!$C$2:$C$2047,Worksheet!$F244),"-")</f>
        <v>-</v>
      </c>
      <c r="AI244" s="51" t="str">
        <f>IFERROR(AVERAGEIFS('Orders - December 2020'!$I$2:$I$2047,'Orders - December 2020'!$H$2:$H$2047,Worksheet!AI$3,'Orders - December 2020'!$C$2:$C$2047,Worksheet!$F244),"-")</f>
        <v>-</v>
      </c>
      <c r="AJ244" s="51" t="str">
        <f>IFERROR(AVERAGEIFS('Orders - December 2020'!$I$2:$I$2047,'Orders - December 2020'!$H$2:$H$2047,Worksheet!AJ$3,'Orders - December 2020'!$C$2:$C$2047,Worksheet!$F244),"-")</f>
        <v>-</v>
      </c>
      <c r="AK244" s="51" t="str">
        <f>IFERROR(AVERAGEIFS('Orders - December 2020'!$I$2:$I$2047,'Orders - December 2020'!$H$2:$H$2047,Worksheet!AK$3,'Orders - December 2020'!$C$2:$C$2047,Worksheet!$F244),"-")</f>
        <v>-</v>
      </c>
      <c r="AL244" s="51" t="str">
        <f>IFERROR(AVERAGEIFS('Orders - December 2020'!$I$2:$I$2047,'Orders - December 2020'!$H$2:$H$2047,Worksheet!AL$3,'Orders - December 2020'!$C$2:$C$2047,Worksheet!$F244),"-")</f>
        <v>-</v>
      </c>
      <c r="AM244" s="51" t="str">
        <f>IFERROR(AVERAGEIFS('Orders - December 2020'!$I$2:$I$2047,'Orders - December 2020'!$H$2:$H$2047,Worksheet!AM$3,'Orders - December 2020'!$C$2:$C$2047,Worksheet!$F244),"-")</f>
        <v>-</v>
      </c>
      <c r="AN244" s="51" t="str">
        <f>IFERROR(AVERAGEIFS('Orders - December 2020'!$I$2:$I$2047,'Orders - December 2020'!$H$2:$H$2047,Worksheet!AN$3,'Orders - December 2020'!$C$2:$C$2047,Worksheet!$F244),"-")</f>
        <v>-</v>
      </c>
      <c r="AO244" s="51" t="str">
        <f>IFERROR(AVERAGEIFS('Orders - December 2020'!$I$2:$I$2047,'Orders - December 2020'!$H$2:$H$2047,Worksheet!AO$3,'Orders - December 2020'!$C$2:$C$2047,Worksheet!$F244),"-")</f>
        <v>-</v>
      </c>
      <c r="AP244" s="51" t="str">
        <f>IFERROR(AVERAGEIFS('Orders - December 2020'!$I$2:$I$2047,'Orders - December 2020'!$H$2:$H$2047,Worksheet!AP$3,'Orders - December 2020'!$C$2:$C$2047,Worksheet!$F244),"-")</f>
        <v>-</v>
      </c>
      <c r="AQ244" s="51" t="str">
        <f>IFERROR(AVERAGEIFS('Orders - December 2020'!$I$2:$I$2047,'Orders - December 2020'!$H$2:$H$2047,Worksheet!AQ$3,'Orders - December 2020'!$C$2:$C$2047,Worksheet!$F244),"-")</f>
        <v>-</v>
      </c>
      <c r="AR244" s="51" t="str">
        <f>IFERROR(AVERAGEIFS('Orders - December 2020'!$I$2:$I$2047,'Orders - December 2020'!$H$2:$H$2047,Worksheet!AR$3,'Orders - December 2020'!$C$2:$C$2047,Worksheet!$F244),"-")</f>
        <v>-</v>
      </c>
      <c r="AS244" s="51" t="str">
        <f>IFERROR(AVERAGEIFS('Orders - December 2020'!$I$2:$I$2047,'Orders - December 2020'!$H$2:$H$2047,Worksheet!AS$3,'Orders - December 2020'!$C$2:$C$2047,Worksheet!$F244),"-")</f>
        <v>-</v>
      </c>
      <c r="AT244" s="51" t="str">
        <f>IFERROR(AVERAGEIFS('Orders - December 2020'!$I$2:$I$2047,'Orders - December 2020'!$H$2:$H$2047,Worksheet!AT$3,'Orders - December 2020'!$C$2:$C$2047,Worksheet!$F244),"-")</f>
        <v>-</v>
      </c>
      <c r="AU244" s="51" t="str">
        <f>IFERROR(AVERAGEIFS('Orders - December 2020'!$I$2:$I$2047,'Orders - December 2020'!$H$2:$H$2047,Worksheet!AU$3,'Orders - December 2020'!$C$2:$C$2047,Worksheet!$F244),"-")</f>
        <v>-</v>
      </c>
      <c r="AV244" s="51" t="str">
        <f>IFERROR(AVERAGEIFS('Orders - December 2020'!$I$2:$I$2047,'Orders - December 2020'!$H$2:$H$2047,Worksheet!AV$3,'Orders - December 2020'!$C$2:$C$2047,Worksheet!$F244),"-")</f>
        <v>-</v>
      </c>
      <c r="AW244" s="51" t="str">
        <f>IFERROR(AVERAGEIFS('Orders - December 2020'!$I$2:$I$2047,'Orders - December 2020'!$H$2:$H$2047,Worksheet!AW$3,'Orders - December 2020'!$C$2:$C$2047,Worksheet!$F244),"-")</f>
        <v>-</v>
      </c>
      <c r="AX244" s="51" t="str">
        <f>IFERROR(AVERAGEIFS('Orders - December 2020'!$I$2:$I$2047,'Orders - December 2020'!$H$2:$H$2047,Worksheet!AX$3,'Orders - December 2020'!$C$2:$C$2047,Worksheet!$F244),"-")</f>
        <v>-</v>
      </c>
      <c r="AY244" s="51" t="str">
        <f>IFERROR(AVERAGEIFS('Orders - December 2020'!$I$2:$I$2047,'Orders - December 2020'!$H$2:$H$2047,Worksheet!AY$3,'Orders - December 2020'!$C$2:$C$2047,Worksheet!$F244),"-")</f>
        <v>-</v>
      </c>
      <c r="AZ244" s="51" t="str">
        <f>IFERROR(AVERAGEIFS('Orders - December 2020'!$I$2:$I$2047,'Orders - December 2020'!$H$2:$H$2047,Worksheet!AZ$3,'Orders - December 2020'!$C$2:$C$2047,Worksheet!$F244),"-")</f>
        <v>-</v>
      </c>
      <c r="BA244" s="51" t="str">
        <f>IFERROR(AVERAGEIFS('Orders - December 2020'!$I$2:$I$2047,'Orders - December 2020'!$H$2:$H$2047,Worksheet!BA$3,'Orders - December 2020'!$C$2:$C$2047,Worksheet!$F244),"-")</f>
        <v>-</v>
      </c>
      <c r="BB244" s="51" t="str">
        <f>IFERROR(AVERAGEIFS('Orders - December 2020'!$I$2:$I$2047,'Orders - December 2020'!$H$2:$H$2047,Worksheet!BB$3,'Orders - December 2020'!$C$2:$C$2047,Worksheet!$F244),"-")</f>
        <v>-</v>
      </c>
      <c r="BC244" s="51" t="str">
        <f>IFERROR(AVERAGEIFS('Orders - December 2020'!$I$2:$I$2047,'Orders - December 2020'!$H$2:$H$2047,Worksheet!BC$3,'Orders - December 2020'!$C$2:$C$2047,Worksheet!$F244),"-")</f>
        <v>-</v>
      </c>
      <c r="BD244" s="51" t="str">
        <f>IFERROR(AVERAGEIFS('Orders - December 2020'!$I$2:$I$2047,'Orders - December 2020'!$H$2:$H$2047,Worksheet!BD$3,'Orders - December 2020'!$C$2:$C$2047,Worksheet!$F244),"-")</f>
        <v>-</v>
      </c>
      <c r="BE244" s="51" t="str">
        <f>IFERROR(AVERAGEIFS('Orders - December 2020'!$I$2:$I$2047,'Orders - December 2020'!$H$2:$H$2047,Worksheet!BE$3,'Orders - December 2020'!$C$2:$C$2047,Worksheet!$F244),"-")</f>
        <v>-</v>
      </c>
      <c r="BF244" s="51" t="str">
        <f>IFERROR(AVERAGEIFS('Orders - December 2020'!$I$2:$I$2047,'Orders - December 2020'!$H$2:$H$2047,Worksheet!BF$3,'Orders - December 2020'!$C$2:$C$2047,Worksheet!$F244),"-")</f>
        <v>-</v>
      </c>
      <c r="BG244" s="51" t="str">
        <f>IFERROR(AVERAGEIFS('Orders - December 2020'!$I$2:$I$2047,'Orders - December 2020'!$H$2:$H$2047,Worksheet!BG$3,'Orders - December 2020'!$C$2:$C$2047,Worksheet!$F244),"-")</f>
        <v>-</v>
      </c>
      <c r="BH244" s="51" t="str">
        <f>IFERROR(AVERAGEIFS('Orders - December 2020'!$I$2:$I$2047,'Orders - December 2020'!$H$2:$H$2047,Worksheet!BH$3,'Orders - December 2020'!$C$2:$C$2047,Worksheet!$F244),"-")</f>
        <v>-</v>
      </c>
      <c r="BI244" s="51" t="str">
        <f>IFERROR(AVERAGEIFS('Orders - December 2020'!$I$2:$I$2047,'Orders - December 2020'!$H$2:$H$2047,Worksheet!BI$3,'Orders - December 2020'!$C$2:$C$2047,Worksheet!$F244),"-")</f>
        <v>-</v>
      </c>
      <c r="BJ244" s="51" t="str">
        <f>IFERROR(AVERAGEIFS('Orders - December 2020'!$I$2:$I$2047,'Orders - December 2020'!$H$2:$H$2047,Worksheet!BJ$3,'Orders - December 2020'!$C$2:$C$2047,Worksheet!$F244),"-")</f>
        <v>-</v>
      </c>
      <c r="BK244" s="51" t="str">
        <f>IFERROR(AVERAGEIFS('Orders - December 2020'!$I$2:$I$2047,'Orders - December 2020'!$H$2:$H$2047,Worksheet!BK$3,'Orders - December 2020'!$C$2:$C$2047,Worksheet!$F244),"-")</f>
        <v>-</v>
      </c>
      <c r="BL244" s="51" t="str">
        <f>IFERROR(AVERAGEIFS('Orders - December 2020'!$I$2:$I$2047,'Orders - December 2020'!$H$2:$H$2047,Worksheet!BL$3,'Orders - December 2020'!$C$2:$C$2047,Worksheet!$F244),"-")</f>
        <v>-</v>
      </c>
      <c r="BM244" s="51" t="str">
        <f>IFERROR(AVERAGEIFS('Orders - December 2020'!$I$2:$I$2047,'Orders - December 2020'!$H$2:$H$2047,Worksheet!BM$3,'Orders - December 2020'!$C$2:$C$2047,Worksheet!$F244),"-")</f>
        <v>-</v>
      </c>
      <c r="BN244" s="51" t="str">
        <f>IFERROR(AVERAGEIFS('Orders - December 2020'!$I$2:$I$2047,'Orders - December 2020'!$H$2:$H$2047,Worksheet!BN$3,'Orders - December 2020'!$C$2:$C$2047,Worksheet!$F244),"-")</f>
        <v>-</v>
      </c>
      <c r="BO244" s="51" t="str">
        <f>IFERROR(AVERAGEIFS('Orders - December 2020'!$I$2:$I$2047,'Orders - December 2020'!$H$2:$H$2047,Worksheet!BO$3,'Orders - December 2020'!$C$2:$C$2047,Worksheet!$F244),"-")</f>
        <v>-</v>
      </c>
      <c r="BP244" s="51" t="str">
        <f>IFERROR(AVERAGEIFS('Orders - December 2020'!$I$2:$I$2047,'Orders - December 2020'!$H$2:$H$2047,Worksheet!BP$3,'Orders - December 2020'!$C$2:$C$2047,Worksheet!$F244),"-")</f>
        <v>-</v>
      </c>
      <c r="BQ244" s="51" t="str">
        <f>IFERROR(AVERAGEIFS('Orders - December 2020'!$I$2:$I$2047,'Orders - December 2020'!$H$2:$H$2047,Worksheet!BQ$3,'Orders - December 2020'!$C$2:$C$2047,Worksheet!$F244),"-")</f>
        <v>-</v>
      </c>
      <c r="BR244" s="51" t="str">
        <f>IFERROR(AVERAGEIFS('Orders - December 2020'!$I$2:$I$2047,'Orders - December 2020'!$H$2:$H$2047,Worksheet!BR$3,'Orders - December 2020'!$C$2:$C$2047,Worksheet!$F244),"-")</f>
        <v>-</v>
      </c>
      <c r="BS244" s="51" t="str">
        <f>IFERROR(AVERAGEIFS('Orders - December 2020'!$I$2:$I$2047,'Orders - December 2020'!$H$2:$H$2047,Worksheet!BS$3,'Orders - December 2020'!$C$2:$C$2047,Worksheet!$F244),"-")</f>
        <v>-</v>
      </c>
      <c r="BT244" s="51" t="str">
        <f>IFERROR(AVERAGEIFS('Orders - December 2020'!$I$2:$I$2047,'Orders - December 2020'!$H$2:$H$2047,Worksheet!BT$3,'Orders - December 2020'!$C$2:$C$2047,Worksheet!$F244),"-")</f>
        <v>-</v>
      </c>
      <c r="BU244" s="51" t="str">
        <f>IFERROR(AVERAGEIFS('Orders - December 2020'!$I$2:$I$2047,'Orders - December 2020'!$H$2:$H$2047,Worksheet!BU$3,'Orders - December 2020'!$C$2:$C$2047,Worksheet!$F244),"-")</f>
        <v>-</v>
      </c>
      <c r="BV244" s="51" t="str">
        <f>IFERROR(AVERAGEIFS('Orders - December 2020'!$I$2:$I$2047,'Orders - December 2020'!$H$2:$H$2047,Worksheet!BV$3,'Orders - December 2020'!$C$2:$C$2047,Worksheet!$F244),"-")</f>
        <v>-</v>
      </c>
      <c r="BW244" s="51" t="str">
        <f>IFERROR(AVERAGEIFS('Orders - December 2020'!$I$2:$I$2047,'Orders - December 2020'!$H$2:$H$2047,Worksheet!BW$3,'Orders - December 2020'!$C$2:$C$2047,Worksheet!$F244),"-")</f>
        <v>-</v>
      </c>
      <c r="BX244" s="51" t="str">
        <f>IFERROR(AVERAGEIFS('Orders - December 2020'!$I$2:$I$2047,'Orders - December 2020'!$H$2:$H$2047,Worksheet!BX$3,'Orders - December 2020'!$C$2:$C$2047,Worksheet!$F244),"-")</f>
        <v>-</v>
      </c>
      <c r="BY244" s="51" t="str">
        <f>IFERROR(AVERAGEIFS('Orders - December 2020'!$I$2:$I$2047,'Orders - December 2020'!$H$2:$H$2047,Worksheet!BY$3,'Orders - December 2020'!$C$2:$C$2047,Worksheet!$F244),"-")</f>
        <v>-</v>
      </c>
      <c r="BZ244" s="51" t="str">
        <f>IFERROR(AVERAGEIFS('Orders - December 2020'!$I$2:$I$2047,'Orders - December 2020'!$H$2:$H$2047,Worksheet!BZ$3,'Orders - December 2020'!$C$2:$C$2047,Worksheet!$F244),"-")</f>
        <v>-</v>
      </c>
      <c r="CA244" s="51" t="str">
        <f>IFERROR(AVERAGEIFS('Orders - December 2020'!$I$2:$I$2047,'Orders - December 2020'!$H$2:$H$2047,Worksheet!CA$3,'Orders - December 2020'!$C$2:$C$2047,Worksheet!$F244),"-")</f>
        <v>-</v>
      </c>
      <c r="CB244" s="51" t="str">
        <f>IFERROR(AVERAGEIFS('Orders - December 2020'!$I$2:$I$2047,'Orders - December 2020'!$H$2:$H$2047,Worksheet!CB$3,'Orders - December 2020'!$C$2:$C$2047,Worksheet!$F244),"-")</f>
        <v>-</v>
      </c>
      <c r="CC244" s="51" t="str">
        <f>IFERROR(AVERAGEIFS('Orders - December 2020'!$I$2:$I$2047,'Orders - December 2020'!$H$2:$H$2047,Worksheet!CC$3,'Orders - December 2020'!$C$2:$C$2047,Worksheet!$F244),"-")</f>
        <v>-</v>
      </c>
      <c r="CD244" s="51" t="str">
        <f>IFERROR(AVERAGEIFS('Orders - December 2020'!$I$2:$I$2047,'Orders - December 2020'!$H$2:$H$2047,Worksheet!CD$3,'Orders - December 2020'!$C$2:$C$2047,Worksheet!$F244),"-")</f>
        <v>-</v>
      </c>
      <c r="CE244" s="51" t="str">
        <f>IFERROR(AVERAGEIFS('Orders - December 2020'!$I$2:$I$2047,'Orders - December 2020'!$H$2:$H$2047,Worksheet!CE$3,'Orders - December 2020'!$C$2:$C$2047,Worksheet!$F244),"-")</f>
        <v>-</v>
      </c>
      <c r="CF244" s="51" t="str">
        <f>IFERROR(AVERAGEIFS('Orders - December 2020'!$I$2:$I$2047,'Orders - December 2020'!$H$2:$H$2047,Worksheet!CF$3,'Orders - December 2020'!$C$2:$C$2047,Worksheet!$F244),"-")</f>
        <v>-</v>
      </c>
      <c r="CG244" s="51" t="str">
        <f>IFERROR(AVERAGEIFS('Orders - December 2020'!$I$2:$I$2047,'Orders - December 2020'!$H$2:$H$2047,Worksheet!CG$3,'Orders - December 2020'!$C$2:$C$2047,Worksheet!$F244),"-")</f>
        <v>-</v>
      </c>
      <c r="CH244" s="51" t="str">
        <f>IFERROR(AVERAGEIFS('Orders - December 2020'!$I$2:$I$2047,'Orders - December 2020'!$H$2:$H$2047,Worksheet!CH$3,'Orders - December 2020'!$C$2:$C$2047,Worksheet!$F244),"-")</f>
        <v>-</v>
      </c>
      <c r="CI244" s="51" t="str">
        <f>IFERROR(AVERAGEIFS('Orders - December 2020'!$I$2:$I$2047,'Orders - December 2020'!$H$2:$H$2047,Worksheet!CI$3,'Orders - December 2020'!$C$2:$C$2047,Worksheet!$F244),"-")</f>
        <v>-</v>
      </c>
      <c r="CJ244" s="51" t="str">
        <f>IFERROR(AVERAGEIFS('Orders - December 2020'!$I$2:$I$2047,'Orders - December 2020'!$H$2:$H$2047,Worksheet!CJ$3,'Orders - December 2020'!$C$2:$C$2047,Worksheet!$F244),"-")</f>
        <v>-</v>
      </c>
      <c r="CK244" s="51" t="str">
        <f>IFERROR(AVERAGEIFS('Orders - December 2020'!$I$2:$I$2047,'Orders - December 2020'!$H$2:$H$2047,Worksheet!CK$3,'Orders - December 2020'!$C$2:$C$2047,Worksheet!$F244),"-")</f>
        <v>-</v>
      </c>
      <c r="CL244" s="51" t="str">
        <f>IFERROR(AVERAGEIFS('Orders - December 2020'!$I$2:$I$2047,'Orders - December 2020'!$H$2:$H$2047,Worksheet!CL$3,'Orders - December 2020'!$C$2:$C$2047,Worksheet!$F244),"-")</f>
        <v>-</v>
      </c>
      <c r="CM244" s="51" t="str">
        <f>IFERROR(AVERAGEIFS('Orders - December 2020'!$I$2:$I$2047,'Orders - December 2020'!$H$2:$H$2047,Worksheet!CM$3,'Orders - December 2020'!$C$2:$C$2047,Worksheet!$F244),"-")</f>
        <v>-</v>
      </c>
      <c r="CN244" s="51" t="str">
        <f>IFERROR(AVERAGEIFS('Orders - December 2020'!$I$2:$I$2047,'Orders - December 2020'!$H$2:$H$2047,Worksheet!CN$3,'Orders - December 2020'!$C$2:$C$2047,Worksheet!$F244),"-")</f>
        <v>-</v>
      </c>
      <c r="CO244" s="51" t="str">
        <f>IFERROR(AVERAGEIFS('Orders - December 2020'!$I$2:$I$2047,'Orders - December 2020'!$H$2:$H$2047,Worksheet!CO$3,'Orders - December 2020'!$C$2:$C$2047,Worksheet!$F244),"-")</f>
        <v>-</v>
      </c>
      <c r="CP244" s="51" t="str">
        <f>IFERROR(AVERAGEIFS('Orders - December 2020'!$I$2:$I$2047,'Orders - December 2020'!$H$2:$H$2047,Worksheet!CP$3,'Orders - December 2020'!$C$2:$C$2047,Worksheet!$F244),"-")</f>
        <v>-</v>
      </c>
      <c r="CQ244" s="51" t="str">
        <f>IFERROR(AVERAGEIFS('Orders - December 2020'!$I$2:$I$2047,'Orders - December 2020'!$H$2:$H$2047,Worksheet!CQ$3,'Orders - December 2020'!$C$2:$C$2047,Worksheet!$F244),"-")</f>
        <v>-</v>
      </c>
      <c r="CR244" s="51" t="str">
        <f>IFERROR(AVERAGEIFS('Orders - December 2020'!$I$2:$I$2047,'Orders - December 2020'!$H$2:$H$2047,Worksheet!CR$3,'Orders - December 2020'!$C$2:$C$2047,Worksheet!$F244),"-")</f>
        <v>-</v>
      </c>
      <c r="CS244" s="51" t="str">
        <f>IFERROR(AVERAGEIFS('Orders - December 2020'!$I$2:$I$2047,'Orders - December 2020'!$H$2:$H$2047,Worksheet!CS$3,'Orders - December 2020'!$C$2:$C$2047,Worksheet!$F244),"-")</f>
        <v>-</v>
      </c>
      <c r="CT244" s="51" t="str">
        <f>IFERROR(AVERAGEIFS('Orders - December 2020'!$I$2:$I$2047,'Orders - December 2020'!$H$2:$H$2047,Worksheet!CT$3,'Orders - December 2020'!$C$2:$C$2047,Worksheet!$F244),"-")</f>
        <v>-</v>
      </c>
      <c r="CU244" s="51" t="str">
        <f>IFERROR(AVERAGEIFS('Orders - December 2020'!$I$2:$I$2047,'Orders - December 2020'!$H$2:$H$2047,Worksheet!CU$3,'Orders - December 2020'!$C$2:$C$2047,Worksheet!$F244),"-")</f>
        <v>-</v>
      </c>
      <c r="CV244" s="51" t="str">
        <f>IFERROR(AVERAGEIFS('Orders - December 2020'!$I$2:$I$2047,'Orders - December 2020'!$H$2:$H$2047,Worksheet!CV$3,'Orders - December 2020'!$C$2:$C$2047,Worksheet!$F244),"-")</f>
        <v>-</v>
      </c>
      <c r="CW244" s="51" t="str">
        <f>IFERROR(AVERAGEIFS('Orders - December 2020'!$I$2:$I$2047,'Orders - December 2020'!$H$2:$H$2047,Worksheet!CW$3,'Orders - December 2020'!$C$2:$C$2047,Worksheet!$F244),"-")</f>
        <v>-</v>
      </c>
      <c r="CX244" s="51" t="str">
        <f>IFERROR(AVERAGEIFS('Orders - December 2020'!$I$2:$I$2047,'Orders - December 2020'!$H$2:$H$2047,Worksheet!CX$3,'Orders - December 2020'!$C$2:$C$2047,Worksheet!$F244),"-")</f>
        <v>-</v>
      </c>
      <c r="CY244" s="51" t="str">
        <f>IFERROR(AVERAGEIFS('Orders - December 2020'!$I$2:$I$2047,'Orders - December 2020'!$H$2:$H$2047,Worksheet!CY$3,'Orders - December 2020'!$C$2:$C$2047,Worksheet!$F244),"-")</f>
        <v>-</v>
      </c>
      <c r="CZ244" s="51" t="str">
        <f>IFERROR(AVERAGEIFS('Orders - December 2020'!$I$2:$I$2047,'Orders - December 2020'!$H$2:$H$2047,Worksheet!CZ$3,'Orders - December 2020'!$C$2:$C$2047,Worksheet!$F244),"-")</f>
        <v>-</v>
      </c>
      <c r="DA244" s="51" t="str">
        <f>IFERROR(AVERAGEIFS('Orders - December 2020'!$I$2:$I$2047,'Orders - December 2020'!$H$2:$H$2047,Worksheet!DA$3,'Orders - December 2020'!$C$2:$C$2047,Worksheet!$F244),"-")</f>
        <v>-</v>
      </c>
      <c r="DB244" s="51" t="str">
        <f>IFERROR(AVERAGEIFS('Orders - December 2020'!$I$2:$I$2047,'Orders - December 2020'!$H$2:$H$2047,Worksheet!DB$3,'Orders - December 2020'!$C$2:$C$2047,Worksheet!$F244),"-")</f>
        <v>-</v>
      </c>
      <c r="DC244" s="51" t="str">
        <f>IFERROR(AVERAGEIFS('Orders - December 2020'!$I$2:$I$2047,'Orders - December 2020'!$H$2:$H$2047,Worksheet!DC$3,'Orders - December 2020'!$C$2:$C$2047,Worksheet!$F244),"-")</f>
        <v>-</v>
      </c>
      <c r="DD244" s="51" t="str">
        <f>IFERROR(AVERAGEIFS('Orders - December 2020'!$I$2:$I$2047,'Orders - December 2020'!$H$2:$H$2047,Worksheet!DD$3,'Orders - December 2020'!$C$2:$C$2047,Worksheet!$F244),"-")</f>
        <v>-</v>
      </c>
      <c r="DE244" s="51" t="str">
        <f>IFERROR(AVERAGEIFS('Orders - December 2020'!$I$2:$I$2047,'Orders - December 2020'!$H$2:$H$2047,Worksheet!DE$3,'Orders - December 2020'!$C$2:$C$2047,Worksheet!$F244),"-")</f>
        <v>-</v>
      </c>
      <c r="DF244" s="51" t="str">
        <f>IFERROR(AVERAGEIFS('Orders - December 2020'!$I$2:$I$2047,'Orders - December 2020'!$H$2:$H$2047,Worksheet!DF$3,'Orders - December 2020'!$C$2:$C$2047,Worksheet!$F244),"-")</f>
        <v>-</v>
      </c>
      <c r="DG244" s="51" t="str">
        <f>IFERROR(AVERAGEIFS('Orders - December 2020'!$I$2:$I$2047,'Orders - December 2020'!$H$2:$H$2047,Worksheet!DG$3,'Orders - December 2020'!$C$2:$C$2047,Worksheet!$F244),"-")</f>
        <v>-</v>
      </c>
      <c r="DH244" s="51" t="str">
        <f>IFERROR(AVERAGEIFS('Orders - December 2020'!$I$2:$I$2047,'Orders - December 2020'!$H$2:$H$2047,Worksheet!DH$3,'Orders - December 2020'!$C$2:$C$2047,Worksheet!$F244),"-")</f>
        <v>-</v>
      </c>
      <c r="DI244" s="51" t="str">
        <f>IFERROR(AVERAGEIFS('Orders - December 2020'!$I$2:$I$2047,'Orders - December 2020'!$H$2:$H$2047,Worksheet!DI$3,'Orders - December 2020'!$C$2:$C$2047,Worksheet!$F244),"-")</f>
        <v>-</v>
      </c>
      <c r="DJ244" s="51" t="str">
        <f>IFERROR(AVERAGEIFS('Orders - December 2020'!$I$2:$I$2047,'Orders - December 2020'!$H$2:$H$2047,Worksheet!DJ$3,'Orders - December 2020'!$C$2:$C$2047,Worksheet!$F244),"-")</f>
        <v>-</v>
      </c>
      <c r="DK244" s="51" t="str">
        <f>IFERROR(AVERAGEIFS('Orders - December 2020'!$I$2:$I$2047,'Orders - December 2020'!$H$2:$H$2047,Worksheet!DK$3,'Orders - December 2020'!$C$2:$C$2047,Worksheet!$F244),"-")</f>
        <v>-</v>
      </c>
      <c r="DL244" s="51" t="str">
        <f>IFERROR(AVERAGEIFS('Orders - December 2020'!$I$2:$I$2047,'Orders - December 2020'!$H$2:$H$2047,Worksheet!DL$3,'Orders - December 2020'!$C$2:$C$2047,Worksheet!$F244),"-")</f>
        <v>-</v>
      </c>
      <c r="DM244" s="51" t="str">
        <f>IFERROR(AVERAGEIFS('Orders - December 2020'!$I$2:$I$2047,'Orders - December 2020'!$H$2:$H$2047,Worksheet!DM$3,'Orders - December 2020'!$C$2:$C$2047,Worksheet!$F244),"-")</f>
        <v>-</v>
      </c>
      <c r="DN244" s="51" t="str">
        <f>IFERROR(AVERAGEIFS('Orders - December 2020'!$I$2:$I$2047,'Orders - December 2020'!$H$2:$H$2047,Worksheet!DN$3,'Orders - December 2020'!$C$2:$C$2047,Worksheet!$F244),"-")</f>
        <v>-</v>
      </c>
      <c r="DO244" s="51" t="str">
        <f>IFERROR(AVERAGEIFS('Orders - December 2020'!$I$2:$I$2047,'Orders - December 2020'!$H$2:$H$2047,Worksheet!DO$3,'Orders - December 2020'!$C$2:$C$2047,Worksheet!$F244),"-")</f>
        <v>-</v>
      </c>
      <c r="DP244" s="51" t="str">
        <f>IFERROR(AVERAGEIFS('Orders - December 2020'!$I$2:$I$2047,'Orders - December 2020'!$H$2:$H$2047,Worksheet!DP$3,'Orders - December 2020'!$C$2:$C$2047,Worksheet!$F244),"-")</f>
        <v>-</v>
      </c>
      <c r="DQ244" s="51" t="str">
        <f>IFERROR(AVERAGEIFS('Orders - December 2020'!$I$2:$I$2047,'Orders - December 2020'!$H$2:$H$2047,Worksheet!DQ$3,'Orders - December 2020'!$C$2:$C$2047,Worksheet!$F244),"-")</f>
        <v>-</v>
      </c>
      <c r="DR244" s="51" t="str">
        <f>IFERROR(AVERAGEIFS('Orders - December 2020'!$I$2:$I$2047,'Orders - December 2020'!$H$2:$H$2047,Worksheet!DR$3,'Orders - December 2020'!$C$2:$C$2047,Worksheet!$F244),"-")</f>
        <v>-</v>
      </c>
      <c r="DS244" s="51" t="str">
        <f>IFERROR(AVERAGEIFS('Orders - December 2020'!$I$2:$I$2047,'Orders - December 2020'!$H$2:$H$2047,Worksheet!DS$3,'Orders - December 2020'!$C$2:$C$2047,Worksheet!$F244),"-")</f>
        <v>-</v>
      </c>
      <c r="DT244" s="51" t="str">
        <f>IFERROR(AVERAGEIFS('Orders - December 2020'!$I$2:$I$2047,'Orders - December 2020'!$H$2:$H$2047,Worksheet!DT$3,'Orders - December 2020'!$C$2:$C$2047,Worksheet!$F244),"-")</f>
        <v>-</v>
      </c>
      <c r="DU244" s="51" t="str">
        <f>IFERROR(AVERAGEIFS('Orders - December 2020'!$I$2:$I$2047,'Orders - December 2020'!$H$2:$H$2047,Worksheet!DU$3,'Orders - December 2020'!$C$2:$C$2047,Worksheet!$F244),"-")</f>
        <v>-</v>
      </c>
      <c r="DV244" s="51" t="str">
        <f>IFERROR(AVERAGEIFS('Orders - December 2020'!$I$2:$I$2047,'Orders - December 2020'!$H$2:$H$2047,Worksheet!DV$3,'Orders - December 2020'!$C$2:$C$2047,Worksheet!$F244),"-")</f>
        <v>-</v>
      </c>
      <c r="DW244" s="51" t="str">
        <f>IFERROR(AVERAGEIFS('Orders - December 2020'!$I$2:$I$2047,'Orders - December 2020'!$H$2:$H$2047,Worksheet!DW$3,'Orders - December 2020'!$C$2:$C$2047,Worksheet!$F244),"-")</f>
        <v>-</v>
      </c>
      <c r="DX244" s="51" t="str">
        <f>IFERROR(AVERAGEIFS('Orders - December 2020'!$I$2:$I$2047,'Orders - December 2020'!$H$2:$H$2047,Worksheet!DX$3,'Orders - December 2020'!$C$2:$C$2047,Worksheet!$F244),"-")</f>
        <v>-</v>
      </c>
      <c r="DY244" s="51" t="str">
        <f>IFERROR(AVERAGEIFS('Orders - December 2020'!$I$2:$I$2047,'Orders - December 2020'!$H$2:$H$2047,Worksheet!DY$3,'Orders - December 2020'!$C$2:$C$2047,Worksheet!$F244),"-")</f>
        <v>-</v>
      </c>
      <c r="DZ244" s="51" t="str">
        <f>IFERROR(AVERAGEIFS('Orders - December 2020'!$I$2:$I$2047,'Orders - December 2020'!$H$2:$H$2047,Worksheet!DZ$3,'Orders - December 2020'!$C$2:$C$2047,Worksheet!$F244),"-")</f>
        <v>-</v>
      </c>
      <c r="EA244" s="51" t="str">
        <f>IFERROR(AVERAGEIFS('Orders - December 2020'!$I$2:$I$2047,'Orders - December 2020'!$H$2:$H$2047,Worksheet!EA$3,'Orders - December 2020'!$C$2:$C$2047,Worksheet!$F244),"-")</f>
        <v>-</v>
      </c>
      <c r="EB244" s="51" t="str">
        <f>IFERROR(AVERAGEIFS('Orders - December 2020'!$I$2:$I$2047,'Orders - December 2020'!$H$2:$H$2047,Worksheet!EB$3,'Orders - December 2020'!$C$2:$C$2047,Worksheet!$F244),"-")</f>
        <v>-</v>
      </c>
      <c r="EC244" s="51">
        <f>IFERROR(AVERAGEIFS('Orders - December 2020'!$I$2:$I$2047,'Orders - December 2020'!$H$2:$H$2047,Worksheet!EC$3,'Orders - December 2020'!$C$2:$C$2047,Worksheet!$F244),"-")</f>
        <v>1</v>
      </c>
      <c r="ED244" s="51" t="str">
        <f>IFERROR(AVERAGEIFS('Orders - December 2020'!$I$2:$I$2047,'Orders - December 2020'!$H$2:$H$2047,Worksheet!ED$3,'Orders - December 2020'!$C$2:$C$2047,Worksheet!$F244),"-")</f>
        <v>-</v>
      </c>
      <c r="EE244" s="51" t="str">
        <f>IFERROR(AVERAGEIFS('Orders - December 2020'!$I$2:$I$2047,'Orders - December 2020'!$H$2:$H$2047,Worksheet!EE$3,'Orders - December 2020'!$C$2:$C$2047,Worksheet!$F244),"-")</f>
        <v>-</v>
      </c>
      <c r="EF244" s="51" t="str">
        <f>IFERROR(AVERAGEIFS('Orders - December 2020'!$I$2:$I$2047,'Orders - December 2020'!$H$2:$H$2047,Worksheet!EF$3,'Orders - December 2020'!$C$2:$C$2047,Worksheet!$F244),"-")</f>
        <v>-</v>
      </c>
      <c r="EG244" s="51" t="str">
        <f>IFERROR(AVERAGEIFS('Orders - December 2020'!$I$2:$I$2047,'Orders - December 2020'!$H$2:$H$2047,Worksheet!EG$3,'Orders - December 2020'!$C$2:$C$2047,Worksheet!$F244),"-")</f>
        <v>-</v>
      </c>
      <c r="EH244" s="51" t="str">
        <f>IFERROR(AVERAGEIFS('Orders - December 2020'!$I$2:$I$2047,'Orders - December 2020'!$H$2:$H$2047,Worksheet!EH$3,'Orders - December 2020'!$C$2:$C$2047,Worksheet!$F244),"-")</f>
        <v>-</v>
      </c>
      <c r="EI244" s="51" t="str">
        <f>IFERROR(AVERAGEIFS('Orders - December 2020'!$I$2:$I$2047,'Orders - December 2020'!$H$2:$H$2047,Worksheet!EI$3,'Orders - December 2020'!$C$2:$C$2047,Worksheet!$F244),"-")</f>
        <v>-</v>
      </c>
      <c r="EJ244" s="51" t="str">
        <f>IFERROR(AVERAGEIFS('Orders - December 2020'!$I$2:$I$2047,'Orders - December 2020'!$H$2:$H$2047,Worksheet!EJ$3,'Orders - December 2020'!$C$2:$C$2047,Worksheet!$F244),"-")</f>
        <v>-</v>
      </c>
      <c r="EK244" s="51" t="str">
        <f>IFERROR(AVERAGEIFS('Orders - December 2020'!$I$2:$I$2047,'Orders - December 2020'!$H$2:$H$2047,Worksheet!EK$3,'Orders - December 2020'!$C$2:$C$2047,Worksheet!$F244),"-")</f>
        <v>-</v>
      </c>
      <c r="EL244" s="51" t="str">
        <f>IFERROR(AVERAGEIFS('Orders - December 2020'!$I$2:$I$2047,'Orders - December 2020'!$H$2:$H$2047,Worksheet!EL$3,'Orders - December 2020'!$C$2:$C$2047,Worksheet!$F244),"-")</f>
        <v>-</v>
      </c>
      <c r="EM244" s="51" t="str">
        <f>IFERROR(AVERAGEIFS('Orders - December 2020'!$I$2:$I$2047,'Orders - December 2020'!$H$2:$H$2047,Worksheet!EM$3,'Orders - December 2020'!$C$2:$C$2047,Worksheet!$F244),"-")</f>
        <v>-</v>
      </c>
      <c r="EN244" s="51" t="str">
        <f>IFERROR(AVERAGEIFS('Orders - December 2020'!$I$2:$I$2047,'Orders - December 2020'!$H$2:$H$2047,Worksheet!EN$3,'Orders - December 2020'!$C$2:$C$2047,Worksheet!$F244),"-")</f>
        <v>-</v>
      </c>
      <c r="EO244" s="51" t="str">
        <f>IFERROR(AVERAGEIFS('Orders - December 2020'!$I$2:$I$2047,'Orders - December 2020'!$H$2:$H$2047,Worksheet!EO$3,'Orders - December 2020'!$C$2:$C$2047,Worksheet!$F244),"-")</f>
        <v>-</v>
      </c>
      <c r="EP244" s="51" t="str">
        <f>IFERROR(AVERAGEIFS('Orders - December 2020'!$I$2:$I$2047,'Orders - December 2020'!$H$2:$H$2047,Worksheet!EP$3,'Orders - December 2020'!$C$2:$C$2047,Worksheet!$F244),"-")</f>
        <v>-</v>
      </c>
      <c r="EQ244" s="51" t="str">
        <f>IFERROR(AVERAGEIFS('Orders - December 2020'!$I$2:$I$2047,'Orders - December 2020'!$H$2:$H$2047,Worksheet!EQ$3,'Orders - December 2020'!$C$2:$C$2047,Worksheet!$F244),"-")</f>
        <v>-</v>
      </c>
      <c r="ER244" s="51" t="str">
        <f>IFERROR(AVERAGEIFS('Orders - December 2020'!$I$2:$I$2047,'Orders - December 2020'!$H$2:$H$2047,Worksheet!ER$3,'Orders - December 2020'!$C$2:$C$2047,Worksheet!$F244),"-")</f>
        <v>-</v>
      </c>
      <c r="ES244" s="51" t="str">
        <f>IFERROR(AVERAGEIFS('Orders - December 2020'!$I$2:$I$2047,'Orders - December 2020'!$H$2:$H$2047,Worksheet!ES$3,'Orders - December 2020'!$C$2:$C$2047,Worksheet!$F244),"-")</f>
        <v>-</v>
      </c>
      <c r="ET244" s="51" t="str">
        <f>IFERROR(AVERAGEIFS('Orders - December 2020'!$I$2:$I$2047,'Orders - December 2020'!$H$2:$H$2047,Worksheet!ET$3,'Orders - December 2020'!$C$2:$C$2047,Worksheet!$F244),"-")</f>
        <v>-</v>
      </c>
      <c r="EU244" s="51" t="str">
        <f>IFERROR(AVERAGEIFS('Orders - December 2020'!$I$2:$I$2047,'Orders - December 2020'!$H$2:$H$2047,Worksheet!EU$3,'Orders - December 2020'!$C$2:$C$2047,Worksheet!$F244),"-")</f>
        <v>-</v>
      </c>
      <c r="EV244" s="51" t="str">
        <f>IFERROR(AVERAGEIFS('Orders - December 2020'!$I$2:$I$2047,'Orders - December 2020'!$H$2:$H$2047,Worksheet!EV$3,'Orders - December 2020'!$C$2:$C$2047,Worksheet!$F244),"-")</f>
        <v>-</v>
      </c>
      <c r="EW244" s="51" t="str">
        <f>IFERROR(AVERAGEIFS('Orders - December 2020'!$I$2:$I$2047,'Orders - December 2020'!$H$2:$H$2047,Worksheet!EW$3,'Orders - December 2020'!$C$2:$C$2047,Worksheet!$F244),"-")</f>
        <v>-</v>
      </c>
      <c r="EX244" s="51" t="str">
        <f>IFERROR(AVERAGEIFS('Orders - December 2020'!$I$2:$I$2047,'Orders - December 2020'!$H$2:$H$2047,Worksheet!EX$3,'Orders - December 2020'!$C$2:$C$2047,Worksheet!$F244),"-")</f>
        <v>-</v>
      </c>
      <c r="EY244" s="51" t="str">
        <f>IFERROR(AVERAGEIFS('Orders - December 2020'!$I$2:$I$2047,'Orders - December 2020'!$H$2:$H$2047,Worksheet!EY$3,'Orders - December 2020'!$C$2:$C$2047,Worksheet!$F244),"-")</f>
        <v>-</v>
      </c>
      <c r="EZ244" s="51" t="str">
        <f>IFERROR(AVERAGEIFS('Orders - December 2020'!$I$2:$I$2047,'Orders - December 2020'!$H$2:$H$2047,Worksheet!EZ$3,'Orders - December 2020'!$C$2:$C$2047,Worksheet!$F244),"-")</f>
        <v>-</v>
      </c>
      <c r="FA244" s="51" t="str">
        <f>IFERROR(AVERAGEIFS('Orders - December 2020'!$I$2:$I$2047,'Orders - December 2020'!$H$2:$H$2047,Worksheet!FA$3,'Orders - December 2020'!$C$2:$C$2047,Worksheet!$F244),"-")</f>
        <v>-</v>
      </c>
      <c r="FB244" s="51" t="str">
        <f>IFERROR(AVERAGEIFS('Orders - December 2020'!$I$2:$I$2047,'Orders - December 2020'!$H$2:$H$2047,Worksheet!FB$3,'Orders - December 2020'!$C$2:$C$2047,Worksheet!$F244),"-")</f>
        <v>-</v>
      </c>
      <c r="FC244" s="51" t="str">
        <f>IFERROR(AVERAGEIFS('Orders - December 2020'!$I$2:$I$2047,'Orders - December 2020'!$H$2:$H$2047,Worksheet!FC$3,'Orders - December 2020'!$C$2:$C$2047,Worksheet!$F244),"-")</f>
        <v>-</v>
      </c>
      <c r="FD244" s="51" t="str">
        <f>IFERROR(AVERAGEIFS('Orders - December 2020'!$I$2:$I$2047,'Orders - December 2020'!$H$2:$H$2047,Worksheet!FD$3,'Orders - December 2020'!$C$2:$C$2047,Worksheet!$F244),"-")</f>
        <v>-</v>
      </c>
      <c r="FE244" s="51" t="str">
        <f>IFERROR(AVERAGEIFS('Orders - December 2020'!$I$2:$I$2047,'Orders - December 2020'!$H$2:$H$2047,Worksheet!FE$3,'Orders - December 2020'!$C$2:$C$2047,Worksheet!$F244),"-")</f>
        <v>-</v>
      </c>
      <c r="FF244" s="51" t="str">
        <f>IFERROR(AVERAGEIFS('Orders - December 2020'!$I$2:$I$2047,'Orders - December 2020'!$H$2:$H$2047,Worksheet!FF$3,'Orders - December 2020'!$C$2:$C$2047,Worksheet!$F244),"-")</f>
        <v>-</v>
      </c>
      <c r="FG244" s="52" t="str">
        <f>IFERROR(AVERAGEIFS('Orders - December 2020'!$I$2:$I$2047,'Orders - December 2020'!$H$2:$H$2047,Worksheet!FG$3,'Orders - December 2020'!$C$2:$C$2047,Worksheet!$F244),"-")</f>
        <v>-</v>
      </c>
    </row>
    <row r="245" spans="6:163">
      <c r="F245" s="45" t="str">
        <v>Madam Oyin</v>
      </c>
      <c r="G245" s="50" t="str">
        <f>IFERROR(AVERAGEIFS('Orders - December 2020'!$I$2:$I$2047,'Orders - December 2020'!$H$2:$H$2047,Worksheet!G$3,'Orders - December 2020'!$C$2:$C$2047,Worksheet!$F245),"-")</f>
        <v>-</v>
      </c>
      <c r="H245" s="51" t="str">
        <f>IFERROR(AVERAGEIFS('Orders - December 2020'!$I$2:$I$2047,'Orders - December 2020'!$H$2:$H$2047,Worksheet!H$3,'Orders - December 2020'!$C$2:$C$2047,Worksheet!$F245),"-")</f>
        <v>-</v>
      </c>
      <c r="I245" s="51" t="str">
        <f>IFERROR(AVERAGEIFS('Orders - December 2020'!$I$2:$I$2047,'Orders - December 2020'!$H$2:$H$2047,Worksheet!I$3,'Orders - December 2020'!$C$2:$C$2047,Worksheet!$F245),"-")</f>
        <v>-</v>
      </c>
      <c r="J245" s="51" t="str">
        <f>IFERROR(AVERAGEIFS('Orders - December 2020'!$I$2:$I$2047,'Orders - December 2020'!$H$2:$H$2047,Worksheet!J$3,'Orders - December 2020'!$C$2:$C$2047,Worksheet!$F245),"-")</f>
        <v>-</v>
      </c>
      <c r="K245" s="51" t="str">
        <f>IFERROR(AVERAGEIFS('Orders - December 2020'!$I$2:$I$2047,'Orders - December 2020'!$H$2:$H$2047,Worksheet!K$3,'Orders - December 2020'!$C$2:$C$2047,Worksheet!$F245),"-")</f>
        <v>-</v>
      </c>
      <c r="L245" s="51" t="str">
        <f>IFERROR(AVERAGEIFS('Orders - December 2020'!$I$2:$I$2047,'Orders - December 2020'!$H$2:$H$2047,Worksheet!L$3,'Orders - December 2020'!$C$2:$C$2047,Worksheet!$F245),"-")</f>
        <v>-</v>
      </c>
      <c r="M245" s="51" t="str">
        <f>IFERROR(AVERAGEIFS('Orders - December 2020'!$I$2:$I$2047,'Orders - December 2020'!$H$2:$H$2047,Worksheet!M$3,'Orders - December 2020'!$C$2:$C$2047,Worksheet!$F245),"-")</f>
        <v>-</v>
      </c>
      <c r="N245" s="51" t="str">
        <f>IFERROR(AVERAGEIFS('Orders - December 2020'!$I$2:$I$2047,'Orders - December 2020'!$H$2:$H$2047,Worksheet!N$3,'Orders - December 2020'!$C$2:$C$2047,Worksheet!$F245),"-")</f>
        <v>-</v>
      </c>
      <c r="O245" s="51" t="str">
        <f>IFERROR(AVERAGEIFS('Orders - December 2020'!$I$2:$I$2047,'Orders - December 2020'!$H$2:$H$2047,Worksheet!O$3,'Orders - December 2020'!$C$2:$C$2047,Worksheet!$F245),"-")</f>
        <v>-</v>
      </c>
      <c r="P245" s="51" t="str">
        <f>IFERROR(AVERAGEIFS('Orders - December 2020'!$I$2:$I$2047,'Orders - December 2020'!$H$2:$H$2047,Worksheet!P$3,'Orders - December 2020'!$C$2:$C$2047,Worksheet!$F245),"-")</f>
        <v>-</v>
      </c>
      <c r="Q245" s="51" t="str">
        <f>IFERROR(AVERAGEIFS('Orders - December 2020'!$I$2:$I$2047,'Orders - December 2020'!$H$2:$H$2047,Worksheet!Q$3,'Orders - December 2020'!$C$2:$C$2047,Worksheet!$F245),"-")</f>
        <v>-</v>
      </c>
      <c r="R245" s="51" t="str">
        <f>IFERROR(AVERAGEIFS('Orders - December 2020'!$I$2:$I$2047,'Orders - December 2020'!$H$2:$H$2047,Worksheet!R$3,'Orders - December 2020'!$C$2:$C$2047,Worksheet!$F245),"-")</f>
        <v>-</v>
      </c>
      <c r="S245" s="51" t="str">
        <f>IFERROR(AVERAGEIFS('Orders - December 2020'!$I$2:$I$2047,'Orders - December 2020'!$H$2:$H$2047,Worksheet!S$3,'Orders - December 2020'!$C$2:$C$2047,Worksheet!$F245),"-")</f>
        <v>-</v>
      </c>
      <c r="T245" s="51" t="str">
        <f>IFERROR(AVERAGEIFS('Orders - December 2020'!$I$2:$I$2047,'Orders - December 2020'!$H$2:$H$2047,Worksheet!T$3,'Orders - December 2020'!$C$2:$C$2047,Worksheet!$F245),"-")</f>
        <v>-</v>
      </c>
      <c r="U245" s="51" t="str">
        <f>IFERROR(AVERAGEIFS('Orders - December 2020'!$I$2:$I$2047,'Orders - December 2020'!$H$2:$H$2047,Worksheet!U$3,'Orders - December 2020'!$C$2:$C$2047,Worksheet!$F245),"-")</f>
        <v>-</v>
      </c>
      <c r="V245" s="51" t="str">
        <f>IFERROR(AVERAGEIFS('Orders - December 2020'!$I$2:$I$2047,'Orders - December 2020'!$H$2:$H$2047,Worksheet!V$3,'Orders - December 2020'!$C$2:$C$2047,Worksheet!$F245),"-")</f>
        <v>-</v>
      </c>
      <c r="W245" s="51" t="str">
        <f>IFERROR(AVERAGEIFS('Orders - December 2020'!$I$2:$I$2047,'Orders - December 2020'!$H$2:$H$2047,Worksheet!W$3,'Orders - December 2020'!$C$2:$C$2047,Worksheet!$F245),"-")</f>
        <v>-</v>
      </c>
      <c r="X245" s="51" t="str">
        <f>IFERROR(AVERAGEIFS('Orders - December 2020'!$I$2:$I$2047,'Orders - December 2020'!$H$2:$H$2047,Worksheet!X$3,'Orders - December 2020'!$C$2:$C$2047,Worksheet!$F245),"-")</f>
        <v>-</v>
      </c>
      <c r="Y245" s="51" t="str">
        <f>IFERROR(AVERAGEIFS('Orders - December 2020'!$I$2:$I$2047,'Orders - December 2020'!$H$2:$H$2047,Worksheet!Y$3,'Orders - December 2020'!$C$2:$C$2047,Worksheet!$F245),"-")</f>
        <v>-</v>
      </c>
      <c r="Z245" s="51" t="str">
        <f>IFERROR(AVERAGEIFS('Orders - December 2020'!$I$2:$I$2047,'Orders - December 2020'!$H$2:$H$2047,Worksheet!Z$3,'Orders - December 2020'!$C$2:$C$2047,Worksheet!$F245),"-")</f>
        <v>-</v>
      </c>
      <c r="AA245" s="51" t="str">
        <f>IFERROR(AVERAGEIFS('Orders - December 2020'!$I$2:$I$2047,'Orders - December 2020'!$H$2:$H$2047,Worksheet!AA$3,'Orders - December 2020'!$C$2:$C$2047,Worksheet!$F245),"-")</f>
        <v>-</v>
      </c>
      <c r="AB245" s="51" t="str">
        <f>IFERROR(AVERAGEIFS('Orders - December 2020'!$I$2:$I$2047,'Orders - December 2020'!$H$2:$H$2047,Worksheet!AB$3,'Orders - December 2020'!$C$2:$C$2047,Worksheet!$F245),"-")</f>
        <v>-</v>
      </c>
      <c r="AC245" s="51" t="str">
        <f>IFERROR(AVERAGEIFS('Orders - December 2020'!$I$2:$I$2047,'Orders - December 2020'!$H$2:$H$2047,Worksheet!AC$3,'Orders - December 2020'!$C$2:$C$2047,Worksheet!$F245),"-")</f>
        <v>-</v>
      </c>
      <c r="AD245" s="51" t="str">
        <f>IFERROR(AVERAGEIFS('Orders - December 2020'!$I$2:$I$2047,'Orders - December 2020'!$H$2:$H$2047,Worksheet!AD$3,'Orders - December 2020'!$C$2:$C$2047,Worksheet!$F245),"-")</f>
        <v>-</v>
      </c>
      <c r="AE245" s="51" t="str">
        <f>IFERROR(AVERAGEIFS('Orders - December 2020'!$I$2:$I$2047,'Orders - December 2020'!$H$2:$H$2047,Worksheet!AE$3,'Orders - December 2020'!$C$2:$C$2047,Worksheet!$F245),"-")</f>
        <v>-</v>
      </c>
      <c r="AF245" s="51" t="str">
        <f>IFERROR(AVERAGEIFS('Orders - December 2020'!$I$2:$I$2047,'Orders - December 2020'!$H$2:$H$2047,Worksheet!AF$3,'Orders - December 2020'!$C$2:$C$2047,Worksheet!$F245),"-")</f>
        <v>-</v>
      </c>
      <c r="AG245" s="51" t="str">
        <f>IFERROR(AVERAGEIFS('Orders - December 2020'!$I$2:$I$2047,'Orders - December 2020'!$H$2:$H$2047,Worksheet!AG$3,'Orders - December 2020'!$C$2:$C$2047,Worksheet!$F245),"-")</f>
        <v>-</v>
      </c>
      <c r="AH245" s="51" t="str">
        <f>IFERROR(AVERAGEIFS('Orders - December 2020'!$I$2:$I$2047,'Orders - December 2020'!$H$2:$H$2047,Worksheet!AH$3,'Orders - December 2020'!$C$2:$C$2047,Worksheet!$F245),"-")</f>
        <v>-</v>
      </c>
      <c r="AI245" s="51" t="str">
        <f>IFERROR(AVERAGEIFS('Orders - December 2020'!$I$2:$I$2047,'Orders - December 2020'!$H$2:$H$2047,Worksheet!AI$3,'Orders - December 2020'!$C$2:$C$2047,Worksheet!$F245),"-")</f>
        <v>-</v>
      </c>
      <c r="AJ245" s="51" t="str">
        <f>IFERROR(AVERAGEIFS('Orders - December 2020'!$I$2:$I$2047,'Orders - December 2020'!$H$2:$H$2047,Worksheet!AJ$3,'Orders - December 2020'!$C$2:$C$2047,Worksheet!$F245),"-")</f>
        <v>-</v>
      </c>
      <c r="AK245" s="51" t="str">
        <f>IFERROR(AVERAGEIFS('Orders - December 2020'!$I$2:$I$2047,'Orders - December 2020'!$H$2:$H$2047,Worksheet!AK$3,'Orders - December 2020'!$C$2:$C$2047,Worksheet!$F245),"-")</f>
        <v>-</v>
      </c>
      <c r="AL245" s="51" t="str">
        <f>IFERROR(AVERAGEIFS('Orders - December 2020'!$I$2:$I$2047,'Orders - December 2020'!$H$2:$H$2047,Worksheet!AL$3,'Orders - December 2020'!$C$2:$C$2047,Worksheet!$F245),"-")</f>
        <v>-</v>
      </c>
      <c r="AM245" s="51" t="str">
        <f>IFERROR(AVERAGEIFS('Orders - December 2020'!$I$2:$I$2047,'Orders - December 2020'!$H$2:$H$2047,Worksheet!AM$3,'Orders - December 2020'!$C$2:$C$2047,Worksheet!$F245),"-")</f>
        <v>-</v>
      </c>
      <c r="AN245" s="51" t="str">
        <f>IFERROR(AVERAGEIFS('Orders - December 2020'!$I$2:$I$2047,'Orders - December 2020'!$H$2:$H$2047,Worksheet!AN$3,'Orders - December 2020'!$C$2:$C$2047,Worksheet!$F245),"-")</f>
        <v>-</v>
      </c>
      <c r="AO245" s="51" t="str">
        <f>IFERROR(AVERAGEIFS('Orders - December 2020'!$I$2:$I$2047,'Orders - December 2020'!$H$2:$H$2047,Worksheet!AO$3,'Orders - December 2020'!$C$2:$C$2047,Worksheet!$F245),"-")</f>
        <v>-</v>
      </c>
      <c r="AP245" s="51" t="str">
        <f>IFERROR(AVERAGEIFS('Orders - December 2020'!$I$2:$I$2047,'Orders - December 2020'!$H$2:$H$2047,Worksheet!AP$3,'Orders - December 2020'!$C$2:$C$2047,Worksheet!$F245),"-")</f>
        <v>-</v>
      </c>
      <c r="AQ245" s="51" t="str">
        <f>IFERROR(AVERAGEIFS('Orders - December 2020'!$I$2:$I$2047,'Orders - December 2020'!$H$2:$H$2047,Worksheet!AQ$3,'Orders - December 2020'!$C$2:$C$2047,Worksheet!$F245),"-")</f>
        <v>-</v>
      </c>
      <c r="AR245" s="51" t="str">
        <f>IFERROR(AVERAGEIFS('Orders - December 2020'!$I$2:$I$2047,'Orders - December 2020'!$H$2:$H$2047,Worksheet!AR$3,'Orders - December 2020'!$C$2:$C$2047,Worksheet!$F245),"-")</f>
        <v>-</v>
      </c>
      <c r="AS245" s="51" t="str">
        <f>IFERROR(AVERAGEIFS('Orders - December 2020'!$I$2:$I$2047,'Orders - December 2020'!$H$2:$H$2047,Worksheet!AS$3,'Orders - December 2020'!$C$2:$C$2047,Worksheet!$F245),"-")</f>
        <v>-</v>
      </c>
      <c r="AT245" s="51" t="str">
        <f>IFERROR(AVERAGEIFS('Orders - December 2020'!$I$2:$I$2047,'Orders - December 2020'!$H$2:$H$2047,Worksheet!AT$3,'Orders - December 2020'!$C$2:$C$2047,Worksheet!$F245),"-")</f>
        <v>-</v>
      </c>
      <c r="AU245" s="51" t="str">
        <f>IFERROR(AVERAGEIFS('Orders - December 2020'!$I$2:$I$2047,'Orders - December 2020'!$H$2:$H$2047,Worksheet!AU$3,'Orders - December 2020'!$C$2:$C$2047,Worksheet!$F245),"-")</f>
        <v>-</v>
      </c>
      <c r="AV245" s="51" t="str">
        <f>IFERROR(AVERAGEIFS('Orders - December 2020'!$I$2:$I$2047,'Orders - December 2020'!$H$2:$H$2047,Worksheet!AV$3,'Orders - December 2020'!$C$2:$C$2047,Worksheet!$F245),"-")</f>
        <v>-</v>
      </c>
      <c r="AW245" s="51" t="str">
        <f>IFERROR(AVERAGEIFS('Orders - December 2020'!$I$2:$I$2047,'Orders - December 2020'!$H$2:$H$2047,Worksheet!AW$3,'Orders - December 2020'!$C$2:$C$2047,Worksheet!$F245),"-")</f>
        <v>-</v>
      </c>
      <c r="AX245" s="51" t="str">
        <f>IFERROR(AVERAGEIFS('Orders - December 2020'!$I$2:$I$2047,'Orders - December 2020'!$H$2:$H$2047,Worksheet!AX$3,'Orders - December 2020'!$C$2:$C$2047,Worksheet!$F245),"-")</f>
        <v>-</v>
      </c>
      <c r="AY245" s="51" t="str">
        <f>IFERROR(AVERAGEIFS('Orders - December 2020'!$I$2:$I$2047,'Orders - December 2020'!$H$2:$H$2047,Worksheet!AY$3,'Orders - December 2020'!$C$2:$C$2047,Worksheet!$F245),"-")</f>
        <v>-</v>
      </c>
      <c r="AZ245" s="51" t="str">
        <f>IFERROR(AVERAGEIFS('Orders - December 2020'!$I$2:$I$2047,'Orders - December 2020'!$H$2:$H$2047,Worksheet!AZ$3,'Orders - December 2020'!$C$2:$C$2047,Worksheet!$F245),"-")</f>
        <v>-</v>
      </c>
      <c r="BA245" s="51" t="str">
        <f>IFERROR(AVERAGEIFS('Orders - December 2020'!$I$2:$I$2047,'Orders - December 2020'!$H$2:$H$2047,Worksheet!BA$3,'Orders - December 2020'!$C$2:$C$2047,Worksheet!$F245),"-")</f>
        <v>-</v>
      </c>
      <c r="BB245" s="51" t="str">
        <f>IFERROR(AVERAGEIFS('Orders - December 2020'!$I$2:$I$2047,'Orders - December 2020'!$H$2:$H$2047,Worksheet!BB$3,'Orders - December 2020'!$C$2:$C$2047,Worksheet!$F245),"-")</f>
        <v>-</v>
      </c>
      <c r="BC245" s="51" t="str">
        <f>IFERROR(AVERAGEIFS('Orders - December 2020'!$I$2:$I$2047,'Orders - December 2020'!$H$2:$H$2047,Worksheet!BC$3,'Orders - December 2020'!$C$2:$C$2047,Worksheet!$F245),"-")</f>
        <v>-</v>
      </c>
      <c r="BD245" s="51" t="str">
        <f>IFERROR(AVERAGEIFS('Orders - December 2020'!$I$2:$I$2047,'Orders - December 2020'!$H$2:$H$2047,Worksheet!BD$3,'Orders - December 2020'!$C$2:$C$2047,Worksheet!$F245),"-")</f>
        <v>-</v>
      </c>
      <c r="BE245" s="51" t="str">
        <f>IFERROR(AVERAGEIFS('Orders - December 2020'!$I$2:$I$2047,'Orders - December 2020'!$H$2:$H$2047,Worksheet!BE$3,'Orders - December 2020'!$C$2:$C$2047,Worksheet!$F245),"-")</f>
        <v>-</v>
      </c>
      <c r="BF245" s="51" t="str">
        <f>IFERROR(AVERAGEIFS('Orders - December 2020'!$I$2:$I$2047,'Orders - December 2020'!$H$2:$H$2047,Worksheet!BF$3,'Orders - December 2020'!$C$2:$C$2047,Worksheet!$F245),"-")</f>
        <v>-</v>
      </c>
      <c r="BG245" s="51" t="str">
        <f>IFERROR(AVERAGEIFS('Orders - December 2020'!$I$2:$I$2047,'Orders - December 2020'!$H$2:$H$2047,Worksheet!BG$3,'Orders - December 2020'!$C$2:$C$2047,Worksheet!$F245),"-")</f>
        <v>-</v>
      </c>
      <c r="BH245" s="51" t="str">
        <f>IFERROR(AVERAGEIFS('Orders - December 2020'!$I$2:$I$2047,'Orders - December 2020'!$H$2:$H$2047,Worksheet!BH$3,'Orders - December 2020'!$C$2:$C$2047,Worksheet!$F245),"-")</f>
        <v>-</v>
      </c>
      <c r="BI245" s="51" t="str">
        <f>IFERROR(AVERAGEIFS('Orders - December 2020'!$I$2:$I$2047,'Orders - December 2020'!$H$2:$H$2047,Worksheet!BI$3,'Orders - December 2020'!$C$2:$C$2047,Worksheet!$F245),"-")</f>
        <v>-</v>
      </c>
      <c r="BJ245" s="51" t="str">
        <f>IFERROR(AVERAGEIFS('Orders - December 2020'!$I$2:$I$2047,'Orders - December 2020'!$H$2:$H$2047,Worksheet!BJ$3,'Orders - December 2020'!$C$2:$C$2047,Worksheet!$F245),"-")</f>
        <v>-</v>
      </c>
      <c r="BK245" s="51" t="str">
        <f>IFERROR(AVERAGEIFS('Orders - December 2020'!$I$2:$I$2047,'Orders - December 2020'!$H$2:$H$2047,Worksheet!BK$3,'Orders - December 2020'!$C$2:$C$2047,Worksheet!$F245),"-")</f>
        <v>-</v>
      </c>
      <c r="BL245" s="51" t="str">
        <f>IFERROR(AVERAGEIFS('Orders - December 2020'!$I$2:$I$2047,'Orders - December 2020'!$H$2:$H$2047,Worksheet!BL$3,'Orders - December 2020'!$C$2:$C$2047,Worksheet!$F245),"-")</f>
        <v>-</v>
      </c>
      <c r="BM245" s="51" t="str">
        <f>IFERROR(AVERAGEIFS('Orders - December 2020'!$I$2:$I$2047,'Orders - December 2020'!$H$2:$H$2047,Worksheet!BM$3,'Orders - December 2020'!$C$2:$C$2047,Worksheet!$F245),"-")</f>
        <v>-</v>
      </c>
      <c r="BN245" s="51" t="str">
        <f>IFERROR(AVERAGEIFS('Orders - December 2020'!$I$2:$I$2047,'Orders - December 2020'!$H$2:$H$2047,Worksheet!BN$3,'Orders - December 2020'!$C$2:$C$2047,Worksheet!$F245),"-")</f>
        <v>-</v>
      </c>
      <c r="BO245" s="51" t="str">
        <f>IFERROR(AVERAGEIFS('Orders - December 2020'!$I$2:$I$2047,'Orders - December 2020'!$H$2:$H$2047,Worksheet!BO$3,'Orders - December 2020'!$C$2:$C$2047,Worksheet!$F245),"-")</f>
        <v>-</v>
      </c>
      <c r="BP245" s="51" t="str">
        <f>IFERROR(AVERAGEIFS('Orders - December 2020'!$I$2:$I$2047,'Orders - December 2020'!$H$2:$H$2047,Worksheet!BP$3,'Orders - December 2020'!$C$2:$C$2047,Worksheet!$F245),"-")</f>
        <v>-</v>
      </c>
      <c r="BQ245" s="51" t="str">
        <f>IFERROR(AVERAGEIFS('Orders - December 2020'!$I$2:$I$2047,'Orders - December 2020'!$H$2:$H$2047,Worksheet!BQ$3,'Orders - December 2020'!$C$2:$C$2047,Worksheet!$F245),"-")</f>
        <v>-</v>
      </c>
      <c r="BR245" s="51" t="str">
        <f>IFERROR(AVERAGEIFS('Orders - December 2020'!$I$2:$I$2047,'Orders - December 2020'!$H$2:$H$2047,Worksheet!BR$3,'Orders - December 2020'!$C$2:$C$2047,Worksheet!$F245),"-")</f>
        <v>-</v>
      </c>
      <c r="BS245" s="51" t="str">
        <f>IFERROR(AVERAGEIFS('Orders - December 2020'!$I$2:$I$2047,'Orders - December 2020'!$H$2:$H$2047,Worksheet!BS$3,'Orders - December 2020'!$C$2:$C$2047,Worksheet!$F245),"-")</f>
        <v>-</v>
      </c>
      <c r="BT245" s="51" t="str">
        <f>IFERROR(AVERAGEIFS('Orders - December 2020'!$I$2:$I$2047,'Orders - December 2020'!$H$2:$H$2047,Worksheet!BT$3,'Orders - December 2020'!$C$2:$C$2047,Worksheet!$F245),"-")</f>
        <v>-</v>
      </c>
      <c r="BU245" s="51" t="str">
        <f>IFERROR(AVERAGEIFS('Orders - December 2020'!$I$2:$I$2047,'Orders - December 2020'!$H$2:$H$2047,Worksheet!BU$3,'Orders - December 2020'!$C$2:$C$2047,Worksheet!$F245),"-")</f>
        <v>-</v>
      </c>
      <c r="BV245" s="51" t="str">
        <f>IFERROR(AVERAGEIFS('Orders - December 2020'!$I$2:$I$2047,'Orders - December 2020'!$H$2:$H$2047,Worksheet!BV$3,'Orders - December 2020'!$C$2:$C$2047,Worksheet!$F245),"-")</f>
        <v>-</v>
      </c>
      <c r="BW245" s="51" t="str">
        <f>IFERROR(AVERAGEIFS('Orders - December 2020'!$I$2:$I$2047,'Orders - December 2020'!$H$2:$H$2047,Worksheet!BW$3,'Orders - December 2020'!$C$2:$C$2047,Worksheet!$F245),"-")</f>
        <v>-</v>
      </c>
      <c r="BX245" s="51" t="str">
        <f>IFERROR(AVERAGEIFS('Orders - December 2020'!$I$2:$I$2047,'Orders - December 2020'!$H$2:$H$2047,Worksheet!BX$3,'Orders - December 2020'!$C$2:$C$2047,Worksheet!$F245),"-")</f>
        <v>-</v>
      </c>
      <c r="BY245" s="51" t="str">
        <f>IFERROR(AVERAGEIFS('Orders - December 2020'!$I$2:$I$2047,'Orders - December 2020'!$H$2:$H$2047,Worksheet!BY$3,'Orders - December 2020'!$C$2:$C$2047,Worksheet!$F245),"-")</f>
        <v>-</v>
      </c>
      <c r="BZ245" s="51" t="str">
        <f>IFERROR(AVERAGEIFS('Orders - December 2020'!$I$2:$I$2047,'Orders - December 2020'!$H$2:$H$2047,Worksheet!BZ$3,'Orders - December 2020'!$C$2:$C$2047,Worksheet!$F245),"-")</f>
        <v>-</v>
      </c>
      <c r="CA245" s="51" t="str">
        <f>IFERROR(AVERAGEIFS('Orders - December 2020'!$I$2:$I$2047,'Orders - December 2020'!$H$2:$H$2047,Worksheet!CA$3,'Orders - December 2020'!$C$2:$C$2047,Worksheet!$F245),"-")</f>
        <v>-</v>
      </c>
      <c r="CB245" s="51" t="str">
        <f>IFERROR(AVERAGEIFS('Orders - December 2020'!$I$2:$I$2047,'Orders - December 2020'!$H$2:$H$2047,Worksheet!CB$3,'Orders - December 2020'!$C$2:$C$2047,Worksheet!$F245),"-")</f>
        <v>-</v>
      </c>
      <c r="CC245" s="51" t="str">
        <f>IFERROR(AVERAGEIFS('Orders - December 2020'!$I$2:$I$2047,'Orders - December 2020'!$H$2:$H$2047,Worksheet!CC$3,'Orders - December 2020'!$C$2:$C$2047,Worksheet!$F245),"-")</f>
        <v>-</v>
      </c>
      <c r="CD245" s="51" t="str">
        <f>IFERROR(AVERAGEIFS('Orders - December 2020'!$I$2:$I$2047,'Orders - December 2020'!$H$2:$H$2047,Worksheet!CD$3,'Orders - December 2020'!$C$2:$C$2047,Worksheet!$F245),"-")</f>
        <v>-</v>
      </c>
      <c r="CE245" s="51" t="str">
        <f>IFERROR(AVERAGEIFS('Orders - December 2020'!$I$2:$I$2047,'Orders - December 2020'!$H$2:$H$2047,Worksheet!CE$3,'Orders - December 2020'!$C$2:$C$2047,Worksheet!$F245),"-")</f>
        <v>-</v>
      </c>
      <c r="CF245" s="51" t="str">
        <f>IFERROR(AVERAGEIFS('Orders - December 2020'!$I$2:$I$2047,'Orders - December 2020'!$H$2:$H$2047,Worksheet!CF$3,'Orders - December 2020'!$C$2:$C$2047,Worksheet!$F245),"-")</f>
        <v>-</v>
      </c>
      <c r="CG245" s="51" t="str">
        <f>IFERROR(AVERAGEIFS('Orders - December 2020'!$I$2:$I$2047,'Orders - December 2020'!$H$2:$H$2047,Worksheet!CG$3,'Orders - December 2020'!$C$2:$C$2047,Worksheet!$F245),"-")</f>
        <v>-</v>
      </c>
      <c r="CH245" s="51" t="str">
        <f>IFERROR(AVERAGEIFS('Orders - December 2020'!$I$2:$I$2047,'Orders - December 2020'!$H$2:$H$2047,Worksheet!CH$3,'Orders - December 2020'!$C$2:$C$2047,Worksheet!$F245),"-")</f>
        <v>-</v>
      </c>
      <c r="CI245" s="51" t="str">
        <f>IFERROR(AVERAGEIFS('Orders - December 2020'!$I$2:$I$2047,'Orders - December 2020'!$H$2:$H$2047,Worksheet!CI$3,'Orders - December 2020'!$C$2:$C$2047,Worksheet!$F245),"-")</f>
        <v>-</v>
      </c>
      <c r="CJ245" s="51" t="str">
        <f>IFERROR(AVERAGEIFS('Orders - December 2020'!$I$2:$I$2047,'Orders - December 2020'!$H$2:$H$2047,Worksheet!CJ$3,'Orders - December 2020'!$C$2:$C$2047,Worksheet!$F245),"-")</f>
        <v>-</v>
      </c>
      <c r="CK245" s="51" t="str">
        <f>IFERROR(AVERAGEIFS('Orders - December 2020'!$I$2:$I$2047,'Orders - December 2020'!$H$2:$H$2047,Worksheet!CK$3,'Orders - December 2020'!$C$2:$C$2047,Worksheet!$F245),"-")</f>
        <v>-</v>
      </c>
      <c r="CL245" s="51" t="str">
        <f>IFERROR(AVERAGEIFS('Orders - December 2020'!$I$2:$I$2047,'Orders - December 2020'!$H$2:$H$2047,Worksheet!CL$3,'Orders - December 2020'!$C$2:$C$2047,Worksheet!$F245),"-")</f>
        <v>-</v>
      </c>
      <c r="CM245" s="51" t="str">
        <f>IFERROR(AVERAGEIFS('Orders - December 2020'!$I$2:$I$2047,'Orders - December 2020'!$H$2:$H$2047,Worksheet!CM$3,'Orders - December 2020'!$C$2:$C$2047,Worksheet!$F245),"-")</f>
        <v>-</v>
      </c>
      <c r="CN245" s="51" t="str">
        <f>IFERROR(AVERAGEIFS('Orders - December 2020'!$I$2:$I$2047,'Orders - December 2020'!$H$2:$H$2047,Worksheet!CN$3,'Orders - December 2020'!$C$2:$C$2047,Worksheet!$F245),"-")</f>
        <v>-</v>
      </c>
      <c r="CO245" s="51" t="str">
        <f>IFERROR(AVERAGEIFS('Orders - December 2020'!$I$2:$I$2047,'Orders - December 2020'!$H$2:$H$2047,Worksheet!CO$3,'Orders - December 2020'!$C$2:$C$2047,Worksheet!$F245),"-")</f>
        <v>-</v>
      </c>
      <c r="CP245" s="51" t="str">
        <f>IFERROR(AVERAGEIFS('Orders - December 2020'!$I$2:$I$2047,'Orders - December 2020'!$H$2:$H$2047,Worksheet!CP$3,'Orders - December 2020'!$C$2:$C$2047,Worksheet!$F245),"-")</f>
        <v>-</v>
      </c>
      <c r="CQ245" s="51" t="str">
        <f>IFERROR(AVERAGEIFS('Orders - December 2020'!$I$2:$I$2047,'Orders - December 2020'!$H$2:$H$2047,Worksheet!CQ$3,'Orders - December 2020'!$C$2:$C$2047,Worksheet!$F245),"-")</f>
        <v>-</v>
      </c>
      <c r="CR245" s="51" t="str">
        <f>IFERROR(AVERAGEIFS('Orders - December 2020'!$I$2:$I$2047,'Orders - December 2020'!$H$2:$H$2047,Worksheet!CR$3,'Orders - December 2020'!$C$2:$C$2047,Worksheet!$F245),"-")</f>
        <v>-</v>
      </c>
      <c r="CS245" s="51" t="str">
        <f>IFERROR(AVERAGEIFS('Orders - December 2020'!$I$2:$I$2047,'Orders - December 2020'!$H$2:$H$2047,Worksheet!CS$3,'Orders - December 2020'!$C$2:$C$2047,Worksheet!$F245),"-")</f>
        <v>-</v>
      </c>
      <c r="CT245" s="51" t="str">
        <f>IFERROR(AVERAGEIFS('Orders - December 2020'!$I$2:$I$2047,'Orders - December 2020'!$H$2:$H$2047,Worksheet!CT$3,'Orders - December 2020'!$C$2:$C$2047,Worksheet!$F245),"-")</f>
        <v>-</v>
      </c>
      <c r="CU245" s="51" t="str">
        <f>IFERROR(AVERAGEIFS('Orders - December 2020'!$I$2:$I$2047,'Orders - December 2020'!$H$2:$H$2047,Worksheet!CU$3,'Orders - December 2020'!$C$2:$C$2047,Worksheet!$F245),"-")</f>
        <v>-</v>
      </c>
      <c r="CV245" s="51" t="str">
        <f>IFERROR(AVERAGEIFS('Orders - December 2020'!$I$2:$I$2047,'Orders - December 2020'!$H$2:$H$2047,Worksheet!CV$3,'Orders - December 2020'!$C$2:$C$2047,Worksheet!$F245),"-")</f>
        <v>-</v>
      </c>
      <c r="CW245" s="51" t="str">
        <f>IFERROR(AVERAGEIFS('Orders - December 2020'!$I$2:$I$2047,'Orders - December 2020'!$H$2:$H$2047,Worksheet!CW$3,'Orders - December 2020'!$C$2:$C$2047,Worksheet!$F245),"-")</f>
        <v>-</v>
      </c>
      <c r="CX245" s="51" t="str">
        <f>IFERROR(AVERAGEIFS('Orders - December 2020'!$I$2:$I$2047,'Orders - December 2020'!$H$2:$H$2047,Worksheet!CX$3,'Orders - December 2020'!$C$2:$C$2047,Worksheet!$F245),"-")</f>
        <v>-</v>
      </c>
      <c r="CY245" s="51" t="str">
        <f>IFERROR(AVERAGEIFS('Orders - December 2020'!$I$2:$I$2047,'Orders - December 2020'!$H$2:$H$2047,Worksheet!CY$3,'Orders - December 2020'!$C$2:$C$2047,Worksheet!$F245),"-")</f>
        <v>-</v>
      </c>
      <c r="CZ245" s="51" t="str">
        <f>IFERROR(AVERAGEIFS('Orders - December 2020'!$I$2:$I$2047,'Orders - December 2020'!$H$2:$H$2047,Worksheet!CZ$3,'Orders - December 2020'!$C$2:$C$2047,Worksheet!$F245),"-")</f>
        <v>-</v>
      </c>
      <c r="DA245" s="51" t="str">
        <f>IFERROR(AVERAGEIFS('Orders - December 2020'!$I$2:$I$2047,'Orders - December 2020'!$H$2:$H$2047,Worksheet!DA$3,'Orders - December 2020'!$C$2:$C$2047,Worksheet!$F245),"-")</f>
        <v>-</v>
      </c>
      <c r="DB245" s="51" t="str">
        <f>IFERROR(AVERAGEIFS('Orders - December 2020'!$I$2:$I$2047,'Orders - December 2020'!$H$2:$H$2047,Worksheet!DB$3,'Orders - December 2020'!$C$2:$C$2047,Worksheet!$F245),"-")</f>
        <v>-</v>
      </c>
      <c r="DC245" s="51" t="str">
        <f>IFERROR(AVERAGEIFS('Orders - December 2020'!$I$2:$I$2047,'Orders - December 2020'!$H$2:$H$2047,Worksheet!DC$3,'Orders - December 2020'!$C$2:$C$2047,Worksheet!$F245),"-")</f>
        <v>-</v>
      </c>
      <c r="DD245" s="51" t="str">
        <f>IFERROR(AVERAGEIFS('Orders - December 2020'!$I$2:$I$2047,'Orders - December 2020'!$H$2:$H$2047,Worksheet!DD$3,'Orders - December 2020'!$C$2:$C$2047,Worksheet!$F245),"-")</f>
        <v>-</v>
      </c>
      <c r="DE245" s="51" t="str">
        <f>IFERROR(AVERAGEIFS('Orders - December 2020'!$I$2:$I$2047,'Orders - December 2020'!$H$2:$H$2047,Worksheet!DE$3,'Orders - December 2020'!$C$2:$C$2047,Worksheet!$F245),"-")</f>
        <v>-</v>
      </c>
      <c r="DF245" s="51" t="str">
        <f>IFERROR(AVERAGEIFS('Orders - December 2020'!$I$2:$I$2047,'Orders - December 2020'!$H$2:$H$2047,Worksheet!DF$3,'Orders - December 2020'!$C$2:$C$2047,Worksheet!$F245),"-")</f>
        <v>-</v>
      </c>
      <c r="DG245" s="51" t="str">
        <f>IFERROR(AVERAGEIFS('Orders - December 2020'!$I$2:$I$2047,'Orders - December 2020'!$H$2:$H$2047,Worksheet!DG$3,'Orders - December 2020'!$C$2:$C$2047,Worksheet!$F245),"-")</f>
        <v>-</v>
      </c>
      <c r="DH245" s="51" t="str">
        <f>IFERROR(AVERAGEIFS('Orders - December 2020'!$I$2:$I$2047,'Orders - December 2020'!$H$2:$H$2047,Worksheet!DH$3,'Orders - December 2020'!$C$2:$C$2047,Worksheet!$F245),"-")</f>
        <v>-</v>
      </c>
      <c r="DI245" s="51" t="str">
        <f>IFERROR(AVERAGEIFS('Orders - December 2020'!$I$2:$I$2047,'Orders - December 2020'!$H$2:$H$2047,Worksheet!DI$3,'Orders - December 2020'!$C$2:$C$2047,Worksheet!$F245),"-")</f>
        <v>-</v>
      </c>
      <c r="DJ245" s="51" t="str">
        <f>IFERROR(AVERAGEIFS('Orders - December 2020'!$I$2:$I$2047,'Orders - December 2020'!$H$2:$H$2047,Worksheet!DJ$3,'Orders - December 2020'!$C$2:$C$2047,Worksheet!$F245),"-")</f>
        <v>-</v>
      </c>
      <c r="DK245" s="51" t="str">
        <f>IFERROR(AVERAGEIFS('Orders - December 2020'!$I$2:$I$2047,'Orders - December 2020'!$H$2:$H$2047,Worksheet!DK$3,'Orders - December 2020'!$C$2:$C$2047,Worksheet!$F245),"-")</f>
        <v>-</v>
      </c>
      <c r="DL245" s="51" t="str">
        <f>IFERROR(AVERAGEIFS('Orders - December 2020'!$I$2:$I$2047,'Orders - December 2020'!$H$2:$H$2047,Worksheet!DL$3,'Orders - December 2020'!$C$2:$C$2047,Worksheet!$F245),"-")</f>
        <v>-</v>
      </c>
      <c r="DM245" s="51" t="str">
        <f>IFERROR(AVERAGEIFS('Orders - December 2020'!$I$2:$I$2047,'Orders - December 2020'!$H$2:$H$2047,Worksheet!DM$3,'Orders - December 2020'!$C$2:$C$2047,Worksheet!$F245),"-")</f>
        <v>-</v>
      </c>
      <c r="DN245" s="51" t="str">
        <f>IFERROR(AVERAGEIFS('Orders - December 2020'!$I$2:$I$2047,'Orders - December 2020'!$H$2:$H$2047,Worksheet!DN$3,'Orders - December 2020'!$C$2:$C$2047,Worksheet!$F245),"-")</f>
        <v>-</v>
      </c>
      <c r="DO245" s="51" t="str">
        <f>IFERROR(AVERAGEIFS('Orders - December 2020'!$I$2:$I$2047,'Orders - December 2020'!$H$2:$H$2047,Worksheet!DO$3,'Orders - December 2020'!$C$2:$C$2047,Worksheet!$F245),"-")</f>
        <v>-</v>
      </c>
      <c r="DP245" s="51" t="str">
        <f>IFERROR(AVERAGEIFS('Orders - December 2020'!$I$2:$I$2047,'Orders - December 2020'!$H$2:$H$2047,Worksheet!DP$3,'Orders - December 2020'!$C$2:$C$2047,Worksheet!$F245),"-")</f>
        <v>-</v>
      </c>
      <c r="DQ245" s="51" t="str">
        <f>IFERROR(AVERAGEIFS('Orders - December 2020'!$I$2:$I$2047,'Orders - December 2020'!$H$2:$H$2047,Worksheet!DQ$3,'Orders - December 2020'!$C$2:$C$2047,Worksheet!$F245),"-")</f>
        <v>-</v>
      </c>
      <c r="DR245" s="51" t="str">
        <f>IFERROR(AVERAGEIFS('Orders - December 2020'!$I$2:$I$2047,'Orders - December 2020'!$H$2:$H$2047,Worksheet!DR$3,'Orders - December 2020'!$C$2:$C$2047,Worksheet!$F245),"-")</f>
        <v>-</v>
      </c>
      <c r="DS245" s="51" t="str">
        <f>IFERROR(AVERAGEIFS('Orders - December 2020'!$I$2:$I$2047,'Orders - December 2020'!$H$2:$H$2047,Worksheet!DS$3,'Orders - December 2020'!$C$2:$C$2047,Worksheet!$F245),"-")</f>
        <v>-</v>
      </c>
      <c r="DT245" s="51" t="str">
        <f>IFERROR(AVERAGEIFS('Orders - December 2020'!$I$2:$I$2047,'Orders - December 2020'!$H$2:$H$2047,Worksheet!DT$3,'Orders - December 2020'!$C$2:$C$2047,Worksheet!$F245),"-")</f>
        <v>-</v>
      </c>
      <c r="DU245" s="51" t="str">
        <f>IFERROR(AVERAGEIFS('Orders - December 2020'!$I$2:$I$2047,'Orders - December 2020'!$H$2:$H$2047,Worksheet!DU$3,'Orders - December 2020'!$C$2:$C$2047,Worksheet!$F245),"-")</f>
        <v>-</v>
      </c>
      <c r="DV245" s="51" t="str">
        <f>IFERROR(AVERAGEIFS('Orders - December 2020'!$I$2:$I$2047,'Orders - December 2020'!$H$2:$H$2047,Worksheet!DV$3,'Orders - December 2020'!$C$2:$C$2047,Worksheet!$F245),"-")</f>
        <v>-</v>
      </c>
      <c r="DW245" s="51" t="str">
        <f>IFERROR(AVERAGEIFS('Orders - December 2020'!$I$2:$I$2047,'Orders - December 2020'!$H$2:$H$2047,Worksheet!DW$3,'Orders - December 2020'!$C$2:$C$2047,Worksheet!$F245),"-")</f>
        <v>-</v>
      </c>
      <c r="DX245" s="51" t="str">
        <f>IFERROR(AVERAGEIFS('Orders - December 2020'!$I$2:$I$2047,'Orders - December 2020'!$H$2:$H$2047,Worksheet!DX$3,'Orders - December 2020'!$C$2:$C$2047,Worksheet!$F245),"-")</f>
        <v>-</v>
      </c>
      <c r="DY245" s="51" t="str">
        <f>IFERROR(AVERAGEIFS('Orders - December 2020'!$I$2:$I$2047,'Orders - December 2020'!$H$2:$H$2047,Worksheet!DY$3,'Orders - December 2020'!$C$2:$C$2047,Worksheet!$F245),"-")</f>
        <v>-</v>
      </c>
      <c r="DZ245" s="51" t="str">
        <f>IFERROR(AVERAGEIFS('Orders - December 2020'!$I$2:$I$2047,'Orders - December 2020'!$H$2:$H$2047,Worksheet!DZ$3,'Orders - December 2020'!$C$2:$C$2047,Worksheet!$F245),"-")</f>
        <v>-</v>
      </c>
      <c r="EA245" s="51" t="str">
        <f>IFERROR(AVERAGEIFS('Orders - December 2020'!$I$2:$I$2047,'Orders - December 2020'!$H$2:$H$2047,Worksheet!EA$3,'Orders - December 2020'!$C$2:$C$2047,Worksheet!$F245),"-")</f>
        <v>-</v>
      </c>
      <c r="EB245" s="51" t="str">
        <f>IFERROR(AVERAGEIFS('Orders - December 2020'!$I$2:$I$2047,'Orders - December 2020'!$H$2:$H$2047,Worksheet!EB$3,'Orders - December 2020'!$C$2:$C$2047,Worksheet!$F245),"-")</f>
        <v>-</v>
      </c>
      <c r="EC245" s="51">
        <f>IFERROR(AVERAGEIFS('Orders - December 2020'!$I$2:$I$2047,'Orders - December 2020'!$H$2:$H$2047,Worksheet!EC$3,'Orders - December 2020'!$C$2:$C$2047,Worksheet!$F245),"-")</f>
        <v>1</v>
      </c>
      <c r="ED245" s="51" t="str">
        <f>IFERROR(AVERAGEIFS('Orders - December 2020'!$I$2:$I$2047,'Orders - December 2020'!$H$2:$H$2047,Worksheet!ED$3,'Orders - December 2020'!$C$2:$C$2047,Worksheet!$F245),"-")</f>
        <v>-</v>
      </c>
      <c r="EE245" s="51" t="str">
        <f>IFERROR(AVERAGEIFS('Orders - December 2020'!$I$2:$I$2047,'Orders - December 2020'!$H$2:$H$2047,Worksheet!EE$3,'Orders - December 2020'!$C$2:$C$2047,Worksheet!$F245),"-")</f>
        <v>-</v>
      </c>
      <c r="EF245" s="51" t="str">
        <f>IFERROR(AVERAGEIFS('Orders - December 2020'!$I$2:$I$2047,'Orders - December 2020'!$H$2:$H$2047,Worksheet!EF$3,'Orders - December 2020'!$C$2:$C$2047,Worksheet!$F245),"-")</f>
        <v>-</v>
      </c>
      <c r="EG245" s="51" t="str">
        <f>IFERROR(AVERAGEIFS('Orders - December 2020'!$I$2:$I$2047,'Orders - December 2020'!$H$2:$H$2047,Worksheet!EG$3,'Orders - December 2020'!$C$2:$C$2047,Worksheet!$F245),"-")</f>
        <v>-</v>
      </c>
      <c r="EH245" s="51" t="str">
        <f>IFERROR(AVERAGEIFS('Orders - December 2020'!$I$2:$I$2047,'Orders - December 2020'!$H$2:$H$2047,Worksheet!EH$3,'Orders - December 2020'!$C$2:$C$2047,Worksheet!$F245),"-")</f>
        <v>-</v>
      </c>
      <c r="EI245" s="51" t="str">
        <f>IFERROR(AVERAGEIFS('Orders - December 2020'!$I$2:$I$2047,'Orders - December 2020'!$H$2:$H$2047,Worksheet!EI$3,'Orders - December 2020'!$C$2:$C$2047,Worksheet!$F245),"-")</f>
        <v>-</v>
      </c>
      <c r="EJ245" s="51" t="str">
        <f>IFERROR(AVERAGEIFS('Orders - December 2020'!$I$2:$I$2047,'Orders - December 2020'!$H$2:$H$2047,Worksheet!EJ$3,'Orders - December 2020'!$C$2:$C$2047,Worksheet!$F245),"-")</f>
        <v>-</v>
      </c>
      <c r="EK245" s="51" t="str">
        <f>IFERROR(AVERAGEIFS('Orders - December 2020'!$I$2:$I$2047,'Orders - December 2020'!$H$2:$H$2047,Worksheet!EK$3,'Orders - December 2020'!$C$2:$C$2047,Worksheet!$F245),"-")</f>
        <v>-</v>
      </c>
      <c r="EL245" s="51" t="str">
        <f>IFERROR(AVERAGEIFS('Orders - December 2020'!$I$2:$I$2047,'Orders - December 2020'!$H$2:$H$2047,Worksheet!EL$3,'Orders - December 2020'!$C$2:$C$2047,Worksheet!$F245),"-")</f>
        <v>-</v>
      </c>
      <c r="EM245" s="51" t="str">
        <f>IFERROR(AVERAGEIFS('Orders - December 2020'!$I$2:$I$2047,'Orders - December 2020'!$H$2:$H$2047,Worksheet!EM$3,'Orders - December 2020'!$C$2:$C$2047,Worksheet!$F245),"-")</f>
        <v>-</v>
      </c>
      <c r="EN245" s="51" t="str">
        <f>IFERROR(AVERAGEIFS('Orders - December 2020'!$I$2:$I$2047,'Orders - December 2020'!$H$2:$H$2047,Worksheet!EN$3,'Orders - December 2020'!$C$2:$C$2047,Worksheet!$F245),"-")</f>
        <v>-</v>
      </c>
      <c r="EO245" s="51" t="str">
        <f>IFERROR(AVERAGEIFS('Orders - December 2020'!$I$2:$I$2047,'Orders - December 2020'!$H$2:$H$2047,Worksheet!EO$3,'Orders - December 2020'!$C$2:$C$2047,Worksheet!$F245),"-")</f>
        <v>-</v>
      </c>
      <c r="EP245" s="51" t="str">
        <f>IFERROR(AVERAGEIFS('Orders - December 2020'!$I$2:$I$2047,'Orders - December 2020'!$H$2:$H$2047,Worksheet!EP$3,'Orders - December 2020'!$C$2:$C$2047,Worksheet!$F245),"-")</f>
        <v>-</v>
      </c>
      <c r="EQ245" s="51" t="str">
        <f>IFERROR(AVERAGEIFS('Orders - December 2020'!$I$2:$I$2047,'Orders - December 2020'!$H$2:$H$2047,Worksheet!EQ$3,'Orders - December 2020'!$C$2:$C$2047,Worksheet!$F245),"-")</f>
        <v>-</v>
      </c>
      <c r="ER245" s="51" t="str">
        <f>IFERROR(AVERAGEIFS('Orders - December 2020'!$I$2:$I$2047,'Orders - December 2020'!$H$2:$H$2047,Worksheet!ER$3,'Orders - December 2020'!$C$2:$C$2047,Worksheet!$F245),"-")</f>
        <v>-</v>
      </c>
      <c r="ES245" s="51" t="str">
        <f>IFERROR(AVERAGEIFS('Orders - December 2020'!$I$2:$I$2047,'Orders - December 2020'!$H$2:$H$2047,Worksheet!ES$3,'Orders - December 2020'!$C$2:$C$2047,Worksheet!$F245),"-")</f>
        <v>-</v>
      </c>
      <c r="ET245" s="51" t="str">
        <f>IFERROR(AVERAGEIFS('Orders - December 2020'!$I$2:$I$2047,'Orders - December 2020'!$H$2:$H$2047,Worksheet!ET$3,'Orders - December 2020'!$C$2:$C$2047,Worksheet!$F245),"-")</f>
        <v>-</v>
      </c>
      <c r="EU245" s="51" t="str">
        <f>IFERROR(AVERAGEIFS('Orders - December 2020'!$I$2:$I$2047,'Orders - December 2020'!$H$2:$H$2047,Worksheet!EU$3,'Orders - December 2020'!$C$2:$C$2047,Worksheet!$F245),"-")</f>
        <v>-</v>
      </c>
      <c r="EV245" s="51" t="str">
        <f>IFERROR(AVERAGEIFS('Orders - December 2020'!$I$2:$I$2047,'Orders - December 2020'!$H$2:$H$2047,Worksheet!EV$3,'Orders - December 2020'!$C$2:$C$2047,Worksheet!$F245),"-")</f>
        <v>-</v>
      </c>
      <c r="EW245" s="51" t="str">
        <f>IFERROR(AVERAGEIFS('Orders - December 2020'!$I$2:$I$2047,'Orders - December 2020'!$H$2:$H$2047,Worksheet!EW$3,'Orders - December 2020'!$C$2:$C$2047,Worksheet!$F245),"-")</f>
        <v>-</v>
      </c>
      <c r="EX245" s="51">
        <f>IFERROR(AVERAGEIFS('Orders - December 2020'!$I$2:$I$2047,'Orders - December 2020'!$H$2:$H$2047,Worksheet!EX$3,'Orders - December 2020'!$C$2:$C$2047,Worksheet!$F245),"-")</f>
        <v>1</v>
      </c>
      <c r="EY245" s="51" t="str">
        <f>IFERROR(AVERAGEIFS('Orders - December 2020'!$I$2:$I$2047,'Orders - December 2020'!$H$2:$H$2047,Worksheet!EY$3,'Orders - December 2020'!$C$2:$C$2047,Worksheet!$F245),"-")</f>
        <v>-</v>
      </c>
      <c r="EZ245" s="51" t="str">
        <f>IFERROR(AVERAGEIFS('Orders - December 2020'!$I$2:$I$2047,'Orders - December 2020'!$H$2:$H$2047,Worksheet!EZ$3,'Orders - December 2020'!$C$2:$C$2047,Worksheet!$F245),"-")</f>
        <v>-</v>
      </c>
      <c r="FA245" s="51" t="str">
        <f>IFERROR(AVERAGEIFS('Orders - December 2020'!$I$2:$I$2047,'Orders - December 2020'!$H$2:$H$2047,Worksheet!FA$3,'Orders - December 2020'!$C$2:$C$2047,Worksheet!$F245),"-")</f>
        <v>-</v>
      </c>
      <c r="FB245" s="51" t="str">
        <f>IFERROR(AVERAGEIFS('Orders - December 2020'!$I$2:$I$2047,'Orders - December 2020'!$H$2:$H$2047,Worksheet!FB$3,'Orders - December 2020'!$C$2:$C$2047,Worksheet!$F245),"-")</f>
        <v>-</v>
      </c>
      <c r="FC245" s="51" t="str">
        <f>IFERROR(AVERAGEIFS('Orders - December 2020'!$I$2:$I$2047,'Orders - December 2020'!$H$2:$H$2047,Worksheet!FC$3,'Orders - December 2020'!$C$2:$C$2047,Worksheet!$F245),"-")</f>
        <v>-</v>
      </c>
      <c r="FD245" s="51" t="str">
        <f>IFERROR(AVERAGEIFS('Orders - December 2020'!$I$2:$I$2047,'Orders - December 2020'!$H$2:$H$2047,Worksheet!FD$3,'Orders - December 2020'!$C$2:$C$2047,Worksheet!$F245),"-")</f>
        <v>-</v>
      </c>
      <c r="FE245" s="51" t="str">
        <f>IFERROR(AVERAGEIFS('Orders - December 2020'!$I$2:$I$2047,'Orders - December 2020'!$H$2:$H$2047,Worksheet!FE$3,'Orders - December 2020'!$C$2:$C$2047,Worksheet!$F245),"-")</f>
        <v>-</v>
      </c>
      <c r="FF245" s="51" t="str">
        <f>IFERROR(AVERAGEIFS('Orders - December 2020'!$I$2:$I$2047,'Orders - December 2020'!$H$2:$H$2047,Worksheet!FF$3,'Orders - December 2020'!$C$2:$C$2047,Worksheet!$F245),"-")</f>
        <v>-</v>
      </c>
      <c r="FG245" s="52" t="str">
        <f>IFERROR(AVERAGEIFS('Orders - December 2020'!$I$2:$I$2047,'Orders - December 2020'!$H$2:$H$2047,Worksheet!FG$3,'Orders - December 2020'!$C$2:$C$2047,Worksheet!$F245),"-")</f>
        <v>-</v>
      </c>
    </row>
    <row r="246" spans="6:163" ht="13.8" thickBot="1">
      <c r="F246" s="46" t="str">
        <v>CollJenny Minimart</v>
      </c>
      <c r="G246" s="53" t="str">
        <f>IFERROR(AVERAGEIFS('Orders - December 2020'!$I$2:$I$2047,'Orders - December 2020'!$H$2:$H$2047,Worksheet!G$3,'Orders - December 2020'!$C$2:$C$2047,Worksheet!$F246),"-")</f>
        <v>-</v>
      </c>
      <c r="H246" s="54" t="str">
        <f>IFERROR(AVERAGEIFS('Orders - December 2020'!$I$2:$I$2047,'Orders - December 2020'!$H$2:$H$2047,Worksheet!H$3,'Orders - December 2020'!$C$2:$C$2047,Worksheet!$F246),"-")</f>
        <v>-</v>
      </c>
      <c r="I246" s="54" t="str">
        <f>IFERROR(AVERAGEIFS('Orders - December 2020'!$I$2:$I$2047,'Orders - December 2020'!$H$2:$H$2047,Worksheet!I$3,'Orders - December 2020'!$C$2:$C$2047,Worksheet!$F246),"-")</f>
        <v>-</v>
      </c>
      <c r="J246" s="54" t="str">
        <f>IFERROR(AVERAGEIFS('Orders - December 2020'!$I$2:$I$2047,'Orders - December 2020'!$H$2:$H$2047,Worksheet!J$3,'Orders - December 2020'!$C$2:$C$2047,Worksheet!$F246),"-")</f>
        <v>-</v>
      </c>
      <c r="K246" s="54" t="str">
        <f>IFERROR(AVERAGEIFS('Orders - December 2020'!$I$2:$I$2047,'Orders - December 2020'!$H$2:$H$2047,Worksheet!K$3,'Orders - December 2020'!$C$2:$C$2047,Worksheet!$F246),"-")</f>
        <v>-</v>
      </c>
      <c r="L246" s="54" t="str">
        <f>IFERROR(AVERAGEIFS('Orders - December 2020'!$I$2:$I$2047,'Orders - December 2020'!$H$2:$H$2047,Worksheet!L$3,'Orders - December 2020'!$C$2:$C$2047,Worksheet!$F246),"-")</f>
        <v>-</v>
      </c>
      <c r="M246" s="54" t="str">
        <f>IFERROR(AVERAGEIFS('Orders - December 2020'!$I$2:$I$2047,'Orders - December 2020'!$H$2:$H$2047,Worksheet!M$3,'Orders - December 2020'!$C$2:$C$2047,Worksheet!$F246),"-")</f>
        <v>-</v>
      </c>
      <c r="N246" s="54" t="str">
        <f>IFERROR(AVERAGEIFS('Orders - December 2020'!$I$2:$I$2047,'Orders - December 2020'!$H$2:$H$2047,Worksheet!N$3,'Orders - December 2020'!$C$2:$C$2047,Worksheet!$F246),"-")</f>
        <v>-</v>
      </c>
      <c r="O246" s="54" t="str">
        <f>IFERROR(AVERAGEIFS('Orders - December 2020'!$I$2:$I$2047,'Orders - December 2020'!$H$2:$H$2047,Worksheet!O$3,'Orders - December 2020'!$C$2:$C$2047,Worksheet!$F246),"-")</f>
        <v>-</v>
      </c>
      <c r="P246" s="54" t="str">
        <f>IFERROR(AVERAGEIFS('Orders - December 2020'!$I$2:$I$2047,'Orders - December 2020'!$H$2:$H$2047,Worksheet!P$3,'Orders - December 2020'!$C$2:$C$2047,Worksheet!$F246),"-")</f>
        <v>-</v>
      </c>
      <c r="Q246" s="54" t="str">
        <f>IFERROR(AVERAGEIFS('Orders - December 2020'!$I$2:$I$2047,'Orders - December 2020'!$H$2:$H$2047,Worksheet!Q$3,'Orders - December 2020'!$C$2:$C$2047,Worksheet!$F246),"-")</f>
        <v>-</v>
      </c>
      <c r="R246" s="54" t="str">
        <f>IFERROR(AVERAGEIFS('Orders - December 2020'!$I$2:$I$2047,'Orders - December 2020'!$H$2:$H$2047,Worksheet!R$3,'Orders - December 2020'!$C$2:$C$2047,Worksheet!$F246),"-")</f>
        <v>-</v>
      </c>
      <c r="S246" s="54" t="str">
        <f>IFERROR(AVERAGEIFS('Orders - December 2020'!$I$2:$I$2047,'Orders - December 2020'!$H$2:$H$2047,Worksheet!S$3,'Orders - December 2020'!$C$2:$C$2047,Worksheet!$F246),"-")</f>
        <v>-</v>
      </c>
      <c r="T246" s="54" t="str">
        <f>IFERROR(AVERAGEIFS('Orders - December 2020'!$I$2:$I$2047,'Orders - December 2020'!$H$2:$H$2047,Worksheet!T$3,'Orders - December 2020'!$C$2:$C$2047,Worksheet!$F246),"-")</f>
        <v>-</v>
      </c>
      <c r="U246" s="54" t="str">
        <f>IFERROR(AVERAGEIFS('Orders - December 2020'!$I$2:$I$2047,'Orders - December 2020'!$H$2:$H$2047,Worksheet!U$3,'Orders - December 2020'!$C$2:$C$2047,Worksheet!$F246),"-")</f>
        <v>-</v>
      </c>
      <c r="V246" s="54" t="str">
        <f>IFERROR(AVERAGEIFS('Orders - December 2020'!$I$2:$I$2047,'Orders - December 2020'!$H$2:$H$2047,Worksheet!V$3,'Orders - December 2020'!$C$2:$C$2047,Worksheet!$F246),"-")</f>
        <v>-</v>
      </c>
      <c r="W246" s="54" t="str">
        <f>IFERROR(AVERAGEIFS('Orders - December 2020'!$I$2:$I$2047,'Orders - December 2020'!$H$2:$H$2047,Worksheet!W$3,'Orders - December 2020'!$C$2:$C$2047,Worksheet!$F246),"-")</f>
        <v>-</v>
      </c>
      <c r="X246" s="54" t="str">
        <f>IFERROR(AVERAGEIFS('Orders - December 2020'!$I$2:$I$2047,'Orders - December 2020'!$H$2:$H$2047,Worksheet!X$3,'Orders - December 2020'!$C$2:$C$2047,Worksheet!$F246),"-")</f>
        <v>-</v>
      </c>
      <c r="Y246" s="54" t="str">
        <f>IFERROR(AVERAGEIFS('Orders - December 2020'!$I$2:$I$2047,'Orders - December 2020'!$H$2:$H$2047,Worksheet!Y$3,'Orders - December 2020'!$C$2:$C$2047,Worksheet!$F246),"-")</f>
        <v>-</v>
      </c>
      <c r="Z246" s="54" t="str">
        <f>IFERROR(AVERAGEIFS('Orders - December 2020'!$I$2:$I$2047,'Orders - December 2020'!$H$2:$H$2047,Worksheet!Z$3,'Orders - December 2020'!$C$2:$C$2047,Worksheet!$F246),"-")</f>
        <v>-</v>
      </c>
      <c r="AA246" s="54" t="str">
        <f>IFERROR(AVERAGEIFS('Orders - December 2020'!$I$2:$I$2047,'Orders - December 2020'!$H$2:$H$2047,Worksheet!AA$3,'Orders - December 2020'!$C$2:$C$2047,Worksheet!$F246),"-")</f>
        <v>-</v>
      </c>
      <c r="AB246" s="54" t="str">
        <f>IFERROR(AVERAGEIFS('Orders - December 2020'!$I$2:$I$2047,'Orders - December 2020'!$H$2:$H$2047,Worksheet!AB$3,'Orders - December 2020'!$C$2:$C$2047,Worksheet!$F246),"-")</f>
        <v>-</v>
      </c>
      <c r="AC246" s="54" t="str">
        <f>IFERROR(AVERAGEIFS('Orders - December 2020'!$I$2:$I$2047,'Orders - December 2020'!$H$2:$H$2047,Worksheet!AC$3,'Orders - December 2020'!$C$2:$C$2047,Worksheet!$F246),"-")</f>
        <v>-</v>
      </c>
      <c r="AD246" s="54" t="str">
        <f>IFERROR(AVERAGEIFS('Orders - December 2020'!$I$2:$I$2047,'Orders - December 2020'!$H$2:$H$2047,Worksheet!AD$3,'Orders - December 2020'!$C$2:$C$2047,Worksheet!$F246),"-")</f>
        <v>-</v>
      </c>
      <c r="AE246" s="54" t="str">
        <f>IFERROR(AVERAGEIFS('Orders - December 2020'!$I$2:$I$2047,'Orders - December 2020'!$H$2:$H$2047,Worksheet!AE$3,'Orders - December 2020'!$C$2:$C$2047,Worksheet!$F246),"-")</f>
        <v>-</v>
      </c>
      <c r="AF246" s="54" t="str">
        <f>IFERROR(AVERAGEIFS('Orders - December 2020'!$I$2:$I$2047,'Orders - December 2020'!$H$2:$H$2047,Worksheet!AF$3,'Orders - December 2020'!$C$2:$C$2047,Worksheet!$F246),"-")</f>
        <v>-</v>
      </c>
      <c r="AG246" s="54" t="str">
        <f>IFERROR(AVERAGEIFS('Orders - December 2020'!$I$2:$I$2047,'Orders - December 2020'!$H$2:$H$2047,Worksheet!AG$3,'Orders - December 2020'!$C$2:$C$2047,Worksheet!$F246),"-")</f>
        <v>-</v>
      </c>
      <c r="AH246" s="54" t="str">
        <f>IFERROR(AVERAGEIFS('Orders - December 2020'!$I$2:$I$2047,'Orders - December 2020'!$H$2:$H$2047,Worksheet!AH$3,'Orders - December 2020'!$C$2:$C$2047,Worksheet!$F246),"-")</f>
        <v>-</v>
      </c>
      <c r="AI246" s="54" t="str">
        <f>IFERROR(AVERAGEIFS('Orders - December 2020'!$I$2:$I$2047,'Orders - December 2020'!$H$2:$H$2047,Worksheet!AI$3,'Orders - December 2020'!$C$2:$C$2047,Worksheet!$F246),"-")</f>
        <v>-</v>
      </c>
      <c r="AJ246" s="54" t="str">
        <f>IFERROR(AVERAGEIFS('Orders - December 2020'!$I$2:$I$2047,'Orders - December 2020'!$H$2:$H$2047,Worksheet!AJ$3,'Orders - December 2020'!$C$2:$C$2047,Worksheet!$F246),"-")</f>
        <v>-</v>
      </c>
      <c r="AK246" s="54" t="str">
        <f>IFERROR(AVERAGEIFS('Orders - December 2020'!$I$2:$I$2047,'Orders - December 2020'!$H$2:$H$2047,Worksheet!AK$3,'Orders - December 2020'!$C$2:$C$2047,Worksheet!$F246),"-")</f>
        <v>-</v>
      </c>
      <c r="AL246" s="54" t="str">
        <f>IFERROR(AVERAGEIFS('Orders - December 2020'!$I$2:$I$2047,'Orders - December 2020'!$H$2:$H$2047,Worksheet!AL$3,'Orders - December 2020'!$C$2:$C$2047,Worksheet!$F246),"-")</f>
        <v>-</v>
      </c>
      <c r="AM246" s="54" t="str">
        <f>IFERROR(AVERAGEIFS('Orders - December 2020'!$I$2:$I$2047,'Orders - December 2020'!$H$2:$H$2047,Worksheet!AM$3,'Orders - December 2020'!$C$2:$C$2047,Worksheet!$F246),"-")</f>
        <v>-</v>
      </c>
      <c r="AN246" s="54" t="str">
        <f>IFERROR(AVERAGEIFS('Orders - December 2020'!$I$2:$I$2047,'Orders - December 2020'!$H$2:$H$2047,Worksheet!AN$3,'Orders - December 2020'!$C$2:$C$2047,Worksheet!$F246),"-")</f>
        <v>-</v>
      </c>
      <c r="AO246" s="54" t="str">
        <f>IFERROR(AVERAGEIFS('Orders - December 2020'!$I$2:$I$2047,'Orders - December 2020'!$H$2:$H$2047,Worksheet!AO$3,'Orders - December 2020'!$C$2:$C$2047,Worksheet!$F246),"-")</f>
        <v>-</v>
      </c>
      <c r="AP246" s="54" t="str">
        <f>IFERROR(AVERAGEIFS('Orders - December 2020'!$I$2:$I$2047,'Orders - December 2020'!$H$2:$H$2047,Worksheet!AP$3,'Orders - December 2020'!$C$2:$C$2047,Worksheet!$F246),"-")</f>
        <v>-</v>
      </c>
      <c r="AQ246" s="54" t="str">
        <f>IFERROR(AVERAGEIFS('Orders - December 2020'!$I$2:$I$2047,'Orders - December 2020'!$H$2:$H$2047,Worksheet!AQ$3,'Orders - December 2020'!$C$2:$C$2047,Worksheet!$F246),"-")</f>
        <v>-</v>
      </c>
      <c r="AR246" s="54" t="str">
        <f>IFERROR(AVERAGEIFS('Orders - December 2020'!$I$2:$I$2047,'Orders - December 2020'!$H$2:$H$2047,Worksheet!AR$3,'Orders - December 2020'!$C$2:$C$2047,Worksheet!$F246),"-")</f>
        <v>-</v>
      </c>
      <c r="AS246" s="54" t="str">
        <f>IFERROR(AVERAGEIFS('Orders - December 2020'!$I$2:$I$2047,'Orders - December 2020'!$H$2:$H$2047,Worksheet!AS$3,'Orders - December 2020'!$C$2:$C$2047,Worksheet!$F246),"-")</f>
        <v>-</v>
      </c>
      <c r="AT246" s="54" t="str">
        <f>IFERROR(AVERAGEIFS('Orders - December 2020'!$I$2:$I$2047,'Orders - December 2020'!$H$2:$H$2047,Worksheet!AT$3,'Orders - December 2020'!$C$2:$C$2047,Worksheet!$F246),"-")</f>
        <v>-</v>
      </c>
      <c r="AU246" s="54" t="str">
        <f>IFERROR(AVERAGEIFS('Orders - December 2020'!$I$2:$I$2047,'Orders - December 2020'!$H$2:$H$2047,Worksheet!AU$3,'Orders - December 2020'!$C$2:$C$2047,Worksheet!$F246),"-")</f>
        <v>-</v>
      </c>
      <c r="AV246" s="54" t="str">
        <f>IFERROR(AVERAGEIFS('Orders - December 2020'!$I$2:$I$2047,'Orders - December 2020'!$H$2:$H$2047,Worksheet!AV$3,'Orders - December 2020'!$C$2:$C$2047,Worksheet!$F246),"-")</f>
        <v>-</v>
      </c>
      <c r="AW246" s="54" t="str">
        <f>IFERROR(AVERAGEIFS('Orders - December 2020'!$I$2:$I$2047,'Orders - December 2020'!$H$2:$H$2047,Worksheet!AW$3,'Orders - December 2020'!$C$2:$C$2047,Worksheet!$F246),"-")</f>
        <v>-</v>
      </c>
      <c r="AX246" s="54" t="str">
        <f>IFERROR(AVERAGEIFS('Orders - December 2020'!$I$2:$I$2047,'Orders - December 2020'!$H$2:$H$2047,Worksheet!AX$3,'Orders - December 2020'!$C$2:$C$2047,Worksheet!$F246),"-")</f>
        <v>-</v>
      </c>
      <c r="AY246" s="54" t="str">
        <f>IFERROR(AVERAGEIFS('Orders - December 2020'!$I$2:$I$2047,'Orders - December 2020'!$H$2:$H$2047,Worksheet!AY$3,'Orders - December 2020'!$C$2:$C$2047,Worksheet!$F246),"-")</f>
        <v>-</v>
      </c>
      <c r="AZ246" s="54" t="str">
        <f>IFERROR(AVERAGEIFS('Orders - December 2020'!$I$2:$I$2047,'Orders - December 2020'!$H$2:$H$2047,Worksheet!AZ$3,'Orders - December 2020'!$C$2:$C$2047,Worksheet!$F246),"-")</f>
        <v>-</v>
      </c>
      <c r="BA246" s="54" t="str">
        <f>IFERROR(AVERAGEIFS('Orders - December 2020'!$I$2:$I$2047,'Orders - December 2020'!$H$2:$H$2047,Worksheet!BA$3,'Orders - December 2020'!$C$2:$C$2047,Worksheet!$F246),"-")</f>
        <v>-</v>
      </c>
      <c r="BB246" s="54" t="str">
        <f>IFERROR(AVERAGEIFS('Orders - December 2020'!$I$2:$I$2047,'Orders - December 2020'!$H$2:$H$2047,Worksheet!BB$3,'Orders - December 2020'!$C$2:$C$2047,Worksheet!$F246),"-")</f>
        <v>-</v>
      </c>
      <c r="BC246" s="54" t="str">
        <f>IFERROR(AVERAGEIFS('Orders - December 2020'!$I$2:$I$2047,'Orders - December 2020'!$H$2:$H$2047,Worksheet!BC$3,'Orders - December 2020'!$C$2:$C$2047,Worksheet!$F246),"-")</f>
        <v>-</v>
      </c>
      <c r="BD246" s="54" t="str">
        <f>IFERROR(AVERAGEIFS('Orders - December 2020'!$I$2:$I$2047,'Orders - December 2020'!$H$2:$H$2047,Worksheet!BD$3,'Orders - December 2020'!$C$2:$C$2047,Worksheet!$F246),"-")</f>
        <v>-</v>
      </c>
      <c r="BE246" s="54" t="str">
        <f>IFERROR(AVERAGEIFS('Orders - December 2020'!$I$2:$I$2047,'Orders - December 2020'!$H$2:$H$2047,Worksheet!BE$3,'Orders - December 2020'!$C$2:$C$2047,Worksheet!$F246),"-")</f>
        <v>-</v>
      </c>
      <c r="BF246" s="54" t="str">
        <f>IFERROR(AVERAGEIFS('Orders - December 2020'!$I$2:$I$2047,'Orders - December 2020'!$H$2:$H$2047,Worksheet!BF$3,'Orders - December 2020'!$C$2:$C$2047,Worksheet!$F246),"-")</f>
        <v>-</v>
      </c>
      <c r="BG246" s="54" t="str">
        <f>IFERROR(AVERAGEIFS('Orders - December 2020'!$I$2:$I$2047,'Orders - December 2020'!$H$2:$H$2047,Worksheet!BG$3,'Orders - December 2020'!$C$2:$C$2047,Worksheet!$F246),"-")</f>
        <v>-</v>
      </c>
      <c r="BH246" s="54" t="str">
        <f>IFERROR(AVERAGEIFS('Orders - December 2020'!$I$2:$I$2047,'Orders - December 2020'!$H$2:$H$2047,Worksheet!BH$3,'Orders - December 2020'!$C$2:$C$2047,Worksheet!$F246),"-")</f>
        <v>-</v>
      </c>
      <c r="BI246" s="54" t="str">
        <f>IFERROR(AVERAGEIFS('Orders - December 2020'!$I$2:$I$2047,'Orders - December 2020'!$H$2:$H$2047,Worksheet!BI$3,'Orders - December 2020'!$C$2:$C$2047,Worksheet!$F246),"-")</f>
        <v>-</v>
      </c>
      <c r="BJ246" s="54" t="str">
        <f>IFERROR(AVERAGEIFS('Orders - December 2020'!$I$2:$I$2047,'Orders - December 2020'!$H$2:$H$2047,Worksheet!BJ$3,'Orders - December 2020'!$C$2:$C$2047,Worksheet!$F246),"-")</f>
        <v>-</v>
      </c>
      <c r="BK246" s="54" t="str">
        <f>IFERROR(AVERAGEIFS('Orders - December 2020'!$I$2:$I$2047,'Orders - December 2020'!$H$2:$H$2047,Worksheet!BK$3,'Orders - December 2020'!$C$2:$C$2047,Worksheet!$F246),"-")</f>
        <v>-</v>
      </c>
      <c r="BL246" s="54" t="str">
        <f>IFERROR(AVERAGEIFS('Orders - December 2020'!$I$2:$I$2047,'Orders - December 2020'!$H$2:$H$2047,Worksheet!BL$3,'Orders - December 2020'!$C$2:$C$2047,Worksheet!$F246),"-")</f>
        <v>-</v>
      </c>
      <c r="BM246" s="54" t="str">
        <f>IFERROR(AVERAGEIFS('Orders - December 2020'!$I$2:$I$2047,'Orders - December 2020'!$H$2:$H$2047,Worksheet!BM$3,'Orders - December 2020'!$C$2:$C$2047,Worksheet!$F246),"-")</f>
        <v>-</v>
      </c>
      <c r="BN246" s="54" t="str">
        <f>IFERROR(AVERAGEIFS('Orders - December 2020'!$I$2:$I$2047,'Orders - December 2020'!$H$2:$H$2047,Worksheet!BN$3,'Orders - December 2020'!$C$2:$C$2047,Worksheet!$F246),"-")</f>
        <v>-</v>
      </c>
      <c r="BO246" s="54" t="str">
        <f>IFERROR(AVERAGEIFS('Orders - December 2020'!$I$2:$I$2047,'Orders - December 2020'!$H$2:$H$2047,Worksheet!BO$3,'Orders - December 2020'!$C$2:$C$2047,Worksheet!$F246),"-")</f>
        <v>-</v>
      </c>
      <c r="BP246" s="54" t="str">
        <f>IFERROR(AVERAGEIFS('Orders - December 2020'!$I$2:$I$2047,'Orders - December 2020'!$H$2:$H$2047,Worksheet!BP$3,'Orders - December 2020'!$C$2:$C$2047,Worksheet!$F246),"-")</f>
        <v>-</v>
      </c>
      <c r="BQ246" s="54" t="str">
        <f>IFERROR(AVERAGEIFS('Orders - December 2020'!$I$2:$I$2047,'Orders - December 2020'!$H$2:$H$2047,Worksheet!BQ$3,'Orders - December 2020'!$C$2:$C$2047,Worksheet!$F246),"-")</f>
        <v>-</v>
      </c>
      <c r="BR246" s="54" t="str">
        <f>IFERROR(AVERAGEIFS('Orders - December 2020'!$I$2:$I$2047,'Orders - December 2020'!$H$2:$H$2047,Worksheet!BR$3,'Orders - December 2020'!$C$2:$C$2047,Worksheet!$F246),"-")</f>
        <v>-</v>
      </c>
      <c r="BS246" s="54" t="str">
        <f>IFERROR(AVERAGEIFS('Orders - December 2020'!$I$2:$I$2047,'Orders - December 2020'!$H$2:$H$2047,Worksheet!BS$3,'Orders - December 2020'!$C$2:$C$2047,Worksheet!$F246),"-")</f>
        <v>-</v>
      </c>
      <c r="BT246" s="54" t="str">
        <f>IFERROR(AVERAGEIFS('Orders - December 2020'!$I$2:$I$2047,'Orders - December 2020'!$H$2:$H$2047,Worksheet!BT$3,'Orders - December 2020'!$C$2:$C$2047,Worksheet!$F246),"-")</f>
        <v>-</v>
      </c>
      <c r="BU246" s="54" t="str">
        <f>IFERROR(AVERAGEIFS('Orders - December 2020'!$I$2:$I$2047,'Orders - December 2020'!$H$2:$H$2047,Worksheet!BU$3,'Orders - December 2020'!$C$2:$C$2047,Worksheet!$F246),"-")</f>
        <v>-</v>
      </c>
      <c r="BV246" s="54" t="str">
        <f>IFERROR(AVERAGEIFS('Orders - December 2020'!$I$2:$I$2047,'Orders - December 2020'!$H$2:$H$2047,Worksheet!BV$3,'Orders - December 2020'!$C$2:$C$2047,Worksheet!$F246),"-")</f>
        <v>-</v>
      </c>
      <c r="BW246" s="54" t="str">
        <f>IFERROR(AVERAGEIFS('Orders - December 2020'!$I$2:$I$2047,'Orders - December 2020'!$H$2:$H$2047,Worksheet!BW$3,'Orders - December 2020'!$C$2:$C$2047,Worksheet!$F246),"-")</f>
        <v>-</v>
      </c>
      <c r="BX246" s="54" t="str">
        <f>IFERROR(AVERAGEIFS('Orders - December 2020'!$I$2:$I$2047,'Orders - December 2020'!$H$2:$H$2047,Worksheet!BX$3,'Orders - December 2020'!$C$2:$C$2047,Worksheet!$F246),"-")</f>
        <v>-</v>
      </c>
      <c r="BY246" s="54" t="str">
        <f>IFERROR(AVERAGEIFS('Orders - December 2020'!$I$2:$I$2047,'Orders - December 2020'!$H$2:$H$2047,Worksheet!BY$3,'Orders - December 2020'!$C$2:$C$2047,Worksheet!$F246),"-")</f>
        <v>-</v>
      </c>
      <c r="BZ246" s="54" t="str">
        <f>IFERROR(AVERAGEIFS('Orders - December 2020'!$I$2:$I$2047,'Orders - December 2020'!$H$2:$H$2047,Worksheet!BZ$3,'Orders - December 2020'!$C$2:$C$2047,Worksheet!$F246),"-")</f>
        <v>-</v>
      </c>
      <c r="CA246" s="54" t="str">
        <f>IFERROR(AVERAGEIFS('Orders - December 2020'!$I$2:$I$2047,'Orders - December 2020'!$H$2:$H$2047,Worksheet!CA$3,'Orders - December 2020'!$C$2:$C$2047,Worksheet!$F246),"-")</f>
        <v>-</v>
      </c>
      <c r="CB246" s="54" t="str">
        <f>IFERROR(AVERAGEIFS('Orders - December 2020'!$I$2:$I$2047,'Orders - December 2020'!$H$2:$H$2047,Worksheet!CB$3,'Orders - December 2020'!$C$2:$C$2047,Worksheet!$F246),"-")</f>
        <v>-</v>
      </c>
      <c r="CC246" s="54" t="str">
        <f>IFERROR(AVERAGEIFS('Orders - December 2020'!$I$2:$I$2047,'Orders - December 2020'!$H$2:$H$2047,Worksheet!CC$3,'Orders - December 2020'!$C$2:$C$2047,Worksheet!$F246),"-")</f>
        <v>-</v>
      </c>
      <c r="CD246" s="54" t="str">
        <f>IFERROR(AVERAGEIFS('Orders - December 2020'!$I$2:$I$2047,'Orders - December 2020'!$H$2:$H$2047,Worksheet!CD$3,'Orders - December 2020'!$C$2:$C$2047,Worksheet!$F246),"-")</f>
        <v>-</v>
      </c>
      <c r="CE246" s="54" t="str">
        <f>IFERROR(AVERAGEIFS('Orders - December 2020'!$I$2:$I$2047,'Orders - December 2020'!$H$2:$H$2047,Worksheet!CE$3,'Orders - December 2020'!$C$2:$C$2047,Worksheet!$F246),"-")</f>
        <v>-</v>
      </c>
      <c r="CF246" s="54" t="str">
        <f>IFERROR(AVERAGEIFS('Orders - December 2020'!$I$2:$I$2047,'Orders - December 2020'!$H$2:$H$2047,Worksheet!CF$3,'Orders - December 2020'!$C$2:$C$2047,Worksheet!$F246),"-")</f>
        <v>-</v>
      </c>
      <c r="CG246" s="54" t="str">
        <f>IFERROR(AVERAGEIFS('Orders - December 2020'!$I$2:$I$2047,'Orders - December 2020'!$H$2:$H$2047,Worksheet!CG$3,'Orders - December 2020'!$C$2:$C$2047,Worksheet!$F246),"-")</f>
        <v>-</v>
      </c>
      <c r="CH246" s="54" t="str">
        <f>IFERROR(AVERAGEIFS('Orders - December 2020'!$I$2:$I$2047,'Orders - December 2020'!$H$2:$H$2047,Worksheet!CH$3,'Orders - December 2020'!$C$2:$C$2047,Worksheet!$F246),"-")</f>
        <v>-</v>
      </c>
      <c r="CI246" s="54" t="str">
        <f>IFERROR(AVERAGEIFS('Orders - December 2020'!$I$2:$I$2047,'Orders - December 2020'!$H$2:$H$2047,Worksheet!CI$3,'Orders - December 2020'!$C$2:$C$2047,Worksheet!$F246),"-")</f>
        <v>-</v>
      </c>
      <c r="CJ246" s="54" t="str">
        <f>IFERROR(AVERAGEIFS('Orders - December 2020'!$I$2:$I$2047,'Orders - December 2020'!$H$2:$H$2047,Worksheet!CJ$3,'Orders - December 2020'!$C$2:$C$2047,Worksheet!$F246),"-")</f>
        <v>-</v>
      </c>
      <c r="CK246" s="54" t="str">
        <f>IFERROR(AVERAGEIFS('Orders - December 2020'!$I$2:$I$2047,'Orders - December 2020'!$H$2:$H$2047,Worksheet!CK$3,'Orders - December 2020'!$C$2:$C$2047,Worksheet!$F246),"-")</f>
        <v>-</v>
      </c>
      <c r="CL246" s="54" t="str">
        <f>IFERROR(AVERAGEIFS('Orders - December 2020'!$I$2:$I$2047,'Orders - December 2020'!$H$2:$H$2047,Worksheet!CL$3,'Orders - December 2020'!$C$2:$C$2047,Worksheet!$F246),"-")</f>
        <v>-</v>
      </c>
      <c r="CM246" s="54" t="str">
        <f>IFERROR(AVERAGEIFS('Orders - December 2020'!$I$2:$I$2047,'Orders - December 2020'!$H$2:$H$2047,Worksheet!CM$3,'Orders - December 2020'!$C$2:$C$2047,Worksheet!$F246),"-")</f>
        <v>-</v>
      </c>
      <c r="CN246" s="54" t="str">
        <f>IFERROR(AVERAGEIFS('Orders - December 2020'!$I$2:$I$2047,'Orders - December 2020'!$H$2:$H$2047,Worksheet!CN$3,'Orders - December 2020'!$C$2:$C$2047,Worksheet!$F246),"-")</f>
        <v>-</v>
      </c>
      <c r="CO246" s="54" t="str">
        <f>IFERROR(AVERAGEIFS('Orders - December 2020'!$I$2:$I$2047,'Orders - December 2020'!$H$2:$H$2047,Worksheet!CO$3,'Orders - December 2020'!$C$2:$C$2047,Worksheet!$F246),"-")</f>
        <v>-</v>
      </c>
      <c r="CP246" s="54" t="str">
        <f>IFERROR(AVERAGEIFS('Orders - December 2020'!$I$2:$I$2047,'Orders - December 2020'!$H$2:$H$2047,Worksheet!CP$3,'Orders - December 2020'!$C$2:$C$2047,Worksheet!$F246),"-")</f>
        <v>-</v>
      </c>
      <c r="CQ246" s="54" t="str">
        <f>IFERROR(AVERAGEIFS('Orders - December 2020'!$I$2:$I$2047,'Orders - December 2020'!$H$2:$H$2047,Worksheet!CQ$3,'Orders - December 2020'!$C$2:$C$2047,Worksheet!$F246),"-")</f>
        <v>-</v>
      </c>
      <c r="CR246" s="54" t="str">
        <f>IFERROR(AVERAGEIFS('Orders - December 2020'!$I$2:$I$2047,'Orders - December 2020'!$H$2:$H$2047,Worksheet!CR$3,'Orders - December 2020'!$C$2:$C$2047,Worksheet!$F246),"-")</f>
        <v>-</v>
      </c>
      <c r="CS246" s="54" t="str">
        <f>IFERROR(AVERAGEIFS('Orders - December 2020'!$I$2:$I$2047,'Orders - December 2020'!$H$2:$H$2047,Worksheet!CS$3,'Orders - December 2020'!$C$2:$C$2047,Worksheet!$F246),"-")</f>
        <v>-</v>
      </c>
      <c r="CT246" s="54" t="str">
        <f>IFERROR(AVERAGEIFS('Orders - December 2020'!$I$2:$I$2047,'Orders - December 2020'!$H$2:$H$2047,Worksheet!CT$3,'Orders - December 2020'!$C$2:$C$2047,Worksheet!$F246),"-")</f>
        <v>-</v>
      </c>
      <c r="CU246" s="54" t="str">
        <f>IFERROR(AVERAGEIFS('Orders - December 2020'!$I$2:$I$2047,'Orders - December 2020'!$H$2:$H$2047,Worksheet!CU$3,'Orders - December 2020'!$C$2:$C$2047,Worksheet!$F246),"-")</f>
        <v>-</v>
      </c>
      <c r="CV246" s="54" t="str">
        <f>IFERROR(AVERAGEIFS('Orders - December 2020'!$I$2:$I$2047,'Orders - December 2020'!$H$2:$H$2047,Worksheet!CV$3,'Orders - December 2020'!$C$2:$C$2047,Worksheet!$F246),"-")</f>
        <v>-</v>
      </c>
      <c r="CW246" s="54" t="str">
        <f>IFERROR(AVERAGEIFS('Orders - December 2020'!$I$2:$I$2047,'Orders - December 2020'!$H$2:$H$2047,Worksheet!CW$3,'Orders - December 2020'!$C$2:$C$2047,Worksheet!$F246),"-")</f>
        <v>-</v>
      </c>
      <c r="CX246" s="54" t="str">
        <f>IFERROR(AVERAGEIFS('Orders - December 2020'!$I$2:$I$2047,'Orders - December 2020'!$H$2:$H$2047,Worksheet!CX$3,'Orders - December 2020'!$C$2:$C$2047,Worksheet!$F246),"-")</f>
        <v>-</v>
      </c>
      <c r="CY246" s="54" t="str">
        <f>IFERROR(AVERAGEIFS('Orders - December 2020'!$I$2:$I$2047,'Orders - December 2020'!$H$2:$H$2047,Worksheet!CY$3,'Orders - December 2020'!$C$2:$C$2047,Worksheet!$F246),"-")</f>
        <v>-</v>
      </c>
      <c r="CZ246" s="54" t="str">
        <f>IFERROR(AVERAGEIFS('Orders - December 2020'!$I$2:$I$2047,'Orders - December 2020'!$H$2:$H$2047,Worksheet!CZ$3,'Orders - December 2020'!$C$2:$C$2047,Worksheet!$F246),"-")</f>
        <v>-</v>
      </c>
      <c r="DA246" s="54" t="str">
        <f>IFERROR(AVERAGEIFS('Orders - December 2020'!$I$2:$I$2047,'Orders - December 2020'!$H$2:$H$2047,Worksheet!DA$3,'Orders - December 2020'!$C$2:$C$2047,Worksheet!$F246),"-")</f>
        <v>-</v>
      </c>
      <c r="DB246" s="54" t="str">
        <f>IFERROR(AVERAGEIFS('Orders - December 2020'!$I$2:$I$2047,'Orders - December 2020'!$H$2:$H$2047,Worksheet!DB$3,'Orders - December 2020'!$C$2:$C$2047,Worksheet!$F246),"-")</f>
        <v>-</v>
      </c>
      <c r="DC246" s="54" t="str">
        <f>IFERROR(AVERAGEIFS('Orders - December 2020'!$I$2:$I$2047,'Orders - December 2020'!$H$2:$H$2047,Worksheet!DC$3,'Orders - December 2020'!$C$2:$C$2047,Worksheet!$F246),"-")</f>
        <v>-</v>
      </c>
      <c r="DD246" s="54" t="str">
        <f>IFERROR(AVERAGEIFS('Orders - December 2020'!$I$2:$I$2047,'Orders - December 2020'!$H$2:$H$2047,Worksheet!DD$3,'Orders - December 2020'!$C$2:$C$2047,Worksheet!$F246),"-")</f>
        <v>-</v>
      </c>
      <c r="DE246" s="54" t="str">
        <f>IFERROR(AVERAGEIFS('Orders - December 2020'!$I$2:$I$2047,'Orders - December 2020'!$H$2:$H$2047,Worksheet!DE$3,'Orders - December 2020'!$C$2:$C$2047,Worksheet!$F246),"-")</f>
        <v>-</v>
      </c>
      <c r="DF246" s="54" t="str">
        <f>IFERROR(AVERAGEIFS('Orders - December 2020'!$I$2:$I$2047,'Orders - December 2020'!$H$2:$H$2047,Worksheet!DF$3,'Orders - December 2020'!$C$2:$C$2047,Worksheet!$F246),"-")</f>
        <v>-</v>
      </c>
      <c r="DG246" s="54" t="str">
        <f>IFERROR(AVERAGEIFS('Orders - December 2020'!$I$2:$I$2047,'Orders - December 2020'!$H$2:$H$2047,Worksheet!DG$3,'Orders - December 2020'!$C$2:$C$2047,Worksheet!$F246),"-")</f>
        <v>-</v>
      </c>
      <c r="DH246" s="54" t="str">
        <f>IFERROR(AVERAGEIFS('Orders - December 2020'!$I$2:$I$2047,'Orders - December 2020'!$H$2:$H$2047,Worksheet!DH$3,'Orders - December 2020'!$C$2:$C$2047,Worksheet!$F246),"-")</f>
        <v>-</v>
      </c>
      <c r="DI246" s="54" t="str">
        <f>IFERROR(AVERAGEIFS('Orders - December 2020'!$I$2:$I$2047,'Orders - December 2020'!$H$2:$H$2047,Worksheet!DI$3,'Orders - December 2020'!$C$2:$C$2047,Worksheet!$F246),"-")</f>
        <v>-</v>
      </c>
      <c r="DJ246" s="54" t="str">
        <f>IFERROR(AVERAGEIFS('Orders - December 2020'!$I$2:$I$2047,'Orders - December 2020'!$H$2:$H$2047,Worksheet!DJ$3,'Orders - December 2020'!$C$2:$C$2047,Worksheet!$F246),"-")</f>
        <v>-</v>
      </c>
      <c r="DK246" s="54" t="str">
        <f>IFERROR(AVERAGEIFS('Orders - December 2020'!$I$2:$I$2047,'Orders - December 2020'!$H$2:$H$2047,Worksheet!DK$3,'Orders - December 2020'!$C$2:$C$2047,Worksheet!$F246),"-")</f>
        <v>-</v>
      </c>
      <c r="DL246" s="54" t="str">
        <f>IFERROR(AVERAGEIFS('Orders - December 2020'!$I$2:$I$2047,'Orders - December 2020'!$H$2:$H$2047,Worksheet!DL$3,'Orders - December 2020'!$C$2:$C$2047,Worksheet!$F246),"-")</f>
        <v>-</v>
      </c>
      <c r="DM246" s="54" t="str">
        <f>IFERROR(AVERAGEIFS('Orders - December 2020'!$I$2:$I$2047,'Orders - December 2020'!$H$2:$H$2047,Worksheet!DM$3,'Orders - December 2020'!$C$2:$C$2047,Worksheet!$F246),"-")</f>
        <v>-</v>
      </c>
      <c r="DN246" s="54" t="str">
        <f>IFERROR(AVERAGEIFS('Orders - December 2020'!$I$2:$I$2047,'Orders - December 2020'!$H$2:$H$2047,Worksheet!DN$3,'Orders - December 2020'!$C$2:$C$2047,Worksheet!$F246),"-")</f>
        <v>-</v>
      </c>
      <c r="DO246" s="54" t="str">
        <f>IFERROR(AVERAGEIFS('Orders - December 2020'!$I$2:$I$2047,'Orders - December 2020'!$H$2:$H$2047,Worksheet!DO$3,'Orders - December 2020'!$C$2:$C$2047,Worksheet!$F246),"-")</f>
        <v>-</v>
      </c>
      <c r="DP246" s="54" t="str">
        <f>IFERROR(AVERAGEIFS('Orders - December 2020'!$I$2:$I$2047,'Orders - December 2020'!$H$2:$H$2047,Worksheet!DP$3,'Orders - December 2020'!$C$2:$C$2047,Worksheet!$F246),"-")</f>
        <v>-</v>
      </c>
      <c r="DQ246" s="54" t="str">
        <f>IFERROR(AVERAGEIFS('Orders - December 2020'!$I$2:$I$2047,'Orders - December 2020'!$H$2:$H$2047,Worksheet!DQ$3,'Orders - December 2020'!$C$2:$C$2047,Worksheet!$F246),"-")</f>
        <v>-</v>
      </c>
      <c r="DR246" s="54" t="str">
        <f>IFERROR(AVERAGEIFS('Orders - December 2020'!$I$2:$I$2047,'Orders - December 2020'!$H$2:$H$2047,Worksheet!DR$3,'Orders - December 2020'!$C$2:$C$2047,Worksheet!$F246),"-")</f>
        <v>-</v>
      </c>
      <c r="DS246" s="54" t="str">
        <f>IFERROR(AVERAGEIFS('Orders - December 2020'!$I$2:$I$2047,'Orders - December 2020'!$H$2:$H$2047,Worksheet!DS$3,'Orders - December 2020'!$C$2:$C$2047,Worksheet!$F246),"-")</f>
        <v>-</v>
      </c>
      <c r="DT246" s="54" t="str">
        <f>IFERROR(AVERAGEIFS('Orders - December 2020'!$I$2:$I$2047,'Orders - December 2020'!$H$2:$H$2047,Worksheet!DT$3,'Orders - December 2020'!$C$2:$C$2047,Worksheet!$F246),"-")</f>
        <v>-</v>
      </c>
      <c r="DU246" s="54" t="str">
        <f>IFERROR(AVERAGEIFS('Orders - December 2020'!$I$2:$I$2047,'Orders - December 2020'!$H$2:$H$2047,Worksheet!DU$3,'Orders - December 2020'!$C$2:$C$2047,Worksheet!$F246),"-")</f>
        <v>-</v>
      </c>
      <c r="DV246" s="54" t="str">
        <f>IFERROR(AVERAGEIFS('Orders - December 2020'!$I$2:$I$2047,'Orders - December 2020'!$H$2:$H$2047,Worksheet!DV$3,'Orders - December 2020'!$C$2:$C$2047,Worksheet!$F246),"-")</f>
        <v>-</v>
      </c>
      <c r="DW246" s="54" t="str">
        <f>IFERROR(AVERAGEIFS('Orders - December 2020'!$I$2:$I$2047,'Orders - December 2020'!$H$2:$H$2047,Worksheet!DW$3,'Orders - December 2020'!$C$2:$C$2047,Worksheet!$F246),"-")</f>
        <v>-</v>
      </c>
      <c r="DX246" s="54" t="str">
        <f>IFERROR(AVERAGEIFS('Orders - December 2020'!$I$2:$I$2047,'Orders - December 2020'!$H$2:$H$2047,Worksheet!DX$3,'Orders - December 2020'!$C$2:$C$2047,Worksheet!$F246),"-")</f>
        <v>-</v>
      </c>
      <c r="DY246" s="54" t="str">
        <f>IFERROR(AVERAGEIFS('Orders - December 2020'!$I$2:$I$2047,'Orders - December 2020'!$H$2:$H$2047,Worksheet!DY$3,'Orders - December 2020'!$C$2:$C$2047,Worksheet!$F246),"-")</f>
        <v>-</v>
      </c>
      <c r="DZ246" s="54" t="str">
        <f>IFERROR(AVERAGEIFS('Orders - December 2020'!$I$2:$I$2047,'Orders - December 2020'!$H$2:$H$2047,Worksheet!DZ$3,'Orders - December 2020'!$C$2:$C$2047,Worksheet!$F246),"-")</f>
        <v>-</v>
      </c>
      <c r="EA246" s="54" t="str">
        <f>IFERROR(AVERAGEIFS('Orders - December 2020'!$I$2:$I$2047,'Orders - December 2020'!$H$2:$H$2047,Worksheet!EA$3,'Orders - December 2020'!$C$2:$C$2047,Worksheet!$F246),"-")</f>
        <v>-</v>
      </c>
      <c r="EB246" s="54" t="str">
        <f>IFERROR(AVERAGEIFS('Orders - December 2020'!$I$2:$I$2047,'Orders - December 2020'!$H$2:$H$2047,Worksheet!EB$3,'Orders - December 2020'!$C$2:$C$2047,Worksheet!$F246),"-")</f>
        <v>-</v>
      </c>
      <c r="EC246" s="54">
        <f>IFERROR(AVERAGEIFS('Orders - December 2020'!$I$2:$I$2047,'Orders - December 2020'!$H$2:$H$2047,Worksheet!EC$3,'Orders - December 2020'!$C$2:$C$2047,Worksheet!$F246),"-")</f>
        <v>1</v>
      </c>
      <c r="ED246" s="54" t="str">
        <f>IFERROR(AVERAGEIFS('Orders - December 2020'!$I$2:$I$2047,'Orders - December 2020'!$H$2:$H$2047,Worksheet!ED$3,'Orders - December 2020'!$C$2:$C$2047,Worksheet!$F246),"-")</f>
        <v>-</v>
      </c>
      <c r="EE246" s="54" t="str">
        <f>IFERROR(AVERAGEIFS('Orders - December 2020'!$I$2:$I$2047,'Orders - December 2020'!$H$2:$H$2047,Worksheet!EE$3,'Orders - December 2020'!$C$2:$C$2047,Worksheet!$F246),"-")</f>
        <v>-</v>
      </c>
      <c r="EF246" s="54" t="str">
        <f>IFERROR(AVERAGEIFS('Orders - December 2020'!$I$2:$I$2047,'Orders - December 2020'!$H$2:$H$2047,Worksheet!EF$3,'Orders - December 2020'!$C$2:$C$2047,Worksheet!$F246),"-")</f>
        <v>-</v>
      </c>
      <c r="EG246" s="54" t="str">
        <f>IFERROR(AVERAGEIFS('Orders - December 2020'!$I$2:$I$2047,'Orders - December 2020'!$H$2:$H$2047,Worksheet!EG$3,'Orders - December 2020'!$C$2:$C$2047,Worksheet!$F246),"-")</f>
        <v>-</v>
      </c>
      <c r="EH246" s="54" t="str">
        <f>IFERROR(AVERAGEIFS('Orders - December 2020'!$I$2:$I$2047,'Orders - December 2020'!$H$2:$H$2047,Worksheet!EH$3,'Orders - December 2020'!$C$2:$C$2047,Worksheet!$F246),"-")</f>
        <v>-</v>
      </c>
      <c r="EI246" s="54" t="str">
        <f>IFERROR(AVERAGEIFS('Orders - December 2020'!$I$2:$I$2047,'Orders - December 2020'!$H$2:$H$2047,Worksheet!EI$3,'Orders - December 2020'!$C$2:$C$2047,Worksheet!$F246),"-")</f>
        <v>-</v>
      </c>
      <c r="EJ246" s="54">
        <f>IFERROR(AVERAGEIFS('Orders - December 2020'!$I$2:$I$2047,'Orders - December 2020'!$H$2:$H$2047,Worksheet!EJ$3,'Orders - December 2020'!$C$2:$C$2047,Worksheet!$F246),"-")</f>
        <v>1</v>
      </c>
      <c r="EK246" s="54">
        <f>IFERROR(AVERAGEIFS('Orders - December 2020'!$I$2:$I$2047,'Orders - December 2020'!$H$2:$H$2047,Worksheet!EK$3,'Orders - December 2020'!$C$2:$C$2047,Worksheet!$F246),"-")</f>
        <v>1</v>
      </c>
      <c r="EL246" s="54" t="str">
        <f>IFERROR(AVERAGEIFS('Orders - December 2020'!$I$2:$I$2047,'Orders - December 2020'!$H$2:$H$2047,Worksheet!EL$3,'Orders - December 2020'!$C$2:$C$2047,Worksheet!$F246),"-")</f>
        <v>-</v>
      </c>
      <c r="EM246" s="54" t="str">
        <f>IFERROR(AVERAGEIFS('Orders - December 2020'!$I$2:$I$2047,'Orders - December 2020'!$H$2:$H$2047,Worksheet!EM$3,'Orders - December 2020'!$C$2:$C$2047,Worksheet!$F246),"-")</f>
        <v>-</v>
      </c>
      <c r="EN246" s="54" t="str">
        <f>IFERROR(AVERAGEIFS('Orders - December 2020'!$I$2:$I$2047,'Orders - December 2020'!$H$2:$H$2047,Worksheet!EN$3,'Orders - December 2020'!$C$2:$C$2047,Worksheet!$F246),"-")</f>
        <v>-</v>
      </c>
      <c r="EO246" s="54" t="str">
        <f>IFERROR(AVERAGEIFS('Orders - December 2020'!$I$2:$I$2047,'Orders - December 2020'!$H$2:$H$2047,Worksheet!EO$3,'Orders - December 2020'!$C$2:$C$2047,Worksheet!$F246),"-")</f>
        <v>-</v>
      </c>
      <c r="EP246" s="54" t="str">
        <f>IFERROR(AVERAGEIFS('Orders - December 2020'!$I$2:$I$2047,'Orders - December 2020'!$H$2:$H$2047,Worksheet!EP$3,'Orders - December 2020'!$C$2:$C$2047,Worksheet!$F246),"-")</f>
        <v>-</v>
      </c>
      <c r="EQ246" s="54" t="str">
        <f>IFERROR(AVERAGEIFS('Orders - December 2020'!$I$2:$I$2047,'Orders - December 2020'!$H$2:$H$2047,Worksheet!EQ$3,'Orders - December 2020'!$C$2:$C$2047,Worksheet!$F246),"-")</f>
        <v>-</v>
      </c>
      <c r="ER246" s="54" t="str">
        <f>IFERROR(AVERAGEIFS('Orders - December 2020'!$I$2:$I$2047,'Orders - December 2020'!$H$2:$H$2047,Worksheet!ER$3,'Orders - December 2020'!$C$2:$C$2047,Worksheet!$F246),"-")</f>
        <v>-</v>
      </c>
      <c r="ES246" s="54" t="str">
        <f>IFERROR(AVERAGEIFS('Orders - December 2020'!$I$2:$I$2047,'Orders - December 2020'!$H$2:$H$2047,Worksheet!ES$3,'Orders - December 2020'!$C$2:$C$2047,Worksheet!$F246),"-")</f>
        <v>-</v>
      </c>
      <c r="ET246" s="54" t="str">
        <f>IFERROR(AVERAGEIFS('Orders - December 2020'!$I$2:$I$2047,'Orders - December 2020'!$H$2:$H$2047,Worksheet!ET$3,'Orders - December 2020'!$C$2:$C$2047,Worksheet!$F246),"-")</f>
        <v>-</v>
      </c>
      <c r="EU246" s="54" t="str">
        <f>IFERROR(AVERAGEIFS('Orders - December 2020'!$I$2:$I$2047,'Orders - December 2020'!$H$2:$H$2047,Worksheet!EU$3,'Orders - December 2020'!$C$2:$C$2047,Worksheet!$F246),"-")</f>
        <v>-</v>
      </c>
      <c r="EV246" s="54" t="str">
        <f>IFERROR(AVERAGEIFS('Orders - December 2020'!$I$2:$I$2047,'Orders - December 2020'!$H$2:$H$2047,Worksheet!EV$3,'Orders - December 2020'!$C$2:$C$2047,Worksheet!$F246),"-")</f>
        <v>-</v>
      </c>
      <c r="EW246" s="54" t="str">
        <f>IFERROR(AVERAGEIFS('Orders - December 2020'!$I$2:$I$2047,'Orders - December 2020'!$H$2:$H$2047,Worksheet!EW$3,'Orders - December 2020'!$C$2:$C$2047,Worksheet!$F246),"-")</f>
        <v>-</v>
      </c>
      <c r="EX246" s="54" t="str">
        <f>IFERROR(AVERAGEIFS('Orders - December 2020'!$I$2:$I$2047,'Orders - December 2020'!$H$2:$H$2047,Worksheet!EX$3,'Orders - December 2020'!$C$2:$C$2047,Worksheet!$F246),"-")</f>
        <v>-</v>
      </c>
      <c r="EY246" s="54" t="str">
        <f>IFERROR(AVERAGEIFS('Orders - December 2020'!$I$2:$I$2047,'Orders - December 2020'!$H$2:$H$2047,Worksheet!EY$3,'Orders - December 2020'!$C$2:$C$2047,Worksheet!$F246),"-")</f>
        <v>-</v>
      </c>
      <c r="EZ246" s="54" t="str">
        <f>IFERROR(AVERAGEIFS('Orders - December 2020'!$I$2:$I$2047,'Orders - December 2020'!$H$2:$H$2047,Worksheet!EZ$3,'Orders - December 2020'!$C$2:$C$2047,Worksheet!$F246),"-")</f>
        <v>-</v>
      </c>
      <c r="FA246" s="54" t="str">
        <f>IFERROR(AVERAGEIFS('Orders - December 2020'!$I$2:$I$2047,'Orders - December 2020'!$H$2:$H$2047,Worksheet!FA$3,'Orders - December 2020'!$C$2:$C$2047,Worksheet!$F246),"-")</f>
        <v>-</v>
      </c>
      <c r="FB246" s="54" t="str">
        <f>IFERROR(AVERAGEIFS('Orders - December 2020'!$I$2:$I$2047,'Orders - December 2020'!$H$2:$H$2047,Worksheet!FB$3,'Orders - December 2020'!$C$2:$C$2047,Worksheet!$F246),"-")</f>
        <v>-</v>
      </c>
      <c r="FC246" s="54" t="str">
        <f>IFERROR(AVERAGEIFS('Orders - December 2020'!$I$2:$I$2047,'Orders - December 2020'!$H$2:$H$2047,Worksheet!FC$3,'Orders - December 2020'!$C$2:$C$2047,Worksheet!$F246),"-")</f>
        <v>-</v>
      </c>
      <c r="FD246" s="54" t="str">
        <f>IFERROR(AVERAGEIFS('Orders - December 2020'!$I$2:$I$2047,'Orders - December 2020'!$H$2:$H$2047,Worksheet!FD$3,'Orders - December 2020'!$C$2:$C$2047,Worksheet!$F246),"-")</f>
        <v>-</v>
      </c>
      <c r="FE246" s="54" t="str">
        <f>IFERROR(AVERAGEIFS('Orders - December 2020'!$I$2:$I$2047,'Orders - December 2020'!$H$2:$H$2047,Worksheet!FE$3,'Orders - December 2020'!$C$2:$C$2047,Worksheet!$F246),"-")</f>
        <v>-</v>
      </c>
      <c r="FF246" s="54" t="str">
        <f>IFERROR(AVERAGEIFS('Orders - December 2020'!$I$2:$I$2047,'Orders - December 2020'!$H$2:$H$2047,Worksheet!FF$3,'Orders - December 2020'!$C$2:$C$2047,Worksheet!$F246),"-")</f>
        <v>-</v>
      </c>
      <c r="FG246" s="55" t="str">
        <f>IFERROR(AVERAGEIFS('Orders - December 2020'!$I$2:$I$2047,'Orders - December 2020'!$H$2:$H$2047,Worksheet!FG$3,'Orders - December 2020'!$C$2:$C$2047,Worksheet!$F246),"-")</f>
        <v>-</v>
      </c>
    </row>
  </sheetData>
  <mergeCells count="1">
    <mergeCell ref="F1:F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999"/>
  <sheetViews>
    <sheetView showGridLines="0" workbookViewId="0">
      <selection activeCell="D15" sqref="D15"/>
    </sheetView>
  </sheetViews>
  <sheetFormatPr defaultColWidth="14.44140625" defaultRowHeight="15" customHeight="1"/>
  <cols>
    <col min="1" max="1" width="3.88671875" customWidth="1"/>
    <col min="2" max="2" width="3" customWidth="1"/>
    <col min="3" max="3" width="3.109375" customWidth="1"/>
    <col min="4" max="4" width="19.109375" customWidth="1"/>
    <col min="5" max="5" width="14.88671875" customWidth="1"/>
    <col min="6" max="22" width="4.109375" customWidth="1"/>
    <col min="23" max="24" width="5.109375" customWidth="1"/>
  </cols>
  <sheetData>
    <row r="1" spans="1:23" ht="54.75" customHeight="1">
      <c r="B1" s="25"/>
      <c r="C1" s="25"/>
      <c r="D1" s="25"/>
      <c r="F1" s="26"/>
      <c r="G1" s="25"/>
      <c r="H1" s="25"/>
      <c r="I1" s="25"/>
      <c r="J1" s="25"/>
      <c r="K1" s="25"/>
      <c r="L1" s="25"/>
      <c r="M1" s="25"/>
    </row>
    <row r="2" spans="1:23" ht="14.4">
      <c r="A2" s="5"/>
      <c r="B2" s="5"/>
      <c r="C2" s="5"/>
      <c r="D2" s="5"/>
      <c r="E2" s="5"/>
      <c r="F2" s="5"/>
      <c r="G2" s="5"/>
      <c r="H2" s="5"/>
      <c r="I2" s="5"/>
      <c r="J2" s="5"/>
      <c r="K2" s="5"/>
      <c r="L2" s="5"/>
      <c r="M2" s="5"/>
      <c r="N2" s="5"/>
      <c r="O2" s="5"/>
      <c r="P2" s="5"/>
      <c r="Q2" s="5"/>
      <c r="R2" s="5"/>
      <c r="S2" s="5"/>
      <c r="T2" s="5"/>
      <c r="U2" s="5"/>
      <c r="V2" s="5"/>
      <c r="W2" s="5"/>
    </row>
    <row r="3" spans="1:23" ht="15" customHeight="1">
      <c r="A3" s="10"/>
      <c r="B3" s="21"/>
      <c r="C3" s="86" t="s">
        <v>1323</v>
      </c>
      <c r="D3" s="86"/>
      <c r="E3" s="86"/>
      <c r="F3" s="86"/>
      <c r="G3" s="86"/>
      <c r="H3" s="86"/>
      <c r="I3" s="86"/>
      <c r="J3" s="86"/>
      <c r="K3" s="86"/>
      <c r="L3" s="86"/>
      <c r="M3" s="86"/>
      <c r="N3" s="86"/>
      <c r="O3" s="86"/>
      <c r="P3" s="86"/>
      <c r="Q3" s="86"/>
      <c r="R3" s="86"/>
      <c r="S3" s="86"/>
      <c r="T3" s="86"/>
      <c r="U3" s="86"/>
      <c r="V3" s="86"/>
      <c r="W3" s="86"/>
    </row>
    <row r="4" spans="1:23" ht="14.4">
      <c r="A4" s="10"/>
      <c r="B4" s="21"/>
      <c r="C4" s="86"/>
      <c r="D4" s="78"/>
      <c r="E4" s="78"/>
      <c r="F4" s="78"/>
      <c r="G4" s="78"/>
      <c r="H4" s="78"/>
      <c r="I4" s="78"/>
      <c r="J4" s="78"/>
      <c r="K4" s="78"/>
      <c r="L4" s="78"/>
      <c r="M4" s="78"/>
      <c r="N4" s="78"/>
      <c r="O4" s="78"/>
      <c r="P4" s="78"/>
      <c r="Q4" s="78"/>
      <c r="R4" s="27"/>
      <c r="S4" s="27"/>
      <c r="T4" s="27"/>
      <c r="U4" s="27"/>
      <c r="V4" s="27"/>
      <c r="W4" s="27"/>
    </row>
    <row r="5" spans="1:23" ht="14.4">
      <c r="A5" s="10"/>
      <c r="B5" s="21"/>
      <c r="C5" s="21" t="s">
        <v>121</v>
      </c>
      <c r="D5" s="21" t="s">
        <v>1338</v>
      </c>
      <c r="E5" s="21"/>
      <c r="F5" s="21"/>
      <c r="G5" s="21"/>
      <c r="H5" s="21"/>
      <c r="I5" s="21"/>
      <c r="J5" s="21"/>
      <c r="K5" s="21"/>
      <c r="L5" s="21"/>
      <c r="M5" s="21"/>
      <c r="N5" s="21"/>
      <c r="O5" s="21"/>
      <c r="P5" s="21"/>
      <c r="Q5" s="21"/>
      <c r="R5" s="27"/>
      <c r="S5" s="27"/>
      <c r="T5" s="27"/>
      <c r="U5" s="27"/>
      <c r="V5" s="27"/>
      <c r="W5" s="27"/>
    </row>
    <row r="6" spans="1:23" ht="14.4">
      <c r="A6" s="10"/>
      <c r="B6" s="21"/>
      <c r="C6" s="21" t="s">
        <v>122</v>
      </c>
      <c r="D6" s="21" t="s">
        <v>1339</v>
      </c>
      <c r="E6" s="21"/>
      <c r="F6" s="21"/>
      <c r="G6" s="21"/>
      <c r="H6" s="21"/>
      <c r="I6" s="21"/>
      <c r="J6" s="21"/>
      <c r="K6" s="21"/>
      <c r="L6" s="21"/>
      <c r="M6" s="21"/>
      <c r="N6" s="21"/>
      <c r="O6" s="21"/>
      <c r="P6" s="21"/>
      <c r="Q6" s="21"/>
      <c r="R6" s="27"/>
      <c r="S6" s="27"/>
      <c r="T6" s="27"/>
      <c r="U6" s="27"/>
      <c r="V6" s="27"/>
      <c r="W6" s="27"/>
    </row>
    <row r="7" spans="1:23" ht="14.4">
      <c r="A7" s="10"/>
      <c r="B7" s="21"/>
      <c r="C7" s="21" t="s">
        <v>123</v>
      </c>
      <c r="D7" s="21" t="s">
        <v>1331</v>
      </c>
      <c r="E7" s="21"/>
      <c r="F7" s="21"/>
      <c r="G7" s="21"/>
      <c r="H7" s="21"/>
      <c r="I7" s="21"/>
      <c r="J7" s="21"/>
      <c r="K7" s="21"/>
      <c r="L7" s="21"/>
      <c r="M7" s="21"/>
      <c r="N7" s="21"/>
      <c r="O7" s="21"/>
      <c r="P7" s="21"/>
      <c r="Q7" s="21"/>
      <c r="R7" s="27"/>
      <c r="S7" s="27"/>
      <c r="T7" s="27"/>
      <c r="U7" s="27"/>
      <c r="V7" s="27"/>
      <c r="W7" s="27"/>
    </row>
    <row r="8" spans="1:23" ht="14.4">
      <c r="A8" s="10"/>
      <c r="B8" s="21"/>
      <c r="C8" s="21" t="s">
        <v>124</v>
      </c>
      <c r="D8" s="21" t="s">
        <v>1332</v>
      </c>
      <c r="E8" s="21"/>
      <c r="F8" s="21"/>
      <c r="G8" s="21"/>
      <c r="H8" s="21"/>
      <c r="I8" s="21"/>
      <c r="J8" s="21"/>
      <c r="K8" s="21"/>
      <c r="L8" s="21"/>
      <c r="M8" s="21"/>
      <c r="N8" s="21"/>
      <c r="O8" s="21"/>
      <c r="P8" s="21"/>
      <c r="Q8" s="21"/>
      <c r="R8" s="27"/>
      <c r="S8" s="27"/>
      <c r="T8" s="27"/>
      <c r="U8" s="27"/>
      <c r="V8" s="27"/>
      <c r="W8" s="27"/>
    </row>
    <row r="9" spans="1:23" ht="14.4">
      <c r="A9" s="10"/>
      <c r="B9" s="21"/>
      <c r="C9" s="21" t="s">
        <v>126</v>
      </c>
      <c r="D9" s="21" t="s">
        <v>1333</v>
      </c>
      <c r="E9" s="21"/>
      <c r="F9" s="21"/>
      <c r="G9" s="21"/>
      <c r="H9" s="21"/>
      <c r="I9" s="21"/>
      <c r="J9" s="21"/>
      <c r="K9" s="21"/>
      <c r="L9" s="21"/>
      <c r="M9" s="21"/>
      <c r="N9" s="21"/>
      <c r="O9" s="21"/>
      <c r="P9" s="21"/>
      <c r="Q9" s="21"/>
      <c r="R9" s="27"/>
      <c r="S9" s="27"/>
      <c r="T9" s="27"/>
      <c r="U9" s="27"/>
      <c r="V9" s="27"/>
      <c r="W9" s="27"/>
    </row>
    <row r="10" spans="1:23" ht="14.4">
      <c r="A10" s="10"/>
      <c r="B10" s="21"/>
      <c r="C10" s="21" t="s">
        <v>127</v>
      </c>
      <c r="D10" s="21" t="s">
        <v>1324</v>
      </c>
      <c r="E10" s="21"/>
      <c r="F10" s="21"/>
      <c r="G10" s="21"/>
      <c r="H10" s="21"/>
      <c r="I10" s="21"/>
      <c r="J10" s="21"/>
      <c r="K10" s="21"/>
      <c r="L10" s="21"/>
      <c r="M10" s="21"/>
      <c r="N10" s="21"/>
      <c r="O10" s="21"/>
      <c r="P10" s="21"/>
      <c r="Q10" s="21"/>
      <c r="R10" s="27"/>
      <c r="S10" s="27"/>
      <c r="T10" s="27"/>
      <c r="U10" s="27"/>
      <c r="V10" s="27"/>
      <c r="W10" s="27"/>
    </row>
    <row r="11" spans="1:23" ht="14.4">
      <c r="A11" s="10"/>
      <c r="B11" s="21"/>
      <c r="C11" s="21"/>
      <c r="D11" s="21"/>
      <c r="E11" s="21"/>
      <c r="F11" s="21"/>
      <c r="G11" s="21"/>
      <c r="H11" s="21"/>
      <c r="I11" s="21"/>
      <c r="J11" s="21"/>
      <c r="K11" s="21"/>
      <c r="L11" s="21"/>
      <c r="M11" s="21"/>
      <c r="N11" s="21"/>
      <c r="O11" s="21"/>
      <c r="P11" s="21"/>
      <c r="Q11" s="21"/>
      <c r="R11" s="27"/>
      <c r="S11" s="27"/>
      <c r="T11" s="27"/>
      <c r="U11" s="27"/>
      <c r="V11" s="27"/>
      <c r="W11" s="27"/>
    </row>
    <row r="12" spans="1:23" ht="14.4">
      <c r="A12" s="10"/>
      <c r="B12" s="21"/>
      <c r="C12" s="89" t="s">
        <v>130</v>
      </c>
      <c r="D12" s="78"/>
      <c r="E12" s="21"/>
      <c r="F12" s="21"/>
      <c r="G12" s="21"/>
      <c r="H12" s="21"/>
      <c r="I12" s="21"/>
      <c r="J12" s="21"/>
      <c r="K12" s="21"/>
      <c r="L12" s="21"/>
      <c r="M12" s="21"/>
      <c r="N12" s="21"/>
      <c r="O12" s="21"/>
      <c r="P12" s="21"/>
      <c r="Q12" s="21"/>
      <c r="R12" s="27"/>
      <c r="S12" s="27"/>
      <c r="T12" s="27"/>
      <c r="U12" s="27"/>
      <c r="V12" s="27"/>
      <c r="W12" s="27"/>
    </row>
    <row r="13" spans="1:23" ht="14.4">
      <c r="A13" s="10"/>
      <c r="B13" s="21"/>
      <c r="C13" s="21" t="s">
        <v>131</v>
      </c>
      <c r="D13" s="21" t="s">
        <v>1322</v>
      </c>
      <c r="E13" s="21"/>
      <c r="F13" s="21"/>
      <c r="G13" s="21"/>
      <c r="H13" s="21"/>
      <c r="I13" s="21"/>
      <c r="J13" s="21"/>
      <c r="K13" s="21"/>
      <c r="L13" s="21"/>
      <c r="M13" s="21"/>
      <c r="N13" s="21"/>
      <c r="O13" s="21"/>
      <c r="P13" s="21"/>
      <c r="Q13" s="21"/>
      <c r="R13" s="27"/>
      <c r="S13" s="27"/>
      <c r="T13" s="27"/>
      <c r="U13" s="27"/>
      <c r="V13" s="27"/>
      <c r="W13" s="27"/>
    </row>
    <row r="14" spans="1:23" ht="14.4">
      <c r="A14" s="10"/>
      <c r="B14" s="21"/>
      <c r="C14" s="21" t="s">
        <v>132</v>
      </c>
      <c r="D14" s="21" t="s">
        <v>1321</v>
      </c>
      <c r="E14" s="21"/>
      <c r="F14" s="21"/>
      <c r="G14" s="21"/>
      <c r="H14" s="21"/>
      <c r="I14" s="21"/>
      <c r="J14" s="21"/>
      <c r="K14" s="21"/>
      <c r="L14" s="21"/>
      <c r="M14" s="21"/>
      <c r="N14" s="21"/>
      <c r="O14" s="21"/>
      <c r="P14" s="21"/>
      <c r="Q14" s="21"/>
      <c r="R14" s="27"/>
      <c r="S14" s="27"/>
      <c r="T14" s="27"/>
      <c r="U14" s="27"/>
      <c r="V14" s="27"/>
      <c r="W14" s="27"/>
    </row>
    <row r="15" spans="1:23" ht="14.4">
      <c r="A15" s="10"/>
      <c r="B15" s="21"/>
      <c r="C15" s="21" t="s">
        <v>133</v>
      </c>
      <c r="D15" s="21" t="s">
        <v>1325</v>
      </c>
      <c r="E15" s="21"/>
      <c r="F15" s="21"/>
      <c r="G15" s="21"/>
      <c r="H15" s="21"/>
      <c r="I15" s="21"/>
      <c r="J15" s="21"/>
      <c r="K15" s="21"/>
      <c r="L15" s="21"/>
      <c r="M15" s="21"/>
      <c r="N15" s="21"/>
      <c r="O15" s="21"/>
      <c r="P15" s="21"/>
      <c r="Q15" s="21"/>
      <c r="R15" s="27"/>
      <c r="S15" s="27"/>
      <c r="T15" s="27"/>
      <c r="U15" s="27"/>
      <c r="V15" s="27"/>
      <c r="W15" s="27"/>
    </row>
    <row r="16" spans="1:23" ht="14.4">
      <c r="A16" s="10"/>
      <c r="B16" s="21"/>
      <c r="C16" s="21"/>
      <c r="D16" s="21"/>
      <c r="E16" s="21"/>
      <c r="F16" s="21"/>
      <c r="G16" s="21"/>
      <c r="H16" s="21"/>
      <c r="I16" s="21"/>
      <c r="J16" s="21"/>
      <c r="K16" s="21"/>
      <c r="L16" s="21"/>
      <c r="M16" s="21"/>
      <c r="N16" s="21"/>
      <c r="O16" s="21"/>
      <c r="P16" s="21"/>
      <c r="Q16" s="21"/>
      <c r="R16" s="27"/>
      <c r="S16" s="27"/>
      <c r="T16" s="27"/>
      <c r="U16" s="27"/>
      <c r="V16" s="27"/>
      <c r="W16" s="27"/>
    </row>
    <row r="17" spans="1:24" ht="14.4">
      <c r="A17" s="10"/>
      <c r="B17" s="21"/>
      <c r="C17" s="21"/>
      <c r="D17" s="21"/>
      <c r="E17" s="21"/>
      <c r="F17" s="21"/>
      <c r="G17" s="21"/>
      <c r="H17" s="21"/>
      <c r="I17" s="21"/>
      <c r="J17" s="21"/>
      <c r="K17" s="21"/>
      <c r="L17" s="21"/>
      <c r="M17" s="21"/>
      <c r="N17" s="21"/>
      <c r="O17" s="21"/>
      <c r="P17" s="21"/>
      <c r="Q17" s="21"/>
      <c r="R17" s="27"/>
      <c r="S17" s="27"/>
      <c r="T17" s="27"/>
      <c r="U17" s="27"/>
      <c r="V17" s="27"/>
      <c r="W17" s="27"/>
    </row>
    <row r="18" spans="1:24" ht="14.4">
      <c r="B18" s="27"/>
      <c r="C18" s="27"/>
      <c r="D18" s="27"/>
      <c r="E18" s="27"/>
      <c r="F18" s="27"/>
      <c r="G18" s="27"/>
      <c r="H18" s="27"/>
      <c r="I18" s="27"/>
      <c r="J18" s="27"/>
      <c r="K18" s="27"/>
      <c r="L18" s="27"/>
      <c r="M18" s="27"/>
      <c r="N18" s="27"/>
      <c r="O18" s="27"/>
      <c r="P18" s="27"/>
      <c r="Q18" s="27"/>
      <c r="R18" s="27"/>
      <c r="S18" s="27"/>
      <c r="T18" s="27"/>
      <c r="U18" s="27"/>
      <c r="V18" s="27"/>
      <c r="W18" s="27"/>
    </row>
    <row r="19" spans="1:24" ht="14.4">
      <c r="B19" s="27"/>
      <c r="C19" s="27"/>
      <c r="D19" s="27"/>
      <c r="E19" s="27"/>
      <c r="F19" s="27"/>
      <c r="G19" s="27"/>
      <c r="H19" s="27"/>
      <c r="I19" s="27"/>
      <c r="J19" s="27"/>
      <c r="K19" s="27"/>
      <c r="L19" s="27"/>
      <c r="M19" s="27"/>
      <c r="N19" s="27"/>
      <c r="O19" s="27"/>
      <c r="P19" s="27"/>
      <c r="Q19" s="27"/>
      <c r="R19" s="27"/>
      <c r="S19" s="27"/>
      <c r="T19" s="27"/>
      <c r="U19" s="27"/>
      <c r="V19" s="27"/>
      <c r="W19" s="27"/>
    </row>
    <row r="20" spans="1:24" ht="15.75" customHeight="1">
      <c r="B20" s="27"/>
      <c r="C20" s="27"/>
      <c r="D20" s="27"/>
      <c r="E20" s="27"/>
      <c r="F20" s="27"/>
      <c r="G20" s="27"/>
      <c r="H20" s="27"/>
      <c r="I20" s="27"/>
      <c r="J20" s="27"/>
      <c r="K20" s="27"/>
      <c r="L20" s="27"/>
      <c r="M20" s="27"/>
      <c r="N20" s="27"/>
      <c r="O20" s="27"/>
      <c r="P20" s="27"/>
      <c r="Q20" s="27"/>
      <c r="R20" s="27"/>
      <c r="S20" s="27"/>
      <c r="T20" s="27"/>
      <c r="U20" s="27"/>
      <c r="V20" s="27"/>
      <c r="W20" s="27"/>
    </row>
    <row r="21" spans="1:24" ht="15.75" customHeight="1"/>
    <row r="22" spans="1:24" ht="15.75" customHeight="1"/>
    <row r="23" spans="1:24" ht="15.75" customHeight="1">
      <c r="E23" s="31"/>
      <c r="F23" s="31"/>
      <c r="G23" s="31"/>
      <c r="H23" s="31"/>
      <c r="I23" s="31"/>
      <c r="J23" s="31"/>
      <c r="K23" s="31"/>
      <c r="L23" s="31"/>
      <c r="M23" s="31"/>
      <c r="N23" s="31"/>
      <c r="O23" s="31"/>
      <c r="P23" s="31"/>
      <c r="Q23" s="31"/>
      <c r="R23" s="31"/>
      <c r="S23" s="31"/>
      <c r="T23" s="31"/>
      <c r="U23" s="31"/>
      <c r="V23" s="31"/>
      <c r="W23" s="31"/>
      <c r="X23" s="31"/>
    </row>
    <row r="24" spans="1:24" ht="15.75" customHeight="1">
      <c r="E24" s="31"/>
      <c r="F24" s="31"/>
      <c r="G24" s="31"/>
      <c r="H24" s="31"/>
      <c r="I24" s="31"/>
      <c r="J24" s="31"/>
      <c r="K24" s="31"/>
      <c r="L24" s="31"/>
      <c r="M24" s="31"/>
      <c r="N24" s="31"/>
      <c r="O24" s="31"/>
      <c r="P24" s="31"/>
      <c r="Q24" s="31"/>
      <c r="R24" s="31"/>
      <c r="S24" s="31"/>
      <c r="T24" s="31"/>
      <c r="U24" s="31"/>
      <c r="V24" s="31"/>
      <c r="W24" s="31"/>
      <c r="X24" s="31"/>
    </row>
    <row r="25" spans="1:24" ht="15.75" customHeight="1">
      <c r="E25" s="31"/>
      <c r="F25" s="31"/>
      <c r="G25" s="31"/>
      <c r="H25" s="31"/>
      <c r="I25" s="31"/>
      <c r="J25" s="31"/>
      <c r="K25" s="31"/>
      <c r="L25" s="31"/>
      <c r="M25" s="31"/>
      <c r="N25" s="31"/>
      <c r="O25" s="31"/>
      <c r="P25" s="31"/>
      <c r="Q25" s="31"/>
      <c r="R25" s="31"/>
      <c r="S25" s="31"/>
      <c r="T25" s="31"/>
      <c r="U25" s="31"/>
      <c r="V25" s="31"/>
      <c r="W25" s="31"/>
      <c r="X25" s="31"/>
    </row>
    <row r="26" spans="1:24" ht="15.75" customHeight="1">
      <c r="E26" s="31"/>
      <c r="F26" s="31"/>
      <c r="G26" s="31"/>
      <c r="H26" s="31"/>
      <c r="I26" s="31"/>
      <c r="J26" s="31"/>
      <c r="K26" s="31"/>
      <c r="L26" s="31"/>
      <c r="M26" s="31"/>
      <c r="N26" s="31"/>
      <c r="O26" s="31"/>
      <c r="P26" s="31"/>
      <c r="Q26" s="31"/>
      <c r="R26" s="31"/>
      <c r="S26" s="31"/>
      <c r="T26" s="31"/>
      <c r="U26" s="31"/>
      <c r="V26" s="31"/>
      <c r="W26" s="31"/>
      <c r="X26" s="31"/>
    </row>
    <row r="27" spans="1:24" ht="15.75" customHeight="1">
      <c r="E27" s="31"/>
      <c r="F27" s="31"/>
      <c r="G27" s="31"/>
      <c r="H27" s="31"/>
      <c r="I27" s="31"/>
      <c r="J27" s="31"/>
      <c r="K27" s="31"/>
      <c r="L27" s="31"/>
      <c r="M27" s="31"/>
      <c r="N27" s="31"/>
      <c r="O27" s="31"/>
      <c r="P27" s="31"/>
      <c r="Q27" s="31"/>
      <c r="R27" s="31"/>
      <c r="S27" s="31"/>
      <c r="T27" s="31"/>
      <c r="U27" s="31"/>
      <c r="V27" s="31"/>
      <c r="W27" s="31"/>
      <c r="X27" s="31"/>
    </row>
    <row r="28" spans="1:24" ht="15.75" customHeight="1">
      <c r="E28" s="31"/>
      <c r="F28" s="31"/>
      <c r="G28" s="31"/>
      <c r="H28" s="31"/>
      <c r="I28" s="31"/>
      <c r="J28" s="31"/>
      <c r="K28" s="31"/>
      <c r="L28" s="31"/>
      <c r="M28" s="31"/>
      <c r="N28" s="31"/>
      <c r="O28" s="31"/>
      <c r="P28" s="31"/>
      <c r="Q28" s="31"/>
      <c r="R28" s="31"/>
      <c r="S28" s="31"/>
      <c r="T28" s="31"/>
      <c r="U28" s="31"/>
      <c r="V28" s="31"/>
      <c r="W28" s="31"/>
      <c r="X28" s="31"/>
    </row>
    <row r="29" spans="1:24" ht="15.75" customHeight="1">
      <c r="E29" s="31"/>
      <c r="F29" s="31"/>
      <c r="G29" s="31"/>
      <c r="H29" s="31"/>
      <c r="I29" s="31"/>
      <c r="J29" s="31"/>
      <c r="K29" s="31"/>
      <c r="L29" s="31"/>
      <c r="M29" s="31"/>
      <c r="N29" s="31"/>
      <c r="O29" s="31"/>
      <c r="P29" s="31"/>
      <c r="Q29" s="31"/>
      <c r="R29" s="31"/>
      <c r="S29" s="31"/>
      <c r="T29" s="31"/>
      <c r="U29" s="31"/>
      <c r="V29" s="31"/>
      <c r="W29" s="31"/>
      <c r="X29" s="31"/>
    </row>
    <row r="30" spans="1:24" ht="15.75" customHeight="1"/>
    <row r="31" spans="1:24" ht="15.75" customHeight="1"/>
    <row r="32" spans="1: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C4:Q4"/>
    <mergeCell ref="C12:D12"/>
    <mergeCell ref="C3:W3"/>
  </mergeCells>
  <conditionalFormatting sqref="E23:Z29">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E5AAD-BC5F-4737-9E85-93CE9E6F7F4B}">
  <dimension ref="D1:AH2063"/>
  <sheetViews>
    <sheetView showGridLines="0" workbookViewId="0">
      <selection activeCell="F1" sqref="F1:J2"/>
    </sheetView>
  </sheetViews>
  <sheetFormatPr defaultRowHeight="14.4"/>
  <cols>
    <col min="1" max="1" width="2" customWidth="1"/>
    <col min="2" max="2" width="2.44140625" customWidth="1"/>
    <col min="3" max="3" width="1.77734375" customWidth="1"/>
    <col min="5" max="5" width="10.44140625" customWidth="1"/>
    <col min="6" max="6" width="17.5546875" bestFit="1" customWidth="1"/>
    <col min="7" max="7" width="48.44140625" customWidth="1"/>
    <col min="8" max="8" width="13.6640625" bestFit="1" customWidth="1"/>
    <col min="9" max="9" width="16.109375" bestFit="1" customWidth="1"/>
    <col min="11" max="11" width="23" bestFit="1" customWidth="1"/>
    <col min="12" max="12" width="45.33203125" bestFit="1" customWidth="1"/>
    <col min="13" max="13" width="33.109375" bestFit="1" customWidth="1"/>
    <col min="14" max="14" width="21.77734375" bestFit="1" customWidth="1"/>
    <col min="15" max="15" width="30.6640625" bestFit="1" customWidth="1"/>
    <col min="16" max="16" width="24.6640625" bestFit="1" customWidth="1"/>
    <col min="17" max="17" width="40.6640625" bestFit="1" customWidth="1"/>
    <col min="18" max="18" width="30.77734375" bestFit="1" customWidth="1"/>
    <col min="19" max="19" width="13.21875" customWidth="1"/>
    <col min="20" max="21" width="31.77734375" bestFit="1" customWidth="1"/>
    <col min="22" max="22" width="11.5546875" customWidth="1"/>
    <col min="23" max="23" width="26.88671875" customWidth="1"/>
    <col min="24" max="25" width="15" bestFit="1" customWidth="1"/>
    <col min="26" max="26" width="31.5546875" bestFit="1" customWidth="1"/>
    <col min="27" max="27" width="42.33203125" bestFit="1" customWidth="1"/>
    <col min="28" max="28" width="15" bestFit="1" customWidth="1"/>
    <col min="29" max="29" width="49.88671875" bestFit="1" customWidth="1"/>
    <col min="30" max="30" width="29.21875" bestFit="1" customWidth="1"/>
    <col min="31" max="31" width="15" bestFit="1" customWidth="1"/>
    <col min="32" max="183" width="49.88671875" bestFit="1" customWidth="1"/>
    <col min="184" max="185" width="10.77734375" bestFit="1" customWidth="1"/>
    <col min="187" max="187" width="15" bestFit="1" customWidth="1"/>
    <col min="188" max="188" width="26.21875" bestFit="1" customWidth="1"/>
    <col min="189" max="189" width="27.21875" bestFit="1" customWidth="1"/>
    <col min="190" max="190" width="26.6640625" bestFit="1" customWidth="1"/>
    <col min="191" max="191" width="27.77734375" bestFit="1" customWidth="1"/>
    <col min="192" max="192" width="26.77734375" bestFit="1" customWidth="1"/>
    <col min="193" max="193" width="21" bestFit="1" customWidth="1"/>
    <col min="194" max="194" width="13.6640625" bestFit="1" customWidth="1"/>
    <col min="195" max="195" width="15.5546875" bestFit="1" customWidth="1"/>
    <col min="196" max="196" width="14.5546875" bestFit="1" customWidth="1"/>
    <col min="197" max="197" width="20.109375" bestFit="1" customWidth="1"/>
    <col min="198" max="198" width="42.77734375" bestFit="1" customWidth="1"/>
    <col min="199" max="199" width="37" bestFit="1" customWidth="1"/>
    <col min="200" max="200" width="39" bestFit="1" customWidth="1"/>
    <col min="201" max="201" width="33" bestFit="1" customWidth="1"/>
    <col min="202" max="202" width="29.109375" bestFit="1" customWidth="1"/>
    <col min="203" max="203" width="32.6640625" bestFit="1" customWidth="1"/>
    <col min="204" max="204" width="30.109375" bestFit="1" customWidth="1"/>
    <col min="205" max="205" width="31.6640625" bestFit="1" customWidth="1"/>
    <col min="206" max="206" width="30.5546875" bestFit="1" customWidth="1"/>
    <col min="207" max="207" width="45.77734375" bestFit="1" customWidth="1"/>
    <col min="208" max="208" width="19.5546875" bestFit="1" customWidth="1"/>
    <col min="209" max="209" width="45" bestFit="1" customWidth="1"/>
    <col min="210" max="210" width="27.88671875" bestFit="1" customWidth="1"/>
    <col min="211" max="211" width="34.33203125" bestFit="1" customWidth="1"/>
    <col min="212" max="212" width="28.44140625" bestFit="1" customWidth="1"/>
    <col min="213" max="213" width="22.33203125" bestFit="1" customWidth="1"/>
    <col min="214" max="215" width="28" bestFit="1" customWidth="1"/>
    <col min="216" max="216" width="34.5546875" bestFit="1" customWidth="1"/>
    <col min="217" max="218" width="27" bestFit="1" customWidth="1"/>
    <col min="219" max="219" width="43" bestFit="1" customWidth="1"/>
    <col min="220" max="220" width="28.5546875" bestFit="1" customWidth="1"/>
    <col min="221" max="222" width="26.33203125" bestFit="1" customWidth="1"/>
    <col min="223" max="223" width="25.44140625" bestFit="1" customWidth="1"/>
    <col min="224" max="224" width="45.33203125" bestFit="1" customWidth="1"/>
    <col min="225" max="225" width="33.109375" bestFit="1" customWidth="1"/>
    <col min="226" max="226" width="21.77734375" bestFit="1" customWidth="1"/>
    <col min="227" max="227" width="30.6640625" bestFit="1" customWidth="1"/>
    <col min="228" max="228" width="24.6640625" bestFit="1" customWidth="1"/>
    <col min="229" max="229" width="40.6640625" bestFit="1" customWidth="1"/>
    <col min="230" max="230" width="30.77734375" bestFit="1" customWidth="1"/>
    <col min="231" max="231" width="20.109375" bestFit="1" customWidth="1"/>
    <col min="232" max="232" width="27.77734375" bestFit="1" customWidth="1"/>
    <col min="233" max="233" width="26" bestFit="1" customWidth="1"/>
    <col min="234" max="235" width="24.88671875" bestFit="1" customWidth="1"/>
    <col min="236" max="236" width="29.88671875" bestFit="1" customWidth="1"/>
    <col min="237" max="237" width="24.88671875" bestFit="1" customWidth="1"/>
    <col min="238" max="238" width="30" bestFit="1" customWidth="1"/>
    <col min="239" max="239" width="31.5546875" bestFit="1" customWidth="1"/>
    <col min="240" max="240" width="42" bestFit="1" customWidth="1"/>
    <col min="241" max="241" width="42.21875" bestFit="1" customWidth="1"/>
    <col min="242" max="243" width="40.88671875" bestFit="1" customWidth="1"/>
    <col min="244" max="244" width="43.21875" bestFit="1" customWidth="1"/>
    <col min="245" max="245" width="42" bestFit="1" customWidth="1"/>
    <col min="246" max="246" width="29.6640625" bestFit="1" customWidth="1"/>
    <col min="247" max="247" width="30.109375" bestFit="1" customWidth="1"/>
    <col min="248" max="249" width="26.109375" bestFit="1" customWidth="1"/>
    <col min="250" max="250" width="34.33203125" bestFit="1" customWidth="1"/>
    <col min="251" max="251" width="32.6640625" bestFit="1" customWidth="1"/>
    <col min="252" max="252" width="33.6640625" bestFit="1" customWidth="1"/>
    <col min="253" max="253" width="30.21875" bestFit="1" customWidth="1"/>
    <col min="254" max="254" width="18" bestFit="1" customWidth="1"/>
    <col min="255" max="255" width="21.33203125" bestFit="1" customWidth="1"/>
    <col min="256" max="256" width="41" bestFit="1" customWidth="1"/>
    <col min="257" max="257" width="29.109375" bestFit="1" customWidth="1"/>
    <col min="258" max="258" width="31.5546875" bestFit="1" customWidth="1"/>
    <col min="259" max="259" width="24.6640625" bestFit="1" customWidth="1"/>
    <col min="260" max="260" width="30.109375" bestFit="1" customWidth="1"/>
    <col min="261" max="261" width="21.33203125" bestFit="1" customWidth="1"/>
    <col min="262" max="262" width="14.5546875" bestFit="1" customWidth="1"/>
    <col min="263" max="263" width="13.5546875" bestFit="1" customWidth="1"/>
    <col min="264" max="264" width="16.109375" bestFit="1" customWidth="1"/>
    <col min="265" max="265" width="14.109375" bestFit="1" customWidth="1"/>
    <col min="266" max="266" width="37.77734375" bestFit="1" customWidth="1"/>
    <col min="267" max="267" width="41.5546875" bestFit="1" customWidth="1"/>
    <col min="268" max="268" width="17.77734375" bestFit="1" customWidth="1"/>
    <col min="269" max="269" width="19.33203125" bestFit="1" customWidth="1"/>
    <col min="270" max="270" width="42.77734375" bestFit="1" customWidth="1"/>
    <col min="271" max="271" width="30" bestFit="1" customWidth="1"/>
    <col min="272" max="273" width="30.33203125" bestFit="1" customWidth="1"/>
    <col min="274" max="274" width="37.77734375" bestFit="1" customWidth="1"/>
    <col min="275" max="275" width="36.33203125" bestFit="1" customWidth="1"/>
    <col min="276" max="276" width="37.33203125" bestFit="1" customWidth="1"/>
    <col min="277" max="277" width="37.109375" bestFit="1" customWidth="1"/>
    <col min="278" max="278" width="28.5546875" bestFit="1" customWidth="1"/>
    <col min="279" max="279" width="35.77734375" bestFit="1" customWidth="1"/>
    <col min="280" max="280" width="35.5546875" bestFit="1" customWidth="1"/>
    <col min="281" max="281" width="20" bestFit="1" customWidth="1"/>
    <col min="282" max="282" width="19.5546875" bestFit="1" customWidth="1"/>
    <col min="283" max="283" width="22.88671875" bestFit="1" customWidth="1"/>
    <col min="284" max="284" width="36.33203125" bestFit="1" customWidth="1"/>
    <col min="285" max="285" width="31.109375" bestFit="1" customWidth="1"/>
    <col min="286" max="286" width="30.109375" bestFit="1" customWidth="1"/>
    <col min="287" max="287" width="24" bestFit="1" customWidth="1"/>
    <col min="288" max="288" width="31.44140625" bestFit="1" customWidth="1"/>
    <col min="289" max="289" width="26.44140625" bestFit="1" customWidth="1"/>
    <col min="290" max="290" width="22.5546875" bestFit="1" customWidth="1"/>
    <col min="291" max="291" width="39.33203125" bestFit="1" customWidth="1"/>
    <col min="292" max="292" width="35.44140625" bestFit="1" customWidth="1"/>
    <col min="293" max="293" width="41.44140625" bestFit="1" customWidth="1"/>
    <col min="294" max="295" width="40.44140625" bestFit="1" customWidth="1"/>
    <col min="296" max="296" width="28" bestFit="1" customWidth="1"/>
    <col min="297" max="297" width="26.109375" bestFit="1" customWidth="1"/>
    <col min="298" max="298" width="28.33203125" bestFit="1" customWidth="1"/>
    <col min="299" max="299" width="23" bestFit="1" customWidth="1"/>
    <col min="300" max="300" width="31" bestFit="1" customWidth="1"/>
    <col min="301" max="301" width="20.6640625" bestFit="1" customWidth="1"/>
    <col min="302" max="303" width="20.88671875" bestFit="1" customWidth="1"/>
    <col min="304" max="304" width="24.6640625" bestFit="1" customWidth="1"/>
    <col min="305" max="305" width="27.109375" bestFit="1" customWidth="1"/>
    <col min="306" max="306" width="38.88671875" bestFit="1" customWidth="1"/>
    <col min="307" max="307" width="31.21875" bestFit="1" customWidth="1"/>
    <col min="308" max="309" width="43.109375" bestFit="1" customWidth="1"/>
    <col min="310" max="310" width="27.109375" bestFit="1" customWidth="1"/>
    <col min="311" max="312" width="25.5546875" bestFit="1" customWidth="1"/>
    <col min="313" max="313" width="37.33203125" bestFit="1" customWidth="1"/>
    <col min="314" max="314" width="36.33203125" bestFit="1" customWidth="1"/>
    <col min="315" max="315" width="30.88671875" bestFit="1" customWidth="1"/>
    <col min="316" max="316" width="39.44140625" bestFit="1" customWidth="1"/>
    <col min="317" max="317" width="15.6640625" bestFit="1" customWidth="1"/>
    <col min="318" max="318" width="14.6640625" bestFit="1" customWidth="1"/>
    <col min="319" max="319" width="11.77734375" bestFit="1" customWidth="1"/>
    <col min="320" max="320" width="35.21875" bestFit="1" customWidth="1"/>
    <col min="321" max="321" width="24" bestFit="1" customWidth="1"/>
    <col min="322" max="322" width="29.88671875" bestFit="1" customWidth="1"/>
    <col min="323" max="323" width="21.44140625" bestFit="1" customWidth="1"/>
    <col min="324" max="324" width="28.5546875" bestFit="1" customWidth="1"/>
    <col min="325" max="325" width="35.21875" bestFit="1" customWidth="1"/>
    <col min="326" max="326" width="23.77734375" bestFit="1" customWidth="1"/>
    <col min="327" max="327" width="24.21875" bestFit="1" customWidth="1"/>
    <col min="328" max="328" width="32.44140625" bestFit="1" customWidth="1"/>
    <col min="329" max="329" width="34.33203125" bestFit="1" customWidth="1"/>
    <col min="330" max="330" width="39.44140625" bestFit="1" customWidth="1"/>
    <col min="331" max="331" width="38.44140625" bestFit="1" customWidth="1"/>
    <col min="332" max="333" width="33.6640625" bestFit="1" customWidth="1"/>
    <col min="334" max="334" width="32" bestFit="1" customWidth="1"/>
    <col min="335" max="335" width="23.33203125" bestFit="1" customWidth="1"/>
    <col min="336" max="336" width="32.44140625" bestFit="1" customWidth="1"/>
    <col min="337" max="337" width="49.88671875" bestFit="1" customWidth="1"/>
    <col min="338" max="338" width="21" bestFit="1" customWidth="1"/>
    <col min="339" max="339" width="29.5546875" bestFit="1" customWidth="1"/>
    <col min="340" max="340" width="35.5546875" bestFit="1" customWidth="1"/>
    <col min="341" max="341" width="24.77734375" bestFit="1" customWidth="1"/>
    <col min="342" max="342" width="20.44140625" bestFit="1" customWidth="1"/>
    <col min="343" max="343" width="42.77734375" bestFit="1" customWidth="1"/>
    <col min="344" max="344" width="41.6640625" bestFit="1" customWidth="1"/>
    <col min="345" max="345" width="10.77734375" bestFit="1" customWidth="1"/>
  </cols>
  <sheetData>
    <row r="1" spans="6:34" ht="15" thickTop="1">
      <c r="F1" s="269" t="s">
        <v>1419</v>
      </c>
      <c r="G1" s="270"/>
      <c r="H1" s="270"/>
      <c r="I1" s="270"/>
      <c r="J1" s="271"/>
      <c r="N1" s="250"/>
      <c r="O1" s="251"/>
      <c r="P1" s="251"/>
      <c r="Q1" s="251"/>
      <c r="R1" s="251"/>
      <c r="S1" s="252"/>
      <c r="AA1" s="159" t="s">
        <v>19</v>
      </c>
      <c r="AB1" t="s">
        <v>142</v>
      </c>
    </row>
    <row r="2" spans="6:34" ht="15" thickBot="1">
      <c r="F2" s="272"/>
      <c r="G2" s="273"/>
      <c r="H2" s="273"/>
      <c r="I2" s="273"/>
      <c r="J2" s="274"/>
      <c r="N2" s="253"/>
      <c r="O2" s="107"/>
      <c r="P2" s="107"/>
      <c r="Q2" s="107"/>
      <c r="R2" s="107"/>
      <c r="S2" s="254"/>
      <c r="X2" s="159" t="s">
        <v>19</v>
      </c>
      <c r="Y2" t="s">
        <v>142</v>
      </c>
      <c r="AA2" s="159" t="s">
        <v>36</v>
      </c>
      <c r="AB2" t="s">
        <v>42</v>
      </c>
    </row>
    <row r="3" spans="6:34" ht="15" thickBot="1">
      <c r="F3" s="72"/>
      <c r="G3" s="73" t="s">
        <v>1349</v>
      </c>
      <c r="H3" s="91" t="s">
        <v>1352</v>
      </c>
      <c r="I3" s="91" t="s">
        <v>1350</v>
      </c>
      <c r="J3" s="74" t="s">
        <v>1352</v>
      </c>
      <c r="N3" s="255"/>
      <c r="O3" s="94" t="s">
        <v>1397</v>
      </c>
      <c r="P3" s="94" t="s">
        <v>1396</v>
      </c>
      <c r="Q3" s="94" t="s">
        <v>1398</v>
      </c>
      <c r="R3" s="107"/>
      <c r="S3" s="254"/>
    </row>
    <row r="4" spans="6:34">
      <c r="F4" s="128" t="str" cm="1">
        <f t="array" ref="F4:F13">_xlfn.UNIQUE(_xlfn._xlws.FILTER('Orders - December 2020'!G2:G2047,'Orders - December 2020'!F2:F2047='Orders - December 2020'!F210))</f>
        <v>Milk</v>
      </c>
      <c r="G4" s="129">
        <f>COUNTIFS('Orders - December 2020'!$G$2:$G$2047,'Worksheet 2'!$F4)</f>
        <v>393</v>
      </c>
      <c r="H4" s="130">
        <f>RANK(G4,$G$4:$G$13,0)</f>
        <v>1</v>
      </c>
      <c r="I4" s="130" cm="1">
        <f t="array" ref="I4">SUMPRODUCT(('Orders - December 2020'!$G$2:$G$2047='Worksheet 2'!$F4) * ('Orders - December 2020'!$K$2:$K$2047='Orders - December 2020'!$K$194) * ('Orders - December 2020'!$I$2:$I$2047) * ('Orders - December 2020'!$J$2:$J$2047))</f>
        <v>7473112.5</v>
      </c>
      <c r="J4" s="131">
        <f>RANK(I4,$I$4:$I$13,0)</f>
        <v>1</v>
      </c>
      <c r="N4" s="256" t="s">
        <v>1394</v>
      </c>
      <c r="O4" s="177" cm="1">
        <f t="array" ref="O4:O5">AVERAGEIFS('Orders - December 2020'!$Q$2:$Q$2047,'Orders - December 2020'!$T$2:$T$2047,'Worksheet 2'!N4:N5)</f>
        <v>31943.367103694876</v>
      </c>
      <c r="P4" s="95">
        <f>COUNTIF('Orders - December 2020'!T2:T2047,'Worksheet 2'!N4)</f>
        <v>839</v>
      </c>
      <c r="Q4" s="170">
        <f>P4/$P$6</f>
        <v>0.41006842619745848</v>
      </c>
      <c r="R4" s="107"/>
      <c r="S4" s="254"/>
      <c r="X4" s="159" t="s">
        <v>1365</v>
      </c>
      <c r="Y4" t="s">
        <v>1391</v>
      </c>
      <c r="AA4" s="159" t="s">
        <v>1365</v>
      </c>
      <c r="AB4" t="s">
        <v>1392</v>
      </c>
    </row>
    <row r="5" spans="6:34">
      <c r="F5" s="132" t="str">
        <v>Chocolate Beverage</v>
      </c>
      <c r="G5" s="129">
        <f>COUNTIFS('Orders - December 2020'!$G$2:$G$2047,'Worksheet 2'!$F5)</f>
        <v>224</v>
      </c>
      <c r="H5" s="130">
        <f t="shared" ref="H5:H13" si="0">RANK(G5,$G$4:$G$13,0)</f>
        <v>2</v>
      </c>
      <c r="I5" s="130" cm="1">
        <f t="array" ref="I5">SUMPRODUCT(('Orders - December 2020'!$G$2:$G$2047='Worksheet 2'!$F5) * ('Orders - December 2020'!$K$2:$K$2047='Orders - December 2020'!$K$194) * ('Orders - December 2020'!$I$2:$I$2047) * ('Orders - December 2020'!$J$2:$J$2047))</f>
        <v>6167540</v>
      </c>
      <c r="J5" s="131">
        <f>RANK(I5,$I$4:$I$13,0)</f>
        <v>2</v>
      </c>
      <c r="N5" s="256" t="s">
        <v>1395</v>
      </c>
      <c r="O5" s="177">
        <v>4850.9461474730733</v>
      </c>
      <c r="P5" s="95">
        <f>COUNTIF('Orders - December 2020'!T3:T2048,'Worksheet 2'!N5)</f>
        <v>1207</v>
      </c>
      <c r="Q5" s="170">
        <f>P5/$P$6</f>
        <v>0.58993157380254158</v>
      </c>
      <c r="R5" s="107"/>
      <c r="S5" s="254"/>
      <c r="X5" s="160" t="s">
        <v>44</v>
      </c>
      <c r="Y5" s="161">
        <v>1</v>
      </c>
      <c r="AA5" s="160" t="s">
        <v>44</v>
      </c>
      <c r="AB5" s="175">
        <v>21200</v>
      </c>
      <c r="AD5" s="181" t="str" cm="1">
        <f t="array" ref="AD5:AD2051">'Orders - December 2020'!C1:C2047</f>
        <v>Customer Name</v>
      </c>
      <c r="AE5" s="181" t="str" cm="1">
        <f t="array" ref="AE5:AE2051">'Orders - December 2020'!H1:H2047</f>
        <v>Variant</v>
      </c>
      <c r="AG5" s="93" t="s">
        <v>1403</v>
      </c>
    </row>
    <row r="6" spans="6:34">
      <c r="F6" s="132" t="str">
        <v>Cereal</v>
      </c>
      <c r="G6" s="129">
        <f>COUNTIFS('Orders - December 2020'!$G$2:$G$2047,'Worksheet 2'!$F6)</f>
        <v>165</v>
      </c>
      <c r="H6" s="130">
        <f t="shared" si="0"/>
        <v>3</v>
      </c>
      <c r="I6" s="130" cm="1">
        <f t="array" ref="I6">SUMPRODUCT(('Orders - December 2020'!$G$2:$G$2047='Worksheet 2'!$F6) * ('Orders - December 2020'!$K$2:$K$2047='Orders - December 2020'!$K$194) * ('Orders - December 2020'!$I$2:$I$2047) * ('Orders - December 2020'!$J$2:$J$2047))</f>
        <v>2369387.5</v>
      </c>
      <c r="J6" s="131">
        <f>RANK(I6,$I$4:$I$13,0)</f>
        <v>3</v>
      </c>
      <c r="N6" s="257" t="s">
        <v>1351</v>
      </c>
      <c r="O6" s="138"/>
      <c r="P6" s="176">
        <f>SUM(P4:P5)</f>
        <v>2046</v>
      </c>
      <c r="Q6" s="95"/>
      <c r="R6" s="107"/>
      <c r="S6" s="254"/>
      <c r="X6" s="160" t="s">
        <v>118</v>
      </c>
      <c r="Y6" s="161">
        <v>10</v>
      </c>
      <c r="AA6" s="160" t="s">
        <v>308</v>
      </c>
      <c r="AB6" s="175">
        <v>56860</v>
      </c>
      <c r="AD6" t="str">
        <v>Rodam Enterprises</v>
      </c>
      <c r="AE6" t="str">
        <v>Molfix Twin Midi(4-9 Kg) x 36 x 4</v>
      </c>
      <c r="AF6" t="str">
        <f t="shared" ref="AF6:AF70" si="1">AD6 &amp; "-" &amp; AE6</f>
        <v>Rodam Enterprises-Molfix Twin Midi(4-9 Kg) x 36 x 4</v>
      </c>
      <c r="AG6" t="str" cm="1">
        <f t="array" ref="AG6:AG1758">_xlfn.UNIQUE(AF6:AF2051)</f>
        <v>Rodam Enterprises-Molfix Twin Midi(4-9 Kg) x 36 x 4</v>
      </c>
      <c r="AH6">
        <f>COUNTIF($AF$6:$AF$2051,AG6)</f>
        <v>3</v>
      </c>
    </row>
    <row r="7" spans="6:34">
      <c r="F7" s="132" t="str">
        <v>Confectionary</v>
      </c>
      <c r="G7" s="129">
        <f>COUNTIFS('Orders - December 2020'!$G$2:$G$2047,'Worksheet 2'!$F7)</f>
        <v>31</v>
      </c>
      <c r="H7" s="130">
        <f t="shared" si="0"/>
        <v>6</v>
      </c>
      <c r="I7" s="130" cm="1">
        <f t="array" ref="I7">SUMPRODUCT(('Orders - December 2020'!$G$2:$G$2047='Worksheet 2'!$F7) * ('Orders - December 2020'!$K$2:$K$2047='Orders - December 2020'!$K$194) * ('Orders - December 2020'!$I$2:$I$2047) * ('Orders - December 2020'!$J$2:$J$2047))</f>
        <v>228000</v>
      </c>
      <c r="J7" s="131">
        <f>RANK(I7,$I$4:$I$13,0)</f>
        <v>5</v>
      </c>
      <c r="N7" s="253"/>
      <c r="O7" s="258"/>
      <c r="P7" s="107"/>
      <c r="Q7" s="107"/>
      <c r="R7" s="107"/>
      <c r="S7" s="254"/>
      <c r="X7" s="160" t="s">
        <v>308</v>
      </c>
      <c r="Y7" s="161">
        <v>14</v>
      </c>
      <c r="AA7" s="160" t="s">
        <v>118</v>
      </c>
      <c r="AB7" s="175">
        <v>63000</v>
      </c>
      <c r="AD7" t="str">
        <v>Rodam Enterprises</v>
      </c>
      <c r="AE7" t="str">
        <v>Molfix Twin Mini(3-6 kg) by 40, pack of 4</v>
      </c>
      <c r="AF7" t="str">
        <f t="shared" si="1"/>
        <v>Rodam Enterprises-Molfix Twin Mini(3-6 kg) by 40, pack of 4</v>
      </c>
      <c r="AG7" t="str">
        <v>Rodam Enterprises-Molfix Twin Mini(3-6 kg) by 40, pack of 4</v>
      </c>
      <c r="AH7">
        <f t="shared" ref="AH7:AH70" si="2">COUNTIF($AF$6:$AF$2051,AG7)</f>
        <v>2</v>
      </c>
    </row>
    <row r="8" spans="6:34">
      <c r="F8" s="132" t="str">
        <v>Yoghurt</v>
      </c>
      <c r="G8" s="129">
        <f>COUNTIFS('Orders - December 2020'!$G$2:$G$2047,'Worksheet 2'!$F8)</f>
        <v>81</v>
      </c>
      <c r="H8" s="130">
        <f t="shared" si="0"/>
        <v>5</v>
      </c>
      <c r="I8" s="130" cm="1">
        <f t="array" ref="I8">SUMPRODUCT(('Orders - December 2020'!$G$2:$G$2047='Worksheet 2'!$F8) * ('Orders - December 2020'!$K$2:$K$2047='Orders - December 2020'!$K$194) * ('Orders - December 2020'!$I$2:$I$2047) * ('Orders - December 2020'!$J$2:$J$2047))</f>
        <v>1608660</v>
      </c>
      <c r="J8" s="131">
        <f>RANK(I8,$I$4:$I$13,0)</f>
        <v>4</v>
      </c>
      <c r="N8" s="259" t="s">
        <v>1400</v>
      </c>
      <c r="O8" s="95" t="s">
        <v>1399</v>
      </c>
      <c r="P8" s="107"/>
      <c r="Q8" s="138" t="s">
        <v>1404</v>
      </c>
      <c r="R8" s="138"/>
      <c r="S8" s="254"/>
      <c r="X8" s="160" t="s">
        <v>532</v>
      </c>
      <c r="Y8" s="161">
        <v>22</v>
      </c>
      <c r="AA8" s="160" t="s">
        <v>272</v>
      </c>
      <c r="AB8" s="175">
        <v>136141</v>
      </c>
      <c r="AD8" t="str">
        <v>Rodam Enterprises</v>
      </c>
      <c r="AE8" t="str">
        <v>Molfix Twin Maxi(7-18 kg) by 32, pack of 4</v>
      </c>
      <c r="AF8" t="str">
        <f t="shared" si="1"/>
        <v>Rodam Enterprises-Molfix Twin Maxi(7-18 kg) by 32, pack of 4</v>
      </c>
      <c r="AG8" t="str">
        <v>Rodam Enterprises-Molfix Twin Maxi(7-18 kg) by 32, pack of 4</v>
      </c>
      <c r="AH8">
        <f t="shared" si="2"/>
        <v>2</v>
      </c>
    </row>
    <row r="9" spans="6:34">
      <c r="F9" s="132" t="str">
        <v>Spreads</v>
      </c>
      <c r="G9" s="129">
        <f>COUNTIFS('Orders - December 2020'!$G$2:$G$2047,'Worksheet 2'!$F9)</f>
        <v>103</v>
      </c>
      <c r="H9" s="130">
        <f t="shared" si="0"/>
        <v>4</v>
      </c>
      <c r="I9" s="130" cm="1">
        <f t="array" ref="I9">SUMPRODUCT(('Orders - December 2020'!$G$2:$G$2047='Worksheet 2'!$F9) * ('Orders - December 2020'!$K$2:$K$2047='Orders - December 2020'!$K$194) * ('Orders - December 2020'!$I$2:$I$2047) * ('Orders - December 2020'!$J$2:$J$2047))</f>
        <v>136141</v>
      </c>
      <c r="J9" s="131">
        <f>RANK(I9,$I$4:$I$13,0)</f>
        <v>7</v>
      </c>
      <c r="N9" s="260" t="s">
        <v>170</v>
      </c>
      <c r="O9" s="180">
        <v>87</v>
      </c>
      <c r="P9" s="107"/>
      <c r="Q9" s="178" t="s">
        <v>1365</v>
      </c>
      <c r="R9" s="95" t="s">
        <v>1367</v>
      </c>
      <c r="S9" s="254"/>
      <c r="X9" s="160" t="s">
        <v>70</v>
      </c>
      <c r="Y9" s="161">
        <v>31</v>
      </c>
      <c r="AA9" s="160" t="s">
        <v>532</v>
      </c>
      <c r="AB9" s="175">
        <v>153300</v>
      </c>
      <c r="AD9" t="str">
        <v>O And K Super Store</v>
      </c>
      <c r="AE9" t="str">
        <v>Molfix Twin Midi(4-9 Kg) x 36 x 4</v>
      </c>
      <c r="AF9" t="str">
        <f t="shared" si="1"/>
        <v>O And K Super Store-Molfix Twin Midi(4-9 Kg) x 36 x 4</v>
      </c>
      <c r="AG9" t="str">
        <v>O And K Super Store-Molfix Twin Midi(4-9 Kg) x 36 x 4</v>
      </c>
      <c r="AH9">
        <f t="shared" si="2"/>
        <v>1</v>
      </c>
    </row>
    <row r="10" spans="6:34">
      <c r="F10" s="132" t="str">
        <v>Biscuits</v>
      </c>
      <c r="G10" s="129">
        <f>COUNTIFS('Orders - December 2020'!$G$2:$G$2047,'Worksheet 2'!$F10)</f>
        <v>14</v>
      </c>
      <c r="H10" s="130">
        <f t="shared" si="0"/>
        <v>8</v>
      </c>
      <c r="I10" s="130" cm="1">
        <f t="array" ref="I10">SUMPRODUCT(('Orders - December 2020'!$G$2:$G$2047='Worksheet 2'!$F10) * ('Orders - December 2020'!$K$2:$K$2047='Orders - December 2020'!$K$194) * ('Orders - December 2020'!$I$2:$I$2047) * ('Orders - December 2020'!$J$2:$J$2047))</f>
        <v>56860</v>
      </c>
      <c r="J10" s="131">
        <f>RANK(I10,$I$4:$I$13,0)</f>
        <v>9</v>
      </c>
      <c r="N10" s="260" t="s">
        <v>88</v>
      </c>
      <c r="O10" s="180">
        <v>66</v>
      </c>
      <c r="P10" s="107"/>
      <c r="Q10" s="179" t="s">
        <v>170</v>
      </c>
      <c r="R10" s="180">
        <v>87</v>
      </c>
      <c r="S10" s="254"/>
      <c r="X10" s="160" t="s">
        <v>41</v>
      </c>
      <c r="Y10" s="161">
        <v>81</v>
      </c>
      <c r="AA10" s="160" t="s">
        <v>70</v>
      </c>
      <c r="AB10" s="175">
        <v>228000</v>
      </c>
      <c r="AD10" t="str">
        <v>O And K Super Store</v>
      </c>
      <c r="AE10" t="str">
        <v>Molfix Twin Maxi(7-18 kg) by 32, pack of 4</v>
      </c>
      <c r="AF10" t="str">
        <f t="shared" si="1"/>
        <v>O And K Super Store-Molfix Twin Maxi(7-18 kg) by 32, pack of 4</v>
      </c>
      <c r="AG10" t="str">
        <v>O And K Super Store-Molfix Twin Maxi(7-18 kg) by 32, pack of 4</v>
      </c>
      <c r="AH10">
        <f t="shared" si="2"/>
        <v>1</v>
      </c>
    </row>
    <row r="11" spans="6:34">
      <c r="F11" s="132" t="str">
        <v>Coffee / Tea</v>
      </c>
      <c r="G11" s="129">
        <f>COUNTIFS('Orders - December 2020'!$G$2:$G$2047,'Worksheet 2'!$F11)</f>
        <v>1</v>
      </c>
      <c r="H11" s="130">
        <f t="shared" si="0"/>
        <v>10</v>
      </c>
      <c r="I11" s="130" cm="1">
        <f t="array" ref="I11">SUMPRODUCT(('Orders - December 2020'!$G$2:$G$2047='Worksheet 2'!$F11) * ('Orders - December 2020'!$K$2:$K$2047='Orders - December 2020'!$K$194) * ('Orders - December 2020'!$I$2:$I$2047) * ('Orders - December 2020'!$J$2:$J$2047))</f>
        <v>21200</v>
      </c>
      <c r="J11" s="131">
        <f>RANK(I11,$I$4:$I$13,0)</f>
        <v>10</v>
      </c>
      <c r="N11" s="260" t="s">
        <v>199</v>
      </c>
      <c r="O11" s="180">
        <v>82</v>
      </c>
      <c r="P11" s="107"/>
      <c r="Q11" s="179" t="s">
        <v>199</v>
      </c>
      <c r="R11" s="180">
        <v>82</v>
      </c>
      <c r="S11" s="254"/>
      <c r="X11" s="160" t="s">
        <v>272</v>
      </c>
      <c r="Y11" s="161">
        <v>103</v>
      </c>
      <c r="AA11" s="160" t="s">
        <v>41</v>
      </c>
      <c r="AB11" s="175">
        <v>1608660</v>
      </c>
      <c r="AD11" t="str">
        <v>Jovik Minimart</v>
      </c>
      <c r="AE11" t="str">
        <v>My Boy Eldorin Infant Formula 454g x 12</v>
      </c>
      <c r="AF11" t="str">
        <f t="shared" si="1"/>
        <v>Jovik Minimart-My Boy Eldorin Infant Formula 454g x 12</v>
      </c>
      <c r="AG11" t="str">
        <v>Jovik Minimart-My Boy Eldorin Infant Formula 454g x 12</v>
      </c>
      <c r="AH11">
        <f t="shared" si="2"/>
        <v>1</v>
      </c>
    </row>
    <row r="12" spans="6:34">
      <c r="F12" s="132" t="str">
        <v>Butter</v>
      </c>
      <c r="G12" s="129">
        <f>COUNTIFS('Orders - December 2020'!$G$2:$G$2047,'Worksheet 2'!$F12)</f>
        <v>10</v>
      </c>
      <c r="H12" s="130">
        <f t="shared" si="0"/>
        <v>9</v>
      </c>
      <c r="I12" s="130" cm="1">
        <f t="array" ref="I12">SUMPRODUCT(('Orders - December 2020'!$G$2:$G$2047='Worksheet 2'!$F12) * ('Orders - December 2020'!$K$2:$K$2047='Orders - December 2020'!$K$194) * ('Orders - December 2020'!$I$2:$I$2047) * ('Orders - December 2020'!$J$2:$J$2047))</f>
        <v>63000</v>
      </c>
      <c r="J12" s="131">
        <f>RANK(I12,$I$4:$I$13,0)</f>
        <v>8</v>
      </c>
      <c r="N12" s="260" t="s">
        <v>1366</v>
      </c>
      <c r="O12" s="180">
        <v>235</v>
      </c>
      <c r="P12" s="107"/>
      <c r="Q12" s="179" t="s">
        <v>1366</v>
      </c>
      <c r="R12" s="180">
        <v>169</v>
      </c>
      <c r="S12" s="254"/>
      <c r="X12" s="160" t="s">
        <v>114</v>
      </c>
      <c r="Y12" s="161">
        <v>165</v>
      </c>
      <c r="AA12" s="160" t="s">
        <v>114</v>
      </c>
      <c r="AB12" s="175">
        <v>2369387.5</v>
      </c>
      <c r="AD12" t="str">
        <v>Jovik Minimart</v>
      </c>
      <c r="AE12" t="str">
        <v>NAN 1 Bullet 400g x 12</v>
      </c>
      <c r="AF12" t="str">
        <f t="shared" si="1"/>
        <v>Jovik Minimart-NAN 1 Bullet 400g x 12</v>
      </c>
      <c r="AG12" t="str">
        <v>Jovik Minimart-NAN 1 Bullet 400g x 12</v>
      </c>
      <c r="AH12">
        <f t="shared" si="2"/>
        <v>1</v>
      </c>
    </row>
    <row r="13" spans="6:34" ht="15" thickBot="1">
      <c r="F13" s="133" t="str">
        <v>Sugar</v>
      </c>
      <c r="G13" s="129">
        <f>COUNTIFS('Orders - December 2020'!$G$2:$G$2047,'Worksheet 2'!$F13)</f>
        <v>22</v>
      </c>
      <c r="H13" s="130">
        <f t="shared" si="0"/>
        <v>7</v>
      </c>
      <c r="I13" s="130" cm="1">
        <f t="array" ref="I13">SUMPRODUCT(('Orders - December 2020'!$G$2:$G$2047='Worksheet 2'!$F13) * ('Orders - December 2020'!$K$2:$K$2047='Orders - December 2020'!$K$194) * ('Orders - December 2020'!$I$2:$I$2047) * ('Orders - December 2020'!$J$2:$J$2047))</f>
        <v>153300</v>
      </c>
      <c r="J13" s="131">
        <f>RANK(I13,$I$4:$I$13,0)</f>
        <v>6</v>
      </c>
      <c r="N13" s="253"/>
      <c r="O13" s="258"/>
      <c r="P13" s="107"/>
      <c r="Q13" s="107"/>
      <c r="R13" s="107"/>
      <c r="S13" s="254"/>
      <c r="X13" s="160" t="s">
        <v>143</v>
      </c>
      <c r="Y13" s="161">
        <v>224</v>
      </c>
      <c r="AA13" s="160" t="s">
        <v>143</v>
      </c>
      <c r="AB13" s="175">
        <v>6167540</v>
      </c>
      <c r="AD13" t="str">
        <v>Sweet  Gift  Shop</v>
      </c>
      <c r="AE13" t="str">
        <v>Molfix Jumbo Maxi(7-18 kg) by 80</v>
      </c>
      <c r="AF13" t="str">
        <f t="shared" si="1"/>
        <v>Sweet  Gift  Shop-Molfix Jumbo Maxi(7-18 kg) by 80</v>
      </c>
      <c r="AG13" t="str">
        <v>Sweet  Gift  Shop-Molfix Jumbo Maxi(7-18 kg) by 80</v>
      </c>
      <c r="AH13">
        <f t="shared" si="2"/>
        <v>1</v>
      </c>
    </row>
    <row r="14" spans="6:34" ht="15" thickBot="1">
      <c r="F14" s="134" t="s">
        <v>1351</v>
      </c>
      <c r="G14" s="135">
        <f>SUM(G4:G13)</f>
        <v>1044</v>
      </c>
      <c r="H14" s="136"/>
      <c r="I14" s="137">
        <f>SUM(I4:I13)</f>
        <v>18277201</v>
      </c>
      <c r="J14" s="137"/>
      <c r="N14" s="253"/>
      <c r="O14" s="107"/>
      <c r="P14" s="107"/>
      <c r="Q14" s="107"/>
      <c r="R14" s="107"/>
      <c r="S14" s="254"/>
      <c r="X14" s="160" t="s">
        <v>96</v>
      </c>
      <c r="Y14" s="161">
        <v>393</v>
      </c>
      <c r="AA14" s="160" t="s">
        <v>96</v>
      </c>
      <c r="AB14" s="175">
        <v>7473112.5</v>
      </c>
      <c r="AD14" t="str">
        <v>Sweet  Gift  Shop</v>
      </c>
      <c r="AE14" t="str">
        <v>Molfix Twin Maxi(7-18 kg) by 32, pack of 4</v>
      </c>
      <c r="AF14" t="str">
        <f t="shared" si="1"/>
        <v>Sweet  Gift  Shop-Molfix Twin Maxi(7-18 kg) by 32, pack of 4</v>
      </c>
      <c r="AG14" t="str">
        <v>Sweet  Gift  Shop-Molfix Twin Maxi(7-18 kg) by 32, pack of 4</v>
      </c>
      <c r="AH14">
        <f t="shared" si="2"/>
        <v>1</v>
      </c>
    </row>
    <row r="15" spans="6:34" ht="15" thickBot="1">
      <c r="N15" s="261"/>
      <c r="O15" s="262"/>
      <c r="P15" s="262"/>
      <c r="Q15" s="262"/>
      <c r="R15" s="262"/>
      <c r="S15" s="263"/>
      <c r="X15" s="160" t="s">
        <v>1366</v>
      </c>
      <c r="Y15" s="161">
        <v>1044</v>
      </c>
      <c r="AA15" s="160" t="s">
        <v>1366</v>
      </c>
      <c r="AB15" s="175">
        <v>18277201</v>
      </c>
      <c r="AD15" t="str">
        <v>Rodam Enterprises</v>
      </c>
      <c r="AE15" t="str">
        <v>Molfix Twin Midi(4-9 Kg) x 36 x 4</v>
      </c>
      <c r="AF15" t="str">
        <f t="shared" si="1"/>
        <v>Rodam Enterprises-Molfix Twin Midi(4-9 Kg) x 36 x 4</v>
      </c>
      <c r="AG15" t="str">
        <v>Akinro Minimart-My Boy Eldorin Infant Formula 454g x 12</v>
      </c>
      <c r="AH15">
        <f t="shared" si="2"/>
        <v>1</v>
      </c>
    </row>
    <row r="16" spans="6:34" ht="15.6" thickTop="1" thickBot="1">
      <c r="AD16" t="str">
        <v>Rodam Enterprises</v>
      </c>
      <c r="AE16" t="str">
        <v>Molfix Twin Mini(3-6 kg) by 40, pack of 4</v>
      </c>
      <c r="AF16" t="str">
        <f t="shared" si="1"/>
        <v>Rodam Enterprises-Molfix Twin Mini(3-6 kg) by 40, pack of 4</v>
      </c>
      <c r="AG16" t="str">
        <v>Francisco-Molfix Twin Maxi(7-18 kg) by 32, pack of 4</v>
      </c>
      <c r="AH16">
        <f t="shared" si="2"/>
        <v>2</v>
      </c>
    </row>
    <row r="17" spans="4:34" ht="15" thickBot="1">
      <c r="F17" s="72" t="s">
        <v>15</v>
      </c>
      <c r="G17" s="102" t="s">
        <v>1310</v>
      </c>
      <c r="H17" s="103" t="s">
        <v>1353</v>
      </c>
      <c r="I17" s="103" t="s">
        <v>1352</v>
      </c>
      <c r="K17" s="108" t="s">
        <v>1355</v>
      </c>
      <c r="L17" s="109" t="s">
        <v>1354</v>
      </c>
      <c r="M17" s="109" t="s">
        <v>1352</v>
      </c>
      <c r="O17" s="155" t="s">
        <v>1357</v>
      </c>
      <c r="P17" s="156"/>
      <c r="Q17" s="156"/>
      <c r="R17" s="156"/>
      <c r="S17" s="156"/>
      <c r="T17" s="266" t="s">
        <v>1420</v>
      </c>
      <c r="AD17" t="str">
        <v>Rodam Enterprises</v>
      </c>
      <c r="AE17" t="str">
        <v>Molfix Twin Maxi(7-18 kg) by 32, pack of 4</v>
      </c>
      <c r="AF17" t="str">
        <f t="shared" si="1"/>
        <v>Rodam Enterprises-Molfix Twin Maxi(7-18 kg) by 32, pack of 4</v>
      </c>
      <c r="AG17" t="str">
        <v>Domec Minimart 2-My Boy Eldorin Infant Formula 454g x 12</v>
      </c>
      <c r="AH17">
        <f t="shared" si="2"/>
        <v>1</v>
      </c>
    </row>
    <row r="18" spans="4:34" ht="15" thickBot="1">
      <c r="D18" t="str" cm="1">
        <f t="array" ref="D18:D2063">'Orders - December 2020'!D2:D2047&amp;"-"&amp;'Orders - December 2020'!H2:H2047</f>
        <v>Hayat Kimya Nigeria Limited-Molfix Twin Midi(4-9 Kg) x 36 x 4</v>
      </c>
      <c r="E18" t="str" cm="1">
        <f t="array" ref="E18:E174">_xlfn.UNIQUE(D18:D2063)</f>
        <v>Hayat Kimya Nigeria Limited-Molfix Twin Midi(4-9 Kg) x 36 x 4</v>
      </c>
      <c r="F18" s="116" t="str">
        <f>LEFT(E18,FIND("-",E18)-1)</f>
        <v>Hayat Kimya Nigeria Limited</v>
      </c>
      <c r="G18" s="117" t="str">
        <f>MID(E18, FIND("-", E18) + 1, LEN(E18))</f>
        <v>Molfix Twin Midi(4-9 Kg) x 36 x 4</v>
      </c>
      <c r="H18" s="118" cm="1">
        <f t="array" ref="H18">SUMPRODUCT(('Orders - December 2020'!$H$2:$H$2047='Worksheet 2'!G18) * ('Orders - December 2020'!$I$2:$I$2047) * ('Orders - December 2020'!$J$2:$J$2047))</f>
        <v>150840</v>
      </c>
      <c r="I18" s="119">
        <f>RANK(H18,$H$18:$H$174,0)</f>
        <v>44</v>
      </c>
      <c r="K18" s="111" t="str" cm="1">
        <f t="array" ref="K18:K49">_xlfn.UNIQUE(F18:F174)</f>
        <v>Hayat Kimya Nigeria Limited</v>
      </c>
      <c r="L18" s="112">
        <f>SUMIFS($H$18:$H$174,$F$18:$F$174,K18)</f>
        <v>1185300</v>
      </c>
      <c r="M18" s="113">
        <f>RANK(L18,$L$18:$L$49,0)</f>
        <v>7</v>
      </c>
      <c r="O18" s="108" t="s">
        <v>1352</v>
      </c>
      <c r="P18" s="109" t="s">
        <v>15</v>
      </c>
      <c r="Q18" s="141" t="s">
        <v>1354</v>
      </c>
      <c r="R18" s="110" t="s">
        <v>1356</v>
      </c>
      <c r="S18" s="141" t="s">
        <v>1354</v>
      </c>
      <c r="T18" s="267"/>
      <c r="AD18" t="str">
        <v>Rodam Enterprises</v>
      </c>
      <c r="AE18" t="str">
        <v>Molfix Twin Midi(4-9 Kg) x 36 x 4</v>
      </c>
      <c r="AF18" t="str">
        <f t="shared" si="1"/>
        <v>Rodam Enterprises-Molfix Twin Midi(4-9 Kg) x 36 x 4</v>
      </c>
      <c r="AG18" t="str">
        <v>Heritage Steve Super Minimarts-Molfix Jumbo Maxi(7-18 kg) by 80</v>
      </c>
      <c r="AH18">
        <f t="shared" si="2"/>
        <v>1</v>
      </c>
    </row>
    <row r="19" spans="4:34">
      <c r="D19" t="str">
        <v>Hayat Kimya Nigeria Limited-Molfix Twin Mini(3-6 kg) by 40, pack of 4</v>
      </c>
      <c r="E19" t="str">
        <v>Hayat Kimya Nigeria Limited-Molfix Twin Mini(3-6 kg) by 40, pack of 4</v>
      </c>
      <c r="F19" s="120" t="str">
        <f t="shared" ref="F19:F82" si="3">LEFT(E19,FIND("-",E19)-1)</f>
        <v>Hayat Kimya Nigeria Limited</v>
      </c>
      <c r="G19" s="121" t="str">
        <f t="shared" ref="G19:G82" si="4">MID(E19, FIND("-", E19) + 1, LEN(E19))</f>
        <v>Molfix Twin Mini(3-6 kg) by 40, pack of 4</v>
      </c>
      <c r="H19" s="122" cm="1">
        <f t="array" ref="H19">SUMPRODUCT(('Orders - December 2020'!$H$2:$H$2047='Worksheet 2'!G19) * ('Orders - December 2020'!$I$2:$I$2047) * ('Orders - December 2020'!$J$2:$J$2047))</f>
        <v>94360</v>
      </c>
      <c r="I19" s="123">
        <f>RANK(H19,$H$18:$H$174,0)</f>
        <v>61</v>
      </c>
      <c r="K19" s="114" t="str">
        <v>FrieslandCampina WAMCO Nigeria</v>
      </c>
      <c r="L19" s="112">
        <f t="shared" ref="L19:L49" si="5">SUMIFS($H$18:$H$174,$F$18:$F$174,K19)</f>
        <v>4245500</v>
      </c>
      <c r="M19" s="115">
        <f>RANK(L19,$L$18:$L$49,0)</f>
        <v>2</v>
      </c>
      <c r="O19" s="221">
        <v>1</v>
      </c>
      <c r="P19" s="222" t="str" cm="1">
        <f t="array" ref="P19">PROPER(_xlfn.XLOOKUP(O19,$M$18:$M$49,_xlfn.ANCHORARRAY($K$18),0,0))</f>
        <v>Nestle Nigeria Plc</v>
      </c>
      <c r="Q19" s="223">
        <f>VLOOKUP(P19,$K$18:$L$49,2,0)</f>
        <v>7951075</v>
      </c>
      <c r="R19" s="224" t="str">
        <f>_xlfn.XLOOKUP(O19,$I$18:$I$174,$G$18:$G$174,0,0)</f>
        <v>Milo Sachet 20g x 240</v>
      </c>
      <c r="S19" s="264">
        <f>VLOOKUP(R19,$G$18:$H$174,2,0)</f>
        <v>3732440</v>
      </c>
      <c r="T19" s="267"/>
      <c r="AD19" t="str">
        <v>Akinro Minimart</v>
      </c>
      <c r="AE19" t="str">
        <v>My Boy Eldorin Infant Formula 454g x 12</v>
      </c>
      <c r="AF19" t="str">
        <f t="shared" si="1"/>
        <v>Akinro Minimart-My Boy Eldorin Infant Formula 454g x 12</v>
      </c>
      <c r="AG19" t="str">
        <v>Simple N sweet foods-Nan 3 Bullet 400g x 12</v>
      </c>
      <c r="AH19">
        <f t="shared" si="2"/>
        <v>1</v>
      </c>
    </row>
    <row r="20" spans="4:34">
      <c r="D20" t="str">
        <v>Hayat Kimya Nigeria Limited-Molfix Twin Maxi(7-18 kg) by 32, pack of 4</v>
      </c>
      <c r="E20" t="str">
        <v>Hayat Kimya Nigeria Limited-Molfix Twin Maxi(7-18 kg) by 32, pack of 4</v>
      </c>
      <c r="F20" s="120" t="str">
        <f t="shared" si="3"/>
        <v>Hayat Kimya Nigeria Limited</v>
      </c>
      <c r="G20" s="121" t="str">
        <f t="shared" si="4"/>
        <v>Molfix Twin Maxi(7-18 kg) by 32, pack of 4</v>
      </c>
      <c r="H20" s="122" cm="1">
        <f t="array" ref="H20">SUMPRODUCT(('Orders - December 2020'!$H$2:$H$2047='Worksheet 2'!G20) * ('Orders - December 2020'!$I$2:$I$2047) * ('Orders - December 2020'!$J$2:$J$2047))</f>
        <v>130800</v>
      </c>
      <c r="I20" s="123">
        <f>RANK(H20,$H$18:$H$174,0)</f>
        <v>51</v>
      </c>
      <c r="K20" s="114" t="str">
        <v>Nestle Nigeria Plc</v>
      </c>
      <c r="L20" s="112">
        <f t="shared" si="5"/>
        <v>7951075</v>
      </c>
      <c r="M20" s="115">
        <f>RANK(L20,$L$18:$L$49,0)</f>
        <v>1</v>
      </c>
      <c r="O20" s="225">
        <v>2</v>
      </c>
      <c r="P20" s="222" t="str" cm="1">
        <f t="array" ref="P20">PROPER(_xlfn.XLOOKUP(O20,$M$18:$M$49,_xlfn.ANCHORARRAY($K$18),0,0))</f>
        <v>Frieslandcampina Wamco Nigeria</v>
      </c>
      <c r="Q20" s="223">
        <f t="shared" ref="Q20:Q24" si="6">VLOOKUP(P20,$K$18:$L$49,2,0)</f>
        <v>4245500</v>
      </c>
      <c r="R20" s="224" t="str">
        <f>_xlfn.XLOOKUP(O20,$I$18:$I$174,$G$18:$G$174,0,0)</f>
        <v>Dano Cool Cow Sachet 12g x 260 + 30 Sachet Free</v>
      </c>
      <c r="S20" s="264">
        <f t="shared" ref="S20:S24" si="7">VLOOKUP(R20,$G$18:$H$174,2,0)</f>
        <v>2492437.5</v>
      </c>
      <c r="T20" s="267"/>
      <c r="AD20" t="str">
        <v>Francisco</v>
      </c>
      <c r="AE20" t="str">
        <v>Molfix Twin Maxi(7-18 kg) by 32, pack of 4</v>
      </c>
      <c r="AF20" t="str">
        <f t="shared" si="1"/>
        <v>Francisco-Molfix Twin Maxi(7-18 kg) by 32, pack of 4</v>
      </c>
      <c r="AG20" t="str">
        <v>Simple N sweet foods-Molfix Jumbo Maxi(7-18 kg) by 80</v>
      </c>
      <c r="AH20">
        <f t="shared" si="2"/>
        <v>1</v>
      </c>
    </row>
    <row r="21" spans="4:34">
      <c r="D21" t="str">
        <v>Hayat Kimya Nigeria Limited-Molfix Twin Midi(4-9 Kg) x 36 x 4</v>
      </c>
      <c r="E21" t="str">
        <v>FrieslandCampina WAMCO Nigeria-My Boy Eldorin Infant Formula 454g x 12</v>
      </c>
      <c r="F21" s="120" t="str">
        <f t="shared" si="3"/>
        <v>FrieslandCampina WAMCO Nigeria</v>
      </c>
      <c r="G21" s="121" t="str">
        <f t="shared" si="4"/>
        <v>My Boy Eldorin Infant Formula 454g x 12</v>
      </c>
      <c r="H21" s="122" cm="1">
        <f t="array" ref="H21">SUMPRODUCT(('Orders - December 2020'!$H$2:$H$2047='Worksheet 2'!G21) * ('Orders - December 2020'!$I$2:$I$2047) * ('Orders - December 2020'!$J$2:$J$2047))</f>
        <v>764400</v>
      </c>
      <c r="I21" s="123">
        <f>RANK(H21,$H$18:$H$174,0)</f>
        <v>11</v>
      </c>
      <c r="K21" s="114" t="str">
        <v>PZ Cussons Nigeria Plc</v>
      </c>
      <c r="L21" s="112">
        <f t="shared" si="5"/>
        <v>1079450</v>
      </c>
      <c r="M21" s="115">
        <f>RANK(L21,$L$18:$L$49,0)</f>
        <v>8</v>
      </c>
      <c r="O21" s="225">
        <v>3</v>
      </c>
      <c r="P21" s="222" t="str" cm="1">
        <f t="array" ref="P21">PROPER(_xlfn.XLOOKUP(O21,$M$18:$M$49,_xlfn.ANCHORARRAY($K$18),0,0))</f>
        <v>Arla Foods</v>
      </c>
      <c r="Q21" s="223">
        <f t="shared" si="6"/>
        <v>3758657.5</v>
      </c>
      <c r="R21" s="224" t="str">
        <f>_xlfn.XLOOKUP(O21,$I$18:$I$174,$G$18:$G$174,0,0)</f>
        <v>Peak Milk Powder Sachet 14g x 210</v>
      </c>
      <c r="S21" s="264">
        <f t="shared" si="7"/>
        <v>1554900</v>
      </c>
      <c r="T21" s="267"/>
      <c r="AD21" t="str">
        <v>Domec Minimart 2</v>
      </c>
      <c r="AE21" t="str">
        <v>My Boy Eldorin Infant Formula 454g x 12</v>
      </c>
      <c r="AF21" t="str">
        <f t="shared" si="1"/>
        <v>Domec Minimart 2-My Boy Eldorin Infant Formula 454g x 12</v>
      </c>
      <c r="AG21" t="str">
        <v>Simple N sweet foods-Molfix Small Midi(4-9 kg) by 9, pack of 10</v>
      </c>
      <c r="AH21">
        <f t="shared" si="2"/>
        <v>1</v>
      </c>
    </row>
    <row r="22" spans="4:34">
      <c r="D22" t="str">
        <v>Hayat Kimya Nigeria Limited-Molfix Twin Maxi(7-18 kg) by 32, pack of 4</v>
      </c>
      <c r="E22" t="str">
        <v>Nestle Nigeria Plc-NAN 1 Bullet 400g x 12</v>
      </c>
      <c r="F22" s="120" t="str">
        <f t="shared" si="3"/>
        <v>Nestle Nigeria Plc</v>
      </c>
      <c r="G22" s="121" t="str">
        <f t="shared" si="4"/>
        <v>NAN 1 Bullet 400g x 12</v>
      </c>
      <c r="H22" s="122" cm="1">
        <f t="array" ref="H22">SUMPRODUCT(('Orders - December 2020'!$H$2:$H$2047='Worksheet 2'!G22) * ('Orders - December 2020'!$I$2:$I$2047) * ('Orders - December 2020'!$J$2:$J$2047))</f>
        <v>24350</v>
      </c>
      <c r="I22" s="123">
        <f>RANK(H22,$H$18:$H$174,0)</f>
        <v>110</v>
      </c>
      <c r="K22" s="114" t="str">
        <v>Procter and Gamble</v>
      </c>
      <c r="L22" s="112">
        <f t="shared" si="5"/>
        <v>332170</v>
      </c>
      <c r="M22" s="115">
        <f>RANK(L22,$L$18:$L$49,0)</f>
        <v>18</v>
      </c>
      <c r="O22" s="225">
        <v>4</v>
      </c>
      <c r="P22" s="222" t="str" cm="1">
        <f t="array" ref="P22">PROPER(_xlfn.XLOOKUP(O22,$M$18:$M$49,_xlfn.ANCHORARRAY($K$18),0,0))</f>
        <v>Flour Mills Of Nigeria</v>
      </c>
      <c r="Q22" s="223">
        <f t="shared" si="6"/>
        <v>2782647.5</v>
      </c>
      <c r="R22" s="224" t="str">
        <f>_xlfn.XLOOKUP(O22,$I$18:$I$174,$G$18:$G$174,0,0)</f>
        <v>Milo Activ-Go Sachet 400g x 10 + (20g x 10 Free)</v>
      </c>
      <c r="S22" s="264">
        <f t="shared" si="7"/>
        <v>1304800</v>
      </c>
      <c r="T22" s="267"/>
      <c r="AD22" t="str">
        <v>Heritage Steve Super Minimarts</v>
      </c>
      <c r="AE22" t="str">
        <v>Molfix Jumbo Maxi(7-18 kg) by 80</v>
      </c>
      <c r="AF22" t="str">
        <f t="shared" si="1"/>
        <v>Heritage Steve Super Minimarts-Molfix Jumbo Maxi(7-18 kg) by 80</v>
      </c>
      <c r="AG22" t="str">
        <v>Simple N sweet foods-Molfix Twin Maxi(7-18 kg) by 32, pack of 4</v>
      </c>
      <c r="AH22">
        <f t="shared" si="2"/>
        <v>1</v>
      </c>
    </row>
    <row r="23" spans="4:34">
      <c r="D23" t="str">
        <v>FrieslandCampina WAMCO Nigeria-My Boy Eldorin Infant Formula 454g x 12</v>
      </c>
      <c r="E23" t="str">
        <v>Hayat Kimya Nigeria Limited-Molfix Jumbo Maxi(7-18 kg) by 80</v>
      </c>
      <c r="F23" s="120" t="str">
        <f t="shared" si="3"/>
        <v>Hayat Kimya Nigeria Limited</v>
      </c>
      <c r="G23" s="121" t="str">
        <f t="shared" si="4"/>
        <v>Molfix Jumbo Maxi(7-18 kg) by 80</v>
      </c>
      <c r="H23" s="122" cm="1">
        <f t="array" ref="H23">SUMPRODUCT(('Orders - December 2020'!$H$2:$H$2047='Worksheet 2'!G23) * ('Orders - December 2020'!$I$2:$I$2047) * ('Orders - December 2020'!$J$2:$J$2047))</f>
        <v>293850</v>
      </c>
      <c r="I23" s="123">
        <f>RANK(H23,$H$18:$H$174,0)</f>
        <v>31</v>
      </c>
      <c r="K23" s="114" t="str">
        <v>Unilever Nigeria Plc</v>
      </c>
      <c r="L23" s="112">
        <f t="shared" si="5"/>
        <v>215310</v>
      </c>
      <c r="M23" s="115">
        <f>RANK(L23,$L$18:$L$49,0)</f>
        <v>20</v>
      </c>
      <c r="O23" s="225">
        <v>5</v>
      </c>
      <c r="P23" s="222" t="str" cm="1">
        <f t="array" ref="P23">PROPER(_xlfn.XLOOKUP(O23,$M$18:$M$49,_xlfn.ANCHORARRAY($K$18),0,0))</f>
        <v>Eko Supreme Ltd</v>
      </c>
      <c r="Q23" s="223">
        <f t="shared" si="6"/>
        <v>2742290</v>
      </c>
      <c r="R23" s="224" t="str">
        <f>_xlfn.XLOOKUP(O23,$I$18:$I$174,$G$18:$G$174,0,0)</f>
        <v>Golden Morn 50g x100</v>
      </c>
      <c r="S23" s="264">
        <f t="shared" si="7"/>
        <v>1126237.5</v>
      </c>
      <c r="T23" s="267"/>
      <c r="AD23" t="str">
        <v>Simple N sweet foods</v>
      </c>
      <c r="AE23" t="str">
        <v>Nan 3 Bullet 400g x 12</v>
      </c>
      <c r="AF23" t="str">
        <f t="shared" si="1"/>
        <v>Simple N sweet foods-Nan 3 Bullet 400g x 12</v>
      </c>
      <c r="AG23" t="str">
        <v>Simple N sweet foods-Molfix Twin Midi(4-9 Kg) x 36 x 4</v>
      </c>
      <c r="AH23">
        <f t="shared" si="2"/>
        <v>1</v>
      </c>
    </row>
    <row r="24" spans="4:34" ht="15" thickBot="1">
      <c r="D24" t="str">
        <v>Nestle Nigeria Plc-NAN 1 Bullet 400g x 12</v>
      </c>
      <c r="E24" t="str">
        <v>Nestle Nigeria Plc-Nan 3 Bullet 400g x 12</v>
      </c>
      <c r="F24" s="120" t="str">
        <f t="shared" si="3"/>
        <v>Nestle Nigeria Plc</v>
      </c>
      <c r="G24" s="121" t="str">
        <f t="shared" si="4"/>
        <v>Nan 3 Bullet 400g x 12</v>
      </c>
      <c r="H24" s="122" cm="1">
        <f t="array" ref="H24">SUMPRODUCT(('Orders - December 2020'!$H$2:$H$2047='Worksheet 2'!G24) * ('Orders - December 2020'!$I$2:$I$2047) * ('Orders - December 2020'!$J$2:$J$2047))</f>
        <v>24350</v>
      </c>
      <c r="I24" s="123">
        <f>RANK(H24,$H$18:$H$174,0)</f>
        <v>110</v>
      </c>
      <c r="K24" s="114" t="str">
        <v>Evans</v>
      </c>
      <c r="L24" s="112">
        <f t="shared" si="5"/>
        <v>3600</v>
      </c>
      <c r="M24" s="115">
        <f>RANK(L24,$L$18:$L$49,0)</f>
        <v>32</v>
      </c>
      <c r="O24" s="226">
        <v>6</v>
      </c>
      <c r="P24" s="227" t="str" cm="1">
        <f t="array" ref="P24">PROPER(_xlfn.XLOOKUP(O24,$M$18:$M$49,_xlfn.ANCHORARRAY($K$18),0,0))</f>
        <v>Chi Nigeria Limited</v>
      </c>
      <c r="Q24" s="228">
        <f t="shared" si="6"/>
        <v>1806820</v>
      </c>
      <c r="R24" s="229" t="str">
        <f>_xlfn.XLOOKUP(O24,$I$18:$I$174,$G$18:$G$174,0,0)</f>
        <v>Good Mama Cleaning Detergent 170g x 26 Floral</v>
      </c>
      <c r="S24" s="265">
        <f t="shared" si="7"/>
        <v>1066500</v>
      </c>
      <c r="T24" s="268"/>
      <c r="AD24" t="str">
        <v>Simple N sweet foods</v>
      </c>
      <c r="AE24" t="str">
        <v>Molfix Jumbo Maxi(7-18 kg) by 80</v>
      </c>
      <c r="AF24" t="str">
        <f t="shared" si="1"/>
        <v>Simple N sweet foods-Molfix Jumbo Maxi(7-18 kg) by 80</v>
      </c>
      <c r="AG24" t="str">
        <v>Simple N sweet foods-Molfix Twin Mini(3-6 kg) by 40, pack of 4</v>
      </c>
      <c r="AH24">
        <f t="shared" si="2"/>
        <v>1</v>
      </c>
    </row>
    <row r="25" spans="4:34">
      <c r="D25" t="str">
        <v>Hayat Kimya Nigeria Limited-Molfix Jumbo Maxi(7-18 kg) by 80</v>
      </c>
      <c r="E25" t="str">
        <v>Hayat Kimya Nigeria Limited-Molfix Small Midi(4-9 kg) by 9, pack of 10</v>
      </c>
      <c r="F25" s="120" t="str">
        <f t="shared" si="3"/>
        <v>Hayat Kimya Nigeria Limited</v>
      </c>
      <c r="G25" s="121" t="str">
        <f t="shared" si="4"/>
        <v>Molfix Small Midi(4-9 kg) by 9, pack of 10</v>
      </c>
      <c r="H25" s="122" cm="1">
        <f t="array" ref="H25">SUMPRODUCT(('Orders - December 2020'!$H$2:$H$2047='Worksheet 2'!G25) * ('Orders - December 2020'!$I$2:$I$2047) * ('Orders - December 2020'!$J$2:$J$2047))</f>
        <v>145700</v>
      </c>
      <c r="I25" s="123">
        <f>RANK(H25,$H$18:$H$174,0)</f>
        <v>47</v>
      </c>
      <c r="K25" s="114" t="str">
        <v>Promasidor</v>
      </c>
      <c r="L25" s="112">
        <f t="shared" si="5"/>
        <v>785050</v>
      </c>
      <c r="M25" s="115">
        <f>RANK(L25,$L$18:$L$49,0)</f>
        <v>9</v>
      </c>
      <c r="AD25" t="str">
        <v>Simple N sweet foods</v>
      </c>
      <c r="AE25" t="str">
        <v>Molfix Small Midi(4-9 kg) by 9, pack of 10</v>
      </c>
      <c r="AF25" t="str">
        <f t="shared" si="1"/>
        <v>Simple N sweet foods-Molfix Small Midi(4-9 kg) by 9, pack of 10</v>
      </c>
      <c r="AG25" t="str">
        <v>Simple N sweet foods-My Boy Eldorin Infant Formula 454g x 12</v>
      </c>
      <c r="AH25">
        <f t="shared" si="2"/>
        <v>2</v>
      </c>
    </row>
    <row r="26" spans="4:34" ht="15" thickBot="1">
      <c r="D26" t="str">
        <v>Hayat Kimya Nigeria Limited-Molfix Twin Maxi(7-18 kg) by 32, pack of 4</v>
      </c>
      <c r="E26" t="str">
        <v>Hayat Kimya Nigeria Limited-Molfix Small Mini(3-6 kg) by 10, pack of 12</v>
      </c>
      <c r="F26" s="120" t="str">
        <f t="shared" si="3"/>
        <v>Hayat Kimya Nigeria Limited</v>
      </c>
      <c r="G26" s="121" t="str">
        <f t="shared" si="4"/>
        <v>Molfix Small Mini(3-6 kg) by 10, pack of 12</v>
      </c>
      <c r="H26" s="122" cm="1">
        <f t="array" ref="H26">SUMPRODUCT(('Orders - December 2020'!$H$2:$H$2047='Worksheet 2'!G26) * ('Orders - December 2020'!$I$2:$I$2047) * ('Orders - December 2020'!$J$2:$J$2047))</f>
        <v>77550</v>
      </c>
      <c r="I26" s="123">
        <f>RANK(H26,$H$18:$H$174,0)</f>
        <v>71</v>
      </c>
      <c r="K26" s="114" t="str">
        <v>Fastizers Food Confectionery</v>
      </c>
      <c r="L26" s="112">
        <f t="shared" si="5"/>
        <v>246000</v>
      </c>
      <c r="M26" s="115">
        <f>RANK(L26,$L$18:$L$49,0)</f>
        <v>19</v>
      </c>
      <c r="AD26" t="str">
        <v>Simple N sweet foods</v>
      </c>
      <c r="AE26" t="str">
        <v>Molfix Twin Maxi(7-18 kg) by 32, pack of 4</v>
      </c>
      <c r="AF26" t="str">
        <f t="shared" si="1"/>
        <v>Simple N sweet foods-Molfix Twin Maxi(7-18 kg) by 32, pack of 4</v>
      </c>
      <c r="AG26" t="str">
        <v>Isaac Minimarts-My Boy Eldorin Infant Formula 454g x 12</v>
      </c>
      <c r="AH26">
        <f t="shared" si="2"/>
        <v>2</v>
      </c>
    </row>
    <row r="27" spans="4:34" ht="15" thickBot="1">
      <c r="D27" t="str">
        <v>Hayat Kimya Nigeria Limited-Molfix Twin Midi(4-9 Kg) x 36 x 4</v>
      </c>
      <c r="E27" t="str">
        <v>Hayat Kimya Nigeria Limited-Molfix Jumbo Midi(4-9 Kg) x 88 x 3</v>
      </c>
      <c r="F27" s="120" t="str">
        <f t="shared" si="3"/>
        <v>Hayat Kimya Nigeria Limited</v>
      </c>
      <c r="G27" s="121" t="str">
        <f t="shared" si="4"/>
        <v>Molfix Jumbo Midi(4-9 Kg) x 88 x 3</v>
      </c>
      <c r="H27" s="122" cm="1">
        <f t="array" ref="H27">SUMPRODUCT(('Orders - December 2020'!$H$2:$H$2047='Worksheet 2'!G27) * ('Orders - December 2020'!$I$2:$I$2047) * ('Orders - December 2020'!$J$2:$J$2047))</f>
        <v>144100</v>
      </c>
      <c r="I27" s="123">
        <f>RANK(H27,$H$18:$H$174,0)</f>
        <v>48</v>
      </c>
      <c r="K27" s="114" t="str">
        <v>Nasco</v>
      </c>
      <c r="L27" s="112">
        <f t="shared" si="5"/>
        <v>484800</v>
      </c>
      <c r="M27" s="115">
        <f>RANK(L27,$L$18:$L$49,0)</f>
        <v>15</v>
      </c>
      <c r="O27" s="155" t="s">
        <v>1358</v>
      </c>
      <c r="P27" s="156"/>
      <c r="Q27" s="157"/>
      <c r="AD27" t="str">
        <v>Simple N sweet foods</v>
      </c>
      <c r="AE27" t="str">
        <v>Molfix Twin Midi(4-9 Kg) x 36 x 4</v>
      </c>
      <c r="AF27" t="str">
        <f t="shared" si="1"/>
        <v>Simple N sweet foods-Molfix Twin Midi(4-9 Kg) x 36 x 4</v>
      </c>
      <c r="AG27" t="str">
        <v>Madam Chibuike-Molfix Small Midi(4-9 kg) by 9, pack of 10</v>
      </c>
      <c r="AH27">
        <f t="shared" si="2"/>
        <v>1</v>
      </c>
    </row>
    <row r="28" spans="4:34">
      <c r="D28" t="str">
        <v>Hayat Kimya Nigeria Limited-Molfix Twin Mini(3-6 kg) by 40, pack of 4</v>
      </c>
      <c r="E28" t="str">
        <v>Nestle Nigeria Plc-SMA Gold Follow on Mpwdr Can 12 x 400g x4</v>
      </c>
      <c r="F28" s="120" t="str">
        <f t="shared" si="3"/>
        <v>Nestle Nigeria Plc</v>
      </c>
      <c r="G28" s="121" t="str">
        <f t="shared" si="4"/>
        <v>SMA Gold Follow on Mpwdr Can 12 x 400g x4</v>
      </c>
      <c r="H28" s="122" cm="1">
        <f t="array" ref="H28">SUMPRODUCT(('Orders - December 2020'!$H$2:$H$2047='Worksheet 2'!G28) * ('Orders - December 2020'!$I$2:$I$2047) * ('Orders - December 2020'!$J$2:$J$2047))</f>
        <v>87500</v>
      </c>
      <c r="I28" s="123">
        <f>RANK(H28,$H$18:$H$174,0)</f>
        <v>66</v>
      </c>
      <c r="K28" s="114" t="str">
        <v>Cadbury Nigeria Plc</v>
      </c>
      <c r="L28" s="112">
        <f t="shared" si="5"/>
        <v>749200</v>
      </c>
      <c r="M28" s="115">
        <f>RANK(L28,$L$18:$L$49,0)</f>
        <v>10</v>
      </c>
      <c r="O28" s="230" t="str" cm="1">
        <f t="array" ref="O28:O31">_xlfn.UNIQUE('Orders - December 2020'!O2:O2047)</f>
        <v>Mobile App</v>
      </c>
      <c r="P28" s="231">
        <f>COUNTIF('Orders - December 2020'!$O$2:$O$2047,'Worksheet 2'!O28)</f>
        <v>606</v>
      </c>
      <c r="Q28" s="232">
        <f>P28/$P$32</f>
        <v>0.29618768328445749</v>
      </c>
      <c r="AD28" t="str">
        <v>Simple N sweet foods</v>
      </c>
      <c r="AE28" t="str">
        <v>Molfix Twin Mini(3-6 kg) by 40, pack of 4</v>
      </c>
      <c r="AF28" t="str">
        <f t="shared" si="1"/>
        <v>Simple N sweet foods-Molfix Twin Mini(3-6 kg) by 40, pack of 4</v>
      </c>
      <c r="AG28" t="str">
        <v>Than-all Minimart-Molfix Small Mini(3-6 kg) by 10, pack of 12</v>
      </c>
      <c r="AH28">
        <f t="shared" si="2"/>
        <v>2</v>
      </c>
    </row>
    <row r="29" spans="4:34">
      <c r="D29" t="str">
        <v>Hayat Kimya Nigeria Limited-Molfix Twin Maxi(7-18 kg) by 32, pack of 4</v>
      </c>
      <c r="E29" t="str">
        <v>Hayat Kimya Nigeria Limited-Molfix Small Maxi(7-18 kg) by 8, pack of 10</v>
      </c>
      <c r="F29" s="120" t="str">
        <f t="shared" si="3"/>
        <v>Hayat Kimya Nigeria Limited</v>
      </c>
      <c r="G29" s="121" t="str">
        <f t="shared" si="4"/>
        <v>Molfix Small Maxi(7-18 kg) by 8, pack of 10</v>
      </c>
      <c r="H29" s="122" cm="1">
        <f t="array" ref="H29">SUMPRODUCT(('Orders - December 2020'!$H$2:$H$2047='Worksheet 2'!G29) * ('Orders - December 2020'!$I$2:$I$2047) * ('Orders - December 2020'!$J$2:$J$2047))</f>
        <v>56400</v>
      </c>
      <c r="I29" s="123">
        <f>RANK(H29,$H$18:$H$174,0)</f>
        <v>87</v>
      </c>
      <c r="K29" s="114" t="str">
        <v>Arla Foods</v>
      </c>
      <c r="L29" s="112">
        <f t="shared" si="5"/>
        <v>3758657.5</v>
      </c>
      <c r="M29" s="115">
        <f>RANK(L29,$L$18:$L$49,0)</f>
        <v>3</v>
      </c>
      <c r="O29" s="233" t="str">
        <v>Whatsapp</v>
      </c>
      <c r="P29" s="234">
        <f>COUNTIF('Orders - December 2020'!$O$2:$O$2047,'Worksheet 2'!O29)</f>
        <v>1401</v>
      </c>
      <c r="Q29" s="235">
        <f>P29/$P$32</f>
        <v>0.68475073313782986</v>
      </c>
      <c r="AD29" t="str">
        <v>Simple N sweet foods</v>
      </c>
      <c r="AE29" t="str">
        <v>My Boy Eldorin Infant Formula 454g x 12</v>
      </c>
      <c r="AF29" t="str">
        <f t="shared" si="1"/>
        <v>Simple N sweet foods-My Boy Eldorin Infant Formula 454g x 12</v>
      </c>
      <c r="AG29" t="str">
        <v>Than-all Minimart-Molfix Small Midi(4-9 kg) by 9, pack of 10</v>
      </c>
      <c r="AH29">
        <f t="shared" si="2"/>
        <v>2</v>
      </c>
    </row>
    <row r="30" spans="4:34">
      <c r="D30" t="str">
        <v>Hayat Kimya Nigeria Limited-Molfix Twin Midi(4-9 Kg) x 36 x 4</v>
      </c>
      <c r="E30" t="str">
        <v>Hayat Kimya Nigeria Limited-Molfix Jumbo Mini(3-6 Kg) x 96 x 3</v>
      </c>
      <c r="F30" s="120" t="str">
        <f t="shared" si="3"/>
        <v>Hayat Kimya Nigeria Limited</v>
      </c>
      <c r="G30" s="121" t="str">
        <f t="shared" si="4"/>
        <v>Molfix Jumbo Mini(3-6 Kg) x 96 x 3</v>
      </c>
      <c r="H30" s="122" cm="1">
        <f t="array" ref="H30">SUMPRODUCT(('Orders - December 2020'!$H$2:$H$2047='Worksheet 2'!G30) * ('Orders - December 2020'!$I$2:$I$2047) * ('Orders - December 2020'!$J$2:$J$2047))</f>
        <v>91700</v>
      </c>
      <c r="I30" s="123">
        <f>RANK(H30,$H$18:$H$174,0)</f>
        <v>62</v>
      </c>
      <c r="K30" s="114" t="str">
        <v>Chi Nigeria Limited</v>
      </c>
      <c r="L30" s="112">
        <f t="shared" si="5"/>
        <v>1806820</v>
      </c>
      <c r="M30" s="115">
        <f>RANK(L30,$L$18:$L$49,0)</f>
        <v>6</v>
      </c>
      <c r="O30" s="233" t="str">
        <v>Web App</v>
      </c>
      <c r="P30" s="234">
        <f>COUNTIF('Orders - December 2020'!$O$2:$O$2047,'Worksheet 2'!O30)</f>
        <v>33</v>
      </c>
      <c r="Q30" s="235">
        <f>P30/$P$32</f>
        <v>1.6129032258064516E-2</v>
      </c>
      <c r="AD30" t="str">
        <v>Isaac Minimarts</v>
      </c>
      <c r="AE30" t="str">
        <v>My Boy Eldorin Infant Formula 454g x 12</v>
      </c>
      <c r="AF30" t="str">
        <f t="shared" si="1"/>
        <v>Isaac Minimarts-My Boy Eldorin Infant Formula 454g x 12</v>
      </c>
      <c r="AG30" t="str">
        <v>Lotage Minimarts-My Boy Eldorin Infant Formula 454g x 12</v>
      </c>
      <c r="AH30">
        <f t="shared" si="2"/>
        <v>1</v>
      </c>
    </row>
    <row r="31" spans="4:34" ht="15" thickBot="1">
      <c r="D31" t="str">
        <v>FrieslandCampina WAMCO Nigeria-My Boy Eldorin Infant Formula 454g x 12</v>
      </c>
      <c r="E31" t="str">
        <v>Nestle Nigeria Plc-Cerelac Wheat 6 x 1kg</v>
      </c>
      <c r="F31" s="120" t="str">
        <f t="shared" si="3"/>
        <v>Nestle Nigeria Plc</v>
      </c>
      <c r="G31" s="121" t="str">
        <f t="shared" si="4"/>
        <v>Cerelac Wheat 6 x 1kg</v>
      </c>
      <c r="H31" s="122" cm="1">
        <f t="array" ref="H31">SUMPRODUCT(('Orders - December 2020'!$H$2:$H$2047='Worksheet 2'!G31) * ('Orders - December 2020'!$I$2:$I$2047) * ('Orders - December 2020'!$J$2:$J$2047))</f>
        <v>6500</v>
      </c>
      <c r="I31" s="123">
        <f>RANK(H31,$H$18:$H$174,0)</f>
        <v>138</v>
      </c>
      <c r="K31" s="114" t="str">
        <v>GB Foods</v>
      </c>
      <c r="L31" s="112">
        <f t="shared" si="5"/>
        <v>126250</v>
      </c>
      <c r="M31" s="115">
        <f>RANK(L31,$L$18:$L$49,0)</f>
        <v>23</v>
      </c>
      <c r="O31" s="236" t="str">
        <v>USSD</v>
      </c>
      <c r="P31" s="237">
        <f>COUNTIF('Orders - December 2020'!$O$2:$O$2047,'Worksheet 2'!O31)</f>
        <v>6</v>
      </c>
      <c r="Q31" s="238">
        <f>P31/$P$32</f>
        <v>2.9325513196480938E-3</v>
      </c>
      <c r="AD31" t="str">
        <v>Isaac Minimarts</v>
      </c>
      <c r="AE31" t="str">
        <v>My Boy Eldorin Infant Formula 454g x 12</v>
      </c>
      <c r="AF31" t="str">
        <f t="shared" si="1"/>
        <v>Isaac Minimarts-My Boy Eldorin Infant Formula 454g x 12</v>
      </c>
      <c r="AG31" t="str">
        <v>Ac Godson-Molfix Jumbo Maxi(7-18 kg) by 80</v>
      </c>
      <c r="AH31">
        <f t="shared" si="2"/>
        <v>1</v>
      </c>
    </row>
    <row r="32" spans="4:34" ht="15" thickBot="1">
      <c r="D32" t="str">
        <v>Hayat Kimya Nigeria Limited-Molfix Twin Maxi(7-18 kg) by 32, pack of 4</v>
      </c>
      <c r="E32" t="str">
        <v>PZ Cussons Nigeria Plc-Premier Luxurious Milk Family Bar Soap 175g x 32</v>
      </c>
      <c r="F32" s="120" t="str">
        <f t="shared" si="3"/>
        <v>PZ Cussons Nigeria Plc</v>
      </c>
      <c r="G32" s="121" t="str">
        <f t="shared" si="4"/>
        <v>Premier Luxurious Milk Family Bar Soap 175g x 32</v>
      </c>
      <c r="H32" s="122" cm="1">
        <f t="array" ref="H32">SUMPRODUCT(('Orders - December 2020'!$H$2:$H$2047='Worksheet 2'!G32) * ('Orders - December 2020'!$I$2:$I$2047) * ('Orders - December 2020'!$J$2:$J$2047))</f>
        <v>159600</v>
      </c>
      <c r="I32" s="123">
        <f>RANK(H32,$H$18:$H$174,0)</f>
        <v>42</v>
      </c>
      <c r="K32" s="114" t="str">
        <v>Tradedepot Imported</v>
      </c>
      <c r="L32" s="112">
        <f t="shared" si="5"/>
        <v>66300</v>
      </c>
      <c r="M32" s="115">
        <f>RANK(L32,$L$18:$L$49,0)</f>
        <v>28</v>
      </c>
      <c r="O32" s="239" t="s">
        <v>1351</v>
      </c>
      <c r="P32" s="240">
        <f>SUM(P28:P31)</f>
        <v>2046</v>
      </c>
      <c r="Q32" s="241"/>
      <c r="AD32" t="str">
        <v>Madam Chibuike</v>
      </c>
      <c r="AE32" t="str">
        <v>Molfix Small Midi(4-9 kg) by 9, pack of 10</v>
      </c>
      <c r="AF32" t="str">
        <f t="shared" si="1"/>
        <v>Madam Chibuike-Molfix Small Midi(4-9 kg) by 9, pack of 10</v>
      </c>
      <c r="AG32" t="str">
        <v>Ac Godson-Molfix Jumbo Midi(4-9 Kg) x 88 x 3</v>
      </c>
      <c r="AH32">
        <f t="shared" si="2"/>
        <v>1</v>
      </c>
    </row>
    <row r="33" spans="4:34">
      <c r="D33" t="str">
        <v>FrieslandCampina WAMCO Nigeria-My Boy Eldorin Infant Formula 454g x 12</v>
      </c>
      <c r="E33" t="str">
        <v>PZ Cussons Nigeria Plc-Premier Soap Rose 65G x 104</v>
      </c>
      <c r="F33" s="120" t="str">
        <f t="shared" si="3"/>
        <v>PZ Cussons Nigeria Plc</v>
      </c>
      <c r="G33" s="121" t="str">
        <f t="shared" si="4"/>
        <v>Premier Soap Rose 65G x 104</v>
      </c>
      <c r="H33" s="122" cm="1">
        <f t="array" ref="H33">SUMPRODUCT(('Orders - December 2020'!$H$2:$H$2047='Worksheet 2'!G33) * ('Orders - December 2020'!$I$2:$I$2047) * ('Orders - December 2020'!$J$2:$J$2047))</f>
        <v>26000</v>
      </c>
      <c r="I33" s="123">
        <f>RANK(H33,$H$18:$H$174,0)</f>
        <v>108</v>
      </c>
      <c r="K33" s="114" t="str">
        <v>Mikano Intl Limited</v>
      </c>
      <c r="L33" s="112">
        <f t="shared" si="5"/>
        <v>27540</v>
      </c>
      <c r="M33" s="115">
        <f>RANK(L33,$L$18:$L$49,0)</f>
        <v>31</v>
      </c>
      <c r="AD33" t="str">
        <v>Than-all Minimart</v>
      </c>
      <c r="AE33" t="str">
        <v>Molfix Small Mini(3-6 kg) by 10, pack of 12</v>
      </c>
      <c r="AF33" t="str">
        <f t="shared" si="1"/>
        <v>Than-all Minimart-Molfix Small Mini(3-6 kg) by 10, pack of 12</v>
      </c>
      <c r="AG33" t="str">
        <v>Ac Godson-Molfix Twin Maxi(7-18 kg) by 32, pack of 4</v>
      </c>
      <c r="AH33">
        <f t="shared" si="2"/>
        <v>1</v>
      </c>
    </row>
    <row r="34" spans="4:34" ht="15" thickBot="1">
      <c r="D34" t="str">
        <v>Hayat Kimya Nigeria Limited-Molfix Jumbo Maxi(7-18 kg) by 80</v>
      </c>
      <c r="E34" t="str">
        <v>PZ Cussons Nigeria Plc-Premier Luxurious Milk Family Bar Soap 55g x 104</v>
      </c>
      <c r="F34" s="120" t="str">
        <f t="shared" si="3"/>
        <v>PZ Cussons Nigeria Plc</v>
      </c>
      <c r="G34" s="121" t="str">
        <f t="shared" si="4"/>
        <v>Premier Luxurious Milk Family Bar Soap 55g x 104</v>
      </c>
      <c r="H34" s="122" cm="1">
        <f t="array" ref="H34">SUMPRODUCT(('Orders - December 2020'!$H$2:$H$2047='Worksheet 2'!G34) * ('Orders - December 2020'!$I$2:$I$2047) * ('Orders - December 2020'!$J$2:$J$2047))</f>
        <v>5200</v>
      </c>
      <c r="I34" s="123">
        <f>RANK(H34,$H$18:$H$174,0)</f>
        <v>144</v>
      </c>
      <c r="K34" s="114" t="str">
        <v>MistaChoco</v>
      </c>
      <c r="L34" s="112">
        <f t="shared" si="5"/>
        <v>99047</v>
      </c>
      <c r="M34" s="115">
        <f>RANK(L34,$L$18:$L$49,0)</f>
        <v>24</v>
      </c>
      <c r="AD34" t="str">
        <v>Than-all Minimart</v>
      </c>
      <c r="AE34" t="str">
        <v>Molfix Small Midi(4-9 kg) by 9, pack of 10</v>
      </c>
      <c r="AF34" t="str">
        <f t="shared" si="1"/>
        <v>Than-all Minimart-Molfix Small Midi(4-9 kg) by 9, pack of 10</v>
      </c>
      <c r="AG34" t="str">
        <v>Ac Godson-My Boy Eldorin Infant Formula 454g x 12</v>
      </c>
      <c r="AH34">
        <f t="shared" si="2"/>
        <v>1</v>
      </c>
    </row>
    <row r="35" spans="4:34" ht="21.6" thickBot="1">
      <c r="D35" t="str">
        <v>Nestle Nigeria Plc-Nan 3 Bullet 400g x 12</v>
      </c>
      <c r="E35" t="str">
        <v>Procter and Gamble-Always Ultra Single Blue 16 x 7</v>
      </c>
      <c r="F35" s="120" t="str">
        <f t="shared" si="3"/>
        <v>Procter and Gamble</v>
      </c>
      <c r="G35" s="121" t="str">
        <f t="shared" si="4"/>
        <v>Always Ultra Single Blue 16 x 7</v>
      </c>
      <c r="H35" s="122" cm="1">
        <f t="array" ref="H35">SUMPRODUCT(('Orders - December 2020'!$H$2:$H$2047='Worksheet 2'!G35) * ('Orders - December 2020'!$I$2:$I$2047) * ('Orders - December 2020'!$J$2:$J$2047))</f>
        <v>17100</v>
      </c>
      <c r="I35" s="123">
        <f>RANK(H35,$H$18:$H$174,0)</f>
        <v>123</v>
      </c>
      <c r="K35" s="114" t="str">
        <v>Dangote</v>
      </c>
      <c r="L35" s="112">
        <f t="shared" si="5"/>
        <v>154350</v>
      </c>
      <c r="M35" s="115">
        <f>RANK(L35,$L$18:$L$49,0)</f>
        <v>22</v>
      </c>
      <c r="O35" s="290" t="s">
        <v>1421</v>
      </c>
      <c r="P35" s="291"/>
      <c r="AD35" t="str">
        <v>Lotage Minimarts</v>
      </c>
      <c r="AE35" t="str">
        <v>My Boy Eldorin Infant Formula 454g x 12</v>
      </c>
      <c r="AF35" t="str">
        <f t="shared" si="1"/>
        <v>Lotage Minimarts-My Boy Eldorin Infant Formula 454g x 12</v>
      </c>
      <c r="AG35" t="str">
        <v>olakem-My Boy Eldorin Infant Formula 454g x 12</v>
      </c>
      <c r="AH35">
        <f t="shared" si="2"/>
        <v>2</v>
      </c>
    </row>
    <row r="36" spans="4:34" ht="15.6" thickTop="1" thickBot="1">
      <c r="D36" t="str">
        <v>Hayat Kimya Nigeria Limited-Molfix Jumbo Maxi(7-18 kg) by 80</v>
      </c>
      <c r="E36" t="str">
        <v>PZ Cussons Nigeria Plc-Premier Soap Lemon 55g x 104</v>
      </c>
      <c r="F36" s="120" t="str">
        <f t="shared" si="3"/>
        <v>PZ Cussons Nigeria Plc</v>
      </c>
      <c r="G36" s="121" t="str">
        <f t="shared" si="4"/>
        <v>Premier Soap Lemon 55g x 104</v>
      </c>
      <c r="H36" s="122" cm="1">
        <f t="array" ref="H36">SUMPRODUCT(('Orders - December 2020'!$H$2:$H$2047='Worksheet 2'!G36) * ('Orders - December 2020'!$I$2:$I$2047) * ('Orders - December 2020'!$J$2:$J$2047))</f>
        <v>10400</v>
      </c>
      <c r="I36" s="123">
        <f>RANK(H36,$H$18:$H$174,0)</f>
        <v>134</v>
      </c>
      <c r="K36" s="114" t="str">
        <v>Infinity Snacks and Beverages Limited</v>
      </c>
      <c r="L36" s="112">
        <f t="shared" si="5"/>
        <v>29450</v>
      </c>
      <c r="M36" s="115">
        <f>RANK(L36,$L$18:$L$49,0)</f>
        <v>30</v>
      </c>
      <c r="O36" s="242" t="s">
        <v>1417</v>
      </c>
      <c r="P36" s="243"/>
      <c r="AD36" t="str">
        <v>Than-all Minimart</v>
      </c>
      <c r="AE36" t="str">
        <v>Molfix Small Mini(3-6 kg) by 10, pack of 12</v>
      </c>
      <c r="AF36" t="str">
        <f t="shared" si="1"/>
        <v>Than-all Minimart-Molfix Small Mini(3-6 kg) by 10, pack of 12</v>
      </c>
      <c r="AG36" t="str">
        <v>Winsolight-My Boy Eldorin Infant Formula 454g x 12</v>
      </c>
      <c r="AH36">
        <f t="shared" si="2"/>
        <v>1</v>
      </c>
    </row>
    <row r="37" spans="4:34" ht="15" thickTop="1">
      <c r="D37" t="str">
        <v>Hayat Kimya Nigeria Limited-Molfix Small Midi(4-9 kg) by 9, pack of 10</v>
      </c>
      <c r="E37" t="str">
        <v>Unilever Nigeria Plc-Close-Up Naija Herbal 140g x 50</v>
      </c>
      <c r="F37" s="120" t="str">
        <f t="shared" si="3"/>
        <v>Unilever Nigeria Plc</v>
      </c>
      <c r="G37" s="121" t="str">
        <f t="shared" si="4"/>
        <v>Close-Up Naija Herbal 140g x 50</v>
      </c>
      <c r="H37" s="122" cm="1">
        <f t="array" ref="H37">SUMPRODUCT(('Orders - December 2020'!$H$2:$H$2047='Worksheet 2'!G37) * ('Orders - December 2020'!$I$2:$I$2047) * ('Orders - December 2020'!$J$2:$J$2047))</f>
        <v>67650</v>
      </c>
      <c r="I37" s="123">
        <f>RANK(H37,$H$18:$H$174,0)</f>
        <v>75</v>
      </c>
      <c r="K37" s="114" t="str">
        <v>Olam Group Nigeria</v>
      </c>
      <c r="L37" s="112">
        <f t="shared" si="5"/>
        <v>486300</v>
      </c>
      <c r="M37" s="115">
        <f>RANK(L37,$L$18:$L$49,0)</f>
        <v>14</v>
      </c>
      <c r="O37" s="244" t="s">
        <v>295</v>
      </c>
      <c r="P37" s="245" cm="1">
        <f t="array" ref="P37:P39">AVERAGEIFS('Orders - December 2020'!$Q$2:$Q$2047,'Orders - December 2020'!N2:N2047,'Worksheet 2'!O37:O39)</f>
        <v>22484.631921824104</v>
      </c>
      <c r="AD37" t="str">
        <v>Ac Godson</v>
      </c>
      <c r="AE37" t="str">
        <v>Molfix Jumbo Maxi(7-18 kg) by 80</v>
      </c>
      <c r="AF37" t="str">
        <f t="shared" si="1"/>
        <v>Ac Godson-Molfix Jumbo Maxi(7-18 kg) by 80</v>
      </c>
      <c r="AG37" t="str">
        <v>Silver Destiny-SMA Gold Follow on Mpwdr Can 12 x 400g x4</v>
      </c>
      <c r="AH37">
        <f t="shared" si="2"/>
        <v>1</v>
      </c>
    </row>
    <row r="38" spans="4:34">
      <c r="D38" t="str">
        <v>Hayat Kimya Nigeria Limited-Molfix Twin Maxi(7-18 kg) by 32, pack of 4</v>
      </c>
      <c r="E38" t="str">
        <v>PZ Cussons Nigeria Plc-Premier Cool Deo Bar Soap 60g x 72</v>
      </c>
      <c r="F38" s="120" t="str">
        <f t="shared" si="3"/>
        <v>PZ Cussons Nigeria Plc</v>
      </c>
      <c r="G38" s="121" t="str">
        <f t="shared" si="4"/>
        <v>Premier Cool Deo Bar Soap 60g x 72</v>
      </c>
      <c r="H38" s="122" cm="1">
        <f t="array" ref="H38">SUMPRODUCT(('Orders - December 2020'!$H$2:$H$2047='Worksheet 2'!G38) * ('Orders - December 2020'!$I$2:$I$2047) * ('Orders - December 2020'!$J$2:$J$2047))</f>
        <v>246600</v>
      </c>
      <c r="I38" s="123">
        <f>RANK(H38,$H$18:$H$174,0)</f>
        <v>37</v>
      </c>
      <c r="K38" s="114" t="str">
        <v>Anhui Qiangwang Food Ltd</v>
      </c>
      <c r="L38" s="112">
        <f t="shared" si="5"/>
        <v>76800</v>
      </c>
      <c r="M38" s="115">
        <f>RANK(L38,$L$18:$L$49,0)</f>
        <v>26</v>
      </c>
      <c r="O38" s="246" t="s">
        <v>146</v>
      </c>
      <c r="P38" s="247">
        <v>15089.929518072289</v>
      </c>
      <c r="AD38" t="str">
        <v>Ac Godson</v>
      </c>
      <c r="AE38" t="str">
        <v>Molfix Jumbo Midi(4-9 Kg) x 88 x 3</v>
      </c>
      <c r="AF38" t="str">
        <f t="shared" si="1"/>
        <v>Ac Godson-Molfix Jumbo Midi(4-9 Kg) x 88 x 3</v>
      </c>
      <c r="AG38" t="str">
        <v>K &amp; P Provision Minimarts-Molfix Small Maxi(7-18 kg) by 8, pack of 10</v>
      </c>
      <c r="AH38">
        <f t="shared" si="2"/>
        <v>1</v>
      </c>
    </row>
    <row r="39" spans="4:34" ht="15" thickBot="1">
      <c r="D39" t="str">
        <v>Hayat Kimya Nigeria Limited-Molfix Twin Midi(4-9 Kg) x 36 x 4</v>
      </c>
      <c r="E39" t="str">
        <v>Procter and Gamble-Always Ultra Duo - Pink 16 x 16</v>
      </c>
      <c r="F39" s="120" t="str">
        <f t="shared" si="3"/>
        <v>Procter and Gamble</v>
      </c>
      <c r="G39" s="121" t="str">
        <f t="shared" si="4"/>
        <v>Always Ultra Duo - Pink 16 x 16</v>
      </c>
      <c r="H39" s="122" cm="1">
        <f t="array" ref="H39">SUMPRODUCT(('Orders - December 2020'!$H$2:$H$2047='Worksheet 2'!G39) * ('Orders - December 2020'!$I$2:$I$2047) * ('Orders - December 2020'!$J$2:$J$2047))</f>
        <v>27500</v>
      </c>
      <c r="I39" s="123">
        <f>RANK(H39,$H$18:$H$174,0)</f>
        <v>107</v>
      </c>
      <c r="K39" s="114" t="str">
        <v>Flour Mills of Nigeria</v>
      </c>
      <c r="L39" s="112">
        <f t="shared" si="5"/>
        <v>2782647.5</v>
      </c>
      <c r="M39" s="115">
        <f>RANK(L39,$L$18:$L$49,0)</f>
        <v>4</v>
      </c>
      <c r="O39" s="248" t="s">
        <v>431</v>
      </c>
      <c r="P39" s="249">
        <v>8905.2151898734173</v>
      </c>
      <c r="AD39" t="str">
        <v>Ac Godson</v>
      </c>
      <c r="AE39" t="str">
        <v>Molfix Twin Maxi(7-18 kg) by 32, pack of 4</v>
      </c>
      <c r="AF39" t="str">
        <f t="shared" si="1"/>
        <v>Ac Godson-Molfix Twin Maxi(7-18 kg) by 32, pack of 4</v>
      </c>
      <c r="AG39" t="str">
        <v>K &amp; P Provision Minimarts-Molfix Small Midi(4-9 kg) by 9, pack of 10</v>
      </c>
      <c r="AH39">
        <f t="shared" si="2"/>
        <v>1</v>
      </c>
    </row>
    <row r="40" spans="4:34" ht="15.6" thickTop="1" thickBot="1">
      <c r="D40" t="str">
        <v>Hayat Kimya Nigeria Limited-Molfix Twin Mini(3-6 kg) by 40, pack of 4</v>
      </c>
      <c r="E40" t="str">
        <v>Procter and Gamble-Oral - B Herbal Mint 130g x 36</v>
      </c>
      <c r="F40" s="120" t="str">
        <f t="shared" si="3"/>
        <v>Procter and Gamble</v>
      </c>
      <c r="G40" s="121" t="str">
        <f t="shared" si="4"/>
        <v>Oral - B Herbal Mint 130g x 36</v>
      </c>
      <c r="H40" s="122" cm="1">
        <f t="array" ref="H40">SUMPRODUCT(('Orders - December 2020'!$H$2:$H$2047='Worksheet 2'!G40) * ('Orders - December 2020'!$I$2:$I$2047) * ('Orders - December 2020'!$J$2:$J$2047))</f>
        <v>62300</v>
      </c>
      <c r="I40" s="123">
        <f>RANK(H40,$H$18:$H$174,0)</f>
        <v>83</v>
      </c>
      <c r="K40" s="114" t="str">
        <v>DUFIL Prima foods Plc</v>
      </c>
      <c r="L40" s="112">
        <f t="shared" si="5"/>
        <v>383370</v>
      </c>
      <c r="M40" s="115">
        <f>RANK(L40,$L$18:$L$49,0)</f>
        <v>17</v>
      </c>
      <c r="AD40" t="str">
        <v>Ac Godson</v>
      </c>
      <c r="AE40" t="str">
        <v>My Boy Eldorin Infant Formula 454g x 12</v>
      </c>
      <c r="AF40" t="str">
        <f t="shared" si="1"/>
        <v>Ac Godson-My Boy Eldorin Infant Formula 454g x 12</v>
      </c>
      <c r="AG40" t="str">
        <v>David Minimart-SMA Gold Follow on Mpwdr Can 12 x 400g x4</v>
      </c>
      <c r="AH40">
        <f t="shared" si="2"/>
        <v>1</v>
      </c>
    </row>
    <row r="41" spans="4:34" ht="21.6" thickBot="1">
      <c r="D41" t="str">
        <v>FrieslandCampina WAMCO Nigeria-My Boy Eldorin Infant Formula 454g x 12</v>
      </c>
      <c r="E41" t="str">
        <v>PZ Cussons Nigeria Plc-Premier Aloe Vera Family Bar Soap 175g x 32</v>
      </c>
      <c r="F41" s="120" t="str">
        <f t="shared" si="3"/>
        <v>PZ Cussons Nigeria Plc</v>
      </c>
      <c r="G41" s="121" t="str">
        <f t="shared" si="4"/>
        <v>Premier Aloe Vera Family Bar Soap 175g x 32</v>
      </c>
      <c r="H41" s="122" cm="1">
        <f t="array" ref="H41">SUMPRODUCT(('Orders - December 2020'!$H$2:$H$2047='Worksheet 2'!G41) * ('Orders - December 2020'!$I$2:$I$2047) * ('Orders - December 2020'!$J$2:$J$2047))</f>
        <v>4200</v>
      </c>
      <c r="I41" s="123">
        <f>RANK(H41,$H$18:$H$174,0)</f>
        <v>147</v>
      </c>
      <c r="K41" s="114" t="str">
        <v>vital</v>
      </c>
      <c r="L41" s="112">
        <f t="shared" si="5"/>
        <v>68150</v>
      </c>
      <c r="M41" s="115">
        <f>RANK(L41,$L$18:$L$49,0)</f>
        <v>27</v>
      </c>
      <c r="O41" s="275" t="s">
        <v>1418</v>
      </c>
      <c r="P41" s="276"/>
      <c r="Q41" s="276"/>
      <c r="R41" s="276"/>
      <c r="S41" s="276"/>
      <c r="T41" s="277"/>
      <c r="AD41" t="str">
        <v>olakem</v>
      </c>
      <c r="AE41" t="str">
        <v>My Boy Eldorin Infant Formula 454g x 12</v>
      </c>
      <c r="AF41" t="str">
        <f t="shared" si="1"/>
        <v>olakem-My Boy Eldorin Infant Formula 454g x 12</v>
      </c>
      <c r="AG41" t="str">
        <v>Rodam Enterprises-Molfix Small Midi(4-9 kg) by 9, pack of 10</v>
      </c>
      <c r="AH41">
        <f t="shared" si="2"/>
        <v>1</v>
      </c>
    </row>
    <row r="42" spans="4:34" ht="15" thickBot="1">
      <c r="D42" t="str">
        <v>FrieslandCampina WAMCO Nigeria-My Boy Eldorin Infant Formula 454g x 12</v>
      </c>
      <c r="E42" t="str">
        <v>PZ Cussons Nigeria Plc-Premier Soap Rose 175G x 32</v>
      </c>
      <c r="F42" s="120" t="str">
        <f t="shared" si="3"/>
        <v>PZ Cussons Nigeria Plc</v>
      </c>
      <c r="G42" s="121" t="str">
        <f t="shared" si="4"/>
        <v>Premier Soap Rose 175G x 32</v>
      </c>
      <c r="H42" s="122" cm="1">
        <f t="array" ref="H42">SUMPRODUCT(('Orders - December 2020'!$H$2:$H$2047='Worksheet 2'!G42) * ('Orders - December 2020'!$I$2:$I$2047) * ('Orders - December 2020'!$J$2:$J$2047))</f>
        <v>4200</v>
      </c>
      <c r="I42" s="123">
        <f>RANK(H42,$H$18:$H$174,0)</f>
        <v>147</v>
      </c>
      <c r="K42" s="114" t="str">
        <v>Sonia Foods Industries Ltd.</v>
      </c>
      <c r="L42" s="112">
        <f t="shared" si="5"/>
        <v>646100</v>
      </c>
      <c r="M42" s="115">
        <f>RANK(L42,$L$18:$L$49,0)</f>
        <v>12</v>
      </c>
      <c r="O42" s="151"/>
      <c r="P42" s="153" t="str" cm="1">
        <f t="array" ref="P42:S42">TRANSPOSE(_xlfn.UNIQUE('Orders - December 2020'!O2:O2047))</f>
        <v>Mobile App</v>
      </c>
      <c r="Q42" s="153" t="str">
        <v>Whatsapp</v>
      </c>
      <c r="R42" s="153" t="str">
        <v>Web App</v>
      </c>
      <c r="S42" s="153" t="str">
        <v>USSD</v>
      </c>
      <c r="T42" s="154" t="s">
        <v>1351</v>
      </c>
      <c r="AD42" t="str">
        <v>Winsolight</v>
      </c>
      <c r="AE42" t="str">
        <v>My Boy Eldorin Infant Formula 454g x 12</v>
      </c>
      <c r="AF42" t="str">
        <f t="shared" si="1"/>
        <v>Winsolight-My Boy Eldorin Infant Formula 454g x 12</v>
      </c>
      <c r="AG42" t="str">
        <v>Rodam Enterprises-Molfix Small Maxi(7-18 kg) by 8, pack of 10</v>
      </c>
      <c r="AH42">
        <f t="shared" si="2"/>
        <v>1</v>
      </c>
    </row>
    <row r="43" spans="4:34">
      <c r="D43" t="str">
        <v>FrieslandCampina WAMCO Nigeria-My Boy Eldorin Infant Formula 454g x 12</v>
      </c>
      <c r="E43" t="str">
        <v>Evans-Eva Fresh Bar Soap 150g x 48</v>
      </c>
      <c r="F43" s="120" t="str">
        <f t="shared" si="3"/>
        <v>Evans</v>
      </c>
      <c r="G43" s="121" t="str">
        <f t="shared" si="4"/>
        <v>Eva Fresh Bar Soap 150g x 48</v>
      </c>
      <c r="H43" s="122" cm="1">
        <f t="array" ref="H43">SUMPRODUCT(('Orders - December 2020'!$H$2:$H$2047='Worksheet 2'!G43) * ('Orders - December 2020'!$I$2:$I$2047) * ('Orders - December 2020'!$J$2:$J$2047))</f>
        <v>3600</v>
      </c>
      <c r="I43" s="123">
        <f>RANK(H43,$H$18:$H$174,0)</f>
        <v>152</v>
      </c>
      <c r="K43" s="114" t="str">
        <v>Sosaco Nigeria Limited</v>
      </c>
      <c r="L43" s="112">
        <f t="shared" si="5"/>
        <v>208070</v>
      </c>
      <c r="M43" s="115">
        <f>RANK(L43,$L$18:$L$49,0)</f>
        <v>21</v>
      </c>
      <c r="O43" s="278" t="s">
        <v>1360</v>
      </c>
      <c r="P43" s="279">
        <f>COUNTIFS('Orders - December 2020'!$R2:$R2047,"&lt;7:00:00 AM",'Orders - December 2020'!$O$2:$O$2047,'Worksheet 2'!P$42)</f>
        <v>20</v>
      </c>
      <c r="Q43" s="279">
        <f>COUNTIFS('Orders - December 2020'!$R2:$R2047,"&lt;7:00:00 AM",'Orders - December 2020'!$O$2:$O$2047,'Worksheet 2'!Q$42)</f>
        <v>9</v>
      </c>
      <c r="R43" s="279">
        <f>COUNTIFS('Orders - December 2020'!$R2:$R2047,"&lt;7:00:00 AM",'Orders - December 2020'!$O$2:$O$2047,'Worksheet 2'!R$42)</f>
        <v>1</v>
      </c>
      <c r="S43" s="279">
        <f>COUNTIFS('Orders - December 2020'!$R2:$R2047,"&lt;7:00:00 AM",'Orders - December 2020'!$O$2:$O$2047,'Worksheet 2'!S$42)</f>
        <v>0</v>
      </c>
      <c r="T43" s="280">
        <f>SUM(P43:S43)</f>
        <v>30</v>
      </c>
      <c r="AD43" t="str">
        <v>Silver Destiny</v>
      </c>
      <c r="AE43" t="str">
        <v>SMA Gold Follow on Mpwdr Can 12 x 400g x4</v>
      </c>
      <c r="AF43" t="str">
        <f t="shared" si="1"/>
        <v>Silver Destiny-SMA Gold Follow on Mpwdr Can 12 x 400g x4</v>
      </c>
      <c r="AG43" t="str">
        <v>Gods  prosper-Molfix Small Mini(3-6 kg) by 10, pack of 12</v>
      </c>
      <c r="AH43">
        <f t="shared" si="2"/>
        <v>1</v>
      </c>
    </row>
    <row r="44" spans="4:34">
      <c r="D44" t="str">
        <v>Hayat Kimya Nigeria Limited-Molfix Small Midi(4-9 kg) by 9, pack of 10</v>
      </c>
      <c r="E44" t="str">
        <v>Procter and Gamble-Always Ultra Duo - Blue 8 x 14</v>
      </c>
      <c r="F44" s="120" t="str">
        <f t="shared" si="3"/>
        <v>Procter and Gamble</v>
      </c>
      <c r="G44" s="121" t="str">
        <f t="shared" si="4"/>
        <v>Always Ultra Duo - Blue 8 x 14</v>
      </c>
      <c r="H44" s="122" cm="1">
        <f t="array" ref="H44">SUMPRODUCT(('Orders - December 2020'!$H$2:$H$2047='Worksheet 2'!G44) * ('Orders - December 2020'!$I$2:$I$2047) * ('Orders - December 2020'!$J$2:$J$2047))</f>
        <v>5500</v>
      </c>
      <c r="I44" s="123">
        <f>RANK(H44,$H$18:$H$174,0)</f>
        <v>141</v>
      </c>
      <c r="K44" s="114" t="str">
        <v>Unimer S.A</v>
      </c>
      <c r="L44" s="112">
        <f t="shared" si="5"/>
        <v>707850</v>
      </c>
      <c r="M44" s="115">
        <f>RANK(L44,$L$18:$L$49,0)</f>
        <v>11</v>
      </c>
      <c r="O44" s="281" t="s">
        <v>1364</v>
      </c>
      <c r="P44" s="282">
        <f>COUNTIFS('Orders - December 2020'!$R$2:$R$2047,"&gt;=7:00:00 AM",'Orders - December 2020'!$R$2:$R$2047,"&lt;11:00:00 AM",'Orders - December 2020'!$O$2:$O$2047,'Worksheet 2'!P$42)</f>
        <v>92</v>
      </c>
      <c r="Q44" s="282">
        <f>COUNTIFS('Orders - December 2020'!$R$2:$R$2047,"&gt;=7:00:00 AM",'Orders - December 2020'!$R$2:$R$2047,"&lt;11:00:00 AM",'Orders - December 2020'!$O$2:$O$2047,'Worksheet 2'!Q$42)</f>
        <v>262</v>
      </c>
      <c r="R44" s="282">
        <f>COUNTIFS('Orders - December 2020'!$R$2:$R$2047,"&gt;=7:00:00 AM",'Orders - December 2020'!$R$2:$R$2047,"&lt;11:00:00 AM",'Orders - December 2020'!$O$2:$O$2047,'Worksheet 2'!R$42)</f>
        <v>5</v>
      </c>
      <c r="S44" s="282">
        <f>COUNTIFS('Orders - December 2020'!$R$2:$R$2047,"&gt;=7:00:00 AM",'Orders - December 2020'!$R$2:$R$2047,"&lt;11:00:00 AM",'Orders - December 2020'!$O$2:$O$2047,'Worksheet 2'!S$42)</f>
        <v>0</v>
      </c>
      <c r="T44" s="283">
        <f t="shared" ref="T44:T47" si="8">SUM(P44:S44)</f>
        <v>359</v>
      </c>
      <c r="AD44" t="str">
        <v>K &amp; P Provision Minimarts</v>
      </c>
      <c r="AE44" t="str">
        <v>Molfix Small Maxi(7-18 kg) by 8, pack of 10</v>
      </c>
      <c r="AF44" t="str">
        <f t="shared" si="1"/>
        <v>K &amp; P Provision Minimarts-Molfix Small Maxi(7-18 kg) by 8, pack of 10</v>
      </c>
      <c r="AG44" t="str">
        <v>Gods  prosper-Molfix Jumbo Maxi(7-18 kg) by 80</v>
      </c>
      <c r="AH44">
        <f t="shared" si="2"/>
        <v>1</v>
      </c>
    </row>
    <row r="45" spans="4:34">
      <c r="D45" t="str">
        <v>Hayat Kimya Nigeria Limited-Molfix Small Mini(3-6 kg) by 10, pack of 12</v>
      </c>
      <c r="E45" t="str">
        <v>Unilever Nigeria Plc-Lux Soft Caress 96 X 65g</v>
      </c>
      <c r="F45" s="120" t="str">
        <f t="shared" si="3"/>
        <v>Unilever Nigeria Plc</v>
      </c>
      <c r="G45" s="121" t="str">
        <f t="shared" si="4"/>
        <v>Lux Soft Caress 96 X 65g</v>
      </c>
      <c r="H45" s="122" cm="1">
        <f t="array" ref="H45">SUMPRODUCT(('Orders - December 2020'!$H$2:$H$2047='Worksheet 2'!G45) * ('Orders - December 2020'!$I$2:$I$2047) * ('Orders - December 2020'!$J$2:$J$2047))</f>
        <v>20875</v>
      </c>
      <c r="I45" s="123">
        <f>RANK(H45,$H$18:$H$174,0)</f>
        <v>117</v>
      </c>
      <c r="K45" s="114" t="str">
        <v>Henkel Expand Global</v>
      </c>
      <c r="L45" s="112">
        <f t="shared" si="5"/>
        <v>464500</v>
      </c>
      <c r="M45" s="115">
        <f>RANK(L45,$L$18:$L$49,0)</f>
        <v>16</v>
      </c>
      <c r="O45" s="281" t="s">
        <v>1361</v>
      </c>
      <c r="P45" s="282">
        <f>COUNTIFS('Orders - December 2020'!$R$2:$R$2047,"&gt;11:00:00 AM",'Orders - December 2020'!$R$2:$R$2047,"&lt;3:00:00 PM",'Orders - December 2020'!$O$2:$O$2047,'Worksheet 2'!P$42)</f>
        <v>142</v>
      </c>
      <c r="Q45" s="282">
        <f>COUNTIFS('Orders - December 2020'!$R$2:$R$2047,"&gt;=11:00:00 AM",'Orders - December 2020'!$R$2:$R$2047,"&lt;3:00:00 PM",'Orders - December 2020'!$O$2:$O$2047,'Worksheet 2'!Q$42)</f>
        <v>421</v>
      </c>
      <c r="R45" s="282">
        <f>COUNTIFS('Orders - December 2020'!$R$2:$R$2047,"&gt;=11:00:00 AM",'Orders - December 2020'!$R$2:$R$2047,"&lt;3:00:00 PM",'Orders - December 2020'!$O$2:$O$2047,'Worksheet 2'!R$42)</f>
        <v>15</v>
      </c>
      <c r="S45" s="282">
        <f>COUNTIFS('Orders - December 2020'!$R$2:$R$2047,"&gt;=11:00:00 AM",'Orders - December 2020'!$R$2:$R$2047,"&lt;3:00:00 PM",'Orders - December 2020'!$O$2:$O$2047,'Worksheet 2'!S$42)</f>
        <v>0</v>
      </c>
      <c r="T45" s="283">
        <f t="shared" si="8"/>
        <v>578</v>
      </c>
      <c r="AD45" t="str">
        <v>K &amp; P Provision Minimarts</v>
      </c>
      <c r="AE45" t="str">
        <v>Molfix Small Midi(4-9 kg) by 9, pack of 10</v>
      </c>
      <c r="AF45" t="str">
        <f t="shared" si="1"/>
        <v>K &amp; P Provision Minimarts-Molfix Small Midi(4-9 kg) by 9, pack of 10</v>
      </c>
      <c r="AG45" t="str">
        <v>Daves Supermarket-Molfix Twin Mini(3-6 kg) by 40, pack of 4</v>
      </c>
      <c r="AH45">
        <f t="shared" si="2"/>
        <v>1</v>
      </c>
    </row>
    <row r="46" spans="4:34">
      <c r="D46" t="str">
        <v>Hayat Kimya Nigeria Limited-Molfix Small Midi(4-9 kg) by 9, pack of 10</v>
      </c>
      <c r="E46" t="str">
        <v>FrieslandCampina WAMCO Nigeria-Three Crowns Instant Filled Milk Powder Sachet 320g x 12</v>
      </c>
      <c r="F46" s="120" t="str">
        <f t="shared" si="3"/>
        <v>FrieslandCampina WAMCO Nigeria</v>
      </c>
      <c r="G46" s="121" t="str">
        <f t="shared" si="4"/>
        <v>Three Crowns Instant Filled Milk Powder Sachet 320g x 12</v>
      </c>
      <c r="H46" s="122" cm="1">
        <f t="array" ref="H46">SUMPRODUCT(('Orders - December 2020'!$H$2:$H$2047='Worksheet 2'!G46) * ('Orders - December 2020'!$I$2:$I$2047) * ('Orders - December 2020'!$J$2:$J$2047))</f>
        <v>308000</v>
      </c>
      <c r="I46" s="123">
        <f>RANK(H46,$H$18:$H$174,0)</f>
        <v>28</v>
      </c>
      <c r="K46" s="114" t="str">
        <v>Limited</v>
      </c>
      <c r="L46" s="112">
        <f t="shared" si="5"/>
        <v>84280</v>
      </c>
      <c r="M46" s="115">
        <f>RANK(L46,$L$18:$L$49,0)</f>
        <v>25</v>
      </c>
      <c r="O46" s="281" t="s">
        <v>1362</v>
      </c>
      <c r="P46" s="282">
        <f>COUNTIFS('Orders - December 2020'!$R$2:$R$2047,"&gt;3:00:00 PM",'Orders - December 2020'!$R$2:$R$2047,"&lt;8:00:00 PM",'Orders - December 2020'!$O$2:$O$2047,'Worksheet 2'!P$42)</f>
        <v>244</v>
      </c>
      <c r="Q46" s="282">
        <f>COUNTIFS('Orders - December 2020'!$R$2:$R$2047,"&gt;=3:00:00 PM",'Orders - December 2020'!$R$2:$R$2047,"&lt;8:00:00 PM",'Orders - December 2020'!$O$2:$O$2047,'Worksheet 2'!Q$42)</f>
        <v>692</v>
      </c>
      <c r="R46" s="282">
        <f>COUNTIFS('Orders - December 2020'!$R$2:$R$2047,"&gt;=3:00:00 PM",'Orders - December 2020'!$R$2:$R$2047,"&lt;8:00:00 PM",'Orders - December 2020'!$O$2:$O$2047,'Worksheet 2'!R$42)</f>
        <v>12</v>
      </c>
      <c r="S46" s="282">
        <f>COUNTIFS('Orders - December 2020'!$R$2:$R$2047,"&gt;=3:00:00 PM",'Orders - December 2020'!$R$2:$R$2047,"&lt;8:00:00 PM",'Orders - December 2020'!$O$2:$O$2047,'Worksheet 2'!S$42)</f>
        <v>6</v>
      </c>
      <c r="T46" s="283">
        <f t="shared" si="8"/>
        <v>954</v>
      </c>
      <c r="AD46" t="str">
        <v>David Minimart</v>
      </c>
      <c r="AE46" t="str">
        <v>SMA Gold Follow on Mpwdr Can 12 x 400g x4</v>
      </c>
      <c r="AF46" t="str">
        <f t="shared" si="1"/>
        <v>David Minimart-SMA Gold Follow on Mpwdr Can 12 x 400g x4</v>
      </c>
      <c r="AG46" t="str">
        <v>Daves Supermarket-Molfix Small Maxi(7-18 kg) by 8, pack of 10</v>
      </c>
      <c r="AH46">
        <f t="shared" si="2"/>
        <v>1</v>
      </c>
    </row>
    <row r="47" spans="4:34" ht="15" thickBot="1">
      <c r="D47" t="str">
        <v>FrieslandCampina WAMCO Nigeria-My Boy Eldorin Infant Formula 454g x 12</v>
      </c>
      <c r="E47" t="str">
        <v>Nestle Nigeria Plc-Milo Activ-Go Sachet 400g x 10 + (20g x 10 Free)</v>
      </c>
      <c r="F47" s="120" t="str">
        <f t="shared" si="3"/>
        <v>Nestle Nigeria Plc</v>
      </c>
      <c r="G47" s="121" t="str">
        <f t="shared" si="4"/>
        <v>Milo Activ-Go Sachet 400g x 10 + (20g x 10 Free)</v>
      </c>
      <c r="H47" s="122" cm="1">
        <f t="array" ref="H47">SUMPRODUCT(('Orders - December 2020'!$H$2:$H$2047='Worksheet 2'!G47) * ('Orders - December 2020'!$I$2:$I$2047) * ('Orders - December 2020'!$J$2:$J$2047))</f>
        <v>1304800</v>
      </c>
      <c r="I47" s="123">
        <f>RANK(H47,$H$18:$H$174,0)</f>
        <v>4</v>
      </c>
      <c r="K47" s="114" t="str">
        <v>Eko Supreme Ltd</v>
      </c>
      <c r="L47" s="112">
        <f t="shared" si="5"/>
        <v>2742290</v>
      </c>
      <c r="M47" s="115">
        <f>RANK(L47,$L$18:$L$49,0)</f>
        <v>5</v>
      </c>
      <c r="O47" s="284" t="s">
        <v>1363</v>
      </c>
      <c r="P47" s="285">
        <f>COUNTIFS('Orders - December 2020'!$R$2:$R$2047,"&gt;=8:00:00 PM",'Orders - December 2020'!$R$2:$R$2047,"&lt;11:59:59 PM",'Orders - December 2020'!$O$2:$O$2047,'Worksheet 2'!P$42)</f>
        <v>108</v>
      </c>
      <c r="Q47" s="285">
        <f>COUNTIFS('Orders - December 2020'!$R$2:$R$2047,"&gt;=8:00:00 PM",'Orders - December 2020'!$R$2:$R$2047,"&lt;11:59:59 PM",'Orders - December 2020'!$O$2:$O$2047,'Worksheet 2'!Q$42)</f>
        <v>17</v>
      </c>
      <c r="R47" s="285">
        <f>COUNTIFS('Orders - December 2020'!$R$2:$R$2047,"&gt;=8:00:00 PM",'Orders - December 2020'!$R$2:$R$2047,"&lt;11:59:59 PM",'Orders - December 2020'!$O$2:$O$2047,'Worksheet 2'!R$42)</f>
        <v>0</v>
      </c>
      <c r="S47" s="285">
        <f>COUNTIFS('Orders - December 2020'!$R$2:$R$2047,"&gt;=8:00:00 PM",'Orders - December 2020'!$R$2:$R$2047,"&lt;11:59:59 PM",'Orders - December 2020'!$O$2:$O$2047,'Worksheet 2'!S$42)</f>
        <v>0</v>
      </c>
      <c r="T47" s="286">
        <f t="shared" si="8"/>
        <v>125</v>
      </c>
      <c r="AD47" t="str">
        <v>Rodam Enterprises</v>
      </c>
      <c r="AE47" t="str">
        <v>Molfix Small Midi(4-9 kg) by 9, pack of 10</v>
      </c>
      <c r="AF47" t="str">
        <f t="shared" si="1"/>
        <v>Rodam Enterprises-Molfix Small Midi(4-9 kg) by 9, pack of 10</v>
      </c>
      <c r="AG47" t="str">
        <v>Daves Supermarket-Molfix Small Midi(4-9 kg) by 9, pack of 10</v>
      </c>
      <c r="AH47">
        <f t="shared" si="2"/>
        <v>1</v>
      </c>
    </row>
    <row r="48" spans="4:34" ht="15" thickBot="1">
      <c r="D48" t="str">
        <v>Hayat Kimya Nigeria Limited-Molfix Small Mini(3-6 kg) by 10, pack of 12</v>
      </c>
      <c r="E48" t="str">
        <v>Nestle Nigeria Plc-Milo Sachet 20g x 240</v>
      </c>
      <c r="F48" s="120" t="str">
        <f t="shared" si="3"/>
        <v>Nestle Nigeria Plc</v>
      </c>
      <c r="G48" s="121" t="str">
        <f t="shared" si="4"/>
        <v>Milo Sachet 20g x 240</v>
      </c>
      <c r="H48" s="122" cm="1">
        <f t="array" ref="H48">SUMPRODUCT(('Orders - December 2020'!$H$2:$H$2047='Worksheet 2'!G48) * ('Orders - December 2020'!$I$2:$I$2047) * ('Orders - December 2020'!$J$2:$J$2047))</f>
        <v>3732440</v>
      </c>
      <c r="I48" s="123">
        <f>RANK(H48,$H$18:$H$174,0)</f>
        <v>1</v>
      </c>
      <c r="K48" s="114" t="str">
        <v>Extreme Manufacturing Nig Ltd</v>
      </c>
      <c r="L48" s="112">
        <f t="shared" si="5"/>
        <v>620700</v>
      </c>
      <c r="M48" s="115">
        <f>RANK(L48,$L$18:$L$49,0)</f>
        <v>13</v>
      </c>
      <c r="O48" s="287" t="s">
        <v>1351</v>
      </c>
      <c r="P48" s="288">
        <f>SUM(P43:P47)</f>
        <v>606</v>
      </c>
      <c r="Q48" s="288">
        <f t="shared" ref="Q48:S48" si="9">SUM(Q43:Q47)</f>
        <v>1401</v>
      </c>
      <c r="R48" s="288">
        <f t="shared" si="9"/>
        <v>33</v>
      </c>
      <c r="S48" s="288">
        <f t="shared" si="9"/>
        <v>6</v>
      </c>
      <c r="T48" s="289"/>
      <c r="AD48" t="str">
        <v>Rodam Enterprises</v>
      </c>
      <c r="AE48" t="str">
        <v>Molfix Small Maxi(7-18 kg) by 8, pack of 10</v>
      </c>
      <c r="AF48" t="str">
        <f t="shared" si="1"/>
        <v>Rodam Enterprises-Molfix Small Maxi(7-18 kg) by 8, pack of 10</v>
      </c>
      <c r="AG48" t="str">
        <v>Daves Supermarket-Molfix Jumbo Maxi(7-18 kg) by 80</v>
      </c>
      <c r="AH48">
        <f t="shared" si="2"/>
        <v>1</v>
      </c>
    </row>
    <row r="49" spans="4:34">
      <c r="D49" t="str">
        <v>Hayat Kimya Nigeria Limited-Molfix Jumbo Maxi(7-18 kg) by 80</v>
      </c>
      <c r="E49" t="str">
        <v>Nestle Nigeria Plc-Nestle Golden Morn 450g x 12</v>
      </c>
      <c r="F49" s="120" t="str">
        <f t="shared" si="3"/>
        <v>Nestle Nigeria Plc</v>
      </c>
      <c r="G49" s="121" t="str">
        <f t="shared" si="4"/>
        <v>Nestle Golden Morn 450g x 12</v>
      </c>
      <c r="H49" s="122" cm="1">
        <f t="array" ref="H49">SUMPRODUCT(('Orders - December 2020'!$H$2:$H$2047='Worksheet 2'!G49) * ('Orders - December 2020'!$I$2:$I$2047) * ('Orders - December 2020'!$J$2:$J$2047))</f>
        <v>560612.5</v>
      </c>
      <c r="I49" s="123">
        <f>RANK(H49,$H$18:$H$174,0)</f>
        <v>15</v>
      </c>
      <c r="K49" s="114" t="str">
        <v>Nourdm Global</v>
      </c>
      <c r="L49" s="112">
        <f t="shared" si="5"/>
        <v>38650</v>
      </c>
      <c r="M49" s="115">
        <f>RANK(L49,$L$18:$L$49,0)</f>
        <v>29</v>
      </c>
      <c r="AD49" t="str">
        <v>Gods  prosper</v>
      </c>
      <c r="AE49" t="str">
        <v>Molfix Small Mini(3-6 kg) by 10, pack of 12</v>
      </c>
      <c r="AF49" t="str">
        <f t="shared" si="1"/>
        <v>Gods  prosper-Molfix Small Mini(3-6 kg) by 10, pack of 12</v>
      </c>
      <c r="AG49" t="str">
        <v>Grandy Minimarts-Molfix Jumbo Midi(4-9 Kg) x 88 x 3</v>
      </c>
      <c r="AH49">
        <f t="shared" si="2"/>
        <v>2</v>
      </c>
    </row>
    <row r="50" spans="4:34" ht="18.600000000000001" thickBot="1">
      <c r="D50" t="str">
        <v>Hayat Kimya Nigeria Limited-Molfix Jumbo Midi(4-9 Kg) x 88 x 3</v>
      </c>
      <c r="E50" t="str">
        <v>Promasidor-Cowbell Chocolate Sachet 20g x 26 x 10</v>
      </c>
      <c r="F50" s="120" t="str">
        <f t="shared" si="3"/>
        <v>Promasidor</v>
      </c>
      <c r="G50" s="121" t="str">
        <f t="shared" si="4"/>
        <v>Cowbell Chocolate Sachet 20g x 26 x 10</v>
      </c>
      <c r="H50" s="122" cm="1">
        <f t="array" ref="H50">SUMPRODUCT(('Orders - December 2020'!$H$2:$H$2047='Worksheet 2'!G50) * ('Orders - December 2020'!$I$2:$I$2047) * ('Orders - December 2020'!$J$2:$J$2047))</f>
        <v>296400</v>
      </c>
      <c r="I50" s="123">
        <f>RANK(H50,$H$18:$H$174,0)</f>
        <v>30</v>
      </c>
      <c r="K50" s="106" t="s">
        <v>1351</v>
      </c>
      <c r="L50" s="101">
        <f>SUM(L18:L49)</f>
        <v>32655577</v>
      </c>
      <c r="T50" s="292" t="s">
        <v>1422</v>
      </c>
      <c r="U50" s="292"/>
      <c r="V50" s="292"/>
      <c r="W50" s="292"/>
      <c r="AD50" t="str">
        <v>Gods  prosper</v>
      </c>
      <c r="AE50" t="str">
        <v>Molfix Jumbo Maxi(7-18 kg) by 80</v>
      </c>
      <c r="AF50" t="str">
        <f t="shared" si="1"/>
        <v>Gods  prosper-Molfix Jumbo Maxi(7-18 kg) by 80</v>
      </c>
      <c r="AG50" t="str">
        <v>Ekeson Minimart-My Boy Eldorin Infant Formula 454g x 12</v>
      </c>
      <c r="AH50">
        <f t="shared" si="2"/>
        <v>2</v>
      </c>
    </row>
    <row r="51" spans="4:34" ht="28.8">
      <c r="D51" t="str">
        <v>Hayat Kimya Nigeria Limited-Molfix Twin Maxi(7-18 kg) by 32, pack of 4</v>
      </c>
      <c r="E51" t="str">
        <v>Fastizers Food Confectionery-Nibit Mini Snacks Chocolate Cookies 60g x 72</v>
      </c>
      <c r="F51" s="120" t="str">
        <f t="shared" si="3"/>
        <v>Fastizers Food Confectionery</v>
      </c>
      <c r="G51" s="121" t="str">
        <f t="shared" si="4"/>
        <v>Nibit Mini Snacks Chocolate Cookies 60g x 72</v>
      </c>
      <c r="H51" s="122" cm="1">
        <f t="array" ref="H51">SUMPRODUCT(('Orders - December 2020'!$H$2:$H$2047='Worksheet 2'!G51) * ('Orders - December 2020'!$I$2:$I$2047) * ('Orders - December 2020'!$J$2:$J$2047))</f>
        <v>121500</v>
      </c>
      <c r="I51" s="123">
        <f>RANK(H51,$H$18:$H$174,0)</f>
        <v>55</v>
      </c>
      <c r="O51" s="165" t="s">
        <v>15</v>
      </c>
      <c r="P51" s="94" t="s">
        <v>1369</v>
      </c>
      <c r="Q51" s="94" t="s">
        <v>1370</v>
      </c>
      <c r="R51" s="95"/>
      <c r="T51" s="293" t="s">
        <v>15</v>
      </c>
      <c r="U51" s="293" t="s">
        <v>1310</v>
      </c>
      <c r="V51" s="293" t="s">
        <v>1372</v>
      </c>
      <c r="W51" s="296" t="s">
        <v>1423</v>
      </c>
      <c r="AD51" t="str">
        <v>Daves Supermarket</v>
      </c>
      <c r="AE51" t="str">
        <v>Molfix Twin Mini(3-6 kg) by 40, pack of 4</v>
      </c>
      <c r="AF51" t="str">
        <f t="shared" si="1"/>
        <v>Daves Supermarket-Molfix Twin Mini(3-6 kg) by 40, pack of 4</v>
      </c>
      <c r="AG51" t="str">
        <v>Temiloluwa Minimart-Molfix Small Mini(3-6 kg) by 10, pack of 12</v>
      </c>
      <c r="AH51">
        <f t="shared" si="2"/>
        <v>2</v>
      </c>
    </row>
    <row r="52" spans="4:34" ht="15" thickBot="1">
      <c r="D52" t="str">
        <v>FrieslandCampina WAMCO Nigeria-My Boy Eldorin Infant Formula 454g x 12</v>
      </c>
      <c r="E52" t="str">
        <v>FrieslandCampina WAMCO Nigeria-Peak Yoghurt 315ml Orange</v>
      </c>
      <c r="F52" s="120" t="str">
        <f t="shared" si="3"/>
        <v>FrieslandCampina WAMCO Nigeria</v>
      </c>
      <c r="G52" s="121" t="str">
        <f t="shared" si="4"/>
        <v>Peak Yoghurt 315ml Orange</v>
      </c>
      <c r="H52" s="122" cm="1">
        <f t="array" ref="H52">SUMPRODUCT(('Orders - December 2020'!$H$2:$H$2047='Worksheet 2'!G52) * ('Orders - December 2020'!$I$2:$I$2047) * ('Orders - December 2020'!$J$2:$J$2047))</f>
        <v>18600</v>
      </c>
      <c r="I52" s="123">
        <f>RANK(H52,$H$18:$H$174,0)</f>
        <v>119</v>
      </c>
      <c r="O52" s="164" t="str" cm="1">
        <f t="array" ref="O52:O61">PROPER(_xlfn.UNIQUE(_xlfn._xlws.FILTER('Orders - December 2020'!D2:D2047,'Orders - December 2020'!F2:F2047='Orders - December 2020'!F1526)))</f>
        <v>Olam Group Nigeria</v>
      </c>
      <c r="P52" s="166" cm="1">
        <f t="array" ref="P52:P61">SUMIFS('Orders - December 2020'!$I$2:$I$2047,'Orders - December 2020'!$K$2:$K$2047,'Orders - December 2020'!$K$2,'Orders - December 2020'!$F$2:$F$2047,'Orders - December 2020'!$F$1522,'Orders - December 2020'!D2:D2047,_xlfn.ANCHORARRAY('Worksheet 2'!O52))</f>
        <v>90.5</v>
      </c>
      <c r="Q52" s="166" cm="1">
        <f t="array" ref="Q52:Q61">SUMIFS('Orders - December 2020'!$Q$2:$Q$2047,'Orders - December 2020'!$K$2:$K$2047,'Orders - December 2020'!$K$2,'Orders - December 2020'!$F$2:$F$2047,'Orders - December 2020'!$F$1522,'Orders - December 2020'!$D$2:$D$2047,_xlfn.ANCHORARRAY(O52))</f>
        <v>412700</v>
      </c>
      <c r="R52" s="95">
        <f>RANK(Q52,_xlfn.ANCHORARRAY($Q$52),0)</f>
        <v>2</v>
      </c>
      <c r="S52" s="93">
        <v>1</v>
      </c>
      <c r="T52" s="293" t="str" cm="1">
        <f t="array" ref="T52">_xlfn.XLOOKUP(S52,$R$52:$R$61,_xlfn.ANCHORARRAY($O$52))</f>
        <v>Flour Mills Of Nigeria</v>
      </c>
      <c r="U52" s="297" t="str">
        <f>IFERROR(INDEX(L$54:L$86, MATCH(_xlfn.MAXIFS(M$54:M$86, K$54:K$86, T52), M$54:M$86, 0)), "")</f>
        <v>Golden Penny Spaghetti 500G X 20</v>
      </c>
      <c r="V52" s="294" cm="1">
        <f t="array" ref="V52">_xlfn.XLOOKUP(U52,_xlfn.ANCHORARRAY($L$54),$M$54:$M$86,0,0)</f>
        <v>896750</v>
      </c>
      <c r="W52" s="295">
        <f>V52/Q54</f>
        <v>0.39181931089174665</v>
      </c>
      <c r="AD52" t="str">
        <v>Daves Supermarket</v>
      </c>
      <c r="AE52" t="str">
        <v>Molfix Small Maxi(7-18 kg) by 8, pack of 10</v>
      </c>
      <c r="AF52" t="str">
        <f t="shared" si="1"/>
        <v>Daves Supermarket-Molfix Small Maxi(7-18 kg) by 8, pack of 10</v>
      </c>
      <c r="AG52" t="str">
        <v>Temiloluwa Minimart-Molfix Small Midi(4-9 kg) by 9, pack of 10</v>
      </c>
      <c r="AH52">
        <f t="shared" si="2"/>
        <v>1</v>
      </c>
    </row>
    <row r="53" spans="4:34">
      <c r="D53" t="str">
        <v>FrieslandCampina WAMCO Nigeria-My Boy Eldorin Infant Formula 454g x 12</v>
      </c>
      <c r="E53" t="str">
        <v>Nasco-Nasco Cornflakes Original Sachet 30g x 36</v>
      </c>
      <c r="F53" s="120" t="str">
        <f t="shared" si="3"/>
        <v>Nasco</v>
      </c>
      <c r="G53" s="121" t="str">
        <f t="shared" si="4"/>
        <v>Nasco Cornflakes Original Sachet 30g x 36</v>
      </c>
      <c r="H53" s="122" cm="1">
        <f t="array" ref="H53">SUMPRODUCT(('Orders - December 2020'!$H$2:$H$2047='Worksheet 2'!G53) * ('Orders - December 2020'!$I$2:$I$2047) * ('Orders - December 2020'!$J$2:$J$2047))</f>
        <v>356000</v>
      </c>
      <c r="I53" s="123">
        <f>RANK(H53,$H$18:$H$174,0)</f>
        <v>25</v>
      </c>
      <c r="K53" s="96" t="s">
        <v>15</v>
      </c>
      <c r="L53" s="97" t="s">
        <v>1356</v>
      </c>
      <c r="M53" s="98" t="s">
        <v>1371</v>
      </c>
      <c r="O53" s="164" t="str">
        <v>Anhui Qiangwang Food Ltd</v>
      </c>
      <c r="P53" s="166">
        <v>8</v>
      </c>
      <c r="Q53" s="166">
        <v>76800</v>
      </c>
      <c r="R53" s="95">
        <f t="shared" ref="R53:R61" si="10">RANK(Q53,_xlfn.ANCHORARRAY($Q$52),0)</f>
        <v>7</v>
      </c>
      <c r="S53" s="93">
        <v>2</v>
      </c>
      <c r="T53" s="293" t="str" cm="1">
        <f t="array" ref="T53">_xlfn.XLOOKUP(S53,$R$52:$R$61,_xlfn.ANCHORARRAY($O$52))</f>
        <v>Olam Group Nigeria</v>
      </c>
      <c r="U53" s="297" t="str">
        <f>IFERROR(INDEX(L$54:L$86, MATCH(_xlfn.MAXIFS(M$54:M$86, K$54:K$86, T53), M$54:M$86, 0)), "")</f>
        <v>Tasty Tom Sachet 65G X 50</v>
      </c>
      <c r="V53" s="294" cm="1">
        <f t="array" ref="V53">_xlfn.XLOOKUP(U53,_xlfn.ANCHORARRAY($L$54),$M$54:$M$86,0,0)</f>
        <v>371300</v>
      </c>
      <c r="W53" s="295">
        <f>V53/Q52</f>
        <v>0.89968500121153383</v>
      </c>
      <c r="AD53" t="str">
        <v>Daves Supermarket</v>
      </c>
      <c r="AE53" t="str">
        <v>Molfix Small Midi(4-9 kg) by 9, pack of 10</v>
      </c>
      <c r="AF53" t="str">
        <f t="shared" si="1"/>
        <v>Daves Supermarket-Molfix Small Midi(4-9 kg) by 9, pack of 10</v>
      </c>
      <c r="AG53" t="str">
        <v>Iyawo Minimart-My Boy Eldorin Infant Formula 454g x 12</v>
      </c>
      <c r="AH53">
        <f t="shared" si="2"/>
        <v>2</v>
      </c>
    </row>
    <row r="54" spans="4:34">
      <c r="D54" t="str">
        <v>FrieslandCampina WAMCO Nigeria-My Boy Eldorin Infant Formula 454g x 12</v>
      </c>
      <c r="E54" t="str">
        <v>Fastizers Food Confectionery-Nibit Mini Snacks Milky Cookies 60g x 72</v>
      </c>
      <c r="F54" s="120" t="str">
        <f t="shared" si="3"/>
        <v>Fastizers Food Confectionery</v>
      </c>
      <c r="G54" s="121" t="str">
        <f t="shared" si="4"/>
        <v>Nibit Mini Snacks Milky Cookies 60g x 72</v>
      </c>
      <c r="H54" s="122" cm="1">
        <f t="array" ref="H54">SUMPRODUCT(('Orders - December 2020'!$H$2:$H$2047='Worksheet 2'!G54) * ('Orders - December 2020'!$I$2:$I$2047) * ('Orders - December 2020'!$J$2:$J$2047))</f>
        <v>124500</v>
      </c>
      <c r="I54" s="123">
        <f>RANK(H54,$H$18:$H$174,0)</f>
        <v>53</v>
      </c>
      <c r="K54" s="298" t="str">
        <f>_xlfn.XLOOKUP(L54,'Orders - December 2020'!$H$2:$H$1547,'Orders - December 2020'!$D$2:$D$1547,0,0)</f>
        <v>Olam Group Nigeria</v>
      </c>
      <c r="L54" s="299" t="str" cm="1">
        <f t="array" ref="L54:L86">PROPER(_xlfn.UNIQUE(_xlfn._xlws.FILTER('Orders - December 2020'!H14:H2059,'Orders - December 2020'!F14:F2059='Orders - December 2020'!F1538)))</f>
        <v>Tasty Tom Sachet 65G X 50</v>
      </c>
      <c r="M54" s="300">
        <f>SUMIFS('Orders - December 2020'!$Q$2:$Q$2047,'Orders - December 2020'!$K$2:$K$2047,'Orders - December 2020'!$K$2,'Orders - December 2020'!$H$2:$H$2047,'Worksheet 2'!L54)</f>
        <v>371300</v>
      </c>
      <c r="O54" s="167" t="str">
        <v>Flour Mills Of Nigeria</v>
      </c>
      <c r="P54" s="166">
        <v>625.25</v>
      </c>
      <c r="Q54" s="166">
        <v>2288682.5</v>
      </c>
      <c r="R54" s="95">
        <f t="shared" si="10"/>
        <v>1</v>
      </c>
      <c r="S54" s="93">
        <v>3</v>
      </c>
      <c r="T54" s="293" t="str" cm="1">
        <f t="array" ref="T54">_xlfn.XLOOKUP(S54,$R$52:$R$61,_xlfn.ANCHORARRAY($O$52))</f>
        <v>Sonia Foods Industries Ltd.</v>
      </c>
      <c r="U54" s="297" t="str">
        <f>IFERROR(INDEX(L$54:L$86, MATCH(_xlfn.MAXIFS(M$54:M$86, K$54:K$86, T54), M$54:M$86, 0)), "")</f>
        <v>Sonia Tomato Tin 400G X 24</v>
      </c>
      <c r="V54" s="294" cm="1">
        <f t="array" ref="V54">_xlfn.XLOOKUP(U54,_xlfn.ANCHORARRAY($L$54),$M$54:$M$86,0,0)</f>
        <v>234600</v>
      </c>
      <c r="W54" s="295">
        <f>V54/Q57</f>
        <v>0.60730002588661658</v>
      </c>
      <c r="AD54" t="str">
        <v>Daves Supermarket</v>
      </c>
      <c r="AE54" t="str">
        <v>Molfix Jumbo Maxi(7-18 kg) by 80</v>
      </c>
      <c r="AF54" t="str">
        <f t="shared" si="1"/>
        <v>Daves Supermarket-Molfix Jumbo Maxi(7-18 kg) by 80</v>
      </c>
      <c r="AG54" t="str">
        <v>Kuchys Place 2-Molfix Jumbo Maxi(7-18 kg) by 80</v>
      </c>
      <c r="AH54">
        <f t="shared" si="2"/>
        <v>1</v>
      </c>
    </row>
    <row r="55" spans="4:34">
      <c r="D55" t="str">
        <v>Nestle Nigeria Plc-SMA Gold Follow on Mpwdr Can 12 x 400g x4</v>
      </c>
      <c r="E55" t="str">
        <v>FrieslandCampina WAMCO Nigeria-Peak Nig Tray 160g x 24</v>
      </c>
      <c r="F55" s="120" t="str">
        <f t="shared" si="3"/>
        <v>FrieslandCampina WAMCO Nigeria</v>
      </c>
      <c r="G55" s="121" t="str">
        <f t="shared" si="4"/>
        <v>Peak Nig Tray 160g x 24</v>
      </c>
      <c r="H55" s="122" cm="1">
        <f t="array" ref="H55">SUMPRODUCT(('Orders - December 2020'!$H$2:$H$2047='Worksheet 2'!G55) * ('Orders - December 2020'!$I$2:$I$2047) * ('Orders - December 2020'!$J$2:$J$2047))</f>
        <v>272700</v>
      </c>
      <c r="I55" s="123">
        <f>RANK(H55,$H$18:$H$174,0)</f>
        <v>32</v>
      </c>
      <c r="K55" s="298" t="str">
        <f>_xlfn.XLOOKUP(L55,'Orders - December 2020'!$H$2:$H$1547,'Orders - December 2020'!$D$2:$D$1547,0,0)</f>
        <v>Anhui Qiangwang Food Ltd</v>
      </c>
      <c r="L55" s="301" t="str">
        <v>Tasty Cubes Chicken Flavour 100G X 80</v>
      </c>
      <c r="M55" s="300">
        <f>SUMIFS('Orders - December 2020'!$Q$2:$Q$2047,'Orders - December 2020'!$K$2:$K$2047,'Orders - December 2020'!$K$2,'Orders - December 2020'!$H$2:$H$2047,'Worksheet 2'!L55)</f>
        <v>38400</v>
      </c>
      <c r="O55" s="164" t="str">
        <v>Dufil Prima Foods Plc</v>
      </c>
      <c r="P55" s="166">
        <v>147</v>
      </c>
      <c r="Q55" s="166">
        <v>383370</v>
      </c>
      <c r="R55" s="95">
        <f t="shared" si="10"/>
        <v>4</v>
      </c>
      <c r="AD55" t="str">
        <v>Grandy Minimarts</v>
      </c>
      <c r="AE55" t="str">
        <v>Molfix Jumbo Midi(4-9 Kg) x 88 x 3</v>
      </c>
      <c r="AF55" t="str">
        <f t="shared" si="1"/>
        <v>Grandy Minimarts-Molfix Jumbo Midi(4-9 Kg) x 88 x 3</v>
      </c>
      <c r="AG55" t="str">
        <v>Kuchys Place 2-Molfix Jumbo Midi(4-9 Kg) x 88 x 3</v>
      </c>
      <c r="AH55">
        <f t="shared" si="2"/>
        <v>1</v>
      </c>
    </row>
    <row r="56" spans="4:34">
      <c r="D56" t="str">
        <v>Hayat Kimya Nigeria Limited-Molfix Small Maxi(7-18 kg) by 8, pack of 10</v>
      </c>
      <c r="E56" t="str">
        <v>Nestle Nigeria Plc-Milo Refill 200g x 24</v>
      </c>
      <c r="F56" s="120" t="str">
        <f t="shared" si="3"/>
        <v>Nestle Nigeria Plc</v>
      </c>
      <c r="G56" s="121" t="str">
        <f t="shared" si="4"/>
        <v>Milo Refill 200g x 24</v>
      </c>
      <c r="H56" s="122" cm="1">
        <f t="array" ref="H56">SUMPRODUCT(('Orders - December 2020'!$H$2:$H$2047='Worksheet 2'!G56) * ('Orders - December 2020'!$I$2:$I$2047) * ('Orders - December 2020'!$J$2:$J$2047))</f>
        <v>65450</v>
      </c>
      <c r="I56" s="123">
        <f>RANK(H56,$H$18:$H$174,0)</f>
        <v>79</v>
      </c>
      <c r="K56" s="298" t="str">
        <f>_xlfn.XLOOKUP(L56,'Orders - December 2020'!$H$2:$H$1547,'Orders - December 2020'!$D$2:$D$1547,0,0)</f>
        <v>Flour Mills of Nigeria</v>
      </c>
      <c r="L56" s="301" t="str">
        <v>Golden Penny Spaghetti 500G X 20</v>
      </c>
      <c r="M56" s="300">
        <f>SUMIFS('Orders - December 2020'!$Q$2:$Q$2047,'Orders - December 2020'!$K$2:$K$2047,'Orders - December 2020'!$K$2,'Orders - December 2020'!$H$2:$H$2047,'Worksheet 2'!L56)</f>
        <v>896750</v>
      </c>
      <c r="O56" s="164" t="str">
        <v>Vital</v>
      </c>
      <c r="P56" s="166">
        <v>13.5</v>
      </c>
      <c r="Q56" s="166">
        <v>63450</v>
      </c>
      <c r="R56" s="95">
        <f t="shared" si="10"/>
        <v>9</v>
      </c>
      <c r="AD56" t="str">
        <v>Ekeson Minimart</v>
      </c>
      <c r="AE56" t="str">
        <v>My Boy Eldorin Infant Formula 454g x 12</v>
      </c>
      <c r="AF56" t="str">
        <f t="shared" si="1"/>
        <v>Ekeson Minimart-My Boy Eldorin Infant Formula 454g x 12</v>
      </c>
      <c r="AG56" t="str">
        <v>Madam Harmony Minimarts-Molfix Small Mini(3-6 kg) by 10, pack of 12</v>
      </c>
      <c r="AH56">
        <f t="shared" si="2"/>
        <v>1</v>
      </c>
    </row>
    <row r="57" spans="4:34">
      <c r="D57" t="str">
        <v>Hayat Kimya Nigeria Limited-Molfix Small Midi(4-9 kg) by 9, pack of 10</v>
      </c>
      <c r="E57" t="str">
        <v>Nestle Nigeria Plc-Milo Activ-Go Sachet (800g + 100g Free) x 6</v>
      </c>
      <c r="F57" s="120" t="str">
        <f t="shared" si="3"/>
        <v>Nestle Nigeria Plc</v>
      </c>
      <c r="G57" s="121" t="str">
        <f t="shared" si="4"/>
        <v>Milo Activ-Go Sachet (800g + 100g Free) x 6</v>
      </c>
      <c r="H57" s="122" cm="1">
        <f t="array" ref="H57">SUMPRODUCT(('Orders - December 2020'!$H$2:$H$2047='Worksheet 2'!G57) * ('Orders - December 2020'!$I$2:$I$2047) * ('Orders - December 2020'!$J$2:$J$2047))</f>
        <v>412050</v>
      </c>
      <c r="I57" s="123">
        <f>RANK(H57,$H$18:$H$174,0)</f>
        <v>20</v>
      </c>
      <c r="K57" s="298" t="str">
        <f>_xlfn.XLOOKUP(L57,'Orders - December 2020'!$H$2:$H$1547,'Orders - December 2020'!$D$2:$D$1547,0,0)</f>
        <v>DUFIL Prima foods Plc</v>
      </c>
      <c r="L57" s="301" t="str">
        <v>Indomie Hungryman Onion 180G X 24</v>
      </c>
      <c r="M57" s="300">
        <f>SUMIFS('Orders - December 2020'!$Q$2:$Q$2047,'Orders - December 2020'!$K$2:$K$2047,'Orders - December 2020'!$K$2,'Orders - December 2020'!$H$2:$H$2047,'Worksheet 2'!L57)</f>
        <v>12150</v>
      </c>
      <c r="O57" s="164" t="str">
        <v>Sonia Foods Industries Ltd.</v>
      </c>
      <c r="P57" s="166">
        <v>60</v>
      </c>
      <c r="Q57" s="166">
        <v>386300</v>
      </c>
      <c r="R57" s="95">
        <f t="shared" si="10"/>
        <v>3</v>
      </c>
      <c r="AD57" t="str">
        <v>Temiloluwa Minimart</v>
      </c>
      <c r="AE57" t="str">
        <v>Molfix Small Mini(3-6 kg) by 10, pack of 12</v>
      </c>
      <c r="AF57" t="str">
        <f t="shared" si="1"/>
        <v>Temiloluwa Minimart-Molfix Small Mini(3-6 kg) by 10, pack of 12</v>
      </c>
      <c r="AG57" t="str">
        <v>Folly Best Kiddies Home-Molfix Jumbo Mini(3-6 Kg) x 96 x 3</v>
      </c>
      <c r="AH57">
        <f t="shared" si="2"/>
        <v>1</v>
      </c>
    </row>
    <row r="58" spans="4:34">
      <c r="D58" t="str">
        <v>Nestle Nigeria Plc-SMA Gold Follow on Mpwdr Can 12 x 400g x4</v>
      </c>
      <c r="E58" t="str">
        <v>Cadbury Nigeria Plc-Cadbury Bournvita Sachet 20g x 200</v>
      </c>
      <c r="F58" s="120" t="str">
        <f t="shared" si="3"/>
        <v>Cadbury Nigeria Plc</v>
      </c>
      <c r="G58" s="121" t="str">
        <f t="shared" si="4"/>
        <v>Cadbury Bournvita Sachet 20g x 200</v>
      </c>
      <c r="H58" s="122" cm="1">
        <f t="array" ref="H58">SUMPRODUCT(('Orders - December 2020'!$H$2:$H$2047='Worksheet 2'!G58) * ('Orders - December 2020'!$I$2:$I$2047) * ('Orders - December 2020'!$J$2:$J$2047))</f>
        <v>615400</v>
      </c>
      <c r="I58" s="123">
        <f>RANK(H58,$H$18:$H$174,0)</f>
        <v>14</v>
      </c>
      <c r="K58" s="298" t="str">
        <f>_xlfn.XLOOKUP(L58,'Orders - December 2020'!$H$2:$H$1547,'Orders - December 2020'!$D$2:$D$1547,0,0)</f>
        <v>Flour Mills of Nigeria</v>
      </c>
      <c r="L58" s="301" t="str">
        <v>Golden Penny Spaghettini 500G X 20</v>
      </c>
      <c r="M58" s="300">
        <f>SUMIFS('Orders - December 2020'!$Q$2:$Q$2047,'Orders - December 2020'!$K$2:$K$2047,'Orders - December 2020'!$K$2,'Orders - December 2020'!$H$2:$H$2047,'Worksheet 2'!L58)</f>
        <v>484500</v>
      </c>
      <c r="O58" s="164" t="str">
        <v>Nestle Nigeria Plc</v>
      </c>
      <c r="P58" s="166">
        <v>9</v>
      </c>
      <c r="Q58" s="166">
        <v>68960</v>
      </c>
      <c r="R58" s="95">
        <f t="shared" si="10"/>
        <v>8</v>
      </c>
      <c r="AD58" t="str">
        <v>Temiloluwa Minimart</v>
      </c>
      <c r="AE58" t="str">
        <v>Molfix Small Midi(4-9 kg) by 9, pack of 10</v>
      </c>
      <c r="AF58" t="str">
        <f t="shared" si="1"/>
        <v>Temiloluwa Minimart-Molfix Small Midi(4-9 kg) by 9, pack of 10</v>
      </c>
      <c r="AG58" t="str">
        <v>Folly Best Kiddies Home-Molfix Twin Midi(4-9 Kg) x 36 x 4</v>
      </c>
      <c r="AH58">
        <f t="shared" si="2"/>
        <v>1</v>
      </c>
    </row>
    <row r="59" spans="4:34">
      <c r="D59" t="str">
        <v>Hayat Kimya Nigeria Limited-Molfix Small Midi(4-9 kg) by 9, pack of 10</v>
      </c>
      <c r="E59" t="str">
        <v>Promasidor-Loya 320g Refill x 12</v>
      </c>
      <c r="F59" s="120" t="str">
        <f t="shared" si="3"/>
        <v>Promasidor</v>
      </c>
      <c r="G59" s="121" t="str">
        <f t="shared" si="4"/>
        <v>Loya 320g Refill x 12</v>
      </c>
      <c r="H59" s="122" cm="1">
        <f t="array" ref="H59">SUMPRODUCT(('Orders - December 2020'!$H$2:$H$2047='Worksheet 2'!G59) * ('Orders - December 2020'!$I$2:$I$2047) * ('Orders - December 2020'!$J$2:$J$2047))</f>
        <v>66000</v>
      </c>
      <c r="I59" s="123">
        <f>RANK(H59,$H$18:$H$174,0)</f>
        <v>78</v>
      </c>
      <c r="K59" s="298" t="str">
        <f>_xlfn.XLOOKUP(L59,'Orders - December 2020'!$H$2:$H$1547,'Orders - December 2020'!$D$2:$D$1547,0,0)</f>
        <v>Flour Mills of Nigeria</v>
      </c>
      <c r="L59" s="301" t="str">
        <v>Golden Penny Semovita 2Kg</v>
      </c>
      <c r="M59" s="300">
        <f>SUMIFS('Orders - December 2020'!$Q$2:$Q$2047,'Orders - December 2020'!$K$2:$K$2047,'Orders - December 2020'!$K$2,'Orders - December 2020'!$H$2:$H$2047,'Worksheet 2'!L59)</f>
        <v>121600</v>
      </c>
      <c r="O59" s="164" t="str">
        <v>Sosaco Nigeria Limited</v>
      </c>
      <c r="P59" s="166">
        <v>31</v>
      </c>
      <c r="Q59" s="166">
        <v>103870</v>
      </c>
      <c r="R59" s="95">
        <f t="shared" si="10"/>
        <v>6</v>
      </c>
      <c r="AD59" t="str">
        <v>Iyawo Minimart</v>
      </c>
      <c r="AE59" t="str">
        <v>My Boy Eldorin Infant Formula 454g x 12</v>
      </c>
      <c r="AF59" t="str">
        <f t="shared" si="1"/>
        <v>Iyawo Minimart-My Boy Eldorin Infant Formula 454g x 12</v>
      </c>
      <c r="AG59" t="str">
        <v>Folly Best Kiddies Home-Molfix Twin Maxi(7-18 kg) by 32, pack of 4</v>
      </c>
      <c r="AH59">
        <f t="shared" si="2"/>
        <v>1</v>
      </c>
    </row>
    <row r="60" spans="4:34">
      <c r="D60" t="str">
        <v>Hayat Kimya Nigeria Limited-Molfix Small Maxi(7-18 kg) by 8, pack of 10</v>
      </c>
      <c r="E60" t="str">
        <v>Arla Foods-Dano Cool Cow Choco Sachet 18g x 250</v>
      </c>
      <c r="F60" s="120" t="str">
        <f t="shared" si="3"/>
        <v>Arla Foods</v>
      </c>
      <c r="G60" s="121" t="str">
        <f t="shared" si="4"/>
        <v>Dano Cool Cow Choco Sachet 18g x 250</v>
      </c>
      <c r="H60" s="122" cm="1">
        <f t="array" ref="H60">SUMPRODUCT(('Orders - December 2020'!$H$2:$H$2047='Worksheet 2'!G60) * ('Orders - December 2020'!$I$2:$I$2047) * ('Orders - December 2020'!$J$2:$J$2047))</f>
        <v>52500</v>
      </c>
      <c r="I60" s="123">
        <f>RANK(H60,$H$18:$H$174,0)</f>
        <v>88</v>
      </c>
      <c r="K60" s="298" t="str">
        <f>_xlfn.XLOOKUP(L60,'Orders - December 2020'!$H$2:$H$1547,'Orders - December 2020'!$D$2:$D$1547,0,0)</f>
        <v>vital</v>
      </c>
      <c r="L60" s="301" t="str">
        <v>Vitali Gold Hot Pepper Tomato Paste 70G</v>
      </c>
      <c r="M60" s="300">
        <f>SUMIFS('Orders - December 2020'!$Q$2:$Q$2047,'Orders - December 2020'!$K$2:$K$2047,'Orders - December 2020'!$K$2,'Orders - December 2020'!$H$2:$H$2047,'Worksheet 2'!L60)</f>
        <v>28200</v>
      </c>
      <c r="O60" s="164" t="str">
        <v>Unimer S.A</v>
      </c>
      <c r="P60" s="166">
        <v>24</v>
      </c>
      <c r="Q60" s="166">
        <v>343200</v>
      </c>
      <c r="R60" s="95">
        <f t="shared" si="10"/>
        <v>5</v>
      </c>
      <c r="AD60" t="str">
        <v>Kuchys Place 2</v>
      </c>
      <c r="AE60" t="str">
        <v>Molfix Jumbo Maxi(7-18 kg) by 80</v>
      </c>
      <c r="AF60" t="str">
        <f t="shared" si="1"/>
        <v>Kuchys Place 2-Molfix Jumbo Maxi(7-18 kg) by 80</v>
      </c>
      <c r="AG60" t="str">
        <v>Folly Best Kiddies Home-Molfix Twin Mini(3-6 kg) by 40, pack of 4</v>
      </c>
      <c r="AH60">
        <f t="shared" si="2"/>
        <v>1</v>
      </c>
    </row>
    <row r="61" spans="4:34">
      <c r="D61" t="str">
        <v>Hayat Kimya Nigeria Limited-Molfix Small Mini(3-6 kg) by 10, pack of 12</v>
      </c>
      <c r="E61" t="str">
        <v>FrieslandCampina WAMCO Nigeria-Peak Evap Filled 160g x 24</v>
      </c>
      <c r="F61" s="120" t="str">
        <f t="shared" si="3"/>
        <v>FrieslandCampina WAMCO Nigeria</v>
      </c>
      <c r="G61" s="121" t="str">
        <f t="shared" si="4"/>
        <v>Peak Evap Filled 160g x 24</v>
      </c>
      <c r="H61" s="122" cm="1">
        <f t="array" ref="H61">SUMPRODUCT(('Orders - December 2020'!$H$2:$H$2047='Worksheet 2'!G61) * ('Orders - December 2020'!$I$2:$I$2047) * ('Orders - December 2020'!$J$2:$J$2047))</f>
        <v>195000</v>
      </c>
      <c r="I61" s="123">
        <f>RANK(H61,$H$18:$H$174,0)</f>
        <v>40</v>
      </c>
      <c r="K61" s="298" t="str">
        <f>_xlfn.XLOOKUP(L61,'Orders - December 2020'!$H$2:$H$1547,'Orders - December 2020'!$D$2:$D$1547,0,0)</f>
        <v>Sonia Foods Industries Ltd.</v>
      </c>
      <c r="L61" s="301" t="str">
        <v>Sonia Tomato Tin 400G X 24</v>
      </c>
      <c r="M61" s="300">
        <f>SUMIFS('Orders - December 2020'!$Q$2:$Q$2047,'Orders - December 2020'!$K$2:$K$2047,'Orders - December 2020'!$K$2,'Orders - December 2020'!$H$2:$H$2047,'Worksheet 2'!L61)</f>
        <v>234600</v>
      </c>
      <c r="O61" s="164" t="str">
        <v>Gb Foods</v>
      </c>
      <c r="P61" s="166">
        <v>12</v>
      </c>
      <c r="Q61" s="166">
        <v>53400</v>
      </c>
      <c r="R61" s="95">
        <f t="shared" si="10"/>
        <v>10</v>
      </c>
      <c r="AD61" t="str">
        <v>Kuchys Place 2</v>
      </c>
      <c r="AE61" t="str">
        <v>Molfix Jumbo Midi(4-9 Kg) x 88 x 3</v>
      </c>
      <c r="AF61" t="str">
        <f t="shared" si="1"/>
        <v>Kuchys Place 2-Molfix Jumbo Midi(4-9 Kg) x 88 x 3</v>
      </c>
      <c r="AG61" t="str">
        <v>Winsolight-Molfix Jumbo Maxi(7-18 kg) by 80</v>
      </c>
      <c r="AH61">
        <f t="shared" si="2"/>
        <v>1</v>
      </c>
    </row>
    <row r="62" spans="4:34">
      <c r="D62" t="str">
        <v>Hayat Kimya Nigeria Limited-Molfix Jumbo Maxi(7-18 kg) by 80</v>
      </c>
      <c r="E62" t="str">
        <v>Arla Foods-Dano Cool Cow Sachet 12g x 260 + 30 Sachet Free</v>
      </c>
      <c r="F62" s="120" t="str">
        <f t="shared" si="3"/>
        <v>Arla Foods</v>
      </c>
      <c r="G62" s="121" t="str">
        <f t="shared" si="4"/>
        <v>Dano Cool Cow Sachet 12g x 260 + 30 Sachet Free</v>
      </c>
      <c r="H62" s="122" cm="1">
        <f t="array" ref="H62">SUMPRODUCT(('Orders - December 2020'!$H$2:$H$2047='Worksheet 2'!G62) * ('Orders - December 2020'!$I$2:$I$2047) * ('Orders - December 2020'!$J$2:$J$2047))</f>
        <v>2492437.5</v>
      </c>
      <c r="I62" s="123">
        <f>RANK(H62,$H$18:$H$174,0)</f>
        <v>2</v>
      </c>
      <c r="K62" s="298" t="str">
        <f>_xlfn.XLOOKUP(L62,'Orders - December 2020'!$H$2:$H$1547,'Orders - December 2020'!$D$2:$D$1547,0,0)</f>
        <v>Flour Mills of Nigeria</v>
      </c>
      <c r="L62" s="301" t="str">
        <v>Golden Penny Semovita 1Kg</v>
      </c>
      <c r="M62" s="300">
        <f>SUMIFS('Orders - December 2020'!$Q$2:$Q$2047,'Orders - December 2020'!$K$2:$K$2047,'Orders - December 2020'!$K$2,'Orders - December 2020'!$H$2:$H$2047,'Worksheet 2'!L62)</f>
        <v>352717.5</v>
      </c>
      <c r="AD62" t="str">
        <v>Madam Harmony Minimarts</v>
      </c>
      <c r="AE62" t="str">
        <v>Molfix Small Mini(3-6 kg) by 10, pack of 12</v>
      </c>
      <c r="AF62" t="str">
        <f t="shared" si="1"/>
        <v>Madam Harmony Minimarts-Molfix Small Mini(3-6 kg) by 10, pack of 12</v>
      </c>
      <c r="AG62" t="str">
        <v>Winsolight-Molfix Twin Maxi(7-18 kg) by 32, pack of 4</v>
      </c>
      <c r="AH62">
        <f t="shared" si="2"/>
        <v>1</v>
      </c>
    </row>
    <row r="63" spans="4:34">
      <c r="D63" t="str">
        <v>Hayat Kimya Nigeria Limited-Molfix Twin Mini(3-6 kg) by 40, pack of 4</v>
      </c>
      <c r="E63" t="str">
        <v>Promasidor-Cowbell Coffee 20g Sachet x 200</v>
      </c>
      <c r="F63" s="120" t="str">
        <f t="shared" si="3"/>
        <v>Promasidor</v>
      </c>
      <c r="G63" s="121" t="str">
        <f t="shared" si="4"/>
        <v>Cowbell Coffee 20g Sachet x 200</v>
      </c>
      <c r="H63" s="122" cm="1">
        <f t="array" ref="H63">SUMPRODUCT(('Orders - December 2020'!$H$2:$H$2047='Worksheet 2'!G63) * ('Orders - December 2020'!$I$2:$I$2047) * ('Orders - December 2020'!$J$2:$J$2047))</f>
        <v>365500</v>
      </c>
      <c r="I63" s="123">
        <f>RANK(H63,$H$18:$H$174,0)</f>
        <v>24</v>
      </c>
      <c r="K63" s="298" t="str">
        <f>_xlfn.XLOOKUP(L63,'Orders - December 2020'!$H$2:$H$1547,'Orders - December 2020'!$D$2:$D$1547,0,0)</f>
        <v>Sonia Foods Industries Ltd.</v>
      </c>
      <c r="L63" s="301" t="str">
        <v>Sonia Tomato Paste Mix Sachet 65G X 50</v>
      </c>
      <c r="M63" s="300">
        <f>SUMIFS('Orders - December 2020'!$Q$2:$Q$2047,'Orders - December 2020'!$K$2:$K$2047,'Orders - December 2020'!$K$2,'Orders - December 2020'!$H$2:$H$2047,'Worksheet 2'!L63)</f>
        <v>151700</v>
      </c>
      <c r="AD63" t="str">
        <v>Folly Best Kiddies Home</v>
      </c>
      <c r="AE63" t="str">
        <v>Molfix Jumbo Mini(3-6 Kg) x 96 x 3</v>
      </c>
      <c r="AF63" t="str">
        <f t="shared" si="1"/>
        <v>Folly Best Kiddies Home-Molfix Jumbo Mini(3-6 Kg) x 96 x 3</v>
      </c>
      <c r="AG63" t="str">
        <v>Emmacity Holdings Minimarts-Molfix Small Mini(3-6 kg) by 10, pack of 12</v>
      </c>
      <c r="AH63">
        <f t="shared" si="2"/>
        <v>1</v>
      </c>
    </row>
    <row r="64" spans="4:34">
      <c r="D64" t="str">
        <v>Hayat Kimya Nigeria Limited-Molfix Small Maxi(7-18 kg) by 8, pack of 10</v>
      </c>
      <c r="E64" t="str">
        <v>Arla Foods-Dano Cool Cow Refill 350g x 12</v>
      </c>
      <c r="F64" s="120" t="str">
        <f t="shared" si="3"/>
        <v>Arla Foods</v>
      </c>
      <c r="G64" s="121" t="str">
        <f t="shared" si="4"/>
        <v>Dano Cool Cow Refill 350g x 12</v>
      </c>
      <c r="H64" s="122" cm="1">
        <f t="array" ref="H64">SUMPRODUCT(('Orders - December 2020'!$H$2:$H$2047='Worksheet 2'!G64) * ('Orders - December 2020'!$I$2:$I$2047) * ('Orders - December 2020'!$J$2:$J$2047))</f>
        <v>629000</v>
      </c>
      <c r="I64" s="123">
        <f>RANK(H64,$H$18:$H$174,0)</f>
        <v>13</v>
      </c>
      <c r="K64" s="298" t="str">
        <f>_xlfn.XLOOKUP(L64,'Orders - December 2020'!$H$2:$H$1547,'Orders - December 2020'!$D$2:$D$1547,0,0)</f>
        <v>Anhui Qiangwang Food Ltd</v>
      </c>
      <c r="L64" s="301" t="str">
        <v>Tasty Cubes Chicken Flavour 400G X 20</v>
      </c>
      <c r="M64" s="300">
        <f>SUMIFS('Orders - December 2020'!$Q$2:$Q$2047,'Orders - December 2020'!$K$2:$K$2047,'Orders - December 2020'!$K$2,'Orders - December 2020'!$H$2:$H$2047,'Worksheet 2'!L64)</f>
        <v>38400</v>
      </c>
      <c r="AD64" t="str">
        <v>Folly Best Kiddies Home</v>
      </c>
      <c r="AE64" t="str">
        <v>Molfix Twin Midi(4-9 Kg) x 36 x 4</v>
      </c>
      <c r="AF64" t="str">
        <f t="shared" si="1"/>
        <v>Folly Best Kiddies Home-Molfix Twin Midi(4-9 Kg) x 36 x 4</v>
      </c>
      <c r="AG64" t="str">
        <v>Emmacity Holdings Minimarts-Molfix Small Midi(4-9 kg) by 9, pack of 10</v>
      </c>
      <c r="AH64">
        <f t="shared" si="2"/>
        <v>1</v>
      </c>
    </row>
    <row r="65" spans="4:34">
      <c r="D65" t="str">
        <v>Hayat Kimya Nigeria Limited-Molfix Small Midi(4-9 kg) by 9, pack of 10</v>
      </c>
      <c r="E65" t="str">
        <v>Chi Nigeria Limited-HOLLANDIA EVAP MILK 190G x 24</v>
      </c>
      <c r="F65" s="120" t="str">
        <f t="shared" si="3"/>
        <v>Chi Nigeria Limited</v>
      </c>
      <c r="G65" s="121" t="str">
        <f t="shared" si="4"/>
        <v>HOLLANDIA EVAP MILK 190G x 24</v>
      </c>
      <c r="H65" s="122" cm="1">
        <f t="array" ref="H65">SUMPRODUCT(('Orders - December 2020'!$H$2:$H$2047='Worksheet 2'!G65) * ('Orders - December 2020'!$I$2:$I$2047) * ('Orders - December 2020'!$J$2:$J$2047))</f>
        <v>499800</v>
      </c>
      <c r="I65" s="123">
        <f>RANK(H65,$H$18:$H$174,0)</f>
        <v>17</v>
      </c>
      <c r="K65" s="298" t="str">
        <f>_xlfn.XLOOKUP(L65,'Orders - December 2020'!$H$2:$H$1547,'Orders - December 2020'!$D$2:$D$1547,0,0)</f>
        <v>DUFIL Prima foods Plc</v>
      </c>
      <c r="L65" s="301" t="str">
        <v>Indomie Indomitable Chicken 70G X 40</v>
      </c>
      <c r="M65" s="300">
        <f>SUMIFS('Orders - December 2020'!$Q$2:$Q$2047,'Orders - December 2020'!$K$2:$K$2047,'Orders - December 2020'!$K$2,'Orders - December 2020'!$H$2:$H$2047,'Worksheet 2'!L65)</f>
        <v>305440</v>
      </c>
      <c r="AD65" t="str">
        <v>Folly Best Kiddies Home</v>
      </c>
      <c r="AE65" t="str">
        <v>Molfix Twin Maxi(7-18 kg) by 32, pack of 4</v>
      </c>
      <c r="AF65" t="str">
        <f t="shared" si="1"/>
        <v>Folly Best Kiddies Home-Molfix Twin Maxi(7-18 kg) by 32, pack of 4</v>
      </c>
      <c r="AG65" t="str">
        <v>Emmacity Holdings Minimarts-Molfix Small Maxi(7-18 kg) by 8, pack of 10</v>
      </c>
      <c r="AH65">
        <f t="shared" si="2"/>
        <v>1</v>
      </c>
    </row>
    <row r="66" spans="4:34">
      <c r="D66" t="str">
        <v>Hayat Kimya Nigeria Limited-Molfix Jumbo Maxi(7-18 kg) by 80</v>
      </c>
      <c r="E66" t="str">
        <v>Promasidor-Cowbell Sachet 12g x 200</v>
      </c>
      <c r="F66" s="120" t="str">
        <f t="shared" si="3"/>
        <v>Promasidor</v>
      </c>
      <c r="G66" s="121" t="str">
        <f t="shared" si="4"/>
        <v>Cowbell Sachet 12g x 200</v>
      </c>
      <c r="H66" s="122" cm="1">
        <f t="array" ref="H66">SUMPRODUCT(('Orders - December 2020'!$H$2:$H$2047='Worksheet 2'!G66) * ('Orders - December 2020'!$I$2:$I$2047) * ('Orders - December 2020'!$J$2:$J$2047))</f>
        <v>57150</v>
      </c>
      <c r="I66" s="123">
        <f>RANK(H66,$H$18:$H$174,0)</f>
        <v>86</v>
      </c>
      <c r="K66" s="298" t="str">
        <f>_xlfn.XLOOKUP(L66,'Orders - December 2020'!$H$2:$H$1547,'Orders - December 2020'!$D$2:$D$1547,0,0)</f>
        <v>Flour Mills of Nigeria</v>
      </c>
      <c r="L66" s="301" t="str">
        <v>Golden Penny Semovita 10Kg</v>
      </c>
      <c r="M66" s="300">
        <f>SUMIFS('Orders - December 2020'!$Q$2:$Q$2047,'Orders - December 2020'!$K$2:$K$2047,'Orders - December 2020'!$K$2,'Orders - December 2020'!$H$2:$H$2047,'Worksheet 2'!L66)</f>
        <v>227120</v>
      </c>
      <c r="AD66" t="str">
        <v>Folly Best Kiddies Home</v>
      </c>
      <c r="AE66" t="str">
        <v>Molfix Twin Mini(3-6 kg) by 40, pack of 4</v>
      </c>
      <c r="AF66" t="str">
        <f t="shared" si="1"/>
        <v>Folly Best Kiddies Home-Molfix Twin Mini(3-6 kg) by 40, pack of 4</v>
      </c>
      <c r="AG66" t="str">
        <v>Emmacity Holdings Minimarts-Molfix Jumbo Maxi(7-18 kg) by 80</v>
      </c>
      <c r="AH66">
        <f t="shared" si="2"/>
        <v>1</v>
      </c>
    </row>
    <row r="67" spans="4:34">
      <c r="D67" t="str">
        <v>Hayat Kimya Nigeria Limited-Molfix Jumbo Midi(4-9 Kg) x 88 x 3</v>
      </c>
      <c r="E67" t="str">
        <v>GB Foods-BAMA MAYONNAISE FL.OZ 909ML JARS X 12</v>
      </c>
      <c r="F67" s="120" t="str">
        <f t="shared" si="3"/>
        <v>GB Foods</v>
      </c>
      <c r="G67" s="121" t="str">
        <f t="shared" si="4"/>
        <v>BAMA MAYONNAISE FL.OZ 909ML JARS X 12</v>
      </c>
      <c r="H67" s="122" cm="1">
        <f t="array" ref="H67">SUMPRODUCT(('Orders - December 2020'!$H$2:$H$2047='Worksheet 2'!G67) * ('Orders - December 2020'!$I$2:$I$2047) * ('Orders - December 2020'!$J$2:$J$2047))</f>
        <v>44700</v>
      </c>
      <c r="I67" s="123">
        <f>RANK(H67,$H$18:$H$174,0)</f>
        <v>92</v>
      </c>
      <c r="K67" s="298" t="str">
        <f>_xlfn.XLOOKUP(L67,'Orders - December 2020'!$H$2:$H$1547,'Orders - December 2020'!$D$2:$D$1547,0,0)</f>
        <v>Flour Mills of Nigeria</v>
      </c>
      <c r="L67" s="301" t="str">
        <v>Golden Penny Semovita 5Kg</v>
      </c>
      <c r="M67" s="300">
        <f>SUMIFS('Orders - December 2020'!$Q$2:$Q$2047,'Orders - December 2020'!$K$2:$K$2047,'Orders - December 2020'!$K$2,'Orders - December 2020'!$H$2:$H$2047,'Worksheet 2'!L67)</f>
        <v>66795</v>
      </c>
      <c r="AD67" t="str">
        <v>Winsolight</v>
      </c>
      <c r="AE67" t="str">
        <v>Molfix Jumbo Maxi(7-18 kg) by 80</v>
      </c>
      <c r="AF67" t="str">
        <f t="shared" si="1"/>
        <v>Winsolight-Molfix Jumbo Maxi(7-18 kg) by 80</v>
      </c>
      <c r="AG67" t="str">
        <v>Emmacity Holdings Minimarts-Molfix Jumbo Mini(3-6 Kg) x 96 x 3</v>
      </c>
      <c r="AH67">
        <f t="shared" si="2"/>
        <v>1</v>
      </c>
    </row>
    <row r="68" spans="4:34">
      <c r="D68" t="str">
        <v>FrieslandCampina WAMCO Nigeria-My Boy Eldorin Infant Formula 454g x 12</v>
      </c>
      <c r="E68" t="str">
        <v>Nestle Nigeria Plc-Golden Morn 50g x100</v>
      </c>
      <c r="F68" s="120" t="str">
        <f t="shared" si="3"/>
        <v>Nestle Nigeria Plc</v>
      </c>
      <c r="G68" s="121" t="str">
        <f t="shared" si="4"/>
        <v>Golden Morn 50g x100</v>
      </c>
      <c r="H68" s="122" cm="1">
        <f t="array" ref="H68">SUMPRODUCT(('Orders - December 2020'!$H$2:$H$2047='Worksheet 2'!G68) * ('Orders - December 2020'!$I$2:$I$2047) * ('Orders - December 2020'!$J$2:$J$2047))</f>
        <v>1126237.5</v>
      </c>
      <c r="I68" s="123">
        <f>RANK(H68,$H$18:$H$174,0)</f>
        <v>5</v>
      </c>
      <c r="K68" s="298" t="str">
        <f>_xlfn.XLOOKUP(L68,'Orders - December 2020'!$H$2:$H$1547,'Orders - December 2020'!$D$2:$D$1547,0,0)</f>
        <v>Nestle Nigeria Plc</v>
      </c>
      <c r="L68" s="301" t="str">
        <v>Maggi Signature Jollof 8G X 30 X 10</v>
      </c>
      <c r="M68" s="300">
        <f>SUMIFS('Orders - December 2020'!$Q$2:$Q$2047,'Orders - December 2020'!$K$2:$K$2047,'Orders - December 2020'!$K$2,'Orders - December 2020'!$H$2:$H$2047,'Worksheet 2'!L68)</f>
        <v>5260</v>
      </c>
      <c r="AD68" t="str">
        <v>Winsolight</v>
      </c>
      <c r="AE68" t="str">
        <v>Molfix Twin Maxi(7-18 kg) by 32, pack of 4</v>
      </c>
      <c r="AF68" t="str">
        <f t="shared" si="1"/>
        <v>Winsolight-Molfix Twin Maxi(7-18 kg) by 32, pack of 4</v>
      </c>
      <c r="AG68" t="str">
        <v>Rich Bon  Minimart-Molfix Jumbo Maxi(7-18 kg) by 80</v>
      </c>
      <c r="AH68">
        <f t="shared" si="2"/>
        <v>1</v>
      </c>
    </row>
    <row r="69" spans="4:34">
      <c r="D69" t="str">
        <v>Hayat Kimya Nigeria Limited-Molfix Small Mini(3-6 kg) by 10, pack of 12</v>
      </c>
      <c r="E69" t="str">
        <v>Cadbury Nigeria Plc-Cadbury Bournvita Refill 500g x 12</v>
      </c>
      <c r="F69" s="120" t="str">
        <f t="shared" si="3"/>
        <v>Cadbury Nigeria Plc</v>
      </c>
      <c r="G69" s="121" t="str">
        <f t="shared" si="4"/>
        <v>Cadbury Bournvita Refill 500g x 12</v>
      </c>
      <c r="H69" s="122" cm="1">
        <f t="array" ref="H69">SUMPRODUCT(('Orders - December 2020'!$H$2:$H$2047='Worksheet 2'!G69) * ('Orders - December 2020'!$I$2:$I$2047) * ('Orders - December 2020'!$J$2:$J$2047))</f>
        <v>133800</v>
      </c>
      <c r="I69" s="123">
        <f>RANK(H69,$H$18:$H$174,0)</f>
        <v>49</v>
      </c>
      <c r="K69" s="298" t="str">
        <f>_xlfn.XLOOKUP(L69,'Orders - December 2020'!$H$2:$H$1547,'Orders - December 2020'!$D$2:$D$1547,0,0)</f>
        <v>Nestle Nigeria Plc</v>
      </c>
      <c r="L69" s="301" t="str">
        <v>Maggi Chicken Flavour  24 X 60X 10G</v>
      </c>
      <c r="M69" s="300">
        <f>SUMIFS('Orders - December 2020'!$Q$2:$Q$2047,'Orders - December 2020'!$K$2:$K$2047,'Orders - December 2020'!$K$2,'Orders - December 2020'!$H$2:$H$2047,'Worksheet 2'!L69)</f>
        <v>15800</v>
      </c>
      <c r="AD69" t="str">
        <v>Emmacity Holdings Minimarts</v>
      </c>
      <c r="AE69" t="str">
        <v>Molfix Small Mini(3-6 kg) by 10, pack of 12</v>
      </c>
      <c r="AF69" t="str">
        <f t="shared" si="1"/>
        <v>Emmacity Holdings Minimarts-Molfix Small Mini(3-6 kg) by 10, pack of 12</v>
      </c>
      <c r="AG69" t="str">
        <v>Rich Bon  Minimart-Molfix Small Midi(4-9 kg) by 9, pack of 10</v>
      </c>
      <c r="AH69">
        <f t="shared" si="2"/>
        <v>1</v>
      </c>
    </row>
    <row r="70" spans="4:34">
      <c r="D70" t="str">
        <v>Hayat Kimya Nigeria Limited-Molfix Small Midi(4-9 kg) by 9, pack of 10</v>
      </c>
      <c r="E70" t="str">
        <v>GB Foods-Bama Mayonnaise (Pet) 8Oz x 12 (226 ML)</v>
      </c>
      <c r="F70" s="120" t="str">
        <f t="shared" si="3"/>
        <v>GB Foods</v>
      </c>
      <c r="G70" s="121" t="str">
        <f t="shared" si="4"/>
        <v>Bama Mayonnaise (Pet) 8Oz x 12 (226 ML)</v>
      </c>
      <c r="H70" s="122" cm="1">
        <f t="array" ref="H70">SUMPRODUCT(('Orders - December 2020'!$H$2:$H$2047='Worksheet 2'!G70) * ('Orders - December 2020'!$I$2:$I$2047) * ('Orders - December 2020'!$J$2:$J$2047))</f>
        <v>5900</v>
      </c>
      <c r="I70" s="123">
        <f>RANK(H70,$H$18:$H$174,0)</f>
        <v>140</v>
      </c>
      <c r="K70" s="298" t="str">
        <f>_xlfn.XLOOKUP(L70,'Orders - December 2020'!$H$2:$H$1547,'Orders - December 2020'!$D$2:$D$1547,0,0)</f>
        <v>Sosaco Nigeria Limited</v>
      </c>
      <c r="L70" s="301" t="str">
        <v>Gino Max Beef &amp; Spice 40X25X5G Ng</v>
      </c>
      <c r="M70" s="300">
        <f>SUMIFS('Orders - December 2020'!$Q$2:$Q$2047,'Orders - December 2020'!$K$2:$K$2047,'Orders - December 2020'!$K$2,'Orders - December 2020'!$H$2:$H$2047,'Worksheet 2'!L70)</f>
        <v>7500</v>
      </c>
      <c r="AD70" t="str">
        <v>Emmacity Holdings Minimarts</v>
      </c>
      <c r="AE70" t="str">
        <v>Molfix Small Midi(4-9 kg) by 9, pack of 10</v>
      </c>
      <c r="AF70" t="str">
        <f t="shared" si="1"/>
        <v>Emmacity Holdings Minimarts-Molfix Small Midi(4-9 kg) by 9, pack of 10</v>
      </c>
      <c r="AG70" t="str">
        <v>Rich Bon  Minimart-Molfix Small Mini(3-6 kg) by 10, pack of 12</v>
      </c>
      <c r="AH70">
        <f t="shared" si="2"/>
        <v>1</v>
      </c>
    </row>
    <row r="71" spans="4:34">
      <c r="D71" t="str">
        <v>FrieslandCampina WAMCO Nigeria-My Boy Eldorin Infant Formula 454g x 12</v>
      </c>
      <c r="E71" t="str">
        <v>Nestle Nigeria Plc-Milo 1kg x 6 Tin</v>
      </c>
      <c r="F71" s="120" t="str">
        <f t="shared" si="3"/>
        <v>Nestle Nigeria Plc</v>
      </c>
      <c r="G71" s="121" t="str">
        <f t="shared" si="4"/>
        <v>Milo 1kg x 6 Tin</v>
      </c>
      <c r="H71" s="122" cm="1">
        <f t="array" ref="H71">SUMPRODUCT(('Orders - December 2020'!$H$2:$H$2047='Worksheet 2'!G71) * ('Orders - December 2020'!$I$2:$I$2047) * ('Orders - December 2020'!$J$2:$J$2047))</f>
        <v>149600</v>
      </c>
      <c r="I71" s="123">
        <f>RANK(H71,$H$18:$H$174,0)</f>
        <v>45</v>
      </c>
      <c r="K71" s="298" t="str">
        <f>_xlfn.XLOOKUP(L71,'Orders - December 2020'!$H$2:$H$1547,'Orders - December 2020'!$D$2:$D$1547,0,0)</f>
        <v>Sosaco Nigeria Limited</v>
      </c>
      <c r="L71" s="301" t="str">
        <v>Gino Max Beef 100G X 10</v>
      </c>
      <c r="M71" s="300">
        <f>SUMIFS('Orders - December 2020'!$Q$2:$Q$2047,'Orders - December 2020'!$K$2:$K$2047,'Orders - December 2020'!$K$2,'Orders - December 2020'!$H$2:$H$2047,'Worksheet 2'!L71)</f>
        <v>3750</v>
      </c>
      <c r="AD71" t="str">
        <v>Emmacity Holdings Minimarts</v>
      </c>
      <c r="AE71" t="str">
        <v>Molfix Small Maxi(7-18 kg) by 8, pack of 10</v>
      </c>
      <c r="AF71" t="str">
        <f t="shared" ref="AF71:AF134" si="11">AD71 &amp; "-" &amp; AE71</f>
        <v>Emmacity Holdings Minimarts-Molfix Small Maxi(7-18 kg) by 8, pack of 10</v>
      </c>
      <c r="AG71" t="str">
        <v>Sweet  Gift  Shop-Molfix Twin Midi(4-9 Kg) x 36 x 4</v>
      </c>
      <c r="AH71">
        <f t="shared" ref="AH71:AH134" si="12">COUNTIF($AF$6:$AF$2051,AG71)</f>
        <v>1</v>
      </c>
    </row>
    <row r="72" spans="4:34">
      <c r="D72" t="str">
        <v>Hayat Kimya Nigeria Limited-Molfix Jumbo Maxi(7-18 kg) by 80</v>
      </c>
      <c r="E72" t="str">
        <v>Nestle Nigeria Plc-Milo 12 x 500g Tin</v>
      </c>
      <c r="F72" s="120" t="str">
        <f t="shared" si="3"/>
        <v>Nestle Nigeria Plc</v>
      </c>
      <c r="G72" s="121" t="str">
        <f t="shared" si="4"/>
        <v>Milo 12 x 500g Tin</v>
      </c>
      <c r="H72" s="122" cm="1">
        <f t="array" ref="H72">SUMPRODUCT(('Orders - December 2020'!$H$2:$H$2047='Worksheet 2'!G72) * ('Orders - December 2020'!$I$2:$I$2047) * ('Orders - December 2020'!$J$2:$J$2047))</f>
        <v>82500</v>
      </c>
      <c r="I72" s="123">
        <f>RANK(H72,$H$18:$H$174,0)</f>
        <v>69</v>
      </c>
      <c r="K72" s="298" t="str">
        <f>_xlfn.XLOOKUP(L72,'Orders - December 2020'!$H$2:$H$1547,'Orders - December 2020'!$D$2:$D$1547,0,0)</f>
        <v>Sosaco Nigeria Limited</v>
      </c>
      <c r="L72" s="301" t="str">
        <v>Gino Max Beef 40X25X5G (Sac) Ng</v>
      </c>
      <c r="M72" s="300">
        <f>SUMIFS('Orders - December 2020'!$Q$2:$Q$2047,'Orders - December 2020'!$K$2:$K$2047,'Orders - December 2020'!$K$2,'Orders - December 2020'!$H$2:$H$2047,'Worksheet 2'!L72)</f>
        <v>7500</v>
      </c>
      <c r="AD72" t="str">
        <v>Emmacity Holdings Minimarts</v>
      </c>
      <c r="AE72" t="str">
        <v>Molfix Jumbo Maxi(7-18 kg) by 80</v>
      </c>
      <c r="AF72" t="str">
        <f t="shared" si="11"/>
        <v>Emmacity Holdings Minimarts-Molfix Jumbo Maxi(7-18 kg) by 80</v>
      </c>
      <c r="AG72" t="str">
        <v>Chopsytop Minimarts-Molfix Twin Midi(4-9 Kg) x 36 x 4</v>
      </c>
      <c r="AH72">
        <f t="shared" si="12"/>
        <v>1</v>
      </c>
    </row>
    <row r="73" spans="4:34">
      <c r="D73" t="str">
        <v>Hayat Kimya Nigeria Limited-Molfix Jumbo Midi(4-9 Kg) x 88 x 3</v>
      </c>
      <c r="E73" t="str">
        <v>Nasco-Nasco Shortcake 120g  x 36</v>
      </c>
      <c r="F73" s="120" t="str">
        <f t="shared" si="3"/>
        <v>Nasco</v>
      </c>
      <c r="G73" s="121" t="str">
        <f t="shared" si="4"/>
        <v>Nasco Shortcake 120g  x 36</v>
      </c>
      <c r="H73" s="122" cm="1">
        <f t="array" ref="H73">SUMPRODUCT(('Orders - December 2020'!$H$2:$H$2047='Worksheet 2'!G73) * ('Orders - December 2020'!$I$2:$I$2047) * ('Orders - December 2020'!$J$2:$J$2047))</f>
        <v>36300</v>
      </c>
      <c r="I73" s="123">
        <f>RANK(H73,$H$18:$H$174,0)</f>
        <v>100</v>
      </c>
      <c r="K73" s="298" t="str">
        <f>_xlfn.XLOOKUP(L73,'Orders - December 2020'!$H$2:$H$1547,'Orders - December 2020'!$D$2:$D$1547,0,0)</f>
        <v>Sosaco Nigeria Limited</v>
      </c>
      <c r="L73" s="301" t="str">
        <v>Gino Max Chicken 40X25 Prm +2X5G (Sac) Ng</v>
      </c>
      <c r="M73" s="300">
        <f>SUMIFS('Orders - December 2020'!$Q$2:$Q$2047,'Orders - December 2020'!$K$2:$K$2047,'Orders - December 2020'!$K$2,'Orders - December 2020'!$H$2:$H$2047,'Worksheet 2'!L73)</f>
        <v>15680</v>
      </c>
      <c r="AD73" t="str">
        <v>Emmacity Holdings Minimarts</v>
      </c>
      <c r="AE73" t="str">
        <v>Molfix Jumbo Mini(3-6 Kg) x 96 x 3</v>
      </c>
      <c r="AF73" t="str">
        <f t="shared" si="11"/>
        <v>Emmacity Holdings Minimarts-Molfix Jumbo Mini(3-6 Kg) x 96 x 3</v>
      </c>
      <c r="AG73" t="str">
        <v>Madam Wisdom Minimart-Molfix Small Maxi(7-18 kg) by 8, pack of 10</v>
      </c>
      <c r="AH73">
        <f t="shared" si="12"/>
        <v>3</v>
      </c>
    </row>
    <row r="74" spans="4:34">
      <c r="D74" t="str">
        <v>Hayat Kimya Nigeria Limited-Molfix Small Mini(3-6 kg) by 10, pack of 12</v>
      </c>
      <c r="E74" t="str">
        <v>Chi Nigeria Limited-HOLLANDIA EVAP MILK 50ML x 48</v>
      </c>
      <c r="F74" s="120" t="str">
        <f t="shared" si="3"/>
        <v>Chi Nigeria Limited</v>
      </c>
      <c r="G74" s="121" t="str">
        <f t="shared" si="4"/>
        <v>HOLLANDIA EVAP MILK 50ML x 48</v>
      </c>
      <c r="H74" s="122" cm="1">
        <f t="array" ref="H74">SUMPRODUCT(('Orders - December 2020'!$H$2:$H$2047='Worksheet 2'!G74) * ('Orders - December 2020'!$I$2:$I$2047) * ('Orders - December 2020'!$J$2:$J$2047))</f>
        <v>252980</v>
      </c>
      <c r="I74" s="123">
        <f>RANK(H74,$H$18:$H$174,0)</f>
        <v>35</v>
      </c>
      <c r="K74" s="298" t="str">
        <f>_xlfn.XLOOKUP(L74,'Orders - December 2020'!$H$2:$H$1547,'Orders - December 2020'!$D$2:$D$1547,0,0)</f>
        <v>vital</v>
      </c>
      <c r="L74" s="301" t="str">
        <v>Vitali Tomato Paste 70G X 50</v>
      </c>
      <c r="M74" s="300">
        <f>SUMIFS('Orders - December 2020'!$Q$2:$Q$2047,'Orders - December 2020'!$K$2:$K$2047,'Orders - December 2020'!$K$2,'Orders - December 2020'!$H$2:$H$2047,'Worksheet 2'!L74)</f>
        <v>35250</v>
      </c>
      <c r="AD74" t="str">
        <v>Rich Bon  Minimart</v>
      </c>
      <c r="AE74" t="str">
        <v>Molfix Jumbo Maxi(7-18 kg) by 80</v>
      </c>
      <c r="AF74" t="str">
        <f t="shared" si="11"/>
        <v>Rich Bon  Minimart-Molfix Jumbo Maxi(7-18 kg) by 80</v>
      </c>
      <c r="AG74" t="str">
        <v>Madam Wisdom Minimart-Molfix Small Midi(4-9 kg) by 9, pack of 10</v>
      </c>
      <c r="AH74">
        <f t="shared" si="12"/>
        <v>2</v>
      </c>
    </row>
    <row r="75" spans="4:34">
      <c r="D75" t="str">
        <v>Hayat Kimya Nigeria Limited-Molfix Jumbo Mini(3-6 Kg) x 96 x 3</v>
      </c>
      <c r="E75" t="str">
        <v>Arla Foods-Dano Cool Cow Refill 800g x 12</v>
      </c>
      <c r="F75" s="120" t="str">
        <f t="shared" si="3"/>
        <v>Arla Foods</v>
      </c>
      <c r="G75" s="121" t="str">
        <f t="shared" si="4"/>
        <v>Dano Cool Cow Refill 800g x 12</v>
      </c>
      <c r="H75" s="122" cm="1">
        <f t="array" ref="H75">SUMPRODUCT(('Orders - December 2020'!$H$2:$H$2047='Worksheet 2'!G75) * ('Orders - December 2020'!$I$2:$I$2047) * ('Orders - December 2020'!$J$2:$J$2047))</f>
        <v>191700</v>
      </c>
      <c r="I75" s="123">
        <f>RANK(H75,$H$18:$H$174,0)</f>
        <v>41</v>
      </c>
      <c r="K75" s="298" t="str">
        <f>_xlfn.XLOOKUP(L75,'Orders - December 2020'!$H$2:$H$1547,'Orders - December 2020'!$D$2:$D$1547,0,0)</f>
        <v>Sosaco Nigeria Limited</v>
      </c>
      <c r="L75" s="301" t="str">
        <v>Gino Herbs &amp; Spices Curry Powder Sachet 3.5G X 200</v>
      </c>
      <c r="M75" s="300">
        <f>SUMIFS('Orders - December 2020'!$Q$2:$Q$2047,'Orders - December 2020'!$K$2:$K$2047,'Orders - December 2020'!$K$2,'Orders - December 2020'!$H$2:$H$2047,'Worksheet 2'!L75)</f>
        <v>45440</v>
      </c>
      <c r="AD75" t="str">
        <v>Rich Bon  Minimart</v>
      </c>
      <c r="AE75" t="str">
        <v>Molfix Small Midi(4-9 kg) by 9, pack of 10</v>
      </c>
      <c r="AF75" t="str">
        <f t="shared" si="11"/>
        <v>Rich Bon  Minimart-Molfix Small Midi(4-9 kg) by 9, pack of 10</v>
      </c>
      <c r="AG75" t="str">
        <v>Madam Wisdom Minimart-Molfix Small Mini(3-6 kg) by 10, pack of 12</v>
      </c>
      <c r="AH75">
        <f t="shared" si="12"/>
        <v>1</v>
      </c>
    </row>
    <row r="76" spans="4:34">
      <c r="D76" t="str">
        <v>Hayat Kimya Nigeria Limited-Molfix Twin Midi(4-9 Kg) x 36 x 4</v>
      </c>
      <c r="E76" t="str">
        <v>Arla Foods-DANO FULL CREAM 12 X 800G</v>
      </c>
      <c r="F76" s="120" t="str">
        <f t="shared" si="3"/>
        <v>Arla Foods</v>
      </c>
      <c r="G76" s="121" t="str">
        <f t="shared" si="4"/>
        <v>DANO FULL CREAM 12 X 800G</v>
      </c>
      <c r="H76" s="122" cm="1">
        <f t="array" ref="H76">SUMPRODUCT(('Orders - December 2020'!$H$2:$H$2047='Worksheet 2'!G76) * ('Orders - December 2020'!$I$2:$I$2047) * ('Orders - December 2020'!$J$2:$J$2047))</f>
        <v>236800</v>
      </c>
      <c r="I76" s="123">
        <f>RANK(H76,$H$18:$H$174,0)</f>
        <v>38</v>
      </c>
      <c r="K76" s="298" t="str">
        <f>_xlfn.XLOOKUP(L76,'Orders - December 2020'!$H$2:$H$1547,'Orders - December 2020'!$D$2:$D$1547,0,0)</f>
        <v>Unimer S.A</v>
      </c>
      <c r="L76" s="301" t="str">
        <v>Titus Sardines 125G X 50</v>
      </c>
      <c r="M76" s="300">
        <f>SUMIFS('Orders - December 2020'!$Q$2:$Q$2047,'Orders - December 2020'!$K$2:$K$2047,'Orders - December 2020'!$K$2,'Orders - December 2020'!$H$2:$H$2047,'Worksheet 2'!L76)</f>
        <v>343200</v>
      </c>
      <c r="AD76" t="str">
        <v>Rich Bon  Minimart</v>
      </c>
      <c r="AE76" t="str">
        <v>Molfix Small Mini(3-6 kg) by 10, pack of 12</v>
      </c>
      <c r="AF76" t="str">
        <f t="shared" si="11"/>
        <v>Rich Bon  Minimart-Molfix Small Mini(3-6 kg) by 10, pack of 12</v>
      </c>
      <c r="AG76" t="str">
        <v>Madam Olafehinti-Molfix Jumbo Midi(4-9 Kg) x 88 x 3</v>
      </c>
      <c r="AH76">
        <f t="shared" si="12"/>
        <v>1</v>
      </c>
    </row>
    <row r="77" spans="4:34">
      <c r="D77" t="str">
        <v>Hayat Kimya Nigeria Limited-Molfix Twin Maxi(7-18 kg) by 32, pack of 4</v>
      </c>
      <c r="E77" t="str">
        <v>Nestle Nigeria Plc-Nescafé Breakfast 3 in 1 (36 x 8) 32g</v>
      </c>
      <c r="F77" s="120" t="str">
        <f t="shared" si="3"/>
        <v>Nestle Nigeria Plc</v>
      </c>
      <c r="G77" s="121" t="str">
        <f t="shared" si="4"/>
        <v>Nescafé Breakfast 3 in 1 (36 x 8) 32g</v>
      </c>
      <c r="H77" s="122" cm="1">
        <f t="array" ref="H77">SUMPRODUCT(('Orders - December 2020'!$H$2:$H$2047='Worksheet 2'!G77) * ('Orders - December 2020'!$I$2:$I$2047) * ('Orders - December 2020'!$J$2:$J$2047))</f>
        <v>21200</v>
      </c>
      <c r="I77" s="123">
        <f>RANK(H77,$H$18:$H$174,0)</f>
        <v>116</v>
      </c>
      <c r="K77" s="298" t="str">
        <f>_xlfn.XLOOKUP(L77,'Orders - December 2020'!$H$2:$H$1547,'Orders - December 2020'!$D$2:$D$1547,0,0)</f>
        <v>DUFIL Prima foods Plc</v>
      </c>
      <c r="L77" s="301" t="str">
        <v>Power Vegetable Oil 2.6Ltrs X 8</v>
      </c>
      <c r="M77" s="300">
        <f>SUMIFS('Orders - December 2020'!$Q$2:$Q$2047,'Orders - December 2020'!$K$2:$K$2047,'Orders - December 2020'!$K$2,'Orders - December 2020'!$H$2:$H$2047,'Worksheet 2'!L77)</f>
        <v>58500</v>
      </c>
      <c r="AD77" t="str">
        <v>Sweet  Gift  Shop</v>
      </c>
      <c r="AE77" t="str">
        <v>Molfix Twin Midi(4-9 Kg) x 36 x 4</v>
      </c>
      <c r="AF77" t="str">
        <f t="shared" si="11"/>
        <v>Sweet  Gift  Shop-Molfix Twin Midi(4-9 Kg) x 36 x 4</v>
      </c>
      <c r="AG77" t="str">
        <v>Madam Olafehinti-Molfix Twin Midi(4-9 Kg) x 36 x 4</v>
      </c>
      <c r="AH77">
        <f t="shared" si="12"/>
        <v>1</v>
      </c>
    </row>
    <row r="78" spans="4:34">
      <c r="D78" t="str">
        <v>Hayat Kimya Nigeria Limited-Molfix Twin Mini(3-6 kg) by 40, pack of 4</v>
      </c>
      <c r="E78" t="str">
        <v>Nasco-Nasco Coco Pops 32g x 36</v>
      </c>
      <c r="F78" s="120" t="str">
        <f t="shared" si="3"/>
        <v>Nasco</v>
      </c>
      <c r="G78" s="121" t="str">
        <f t="shared" si="4"/>
        <v>Nasco Coco Pops 32g x 36</v>
      </c>
      <c r="H78" s="122" cm="1">
        <f t="array" ref="H78">SUMPRODUCT(('Orders - December 2020'!$H$2:$H$2047='Worksheet 2'!G78) * ('Orders - December 2020'!$I$2:$I$2047) * ('Orders - December 2020'!$J$2:$J$2047))</f>
        <v>32900</v>
      </c>
      <c r="I78" s="123">
        <f>RANK(H78,$H$18:$H$174,0)</f>
        <v>104</v>
      </c>
      <c r="K78" s="298" t="str">
        <f>_xlfn.XLOOKUP(L78,'Orders - December 2020'!$H$2:$H$1547,'Orders - December 2020'!$D$2:$D$1547,0,0)</f>
        <v>Nestle Nigeria Plc</v>
      </c>
      <c r="L78" s="301" t="str">
        <v>Maggi Naija Pot 4G X 24 X 40</v>
      </c>
      <c r="M78" s="300">
        <f>SUMIFS('Orders - December 2020'!$Q$2:$Q$2047,'Orders - December 2020'!$K$2:$K$2047,'Orders - December 2020'!$K$2,'Orders - December 2020'!$H$2:$H$2047,'Worksheet 2'!L78)</f>
        <v>31500</v>
      </c>
      <c r="AD78" t="str">
        <v>Chopsytop Minimarts</v>
      </c>
      <c r="AE78" t="str">
        <v>Molfix Twin Midi(4-9 Kg) x 36 x 4</v>
      </c>
      <c r="AF78" t="str">
        <f t="shared" si="11"/>
        <v>Chopsytop Minimarts-Molfix Twin Midi(4-9 Kg) x 36 x 4</v>
      </c>
      <c r="AG78" t="str">
        <v>Madam Olafehinti-Cerelac Wheat 6 x 1kg</v>
      </c>
      <c r="AH78">
        <f t="shared" si="12"/>
        <v>1</v>
      </c>
    </row>
    <row r="79" spans="4:34">
      <c r="D79" t="str">
        <v>Hayat Kimya Nigeria Limited-Molfix Jumbo Maxi(7-18 kg) by 80</v>
      </c>
      <c r="E79" t="str">
        <v>Nasco-Nasco Original Cornflakes 350g x 10</v>
      </c>
      <c r="F79" s="120" t="str">
        <f t="shared" si="3"/>
        <v>Nasco</v>
      </c>
      <c r="G79" s="121" t="str">
        <f t="shared" si="4"/>
        <v>Nasco Original Cornflakes 350g x 10</v>
      </c>
      <c r="H79" s="122" cm="1">
        <f t="array" ref="H79">SUMPRODUCT(('Orders - December 2020'!$H$2:$H$2047='Worksheet 2'!G79) * ('Orders - December 2020'!$I$2:$I$2047) * ('Orders - December 2020'!$J$2:$J$2047))</f>
        <v>41300</v>
      </c>
      <c r="I79" s="123">
        <f>RANK(H79,$H$18:$H$174,0)</f>
        <v>96</v>
      </c>
      <c r="K79" s="298" t="str">
        <f>_xlfn.XLOOKUP(L79,'Orders - December 2020'!$H$2:$H$1547,'Orders - December 2020'!$D$2:$D$1547,0,0)</f>
        <v>Flour Mills of Nigeria</v>
      </c>
      <c r="L79" s="301" t="str">
        <v>Golden Penny Semovita 500G X 20</v>
      </c>
      <c r="M79" s="300">
        <f>SUMIFS('Orders - December 2020'!$Q$2:$Q$2047,'Orders - December 2020'!$K$2:$K$2047,'Orders - December 2020'!$K$2,'Orders - December 2020'!$H$2:$H$2047,'Worksheet 2'!L79)</f>
        <v>4000</v>
      </c>
      <c r="AD79" t="str">
        <v>Madam Wisdom Minimart</v>
      </c>
      <c r="AE79" t="str">
        <v>Molfix Small Maxi(7-18 kg) by 8, pack of 10</v>
      </c>
      <c r="AF79" t="str">
        <f t="shared" si="11"/>
        <v>Madam Wisdom Minimart-Molfix Small Maxi(7-18 kg) by 8, pack of 10</v>
      </c>
      <c r="AG79" t="str">
        <v>Francisco-Molfix Small Midi(4-9 kg) by 9, pack of 10</v>
      </c>
      <c r="AH79">
        <f t="shared" si="12"/>
        <v>1</v>
      </c>
    </row>
    <row r="80" spans="4:34">
      <c r="D80" t="str">
        <v>Hayat Kimya Nigeria Limited-Molfix Twin Maxi(7-18 kg) by 32, pack of 4</v>
      </c>
      <c r="E80" t="str">
        <v>Tradedepot Imported-Checkers Custard Powder Vanilla Flavour 400g Refill</v>
      </c>
      <c r="F80" s="120" t="str">
        <f t="shared" si="3"/>
        <v>Tradedepot Imported</v>
      </c>
      <c r="G80" s="121" t="str">
        <f t="shared" si="4"/>
        <v>Checkers Custard Powder Vanilla Flavour 400g Refill</v>
      </c>
      <c r="H80" s="122" cm="1">
        <f t="array" ref="H80">SUMPRODUCT(('Orders - December 2020'!$H$2:$H$2047='Worksheet 2'!G80) * ('Orders - December 2020'!$I$2:$I$2047) * ('Orders - December 2020'!$J$2:$J$2047))</f>
        <v>66300</v>
      </c>
      <c r="I80" s="123">
        <f>RANK(H80,$H$18:$H$174,0)</f>
        <v>77</v>
      </c>
      <c r="K80" s="298" t="str">
        <f>_xlfn.XLOOKUP(L80,'Orders - December 2020'!$H$2:$H$1547,'Orders - December 2020'!$D$2:$D$1547,0,0)</f>
        <v>Flour Mills of Nigeria</v>
      </c>
      <c r="L80" s="301" t="str">
        <v>Golden Penny Noodles 70G X 40</v>
      </c>
      <c r="M80" s="300">
        <f>SUMIFS('Orders - December 2020'!$Q$2:$Q$2047,'Orders - December 2020'!$K$2:$K$2047,'Orders - December 2020'!$K$2,'Orders - December 2020'!$H$2:$H$2047,'Worksheet 2'!L80)</f>
        <v>135200</v>
      </c>
      <c r="AD80" t="str">
        <v>Madam Wisdom Minimart</v>
      </c>
      <c r="AE80" t="str">
        <v>Molfix Small Midi(4-9 kg) by 9, pack of 10</v>
      </c>
      <c r="AF80" t="str">
        <f t="shared" si="11"/>
        <v>Madam Wisdom Minimart-Molfix Small Midi(4-9 kg) by 9, pack of 10</v>
      </c>
      <c r="AG80" t="str">
        <v>All purpose Minimart-My Boy Eldorin Infant Formula 454g x 12</v>
      </c>
      <c r="AH80">
        <f t="shared" si="12"/>
        <v>1</v>
      </c>
    </row>
    <row r="81" spans="4:34">
      <c r="D81" t="str">
        <v>Hayat Kimya Nigeria Limited-Molfix Small Mini(3-6 kg) by 10, pack of 12</v>
      </c>
      <c r="E81" t="str">
        <v>Arla Foods-Dano Cool Cow Sachet 150g x 36</v>
      </c>
      <c r="F81" s="120" t="str">
        <f t="shared" si="3"/>
        <v>Arla Foods</v>
      </c>
      <c r="G81" s="121" t="str">
        <f t="shared" si="4"/>
        <v>Dano Cool Cow Sachet 150g x 36</v>
      </c>
      <c r="H81" s="122" cm="1">
        <f t="array" ref="H81">SUMPRODUCT(('Orders - December 2020'!$H$2:$H$2047='Worksheet 2'!G81) * ('Orders - December 2020'!$I$2:$I$2047) * ('Orders - December 2020'!$J$2:$J$2047))</f>
        <v>33900</v>
      </c>
      <c r="I81" s="123">
        <f>RANK(H81,$H$18:$H$174,0)</f>
        <v>103</v>
      </c>
      <c r="K81" s="298" t="str">
        <f>_xlfn.XLOOKUP(L81,'Orders - December 2020'!$H$2:$H$1547,'Orders - December 2020'!$D$2:$D$1547,0,0)</f>
        <v>Nestle Nigeria Plc</v>
      </c>
      <c r="L81" s="301" t="str">
        <v>Maggi Star 4G X 20 X 100</v>
      </c>
      <c r="M81" s="300">
        <f>SUMIFS('Orders - December 2020'!$Q$2:$Q$2047,'Orders - December 2020'!$K$2:$K$2047,'Orders - December 2020'!$K$2,'Orders - December 2020'!$H$2:$H$2047,'Worksheet 2'!L81)</f>
        <v>16400</v>
      </c>
      <c r="AD81" t="str">
        <v>Madam Wisdom Minimart</v>
      </c>
      <c r="AE81" t="str">
        <v>Molfix Small Mini(3-6 kg) by 10, pack of 12</v>
      </c>
      <c r="AF81" t="str">
        <f t="shared" si="11"/>
        <v>Madam Wisdom Minimart-Molfix Small Mini(3-6 kg) by 10, pack of 12</v>
      </c>
      <c r="AG81" t="str">
        <v>Francisco-Molfix Small Mini(3-6 kg) by 10, pack of 12</v>
      </c>
      <c r="AH81">
        <f t="shared" si="12"/>
        <v>1</v>
      </c>
    </row>
    <row r="82" spans="4:34">
      <c r="D82" t="str">
        <v>Hayat Kimya Nigeria Limited-Molfix Small Midi(4-9 kg) by 9, pack of 10</v>
      </c>
      <c r="E82" t="str">
        <v>Arla Foods-DANO FULL CREAM 12 X 350G</v>
      </c>
      <c r="F82" s="120" t="str">
        <f t="shared" si="3"/>
        <v>Arla Foods</v>
      </c>
      <c r="G82" s="121" t="str">
        <f t="shared" si="4"/>
        <v>DANO FULL CREAM 12 X 350G</v>
      </c>
      <c r="H82" s="122" cm="1">
        <f t="array" ref="H82">SUMPRODUCT(('Orders - December 2020'!$H$2:$H$2047='Worksheet 2'!G82) * ('Orders - December 2020'!$I$2:$I$2047) * ('Orders - December 2020'!$J$2:$J$2047))</f>
        <v>122320</v>
      </c>
      <c r="I82" s="123">
        <f>RANK(H82,$H$18:$H$174,0)</f>
        <v>54</v>
      </c>
      <c r="K82" s="298" t="str">
        <f>_xlfn.XLOOKUP(L82,'Orders - December 2020'!$H$2:$H$1547,'Orders - December 2020'!$D$2:$D$1547,0,0)</f>
        <v>Sosaco Nigeria Limited</v>
      </c>
      <c r="L82" s="301" t="str">
        <v>Gino Max Chicken 100G X 10</v>
      </c>
      <c r="M82" s="300">
        <f>SUMIFS('Orders - December 2020'!$Q$2:$Q$2047,'Orders - December 2020'!$K$2:$K$2047,'Orders - December 2020'!$K$2,'Orders - December 2020'!$H$2:$H$2047,'Worksheet 2'!L82)</f>
        <v>24000</v>
      </c>
      <c r="AD82" t="str">
        <v>Madam Olafehinti</v>
      </c>
      <c r="AE82" t="str">
        <v>Molfix Jumbo Midi(4-9 Kg) x 88 x 3</v>
      </c>
      <c r="AF82" t="str">
        <f t="shared" si="11"/>
        <v>Madam Olafehinti-Molfix Jumbo Midi(4-9 Kg) x 88 x 3</v>
      </c>
      <c r="AG82" t="str">
        <v>summy Super Store-Molfix Jumbo Maxi(7-18 kg) by 80</v>
      </c>
      <c r="AH82">
        <f t="shared" si="12"/>
        <v>1</v>
      </c>
    </row>
    <row r="83" spans="4:34">
      <c r="D83" t="str">
        <v>Hayat Kimya Nigeria Limited-Molfix Small Maxi(7-18 kg) by 8, pack of 10</v>
      </c>
      <c r="E83" t="str">
        <v>Mikano Intl Limited-Mac Crunchy Chocolate Coated Wafer 20g x 80</v>
      </c>
      <c r="F83" s="120" t="str">
        <f t="shared" ref="F83:F146" si="13">LEFT(E83,FIND("-",E83)-1)</f>
        <v>Mikano Intl Limited</v>
      </c>
      <c r="G83" s="121" t="str">
        <f t="shared" ref="G83:G146" si="14">MID(E83, FIND("-", E83) + 1, LEN(E83))</f>
        <v>Mac Crunchy Chocolate Coated Wafer 20g x 80</v>
      </c>
      <c r="H83" s="122" cm="1">
        <f t="array" ref="H83">SUMPRODUCT(('Orders - December 2020'!$H$2:$H$2047='Worksheet 2'!G83) * ('Orders - December 2020'!$I$2:$I$2047) * ('Orders - December 2020'!$J$2:$J$2047))</f>
        <v>22080</v>
      </c>
      <c r="I83" s="123">
        <f>RANK(H83,$H$18:$H$174,0)</f>
        <v>114</v>
      </c>
      <c r="K83" s="298" t="str">
        <f>_xlfn.XLOOKUP(L83,'Orders - December 2020'!$H$2:$H$1547,'Orders - December 2020'!$D$2:$D$1547,0,0)</f>
        <v>GB Foods</v>
      </c>
      <c r="L83" s="301" t="str">
        <v>Gino Tomato Paste Sachet 65G X 50</v>
      </c>
      <c r="M83" s="300">
        <f>SUMIFS('Orders - December 2020'!$Q$2:$Q$2047,'Orders - December 2020'!$K$2:$K$2047,'Orders - December 2020'!$K$2,'Orders - December 2020'!$H$2:$H$2047,'Worksheet 2'!L83)</f>
        <v>53400</v>
      </c>
      <c r="AD83" t="str">
        <v>Madam Olafehinti</v>
      </c>
      <c r="AE83" t="str">
        <v>Molfix Twin Midi(4-9 Kg) x 36 x 4</v>
      </c>
      <c r="AF83" t="str">
        <f t="shared" si="11"/>
        <v>Madam Olafehinti-Molfix Twin Midi(4-9 Kg) x 36 x 4</v>
      </c>
      <c r="AG83" t="str">
        <v>David Minimart-My Boy Eldorin Infant Formula 454g x 12</v>
      </c>
      <c r="AH83">
        <f t="shared" si="12"/>
        <v>1</v>
      </c>
    </row>
    <row r="84" spans="4:34">
      <c r="D84" t="str">
        <v>Hayat Kimya Nigeria Limited-Molfix Jumbo Maxi(7-18 kg) by 80</v>
      </c>
      <c r="E84" t="str">
        <v>Mikano Intl Limited-Mac Max Vanilla Wafer 15g x 120</v>
      </c>
      <c r="F84" s="120" t="str">
        <f t="shared" si="13"/>
        <v>Mikano Intl Limited</v>
      </c>
      <c r="G84" s="121" t="str">
        <f t="shared" si="14"/>
        <v>Mac Max Vanilla Wafer 15g x 120</v>
      </c>
      <c r="H84" s="122" cm="1">
        <f t="array" ref="H84">SUMPRODUCT(('Orders - December 2020'!$H$2:$H$2047='Worksheet 2'!G84) * ('Orders - December 2020'!$I$2:$I$2047) * ('Orders - December 2020'!$J$2:$J$2047))</f>
        <v>5460</v>
      </c>
      <c r="I84" s="123">
        <f>RANK(H84,$H$18:$H$174,0)</f>
        <v>142</v>
      </c>
      <c r="K84" s="298" t="str">
        <f>_xlfn.XLOOKUP(L84,'Orders - December 2020'!$H$2:$H$1547,'Orders - December 2020'!$D$2:$D$1547,0,0)</f>
        <v>DUFIL Prima foods Plc</v>
      </c>
      <c r="L84" s="301" t="str">
        <v>Indomie Hungryman Chicken 180G X 24</v>
      </c>
      <c r="M84" s="300">
        <f>SUMIFS('Orders - December 2020'!$Q$2:$Q$2047,'Orders - December 2020'!$K$2:$K$2047,'Orders - December 2020'!$K$2,'Orders - December 2020'!$H$2:$H$2047,'Worksheet 2'!L84)</f>
        <v>7280</v>
      </c>
      <c r="AD84" t="str">
        <v>Madam Olafehinti</v>
      </c>
      <c r="AE84" t="str">
        <v>Cerelac Wheat 6 x 1kg</v>
      </c>
      <c r="AF84" t="str">
        <f t="shared" si="11"/>
        <v>Madam Olafehinti-Cerelac Wheat 6 x 1kg</v>
      </c>
      <c r="AG84" t="str">
        <v>AJ Minimart-Molfix Jumbo Maxi(7-18 kg) by 80</v>
      </c>
      <c r="AH84">
        <f t="shared" si="12"/>
        <v>1</v>
      </c>
    </row>
    <row r="85" spans="4:34">
      <c r="D85" t="str">
        <v>Hayat Kimya Nigeria Limited-Molfix Jumbo Mini(3-6 Kg) x 96 x 3</v>
      </c>
      <c r="E85" t="str">
        <v>FrieslandCampina WAMCO Nigeria-Peak Nig Tray 170g x 48</v>
      </c>
      <c r="F85" s="120" t="str">
        <f t="shared" si="13"/>
        <v>FrieslandCampina WAMCO Nigeria</v>
      </c>
      <c r="G85" s="121" t="str">
        <f t="shared" si="14"/>
        <v>Peak Nig Tray 170g x 48</v>
      </c>
      <c r="H85" s="122" cm="1">
        <f t="array" ref="H85">SUMPRODUCT(('Orders - December 2020'!$H$2:$H$2047='Worksheet 2'!G85) * ('Orders - December 2020'!$I$2:$I$2047) * ('Orders - December 2020'!$J$2:$J$2047))</f>
        <v>152100</v>
      </c>
      <c r="I85" s="123">
        <f>RANK(H85,$H$18:$H$174,0)</f>
        <v>43</v>
      </c>
      <c r="K85" s="298" t="str">
        <f>_xlfn.XLOOKUP(L85,'Orders - December 2020'!$H$2:$H$1547,'Orders - December 2020'!$D$2:$D$1547,0,0)</f>
        <v>Olam Group Nigeria</v>
      </c>
      <c r="L85" s="301" t="str">
        <v>Tasty Tom Jollof Mix Sachet 70G X 50</v>
      </c>
      <c r="M85" s="300">
        <f>SUMIFS('Orders - December 2020'!$Q$2:$Q$2047,'Orders - December 2020'!$K$2:$K$2047,'Orders - December 2020'!$K$2,'Orders - December 2020'!$H$2:$H$2047,'Worksheet 2'!L85)</f>
        <v>41400</v>
      </c>
      <c r="AD85" t="str">
        <v>Francisco</v>
      </c>
      <c r="AE85" t="str">
        <v>Molfix Twin Maxi(7-18 kg) by 32, pack of 4</v>
      </c>
      <c r="AF85" t="str">
        <f t="shared" si="11"/>
        <v>Francisco-Molfix Twin Maxi(7-18 kg) by 32, pack of 4</v>
      </c>
      <c r="AG85" t="str">
        <v>olafaz Minimart-Molfix Small Maxi(7-18 kg) by 8, pack of 10</v>
      </c>
      <c r="AH85">
        <f t="shared" si="12"/>
        <v>1</v>
      </c>
    </row>
    <row r="86" spans="4:34" ht="15" thickBot="1">
      <c r="D86" t="str">
        <v>Hayat Kimya Nigeria Limited-Molfix Jumbo Maxi(7-18 kg) by 80</v>
      </c>
      <c r="E86" t="str">
        <v>Chi Nigeria Limited-Hollandia Evap Slim 120g x 24</v>
      </c>
      <c r="F86" s="120" t="str">
        <f t="shared" si="13"/>
        <v>Chi Nigeria Limited</v>
      </c>
      <c r="G86" s="121" t="str">
        <f t="shared" si="14"/>
        <v>Hollandia Evap Slim 120g x 24</v>
      </c>
      <c r="H86" s="122" cm="1">
        <f t="array" ref="H86">SUMPRODUCT(('Orders - December 2020'!$H$2:$H$2047='Worksheet 2'!G86) * ('Orders - December 2020'!$I$2:$I$2047) * ('Orders - December 2020'!$J$2:$J$2047))</f>
        <v>971360</v>
      </c>
      <c r="I86" s="123">
        <f>RANK(H86,$H$18:$H$174,0)</f>
        <v>9</v>
      </c>
      <c r="K86" s="302" t="str">
        <f>_xlfn.XLOOKUP(L86,'Orders - December 2020'!$H$2:$H$1547,'Orders - December 2020'!$D$2:$D$1547,0,0)</f>
        <v>Sonia Foods Industries Ltd.</v>
      </c>
      <c r="L86" s="229" t="str">
        <v>Sonia Tomato Tin 2.2Kg X 6</v>
      </c>
      <c r="M86" s="303">
        <f>SUMIFS('Orders - December 2020'!$Q$2:$Q$2047,'Orders - December 2020'!$K$2:$K$2047,'Orders - December 2020'!$K$2,'Orders - December 2020'!$H$2:$H$2047,'Worksheet 2'!L86)</f>
        <v>0</v>
      </c>
      <c r="AD86" t="str">
        <v>Francisco</v>
      </c>
      <c r="AE86" t="str">
        <v>Molfix Small Midi(4-9 kg) by 9, pack of 10</v>
      </c>
      <c r="AF86" t="str">
        <f t="shared" si="11"/>
        <v>Francisco-Molfix Small Midi(4-9 kg) by 9, pack of 10</v>
      </c>
      <c r="AG86" t="str">
        <v>Idish Global-Molfix Jumbo Maxi(7-18 kg) by 80</v>
      </c>
      <c r="AH86">
        <f t="shared" si="12"/>
        <v>1</v>
      </c>
    </row>
    <row r="87" spans="4:34">
      <c r="D87" t="str">
        <v>Hayat Kimya Nigeria Limited-Molfix Small Midi(4-9 kg) by 9, pack of 10</v>
      </c>
      <c r="E87" t="str">
        <v>Nasco-Nasco Original Cornflakes 500g x 8</v>
      </c>
      <c r="F87" s="120" t="str">
        <f t="shared" si="13"/>
        <v>Nasco</v>
      </c>
      <c r="G87" s="121" t="str">
        <f t="shared" si="14"/>
        <v>Nasco Original Cornflakes 500g x 8</v>
      </c>
      <c r="H87" s="122" cm="1">
        <f t="array" ref="H87">SUMPRODUCT(('Orders - December 2020'!$H$2:$H$2047='Worksheet 2'!G87) * ('Orders - December 2020'!$I$2:$I$2047) * ('Orders - December 2020'!$J$2:$J$2047))</f>
        <v>18300</v>
      </c>
      <c r="I87" s="123">
        <f>RANK(H87,$H$18:$H$174,0)</f>
        <v>120</v>
      </c>
      <c r="AD87" t="str">
        <v>All purpose Minimart</v>
      </c>
      <c r="AE87" t="str">
        <v>My Boy Eldorin Infant Formula 454g x 12</v>
      </c>
      <c r="AF87" t="str">
        <f t="shared" si="11"/>
        <v>All purpose Minimart-My Boy Eldorin Infant Formula 454g x 12</v>
      </c>
      <c r="AG87" t="str">
        <v>Idish Global-Molfix Jumbo Midi(4-9 Kg) x 88 x 3</v>
      </c>
      <c r="AH87">
        <f t="shared" si="12"/>
        <v>1</v>
      </c>
    </row>
    <row r="88" spans="4:34">
      <c r="D88" t="str">
        <v>Hayat Kimya Nigeria Limited-Molfix Small Mini(3-6 kg) by 10, pack of 12</v>
      </c>
      <c r="E88" t="str">
        <v>Chi Nigeria Limited-Hollandia Evap Slim 190g x 24</v>
      </c>
      <c r="F88" s="120" t="str">
        <f t="shared" si="13"/>
        <v>Chi Nigeria Limited</v>
      </c>
      <c r="G88" s="121" t="str">
        <f t="shared" si="14"/>
        <v>Hollandia Evap Slim 190g x 24</v>
      </c>
      <c r="H88" s="122" cm="1">
        <f t="array" ref="H88">SUMPRODUCT(('Orders - December 2020'!$H$2:$H$2047='Worksheet 2'!G88) * ('Orders - December 2020'!$I$2:$I$2047) * ('Orders - December 2020'!$J$2:$J$2047))</f>
        <v>82680</v>
      </c>
      <c r="I88" s="123">
        <f>RANK(H88,$H$18:$H$174,0)</f>
        <v>68</v>
      </c>
      <c r="AD88" t="str">
        <v>Francisco</v>
      </c>
      <c r="AE88" t="str">
        <v>Molfix Small Mini(3-6 kg) by 10, pack of 12</v>
      </c>
      <c r="AF88" t="str">
        <f t="shared" si="11"/>
        <v>Francisco-Molfix Small Mini(3-6 kg) by 10, pack of 12</v>
      </c>
      <c r="AG88" t="str">
        <v>Grandy Minimarts-Molfix Jumbo Maxi(7-18 kg) by 80</v>
      </c>
      <c r="AH88">
        <f t="shared" si="12"/>
        <v>1</v>
      </c>
    </row>
    <row r="89" spans="4:34">
      <c r="D89" t="str">
        <v>Hayat Kimya Nigeria Limited-Molfix Twin Midi(4-9 Kg) x 36 x 4</v>
      </c>
      <c r="E89" t="str">
        <v>Nestle Nigeria Plc-Nestle Golden Morn 900g</v>
      </c>
      <c r="F89" s="120" t="str">
        <f t="shared" si="13"/>
        <v>Nestle Nigeria Plc</v>
      </c>
      <c r="G89" s="121" t="str">
        <f t="shared" si="14"/>
        <v>Nestle Golden Morn 900g</v>
      </c>
      <c r="H89" s="122" cm="1">
        <f t="array" ref="H89">SUMPRODUCT(('Orders - December 2020'!$H$2:$H$2047='Worksheet 2'!G89) * ('Orders - December 2020'!$I$2:$I$2047) * ('Orders - December 2020'!$J$2:$J$2047))</f>
        <v>271925</v>
      </c>
      <c r="I89" s="123">
        <f>RANK(H89,$H$18:$H$174,0)</f>
        <v>33</v>
      </c>
      <c r="AD89" t="str">
        <v>olakem</v>
      </c>
      <c r="AE89" t="str">
        <v>My Boy Eldorin Infant Formula 454g x 12</v>
      </c>
      <c r="AF89" t="str">
        <f t="shared" si="11"/>
        <v>olakem-My Boy Eldorin Infant Formula 454g x 12</v>
      </c>
      <c r="AG89" t="str">
        <v>God's mercy Minimart-Molfix Small Midi(4-9 kg) by 9, pack of 10</v>
      </c>
      <c r="AH89">
        <f t="shared" si="12"/>
        <v>1</v>
      </c>
    </row>
    <row r="90" spans="4:34">
      <c r="D90" t="str">
        <v>Hayat Kimya Nigeria Limited-Molfix Twin Midi(4-9 Kg) x 36 x 4</v>
      </c>
      <c r="E90" t="str">
        <v>MistaChoco-MistaChoco and Sistachoco Promo Pack 15g x 50</v>
      </c>
      <c r="F90" s="120" t="str">
        <f t="shared" si="13"/>
        <v>MistaChoco</v>
      </c>
      <c r="G90" s="121" t="str">
        <f t="shared" si="14"/>
        <v>MistaChoco and Sistachoco Promo Pack 15g x 50</v>
      </c>
      <c r="H90" s="122" cm="1">
        <f t="array" ref="H90">SUMPRODUCT(('Orders - December 2020'!$H$2:$H$2047='Worksheet 2'!G90) * ('Orders - December 2020'!$I$2:$I$2047) * ('Orders - December 2020'!$J$2:$J$2047))</f>
        <v>99000</v>
      </c>
      <c r="I90" s="123">
        <f>RANK(H90,$H$18:$H$174,0)</f>
        <v>60</v>
      </c>
      <c r="AD90" t="str">
        <v>summy Super Store</v>
      </c>
      <c r="AE90" t="str">
        <v>Molfix Jumbo Maxi(7-18 kg) by 80</v>
      </c>
      <c r="AF90" t="str">
        <f t="shared" si="11"/>
        <v>summy Super Store-Molfix Jumbo Maxi(7-18 kg) by 80</v>
      </c>
      <c r="AG90" t="str">
        <v>Judek Minimarts-Molfix Small Maxi(7-18 kg) by 8, pack of 10</v>
      </c>
      <c r="AH90">
        <f t="shared" si="12"/>
        <v>1</v>
      </c>
    </row>
    <row r="91" spans="4:34">
      <c r="D91" t="str">
        <v>Hayat Kimya Nigeria Limited-Molfix Small Maxi(7-18 kg) by 8, pack of 10</v>
      </c>
      <c r="E91" t="str">
        <v>MistaChoco-One Free Hanger of MistaChoco</v>
      </c>
      <c r="F91" s="120" t="str">
        <f t="shared" si="13"/>
        <v>MistaChoco</v>
      </c>
      <c r="G91" s="121" t="str">
        <f t="shared" si="14"/>
        <v>One Free Hanger of MistaChoco</v>
      </c>
      <c r="H91" s="122" cm="1">
        <f t="array" ref="H91">SUMPRODUCT(('Orders - December 2020'!$H$2:$H$2047='Worksheet 2'!G91) * ('Orders - December 2020'!$I$2:$I$2047) * ('Orders - December 2020'!$J$2:$J$2047))</f>
        <v>47</v>
      </c>
      <c r="I91" s="123">
        <f>RANK(H91,$H$18:$H$174,0)</f>
        <v>156</v>
      </c>
      <c r="AD91" t="str">
        <v>David Minimart</v>
      </c>
      <c r="AE91" t="str">
        <v>My Boy Eldorin Infant Formula 454g x 12</v>
      </c>
      <c r="AF91" t="str">
        <f t="shared" si="11"/>
        <v>David Minimart-My Boy Eldorin Infant Formula 454g x 12</v>
      </c>
      <c r="AG91" t="str">
        <v>Judek Minimarts-Molfix Small Midi(4-9 kg) by 9, pack of 10</v>
      </c>
      <c r="AH91">
        <f t="shared" si="12"/>
        <v>1</v>
      </c>
    </row>
    <row r="92" spans="4:34">
      <c r="D92" t="str">
        <v>Hayat Kimya Nigeria Limited-Molfix Small Midi(4-9 kg) by 9, pack of 10</v>
      </c>
      <c r="E92" t="str">
        <v>Unilever Nigeria Plc-Blue Band Spread For Bread 250g x 24</v>
      </c>
      <c r="F92" s="120" t="str">
        <f t="shared" si="13"/>
        <v>Unilever Nigeria Plc</v>
      </c>
      <c r="G92" s="121" t="str">
        <f t="shared" si="14"/>
        <v>Blue Band Spread For Bread 250g x 24</v>
      </c>
      <c r="H92" s="122" cm="1">
        <f t="array" ref="H92">SUMPRODUCT(('Orders - December 2020'!$H$2:$H$2047='Worksheet 2'!G92) * ('Orders - December 2020'!$I$2:$I$2047) * ('Orders - December 2020'!$J$2:$J$2047))</f>
        <v>52500</v>
      </c>
      <c r="I92" s="123">
        <f>RANK(H92,$H$18:$H$174,0)</f>
        <v>88</v>
      </c>
      <c r="AD92" t="str">
        <v>AJ Minimart</v>
      </c>
      <c r="AE92" t="str">
        <v>Molfix Jumbo Maxi(7-18 kg) by 80</v>
      </c>
      <c r="AF92" t="str">
        <f t="shared" si="11"/>
        <v>AJ Minimart-Molfix Jumbo Maxi(7-18 kg) by 80</v>
      </c>
      <c r="AG92" t="str">
        <v>Judek Minimarts-Molfix Jumbo Maxi(7-18 kg) by 80</v>
      </c>
      <c r="AH92">
        <f t="shared" si="12"/>
        <v>1</v>
      </c>
    </row>
    <row r="93" spans="4:34">
      <c r="D93" t="str">
        <v>Hayat Kimya Nigeria Limited-Molfix Small Mini(3-6 kg) by 10, pack of 12</v>
      </c>
      <c r="E93" t="str">
        <v>Dangote-Dangote Granulated Sugar 250g</v>
      </c>
      <c r="F93" s="120" t="str">
        <f t="shared" si="13"/>
        <v>Dangote</v>
      </c>
      <c r="G93" s="121" t="str">
        <f t="shared" si="14"/>
        <v>Dangote Granulated Sugar 250g</v>
      </c>
      <c r="H93" s="122" cm="1">
        <f t="array" ref="H93">SUMPRODUCT(('Orders - December 2020'!$H$2:$H$2047='Worksheet 2'!G93) * ('Orders - December 2020'!$I$2:$I$2047) * ('Orders - December 2020'!$J$2:$J$2047))</f>
        <v>65100</v>
      </c>
      <c r="I93" s="123">
        <f>RANK(H93,$H$18:$H$174,0)</f>
        <v>80</v>
      </c>
      <c r="AD93" t="str">
        <v>Than-all Minimart</v>
      </c>
      <c r="AE93" t="str">
        <v>Molfix Small Midi(4-9 kg) by 9, pack of 10</v>
      </c>
      <c r="AF93" t="str">
        <f t="shared" si="11"/>
        <v>Than-all Minimart-Molfix Small Midi(4-9 kg) by 9, pack of 10</v>
      </c>
      <c r="AG93" t="str">
        <v>Judek Minimarts-My Boy Eldorin Infant Formula 454g x 12</v>
      </c>
      <c r="AH93">
        <f t="shared" si="12"/>
        <v>1</v>
      </c>
    </row>
    <row r="94" spans="4:34">
      <c r="D94" t="str">
        <v>Hayat Kimya Nigeria Limited-Molfix Jumbo Midi(4-9 Kg) x 88 x 3</v>
      </c>
      <c r="E94" t="str">
        <v>Infinity Snacks and Beverages Limited-Infinity Cornflakes Sachet 30g x 36</v>
      </c>
      <c r="F94" s="120" t="str">
        <f t="shared" si="13"/>
        <v>Infinity Snacks and Beverages Limited</v>
      </c>
      <c r="G94" s="121" t="str">
        <f t="shared" si="14"/>
        <v>Infinity Cornflakes Sachet 30g x 36</v>
      </c>
      <c r="H94" s="122" cm="1">
        <f t="array" ref="H94">SUMPRODUCT(('Orders - December 2020'!$H$2:$H$2047='Worksheet 2'!G94) * ('Orders - December 2020'!$I$2:$I$2047) * ('Orders - December 2020'!$J$2:$J$2047))</f>
        <v>29450</v>
      </c>
      <c r="I94" s="123">
        <f>RANK(H94,$H$18:$H$174,0)</f>
        <v>106</v>
      </c>
      <c r="AD94" t="str">
        <v>Iyawo Minimart</v>
      </c>
      <c r="AE94" t="str">
        <v>My Boy Eldorin Infant Formula 454g x 12</v>
      </c>
      <c r="AF94" t="str">
        <f t="shared" si="11"/>
        <v>Iyawo Minimart-My Boy Eldorin Infant Formula 454g x 12</v>
      </c>
      <c r="AG94" t="str">
        <v>dashols-Molfix Jumbo Maxi(7-18 kg) by 80</v>
      </c>
      <c r="AH94">
        <f t="shared" si="12"/>
        <v>1</v>
      </c>
    </row>
    <row r="95" spans="4:34">
      <c r="D95" t="str">
        <v>Hayat Kimya Nigeria Limited-Molfix Twin Midi(4-9 Kg) x 36 x 4</v>
      </c>
      <c r="E95" t="str">
        <v>Dangote-Dangote Granulated Sugar 500g</v>
      </c>
      <c r="F95" s="120" t="str">
        <f t="shared" si="13"/>
        <v>Dangote</v>
      </c>
      <c r="G95" s="121" t="str">
        <f t="shared" si="14"/>
        <v>Dangote Granulated Sugar 500g</v>
      </c>
      <c r="H95" s="122" cm="1">
        <f t="array" ref="H95">SUMPRODUCT(('Orders - December 2020'!$H$2:$H$2047='Worksheet 2'!G95) * ('Orders - December 2020'!$I$2:$I$2047) * ('Orders - December 2020'!$J$2:$J$2047))</f>
        <v>89250</v>
      </c>
      <c r="I95" s="123">
        <f>RANK(H95,$H$18:$H$174,0)</f>
        <v>64</v>
      </c>
      <c r="AD95" t="str">
        <v>olafaz Minimart</v>
      </c>
      <c r="AE95" t="str">
        <v>Molfix Small Maxi(7-18 kg) by 8, pack of 10</v>
      </c>
      <c r="AF95" t="str">
        <f t="shared" si="11"/>
        <v>olafaz Minimart-Molfix Small Maxi(7-18 kg) by 8, pack of 10</v>
      </c>
      <c r="AG95" t="str">
        <v>dashols-My Boy Eldorin Infant Formula 454g x 12</v>
      </c>
      <c r="AH95">
        <f t="shared" si="12"/>
        <v>1</v>
      </c>
    </row>
    <row r="96" spans="4:34">
      <c r="D96" t="str">
        <v>Nestle Nigeria Plc-Cerelac Wheat 6 x 1kg</v>
      </c>
      <c r="E96" t="str">
        <v>FrieslandCampina WAMCO Nigeria-Peak Milk Tin 400g x 12</v>
      </c>
      <c r="F96" s="120" t="str">
        <f t="shared" si="13"/>
        <v>FrieslandCampina WAMCO Nigeria</v>
      </c>
      <c r="G96" s="121" t="str">
        <f t="shared" si="14"/>
        <v>Peak Milk Tin 400g x 12</v>
      </c>
      <c r="H96" s="122" cm="1">
        <f t="array" ref="H96">SUMPRODUCT(('Orders - December 2020'!$H$2:$H$2047='Worksheet 2'!G96) * ('Orders - December 2020'!$I$2:$I$2047) * ('Orders - December 2020'!$J$2:$J$2047))</f>
        <v>74400</v>
      </c>
      <c r="I96" s="123">
        <f>RANK(H96,$H$18:$H$174,0)</f>
        <v>73</v>
      </c>
      <c r="AD96" t="str">
        <v>Idish Global</v>
      </c>
      <c r="AE96" t="str">
        <v>Molfix Jumbo Maxi(7-18 kg) by 80</v>
      </c>
      <c r="AF96" t="str">
        <f t="shared" si="11"/>
        <v>Idish Global-Molfix Jumbo Maxi(7-18 kg) by 80</v>
      </c>
      <c r="AG96" t="str">
        <v>Happy  Minimart&amp; Provision-My Boy Eldorin Infant Formula 454g x 12</v>
      </c>
      <c r="AH96">
        <f t="shared" si="12"/>
        <v>1</v>
      </c>
    </row>
    <row r="97" spans="4:34">
      <c r="D97" t="str">
        <v>Hayat Kimya Nigeria Limited-Molfix Twin Maxi(7-18 kg) by 32, pack of 4</v>
      </c>
      <c r="E97" t="str">
        <v>FrieslandCampina WAMCO Nigeria-THREE CROWN EVAP TRAY 24 X 170G</v>
      </c>
      <c r="F97" s="120" t="str">
        <f t="shared" si="13"/>
        <v>FrieslandCampina WAMCO Nigeria</v>
      </c>
      <c r="G97" s="121" t="str">
        <f t="shared" si="14"/>
        <v>THREE CROWN EVAP TRAY 24 X 170G</v>
      </c>
      <c r="H97" s="122" cm="1">
        <f t="array" ref="H97">SUMPRODUCT(('Orders - December 2020'!$H$2:$H$2047='Worksheet 2'!G97) * ('Orders - December 2020'!$I$2:$I$2047) * ('Orders - December 2020'!$J$2:$J$2047))</f>
        <v>802500</v>
      </c>
      <c r="I97" s="123">
        <f>RANK(H97,$H$18:$H$174,0)</f>
        <v>10</v>
      </c>
      <c r="AD97" t="str">
        <v>Idish Global</v>
      </c>
      <c r="AE97" t="str">
        <v>Molfix Jumbo Midi(4-9 Kg) x 88 x 3</v>
      </c>
      <c r="AF97" t="str">
        <f t="shared" si="11"/>
        <v>Idish Global-Molfix Jumbo Midi(4-9 Kg) x 88 x 3</v>
      </c>
      <c r="AG97" t="str">
        <v>Marswell Minimart-Molfix Small Mini(3-6 kg) by 10, pack of 12</v>
      </c>
      <c r="AH97">
        <f t="shared" si="12"/>
        <v>1</v>
      </c>
    </row>
    <row r="98" spans="4:34">
      <c r="D98" t="str">
        <v>Hayat Kimya Nigeria Limited-Molfix Small Midi(4-9 kg) by 9, pack of 10</v>
      </c>
      <c r="E98" t="str">
        <v>FrieslandCampina WAMCO Nigeria-Peak 123 gum Sachets 360g x 12</v>
      </c>
      <c r="F98" s="120" t="str">
        <f t="shared" si="13"/>
        <v>FrieslandCampina WAMCO Nigeria</v>
      </c>
      <c r="G98" s="121" t="str">
        <f t="shared" si="14"/>
        <v>Peak 123 gum Sachets 360g x 12</v>
      </c>
      <c r="H98" s="122" cm="1">
        <f t="array" ref="H98">SUMPRODUCT(('Orders - December 2020'!$H$2:$H$2047='Worksheet 2'!G98) * ('Orders - December 2020'!$I$2:$I$2047) * ('Orders - December 2020'!$J$2:$J$2047))</f>
        <v>102900</v>
      </c>
      <c r="I98" s="123">
        <f>RANK(H98,$H$18:$H$174,0)</f>
        <v>58</v>
      </c>
      <c r="AD98" t="str">
        <v>Grandy Minimarts</v>
      </c>
      <c r="AE98" t="str">
        <v>Molfix Jumbo Midi(4-9 Kg) x 88 x 3</v>
      </c>
      <c r="AF98" t="str">
        <f t="shared" si="11"/>
        <v>Grandy Minimarts-Molfix Jumbo Midi(4-9 Kg) x 88 x 3</v>
      </c>
      <c r="AG98" t="str">
        <v>Marswell Minimart-Molfix Jumbo Maxi(7-18 kg) by 80</v>
      </c>
      <c r="AH98">
        <f t="shared" si="12"/>
        <v>1</v>
      </c>
    </row>
    <row r="99" spans="4:34">
      <c r="D99" t="str">
        <v>FrieslandCampina WAMCO Nigeria-My Boy Eldorin Infant Formula 454g x 12</v>
      </c>
      <c r="E99" t="str">
        <v>FrieslandCampina WAMCO Nigeria-Peak Milk Powder Sachet 14g x 210</v>
      </c>
      <c r="F99" s="120" t="str">
        <f t="shared" si="13"/>
        <v>FrieslandCampina WAMCO Nigeria</v>
      </c>
      <c r="G99" s="121" t="str">
        <f t="shared" si="14"/>
        <v>Peak Milk Powder Sachet 14g x 210</v>
      </c>
      <c r="H99" s="122" cm="1">
        <f t="array" ref="H99">SUMPRODUCT(('Orders - December 2020'!$H$2:$H$2047='Worksheet 2'!G99) * ('Orders - December 2020'!$I$2:$I$2047) * ('Orders - December 2020'!$J$2:$J$2047))</f>
        <v>1554900</v>
      </c>
      <c r="I99" s="123">
        <f>RANK(H99,$H$18:$H$174,0)</f>
        <v>3</v>
      </c>
      <c r="AD99" t="str">
        <v>Grandy Minimarts</v>
      </c>
      <c r="AE99" t="str">
        <v>Molfix Jumbo Maxi(7-18 kg) by 80</v>
      </c>
      <c r="AF99" t="str">
        <f t="shared" si="11"/>
        <v>Grandy Minimarts-Molfix Jumbo Maxi(7-18 kg) by 80</v>
      </c>
      <c r="AG99" t="str">
        <v>Mosturah Olasina-Molfix Jumbo Midi(4-9 Kg) x 88 x 3</v>
      </c>
      <c r="AH99">
        <f t="shared" si="12"/>
        <v>1</v>
      </c>
    </row>
    <row r="100" spans="4:34">
      <c r="D100" t="str">
        <v>Hayat Kimya Nigeria Limited-Molfix Small Mini(3-6 kg) by 10, pack of 12</v>
      </c>
      <c r="E100" t="str">
        <v>Unilever Nigeria Plc-BLUE BAND SPREAD FOR BREAD 900g</v>
      </c>
      <c r="F100" s="120" t="str">
        <f t="shared" si="13"/>
        <v>Unilever Nigeria Plc</v>
      </c>
      <c r="G100" s="121" t="str">
        <f t="shared" si="14"/>
        <v>BLUE BAND SPREAD FOR BREAD 900g</v>
      </c>
      <c r="H100" s="122" cm="1">
        <f t="array" ref="H100">SUMPRODUCT(('Orders - December 2020'!$H$2:$H$2047='Worksheet 2'!G100) * ('Orders - December 2020'!$I$2:$I$2047) * ('Orders - December 2020'!$J$2:$J$2047))</f>
        <v>10500</v>
      </c>
      <c r="I100" s="123">
        <f>RANK(H100,$H$18:$H$174,0)</f>
        <v>133</v>
      </c>
      <c r="AD100" t="str">
        <v>Madam Wisdom Minimart</v>
      </c>
      <c r="AE100" t="str">
        <v>Molfix Small Maxi(7-18 kg) by 8, pack of 10</v>
      </c>
      <c r="AF100" t="str">
        <f t="shared" si="11"/>
        <v>Madam Wisdom Minimart-Molfix Small Maxi(7-18 kg) by 8, pack of 10</v>
      </c>
      <c r="AG100" t="str">
        <v>Olamidara-SMA Gold Follow on Mpwdr Can 12 x 400g x4</v>
      </c>
      <c r="AH100">
        <f t="shared" si="12"/>
        <v>1</v>
      </c>
    </row>
    <row r="101" spans="4:34">
      <c r="D101" t="str">
        <v>FrieslandCampina WAMCO Nigeria-My Boy Eldorin Infant Formula 454g x 12</v>
      </c>
      <c r="E101" t="str">
        <v>Unilever Nigeria Plc-Blue Band Spread For Bread 450g</v>
      </c>
      <c r="F101" s="120" t="str">
        <f t="shared" si="13"/>
        <v>Unilever Nigeria Plc</v>
      </c>
      <c r="G101" s="121" t="str">
        <f t="shared" si="14"/>
        <v>Blue Band Spread For Bread 450g</v>
      </c>
      <c r="H101" s="122" cm="1">
        <f t="array" ref="H101">SUMPRODUCT(('Orders - December 2020'!$H$2:$H$2047='Worksheet 2'!G101) * ('Orders - December 2020'!$I$2:$I$2047) * ('Orders - December 2020'!$J$2:$J$2047))</f>
        <v>22600</v>
      </c>
      <c r="I101" s="123">
        <f>RANK(H101,$H$18:$H$174,0)</f>
        <v>113</v>
      </c>
      <c r="AD101" t="str">
        <v>Madam Wisdom Minimart</v>
      </c>
      <c r="AE101" t="str">
        <v>Molfix Small Midi(4-9 kg) by 9, pack of 10</v>
      </c>
      <c r="AF101" t="str">
        <f t="shared" si="11"/>
        <v>Madam Wisdom Minimart-Molfix Small Midi(4-9 kg) by 9, pack of 10</v>
      </c>
      <c r="AG101" t="str">
        <v>Madam Precious Minimart-Molfix Twin Maxi(7-18 kg) by 32, pack of 4</v>
      </c>
      <c r="AH101">
        <f t="shared" si="12"/>
        <v>1</v>
      </c>
    </row>
    <row r="102" spans="4:34">
      <c r="D102" t="str">
        <v>Hayat Kimya Nigeria Limited-Molfix Jumbo Maxi(7-18 kg) by 80</v>
      </c>
      <c r="E102" t="str">
        <v>Olam Group Nigeria-Tasty Tom Sachet 65g x 50</v>
      </c>
      <c r="F102" s="120" t="str">
        <f t="shared" si="13"/>
        <v>Olam Group Nigeria</v>
      </c>
      <c r="G102" s="121" t="str">
        <f t="shared" si="14"/>
        <v>Tasty Tom Sachet 65g x 50</v>
      </c>
      <c r="H102" s="122" cm="1">
        <f t="array" ref="H102">SUMPRODUCT(('Orders - December 2020'!$H$2:$H$2047='Worksheet 2'!G102) * ('Orders - December 2020'!$I$2:$I$2047) * ('Orders - December 2020'!$J$2:$J$2047))</f>
        <v>444900</v>
      </c>
      <c r="I102" s="123">
        <f>RANK(H102,$H$18:$H$174,0)</f>
        <v>19</v>
      </c>
      <c r="AD102" t="str">
        <v>Madam Wisdom Minimart</v>
      </c>
      <c r="AE102" t="str">
        <v>Molfix Small Maxi(7-18 kg) by 8, pack of 10</v>
      </c>
      <c r="AF102" t="str">
        <f t="shared" si="11"/>
        <v>Madam Wisdom Minimart-Molfix Small Maxi(7-18 kg) by 8, pack of 10</v>
      </c>
      <c r="AG102" t="str">
        <v>Sandra Super Store-Molfix Small Mini(3-6 kg) by 10, pack of 12</v>
      </c>
      <c r="AH102">
        <f t="shared" si="12"/>
        <v>1</v>
      </c>
    </row>
    <row r="103" spans="4:34">
      <c r="D103" t="str">
        <v>FrieslandCampina WAMCO Nigeria-My Boy Eldorin Infant Formula 454g x 12</v>
      </c>
      <c r="E103" t="str">
        <v>Anhui Qiangwang Food Ltd-Tasty Cubes Chicken Flavour 100g x 80</v>
      </c>
      <c r="F103" s="120" t="str">
        <f t="shared" si="13"/>
        <v>Anhui Qiangwang Food Ltd</v>
      </c>
      <c r="G103" s="121" t="str">
        <f t="shared" si="14"/>
        <v>Tasty Cubes Chicken Flavour 100g x 80</v>
      </c>
      <c r="H103" s="122" cm="1">
        <f t="array" ref="H103">SUMPRODUCT(('Orders - December 2020'!$H$2:$H$2047='Worksheet 2'!G103) * ('Orders - December 2020'!$I$2:$I$2047) * ('Orders - December 2020'!$J$2:$J$2047))</f>
        <v>38400</v>
      </c>
      <c r="I103" s="123">
        <f>RANK(H103,$H$18:$H$174,0)</f>
        <v>98</v>
      </c>
      <c r="AD103" t="str">
        <v>God's mercy Minimart</v>
      </c>
      <c r="AE103" t="str">
        <v>Molfix Small Midi(4-9 kg) by 9, pack of 10</v>
      </c>
      <c r="AF103" t="str">
        <f t="shared" si="11"/>
        <v>God's mercy Minimart-Molfix Small Midi(4-9 kg) by 9, pack of 10</v>
      </c>
      <c r="AG103" t="str">
        <v>Sandra Super Store-Molfix Twin Mini(3-6 kg) by 40, pack of 4</v>
      </c>
      <c r="AH103">
        <f t="shared" si="12"/>
        <v>1</v>
      </c>
    </row>
    <row r="104" spans="4:34">
      <c r="D104" t="str">
        <v>Hayat Kimya Nigeria Limited-Molfix Jumbo Maxi(7-18 kg) by 80</v>
      </c>
      <c r="E104" t="str">
        <v>Flour Mills of Nigeria-Golden Penny Spaghetti 500g x 20</v>
      </c>
      <c r="F104" s="120" t="str">
        <f t="shared" si="13"/>
        <v>Flour Mills of Nigeria</v>
      </c>
      <c r="G104" s="121" t="str">
        <f t="shared" si="14"/>
        <v>Golden Penny Spaghetti 500g x 20</v>
      </c>
      <c r="H104" s="122" cm="1">
        <f t="array" ref="H104">SUMPRODUCT(('Orders - December 2020'!$H$2:$H$2047='Worksheet 2'!G104) * ('Orders - December 2020'!$I$2:$I$2047) * ('Orders - December 2020'!$J$2:$J$2047))</f>
        <v>990250</v>
      </c>
      <c r="I104" s="123">
        <f>RANK(H104,$H$18:$H$174,0)</f>
        <v>8</v>
      </c>
      <c r="AD104" t="str">
        <v>Ekeson Minimart</v>
      </c>
      <c r="AE104" t="str">
        <v>My Boy Eldorin Infant Formula 454g x 12</v>
      </c>
      <c r="AF104" t="str">
        <f t="shared" si="11"/>
        <v>Ekeson Minimart-My Boy Eldorin Infant Formula 454g x 12</v>
      </c>
      <c r="AG104" t="str">
        <v>Rodam Enterprises-Molfix Jumbo Mini(3-6 Kg) x 96 x 3</v>
      </c>
      <c r="AH104">
        <f t="shared" si="12"/>
        <v>1</v>
      </c>
    </row>
    <row r="105" spans="4:34">
      <c r="D105" t="str">
        <v>Hayat Kimya Nigeria Limited-Molfix Small Midi(4-9 kg) by 9, pack of 10</v>
      </c>
      <c r="E105" t="str">
        <v>DUFIL Prima foods Plc-Indomie Hungryman Onion 180g x 24</v>
      </c>
      <c r="F105" s="120" t="str">
        <f t="shared" si="13"/>
        <v>DUFIL Prima foods Plc</v>
      </c>
      <c r="G105" s="121" t="str">
        <f t="shared" si="14"/>
        <v>Indomie Hungryman Onion 180g x 24</v>
      </c>
      <c r="H105" s="122" cm="1">
        <f t="array" ref="H105">SUMPRODUCT(('Orders - December 2020'!$H$2:$H$2047='Worksheet 2'!G105) * ('Orders - December 2020'!$I$2:$I$2047) * ('Orders - December 2020'!$J$2:$J$2047))</f>
        <v>12150</v>
      </c>
      <c r="I105" s="123">
        <f>RANK(H105,$H$18:$H$174,0)</f>
        <v>129</v>
      </c>
      <c r="AD105" t="str">
        <v>Judek Minimarts</v>
      </c>
      <c r="AE105" t="str">
        <v>Molfix Small Maxi(7-18 kg) by 8, pack of 10</v>
      </c>
      <c r="AF105" t="str">
        <f t="shared" si="11"/>
        <v>Judek Minimarts-Molfix Small Maxi(7-18 kg) by 8, pack of 10</v>
      </c>
      <c r="AG105" t="str">
        <v>Temiloluwa Minimart-Molfix Jumbo Maxi(7-18 kg) by 80</v>
      </c>
      <c r="AH105">
        <f t="shared" si="12"/>
        <v>1</v>
      </c>
    </row>
    <row r="106" spans="4:34">
      <c r="D106" t="str">
        <v>FrieslandCampina WAMCO Nigeria-My Boy Eldorin Infant Formula 454g x 12</v>
      </c>
      <c r="E106" t="str">
        <v>Flour Mills of Nigeria-Golden Penny Spaghettini 500g x 20</v>
      </c>
      <c r="F106" s="120" t="str">
        <f t="shared" si="13"/>
        <v>Flour Mills of Nigeria</v>
      </c>
      <c r="G106" s="121" t="str">
        <f t="shared" si="14"/>
        <v>Golden Penny Spaghettini 500g x 20</v>
      </c>
      <c r="H106" s="122" cm="1">
        <f t="array" ref="H106">SUMPRODUCT(('Orders - December 2020'!$H$2:$H$2047='Worksheet 2'!G106) * ('Orders - December 2020'!$I$2:$I$2047) * ('Orders - December 2020'!$J$2:$J$2047))</f>
        <v>535500</v>
      </c>
      <c r="I106" s="123">
        <f>RANK(H106,$H$18:$H$174,0)</f>
        <v>16</v>
      </c>
      <c r="AD106" t="str">
        <v>Judek Minimarts</v>
      </c>
      <c r="AE106" t="str">
        <v>Molfix Small Midi(4-9 kg) by 9, pack of 10</v>
      </c>
      <c r="AF106" t="str">
        <f t="shared" si="11"/>
        <v>Judek Minimarts-Molfix Small Midi(4-9 kg) by 9, pack of 10</v>
      </c>
      <c r="AG106" t="str">
        <v>Temiloluwa Minimart-Molfix Jumbo Midi(4-9 Kg) x 88 x 3</v>
      </c>
      <c r="AH106">
        <f t="shared" si="12"/>
        <v>1</v>
      </c>
    </row>
    <row r="107" spans="4:34">
      <c r="D107" t="str">
        <v>Hayat Kimya Nigeria Limited-Molfix Small Maxi(7-18 kg) by 8, pack of 10</v>
      </c>
      <c r="E107" t="str">
        <v>Flour Mills of Nigeria-Golden Penny Semovita 2kg</v>
      </c>
      <c r="F107" s="120" t="str">
        <f t="shared" si="13"/>
        <v>Flour Mills of Nigeria</v>
      </c>
      <c r="G107" s="121" t="str">
        <f t="shared" si="14"/>
        <v>Golden Penny Semovita 2kg</v>
      </c>
      <c r="H107" s="122" cm="1">
        <f t="array" ref="H107">SUMPRODUCT(('Orders - December 2020'!$H$2:$H$2047='Worksheet 2'!G107) * ('Orders - December 2020'!$I$2:$I$2047) * ('Orders - December 2020'!$J$2:$J$2047))</f>
        <v>146300</v>
      </c>
      <c r="I107" s="123">
        <f>RANK(H107,$H$18:$H$174,0)</f>
        <v>46</v>
      </c>
      <c r="AD107" t="str">
        <v>Judek Minimarts</v>
      </c>
      <c r="AE107" t="str">
        <v>Molfix Jumbo Maxi(7-18 kg) by 80</v>
      </c>
      <c r="AF107" t="str">
        <f t="shared" si="11"/>
        <v>Judek Minimarts-Molfix Jumbo Maxi(7-18 kg) by 80</v>
      </c>
      <c r="AG107" t="str">
        <v>Temiloluwa Minimart-Molfix Twin Midi(4-9 Kg) x 36 x 4</v>
      </c>
      <c r="AH107">
        <f t="shared" si="12"/>
        <v>1</v>
      </c>
    </row>
    <row r="108" spans="4:34">
      <c r="D108" t="str">
        <v>Hayat Kimya Nigeria Limited-Molfix Jumbo Maxi(7-18 kg) by 80</v>
      </c>
      <c r="E108" t="str">
        <v>vital-Vitali Gold Hot Pepper Tomato Paste 70g</v>
      </c>
      <c r="F108" s="120" t="str">
        <f t="shared" si="13"/>
        <v>vital</v>
      </c>
      <c r="G108" s="121" t="str">
        <f t="shared" si="14"/>
        <v>Vitali Gold Hot Pepper Tomato Paste 70g</v>
      </c>
      <c r="H108" s="122" cm="1">
        <f t="array" ref="H108">SUMPRODUCT(('Orders - December 2020'!$H$2:$H$2047='Worksheet 2'!G108) * ('Orders - December 2020'!$I$2:$I$2047) * ('Orders - December 2020'!$J$2:$J$2047))</f>
        <v>32900</v>
      </c>
      <c r="I108" s="123">
        <f>RANK(H108,$H$18:$H$174,0)</f>
        <v>104</v>
      </c>
      <c r="AD108" t="str">
        <v>Judek Minimarts</v>
      </c>
      <c r="AE108" t="str">
        <v>My Boy Eldorin Infant Formula 454g x 12</v>
      </c>
      <c r="AF108" t="str">
        <f t="shared" si="11"/>
        <v>Judek Minimarts-My Boy Eldorin Infant Formula 454g x 12</v>
      </c>
      <c r="AG108" t="str">
        <v>Temiloluwa Minimart-Molfix Twin Maxi(7-18 kg) by 32, pack of 4</v>
      </c>
      <c r="AH108">
        <f t="shared" si="12"/>
        <v>1</v>
      </c>
    </row>
    <row r="109" spans="4:34">
      <c r="D109" t="str">
        <v>Hayat Kimya Nigeria Limited-Molfix Jumbo Midi(4-9 Kg) x 88 x 3</v>
      </c>
      <c r="E109" t="str">
        <v>Sonia Foods Industries Ltd.-Sonia Tomato Tin 400g x 24</v>
      </c>
      <c r="F109" s="120" t="str">
        <f t="shared" si="13"/>
        <v>Sonia Foods Industries Ltd.</v>
      </c>
      <c r="G109" s="121" t="str">
        <f t="shared" si="14"/>
        <v>Sonia Tomato Tin 400g x 24</v>
      </c>
      <c r="H109" s="122" cm="1">
        <f t="array" ref="H109">SUMPRODUCT(('Orders - December 2020'!$H$2:$H$2047='Worksheet 2'!G109) * ('Orders - December 2020'!$I$2:$I$2047) * ('Orders - December 2020'!$J$2:$J$2047))</f>
        <v>265200</v>
      </c>
      <c r="I109" s="123">
        <f>RANK(H109,$H$18:$H$174,0)</f>
        <v>34</v>
      </c>
      <c r="AD109" t="str">
        <v>dashols</v>
      </c>
      <c r="AE109" t="str">
        <v>Molfix Jumbo Maxi(7-18 kg) by 80</v>
      </c>
      <c r="AF109" t="str">
        <f t="shared" si="11"/>
        <v>dashols-Molfix Jumbo Maxi(7-18 kg) by 80</v>
      </c>
      <c r="AG109" t="str">
        <v>okiki varieties Minimart-Molfix Small Mini(3-6 kg) by 10, pack of 12</v>
      </c>
      <c r="AH109">
        <f t="shared" si="12"/>
        <v>1</v>
      </c>
    </row>
    <row r="110" spans="4:34">
      <c r="D110" t="str">
        <v>Hayat Kimya Nigeria Limited-Molfix Jumbo Midi(4-9 Kg) x 88 x 3</v>
      </c>
      <c r="E110" t="str">
        <v>Flour Mills of Nigeria-Golden Penny Semovita 1kg</v>
      </c>
      <c r="F110" s="120" t="str">
        <f t="shared" si="13"/>
        <v>Flour Mills of Nigeria</v>
      </c>
      <c r="G110" s="121" t="str">
        <f t="shared" si="14"/>
        <v>Golden Penny Semovita 1kg</v>
      </c>
      <c r="H110" s="122" cm="1">
        <f t="array" ref="H110">SUMPRODUCT(('Orders - December 2020'!$H$2:$H$2047='Worksheet 2'!G110) * ('Orders - December 2020'!$I$2:$I$2047) * ('Orders - December 2020'!$J$2:$J$2047))</f>
        <v>372367.5</v>
      </c>
      <c r="I110" s="123">
        <f>RANK(H110,$H$18:$H$174,0)</f>
        <v>22</v>
      </c>
      <c r="AD110" t="str">
        <v>dashols</v>
      </c>
      <c r="AE110" t="str">
        <v>My Boy Eldorin Infant Formula 454g x 12</v>
      </c>
      <c r="AF110" t="str">
        <f t="shared" si="11"/>
        <v>dashols-My Boy Eldorin Infant Formula 454g x 12</v>
      </c>
      <c r="AG110" t="str">
        <v>New Life Minimarts-My Boy Eldorin Infant Formula 454g x 12</v>
      </c>
      <c r="AH110">
        <f t="shared" si="12"/>
        <v>1</v>
      </c>
    </row>
    <row r="111" spans="4:34">
      <c r="D111" t="str">
        <v>Hayat Kimya Nigeria Limited-Molfix Jumbo Maxi(7-18 kg) by 80</v>
      </c>
      <c r="E111" t="str">
        <v>Sonia Foods Industries Ltd.-Sonia Tomato Paste Mix Sachet 65g x 50</v>
      </c>
      <c r="F111" s="120" t="str">
        <f t="shared" si="13"/>
        <v>Sonia Foods Industries Ltd.</v>
      </c>
      <c r="G111" s="121" t="str">
        <f t="shared" si="14"/>
        <v>Sonia Tomato Paste Mix Sachet 65g x 50</v>
      </c>
      <c r="H111" s="122" cm="1">
        <f t="array" ref="H111">SUMPRODUCT(('Orders - December 2020'!$H$2:$H$2047='Worksheet 2'!G111) * ('Orders - December 2020'!$I$2:$I$2047) * ('Orders - December 2020'!$J$2:$J$2047))</f>
        <v>369000</v>
      </c>
      <c r="I111" s="123">
        <f>RANK(H111,$H$18:$H$174,0)</f>
        <v>23</v>
      </c>
      <c r="AD111" t="str">
        <v>Happy  Minimart&amp; Provision</v>
      </c>
      <c r="AE111" t="str">
        <v>My Boy Eldorin Infant Formula 454g x 12</v>
      </c>
      <c r="AF111" t="str">
        <f t="shared" si="11"/>
        <v>Happy  Minimart&amp; Provision-My Boy Eldorin Infant Formula 454g x 12</v>
      </c>
      <c r="AG111" t="str">
        <v>Destiny Minimart-My Boy Eldorin Infant Formula 454g x 12</v>
      </c>
      <c r="AH111">
        <f t="shared" si="12"/>
        <v>1</v>
      </c>
    </row>
    <row r="112" spans="4:34">
      <c r="D112" t="str">
        <v>Hayat Kimya Nigeria Limited-Molfix Small Maxi(7-18 kg) by 8, pack of 10</v>
      </c>
      <c r="E112" t="str">
        <v>Anhui Qiangwang Food Ltd-Tasty Cubes Chicken Flavour 400g x 20</v>
      </c>
      <c r="F112" s="120" t="str">
        <f t="shared" si="13"/>
        <v>Anhui Qiangwang Food Ltd</v>
      </c>
      <c r="G112" s="121" t="str">
        <f t="shared" si="14"/>
        <v>Tasty Cubes Chicken Flavour 400g x 20</v>
      </c>
      <c r="H112" s="122" cm="1">
        <f t="array" ref="H112">SUMPRODUCT(('Orders - December 2020'!$H$2:$H$2047='Worksheet 2'!G112) * ('Orders - December 2020'!$I$2:$I$2047) * ('Orders - December 2020'!$J$2:$J$2047))</f>
        <v>38400</v>
      </c>
      <c r="I112" s="123">
        <f>RANK(H112,$H$18:$H$174,0)</f>
        <v>98</v>
      </c>
      <c r="AD112" t="str">
        <v>Marswell Minimart</v>
      </c>
      <c r="AE112" t="str">
        <v>Molfix Small Mini(3-6 kg) by 10, pack of 12</v>
      </c>
      <c r="AF112" t="str">
        <f t="shared" si="11"/>
        <v>Marswell Minimart-Molfix Small Mini(3-6 kg) by 10, pack of 12</v>
      </c>
      <c r="AG112" t="str">
        <v>karadin-My Boy Eldorin Infant Formula 454g x 12</v>
      </c>
      <c r="AH112">
        <f t="shared" si="12"/>
        <v>1</v>
      </c>
    </row>
    <row r="113" spans="4:34">
      <c r="D113" t="str">
        <v>Hayat Kimya Nigeria Limited-Molfix Small Midi(4-9 kg) by 9, pack of 10</v>
      </c>
      <c r="E113" t="str">
        <v>DUFIL Prima foods Plc-Indomie Indomitable Chicken 70g x 40</v>
      </c>
      <c r="F113" s="120" t="str">
        <f t="shared" si="13"/>
        <v>DUFIL Prima foods Plc</v>
      </c>
      <c r="G113" s="121" t="str">
        <f t="shared" si="14"/>
        <v>Indomie Indomitable Chicken 70g x 40</v>
      </c>
      <c r="H113" s="122" cm="1">
        <f t="array" ref="H113">SUMPRODUCT(('Orders - December 2020'!$H$2:$H$2047='Worksheet 2'!G113) * ('Orders - December 2020'!$I$2:$I$2047) * ('Orders - December 2020'!$J$2:$J$2047))</f>
        <v>305440</v>
      </c>
      <c r="I113" s="123">
        <f>RANK(H113,$H$18:$H$174,0)</f>
        <v>29</v>
      </c>
      <c r="AD113" t="str">
        <v>Marswell Minimart</v>
      </c>
      <c r="AE113" t="str">
        <v>Molfix Jumbo Maxi(7-18 kg) by 80</v>
      </c>
      <c r="AF113" t="str">
        <f t="shared" si="11"/>
        <v>Marswell Minimart-Molfix Jumbo Maxi(7-18 kg) by 80</v>
      </c>
      <c r="AG113" t="str">
        <v>Emeka mart-My Boy Eldorin Infant Formula 454g x 12</v>
      </c>
      <c r="AH113">
        <f t="shared" si="12"/>
        <v>1</v>
      </c>
    </row>
    <row r="114" spans="4:34">
      <c r="D114" t="str">
        <v>Hayat Kimya Nigeria Limited-Molfix Small Maxi(7-18 kg) by 8, pack of 10</v>
      </c>
      <c r="E114" t="str">
        <v>Flour Mills of Nigeria-Golden Penny Semovita 10kg</v>
      </c>
      <c r="F114" s="120" t="str">
        <f t="shared" si="13"/>
        <v>Flour Mills of Nigeria</v>
      </c>
      <c r="G114" s="121" t="str">
        <f t="shared" si="14"/>
        <v>Golden Penny Semovita 10kg</v>
      </c>
      <c r="H114" s="122" cm="1">
        <f t="array" ref="H114">SUMPRODUCT(('Orders - December 2020'!$H$2:$H$2047='Worksheet 2'!G114) * ('Orders - December 2020'!$I$2:$I$2047) * ('Orders - December 2020'!$J$2:$J$2047))</f>
        <v>320640</v>
      </c>
      <c r="I114" s="123">
        <f>RANK(H114,$H$18:$H$174,0)</f>
        <v>27</v>
      </c>
      <c r="AD114" t="str">
        <v>Mosturah Olasina</v>
      </c>
      <c r="AE114" t="str">
        <v>Molfix Jumbo Midi(4-9 Kg) x 88 x 3</v>
      </c>
      <c r="AF114" t="str">
        <f t="shared" si="11"/>
        <v>Mosturah Olasina-Molfix Jumbo Midi(4-9 Kg) x 88 x 3</v>
      </c>
      <c r="AG114" t="str">
        <v>Opashola Minimarts-Molfix Jumbo Maxi(7-18 kg) by 80</v>
      </c>
      <c r="AH114">
        <f t="shared" si="12"/>
        <v>1</v>
      </c>
    </row>
    <row r="115" spans="4:34">
      <c r="D115" t="str">
        <v>Hayat Kimya Nigeria Limited-Molfix Small Midi(4-9 kg) by 9, pack of 10</v>
      </c>
      <c r="E115" t="str">
        <v>Flour Mills of Nigeria-Golden Penny Semovita 5kg</v>
      </c>
      <c r="F115" s="120" t="str">
        <f t="shared" si="13"/>
        <v>Flour Mills of Nigeria</v>
      </c>
      <c r="G115" s="121" t="str">
        <f t="shared" si="14"/>
        <v>Golden Penny Semovita 5kg</v>
      </c>
      <c r="H115" s="122" cm="1">
        <f t="array" ref="H115">SUMPRODUCT(('Orders - December 2020'!$H$2:$H$2047='Worksheet 2'!G115) * ('Orders - December 2020'!$I$2:$I$2047) * ('Orders - December 2020'!$J$2:$J$2047))</f>
        <v>87840</v>
      </c>
      <c r="I115" s="123">
        <f>RANK(H115,$H$18:$H$174,0)</f>
        <v>65</v>
      </c>
      <c r="AD115" t="str">
        <v>Olamidara</v>
      </c>
      <c r="AE115" t="str">
        <v>SMA Gold Follow on Mpwdr Can 12 x 400g x4</v>
      </c>
      <c r="AF115" t="str">
        <f t="shared" si="11"/>
        <v>Olamidara-SMA Gold Follow on Mpwdr Can 12 x 400g x4</v>
      </c>
      <c r="AG115" t="str">
        <v>Opashola Minimarts-Molfix Small Midi(4-9 kg) by 9, pack of 10</v>
      </c>
      <c r="AH115">
        <f t="shared" si="12"/>
        <v>1</v>
      </c>
    </row>
    <row r="116" spans="4:34">
      <c r="D116" t="str">
        <v>FrieslandCampina WAMCO Nigeria-My Boy Eldorin Infant Formula 454g x 12</v>
      </c>
      <c r="E116" t="str">
        <v>Nestle Nigeria Plc-Maggi Signature Jollof 8g x 30 x 10</v>
      </c>
      <c r="F116" s="120" t="str">
        <f t="shared" si="13"/>
        <v>Nestle Nigeria Plc</v>
      </c>
      <c r="G116" s="121" t="str">
        <f t="shared" si="14"/>
        <v>Maggi Signature Jollof 8g x 30 x 10</v>
      </c>
      <c r="H116" s="122" cm="1">
        <f t="array" ref="H116">SUMPRODUCT(('Orders - December 2020'!$H$2:$H$2047='Worksheet 2'!G116) * ('Orders - December 2020'!$I$2:$I$2047) * ('Orders - December 2020'!$J$2:$J$2047))</f>
        <v>5260</v>
      </c>
      <c r="I116" s="123">
        <f>RANK(H116,$H$18:$H$174,0)</f>
        <v>143</v>
      </c>
      <c r="AD116" t="str">
        <v>Madam Precious Minimart</v>
      </c>
      <c r="AE116" t="str">
        <v>Molfix Twin Maxi(7-18 kg) by 32, pack of 4</v>
      </c>
      <c r="AF116" t="str">
        <f t="shared" si="11"/>
        <v>Madam Precious Minimart-Molfix Twin Maxi(7-18 kg) by 32, pack of 4</v>
      </c>
      <c r="AG116" t="str">
        <v>Alhaja Eggs-Molfix Jumbo Maxi(7-18 kg) by 80</v>
      </c>
      <c r="AH116">
        <f t="shared" si="12"/>
        <v>1</v>
      </c>
    </row>
    <row r="117" spans="4:34">
      <c r="D117" t="str">
        <v>Hayat Kimya Nigeria Limited-Molfix Small Maxi(7-18 kg) by 8, pack of 10</v>
      </c>
      <c r="E117" t="str">
        <v>Nestle Nigeria Plc-Maggi Chicken Flavour  24 x 60x 10g</v>
      </c>
      <c r="F117" s="120" t="str">
        <f t="shared" si="13"/>
        <v>Nestle Nigeria Plc</v>
      </c>
      <c r="G117" s="121" t="str">
        <f t="shared" si="14"/>
        <v>Maggi Chicken Flavour  24 x 60x 10g</v>
      </c>
      <c r="H117" s="122" cm="1">
        <f t="array" ref="H117">SUMPRODUCT(('Orders - December 2020'!$H$2:$H$2047='Worksheet 2'!G117) * ('Orders - December 2020'!$I$2:$I$2047) * ('Orders - December 2020'!$J$2:$J$2047))</f>
        <v>15800</v>
      </c>
      <c r="I117" s="123">
        <f>RANK(H117,$H$18:$H$174,0)</f>
        <v>125</v>
      </c>
      <c r="AD117" t="str">
        <v>Sandra Super Store</v>
      </c>
      <c r="AE117" t="str">
        <v>Molfix Small Mini(3-6 kg) by 10, pack of 12</v>
      </c>
      <c r="AF117" t="str">
        <f t="shared" si="11"/>
        <v>Sandra Super Store-Molfix Small Mini(3-6 kg) by 10, pack of 12</v>
      </c>
      <c r="AG117" t="str">
        <v>Alhaja Eggs-Molfix Jumbo Midi(4-9 Kg) x 88 x 3</v>
      </c>
      <c r="AH117">
        <f t="shared" si="12"/>
        <v>1</v>
      </c>
    </row>
    <row r="118" spans="4:34">
      <c r="D118" t="str">
        <v>Hayat Kimya Nigeria Limited-Molfix Small Midi(4-9 kg) by 9, pack of 10</v>
      </c>
      <c r="E118" t="str">
        <v>Sosaco Nigeria Limited-GINO MAX Beef &amp; SPICE 40x25x5g NG</v>
      </c>
      <c r="F118" s="120" t="str">
        <f t="shared" si="13"/>
        <v>Sosaco Nigeria Limited</v>
      </c>
      <c r="G118" s="121" t="str">
        <f t="shared" si="14"/>
        <v>GINO MAX Beef &amp; SPICE 40x25x5g NG</v>
      </c>
      <c r="H118" s="122" cm="1">
        <f t="array" ref="H118">SUMPRODUCT(('Orders - December 2020'!$H$2:$H$2047='Worksheet 2'!G118) * ('Orders - December 2020'!$I$2:$I$2047) * ('Orders - December 2020'!$J$2:$J$2047))</f>
        <v>7500</v>
      </c>
      <c r="I118" s="123">
        <f>RANK(H118,$H$18:$H$174,0)</f>
        <v>135</v>
      </c>
      <c r="AD118" t="str">
        <v>Sandra Super Store</v>
      </c>
      <c r="AE118" t="str">
        <v>Molfix Twin Mini(3-6 kg) by 40, pack of 4</v>
      </c>
      <c r="AF118" t="str">
        <f t="shared" si="11"/>
        <v>Sandra Super Store-Molfix Twin Mini(3-6 kg) by 40, pack of 4</v>
      </c>
      <c r="AG118" t="str">
        <v>Nk Minimarts-Molfix Jumbo Maxi(7-18 kg) by 80</v>
      </c>
      <c r="AH118">
        <f t="shared" si="12"/>
        <v>1</v>
      </c>
    </row>
    <row r="119" spans="4:34">
      <c r="D119" t="str">
        <v>Hayat Kimya Nigeria Limited-Molfix Jumbo Maxi(7-18 kg) by 80</v>
      </c>
      <c r="E119" t="str">
        <v>Sosaco Nigeria Limited-Gino Max Beef 100g x 10</v>
      </c>
      <c r="F119" s="120" t="str">
        <f t="shared" si="13"/>
        <v>Sosaco Nigeria Limited</v>
      </c>
      <c r="G119" s="121" t="str">
        <f t="shared" si="14"/>
        <v>Gino Max Beef 100g x 10</v>
      </c>
      <c r="H119" s="122" cm="1">
        <f t="array" ref="H119">SUMPRODUCT(('Orders - December 2020'!$H$2:$H$2047='Worksheet 2'!G119) * ('Orders - December 2020'!$I$2:$I$2047) * ('Orders - December 2020'!$J$2:$J$2047))</f>
        <v>3750</v>
      </c>
      <c r="I119" s="123">
        <f>RANK(H119,$H$18:$H$174,0)</f>
        <v>151</v>
      </c>
      <c r="AD119" t="str">
        <v>Rodam Enterprises</v>
      </c>
      <c r="AE119" t="str">
        <v>Molfix Jumbo Mini(3-6 Kg) x 96 x 3</v>
      </c>
      <c r="AF119" t="str">
        <f t="shared" si="11"/>
        <v>Rodam Enterprises-Molfix Jumbo Mini(3-6 Kg) x 96 x 3</v>
      </c>
      <c r="AG119" t="str">
        <v>Glorious Heritage Super Minimarts-My Boy Eldorin Infant Formula 454g x 12</v>
      </c>
      <c r="AH119">
        <f t="shared" si="12"/>
        <v>1</v>
      </c>
    </row>
    <row r="120" spans="4:34">
      <c r="D120" t="str">
        <v>FrieslandCampina WAMCO Nigeria-My Boy Eldorin Infant Formula 454g x 12</v>
      </c>
      <c r="E120" t="str">
        <v>Sosaco Nigeria Limited-GINO Max Beef 40x25x5g (SAC) NG</v>
      </c>
      <c r="F120" s="120" t="str">
        <f t="shared" si="13"/>
        <v>Sosaco Nigeria Limited</v>
      </c>
      <c r="G120" s="121" t="str">
        <f t="shared" si="14"/>
        <v>GINO Max Beef 40x25x5g (SAC) NG</v>
      </c>
      <c r="H120" s="122" cm="1">
        <f t="array" ref="H120">SUMPRODUCT(('Orders - December 2020'!$H$2:$H$2047='Worksheet 2'!G120) * ('Orders - December 2020'!$I$2:$I$2047) * ('Orders - December 2020'!$J$2:$J$2047))</f>
        <v>67500</v>
      </c>
      <c r="I120" s="123">
        <f>RANK(H120,$H$18:$H$174,0)</f>
        <v>76</v>
      </c>
      <c r="AD120" t="str">
        <v>Temiloluwa Minimart</v>
      </c>
      <c r="AE120" t="str">
        <v>Molfix Jumbo Maxi(7-18 kg) by 80</v>
      </c>
      <c r="AF120" t="str">
        <f t="shared" si="11"/>
        <v>Temiloluwa Minimart-Molfix Jumbo Maxi(7-18 kg) by 80</v>
      </c>
      <c r="AG120" t="str">
        <v>Iya Laje-My Boy Eldorin Infant Formula 454g x 12</v>
      </c>
      <c r="AH120">
        <f t="shared" si="12"/>
        <v>1</v>
      </c>
    </row>
    <row r="121" spans="4:34">
      <c r="D121" t="str">
        <v>Hayat Kimya Nigeria Limited-Molfix Jumbo Maxi(7-18 kg) by 80</v>
      </c>
      <c r="E121" t="str">
        <v>Sosaco Nigeria Limited-GINO Max Chicken 40x25 PRM +2x5g (SAC) NG</v>
      </c>
      <c r="F121" s="120" t="str">
        <f t="shared" si="13"/>
        <v>Sosaco Nigeria Limited</v>
      </c>
      <c r="G121" s="121" t="str">
        <f t="shared" si="14"/>
        <v>GINO Max Chicken 40x25 PRM +2x5g (SAC) NG</v>
      </c>
      <c r="H121" s="122" cm="1">
        <f t="array" ref="H121">SUMPRODUCT(('Orders - December 2020'!$H$2:$H$2047='Worksheet 2'!G121) * ('Orders - December 2020'!$I$2:$I$2047) * ('Orders - December 2020'!$J$2:$J$2047))</f>
        <v>19580</v>
      </c>
      <c r="I121" s="123">
        <f>RANK(H121,$H$18:$H$174,0)</f>
        <v>118</v>
      </c>
      <c r="AD121" t="str">
        <v>Temiloluwa Minimart</v>
      </c>
      <c r="AE121" t="str">
        <v>Molfix Jumbo Midi(4-9 Kg) x 88 x 3</v>
      </c>
      <c r="AF121" t="str">
        <f t="shared" si="11"/>
        <v>Temiloluwa Minimart-Molfix Jumbo Midi(4-9 Kg) x 88 x 3</v>
      </c>
      <c r="AG121" t="str">
        <v>Basab Minimarts-My Boy Eldorin Infant Formula 454g x 12</v>
      </c>
      <c r="AH121">
        <f t="shared" si="12"/>
        <v>1</v>
      </c>
    </row>
    <row r="122" spans="4:34">
      <c r="D122" t="str">
        <v>FrieslandCampina WAMCO Nigeria-My Boy Eldorin Infant Formula 454g x 12</v>
      </c>
      <c r="E122" t="str">
        <v>vital-Vitali Tomato Paste 70g x 50</v>
      </c>
      <c r="F122" s="120" t="str">
        <f t="shared" si="13"/>
        <v>vital</v>
      </c>
      <c r="G122" s="121" t="str">
        <f t="shared" si="14"/>
        <v>Vitali Tomato Paste 70g x 50</v>
      </c>
      <c r="H122" s="122" cm="1">
        <f t="array" ref="H122">SUMPRODUCT(('Orders - December 2020'!$H$2:$H$2047='Worksheet 2'!G122) * ('Orders - December 2020'!$I$2:$I$2047) * ('Orders - December 2020'!$J$2:$J$2047))</f>
        <v>35250</v>
      </c>
      <c r="I122" s="123">
        <f>RANK(H122,$H$18:$H$174,0)</f>
        <v>101</v>
      </c>
      <c r="AD122" t="str">
        <v>Temiloluwa Minimart</v>
      </c>
      <c r="AE122" t="str">
        <v>Molfix Twin Midi(4-9 Kg) x 36 x 4</v>
      </c>
      <c r="AF122" t="str">
        <f t="shared" si="11"/>
        <v>Temiloluwa Minimart-Molfix Twin Midi(4-9 Kg) x 36 x 4</v>
      </c>
      <c r="AG122" t="str">
        <v>Madam ayanfe Minimarts-My Boy Eldorin Infant Formula 454g x 12</v>
      </c>
      <c r="AH122">
        <f t="shared" si="12"/>
        <v>1</v>
      </c>
    </row>
    <row r="123" spans="4:34">
      <c r="D123" t="str">
        <v>FrieslandCampina WAMCO Nigeria-My Boy Eldorin Infant Formula 454g x 12</v>
      </c>
      <c r="E123" t="str">
        <v>Sosaco Nigeria Limited-Gino Herbs &amp; Spices Curry Powder Sachet 3.5g x 200</v>
      </c>
      <c r="F123" s="120" t="str">
        <f t="shared" si="13"/>
        <v>Sosaco Nigeria Limited</v>
      </c>
      <c r="G123" s="121" t="str">
        <f t="shared" si="14"/>
        <v>Gino Herbs &amp; Spices Curry Powder Sachet 3.5g x 200</v>
      </c>
      <c r="H123" s="122" cm="1">
        <f t="array" ref="H123">SUMPRODUCT(('Orders - December 2020'!$H$2:$H$2047='Worksheet 2'!G123) * ('Orders - December 2020'!$I$2:$I$2047) * ('Orders - December 2020'!$J$2:$J$2047))</f>
        <v>45440</v>
      </c>
      <c r="I123" s="123">
        <f>RANK(H123,$H$18:$H$174,0)</f>
        <v>91</v>
      </c>
      <c r="AD123" t="str">
        <v>Temiloluwa Minimart</v>
      </c>
      <c r="AE123" t="str">
        <v>Molfix Twin Maxi(7-18 kg) by 32, pack of 4</v>
      </c>
      <c r="AF123" t="str">
        <f t="shared" si="11"/>
        <v>Temiloluwa Minimart-Molfix Twin Maxi(7-18 kg) by 32, pack of 4</v>
      </c>
      <c r="AG123" t="str">
        <v>Mum God's Pawer Minimart-My Boy Eldorin Infant Formula 454g x 12</v>
      </c>
      <c r="AH123">
        <f t="shared" si="12"/>
        <v>1</v>
      </c>
    </row>
    <row r="124" spans="4:34">
      <c r="D124" t="str">
        <v>Hayat Kimya Nigeria Limited-Molfix Small Mini(3-6 kg) by 10, pack of 12</v>
      </c>
      <c r="E124" t="str">
        <v>Unimer S.A-Titus Sardines 125g x 50</v>
      </c>
      <c r="F124" s="120" t="str">
        <f t="shared" si="13"/>
        <v>Unimer S.A</v>
      </c>
      <c r="G124" s="121" t="str">
        <f t="shared" si="14"/>
        <v>Titus Sardines 125g x 50</v>
      </c>
      <c r="H124" s="122" cm="1">
        <f t="array" ref="H124">SUMPRODUCT(('Orders - December 2020'!$H$2:$H$2047='Worksheet 2'!G124) * ('Orders - December 2020'!$I$2:$I$2047) * ('Orders - December 2020'!$J$2:$J$2047))</f>
        <v>707850</v>
      </c>
      <c r="I124" s="123">
        <f>RANK(H124,$H$18:$H$174,0)</f>
        <v>12</v>
      </c>
      <c r="AD124" t="str">
        <v>Temiloluwa Minimart</v>
      </c>
      <c r="AE124" t="str">
        <v>Molfix Small Mini(3-6 kg) by 10, pack of 12</v>
      </c>
      <c r="AF124" t="str">
        <f t="shared" si="11"/>
        <v>Temiloluwa Minimart-Molfix Small Mini(3-6 kg) by 10, pack of 12</v>
      </c>
      <c r="AG124" t="str">
        <v>Madam Akindele Minimart-Premier Luxurious Milk Family Bar Soap 175g x 32</v>
      </c>
      <c r="AH124">
        <f t="shared" si="12"/>
        <v>1</v>
      </c>
    </row>
    <row r="125" spans="4:34">
      <c r="D125" t="str">
        <v>Hayat Kimya Nigeria Limited-Molfix Jumbo Maxi(7-18 kg) by 80</v>
      </c>
      <c r="E125" t="str">
        <v>DUFIL Prima foods Plc-Power Vegetable Oil 2.6Ltrs x 8</v>
      </c>
      <c r="F125" s="120" t="str">
        <f t="shared" si="13"/>
        <v>DUFIL Prima foods Plc</v>
      </c>
      <c r="G125" s="121" t="str">
        <f t="shared" si="14"/>
        <v>Power Vegetable Oil 2.6Ltrs x 8</v>
      </c>
      <c r="H125" s="122" cm="1">
        <f t="array" ref="H125">SUMPRODUCT(('Orders - December 2020'!$H$2:$H$2047='Worksheet 2'!G125) * ('Orders - December 2020'!$I$2:$I$2047) * ('Orders - December 2020'!$J$2:$J$2047))</f>
        <v>58500</v>
      </c>
      <c r="I125" s="123">
        <f>RANK(H125,$H$18:$H$174,0)</f>
        <v>84</v>
      </c>
      <c r="AD125" t="str">
        <v>okiki varieties Minimart</v>
      </c>
      <c r="AE125" t="str">
        <v>Molfix Small Mini(3-6 kg) by 10, pack of 12</v>
      </c>
      <c r="AF125" t="str">
        <f t="shared" si="11"/>
        <v>okiki varieties Minimart-Molfix Small Mini(3-6 kg) by 10, pack of 12</v>
      </c>
      <c r="AG125" t="str">
        <v>K.c Minimart-Premier Soap Rose 65G x 104</v>
      </c>
      <c r="AH125">
        <f t="shared" si="12"/>
        <v>1</v>
      </c>
    </row>
    <row r="126" spans="4:34">
      <c r="D126" t="str">
        <v>Hayat Kimya Nigeria Limited-Molfix Jumbo Midi(4-9 Kg) x 88 x 3</v>
      </c>
      <c r="E126" t="str">
        <v>Nestle Nigeria Plc-Maggi Naija Pot 4g x 24 x 40</v>
      </c>
      <c r="F126" s="120" t="str">
        <f t="shared" si="13"/>
        <v>Nestle Nigeria Plc</v>
      </c>
      <c r="G126" s="121" t="str">
        <f t="shared" si="14"/>
        <v>Maggi Naija Pot 4g x 24 x 40</v>
      </c>
      <c r="H126" s="122" cm="1">
        <f t="array" ref="H126">SUMPRODUCT(('Orders - December 2020'!$H$2:$H$2047='Worksheet 2'!G126) * ('Orders - December 2020'!$I$2:$I$2047) * ('Orders - December 2020'!$J$2:$J$2047))</f>
        <v>44100</v>
      </c>
      <c r="I126" s="123">
        <f>RANK(H126,$H$18:$H$174,0)</f>
        <v>93</v>
      </c>
      <c r="AD126" t="str">
        <v>New Life Minimarts</v>
      </c>
      <c r="AE126" t="str">
        <v>My Boy Eldorin Infant Formula 454g x 12</v>
      </c>
      <c r="AF126" t="str">
        <f t="shared" si="11"/>
        <v>New Life Minimarts-My Boy Eldorin Infant Formula 454g x 12</v>
      </c>
      <c r="AG126" t="str">
        <v>K.c Minimart-Premier Luxurious Milk Family Bar Soap 55g x 104</v>
      </c>
      <c r="AH126">
        <f t="shared" si="12"/>
        <v>1</v>
      </c>
    </row>
    <row r="127" spans="4:34">
      <c r="D127" t="str">
        <v>Nestle Nigeria Plc-SMA Gold Follow on Mpwdr Can 12 x 400g x4</v>
      </c>
      <c r="E127" t="str">
        <v>Flour Mills of Nigeria-Golden Penny Semovita 500g x 20</v>
      </c>
      <c r="F127" s="120" t="str">
        <f t="shared" si="13"/>
        <v>Flour Mills of Nigeria</v>
      </c>
      <c r="G127" s="121" t="str">
        <f t="shared" si="14"/>
        <v>Golden Penny Semovita 500g x 20</v>
      </c>
      <c r="H127" s="122" cm="1">
        <f t="array" ref="H127">SUMPRODUCT(('Orders - December 2020'!$H$2:$H$2047='Worksheet 2'!G127) * ('Orders - December 2020'!$I$2:$I$2047) * ('Orders - December 2020'!$J$2:$J$2047))</f>
        <v>4000</v>
      </c>
      <c r="I127" s="123">
        <f>RANK(H127,$H$18:$H$174,0)</f>
        <v>149</v>
      </c>
      <c r="AD127" t="str">
        <v>Destiny Minimart</v>
      </c>
      <c r="AE127" t="str">
        <v>My Boy Eldorin Infant Formula 454g x 12</v>
      </c>
      <c r="AF127" t="str">
        <f t="shared" si="11"/>
        <v>Destiny Minimart-My Boy Eldorin Infant Formula 454g x 12</v>
      </c>
      <c r="AG127" t="str">
        <v>K.c Minimart-Premier Luxurious Milk Family Bar Soap 175g x 32</v>
      </c>
      <c r="AH127">
        <f t="shared" si="12"/>
        <v>1</v>
      </c>
    </row>
    <row r="128" spans="4:34">
      <c r="D128" t="str">
        <v>Hayat Kimya Nigeria Limited-Molfix Twin Maxi(7-18 kg) by 32, pack of 4</v>
      </c>
      <c r="E128" t="str">
        <v>Flour Mills of Nigeria-Golden Penny Noodles 70g x 40</v>
      </c>
      <c r="F128" s="120" t="str">
        <f t="shared" si="13"/>
        <v>Flour Mills of Nigeria</v>
      </c>
      <c r="G128" s="121" t="str">
        <f t="shared" si="14"/>
        <v>Golden Penny Noodles 70g x 40</v>
      </c>
      <c r="H128" s="122" cm="1">
        <f t="array" ref="H128">SUMPRODUCT(('Orders - December 2020'!$H$2:$H$2047='Worksheet 2'!G128) * ('Orders - December 2020'!$I$2:$I$2047) * ('Orders - December 2020'!$J$2:$J$2047))</f>
        <v>325750</v>
      </c>
      <c r="I128" s="123">
        <f>RANK(H128,$H$18:$H$174,0)</f>
        <v>26</v>
      </c>
      <c r="AD128" t="str">
        <v>karadin</v>
      </c>
      <c r="AE128" t="str">
        <v>My Boy Eldorin Infant Formula 454g x 12</v>
      </c>
      <c r="AF128" t="str">
        <f t="shared" si="11"/>
        <v>karadin-My Boy Eldorin Infant Formula 454g x 12</v>
      </c>
      <c r="AG128" t="str">
        <v>Sweet  Gift  Shop-Always Ultra Single Blue 16 x 7</v>
      </c>
      <c r="AH128">
        <f t="shared" si="12"/>
        <v>1</v>
      </c>
    </row>
    <row r="129" spans="4:34">
      <c r="D129" t="str">
        <v>Hayat Kimya Nigeria Limited-Molfix Small Mini(3-6 kg) by 10, pack of 12</v>
      </c>
      <c r="E129" t="str">
        <v>Nestle Nigeria Plc-Maggi Star 4g x 20 x 100</v>
      </c>
      <c r="F129" s="120" t="str">
        <f t="shared" si="13"/>
        <v>Nestle Nigeria Plc</v>
      </c>
      <c r="G129" s="121" t="str">
        <f t="shared" si="14"/>
        <v>Maggi Star 4g x 20 x 100</v>
      </c>
      <c r="H129" s="122" cm="1">
        <f t="array" ref="H129">SUMPRODUCT(('Orders - December 2020'!$H$2:$H$2047='Worksheet 2'!G129) * ('Orders - December 2020'!$I$2:$I$2047) * ('Orders - December 2020'!$J$2:$J$2047))</f>
        <v>16400</v>
      </c>
      <c r="I129" s="123">
        <f>RANK(H129,$H$18:$H$174,0)</f>
        <v>124</v>
      </c>
      <c r="AD129" t="str">
        <v>Emeka mart</v>
      </c>
      <c r="AE129" t="str">
        <v>My Boy Eldorin Infant Formula 454g x 12</v>
      </c>
      <c r="AF129" t="str">
        <f t="shared" si="11"/>
        <v>Emeka mart-My Boy Eldorin Infant Formula 454g x 12</v>
      </c>
      <c r="AG129" t="str">
        <v>Afam Nkechi-Always Ultra Single Blue 16 x 7</v>
      </c>
      <c r="AH129">
        <f t="shared" si="12"/>
        <v>1</v>
      </c>
    </row>
    <row r="130" spans="4:34">
      <c r="D130" t="str">
        <v>Hayat Kimya Nigeria Limited-Molfix Twin Mini(3-6 kg) by 40, pack of 4</v>
      </c>
      <c r="E130" t="str">
        <v>Sosaco Nigeria Limited-Gino Max Chicken 100g x 10</v>
      </c>
      <c r="F130" s="120" t="str">
        <f t="shared" si="13"/>
        <v>Sosaco Nigeria Limited</v>
      </c>
      <c r="G130" s="121" t="str">
        <f t="shared" si="14"/>
        <v>Gino Max Chicken 100g x 10</v>
      </c>
      <c r="H130" s="122" cm="1">
        <f t="array" ref="H130">SUMPRODUCT(('Orders - December 2020'!$H$2:$H$2047='Worksheet 2'!G130) * ('Orders - December 2020'!$I$2:$I$2047) * ('Orders - December 2020'!$J$2:$J$2047))</f>
        <v>64300</v>
      </c>
      <c r="I130" s="123">
        <f>RANK(H130,$H$18:$H$174,0)</f>
        <v>82</v>
      </c>
      <c r="AD130" t="str">
        <v>Opashola Minimarts</v>
      </c>
      <c r="AE130" t="str">
        <v>Molfix Jumbo Maxi(7-18 kg) by 80</v>
      </c>
      <c r="AF130" t="str">
        <f t="shared" si="11"/>
        <v>Opashola Minimarts-Molfix Jumbo Maxi(7-18 kg) by 80</v>
      </c>
      <c r="AG130" t="str">
        <v>Afam Nkechi-Premier Luxurious Milk Family Bar Soap 175g x 32</v>
      </c>
      <c r="AH130">
        <f t="shared" si="12"/>
        <v>1</v>
      </c>
    </row>
    <row r="131" spans="4:34">
      <c r="D131" t="str">
        <v>Hayat Kimya Nigeria Limited-Molfix Jumbo Mini(3-6 Kg) x 96 x 3</v>
      </c>
      <c r="E131" t="str">
        <v>GB Foods-Gino Tomato Paste Sachet 65g x 50</v>
      </c>
      <c r="F131" s="120" t="str">
        <f t="shared" si="13"/>
        <v>GB Foods</v>
      </c>
      <c r="G131" s="121" t="str">
        <f t="shared" si="14"/>
        <v>Gino Tomato Paste Sachet 65g x 50</v>
      </c>
      <c r="H131" s="122" cm="1">
        <f t="array" ref="H131">SUMPRODUCT(('Orders - December 2020'!$H$2:$H$2047='Worksheet 2'!G131) * ('Orders - December 2020'!$I$2:$I$2047) * ('Orders - December 2020'!$J$2:$J$2047))</f>
        <v>75650</v>
      </c>
      <c r="I131" s="123">
        <f>RANK(H131,$H$18:$H$174,0)</f>
        <v>72</v>
      </c>
      <c r="AD131" t="str">
        <v>Opashola Minimarts</v>
      </c>
      <c r="AE131" t="str">
        <v>Molfix Small Midi(4-9 kg) by 9, pack of 10</v>
      </c>
      <c r="AF131" t="str">
        <f t="shared" si="11"/>
        <v>Opashola Minimarts-Molfix Small Midi(4-9 kg) by 9, pack of 10</v>
      </c>
      <c r="AG131" t="str">
        <v>Suncomm Minimarts-Premier Luxurious Milk Family Bar Soap 175g x 32</v>
      </c>
      <c r="AH131">
        <f t="shared" si="12"/>
        <v>2</v>
      </c>
    </row>
    <row r="132" spans="4:34">
      <c r="D132" t="str">
        <v>Hayat Kimya Nigeria Limited-Molfix Jumbo Maxi(7-18 kg) by 80</v>
      </c>
      <c r="E132" t="str">
        <v>DUFIL Prima foods Plc-Indomie Hungryman Chicken 180g x 24</v>
      </c>
      <c r="F132" s="120" t="str">
        <f t="shared" si="13"/>
        <v>DUFIL Prima foods Plc</v>
      </c>
      <c r="G132" s="121" t="str">
        <f t="shared" si="14"/>
        <v>Indomie Hungryman Chicken 180g x 24</v>
      </c>
      <c r="H132" s="122" cm="1">
        <f t="array" ref="H132">SUMPRODUCT(('Orders - December 2020'!$H$2:$H$2047='Worksheet 2'!G132) * ('Orders - December 2020'!$I$2:$I$2047) * ('Orders - December 2020'!$J$2:$J$2047))</f>
        <v>7280</v>
      </c>
      <c r="I132" s="123">
        <f>RANK(H132,$H$18:$H$174,0)</f>
        <v>136</v>
      </c>
      <c r="AD132" t="str">
        <v>Alhaja Eggs</v>
      </c>
      <c r="AE132" t="str">
        <v>Molfix Jumbo Maxi(7-18 kg) by 80</v>
      </c>
      <c r="AF132" t="str">
        <f t="shared" si="11"/>
        <v>Alhaja Eggs-Molfix Jumbo Maxi(7-18 kg) by 80</v>
      </c>
      <c r="AG132" t="str">
        <v>TASUDON MinimartS-Premier Luxurious Milk Family Bar Soap 175g x 32</v>
      </c>
      <c r="AH132">
        <f t="shared" si="12"/>
        <v>1</v>
      </c>
    </row>
    <row r="133" spans="4:34">
      <c r="D133" t="str">
        <v>Hayat Kimya Nigeria Limited-Molfix Jumbo Midi(4-9 Kg) x 88 x 3</v>
      </c>
      <c r="E133" t="str">
        <v>Olam Group Nigeria-Tasty Tom Jollof Mix Sachet 70g x 50</v>
      </c>
      <c r="F133" s="120" t="str">
        <f t="shared" si="13"/>
        <v>Olam Group Nigeria</v>
      </c>
      <c r="G133" s="121" t="str">
        <f t="shared" si="14"/>
        <v>Tasty Tom Jollof Mix Sachet 70g x 50</v>
      </c>
      <c r="H133" s="122" cm="1">
        <f t="array" ref="H133">SUMPRODUCT(('Orders - December 2020'!$H$2:$H$2047='Worksheet 2'!G133) * ('Orders - December 2020'!$I$2:$I$2047) * ('Orders - December 2020'!$J$2:$J$2047))</f>
        <v>41400</v>
      </c>
      <c r="I133" s="123">
        <f>RANK(H133,$H$18:$H$174,0)</f>
        <v>95</v>
      </c>
      <c r="AD133" t="str">
        <v>Alhaja Eggs</v>
      </c>
      <c r="AE133" t="str">
        <v>Molfix Jumbo Midi(4-9 Kg) x 88 x 3</v>
      </c>
      <c r="AF133" t="str">
        <f t="shared" si="11"/>
        <v>Alhaja Eggs-Molfix Jumbo Midi(4-9 Kg) x 88 x 3</v>
      </c>
      <c r="AG133" t="str">
        <v>Ecoben Minimart-Premier Luxurious Milk Family Bar Soap 175g x 32</v>
      </c>
      <c r="AH133">
        <f t="shared" si="12"/>
        <v>1</v>
      </c>
    </row>
    <row r="134" spans="4:34">
      <c r="D134" t="str">
        <v>Hayat Kimya Nigeria Limited-Molfix Twin Midi(4-9 Kg) x 36 x 4</v>
      </c>
      <c r="E134" t="str">
        <v>Sonia Foods Industries Ltd.-Sonia Tomato Tin 2.2kg x 6</v>
      </c>
      <c r="F134" s="120" t="str">
        <f t="shared" si="13"/>
        <v>Sonia Foods Industries Ltd.</v>
      </c>
      <c r="G134" s="121" t="str">
        <f t="shared" si="14"/>
        <v>Sonia Tomato Tin 2.2kg x 6</v>
      </c>
      <c r="H134" s="122" cm="1">
        <f t="array" ref="H134">SUMPRODUCT(('Orders - December 2020'!$H$2:$H$2047='Worksheet 2'!G134) * ('Orders - December 2020'!$I$2:$I$2047) * ('Orders - December 2020'!$J$2:$J$2047))</f>
        <v>11900</v>
      </c>
      <c r="I134" s="123">
        <f>RANK(H134,$H$18:$H$174,0)</f>
        <v>130</v>
      </c>
      <c r="AD134" t="str">
        <v>Nk Minimarts</v>
      </c>
      <c r="AE134" t="str">
        <v>Molfix Jumbo Maxi(7-18 kg) by 80</v>
      </c>
      <c r="AF134" t="str">
        <f t="shared" si="11"/>
        <v>Nk Minimarts-Molfix Jumbo Maxi(7-18 kg) by 80</v>
      </c>
      <c r="AG134" t="str">
        <v>Simple N sweet foods-Premier Soap Lemon 55g x 104</v>
      </c>
      <c r="AH134">
        <f t="shared" si="12"/>
        <v>1</v>
      </c>
    </row>
    <row r="135" spans="4:34">
      <c r="D135" t="str">
        <v>Hayat Kimya Nigeria Limited-Molfix Twin Maxi(7-18 kg) by 32, pack of 4</v>
      </c>
      <c r="E135" t="str">
        <v>Henkel Expand Global-WAW Multi Purpose Powder Detergent 180g x 26</v>
      </c>
      <c r="F135" s="120" t="str">
        <f t="shared" si="13"/>
        <v>Henkel Expand Global</v>
      </c>
      <c r="G135" s="121" t="str">
        <f t="shared" si="14"/>
        <v>WAW Multi Purpose Powder Detergent 180g x 26</v>
      </c>
      <c r="H135" s="122" cm="1">
        <f t="array" ref="H135">SUMPRODUCT(('Orders - December 2020'!$H$2:$H$2047='Worksheet 2'!G135) * ('Orders - December 2020'!$I$2:$I$2047) * ('Orders - December 2020'!$J$2:$J$2047))</f>
        <v>83300</v>
      </c>
      <c r="I135" s="123">
        <f>RANK(H135,$H$18:$H$174,0)</f>
        <v>67</v>
      </c>
      <c r="AD135" t="str">
        <v>Glorious Heritage Super Minimarts</v>
      </c>
      <c r="AE135" t="str">
        <v>My Boy Eldorin Infant Formula 454g x 12</v>
      </c>
      <c r="AF135" t="str">
        <f t="shared" ref="AF135:AF198" si="15">AD135 &amp; "-" &amp; AE135</f>
        <v>Glorious Heritage Super Minimarts-My Boy Eldorin Infant Formula 454g x 12</v>
      </c>
      <c r="AG135" t="str">
        <v>Simple N sweet foods-Premier Soap Rose 65G x 104</v>
      </c>
      <c r="AH135">
        <f t="shared" ref="AH135:AH198" si="16">COUNTIF($AF$6:$AF$2051,AG135)</f>
        <v>1</v>
      </c>
    </row>
    <row r="136" spans="4:34">
      <c r="D136" t="str">
        <v>Hayat Kimya Nigeria Limited-Molfix Small Mini(3-6 kg) by 10, pack of 12</v>
      </c>
      <c r="E136" t="str">
        <v>Limited-Supreme Tasty Chicken Instant Noodles 100g</v>
      </c>
      <c r="F136" s="120" t="str">
        <f t="shared" si="13"/>
        <v>Limited</v>
      </c>
      <c r="G136" s="121" t="str">
        <f t="shared" si="14"/>
        <v>Supreme Tasty Chicken Instant Noodles 100g</v>
      </c>
      <c r="H136" s="122" cm="1">
        <f t="array" ref="H136">SUMPRODUCT(('Orders - December 2020'!$H$2:$H$2047='Worksheet 2'!G136) * ('Orders - December 2020'!$I$2:$I$2047) * ('Orders - December 2020'!$J$2:$J$2047))</f>
        <v>6000</v>
      </c>
      <c r="I136" s="123">
        <f>RANK(H136,$H$18:$H$174,0)</f>
        <v>139</v>
      </c>
      <c r="AD136" t="str">
        <v>Simple N sweet foods</v>
      </c>
      <c r="AE136" t="str">
        <v>My Boy Eldorin Infant Formula 454g x 12</v>
      </c>
      <c r="AF136" t="str">
        <f t="shared" si="15"/>
        <v>Simple N sweet foods-My Boy Eldorin Infant Formula 454g x 12</v>
      </c>
      <c r="AG136" t="str">
        <v>Simple N sweet foods-Close-Up Naija Herbal 140g x 50</v>
      </c>
      <c r="AH136">
        <f t="shared" si="16"/>
        <v>1</v>
      </c>
    </row>
    <row r="137" spans="4:34">
      <c r="D137" t="str">
        <v>Hayat Kimya Nigeria Limited-Molfix Small Mini(3-6 kg) by 10, pack of 12</v>
      </c>
      <c r="E137" t="str">
        <v>Eko Supreme Ltd-Good Mama Cleaning Detergent Floral 80g x 50</v>
      </c>
      <c r="F137" s="120" t="str">
        <f t="shared" si="13"/>
        <v>Eko Supreme Ltd</v>
      </c>
      <c r="G137" s="121" t="str">
        <f t="shared" si="14"/>
        <v>Good Mama Cleaning Detergent Floral 80g x 50</v>
      </c>
      <c r="H137" s="122" cm="1">
        <f t="array" ref="H137">SUMPRODUCT(('Orders - December 2020'!$H$2:$H$2047='Worksheet 2'!G137) * ('Orders - December 2020'!$I$2:$I$2047) * ('Orders - December 2020'!$J$2:$J$2047))</f>
        <v>1053500</v>
      </c>
      <c r="I137" s="123">
        <f>RANK(H137,$H$18:$H$174,0)</f>
        <v>7</v>
      </c>
      <c r="AD137" t="str">
        <v>Iya Laje</v>
      </c>
      <c r="AE137" t="str">
        <v>My Boy Eldorin Infant Formula 454g x 12</v>
      </c>
      <c r="AF137" t="str">
        <f t="shared" si="15"/>
        <v>Iya Laje-My Boy Eldorin Infant Formula 454g x 12</v>
      </c>
      <c r="AG137" t="str">
        <v>Mutay Super Store-Premier Soap Lemon 55g x 104</v>
      </c>
      <c r="AH137">
        <f t="shared" si="16"/>
        <v>1</v>
      </c>
    </row>
    <row r="138" spans="4:34">
      <c r="D138" t="str">
        <v>FrieslandCampina WAMCO Nigeria-My Boy Eldorin Infant Formula 454g x 12</v>
      </c>
      <c r="E138" t="str">
        <v>Eko Supreme Ltd-Good Mama Cleaning Detergent 170g x 26 Floral</v>
      </c>
      <c r="F138" s="120" t="str">
        <f t="shared" si="13"/>
        <v>Eko Supreme Ltd</v>
      </c>
      <c r="G138" s="121" t="str">
        <f t="shared" si="14"/>
        <v>Good Mama Cleaning Detergent 170g x 26 Floral</v>
      </c>
      <c r="H138" s="122" cm="1">
        <f t="array" ref="H138">SUMPRODUCT(('Orders - December 2020'!$H$2:$H$2047='Worksheet 2'!G138) * ('Orders - December 2020'!$I$2:$I$2047) * ('Orders - December 2020'!$J$2:$J$2047))</f>
        <v>1066500</v>
      </c>
      <c r="I138" s="123">
        <f>RANK(H138,$H$18:$H$174,0)</f>
        <v>6</v>
      </c>
      <c r="AD138" t="str">
        <v>Basab Minimarts</v>
      </c>
      <c r="AE138" t="str">
        <v>My Boy Eldorin Infant Formula 454g x 12</v>
      </c>
      <c r="AF138" t="str">
        <f t="shared" si="15"/>
        <v>Basab Minimarts-My Boy Eldorin Infant Formula 454g x 12</v>
      </c>
      <c r="AG138" t="str">
        <v>P D Super Store-Premier Luxurious Milk Family Bar Soap 175g x 32</v>
      </c>
      <c r="AH138">
        <f t="shared" si="16"/>
        <v>1</v>
      </c>
    </row>
    <row r="139" spans="4:34">
      <c r="D139" t="str">
        <v>FrieslandCampina WAMCO Nigeria-My Boy Eldorin Infant Formula 454g x 12</v>
      </c>
      <c r="E139" t="str">
        <v>Eko Supreme Ltd-Good Mama Cleaning Detergent Lemon 170g x 26</v>
      </c>
      <c r="F139" s="120" t="str">
        <f t="shared" si="13"/>
        <v>Eko Supreme Ltd</v>
      </c>
      <c r="G139" s="121" t="str">
        <f t="shared" si="14"/>
        <v>Good Mama Cleaning Detergent Lemon 170g x 26</v>
      </c>
      <c r="H139" s="122" cm="1">
        <f t="array" ref="H139">SUMPRODUCT(('Orders - December 2020'!$H$2:$H$2047='Worksheet 2'!G139) * ('Orders - December 2020'!$I$2:$I$2047) * ('Orders - December 2020'!$J$2:$J$2047))</f>
        <v>112500</v>
      </c>
      <c r="I139" s="123">
        <f>RANK(H139,$H$18:$H$174,0)</f>
        <v>56</v>
      </c>
      <c r="AD139" t="str">
        <v>Madam ayanfe Minimarts</v>
      </c>
      <c r="AE139" t="str">
        <v>My Boy Eldorin Infant Formula 454g x 12</v>
      </c>
      <c r="AF139" t="str">
        <f t="shared" si="15"/>
        <v>Madam ayanfe Minimarts-My Boy Eldorin Infant Formula 454g x 12</v>
      </c>
      <c r="AG139" t="str">
        <v>Ona_ara Minimart-Premier Luxurious Milk Family Bar Soap 175g x 32</v>
      </c>
      <c r="AH139">
        <f t="shared" si="16"/>
        <v>1</v>
      </c>
    </row>
    <row r="140" spans="4:34">
      <c r="D140" t="str">
        <v>FrieslandCampina WAMCO Nigeria-My Boy Eldorin Infant Formula 454g x 12</v>
      </c>
      <c r="E140" t="str">
        <v>Extreme Manufacturing Nig Ltd-So Easy 80g x 51</v>
      </c>
      <c r="F140" s="120" t="str">
        <f t="shared" si="13"/>
        <v>Extreme Manufacturing Nig Ltd</v>
      </c>
      <c r="G140" s="121" t="str">
        <f t="shared" si="14"/>
        <v>So Easy 80g x 51</v>
      </c>
      <c r="H140" s="122" cm="1">
        <f t="array" ref="H140">SUMPRODUCT(('Orders - December 2020'!$H$2:$H$2047='Worksheet 2'!G140) * ('Orders - December 2020'!$I$2:$I$2047) * ('Orders - December 2020'!$J$2:$J$2047))</f>
        <v>374000</v>
      </c>
      <c r="I140" s="123">
        <f>RANK(H140,$H$18:$H$174,0)</f>
        <v>21</v>
      </c>
      <c r="AD140" t="str">
        <v>Mum God's Pawer Minimart</v>
      </c>
      <c r="AE140" t="str">
        <v>My Boy Eldorin Infant Formula 454g x 12</v>
      </c>
      <c r="AF140" t="str">
        <f t="shared" si="15"/>
        <v>Mum God's Pawer Minimart-My Boy Eldorin Infant Formula 454g x 12</v>
      </c>
      <c r="AG140" t="str">
        <v>Ona_ara Minimart-Premier Cool Deo Bar Soap 60g x 72</v>
      </c>
      <c r="AH140">
        <f t="shared" si="16"/>
        <v>1</v>
      </c>
    </row>
    <row r="141" spans="4:34">
      <c r="D141" t="str">
        <v>FrieslandCampina WAMCO Nigeria-My Boy Eldorin Infant Formula 454g x 12</v>
      </c>
      <c r="E141" t="str">
        <v>Extreme Manufacturing Nig Ltd-So Easy 170g x 26</v>
      </c>
      <c r="F141" s="120" t="str">
        <f t="shared" si="13"/>
        <v>Extreme Manufacturing Nig Ltd</v>
      </c>
      <c r="G141" s="121" t="str">
        <f t="shared" si="14"/>
        <v>So Easy 170g x 26</v>
      </c>
      <c r="H141" s="122" cm="1">
        <f t="array" ref="H141">SUMPRODUCT(('Orders - December 2020'!$H$2:$H$2047='Worksheet 2'!G141) * ('Orders - December 2020'!$I$2:$I$2047) * ('Orders - December 2020'!$J$2:$J$2047))</f>
        <v>211600</v>
      </c>
      <c r="I141" s="123">
        <f>RANK(H141,$H$18:$H$174,0)</f>
        <v>39</v>
      </c>
      <c r="AD141" t="str">
        <v>Madam Akindele Minimart</v>
      </c>
      <c r="AE141" t="str">
        <v>Premier Luxurious Milk Family Bar Soap 175g x 32</v>
      </c>
      <c r="AF141" t="str">
        <f t="shared" si="15"/>
        <v>Madam Akindele Minimart-Premier Luxurious Milk Family Bar Soap 175g x 32</v>
      </c>
      <c r="AG141" t="str">
        <v>Grandy Minimarts-Premier Luxurious Milk Family Bar Soap 175g x 32</v>
      </c>
      <c r="AH141">
        <f t="shared" si="16"/>
        <v>2</v>
      </c>
    </row>
    <row r="142" spans="4:34">
      <c r="D142" t="str">
        <v>Hayat Kimya Nigeria Limited-Molfix Jumbo Maxi(7-18 kg) by 80</v>
      </c>
      <c r="E142" t="str">
        <v>Eko Supreme Ltd-So Klin Detergent 65g x 48 + 3 free</v>
      </c>
      <c r="F142" s="120" t="str">
        <f t="shared" si="13"/>
        <v>Eko Supreme Ltd</v>
      </c>
      <c r="G142" s="121" t="str">
        <f t="shared" si="14"/>
        <v>So Klin Detergent 65g x 48 + 3 free</v>
      </c>
      <c r="H142" s="122" cm="1">
        <f t="array" ref="H142">SUMPRODUCT(('Orders - December 2020'!$H$2:$H$2047='Worksheet 2'!G142) * ('Orders - December 2020'!$I$2:$I$2047) * ('Orders - December 2020'!$J$2:$J$2047))</f>
        <v>2040</v>
      </c>
      <c r="I142" s="123">
        <f>RANK(H142,$H$18:$H$174,0)</f>
        <v>154</v>
      </c>
      <c r="AD142" t="str">
        <v>K.c Minimart</v>
      </c>
      <c r="AE142" t="str">
        <v>Premier Soap Rose 65G x 104</v>
      </c>
      <c r="AF142" t="str">
        <f t="shared" si="15"/>
        <v>K.c Minimart-Premier Soap Rose 65G x 104</v>
      </c>
      <c r="AG142" t="str">
        <v>Sariki Minimart-Premier Luxurious Milk Family Bar Soap 175g x 32</v>
      </c>
      <c r="AH142">
        <f t="shared" si="16"/>
        <v>1</v>
      </c>
    </row>
    <row r="143" spans="4:34">
      <c r="D143" t="str">
        <v>Hayat Kimya Nigeria Limited-Molfix Small Midi(4-9 kg) by 9, pack of 10</v>
      </c>
      <c r="E143" t="str">
        <v>Unilever Nigeria Plc-Sunlight Destiny Powder Yellow 72x80g</v>
      </c>
      <c r="F143" s="120" t="str">
        <f t="shared" si="13"/>
        <v>Unilever Nigeria Plc</v>
      </c>
      <c r="G143" s="121" t="str">
        <f t="shared" si="14"/>
        <v>Sunlight Destiny Powder Yellow 72x80g</v>
      </c>
      <c r="H143" s="122" cm="1">
        <f t="array" ref="H143">SUMPRODUCT(('Orders - December 2020'!$H$2:$H$2047='Worksheet 2'!G143) * ('Orders - December 2020'!$I$2:$I$2047) * ('Orders - December 2020'!$J$2:$J$2047))</f>
        <v>21300</v>
      </c>
      <c r="I143" s="123">
        <f>RANK(H143,$H$18:$H$174,0)</f>
        <v>115</v>
      </c>
      <c r="AD143" t="str">
        <v>K.c Minimart</v>
      </c>
      <c r="AE143" t="str">
        <v>Premier Luxurious Milk Family Bar Soap 55g x 104</v>
      </c>
      <c r="AF143" t="str">
        <f t="shared" si="15"/>
        <v>K.c Minimart-Premier Luxurious Milk Family Bar Soap 55g x 104</v>
      </c>
      <c r="AG143" t="str">
        <v>Opashola Minimarts-Always Ultra Duo - Pink 16 x 16</v>
      </c>
      <c r="AH143">
        <f t="shared" si="16"/>
        <v>2</v>
      </c>
    </row>
    <row r="144" spans="4:34">
      <c r="D144" t="str">
        <v>Hayat Kimya Nigeria Limited-Molfix Jumbo Maxi(7-18 kg) by 80</v>
      </c>
      <c r="E144" t="str">
        <v>Henkel Expand Global-WAW Multi Purpose Powder Detergent 90g x 48</v>
      </c>
      <c r="F144" s="120" t="str">
        <f t="shared" si="13"/>
        <v>Henkel Expand Global</v>
      </c>
      <c r="G144" s="121" t="str">
        <f t="shared" si="14"/>
        <v>WAW Multi Purpose Powder Detergent 90g x 48</v>
      </c>
      <c r="H144" s="122" cm="1">
        <f t="array" ref="H144">SUMPRODUCT(('Orders - December 2020'!$H$2:$H$2047='Worksheet 2'!G144) * ('Orders - December 2020'!$I$2:$I$2047) * ('Orders - December 2020'!$J$2:$J$2047))</f>
        <v>127600</v>
      </c>
      <c r="I144" s="123">
        <f>RANK(H144,$H$18:$H$174,0)</f>
        <v>52</v>
      </c>
      <c r="AD144" t="str">
        <v>K.c Minimart</v>
      </c>
      <c r="AE144" t="str">
        <v>Premier Luxurious Milk Family Bar Soap 175g x 32</v>
      </c>
      <c r="AF144" t="str">
        <f t="shared" si="15"/>
        <v>K.c Minimart-Premier Luxurious Milk Family Bar Soap 175g x 32</v>
      </c>
      <c r="AG144" t="str">
        <v>Oge Mini Mart-Premier Luxurious Milk Family Bar Soap 175g x 32</v>
      </c>
      <c r="AH144">
        <f t="shared" si="16"/>
        <v>1</v>
      </c>
    </row>
    <row r="145" spans="4:34">
      <c r="D145" t="str">
        <v>Hayat Kimya Nigeria Limited-Molfix Jumbo Midi(4-9 Kg) x 88 x 3</v>
      </c>
      <c r="E145" t="str">
        <v>Eko Supreme Ltd-So Klin Ultra detergent 160g x 24</v>
      </c>
      <c r="F145" s="120" t="str">
        <f t="shared" si="13"/>
        <v>Eko Supreme Ltd</v>
      </c>
      <c r="G145" s="121" t="str">
        <f t="shared" si="14"/>
        <v>So Klin Ultra detergent 160g x 24</v>
      </c>
      <c r="H145" s="122" cm="1">
        <f t="array" ref="H145">SUMPRODUCT(('Orders - December 2020'!$H$2:$H$2047='Worksheet 2'!G145) * ('Orders - December 2020'!$I$2:$I$2047) * ('Orders - December 2020'!$J$2:$J$2047))</f>
        <v>64960</v>
      </c>
      <c r="I145" s="123">
        <f>RANK(H145,$H$18:$H$174,0)</f>
        <v>81</v>
      </c>
      <c r="AD145" t="str">
        <v>Sweet  Gift  Shop</v>
      </c>
      <c r="AE145" t="str">
        <v>Always Ultra Single Blue 16 x 7</v>
      </c>
      <c r="AF145" t="str">
        <f t="shared" si="15"/>
        <v>Sweet  Gift  Shop-Always Ultra Single Blue 16 x 7</v>
      </c>
      <c r="AG145" t="str">
        <v>Olaboy Minimart-Oral - B Herbal Mint 130g x 36</v>
      </c>
      <c r="AH145">
        <f t="shared" si="16"/>
        <v>1</v>
      </c>
    </row>
    <row r="146" spans="4:34">
      <c r="D146" t="str">
        <v>Hayat Kimya Nigeria Limited-Molfix Jumbo Maxi(7-18 kg) by 80</v>
      </c>
      <c r="E146" t="str">
        <v>Eko Supreme Ltd-Good Mama Cleaning Detergent 80g x 50 Lemon</v>
      </c>
      <c r="F146" s="120" t="str">
        <f t="shared" si="13"/>
        <v>Eko Supreme Ltd</v>
      </c>
      <c r="G146" s="121" t="str">
        <f t="shared" si="14"/>
        <v>Good Mama Cleaning Detergent 80g x 50 Lemon</v>
      </c>
      <c r="H146" s="122" cm="1">
        <f t="array" ref="H146">SUMPRODUCT(('Orders - December 2020'!$H$2:$H$2047='Worksheet 2'!G146) * ('Orders - December 2020'!$I$2:$I$2047) * ('Orders - December 2020'!$J$2:$J$2047))</f>
        <v>247250</v>
      </c>
      <c r="I146" s="123">
        <f>RANK(H146,$H$18:$H$174,0)</f>
        <v>36</v>
      </c>
      <c r="AD146" t="str">
        <v>Afam Nkechi</v>
      </c>
      <c r="AE146" t="str">
        <v>Always Ultra Single Blue 16 x 7</v>
      </c>
      <c r="AF146" t="str">
        <f t="shared" si="15"/>
        <v>Afam Nkechi-Always Ultra Single Blue 16 x 7</v>
      </c>
      <c r="AG146" t="str">
        <v>Rodam Enterprises-Premier Cool Deo Bar Soap 60g x 72</v>
      </c>
      <c r="AH146">
        <f t="shared" si="16"/>
        <v>2</v>
      </c>
    </row>
    <row r="147" spans="4:34">
      <c r="D147" t="str">
        <v>FrieslandCampina WAMCO Nigeria-My Boy Eldorin Infant Formula 454g x 12</v>
      </c>
      <c r="E147" t="str">
        <v>Eko Supreme Ltd-Good Mama Cleaning Detergent Floral 850g x 6</v>
      </c>
      <c r="F147" s="120" t="str">
        <f t="shared" ref="F147:F174" si="17">LEFT(E147,FIND("-",E147)-1)</f>
        <v>Eko Supreme Ltd</v>
      </c>
      <c r="G147" s="121" t="str">
        <f t="shared" ref="G147:G174" si="18">MID(E147, FIND("-", E147) + 1, LEN(E147))</f>
        <v>Good Mama Cleaning Detergent Floral 850g x 6</v>
      </c>
      <c r="H147" s="122" cm="1">
        <f t="array" ref="H147">SUMPRODUCT(('Orders - December 2020'!$H$2:$H$2047='Worksheet 2'!G147) * ('Orders - December 2020'!$I$2:$I$2047) * ('Orders - December 2020'!$J$2:$J$2047))</f>
        <v>105750</v>
      </c>
      <c r="I147" s="123">
        <f>RANK(H147,$H$18:$H$174,0)</f>
        <v>57</v>
      </c>
      <c r="AD147" t="str">
        <v>Afam Nkechi</v>
      </c>
      <c r="AE147" t="str">
        <v>Premier Luxurious Milk Family Bar Soap 175g x 32</v>
      </c>
      <c r="AF147" t="str">
        <f t="shared" si="15"/>
        <v>Afam Nkechi-Premier Luxurious Milk Family Bar Soap 175g x 32</v>
      </c>
      <c r="AG147" t="str">
        <v>Rodam Enterprises-Premier Luxurious Milk Family Bar Soap 175g x 32</v>
      </c>
      <c r="AH147">
        <f t="shared" si="16"/>
        <v>1</v>
      </c>
    </row>
    <row r="148" spans="4:34">
      <c r="D148" t="str">
        <v>FrieslandCampina WAMCO Nigeria-My Boy Eldorin Infant Formula 454g x 12</v>
      </c>
      <c r="E148" t="str">
        <v>Eko Supreme Ltd-So Klin Multi x 140g x 48</v>
      </c>
      <c r="F148" s="120" t="str">
        <f t="shared" si="17"/>
        <v>Eko Supreme Ltd</v>
      </c>
      <c r="G148" s="121" t="str">
        <f t="shared" si="18"/>
        <v>So Klin Multi x 140g x 48</v>
      </c>
      <c r="H148" s="122" cm="1">
        <f t="array" ref="H148">SUMPRODUCT(('Orders - December 2020'!$H$2:$H$2047='Worksheet 2'!G148) * ('Orders - December 2020'!$I$2:$I$2047) * ('Orders - December 2020'!$J$2:$J$2047))</f>
        <v>39360</v>
      </c>
      <c r="I148" s="123">
        <f>RANK(H148,$H$18:$H$174,0)</f>
        <v>97</v>
      </c>
      <c r="AD148" t="str">
        <v>Suncomm Minimarts</v>
      </c>
      <c r="AE148" t="str">
        <v>Premier Luxurious Milk Family Bar Soap 175g x 32</v>
      </c>
      <c r="AF148" t="str">
        <f t="shared" si="15"/>
        <v>Suncomm Minimarts-Premier Luxurious Milk Family Bar Soap 175g x 32</v>
      </c>
      <c r="AG148" t="str">
        <v>Gods  prosper-Premier Luxurious Milk Family Bar Soap 175g x 32</v>
      </c>
      <c r="AH148">
        <f t="shared" si="16"/>
        <v>1</v>
      </c>
    </row>
    <row r="149" spans="4:34">
      <c r="D149" t="str">
        <v>FrieslandCampina WAMCO Nigeria-My Boy Eldorin Infant Formula 454g x 12</v>
      </c>
      <c r="E149" t="str">
        <v>Procter and Gamble-Ariel Ankara &amp; Colour 800g x 8</v>
      </c>
      <c r="F149" s="120" t="str">
        <f t="shared" si="17"/>
        <v>Procter and Gamble</v>
      </c>
      <c r="G149" s="121" t="str">
        <f t="shared" si="18"/>
        <v>Ariel Ankara &amp; Colour 800g x 8</v>
      </c>
      <c r="H149" s="122" cm="1">
        <f t="array" ref="H149">SUMPRODUCT(('Orders - December 2020'!$H$2:$H$2047='Worksheet 2'!G149) * ('Orders - December 2020'!$I$2:$I$2047) * ('Orders - December 2020'!$J$2:$J$2047))</f>
        <v>58100</v>
      </c>
      <c r="I149" s="123">
        <f>RANK(H149,$H$18:$H$174,0)</f>
        <v>85</v>
      </c>
      <c r="AD149" t="str">
        <v>TASUDON MinimartS</v>
      </c>
      <c r="AE149" t="str">
        <v>Premier Luxurious Milk Family Bar Soap 175g x 32</v>
      </c>
      <c r="AF149" t="str">
        <f t="shared" si="15"/>
        <v>TASUDON MinimartS-Premier Luxurious Milk Family Bar Soap 175g x 32</v>
      </c>
      <c r="AG149" t="str">
        <v>A- SUPERMART-Premier Soap Rose 65G x 104</v>
      </c>
      <c r="AH149">
        <f t="shared" si="16"/>
        <v>1</v>
      </c>
    </row>
    <row r="150" spans="4:34">
      <c r="D150" t="str">
        <v>FrieslandCampina WAMCO Nigeria-My Boy Eldorin Infant Formula 454g x 12</v>
      </c>
      <c r="E150" t="str">
        <v>Procter and Gamble-Ariel Hs 2Kg x 4</v>
      </c>
      <c r="F150" s="120" t="str">
        <f t="shared" si="17"/>
        <v>Procter and Gamble</v>
      </c>
      <c r="G150" s="121" t="str">
        <f t="shared" si="18"/>
        <v>Ariel Hs 2Kg x 4</v>
      </c>
      <c r="H150" s="122" cm="1">
        <f t="array" ref="H150">SUMPRODUCT(('Orders - December 2020'!$H$2:$H$2047='Worksheet 2'!G150) * ('Orders - December 2020'!$I$2:$I$2047) * ('Orders - December 2020'!$J$2:$J$2047))</f>
        <v>45600</v>
      </c>
      <c r="I150" s="123">
        <f>RANK(H150,$H$18:$H$174,0)</f>
        <v>90</v>
      </c>
      <c r="AD150" t="str">
        <v>Ecoben Minimart</v>
      </c>
      <c r="AE150" t="str">
        <v>Premier Luxurious Milk Family Bar Soap 175g x 32</v>
      </c>
      <c r="AF150" t="str">
        <f t="shared" si="15"/>
        <v>Ecoben Minimart-Premier Luxurious Milk Family Bar Soap 175g x 32</v>
      </c>
      <c r="AG150" t="str">
        <v>gbemisola Minimart-Premier Cool Deo Bar Soap 60g x 72</v>
      </c>
      <c r="AH150">
        <f t="shared" si="16"/>
        <v>1</v>
      </c>
    </row>
    <row r="151" spans="4:34">
      <c r="D151" t="str">
        <v>FrieslandCampina WAMCO Nigeria-My Boy Eldorin Infant Formula 454g x 12</v>
      </c>
      <c r="E151" t="str">
        <v>Henkel Expand Global-Nittol Antibacterial Powder Detergent 90g x 48</v>
      </c>
      <c r="F151" s="120" t="str">
        <f t="shared" si="17"/>
        <v>Henkel Expand Global</v>
      </c>
      <c r="G151" s="121" t="str">
        <f t="shared" si="18"/>
        <v>Nittol Antibacterial Powder Detergent 90g x 48</v>
      </c>
      <c r="H151" s="122" cm="1">
        <f t="array" ref="H151">SUMPRODUCT(('Orders - December 2020'!$H$2:$H$2047='Worksheet 2'!G151) * ('Orders - December 2020'!$I$2:$I$2047) * ('Orders - December 2020'!$J$2:$J$2047))</f>
        <v>90000</v>
      </c>
      <c r="I151" s="123">
        <f>RANK(H151,$H$18:$H$174,0)</f>
        <v>63</v>
      </c>
      <c r="AD151" t="str">
        <v>Simple N sweet foods</v>
      </c>
      <c r="AE151" t="str">
        <v>Premier Soap Lemon 55g x 104</v>
      </c>
      <c r="AF151" t="str">
        <f t="shared" si="15"/>
        <v>Simple N sweet foods-Premier Soap Lemon 55g x 104</v>
      </c>
      <c r="AG151" t="str">
        <v>Glory Minimarts-Always Ultra Single Blue 16 x 7</v>
      </c>
      <c r="AH151">
        <f t="shared" si="16"/>
        <v>1</v>
      </c>
    </row>
    <row r="152" spans="4:34">
      <c r="D152" t="str">
        <v>FrieslandCampina WAMCO Nigeria-My Boy Eldorin Infant Formula 454g x 12</v>
      </c>
      <c r="E152" t="str">
        <v>Henkel Expand Global-Nittol Antibacterial Powder Detergent 180g x 26</v>
      </c>
      <c r="F152" s="120" t="str">
        <f t="shared" si="17"/>
        <v>Henkel Expand Global</v>
      </c>
      <c r="G152" s="121" t="str">
        <f t="shared" si="18"/>
        <v>Nittol Antibacterial Powder Detergent 180g x 26</v>
      </c>
      <c r="H152" s="122" cm="1">
        <f t="array" ref="H152">SUMPRODUCT(('Orders - December 2020'!$H$2:$H$2047='Worksheet 2'!G152) * ('Orders - December 2020'!$I$2:$I$2047) * ('Orders - December 2020'!$J$2:$J$2047))</f>
        <v>102900</v>
      </c>
      <c r="I152" s="123">
        <f>RANK(H152,$H$18:$H$174,0)</f>
        <v>58</v>
      </c>
      <c r="AD152" t="str">
        <v>Simple N sweet foods</v>
      </c>
      <c r="AE152" t="str">
        <v>Premier Soap Rose 65G x 104</v>
      </c>
      <c r="AF152" t="str">
        <f t="shared" si="15"/>
        <v>Simple N sweet foods-Premier Soap Rose 65G x 104</v>
      </c>
      <c r="AG152" t="str">
        <v>Gods Minimart-Premier Cool Deo Bar Soap 60g x 72</v>
      </c>
      <c r="AH152">
        <f t="shared" si="16"/>
        <v>1</v>
      </c>
    </row>
    <row r="153" spans="4:34">
      <c r="D153" t="str">
        <v>PZ Cussons Nigeria Plc-Premier Luxurious Milk Family Bar Soap 175g x 32</v>
      </c>
      <c r="E153" t="str">
        <v>Extreme Manufacturing Nig Ltd-So Easy 900g</v>
      </c>
      <c r="F153" s="120" t="str">
        <f t="shared" si="17"/>
        <v>Extreme Manufacturing Nig Ltd</v>
      </c>
      <c r="G153" s="121" t="str">
        <f t="shared" si="18"/>
        <v>So Easy 900g</v>
      </c>
      <c r="H153" s="122" cm="1">
        <f t="array" ref="H153">SUMPRODUCT(('Orders - December 2020'!$H$2:$H$2047='Worksheet 2'!G153) * ('Orders - December 2020'!$I$2:$I$2047) * ('Orders - December 2020'!$J$2:$J$2047))</f>
        <v>35100</v>
      </c>
      <c r="I153" s="123">
        <f>RANK(H153,$H$18:$H$174,0)</f>
        <v>102</v>
      </c>
      <c r="AD153" t="str">
        <v>Simple N sweet foods</v>
      </c>
      <c r="AE153" t="str">
        <v>Close-Up Naija Herbal 140g x 50</v>
      </c>
      <c r="AF153" t="str">
        <f t="shared" si="15"/>
        <v>Simple N sweet foods-Close-Up Naija Herbal 140g x 50</v>
      </c>
      <c r="AG153" t="str">
        <v>Bukted Minimarts-Premier Cool Deo Bar Soap 60g x 72</v>
      </c>
      <c r="AH153">
        <f t="shared" si="16"/>
        <v>1</v>
      </c>
    </row>
    <row r="154" spans="4:34">
      <c r="D154" t="str">
        <v>PZ Cussons Nigeria Plc-Premier Soap Rose 65G x 104</v>
      </c>
      <c r="E154" t="str">
        <v>Henkel Expand Global-Two free rolls of WAW 170g Color</v>
      </c>
      <c r="F154" s="120" t="str">
        <f t="shared" si="17"/>
        <v>Henkel Expand Global</v>
      </c>
      <c r="G154" s="121" t="str">
        <f t="shared" si="18"/>
        <v>Two free rolls of WAW 170g Color</v>
      </c>
      <c r="H154" s="122" cm="1">
        <f t="array" ref="H154">SUMPRODUCT(('Orders - December 2020'!$H$2:$H$2047='Worksheet 2'!G154) * ('Orders - December 2020'!$I$2:$I$2047) * ('Orders - December 2020'!$J$2:$J$2047))</f>
        <v>0</v>
      </c>
      <c r="I154" s="123">
        <f>RANK(H154,$H$18:$H$174,0)</f>
        <v>157</v>
      </c>
      <c r="AD154" t="str">
        <v>Mutay Super Store</v>
      </c>
      <c r="AE154" t="str">
        <v>Premier Soap Lemon 55g x 104</v>
      </c>
      <c r="AF154" t="str">
        <f t="shared" si="15"/>
        <v>Mutay Super Store-Premier Soap Lemon 55g x 104</v>
      </c>
      <c r="AG154" t="str">
        <v>C Way-Premier Cool Deo Bar Soap 60g x 72</v>
      </c>
      <c r="AH154">
        <f t="shared" si="16"/>
        <v>1</v>
      </c>
    </row>
    <row r="155" spans="4:34">
      <c r="D155" t="str">
        <v>PZ Cussons Nigeria Plc-Premier Luxurious Milk Family Bar Soap 55g x 104</v>
      </c>
      <c r="E155" t="str">
        <v>PZ Cussons Nigeria Plc-Canoe Extra Care Laundry Bar Pure 230Gx24 (Brown)</v>
      </c>
      <c r="F155" s="120" t="str">
        <f t="shared" si="17"/>
        <v>PZ Cussons Nigeria Plc</v>
      </c>
      <c r="G155" s="121" t="str">
        <f t="shared" si="18"/>
        <v>Canoe Extra Care Laundry Bar Pure 230Gx24 (Brown)</v>
      </c>
      <c r="H155" s="122" cm="1">
        <f t="array" ref="H155">SUMPRODUCT(('Orders - December 2020'!$H$2:$H$2047='Worksheet 2'!G155) * ('Orders - December 2020'!$I$2:$I$2047) * ('Orders - December 2020'!$J$2:$J$2047))</f>
        <v>133350</v>
      </c>
      <c r="I155" s="123">
        <f>RANK(H155,$H$18:$H$174,0)</f>
        <v>50</v>
      </c>
      <c r="AD155" t="str">
        <v>P D Super Store</v>
      </c>
      <c r="AE155" t="str">
        <v>Premier Luxurious Milk Family Bar Soap 175g x 32</v>
      </c>
      <c r="AF155" t="str">
        <f t="shared" si="15"/>
        <v>P D Super Store-Premier Luxurious Milk Family Bar Soap 175g x 32</v>
      </c>
      <c r="AG155" t="str">
        <v>Ty Minimart-Premier Cool Deo Bar Soap 60g x 72</v>
      </c>
      <c r="AH155">
        <f t="shared" si="16"/>
        <v>2</v>
      </c>
    </row>
    <row r="156" spans="4:34">
      <c r="D156" t="str">
        <v>PZ Cussons Nigeria Plc-Premier Luxurious Milk Family Bar Soap 175g x 32</v>
      </c>
      <c r="E156" t="str">
        <v>Henkel Expand Global-Nittol Antibacterial Powder Detergent 800g x 7</v>
      </c>
      <c r="F156" s="120" t="str">
        <f t="shared" si="17"/>
        <v>Henkel Expand Global</v>
      </c>
      <c r="G156" s="121" t="str">
        <f t="shared" si="18"/>
        <v>Nittol Antibacterial Powder Detergent 800g x 7</v>
      </c>
      <c r="H156" s="122" cm="1">
        <f t="array" ref="H156">SUMPRODUCT(('Orders - December 2020'!$H$2:$H$2047='Worksheet 2'!G156) * ('Orders - December 2020'!$I$2:$I$2047) * ('Orders - December 2020'!$J$2:$J$2047))</f>
        <v>17500</v>
      </c>
      <c r="I156" s="123">
        <f>RANK(H156,$H$18:$H$174,0)</f>
        <v>122</v>
      </c>
      <c r="AD156" t="str">
        <v>Ona_ara Minimart</v>
      </c>
      <c r="AE156" t="str">
        <v>Premier Luxurious Milk Family Bar Soap 175g x 32</v>
      </c>
      <c r="AF156" t="str">
        <f t="shared" si="15"/>
        <v>Ona_ara Minimart-Premier Luxurious Milk Family Bar Soap 175g x 32</v>
      </c>
      <c r="AG156" t="str">
        <v>Suncomm Minimarts-Premier Cool Deo Bar Soap 60g x 72</v>
      </c>
      <c r="AH156">
        <f t="shared" si="16"/>
        <v>1</v>
      </c>
    </row>
    <row r="157" spans="4:34">
      <c r="D157" t="str">
        <v>Procter and Gamble-Always Ultra Single Blue 16 x 7</v>
      </c>
      <c r="E157" t="str">
        <v>Procter and Gamble-Ariel Detergent 75g x 72</v>
      </c>
      <c r="F157" s="120" t="str">
        <f t="shared" si="17"/>
        <v>Procter and Gamble</v>
      </c>
      <c r="G157" s="121" t="str">
        <f t="shared" si="18"/>
        <v>Ariel Detergent 75g x 72</v>
      </c>
      <c r="H157" s="122" cm="1">
        <f t="array" ref="H157">SUMPRODUCT(('Orders - December 2020'!$H$2:$H$2047='Worksheet 2'!G157) * ('Orders - December 2020'!$I$2:$I$2047) * ('Orders - December 2020'!$J$2:$J$2047))</f>
        <v>12800</v>
      </c>
      <c r="I157" s="123">
        <f>RANK(H157,$H$18:$H$174,0)</f>
        <v>127</v>
      </c>
      <c r="AD157" t="str">
        <v>Ona_ara Minimart</v>
      </c>
      <c r="AE157" t="str">
        <v>Premier Cool Deo Bar Soap 60g x 72</v>
      </c>
      <c r="AF157" t="str">
        <f t="shared" si="15"/>
        <v>Ona_ara Minimart-Premier Cool Deo Bar Soap 60g x 72</v>
      </c>
      <c r="AG157" t="str">
        <v>Twins Minimart-Premier Aloe Vera Family Bar Soap 175g x 32</v>
      </c>
      <c r="AH157">
        <f t="shared" si="16"/>
        <v>1</v>
      </c>
    </row>
    <row r="158" spans="4:34">
      <c r="D158" t="str">
        <v>Procter and Gamble-Always Ultra Single Blue 16 x 7</v>
      </c>
      <c r="E158" t="str">
        <v>Procter and Gamble-Ariel Original 170g x 24</v>
      </c>
      <c r="F158" s="120" t="str">
        <f t="shared" si="17"/>
        <v>Procter and Gamble</v>
      </c>
      <c r="G158" s="121" t="str">
        <f t="shared" si="18"/>
        <v>Ariel Original 170g x 24</v>
      </c>
      <c r="H158" s="122" cm="1">
        <f t="array" ref="H158">SUMPRODUCT(('Orders - December 2020'!$H$2:$H$2047='Worksheet 2'!G158) * ('Orders - December 2020'!$I$2:$I$2047) * ('Orders - December 2020'!$J$2:$J$2047))</f>
        <v>12800</v>
      </c>
      <c r="I158" s="123">
        <f>RANK(H158,$H$18:$H$174,0)</f>
        <v>127</v>
      </c>
      <c r="AD158" t="str">
        <v>Grandy Minimarts</v>
      </c>
      <c r="AE158" t="str">
        <v>Premier Luxurious Milk Family Bar Soap 175g x 32</v>
      </c>
      <c r="AF158" t="str">
        <f t="shared" si="15"/>
        <v>Grandy Minimarts-Premier Luxurious Milk Family Bar Soap 175g x 32</v>
      </c>
      <c r="AG158" t="str">
        <v>Twins Minimart-Premier Soap Rose 175G x 32</v>
      </c>
      <c r="AH158">
        <f t="shared" si="16"/>
        <v>1</v>
      </c>
    </row>
    <row r="159" spans="4:34">
      <c r="D159" t="str">
        <v>PZ Cussons Nigeria Plc-Premier Luxurious Milk Family Bar Soap 175g x 32</v>
      </c>
      <c r="E159" t="str">
        <v>Limited-Supreme Tasty Chicken Instant Noodles 70g</v>
      </c>
      <c r="F159" s="120" t="str">
        <f t="shared" si="17"/>
        <v>Limited</v>
      </c>
      <c r="G159" s="121" t="str">
        <f t="shared" si="18"/>
        <v>Supreme Tasty Chicken Instant Noodles 70g</v>
      </c>
      <c r="H159" s="122" cm="1">
        <f t="array" ref="H159">SUMPRODUCT(('Orders - December 2020'!$H$2:$H$2047='Worksheet 2'!G159) * ('Orders - December 2020'!$I$2:$I$2047) * ('Orders - December 2020'!$J$2:$J$2047))</f>
        <v>78280</v>
      </c>
      <c r="I159" s="123">
        <f>RANK(H159,$H$18:$H$174,0)</f>
        <v>70</v>
      </c>
      <c r="AD159" t="str">
        <v>Sariki Minimart</v>
      </c>
      <c r="AE159" t="str">
        <v>Premier Luxurious Milk Family Bar Soap 175g x 32</v>
      </c>
      <c r="AF159" t="str">
        <f t="shared" si="15"/>
        <v>Sariki Minimart-Premier Luxurious Milk Family Bar Soap 175g x 32</v>
      </c>
      <c r="AG159" t="str">
        <v>Twins Minimart-Premier Soap Rose 65G x 104</v>
      </c>
      <c r="AH159">
        <f t="shared" si="16"/>
        <v>1</v>
      </c>
    </row>
    <row r="160" spans="4:34">
      <c r="D160" t="str">
        <v>PZ Cussons Nigeria Plc-Premier Luxurious Milk Family Bar Soap 175g x 32</v>
      </c>
      <c r="E160" t="str">
        <v>Unilever Nigeria Plc-Radiant Detergent Powder (200g+20g) x 24</v>
      </c>
      <c r="F160" s="120" t="str">
        <f t="shared" si="17"/>
        <v>Unilever Nigeria Plc</v>
      </c>
      <c r="G160" s="121" t="str">
        <f t="shared" si="18"/>
        <v>Radiant Detergent Powder (200g+20g) x 24</v>
      </c>
      <c r="H160" s="122" cm="1">
        <f t="array" ref="H160">SUMPRODUCT(('Orders - December 2020'!$H$2:$H$2047='Worksheet 2'!G160) * ('Orders - December 2020'!$I$2:$I$2047) * ('Orders - December 2020'!$J$2:$J$2047))</f>
        <v>3790</v>
      </c>
      <c r="I160" s="123">
        <f>RANK(H160,$H$18:$H$174,0)</f>
        <v>150</v>
      </c>
      <c r="AD160" t="str">
        <v>Opashola Minimarts</v>
      </c>
      <c r="AE160" t="str">
        <v>Always Ultra Duo - Pink 16 x 16</v>
      </c>
      <c r="AF160" t="str">
        <f t="shared" si="15"/>
        <v>Opashola Minimarts-Always Ultra Duo - Pink 16 x 16</v>
      </c>
      <c r="AG160" t="str">
        <v>Twins Minimart-Premier Cool Deo Bar Soap 60g x 72</v>
      </c>
      <c r="AH160">
        <f t="shared" si="16"/>
        <v>1</v>
      </c>
    </row>
    <row r="161" spans="4:34">
      <c r="D161" t="str">
        <v>PZ Cussons Nigeria Plc-Premier Luxurious Milk Family Bar Soap 175g x 32</v>
      </c>
      <c r="E161" t="str">
        <v>Unilever Nigeria Plc-Radiant Detergent Powder 800g x 6</v>
      </c>
      <c r="F161" s="120" t="str">
        <f t="shared" si="17"/>
        <v>Unilever Nigeria Plc</v>
      </c>
      <c r="G161" s="121" t="str">
        <f t="shared" si="18"/>
        <v>Radiant Detergent Powder 800g x 6</v>
      </c>
      <c r="H161" s="122" cm="1">
        <f t="array" ref="H161">SUMPRODUCT(('Orders - December 2020'!$H$2:$H$2047='Worksheet 2'!G161) * ('Orders - December 2020'!$I$2:$I$2047) * ('Orders - December 2020'!$J$2:$J$2047))</f>
        <v>11050</v>
      </c>
      <c r="I161" s="123">
        <f>RANK(H161,$H$18:$H$174,0)</f>
        <v>132</v>
      </c>
      <c r="AD161" t="str">
        <v>Oge Mini Mart</v>
      </c>
      <c r="AE161" t="str">
        <v>Premier Luxurious Milk Family Bar Soap 175g x 32</v>
      </c>
      <c r="AF161" t="str">
        <f t="shared" si="15"/>
        <v>Oge Mini Mart-Premier Luxurious Milk Family Bar Soap 175g x 32</v>
      </c>
      <c r="AG161" t="str">
        <v>K.c Minimart-Premier Cool Deo Bar Soap 60g x 72</v>
      </c>
      <c r="AH161">
        <f t="shared" si="16"/>
        <v>1</v>
      </c>
    </row>
    <row r="162" spans="4:34">
      <c r="D162" t="str">
        <v>PZ Cussons Nigeria Plc-Premier Luxurious Milk Family Bar Soap 175g x 32</v>
      </c>
      <c r="E162" t="str">
        <v>Unilever Nigeria Plc-Radiant Detergent Powder (90g+10g) x 48</v>
      </c>
      <c r="F162" s="120" t="str">
        <f t="shared" si="17"/>
        <v>Unilever Nigeria Plc</v>
      </c>
      <c r="G162" s="121" t="str">
        <f t="shared" si="18"/>
        <v>Radiant Detergent Powder (90g+10g) x 48</v>
      </c>
      <c r="H162" s="122" cm="1">
        <f t="array" ref="H162">SUMPRODUCT(('Orders - December 2020'!$H$2:$H$2047='Worksheet 2'!G162) * ('Orders - December 2020'!$I$2:$I$2047) * ('Orders - December 2020'!$J$2:$J$2047))</f>
        <v>1945</v>
      </c>
      <c r="I162" s="123">
        <f>RANK(H162,$H$18:$H$174,0)</f>
        <v>155</v>
      </c>
      <c r="AD162" t="str">
        <v>Olaboy Minimart</v>
      </c>
      <c r="AE162" t="str">
        <v>Oral - B Herbal Mint 130g x 36</v>
      </c>
      <c r="AF162" t="str">
        <f t="shared" si="15"/>
        <v>Olaboy Minimart-Oral - B Herbal Mint 130g x 36</v>
      </c>
      <c r="AG162" t="str">
        <v>Morfas Minimart-Premier Cool Deo Bar Soap 60g x 72</v>
      </c>
      <c r="AH162">
        <f t="shared" si="16"/>
        <v>1</v>
      </c>
    </row>
    <row r="163" spans="4:34">
      <c r="D163" t="str">
        <v>PZ Cussons Nigeria Plc-Premier Soap Lemon 55g x 104</v>
      </c>
      <c r="E163" t="str">
        <v>Eko Supreme Ltd-So Klin Detergent 500g x 12</v>
      </c>
      <c r="F163" s="120" t="str">
        <f t="shared" si="17"/>
        <v>Eko Supreme Ltd</v>
      </c>
      <c r="G163" s="121" t="str">
        <f t="shared" si="18"/>
        <v>So Klin Detergent 500g x 12</v>
      </c>
      <c r="H163" s="122" cm="1">
        <f t="array" ref="H163">SUMPRODUCT(('Orders - December 2020'!$H$2:$H$2047='Worksheet 2'!G163) * ('Orders - December 2020'!$I$2:$I$2047) * ('Orders - December 2020'!$J$2:$J$2047))</f>
        <v>25480</v>
      </c>
      <c r="I163" s="123">
        <f>RANK(H163,$H$18:$H$174,0)</f>
        <v>109</v>
      </c>
      <c r="AD163" t="str">
        <v>Rodam Enterprises</v>
      </c>
      <c r="AE163" t="str">
        <v>Premier Cool Deo Bar Soap 60g x 72</v>
      </c>
      <c r="AF163" t="str">
        <f t="shared" si="15"/>
        <v>Rodam Enterprises-Premier Cool Deo Bar Soap 60g x 72</v>
      </c>
      <c r="AG163" t="str">
        <v>Abass Minimart-Premier Luxurious Milk Family Bar Soap 175g x 32</v>
      </c>
      <c r="AH163">
        <f t="shared" si="16"/>
        <v>1</v>
      </c>
    </row>
    <row r="164" spans="4:34">
      <c r="D164" t="str">
        <v>PZ Cussons Nigeria Plc-Premier Soap Rose 65G x 104</v>
      </c>
      <c r="E164" t="str">
        <v>Eko Supreme Ltd-So Klin Concentrated Detergent 935g x 6</v>
      </c>
      <c r="F164" s="120" t="str">
        <f t="shared" si="17"/>
        <v>Eko Supreme Ltd</v>
      </c>
      <c r="G164" s="121" t="str">
        <f t="shared" si="18"/>
        <v>So Klin Concentrated Detergent 935g x 6</v>
      </c>
      <c r="H164" s="122" cm="1">
        <f t="array" ref="H164">SUMPRODUCT(('Orders - December 2020'!$H$2:$H$2047='Worksheet 2'!G164) * ('Orders - December 2020'!$I$2:$I$2047) * ('Orders - December 2020'!$J$2:$J$2047))</f>
        <v>17900</v>
      </c>
      <c r="I164" s="123">
        <f>RANK(H164,$H$18:$H$174,0)</f>
        <v>121</v>
      </c>
      <c r="AD164" t="str">
        <v>Rodam Enterprises</v>
      </c>
      <c r="AE164" t="str">
        <v>Premier Luxurious Milk Family Bar Soap 175g x 32</v>
      </c>
      <c r="AF164" t="str">
        <f t="shared" si="15"/>
        <v>Rodam Enterprises-Premier Luxurious Milk Family Bar Soap 175g x 32</v>
      </c>
      <c r="AG164" t="str">
        <v>Dedora Minimart-Premier Luxurious Milk Family Bar Soap 175g x 32</v>
      </c>
      <c r="AH164">
        <f t="shared" si="16"/>
        <v>1</v>
      </c>
    </row>
    <row r="165" spans="4:34">
      <c r="D165" t="str">
        <v>Unilever Nigeria Plc-Close-Up Naija Herbal 140g x 50</v>
      </c>
      <c r="E165" t="str">
        <v>Henkel Expand Global-WAW Colour 170g X 28</v>
      </c>
      <c r="F165" s="120" t="str">
        <f t="shared" si="17"/>
        <v>Henkel Expand Global</v>
      </c>
      <c r="G165" s="121" t="str">
        <f t="shared" si="18"/>
        <v>WAW Colour 170g X 28</v>
      </c>
      <c r="H165" s="122" cm="1">
        <f t="array" ref="H165">SUMPRODUCT(('Orders - December 2020'!$H$2:$H$2047='Worksheet 2'!G165) * ('Orders - December 2020'!$I$2:$I$2047) * ('Orders - December 2020'!$J$2:$J$2047))</f>
        <v>43200</v>
      </c>
      <c r="I165" s="123">
        <f>RANK(H165,$H$18:$H$174,0)</f>
        <v>94</v>
      </c>
      <c r="AD165" t="str">
        <v>Gods  prosper</v>
      </c>
      <c r="AE165" t="str">
        <v>Premier Luxurious Milk Family Bar Soap 175g x 32</v>
      </c>
      <c r="AF165" t="str">
        <f t="shared" si="15"/>
        <v>Gods  prosper-Premier Luxurious Milk Family Bar Soap 175g x 32</v>
      </c>
      <c r="AG165" t="str">
        <v>Happy  Minimart&amp; Provision-Eva Fresh Bar Soap 150g x 48</v>
      </c>
      <c r="AH165">
        <f t="shared" si="16"/>
        <v>1</v>
      </c>
    </row>
    <row r="166" spans="4:34">
      <c r="D166" t="str">
        <v>PZ Cussons Nigeria Plc-Premier Soap Lemon 55g x 104</v>
      </c>
      <c r="E166" t="str">
        <v>PZ Cussons Nigeria Plc-Canoe 130g x 48 Extra care (White)</v>
      </c>
      <c r="F166" s="120" t="str">
        <f t="shared" si="17"/>
        <v>PZ Cussons Nigeria Plc</v>
      </c>
      <c r="G166" s="121" t="str">
        <f t="shared" si="18"/>
        <v>Canoe 130g x 48 Extra care (White)</v>
      </c>
      <c r="H166" s="122" cm="1">
        <f t="array" ref="H166">SUMPRODUCT(('Orders - December 2020'!$H$2:$H$2047='Worksheet 2'!G166) * ('Orders - December 2020'!$I$2:$I$2047) * ('Orders - December 2020'!$J$2:$J$2047))</f>
        <v>489900</v>
      </c>
      <c r="I166" s="123">
        <f>RANK(H166,$H$18:$H$174,0)</f>
        <v>18</v>
      </c>
      <c r="AD166" t="str">
        <v>A- SUPERMART</v>
      </c>
      <c r="AE166" t="str">
        <v>Premier Soap Rose 65G x 104</v>
      </c>
      <c r="AF166" t="str">
        <f t="shared" si="15"/>
        <v>A- SUPERMART-Premier Soap Rose 65G x 104</v>
      </c>
      <c r="AG166" t="str">
        <v>Happy  Minimart&amp; Provision-Always Ultra Duo - Blue 8 x 14</v>
      </c>
      <c r="AH166">
        <f t="shared" si="16"/>
        <v>1</v>
      </c>
    </row>
    <row r="167" spans="4:34">
      <c r="D167" t="str">
        <v>PZ Cussons Nigeria Plc-Premier Luxurious Milk Family Bar Soap 175g x 32</v>
      </c>
      <c r="E167" t="str">
        <v>Eko Supreme Ltd-good Mama Cleaning Detergent Lemon 850g x 6</v>
      </c>
      <c r="F167" s="120" t="str">
        <f t="shared" si="17"/>
        <v>Eko Supreme Ltd</v>
      </c>
      <c r="G167" s="121" t="str">
        <f t="shared" si="18"/>
        <v>good Mama Cleaning Detergent Lemon 850g x 6</v>
      </c>
      <c r="H167" s="122" cm="1">
        <f t="array" ref="H167">SUMPRODUCT(('Orders - December 2020'!$H$2:$H$2047='Worksheet 2'!G167) * ('Orders - December 2020'!$I$2:$I$2047) * ('Orders - December 2020'!$J$2:$J$2047))</f>
        <v>7050</v>
      </c>
      <c r="I167" s="123">
        <f>RANK(H167,$H$18:$H$174,0)</f>
        <v>137</v>
      </c>
      <c r="AD167" t="str">
        <v>Opashola Minimarts</v>
      </c>
      <c r="AE167" t="str">
        <v>Always Ultra Duo - Pink 16 x 16</v>
      </c>
      <c r="AF167" t="str">
        <f t="shared" si="15"/>
        <v>Opashola Minimarts-Always Ultra Duo - Pink 16 x 16</v>
      </c>
      <c r="AG167" t="str">
        <v>Marswell Minimart-Close-Up Naija Herbal 140g x 50</v>
      </c>
      <c r="AH167">
        <f t="shared" si="16"/>
        <v>1</v>
      </c>
    </row>
    <row r="168" spans="4:34">
      <c r="D168" t="str">
        <v>PZ Cussons Nigeria Plc-Premier Luxurious Milk Family Bar Soap 175g x 32</v>
      </c>
      <c r="E168" t="str">
        <v>Nourdm Global-Magik 170g x 26</v>
      </c>
      <c r="F168" s="120" t="str">
        <f t="shared" si="17"/>
        <v>Nourdm Global</v>
      </c>
      <c r="G168" s="121" t="str">
        <f t="shared" si="18"/>
        <v>Magik 170g x 26</v>
      </c>
      <c r="H168" s="122" cm="1">
        <f t="array" ref="H168">SUMPRODUCT(('Orders - December 2020'!$H$2:$H$2047='Worksheet 2'!G168) * ('Orders - December 2020'!$I$2:$I$2047) * ('Orders - December 2020'!$J$2:$J$2047))</f>
        <v>15330</v>
      </c>
      <c r="I168" s="123">
        <f>RANK(H168,$H$18:$H$174,0)</f>
        <v>126</v>
      </c>
      <c r="AD168" t="str">
        <v>Suncomm Minimarts</v>
      </c>
      <c r="AE168" t="str">
        <v>Premier Luxurious Milk Family Bar Soap 175g x 32</v>
      </c>
      <c r="AF168" t="str">
        <f t="shared" si="15"/>
        <v>Suncomm Minimarts-Premier Luxurious Milk Family Bar Soap 175g x 32</v>
      </c>
      <c r="AG168" t="str">
        <v>Marswell Minimart-Premier Luxurious Milk Family Bar Soap 175g x 32</v>
      </c>
      <c r="AH168">
        <f t="shared" si="16"/>
        <v>1</v>
      </c>
    </row>
    <row r="169" spans="4:34">
      <c r="D169" t="str">
        <v>PZ Cussons Nigeria Plc-Premier Cool Deo Bar Soap 60g x 72</v>
      </c>
      <c r="E169" t="str">
        <v>Nourdm Global-Magik 80g x 51</v>
      </c>
      <c r="F169" s="120" t="str">
        <f t="shared" si="17"/>
        <v>Nourdm Global</v>
      </c>
      <c r="G169" s="121" t="str">
        <f t="shared" si="18"/>
        <v>Magik 80g x 51</v>
      </c>
      <c r="H169" s="122" cm="1">
        <f t="array" ref="H169">SUMPRODUCT(('Orders - December 2020'!$H$2:$H$2047='Worksheet 2'!G169) * ('Orders - December 2020'!$I$2:$I$2047) * ('Orders - December 2020'!$J$2:$J$2047))</f>
        <v>23320</v>
      </c>
      <c r="I169" s="123">
        <f>RANK(H169,$H$18:$H$174,0)</f>
        <v>112</v>
      </c>
      <c r="AD169" t="str">
        <v>gbemisola Minimart</v>
      </c>
      <c r="AE169" t="str">
        <v>Premier Cool Deo Bar Soap 60g x 72</v>
      </c>
      <c r="AF169" t="str">
        <f t="shared" si="15"/>
        <v>gbemisola Minimart-Premier Cool Deo Bar Soap 60g x 72</v>
      </c>
      <c r="AG169" t="str">
        <v>Rodam Enterprises-Lux Soft Caress 96 X 65g</v>
      </c>
      <c r="AH169">
        <f t="shared" si="16"/>
        <v>1</v>
      </c>
    </row>
    <row r="170" spans="4:34">
      <c r="D170" t="str">
        <v>PZ Cussons Nigeria Plc-Premier Luxurious Milk Family Bar Soap 175g x 32</v>
      </c>
      <c r="E170" t="str">
        <v>Procter and Gamble-Ariel Ankara &amp; Colour 150g x 24</v>
      </c>
      <c r="F170" s="120" t="str">
        <f t="shared" si="17"/>
        <v>Procter and Gamble</v>
      </c>
      <c r="G170" s="121" t="str">
        <f t="shared" si="18"/>
        <v>Ariel Ankara &amp; Colour 150g x 24</v>
      </c>
      <c r="H170" s="122" cm="1">
        <f t="array" ref="H170">SUMPRODUCT(('Orders - December 2020'!$H$2:$H$2047='Worksheet 2'!G170) * ('Orders - December 2020'!$I$2:$I$2047) * ('Orders - December 2020'!$J$2:$J$2047))</f>
        <v>69300</v>
      </c>
      <c r="I170" s="123">
        <f>RANK(H170,$H$18:$H$174,0)</f>
        <v>74</v>
      </c>
      <c r="AD170" t="str">
        <v>Glory Minimarts</v>
      </c>
      <c r="AE170" t="str">
        <v>Always Ultra Single Blue 16 x 7</v>
      </c>
      <c r="AF170" t="str">
        <f t="shared" si="15"/>
        <v>Glory Minimarts-Always Ultra Single Blue 16 x 7</v>
      </c>
      <c r="AG170" t="str">
        <v>Udapaul Nig-Lux Soft Caress 96 X 65g</v>
      </c>
      <c r="AH170">
        <f t="shared" si="16"/>
        <v>1</v>
      </c>
    </row>
    <row r="171" spans="4:34">
      <c r="D171" t="str">
        <v>PZ Cussons Nigeria Plc-Premier Luxurious Milk Family Bar Soap 175g x 32</v>
      </c>
      <c r="E171" t="str">
        <v>Procter and Gamble-Ariel Hs 75g x 36</v>
      </c>
      <c r="F171" s="120" t="str">
        <f t="shared" si="17"/>
        <v>Procter and Gamble</v>
      </c>
      <c r="G171" s="121" t="str">
        <f t="shared" si="18"/>
        <v>Ariel Hs 75g x 36</v>
      </c>
      <c r="H171" s="122" cm="1">
        <f t="array" ref="H171">SUMPRODUCT(('Orders - December 2020'!$H$2:$H$2047='Worksheet 2'!G171) * ('Orders - December 2020'!$I$2:$I$2047) * ('Orders - December 2020'!$J$2:$J$2047))</f>
        <v>11720</v>
      </c>
      <c r="I171" s="123">
        <f>RANK(H171,$H$18:$H$174,0)</f>
        <v>131</v>
      </c>
      <c r="AD171" t="str">
        <v>Gods Minimart</v>
      </c>
      <c r="AE171" t="str">
        <v>Premier Cool Deo Bar Soap 60g x 72</v>
      </c>
      <c r="AF171" t="str">
        <f t="shared" si="15"/>
        <v>Gods Minimart-Premier Cool Deo Bar Soap 60g x 72</v>
      </c>
      <c r="AG171" t="str">
        <v>Madam ik-Close-Up Naija Herbal 140g x 50</v>
      </c>
      <c r="AH171">
        <f t="shared" si="16"/>
        <v>1</v>
      </c>
    </row>
    <row r="172" spans="4:34">
      <c r="D172" t="str">
        <v>Procter and Gamble-Always Ultra Duo - Pink 16 x 16</v>
      </c>
      <c r="E172" t="str">
        <v>Procter and Gamble-Ariel Hs 400g x 12</v>
      </c>
      <c r="F172" s="120" t="str">
        <f t="shared" si="17"/>
        <v>Procter and Gamble</v>
      </c>
      <c r="G172" s="121" t="str">
        <f t="shared" si="18"/>
        <v>Ariel Hs 400g x 12</v>
      </c>
      <c r="H172" s="122" cm="1">
        <f t="array" ref="H172">SUMPRODUCT(('Orders - December 2020'!$H$2:$H$2047='Worksheet 2'!G172) * ('Orders - December 2020'!$I$2:$I$2047) * ('Orders - December 2020'!$J$2:$J$2047))</f>
        <v>4350</v>
      </c>
      <c r="I172" s="123">
        <f>RANK(H172,$H$18:$H$174,0)</f>
        <v>146</v>
      </c>
      <c r="AD172" t="str">
        <v>Grandy Minimarts</v>
      </c>
      <c r="AE172" t="str">
        <v>Premier Luxurious Milk Family Bar Soap 175g x 32</v>
      </c>
      <c r="AF172" t="str">
        <f t="shared" si="15"/>
        <v>Grandy Minimarts-Premier Luxurious Milk Family Bar Soap 175g x 32</v>
      </c>
      <c r="AG172" t="str">
        <v>Madam ik-Premier Luxurious Milk Family Bar Soap 175g x 32</v>
      </c>
      <c r="AH172">
        <f t="shared" si="16"/>
        <v>1</v>
      </c>
    </row>
    <row r="173" spans="4:34">
      <c r="D173" t="str">
        <v>PZ Cussons Nigeria Plc-Premier Luxurious Milk Family Bar Soap 175g x 32</v>
      </c>
      <c r="E173" t="str">
        <v>Procter and Gamble-Ariel Original Laundry Detergent Powder 800g x 8</v>
      </c>
      <c r="F173" s="120" t="str">
        <f t="shared" si="17"/>
        <v>Procter and Gamble</v>
      </c>
      <c r="G173" s="121" t="str">
        <f t="shared" si="18"/>
        <v>Ariel Original Laundry Detergent Powder 800g x 8</v>
      </c>
      <c r="H173" s="122" cm="1">
        <f t="array" ref="H173">SUMPRODUCT(('Orders - December 2020'!$H$2:$H$2047='Worksheet 2'!G173) * ('Orders - December 2020'!$I$2:$I$2047) * ('Orders - December 2020'!$J$2:$J$2047))</f>
        <v>5100</v>
      </c>
      <c r="I173" s="123">
        <f>RANK(H173,$H$18:$H$174,0)</f>
        <v>145</v>
      </c>
      <c r="AD173" t="str">
        <v>Bukted Minimarts</v>
      </c>
      <c r="AE173" t="str">
        <v>Premier Cool Deo Bar Soap 60g x 72</v>
      </c>
      <c r="AF173" t="str">
        <f t="shared" si="15"/>
        <v>Bukted Minimarts-Premier Cool Deo Bar Soap 60g x 72</v>
      </c>
      <c r="AG173" t="str">
        <v>Madam ik-Premier Cool Deo Bar Soap 60g x 72</v>
      </c>
      <c r="AH173">
        <f t="shared" si="16"/>
        <v>1</v>
      </c>
    </row>
    <row r="174" spans="4:34" ht="15" thickBot="1">
      <c r="D174" t="str">
        <v>Procter and Gamble-Oral - B Herbal Mint 130g x 36</v>
      </c>
      <c r="E174" t="str">
        <v>Unilever Nigeria Plc-Sunlight Destiny Powder Pink 72x80g</v>
      </c>
      <c r="F174" s="124" t="str">
        <f t="shared" si="17"/>
        <v>Unilever Nigeria Plc</v>
      </c>
      <c r="G174" s="125" t="str">
        <f t="shared" si="18"/>
        <v>Sunlight Destiny Powder Pink 72x80g</v>
      </c>
      <c r="H174" s="126" cm="1">
        <f t="array" ref="H174">SUMPRODUCT(('Orders - December 2020'!$H$2:$H$2047='Worksheet 2'!G174) * ('Orders - December 2020'!$I$2:$I$2047) * ('Orders - December 2020'!$J$2:$J$2047))</f>
        <v>3100</v>
      </c>
      <c r="I174" s="127">
        <f>RANK(H174,$H$18:$H$174,0)</f>
        <v>153</v>
      </c>
      <c r="AD174" t="str">
        <v>C Way</v>
      </c>
      <c r="AE174" t="str">
        <v>Premier Cool Deo Bar Soap 60g x 72</v>
      </c>
      <c r="AF174" t="str">
        <f t="shared" si="15"/>
        <v>C Way-Premier Cool Deo Bar Soap 60g x 72</v>
      </c>
      <c r="AG174" t="str">
        <v>Babkem Minimart-Premier Luxurious Milk Family Bar Soap 175g x 32</v>
      </c>
      <c r="AH174">
        <f t="shared" si="16"/>
        <v>1</v>
      </c>
    </row>
    <row r="175" spans="4:34">
      <c r="D175" t="str">
        <v>PZ Cussons Nigeria Plc-Premier Cool Deo Bar Soap 60g x 72</v>
      </c>
      <c r="H175" s="92">
        <f>SUM(H18:H174)</f>
        <v>32655577</v>
      </c>
      <c r="AD175" t="str">
        <v>Ty Minimart</v>
      </c>
      <c r="AE175" t="str">
        <v>Premier Cool Deo Bar Soap 60g x 72</v>
      </c>
      <c r="AF175" t="str">
        <f t="shared" si="15"/>
        <v>Ty Minimart-Premier Cool Deo Bar Soap 60g x 72</v>
      </c>
      <c r="AG175" t="str">
        <v>Mavelouse Minimart-Premier Cool Deo Bar Soap 60g x 72</v>
      </c>
      <c r="AH175">
        <f t="shared" si="16"/>
        <v>1</v>
      </c>
    </row>
    <row r="176" spans="4:34">
      <c r="D176" t="str">
        <v>PZ Cussons Nigeria Plc-Premier Luxurious Milk Family Bar Soap 175g x 32</v>
      </c>
      <c r="AD176" t="str">
        <v>Suncomm Minimarts</v>
      </c>
      <c r="AE176" t="str">
        <v>Premier Cool Deo Bar Soap 60g x 72</v>
      </c>
      <c r="AF176" t="str">
        <f t="shared" si="15"/>
        <v>Suncomm Minimarts-Premier Cool Deo Bar Soap 60g x 72</v>
      </c>
      <c r="AG176" t="str">
        <v>Madam Wisdom Minimart-Three Crowns Instant Filled Milk Powder Sachet 320g x 12</v>
      </c>
      <c r="AH176">
        <f t="shared" si="16"/>
        <v>1</v>
      </c>
    </row>
    <row r="177" spans="4:34">
      <c r="D177" t="str">
        <v>PZ Cussons Nigeria Plc-Premier Luxurious Milk Family Bar Soap 175g x 32</v>
      </c>
      <c r="AD177" t="str">
        <v>Twins Minimart</v>
      </c>
      <c r="AE177" t="str">
        <v>Premier Aloe Vera Family Bar Soap 175g x 32</v>
      </c>
      <c r="AF177" t="str">
        <f t="shared" si="15"/>
        <v>Twins Minimart-Premier Aloe Vera Family Bar Soap 175g x 32</v>
      </c>
      <c r="AG177" t="str">
        <v>Madam Wisdom Minimart-Milo Activ-Go Sachet 400g x 10 + (20g x 10 Free)</v>
      </c>
      <c r="AH177">
        <f t="shared" si="16"/>
        <v>3</v>
      </c>
    </row>
    <row r="178" spans="4:34">
      <c r="D178" t="str">
        <v>PZ Cussons Nigeria Plc-Premier Soap Rose 65G x 104</v>
      </c>
      <c r="AD178" t="str">
        <v>Twins Minimart</v>
      </c>
      <c r="AE178" t="str">
        <v>Premier Soap Rose 175G x 32</v>
      </c>
      <c r="AF178" t="str">
        <f t="shared" si="15"/>
        <v>Twins Minimart-Premier Soap Rose 175G x 32</v>
      </c>
      <c r="AG178" t="str">
        <v>Rodam Enterprises-Milo Sachet 20g x 240</v>
      </c>
      <c r="AH178">
        <f t="shared" si="16"/>
        <v>7</v>
      </c>
    </row>
    <row r="179" spans="4:34">
      <c r="D179" t="str">
        <v>Procter and Gamble-Always Ultra Duo - Pink 16 x 16</v>
      </c>
      <c r="AD179" t="str">
        <v>Twins Minimart</v>
      </c>
      <c r="AE179" t="str">
        <v>Premier Soap Rose 65G x 104</v>
      </c>
      <c r="AF179" t="str">
        <f t="shared" si="15"/>
        <v>Twins Minimart-Premier Soap Rose 65G x 104</v>
      </c>
      <c r="AG179" t="str">
        <v>Rodam Enterprises-Nestle Golden Morn 450g x 12</v>
      </c>
      <c r="AH179">
        <f t="shared" si="16"/>
        <v>3</v>
      </c>
    </row>
    <row r="180" spans="4:34">
      <c r="D180" t="str">
        <v>PZ Cussons Nigeria Plc-Premier Luxurious Milk Family Bar Soap 175g x 32</v>
      </c>
      <c r="AD180" t="str">
        <v>Twins Minimart</v>
      </c>
      <c r="AE180" t="str">
        <v>Premier Cool Deo Bar Soap 60g x 72</v>
      </c>
      <c r="AF180" t="str">
        <f t="shared" si="15"/>
        <v>Twins Minimart-Premier Cool Deo Bar Soap 60g x 72</v>
      </c>
      <c r="AG180" t="str">
        <v>Rodam Enterprises-Milo Activ-Go Sachet 400g x 10 + (20g x 10 Free)</v>
      </c>
      <c r="AH180">
        <f t="shared" si="16"/>
        <v>5</v>
      </c>
    </row>
    <row r="181" spans="4:34">
      <c r="D181" t="str">
        <v>PZ Cussons Nigeria Plc-Premier Cool Deo Bar Soap 60g x 72</v>
      </c>
      <c r="AD181" t="str">
        <v>K.c Minimart</v>
      </c>
      <c r="AE181" t="str">
        <v>Premier Cool Deo Bar Soap 60g x 72</v>
      </c>
      <c r="AF181" t="str">
        <f t="shared" si="15"/>
        <v>K.c Minimart-Premier Cool Deo Bar Soap 60g x 72</v>
      </c>
      <c r="AG181" t="str">
        <v>Morfas Minimart-Milo Sachet 20g x 240</v>
      </c>
      <c r="AH181">
        <f t="shared" si="16"/>
        <v>3</v>
      </c>
    </row>
    <row r="182" spans="4:34">
      <c r="D182" t="str">
        <v>Procter and Gamble-Always Ultra Single Blue 16 x 7</v>
      </c>
      <c r="AD182" t="str">
        <v>Morfas Minimart</v>
      </c>
      <c r="AE182" t="str">
        <v>Premier Cool Deo Bar Soap 60g x 72</v>
      </c>
      <c r="AF182" t="str">
        <f t="shared" si="15"/>
        <v>Morfas Minimart-Premier Cool Deo Bar Soap 60g x 72</v>
      </c>
      <c r="AG182" t="str">
        <v>Rich Bon  Minimart-Cowbell Chocolate Sachet 20g x 26 x 10</v>
      </c>
      <c r="AH182">
        <f t="shared" si="16"/>
        <v>2</v>
      </c>
    </row>
    <row r="183" spans="4:34">
      <c r="D183" t="str">
        <v>PZ Cussons Nigeria Plc-Premier Cool Deo Bar Soap 60g x 72</v>
      </c>
      <c r="AD183" t="str">
        <v>Abass Minimart</v>
      </c>
      <c r="AE183" t="str">
        <v>Premier Luxurious Milk Family Bar Soap 175g x 32</v>
      </c>
      <c r="AF183" t="str">
        <f t="shared" si="15"/>
        <v>Abass Minimart-Premier Luxurious Milk Family Bar Soap 175g x 32</v>
      </c>
      <c r="AG183" t="str">
        <v>Rich Bon  Minimart-Milo Sachet 20g x 240</v>
      </c>
      <c r="AH183">
        <f t="shared" si="16"/>
        <v>1</v>
      </c>
    </row>
    <row r="184" spans="4:34">
      <c r="D184" t="str">
        <v>PZ Cussons Nigeria Plc-Premier Luxurious Milk Family Bar Soap 175g x 32</v>
      </c>
      <c r="AD184" t="str">
        <v>Rodam Enterprises</v>
      </c>
      <c r="AE184" t="str">
        <v>Premier Cool Deo Bar Soap 60g x 72</v>
      </c>
      <c r="AF184" t="str">
        <f t="shared" si="15"/>
        <v>Rodam Enterprises-Premier Cool Deo Bar Soap 60g x 72</v>
      </c>
      <c r="AG184" t="str">
        <v>Rich Bon  Minimart-Nibit Mini Snacks Chocolate Cookies 60g x 72</v>
      </c>
      <c r="AH184">
        <f t="shared" si="16"/>
        <v>2</v>
      </c>
    </row>
    <row r="185" spans="4:34">
      <c r="D185" t="str">
        <v>PZ Cussons Nigeria Plc-Premier Cool Deo Bar Soap 60g x 72</v>
      </c>
      <c r="AD185" t="str">
        <v>Ty Minimart</v>
      </c>
      <c r="AE185" t="str">
        <v>Premier Cool Deo Bar Soap 60g x 72</v>
      </c>
      <c r="AF185" t="str">
        <f t="shared" si="15"/>
        <v>Ty Minimart-Premier Cool Deo Bar Soap 60g x 72</v>
      </c>
      <c r="AG185" t="str">
        <v>Rich Bon  Minimart-Peak Yoghurt 315ml Orange</v>
      </c>
      <c r="AH185">
        <f t="shared" si="16"/>
        <v>1</v>
      </c>
    </row>
    <row r="186" spans="4:34">
      <c r="D186" t="str">
        <v>PZ Cussons Nigeria Plc-Premier Cool Deo Bar Soap 60g x 72</v>
      </c>
      <c r="AD186" t="str">
        <v>Dedora Minimart</v>
      </c>
      <c r="AE186" t="str">
        <v>Premier Luxurious Milk Family Bar Soap 175g x 32</v>
      </c>
      <c r="AF186" t="str">
        <f t="shared" si="15"/>
        <v>Dedora Minimart-Premier Luxurious Milk Family Bar Soap 175g x 32</v>
      </c>
      <c r="AG186" t="str">
        <v>Chucks nvestment-Nasco Cornflakes Original Sachet 30g x 36</v>
      </c>
      <c r="AH186">
        <f t="shared" si="16"/>
        <v>1</v>
      </c>
    </row>
    <row r="187" spans="4:34">
      <c r="D187" t="str">
        <v>PZ Cussons Nigeria Plc-Premier Cool Deo Bar Soap 60g x 72</v>
      </c>
      <c r="AD187" t="str">
        <v>Happy  Minimart&amp; Provision</v>
      </c>
      <c r="AE187" t="str">
        <v>Eva Fresh Bar Soap 150g x 48</v>
      </c>
      <c r="AF187" t="str">
        <f t="shared" si="15"/>
        <v>Happy  Minimart&amp; Provision-Eva Fresh Bar Soap 150g x 48</v>
      </c>
      <c r="AG187" t="str">
        <v>Chucks nvestment-Milo Sachet 20g x 240</v>
      </c>
      <c r="AH187">
        <f t="shared" si="16"/>
        <v>1</v>
      </c>
    </row>
    <row r="188" spans="4:34">
      <c r="D188" t="str">
        <v>PZ Cussons Nigeria Plc-Premier Cool Deo Bar Soap 60g x 72</v>
      </c>
      <c r="AD188" t="str">
        <v>Happy  Minimart&amp; Provision</v>
      </c>
      <c r="AE188" t="str">
        <v>Always Ultra Duo - Blue 8 x 14</v>
      </c>
      <c r="AF188" t="str">
        <f t="shared" si="15"/>
        <v>Happy  Minimart&amp; Provision-Always Ultra Duo - Blue 8 x 14</v>
      </c>
      <c r="AG188" t="str">
        <v>Madam Akindele Minimart-Milo Sachet 20g x 240</v>
      </c>
      <c r="AH188">
        <f t="shared" si="16"/>
        <v>1</v>
      </c>
    </row>
    <row r="189" spans="4:34">
      <c r="D189" t="str">
        <v>PZ Cussons Nigeria Plc-Premier Aloe Vera Family Bar Soap 175g x 32</v>
      </c>
      <c r="AD189" t="str">
        <v>Marswell Minimart</v>
      </c>
      <c r="AE189" t="str">
        <v>Close-Up Naija Herbal 140g x 50</v>
      </c>
      <c r="AF189" t="str">
        <f t="shared" si="15"/>
        <v>Marswell Minimart-Close-Up Naija Herbal 140g x 50</v>
      </c>
      <c r="AG189" t="str">
        <v>Mj Minimart-Nibit Mini Snacks Milky Cookies 60g x 72</v>
      </c>
      <c r="AH189">
        <f t="shared" si="16"/>
        <v>1</v>
      </c>
    </row>
    <row r="190" spans="4:34">
      <c r="D190" t="str">
        <v>PZ Cussons Nigeria Plc-Premier Soap Rose 175G x 32</v>
      </c>
      <c r="AD190" t="str">
        <v>Marswell Minimart</v>
      </c>
      <c r="AE190" t="str">
        <v>Premier Luxurious Milk Family Bar Soap 175g x 32</v>
      </c>
      <c r="AF190" t="str">
        <f t="shared" si="15"/>
        <v>Marswell Minimart-Premier Luxurious Milk Family Bar Soap 175g x 32</v>
      </c>
      <c r="AG190" t="str">
        <v>Mj Minimart-Peak Nig Tray 160g x 24</v>
      </c>
      <c r="AH190">
        <f t="shared" si="16"/>
        <v>2</v>
      </c>
    </row>
    <row r="191" spans="4:34">
      <c r="D191" t="str">
        <v>PZ Cussons Nigeria Plc-Premier Soap Rose 65G x 104</v>
      </c>
      <c r="AD191" t="str">
        <v>Rodam Enterprises</v>
      </c>
      <c r="AE191" t="str">
        <v>Lux Soft Caress 96 X 65g</v>
      </c>
      <c r="AF191" t="str">
        <f t="shared" si="15"/>
        <v>Rodam Enterprises-Lux Soft Caress 96 X 65g</v>
      </c>
      <c r="AG191" t="str">
        <v>Jovik Minimart-Milo Refill 200g x 24</v>
      </c>
      <c r="AH191">
        <f t="shared" si="16"/>
        <v>2</v>
      </c>
    </row>
    <row r="192" spans="4:34">
      <c r="D192" t="str">
        <v>PZ Cussons Nigeria Plc-Premier Cool Deo Bar Soap 60g x 72</v>
      </c>
      <c r="AD192" t="str">
        <v>Udapaul Nig</v>
      </c>
      <c r="AE192" t="str">
        <v>Lux Soft Caress 96 X 65g</v>
      </c>
      <c r="AF192" t="str">
        <f t="shared" si="15"/>
        <v>Udapaul Nig-Lux Soft Caress 96 X 65g</v>
      </c>
      <c r="AG192" t="str">
        <v>Akinro Minimart-Milo Activ-Go Sachet (800g + 100g Free) x 6</v>
      </c>
      <c r="AH192">
        <f t="shared" si="16"/>
        <v>2</v>
      </c>
    </row>
    <row r="193" spans="4:34">
      <c r="D193" t="str">
        <v>PZ Cussons Nigeria Plc-Premier Cool Deo Bar Soap 60g x 72</v>
      </c>
      <c r="AD193" t="str">
        <v>Madam ik</v>
      </c>
      <c r="AE193" t="str">
        <v>Close-Up Naija Herbal 140g x 50</v>
      </c>
      <c r="AF193" t="str">
        <f t="shared" si="15"/>
        <v>Madam ik-Close-Up Naija Herbal 140g x 50</v>
      </c>
      <c r="AG193" t="str">
        <v>Akinro Minimart-Nestle Golden Morn 450g x 12</v>
      </c>
      <c r="AH193">
        <f t="shared" si="16"/>
        <v>1</v>
      </c>
    </row>
    <row r="194" spans="4:34">
      <c r="D194" t="str">
        <v>PZ Cussons Nigeria Plc-Premier Cool Deo Bar Soap 60g x 72</v>
      </c>
      <c r="AD194" t="str">
        <v>Madam ik</v>
      </c>
      <c r="AE194" t="str">
        <v>Premier Luxurious Milk Family Bar Soap 175g x 32</v>
      </c>
      <c r="AF194" t="str">
        <f t="shared" si="15"/>
        <v>Madam ik-Premier Luxurious Milk Family Bar Soap 175g x 32</v>
      </c>
      <c r="AG194" t="str">
        <v>Akinro Minimart-Milo Sachet 20g x 240</v>
      </c>
      <c r="AH194">
        <f t="shared" si="16"/>
        <v>1</v>
      </c>
    </row>
    <row r="195" spans="4:34">
      <c r="D195" t="str">
        <v>PZ Cussons Nigeria Plc-Premier Luxurious Milk Family Bar Soap 175g x 32</v>
      </c>
      <c r="AD195" t="str">
        <v>Madam ik</v>
      </c>
      <c r="AE195" t="str">
        <v>Premier Cool Deo Bar Soap 60g x 72</v>
      </c>
      <c r="AF195" t="str">
        <f t="shared" si="15"/>
        <v>Madam ik-Premier Cool Deo Bar Soap 60g x 72</v>
      </c>
      <c r="AG195" t="str">
        <v>K.c Minimart-Nasco Cornflakes Original Sachet 30g x 36</v>
      </c>
      <c r="AH195">
        <f t="shared" si="16"/>
        <v>1</v>
      </c>
    </row>
    <row r="196" spans="4:34">
      <c r="D196" t="str">
        <v>PZ Cussons Nigeria Plc-Premier Cool Deo Bar Soap 60g x 72</v>
      </c>
      <c r="AD196" t="str">
        <v>Babkem Minimart</v>
      </c>
      <c r="AE196" t="str">
        <v>Premier Luxurious Milk Family Bar Soap 175g x 32</v>
      </c>
      <c r="AF196" t="str">
        <f t="shared" si="15"/>
        <v>Babkem Minimart-Premier Luxurious Milk Family Bar Soap 175g x 32</v>
      </c>
      <c r="AG196" t="str">
        <v>K.c Minimart-Cadbury Bournvita Sachet 20g x 200</v>
      </c>
      <c r="AH196">
        <f t="shared" si="16"/>
        <v>1</v>
      </c>
    </row>
    <row r="197" spans="4:34">
      <c r="D197" t="str">
        <v>PZ Cussons Nigeria Plc-Premier Cool Deo Bar Soap 60g x 72</v>
      </c>
      <c r="AD197" t="str">
        <v>Mavelouse Minimart</v>
      </c>
      <c r="AE197" t="str">
        <v>Premier Cool Deo Bar Soap 60g x 72</v>
      </c>
      <c r="AF197" t="str">
        <f t="shared" si="15"/>
        <v>Mavelouse Minimart-Premier Cool Deo Bar Soap 60g x 72</v>
      </c>
      <c r="AG197" t="str">
        <v>Lotage Minimarts-Milo Activ-Go Sachet 400g x 10 + (20g x 10 Free)</v>
      </c>
      <c r="AH197">
        <f t="shared" si="16"/>
        <v>1</v>
      </c>
    </row>
    <row r="198" spans="4:34">
      <c r="D198" t="str">
        <v>PZ Cussons Nigeria Plc-Premier Luxurious Milk Family Bar Soap 175g x 32</v>
      </c>
      <c r="AD198" t="str">
        <v>Madam Wisdom Minimart</v>
      </c>
      <c r="AE198" t="str">
        <v>Three Crowns Instant Filled Milk Powder Sachet 320g x 12</v>
      </c>
      <c r="AF198" t="str">
        <f t="shared" si="15"/>
        <v>Madam Wisdom Minimart-Three Crowns Instant Filled Milk Powder Sachet 320g x 12</v>
      </c>
      <c r="AG198" t="str">
        <v>Lotage Minimarts-Loya 320g Refill x 12</v>
      </c>
      <c r="AH198">
        <f t="shared" si="16"/>
        <v>1</v>
      </c>
    </row>
    <row r="199" spans="4:34">
      <c r="D199" t="str">
        <v>Evans-Eva Fresh Bar Soap 150g x 48</v>
      </c>
      <c r="AD199" t="str">
        <v>Madam Wisdom Minimart</v>
      </c>
      <c r="AE199" t="str">
        <v>Milo Activ-Go Sachet 400g x 10 + (20g x 10 Free)</v>
      </c>
      <c r="AF199" t="str">
        <f t="shared" ref="AF199:AF262" si="19">AD199 &amp; "-" &amp; AE199</f>
        <v>Madam Wisdom Minimart-Milo Activ-Go Sachet 400g x 10 + (20g x 10 Free)</v>
      </c>
      <c r="AG199" t="str">
        <v>Omolara Minimart-Cadbury Bournvita Sachet 20g x 200</v>
      </c>
      <c r="AH199">
        <f t="shared" ref="AH199:AH262" si="20">COUNTIF($AF$6:$AF$2051,AG199)</f>
        <v>2</v>
      </c>
    </row>
    <row r="200" spans="4:34">
      <c r="D200" t="str">
        <v>Procter and Gamble-Always Ultra Duo - Blue 8 x 14</v>
      </c>
      <c r="AD200" t="str">
        <v>Rodam Enterprises</v>
      </c>
      <c r="AE200" t="str">
        <v>Milo Sachet 20g x 240</v>
      </c>
      <c r="AF200" t="str">
        <f t="shared" si="19"/>
        <v>Rodam Enterprises-Milo Sachet 20g x 240</v>
      </c>
      <c r="AG200" t="str">
        <v>Omolara Minimart-Dano Cool Cow Choco Sachet 18g x 250</v>
      </c>
      <c r="AH200">
        <f t="shared" si="20"/>
        <v>1</v>
      </c>
    </row>
    <row r="201" spans="4:34">
      <c r="D201" t="str">
        <v>Unilever Nigeria Plc-Close-Up Naija Herbal 140g x 50</v>
      </c>
      <c r="AD201" t="str">
        <v>Rodam Enterprises</v>
      </c>
      <c r="AE201" t="str">
        <v>Nestle Golden Morn 450g x 12</v>
      </c>
      <c r="AF201" t="str">
        <f t="shared" si="19"/>
        <v>Rodam Enterprises-Nestle Golden Morn 450g x 12</v>
      </c>
      <c r="AG201" t="str">
        <v>Omolara Minimart-Nasco Cornflakes Original Sachet 30g x 36</v>
      </c>
      <c r="AH201">
        <f t="shared" si="20"/>
        <v>1</v>
      </c>
    </row>
    <row r="202" spans="4:34">
      <c r="D202" t="str">
        <v>PZ Cussons Nigeria Plc-Premier Luxurious Milk Family Bar Soap 175g x 32</v>
      </c>
      <c r="AD202" t="str">
        <v>Rodam Enterprises</v>
      </c>
      <c r="AE202" t="str">
        <v>Milo Activ-Go Sachet 400g x 10 + (20g x 10 Free)</v>
      </c>
      <c r="AF202" t="str">
        <f t="shared" si="19"/>
        <v>Rodam Enterprises-Milo Activ-Go Sachet 400g x 10 + (20g x 10 Free)</v>
      </c>
      <c r="AG202" t="str">
        <v>Omolara Minimart-Peak Evap Filled 160g x 24</v>
      </c>
      <c r="AH202">
        <f t="shared" si="20"/>
        <v>1</v>
      </c>
    </row>
    <row r="203" spans="4:34">
      <c r="D203" t="str">
        <v>Unilever Nigeria Plc-Lux Soft Caress 96 X 65g</v>
      </c>
      <c r="AD203" t="str">
        <v>Morfas Minimart</v>
      </c>
      <c r="AE203" t="str">
        <v>Milo Sachet 20g x 240</v>
      </c>
      <c r="AF203" t="str">
        <f t="shared" si="19"/>
        <v>Morfas Minimart-Milo Sachet 20g x 240</v>
      </c>
      <c r="AG203" t="str">
        <v>C B C Minimart-Dano Cool Cow Sachet 12g x 260 + 30 Sachet Free</v>
      </c>
      <c r="AH203">
        <f t="shared" si="20"/>
        <v>2</v>
      </c>
    </row>
    <row r="204" spans="4:34">
      <c r="D204" t="str">
        <v>Unilever Nigeria Plc-Lux Soft Caress 96 X 65g</v>
      </c>
      <c r="AD204" t="str">
        <v>Rich Bon  Minimart</v>
      </c>
      <c r="AE204" t="str">
        <v>Cowbell Chocolate Sachet 20g x 26 x 10</v>
      </c>
      <c r="AF204" t="str">
        <f t="shared" si="19"/>
        <v>Rich Bon  Minimart-Cowbell Chocolate Sachet 20g x 26 x 10</v>
      </c>
      <c r="AG204" t="str">
        <v>C B C Minimart-Milo Sachet 20g x 240</v>
      </c>
      <c r="AH204">
        <f t="shared" si="20"/>
        <v>2</v>
      </c>
    </row>
    <row r="205" spans="4:34">
      <c r="D205" t="str">
        <v>Unilever Nigeria Plc-Close-Up Naija Herbal 140g x 50</v>
      </c>
      <c r="AD205" t="str">
        <v>Rich Bon  Minimart</v>
      </c>
      <c r="AE205" t="str">
        <v>Milo Sachet 20g x 240</v>
      </c>
      <c r="AF205" t="str">
        <f t="shared" si="19"/>
        <v>Rich Bon  Minimart-Milo Sachet 20g x 240</v>
      </c>
      <c r="AG205" t="str">
        <v>Williams Minimarts-Milo Activ-Go Sachet 400g x 10 + (20g x 10 Free)</v>
      </c>
      <c r="AH205">
        <f t="shared" si="20"/>
        <v>2</v>
      </c>
    </row>
    <row r="206" spans="4:34">
      <c r="D206" t="str">
        <v>PZ Cussons Nigeria Plc-Premier Luxurious Milk Family Bar Soap 175g x 32</v>
      </c>
      <c r="AD206" t="str">
        <v>Rich Bon  Minimart</v>
      </c>
      <c r="AE206" t="str">
        <v>Nibit Mini Snacks Chocolate Cookies 60g x 72</v>
      </c>
      <c r="AF206" t="str">
        <f t="shared" si="19"/>
        <v>Rich Bon  Minimart-Nibit Mini Snacks Chocolate Cookies 60g x 72</v>
      </c>
      <c r="AG206" t="str">
        <v>Williams Minimarts-Milo Sachet 20g x 240</v>
      </c>
      <c r="AH206">
        <f t="shared" si="20"/>
        <v>1</v>
      </c>
    </row>
    <row r="207" spans="4:34">
      <c r="D207" t="str">
        <v>PZ Cussons Nigeria Plc-Premier Cool Deo Bar Soap 60g x 72</v>
      </c>
      <c r="AD207" t="str">
        <v>Rich Bon  Minimart</v>
      </c>
      <c r="AE207" t="str">
        <v>Peak Yoghurt 315ml Orange</v>
      </c>
      <c r="AF207" t="str">
        <f t="shared" si="19"/>
        <v>Rich Bon  Minimart-Peak Yoghurt 315ml Orange</v>
      </c>
      <c r="AG207" t="str">
        <v>Rodam Enterprises-Cowbell Coffee 20g Sachet x 200</v>
      </c>
      <c r="AH207">
        <f t="shared" si="20"/>
        <v>2</v>
      </c>
    </row>
    <row r="208" spans="4:34">
      <c r="D208" t="str">
        <v>PZ Cussons Nigeria Plc-Premier Luxurious Milk Family Bar Soap 175g x 32</v>
      </c>
      <c r="AD208" t="str">
        <v>Chucks nvestment</v>
      </c>
      <c r="AE208" t="str">
        <v>Nasco Cornflakes Original Sachet 30g x 36</v>
      </c>
      <c r="AF208" t="str">
        <f t="shared" si="19"/>
        <v>Chucks nvestment-Nasco Cornflakes Original Sachet 30g x 36</v>
      </c>
      <c r="AG208" t="str">
        <v>Rodam Enterprises-Dano Cool Cow Refill 350g x 12</v>
      </c>
      <c r="AH208">
        <f t="shared" si="20"/>
        <v>2</v>
      </c>
    </row>
    <row r="209" spans="4:34">
      <c r="D209" t="str">
        <v>PZ Cussons Nigeria Plc-Premier Cool Deo Bar Soap 60g x 72</v>
      </c>
      <c r="AD209" t="str">
        <v>Chucks nvestment</v>
      </c>
      <c r="AE209" t="str">
        <v>Milo Sachet 20g x 240</v>
      </c>
      <c r="AF209" t="str">
        <f t="shared" si="19"/>
        <v>Chucks nvestment-Milo Sachet 20g x 240</v>
      </c>
      <c r="AG209" t="str">
        <v>Rodam Enterprises-Dano Cool Cow Sachet 12g x 260 + 30 Sachet Free</v>
      </c>
      <c r="AH209">
        <f t="shared" si="20"/>
        <v>2</v>
      </c>
    </row>
    <row r="210" spans="4:34">
      <c r="D210" t="str">
        <v>FrieslandCampina WAMCO Nigeria-Three Crowns Instant Filled Milk Powder Sachet 320g x 12</v>
      </c>
      <c r="AD210" t="str">
        <v>Madam Akindele Minimart</v>
      </c>
      <c r="AE210" t="str">
        <v>Milo Sachet 20g x 240</v>
      </c>
      <c r="AF210" t="str">
        <f t="shared" si="19"/>
        <v>Madam Akindele Minimart-Milo Sachet 20g x 240</v>
      </c>
      <c r="AG210" t="str">
        <v>Morfas Minimart-Cadbury Bournvita Sachet 20g x 200</v>
      </c>
      <c r="AH210">
        <f t="shared" si="20"/>
        <v>3</v>
      </c>
    </row>
    <row r="211" spans="4:34">
      <c r="D211" t="str">
        <v>Nestle Nigeria Plc-Milo Activ-Go Sachet 400g x 10 + (20g x 10 Free)</v>
      </c>
      <c r="AD211" t="str">
        <v>Mj Minimart</v>
      </c>
      <c r="AE211" t="str">
        <v>Nibit Mini Snacks Milky Cookies 60g x 72</v>
      </c>
      <c r="AF211" t="str">
        <f t="shared" si="19"/>
        <v>Mj Minimart-Nibit Mini Snacks Milky Cookies 60g x 72</v>
      </c>
      <c r="AG211" t="str">
        <v>Akinro Minimart-HOLLANDIA EVAP MILK 190G x 24</v>
      </c>
      <c r="AH211">
        <f t="shared" si="20"/>
        <v>1</v>
      </c>
    </row>
    <row r="212" spans="4:34">
      <c r="D212" t="str">
        <v>Nestle Nigeria Plc-Milo Sachet 20g x 240</v>
      </c>
      <c r="AD212" t="str">
        <v>Mj Minimart</v>
      </c>
      <c r="AE212" t="str">
        <v>Peak Nig Tray 160g x 24</v>
      </c>
      <c r="AF212" t="str">
        <f t="shared" si="19"/>
        <v>Mj Minimart-Peak Nig Tray 160g x 24</v>
      </c>
      <c r="AG212" t="str">
        <v>Akinro Minimart-Nibit Mini Snacks Milky Cookies 60g x 72</v>
      </c>
      <c r="AH212">
        <f t="shared" si="20"/>
        <v>1</v>
      </c>
    </row>
    <row r="213" spans="4:34">
      <c r="D213" t="str">
        <v>Nestle Nigeria Plc-Nestle Golden Morn 450g x 12</v>
      </c>
      <c r="AD213" t="str">
        <v>Jovik Minimart</v>
      </c>
      <c r="AE213" t="str">
        <v>Milo Refill 200g x 24</v>
      </c>
      <c r="AF213" t="str">
        <f t="shared" si="19"/>
        <v>Jovik Minimart-Milo Refill 200g x 24</v>
      </c>
      <c r="AG213" t="str">
        <v>Akinro Minimart-Nibit Mini Snacks Chocolate Cookies 60g x 72</v>
      </c>
      <c r="AH213">
        <f t="shared" si="20"/>
        <v>1</v>
      </c>
    </row>
    <row r="214" spans="4:34">
      <c r="D214" t="str">
        <v>Nestle Nigeria Plc-Milo Activ-Go Sachet 400g x 10 + (20g x 10 Free)</v>
      </c>
      <c r="AD214" t="str">
        <v>Akinro Minimart</v>
      </c>
      <c r="AE214" t="str">
        <v>Milo Activ-Go Sachet (800g + 100g Free) x 6</v>
      </c>
      <c r="AF214" t="str">
        <f t="shared" si="19"/>
        <v>Akinro Minimart-Milo Activ-Go Sachet (800g + 100g Free) x 6</v>
      </c>
      <c r="AG214" t="str">
        <v>God's Heritage-Dano Cool Cow Sachet 12g x 260 + 30 Sachet Free</v>
      </c>
      <c r="AH214">
        <f t="shared" si="20"/>
        <v>1</v>
      </c>
    </row>
    <row r="215" spans="4:34">
      <c r="D215" t="str">
        <v>Nestle Nigeria Plc-Milo Sachet 20g x 240</v>
      </c>
      <c r="AD215" t="str">
        <v>Akinro Minimart</v>
      </c>
      <c r="AE215" t="str">
        <v>Nestle Golden Morn 450g x 12</v>
      </c>
      <c r="AF215" t="str">
        <f t="shared" si="19"/>
        <v>Akinro Minimart-Nestle Golden Morn 450g x 12</v>
      </c>
      <c r="AG215" t="str">
        <v>Zeehmamas Super Store-Cowbell Chocolate Sachet 20g x 26 x 10</v>
      </c>
      <c r="AH215">
        <f t="shared" si="20"/>
        <v>1</v>
      </c>
    </row>
    <row r="216" spans="4:34">
      <c r="D216" t="str">
        <v>Promasidor-Cowbell Chocolate Sachet 20g x 26 x 10</v>
      </c>
      <c r="AD216" t="str">
        <v>Akinro Minimart</v>
      </c>
      <c r="AE216" t="str">
        <v>Milo Sachet 20g x 240</v>
      </c>
      <c r="AF216" t="str">
        <f t="shared" si="19"/>
        <v>Akinro Minimart-Milo Sachet 20g x 240</v>
      </c>
      <c r="AG216" t="str">
        <v>Zeehmamas Super Store-Dano Cool Cow Sachet 12g x 260 + 30 Sachet Free</v>
      </c>
      <c r="AH216">
        <f t="shared" si="20"/>
        <v>1</v>
      </c>
    </row>
    <row r="217" spans="4:34">
      <c r="D217" t="str">
        <v>Nestle Nigeria Plc-Milo Sachet 20g x 240</v>
      </c>
      <c r="AD217" t="str">
        <v>K.c Minimart</v>
      </c>
      <c r="AE217" t="str">
        <v>Nasco Cornflakes Original Sachet 30g x 36</v>
      </c>
      <c r="AF217" t="str">
        <f t="shared" si="19"/>
        <v>K.c Minimart-Nasco Cornflakes Original Sachet 30g x 36</v>
      </c>
      <c r="AG217" t="str">
        <v>Sam B Minimarts-Dano Cool Cow Sachet 12g x 260 + 30 Sachet Free</v>
      </c>
      <c r="AH217">
        <f t="shared" si="20"/>
        <v>1</v>
      </c>
    </row>
    <row r="218" spans="4:34">
      <c r="D218" t="str">
        <v>Fastizers Food Confectionery-Nibit Mini Snacks Chocolate Cookies 60g x 72</v>
      </c>
      <c r="AD218" t="str">
        <v>K.c Minimart</v>
      </c>
      <c r="AE218" t="str">
        <v>Cadbury Bournvita Sachet 20g x 200</v>
      </c>
      <c r="AF218" t="str">
        <f t="shared" si="19"/>
        <v>K.c Minimart-Cadbury Bournvita Sachet 20g x 200</v>
      </c>
      <c r="AG218" t="str">
        <v>Sam B Minimarts-Cadbury Bournvita Sachet 20g x 200</v>
      </c>
      <c r="AH218">
        <f t="shared" si="20"/>
        <v>1</v>
      </c>
    </row>
    <row r="219" spans="4:34">
      <c r="D219" t="str">
        <v>FrieslandCampina WAMCO Nigeria-Peak Yoghurt 315ml Orange</v>
      </c>
      <c r="AD219" t="str">
        <v>Lotage Minimarts</v>
      </c>
      <c r="AE219" t="str">
        <v>Milo Activ-Go Sachet 400g x 10 + (20g x 10 Free)</v>
      </c>
      <c r="AF219" t="str">
        <f t="shared" si="19"/>
        <v>Lotage Minimarts-Milo Activ-Go Sachet 400g x 10 + (20g x 10 Free)</v>
      </c>
      <c r="AG219" t="str">
        <v>Samson Super Store-Milo Activ-Go Sachet 400g x 10 + (20g x 10 Free)</v>
      </c>
      <c r="AH219">
        <f t="shared" si="20"/>
        <v>1</v>
      </c>
    </row>
    <row r="220" spans="4:34">
      <c r="D220" t="str">
        <v>Nasco-Nasco Cornflakes Original Sachet 30g x 36</v>
      </c>
      <c r="AD220" t="str">
        <v>Lotage Minimarts</v>
      </c>
      <c r="AE220" t="str">
        <v>Loya 320g Refill x 12</v>
      </c>
      <c r="AF220" t="str">
        <f t="shared" si="19"/>
        <v>Lotage Minimarts-Loya 320g Refill x 12</v>
      </c>
      <c r="AG220" t="str">
        <v>Samson Super Store-Dano Cool Cow Refill 350g x 12</v>
      </c>
      <c r="AH220">
        <f t="shared" si="20"/>
        <v>1</v>
      </c>
    </row>
    <row r="221" spans="4:34">
      <c r="D221" t="str">
        <v>Nestle Nigeria Plc-Milo Sachet 20g x 240</v>
      </c>
      <c r="AD221" t="str">
        <v>Omolara Minimart</v>
      </c>
      <c r="AE221" t="str">
        <v>Cadbury Bournvita Sachet 20g x 200</v>
      </c>
      <c r="AF221" t="str">
        <f t="shared" si="19"/>
        <v>Omolara Minimart-Cadbury Bournvita Sachet 20g x 200</v>
      </c>
      <c r="AG221" t="str">
        <v>Abusiedumare Minimart-Milo Activ-Go Sachet 400g x 10 + (20g x 10 Free)</v>
      </c>
      <c r="AH221">
        <f t="shared" si="20"/>
        <v>1</v>
      </c>
    </row>
    <row r="222" spans="4:34">
      <c r="D222" t="str">
        <v>Nestle Nigeria Plc-Milo Sachet 20g x 240</v>
      </c>
      <c r="AD222" t="str">
        <v>Omolara Minimart</v>
      </c>
      <c r="AE222" t="str">
        <v>Dano Cool Cow Choco Sachet 18g x 250</v>
      </c>
      <c r="AF222" t="str">
        <f t="shared" si="19"/>
        <v>Omolara Minimart-Dano Cool Cow Choco Sachet 18g x 250</v>
      </c>
      <c r="AG222" t="str">
        <v>Abusiedumare Minimart-Loya 320g Refill x 12</v>
      </c>
      <c r="AH222">
        <f t="shared" si="20"/>
        <v>1</v>
      </c>
    </row>
    <row r="223" spans="4:34">
      <c r="D223" t="str">
        <v>Fastizers Food Confectionery-Nibit Mini Snacks Milky Cookies 60g x 72</v>
      </c>
      <c r="AD223" t="str">
        <v>Omolara Minimart</v>
      </c>
      <c r="AE223" t="str">
        <v>Nasco Cornflakes Original Sachet 30g x 36</v>
      </c>
      <c r="AF223" t="str">
        <f t="shared" si="19"/>
        <v>Omolara Minimart-Nasco Cornflakes Original Sachet 30g x 36</v>
      </c>
      <c r="AG223" t="str">
        <v>Abusiedumare Minimart-Dano Cool Cow Refill 350g x 12</v>
      </c>
      <c r="AH223">
        <f t="shared" si="20"/>
        <v>1</v>
      </c>
    </row>
    <row r="224" spans="4:34">
      <c r="D224" t="str">
        <v>FrieslandCampina WAMCO Nigeria-Peak Nig Tray 160g x 24</v>
      </c>
      <c r="AD224" t="str">
        <v>Omolara Minimart</v>
      </c>
      <c r="AE224" t="str">
        <v>Peak Evap Filled 160g x 24</v>
      </c>
      <c r="AF224" t="str">
        <f t="shared" si="19"/>
        <v>Omolara Minimart-Peak Evap Filled 160g x 24</v>
      </c>
      <c r="AG224" t="str">
        <v>Nk Minimarts-Dano Cool Cow Refill 350g x 12</v>
      </c>
      <c r="AH224">
        <f t="shared" si="20"/>
        <v>1</v>
      </c>
    </row>
    <row r="225" spans="4:34">
      <c r="D225" t="str">
        <v>Nestle Nigeria Plc-Milo Refill 200g x 24</v>
      </c>
      <c r="AD225" t="str">
        <v>C B C Minimart</v>
      </c>
      <c r="AE225" t="str">
        <v>Dano Cool Cow Sachet 12g x 260 + 30 Sachet Free</v>
      </c>
      <c r="AF225" t="str">
        <f t="shared" si="19"/>
        <v>C B C Minimart-Dano Cool Cow Sachet 12g x 260 + 30 Sachet Free</v>
      </c>
      <c r="AG225" t="str">
        <v>Nk Minimarts-Cowbell Chocolate Sachet 20g x 26 x 10</v>
      </c>
      <c r="AH225">
        <f t="shared" si="20"/>
        <v>1</v>
      </c>
    </row>
    <row r="226" spans="4:34">
      <c r="D226" t="str">
        <v>Nestle Nigeria Plc-Milo Activ-Go Sachet (800g + 100g Free) x 6</v>
      </c>
      <c r="AD226" t="str">
        <v>C B C Minimart</v>
      </c>
      <c r="AE226" t="str">
        <v>Milo Sachet 20g x 240</v>
      </c>
      <c r="AF226" t="str">
        <f t="shared" si="19"/>
        <v>C B C Minimart-Milo Sachet 20g x 240</v>
      </c>
      <c r="AG226" t="str">
        <v>Nk Minimarts-Cowbell Sachet 12g x 200</v>
      </c>
      <c r="AH226">
        <f t="shared" si="20"/>
        <v>1</v>
      </c>
    </row>
    <row r="227" spans="4:34">
      <c r="D227" t="str">
        <v>Nestle Nigeria Plc-Nestle Golden Morn 450g x 12</v>
      </c>
      <c r="AD227" t="str">
        <v>Williams Minimarts</v>
      </c>
      <c r="AE227" t="str">
        <v>Milo Activ-Go Sachet 400g x 10 + (20g x 10 Free)</v>
      </c>
      <c r="AF227" t="str">
        <f t="shared" si="19"/>
        <v>Williams Minimarts-Milo Activ-Go Sachet 400g x 10 + (20g x 10 Free)</v>
      </c>
      <c r="AG227" t="str">
        <v>Nk Minimarts-Nasco Cornflakes Original Sachet 30g x 36</v>
      </c>
      <c r="AH227">
        <f t="shared" si="20"/>
        <v>3</v>
      </c>
    </row>
    <row r="228" spans="4:34">
      <c r="D228" t="str">
        <v>Nestle Nigeria Plc-Milo Sachet 20g x 240</v>
      </c>
      <c r="AD228" t="str">
        <v>Williams Minimarts</v>
      </c>
      <c r="AE228" t="str">
        <v>Milo Sachet 20g x 240</v>
      </c>
      <c r="AF228" t="str">
        <f t="shared" si="19"/>
        <v>Williams Minimarts-Milo Sachet 20g x 240</v>
      </c>
      <c r="AG228" t="str">
        <v>Nk Minimarts-Peak Nig Tray 160g x 24</v>
      </c>
      <c r="AH228">
        <f t="shared" si="20"/>
        <v>1</v>
      </c>
    </row>
    <row r="229" spans="4:34">
      <c r="D229" t="str">
        <v>Nasco-Nasco Cornflakes Original Sachet 30g x 36</v>
      </c>
      <c r="AD229" t="str">
        <v>Rodam Enterprises</v>
      </c>
      <c r="AE229" t="str">
        <v>Cowbell Coffee 20g Sachet x 200</v>
      </c>
      <c r="AF229" t="str">
        <f t="shared" si="19"/>
        <v>Rodam Enterprises-Cowbell Coffee 20g Sachet x 200</v>
      </c>
      <c r="AG229" t="str">
        <v>Nk Minimarts-BAMA MAYONNAISE FL.OZ 909ML JARS X 12</v>
      </c>
      <c r="AH229">
        <f t="shared" si="20"/>
        <v>1</v>
      </c>
    </row>
    <row r="230" spans="4:34">
      <c r="D230" t="str">
        <v>Cadbury Nigeria Plc-Cadbury Bournvita Sachet 20g x 200</v>
      </c>
      <c r="AD230" t="str">
        <v>Rodam Enterprises</v>
      </c>
      <c r="AE230" t="str">
        <v>Dano Cool Cow Refill 350g x 12</v>
      </c>
      <c r="AF230" t="str">
        <f t="shared" si="19"/>
        <v>Rodam Enterprises-Dano Cool Cow Refill 350g x 12</v>
      </c>
      <c r="AG230" t="str">
        <v>Nk Minimarts-Milo Sachet 20g x 240</v>
      </c>
      <c r="AH230">
        <f t="shared" si="20"/>
        <v>1</v>
      </c>
    </row>
    <row r="231" spans="4:34">
      <c r="D231" t="str">
        <v>Nestle Nigeria Plc-Milo Activ-Go Sachet 400g x 10 + (20g x 10 Free)</v>
      </c>
      <c r="AD231" t="str">
        <v>Rodam Enterprises</v>
      </c>
      <c r="AE231" t="str">
        <v>Dano Cool Cow Sachet 12g x 260 + 30 Sachet Free</v>
      </c>
      <c r="AF231" t="str">
        <f t="shared" si="19"/>
        <v>Rodam Enterprises-Dano Cool Cow Sachet 12g x 260 + 30 Sachet Free</v>
      </c>
      <c r="AG231" t="str">
        <v>Nk Minimarts-Nibit Mini Snacks Milky Cookies 60g x 72</v>
      </c>
      <c r="AH231">
        <f t="shared" si="20"/>
        <v>1</v>
      </c>
    </row>
    <row r="232" spans="4:34">
      <c r="D232" t="str">
        <v>Promasidor-Loya 320g Refill x 12</v>
      </c>
      <c r="AD232" t="str">
        <v>Rodam Enterprises</v>
      </c>
      <c r="AE232" t="str">
        <v>Dano Cool Cow Sachet 12g x 260 + 30 Sachet Free</v>
      </c>
      <c r="AF232" t="str">
        <f t="shared" si="19"/>
        <v>Rodam Enterprises-Dano Cool Cow Sachet 12g x 260 + 30 Sachet Free</v>
      </c>
      <c r="AG232" t="str">
        <v>Rodam Enterprises-Golden Morn 50g x100</v>
      </c>
      <c r="AH232">
        <f t="shared" si="20"/>
        <v>3</v>
      </c>
    </row>
    <row r="233" spans="4:34">
      <c r="D233" t="str">
        <v>Cadbury Nigeria Plc-Cadbury Bournvita Sachet 20g x 200</v>
      </c>
      <c r="AD233" t="str">
        <v>Morfas Minimart</v>
      </c>
      <c r="AE233" t="str">
        <v>Cadbury Bournvita Sachet 20g x 200</v>
      </c>
      <c r="AF233" t="str">
        <f t="shared" si="19"/>
        <v>Morfas Minimart-Cadbury Bournvita Sachet 20g x 200</v>
      </c>
      <c r="AG233" t="str">
        <v>Grandy Minimarts-Nibit Mini Snacks Milky Cookies 60g x 72</v>
      </c>
      <c r="AH233">
        <f t="shared" si="20"/>
        <v>1</v>
      </c>
    </row>
    <row r="234" spans="4:34">
      <c r="D234" t="str">
        <v>Arla Foods-Dano Cool Cow Choco Sachet 18g x 250</v>
      </c>
      <c r="AD234" t="str">
        <v>Morfas Minimart</v>
      </c>
      <c r="AE234" t="str">
        <v>Cadbury Bournvita Sachet 20g x 200</v>
      </c>
      <c r="AF234" t="str">
        <f t="shared" si="19"/>
        <v>Morfas Minimart-Cadbury Bournvita Sachet 20g x 200</v>
      </c>
      <c r="AG234" t="str">
        <v>Hi Mart Minimart-Dano Cool Cow Refill 350g x 12</v>
      </c>
      <c r="AH234">
        <f t="shared" si="20"/>
        <v>1</v>
      </c>
    </row>
    <row r="235" spans="4:34">
      <c r="D235" t="str">
        <v>Nasco-Nasco Cornflakes Original Sachet 30g x 36</v>
      </c>
      <c r="AD235" t="str">
        <v>Morfas Minimart</v>
      </c>
      <c r="AE235" t="str">
        <v>Milo Sachet 20g x 240</v>
      </c>
      <c r="AF235" t="str">
        <f t="shared" si="19"/>
        <v>Morfas Minimart-Milo Sachet 20g x 240</v>
      </c>
      <c r="AG235" t="str">
        <v>Hi Mart Minimart-Nestle Golden Morn 450g x 12</v>
      </c>
      <c r="AH235">
        <f t="shared" si="20"/>
        <v>2</v>
      </c>
    </row>
    <row r="236" spans="4:34">
      <c r="D236" t="str">
        <v>FrieslandCampina WAMCO Nigeria-Peak Evap Filled 160g x 24</v>
      </c>
      <c r="AD236" t="str">
        <v>Akinro Minimart</v>
      </c>
      <c r="AE236" t="str">
        <v>HOLLANDIA EVAP MILK 190G x 24</v>
      </c>
      <c r="AF236" t="str">
        <f t="shared" si="19"/>
        <v>Akinro Minimart-HOLLANDIA EVAP MILK 190G x 24</v>
      </c>
      <c r="AG236" t="str">
        <v>Francisco-Milo Activ-Go Sachet 400g x 10 + (20g x 10 Free)</v>
      </c>
      <c r="AH236">
        <f t="shared" si="20"/>
        <v>1</v>
      </c>
    </row>
    <row r="237" spans="4:34">
      <c r="D237" t="str">
        <v>Arla Foods-Dano Cool Cow Sachet 12g x 260 + 30 Sachet Free</v>
      </c>
      <c r="AD237" t="str">
        <v>Akinro Minimart</v>
      </c>
      <c r="AE237" t="str">
        <v>Nibit Mini Snacks Milky Cookies 60g x 72</v>
      </c>
      <c r="AF237" t="str">
        <f t="shared" si="19"/>
        <v>Akinro Minimart-Nibit Mini Snacks Milky Cookies 60g x 72</v>
      </c>
      <c r="AG237" t="str">
        <v>Francisco-Cadbury Bournvita Refill 500g x 12</v>
      </c>
      <c r="AH237">
        <f t="shared" si="20"/>
        <v>1</v>
      </c>
    </row>
    <row r="238" spans="4:34">
      <c r="D238" t="str">
        <v>Nestle Nigeria Plc-Milo Sachet 20g x 240</v>
      </c>
      <c r="AD238" t="str">
        <v>Akinro Minimart</v>
      </c>
      <c r="AE238" t="str">
        <v>Nibit Mini Snacks Chocolate Cookies 60g x 72</v>
      </c>
      <c r="AF238" t="str">
        <f t="shared" si="19"/>
        <v>Akinro Minimart-Nibit Mini Snacks Chocolate Cookies 60g x 72</v>
      </c>
      <c r="AG238" t="str">
        <v>Madam Wisdom Minimart-Bama Mayonnaise (Pet) 8Oz x 12 (226 ML)</v>
      </c>
      <c r="AH238">
        <f t="shared" si="20"/>
        <v>1</v>
      </c>
    </row>
    <row r="239" spans="4:34">
      <c r="D239" t="str">
        <v>Nestle Nigeria Plc-Milo Activ-Go Sachet 400g x 10 + (20g x 10 Free)</v>
      </c>
      <c r="AD239" t="str">
        <v>Akinro Minimart</v>
      </c>
      <c r="AE239" t="str">
        <v>Milo Activ-Go Sachet (800g + 100g Free) x 6</v>
      </c>
      <c r="AF239" t="str">
        <f t="shared" si="19"/>
        <v>Akinro Minimart-Milo Activ-Go Sachet (800g + 100g Free) x 6</v>
      </c>
      <c r="AG239" t="str">
        <v>Madam Wisdom Minimart-Peak Nig Tray 160g x 24</v>
      </c>
      <c r="AH239">
        <f t="shared" si="20"/>
        <v>2</v>
      </c>
    </row>
    <row r="240" spans="4:34">
      <c r="D240" t="str">
        <v>Nestle Nigeria Plc-Milo Sachet 20g x 240</v>
      </c>
      <c r="AD240" t="str">
        <v>God's Heritage</v>
      </c>
      <c r="AE240" t="str">
        <v>Dano Cool Cow Sachet 12g x 260 + 30 Sachet Free</v>
      </c>
      <c r="AF240" t="str">
        <f t="shared" si="19"/>
        <v>God's Heritage-Dano Cool Cow Sachet 12g x 260 + 30 Sachet Free</v>
      </c>
      <c r="AG240" t="str">
        <v>Rafat Minimart-Milo Sachet 20g x 240</v>
      </c>
      <c r="AH240">
        <f t="shared" si="20"/>
        <v>1</v>
      </c>
    </row>
    <row r="241" spans="4:34">
      <c r="D241" t="str">
        <v>Promasidor-Cowbell Coffee 20g Sachet x 200</v>
      </c>
      <c r="AD241" t="str">
        <v>Zeehmamas Super Store</v>
      </c>
      <c r="AE241" t="str">
        <v>Cowbell Chocolate Sachet 20g x 26 x 10</v>
      </c>
      <c r="AF241" t="str">
        <f t="shared" si="19"/>
        <v>Zeehmamas Super Store-Cowbell Chocolate Sachet 20g x 26 x 10</v>
      </c>
      <c r="AG241" t="str">
        <v>Iyawo Minimart-Milo Activ-Go Sachet 400g x 10 + (20g x 10 Free)</v>
      </c>
      <c r="AH241">
        <f t="shared" si="20"/>
        <v>2</v>
      </c>
    </row>
    <row r="242" spans="4:34">
      <c r="D242" t="str">
        <v>Arla Foods-Dano Cool Cow Refill 350g x 12</v>
      </c>
      <c r="AD242" t="str">
        <v>Zeehmamas Super Store</v>
      </c>
      <c r="AE242" t="str">
        <v>Dano Cool Cow Sachet 12g x 260 + 30 Sachet Free</v>
      </c>
      <c r="AF242" t="str">
        <f t="shared" si="19"/>
        <v>Zeehmamas Super Store-Dano Cool Cow Sachet 12g x 260 + 30 Sachet Free</v>
      </c>
      <c r="AG242" t="str">
        <v>Iyawo Minimart-Nestle Golden Morn 450g x 12</v>
      </c>
      <c r="AH242">
        <f t="shared" si="20"/>
        <v>1</v>
      </c>
    </row>
    <row r="243" spans="4:34">
      <c r="D243" t="str">
        <v>Arla Foods-Dano Cool Cow Sachet 12g x 260 + 30 Sachet Free</v>
      </c>
      <c r="AD243" t="str">
        <v>Sam B Minimarts</v>
      </c>
      <c r="AE243" t="str">
        <v>Dano Cool Cow Sachet 12g x 260 + 30 Sachet Free</v>
      </c>
      <c r="AF243" t="str">
        <f t="shared" si="19"/>
        <v>Sam B Minimarts-Dano Cool Cow Sachet 12g x 260 + 30 Sachet Free</v>
      </c>
      <c r="AG243" t="str">
        <v>Iyawo Minimart-Cadbury Bournvita Sachet 20g x 200</v>
      </c>
      <c r="AH243">
        <f t="shared" si="20"/>
        <v>1</v>
      </c>
    </row>
    <row r="244" spans="4:34">
      <c r="D244" t="str">
        <v>Arla Foods-Dano Cool Cow Sachet 12g x 260 + 30 Sachet Free</v>
      </c>
      <c r="AD244" t="str">
        <v>Sam B Minimarts</v>
      </c>
      <c r="AE244" t="str">
        <v>Cadbury Bournvita Sachet 20g x 200</v>
      </c>
      <c r="AF244" t="str">
        <f t="shared" si="19"/>
        <v>Sam B Minimarts-Cadbury Bournvita Sachet 20g x 200</v>
      </c>
      <c r="AG244" t="str">
        <v>Suncomm Minimarts-Cowbell Coffee 20g Sachet x 200</v>
      </c>
      <c r="AH244">
        <f t="shared" si="20"/>
        <v>1</v>
      </c>
    </row>
    <row r="245" spans="4:34">
      <c r="D245" t="str">
        <v>Cadbury Nigeria Plc-Cadbury Bournvita Sachet 20g x 200</v>
      </c>
      <c r="AD245" t="str">
        <v>Samson Super Store</v>
      </c>
      <c r="AE245" t="str">
        <v>Milo Activ-Go Sachet 400g x 10 + (20g x 10 Free)</v>
      </c>
      <c r="AF245" t="str">
        <f t="shared" si="19"/>
        <v>Samson Super Store-Milo Activ-Go Sachet 400g x 10 + (20g x 10 Free)</v>
      </c>
      <c r="AG245" t="str">
        <v>Suncomm Minimarts-Cowbell Chocolate Sachet 20g x 26 x 10</v>
      </c>
      <c r="AH245">
        <f t="shared" si="20"/>
        <v>1</v>
      </c>
    </row>
    <row r="246" spans="4:34">
      <c r="D246" t="str">
        <v>Cadbury Nigeria Plc-Cadbury Bournvita Sachet 20g x 200</v>
      </c>
      <c r="AD246" t="str">
        <v>Samson Super Store</v>
      </c>
      <c r="AE246" t="str">
        <v>Dano Cool Cow Refill 350g x 12</v>
      </c>
      <c r="AF246" t="str">
        <f t="shared" si="19"/>
        <v>Samson Super Store-Dano Cool Cow Refill 350g x 12</v>
      </c>
      <c r="AG246" t="str">
        <v>Suncomm Minimarts-Nibit Mini Snacks Milky Cookies 60g x 72</v>
      </c>
      <c r="AH246">
        <f t="shared" si="20"/>
        <v>1</v>
      </c>
    </row>
    <row r="247" spans="4:34">
      <c r="D247" t="str">
        <v>Nestle Nigeria Plc-Milo Sachet 20g x 240</v>
      </c>
      <c r="AD247" t="str">
        <v>Abusiedumare Minimart</v>
      </c>
      <c r="AE247" t="str">
        <v>Milo Activ-Go Sachet 400g x 10 + (20g x 10 Free)</v>
      </c>
      <c r="AF247" t="str">
        <f t="shared" si="19"/>
        <v>Abusiedumare Minimart-Milo Activ-Go Sachet 400g x 10 + (20g x 10 Free)</v>
      </c>
      <c r="AG247" t="str">
        <v>Suncomm Minimarts-Nibit Mini Snacks Chocolate Cookies 60g x 72</v>
      </c>
      <c r="AH247">
        <f t="shared" si="20"/>
        <v>1</v>
      </c>
    </row>
    <row r="248" spans="4:34">
      <c r="D248" t="str">
        <v>Chi Nigeria Limited-HOLLANDIA EVAP MILK 190G x 24</v>
      </c>
      <c r="AD248" t="str">
        <v>Abusiedumare Minimart</v>
      </c>
      <c r="AE248" t="str">
        <v>Loya 320g Refill x 12</v>
      </c>
      <c r="AF248" t="str">
        <f t="shared" si="19"/>
        <v>Abusiedumare Minimart-Loya 320g Refill x 12</v>
      </c>
      <c r="AG248" t="str">
        <v>Domec Minimart 2-Milo 1kg x 6 Tin</v>
      </c>
      <c r="AH248">
        <f t="shared" si="20"/>
        <v>1</v>
      </c>
    </row>
    <row r="249" spans="4:34">
      <c r="D249" t="str">
        <v>Fastizers Food Confectionery-Nibit Mini Snacks Milky Cookies 60g x 72</v>
      </c>
      <c r="AD249" t="str">
        <v>Abusiedumare Minimart</v>
      </c>
      <c r="AE249" t="str">
        <v>Dano Cool Cow Refill 350g x 12</v>
      </c>
      <c r="AF249" t="str">
        <f t="shared" si="19"/>
        <v>Abusiedumare Minimart-Dano Cool Cow Refill 350g x 12</v>
      </c>
      <c r="AG249" t="str">
        <v>Domec Minimart 2-Milo 12 x 500g Tin</v>
      </c>
      <c r="AH249">
        <f t="shared" si="20"/>
        <v>1</v>
      </c>
    </row>
    <row r="250" spans="4:34">
      <c r="D250" t="str">
        <v>Fastizers Food Confectionery-Nibit Mini Snacks Chocolate Cookies 60g x 72</v>
      </c>
      <c r="AD250" t="str">
        <v>Nk Minimarts</v>
      </c>
      <c r="AE250" t="str">
        <v>Dano Cool Cow Refill 350g x 12</v>
      </c>
      <c r="AF250" t="str">
        <f t="shared" si="19"/>
        <v>Nk Minimarts-Dano Cool Cow Refill 350g x 12</v>
      </c>
      <c r="AG250" t="str">
        <v>Domec Minimart 2-Three Crowns Instant Filled Milk Powder Sachet 320g x 12</v>
      </c>
      <c r="AH250">
        <f t="shared" si="20"/>
        <v>1</v>
      </c>
    </row>
    <row r="251" spans="4:34">
      <c r="D251" t="str">
        <v>Nestle Nigeria Plc-Milo Activ-Go Sachet (800g + 100g Free) x 6</v>
      </c>
      <c r="AD251" t="str">
        <v>Nk Minimarts</v>
      </c>
      <c r="AE251" t="str">
        <v>Cowbell Chocolate Sachet 20g x 26 x 10</v>
      </c>
      <c r="AF251" t="str">
        <f t="shared" si="19"/>
        <v>Nk Minimarts-Cowbell Chocolate Sachet 20g x 26 x 10</v>
      </c>
      <c r="AG251" t="str">
        <v>De Young Minimarts-Nasco Cornflakes Original Sachet 30g x 36</v>
      </c>
      <c r="AH251">
        <f t="shared" si="20"/>
        <v>1</v>
      </c>
    </row>
    <row r="252" spans="4:34">
      <c r="D252" t="str">
        <v>Arla Foods-Dano Cool Cow Sachet 12g x 260 + 30 Sachet Free</v>
      </c>
      <c r="AD252" t="str">
        <v>Nk Minimarts</v>
      </c>
      <c r="AE252" t="str">
        <v>Cowbell Sachet 12g x 200</v>
      </c>
      <c r="AF252" t="str">
        <f t="shared" si="19"/>
        <v>Nk Minimarts-Cowbell Sachet 12g x 200</v>
      </c>
      <c r="AG252" t="str">
        <v>AbolOla Minimarts-Cowbell Chocolate Sachet 20g x 26 x 10</v>
      </c>
      <c r="AH252">
        <f t="shared" si="20"/>
        <v>1</v>
      </c>
    </row>
    <row r="253" spans="4:34">
      <c r="D253" t="str">
        <v>Promasidor-Cowbell Chocolate Sachet 20g x 26 x 10</v>
      </c>
      <c r="AD253" t="str">
        <v>Nk Minimarts</v>
      </c>
      <c r="AE253" t="str">
        <v>Nasco Cornflakes Original Sachet 30g x 36</v>
      </c>
      <c r="AF253" t="str">
        <f t="shared" si="19"/>
        <v>Nk Minimarts-Nasco Cornflakes Original Sachet 30g x 36</v>
      </c>
      <c r="AG253" t="str">
        <v>AbolOla Minimarts-Cowbell Coffee 20g Sachet x 200</v>
      </c>
      <c r="AH253">
        <f t="shared" si="20"/>
        <v>1</v>
      </c>
    </row>
    <row r="254" spans="4:34">
      <c r="D254" t="str">
        <v>Arla Foods-Dano Cool Cow Sachet 12g x 260 + 30 Sachet Free</v>
      </c>
      <c r="AD254" t="str">
        <v>Nk Minimarts</v>
      </c>
      <c r="AE254" t="str">
        <v>Peak Nig Tray 160g x 24</v>
      </c>
      <c r="AF254" t="str">
        <f t="shared" si="19"/>
        <v>Nk Minimarts-Peak Nig Tray 160g x 24</v>
      </c>
      <c r="AG254" t="str">
        <v>AbolOla Minimarts-Nasco Cornflakes Original Sachet 30g x 36</v>
      </c>
      <c r="AH254">
        <f t="shared" si="20"/>
        <v>1</v>
      </c>
    </row>
    <row r="255" spans="4:34">
      <c r="D255" t="str">
        <v>Arla Foods-Dano Cool Cow Sachet 12g x 260 + 30 Sachet Free</v>
      </c>
      <c r="AD255" t="str">
        <v>Nk Minimarts</v>
      </c>
      <c r="AE255" t="str">
        <v>BAMA MAYONNAISE FL.OZ 909ML JARS X 12</v>
      </c>
      <c r="AF255" t="str">
        <f t="shared" si="19"/>
        <v>Nk Minimarts-BAMA MAYONNAISE FL.OZ 909ML JARS X 12</v>
      </c>
      <c r="AG255" t="str">
        <v>Fortune Supermarket-Three Crowns Instant Filled Milk Powder Sachet 320g x 12</v>
      </c>
      <c r="AH255">
        <f t="shared" si="20"/>
        <v>1</v>
      </c>
    </row>
    <row r="256" spans="4:34">
      <c r="D256" t="str">
        <v>Cadbury Nigeria Plc-Cadbury Bournvita Sachet 20g x 200</v>
      </c>
      <c r="AD256" t="str">
        <v>Nk Minimarts</v>
      </c>
      <c r="AE256" t="str">
        <v>Milo Sachet 20g x 240</v>
      </c>
      <c r="AF256" t="str">
        <f t="shared" si="19"/>
        <v>Nk Minimarts-Milo Sachet 20g x 240</v>
      </c>
      <c r="AG256" t="str">
        <v>TASUDON MinimartS-Nasco Shortcake 120g  x 36</v>
      </c>
      <c r="AH256">
        <f t="shared" si="20"/>
        <v>1</v>
      </c>
    </row>
    <row r="257" spans="4:34">
      <c r="D257" t="str">
        <v>Nestle Nigeria Plc-Milo Activ-Go Sachet 400g x 10 + (20g x 10 Free)</v>
      </c>
      <c r="AD257" t="str">
        <v>Nk Minimarts</v>
      </c>
      <c r="AE257" t="str">
        <v>Nibit Mini Snacks Milky Cookies 60g x 72</v>
      </c>
      <c r="AF257" t="str">
        <f t="shared" si="19"/>
        <v>Nk Minimarts-Nibit Mini Snacks Milky Cookies 60g x 72</v>
      </c>
      <c r="AG257" t="str">
        <v>TASUDON MinimartS-Milo Sachet 20g x 240</v>
      </c>
      <c r="AH257">
        <f t="shared" si="20"/>
        <v>1</v>
      </c>
    </row>
    <row r="258" spans="4:34">
      <c r="D258" t="str">
        <v>Arla Foods-Dano Cool Cow Refill 350g x 12</v>
      </c>
      <c r="AD258" t="str">
        <v>Nk Minimarts</v>
      </c>
      <c r="AE258" t="str">
        <v>Nasco Cornflakes Original Sachet 30g x 36</v>
      </c>
      <c r="AF258" t="str">
        <f t="shared" si="19"/>
        <v>Nk Minimarts-Nasco Cornflakes Original Sachet 30g x 36</v>
      </c>
      <c r="AG258" t="str">
        <v>Ecoben Minimart-HOLLANDIA EVAP MILK 50ML x 48</v>
      </c>
      <c r="AH258">
        <f t="shared" si="20"/>
        <v>1</v>
      </c>
    </row>
    <row r="259" spans="4:34">
      <c r="D259" t="str">
        <v>Nestle Nigeria Plc-Milo Activ-Go Sachet 400g x 10 + (20g x 10 Free)</v>
      </c>
      <c r="AD259" t="str">
        <v>Rodam Enterprises</v>
      </c>
      <c r="AE259" t="str">
        <v>Golden Morn 50g x100</v>
      </c>
      <c r="AF259" t="str">
        <f t="shared" si="19"/>
        <v>Rodam Enterprises-Golden Morn 50g x100</v>
      </c>
      <c r="AG259" t="str">
        <v>Ecoben Minimart-Milo Activ-Go Sachet 400g x 10 + (20g x 10 Free)</v>
      </c>
      <c r="AH259">
        <f t="shared" si="20"/>
        <v>1</v>
      </c>
    </row>
    <row r="260" spans="4:34">
      <c r="D260" t="str">
        <v>Promasidor-Loya 320g Refill x 12</v>
      </c>
      <c r="AD260" t="str">
        <v>Rodam Enterprises</v>
      </c>
      <c r="AE260" t="str">
        <v>Milo Activ-Go Sachet 400g x 10 + (20g x 10 Free)</v>
      </c>
      <c r="AF260" t="str">
        <f t="shared" si="19"/>
        <v>Rodam Enterprises-Milo Activ-Go Sachet 400g x 10 + (20g x 10 Free)</v>
      </c>
      <c r="AG260" t="str">
        <v>Ecoben Minimart-Peak Evap Filled 160g x 24</v>
      </c>
      <c r="AH260">
        <f t="shared" si="20"/>
        <v>1</v>
      </c>
    </row>
    <row r="261" spans="4:34">
      <c r="D261" t="str">
        <v>Arla Foods-Dano Cool Cow Refill 350g x 12</v>
      </c>
      <c r="AD261" t="str">
        <v>Rodam Enterprises</v>
      </c>
      <c r="AE261" t="str">
        <v>Milo Activ-Go Sachet 400g x 10 + (20g x 10 Free)</v>
      </c>
      <c r="AF261" t="str">
        <f t="shared" si="19"/>
        <v>Rodam Enterprises-Milo Activ-Go Sachet 400g x 10 + (20g x 10 Free)</v>
      </c>
      <c r="AG261" t="str">
        <v>Heritage Steve Super Minimarts-Cadbury Bournvita Refill 500g x 12</v>
      </c>
      <c r="AH261">
        <f t="shared" si="20"/>
        <v>1</v>
      </c>
    </row>
    <row r="262" spans="4:34">
      <c r="D262" t="str">
        <v>Arla Foods-Dano Cool Cow Refill 350g x 12</v>
      </c>
      <c r="AD262" t="str">
        <v>Rodam Enterprises</v>
      </c>
      <c r="AE262" t="str">
        <v>Nestle Golden Morn 450g x 12</v>
      </c>
      <c r="AF262" t="str">
        <f t="shared" si="19"/>
        <v>Rodam Enterprises-Nestle Golden Morn 450g x 12</v>
      </c>
      <c r="AG262" t="str">
        <v>Heritage Steve Super Minimarts-Cadbury Bournvita Sachet 20g x 200</v>
      </c>
      <c r="AH262">
        <f t="shared" si="20"/>
        <v>1</v>
      </c>
    </row>
    <row r="263" spans="4:34">
      <c r="D263" t="str">
        <v>Promasidor-Cowbell Chocolate Sachet 20g x 26 x 10</v>
      </c>
      <c r="AD263" t="str">
        <v>Grandy Minimarts</v>
      </c>
      <c r="AE263" t="str">
        <v>Nibit Mini Snacks Milky Cookies 60g x 72</v>
      </c>
      <c r="AF263" t="str">
        <f t="shared" ref="AF263:AF326" si="21">AD263 &amp; "-" &amp; AE263</f>
        <v>Grandy Minimarts-Nibit Mini Snacks Milky Cookies 60g x 72</v>
      </c>
      <c r="AG263" t="str">
        <v>Heritage Steve Super Minimarts-Dano Cool Cow Refill 800g x 12</v>
      </c>
      <c r="AH263">
        <f t="shared" ref="AH263:AH326" si="22">COUNTIF($AF$6:$AF$2051,AG263)</f>
        <v>1</v>
      </c>
    </row>
    <row r="264" spans="4:34">
      <c r="D264" t="str">
        <v>Promasidor-Cowbell Sachet 12g x 200</v>
      </c>
      <c r="AD264" t="str">
        <v>Hi Mart Minimart</v>
      </c>
      <c r="AE264" t="str">
        <v>Dano Cool Cow Refill 350g x 12</v>
      </c>
      <c r="AF264" t="str">
        <f t="shared" si="21"/>
        <v>Hi Mart Minimart-Dano Cool Cow Refill 350g x 12</v>
      </c>
      <c r="AG264" t="str">
        <v>Heritage Steve Super Minimarts-DANO FULL CREAM 12 X 800G</v>
      </c>
      <c r="AH264">
        <f t="shared" si="22"/>
        <v>1</v>
      </c>
    </row>
    <row r="265" spans="4:34">
      <c r="D265" t="str">
        <v>Nasco-Nasco Cornflakes Original Sachet 30g x 36</v>
      </c>
      <c r="AD265" t="str">
        <v>Hi Mart Minimart</v>
      </c>
      <c r="AE265" t="str">
        <v>Nestle Golden Morn 450g x 12</v>
      </c>
      <c r="AF265" t="str">
        <f t="shared" si="21"/>
        <v>Hi Mart Minimart-Nestle Golden Morn 450g x 12</v>
      </c>
      <c r="AG265" t="str">
        <v>Heritage Steve Super Minimarts-Milo Activ-Go Sachet 400g x 10 + (20g x 10 Free)</v>
      </c>
      <c r="AH265">
        <f t="shared" si="22"/>
        <v>1</v>
      </c>
    </row>
    <row r="266" spans="4:34">
      <c r="D266" t="str">
        <v>FrieslandCampina WAMCO Nigeria-Peak Nig Tray 160g x 24</v>
      </c>
      <c r="AD266" t="str">
        <v>Francisco</v>
      </c>
      <c r="AE266" t="str">
        <v>Milo Activ-Go Sachet 400g x 10 + (20g x 10 Free)</v>
      </c>
      <c r="AF266" t="str">
        <f t="shared" si="21"/>
        <v>Francisco-Milo Activ-Go Sachet 400g x 10 + (20g x 10 Free)</v>
      </c>
      <c r="AG266" t="str">
        <v>Heritage Steve Super Minimarts-Nestle Golden Morn 450g x 12</v>
      </c>
      <c r="AH266">
        <f t="shared" si="22"/>
        <v>1</v>
      </c>
    </row>
    <row r="267" spans="4:34">
      <c r="D267" t="str">
        <v>GB Foods-BAMA MAYONNAISE FL.OZ 909ML JARS X 12</v>
      </c>
      <c r="AD267" t="str">
        <v>Francisco</v>
      </c>
      <c r="AE267" t="str">
        <v>Cadbury Bournvita Refill 500g x 12</v>
      </c>
      <c r="AF267" t="str">
        <f t="shared" si="21"/>
        <v>Francisco-Cadbury Bournvita Refill 500g x 12</v>
      </c>
      <c r="AG267" t="str">
        <v>Heritage Steve Super Minimarts-Milo 1kg x 6 Tin</v>
      </c>
      <c r="AH267">
        <f t="shared" si="22"/>
        <v>1</v>
      </c>
    </row>
    <row r="268" spans="4:34">
      <c r="D268" t="str">
        <v>Nestle Nigeria Plc-Milo Sachet 20g x 240</v>
      </c>
      <c r="AD268" t="str">
        <v>Madam Wisdom Minimart</v>
      </c>
      <c r="AE268" t="str">
        <v>Bama Mayonnaise (Pet) 8Oz x 12 (226 ML)</v>
      </c>
      <c r="AF268" t="str">
        <f t="shared" si="21"/>
        <v>Madam Wisdom Minimart-Bama Mayonnaise (Pet) 8Oz x 12 (226 ML)</v>
      </c>
      <c r="AG268" t="str">
        <v>Heritage Steve Super Minimarts-Nescafé Breakfast 3 in 1 (36 x 8) 32g</v>
      </c>
      <c r="AH268">
        <f t="shared" si="22"/>
        <v>1</v>
      </c>
    </row>
    <row r="269" spans="4:34">
      <c r="D269" t="str">
        <v>Fastizers Food Confectionery-Nibit Mini Snacks Milky Cookies 60g x 72</v>
      </c>
      <c r="AD269" t="str">
        <v>Madam Wisdom Minimart</v>
      </c>
      <c r="AE269" t="str">
        <v>Peak Nig Tray 160g x 24</v>
      </c>
      <c r="AF269" t="str">
        <f t="shared" si="21"/>
        <v>Madam Wisdom Minimart-Peak Nig Tray 160g x 24</v>
      </c>
      <c r="AG269" t="str">
        <v>Heritage Steve Super Minimarts-Nasco Coco Pops 32g x 36</v>
      </c>
      <c r="AH269">
        <f t="shared" si="22"/>
        <v>1</v>
      </c>
    </row>
    <row r="270" spans="4:34">
      <c r="D270" t="str">
        <v>Nasco-Nasco Cornflakes Original Sachet 30g x 36</v>
      </c>
      <c r="AD270" t="str">
        <v>Rafat Minimart</v>
      </c>
      <c r="AE270" t="str">
        <v>Milo Sachet 20g x 240</v>
      </c>
      <c r="AF270" t="str">
        <f t="shared" si="21"/>
        <v>Rafat Minimart-Milo Sachet 20g x 240</v>
      </c>
      <c r="AG270" t="str">
        <v>Heritage Steve Super Minimarts-Nasco Original Cornflakes 350g x 10</v>
      </c>
      <c r="AH270">
        <f t="shared" si="22"/>
        <v>1</v>
      </c>
    </row>
    <row r="271" spans="4:34">
      <c r="D271" t="str">
        <v>Nestle Nigeria Plc-Golden Morn 50g x100</v>
      </c>
      <c r="AD271" t="str">
        <v>Iyawo Minimart</v>
      </c>
      <c r="AE271" t="str">
        <v>Milo Activ-Go Sachet 400g x 10 + (20g x 10 Free)</v>
      </c>
      <c r="AF271" t="str">
        <f t="shared" si="21"/>
        <v>Iyawo Minimart-Milo Activ-Go Sachet 400g x 10 + (20g x 10 Free)</v>
      </c>
      <c r="AG271" t="str">
        <v>Heritage Steve Super Minimarts-Checkers Custard Powder Vanilla Flavour 400g Refill</v>
      </c>
      <c r="AH271">
        <f t="shared" si="22"/>
        <v>1</v>
      </c>
    </row>
    <row r="272" spans="4:34">
      <c r="D272" t="str">
        <v>Nestle Nigeria Plc-Milo Activ-Go Sachet 400g x 10 + (20g x 10 Free)</v>
      </c>
      <c r="AD272" t="str">
        <v>Iyawo Minimart</v>
      </c>
      <c r="AE272" t="str">
        <v>Nestle Golden Morn 450g x 12</v>
      </c>
      <c r="AF272" t="str">
        <f t="shared" si="21"/>
        <v>Iyawo Minimart-Nestle Golden Morn 450g x 12</v>
      </c>
      <c r="AG272" t="str">
        <v>Simple N sweet foods-BAMA MAYONNAISE FL.OZ 909ML JARS X 12</v>
      </c>
      <c r="AH272">
        <f t="shared" si="22"/>
        <v>1</v>
      </c>
    </row>
    <row r="273" spans="4:34">
      <c r="D273" t="str">
        <v>Nestle Nigeria Plc-Milo Activ-Go Sachet 400g x 10 + (20g x 10 Free)</v>
      </c>
      <c r="AD273" t="str">
        <v>Iyawo Minimart</v>
      </c>
      <c r="AE273" t="str">
        <v>Cadbury Bournvita Sachet 20g x 200</v>
      </c>
      <c r="AF273" t="str">
        <f t="shared" si="21"/>
        <v>Iyawo Minimart-Cadbury Bournvita Sachet 20g x 200</v>
      </c>
      <c r="AG273" t="str">
        <v>Simple N sweet foods-Cadbury Bournvita Refill 500g x 12</v>
      </c>
      <c r="AH273">
        <f t="shared" si="22"/>
        <v>1</v>
      </c>
    </row>
    <row r="274" spans="4:34">
      <c r="D274" t="str">
        <v>Nestle Nigeria Plc-Nestle Golden Morn 450g x 12</v>
      </c>
      <c r="AD274" t="str">
        <v>Suncomm Minimarts</v>
      </c>
      <c r="AE274" t="str">
        <v>Cowbell Coffee 20g Sachet x 200</v>
      </c>
      <c r="AF274" t="str">
        <f t="shared" si="21"/>
        <v>Suncomm Minimarts-Cowbell Coffee 20g Sachet x 200</v>
      </c>
      <c r="AG274" t="str">
        <v>Simple N sweet foods-Cadbury Bournvita Sachet 20g x 200</v>
      </c>
      <c r="AH274">
        <f t="shared" si="22"/>
        <v>1</v>
      </c>
    </row>
    <row r="275" spans="4:34">
      <c r="D275" t="str">
        <v>Fastizers Food Confectionery-Nibit Mini Snacks Milky Cookies 60g x 72</v>
      </c>
      <c r="AD275" t="str">
        <v>Suncomm Minimarts</v>
      </c>
      <c r="AE275" t="str">
        <v>Cowbell Chocolate Sachet 20g x 26 x 10</v>
      </c>
      <c r="AF275" t="str">
        <f t="shared" si="21"/>
        <v>Suncomm Minimarts-Cowbell Chocolate Sachet 20g x 26 x 10</v>
      </c>
      <c r="AG275" t="str">
        <v>Simple N sweet foods-Checkers Custard Powder Vanilla Flavour 400g Refill</v>
      </c>
      <c r="AH275">
        <f t="shared" si="22"/>
        <v>1</v>
      </c>
    </row>
    <row r="276" spans="4:34">
      <c r="D276" t="str">
        <v>Arla Foods-Dano Cool Cow Refill 350g x 12</v>
      </c>
      <c r="AD276" t="str">
        <v>Suncomm Minimarts</v>
      </c>
      <c r="AE276" t="str">
        <v>Nibit Mini Snacks Milky Cookies 60g x 72</v>
      </c>
      <c r="AF276" t="str">
        <f t="shared" si="21"/>
        <v>Suncomm Minimarts-Nibit Mini Snacks Milky Cookies 60g x 72</v>
      </c>
      <c r="AG276" t="str">
        <v>Simple N sweet foods-Dano Cool Cow Sachet 150g x 36</v>
      </c>
      <c r="AH276">
        <f t="shared" si="22"/>
        <v>1</v>
      </c>
    </row>
    <row r="277" spans="4:34">
      <c r="D277" t="str">
        <v>Nestle Nigeria Plc-Nestle Golden Morn 450g x 12</v>
      </c>
      <c r="AD277" t="str">
        <v>Suncomm Minimarts</v>
      </c>
      <c r="AE277" t="str">
        <v>Nibit Mini Snacks Chocolate Cookies 60g x 72</v>
      </c>
      <c r="AF277" t="str">
        <f t="shared" si="21"/>
        <v>Suncomm Minimarts-Nibit Mini Snacks Chocolate Cookies 60g x 72</v>
      </c>
      <c r="AG277" t="str">
        <v>Simple N sweet foods-Dano Cool Cow Choco Sachet 18g x 250</v>
      </c>
      <c r="AH277">
        <f t="shared" si="22"/>
        <v>1</v>
      </c>
    </row>
    <row r="278" spans="4:34">
      <c r="D278" t="str">
        <v>Nestle Nigeria Plc-Milo Activ-Go Sachet 400g x 10 + (20g x 10 Free)</v>
      </c>
      <c r="AD278" t="str">
        <v>Domec Minimart 2</v>
      </c>
      <c r="AE278" t="str">
        <v>Milo 1kg x 6 Tin</v>
      </c>
      <c r="AF278" t="str">
        <f t="shared" si="21"/>
        <v>Domec Minimart 2-Milo 1kg x 6 Tin</v>
      </c>
      <c r="AG278" t="str">
        <v>Simple N sweet foods-DANO FULL CREAM 12 X 350G</v>
      </c>
      <c r="AH278">
        <f t="shared" si="22"/>
        <v>1</v>
      </c>
    </row>
    <row r="279" spans="4:34">
      <c r="D279" t="str">
        <v>Cadbury Nigeria Plc-Cadbury Bournvita Refill 500g x 12</v>
      </c>
      <c r="AD279" t="str">
        <v>Domec Minimart 2</v>
      </c>
      <c r="AE279" t="str">
        <v>Milo 12 x 500g Tin</v>
      </c>
      <c r="AF279" t="str">
        <f t="shared" si="21"/>
        <v>Domec Minimart 2-Milo 12 x 500g Tin</v>
      </c>
      <c r="AG279" t="str">
        <v>Simple N sweet foods-Cowbell Chocolate Sachet 20g x 26 x 10</v>
      </c>
      <c r="AH279">
        <f t="shared" si="22"/>
        <v>1</v>
      </c>
    </row>
    <row r="280" spans="4:34">
      <c r="D280" t="str">
        <v>GB Foods-Bama Mayonnaise (Pet) 8Oz x 12 (226 ML)</v>
      </c>
      <c r="AD280" t="str">
        <v>Domec Minimart 2</v>
      </c>
      <c r="AE280" t="str">
        <v>Three Crowns Instant Filled Milk Powder Sachet 320g x 12</v>
      </c>
      <c r="AF280" t="str">
        <f t="shared" si="21"/>
        <v>Domec Minimart 2-Three Crowns Instant Filled Milk Powder Sachet 320g x 12</v>
      </c>
      <c r="AG280" t="str">
        <v>Simple N sweet foods-Cowbell Coffee 20g Sachet x 200</v>
      </c>
      <c r="AH280">
        <f t="shared" si="22"/>
        <v>1</v>
      </c>
    </row>
    <row r="281" spans="4:34">
      <c r="D281" t="str">
        <v>FrieslandCampina WAMCO Nigeria-Peak Nig Tray 160g x 24</v>
      </c>
      <c r="AD281" t="str">
        <v>De Young Minimarts</v>
      </c>
      <c r="AE281" t="str">
        <v>Nasco Cornflakes Original Sachet 30g x 36</v>
      </c>
      <c r="AF281" t="str">
        <f t="shared" si="21"/>
        <v>De Young Minimarts-Nasco Cornflakes Original Sachet 30g x 36</v>
      </c>
      <c r="AG281" t="str">
        <v>Simple N sweet foods-Cowbell Sachet 12g x 200</v>
      </c>
      <c r="AH281">
        <f t="shared" si="22"/>
        <v>1</v>
      </c>
    </row>
    <row r="282" spans="4:34">
      <c r="D282" t="str">
        <v>Nestle Nigeria Plc-Milo Sachet 20g x 240</v>
      </c>
      <c r="AD282" t="str">
        <v>AbolOla Minimarts</v>
      </c>
      <c r="AE282" t="str">
        <v>Cowbell Chocolate Sachet 20g x 26 x 10</v>
      </c>
      <c r="AF282" t="str">
        <f t="shared" si="21"/>
        <v>AbolOla Minimarts-Cowbell Chocolate Sachet 20g x 26 x 10</v>
      </c>
      <c r="AG282" t="str">
        <v>Simple N sweet foods-Loya 320g Refill x 12</v>
      </c>
      <c r="AH282">
        <f t="shared" si="22"/>
        <v>1</v>
      </c>
    </row>
    <row r="283" spans="4:34">
      <c r="D283" t="str">
        <v>Nestle Nigeria Plc-Milo Activ-Go Sachet 400g x 10 + (20g x 10 Free)</v>
      </c>
      <c r="AD283" t="str">
        <v>AbolOla Minimarts</v>
      </c>
      <c r="AE283" t="str">
        <v>Cowbell Coffee 20g Sachet x 200</v>
      </c>
      <c r="AF283" t="str">
        <f t="shared" si="21"/>
        <v>AbolOla Minimarts-Cowbell Coffee 20g Sachet x 200</v>
      </c>
      <c r="AG283" t="str">
        <v>Simple N sweet foods-Mac Crunchy Chocolate Coated Wafer 20g x 80</v>
      </c>
      <c r="AH283">
        <f t="shared" si="22"/>
        <v>1</v>
      </c>
    </row>
    <row r="284" spans="4:34">
      <c r="D284" t="str">
        <v>Nestle Nigeria Plc-Nestle Golden Morn 450g x 12</v>
      </c>
      <c r="AD284" t="str">
        <v>AbolOla Minimarts</v>
      </c>
      <c r="AE284" t="str">
        <v>Nasco Cornflakes Original Sachet 30g x 36</v>
      </c>
      <c r="AF284" t="str">
        <f t="shared" si="21"/>
        <v>AbolOla Minimarts-Nasco Cornflakes Original Sachet 30g x 36</v>
      </c>
      <c r="AG284" t="str">
        <v>Simple N sweet foods-Mac Max Vanilla Wafer 15g x 120</v>
      </c>
      <c r="AH284">
        <f t="shared" si="22"/>
        <v>1</v>
      </c>
    </row>
    <row r="285" spans="4:34">
      <c r="D285" t="str">
        <v>Cadbury Nigeria Plc-Cadbury Bournvita Sachet 20g x 200</v>
      </c>
      <c r="AD285" t="str">
        <v>Rodam Enterprises</v>
      </c>
      <c r="AE285" t="str">
        <v>Milo Sachet 20g x 240</v>
      </c>
      <c r="AF285" t="str">
        <f t="shared" si="21"/>
        <v>Rodam Enterprises-Milo Sachet 20g x 240</v>
      </c>
      <c r="AG285" t="str">
        <v>Simple N sweet foods-Milo 1kg x 6 Tin</v>
      </c>
      <c r="AH285">
        <f t="shared" si="22"/>
        <v>1</v>
      </c>
    </row>
    <row r="286" spans="4:34">
      <c r="D286" t="str">
        <v>Promasidor-Cowbell Coffee 20g Sachet x 200</v>
      </c>
      <c r="AD286" t="str">
        <v>Rodam Enterprises</v>
      </c>
      <c r="AE286" t="str">
        <v>Milo Sachet 20g x 240</v>
      </c>
      <c r="AF286" t="str">
        <f t="shared" si="21"/>
        <v>Rodam Enterprises-Milo Sachet 20g x 240</v>
      </c>
      <c r="AG286" t="str">
        <v>Simple N sweet foods-Milo Activ-Go Sachet 400g x 10 + (20g x 10 Free)</v>
      </c>
      <c r="AH286">
        <f t="shared" si="22"/>
        <v>1</v>
      </c>
    </row>
    <row r="287" spans="4:34">
      <c r="D287" t="str">
        <v>Promasidor-Cowbell Chocolate Sachet 20g x 26 x 10</v>
      </c>
      <c r="AD287" t="str">
        <v>Fortune Supermarket</v>
      </c>
      <c r="AE287" t="str">
        <v>Three Crowns Instant Filled Milk Powder Sachet 320g x 12</v>
      </c>
      <c r="AF287" t="str">
        <f t="shared" si="21"/>
        <v>Fortune Supermarket-Three Crowns Instant Filled Milk Powder Sachet 320g x 12</v>
      </c>
      <c r="AG287" t="str">
        <v>Simple N sweet foods-Peak Evap Filled 160g x 24</v>
      </c>
      <c r="AH287">
        <f t="shared" si="22"/>
        <v>1</v>
      </c>
    </row>
    <row r="288" spans="4:34">
      <c r="D288" t="str">
        <v>Fastizers Food Confectionery-Nibit Mini Snacks Milky Cookies 60g x 72</v>
      </c>
      <c r="AD288" t="str">
        <v>Morfas Minimart</v>
      </c>
      <c r="AE288" t="str">
        <v>Cadbury Bournvita Sachet 20g x 200</v>
      </c>
      <c r="AF288" t="str">
        <f t="shared" si="21"/>
        <v>Morfas Minimart-Cadbury Bournvita Sachet 20g x 200</v>
      </c>
      <c r="AG288" t="str">
        <v>Simple N sweet foods-Peak Nig Tray 170g x 48</v>
      </c>
      <c r="AH288">
        <f t="shared" si="22"/>
        <v>1</v>
      </c>
    </row>
    <row r="289" spans="4:34">
      <c r="D289" t="str">
        <v>Fastizers Food Confectionery-Nibit Mini Snacks Chocolate Cookies 60g x 72</v>
      </c>
      <c r="AD289" t="str">
        <v>TASUDON MinimartS</v>
      </c>
      <c r="AE289" t="str">
        <v>Nasco Shortcake 120g  x 36</v>
      </c>
      <c r="AF289" t="str">
        <f t="shared" si="21"/>
        <v>TASUDON MinimartS-Nasco Shortcake 120g  x 36</v>
      </c>
      <c r="AG289" t="str">
        <v>Simple N sweet foods-Three Crowns Instant Filled Milk Powder Sachet 320g x 12</v>
      </c>
      <c r="AH289">
        <f t="shared" si="22"/>
        <v>1</v>
      </c>
    </row>
    <row r="290" spans="4:34">
      <c r="D290" t="str">
        <v>Nestle Nigeria Plc-Milo 1kg x 6 Tin</v>
      </c>
      <c r="AD290" t="str">
        <v>TASUDON MinimartS</v>
      </c>
      <c r="AE290" t="str">
        <v>Milo Sachet 20g x 240</v>
      </c>
      <c r="AF290" t="str">
        <f t="shared" si="21"/>
        <v>TASUDON MinimartS-Milo Sachet 20g x 240</v>
      </c>
      <c r="AG290" t="str">
        <v>Simple N sweet foods-Nasco Coco Pops 32g x 36</v>
      </c>
      <c r="AH290">
        <f t="shared" si="22"/>
        <v>1</v>
      </c>
    </row>
    <row r="291" spans="4:34">
      <c r="D291" t="str">
        <v>Nestle Nigeria Plc-Milo 12 x 500g Tin</v>
      </c>
      <c r="AD291" t="str">
        <v>Ecoben Minimart</v>
      </c>
      <c r="AE291" t="str">
        <v>HOLLANDIA EVAP MILK 50ML x 48</v>
      </c>
      <c r="AF291" t="str">
        <f t="shared" si="21"/>
        <v>Ecoben Minimart-HOLLANDIA EVAP MILK 50ML x 48</v>
      </c>
      <c r="AG291" t="str">
        <v>Simple N sweet foods-Nasco Cornflakes Original Sachet 30g x 36</v>
      </c>
      <c r="AH291">
        <f t="shared" si="22"/>
        <v>1</v>
      </c>
    </row>
    <row r="292" spans="4:34">
      <c r="D292" t="str">
        <v>FrieslandCampina WAMCO Nigeria-Three Crowns Instant Filled Milk Powder Sachet 320g x 12</v>
      </c>
      <c r="AD292" t="str">
        <v>Ecoben Minimart</v>
      </c>
      <c r="AE292" t="str">
        <v>Milo Activ-Go Sachet 400g x 10 + (20g x 10 Free)</v>
      </c>
      <c r="AF292" t="str">
        <f t="shared" si="21"/>
        <v>Ecoben Minimart-Milo Activ-Go Sachet 400g x 10 + (20g x 10 Free)</v>
      </c>
      <c r="AG292" t="str">
        <v>Simple N sweet foods-Nasco Shortcake 120g  x 36</v>
      </c>
      <c r="AH292">
        <f t="shared" si="22"/>
        <v>1</v>
      </c>
    </row>
    <row r="293" spans="4:34">
      <c r="D293" t="str">
        <v>Nasco-Nasco Cornflakes Original Sachet 30g x 36</v>
      </c>
      <c r="AD293" t="str">
        <v>Ecoben Minimart</v>
      </c>
      <c r="AE293" t="str">
        <v>Peak Evap Filled 160g x 24</v>
      </c>
      <c r="AF293" t="str">
        <f t="shared" si="21"/>
        <v>Ecoben Minimart-Peak Evap Filled 160g x 24</v>
      </c>
      <c r="AG293" t="str">
        <v>Simple N sweet foods-Nibit Mini Snacks Chocolate Cookies 60g x 72</v>
      </c>
      <c r="AH293">
        <f t="shared" si="22"/>
        <v>1</v>
      </c>
    </row>
    <row r="294" spans="4:34">
      <c r="D294" t="str">
        <v>Promasidor-Cowbell Chocolate Sachet 20g x 26 x 10</v>
      </c>
      <c r="AD294" t="str">
        <v>Heritage Steve Super Minimarts</v>
      </c>
      <c r="AE294" t="str">
        <v>Cadbury Bournvita Refill 500g x 12</v>
      </c>
      <c r="AF294" t="str">
        <f t="shared" si="21"/>
        <v>Heritage Steve Super Minimarts-Cadbury Bournvita Refill 500g x 12</v>
      </c>
      <c r="AG294" t="str">
        <v>Simple N sweet foods-Nibit Mini Snacks Milky Cookies 60g x 72</v>
      </c>
      <c r="AH294">
        <f t="shared" si="22"/>
        <v>1</v>
      </c>
    </row>
    <row r="295" spans="4:34">
      <c r="D295" t="str">
        <v>Promasidor-Cowbell Coffee 20g Sachet x 200</v>
      </c>
      <c r="AD295" t="str">
        <v>Heritage Steve Super Minimarts</v>
      </c>
      <c r="AE295" t="str">
        <v>Cadbury Bournvita Sachet 20g x 200</v>
      </c>
      <c r="AF295" t="str">
        <f t="shared" si="21"/>
        <v>Heritage Steve Super Minimarts-Cadbury Bournvita Sachet 20g x 200</v>
      </c>
      <c r="AG295" t="str">
        <v>Metro Minimart-DANO FULL CREAM 12 X 800G</v>
      </c>
      <c r="AH295">
        <f t="shared" si="22"/>
        <v>3</v>
      </c>
    </row>
    <row r="296" spans="4:34">
      <c r="D296" t="str">
        <v>Nasco-Nasco Cornflakes Original Sachet 30g x 36</v>
      </c>
      <c r="AD296" t="str">
        <v>Heritage Steve Super Minimarts</v>
      </c>
      <c r="AE296" t="str">
        <v>Dano Cool Cow Refill 800g x 12</v>
      </c>
      <c r="AF296" t="str">
        <f t="shared" si="21"/>
        <v>Heritage Steve Super Minimarts-Dano Cool Cow Refill 800g x 12</v>
      </c>
      <c r="AG296" t="str">
        <v>Rodam Enterprises-Hollandia Evap Slim 120g x 24</v>
      </c>
      <c r="AH296">
        <f t="shared" si="22"/>
        <v>4</v>
      </c>
    </row>
    <row r="297" spans="4:34">
      <c r="D297" t="str">
        <v>Nestle Nigeria Plc-Milo Sachet 20g x 240</v>
      </c>
      <c r="AD297" t="str">
        <v>Heritage Steve Super Minimarts</v>
      </c>
      <c r="AE297" t="str">
        <v>DANO FULL CREAM 12 X 800G</v>
      </c>
      <c r="AF297" t="str">
        <f t="shared" si="21"/>
        <v>Heritage Steve Super Minimarts-DANO FULL CREAM 12 X 800G</v>
      </c>
      <c r="AG297" t="str">
        <v>Olaboy Minimart-Hollandia Evap Slim 120g x 24</v>
      </c>
      <c r="AH297">
        <f t="shared" si="22"/>
        <v>2</v>
      </c>
    </row>
    <row r="298" spans="4:34">
      <c r="D298" t="str">
        <v>Nestle Nigeria Plc-Milo Sachet 20g x 240</v>
      </c>
      <c r="AD298" t="str">
        <v>Heritage Steve Super Minimarts</v>
      </c>
      <c r="AE298" t="str">
        <v>Milo Activ-Go Sachet 400g x 10 + (20g x 10 Free)</v>
      </c>
      <c r="AF298" t="str">
        <f t="shared" si="21"/>
        <v>Heritage Steve Super Minimarts-Milo Activ-Go Sachet 400g x 10 + (20g x 10 Free)</v>
      </c>
      <c r="AG298" t="str">
        <v>Madam rahman Minimart-Milo Sachet 20g x 240</v>
      </c>
      <c r="AH298">
        <f t="shared" si="22"/>
        <v>2</v>
      </c>
    </row>
    <row r="299" spans="4:34">
      <c r="D299" t="str">
        <v>FrieslandCampina WAMCO Nigeria-Three Crowns Instant Filled Milk Powder Sachet 320g x 12</v>
      </c>
      <c r="AD299" t="str">
        <v>Heritage Steve Super Minimarts</v>
      </c>
      <c r="AE299" t="str">
        <v>Nestle Golden Morn 450g x 12</v>
      </c>
      <c r="AF299" t="str">
        <f t="shared" si="21"/>
        <v>Heritage Steve Super Minimarts-Nestle Golden Morn 450g x 12</v>
      </c>
      <c r="AG299" t="str">
        <v>Brasq-Milo Sachet 20g x 240</v>
      </c>
      <c r="AH299">
        <f t="shared" si="22"/>
        <v>3</v>
      </c>
    </row>
    <row r="300" spans="4:34">
      <c r="D300" t="str">
        <v>Cadbury Nigeria Plc-Cadbury Bournvita Sachet 20g x 200</v>
      </c>
      <c r="AD300" t="str">
        <v>Heritage Steve Super Minimarts</v>
      </c>
      <c r="AE300" t="str">
        <v>Milo 1kg x 6 Tin</v>
      </c>
      <c r="AF300" t="str">
        <f t="shared" si="21"/>
        <v>Heritage Steve Super Minimarts-Milo 1kg x 6 Tin</v>
      </c>
      <c r="AG300" t="str">
        <v>Brasq-Peak Nig Tray 170g x 48</v>
      </c>
      <c r="AH300">
        <f t="shared" si="22"/>
        <v>2</v>
      </c>
    </row>
    <row r="301" spans="4:34">
      <c r="D301" t="str">
        <v>Nasco-Nasco Shortcake 120g  x 36</v>
      </c>
      <c r="AD301" t="str">
        <v>Heritage Steve Super Minimarts</v>
      </c>
      <c r="AE301" t="str">
        <v>Nescafé Breakfast 3 in 1 (36 x 8) 32g</v>
      </c>
      <c r="AF301" t="str">
        <f t="shared" si="21"/>
        <v>Heritage Steve Super Minimarts-Nescafé Breakfast 3 in 1 (36 x 8) 32g</v>
      </c>
      <c r="AG301" t="str">
        <v>Glory Minimarts-Nestle Golden Morn 450g x 12</v>
      </c>
      <c r="AH301">
        <f t="shared" si="22"/>
        <v>2</v>
      </c>
    </row>
    <row r="302" spans="4:34">
      <c r="D302" t="str">
        <v>Nestle Nigeria Plc-Milo Sachet 20g x 240</v>
      </c>
      <c r="AD302" t="str">
        <v>Heritage Steve Super Minimarts</v>
      </c>
      <c r="AE302" t="str">
        <v>Nasco Coco Pops 32g x 36</v>
      </c>
      <c r="AF302" t="str">
        <f t="shared" si="21"/>
        <v>Heritage Steve Super Minimarts-Nasco Coco Pops 32g x 36</v>
      </c>
      <c r="AG302" t="str">
        <v>Glory Minimarts-Milo Activ-Go Sachet 400g x 10 + (20g x 10 Free)</v>
      </c>
      <c r="AH302">
        <f t="shared" si="22"/>
        <v>1</v>
      </c>
    </row>
    <row r="303" spans="4:34">
      <c r="D303" t="str">
        <v>Chi Nigeria Limited-HOLLANDIA EVAP MILK 50ML x 48</v>
      </c>
      <c r="AD303" t="str">
        <v>Heritage Steve Super Minimarts</v>
      </c>
      <c r="AE303" t="str">
        <v>Nasco Original Cornflakes 350g x 10</v>
      </c>
      <c r="AF303" t="str">
        <f t="shared" si="21"/>
        <v>Heritage Steve Super Minimarts-Nasco Original Cornflakes 350g x 10</v>
      </c>
      <c r="AG303" t="str">
        <v>Glory Minimarts-Nasco Original Cornflakes 350g x 10</v>
      </c>
      <c r="AH303">
        <f t="shared" si="22"/>
        <v>1</v>
      </c>
    </row>
    <row r="304" spans="4:34">
      <c r="D304" t="str">
        <v>Nestle Nigeria Plc-Milo Activ-Go Sachet 400g x 10 + (20g x 10 Free)</v>
      </c>
      <c r="AD304" t="str">
        <v>Heritage Steve Super Minimarts</v>
      </c>
      <c r="AE304" t="str">
        <v>Checkers Custard Powder Vanilla Flavour 400g Refill</v>
      </c>
      <c r="AF304" t="str">
        <f t="shared" si="21"/>
        <v>Heritage Steve Super Minimarts-Checkers Custard Powder Vanilla Flavour 400g Refill</v>
      </c>
      <c r="AG304" t="str">
        <v>Glory Minimarts-Nasco Cornflakes Original Sachet 30g x 36</v>
      </c>
      <c r="AH304">
        <f t="shared" si="22"/>
        <v>1</v>
      </c>
    </row>
    <row r="305" spans="4:34">
      <c r="D305" t="str">
        <v>FrieslandCampina WAMCO Nigeria-Peak Evap Filled 160g x 24</v>
      </c>
      <c r="AD305" t="str">
        <v>Simple N sweet foods</v>
      </c>
      <c r="AE305" t="str">
        <v>BAMA MAYONNAISE FL.OZ 909ML JARS X 12</v>
      </c>
      <c r="AF305" t="str">
        <f t="shared" si="21"/>
        <v>Simple N sweet foods-BAMA MAYONNAISE FL.OZ 909ML JARS X 12</v>
      </c>
      <c r="AG305" t="str">
        <v>Morfas Minimart-Nasco Cornflakes Original Sachet 30g x 36</v>
      </c>
      <c r="AH305">
        <f t="shared" si="22"/>
        <v>2</v>
      </c>
    </row>
    <row r="306" spans="4:34">
      <c r="D306" t="str">
        <v>Cadbury Nigeria Plc-Cadbury Bournvita Refill 500g x 12</v>
      </c>
      <c r="AD306" t="str">
        <v>Simple N sweet foods</v>
      </c>
      <c r="AE306" t="str">
        <v>Cadbury Bournvita Refill 500g x 12</v>
      </c>
      <c r="AF306" t="str">
        <f t="shared" si="21"/>
        <v>Simple N sweet foods-Cadbury Bournvita Refill 500g x 12</v>
      </c>
      <c r="AG306" t="str">
        <v>Morfas Minimart-Nasco Original Cornflakes 500g x 8</v>
      </c>
      <c r="AH306">
        <f t="shared" si="22"/>
        <v>1</v>
      </c>
    </row>
    <row r="307" spans="4:34">
      <c r="D307" t="str">
        <v>Cadbury Nigeria Plc-Cadbury Bournvita Sachet 20g x 200</v>
      </c>
      <c r="AD307" t="str">
        <v>Simple N sweet foods</v>
      </c>
      <c r="AE307" t="str">
        <v>Cadbury Bournvita Sachet 20g x 200</v>
      </c>
      <c r="AF307" t="str">
        <f t="shared" si="21"/>
        <v>Simple N sweet foods-Cadbury Bournvita Sachet 20g x 200</v>
      </c>
      <c r="AG307" t="str">
        <v>Morfas Minimart-Nasco Original Cornflakes 350g x 10</v>
      </c>
      <c r="AH307">
        <f t="shared" si="22"/>
        <v>1</v>
      </c>
    </row>
    <row r="308" spans="4:34">
      <c r="D308" t="str">
        <v>Arla Foods-Dano Cool Cow Refill 800g x 12</v>
      </c>
      <c r="AD308" t="str">
        <v>Simple N sweet foods</v>
      </c>
      <c r="AE308" t="str">
        <v>Checkers Custard Powder Vanilla Flavour 400g Refill</v>
      </c>
      <c r="AF308" t="str">
        <f t="shared" si="21"/>
        <v>Simple N sweet foods-Checkers Custard Powder Vanilla Flavour 400g Refill</v>
      </c>
      <c r="AG308" t="str">
        <v>Mutay Super Store-Milo 12 x 500g Tin</v>
      </c>
      <c r="AH308">
        <f t="shared" si="22"/>
        <v>1</v>
      </c>
    </row>
    <row r="309" spans="4:34">
      <c r="D309" t="str">
        <v>Arla Foods-DANO FULL CREAM 12 X 800G</v>
      </c>
      <c r="AD309" t="str">
        <v>Simple N sweet foods</v>
      </c>
      <c r="AE309" t="str">
        <v>Dano Cool Cow Sachet 150g x 36</v>
      </c>
      <c r="AF309" t="str">
        <f t="shared" si="21"/>
        <v>Simple N sweet foods-Dano Cool Cow Sachet 150g x 36</v>
      </c>
      <c r="AG309" t="str">
        <v>Mutay Super Store-Checkers Custard Powder Vanilla Flavour 400g Refill</v>
      </c>
      <c r="AH309">
        <f t="shared" si="22"/>
        <v>1</v>
      </c>
    </row>
    <row r="310" spans="4:34">
      <c r="D310" t="str">
        <v>Nestle Nigeria Plc-Milo Activ-Go Sachet 400g x 10 + (20g x 10 Free)</v>
      </c>
      <c r="AD310" t="str">
        <v>Simple N sweet foods</v>
      </c>
      <c r="AE310" t="str">
        <v>Dano Cool Cow Choco Sachet 18g x 250</v>
      </c>
      <c r="AF310" t="str">
        <f t="shared" si="21"/>
        <v>Simple N sweet foods-Dano Cool Cow Choco Sachet 18g x 250</v>
      </c>
      <c r="AG310" t="str">
        <v>Mutay Super Store-Milo 1kg x 6 Tin</v>
      </c>
      <c r="AH310">
        <f t="shared" si="22"/>
        <v>1</v>
      </c>
    </row>
    <row r="311" spans="4:34">
      <c r="D311" t="str">
        <v>Nestle Nigeria Plc-Nestle Golden Morn 450g x 12</v>
      </c>
      <c r="AD311" t="str">
        <v>Simple N sweet foods</v>
      </c>
      <c r="AE311" t="str">
        <v>DANO FULL CREAM 12 X 350G</v>
      </c>
      <c r="AF311" t="str">
        <f t="shared" si="21"/>
        <v>Simple N sweet foods-DANO FULL CREAM 12 X 350G</v>
      </c>
      <c r="AG311" t="str">
        <v>Mutay Super Store-Milo Sachet 20g x 240</v>
      </c>
      <c r="AH311">
        <f t="shared" si="22"/>
        <v>1</v>
      </c>
    </row>
    <row r="312" spans="4:34">
      <c r="D312" t="str">
        <v>Nestle Nigeria Plc-Milo 1kg x 6 Tin</v>
      </c>
      <c r="AD312" t="str">
        <v>Simple N sweet foods</v>
      </c>
      <c r="AE312" t="str">
        <v>Cowbell Chocolate Sachet 20g x 26 x 10</v>
      </c>
      <c r="AF312" t="str">
        <f t="shared" si="21"/>
        <v>Simple N sweet foods-Cowbell Chocolate Sachet 20g x 26 x 10</v>
      </c>
      <c r="AG312" t="str">
        <v>Chika Minimart-Cowbell Chocolate Sachet 20g x 26 x 10</v>
      </c>
      <c r="AH312">
        <f t="shared" si="22"/>
        <v>1</v>
      </c>
    </row>
    <row r="313" spans="4:34">
      <c r="D313" t="str">
        <v>Nestle Nigeria Plc-Nescafé Breakfast 3 in 1 (36 x 8) 32g</v>
      </c>
      <c r="AD313" t="str">
        <v>Simple N sweet foods</v>
      </c>
      <c r="AE313" t="str">
        <v>Cowbell Coffee 20g Sachet x 200</v>
      </c>
      <c r="AF313" t="str">
        <f t="shared" si="21"/>
        <v>Simple N sweet foods-Cowbell Coffee 20g Sachet x 200</v>
      </c>
      <c r="AG313" t="str">
        <v>Chika Minimart-Milo Activ-Go Sachet 400g x 10 + (20g x 10 Free)</v>
      </c>
      <c r="AH313">
        <f t="shared" si="22"/>
        <v>1</v>
      </c>
    </row>
    <row r="314" spans="4:34">
      <c r="D314" t="str">
        <v>Nasco-Nasco Coco Pops 32g x 36</v>
      </c>
      <c r="AD314" t="str">
        <v>Simple N sweet foods</v>
      </c>
      <c r="AE314" t="str">
        <v>Cowbell Sachet 12g x 200</v>
      </c>
      <c r="AF314" t="str">
        <f t="shared" si="21"/>
        <v>Simple N sweet foods-Cowbell Sachet 12g x 200</v>
      </c>
      <c r="AG314" t="str">
        <v>Chika Minimart-Nasco Cornflakes Original Sachet 30g x 36</v>
      </c>
      <c r="AH314">
        <f t="shared" si="22"/>
        <v>1</v>
      </c>
    </row>
    <row r="315" spans="4:34">
      <c r="D315" t="str">
        <v>Nasco-Nasco Original Cornflakes 350g x 10</v>
      </c>
      <c r="AD315" t="str">
        <v>Simple N sweet foods</v>
      </c>
      <c r="AE315" t="str">
        <v>Loya 320g Refill x 12</v>
      </c>
      <c r="AF315" t="str">
        <f t="shared" si="21"/>
        <v>Simple N sweet foods-Loya 320g Refill x 12</v>
      </c>
      <c r="AG315" t="str">
        <v>Grandy Minimarts-Milo Sachet 20g x 240</v>
      </c>
      <c r="AH315">
        <f t="shared" si="22"/>
        <v>2</v>
      </c>
    </row>
    <row r="316" spans="4:34">
      <c r="D316" t="str">
        <v>Tradedepot Imported-Checkers Custard Powder Vanilla Flavour 400g Refill</v>
      </c>
      <c r="AD316" t="str">
        <v>Simple N sweet foods</v>
      </c>
      <c r="AE316" t="str">
        <v>Mac Crunchy Chocolate Coated Wafer 20g x 80</v>
      </c>
      <c r="AF316" t="str">
        <f t="shared" si="21"/>
        <v>Simple N sweet foods-Mac Crunchy Chocolate Coated Wafer 20g x 80</v>
      </c>
      <c r="AG316" t="str">
        <v>Isaac Minimarts-Hollandia Evap Slim 190g x 24</v>
      </c>
      <c r="AH316">
        <f t="shared" si="22"/>
        <v>1</v>
      </c>
    </row>
    <row r="317" spans="4:34">
      <c r="D317" t="str">
        <v>GB Foods-BAMA MAYONNAISE FL.OZ 909ML JARS X 12</v>
      </c>
      <c r="AD317" t="str">
        <v>Simple N sweet foods</v>
      </c>
      <c r="AE317" t="str">
        <v>Mac Max Vanilla Wafer 15g x 120</v>
      </c>
      <c r="AF317" t="str">
        <f t="shared" si="21"/>
        <v>Simple N sweet foods-Mac Max Vanilla Wafer 15g x 120</v>
      </c>
      <c r="AG317" t="str">
        <v>Isaac Minimarts-Dano Cool Cow Choco Sachet 18g x 250</v>
      </c>
      <c r="AH317">
        <f t="shared" si="22"/>
        <v>1</v>
      </c>
    </row>
    <row r="318" spans="4:34">
      <c r="D318" t="str">
        <v>Cadbury Nigeria Plc-Cadbury Bournvita Refill 500g x 12</v>
      </c>
      <c r="AD318" t="str">
        <v>Simple N sweet foods</v>
      </c>
      <c r="AE318" t="str">
        <v>Milo 1kg x 6 Tin</v>
      </c>
      <c r="AF318" t="str">
        <f t="shared" si="21"/>
        <v>Simple N sweet foods-Milo 1kg x 6 Tin</v>
      </c>
      <c r="AG318" t="str">
        <v>Funky Minimart-Milo Sachet 20g x 240</v>
      </c>
      <c r="AH318">
        <f t="shared" si="22"/>
        <v>1</v>
      </c>
    </row>
    <row r="319" spans="4:34">
      <c r="D319" t="str">
        <v>Cadbury Nigeria Plc-Cadbury Bournvita Sachet 20g x 200</v>
      </c>
      <c r="AD319" t="str">
        <v>Simple N sweet foods</v>
      </c>
      <c r="AE319" t="str">
        <v>Milo Activ-Go Sachet 400g x 10 + (20g x 10 Free)</v>
      </c>
      <c r="AF319" t="str">
        <f t="shared" si="21"/>
        <v>Simple N sweet foods-Milo Activ-Go Sachet 400g x 10 + (20g x 10 Free)</v>
      </c>
      <c r="AG319" t="str">
        <v>Funky Minimart-Dano Cool Cow Sachet 12g x 260 + 30 Sachet Free</v>
      </c>
      <c r="AH319">
        <f t="shared" si="22"/>
        <v>1</v>
      </c>
    </row>
    <row r="320" spans="4:34">
      <c r="D320" t="str">
        <v>Tradedepot Imported-Checkers Custard Powder Vanilla Flavour 400g Refill</v>
      </c>
      <c r="AD320" t="str">
        <v>Simple N sweet foods</v>
      </c>
      <c r="AE320" t="str">
        <v>Peak Evap Filled 160g x 24</v>
      </c>
      <c r="AF320" t="str">
        <f t="shared" si="21"/>
        <v>Simple N sweet foods-Peak Evap Filled 160g x 24</v>
      </c>
      <c r="AG320" t="str">
        <v>P D Super Store-Cowbell Chocolate Sachet 20g x 26 x 10</v>
      </c>
      <c r="AH320">
        <f t="shared" si="22"/>
        <v>1</v>
      </c>
    </row>
    <row r="321" spans="4:34">
      <c r="D321" t="str">
        <v>Arla Foods-Dano Cool Cow Sachet 150g x 36</v>
      </c>
      <c r="AD321" t="str">
        <v>Simple N sweet foods</v>
      </c>
      <c r="AE321" t="str">
        <v>Peak Nig Tray 170g x 48</v>
      </c>
      <c r="AF321" t="str">
        <f t="shared" si="21"/>
        <v>Simple N sweet foods-Peak Nig Tray 170g x 48</v>
      </c>
      <c r="AG321" t="str">
        <v>P D Super Store-Cowbell Coffee 20g Sachet x 200</v>
      </c>
      <c r="AH321">
        <f t="shared" si="22"/>
        <v>1</v>
      </c>
    </row>
    <row r="322" spans="4:34">
      <c r="D322" t="str">
        <v>Arla Foods-Dano Cool Cow Choco Sachet 18g x 250</v>
      </c>
      <c r="AD322" t="str">
        <v>Simple N sweet foods</v>
      </c>
      <c r="AE322" t="str">
        <v>Three Crowns Instant Filled Milk Powder Sachet 320g x 12</v>
      </c>
      <c r="AF322" t="str">
        <f t="shared" si="21"/>
        <v>Simple N sweet foods-Three Crowns Instant Filled Milk Powder Sachet 320g x 12</v>
      </c>
      <c r="AG322" t="str">
        <v>P D Super Store-Milo Sachet 20g x 240</v>
      </c>
      <c r="AH322">
        <f t="shared" si="22"/>
        <v>1</v>
      </c>
    </row>
    <row r="323" spans="4:34">
      <c r="D323" t="str">
        <v>Arla Foods-DANO FULL CREAM 12 X 350G</v>
      </c>
      <c r="AD323" t="str">
        <v>Simple N sweet foods</v>
      </c>
      <c r="AE323" t="str">
        <v>Nasco Coco Pops 32g x 36</v>
      </c>
      <c r="AF323" t="str">
        <f t="shared" si="21"/>
        <v>Simple N sweet foods-Nasco Coco Pops 32g x 36</v>
      </c>
      <c r="AG323" t="str">
        <v>Bay-on Minimart-Milo Sachet 20g x 240</v>
      </c>
      <c r="AH323">
        <f t="shared" si="22"/>
        <v>1</v>
      </c>
    </row>
    <row r="324" spans="4:34">
      <c r="D324" t="str">
        <v>Promasidor-Cowbell Chocolate Sachet 20g x 26 x 10</v>
      </c>
      <c r="AD324" t="str">
        <v>Simple N sweet foods</v>
      </c>
      <c r="AE324" t="str">
        <v>Nasco Cornflakes Original Sachet 30g x 36</v>
      </c>
      <c r="AF324" t="str">
        <f t="shared" si="21"/>
        <v>Simple N sweet foods-Nasco Cornflakes Original Sachet 30g x 36</v>
      </c>
      <c r="AG324" t="str">
        <v>Alhaja Eggs-Nestle Golden Morn 900g</v>
      </c>
      <c r="AH324">
        <f t="shared" si="22"/>
        <v>1</v>
      </c>
    </row>
    <row r="325" spans="4:34">
      <c r="D325" t="str">
        <v>Promasidor-Cowbell Coffee 20g Sachet x 200</v>
      </c>
      <c r="AD325" t="str">
        <v>Simple N sweet foods</v>
      </c>
      <c r="AE325" t="str">
        <v>Nasco Shortcake 120g  x 36</v>
      </c>
      <c r="AF325" t="str">
        <f t="shared" si="21"/>
        <v>Simple N sweet foods-Nasco Shortcake 120g  x 36</v>
      </c>
      <c r="AG325" t="str">
        <v>Alhaja Eggs-Nestle Golden Morn 450g x 12</v>
      </c>
      <c r="AH325">
        <f t="shared" si="22"/>
        <v>1</v>
      </c>
    </row>
    <row r="326" spans="4:34">
      <c r="D326" t="str">
        <v>Promasidor-Cowbell Sachet 12g x 200</v>
      </c>
      <c r="AD326" t="str">
        <v>Simple N sweet foods</v>
      </c>
      <c r="AE326" t="str">
        <v>Nibit Mini Snacks Chocolate Cookies 60g x 72</v>
      </c>
      <c r="AF326" t="str">
        <f t="shared" si="21"/>
        <v>Simple N sweet foods-Nibit Mini Snacks Chocolate Cookies 60g x 72</v>
      </c>
      <c r="AG326" t="str">
        <v>Alhaja Eggs-Milo Sachet 20g x 240</v>
      </c>
      <c r="AH326">
        <f t="shared" si="22"/>
        <v>1</v>
      </c>
    </row>
    <row r="327" spans="4:34">
      <c r="D327" t="str">
        <v>Promasidor-Loya 320g Refill x 12</v>
      </c>
      <c r="AD327" t="str">
        <v>Simple N sweet foods</v>
      </c>
      <c r="AE327" t="str">
        <v>Nibit Mini Snacks Milky Cookies 60g x 72</v>
      </c>
      <c r="AF327" t="str">
        <f t="shared" ref="AF327:AF390" si="23">AD327 &amp; "-" &amp; AE327</f>
        <v>Simple N sweet foods-Nibit Mini Snacks Milky Cookies 60g x 72</v>
      </c>
      <c r="AG327" t="str">
        <v>Alhaja Eggs-Peak Nig Tray 170g x 48</v>
      </c>
      <c r="AH327">
        <f t="shared" ref="AH327:AH390" si="24">COUNTIF($AF$6:$AF$2051,AG327)</f>
        <v>1</v>
      </c>
    </row>
    <row r="328" spans="4:34">
      <c r="D328" t="str">
        <v>Mikano Intl Limited-Mac Crunchy Chocolate Coated Wafer 20g x 80</v>
      </c>
      <c r="AD328" t="str">
        <v>Metro Minimart</v>
      </c>
      <c r="AE328" t="str">
        <v>DANO FULL CREAM 12 X 800G</v>
      </c>
      <c r="AF328" t="str">
        <f t="shared" si="23"/>
        <v>Metro Minimart-DANO FULL CREAM 12 X 800G</v>
      </c>
      <c r="AG328" t="str">
        <v>Emmacity Holdings Minimarts-MistaChoco and Sistachoco Promo Pack 15g x 50</v>
      </c>
      <c r="AH328">
        <f t="shared" si="24"/>
        <v>1</v>
      </c>
    </row>
    <row r="329" spans="4:34">
      <c r="D329" t="str">
        <v>Mikano Intl Limited-Mac Max Vanilla Wafer 15g x 120</v>
      </c>
      <c r="AD329" t="str">
        <v>Rodam Enterprises</v>
      </c>
      <c r="AE329" t="str">
        <v>Hollandia Evap Slim 120g x 24</v>
      </c>
      <c r="AF329" t="str">
        <f t="shared" si="23"/>
        <v>Rodam Enterprises-Hollandia Evap Slim 120g x 24</v>
      </c>
      <c r="AG329" t="str">
        <v>Emmacity Holdings Minimarts-One Free Hanger of MistaChoco</v>
      </c>
      <c r="AH329">
        <f t="shared" si="24"/>
        <v>1</v>
      </c>
    </row>
    <row r="330" spans="4:34">
      <c r="D330" t="str">
        <v>Nestle Nigeria Plc-Milo 1kg x 6 Tin</v>
      </c>
      <c r="AD330" t="str">
        <v>Olaboy Minimart</v>
      </c>
      <c r="AE330" t="str">
        <v>Hollandia Evap Slim 120g x 24</v>
      </c>
      <c r="AF330" t="str">
        <f t="shared" si="23"/>
        <v>Olaboy Minimart-Hollandia Evap Slim 120g x 24</v>
      </c>
      <c r="AG330" t="str">
        <v>Champion Minimart-MistaChoco and Sistachoco Promo Pack 15g x 50</v>
      </c>
      <c r="AH330">
        <f t="shared" si="24"/>
        <v>1</v>
      </c>
    </row>
    <row r="331" spans="4:34">
      <c r="D331" t="str">
        <v>Nestle Nigeria Plc-Milo Activ-Go Sachet 400g x 10 + (20g x 10 Free)</v>
      </c>
      <c r="AD331" t="str">
        <v>Madam rahman Minimart</v>
      </c>
      <c r="AE331" t="str">
        <v>Milo Sachet 20g x 240</v>
      </c>
      <c r="AF331" t="str">
        <f t="shared" si="23"/>
        <v>Madam rahman Minimart-Milo Sachet 20g x 240</v>
      </c>
      <c r="AG331" t="str">
        <v>Iya Lekan Minimart-MistaChoco and Sistachoco Promo Pack 15g x 50</v>
      </c>
      <c r="AH331">
        <f t="shared" si="24"/>
        <v>1</v>
      </c>
    </row>
    <row r="332" spans="4:34">
      <c r="D332" t="str">
        <v>FrieslandCampina WAMCO Nigeria-Peak Evap Filled 160g x 24</v>
      </c>
      <c r="AD332" t="str">
        <v>Brasq</v>
      </c>
      <c r="AE332" t="str">
        <v>Milo Sachet 20g x 240</v>
      </c>
      <c r="AF332" t="str">
        <f t="shared" si="23"/>
        <v>Brasq-Milo Sachet 20g x 240</v>
      </c>
      <c r="AG332" t="str">
        <v>Fairmoon Supermarket-MistaChoco and Sistachoco Promo Pack 15g x 50</v>
      </c>
      <c r="AH332">
        <f t="shared" si="24"/>
        <v>1</v>
      </c>
    </row>
    <row r="333" spans="4:34">
      <c r="D333" t="str">
        <v>FrieslandCampina WAMCO Nigeria-Peak Nig Tray 170g x 48</v>
      </c>
      <c r="AD333" t="str">
        <v>Brasq</v>
      </c>
      <c r="AE333" t="str">
        <v>Peak Nig Tray 170g x 48</v>
      </c>
      <c r="AF333" t="str">
        <f t="shared" si="23"/>
        <v>Brasq-Peak Nig Tray 170g x 48</v>
      </c>
      <c r="AG333" t="str">
        <v>Hi Mart Minimart-Cowbell Chocolate Sachet 20g x 26 x 10</v>
      </c>
      <c r="AH333">
        <f t="shared" si="24"/>
        <v>1</v>
      </c>
    </row>
    <row r="334" spans="4:34">
      <c r="D334" t="str">
        <v>FrieslandCampina WAMCO Nigeria-Three Crowns Instant Filled Milk Powder Sachet 320g x 12</v>
      </c>
      <c r="AD334" t="str">
        <v>Glory Minimarts</v>
      </c>
      <c r="AE334" t="str">
        <v>Nestle Golden Morn 450g x 12</v>
      </c>
      <c r="AF334" t="str">
        <f t="shared" si="23"/>
        <v>Glory Minimarts-Nestle Golden Morn 450g x 12</v>
      </c>
      <c r="AG334" t="str">
        <v>Madam Chibuike-Milo Activ-Go Sachet (800g + 100g Free) x 6</v>
      </c>
      <c r="AH334">
        <f t="shared" si="24"/>
        <v>1</v>
      </c>
    </row>
    <row r="335" spans="4:34">
      <c r="D335" t="str">
        <v>Nasco-Nasco Coco Pops 32g x 36</v>
      </c>
      <c r="AD335" t="str">
        <v>Glory Minimarts</v>
      </c>
      <c r="AE335" t="str">
        <v>Milo Activ-Go Sachet 400g x 10 + (20g x 10 Free)</v>
      </c>
      <c r="AF335" t="str">
        <f t="shared" si="23"/>
        <v>Glory Minimarts-Milo Activ-Go Sachet 400g x 10 + (20g x 10 Free)</v>
      </c>
      <c r="AG335" t="str">
        <v>Madam Chibuike-Milo Sachet 20g x 240</v>
      </c>
      <c r="AH335">
        <f t="shared" si="24"/>
        <v>1</v>
      </c>
    </row>
    <row r="336" spans="4:34">
      <c r="D336" t="str">
        <v>Nasco-Nasco Cornflakes Original Sachet 30g x 36</v>
      </c>
      <c r="AD336" t="str">
        <v>Glory Minimarts</v>
      </c>
      <c r="AE336" t="str">
        <v>Nasco Original Cornflakes 350g x 10</v>
      </c>
      <c r="AF336" t="str">
        <f t="shared" si="23"/>
        <v>Glory Minimarts-Nasco Original Cornflakes 350g x 10</v>
      </c>
      <c r="AG336" t="str">
        <v>Madam Chibuike-DANO FULL CREAM 12 X 350G</v>
      </c>
      <c r="AH336">
        <f t="shared" si="24"/>
        <v>1</v>
      </c>
    </row>
    <row r="337" spans="4:34">
      <c r="D337" t="str">
        <v>Nasco-Nasco Shortcake 120g  x 36</v>
      </c>
      <c r="AD337" t="str">
        <v>Glory Minimarts</v>
      </c>
      <c r="AE337" t="str">
        <v>Nasco Cornflakes Original Sachet 30g x 36</v>
      </c>
      <c r="AF337" t="str">
        <f t="shared" si="23"/>
        <v>Glory Minimarts-Nasco Cornflakes Original Sachet 30g x 36</v>
      </c>
      <c r="AG337" t="str">
        <v>Madam Chibuike-Peak Evap Filled 160g x 24</v>
      </c>
      <c r="AH337">
        <f t="shared" si="24"/>
        <v>1</v>
      </c>
    </row>
    <row r="338" spans="4:34">
      <c r="D338" t="str">
        <v>Fastizers Food Confectionery-Nibit Mini Snacks Chocolate Cookies 60g x 72</v>
      </c>
      <c r="AD338" t="str">
        <v>Morfas Minimart</v>
      </c>
      <c r="AE338" t="str">
        <v>Nasco Cornflakes Original Sachet 30g x 36</v>
      </c>
      <c r="AF338" t="str">
        <f t="shared" si="23"/>
        <v>Morfas Minimart-Nasco Cornflakes Original Sachet 30g x 36</v>
      </c>
      <c r="AG338" t="str">
        <v>Madam Chibuike-Blue Band Spread For Bread 250g x 24</v>
      </c>
      <c r="AH338">
        <f t="shared" si="24"/>
        <v>1</v>
      </c>
    </row>
    <row r="339" spans="4:34">
      <c r="D339" t="str">
        <v>Fastizers Food Confectionery-Nibit Mini Snacks Milky Cookies 60g x 72</v>
      </c>
      <c r="AD339" t="str">
        <v>Morfas Minimart</v>
      </c>
      <c r="AE339" t="str">
        <v>Nasco Original Cornflakes 500g x 8</v>
      </c>
      <c r="AF339" t="str">
        <f t="shared" si="23"/>
        <v>Morfas Minimart-Nasco Original Cornflakes 500g x 8</v>
      </c>
      <c r="AG339" t="str">
        <v>Morfas Minimart-Peak Evap Filled 160g x 24</v>
      </c>
      <c r="AH339">
        <f t="shared" si="24"/>
        <v>1</v>
      </c>
    </row>
    <row r="340" spans="4:34">
      <c r="D340" t="str">
        <v>Arla Foods-DANO FULL CREAM 12 X 800G</v>
      </c>
      <c r="AD340" t="str">
        <v>Morfas Minimart</v>
      </c>
      <c r="AE340" t="str">
        <v>Nasco Original Cornflakes 350g x 10</v>
      </c>
      <c r="AF340" t="str">
        <f t="shared" si="23"/>
        <v>Morfas Minimart-Nasco Original Cornflakes 350g x 10</v>
      </c>
      <c r="AG340" t="str">
        <v>Morfas Minimart-Hollandia Evap Slim 190g x 24</v>
      </c>
      <c r="AH340">
        <f t="shared" si="24"/>
        <v>1</v>
      </c>
    </row>
    <row r="341" spans="4:34">
      <c r="D341" t="str">
        <v>Chi Nigeria Limited-Hollandia Evap Slim 120g x 24</v>
      </c>
      <c r="AD341" t="str">
        <v>Mutay Super Store</v>
      </c>
      <c r="AE341" t="str">
        <v>Milo 12 x 500g Tin</v>
      </c>
      <c r="AF341" t="str">
        <f t="shared" si="23"/>
        <v>Mutay Super Store-Milo 12 x 500g Tin</v>
      </c>
      <c r="AG341" t="str">
        <v>Madam Wisdom Minimart-Nestle Golden Morn 900g</v>
      </c>
      <c r="AH341">
        <f t="shared" si="24"/>
        <v>1</v>
      </c>
    </row>
    <row r="342" spans="4:34">
      <c r="D342" t="str">
        <v>Chi Nigeria Limited-Hollandia Evap Slim 120g x 24</v>
      </c>
      <c r="AD342" t="str">
        <v>Mutay Super Store</v>
      </c>
      <c r="AE342" t="str">
        <v>Checkers Custard Powder Vanilla Flavour 400g Refill</v>
      </c>
      <c r="AF342" t="str">
        <f t="shared" si="23"/>
        <v>Mutay Super Store-Checkers Custard Powder Vanilla Flavour 400g Refill</v>
      </c>
      <c r="AG342" t="str">
        <v>Madam Wisdom Minimart-Milo Activ-Go Sachet (800g + 100g Free) x 6</v>
      </c>
      <c r="AH342">
        <f t="shared" si="24"/>
        <v>1</v>
      </c>
    </row>
    <row r="343" spans="4:34">
      <c r="D343" t="str">
        <v>Nestle Nigeria Plc-Milo Sachet 20g x 240</v>
      </c>
      <c r="AD343" t="str">
        <v>Mutay Super Store</v>
      </c>
      <c r="AE343" t="str">
        <v>Milo 1kg x 6 Tin</v>
      </c>
      <c r="AF343" t="str">
        <f t="shared" si="23"/>
        <v>Mutay Super Store-Milo 1kg x 6 Tin</v>
      </c>
      <c r="AG343" t="str">
        <v>Madam Wisdom Minimart-Milo Sachet 20g x 240</v>
      </c>
      <c r="AH343">
        <f t="shared" si="24"/>
        <v>3</v>
      </c>
    </row>
    <row r="344" spans="4:34">
      <c r="D344" t="str">
        <v>Nestle Nigeria Plc-Milo Sachet 20g x 240</v>
      </c>
      <c r="AD344" t="str">
        <v>Mutay Super Store</v>
      </c>
      <c r="AE344" t="str">
        <v>Milo Sachet 20g x 240</v>
      </c>
      <c r="AF344" t="str">
        <f t="shared" si="23"/>
        <v>Mutay Super Store-Milo Sachet 20g x 240</v>
      </c>
      <c r="AG344" t="str">
        <v>Madam Wisdom Minimart-HOLLANDIA EVAP MILK 50ML x 48</v>
      </c>
      <c r="AH344">
        <f t="shared" si="24"/>
        <v>2</v>
      </c>
    </row>
    <row r="345" spans="4:34">
      <c r="D345" t="str">
        <v>FrieslandCampina WAMCO Nigeria-Peak Nig Tray 170g x 48</v>
      </c>
      <c r="AD345" t="str">
        <v>Chika Minimart</v>
      </c>
      <c r="AE345" t="str">
        <v>Cowbell Chocolate Sachet 20g x 26 x 10</v>
      </c>
      <c r="AF345" t="str">
        <f t="shared" si="23"/>
        <v>Chika Minimart-Cowbell Chocolate Sachet 20g x 26 x 10</v>
      </c>
      <c r="AG345" t="str">
        <v>Ona_ara Minimart-Nibit Mini Snacks Milky Cookies 60g x 72</v>
      </c>
      <c r="AH345">
        <f t="shared" si="24"/>
        <v>1</v>
      </c>
    </row>
    <row r="346" spans="4:34">
      <c r="D346" t="str">
        <v>Nestle Nigeria Plc-Nestle Golden Morn 450g x 12</v>
      </c>
      <c r="AD346" t="str">
        <v>Chika Minimart</v>
      </c>
      <c r="AE346" t="str">
        <v>Milo Activ-Go Sachet 400g x 10 + (20g x 10 Free)</v>
      </c>
      <c r="AF346" t="str">
        <f t="shared" si="23"/>
        <v>Chika Minimart-Milo Activ-Go Sachet 400g x 10 + (20g x 10 Free)</v>
      </c>
      <c r="AG346" t="str">
        <v>Ona_ara Minimart-Checkers Custard Powder Vanilla Flavour 400g Refill</v>
      </c>
      <c r="AH346">
        <f t="shared" si="24"/>
        <v>1</v>
      </c>
    </row>
    <row r="347" spans="4:34">
      <c r="D347" t="str">
        <v>Nestle Nigeria Plc-Milo Activ-Go Sachet 400g x 10 + (20g x 10 Free)</v>
      </c>
      <c r="AD347" t="str">
        <v>Chika Minimart</v>
      </c>
      <c r="AE347" t="str">
        <v>Nasco Cornflakes Original Sachet 30g x 36</v>
      </c>
      <c r="AF347" t="str">
        <f t="shared" si="23"/>
        <v>Chika Minimart-Nasco Cornflakes Original Sachet 30g x 36</v>
      </c>
      <c r="AG347" t="str">
        <v>Than-all Minimart-Milo Sachet 20g x 240</v>
      </c>
      <c r="AH347">
        <f t="shared" si="24"/>
        <v>3</v>
      </c>
    </row>
    <row r="348" spans="4:34">
      <c r="D348" t="str">
        <v>Nasco-Nasco Original Cornflakes 350g x 10</v>
      </c>
      <c r="AD348" t="str">
        <v>Grandy Minimarts</v>
      </c>
      <c r="AE348" t="str">
        <v>Milo Sachet 20g x 240</v>
      </c>
      <c r="AF348" t="str">
        <f t="shared" si="23"/>
        <v>Grandy Minimarts-Milo Sachet 20g x 240</v>
      </c>
      <c r="AG348" t="str">
        <v>Than-all Minimart-Peak Evap Filled 160g x 24</v>
      </c>
      <c r="AH348">
        <f t="shared" si="24"/>
        <v>1</v>
      </c>
    </row>
    <row r="349" spans="4:34">
      <c r="D349" t="str">
        <v>Nasco-Nasco Cornflakes Original Sachet 30g x 36</v>
      </c>
      <c r="AD349" t="str">
        <v>Isaac Minimarts</v>
      </c>
      <c r="AE349" t="str">
        <v>Hollandia Evap Slim 190g x 24</v>
      </c>
      <c r="AF349" t="str">
        <f t="shared" si="23"/>
        <v>Isaac Minimarts-Hollandia Evap Slim 190g x 24</v>
      </c>
      <c r="AG349" t="str">
        <v>Than-all Minimart-Dano Cool Cow Sachet 12g x 260 + 30 Sachet Free</v>
      </c>
      <c r="AH349">
        <f t="shared" si="24"/>
        <v>4</v>
      </c>
    </row>
    <row r="350" spans="4:34">
      <c r="D350" t="str">
        <v>Nasco-Nasco Cornflakes Original Sachet 30g x 36</v>
      </c>
      <c r="AD350" t="str">
        <v>Isaac Minimarts</v>
      </c>
      <c r="AE350" t="str">
        <v>Dano Cool Cow Choco Sachet 18g x 250</v>
      </c>
      <c r="AF350" t="str">
        <f t="shared" si="23"/>
        <v>Isaac Minimarts-Dano Cool Cow Choco Sachet 18g x 250</v>
      </c>
      <c r="AG350" t="str">
        <v>Louiz Mart-Milo Activ-Go Sachet 400g x 10 + (20g x 10 Free)</v>
      </c>
      <c r="AH350">
        <f t="shared" si="24"/>
        <v>1</v>
      </c>
    </row>
    <row r="351" spans="4:34">
      <c r="D351" t="str">
        <v>Nasco-Nasco Original Cornflakes 500g x 8</v>
      </c>
      <c r="AD351" t="str">
        <v>Funky Minimart</v>
      </c>
      <c r="AE351" t="str">
        <v>Milo Sachet 20g x 240</v>
      </c>
      <c r="AF351" t="str">
        <f t="shared" si="23"/>
        <v>Funky Minimart-Milo Sachet 20g x 240</v>
      </c>
      <c r="AG351" t="str">
        <v>Louiz Mart-Nestle Golden Morn 900g</v>
      </c>
      <c r="AH351">
        <f t="shared" si="24"/>
        <v>1</v>
      </c>
    </row>
    <row r="352" spans="4:34">
      <c r="D352" t="str">
        <v>Nasco-Nasco Original Cornflakes 350g x 10</v>
      </c>
      <c r="AD352" t="str">
        <v>Funky Minimart</v>
      </c>
      <c r="AE352" t="str">
        <v>Dano Cool Cow Sachet 12g x 260 + 30 Sachet Free</v>
      </c>
      <c r="AF352" t="str">
        <f t="shared" si="23"/>
        <v>Funky Minimart-Dano Cool Cow Sachet 12g x 260 + 30 Sachet Free</v>
      </c>
      <c r="AG352" t="str">
        <v>Louiz Mart-Nasco Original Cornflakes 350g x 10</v>
      </c>
      <c r="AH352">
        <f t="shared" si="24"/>
        <v>1</v>
      </c>
    </row>
    <row r="353" spans="4:34">
      <c r="D353" t="str">
        <v>Nestle Nigeria Plc-Milo 12 x 500g Tin</v>
      </c>
      <c r="AD353" t="str">
        <v>P D Super Store</v>
      </c>
      <c r="AE353" t="str">
        <v>Cowbell Chocolate Sachet 20g x 26 x 10</v>
      </c>
      <c r="AF353" t="str">
        <f t="shared" si="23"/>
        <v>P D Super Store-Cowbell Chocolate Sachet 20g x 26 x 10</v>
      </c>
      <c r="AG353" t="str">
        <v>Louiz Mart-Nasco Shortcake 120g  x 36</v>
      </c>
      <c r="AH353">
        <f t="shared" si="24"/>
        <v>1</v>
      </c>
    </row>
    <row r="354" spans="4:34">
      <c r="D354" t="str">
        <v>Tradedepot Imported-Checkers Custard Powder Vanilla Flavour 400g Refill</v>
      </c>
      <c r="AD354" t="str">
        <v>P D Super Store</v>
      </c>
      <c r="AE354" t="str">
        <v>Cowbell Coffee 20g Sachet x 200</v>
      </c>
      <c r="AF354" t="str">
        <f t="shared" si="23"/>
        <v>P D Super Store-Cowbell Coffee 20g Sachet x 200</v>
      </c>
      <c r="AG354" t="str">
        <v>Louiz Mart-Three Crowns Instant Filled Milk Powder Sachet 320g x 12</v>
      </c>
      <c r="AH354">
        <f t="shared" si="24"/>
        <v>1</v>
      </c>
    </row>
    <row r="355" spans="4:34">
      <c r="D355" t="str">
        <v>Nestle Nigeria Plc-Milo 1kg x 6 Tin</v>
      </c>
      <c r="AD355" t="str">
        <v>P D Super Store</v>
      </c>
      <c r="AE355" t="str">
        <v>Milo Sachet 20g x 240</v>
      </c>
      <c r="AF355" t="str">
        <f t="shared" si="23"/>
        <v>P D Super Store-Milo Sachet 20g x 240</v>
      </c>
      <c r="AG355" t="str">
        <v>Louiz Mart-Hollandia Evap Slim 190g x 24</v>
      </c>
      <c r="AH355">
        <f t="shared" si="24"/>
        <v>1</v>
      </c>
    </row>
    <row r="356" spans="4:34">
      <c r="D356" t="str">
        <v>Nestle Nigeria Plc-Milo Sachet 20g x 240</v>
      </c>
      <c r="AD356" t="str">
        <v>Bay-on Minimart</v>
      </c>
      <c r="AE356" t="str">
        <v>Milo Sachet 20g x 240</v>
      </c>
      <c r="AF356" t="str">
        <f t="shared" si="23"/>
        <v>Bay-on Minimart-Milo Sachet 20g x 240</v>
      </c>
      <c r="AG356" t="str">
        <v>C B C Minimart-Cowbell Chocolate Sachet 20g x 26 x 10</v>
      </c>
      <c r="AH356">
        <f t="shared" si="24"/>
        <v>2</v>
      </c>
    </row>
    <row r="357" spans="4:34">
      <c r="D357" t="str">
        <v>Promasidor-Cowbell Chocolate Sachet 20g x 26 x 10</v>
      </c>
      <c r="AD357" t="str">
        <v>Alhaja Eggs</v>
      </c>
      <c r="AE357" t="str">
        <v>Nestle Golden Morn 900g</v>
      </c>
      <c r="AF357" t="str">
        <f t="shared" si="23"/>
        <v>Alhaja Eggs-Nestle Golden Morn 900g</v>
      </c>
      <c r="AG357" t="str">
        <v>C B C Minimart-Dangote Granulated Sugar 250g</v>
      </c>
      <c r="AH357">
        <f t="shared" si="24"/>
        <v>1</v>
      </c>
    </row>
    <row r="358" spans="4:34">
      <c r="D358" t="str">
        <v>Nestle Nigeria Plc-Milo Activ-Go Sachet 400g x 10 + (20g x 10 Free)</v>
      </c>
      <c r="AD358" t="str">
        <v>Alhaja Eggs</v>
      </c>
      <c r="AE358" t="str">
        <v>Nestle Golden Morn 450g x 12</v>
      </c>
      <c r="AF358" t="str">
        <f t="shared" si="23"/>
        <v>Alhaja Eggs-Nestle Golden Morn 450g x 12</v>
      </c>
      <c r="AG358" t="str">
        <v>C B C Minimart-Nasco Cornflakes Original Sachet 30g x 36</v>
      </c>
      <c r="AH358">
        <f t="shared" si="24"/>
        <v>1</v>
      </c>
    </row>
    <row r="359" spans="4:34">
      <c r="D359" t="str">
        <v>Nasco-Nasco Cornflakes Original Sachet 30g x 36</v>
      </c>
      <c r="AD359" t="str">
        <v>Alhaja Eggs</v>
      </c>
      <c r="AE359" t="str">
        <v>Milo Sachet 20g x 240</v>
      </c>
      <c r="AF359" t="str">
        <f t="shared" si="23"/>
        <v>Alhaja Eggs-Milo Sachet 20g x 240</v>
      </c>
      <c r="AG359" t="str">
        <v>Olufayo Minimart-Milo Sachet 20g x 240</v>
      </c>
      <c r="AH359">
        <f t="shared" si="24"/>
        <v>2</v>
      </c>
    </row>
    <row r="360" spans="4:34">
      <c r="D360" t="str">
        <v>Nestle Nigeria Plc-Milo Sachet 20g x 240</v>
      </c>
      <c r="AD360" t="str">
        <v>Alhaja Eggs</v>
      </c>
      <c r="AE360" t="str">
        <v>Peak Nig Tray 170g x 48</v>
      </c>
      <c r="AF360" t="str">
        <f t="shared" si="23"/>
        <v>Alhaja Eggs-Peak Nig Tray 170g x 48</v>
      </c>
      <c r="AG360" t="str">
        <v>Olufayo Minimart-Cowbell Sachet 12g x 200</v>
      </c>
      <c r="AH360">
        <f t="shared" si="24"/>
        <v>1</v>
      </c>
    </row>
    <row r="361" spans="4:34">
      <c r="D361" t="str">
        <v>Chi Nigeria Limited-Hollandia Evap Slim 190g x 24</v>
      </c>
      <c r="AD361" t="str">
        <v>Emmacity Holdings Minimarts</v>
      </c>
      <c r="AE361" t="str">
        <v>MistaChoco and Sistachoco Promo Pack 15g x 50</v>
      </c>
      <c r="AF361" t="str">
        <f t="shared" si="23"/>
        <v>Emmacity Holdings Minimarts-MistaChoco and Sistachoco Promo Pack 15g x 50</v>
      </c>
      <c r="AG361" t="str">
        <v>Hi Mart Minimart-Milo Sachet 20g x 240</v>
      </c>
      <c r="AH361">
        <f t="shared" si="24"/>
        <v>3</v>
      </c>
    </row>
    <row r="362" spans="4:34">
      <c r="D362" t="str">
        <v>Arla Foods-Dano Cool Cow Choco Sachet 18g x 250</v>
      </c>
      <c r="AD362" t="str">
        <v>Emmacity Holdings Minimarts</v>
      </c>
      <c r="AE362" t="str">
        <v>One Free Hanger of MistaChoco</v>
      </c>
      <c r="AF362" t="str">
        <f t="shared" si="23"/>
        <v>Emmacity Holdings Minimarts-One Free Hanger of MistaChoco</v>
      </c>
      <c r="AG362" t="str">
        <v>Oreofe Minimart-Nestle Golden Morn 900g</v>
      </c>
      <c r="AH362">
        <f t="shared" si="24"/>
        <v>1</v>
      </c>
    </row>
    <row r="363" spans="4:34">
      <c r="D363" t="str">
        <v>Nestle Nigeria Plc-Milo Sachet 20g x 240</v>
      </c>
      <c r="AD363" t="str">
        <v>Champion Minimart</v>
      </c>
      <c r="AE363" t="str">
        <v>MistaChoco and Sistachoco Promo Pack 15g x 50</v>
      </c>
      <c r="AF363" t="str">
        <f t="shared" si="23"/>
        <v>Champion Minimart-MistaChoco and Sistachoco Promo Pack 15g x 50</v>
      </c>
      <c r="AG363" t="str">
        <v>Oreofe Minimart-MistaChoco and Sistachoco Promo Pack 15g x 50</v>
      </c>
      <c r="AH363">
        <f t="shared" si="24"/>
        <v>1</v>
      </c>
    </row>
    <row r="364" spans="4:34">
      <c r="D364" t="str">
        <v>Arla Foods-Dano Cool Cow Sachet 12g x 260 + 30 Sachet Free</v>
      </c>
      <c r="AD364" t="str">
        <v>Iya Lekan Minimart</v>
      </c>
      <c r="AE364" t="str">
        <v>MistaChoco and Sistachoco Promo Pack 15g x 50</v>
      </c>
      <c r="AF364" t="str">
        <f t="shared" si="23"/>
        <v>Iya Lekan Minimart-MistaChoco and Sistachoco Promo Pack 15g x 50</v>
      </c>
      <c r="AG364" t="str">
        <v>Brasq-Nestle Golden Morn 900g</v>
      </c>
      <c r="AH364">
        <f t="shared" si="24"/>
        <v>1</v>
      </c>
    </row>
    <row r="365" spans="4:34">
      <c r="D365" t="str">
        <v>Promasidor-Cowbell Chocolate Sachet 20g x 26 x 10</v>
      </c>
      <c r="AD365" t="str">
        <v>Fairmoon Supermarket</v>
      </c>
      <c r="AE365" t="str">
        <v>MistaChoco and Sistachoco Promo Pack 15g x 50</v>
      </c>
      <c r="AF365" t="str">
        <f t="shared" si="23"/>
        <v>Fairmoon Supermarket-MistaChoco and Sistachoco Promo Pack 15g x 50</v>
      </c>
      <c r="AG365" t="str">
        <v>Oladeji Minimart-Milo Activ-Go Sachet (800g + 100g Free) x 6</v>
      </c>
      <c r="AH365">
        <f t="shared" si="24"/>
        <v>1</v>
      </c>
    </row>
    <row r="366" spans="4:34">
      <c r="D366" t="str">
        <v>Promasidor-Cowbell Coffee 20g Sachet x 200</v>
      </c>
      <c r="AD366" t="str">
        <v>Hi Mart Minimart</v>
      </c>
      <c r="AE366" t="str">
        <v>Nestle Golden Morn 450g x 12</v>
      </c>
      <c r="AF366" t="str">
        <f t="shared" si="23"/>
        <v>Hi Mart Minimart-Nestle Golden Morn 450g x 12</v>
      </c>
      <c r="AG366" t="str">
        <v>Oladeji Minimart-Milo Sachet 20g x 240</v>
      </c>
      <c r="AH366">
        <f t="shared" si="24"/>
        <v>1</v>
      </c>
    </row>
    <row r="367" spans="4:34">
      <c r="D367" t="str">
        <v>Nestle Nigeria Plc-Milo Sachet 20g x 240</v>
      </c>
      <c r="AD367" t="str">
        <v>Hi Mart Minimart</v>
      </c>
      <c r="AE367" t="str">
        <v>Cowbell Chocolate Sachet 20g x 26 x 10</v>
      </c>
      <c r="AF367" t="str">
        <f t="shared" si="23"/>
        <v>Hi Mart Minimart-Cowbell Chocolate Sachet 20g x 26 x 10</v>
      </c>
      <c r="AG367" t="str">
        <v>Oladeji Minimart-Cadbury Bournvita Sachet 20g x 200</v>
      </c>
      <c r="AH367">
        <f t="shared" si="24"/>
        <v>1</v>
      </c>
    </row>
    <row r="368" spans="4:34">
      <c r="D368" t="str">
        <v>Nestle Nigeria Plc-Milo Sachet 20g x 240</v>
      </c>
      <c r="AD368" t="str">
        <v>Madam Chibuike</v>
      </c>
      <c r="AE368" t="str">
        <v>Milo Activ-Go Sachet (800g + 100g Free) x 6</v>
      </c>
      <c r="AF368" t="str">
        <f t="shared" si="23"/>
        <v>Madam Chibuike-Milo Activ-Go Sachet (800g + 100g Free) x 6</v>
      </c>
      <c r="AG368" t="str">
        <v>Mum Aliya-MistaChoco and Sistachoco Promo Pack 15g x 50</v>
      </c>
      <c r="AH368">
        <f t="shared" si="24"/>
        <v>1</v>
      </c>
    </row>
    <row r="369" spans="4:34">
      <c r="D369" t="str">
        <v>Nestle Nigeria Plc-Nestle Golden Morn 900g</v>
      </c>
      <c r="AD369" t="str">
        <v>Madam Chibuike</v>
      </c>
      <c r="AE369" t="str">
        <v>Milo Sachet 20g x 240</v>
      </c>
      <c r="AF369" t="str">
        <f t="shared" si="23"/>
        <v>Madam Chibuike-Milo Sachet 20g x 240</v>
      </c>
      <c r="AG369" t="str">
        <v>Mum Aliya-One Free Hanger of MistaChoco</v>
      </c>
      <c r="AH369">
        <f t="shared" si="24"/>
        <v>1</v>
      </c>
    </row>
    <row r="370" spans="4:34">
      <c r="D370" t="str">
        <v>Nestle Nigeria Plc-Nestle Golden Morn 450g x 12</v>
      </c>
      <c r="AD370" t="str">
        <v>Madam Chibuike</v>
      </c>
      <c r="AE370" t="str">
        <v>DANO FULL CREAM 12 X 350G</v>
      </c>
      <c r="AF370" t="str">
        <f t="shared" si="23"/>
        <v>Madam Chibuike-DANO FULL CREAM 12 X 350G</v>
      </c>
      <c r="AG370" t="str">
        <v>Grandy Minimarts-Dano Cool Cow Sachet 12g x 260 + 30 Sachet Free</v>
      </c>
      <c r="AH370">
        <f t="shared" si="24"/>
        <v>5</v>
      </c>
    </row>
    <row r="371" spans="4:34">
      <c r="D371" t="str">
        <v>Nestle Nigeria Plc-Milo Sachet 20g x 240</v>
      </c>
      <c r="AD371" t="str">
        <v>Madam Chibuike</v>
      </c>
      <c r="AE371" t="str">
        <v>Peak Evap Filled 160g x 24</v>
      </c>
      <c r="AF371" t="str">
        <f t="shared" si="23"/>
        <v>Madam Chibuike-Peak Evap Filled 160g x 24</v>
      </c>
      <c r="AG371" t="str">
        <v>Grandy Minimarts-Infinity Cornflakes Sachet 30g x 36</v>
      </c>
      <c r="AH371">
        <f t="shared" si="24"/>
        <v>1</v>
      </c>
    </row>
    <row r="372" spans="4:34">
      <c r="D372" t="str">
        <v>FrieslandCampina WAMCO Nigeria-Peak Nig Tray 170g x 48</v>
      </c>
      <c r="AD372" t="str">
        <v>Madam Chibuike</v>
      </c>
      <c r="AE372" t="str">
        <v>Blue Band Spread For Bread 250g x 24</v>
      </c>
      <c r="AF372" t="str">
        <f t="shared" si="23"/>
        <v>Madam Chibuike-Blue Band Spread For Bread 250g x 24</v>
      </c>
      <c r="AG372" t="str">
        <v>Grandy Minimarts-Cowbell Chocolate Sachet 20g x 26 x 10</v>
      </c>
      <c r="AH372">
        <f t="shared" si="24"/>
        <v>2</v>
      </c>
    </row>
    <row r="373" spans="4:34">
      <c r="D373" t="str">
        <v>MistaChoco-MistaChoco and Sistachoco Promo Pack 15g x 50</v>
      </c>
      <c r="AD373" t="str">
        <v>Morfas Minimart</v>
      </c>
      <c r="AE373" t="str">
        <v>Peak Evap Filled 160g x 24</v>
      </c>
      <c r="AF373" t="str">
        <f t="shared" si="23"/>
        <v>Morfas Minimart-Peak Evap Filled 160g x 24</v>
      </c>
      <c r="AG373" t="str">
        <v>S.t.p Enterprise-Peak Nig Tray 170g x 48</v>
      </c>
      <c r="AH373">
        <f t="shared" si="24"/>
        <v>1</v>
      </c>
    </row>
    <row r="374" spans="4:34">
      <c r="D374" t="str">
        <v>MistaChoco-One Free Hanger of MistaChoco</v>
      </c>
      <c r="AD374" t="str">
        <v>Morfas Minimart</v>
      </c>
      <c r="AE374" t="str">
        <v>Hollandia Evap Slim 190g x 24</v>
      </c>
      <c r="AF374" t="str">
        <f t="shared" si="23"/>
        <v>Morfas Minimart-Hollandia Evap Slim 190g x 24</v>
      </c>
      <c r="AG374" t="str">
        <v>S.t.p Enterprise-Nestle Golden Morn 900g</v>
      </c>
      <c r="AH374">
        <f t="shared" si="24"/>
        <v>1</v>
      </c>
    </row>
    <row r="375" spans="4:34">
      <c r="D375" t="str">
        <v>MistaChoco-MistaChoco and Sistachoco Promo Pack 15g x 50</v>
      </c>
      <c r="AD375" t="str">
        <v>Madam Wisdom Minimart</v>
      </c>
      <c r="AE375" t="str">
        <v>Nestle Golden Morn 900g</v>
      </c>
      <c r="AF375" t="str">
        <f t="shared" si="23"/>
        <v>Madam Wisdom Minimart-Nestle Golden Morn 900g</v>
      </c>
      <c r="AG375" t="str">
        <v>S.t.p Enterprise-Milo Activ-Go Sachet 400g x 10 + (20g x 10 Free)</v>
      </c>
      <c r="AH375">
        <f t="shared" si="24"/>
        <v>1</v>
      </c>
    </row>
    <row r="376" spans="4:34">
      <c r="D376" t="str">
        <v>MistaChoco-MistaChoco and Sistachoco Promo Pack 15g x 50</v>
      </c>
      <c r="AD376" t="str">
        <v>Madam Wisdom Minimart</v>
      </c>
      <c r="AE376" t="str">
        <v>Milo Activ-Go Sachet (800g + 100g Free) x 6</v>
      </c>
      <c r="AF376" t="str">
        <f t="shared" si="23"/>
        <v>Madam Wisdom Minimart-Milo Activ-Go Sachet (800g + 100g Free) x 6</v>
      </c>
      <c r="AG376" t="str">
        <v>Hajiya Minimart-Dangote Granulated Sugar 250g</v>
      </c>
      <c r="AH376">
        <f t="shared" si="24"/>
        <v>1</v>
      </c>
    </row>
    <row r="377" spans="4:34">
      <c r="D377" t="str">
        <v>MistaChoco-MistaChoco and Sistachoco Promo Pack 15g x 50</v>
      </c>
      <c r="AD377" t="str">
        <v>Madam Wisdom Minimart</v>
      </c>
      <c r="AE377" t="str">
        <v>Milo Sachet 20g x 240</v>
      </c>
      <c r="AF377" t="str">
        <f t="shared" si="23"/>
        <v>Madam Wisdom Minimart-Milo Sachet 20g x 240</v>
      </c>
      <c r="AG377" t="str">
        <v>C B C Minimart-Peak Evap Filled 160g x 24</v>
      </c>
      <c r="AH377">
        <f t="shared" si="24"/>
        <v>1</v>
      </c>
    </row>
    <row r="378" spans="4:34">
      <c r="D378" t="str">
        <v>Nestle Nigeria Plc-Nestle Golden Morn 450g x 12</v>
      </c>
      <c r="AD378" t="str">
        <v>Madam Wisdom Minimart</v>
      </c>
      <c r="AE378" t="str">
        <v>HOLLANDIA EVAP MILK 50ML x 48</v>
      </c>
      <c r="AF378" t="str">
        <f t="shared" si="23"/>
        <v>Madam Wisdom Minimart-HOLLANDIA EVAP MILK 50ML x 48</v>
      </c>
      <c r="AG378" t="str">
        <v>Isaac Minimarts-DANO FULL CREAM 12 X 800G</v>
      </c>
      <c r="AH378">
        <f t="shared" si="24"/>
        <v>1</v>
      </c>
    </row>
    <row r="379" spans="4:34">
      <c r="D379" t="str">
        <v>Promasidor-Cowbell Chocolate Sachet 20g x 26 x 10</v>
      </c>
      <c r="AD379" t="str">
        <v>Ona_ara Minimart</v>
      </c>
      <c r="AE379" t="str">
        <v>Nibit Mini Snacks Milky Cookies 60g x 72</v>
      </c>
      <c r="AF379" t="str">
        <f t="shared" si="23"/>
        <v>Ona_ara Minimart-Nibit Mini Snacks Milky Cookies 60g x 72</v>
      </c>
      <c r="AG379" t="str">
        <v>Isaac Minimarts-Dangote Granulated Sugar 250g</v>
      </c>
      <c r="AH379">
        <f t="shared" si="24"/>
        <v>1</v>
      </c>
    </row>
    <row r="380" spans="4:34">
      <c r="D380" t="str">
        <v>Nestle Nigeria Plc-Milo Activ-Go Sachet (800g + 100g Free) x 6</v>
      </c>
      <c r="AD380" t="str">
        <v>Ona_ara Minimart</v>
      </c>
      <c r="AE380" t="str">
        <v>Checkers Custard Powder Vanilla Flavour 400g Refill</v>
      </c>
      <c r="AF380" t="str">
        <f t="shared" si="23"/>
        <v>Ona_ara Minimart-Checkers Custard Powder Vanilla Flavour 400g Refill</v>
      </c>
      <c r="AG380" t="str">
        <v>Sis Glory-MistaChoco and Sistachoco Promo Pack 15g x 50</v>
      </c>
      <c r="AH380">
        <f t="shared" si="24"/>
        <v>1</v>
      </c>
    </row>
    <row r="381" spans="4:34">
      <c r="D381" t="str">
        <v>Nestle Nigeria Plc-Milo Sachet 20g x 240</v>
      </c>
      <c r="AD381" t="str">
        <v>Than-all Minimart</v>
      </c>
      <c r="AE381" t="str">
        <v>Milo Sachet 20g x 240</v>
      </c>
      <c r="AF381" t="str">
        <f t="shared" si="23"/>
        <v>Than-all Minimart-Milo Sachet 20g x 240</v>
      </c>
      <c r="AG381" t="str">
        <v>Sis Glory-One Free Hanger of MistaChoco</v>
      </c>
      <c r="AH381">
        <f t="shared" si="24"/>
        <v>1</v>
      </c>
    </row>
    <row r="382" spans="4:34">
      <c r="D382" t="str">
        <v>Arla Foods-DANO FULL CREAM 12 X 350G</v>
      </c>
      <c r="AD382" t="str">
        <v>Than-all Minimart</v>
      </c>
      <c r="AE382" t="str">
        <v>Peak Evap Filled 160g x 24</v>
      </c>
      <c r="AF382" t="str">
        <f t="shared" si="23"/>
        <v>Than-all Minimart-Peak Evap Filled 160g x 24</v>
      </c>
      <c r="AG382" t="str">
        <v>Aboki wife's shop-Dano Cool Cow Refill 350g x 12</v>
      </c>
      <c r="AH382">
        <f t="shared" si="24"/>
        <v>1</v>
      </c>
    </row>
    <row r="383" spans="4:34">
      <c r="D383" t="str">
        <v>FrieslandCampina WAMCO Nigeria-Peak Evap Filled 160g x 24</v>
      </c>
      <c r="AD383" t="str">
        <v>Than-all Minimart</v>
      </c>
      <c r="AE383" t="str">
        <v>Dano Cool Cow Sachet 12g x 260 + 30 Sachet Free</v>
      </c>
      <c r="AF383" t="str">
        <f t="shared" si="23"/>
        <v>Than-all Minimart-Dano Cool Cow Sachet 12g x 260 + 30 Sachet Free</v>
      </c>
      <c r="AG383" t="str">
        <v>Aboki wife's shop-Milo Activ-Go Sachet 400g x 10 + (20g x 10 Free)</v>
      </c>
      <c r="AH383">
        <f t="shared" si="24"/>
        <v>1</v>
      </c>
    </row>
    <row r="384" spans="4:34">
      <c r="D384" t="str">
        <v>Unilever Nigeria Plc-Blue Band Spread For Bread 250g x 24</v>
      </c>
      <c r="AD384" t="str">
        <v>Louiz Mart</v>
      </c>
      <c r="AE384" t="str">
        <v>Milo Activ-Go Sachet 400g x 10 + (20g x 10 Free)</v>
      </c>
      <c r="AF384" t="str">
        <f t="shared" si="23"/>
        <v>Louiz Mart-Milo Activ-Go Sachet 400g x 10 + (20g x 10 Free)</v>
      </c>
      <c r="AG384" t="str">
        <v>Aboki wife's shop-Nasco Cornflakes Original Sachet 30g x 36</v>
      </c>
      <c r="AH384">
        <f t="shared" si="24"/>
        <v>1</v>
      </c>
    </row>
    <row r="385" spans="4:34">
      <c r="D385" t="str">
        <v>FrieslandCampina WAMCO Nigeria-Peak Evap Filled 160g x 24</v>
      </c>
      <c r="AD385" t="str">
        <v>Louiz Mart</v>
      </c>
      <c r="AE385" t="str">
        <v>Nestle Golden Morn 900g</v>
      </c>
      <c r="AF385" t="str">
        <f t="shared" si="23"/>
        <v>Louiz Mart-Nestle Golden Morn 900g</v>
      </c>
      <c r="AG385" t="str">
        <v>Simeon Madam-Milo Sachet 20g x 240</v>
      </c>
      <c r="AH385">
        <f t="shared" si="24"/>
        <v>1</v>
      </c>
    </row>
    <row r="386" spans="4:34">
      <c r="D386" t="str">
        <v>Chi Nigeria Limited-Hollandia Evap Slim 190g x 24</v>
      </c>
      <c r="AD386" t="str">
        <v>Louiz Mart</v>
      </c>
      <c r="AE386" t="str">
        <v>Nasco Original Cornflakes 350g x 10</v>
      </c>
      <c r="AF386" t="str">
        <f t="shared" si="23"/>
        <v>Louiz Mart-Nasco Original Cornflakes 350g x 10</v>
      </c>
      <c r="AG386" t="str">
        <v>Santa Maria Minimarts-Milo Sachet 20g x 240</v>
      </c>
      <c r="AH386">
        <f t="shared" si="24"/>
        <v>1</v>
      </c>
    </row>
    <row r="387" spans="4:34">
      <c r="D387" t="str">
        <v>Nestle Nigeria Plc-Nestle Golden Morn 900g</v>
      </c>
      <c r="AD387" t="str">
        <v>Louiz Mart</v>
      </c>
      <c r="AE387" t="str">
        <v>Nasco Shortcake 120g  x 36</v>
      </c>
      <c r="AF387" t="str">
        <f t="shared" si="23"/>
        <v>Louiz Mart-Nasco Shortcake 120g  x 36</v>
      </c>
      <c r="AG387" t="str">
        <v>Santa Maria Minimarts-Nasco Cornflakes Original Sachet 30g x 36</v>
      </c>
      <c r="AH387">
        <f t="shared" si="24"/>
        <v>1</v>
      </c>
    </row>
    <row r="388" spans="4:34">
      <c r="D388" t="str">
        <v>Nestle Nigeria Plc-Milo Activ-Go Sachet (800g + 100g Free) x 6</v>
      </c>
      <c r="AD388" t="str">
        <v>Louiz Mart</v>
      </c>
      <c r="AE388" t="str">
        <v>Three Crowns Instant Filled Milk Powder Sachet 320g x 12</v>
      </c>
      <c r="AF388" t="str">
        <f t="shared" si="23"/>
        <v>Louiz Mart-Three Crowns Instant Filled Milk Powder Sachet 320g x 12</v>
      </c>
      <c r="AG388" t="str">
        <v>Than-all Minimart-Milo Activ-Go Sachet (800g + 100g Free) x 6</v>
      </c>
      <c r="AH388">
        <f t="shared" si="24"/>
        <v>1</v>
      </c>
    </row>
    <row r="389" spans="4:34">
      <c r="D389" t="str">
        <v>Nestle Nigeria Plc-Milo Sachet 20g x 240</v>
      </c>
      <c r="AD389" t="str">
        <v>Louiz Mart</v>
      </c>
      <c r="AE389" t="str">
        <v>Hollandia Evap Slim 190g x 24</v>
      </c>
      <c r="AF389" t="str">
        <f t="shared" si="23"/>
        <v>Louiz Mart-Hollandia Evap Slim 190g x 24</v>
      </c>
      <c r="AG389" t="str">
        <v>Josu Minimart-MistaChoco and Sistachoco Promo Pack 15g x 50</v>
      </c>
      <c r="AH389">
        <f t="shared" si="24"/>
        <v>1</v>
      </c>
    </row>
    <row r="390" spans="4:34">
      <c r="D390" t="str">
        <v>Chi Nigeria Limited-HOLLANDIA EVAP MILK 50ML x 48</v>
      </c>
      <c r="AD390" t="str">
        <v>C B C Minimart</v>
      </c>
      <c r="AE390" t="str">
        <v>Cowbell Chocolate Sachet 20g x 26 x 10</v>
      </c>
      <c r="AF390" t="str">
        <f t="shared" si="23"/>
        <v>C B C Minimart-Cowbell Chocolate Sachet 20g x 26 x 10</v>
      </c>
      <c r="AG390" t="str">
        <v>Josu Minimart-One Free Hanger of MistaChoco</v>
      </c>
      <c r="AH390">
        <f t="shared" si="24"/>
        <v>1</v>
      </c>
    </row>
    <row r="391" spans="4:34">
      <c r="D391" t="str">
        <v>Fastizers Food Confectionery-Nibit Mini Snacks Milky Cookies 60g x 72</v>
      </c>
      <c r="AD391" t="str">
        <v>C B C Minimart</v>
      </c>
      <c r="AE391" t="str">
        <v>Dangote Granulated Sugar 250g</v>
      </c>
      <c r="AF391" t="str">
        <f t="shared" ref="AF391:AF454" si="25">AD391 &amp; "-" &amp; AE391</f>
        <v>C B C Minimart-Dangote Granulated Sugar 250g</v>
      </c>
      <c r="AG391" t="str">
        <v>Alhaja-Dano Cool Cow Refill 350g x 12</v>
      </c>
      <c r="AH391">
        <f t="shared" ref="AH391:AH454" si="26">COUNTIF($AF$6:$AF$2051,AG391)</f>
        <v>1</v>
      </c>
    </row>
    <row r="392" spans="4:34">
      <c r="D392" t="str">
        <v>Tradedepot Imported-Checkers Custard Powder Vanilla Flavour 400g Refill</v>
      </c>
      <c r="AD392" t="str">
        <v>C B C Minimart</v>
      </c>
      <c r="AE392" t="str">
        <v>Nasco Cornflakes Original Sachet 30g x 36</v>
      </c>
      <c r="AF392" t="str">
        <f t="shared" si="25"/>
        <v>C B C Minimart-Nasco Cornflakes Original Sachet 30g x 36</v>
      </c>
      <c r="AG392" t="str">
        <v>Alhaja-DANO FULL CREAM 12 X 350G</v>
      </c>
      <c r="AH392">
        <f t="shared" si="26"/>
        <v>1</v>
      </c>
    </row>
    <row r="393" spans="4:34">
      <c r="D393" t="str">
        <v>Nestle Nigeria Plc-Milo Sachet 20g x 240</v>
      </c>
      <c r="AD393" t="str">
        <v>Olufayo Minimart</v>
      </c>
      <c r="AE393" t="str">
        <v>Milo Sachet 20g x 240</v>
      </c>
      <c r="AF393" t="str">
        <f t="shared" si="25"/>
        <v>Olufayo Minimart-Milo Sachet 20g x 240</v>
      </c>
      <c r="AG393" t="str">
        <v>Alhaja-Nasco Coco Pops 32g x 36</v>
      </c>
      <c r="AH393">
        <f t="shared" si="26"/>
        <v>2</v>
      </c>
    </row>
    <row r="394" spans="4:34">
      <c r="D394" t="str">
        <v>FrieslandCampina WAMCO Nigeria-Peak Evap Filled 160g x 24</v>
      </c>
      <c r="AD394" t="str">
        <v>Olufayo Minimart</v>
      </c>
      <c r="AE394" t="str">
        <v>Cowbell Sachet 12g x 200</v>
      </c>
      <c r="AF394" t="str">
        <f t="shared" si="25"/>
        <v>Olufayo Minimart-Cowbell Sachet 12g x 200</v>
      </c>
      <c r="AG394" t="str">
        <v>Solo Minimarts-One Free Hanger of MistaChoco</v>
      </c>
      <c r="AH394">
        <f t="shared" si="26"/>
        <v>1</v>
      </c>
    </row>
    <row r="395" spans="4:34">
      <c r="D395" t="str">
        <v>Arla Foods-Dano Cool Cow Sachet 12g x 260 + 30 Sachet Free</v>
      </c>
      <c r="AD395" t="str">
        <v>Hi Mart Minimart</v>
      </c>
      <c r="AE395" t="str">
        <v>Milo Sachet 20g x 240</v>
      </c>
      <c r="AF395" t="str">
        <f t="shared" si="25"/>
        <v>Hi Mart Minimart-Milo Sachet 20g x 240</v>
      </c>
      <c r="AG395" t="str">
        <v>Solo Minimarts-MistaChoco and Sistachoco Promo Pack 15g x 50</v>
      </c>
      <c r="AH395">
        <f t="shared" si="26"/>
        <v>1</v>
      </c>
    </row>
    <row r="396" spans="4:34">
      <c r="D396" t="str">
        <v>Nestle Nigeria Plc-Milo Activ-Go Sachet 400g x 10 + (20g x 10 Free)</v>
      </c>
      <c r="AD396" t="str">
        <v>Oreofe Minimart</v>
      </c>
      <c r="AE396" t="str">
        <v>Nestle Golden Morn 900g</v>
      </c>
      <c r="AF396" t="str">
        <f t="shared" si="25"/>
        <v>Oreofe Minimart-Nestle Golden Morn 900g</v>
      </c>
      <c r="AG396" t="str">
        <v>Free Man Minimarts-Milo Activ-Go Sachet 400g x 10 + (20g x 10 Free)</v>
      </c>
      <c r="AH396">
        <f t="shared" si="26"/>
        <v>1</v>
      </c>
    </row>
    <row r="397" spans="4:34">
      <c r="D397" t="str">
        <v>Nestle Nigeria Plc-Nestle Golden Morn 900g</v>
      </c>
      <c r="AD397" t="str">
        <v>Oreofe Minimart</v>
      </c>
      <c r="AE397" t="str">
        <v>MistaChoco and Sistachoco Promo Pack 15g x 50</v>
      </c>
      <c r="AF397" t="str">
        <f t="shared" si="25"/>
        <v>Oreofe Minimart-MistaChoco and Sistachoco Promo Pack 15g x 50</v>
      </c>
      <c r="AG397" t="str">
        <v>Kuchys Place 2-Dangote Granulated Sugar 250g</v>
      </c>
      <c r="AH397">
        <f t="shared" si="26"/>
        <v>1</v>
      </c>
    </row>
    <row r="398" spans="4:34">
      <c r="D398" t="str">
        <v>Nasco-Nasco Original Cornflakes 350g x 10</v>
      </c>
      <c r="AD398" t="str">
        <v>Brasq</v>
      </c>
      <c r="AE398" t="str">
        <v>Peak Nig Tray 170g x 48</v>
      </c>
      <c r="AF398" t="str">
        <f t="shared" si="25"/>
        <v>Brasq-Peak Nig Tray 170g x 48</v>
      </c>
      <c r="AG398" t="str">
        <v>Kuchys Place 2-Infinity Cornflakes Sachet 30g x 36</v>
      </c>
      <c r="AH398">
        <f t="shared" si="26"/>
        <v>1</v>
      </c>
    </row>
    <row r="399" spans="4:34">
      <c r="D399" t="str">
        <v>Nasco-Nasco Shortcake 120g  x 36</v>
      </c>
      <c r="AD399" t="str">
        <v>Brasq</v>
      </c>
      <c r="AE399" t="str">
        <v>Nestle Golden Morn 900g</v>
      </c>
      <c r="AF399" t="str">
        <f t="shared" si="25"/>
        <v>Brasq-Nestle Golden Morn 900g</v>
      </c>
      <c r="AG399" t="str">
        <v>Kuchys Place 2-Nestle Golden Morn 450g x 12</v>
      </c>
      <c r="AH399">
        <f t="shared" si="26"/>
        <v>1</v>
      </c>
    </row>
    <row r="400" spans="4:34">
      <c r="D400" t="str">
        <v>FrieslandCampina WAMCO Nigeria-Three Crowns Instant Filled Milk Powder Sachet 320g x 12</v>
      </c>
      <c r="AD400" t="str">
        <v>Oladeji Minimart</v>
      </c>
      <c r="AE400" t="str">
        <v>Milo Activ-Go Sachet (800g + 100g Free) x 6</v>
      </c>
      <c r="AF400" t="str">
        <f t="shared" si="25"/>
        <v>Oladeji Minimart-Milo Activ-Go Sachet (800g + 100g Free) x 6</v>
      </c>
      <c r="AG400" t="str">
        <v>Kuchys Place 2-Peak Evap Filled 160g x 24</v>
      </c>
      <c r="AH400">
        <f t="shared" si="26"/>
        <v>1</v>
      </c>
    </row>
    <row r="401" spans="4:34">
      <c r="D401" t="str">
        <v>Chi Nigeria Limited-Hollandia Evap Slim 190g x 24</v>
      </c>
      <c r="AD401" t="str">
        <v>Oladeji Minimart</v>
      </c>
      <c r="AE401" t="str">
        <v>Milo Sachet 20g x 240</v>
      </c>
      <c r="AF401" t="str">
        <f t="shared" si="25"/>
        <v>Oladeji Minimart-Milo Sachet 20g x 240</v>
      </c>
      <c r="AG401" t="str">
        <v>Kuchys Place 2-Three Crowns Instant Filled Milk Powder Sachet 320g x 12</v>
      </c>
      <c r="AH401">
        <f t="shared" si="26"/>
        <v>1</v>
      </c>
    </row>
    <row r="402" spans="4:34">
      <c r="D402" t="str">
        <v>Promasidor-Cowbell Chocolate Sachet 20g x 26 x 10</v>
      </c>
      <c r="AD402" t="str">
        <v>Oladeji Minimart</v>
      </c>
      <c r="AE402" t="str">
        <v>Cadbury Bournvita Sachet 20g x 200</v>
      </c>
      <c r="AF402" t="str">
        <f t="shared" si="25"/>
        <v>Oladeji Minimart-Cadbury Bournvita Sachet 20g x 200</v>
      </c>
      <c r="AG402" t="str">
        <v>Kuchys Place 2-Nasco Coco Pops 32g x 36</v>
      </c>
      <c r="AH402">
        <f t="shared" si="26"/>
        <v>1</v>
      </c>
    </row>
    <row r="403" spans="4:34">
      <c r="D403" t="str">
        <v>Dangote-Dangote Granulated Sugar 250g</v>
      </c>
      <c r="AD403" t="str">
        <v>Mum Aliya</v>
      </c>
      <c r="AE403" t="str">
        <v>MistaChoco and Sistachoco Promo Pack 15g x 50</v>
      </c>
      <c r="AF403" t="str">
        <f t="shared" si="25"/>
        <v>Mum Aliya-MistaChoco and Sistachoco Promo Pack 15g x 50</v>
      </c>
      <c r="AG403" t="str">
        <v>Able God-MistaChoco and Sistachoco Promo Pack 15g x 50</v>
      </c>
      <c r="AH403">
        <f t="shared" si="26"/>
        <v>2</v>
      </c>
    </row>
    <row r="404" spans="4:34">
      <c r="D404" t="str">
        <v>Nasco-Nasco Cornflakes Original Sachet 30g x 36</v>
      </c>
      <c r="AD404" t="str">
        <v>Mum Aliya</v>
      </c>
      <c r="AE404" t="str">
        <v>One Free Hanger of MistaChoco</v>
      </c>
      <c r="AF404" t="str">
        <f t="shared" si="25"/>
        <v>Mum Aliya-One Free Hanger of MistaChoco</v>
      </c>
      <c r="AG404" t="str">
        <v>Able God-One Free Hanger of MistaChoco</v>
      </c>
      <c r="AH404">
        <f t="shared" si="26"/>
        <v>2</v>
      </c>
    </row>
    <row r="405" spans="4:34">
      <c r="D405" t="str">
        <v>Nestle Nigeria Plc-Milo Sachet 20g x 240</v>
      </c>
      <c r="AD405" t="str">
        <v>Grandy Minimarts</v>
      </c>
      <c r="AE405" t="str">
        <v>Dano Cool Cow Sachet 12g x 260 + 30 Sachet Free</v>
      </c>
      <c r="AF405" t="str">
        <f t="shared" si="25"/>
        <v>Grandy Minimarts-Dano Cool Cow Sachet 12g x 260 + 30 Sachet Free</v>
      </c>
      <c r="AG405" t="str">
        <v>Grandy Minimarts-Dano Cool Cow Refill 350g x 12</v>
      </c>
      <c r="AH405">
        <f t="shared" si="26"/>
        <v>2</v>
      </c>
    </row>
    <row r="406" spans="4:34">
      <c r="D406" t="str">
        <v>Promasidor-Cowbell Sachet 12g x 200</v>
      </c>
      <c r="AD406" t="str">
        <v>Grandy Minimarts</v>
      </c>
      <c r="AE406" t="str">
        <v>Infinity Cornflakes Sachet 30g x 36</v>
      </c>
      <c r="AF406" t="str">
        <f t="shared" si="25"/>
        <v>Grandy Minimarts-Infinity Cornflakes Sachet 30g x 36</v>
      </c>
      <c r="AG406" t="str">
        <v>Grandy Minimarts-Milo Activ-Go Sachet (800g + 100g Free) x 6</v>
      </c>
      <c r="AH406">
        <f t="shared" si="26"/>
        <v>3</v>
      </c>
    </row>
    <row r="407" spans="4:34">
      <c r="D407" t="str">
        <v>Nestle Nigeria Plc-Milo Sachet 20g x 240</v>
      </c>
      <c r="AD407" t="str">
        <v>Grandy Minimarts</v>
      </c>
      <c r="AE407" t="str">
        <v>Cowbell Chocolate Sachet 20g x 26 x 10</v>
      </c>
      <c r="AF407" t="str">
        <f t="shared" si="25"/>
        <v>Grandy Minimarts-Cowbell Chocolate Sachet 20g x 26 x 10</v>
      </c>
      <c r="AG407" t="str">
        <v>Grandy Minimarts-Nestle Golden Morn 450g x 12</v>
      </c>
      <c r="AH407">
        <f t="shared" si="26"/>
        <v>2</v>
      </c>
    </row>
    <row r="408" spans="4:34">
      <c r="D408" t="str">
        <v>Nestle Nigeria Plc-Nestle Golden Morn 900g</v>
      </c>
      <c r="AD408" t="str">
        <v>S.t.p Enterprise</v>
      </c>
      <c r="AE408" t="str">
        <v>Peak Nig Tray 170g x 48</v>
      </c>
      <c r="AF408" t="str">
        <f t="shared" si="25"/>
        <v>S.t.p Enterprise-Peak Nig Tray 170g x 48</v>
      </c>
      <c r="AG408" t="str">
        <v>Than-all Minimart-Dangote Granulated Sugar 500g</v>
      </c>
      <c r="AH408">
        <f t="shared" si="26"/>
        <v>1</v>
      </c>
    </row>
    <row r="409" spans="4:34">
      <c r="D409" t="str">
        <v>MistaChoco-MistaChoco and Sistachoco Promo Pack 15g x 50</v>
      </c>
      <c r="AD409" t="str">
        <v>S.t.p Enterprise</v>
      </c>
      <c r="AE409" t="str">
        <v>Nestle Golden Morn 900g</v>
      </c>
      <c r="AF409" t="str">
        <f t="shared" si="25"/>
        <v>S.t.p Enterprise-Nestle Golden Morn 900g</v>
      </c>
      <c r="AG409" t="str">
        <v>aktit farm supermarket-Milo Activ-Go Sachet 400g x 10 + (20g x 10 Free)</v>
      </c>
      <c r="AH409">
        <f t="shared" si="26"/>
        <v>1</v>
      </c>
    </row>
    <row r="410" spans="4:34">
      <c r="D410" t="str">
        <v>FrieslandCampina WAMCO Nigeria-Peak Nig Tray 170g x 48</v>
      </c>
      <c r="AD410" t="str">
        <v>S.t.p Enterprise</v>
      </c>
      <c r="AE410" t="str">
        <v>Milo Activ-Go Sachet 400g x 10 + (20g x 10 Free)</v>
      </c>
      <c r="AF410" t="str">
        <f t="shared" si="25"/>
        <v>S.t.p Enterprise-Milo Activ-Go Sachet 400g x 10 + (20g x 10 Free)</v>
      </c>
      <c r="AG410" t="str">
        <v>aktit farm supermarket-Milo Sachet 20g x 240</v>
      </c>
      <c r="AH410">
        <f t="shared" si="26"/>
        <v>1</v>
      </c>
    </row>
    <row r="411" spans="4:34">
      <c r="D411" t="str">
        <v>Nestle Nigeria Plc-Nestle Golden Morn 900g</v>
      </c>
      <c r="AD411" t="str">
        <v>Hajiya Minimart</v>
      </c>
      <c r="AE411" t="str">
        <v>Dangote Granulated Sugar 250g</v>
      </c>
      <c r="AF411" t="str">
        <f t="shared" si="25"/>
        <v>Hajiya Minimart-Dangote Granulated Sugar 250g</v>
      </c>
      <c r="AG411" t="str">
        <v>ogba-Milo Activ-Go Sachet 400g x 10 + (20g x 10 Free)</v>
      </c>
      <c r="AH411">
        <f t="shared" si="26"/>
        <v>2</v>
      </c>
    </row>
    <row r="412" spans="4:34">
      <c r="D412" t="str">
        <v>Nestle Nigeria Plc-Milo Activ-Go Sachet (800g + 100g Free) x 6</v>
      </c>
      <c r="AD412" t="str">
        <v>C B C Minimart</v>
      </c>
      <c r="AE412" t="str">
        <v>Peak Evap Filled 160g x 24</v>
      </c>
      <c r="AF412" t="str">
        <f t="shared" si="25"/>
        <v>C B C Minimart-Peak Evap Filled 160g x 24</v>
      </c>
      <c r="AG412" t="str">
        <v>ogba-Milo Sachet 20g x 240</v>
      </c>
      <c r="AH412">
        <f t="shared" si="26"/>
        <v>2</v>
      </c>
    </row>
    <row r="413" spans="4:34">
      <c r="D413" t="str">
        <v>Nestle Nigeria Plc-Milo Sachet 20g x 240</v>
      </c>
      <c r="AD413" t="str">
        <v>Isaac Minimarts</v>
      </c>
      <c r="AE413" t="str">
        <v>DANO FULL CREAM 12 X 800G</v>
      </c>
      <c r="AF413" t="str">
        <f t="shared" si="25"/>
        <v>Isaac Minimarts-DANO FULL CREAM 12 X 800G</v>
      </c>
      <c r="AG413" t="str">
        <v>ogba-Dano Cool Cow Sachet 12g x 260 + 30 Sachet Free</v>
      </c>
      <c r="AH413">
        <f t="shared" si="26"/>
        <v>1</v>
      </c>
    </row>
    <row r="414" spans="4:34">
      <c r="D414" t="str">
        <v>Cadbury Nigeria Plc-Cadbury Bournvita Sachet 20g x 200</v>
      </c>
      <c r="AD414" t="str">
        <v>Isaac Minimarts</v>
      </c>
      <c r="AE414" t="str">
        <v>Dangote Granulated Sugar 250g</v>
      </c>
      <c r="AF414" t="str">
        <f t="shared" si="25"/>
        <v>Isaac Minimarts-Dangote Granulated Sugar 250g</v>
      </c>
      <c r="AG414" t="str">
        <v>Mum Wisdom Minimart-Dano Cool Cow Refill 350g x 12</v>
      </c>
      <c r="AH414">
        <f t="shared" si="26"/>
        <v>1</v>
      </c>
    </row>
    <row r="415" spans="4:34">
      <c r="D415" t="str">
        <v>MistaChoco-MistaChoco and Sistachoco Promo Pack 15g x 50</v>
      </c>
      <c r="AD415" t="str">
        <v>Sis Glory</v>
      </c>
      <c r="AE415" t="str">
        <v>MistaChoco and Sistachoco Promo Pack 15g x 50</v>
      </c>
      <c r="AF415" t="str">
        <f t="shared" si="25"/>
        <v>Sis Glory-MistaChoco and Sistachoco Promo Pack 15g x 50</v>
      </c>
      <c r="AG415" t="str">
        <v>Gods Own Minimart-MistaChoco and Sistachoco Promo Pack 15g x 50</v>
      </c>
      <c r="AH415">
        <f t="shared" si="26"/>
        <v>1</v>
      </c>
    </row>
    <row r="416" spans="4:34">
      <c r="D416" t="str">
        <v>MistaChoco-One Free Hanger of MistaChoco</v>
      </c>
      <c r="AD416" t="str">
        <v>Sis Glory</v>
      </c>
      <c r="AE416" t="str">
        <v>One Free Hanger of MistaChoco</v>
      </c>
      <c r="AF416" t="str">
        <f t="shared" si="25"/>
        <v>Sis Glory-One Free Hanger of MistaChoco</v>
      </c>
      <c r="AG416" t="str">
        <v>Gods Own Minimart-One Free Hanger of MistaChoco</v>
      </c>
      <c r="AH416">
        <f t="shared" si="26"/>
        <v>1</v>
      </c>
    </row>
    <row r="417" spans="4:34">
      <c r="D417" t="str">
        <v>Arla Foods-Dano Cool Cow Sachet 12g x 260 + 30 Sachet Free</v>
      </c>
      <c r="AD417" t="str">
        <v>Aboki wife's shop</v>
      </c>
      <c r="AE417" t="str">
        <v>Dano Cool Cow Refill 350g x 12</v>
      </c>
      <c r="AF417" t="str">
        <f t="shared" si="25"/>
        <v>Aboki wife's shop-Dano Cool Cow Refill 350g x 12</v>
      </c>
      <c r="AG417" t="str">
        <v>Hi Mart Minimart-Golden Morn 50g x100</v>
      </c>
      <c r="AH417">
        <f t="shared" si="26"/>
        <v>3</v>
      </c>
    </row>
    <row r="418" spans="4:34">
      <c r="D418" t="str">
        <v>Infinity Snacks and Beverages Limited-Infinity Cornflakes Sachet 30g x 36</v>
      </c>
      <c r="AD418" t="str">
        <v>Aboki wife's shop</v>
      </c>
      <c r="AE418" t="str">
        <v>Milo Activ-Go Sachet 400g x 10 + (20g x 10 Free)</v>
      </c>
      <c r="AF418" t="str">
        <f t="shared" si="25"/>
        <v>Aboki wife's shop-Milo Activ-Go Sachet 400g x 10 + (20g x 10 Free)</v>
      </c>
      <c r="AG418" t="str">
        <v>Ac Godson-Dangote Granulated Sugar 250g</v>
      </c>
      <c r="AH418">
        <f t="shared" si="26"/>
        <v>1</v>
      </c>
    </row>
    <row r="419" spans="4:34">
      <c r="D419" t="str">
        <v>Promasidor-Cowbell Chocolate Sachet 20g x 26 x 10</v>
      </c>
      <c r="AD419" t="str">
        <v>Aboki wife's shop</v>
      </c>
      <c r="AE419" t="str">
        <v>Nasco Cornflakes Original Sachet 30g x 36</v>
      </c>
      <c r="AF419" t="str">
        <f t="shared" si="25"/>
        <v>Aboki wife's shop-Nasco Cornflakes Original Sachet 30g x 36</v>
      </c>
      <c r="AG419" t="str">
        <v>Ac Godson-Infinity Cornflakes Sachet 30g x 36</v>
      </c>
      <c r="AH419">
        <f t="shared" si="26"/>
        <v>1</v>
      </c>
    </row>
    <row r="420" spans="4:34">
      <c r="D420" t="str">
        <v>FrieslandCampina WAMCO Nigeria-Peak Nig Tray 170g x 48</v>
      </c>
      <c r="AD420" t="str">
        <v>Simeon Madam</v>
      </c>
      <c r="AE420" t="str">
        <v>Milo Sachet 20g x 240</v>
      </c>
      <c r="AF420" t="str">
        <f t="shared" si="25"/>
        <v>Simeon Madam-Milo Sachet 20g x 240</v>
      </c>
      <c r="AG420" t="str">
        <v>Ac Godson-Milo Activ-Go Sachet 400g x 10 + (20g x 10 Free)</v>
      </c>
      <c r="AH420">
        <f t="shared" si="26"/>
        <v>1</v>
      </c>
    </row>
    <row r="421" spans="4:34">
      <c r="D421" t="str">
        <v>Nestle Nigeria Plc-Nestle Golden Morn 900g</v>
      </c>
      <c r="AD421" t="str">
        <v>Santa Maria Minimarts</v>
      </c>
      <c r="AE421" t="str">
        <v>Milo Sachet 20g x 240</v>
      </c>
      <c r="AF421" t="str">
        <f t="shared" si="25"/>
        <v>Santa Maria Minimarts-Milo Sachet 20g x 240</v>
      </c>
      <c r="AG421" t="str">
        <v>Mavelouse Minimart-Dangote Granulated Sugar 250g</v>
      </c>
      <c r="AH421">
        <f t="shared" si="26"/>
        <v>2</v>
      </c>
    </row>
    <row r="422" spans="4:34">
      <c r="D422" t="str">
        <v>Nestle Nigeria Plc-Milo Activ-Go Sachet 400g x 10 + (20g x 10 Free)</v>
      </c>
      <c r="AD422" t="str">
        <v>Santa Maria Minimarts</v>
      </c>
      <c r="AE422" t="str">
        <v>Nasco Cornflakes Original Sachet 30g x 36</v>
      </c>
      <c r="AF422" t="str">
        <f t="shared" si="25"/>
        <v>Santa Maria Minimarts-Nasco Cornflakes Original Sachet 30g x 36</v>
      </c>
      <c r="AG422" t="str">
        <v>Mavelouse Minimart-Milo Activ-Go Sachet 400g x 10 + (20g x 10 Free)</v>
      </c>
      <c r="AH422">
        <f t="shared" si="26"/>
        <v>1</v>
      </c>
    </row>
    <row r="423" spans="4:34">
      <c r="D423" t="str">
        <v>Dangote-Dangote Granulated Sugar 250g</v>
      </c>
      <c r="AD423" t="str">
        <v>Than-all Minimart</v>
      </c>
      <c r="AE423" t="str">
        <v>Milo Sachet 20g x 240</v>
      </c>
      <c r="AF423" t="str">
        <f t="shared" si="25"/>
        <v>Than-all Minimart-Milo Sachet 20g x 240</v>
      </c>
      <c r="AG423" t="str">
        <v>Mavelouse Minimart-Nestle Golden Morn 450g x 12</v>
      </c>
      <c r="AH423">
        <f t="shared" si="26"/>
        <v>1</v>
      </c>
    </row>
    <row r="424" spans="4:34">
      <c r="D424" t="str">
        <v>FrieslandCampina WAMCO Nigeria-Peak Evap Filled 160g x 24</v>
      </c>
      <c r="AD424" t="str">
        <v>Than-all Minimart</v>
      </c>
      <c r="AE424" t="str">
        <v>Milo Activ-Go Sachet (800g + 100g Free) x 6</v>
      </c>
      <c r="AF424" t="str">
        <f t="shared" si="25"/>
        <v>Than-all Minimart-Milo Activ-Go Sachet (800g + 100g Free) x 6</v>
      </c>
      <c r="AG424" t="str">
        <v>Mavelouse Minimart-Milo Sachet 20g x 240</v>
      </c>
      <c r="AH424">
        <f t="shared" si="26"/>
        <v>1</v>
      </c>
    </row>
    <row r="425" spans="4:34">
      <c r="D425" t="str">
        <v>Arla Foods-DANO FULL CREAM 12 X 800G</v>
      </c>
      <c r="AD425" t="str">
        <v>Josu Minimart</v>
      </c>
      <c r="AE425" t="str">
        <v>MistaChoco and Sistachoco Promo Pack 15g x 50</v>
      </c>
      <c r="AF425" t="str">
        <f t="shared" si="25"/>
        <v>Josu Minimart-MistaChoco and Sistachoco Promo Pack 15g x 50</v>
      </c>
      <c r="AG425" t="str">
        <v>Mavelouse Minimart-Nasco Coco Pops 32g x 36</v>
      </c>
      <c r="AH425">
        <f t="shared" si="26"/>
        <v>1</v>
      </c>
    </row>
    <row r="426" spans="4:34">
      <c r="D426" t="str">
        <v>Dangote-Dangote Granulated Sugar 250g</v>
      </c>
      <c r="AD426" t="str">
        <v>Josu Minimart</v>
      </c>
      <c r="AE426" t="str">
        <v>One Free Hanger of MistaChoco</v>
      </c>
      <c r="AF426" t="str">
        <f t="shared" si="25"/>
        <v>Josu Minimart-One Free Hanger of MistaChoco</v>
      </c>
      <c r="AG426" t="str">
        <v>Mavelouse Minimart-Nasco Cornflakes Original Sachet 30g x 36</v>
      </c>
      <c r="AH426">
        <f t="shared" si="26"/>
        <v>1</v>
      </c>
    </row>
    <row r="427" spans="4:34">
      <c r="D427" t="str">
        <v>MistaChoco-MistaChoco and Sistachoco Promo Pack 15g x 50</v>
      </c>
      <c r="AD427" t="str">
        <v>Alhaja</v>
      </c>
      <c r="AE427" t="str">
        <v>Dano Cool Cow Refill 350g x 12</v>
      </c>
      <c r="AF427" t="str">
        <f t="shared" si="25"/>
        <v>Alhaja-Dano Cool Cow Refill 350g x 12</v>
      </c>
      <c r="AG427" t="str">
        <v>Mavelouse Minimart-Cowbell Chocolate Sachet 20g x 26 x 10</v>
      </c>
      <c r="AH427">
        <f t="shared" si="26"/>
        <v>1</v>
      </c>
    </row>
    <row r="428" spans="4:34">
      <c r="D428" t="str">
        <v>MistaChoco-One Free Hanger of MistaChoco</v>
      </c>
      <c r="AD428" t="str">
        <v>Alhaja</v>
      </c>
      <c r="AE428" t="str">
        <v>DANO FULL CREAM 12 X 350G</v>
      </c>
      <c r="AF428" t="str">
        <f t="shared" si="25"/>
        <v>Alhaja-DANO FULL CREAM 12 X 350G</v>
      </c>
      <c r="AG428" t="str">
        <v>Mavelouse Minimart-Cowbell Coffee 20g Sachet x 200</v>
      </c>
      <c r="AH428">
        <f t="shared" si="26"/>
        <v>1</v>
      </c>
    </row>
    <row r="429" spans="4:34">
      <c r="D429" t="str">
        <v>Arla Foods-Dano Cool Cow Refill 350g x 12</v>
      </c>
      <c r="AD429" t="str">
        <v>Alhaja</v>
      </c>
      <c r="AE429" t="str">
        <v>Nasco Coco Pops 32g x 36</v>
      </c>
      <c r="AF429" t="str">
        <f t="shared" si="25"/>
        <v>Alhaja-Nasco Coco Pops 32g x 36</v>
      </c>
      <c r="AG429" t="str">
        <v>Mavelouse Minimart-Dano Cool Cow Sachet 12g x 260 + 30 Sachet Free</v>
      </c>
      <c r="AH429">
        <f t="shared" si="26"/>
        <v>1</v>
      </c>
    </row>
    <row r="430" spans="4:34">
      <c r="D430" t="str">
        <v>Nestle Nigeria Plc-Milo Activ-Go Sachet 400g x 10 + (20g x 10 Free)</v>
      </c>
      <c r="AD430" t="str">
        <v>Solo Minimarts</v>
      </c>
      <c r="AE430" t="str">
        <v>One Free Hanger of MistaChoco</v>
      </c>
      <c r="AF430" t="str">
        <f t="shared" si="25"/>
        <v>Solo Minimarts-One Free Hanger of MistaChoco</v>
      </c>
      <c r="AG430" t="str">
        <v>Basil Minimart-Dano Cool Cow Sachet 12g x 260 + 30 Sachet Free</v>
      </c>
      <c r="AH430">
        <f t="shared" si="26"/>
        <v>1</v>
      </c>
    </row>
    <row r="431" spans="4:34">
      <c r="D431" t="str">
        <v>Nasco-Nasco Cornflakes Original Sachet 30g x 36</v>
      </c>
      <c r="AD431" t="str">
        <v>Solo Minimarts</v>
      </c>
      <c r="AE431" t="str">
        <v>MistaChoco and Sistachoco Promo Pack 15g x 50</v>
      </c>
      <c r="AF431" t="str">
        <f t="shared" si="25"/>
        <v>Solo Minimarts-MistaChoco and Sistachoco Promo Pack 15g x 50</v>
      </c>
      <c r="AG431" t="str">
        <v>Basil Minimart-Milo 1kg x 6 Tin</v>
      </c>
      <c r="AH431">
        <f t="shared" si="26"/>
        <v>1</v>
      </c>
    </row>
    <row r="432" spans="4:34">
      <c r="D432" t="str">
        <v>Nestle Nigeria Plc-Milo Sachet 20g x 240</v>
      </c>
      <c r="AD432" t="str">
        <v>Free Man Minimarts</v>
      </c>
      <c r="AE432" t="str">
        <v>Milo Activ-Go Sachet 400g x 10 + (20g x 10 Free)</v>
      </c>
      <c r="AF432" t="str">
        <f t="shared" si="25"/>
        <v>Free Man Minimarts-Milo Activ-Go Sachet 400g x 10 + (20g x 10 Free)</v>
      </c>
      <c r="AG432" t="str">
        <v>olakem-Dano Cool Cow Sachet 12g x 260 + 30 Sachet Free</v>
      </c>
      <c r="AH432">
        <f t="shared" si="26"/>
        <v>1</v>
      </c>
    </row>
    <row r="433" spans="4:34">
      <c r="D433" t="str">
        <v>Nestle Nigeria Plc-Milo Sachet 20g x 240</v>
      </c>
      <c r="AD433" t="str">
        <v>Kuchys Place 2</v>
      </c>
      <c r="AE433" t="str">
        <v>Dangote Granulated Sugar 250g</v>
      </c>
      <c r="AF433" t="str">
        <f t="shared" si="25"/>
        <v>Kuchys Place 2-Dangote Granulated Sugar 250g</v>
      </c>
      <c r="AG433" t="str">
        <v>olakem-Dangote Granulated Sugar 250g</v>
      </c>
      <c r="AH433">
        <f t="shared" si="26"/>
        <v>1</v>
      </c>
    </row>
    <row r="434" spans="4:34">
      <c r="D434" t="str">
        <v>Nasco-Nasco Cornflakes Original Sachet 30g x 36</v>
      </c>
      <c r="AD434" t="str">
        <v>Kuchys Place 2</v>
      </c>
      <c r="AE434" t="str">
        <v>Infinity Cornflakes Sachet 30g x 36</v>
      </c>
      <c r="AF434" t="str">
        <f t="shared" si="25"/>
        <v>Kuchys Place 2-Infinity Cornflakes Sachet 30g x 36</v>
      </c>
      <c r="AG434" t="str">
        <v>Peace Minimarts-Cadbury Bournvita Sachet 20g x 200</v>
      </c>
      <c r="AH434">
        <f t="shared" si="26"/>
        <v>1</v>
      </c>
    </row>
    <row r="435" spans="4:34">
      <c r="D435" t="str">
        <v>Nestle Nigeria Plc-Milo Sachet 20g x 240</v>
      </c>
      <c r="AD435" t="str">
        <v>Kuchys Place 2</v>
      </c>
      <c r="AE435" t="str">
        <v>Nestle Golden Morn 450g x 12</v>
      </c>
      <c r="AF435" t="str">
        <f t="shared" si="25"/>
        <v>Kuchys Place 2-Nestle Golden Morn 450g x 12</v>
      </c>
      <c r="AG435" t="str">
        <v>Gods Minimart-Milo Activ-Go Sachet 400g x 10 + (20g x 10 Free)</v>
      </c>
      <c r="AH435">
        <f t="shared" si="26"/>
        <v>2</v>
      </c>
    </row>
    <row r="436" spans="4:34">
      <c r="D436" t="str">
        <v>Nestle Nigeria Plc-Milo Activ-Go Sachet (800g + 100g Free) x 6</v>
      </c>
      <c r="AD436" t="str">
        <v>Kuchys Place 2</v>
      </c>
      <c r="AE436" t="str">
        <v>Peak Evap Filled 160g x 24</v>
      </c>
      <c r="AF436" t="str">
        <f t="shared" si="25"/>
        <v>Kuchys Place 2-Peak Evap Filled 160g x 24</v>
      </c>
      <c r="AG436" t="str">
        <v>Ejike Minimart-One Free Hanger of MistaChoco</v>
      </c>
      <c r="AH436">
        <f t="shared" si="26"/>
        <v>1</v>
      </c>
    </row>
    <row r="437" spans="4:34">
      <c r="D437" t="str">
        <v>MistaChoco-MistaChoco and Sistachoco Promo Pack 15g x 50</v>
      </c>
      <c r="AD437" t="str">
        <v>Kuchys Place 2</v>
      </c>
      <c r="AE437" t="str">
        <v>Three Crowns Instant Filled Milk Powder Sachet 320g x 12</v>
      </c>
      <c r="AF437" t="str">
        <f t="shared" si="25"/>
        <v>Kuchys Place 2-Three Crowns Instant Filled Milk Powder Sachet 320g x 12</v>
      </c>
      <c r="AG437" t="str">
        <v>Ejike Minimart-MistaChoco and Sistachoco Promo Pack 15g x 50</v>
      </c>
      <c r="AH437">
        <f t="shared" si="26"/>
        <v>1</v>
      </c>
    </row>
    <row r="438" spans="4:34">
      <c r="D438" t="str">
        <v>MistaChoco-One Free Hanger of MistaChoco</v>
      </c>
      <c r="AD438" t="str">
        <v>Kuchys Place 2</v>
      </c>
      <c r="AE438" t="str">
        <v>Nasco Coco Pops 32g x 36</v>
      </c>
      <c r="AF438" t="str">
        <f t="shared" si="25"/>
        <v>Kuchys Place 2-Nasco Coco Pops 32g x 36</v>
      </c>
      <c r="AG438" t="str">
        <v>Iya Mariam-Nasco Cornflakes Original Sachet 30g x 36</v>
      </c>
      <c r="AH438">
        <f t="shared" si="26"/>
        <v>1</v>
      </c>
    </row>
    <row r="439" spans="4:34">
      <c r="D439" t="str">
        <v>Arla Foods-Dano Cool Cow Refill 350g x 12</v>
      </c>
      <c r="AD439" t="str">
        <v>Able God</v>
      </c>
      <c r="AE439" t="str">
        <v>MistaChoco and Sistachoco Promo Pack 15g x 50</v>
      </c>
      <c r="AF439" t="str">
        <f t="shared" si="25"/>
        <v>Able God-MistaChoco and Sistachoco Promo Pack 15g x 50</v>
      </c>
      <c r="AG439" t="str">
        <v>Iya Mariam-Cowbell Chocolate Sachet 20g x 26 x 10</v>
      </c>
      <c r="AH439">
        <f t="shared" si="26"/>
        <v>1</v>
      </c>
    </row>
    <row r="440" spans="4:34">
      <c r="D440" t="str">
        <v>Arla Foods-DANO FULL CREAM 12 X 350G</v>
      </c>
      <c r="AD440" t="str">
        <v>Able God</v>
      </c>
      <c r="AE440" t="str">
        <v>One Free Hanger of MistaChoco</v>
      </c>
      <c r="AF440" t="str">
        <f t="shared" si="25"/>
        <v>Able God-One Free Hanger of MistaChoco</v>
      </c>
      <c r="AG440" t="str">
        <v>Iya Mariam-Cowbell Coffee 20g Sachet x 200</v>
      </c>
      <c r="AH440">
        <f t="shared" si="26"/>
        <v>1</v>
      </c>
    </row>
    <row r="441" spans="4:34">
      <c r="D441" t="str">
        <v>Nasco-Nasco Coco Pops 32g x 36</v>
      </c>
      <c r="AD441" t="str">
        <v>Grandy Minimarts</v>
      </c>
      <c r="AE441" t="str">
        <v>Dano Cool Cow Refill 350g x 12</v>
      </c>
      <c r="AF441" t="str">
        <f t="shared" si="25"/>
        <v>Grandy Minimarts-Dano Cool Cow Refill 350g x 12</v>
      </c>
      <c r="AG441" t="str">
        <v>Iya Mariam-MistaChoco and Sistachoco Promo Pack 15g x 50</v>
      </c>
      <c r="AH441">
        <f t="shared" si="26"/>
        <v>1</v>
      </c>
    </row>
    <row r="442" spans="4:34">
      <c r="D442" t="str">
        <v>MistaChoco-One Free Hanger of MistaChoco</v>
      </c>
      <c r="AD442" t="str">
        <v>Grandy Minimarts</v>
      </c>
      <c r="AE442" t="str">
        <v>Milo Activ-Go Sachet (800g + 100g Free) x 6</v>
      </c>
      <c r="AF442" t="str">
        <f t="shared" si="25"/>
        <v>Grandy Minimarts-Milo Activ-Go Sachet (800g + 100g Free) x 6</v>
      </c>
      <c r="AG442" t="str">
        <v>Iya Mariam-One Free Hanger of MistaChoco</v>
      </c>
      <c r="AH442">
        <f t="shared" si="26"/>
        <v>1</v>
      </c>
    </row>
    <row r="443" spans="4:34">
      <c r="D443" t="str">
        <v>MistaChoco-MistaChoco and Sistachoco Promo Pack 15g x 50</v>
      </c>
      <c r="AD443" t="str">
        <v>Grandy Minimarts</v>
      </c>
      <c r="AE443" t="str">
        <v>Nestle Golden Morn 450g x 12</v>
      </c>
      <c r="AF443" t="str">
        <f t="shared" si="25"/>
        <v>Grandy Minimarts-Nestle Golden Morn 450g x 12</v>
      </c>
      <c r="AG443" t="str">
        <v>Morfas Minimart-Nestle Golden Morn 450g x 12</v>
      </c>
      <c r="AH443">
        <f t="shared" si="26"/>
        <v>1</v>
      </c>
    </row>
    <row r="444" spans="4:34">
      <c r="D444" t="str">
        <v>Nestle Nigeria Plc-Milo Activ-Go Sachet 400g x 10 + (20g x 10 Free)</v>
      </c>
      <c r="AD444" t="str">
        <v>Than-all Minimart</v>
      </c>
      <c r="AE444" t="str">
        <v>Dano Cool Cow Sachet 12g x 260 + 30 Sachet Free</v>
      </c>
      <c r="AF444" t="str">
        <f t="shared" si="25"/>
        <v>Than-all Minimart-Dano Cool Cow Sachet 12g x 260 + 30 Sachet Free</v>
      </c>
      <c r="AG444" t="str">
        <v>Rodam Enterprises-Dano Cool Cow Refill 800g x 12</v>
      </c>
      <c r="AH444">
        <f t="shared" si="26"/>
        <v>1</v>
      </c>
    </row>
    <row r="445" spans="4:34">
      <c r="D445" t="str">
        <v>Dangote-Dangote Granulated Sugar 250g</v>
      </c>
      <c r="AD445" t="str">
        <v>Than-all Minimart</v>
      </c>
      <c r="AE445" t="str">
        <v>Dangote Granulated Sugar 500g</v>
      </c>
      <c r="AF445" t="str">
        <f t="shared" si="25"/>
        <v>Than-all Minimart-Dangote Granulated Sugar 500g</v>
      </c>
      <c r="AG445" t="str">
        <v>Anawu Minimart-Dano Cool Cow Sachet 12g x 260 + 30 Sachet Free</v>
      </c>
      <c r="AH445">
        <f t="shared" si="26"/>
        <v>1</v>
      </c>
    </row>
    <row r="446" spans="4:34">
      <c r="D446" t="str">
        <v>Infinity Snacks and Beverages Limited-Infinity Cornflakes Sachet 30g x 36</v>
      </c>
      <c r="AD446" t="str">
        <v>aktit farm supermarket</v>
      </c>
      <c r="AE446" t="str">
        <v>Milo Activ-Go Sachet 400g x 10 + (20g x 10 Free)</v>
      </c>
      <c r="AF446" t="str">
        <f t="shared" si="25"/>
        <v>aktit farm supermarket-Milo Activ-Go Sachet 400g x 10 + (20g x 10 Free)</v>
      </c>
      <c r="AG446" t="str">
        <v>Anawu Minimart-Nestle Golden Morn 450g x 12</v>
      </c>
      <c r="AH446">
        <f t="shared" si="26"/>
        <v>1</v>
      </c>
    </row>
    <row r="447" spans="4:34">
      <c r="D447" t="str">
        <v>Nestle Nigeria Plc-Nestle Golden Morn 450g x 12</v>
      </c>
      <c r="AD447" t="str">
        <v>aktit farm supermarket</v>
      </c>
      <c r="AE447" t="str">
        <v>Milo Sachet 20g x 240</v>
      </c>
      <c r="AF447" t="str">
        <f t="shared" si="25"/>
        <v>aktit farm supermarket-Milo Sachet 20g x 240</v>
      </c>
      <c r="AG447" t="str">
        <v>Anawu Minimart-Milo Sachet 20g x 240</v>
      </c>
      <c r="AH447">
        <f t="shared" si="26"/>
        <v>1</v>
      </c>
    </row>
    <row r="448" spans="4:34">
      <c r="D448" t="str">
        <v>FrieslandCampina WAMCO Nigeria-Peak Evap Filled 160g x 24</v>
      </c>
      <c r="AD448" t="str">
        <v>ogba</v>
      </c>
      <c r="AE448" t="str">
        <v>Milo Activ-Go Sachet 400g x 10 + (20g x 10 Free)</v>
      </c>
      <c r="AF448" t="str">
        <f t="shared" si="25"/>
        <v>ogba-Milo Activ-Go Sachet 400g x 10 + (20g x 10 Free)</v>
      </c>
      <c r="AG448" t="str">
        <v>Rodam Enterprises-Milo Refill 200g x 24</v>
      </c>
      <c r="AH448">
        <f t="shared" si="26"/>
        <v>1</v>
      </c>
    </row>
    <row r="449" spans="4:34">
      <c r="D449" t="str">
        <v>FrieslandCampina WAMCO Nigeria-Three Crowns Instant Filled Milk Powder Sachet 320g x 12</v>
      </c>
      <c r="AD449" t="str">
        <v>ogba</v>
      </c>
      <c r="AE449" t="str">
        <v>Milo Sachet 20g x 240</v>
      </c>
      <c r="AF449" t="str">
        <f t="shared" si="25"/>
        <v>ogba-Milo Sachet 20g x 240</v>
      </c>
      <c r="AG449" t="str">
        <v>Winsolight-Peak Milk Tin 400g x 12</v>
      </c>
      <c r="AH449">
        <f t="shared" si="26"/>
        <v>1</v>
      </c>
    </row>
    <row r="450" spans="4:34">
      <c r="D450" t="str">
        <v>Nasco-Nasco Coco Pops 32g x 36</v>
      </c>
      <c r="AD450" t="str">
        <v>ogba</v>
      </c>
      <c r="AE450" t="str">
        <v>Dano Cool Cow Sachet 12g x 260 + 30 Sachet Free</v>
      </c>
      <c r="AF450" t="str">
        <f t="shared" si="25"/>
        <v>ogba-Dano Cool Cow Sachet 12g x 260 + 30 Sachet Free</v>
      </c>
      <c r="AG450" t="str">
        <v>Winsolight-Dano Cool Cow Sachet 12g x 260 + 30 Sachet Free</v>
      </c>
      <c r="AH450">
        <f t="shared" si="26"/>
        <v>1</v>
      </c>
    </row>
    <row r="451" spans="4:34">
      <c r="D451" t="str">
        <v>MistaChoco-MistaChoco and Sistachoco Promo Pack 15g x 50</v>
      </c>
      <c r="AD451" t="str">
        <v>Mum Wisdom Minimart</v>
      </c>
      <c r="AE451" t="str">
        <v>Dano Cool Cow Refill 350g x 12</v>
      </c>
      <c r="AF451" t="str">
        <f t="shared" si="25"/>
        <v>Mum Wisdom Minimart-Dano Cool Cow Refill 350g x 12</v>
      </c>
      <c r="AG451" t="str">
        <v>smine me Minimart-THREE CROWN EVAP TRAY 24 X 170G</v>
      </c>
      <c r="AH451">
        <f t="shared" si="26"/>
        <v>2</v>
      </c>
    </row>
    <row r="452" spans="4:34">
      <c r="D452" t="str">
        <v>MistaChoco-One Free Hanger of MistaChoco</v>
      </c>
      <c r="AD452" t="str">
        <v>Gods Own Minimart</v>
      </c>
      <c r="AE452" t="str">
        <v>MistaChoco and Sistachoco Promo Pack 15g x 50</v>
      </c>
      <c r="AF452" t="str">
        <f t="shared" si="25"/>
        <v>Gods Own Minimart-MistaChoco and Sistachoco Promo Pack 15g x 50</v>
      </c>
      <c r="AG452" t="str">
        <v>smine me Minimart-Peak Evap Filled 160g x 24</v>
      </c>
      <c r="AH452">
        <f t="shared" si="26"/>
        <v>1</v>
      </c>
    </row>
    <row r="453" spans="4:34">
      <c r="D453" t="str">
        <v>Arla Foods-Dano Cool Cow Refill 350g x 12</v>
      </c>
      <c r="AD453" t="str">
        <v>Gods Own Minimart</v>
      </c>
      <c r="AE453" t="str">
        <v>One Free Hanger of MistaChoco</v>
      </c>
      <c r="AF453" t="str">
        <f t="shared" si="25"/>
        <v>Gods Own Minimart-One Free Hanger of MistaChoco</v>
      </c>
      <c r="AG453" t="str">
        <v>smine me Minimart-Golden Morn 50g x100</v>
      </c>
      <c r="AH453">
        <f t="shared" si="26"/>
        <v>2</v>
      </c>
    </row>
    <row r="454" spans="4:34">
      <c r="D454" t="str">
        <v>Nestle Nigeria Plc-Milo Activ-Go Sachet (800g + 100g Free) x 6</v>
      </c>
      <c r="AD454" t="str">
        <v>Hi Mart Minimart</v>
      </c>
      <c r="AE454" t="str">
        <v>Golden Morn 50g x100</v>
      </c>
      <c r="AF454" t="str">
        <f t="shared" si="25"/>
        <v>Hi Mart Minimart-Golden Morn 50g x100</v>
      </c>
      <c r="AG454" t="str">
        <v>Omolara Minimart-Dano Cool Cow Sachet 12g x 260 + 30 Sachet Free</v>
      </c>
      <c r="AH454">
        <f t="shared" si="26"/>
        <v>2</v>
      </c>
    </row>
    <row r="455" spans="4:34">
      <c r="D455" t="str">
        <v>Nestle Nigeria Plc-Nestle Golden Morn 450g x 12</v>
      </c>
      <c r="AD455" t="str">
        <v>Ac Godson</v>
      </c>
      <c r="AE455" t="str">
        <v>Dangote Granulated Sugar 250g</v>
      </c>
      <c r="AF455" t="str">
        <f t="shared" ref="AF455:AF518" si="27">AD455 &amp; "-" &amp; AE455</f>
        <v>Ac Godson-Dangote Granulated Sugar 250g</v>
      </c>
      <c r="AG455" t="str">
        <v>Omolara Minimart-Milo Sachet 20g x 240</v>
      </c>
      <c r="AH455">
        <f t="shared" ref="AH455:AH518" si="28">COUNTIF($AF$6:$AF$2051,AG455)</f>
        <v>1</v>
      </c>
    </row>
    <row r="456" spans="4:34">
      <c r="D456" t="str">
        <v>Arla Foods-Dano Cool Cow Sachet 12g x 260 + 30 Sachet Free</v>
      </c>
      <c r="AD456" t="str">
        <v>Ac Godson</v>
      </c>
      <c r="AE456" t="str">
        <v>Infinity Cornflakes Sachet 30g x 36</v>
      </c>
      <c r="AF456" t="str">
        <f t="shared" si="27"/>
        <v>Ac Godson-Infinity Cornflakes Sachet 30g x 36</v>
      </c>
      <c r="AG456" t="str">
        <v>Mz Good Rich Supermarket-Milo Activ-Go Sachet 400g x 10 + (20g x 10 Free)</v>
      </c>
      <c r="AH456">
        <f t="shared" si="28"/>
        <v>1</v>
      </c>
    </row>
    <row r="457" spans="4:34">
      <c r="D457" t="str">
        <v>Dangote-Dangote Granulated Sugar 500g</v>
      </c>
      <c r="AD457" t="str">
        <v>Ac Godson</v>
      </c>
      <c r="AE457" t="str">
        <v>Milo Activ-Go Sachet 400g x 10 + (20g x 10 Free)</v>
      </c>
      <c r="AF457" t="str">
        <f t="shared" si="27"/>
        <v>Ac Godson-Milo Activ-Go Sachet 400g x 10 + (20g x 10 Free)</v>
      </c>
      <c r="AG457" t="str">
        <v>Mz Good Rich Supermarket-Dangote Granulated Sugar 500g</v>
      </c>
      <c r="AH457">
        <f t="shared" si="28"/>
        <v>1</v>
      </c>
    </row>
    <row r="458" spans="4:34">
      <c r="D458" t="str">
        <v>Nestle Nigeria Plc-Milo Activ-Go Sachet 400g x 10 + (20g x 10 Free)</v>
      </c>
      <c r="AD458" t="str">
        <v>Mavelouse Minimart</v>
      </c>
      <c r="AE458" t="str">
        <v>Dangote Granulated Sugar 250g</v>
      </c>
      <c r="AF458" t="str">
        <f t="shared" si="27"/>
        <v>Mavelouse Minimart-Dangote Granulated Sugar 250g</v>
      </c>
      <c r="AG458" t="str">
        <v>Nk Minimarts-Dangote Granulated Sugar 250g</v>
      </c>
      <c r="AH458">
        <f t="shared" si="28"/>
        <v>2</v>
      </c>
    </row>
    <row r="459" spans="4:34">
      <c r="D459" t="str">
        <v>Nestle Nigeria Plc-Milo Sachet 20g x 240</v>
      </c>
      <c r="AD459" t="str">
        <v>Mavelouse Minimart</v>
      </c>
      <c r="AE459" t="str">
        <v>Milo Activ-Go Sachet 400g x 10 + (20g x 10 Free)</v>
      </c>
      <c r="AF459" t="str">
        <f t="shared" si="27"/>
        <v>Mavelouse Minimart-Milo Activ-Go Sachet 400g x 10 + (20g x 10 Free)</v>
      </c>
      <c r="AG459" t="str">
        <v>Nk Minimarts-Dangote Granulated Sugar 500g</v>
      </c>
      <c r="AH459">
        <f t="shared" si="28"/>
        <v>1</v>
      </c>
    </row>
    <row r="460" spans="4:34">
      <c r="D460" t="str">
        <v>Nestle Nigeria Plc-Milo Activ-Go Sachet 400g x 10 + (20g x 10 Free)</v>
      </c>
      <c r="AD460" t="str">
        <v>Mavelouse Minimart</v>
      </c>
      <c r="AE460" t="str">
        <v>Nestle Golden Morn 450g x 12</v>
      </c>
      <c r="AF460" t="str">
        <f t="shared" si="27"/>
        <v>Mavelouse Minimart-Nestle Golden Morn 450g x 12</v>
      </c>
      <c r="AG460" t="str">
        <v>Iyawo Minimart-Dano Cool Cow Sachet 12g x 260 + 30 Sachet Free</v>
      </c>
      <c r="AH460">
        <f t="shared" si="28"/>
        <v>2</v>
      </c>
    </row>
    <row r="461" spans="4:34">
      <c r="D461" t="str">
        <v>Nestle Nigeria Plc-Milo Sachet 20g x 240</v>
      </c>
      <c r="AD461" t="str">
        <v>Mavelouse Minimart</v>
      </c>
      <c r="AE461" t="str">
        <v>Milo Sachet 20g x 240</v>
      </c>
      <c r="AF461" t="str">
        <f t="shared" si="27"/>
        <v>Mavelouse Minimart-Milo Sachet 20g x 240</v>
      </c>
      <c r="AG461" t="str">
        <v>Iyawo Minimart-Peak Milk Tin 400g x 12</v>
      </c>
      <c r="AH461">
        <f t="shared" si="28"/>
        <v>2</v>
      </c>
    </row>
    <row r="462" spans="4:34">
      <c r="D462" t="str">
        <v>Arla Foods-Dano Cool Cow Sachet 12g x 260 + 30 Sachet Free</v>
      </c>
      <c r="AD462" t="str">
        <v>Mavelouse Minimart</v>
      </c>
      <c r="AE462" t="str">
        <v>Nasco Coco Pops 32g x 36</v>
      </c>
      <c r="AF462" t="str">
        <f t="shared" si="27"/>
        <v>Mavelouse Minimart-Nasco Coco Pops 32g x 36</v>
      </c>
      <c r="AG462" t="str">
        <v>bolly Super Store-Dano Cool Cow Sachet 12g x 260 + 30 Sachet Free</v>
      </c>
      <c r="AH462">
        <f t="shared" si="28"/>
        <v>2</v>
      </c>
    </row>
    <row r="463" spans="4:34">
      <c r="D463" t="str">
        <v>Arla Foods-Dano Cool Cow Refill 350g x 12</v>
      </c>
      <c r="AD463" t="str">
        <v>Mavelouse Minimart</v>
      </c>
      <c r="AE463" t="str">
        <v>Nasco Cornflakes Original Sachet 30g x 36</v>
      </c>
      <c r="AF463" t="str">
        <f t="shared" si="27"/>
        <v>Mavelouse Minimart-Nasco Cornflakes Original Sachet 30g x 36</v>
      </c>
      <c r="AG463" t="str">
        <v>bolly Super Store-Dano Cool Cow Refill 350g x 12</v>
      </c>
      <c r="AH463">
        <f t="shared" si="28"/>
        <v>1</v>
      </c>
    </row>
    <row r="464" spans="4:34">
      <c r="D464" t="str">
        <v>MistaChoco-MistaChoco and Sistachoco Promo Pack 15g x 50</v>
      </c>
      <c r="AD464" t="str">
        <v>Mavelouse Minimart</v>
      </c>
      <c r="AE464" t="str">
        <v>Cowbell Chocolate Sachet 20g x 26 x 10</v>
      </c>
      <c r="AF464" t="str">
        <f t="shared" si="27"/>
        <v>Mavelouse Minimart-Cowbell Chocolate Sachet 20g x 26 x 10</v>
      </c>
      <c r="AG464" t="str">
        <v>bolly Super Store-Cadbury Bournvita Sachet 20g x 200</v>
      </c>
      <c r="AH464">
        <f t="shared" si="28"/>
        <v>1</v>
      </c>
    </row>
    <row r="465" spans="4:34">
      <c r="D465" t="str">
        <v>MistaChoco-One Free Hanger of MistaChoco</v>
      </c>
      <c r="AD465" t="str">
        <v>Mavelouse Minimart</v>
      </c>
      <c r="AE465" t="str">
        <v>Cowbell Coffee 20g Sachet x 200</v>
      </c>
      <c r="AF465" t="str">
        <f t="shared" si="27"/>
        <v>Mavelouse Minimart-Cowbell Coffee 20g Sachet x 200</v>
      </c>
      <c r="AG465" t="str">
        <v>bolly Super Store-Cadbury Bournvita Refill 500g x 12</v>
      </c>
      <c r="AH465">
        <f t="shared" si="28"/>
        <v>1</v>
      </c>
    </row>
    <row r="466" spans="4:34">
      <c r="D466" t="str">
        <v>Nestle Nigeria Plc-Golden Morn 50g x100</v>
      </c>
      <c r="AD466" t="str">
        <v>Mavelouse Minimart</v>
      </c>
      <c r="AE466" t="str">
        <v>Dano Cool Cow Sachet 12g x 260 + 30 Sachet Free</v>
      </c>
      <c r="AF466" t="str">
        <f t="shared" si="27"/>
        <v>Mavelouse Minimart-Dano Cool Cow Sachet 12g x 260 + 30 Sachet Free</v>
      </c>
      <c r="AG466" t="str">
        <v>bolly Super Store-Golden Morn 50g x100</v>
      </c>
      <c r="AH466">
        <f t="shared" si="28"/>
        <v>1</v>
      </c>
    </row>
    <row r="467" spans="4:34">
      <c r="D467" t="str">
        <v>Dangote-Dangote Granulated Sugar 250g</v>
      </c>
      <c r="AD467" t="str">
        <v>Basil Minimart</v>
      </c>
      <c r="AE467" t="str">
        <v>Dano Cool Cow Sachet 12g x 260 + 30 Sachet Free</v>
      </c>
      <c r="AF467" t="str">
        <f t="shared" si="27"/>
        <v>Basil Minimart-Dano Cool Cow Sachet 12g x 260 + 30 Sachet Free</v>
      </c>
      <c r="AG467" t="str">
        <v>Madam Wisdom Minimart-Golden Morn 50g x100</v>
      </c>
      <c r="AH467">
        <f t="shared" si="28"/>
        <v>3</v>
      </c>
    </row>
    <row r="468" spans="4:34">
      <c r="D468" t="str">
        <v>Infinity Snacks and Beverages Limited-Infinity Cornflakes Sachet 30g x 36</v>
      </c>
      <c r="AD468" t="str">
        <v>Basil Minimart</v>
      </c>
      <c r="AE468" t="str">
        <v>Milo 1kg x 6 Tin</v>
      </c>
      <c r="AF468" t="str">
        <f t="shared" si="27"/>
        <v>Basil Minimart-Milo 1kg x 6 Tin</v>
      </c>
      <c r="AG468" t="str">
        <v>Madam Wisdom Minimart-Infinity Cornflakes Sachet 30g x 36</v>
      </c>
      <c r="AH468">
        <f t="shared" si="28"/>
        <v>2</v>
      </c>
    </row>
    <row r="469" spans="4:34">
      <c r="D469" t="str">
        <v>Nestle Nigeria Plc-Milo Activ-Go Sachet 400g x 10 + (20g x 10 Free)</v>
      </c>
      <c r="AD469" t="str">
        <v>olakem</v>
      </c>
      <c r="AE469" t="str">
        <v>Dano Cool Cow Sachet 12g x 260 + 30 Sachet Free</v>
      </c>
      <c r="AF469" t="str">
        <f t="shared" si="27"/>
        <v>olakem-Dano Cool Cow Sachet 12g x 260 + 30 Sachet Free</v>
      </c>
      <c r="AG469" t="str">
        <v>Alhaja-Golden Morn 50g x100</v>
      </c>
      <c r="AH469">
        <f t="shared" si="28"/>
        <v>1</v>
      </c>
    </row>
    <row r="470" spans="4:34">
      <c r="D470" t="str">
        <v>Dangote-Dangote Granulated Sugar 250g</v>
      </c>
      <c r="AD470" t="str">
        <v>olakem</v>
      </c>
      <c r="AE470" t="str">
        <v>Dangote Granulated Sugar 250g</v>
      </c>
      <c r="AF470" t="str">
        <f t="shared" si="27"/>
        <v>olakem-Dangote Granulated Sugar 250g</v>
      </c>
      <c r="AG470" t="str">
        <v>Morfas Minimart-Milo Activ-Go Sachet 400g x 10 + (20g x 10 Free)</v>
      </c>
      <c r="AH470">
        <f t="shared" si="28"/>
        <v>2</v>
      </c>
    </row>
    <row r="471" spans="4:34">
      <c r="D471" t="str">
        <v>Nestle Nigeria Plc-Milo Activ-Go Sachet 400g x 10 + (20g x 10 Free)</v>
      </c>
      <c r="AD471" t="str">
        <v>Peace Minimarts</v>
      </c>
      <c r="AE471" t="str">
        <v>Cadbury Bournvita Sachet 20g x 200</v>
      </c>
      <c r="AF471" t="str">
        <f t="shared" si="27"/>
        <v>Peace Minimarts-Cadbury Bournvita Sachet 20g x 200</v>
      </c>
      <c r="AG471" t="str">
        <v>Morfas Minimart-Dano Cool Cow Refill 350g x 12</v>
      </c>
      <c r="AH471">
        <f t="shared" si="28"/>
        <v>1</v>
      </c>
    </row>
    <row r="472" spans="4:34">
      <c r="D472" t="str">
        <v>Nestle Nigeria Plc-Nestle Golden Morn 450g x 12</v>
      </c>
      <c r="AD472" t="str">
        <v>Gods Minimart</v>
      </c>
      <c r="AE472" t="str">
        <v>Milo Activ-Go Sachet 400g x 10 + (20g x 10 Free)</v>
      </c>
      <c r="AF472" t="str">
        <f t="shared" si="27"/>
        <v>Gods Minimart-Milo Activ-Go Sachet 400g x 10 + (20g x 10 Free)</v>
      </c>
      <c r="AG472" t="str">
        <v>Hi Mart Minimart-Cadbury Bournvita Sachet 20g x 200</v>
      </c>
      <c r="AH472">
        <f t="shared" si="28"/>
        <v>1</v>
      </c>
    </row>
    <row r="473" spans="4:34">
      <c r="D473" t="str">
        <v>Nestle Nigeria Plc-Milo Sachet 20g x 240</v>
      </c>
      <c r="AD473" t="str">
        <v>Ejike Minimart</v>
      </c>
      <c r="AE473" t="str">
        <v>One Free Hanger of MistaChoco</v>
      </c>
      <c r="AF473" t="str">
        <f t="shared" si="27"/>
        <v>Ejike Minimart-One Free Hanger of MistaChoco</v>
      </c>
      <c r="AG473" t="str">
        <v>Hi Mart Minimart-HOLLANDIA EVAP MILK 190G x 24</v>
      </c>
      <c r="AH473">
        <f t="shared" si="28"/>
        <v>1</v>
      </c>
    </row>
    <row r="474" spans="4:34">
      <c r="D474" t="str">
        <v>Nasco-Nasco Coco Pops 32g x 36</v>
      </c>
      <c r="AD474" t="str">
        <v>Ejike Minimart</v>
      </c>
      <c r="AE474" t="str">
        <v>MistaChoco and Sistachoco Promo Pack 15g x 50</v>
      </c>
      <c r="AF474" t="str">
        <f t="shared" si="27"/>
        <v>Ejike Minimart-MistaChoco and Sistachoco Promo Pack 15g x 50</v>
      </c>
      <c r="AG474" t="str">
        <v>Ibukunoluwa Minimart-MistaChoco and Sistachoco Promo Pack 15g x 50</v>
      </c>
      <c r="AH474">
        <f t="shared" si="28"/>
        <v>1</v>
      </c>
    </row>
    <row r="475" spans="4:34">
      <c r="D475" t="str">
        <v>Nasco-Nasco Cornflakes Original Sachet 30g x 36</v>
      </c>
      <c r="AD475" t="str">
        <v>Iya Mariam</v>
      </c>
      <c r="AE475" t="str">
        <v>Nasco Cornflakes Original Sachet 30g x 36</v>
      </c>
      <c r="AF475" t="str">
        <f t="shared" si="27"/>
        <v>Iya Mariam-Nasco Cornflakes Original Sachet 30g x 36</v>
      </c>
      <c r="AG475" t="str">
        <v>Ibukunoluwa Minimart-One Free Hanger of MistaChoco</v>
      </c>
      <c r="AH475">
        <f t="shared" si="28"/>
        <v>1</v>
      </c>
    </row>
    <row r="476" spans="4:34">
      <c r="D476" t="str">
        <v>Promasidor-Cowbell Chocolate Sachet 20g x 26 x 10</v>
      </c>
      <c r="AD476" t="str">
        <v>Iya Mariam</v>
      </c>
      <c r="AE476" t="str">
        <v>Cowbell Chocolate Sachet 20g x 26 x 10</v>
      </c>
      <c r="AF476" t="str">
        <f t="shared" si="27"/>
        <v>Iya Mariam-Cowbell Chocolate Sachet 20g x 26 x 10</v>
      </c>
      <c r="AG476" t="str">
        <v>Silver Destiny-Milo Activ-Go Sachet 400g x 10 + (20g x 10 Free)</v>
      </c>
      <c r="AH476">
        <f t="shared" si="28"/>
        <v>1</v>
      </c>
    </row>
    <row r="477" spans="4:34">
      <c r="D477" t="str">
        <v>Promasidor-Cowbell Coffee 20g Sachet x 200</v>
      </c>
      <c r="AD477" t="str">
        <v>Iya Mariam</v>
      </c>
      <c r="AE477" t="str">
        <v>Cowbell Coffee 20g Sachet x 200</v>
      </c>
      <c r="AF477" t="str">
        <f t="shared" si="27"/>
        <v>Iya Mariam-Cowbell Coffee 20g Sachet x 200</v>
      </c>
      <c r="AG477" t="str">
        <v>Silver Destiny-Peak 123 gum Sachets 360g x 12</v>
      </c>
      <c r="AH477">
        <f t="shared" si="28"/>
        <v>1</v>
      </c>
    </row>
    <row r="478" spans="4:34">
      <c r="D478" t="str">
        <v>Arla Foods-Dano Cool Cow Sachet 12g x 260 + 30 Sachet Free</v>
      </c>
      <c r="AD478" t="str">
        <v>Iya Mariam</v>
      </c>
      <c r="AE478" t="str">
        <v>MistaChoco and Sistachoco Promo Pack 15g x 50</v>
      </c>
      <c r="AF478" t="str">
        <f t="shared" si="27"/>
        <v>Iya Mariam-MistaChoco and Sistachoco Promo Pack 15g x 50</v>
      </c>
      <c r="AG478" t="str">
        <v>Silver Destiny-Dano Cool Cow Refill 800g x 12</v>
      </c>
      <c r="AH478">
        <f t="shared" si="28"/>
        <v>1</v>
      </c>
    </row>
    <row r="479" spans="4:34">
      <c r="D479" t="str">
        <v>Arla Foods-Dano Cool Cow Sachet 12g x 260 + 30 Sachet Free</v>
      </c>
      <c r="AD479" t="str">
        <v>Iya Mariam</v>
      </c>
      <c r="AE479" t="str">
        <v>One Free Hanger of MistaChoco</v>
      </c>
      <c r="AF479" t="str">
        <f t="shared" si="27"/>
        <v>Iya Mariam-One Free Hanger of MistaChoco</v>
      </c>
      <c r="AG479" t="str">
        <v>Silver Destiny-Dano Cool Cow Refill 350g x 12</v>
      </c>
      <c r="AH479">
        <f t="shared" si="28"/>
        <v>1</v>
      </c>
    </row>
    <row r="480" spans="4:34">
      <c r="D480" t="str">
        <v>Nestle Nigeria Plc-Milo 1kg x 6 Tin</v>
      </c>
      <c r="AD480" t="str">
        <v>Morfas Minimart</v>
      </c>
      <c r="AE480" t="str">
        <v>Nestle Golden Morn 450g x 12</v>
      </c>
      <c r="AF480" t="str">
        <f t="shared" si="27"/>
        <v>Morfas Minimart-Nestle Golden Morn 450g x 12</v>
      </c>
      <c r="AG480" t="str">
        <v>Silver Destiny-Dano Cool Cow Sachet 12g x 260 + 30 Sachet Free</v>
      </c>
      <c r="AH480">
        <f t="shared" si="28"/>
        <v>1</v>
      </c>
    </row>
    <row r="481" spans="4:34">
      <c r="D481" t="str">
        <v>Arla Foods-Dano Cool Cow Sachet 12g x 260 + 30 Sachet Free</v>
      </c>
      <c r="AD481" t="str">
        <v>Rodam Enterprises</v>
      </c>
      <c r="AE481" t="str">
        <v>Milo Sachet 20g x 240</v>
      </c>
      <c r="AF481" t="str">
        <f t="shared" si="27"/>
        <v>Rodam Enterprises-Milo Sachet 20g x 240</v>
      </c>
      <c r="AG481" t="str">
        <v>Silver Destiny-DANO FULL CREAM 12 X 800G</v>
      </c>
      <c r="AH481">
        <f t="shared" si="28"/>
        <v>1</v>
      </c>
    </row>
    <row r="482" spans="4:34">
      <c r="D482" t="str">
        <v>Dangote-Dangote Granulated Sugar 250g</v>
      </c>
      <c r="AD482" t="str">
        <v>Rodam Enterprises</v>
      </c>
      <c r="AE482" t="str">
        <v>Dano Cool Cow Refill 800g x 12</v>
      </c>
      <c r="AF482" t="str">
        <f t="shared" si="27"/>
        <v>Rodam Enterprises-Dano Cool Cow Refill 800g x 12</v>
      </c>
      <c r="AG482" t="str">
        <v>Ceeford Minimart-Peak Nig Tray 170g x 48</v>
      </c>
      <c r="AH482">
        <f t="shared" si="28"/>
        <v>1</v>
      </c>
    </row>
    <row r="483" spans="4:34">
      <c r="D483" t="str">
        <v>Cadbury Nigeria Plc-Cadbury Bournvita Sachet 20g x 200</v>
      </c>
      <c r="AD483" t="str">
        <v>Anawu Minimart</v>
      </c>
      <c r="AE483" t="str">
        <v>Dano Cool Cow Sachet 12g x 260 + 30 Sachet Free</v>
      </c>
      <c r="AF483" t="str">
        <f t="shared" si="27"/>
        <v>Anawu Minimart-Dano Cool Cow Sachet 12g x 260 + 30 Sachet Free</v>
      </c>
      <c r="AG483" t="str">
        <v>Ronksey Minimart-Cowbell Chocolate Sachet 20g x 26 x 10</v>
      </c>
      <c r="AH483">
        <f t="shared" si="28"/>
        <v>1</v>
      </c>
    </row>
    <row r="484" spans="4:34">
      <c r="D484" t="str">
        <v>Nestle Nigeria Plc-Milo Activ-Go Sachet 400g x 10 + (20g x 10 Free)</v>
      </c>
      <c r="AD484" t="str">
        <v>Anawu Minimart</v>
      </c>
      <c r="AE484" t="str">
        <v>Nestle Golden Morn 450g x 12</v>
      </c>
      <c r="AF484" t="str">
        <f t="shared" si="27"/>
        <v>Anawu Minimart-Nestle Golden Morn 450g x 12</v>
      </c>
      <c r="AG484" t="str">
        <v>Ronksey Minimart-Milo Sachet 20g x 240</v>
      </c>
      <c r="AH484">
        <f t="shared" si="28"/>
        <v>1</v>
      </c>
    </row>
    <row r="485" spans="4:34">
      <c r="D485" t="str">
        <v>MistaChoco-One Free Hanger of MistaChoco</v>
      </c>
      <c r="AD485" t="str">
        <v>Anawu Minimart</v>
      </c>
      <c r="AE485" t="str">
        <v>Milo Sachet 20g x 240</v>
      </c>
      <c r="AF485" t="str">
        <f t="shared" si="27"/>
        <v>Anawu Minimart-Milo Sachet 20g x 240</v>
      </c>
      <c r="AG485" t="str">
        <v>Ronksey Minimart-Peak Milk Powder Sachet 14g x 210</v>
      </c>
      <c r="AH485">
        <f t="shared" si="28"/>
        <v>1</v>
      </c>
    </row>
    <row r="486" spans="4:34">
      <c r="D486" t="str">
        <v>MistaChoco-MistaChoco and Sistachoco Promo Pack 15g x 50</v>
      </c>
      <c r="AD486" t="str">
        <v>Rodam Enterprises</v>
      </c>
      <c r="AE486" t="str">
        <v>Milo Activ-Go Sachet 400g x 10 + (20g x 10 Free)</v>
      </c>
      <c r="AF486" t="str">
        <f t="shared" si="27"/>
        <v>Rodam Enterprises-Milo Activ-Go Sachet 400g x 10 + (20g x 10 Free)</v>
      </c>
      <c r="AG486" t="str">
        <v>Ronksey Minimart-THREE CROWN EVAP TRAY 24 X 170G</v>
      </c>
      <c r="AH486">
        <f t="shared" si="28"/>
        <v>2</v>
      </c>
    </row>
    <row r="487" spans="4:34">
      <c r="D487" t="str">
        <v>Nasco-Nasco Cornflakes Original Sachet 30g x 36</v>
      </c>
      <c r="AD487" t="str">
        <v>Rodam Enterprises</v>
      </c>
      <c r="AE487" t="str">
        <v>Milo Refill 200g x 24</v>
      </c>
      <c r="AF487" t="str">
        <f t="shared" si="27"/>
        <v>Rodam Enterprises-Milo Refill 200g x 24</v>
      </c>
      <c r="AG487" t="str">
        <v>Sariki Minimart-Cowbell Coffee 20g Sachet x 200</v>
      </c>
      <c r="AH487">
        <f t="shared" si="28"/>
        <v>1</v>
      </c>
    </row>
    <row r="488" spans="4:34">
      <c r="D488" t="str">
        <v>Promasidor-Cowbell Chocolate Sachet 20g x 26 x 10</v>
      </c>
      <c r="AD488" t="str">
        <v>Winsolight</v>
      </c>
      <c r="AE488" t="str">
        <v>Peak Milk Tin 400g x 12</v>
      </c>
      <c r="AF488" t="str">
        <f t="shared" si="27"/>
        <v>Winsolight-Peak Milk Tin 400g x 12</v>
      </c>
      <c r="AG488" t="str">
        <v>Sariki Minimart-Cowbell Chocolate Sachet 20g x 26 x 10</v>
      </c>
      <c r="AH488">
        <f t="shared" si="28"/>
        <v>1</v>
      </c>
    </row>
    <row r="489" spans="4:34">
      <c r="D489" t="str">
        <v>Promasidor-Cowbell Coffee 20g Sachet x 200</v>
      </c>
      <c r="AD489" t="str">
        <v>Winsolight</v>
      </c>
      <c r="AE489" t="str">
        <v>Dano Cool Cow Sachet 12g x 260 + 30 Sachet Free</v>
      </c>
      <c r="AF489" t="str">
        <f t="shared" si="27"/>
        <v>Winsolight-Dano Cool Cow Sachet 12g x 260 + 30 Sachet Free</v>
      </c>
      <c r="AG489" t="str">
        <v>Sariki Minimart-THREE CROWN EVAP TRAY 24 X 170G</v>
      </c>
      <c r="AH489">
        <f t="shared" si="28"/>
        <v>1</v>
      </c>
    </row>
    <row r="490" spans="4:34">
      <c r="D490" t="str">
        <v>MistaChoco-MistaChoco and Sistachoco Promo Pack 15g x 50</v>
      </c>
      <c r="AD490" t="str">
        <v>smine me Minimart</v>
      </c>
      <c r="AE490" t="str">
        <v>THREE CROWN EVAP TRAY 24 X 170G</v>
      </c>
      <c r="AF490" t="str">
        <f t="shared" si="27"/>
        <v>smine me Minimart-THREE CROWN EVAP TRAY 24 X 170G</v>
      </c>
      <c r="AG490" t="str">
        <v>Sariki Minimart-One Free Hanger of MistaChoco</v>
      </c>
      <c r="AH490">
        <f t="shared" si="28"/>
        <v>2</v>
      </c>
    </row>
    <row r="491" spans="4:34">
      <c r="D491" t="str">
        <v>MistaChoco-One Free Hanger of MistaChoco</v>
      </c>
      <c r="AD491" t="str">
        <v>smine me Minimart</v>
      </c>
      <c r="AE491" t="str">
        <v>Peak Evap Filled 160g x 24</v>
      </c>
      <c r="AF491" t="str">
        <f t="shared" si="27"/>
        <v>smine me Minimart-Peak Evap Filled 160g x 24</v>
      </c>
      <c r="AG491" t="str">
        <v>Sariki Minimart-MistaChoco and Sistachoco Promo Pack 15g x 50</v>
      </c>
      <c r="AH491">
        <f t="shared" si="28"/>
        <v>2</v>
      </c>
    </row>
    <row r="492" spans="4:34">
      <c r="D492" t="str">
        <v>Nestle Nigeria Plc-Nestle Golden Morn 450g x 12</v>
      </c>
      <c r="AD492" t="str">
        <v>smine me Minimart</v>
      </c>
      <c r="AE492" t="str">
        <v>Golden Morn 50g x100</v>
      </c>
      <c r="AF492" t="str">
        <f t="shared" si="27"/>
        <v>smine me Minimart-Golden Morn 50g x100</v>
      </c>
      <c r="AG492" t="str">
        <v>Udapaul Nig-Golden Morn 50g x100</v>
      </c>
      <c r="AH492">
        <f t="shared" si="28"/>
        <v>1</v>
      </c>
    </row>
    <row r="493" spans="4:34">
      <c r="D493" t="str">
        <v>Nestle Nigeria Plc-Milo Sachet 20g x 240</v>
      </c>
      <c r="AD493" t="str">
        <v>Grandy Minimarts</v>
      </c>
      <c r="AE493" t="str">
        <v>Dano Cool Cow Refill 350g x 12</v>
      </c>
      <c r="AF493" t="str">
        <f t="shared" si="27"/>
        <v>Grandy Minimarts-Dano Cool Cow Refill 350g x 12</v>
      </c>
      <c r="AG493" t="str">
        <v>Udapaul Nig-THREE CROWN EVAP TRAY 24 X 170G</v>
      </c>
      <c r="AH493">
        <f t="shared" si="28"/>
        <v>3</v>
      </c>
    </row>
    <row r="494" spans="4:34">
      <c r="D494" t="str">
        <v>Arla Foods-Dano Cool Cow Refill 800g x 12</v>
      </c>
      <c r="AD494" t="str">
        <v>Grandy Minimarts</v>
      </c>
      <c r="AE494" t="str">
        <v>Milo Activ-Go Sachet (800g + 100g Free) x 6</v>
      </c>
      <c r="AF494" t="str">
        <f t="shared" si="27"/>
        <v>Grandy Minimarts-Milo Activ-Go Sachet (800g + 100g Free) x 6</v>
      </c>
      <c r="AG494" t="str">
        <v>Opashola Minimarts-Nestle Golden Morn 450g x 12</v>
      </c>
      <c r="AH494">
        <f t="shared" si="28"/>
        <v>1</v>
      </c>
    </row>
    <row r="495" spans="4:34">
      <c r="D495" t="str">
        <v>Arla Foods-Dano Cool Cow Sachet 12g x 260 + 30 Sachet Free</v>
      </c>
      <c r="AD495" t="str">
        <v>Grandy Minimarts</v>
      </c>
      <c r="AE495" t="str">
        <v>Nestle Golden Morn 450g x 12</v>
      </c>
      <c r="AF495" t="str">
        <f t="shared" si="27"/>
        <v>Grandy Minimarts-Nestle Golden Morn 450g x 12</v>
      </c>
      <c r="AG495" t="str">
        <v>Opashola Minimarts-Nasco Cornflakes Original Sachet 30g x 36</v>
      </c>
      <c r="AH495">
        <f t="shared" si="28"/>
        <v>2</v>
      </c>
    </row>
    <row r="496" spans="4:34">
      <c r="D496" t="str">
        <v>Nestle Nigeria Plc-Nestle Golden Morn 450g x 12</v>
      </c>
      <c r="AD496" t="str">
        <v>Omolara Minimart</v>
      </c>
      <c r="AE496" t="str">
        <v>Cadbury Bournvita Sachet 20g x 200</v>
      </c>
      <c r="AF496" t="str">
        <f t="shared" si="27"/>
        <v>Omolara Minimart-Cadbury Bournvita Sachet 20g x 200</v>
      </c>
      <c r="AG496" t="str">
        <v>Opashola Minimarts-Blue Band Spread For Bread 250g x 24</v>
      </c>
      <c r="AH496">
        <f t="shared" si="28"/>
        <v>1</v>
      </c>
    </row>
    <row r="497" spans="4:34">
      <c r="D497" t="str">
        <v>Nestle Nigeria Plc-Milo Sachet 20g x 240</v>
      </c>
      <c r="AD497" t="str">
        <v>Omolara Minimart</v>
      </c>
      <c r="AE497" t="str">
        <v>Dano Cool Cow Sachet 12g x 260 + 30 Sachet Free</v>
      </c>
      <c r="AF497" t="str">
        <f t="shared" si="27"/>
        <v>Omolara Minimart-Dano Cool Cow Sachet 12g x 260 + 30 Sachet Free</v>
      </c>
      <c r="AG497" t="str">
        <v>Taisan Minimart-MistaChoco and Sistachoco Promo Pack 15g x 50</v>
      </c>
      <c r="AH497">
        <f t="shared" si="28"/>
        <v>1</v>
      </c>
    </row>
    <row r="498" spans="4:34">
      <c r="D498" t="str">
        <v>Nestle Nigeria Plc-Milo Activ-Go Sachet 400g x 10 + (20g x 10 Free)</v>
      </c>
      <c r="AD498" t="str">
        <v>Omolara Minimart</v>
      </c>
      <c r="AE498" t="str">
        <v>Milo Sachet 20g x 240</v>
      </c>
      <c r="AF498" t="str">
        <f t="shared" si="27"/>
        <v>Omolara Minimart-Milo Sachet 20g x 240</v>
      </c>
      <c r="AG498" t="str">
        <v>Taisan Minimart-One Free Hanger of MistaChoco</v>
      </c>
      <c r="AH498">
        <f t="shared" si="28"/>
        <v>1</v>
      </c>
    </row>
    <row r="499" spans="4:34">
      <c r="D499" t="str">
        <v>Nestle Nigeria Plc-Milo Refill 200g x 24</v>
      </c>
      <c r="AD499" t="str">
        <v>Mz Good Rich Supermarket</v>
      </c>
      <c r="AE499" t="str">
        <v>Milo Activ-Go Sachet 400g x 10 + (20g x 10 Free)</v>
      </c>
      <c r="AF499" t="str">
        <f t="shared" si="27"/>
        <v>Mz Good Rich Supermarket-Milo Activ-Go Sachet 400g x 10 + (20g x 10 Free)</v>
      </c>
      <c r="AG499" t="str">
        <v>Oge Mini Mart-Cadbury Bournvita Refill 500g x 12</v>
      </c>
      <c r="AH499">
        <f t="shared" si="28"/>
        <v>1</v>
      </c>
    </row>
    <row r="500" spans="4:34">
      <c r="D500" t="str">
        <v>FrieslandCampina WAMCO Nigeria-Peak Milk Tin 400g x 12</v>
      </c>
      <c r="AD500" t="str">
        <v>Mz Good Rich Supermarket</v>
      </c>
      <c r="AE500" t="str">
        <v>Dangote Granulated Sugar 500g</v>
      </c>
      <c r="AF500" t="str">
        <f t="shared" si="27"/>
        <v>Mz Good Rich Supermarket-Dangote Granulated Sugar 500g</v>
      </c>
      <c r="AG500" t="str">
        <v>Oge Mini Mart-Milo Sachet 20g x 240</v>
      </c>
      <c r="AH500">
        <f t="shared" si="28"/>
        <v>1</v>
      </c>
    </row>
    <row r="501" spans="4:34">
      <c r="D501" t="str">
        <v>Arla Foods-Dano Cool Cow Sachet 12g x 260 + 30 Sachet Free</v>
      </c>
      <c r="AD501" t="str">
        <v>Nk Minimarts</v>
      </c>
      <c r="AE501" t="str">
        <v>Dangote Granulated Sugar 250g</v>
      </c>
      <c r="AF501" t="str">
        <f t="shared" si="27"/>
        <v>Nk Minimarts-Dangote Granulated Sugar 250g</v>
      </c>
      <c r="AG501" t="str">
        <v>Oge Mini Mart-Peak Yoghurt 315ml Orange</v>
      </c>
      <c r="AH501">
        <f t="shared" si="28"/>
        <v>1</v>
      </c>
    </row>
    <row r="502" spans="4:34">
      <c r="D502" t="str">
        <v>FrieslandCampina WAMCO Nigeria-THREE CROWN EVAP TRAY 24 X 170G</v>
      </c>
      <c r="AD502" t="str">
        <v>Nk Minimarts</v>
      </c>
      <c r="AE502" t="str">
        <v>Dangote Granulated Sugar 500g</v>
      </c>
      <c r="AF502" t="str">
        <f t="shared" si="27"/>
        <v>Nk Minimarts-Dangote Granulated Sugar 500g</v>
      </c>
      <c r="AG502" t="str">
        <v>Oge Mini Mart-THREE CROWN EVAP TRAY 24 X 170G</v>
      </c>
      <c r="AH502">
        <f t="shared" si="28"/>
        <v>1</v>
      </c>
    </row>
    <row r="503" spans="4:34">
      <c r="D503" t="str">
        <v>FrieslandCampina WAMCO Nigeria-Peak Evap Filled 160g x 24</v>
      </c>
      <c r="AD503" t="str">
        <v>Nk Minimarts</v>
      </c>
      <c r="AE503" t="str">
        <v>Nasco Cornflakes Original Sachet 30g x 36</v>
      </c>
      <c r="AF503" t="str">
        <f t="shared" si="27"/>
        <v>Nk Minimarts-Nasco Cornflakes Original Sachet 30g x 36</v>
      </c>
      <c r="AG503" t="str">
        <v>Oge Mini Mart-HOLLANDIA EVAP MILK 50ML x 48</v>
      </c>
      <c r="AH503">
        <f t="shared" si="28"/>
        <v>1</v>
      </c>
    </row>
    <row r="504" spans="4:34">
      <c r="D504" t="str">
        <v>Nestle Nigeria Plc-Golden Morn 50g x100</v>
      </c>
      <c r="AD504" t="str">
        <v>Iyawo Minimart</v>
      </c>
      <c r="AE504" t="str">
        <v>Dano Cool Cow Sachet 12g x 260 + 30 Sachet Free</v>
      </c>
      <c r="AF504" t="str">
        <f t="shared" si="27"/>
        <v>Iyawo Minimart-Dano Cool Cow Sachet 12g x 260 + 30 Sachet Free</v>
      </c>
      <c r="AG504" t="str">
        <v>success 234 ojota-One Free Hanger of MistaChoco</v>
      </c>
      <c r="AH504">
        <f t="shared" si="28"/>
        <v>1</v>
      </c>
    </row>
    <row r="505" spans="4:34">
      <c r="D505" t="str">
        <v>Arla Foods-Dano Cool Cow Refill 350g x 12</v>
      </c>
      <c r="AD505" t="str">
        <v>Iyawo Minimart</v>
      </c>
      <c r="AE505" t="str">
        <v>Peak Milk Tin 400g x 12</v>
      </c>
      <c r="AF505" t="str">
        <f t="shared" si="27"/>
        <v>Iyawo Minimart-Peak Milk Tin 400g x 12</v>
      </c>
      <c r="AG505" t="str">
        <v>success 234 ojota-MistaChoco and Sistachoco Promo Pack 15g x 50</v>
      </c>
      <c r="AH505">
        <f t="shared" si="28"/>
        <v>1</v>
      </c>
    </row>
    <row r="506" spans="4:34">
      <c r="D506" t="str">
        <v>Nestle Nigeria Plc-Milo Activ-Go Sachet (800g + 100g Free) x 6</v>
      </c>
      <c r="AD506" t="str">
        <v>bolly Super Store</v>
      </c>
      <c r="AE506" t="str">
        <v>Dano Cool Cow Sachet 12g x 260 + 30 Sachet Free</v>
      </c>
      <c r="AF506" t="str">
        <f t="shared" si="27"/>
        <v>bolly Super Store-Dano Cool Cow Sachet 12g x 260 + 30 Sachet Free</v>
      </c>
      <c r="AG506" t="str">
        <v>David Minimart-HOLLANDIA EVAP MILK 50ML x 48</v>
      </c>
      <c r="AH506">
        <f t="shared" si="28"/>
        <v>2</v>
      </c>
    </row>
    <row r="507" spans="4:34">
      <c r="D507" t="str">
        <v>Nestle Nigeria Plc-Nestle Golden Morn 450g x 12</v>
      </c>
      <c r="AD507" t="str">
        <v>bolly Super Store</v>
      </c>
      <c r="AE507" t="str">
        <v>Dano Cool Cow Refill 350g x 12</v>
      </c>
      <c r="AF507" t="str">
        <f t="shared" si="27"/>
        <v>bolly Super Store-Dano Cool Cow Refill 350g x 12</v>
      </c>
      <c r="AG507" t="str">
        <v>David Minimart-Hollandia Evap Slim 120g x 24</v>
      </c>
      <c r="AH507">
        <f t="shared" si="28"/>
        <v>3</v>
      </c>
    </row>
    <row r="508" spans="4:34">
      <c r="D508" t="str">
        <v>Cadbury Nigeria Plc-Cadbury Bournvita Sachet 20g x 200</v>
      </c>
      <c r="AD508" t="str">
        <v>bolly Super Store</v>
      </c>
      <c r="AE508" t="str">
        <v>Cadbury Bournvita Sachet 20g x 200</v>
      </c>
      <c r="AF508" t="str">
        <f t="shared" si="27"/>
        <v>bolly Super Store-Cadbury Bournvita Sachet 20g x 200</v>
      </c>
      <c r="AG508" t="str">
        <v>Madam Claire-Milo Sachet 20g x 240</v>
      </c>
      <c r="AH508">
        <f t="shared" si="28"/>
        <v>1</v>
      </c>
    </row>
    <row r="509" spans="4:34">
      <c r="D509" t="str">
        <v>Arla Foods-Dano Cool Cow Sachet 12g x 260 + 30 Sachet Free</v>
      </c>
      <c r="AD509" t="str">
        <v>bolly Super Store</v>
      </c>
      <c r="AE509" t="str">
        <v>Cadbury Bournvita Refill 500g x 12</v>
      </c>
      <c r="AF509" t="str">
        <f t="shared" si="27"/>
        <v>bolly Super Store-Cadbury Bournvita Refill 500g x 12</v>
      </c>
      <c r="AG509" t="str">
        <v>Madam Claire-Nibit Mini Snacks Chocolate Cookies 60g x 72</v>
      </c>
      <c r="AH509">
        <f t="shared" si="28"/>
        <v>1</v>
      </c>
    </row>
    <row r="510" spans="4:34">
      <c r="D510" t="str">
        <v>Nestle Nigeria Plc-Milo Sachet 20g x 240</v>
      </c>
      <c r="AD510" t="str">
        <v>bolly Super Store</v>
      </c>
      <c r="AE510" t="str">
        <v>Golden Morn 50g x100</v>
      </c>
      <c r="AF510" t="str">
        <f t="shared" si="27"/>
        <v>bolly Super Store-Golden Morn 50g x100</v>
      </c>
      <c r="AG510" t="str">
        <v>Madam Claire-Dano Cool Cow Sachet 12g x 260 + 30 Sachet Free</v>
      </c>
      <c r="AH510">
        <f t="shared" si="28"/>
        <v>1</v>
      </c>
    </row>
    <row r="511" spans="4:34">
      <c r="D511" t="str">
        <v>Nestle Nigeria Plc-Milo Activ-Go Sachet 400g x 10 + (20g x 10 Free)</v>
      </c>
      <c r="AD511" t="str">
        <v>Madam Wisdom Minimart</v>
      </c>
      <c r="AE511" t="str">
        <v>Milo Sachet 20g x 240</v>
      </c>
      <c r="AF511" t="str">
        <f t="shared" si="27"/>
        <v>Madam Wisdom Minimart-Milo Sachet 20g x 240</v>
      </c>
      <c r="AG511" t="str">
        <v>Madam Claire-Nasco Shortcake 120g  x 36</v>
      </c>
      <c r="AH511">
        <f t="shared" si="28"/>
        <v>1</v>
      </c>
    </row>
    <row r="512" spans="4:34">
      <c r="D512" t="str">
        <v>Dangote-Dangote Granulated Sugar 500g</v>
      </c>
      <c r="AD512" t="str">
        <v>Madam Wisdom Minimart</v>
      </c>
      <c r="AE512" t="str">
        <v>Golden Morn 50g x100</v>
      </c>
      <c r="AF512" t="str">
        <f t="shared" si="27"/>
        <v>Madam Wisdom Minimart-Golden Morn 50g x100</v>
      </c>
      <c r="AG512" t="str">
        <v>A Square Minimart-One Free Hanger of MistaChoco</v>
      </c>
      <c r="AH512">
        <f t="shared" si="28"/>
        <v>2</v>
      </c>
    </row>
    <row r="513" spans="4:34">
      <c r="D513" t="str">
        <v>Dangote-Dangote Granulated Sugar 250g</v>
      </c>
      <c r="AD513" t="str">
        <v>Madam Wisdom Minimart</v>
      </c>
      <c r="AE513" t="str">
        <v>Infinity Cornflakes Sachet 30g x 36</v>
      </c>
      <c r="AF513" t="str">
        <f t="shared" si="27"/>
        <v>Madam Wisdom Minimart-Infinity Cornflakes Sachet 30g x 36</v>
      </c>
      <c r="AG513" t="str">
        <v>A Square Minimart-MistaChoco and Sistachoco Promo Pack 15g x 50</v>
      </c>
      <c r="AH513">
        <f t="shared" si="28"/>
        <v>2</v>
      </c>
    </row>
    <row r="514" spans="4:34">
      <c r="D514" t="str">
        <v>Dangote-Dangote Granulated Sugar 500g</v>
      </c>
      <c r="AD514" t="str">
        <v>Alhaja</v>
      </c>
      <c r="AE514" t="str">
        <v>Golden Morn 50g x100</v>
      </c>
      <c r="AF514" t="str">
        <f t="shared" si="27"/>
        <v>Alhaja-Golden Morn 50g x100</v>
      </c>
      <c r="AG514" t="str">
        <v>Brasq-THREE CROWN EVAP TRAY 24 X 170G</v>
      </c>
      <c r="AH514">
        <f t="shared" si="28"/>
        <v>3</v>
      </c>
    </row>
    <row r="515" spans="4:34">
      <c r="D515" t="str">
        <v>Nasco-Nasco Cornflakes Original Sachet 30g x 36</v>
      </c>
      <c r="AD515" t="str">
        <v>Morfas Minimart</v>
      </c>
      <c r="AE515" t="str">
        <v>Milo Activ-Go Sachet 400g x 10 + (20g x 10 Free)</v>
      </c>
      <c r="AF515" t="str">
        <f t="shared" si="27"/>
        <v>Morfas Minimart-Milo Activ-Go Sachet 400g x 10 + (20g x 10 Free)</v>
      </c>
      <c r="AG515" t="str">
        <v>Brasq-Peak 123 gum Sachets 360g x 12</v>
      </c>
      <c r="AH515">
        <f t="shared" si="28"/>
        <v>1</v>
      </c>
    </row>
    <row r="516" spans="4:34">
      <c r="D516" t="str">
        <v>Arla Foods-Dano Cool Cow Sachet 12g x 260 + 30 Sachet Free</v>
      </c>
      <c r="AD516" t="str">
        <v>Morfas Minimart</v>
      </c>
      <c r="AE516" t="str">
        <v>Dano Cool Cow Refill 350g x 12</v>
      </c>
      <c r="AF516" t="str">
        <f t="shared" si="27"/>
        <v>Morfas Minimart-Dano Cool Cow Refill 350g x 12</v>
      </c>
      <c r="AG516" t="str">
        <v>Brasq-Dano Cool Cow Sachet 12g x 260 + 30 Sachet Free</v>
      </c>
      <c r="AH516">
        <f t="shared" si="28"/>
        <v>2</v>
      </c>
    </row>
    <row r="517" spans="4:34">
      <c r="D517" t="str">
        <v>FrieslandCampina WAMCO Nigeria-Peak Milk Tin 400g x 12</v>
      </c>
      <c r="AD517" t="str">
        <v>Hi Mart Minimart</v>
      </c>
      <c r="AE517" t="str">
        <v>Golden Morn 50g x100</v>
      </c>
      <c r="AF517" t="str">
        <f t="shared" si="27"/>
        <v>Hi Mart Minimart-Golden Morn 50g x100</v>
      </c>
      <c r="AG517" t="str">
        <v>Rodam Enterprises-Nibit Mini Snacks Chocolate Cookies 60g x 72</v>
      </c>
      <c r="AH517">
        <f t="shared" si="28"/>
        <v>1</v>
      </c>
    </row>
    <row r="518" spans="4:34">
      <c r="D518" t="str">
        <v>Arla Foods-Dano Cool Cow Sachet 12g x 260 + 30 Sachet Free</v>
      </c>
      <c r="AD518" t="str">
        <v>Hi Mart Minimart</v>
      </c>
      <c r="AE518" t="str">
        <v>Cadbury Bournvita Sachet 20g x 200</v>
      </c>
      <c r="AF518" t="str">
        <f t="shared" si="27"/>
        <v>Hi Mart Minimart-Cadbury Bournvita Sachet 20g x 200</v>
      </c>
      <c r="AG518" t="str">
        <v>Rodam Enterprises-Nibit Mini Snacks Milky Cookies 60g x 72</v>
      </c>
      <c r="AH518">
        <f t="shared" si="28"/>
        <v>1</v>
      </c>
    </row>
    <row r="519" spans="4:34">
      <c r="D519" t="str">
        <v>Arla Foods-Dano Cool Cow Refill 350g x 12</v>
      </c>
      <c r="AD519" t="str">
        <v>Hi Mart Minimart</v>
      </c>
      <c r="AE519" t="str">
        <v>Golden Morn 50g x100</v>
      </c>
      <c r="AF519" t="str">
        <f t="shared" ref="AF519:AF582" si="29">AD519 &amp; "-" &amp; AE519</f>
        <v>Hi Mart Minimart-Golden Morn 50g x100</v>
      </c>
      <c r="AG519" t="str">
        <v>Mutay Super Store-Dano Cool Cow Sachet 12g x 260 + 30 Sachet Free</v>
      </c>
      <c r="AH519">
        <f t="shared" ref="AH519:AH582" si="30">COUNTIF($AF$6:$AF$2051,AG519)</f>
        <v>1</v>
      </c>
    </row>
    <row r="520" spans="4:34">
      <c r="D520" t="str">
        <v>Cadbury Nigeria Plc-Cadbury Bournvita Sachet 20g x 200</v>
      </c>
      <c r="AD520" t="str">
        <v>Hi Mart Minimart</v>
      </c>
      <c r="AE520" t="str">
        <v>HOLLANDIA EVAP MILK 190G x 24</v>
      </c>
      <c r="AF520" t="str">
        <f t="shared" si="29"/>
        <v>Hi Mart Minimart-HOLLANDIA EVAP MILK 190G x 24</v>
      </c>
      <c r="AG520" t="str">
        <v>Mavelouse Minimart-Peak Evap Filled 160g x 24</v>
      </c>
      <c r="AH520">
        <f t="shared" si="30"/>
        <v>1</v>
      </c>
    </row>
    <row r="521" spans="4:34">
      <c r="D521" t="str">
        <v>Cadbury Nigeria Plc-Cadbury Bournvita Refill 500g x 12</v>
      </c>
      <c r="AD521" t="str">
        <v>Ibukunoluwa Minimart</v>
      </c>
      <c r="AE521" t="str">
        <v>MistaChoco and Sistachoco Promo Pack 15g x 50</v>
      </c>
      <c r="AF521" t="str">
        <f t="shared" si="29"/>
        <v>Ibukunoluwa Minimart-MistaChoco and Sistachoco Promo Pack 15g x 50</v>
      </c>
      <c r="AG521" t="str">
        <v>Mavelouse Minimart-THREE CROWN EVAP TRAY 24 X 170G</v>
      </c>
      <c r="AH521">
        <f t="shared" si="30"/>
        <v>1</v>
      </c>
    </row>
    <row r="522" spans="4:34">
      <c r="D522" t="str">
        <v>Nestle Nigeria Plc-Golden Morn 50g x100</v>
      </c>
      <c r="AD522" t="str">
        <v>Ibukunoluwa Minimart</v>
      </c>
      <c r="AE522" t="str">
        <v>One Free Hanger of MistaChoco</v>
      </c>
      <c r="AF522" t="str">
        <f t="shared" si="29"/>
        <v>Ibukunoluwa Minimart-One Free Hanger of MistaChoco</v>
      </c>
      <c r="AG522" t="str">
        <v>Tolchukwu Minimart-One Free Hanger of MistaChoco</v>
      </c>
      <c r="AH522">
        <f t="shared" si="30"/>
        <v>1</v>
      </c>
    </row>
    <row r="523" spans="4:34">
      <c r="D523" t="str">
        <v>Nestle Nigeria Plc-Milo Sachet 20g x 240</v>
      </c>
      <c r="AD523" t="str">
        <v>Silver Destiny</v>
      </c>
      <c r="AE523" t="str">
        <v>Milo Activ-Go Sachet 400g x 10 + (20g x 10 Free)</v>
      </c>
      <c r="AF523" t="str">
        <f t="shared" si="29"/>
        <v>Silver Destiny-Milo Activ-Go Sachet 400g x 10 + (20g x 10 Free)</v>
      </c>
      <c r="AG523" t="str">
        <v>Tolchukwu Minimart-MistaChoco and Sistachoco Promo Pack 15g x 50</v>
      </c>
      <c r="AH523">
        <f t="shared" si="30"/>
        <v>1</v>
      </c>
    </row>
    <row r="524" spans="4:34">
      <c r="D524" t="str">
        <v>Nestle Nigeria Plc-Golden Morn 50g x100</v>
      </c>
      <c r="AD524" t="str">
        <v>Silver Destiny</v>
      </c>
      <c r="AE524" t="str">
        <v>Peak 123 gum Sachets 360g x 12</v>
      </c>
      <c r="AF524" t="str">
        <f t="shared" si="29"/>
        <v>Silver Destiny-Peak 123 gum Sachets 360g x 12</v>
      </c>
      <c r="AG524" t="str">
        <v>Rodam Enterprises-Cowbell Chocolate Sachet 20g x 26 x 10</v>
      </c>
      <c r="AH524">
        <f t="shared" si="30"/>
        <v>1</v>
      </c>
    </row>
    <row r="525" spans="4:34">
      <c r="D525" t="str">
        <v>Infinity Snacks and Beverages Limited-Infinity Cornflakes Sachet 30g x 36</v>
      </c>
      <c r="AD525" t="str">
        <v>Silver Destiny</v>
      </c>
      <c r="AE525" t="str">
        <v>Dano Cool Cow Refill 800g x 12</v>
      </c>
      <c r="AF525" t="str">
        <f t="shared" si="29"/>
        <v>Silver Destiny-Dano Cool Cow Refill 800g x 12</v>
      </c>
      <c r="AG525" t="str">
        <v>Rodam Enterprises-DANO FULL CREAM 12 X 800G</v>
      </c>
      <c r="AH525">
        <f t="shared" si="30"/>
        <v>1</v>
      </c>
    </row>
    <row r="526" spans="4:34">
      <c r="D526" t="str">
        <v>Nestle Nigeria Plc-Golden Morn 50g x100</v>
      </c>
      <c r="AD526" t="str">
        <v>Silver Destiny</v>
      </c>
      <c r="AE526" t="str">
        <v>Dano Cool Cow Refill 350g x 12</v>
      </c>
      <c r="AF526" t="str">
        <f t="shared" si="29"/>
        <v>Silver Destiny-Dano Cool Cow Refill 350g x 12</v>
      </c>
      <c r="AG526" t="str">
        <v>David Minimart-HOLLANDIA EVAP MILK 190G x 24</v>
      </c>
      <c r="AH526">
        <f t="shared" si="30"/>
        <v>3</v>
      </c>
    </row>
    <row r="527" spans="4:34">
      <c r="D527" t="str">
        <v>Nestle Nigeria Plc-Milo Activ-Go Sachet 400g x 10 + (20g x 10 Free)</v>
      </c>
      <c r="AD527" t="str">
        <v>Silver Destiny</v>
      </c>
      <c r="AE527" t="str">
        <v>Dano Cool Cow Sachet 12g x 260 + 30 Sachet Free</v>
      </c>
      <c r="AF527" t="str">
        <f t="shared" si="29"/>
        <v>Silver Destiny-Dano Cool Cow Sachet 12g x 260 + 30 Sachet Free</v>
      </c>
      <c r="AG527" t="str">
        <v>David Minimart-Nestle Golden Morn 450g x 12</v>
      </c>
      <c r="AH527">
        <f t="shared" si="30"/>
        <v>1</v>
      </c>
    </row>
    <row r="528" spans="4:34">
      <c r="D528" t="str">
        <v>Arla Foods-Dano Cool Cow Refill 350g x 12</v>
      </c>
      <c r="AD528" t="str">
        <v>Silver Destiny</v>
      </c>
      <c r="AE528" t="str">
        <v>DANO FULL CREAM 12 X 800G</v>
      </c>
      <c r="AF528" t="str">
        <f t="shared" si="29"/>
        <v>Silver Destiny-DANO FULL CREAM 12 X 800G</v>
      </c>
      <c r="AG528" t="str">
        <v>Metro Minimart-Dano Cool Cow Refill 350g x 12</v>
      </c>
      <c r="AH528">
        <f t="shared" si="30"/>
        <v>1</v>
      </c>
    </row>
    <row r="529" spans="4:34">
      <c r="D529" t="str">
        <v>Nestle Nigeria Plc-Golden Morn 50g x100</v>
      </c>
      <c r="AD529" t="str">
        <v>Ceeford Minimart</v>
      </c>
      <c r="AE529" t="str">
        <v>Peak Nig Tray 170g x 48</v>
      </c>
      <c r="AF529" t="str">
        <f t="shared" si="29"/>
        <v>Ceeford Minimart-Peak Nig Tray 170g x 48</v>
      </c>
      <c r="AG529" t="str">
        <v>Metro Minimart-THREE CROWN EVAP TRAY 24 X 170G</v>
      </c>
      <c r="AH529">
        <f t="shared" si="30"/>
        <v>1</v>
      </c>
    </row>
    <row r="530" spans="4:34">
      <c r="D530" t="str">
        <v>Cadbury Nigeria Plc-Cadbury Bournvita Sachet 20g x 200</v>
      </c>
      <c r="AD530" t="str">
        <v>Ronksey Minimart</v>
      </c>
      <c r="AE530" t="str">
        <v>Cowbell Chocolate Sachet 20g x 26 x 10</v>
      </c>
      <c r="AF530" t="str">
        <f t="shared" si="29"/>
        <v>Ronksey Minimart-Cowbell Chocolate Sachet 20g x 26 x 10</v>
      </c>
      <c r="AG530" t="str">
        <v>God Grace Minimart-HOLLANDIA EVAP MILK 50ML x 48</v>
      </c>
      <c r="AH530">
        <f t="shared" si="30"/>
        <v>1</v>
      </c>
    </row>
    <row r="531" spans="4:34">
      <c r="D531" t="str">
        <v>Nestle Nigeria Plc-Golden Morn 50g x100</v>
      </c>
      <c r="AD531" t="str">
        <v>Ronksey Minimart</v>
      </c>
      <c r="AE531" t="str">
        <v>Milo Sachet 20g x 240</v>
      </c>
      <c r="AF531" t="str">
        <f t="shared" si="29"/>
        <v>Ronksey Minimart-Milo Sachet 20g x 240</v>
      </c>
      <c r="AG531" t="str">
        <v>God Grace Minimart-Peak Milk Powder Sachet 14g x 210</v>
      </c>
      <c r="AH531">
        <f t="shared" si="30"/>
        <v>1</v>
      </c>
    </row>
    <row r="532" spans="4:34">
      <c r="D532" t="str">
        <v>Chi Nigeria Limited-HOLLANDIA EVAP MILK 190G x 24</v>
      </c>
      <c r="AD532" t="str">
        <v>Ronksey Minimart</v>
      </c>
      <c r="AE532" t="str">
        <v>Peak Milk Powder Sachet 14g x 210</v>
      </c>
      <c r="AF532" t="str">
        <f t="shared" si="29"/>
        <v>Ronksey Minimart-Peak Milk Powder Sachet 14g x 210</v>
      </c>
      <c r="AG532" t="str">
        <v>God Grace Minimart-One Free Hanger of MistaChoco</v>
      </c>
      <c r="AH532">
        <f t="shared" si="30"/>
        <v>1</v>
      </c>
    </row>
    <row r="533" spans="4:34">
      <c r="D533" t="str">
        <v>MistaChoco-MistaChoco and Sistachoco Promo Pack 15g x 50</v>
      </c>
      <c r="AD533" t="str">
        <v>Ronksey Minimart</v>
      </c>
      <c r="AE533" t="str">
        <v>THREE CROWN EVAP TRAY 24 X 170G</v>
      </c>
      <c r="AF533" t="str">
        <f t="shared" si="29"/>
        <v>Ronksey Minimart-THREE CROWN EVAP TRAY 24 X 170G</v>
      </c>
      <c r="AG533" t="str">
        <v>God Grace Minimart-MistaChoco and Sistachoco Promo Pack 15g x 50</v>
      </c>
      <c r="AH533">
        <f t="shared" si="30"/>
        <v>1</v>
      </c>
    </row>
    <row r="534" spans="4:34">
      <c r="D534" t="str">
        <v>MistaChoco-One Free Hanger of MistaChoco</v>
      </c>
      <c r="AD534" t="str">
        <v>Sariki Minimart</v>
      </c>
      <c r="AE534" t="str">
        <v>Cowbell Coffee 20g Sachet x 200</v>
      </c>
      <c r="AF534" t="str">
        <f t="shared" si="29"/>
        <v>Sariki Minimart-Cowbell Coffee 20g Sachet x 200</v>
      </c>
      <c r="AG534" t="str">
        <v>Gods Prosper Minimart-Milo Sachet 20g x 240</v>
      </c>
      <c r="AH534">
        <f t="shared" si="30"/>
        <v>1</v>
      </c>
    </row>
    <row r="535" spans="4:34">
      <c r="D535" t="str">
        <v>Nestle Nigeria Plc-Milo Activ-Go Sachet 400g x 10 + (20g x 10 Free)</v>
      </c>
      <c r="AD535" t="str">
        <v>Sariki Minimart</v>
      </c>
      <c r="AE535" t="str">
        <v>Cowbell Chocolate Sachet 20g x 26 x 10</v>
      </c>
      <c r="AF535" t="str">
        <f t="shared" si="29"/>
        <v>Sariki Minimart-Cowbell Chocolate Sachet 20g x 26 x 10</v>
      </c>
      <c r="AG535" t="str">
        <v>Gods Prosper Minimart-Peak Milk Powder Sachet 14g x 210</v>
      </c>
      <c r="AH535">
        <f t="shared" si="30"/>
        <v>1</v>
      </c>
    </row>
    <row r="536" spans="4:34">
      <c r="D536" t="str">
        <v>FrieslandCampina WAMCO Nigeria-Peak 123 gum Sachets 360g x 12</v>
      </c>
      <c r="AD536" t="str">
        <v>Sariki Minimart</v>
      </c>
      <c r="AE536" t="str">
        <v>THREE CROWN EVAP TRAY 24 X 170G</v>
      </c>
      <c r="AF536" t="str">
        <f t="shared" si="29"/>
        <v>Sariki Minimart-THREE CROWN EVAP TRAY 24 X 170G</v>
      </c>
      <c r="AG536" t="str">
        <v>Gods Prosper Minimart-Hollandia Evap Slim 120g x 24</v>
      </c>
      <c r="AH536">
        <f t="shared" si="30"/>
        <v>1</v>
      </c>
    </row>
    <row r="537" spans="4:34">
      <c r="D537" t="str">
        <v>Arla Foods-Dano Cool Cow Refill 800g x 12</v>
      </c>
      <c r="AD537" t="str">
        <v>Sariki Minimart</v>
      </c>
      <c r="AE537" t="str">
        <v>One Free Hanger of MistaChoco</v>
      </c>
      <c r="AF537" t="str">
        <f t="shared" si="29"/>
        <v>Sariki Minimart-One Free Hanger of MistaChoco</v>
      </c>
      <c r="AG537" t="str">
        <v>Gods Prosper Minimart-One Free Hanger of MistaChoco</v>
      </c>
      <c r="AH537">
        <f t="shared" si="30"/>
        <v>1</v>
      </c>
    </row>
    <row r="538" spans="4:34">
      <c r="D538" t="str">
        <v>Arla Foods-Dano Cool Cow Refill 350g x 12</v>
      </c>
      <c r="AD538" t="str">
        <v>Sariki Minimart</v>
      </c>
      <c r="AE538" t="str">
        <v>MistaChoco and Sistachoco Promo Pack 15g x 50</v>
      </c>
      <c r="AF538" t="str">
        <f t="shared" si="29"/>
        <v>Sariki Minimart-MistaChoco and Sistachoco Promo Pack 15g x 50</v>
      </c>
      <c r="AG538" t="str">
        <v>Gods Prosper Minimart-MistaChoco and Sistachoco Promo Pack 15g x 50</v>
      </c>
      <c r="AH538">
        <f t="shared" si="30"/>
        <v>1</v>
      </c>
    </row>
    <row r="539" spans="4:34">
      <c r="D539" t="str">
        <v>Arla Foods-Dano Cool Cow Sachet 12g x 260 + 30 Sachet Free</v>
      </c>
      <c r="AD539" t="str">
        <v>Udapaul Nig</v>
      </c>
      <c r="AE539" t="str">
        <v>Golden Morn 50g x100</v>
      </c>
      <c r="AF539" t="str">
        <f t="shared" si="29"/>
        <v>Udapaul Nig-Golden Morn 50g x100</v>
      </c>
      <c r="AG539" t="str">
        <v>Alhaja-Nasco Cornflakes Original Sachet 30g x 36</v>
      </c>
      <c r="AH539">
        <f t="shared" si="30"/>
        <v>2</v>
      </c>
    </row>
    <row r="540" spans="4:34">
      <c r="D540" t="str">
        <v>Arla Foods-DANO FULL CREAM 12 X 800G</v>
      </c>
      <c r="AD540" t="str">
        <v>Udapaul Nig</v>
      </c>
      <c r="AE540" t="str">
        <v>THREE CROWN EVAP TRAY 24 X 170G</v>
      </c>
      <c r="AF540" t="str">
        <f t="shared" si="29"/>
        <v>Udapaul Nig-THREE CROWN EVAP TRAY 24 X 170G</v>
      </c>
      <c r="AG540" t="str">
        <v>Alhaja-Milo Sachet 20g x 240</v>
      </c>
      <c r="AH540">
        <f t="shared" si="30"/>
        <v>1</v>
      </c>
    </row>
    <row r="541" spans="4:34">
      <c r="D541" t="str">
        <v>FrieslandCampina WAMCO Nigeria-Peak Nig Tray 170g x 48</v>
      </c>
      <c r="AD541" t="str">
        <v>Opashola Minimarts</v>
      </c>
      <c r="AE541" t="str">
        <v>Nestle Golden Morn 450g x 12</v>
      </c>
      <c r="AF541" t="str">
        <f t="shared" si="29"/>
        <v>Opashola Minimarts-Nestle Golden Morn 450g x 12</v>
      </c>
      <c r="AG541" t="str">
        <v>Mama Dee's Minimarts-Peak Milk Tin 400g x 12</v>
      </c>
      <c r="AH541">
        <f t="shared" si="30"/>
        <v>1</v>
      </c>
    </row>
    <row r="542" spans="4:34">
      <c r="D542" t="str">
        <v>Promasidor-Cowbell Chocolate Sachet 20g x 26 x 10</v>
      </c>
      <c r="AD542" t="str">
        <v>Opashola Minimarts</v>
      </c>
      <c r="AE542" t="str">
        <v>Nasco Cornflakes Original Sachet 30g x 36</v>
      </c>
      <c r="AF542" t="str">
        <f t="shared" si="29"/>
        <v>Opashola Minimarts-Nasco Cornflakes Original Sachet 30g x 36</v>
      </c>
      <c r="AG542" t="str">
        <v>Mama Dee's Minimarts-Hollandia Evap Slim 120g x 24</v>
      </c>
      <c r="AH542">
        <f t="shared" si="30"/>
        <v>3</v>
      </c>
    </row>
    <row r="543" spans="4:34">
      <c r="D543" t="str">
        <v>Nestle Nigeria Plc-Milo Sachet 20g x 240</v>
      </c>
      <c r="AD543" t="str">
        <v>Opashola Minimarts</v>
      </c>
      <c r="AE543" t="str">
        <v>Blue Band Spread For Bread 250g x 24</v>
      </c>
      <c r="AF543" t="str">
        <f t="shared" si="29"/>
        <v>Opashola Minimarts-Blue Band Spread For Bread 250g x 24</v>
      </c>
      <c r="AG543" t="str">
        <v>Mama Dee's Minimarts-Hollandia Evap Slim 190g x 24</v>
      </c>
      <c r="AH543">
        <f t="shared" si="30"/>
        <v>1</v>
      </c>
    </row>
    <row r="544" spans="4:34">
      <c r="D544" t="str">
        <v>FrieslandCampina WAMCO Nigeria-Peak Milk Powder Sachet 14g x 210</v>
      </c>
      <c r="AD544" t="str">
        <v>Taisan Minimart</v>
      </c>
      <c r="AE544" t="str">
        <v>MistaChoco and Sistachoco Promo Pack 15g x 50</v>
      </c>
      <c r="AF544" t="str">
        <f t="shared" si="29"/>
        <v>Taisan Minimart-MistaChoco and Sistachoco Promo Pack 15g x 50</v>
      </c>
      <c r="AG544" t="str">
        <v>Kane Parker 2-Cadbury Bournvita Sachet 20g x 200</v>
      </c>
      <c r="AH544">
        <f t="shared" si="30"/>
        <v>1</v>
      </c>
    </row>
    <row r="545" spans="4:34">
      <c r="D545" t="str">
        <v>FrieslandCampina WAMCO Nigeria-THREE CROWN EVAP TRAY 24 X 170G</v>
      </c>
      <c r="AD545" t="str">
        <v>Taisan Minimart</v>
      </c>
      <c r="AE545" t="str">
        <v>One Free Hanger of MistaChoco</v>
      </c>
      <c r="AF545" t="str">
        <f t="shared" si="29"/>
        <v>Taisan Minimart-One Free Hanger of MistaChoco</v>
      </c>
      <c r="AG545" t="str">
        <v>Zee Venture-Peak Milk Powder Sachet 14g x 210</v>
      </c>
      <c r="AH545">
        <f t="shared" si="30"/>
        <v>1</v>
      </c>
    </row>
    <row r="546" spans="4:34">
      <c r="D546" t="str">
        <v>Promasidor-Cowbell Coffee 20g Sachet x 200</v>
      </c>
      <c r="AD546" t="str">
        <v>Oge Mini Mart</v>
      </c>
      <c r="AE546" t="str">
        <v>Cadbury Bournvita Refill 500g x 12</v>
      </c>
      <c r="AF546" t="str">
        <f t="shared" si="29"/>
        <v>Oge Mini Mart-Cadbury Bournvita Refill 500g x 12</v>
      </c>
      <c r="AG546" t="str">
        <v>Zee Venture-Golden Morn 50g x100</v>
      </c>
      <c r="AH546">
        <f t="shared" si="30"/>
        <v>1</v>
      </c>
    </row>
    <row r="547" spans="4:34">
      <c r="D547" t="str">
        <v>Promasidor-Cowbell Chocolate Sachet 20g x 26 x 10</v>
      </c>
      <c r="AD547" t="str">
        <v>Oge Mini Mart</v>
      </c>
      <c r="AE547" t="str">
        <v>Milo Sachet 20g x 240</v>
      </c>
      <c r="AF547" t="str">
        <f t="shared" si="29"/>
        <v>Oge Mini Mart-Milo Sachet 20g x 240</v>
      </c>
      <c r="AG547" t="str">
        <v>Zee Venture-HOLLANDIA EVAP MILK 50ML x 48</v>
      </c>
      <c r="AH547">
        <f t="shared" si="30"/>
        <v>1</v>
      </c>
    </row>
    <row r="548" spans="4:34">
      <c r="D548" t="str">
        <v>FrieslandCampina WAMCO Nigeria-THREE CROWN EVAP TRAY 24 X 170G</v>
      </c>
      <c r="AD548" t="str">
        <v>Oge Mini Mart</v>
      </c>
      <c r="AE548" t="str">
        <v>Peak Yoghurt 315ml Orange</v>
      </c>
      <c r="AF548" t="str">
        <f t="shared" si="29"/>
        <v>Oge Mini Mart-Peak Yoghurt 315ml Orange</v>
      </c>
      <c r="AG548" t="str">
        <v>Zee Venture-Dano Cool Cow Sachet 12g x 260 + 30 Sachet Free</v>
      </c>
      <c r="AH548">
        <f t="shared" si="30"/>
        <v>1</v>
      </c>
    </row>
    <row r="549" spans="4:34">
      <c r="D549" t="str">
        <v>MistaChoco-One Free Hanger of MistaChoco</v>
      </c>
      <c r="AD549" t="str">
        <v>Oge Mini Mart</v>
      </c>
      <c r="AE549" t="str">
        <v>THREE CROWN EVAP TRAY 24 X 170G</v>
      </c>
      <c r="AF549" t="str">
        <f t="shared" si="29"/>
        <v>Oge Mini Mart-THREE CROWN EVAP TRAY 24 X 170G</v>
      </c>
      <c r="AG549" t="str">
        <v>Zee Venture-Infinity Cornflakes Sachet 30g x 36</v>
      </c>
      <c r="AH549">
        <f t="shared" si="30"/>
        <v>1</v>
      </c>
    </row>
    <row r="550" spans="4:34">
      <c r="D550" t="str">
        <v>MistaChoco-MistaChoco and Sistachoco Promo Pack 15g x 50</v>
      </c>
      <c r="AD550" t="str">
        <v>Oge Mini Mart</v>
      </c>
      <c r="AE550" t="str">
        <v>HOLLANDIA EVAP MILK 50ML x 48</v>
      </c>
      <c r="AF550" t="str">
        <f t="shared" si="29"/>
        <v>Oge Mini Mart-HOLLANDIA EVAP MILK 50ML x 48</v>
      </c>
      <c r="AG550" t="str">
        <v>Ekeson Minimart-Milo Sachet 20g x 240</v>
      </c>
      <c r="AH550">
        <f t="shared" si="30"/>
        <v>1</v>
      </c>
    </row>
    <row r="551" spans="4:34">
      <c r="D551" t="str">
        <v>Nestle Nigeria Plc-Golden Morn 50g x100</v>
      </c>
      <c r="AD551" t="str">
        <v>success 234 ojota</v>
      </c>
      <c r="AE551" t="str">
        <v>One Free Hanger of MistaChoco</v>
      </c>
      <c r="AF551" t="str">
        <f t="shared" si="29"/>
        <v>success 234 ojota-One Free Hanger of MistaChoco</v>
      </c>
      <c r="AG551" t="str">
        <v>Ekeson Minimart-Dano Cool Cow Sachet 12g x 260 + 30 Sachet Free</v>
      </c>
      <c r="AH551">
        <f t="shared" si="30"/>
        <v>1</v>
      </c>
    </row>
    <row r="552" spans="4:34">
      <c r="D552" t="str">
        <v>FrieslandCampina WAMCO Nigeria-THREE CROWN EVAP TRAY 24 X 170G</v>
      </c>
      <c r="AD552" t="str">
        <v>success 234 ojota</v>
      </c>
      <c r="AE552" t="str">
        <v>MistaChoco and Sistachoco Promo Pack 15g x 50</v>
      </c>
      <c r="AF552" t="str">
        <f t="shared" si="29"/>
        <v>success 234 ojota-MistaChoco and Sistachoco Promo Pack 15g x 50</v>
      </c>
      <c r="AG552" t="str">
        <v>Nk Minimarts-Nestle Golden Morn 900g</v>
      </c>
      <c r="AH552">
        <f t="shared" si="30"/>
        <v>1</v>
      </c>
    </row>
    <row r="553" spans="4:34">
      <c r="D553" t="str">
        <v>Nestle Nigeria Plc-Nestle Golden Morn 450g x 12</v>
      </c>
      <c r="AD553" t="str">
        <v>David Minimart</v>
      </c>
      <c r="AE553" t="str">
        <v>HOLLANDIA EVAP MILK 50ML x 48</v>
      </c>
      <c r="AF553" t="str">
        <f t="shared" si="29"/>
        <v>David Minimart-HOLLANDIA EVAP MILK 50ML x 48</v>
      </c>
      <c r="AG553" t="str">
        <v>Nk Minimarts-Loya 320g Refill x 12</v>
      </c>
      <c r="AH553">
        <f t="shared" si="30"/>
        <v>1</v>
      </c>
    </row>
    <row r="554" spans="4:34">
      <c r="D554" t="str">
        <v>Nasco-Nasco Cornflakes Original Sachet 30g x 36</v>
      </c>
      <c r="AD554" t="str">
        <v>David Minimart</v>
      </c>
      <c r="AE554" t="str">
        <v>Hollandia Evap Slim 120g x 24</v>
      </c>
      <c r="AF554" t="str">
        <f t="shared" si="29"/>
        <v>David Minimart-Hollandia Evap Slim 120g x 24</v>
      </c>
      <c r="AG554" t="str">
        <v>Gods  prosper-Dano Cool Cow Sachet 12g x 260 + 30 Sachet Free</v>
      </c>
      <c r="AH554">
        <f t="shared" si="30"/>
        <v>1</v>
      </c>
    </row>
    <row r="555" spans="4:34">
      <c r="D555" t="str">
        <v>Unilever Nigeria Plc-Blue Band Spread For Bread 250g x 24</v>
      </c>
      <c r="AD555" t="str">
        <v>Madam Claire</v>
      </c>
      <c r="AE555" t="str">
        <v>Milo Sachet 20g x 240</v>
      </c>
      <c r="AF555" t="str">
        <f t="shared" si="29"/>
        <v>Madam Claire-Milo Sachet 20g x 240</v>
      </c>
      <c r="AG555" t="str">
        <v>Gods  prosper-Golden Morn 50g x100</v>
      </c>
      <c r="AH555">
        <f t="shared" si="30"/>
        <v>1</v>
      </c>
    </row>
    <row r="556" spans="4:34">
      <c r="D556" t="str">
        <v>MistaChoco-MistaChoco and Sistachoco Promo Pack 15g x 50</v>
      </c>
      <c r="AD556" t="str">
        <v>Madam Claire</v>
      </c>
      <c r="AE556" t="str">
        <v>Nibit Mini Snacks Chocolate Cookies 60g x 72</v>
      </c>
      <c r="AF556" t="str">
        <f t="shared" si="29"/>
        <v>Madam Claire-Nibit Mini Snacks Chocolate Cookies 60g x 72</v>
      </c>
      <c r="AG556" t="str">
        <v>Gods  prosper-Milo 1kg x 6 Tin</v>
      </c>
      <c r="AH556">
        <f t="shared" si="30"/>
        <v>1</v>
      </c>
    </row>
    <row r="557" spans="4:34">
      <c r="D557" t="str">
        <v>MistaChoco-One Free Hanger of MistaChoco</v>
      </c>
      <c r="AD557" t="str">
        <v>Madam Claire</v>
      </c>
      <c r="AE557" t="str">
        <v>Dano Cool Cow Sachet 12g x 260 + 30 Sachet Free</v>
      </c>
      <c r="AF557" t="str">
        <f t="shared" si="29"/>
        <v>Madam Claire-Dano Cool Cow Sachet 12g x 260 + 30 Sachet Free</v>
      </c>
      <c r="AG557" t="str">
        <v>Gods  prosper-Milo Sachet 20g x 240</v>
      </c>
      <c r="AH557">
        <f t="shared" si="30"/>
        <v>1</v>
      </c>
    </row>
    <row r="558" spans="4:34">
      <c r="D558" t="str">
        <v>Cadbury Nigeria Plc-Cadbury Bournvita Refill 500g x 12</v>
      </c>
      <c r="AD558" t="str">
        <v>Madam Claire</v>
      </c>
      <c r="AE558" t="str">
        <v>Nasco Shortcake 120g  x 36</v>
      </c>
      <c r="AF558" t="str">
        <f t="shared" si="29"/>
        <v>Madam Claire-Nasco Shortcake 120g  x 36</v>
      </c>
      <c r="AG558" t="str">
        <v>Gods  prosper-Peak Milk Powder Sachet 14g x 210</v>
      </c>
      <c r="AH558">
        <f t="shared" si="30"/>
        <v>1</v>
      </c>
    </row>
    <row r="559" spans="4:34">
      <c r="D559" t="str">
        <v>Nestle Nigeria Plc-Milo Sachet 20g x 240</v>
      </c>
      <c r="AD559" t="str">
        <v>A Square Minimart</v>
      </c>
      <c r="AE559" t="str">
        <v>One Free Hanger of MistaChoco</v>
      </c>
      <c r="AF559" t="str">
        <f t="shared" si="29"/>
        <v>A Square Minimart-One Free Hanger of MistaChoco</v>
      </c>
      <c r="AG559" t="str">
        <v>Gods  prosper-HOLLANDIA EVAP MILK 50ML x 48</v>
      </c>
      <c r="AH559">
        <f t="shared" si="30"/>
        <v>1</v>
      </c>
    </row>
    <row r="560" spans="4:34">
      <c r="D560" t="str">
        <v>FrieslandCampina WAMCO Nigeria-Peak Yoghurt 315ml Orange</v>
      </c>
      <c r="AD560" t="str">
        <v>A Square Minimart</v>
      </c>
      <c r="AE560" t="str">
        <v>MistaChoco and Sistachoco Promo Pack 15g x 50</v>
      </c>
      <c r="AF560" t="str">
        <f t="shared" si="29"/>
        <v>A Square Minimart-MistaChoco and Sistachoco Promo Pack 15g x 50</v>
      </c>
      <c r="AG560" t="str">
        <v>Gods  prosper-Peak Milk Tin 400g x 12</v>
      </c>
      <c r="AH560">
        <f t="shared" si="30"/>
        <v>1</v>
      </c>
    </row>
    <row r="561" spans="4:34">
      <c r="D561" t="str">
        <v>FrieslandCampina WAMCO Nigeria-THREE CROWN EVAP TRAY 24 X 170G</v>
      </c>
      <c r="AD561" t="str">
        <v>Brasq</v>
      </c>
      <c r="AE561" t="str">
        <v>THREE CROWN EVAP TRAY 24 X 170G</v>
      </c>
      <c r="AF561" t="str">
        <f t="shared" si="29"/>
        <v>Brasq-THREE CROWN EVAP TRAY 24 X 170G</v>
      </c>
      <c r="AG561" t="str">
        <v>Gods  prosper-Peak Yoghurt 315ml Orange</v>
      </c>
      <c r="AH561">
        <f t="shared" si="30"/>
        <v>1</v>
      </c>
    </row>
    <row r="562" spans="4:34">
      <c r="D562" t="str">
        <v>Chi Nigeria Limited-HOLLANDIA EVAP MILK 50ML x 48</v>
      </c>
      <c r="AD562" t="str">
        <v>Brasq</v>
      </c>
      <c r="AE562" t="str">
        <v>Peak 123 gum Sachets 360g x 12</v>
      </c>
      <c r="AF562" t="str">
        <f t="shared" si="29"/>
        <v>Brasq-Peak 123 gum Sachets 360g x 12</v>
      </c>
      <c r="AG562" t="str">
        <v>Olaboy Minimart-Peak Milk Powder Sachet 14g x 210</v>
      </c>
      <c r="AH562">
        <f t="shared" si="30"/>
        <v>2</v>
      </c>
    </row>
    <row r="563" spans="4:34">
      <c r="D563" t="str">
        <v>MistaChoco-One Free Hanger of MistaChoco</v>
      </c>
      <c r="AD563" t="str">
        <v>Brasq</v>
      </c>
      <c r="AE563" t="str">
        <v>Dano Cool Cow Sachet 12g x 260 + 30 Sachet Free</v>
      </c>
      <c r="AF563" t="str">
        <f t="shared" si="29"/>
        <v>Brasq-Dano Cool Cow Sachet 12g x 260 + 30 Sachet Free</v>
      </c>
      <c r="AG563" t="str">
        <v>A- SUPERMART-Nestle Golden Morn 450g x 12</v>
      </c>
      <c r="AH563">
        <f t="shared" si="30"/>
        <v>1</v>
      </c>
    </row>
    <row r="564" spans="4:34">
      <c r="D564" t="str">
        <v>MistaChoco-MistaChoco and Sistachoco Promo Pack 15g x 50</v>
      </c>
      <c r="AD564" t="str">
        <v>Rodam Enterprises</v>
      </c>
      <c r="AE564" t="str">
        <v>Nibit Mini Snacks Chocolate Cookies 60g x 72</v>
      </c>
      <c r="AF564" t="str">
        <f t="shared" si="29"/>
        <v>Rodam Enterprises-Nibit Mini Snacks Chocolate Cookies 60g x 72</v>
      </c>
      <c r="AG564" t="str">
        <v>A- SUPERMART-BAMA MAYONNAISE FL.OZ 909ML JARS X 12</v>
      </c>
      <c r="AH564">
        <f t="shared" si="30"/>
        <v>1</v>
      </c>
    </row>
    <row r="565" spans="4:34">
      <c r="D565" t="str">
        <v>Chi Nigeria Limited-HOLLANDIA EVAP MILK 50ML x 48</v>
      </c>
      <c r="AD565" t="str">
        <v>Rodam Enterprises</v>
      </c>
      <c r="AE565" t="str">
        <v>Nibit Mini Snacks Milky Cookies 60g x 72</v>
      </c>
      <c r="AF565" t="str">
        <f t="shared" si="29"/>
        <v>Rodam Enterprises-Nibit Mini Snacks Milky Cookies 60g x 72</v>
      </c>
      <c r="AG565" t="str">
        <v>A- SUPERMART-MistaChoco and Sistachoco Promo Pack 15g x 50</v>
      </c>
      <c r="AH565">
        <f t="shared" si="30"/>
        <v>1</v>
      </c>
    </row>
    <row r="566" spans="4:34">
      <c r="D566" t="str">
        <v>Chi Nigeria Limited-Hollandia Evap Slim 120g x 24</v>
      </c>
      <c r="AD566" t="str">
        <v>Mutay Super Store</v>
      </c>
      <c r="AE566" t="str">
        <v>Dano Cool Cow Sachet 12g x 260 + 30 Sachet Free</v>
      </c>
      <c r="AF566" t="str">
        <f t="shared" si="29"/>
        <v>Mutay Super Store-Dano Cool Cow Sachet 12g x 260 + 30 Sachet Free</v>
      </c>
      <c r="AG566" t="str">
        <v>A- SUPERMART-One Free Hanger of MistaChoco</v>
      </c>
      <c r="AH566">
        <f t="shared" si="30"/>
        <v>1</v>
      </c>
    </row>
    <row r="567" spans="4:34">
      <c r="D567" t="str">
        <v>Nestle Nigeria Plc-Milo Sachet 20g x 240</v>
      </c>
      <c r="AD567" t="str">
        <v>Mavelouse Minimart</v>
      </c>
      <c r="AE567" t="str">
        <v>Peak Evap Filled 160g x 24</v>
      </c>
      <c r="AF567" t="str">
        <f t="shared" si="29"/>
        <v>Mavelouse Minimart-Peak Evap Filled 160g x 24</v>
      </c>
      <c r="AG567" t="str">
        <v>C B C Minimart-HOLLANDIA EVAP MILK 50ML x 48</v>
      </c>
      <c r="AH567">
        <f t="shared" si="30"/>
        <v>1</v>
      </c>
    </row>
    <row r="568" spans="4:34">
      <c r="D568" t="str">
        <v>Fastizers Food Confectionery-Nibit Mini Snacks Chocolate Cookies 60g x 72</v>
      </c>
      <c r="AD568" t="str">
        <v>Mavelouse Minimart</v>
      </c>
      <c r="AE568" t="str">
        <v>THREE CROWN EVAP TRAY 24 X 170G</v>
      </c>
      <c r="AF568" t="str">
        <f t="shared" si="29"/>
        <v>Mavelouse Minimart-THREE CROWN EVAP TRAY 24 X 170G</v>
      </c>
      <c r="AG568" t="str">
        <v>Gods Minimart-Golden Morn 50g x100</v>
      </c>
      <c r="AH568">
        <f t="shared" si="30"/>
        <v>1</v>
      </c>
    </row>
    <row r="569" spans="4:34">
      <c r="D569" t="str">
        <v>Arla Foods-Dano Cool Cow Sachet 12g x 260 + 30 Sachet Free</v>
      </c>
      <c r="AD569" t="str">
        <v>Mavelouse Minimart</v>
      </c>
      <c r="AE569" t="str">
        <v>Dangote Granulated Sugar 250g</v>
      </c>
      <c r="AF569" t="str">
        <f t="shared" si="29"/>
        <v>Mavelouse Minimart-Dangote Granulated Sugar 250g</v>
      </c>
      <c r="AG569" t="str">
        <v>Daves Supermarket-Peak Yoghurt 315ml Orange</v>
      </c>
      <c r="AH569">
        <f t="shared" si="30"/>
        <v>1</v>
      </c>
    </row>
    <row r="570" spans="4:34">
      <c r="D570" t="str">
        <v>Nasco-Nasco Shortcake 120g  x 36</v>
      </c>
      <c r="AD570" t="str">
        <v>Tolchukwu Minimart</v>
      </c>
      <c r="AE570" t="str">
        <v>One Free Hanger of MistaChoco</v>
      </c>
      <c r="AF570" t="str">
        <f t="shared" si="29"/>
        <v>Tolchukwu Minimart-One Free Hanger of MistaChoco</v>
      </c>
      <c r="AG570" t="str">
        <v>Daves Supermarket-Nasco Original Cornflakes 500g x 8</v>
      </c>
      <c r="AH570">
        <f t="shared" si="30"/>
        <v>1</v>
      </c>
    </row>
    <row r="571" spans="4:34">
      <c r="D571" t="str">
        <v>MistaChoco-One Free Hanger of MistaChoco</v>
      </c>
      <c r="AD571" t="str">
        <v>Tolchukwu Minimart</v>
      </c>
      <c r="AE571" t="str">
        <v>MistaChoco and Sistachoco Promo Pack 15g x 50</v>
      </c>
      <c r="AF571" t="str">
        <f t="shared" si="29"/>
        <v>Tolchukwu Minimart-MistaChoco and Sistachoco Promo Pack 15g x 50</v>
      </c>
      <c r="AG571" t="str">
        <v>Daves Supermarket-Nasco Cornflakes Original Sachet 30g x 36</v>
      </c>
      <c r="AH571">
        <f t="shared" si="30"/>
        <v>2</v>
      </c>
    </row>
    <row r="572" spans="4:34">
      <c r="D572" t="str">
        <v>MistaChoco-MistaChoco and Sistachoco Promo Pack 15g x 50</v>
      </c>
      <c r="AD572" t="str">
        <v>Rodam Enterprises</v>
      </c>
      <c r="AE572" t="str">
        <v>Cowbell Coffee 20g Sachet x 200</v>
      </c>
      <c r="AF572" t="str">
        <f t="shared" si="29"/>
        <v>Rodam Enterprises-Cowbell Coffee 20g Sachet x 200</v>
      </c>
      <c r="AG572" t="str">
        <v>Daves Supermarket-Infinity Cornflakes Sachet 30g x 36</v>
      </c>
      <c r="AH572">
        <f t="shared" si="30"/>
        <v>1</v>
      </c>
    </row>
    <row r="573" spans="4:34">
      <c r="D573" t="str">
        <v>FrieslandCampina WAMCO Nigeria-THREE CROWN EVAP TRAY 24 X 170G</v>
      </c>
      <c r="AD573" t="str">
        <v>Rodam Enterprises</v>
      </c>
      <c r="AE573" t="str">
        <v>Cowbell Chocolate Sachet 20g x 26 x 10</v>
      </c>
      <c r="AF573" t="str">
        <f t="shared" si="29"/>
        <v>Rodam Enterprises-Cowbell Chocolate Sachet 20g x 26 x 10</v>
      </c>
      <c r="AG573" t="str">
        <v>Than-all Minimart-Dangote Granulated Sugar 250g</v>
      </c>
      <c r="AH573">
        <f t="shared" si="30"/>
        <v>1</v>
      </c>
    </row>
    <row r="574" spans="4:34">
      <c r="D574" t="str">
        <v>FrieslandCampina WAMCO Nigeria-Peak 123 gum Sachets 360g x 12</v>
      </c>
      <c r="AD574" t="str">
        <v>Rodam Enterprises</v>
      </c>
      <c r="AE574" t="str">
        <v>DANO FULL CREAM 12 X 800G</v>
      </c>
      <c r="AF574" t="str">
        <f t="shared" si="29"/>
        <v>Rodam Enterprises-DANO FULL CREAM 12 X 800G</v>
      </c>
      <c r="AG574" t="str">
        <v>Suncomm Minimarts-Dano Cool Cow Sachet 12g x 260 + 30 Sachet Free</v>
      </c>
      <c r="AH574">
        <f t="shared" si="30"/>
        <v>1</v>
      </c>
    </row>
    <row r="575" spans="4:34">
      <c r="D575" t="str">
        <v>Arla Foods-Dano Cool Cow Sachet 12g x 260 + 30 Sachet Free</v>
      </c>
      <c r="AD575" t="str">
        <v>David Minimart</v>
      </c>
      <c r="AE575" t="str">
        <v>HOLLANDIA EVAP MILK 190G x 24</v>
      </c>
      <c r="AF575" t="str">
        <f t="shared" si="29"/>
        <v>David Minimart-HOLLANDIA EVAP MILK 190G x 24</v>
      </c>
      <c r="AG575" t="str">
        <v>Madam. Olowu Minimart-One Free Hanger of MistaChoco</v>
      </c>
      <c r="AH575">
        <f t="shared" si="30"/>
        <v>1</v>
      </c>
    </row>
    <row r="576" spans="4:34">
      <c r="D576" t="str">
        <v>Fastizers Food Confectionery-Nibit Mini Snacks Chocolate Cookies 60g x 72</v>
      </c>
      <c r="AD576" t="str">
        <v>David Minimart</v>
      </c>
      <c r="AE576" t="str">
        <v>Nestle Golden Morn 450g x 12</v>
      </c>
      <c r="AF576" t="str">
        <f t="shared" si="29"/>
        <v>David Minimart-Nestle Golden Morn 450g x 12</v>
      </c>
      <c r="AG576" t="str">
        <v>Madam. Olowu Minimart-MistaChoco and Sistachoco Promo Pack 15g x 50</v>
      </c>
      <c r="AH576">
        <f t="shared" si="30"/>
        <v>1</v>
      </c>
    </row>
    <row r="577" spans="4:34">
      <c r="D577" t="str">
        <v>Fastizers Food Confectionery-Nibit Mini Snacks Milky Cookies 60g x 72</v>
      </c>
      <c r="AD577" t="str">
        <v>David Minimart</v>
      </c>
      <c r="AE577" t="str">
        <v>HOLLANDIA EVAP MILK 50ML x 48</v>
      </c>
      <c r="AF577" t="str">
        <f t="shared" si="29"/>
        <v>David Minimart-HOLLANDIA EVAP MILK 50ML x 48</v>
      </c>
      <c r="AG577" t="str">
        <v>Tope Minimart-MistaChoco and Sistachoco Promo Pack 15g x 50</v>
      </c>
      <c r="AH577">
        <f t="shared" si="30"/>
        <v>1</v>
      </c>
    </row>
    <row r="578" spans="4:34">
      <c r="D578" t="str">
        <v>Arla Foods-Dano Cool Cow Sachet 12g x 260 + 30 Sachet Free</v>
      </c>
      <c r="AD578" t="str">
        <v>Metro Minimart</v>
      </c>
      <c r="AE578" t="str">
        <v>DANO FULL CREAM 12 X 800G</v>
      </c>
      <c r="AF578" t="str">
        <f t="shared" si="29"/>
        <v>Metro Minimart-DANO FULL CREAM 12 X 800G</v>
      </c>
      <c r="AG578" t="str">
        <v>Tope Minimart-One Free Hanger of MistaChoco</v>
      </c>
      <c r="AH578">
        <f t="shared" si="30"/>
        <v>1</v>
      </c>
    </row>
    <row r="579" spans="4:34">
      <c r="D579" t="str">
        <v>FrieslandCampina WAMCO Nigeria-Peak Evap Filled 160g x 24</v>
      </c>
      <c r="AD579" t="str">
        <v>Metro Minimart</v>
      </c>
      <c r="AE579" t="str">
        <v>Dano Cool Cow Refill 350g x 12</v>
      </c>
      <c r="AF579" t="str">
        <f t="shared" si="29"/>
        <v>Metro Minimart-Dano Cool Cow Refill 350g x 12</v>
      </c>
      <c r="AG579" t="str">
        <v>2 Cees Supermarket-MistaChoco and Sistachoco Promo Pack 15g x 50</v>
      </c>
      <c r="AH579">
        <f t="shared" si="30"/>
        <v>2</v>
      </c>
    </row>
    <row r="580" spans="4:34">
      <c r="D580" t="str">
        <v>FrieslandCampina WAMCO Nigeria-THREE CROWN EVAP TRAY 24 X 170G</v>
      </c>
      <c r="AD580" t="str">
        <v>Metro Minimart</v>
      </c>
      <c r="AE580" t="str">
        <v>THREE CROWN EVAP TRAY 24 X 170G</v>
      </c>
      <c r="AF580" t="str">
        <f t="shared" si="29"/>
        <v>Metro Minimart-THREE CROWN EVAP TRAY 24 X 170G</v>
      </c>
      <c r="AG580" t="str">
        <v>2 Cees Supermarket-One Free Hanger of MistaChoco</v>
      </c>
      <c r="AH580">
        <f t="shared" si="30"/>
        <v>2</v>
      </c>
    </row>
    <row r="581" spans="4:34">
      <c r="D581" t="str">
        <v>Dangote-Dangote Granulated Sugar 250g</v>
      </c>
      <c r="AD581" t="str">
        <v>God Grace Minimart</v>
      </c>
      <c r="AE581" t="str">
        <v>HOLLANDIA EVAP MILK 50ML x 48</v>
      </c>
      <c r="AF581" t="str">
        <f t="shared" si="29"/>
        <v>God Grace Minimart-HOLLANDIA EVAP MILK 50ML x 48</v>
      </c>
      <c r="AG581" t="str">
        <v>Grandy Minimarts-THREE CROWN EVAP TRAY 24 X 170G</v>
      </c>
      <c r="AH581">
        <f t="shared" si="30"/>
        <v>2</v>
      </c>
    </row>
    <row r="582" spans="4:34">
      <c r="D582" t="str">
        <v>MistaChoco-One Free Hanger of MistaChoco</v>
      </c>
      <c r="AD582" t="str">
        <v>God Grace Minimart</v>
      </c>
      <c r="AE582" t="str">
        <v>Peak Milk Powder Sachet 14g x 210</v>
      </c>
      <c r="AF582" t="str">
        <f t="shared" si="29"/>
        <v>God Grace Minimart-Peak Milk Powder Sachet 14g x 210</v>
      </c>
      <c r="AG582" t="str">
        <v>gbemisola Minimart-Dano Cool Cow Sachet 12g x 260 + 30 Sachet Free</v>
      </c>
      <c r="AH582">
        <f t="shared" si="30"/>
        <v>1</v>
      </c>
    </row>
    <row r="583" spans="4:34">
      <c r="D583" t="str">
        <v>MistaChoco-MistaChoco and Sistachoco Promo Pack 15g x 50</v>
      </c>
      <c r="AD583" t="str">
        <v>God Grace Minimart</v>
      </c>
      <c r="AE583" t="str">
        <v>One Free Hanger of MistaChoco</v>
      </c>
      <c r="AF583" t="str">
        <f t="shared" ref="AF583:AF646" si="31">AD583 &amp; "-" &amp; AE583</f>
        <v>God Grace Minimart-One Free Hanger of MistaChoco</v>
      </c>
      <c r="AG583" t="str">
        <v>gbemisola Minimart-Nasco Cornflakes Original Sachet 30g x 36</v>
      </c>
      <c r="AH583">
        <f t="shared" ref="AH583:AH646" si="32">COUNTIF($AF$6:$AF$2051,AG583)</f>
        <v>1</v>
      </c>
    </row>
    <row r="584" spans="4:34">
      <c r="D584" t="str">
        <v>Promasidor-Cowbell Coffee 20g Sachet x 200</v>
      </c>
      <c r="AD584" t="str">
        <v>God Grace Minimart</v>
      </c>
      <c r="AE584" t="str">
        <v>MistaChoco and Sistachoco Promo Pack 15g x 50</v>
      </c>
      <c r="AF584" t="str">
        <f t="shared" si="31"/>
        <v>God Grace Minimart-MistaChoco and Sistachoco Promo Pack 15g x 50</v>
      </c>
      <c r="AG584" t="str">
        <v>gbemisola Minimart-BLUE BAND SPREAD FOR BREAD 900g</v>
      </c>
      <c r="AH584">
        <f t="shared" si="32"/>
        <v>1</v>
      </c>
    </row>
    <row r="585" spans="4:34">
      <c r="D585" t="str">
        <v>Promasidor-Cowbell Chocolate Sachet 20g x 26 x 10</v>
      </c>
      <c r="AD585" t="str">
        <v>Gods Prosper Minimart</v>
      </c>
      <c r="AE585" t="str">
        <v>Milo Sachet 20g x 240</v>
      </c>
      <c r="AF585" t="str">
        <f t="shared" si="31"/>
        <v>Gods Prosper Minimart-Milo Sachet 20g x 240</v>
      </c>
      <c r="AG585" t="str">
        <v>Santa Maria Minimarts-Nestle Golden Morn 900g</v>
      </c>
      <c r="AH585">
        <f t="shared" si="32"/>
        <v>1</v>
      </c>
    </row>
    <row r="586" spans="4:34">
      <c r="D586" t="str">
        <v>Arla Foods-DANO FULL CREAM 12 X 800G</v>
      </c>
      <c r="AD586" t="str">
        <v>Gods Prosper Minimart</v>
      </c>
      <c r="AE586" t="str">
        <v>Peak Milk Powder Sachet 14g x 210</v>
      </c>
      <c r="AF586" t="str">
        <f t="shared" si="31"/>
        <v>Gods Prosper Minimart-Peak Milk Powder Sachet 14g x 210</v>
      </c>
      <c r="AG586" t="str">
        <v>Santa Maria Minimarts-Golden Morn 50g x100</v>
      </c>
      <c r="AH586">
        <f t="shared" si="32"/>
        <v>1</v>
      </c>
    </row>
    <row r="587" spans="4:34">
      <c r="D587" t="str">
        <v>Chi Nigeria Limited-HOLLANDIA EVAP MILK 190G x 24</v>
      </c>
      <c r="AD587" t="str">
        <v>Gods Prosper Minimart</v>
      </c>
      <c r="AE587" t="str">
        <v>Hollandia Evap Slim 120g x 24</v>
      </c>
      <c r="AF587" t="str">
        <f t="shared" si="31"/>
        <v>Gods Prosper Minimart-Hollandia Evap Slim 120g x 24</v>
      </c>
      <c r="AG587" t="str">
        <v>Santa Maria Minimarts-Cowbell Coffee 20g Sachet x 200</v>
      </c>
      <c r="AH587">
        <f t="shared" si="32"/>
        <v>1</v>
      </c>
    </row>
    <row r="588" spans="4:34">
      <c r="D588" t="str">
        <v>Nestle Nigeria Plc-Nestle Golden Morn 450g x 12</v>
      </c>
      <c r="AD588" t="str">
        <v>Gods Prosper Minimart</v>
      </c>
      <c r="AE588" t="str">
        <v>One Free Hanger of MistaChoco</v>
      </c>
      <c r="AF588" t="str">
        <f t="shared" si="31"/>
        <v>Gods Prosper Minimart-One Free Hanger of MistaChoco</v>
      </c>
      <c r="AG588" t="str">
        <v>Joyose Global Services-HOLLANDIA EVAP MILK 50ML x 48</v>
      </c>
      <c r="AH588">
        <f t="shared" si="32"/>
        <v>1</v>
      </c>
    </row>
    <row r="589" spans="4:34">
      <c r="D589" t="str">
        <v>Chi Nigeria Limited-HOLLANDIA EVAP MILK 50ML x 48</v>
      </c>
      <c r="AD589" t="str">
        <v>Gods Prosper Minimart</v>
      </c>
      <c r="AE589" t="str">
        <v>MistaChoco and Sistachoco Promo Pack 15g x 50</v>
      </c>
      <c r="AF589" t="str">
        <f t="shared" si="31"/>
        <v>Gods Prosper Minimart-MistaChoco and Sistachoco Promo Pack 15g x 50</v>
      </c>
      <c r="AG589" t="str">
        <v>Olaboy Minimart-Golden Morn 50g x100</v>
      </c>
      <c r="AH589">
        <f t="shared" si="32"/>
        <v>1</v>
      </c>
    </row>
    <row r="590" spans="4:34">
      <c r="D590" t="str">
        <v>Arla Foods-DANO FULL CREAM 12 X 800G</v>
      </c>
      <c r="AD590" t="str">
        <v>Alhaja</v>
      </c>
      <c r="AE590" t="str">
        <v>Nasco Cornflakes Original Sachet 30g x 36</v>
      </c>
      <c r="AF590" t="str">
        <f t="shared" si="31"/>
        <v>Alhaja-Nasco Cornflakes Original Sachet 30g x 36</v>
      </c>
      <c r="AG590" t="str">
        <v>Olufayo Minimart-Milo Activ-Go Sachet (800g + 100g Free) x 6</v>
      </c>
      <c r="AH590">
        <f t="shared" si="32"/>
        <v>1</v>
      </c>
    </row>
    <row r="591" spans="4:34">
      <c r="D591" t="str">
        <v>Arla Foods-Dano Cool Cow Refill 350g x 12</v>
      </c>
      <c r="AD591" t="str">
        <v>Alhaja</v>
      </c>
      <c r="AE591" t="str">
        <v>Nasco Coco Pops 32g x 36</v>
      </c>
      <c r="AF591" t="str">
        <f t="shared" si="31"/>
        <v>Alhaja-Nasco Coco Pops 32g x 36</v>
      </c>
      <c r="AG591" t="str">
        <v>Olufayo Minimart-Golden Morn 50g x100</v>
      </c>
      <c r="AH591">
        <f t="shared" si="32"/>
        <v>1</v>
      </c>
    </row>
    <row r="592" spans="4:34">
      <c r="D592" t="str">
        <v>FrieslandCampina WAMCO Nigeria-THREE CROWN EVAP TRAY 24 X 170G</v>
      </c>
      <c r="AD592" t="str">
        <v>Alhaja</v>
      </c>
      <c r="AE592" t="str">
        <v>Milo Sachet 20g x 240</v>
      </c>
      <c r="AF592" t="str">
        <f t="shared" si="31"/>
        <v>Alhaja-Milo Sachet 20g x 240</v>
      </c>
      <c r="AG592" t="str">
        <v>Glory Minimarts-Nestle Golden Morn 900g</v>
      </c>
      <c r="AH592">
        <f t="shared" si="32"/>
        <v>1</v>
      </c>
    </row>
    <row r="593" spans="4:34">
      <c r="D593" t="str">
        <v>Chi Nigeria Limited-HOLLANDIA EVAP MILK 50ML x 48</v>
      </c>
      <c r="AD593" t="str">
        <v>Mama Dee's Minimarts</v>
      </c>
      <c r="AE593" t="str">
        <v>Peak Milk Tin 400g x 12</v>
      </c>
      <c r="AF593" t="str">
        <f t="shared" si="31"/>
        <v>Mama Dee's Minimarts-Peak Milk Tin 400g x 12</v>
      </c>
      <c r="AG593" t="str">
        <v>Glory Minimarts-Golden Morn 50g x100</v>
      </c>
      <c r="AH593">
        <f t="shared" si="32"/>
        <v>1</v>
      </c>
    </row>
    <row r="594" spans="4:34">
      <c r="D594" t="str">
        <v>FrieslandCampina WAMCO Nigeria-Peak Milk Powder Sachet 14g x 210</v>
      </c>
      <c r="AD594" t="str">
        <v>Mama Dee's Minimarts</v>
      </c>
      <c r="AE594" t="str">
        <v>Hollandia Evap Slim 120g x 24</v>
      </c>
      <c r="AF594" t="str">
        <f t="shared" si="31"/>
        <v>Mama Dee's Minimarts-Hollandia Evap Slim 120g x 24</v>
      </c>
      <c r="AG594" t="str">
        <v>Glory Minimarts-Peak Nig Tray 160g x 24</v>
      </c>
      <c r="AH594">
        <f t="shared" si="32"/>
        <v>1</v>
      </c>
    </row>
    <row r="595" spans="4:34">
      <c r="D595" t="str">
        <v>MistaChoco-One Free Hanger of MistaChoco</v>
      </c>
      <c r="AD595" t="str">
        <v>Mama Dee's Minimarts</v>
      </c>
      <c r="AE595" t="str">
        <v>Hollandia Evap Slim 120g x 24</v>
      </c>
      <c r="AF595" t="str">
        <f t="shared" si="31"/>
        <v>Mama Dee's Minimarts-Hollandia Evap Slim 120g x 24</v>
      </c>
      <c r="AG595" t="str">
        <v>Glory Minimarts-Dano Cool Cow Sachet 12g x 260 + 30 Sachet Free</v>
      </c>
      <c r="AH595">
        <f t="shared" si="32"/>
        <v>1</v>
      </c>
    </row>
    <row r="596" spans="4:34">
      <c r="D596" t="str">
        <v>MistaChoco-MistaChoco and Sistachoco Promo Pack 15g x 50</v>
      </c>
      <c r="AD596" t="str">
        <v>Mama Dee's Minimarts</v>
      </c>
      <c r="AE596" t="str">
        <v>Hollandia Evap Slim 190g x 24</v>
      </c>
      <c r="AF596" t="str">
        <f t="shared" si="31"/>
        <v>Mama Dee's Minimarts-Hollandia Evap Slim 190g x 24</v>
      </c>
      <c r="AG596" t="str">
        <v>Ty Exclusive Minimarts-MistaChoco and Sistachoco Promo Pack 15g x 50</v>
      </c>
      <c r="AH596">
        <f t="shared" si="32"/>
        <v>1</v>
      </c>
    </row>
    <row r="597" spans="4:34">
      <c r="D597" t="str">
        <v>Nestle Nigeria Plc-Milo Sachet 20g x 240</v>
      </c>
      <c r="AD597" t="str">
        <v>Mama Dee's Minimarts</v>
      </c>
      <c r="AE597" t="str">
        <v>Hollandia Evap Slim 120g x 24</v>
      </c>
      <c r="AF597" t="str">
        <f t="shared" si="31"/>
        <v>Mama Dee's Minimarts-Hollandia Evap Slim 120g x 24</v>
      </c>
      <c r="AG597" t="str">
        <v>Ty Exclusive Minimarts-One Free Hanger of MistaChoco</v>
      </c>
      <c r="AH597">
        <f t="shared" si="32"/>
        <v>1</v>
      </c>
    </row>
    <row r="598" spans="4:34">
      <c r="D598" t="str">
        <v>FrieslandCampina WAMCO Nigeria-Peak Milk Powder Sachet 14g x 210</v>
      </c>
      <c r="AD598" t="str">
        <v>Kane Parker 2</v>
      </c>
      <c r="AE598" t="str">
        <v>Cadbury Bournvita Sachet 20g x 200</v>
      </c>
      <c r="AF598" t="str">
        <f t="shared" si="31"/>
        <v>Kane Parker 2-Cadbury Bournvita Sachet 20g x 200</v>
      </c>
      <c r="AG598" t="str">
        <v>Hi Mart Minimart-Peak Milk Powder Sachet 14g x 210</v>
      </c>
      <c r="AH598">
        <f t="shared" si="32"/>
        <v>1</v>
      </c>
    </row>
    <row r="599" spans="4:34">
      <c r="D599" t="str">
        <v>Chi Nigeria Limited-Hollandia Evap Slim 120g x 24</v>
      </c>
      <c r="AD599" t="str">
        <v>Zee Venture</v>
      </c>
      <c r="AE599" t="str">
        <v>Peak Milk Powder Sachet 14g x 210</v>
      </c>
      <c r="AF599" t="str">
        <f t="shared" si="31"/>
        <v>Zee Venture-Peak Milk Powder Sachet 14g x 210</v>
      </c>
      <c r="AG599" t="str">
        <v>Hi Mart Minimart-Nasco Cornflakes Original Sachet 30g x 36</v>
      </c>
      <c r="AH599">
        <f t="shared" si="32"/>
        <v>1</v>
      </c>
    </row>
    <row r="600" spans="4:34">
      <c r="D600" t="str">
        <v>MistaChoco-One Free Hanger of MistaChoco</v>
      </c>
      <c r="AD600" t="str">
        <v>Zee Venture</v>
      </c>
      <c r="AE600" t="str">
        <v>Golden Morn 50g x100</v>
      </c>
      <c r="AF600" t="str">
        <f t="shared" si="31"/>
        <v>Zee Venture-Golden Morn 50g x100</v>
      </c>
      <c r="AG600" t="str">
        <v>Rodam Enterprises-Nestle Golden Morn 900g</v>
      </c>
      <c r="AH600">
        <f t="shared" si="32"/>
        <v>1</v>
      </c>
    </row>
    <row r="601" spans="4:34">
      <c r="D601" t="str">
        <v>MistaChoco-MistaChoco and Sistachoco Promo Pack 15g x 50</v>
      </c>
      <c r="AD601" t="str">
        <v>Zee Venture</v>
      </c>
      <c r="AE601" t="str">
        <v>HOLLANDIA EVAP MILK 50ML x 48</v>
      </c>
      <c r="AF601" t="str">
        <f t="shared" si="31"/>
        <v>Zee Venture-HOLLANDIA EVAP MILK 50ML x 48</v>
      </c>
      <c r="AG601" t="str">
        <v>Jeecee SuperMinimart-MistaChoco and Sistachoco Promo Pack 15g x 50</v>
      </c>
      <c r="AH601">
        <f t="shared" si="32"/>
        <v>1</v>
      </c>
    </row>
    <row r="602" spans="4:34">
      <c r="D602" t="str">
        <v>Nasco-Nasco Cornflakes Original Sachet 30g x 36</v>
      </c>
      <c r="AD602" t="str">
        <v>Zee Venture</v>
      </c>
      <c r="AE602" t="str">
        <v>Dano Cool Cow Sachet 12g x 260 + 30 Sachet Free</v>
      </c>
      <c r="AF602" t="str">
        <f t="shared" si="31"/>
        <v>Zee Venture-Dano Cool Cow Sachet 12g x 260 + 30 Sachet Free</v>
      </c>
      <c r="AG602" t="str">
        <v>Jeecee SuperMinimart-One Free Hanger of MistaChoco</v>
      </c>
      <c r="AH602">
        <f t="shared" si="32"/>
        <v>1</v>
      </c>
    </row>
    <row r="603" spans="4:34">
      <c r="D603" t="str">
        <v>Nasco-Nasco Coco Pops 32g x 36</v>
      </c>
      <c r="AD603" t="str">
        <v>Zee Venture</v>
      </c>
      <c r="AE603" t="str">
        <v>Infinity Cornflakes Sachet 30g x 36</v>
      </c>
      <c r="AF603" t="str">
        <f t="shared" si="31"/>
        <v>Zee Venture-Infinity Cornflakes Sachet 30g x 36</v>
      </c>
      <c r="AG603" t="str">
        <v>Mama Dee's Minimarts-Peak Evap Filled 160g x 24</v>
      </c>
      <c r="AH603">
        <f t="shared" si="32"/>
        <v>1</v>
      </c>
    </row>
    <row r="604" spans="4:34">
      <c r="D604" t="str">
        <v>Nestle Nigeria Plc-Milo Sachet 20g x 240</v>
      </c>
      <c r="AD604" t="str">
        <v>Ekeson Minimart</v>
      </c>
      <c r="AE604" t="str">
        <v>Milo Sachet 20g x 240</v>
      </c>
      <c r="AF604" t="str">
        <f t="shared" si="31"/>
        <v>Ekeson Minimart-Milo Sachet 20g x 240</v>
      </c>
      <c r="AG604" t="str">
        <v>Temiloluwa Minimart-Cadbury Bournvita Sachet 20g x 200</v>
      </c>
      <c r="AH604">
        <f t="shared" si="32"/>
        <v>1</v>
      </c>
    </row>
    <row r="605" spans="4:34">
      <c r="D605" t="str">
        <v>FrieslandCampina WAMCO Nigeria-Peak Milk Tin 400g x 12</v>
      </c>
      <c r="AD605" t="str">
        <v>Ekeson Minimart</v>
      </c>
      <c r="AE605" t="str">
        <v>Dano Cool Cow Sachet 12g x 260 + 30 Sachet Free</v>
      </c>
      <c r="AF605" t="str">
        <f t="shared" si="31"/>
        <v>Ekeson Minimart-Dano Cool Cow Sachet 12g x 260 + 30 Sachet Free</v>
      </c>
      <c r="AG605" t="str">
        <v>Temiloluwa Minimart-Dano Cool Cow Sachet 12g x 260 + 30 Sachet Free</v>
      </c>
      <c r="AH605">
        <f t="shared" si="32"/>
        <v>1</v>
      </c>
    </row>
    <row r="606" spans="4:34">
      <c r="D606" t="str">
        <v>Chi Nigeria Limited-Hollandia Evap Slim 120g x 24</v>
      </c>
      <c r="AD606" t="str">
        <v>Nk Minimarts</v>
      </c>
      <c r="AE606" t="str">
        <v>Nestle Golden Morn 900g</v>
      </c>
      <c r="AF606" t="str">
        <f t="shared" si="31"/>
        <v>Nk Minimarts-Nestle Golden Morn 900g</v>
      </c>
      <c r="AG606" t="str">
        <v>Temiloluwa Minimart-DANO FULL CREAM 12 X 800G</v>
      </c>
      <c r="AH606">
        <f t="shared" si="32"/>
        <v>1</v>
      </c>
    </row>
    <row r="607" spans="4:34">
      <c r="D607" t="str">
        <v>Chi Nigeria Limited-Hollandia Evap Slim 120g x 24</v>
      </c>
      <c r="AD607" t="str">
        <v>Nk Minimarts</v>
      </c>
      <c r="AE607" t="str">
        <v>Dangote Granulated Sugar 250g</v>
      </c>
      <c r="AF607" t="str">
        <f t="shared" si="31"/>
        <v>Nk Minimarts-Dangote Granulated Sugar 250g</v>
      </c>
      <c r="AG607" t="str">
        <v>Madam Akindele Minimart-Golden Morn 50g x100</v>
      </c>
      <c r="AH607">
        <f t="shared" si="32"/>
        <v>1</v>
      </c>
    </row>
    <row r="608" spans="4:34">
      <c r="D608" t="str">
        <v>Chi Nigeria Limited-Hollandia Evap Slim 190g x 24</v>
      </c>
      <c r="AD608" t="str">
        <v>Nk Minimarts</v>
      </c>
      <c r="AE608" t="str">
        <v>Loya 320g Refill x 12</v>
      </c>
      <c r="AF608" t="str">
        <f t="shared" si="31"/>
        <v>Nk Minimarts-Loya 320g Refill x 12</v>
      </c>
      <c r="AG608" t="str">
        <v>Madam Akindele Minimart-Nestle Golden Morn 450g x 12</v>
      </c>
      <c r="AH608">
        <f t="shared" si="32"/>
        <v>1</v>
      </c>
    </row>
    <row r="609" spans="4:34">
      <c r="D609" t="str">
        <v>Chi Nigeria Limited-Hollandia Evap Slim 120g x 24</v>
      </c>
      <c r="AD609" t="str">
        <v>Iyawo Minimart</v>
      </c>
      <c r="AE609" t="str">
        <v>Peak Milk Tin 400g x 12</v>
      </c>
      <c r="AF609" t="str">
        <f t="shared" si="31"/>
        <v>Iyawo Minimart-Peak Milk Tin 400g x 12</v>
      </c>
      <c r="AG609" t="str">
        <v>Madam Akindele Minimart-THREE CROWN EVAP TRAY 24 X 170G</v>
      </c>
      <c r="AH609">
        <f t="shared" si="32"/>
        <v>2</v>
      </c>
    </row>
    <row r="610" spans="4:34">
      <c r="D610" t="str">
        <v>Cadbury Nigeria Plc-Cadbury Bournvita Sachet 20g x 200</v>
      </c>
      <c r="AD610" t="str">
        <v>Iyawo Minimart</v>
      </c>
      <c r="AE610" t="str">
        <v>Dano Cool Cow Sachet 12g x 260 + 30 Sachet Free</v>
      </c>
      <c r="AF610" t="str">
        <f t="shared" si="31"/>
        <v>Iyawo Minimart-Dano Cool Cow Sachet 12g x 260 + 30 Sachet Free</v>
      </c>
      <c r="AG610" t="str">
        <v>AJ Minimart-One Free Hanger of MistaChoco</v>
      </c>
      <c r="AH610">
        <f t="shared" si="32"/>
        <v>1</v>
      </c>
    </row>
    <row r="611" spans="4:34">
      <c r="D611" t="str">
        <v>FrieslandCampina WAMCO Nigeria-Peak Milk Powder Sachet 14g x 210</v>
      </c>
      <c r="AD611" t="str">
        <v>Gods  prosper</v>
      </c>
      <c r="AE611" t="str">
        <v>Dano Cool Cow Sachet 12g x 260 + 30 Sachet Free</v>
      </c>
      <c r="AF611" t="str">
        <f t="shared" si="31"/>
        <v>Gods  prosper-Dano Cool Cow Sachet 12g x 260 + 30 Sachet Free</v>
      </c>
      <c r="AG611" t="str">
        <v>AJ Minimart-MistaChoco and Sistachoco Promo Pack 15g x 50</v>
      </c>
      <c r="AH611">
        <f t="shared" si="32"/>
        <v>1</v>
      </c>
    </row>
    <row r="612" spans="4:34">
      <c r="D612" t="str">
        <v>Nestle Nigeria Plc-Golden Morn 50g x100</v>
      </c>
      <c r="AD612" t="str">
        <v>Gods  prosper</v>
      </c>
      <c r="AE612" t="str">
        <v>Golden Morn 50g x100</v>
      </c>
      <c r="AF612" t="str">
        <f t="shared" si="31"/>
        <v>Gods  prosper-Golden Morn 50g x100</v>
      </c>
      <c r="AG612" t="str">
        <v>Iyawo Minimart-HOLLANDIA EVAP MILK 50ML x 48</v>
      </c>
      <c r="AH612">
        <f t="shared" si="32"/>
        <v>1</v>
      </c>
    </row>
    <row r="613" spans="4:34">
      <c r="D613" t="str">
        <v>Chi Nigeria Limited-HOLLANDIA EVAP MILK 50ML x 48</v>
      </c>
      <c r="AD613" t="str">
        <v>Gods  prosper</v>
      </c>
      <c r="AE613" t="str">
        <v>Milo 1kg x 6 Tin</v>
      </c>
      <c r="AF613" t="str">
        <f t="shared" si="31"/>
        <v>Gods  prosper-Milo 1kg x 6 Tin</v>
      </c>
      <c r="AG613" t="str">
        <v>Iyawo Minimart-Loya 320g Refill x 12</v>
      </c>
      <c r="AH613">
        <f t="shared" si="32"/>
        <v>1</v>
      </c>
    </row>
    <row r="614" spans="4:34">
      <c r="D614" t="str">
        <v>Arla Foods-Dano Cool Cow Sachet 12g x 260 + 30 Sachet Free</v>
      </c>
      <c r="AD614" t="str">
        <v>Gods  prosper</v>
      </c>
      <c r="AE614" t="str">
        <v>Milo Sachet 20g x 240</v>
      </c>
      <c r="AF614" t="str">
        <f t="shared" si="31"/>
        <v>Gods  prosper-Milo Sachet 20g x 240</v>
      </c>
      <c r="AG614" t="str">
        <v>Iyawo Minimart-DANO FULL CREAM 12 X 800G</v>
      </c>
      <c r="AH614">
        <f t="shared" si="32"/>
        <v>1</v>
      </c>
    </row>
    <row r="615" spans="4:34">
      <c r="D615" t="str">
        <v>Infinity Snacks and Beverages Limited-Infinity Cornflakes Sachet 30g x 36</v>
      </c>
      <c r="AD615" t="str">
        <v>Gods  prosper</v>
      </c>
      <c r="AE615" t="str">
        <v>Peak Milk Powder Sachet 14g x 210</v>
      </c>
      <c r="AF615" t="str">
        <f t="shared" si="31"/>
        <v>Gods  prosper-Peak Milk Powder Sachet 14g x 210</v>
      </c>
      <c r="AG615" t="str">
        <v>David Minimart-Golden Morn 50g x100</v>
      </c>
      <c r="AH615">
        <f t="shared" si="32"/>
        <v>1</v>
      </c>
    </row>
    <row r="616" spans="4:34">
      <c r="D616" t="str">
        <v>Nestle Nigeria Plc-Milo Sachet 20g x 240</v>
      </c>
      <c r="AD616" t="str">
        <v>Gods  prosper</v>
      </c>
      <c r="AE616" t="str">
        <v>HOLLANDIA EVAP MILK 50ML x 48</v>
      </c>
      <c r="AF616" t="str">
        <f t="shared" si="31"/>
        <v>Gods  prosper-HOLLANDIA EVAP MILK 50ML x 48</v>
      </c>
      <c r="AG616" t="str">
        <v>David Minimart-Nestle Golden Morn 900g</v>
      </c>
      <c r="AH616">
        <f t="shared" si="32"/>
        <v>2</v>
      </c>
    </row>
    <row r="617" spans="4:34">
      <c r="D617" t="str">
        <v>Arla Foods-Dano Cool Cow Sachet 12g x 260 + 30 Sachet Free</v>
      </c>
      <c r="AD617" t="str">
        <v>Gods  prosper</v>
      </c>
      <c r="AE617" t="str">
        <v>Peak Milk Tin 400g x 12</v>
      </c>
      <c r="AF617" t="str">
        <f t="shared" si="31"/>
        <v>Gods  prosper-Peak Milk Tin 400g x 12</v>
      </c>
      <c r="AG617" t="str">
        <v>Rodam Enterprises-Peak Milk Powder Sachet 14g x 210</v>
      </c>
      <c r="AH617">
        <f t="shared" si="32"/>
        <v>4</v>
      </c>
    </row>
    <row r="618" spans="4:34">
      <c r="D618" t="str">
        <v>Nestle Nigeria Plc-Nestle Golden Morn 900g</v>
      </c>
      <c r="AD618" t="str">
        <v>Gods  prosper</v>
      </c>
      <c r="AE618" t="str">
        <v>Peak Yoghurt 315ml Orange</v>
      </c>
      <c r="AF618" t="str">
        <f t="shared" si="31"/>
        <v>Gods  prosper-Peak Yoghurt 315ml Orange</v>
      </c>
      <c r="AG618" t="str">
        <v>Pepe Supermarket-HOLLANDIA EVAP MILK 50ML x 48</v>
      </c>
      <c r="AH618">
        <f t="shared" si="32"/>
        <v>1</v>
      </c>
    </row>
    <row r="619" spans="4:34">
      <c r="D619" t="str">
        <v>Dangote-Dangote Granulated Sugar 250g</v>
      </c>
      <c r="AD619" t="str">
        <v>Olaboy Minimart</v>
      </c>
      <c r="AE619" t="str">
        <v>Peak Milk Powder Sachet 14g x 210</v>
      </c>
      <c r="AF619" t="str">
        <f t="shared" si="31"/>
        <v>Olaboy Minimart-Peak Milk Powder Sachet 14g x 210</v>
      </c>
      <c r="AG619" t="str">
        <v>Alhaja-Milo Activ-Go Sachet (800g + 100g Free) x 6</v>
      </c>
      <c r="AH619">
        <f t="shared" si="32"/>
        <v>1</v>
      </c>
    </row>
    <row r="620" spans="4:34">
      <c r="D620" t="str">
        <v>Promasidor-Loya 320g Refill x 12</v>
      </c>
      <c r="AD620" t="str">
        <v>A- SUPERMART</v>
      </c>
      <c r="AE620" t="str">
        <v>Nestle Golden Morn 450g x 12</v>
      </c>
      <c r="AF620" t="str">
        <f t="shared" si="31"/>
        <v>A- SUPERMART-Nestle Golden Morn 450g x 12</v>
      </c>
      <c r="AG620" t="str">
        <v>Oluwadara Minimart-Nestle Golden Morn 900g</v>
      </c>
      <c r="AH620">
        <f t="shared" si="32"/>
        <v>1</v>
      </c>
    </row>
    <row r="621" spans="4:34">
      <c r="D621" t="str">
        <v>FrieslandCampina WAMCO Nigeria-Peak Milk Tin 400g x 12</v>
      </c>
      <c r="AD621" t="str">
        <v>A- SUPERMART</v>
      </c>
      <c r="AE621" t="str">
        <v>BAMA MAYONNAISE FL.OZ 909ML JARS X 12</v>
      </c>
      <c r="AF621" t="str">
        <f t="shared" si="31"/>
        <v>A- SUPERMART-BAMA MAYONNAISE FL.OZ 909ML JARS X 12</v>
      </c>
      <c r="AG621" t="str">
        <v>Iya Mariam Minimart-Golden Morn 50g x100</v>
      </c>
      <c r="AH621">
        <f t="shared" si="32"/>
        <v>1</v>
      </c>
    </row>
    <row r="622" spans="4:34">
      <c r="D622" t="str">
        <v>Arla Foods-Dano Cool Cow Sachet 12g x 260 + 30 Sachet Free</v>
      </c>
      <c r="AD622" t="str">
        <v>A- SUPERMART</v>
      </c>
      <c r="AE622" t="str">
        <v>MistaChoco and Sistachoco Promo Pack 15g x 50</v>
      </c>
      <c r="AF622" t="str">
        <f t="shared" si="31"/>
        <v>A- SUPERMART-MistaChoco and Sistachoco Promo Pack 15g x 50</v>
      </c>
      <c r="AG622" t="str">
        <v>Kuchys Place 2-Blue Band Spread For Bread 250g x 24</v>
      </c>
      <c r="AH622">
        <f t="shared" si="32"/>
        <v>1</v>
      </c>
    </row>
    <row r="623" spans="4:34">
      <c r="D623" t="str">
        <v>Arla Foods-Dano Cool Cow Sachet 12g x 260 + 30 Sachet Free</v>
      </c>
      <c r="AD623" t="str">
        <v>A- SUPERMART</v>
      </c>
      <c r="AE623" t="str">
        <v>One Free Hanger of MistaChoco</v>
      </c>
      <c r="AF623" t="str">
        <f t="shared" si="31"/>
        <v>A- SUPERMART-One Free Hanger of MistaChoco</v>
      </c>
      <c r="AG623" t="str">
        <v>Kuchys Place 2-Cowbell Chocolate Sachet 20g x 26 x 10</v>
      </c>
      <c r="AH623">
        <f t="shared" si="32"/>
        <v>1</v>
      </c>
    </row>
    <row r="624" spans="4:34">
      <c r="D624" t="str">
        <v>Nestle Nigeria Plc-Golden Morn 50g x100</v>
      </c>
      <c r="AD624" t="str">
        <v>Opashola Minimarts</v>
      </c>
      <c r="AE624" t="str">
        <v>Nasco Cornflakes Original Sachet 30g x 36</v>
      </c>
      <c r="AF624" t="str">
        <f t="shared" si="31"/>
        <v>Opashola Minimarts-Nasco Cornflakes Original Sachet 30g x 36</v>
      </c>
      <c r="AG624" t="str">
        <v>Kuchys Place 2-Dangote Granulated Sugar 500g</v>
      </c>
      <c r="AH624">
        <f t="shared" si="32"/>
        <v>1</v>
      </c>
    </row>
    <row r="625" spans="4:34">
      <c r="D625" t="str">
        <v>Nestle Nigeria Plc-Milo 1kg x 6 Tin</v>
      </c>
      <c r="AD625" t="str">
        <v>C B C Minimart</v>
      </c>
      <c r="AE625" t="str">
        <v>Dano Cool Cow Sachet 12g x 260 + 30 Sachet Free</v>
      </c>
      <c r="AF625" t="str">
        <f t="shared" si="31"/>
        <v>C B C Minimart-Dano Cool Cow Sachet 12g x 260 + 30 Sachet Free</v>
      </c>
      <c r="AG625" t="str">
        <v>Kuchys Place 2-Dano Cool Cow Sachet 12g x 260 + 30 Sachet Free</v>
      </c>
      <c r="AH625">
        <f t="shared" si="32"/>
        <v>1</v>
      </c>
    </row>
    <row r="626" spans="4:34">
      <c r="D626" t="str">
        <v>Nestle Nigeria Plc-Milo Sachet 20g x 240</v>
      </c>
      <c r="AD626" t="str">
        <v>C B C Minimart</v>
      </c>
      <c r="AE626" t="str">
        <v>HOLLANDIA EVAP MILK 50ML x 48</v>
      </c>
      <c r="AF626" t="str">
        <f t="shared" si="31"/>
        <v>C B C Minimart-HOLLANDIA EVAP MILK 50ML x 48</v>
      </c>
      <c r="AG626" t="str">
        <v>Kuchys Place 2-Dano Cool Cow Refill 350g x 12</v>
      </c>
      <c r="AH626">
        <f t="shared" si="32"/>
        <v>1</v>
      </c>
    </row>
    <row r="627" spans="4:34">
      <c r="D627" t="str">
        <v>FrieslandCampina WAMCO Nigeria-Peak Milk Powder Sachet 14g x 210</v>
      </c>
      <c r="AD627" t="str">
        <v>C B C Minimart</v>
      </c>
      <c r="AE627" t="str">
        <v>Cowbell Chocolate Sachet 20g x 26 x 10</v>
      </c>
      <c r="AF627" t="str">
        <f t="shared" si="31"/>
        <v>C B C Minimart-Cowbell Chocolate Sachet 20g x 26 x 10</v>
      </c>
      <c r="AG627" t="str">
        <v>Kuchys Place 2-HOLLANDIA EVAP MILK 50ML x 48</v>
      </c>
      <c r="AH627">
        <f t="shared" si="32"/>
        <v>1</v>
      </c>
    </row>
    <row r="628" spans="4:34">
      <c r="D628" t="str">
        <v>Chi Nigeria Limited-HOLLANDIA EVAP MILK 50ML x 48</v>
      </c>
      <c r="AD628" t="str">
        <v>Gods Minimart</v>
      </c>
      <c r="AE628" t="str">
        <v>Golden Morn 50g x100</v>
      </c>
      <c r="AF628" t="str">
        <f t="shared" si="31"/>
        <v>Gods Minimart-Golden Morn 50g x100</v>
      </c>
      <c r="AG628" t="str">
        <v>Kuchys Place 2-Nestle Golden Morn 900g</v>
      </c>
      <c r="AH628">
        <f t="shared" si="32"/>
        <v>1</v>
      </c>
    </row>
    <row r="629" spans="4:34">
      <c r="D629" t="str">
        <v>FrieslandCampina WAMCO Nigeria-Peak Milk Tin 400g x 12</v>
      </c>
      <c r="AD629" t="str">
        <v>Daves Supermarket</v>
      </c>
      <c r="AE629" t="str">
        <v>Peak Yoghurt 315ml Orange</v>
      </c>
      <c r="AF629" t="str">
        <f t="shared" si="31"/>
        <v>Daves Supermarket-Peak Yoghurt 315ml Orange</v>
      </c>
      <c r="AG629" t="str">
        <v>Kuchys Place 2-Golden Morn 50g x100</v>
      </c>
      <c r="AH629">
        <f t="shared" si="32"/>
        <v>1</v>
      </c>
    </row>
    <row r="630" spans="4:34">
      <c r="D630" t="str">
        <v>FrieslandCampina WAMCO Nigeria-Peak Yoghurt 315ml Orange</v>
      </c>
      <c r="AD630" t="str">
        <v>Daves Supermarket</v>
      </c>
      <c r="AE630" t="str">
        <v>Nasco Original Cornflakes 500g x 8</v>
      </c>
      <c r="AF630" t="str">
        <f t="shared" si="31"/>
        <v>Daves Supermarket-Nasco Original Cornflakes 500g x 8</v>
      </c>
      <c r="AG630" t="str">
        <v>Kuchys Place 2-Nibit Mini Snacks Milky Cookies 60g x 72</v>
      </c>
      <c r="AH630">
        <f t="shared" si="32"/>
        <v>1</v>
      </c>
    </row>
    <row r="631" spans="4:34">
      <c r="D631" t="str">
        <v>FrieslandCampina WAMCO Nigeria-Peak Milk Powder Sachet 14g x 210</v>
      </c>
      <c r="AD631" t="str">
        <v>Daves Supermarket</v>
      </c>
      <c r="AE631" t="str">
        <v>Nasco Cornflakes Original Sachet 30g x 36</v>
      </c>
      <c r="AF631" t="str">
        <f t="shared" si="31"/>
        <v>Daves Supermarket-Nasco Cornflakes Original Sachet 30g x 36</v>
      </c>
      <c r="AG631" t="str">
        <v>Kuchys Place 2-Peak Milk Powder Sachet 14g x 210</v>
      </c>
      <c r="AH631">
        <f t="shared" si="32"/>
        <v>1</v>
      </c>
    </row>
    <row r="632" spans="4:34">
      <c r="D632" t="str">
        <v>Nestle Nigeria Plc-Nestle Golden Morn 450g x 12</v>
      </c>
      <c r="AD632" t="str">
        <v>Daves Supermarket</v>
      </c>
      <c r="AE632" t="str">
        <v>Infinity Cornflakes Sachet 30g x 36</v>
      </c>
      <c r="AF632" t="str">
        <f t="shared" si="31"/>
        <v>Daves Supermarket-Infinity Cornflakes Sachet 30g x 36</v>
      </c>
      <c r="AG632" t="str">
        <v>Kuchys Place 2-Peak Nig Tray 160g x 24</v>
      </c>
      <c r="AH632">
        <f t="shared" si="32"/>
        <v>1</v>
      </c>
    </row>
    <row r="633" spans="4:34">
      <c r="D633" t="str">
        <v>GB Foods-BAMA MAYONNAISE FL.OZ 909ML JARS X 12</v>
      </c>
      <c r="AD633" t="str">
        <v>Than-all Minimart</v>
      </c>
      <c r="AE633" t="str">
        <v>Milo Sachet 20g x 240</v>
      </c>
      <c r="AF633" t="str">
        <f t="shared" si="31"/>
        <v>Than-all Minimart-Milo Sachet 20g x 240</v>
      </c>
      <c r="AG633" t="str">
        <v>Kuchys Place 2-THREE CROWN EVAP TRAY 24 X 170G</v>
      </c>
      <c r="AH633">
        <f t="shared" si="32"/>
        <v>2</v>
      </c>
    </row>
    <row r="634" spans="4:34">
      <c r="D634" t="str">
        <v>MistaChoco-MistaChoco and Sistachoco Promo Pack 15g x 50</v>
      </c>
      <c r="AD634" t="str">
        <v>Than-all Minimart</v>
      </c>
      <c r="AE634" t="str">
        <v>Dano Cool Cow Sachet 12g x 260 + 30 Sachet Free</v>
      </c>
      <c r="AF634" t="str">
        <f t="shared" si="31"/>
        <v>Than-all Minimart-Dano Cool Cow Sachet 12g x 260 + 30 Sachet Free</v>
      </c>
      <c r="AG634" t="str">
        <v>Madam Harmony Minimarts-Dano Cool Cow Sachet 12g x 260 + 30 Sachet Free</v>
      </c>
      <c r="AH634">
        <f t="shared" si="32"/>
        <v>1</v>
      </c>
    </row>
    <row r="635" spans="4:34">
      <c r="D635" t="str">
        <v>MistaChoco-One Free Hanger of MistaChoco</v>
      </c>
      <c r="AD635" t="str">
        <v>Than-all Minimart</v>
      </c>
      <c r="AE635" t="str">
        <v>Dangote Granulated Sugar 250g</v>
      </c>
      <c r="AF635" t="str">
        <f t="shared" si="31"/>
        <v>Than-all Minimart-Dangote Granulated Sugar 250g</v>
      </c>
      <c r="AG635" t="str">
        <v>Than-all Minimart-Golden Morn 50g x100</v>
      </c>
      <c r="AH635">
        <f t="shared" si="32"/>
        <v>1</v>
      </c>
    </row>
    <row r="636" spans="4:34">
      <c r="D636" t="str">
        <v>Nasco-Nasco Cornflakes Original Sachet 30g x 36</v>
      </c>
      <c r="AD636" t="str">
        <v>Suncomm Minimarts</v>
      </c>
      <c r="AE636" t="str">
        <v>Dano Cool Cow Sachet 12g x 260 + 30 Sachet Free</v>
      </c>
      <c r="AF636" t="str">
        <f t="shared" si="31"/>
        <v>Suncomm Minimarts-Dano Cool Cow Sachet 12g x 260 + 30 Sachet Free</v>
      </c>
      <c r="AG636" t="str">
        <v>Than-all Minimart-Cowbell Coffee 20g Sachet x 200</v>
      </c>
      <c r="AH636">
        <f t="shared" si="32"/>
        <v>1</v>
      </c>
    </row>
    <row r="637" spans="4:34">
      <c r="D637" t="str">
        <v>Arla Foods-Dano Cool Cow Sachet 12g x 260 + 30 Sachet Free</v>
      </c>
      <c r="AD637" t="str">
        <v>Madam. Olowu Minimart</v>
      </c>
      <c r="AE637" t="str">
        <v>One Free Hanger of MistaChoco</v>
      </c>
      <c r="AF637" t="str">
        <f t="shared" si="31"/>
        <v>Madam. Olowu Minimart-One Free Hanger of MistaChoco</v>
      </c>
      <c r="AG637" t="str">
        <v>Than-all Minimart-Cowbell Chocolate Sachet 20g x 26 x 10</v>
      </c>
      <c r="AH637">
        <f t="shared" si="32"/>
        <v>1</v>
      </c>
    </row>
    <row r="638" spans="4:34">
      <c r="D638" t="str">
        <v>Chi Nigeria Limited-HOLLANDIA EVAP MILK 50ML x 48</v>
      </c>
      <c r="AD638" t="str">
        <v>Madam. Olowu Minimart</v>
      </c>
      <c r="AE638" t="str">
        <v>MistaChoco and Sistachoco Promo Pack 15g x 50</v>
      </c>
      <c r="AF638" t="str">
        <f t="shared" si="31"/>
        <v>Madam. Olowu Minimart-MistaChoco and Sistachoco Promo Pack 15g x 50</v>
      </c>
      <c r="AG638" t="str">
        <v>Than-all Minimart-Peak Milk Powder Sachet 14g x 210</v>
      </c>
      <c r="AH638">
        <f t="shared" si="32"/>
        <v>1</v>
      </c>
    </row>
    <row r="639" spans="4:34">
      <c r="D639" t="str">
        <v>Promasidor-Cowbell Chocolate Sachet 20g x 26 x 10</v>
      </c>
      <c r="AD639" t="str">
        <v>Tope Minimart</v>
      </c>
      <c r="AE639" t="str">
        <v>MistaChoco and Sistachoco Promo Pack 15g x 50</v>
      </c>
      <c r="AF639" t="str">
        <f t="shared" si="31"/>
        <v>Tope Minimart-MistaChoco and Sistachoco Promo Pack 15g x 50</v>
      </c>
      <c r="AG639" t="str">
        <v>Isaac Minimarts-Cadbury Bournvita Refill 500g x 12</v>
      </c>
      <c r="AH639">
        <f t="shared" si="32"/>
        <v>1</v>
      </c>
    </row>
    <row r="640" spans="4:34">
      <c r="D640" t="str">
        <v>Nestle Nigeria Plc-Golden Morn 50g x100</v>
      </c>
      <c r="AD640" t="str">
        <v>Tope Minimart</v>
      </c>
      <c r="AE640" t="str">
        <v>One Free Hanger of MistaChoco</v>
      </c>
      <c r="AF640" t="str">
        <f t="shared" si="31"/>
        <v>Tope Minimart-One Free Hanger of MistaChoco</v>
      </c>
      <c r="AG640" t="str">
        <v>Isaac Minimarts-Cadbury Bournvita Sachet 20g x 200</v>
      </c>
      <c r="AH640">
        <f t="shared" si="32"/>
        <v>1</v>
      </c>
    </row>
    <row r="641" spans="4:34">
      <c r="D641" t="str">
        <v>FrieslandCampina WAMCO Nigeria-Peak Yoghurt 315ml Orange</v>
      </c>
      <c r="AD641" t="str">
        <v>2 Cees Supermarket</v>
      </c>
      <c r="AE641" t="str">
        <v>MistaChoco and Sistachoco Promo Pack 15g x 50</v>
      </c>
      <c r="AF641" t="str">
        <f t="shared" si="31"/>
        <v>2 Cees Supermarket-MistaChoco and Sistachoco Promo Pack 15g x 50</v>
      </c>
      <c r="AG641" t="str">
        <v>Isaac Minimarts-Milo Activ-Go Sachet (800g + 100g Free) x 6</v>
      </c>
      <c r="AH641">
        <f t="shared" si="32"/>
        <v>1</v>
      </c>
    </row>
    <row r="642" spans="4:34">
      <c r="D642" t="str">
        <v>Nasco-Nasco Original Cornflakes 500g x 8</v>
      </c>
      <c r="AD642" t="str">
        <v>2 Cees Supermarket</v>
      </c>
      <c r="AE642" t="str">
        <v>One Free Hanger of MistaChoco</v>
      </c>
      <c r="AF642" t="str">
        <f t="shared" si="31"/>
        <v>2 Cees Supermarket-One Free Hanger of MistaChoco</v>
      </c>
      <c r="AG642" t="str">
        <v>Funky Minimart-Golden Morn 50g x100</v>
      </c>
      <c r="AH642">
        <f t="shared" si="32"/>
        <v>1</v>
      </c>
    </row>
    <row r="643" spans="4:34">
      <c r="D643" t="str">
        <v>Nasco-Nasco Cornflakes Original Sachet 30g x 36</v>
      </c>
      <c r="AD643" t="str">
        <v>Grandy Minimarts</v>
      </c>
      <c r="AE643" t="str">
        <v>Dano Cool Cow Sachet 12g x 260 + 30 Sachet Free</v>
      </c>
      <c r="AF643" t="str">
        <f t="shared" si="31"/>
        <v>Grandy Minimarts-Dano Cool Cow Sachet 12g x 260 + 30 Sachet Free</v>
      </c>
      <c r="AG643" t="str">
        <v>Funky Minimart-Nasco Cornflakes Original Sachet 30g x 36</v>
      </c>
      <c r="AH643">
        <f t="shared" si="32"/>
        <v>1</v>
      </c>
    </row>
    <row r="644" spans="4:34">
      <c r="D644" t="str">
        <v>Infinity Snacks and Beverages Limited-Infinity Cornflakes Sachet 30g x 36</v>
      </c>
      <c r="AD644" t="str">
        <v>Grandy Minimarts</v>
      </c>
      <c r="AE644" t="str">
        <v>THREE CROWN EVAP TRAY 24 X 170G</v>
      </c>
      <c r="AF644" t="str">
        <f t="shared" si="31"/>
        <v>Grandy Minimarts-THREE CROWN EVAP TRAY 24 X 170G</v>
      </c>
      <c r="AG644" t="str">
        <v>Funky Minimart-Checkers Custard Powder Vanilla Flavour 400g Refill</v>
      </c>
      <c r="AH644">
        <f t="shared" si="32"/>
        <v>1</v>
      </c>
    </row>
    <row r="645" spans="4:34">
      <c r="D645" t="str">
        <v>Nestle Nigeria Plc-Milo Sachet 20g x 240</v>
      </c>
      <c r="AD645" t="str">
        <v>gbemisola Minimart</v>
      </c>
      <c r="AE645" t="str">
        <v>Dano Cool Cow Sachet 12g x 260 + 30 Sachet Free</v>
      </c>
      <c r="AF645" t="str">
        <f t="shared" si="31"/>
        <v>gbemisola Minimart-Dano Cool Cow Sachet 12g x 260 + 30 Sachet Free</v>
      </c>
      <c r="AG645" t="str">
        <v>Madam Wisdom Minimart-THREE CROWN EVAP TRAY 24 X 170G</v>
      </c>
      <c r="AH645">
        <f t="shared" si="32"/>
        <v>4</v>
      </c>
    </row>
    <row r="646" spans="4:34">
      <c r="D646" t="str">
        <v>Arla Foods-Dano Cool Cow Sachet 12g x 260 + 30 Sachet Free</v>
      </c>
      <c r="AD646" t="str">
        <v>gbemisola Minimart</v>
      </c>
      <c r="AE646" t="str">
        <v>Nasco Cornflakes Original Sachet 30g x 36</v>
      </c>
      <c r="AF646" t="str">
        <f t="shared" si="31"/>
        <v>gbemisola Minimart-Nasco Cornflakes Original Sachet 30g x 36</v>
      </c>
      <c r="AG646" t="str">
        <v>Madam Wisdom Minimart-Peak Evap Filled 160g x 24</v>
      </c>
      <c r="AH646">
        <f t="shared" si="32"/>
        <v>1</v>
      </c>
    </row>
    <row r="647" spans="4:34">
      <c r="D647" t="str">
        <v>Dangote-Dangote Granulated Sugar 250g</v>
      </c>
      <c r="AD647" t="str">
        <v>gbemisola Minimart</v>
      </c>
      <c r="AE647" t="str">
        <v>BLUE BAND SPREAD FOR BREAD 900g</v>
      </c>
      <c r="AF647" t="str">
        <f t="shared" ref="AF647:AF710" si="33">AD647 &amp; "-" &amp; AE647</f>
        <v>gbemisola Minimart-BLUE BAND SPREAD FOR BREAD 900g</v>
      </c>
      <c r="AG647" t="str">
        <v>Madam Wisdom Minimart-Peak Milk Powder Sachet 14g x 210</v>
      </c>
      <c r="AH647">
        <f t="shared" ref="AH647:AH710" si="34">COUNTIF($AF$6:$AF$2051,AG647)</f>
        <v>2</v>
      </c>
    </row>
    <row r="648" spans="4:34">
      <c r="D648" t="str">
        <v>Arla Foods-Dano Cool Cow Sachet 12g x 260 + 30 Sachet Free</v>
      </c>
      <c r="AD648" t="str">
        <v>Santa Maria Minimarts</v>
      </c>
      <c r="AE648" t="str">
        <v>Nestle Golden Morn 900g</v>
      </c>
      <c r="AF648" t="str">
        <f t="shared" si="33"/>
        <v>Santa Maria Minimarts-Nestle Golden Morn 900g</v>
      </c>
      <c r="AG648" t="str">
        <v>Madam Wisdom Minimart-Nasco Cornflakes Original Sachet 30g x 36</v>
      </c>
      <c r="AH648">
        <f t="shared" si="34"/>
        <v>2</v>
      </c>
    </row>
    <row r="649" spans="4:34">
      <c r="D649" t="str">
        <v>MistaChoco-One Free Hanger of MistaChoco</v>
      </c>
      <c r="AD649" t="str">
        <v>Santa Maria Minimarts</v>
      </c>
      <c r="AE649" t="str">
        <v>Golden Morn 50g x100</v>
      </c>
      <c r="AF649" t="str">
        <f t="shared" si="33"/>
        <v>Santa Maria Minimarts-Golden Morn 50g x100</v>
      </c>
      <c r="AG649" t="str">
        <v>Brasq-Milo Refill 200g x 24</v>
      </c>
      <c r="AH649">
        <f t="shared" si="34"/>
        <v>1</v>
      </c>
    </row>
    <row r="650" spans="4:34">
      <c r="D650" t="str">
        <v>MistaChoco-MistaChoco and Sistachoco Promo Pack 15g x 50</v>
      </c>
      <c r="AD650" t="str">
        <v>Santa Maria Minimarts</v>
      </c>
      <c r="AE650" t="str">
        <v>Cowbell Coffee 20g Sachet x 200</v>
      </c>
      <c r="AF650" t="str">
        <f t="shared" si="33"/>
        <v>Santa Maria Minimarts-Cowbell Coffee 20g Sachet x 200</v>
      </c>
      <c r="AG650" t="str">
        <v>Brasq-Milo Activ-Go Sachet (800g + 100g Free) x 6</v>
      </c>
      <c r="AH650">
        <f t="shared" si="34"/>
        <v>1</v>
      </c>
    </row>
    <row r="651" spans="4:34">
      <c r="D651" t="str">
        <v>MistaChoco-MistaChoco and Sistachoco Promo Pack 15g x 50</v>
      </c>
      <c r="AD651" t="str">
        <v>Joyose Global Services</v>
      </c>
      <c r="AE651" t="str">
        <v>HOLLANDIA EVAP MILK 50ML x 48</v>
      </c>
      <c r="AF651" t="str">
        <f t="shared" si="33"/>
        <v>Joyose Global Services-HOLLANDIA EVAP MILK 50ML x 48</v>
      </c>
      <c r="AG651" t="str">
        <v>Brasq-Milo Activ-Go Sachet 400g x 10 + (20g x 10 Free)</v>
      </c>
      <c r="AH651">
        <f t="shared" si="34"/>
        <v>4</v>
      </c>
    </row>
    <row r="652" spans="4:34">
      <c r="D652" t="str">
        <v>MistaChoco-One Free Hanger of MistaChoco</v>
      </c>
      <c r="AD652" t="str">
        <v>Olaboy Minimart</v>
      </c>
      <c r="AE652" t="str">
        <v>Golden Morn 50g x100</v>
      </c>
      <c r="AF652" t="str">
        <f t="shared" si="33"/>
        <v>Olaboy Minimart-Golden Morn 50g x100</v>
      </c>
      <c r="AG652" t="str">
        <v>DD Discount supermarket-Peak Yoghurt 315ml Orange</v>
      </c>
      <c r="AH652">
        <f t="shared" si="34"/>
        <v>1</v>
      </c>
    </row>
    <row r="653" spans="4:34">
      <c r="D653" t="str">
        <v>MistaChoco-MistaChoco and Sistachoco Promo Pack 15g x 50</v>
      </c>
      <c r="AD653" t="str">
        <v>Olufayo Minimart</v>
      </c>
      <c r="AE653" t="str">
        <v>Milo Sachet 20g x 240</v>
      </c>
      <c r="AF653" t="str">
        <f t="shared" si="33"/>
        <v>Olufayo Minimart-Milo Sachet 20g x 240</v>
      </c>
      <c r="AG653" t="str">
        <v>Metro Minimart-Milo Activ-Go Sachet (800g + 100g Free) x 6</v>
      </c>
      <c r="AH653">
        <f t="shared" si="34"/>
        <v>1</v>
      </c>
    </row>
    <row r="654" spans="4:34">
      <c r="D654" t="str">
        <v>MistaChoco-One Free Hanger of MistaChoco</v>
      </c>
      <c r="AD654" t="str">
        <v>Olufayo Minimart</v>
      </c>
      <c r="AE654" t="str">
        <v>Milo Activ-Go Sachet (800g + 100g Free) x 6</v>
      </c>
      <c r="AF654" t="str">
        <f t="shared" si="33"/>
        <v>Olufayo Minimart-Milo Activ-Go Sachet (800g + 100g Free) x 6</v>
      </c>
      <c r="AG654" t="str">
        <v>Metro Minimart-Peak Milk Powder Sachet 14g x 210</v>
      </c>
      <c r="AH654">
        <f t="shared" si="34"/>
        <v>1</v>
      </c>
    </row>
    <row r="655" spans="4:34">
      <c r="D655" t="str">
        <v>Arla Foods-Dano Cool Cow Sachet 12g x 260 + 30 Sachet Free</v>
      </c>
      <c r="AD655" t="str">
        <v>Olufayo Minimart</v>
      </c>
      <c r="AE655" t="str">
        <v>Golden Morn 50g x100</v>
      </c>
      <c r="AF655" t="str">
        <f t="shared" si="33"/>
        <v>Olufayo Minimart-Golden Morn 50g x100</v>
      </c>
      <c r="AG655" t="str">
        <v>Metro Minimart-Peak Nig Tray 160g x 24</v>
      </c>
      <c r="AH655">
        <f t="shared" si="34"/>
        <v>1</v>
      </c>
    </row>
    <row r="656" spans="4:34">
      <c r="D656" t="str">
        <v>FrieslandCampina WAMCO Nigeria-THREE CROWN EVAP TRAY 24 X 170G</v>
      </c>
      <c r="AD656" t="str">
        <v>Glory Minimarts</v>
      </c>
      <c r="AE656" t="str">
        <v>Nestle Golden Morn 450g x 12</v>
      </c>
      <c r="AF656" t="str">
        <f t="shared" si="33"/>
        <v>Glory Minimarts-Nestle Golden Morn 450g x 12</v>
      </c>
      <c r="AG656" t="str">
        <v>Aboki wife's shop-Nibit Mini Snacks Chocolate Cookies 60g x 72</v>
      </c>
      <c r="AH656">
        <f t="shared" si="34"/>
        <v>1</v>
      </c>
    </row>
    <row r="657" spans="4:34">
      <c r="D657" t="str">
        <v>Arla Foods-Dano Cool Cow Sachet 12g x 260 + 30 Sachet Free</v>
      </c>
      <c r="AD657" t="str">
        <v>Glory Minimarts</v>
      </c>
      <c r="AE657" t="str">
        <v>Nestle Golden Morn 900g</v>
      </c>
      <c r="AF657" t="str">
        <f t="shared" si="33"/>
        <v>Glory Minimarts-Nestle Golden Morn 900g</v>
      </c>
      <c r="AG657" t="str">
        <v>Aboki wife's shop-Nibit Mini Snacks Milky Cookies 60g x 72</v>
      </c>
      <c r="AH657">
        <f t="shared" si="34"/>
        <v>1</v>
      </c>
    </row>
    <row r="658" spans="4:34">
      <c r="D658" t="str">
        <v>Nasco-Nasco Cornflakes Original Sachet 30g x 36</v>
      </c>
      <c r="AD658" t="str">
        <v>Glory Minimarts</v>
      </c>
      <c r="AE658" t="str">
        <v>Golden Morn 50g x100</v>
      </c>
      <c r="AF658" t="str">
        <f t="shared" si="33"/>
        <v>Glory Minimarts-Golden Morn 50g x100</v>
      </c>
      <c r="AG658" t="str">
        <v>Madam Lola Minimarts-Mac Crunchy Chocolate Coated Wafer 20g x 80</v>
      </c>
      <c r="AH658">
        <f t="shared" si="34"/>
        <v>1</v>
      </c>
    </row>
    <row r="659" spans="4:34">
      <c r="D659" t="str">
        <v>Unilever Nigeria Plc-BLUE BAND SPREAD FOR BREAD 900g</v>
      </c>
      <c r="AD659" t="str">
        <v>Glory Minimarts</v>
      </c>
      <c r="AE659" t="str">
        <v>Peak Nig Tray 160g x 24</v>
      </c>
      <c r="AF659" t="str">
        <f t="shared" si="33"/>
        <v>Glory Minimarts-Peak Nig Tray 160g x 24</v>
      </c>
      <c r="AG659" t="str">
        <v>Madam Lola Minimarts-Golden Morn 50g x100</v>
      </c>
      <c r="AH659">
        <f t="shared" si="34"/>
        <v>1</v>
      </c>
    </row>
    <row r="660" spans="4:34">
      <c r="D660" t="str">
        <v>Nestle Nigeria Plc-Nestle Golden Morn 900g</v>
      </c>
      <c r="AD660" t="str">
        <v>Glory Minimarts</v>
      </c>
      <c r="AE660" t="str">
        <v>Dano Cool Cow Sachet 12g x 260 + 30 Sachet Free</v>
      </c>
      <c r="AF660" t="str">
        <f t="shared" si="33"/>
        <v>Glory Minimarts-Dano Cool Cow Sachet 12g x 260 + 30 Sachet Free</v>
      </c>
      <c r="AG660" t="str">
        <v>Madam Lola Minimarts-Nibit Mini Snacks Milky Cookies 60g x 72</v>
      </c>
      <c r="AH660">
        <f t="shared" si="34"/>
        <v>1</v>
      </c>
    </row>
    <row r="661" spans="4:34">
      <c r="D661" t="str">
        <v>Nestle Nigeria Plc-Golden Morn 50g x100</v>
      </c>
      <c r="AD661" t="str">
        <v>Ty Exclusive Minimarts</v>
      </c>
      <c r="AE661" t="str">
        <v>MistaChoco and Sistachoco Promo Pack 15g x 50</v>
      </c>
      <c r="AF661" t="str">
        <f t="shared" si="33"/>
        <v>Ty Exclusive Minimarts-MistaChoco and Sistachoco Promo Pack 15g x 50</v>
      </c>
      <c r="AG661" t="str">
        <v>Simple N sweet foods-MistaChoco and Sistachoco Promo Pack 15g x 50</v>
      </c>
      <c r="AH661">
        <f t="shared" si="34"/>
        <v>1</v>
      </c>
    </row>
    <row r="662" spans="4:34">
      <c r="D662" t="str">
        <v>Promasidor-Cowbell Coffee 20g Sachet x 200</v>
      </c>
      <c r="AD662" t="str">
        <v>Ty Exclusive Minimarts</v>
      </c>
      <c r="AE662" t="str">
        <v>One Free Hanger of MistaChoco</v>
      </c>
      <c r="AF662" t="str">
        <f t="shared" si="33"/>
        <v>Ty Exclusive Minimarts-One Free Hanger of MistaChoco</v>
      </c>
      <c r="AG662" t="str">
        <v>Simple N sweet foods-One Free Hanger of MistaChoco</v>
      </c>
      <c r="AH662">
        <f t="shared" si="34"/>
        <v>1</v>
      </c>
    </row>
    <row r="663" spans="4:34">
      <c r="D663" t="str">
        <v>Chi Nigeria Limited-HOLLANDIA EVAP MILK 50ML x 48</v>
      </c>
      <c r="AD663" t="str">
        <v>Hi Mart Minimart</v>
      </c>
      <c r="AE663" t="str">
        <v>Peak Milk Powder Sachet 14g x 210</v>
      </c>
      <c r="AF663" t="str">
        <f t="shared" si="33"/>
        <v>Hi Mart Minimart-Peak Milk Powder Sachet 14g x 210</v>
      </c>
      <c r="AG663" t="str">
        <v>Henry.C Minimart-One Free Hanger of MistaChoco</v>
      </c>
      <c r="AH663">
        <f t="shared" si="34"/>
        <v>1</v>
      </c>
    </row>
    <row r="664" spans="4:34">
      <c r="D664" t="str">
        <v>Nestle Nigeria Plc-Golden Morn 50g x100</v>
      </c>
      <c r="AD664" t="str">
        <v>Hi Mart Minimart</v>
      </c>
      <c r="AE664" t="str">
        <v>Nasco Cornflakes Original Sachet 30g x 36</v>
      </c>
      <c r="AF664" t="str">
        <f t="shared" si="33"/>
        <v>Hi Mart Minimart-Nasco Cornflakes Original Sachet 30g x 36</v>
      </c>
      <c r="AG664" t="str">
        <v>Henry.C Minimart-MistaChoco and Sistachoco Promo Pack 15g x 50</v>
      </c>
      <c r="AH664">
        <f t="shared" si="34"/>
        <v>1</v>
      </c>
    </row>
    <row r="665" spans="4:34">
      <c r="D665" t="str">
        <v>Nestle Nigeria Plc-Milo Sachet 20g x 240</v>
      </c>
      <c r="AD665" t="str">
        <v>Rodam Enterprises</v>
      </c>
      <c r="AE665" t="str">
        <v>Nestle Golden Morn 900g</v>
      </c>
      <c r="AF665" t="str">
        <f t="shared" si="33"/>
        <v>Rodam Enterprises-Nestle Golden Morn 900g</v>
      </c>
      <c r="AG665" t="str">
        <v>Brasq-Golden Morn 50g x100</v>
      </c>
      <c r="AH665">
        <f t="shared" si="34"/>
        <v>1</v>
      </c>
    </row>
    <row r="666" spans="4:34">
      <c r="D666" t="str">
        <v>Nestle Nigeria Plc-Milo Activ-Go Sachet (800g + 100g Free) x 6</v>
      </c>
      <c r="AD666" t="str">
        <v>Rodam Enterprises</v>
      </c>
      <c r="AE666" t="str">
        <v>Hollandia Evap Slim 120g x 24</v>
      </c>
      <c r="AF666" t="str">
        <f t="shared" si="33"/>
        <v>Rodam Enterprises-Hollandia Evap Slim 120g x 24</v>
      </c>
      <c r="AG666" t="str">
        <v>Brasq-Nestle Golden Morn 450g x 12</v>
      </c>
      <c r="AH666">
        <f t="shared" si="34"/>
        <v>1</v>
      </c>
    </row>
    <row r="667" spans="4:34">
      <c r="D667" t="str">
        <v>Nestle Nigeria Plc-Golden Morn 50g x100</v>
      </c>
      <c r="AD667" t="str">
        <v>Jeecee SuperMinimart</v>
      </c>
      <c r="AE667" t="str">
        <v>MistaChoco and Sistachoco Promo Pack 15g x 50</v>
      </c>
      <c r="AF667" t="str">
        <f t="shared" si="33"/>
        <v>Jeecee SuperMinimart-MistaChoco and Sistachoco Promo Pack 15g x 50</v>
      </c>
      <c r="AG667" t="str">
        <v>Iyawo Minimart-Peak Evap Filled 160g x 24</v>
      </c>
      <c r="AH667">
        <f t="shared" si="34"/>
        <v>1</v>
      </c>
    </row>
    <row r="668" spans="4:34">
      <c r="D668" t="str">
        <v>Nestle Nigeria Plc-Nestle Golden Morn 450g x 12</v>
      </c>
      <c r="AD668" t="str">
        <v>Jeecee SuperMinimart</v>
      </c>
      <c r="AE668" t="str">
        <v>One Free Hanger of MistaChoco</v>
      </c>
      <c r="AF668" t="str">
        <f t="shared" si="33"/>
        <v>Jeecee SuperMinimart-One Free Hanger of MistaChoco</v>
      </c>
      <c r="AG668" t="str">
        <v>Dopemu outlet-HOLLANDIA EVAP MILK 50ML x 48</v>
      </c>
      <c r="AH668">
        <f t="shared" si="34"/>
        <v>1</v>
      </c>
    </row>
    <row r="669" spans="4:34">
      <c r="D669" t="str">
        <v>Nestle Nigeria Plc-Nestle Golden Morn 900g</v>
      </c>
      <c r="AD669" t="str">
        <v>Mama Dee's Minimarts</v>
      </c>
      <c r="AE669" t="str">
        <v>Peak Evap Filled 160g x 24</v>
      </c>
      <c r="AF669" t="str">
        <f t="shared" si="33"/>
        <v>Mama Dee's Minimarts-Peak Evap Filled 160g x 24</v>
      </c>
      <c r="AG669" t="str">
        <v>Winsolight-Nestle Golden Morn 900g</v>
      </c>
      <c r="AH669">
        <f t="shared" si="34"/>
        <v>1</v>
      </c>
    </row>
    <row r="670" spans="4:34">
      <c r="D670" t="str">
        <v>Nestle Nigeria Plc-Golden Morn 50g x100</v>
      </c>
      <c r="AD670" t="str">
        <v>Temiloluwa Minimart</v>
      </c>
      <c r="AE670" t="str">
        <v>Cadbury Bournvita Sachet 20g x 200</v>
      </c>
      <c r="AF670" t="str">
        <f t="shared" si="33"/>
        <v>Temiloluwa Minimart-Cadbury Bournvita Sachet 20g x 200</v>
      </c>
      <c r="AG670" t="str">
        <v>Winsolight-Peak 123 gum Sachets 360g x 12</v>
      </c>
      <c r="AH670">
        <f t="shared" si="34"/>
        <v>1</v>
      </c>
    </row>
    <row r="671" spans="4:34">
      <c r="D671" t="str">
        <v>FrieslandCampina WAMCO Nigeria-Peak Nig Tray 160g x 24</v>
      </c>
      <c r="AD671" t="str">
        <v>Temiloluwa Minimart</v>
      </c>
      <c r="AE671" t="str">
        <v>Dano Cool Cow Sachet 12g x 260 + 30 Sachet Free</v>
      </c>
      <c r="AF671" t="str">
        <f t="shared" si="33"/>
        <v>Temiloluwa Minimart-Dano Cool Cow Sachet 12g x 260 + 30 Sachet Free</v>
      </c>
      <c r="AG671" t="str">
        <v>Winsolight-THREE CROWN EVAP TRAY 24 X 170G</v>
      </c>
      <c r="AH671">
        <f t="shared" si="34"/>
        <v>1</v>
      </c>
    </row>
    <row r="672" spans="4:34">
      <c r="D672" t="str">
        <v>Arla Foods-Dano Cool Cow Sachet 12g x 260 + 30 Sachet Free</v>
      </c>
      <c r="AD672" t="str">
        <v>Temiloluwa Minimart</v>
      </c>
      <c r="AE672" t="str">
        <v>DANO FULL CREAM 12 X 800G</v>
      </c>
      <c r="AF672" t="str">
        <f t="shared" si="33"/>
        <v>Temiloluwa Minimart-DANO FULL CREAM 12 X 800G</v>
      </c>
      <c r="AG672" t="str">
        <v>karadin-MistaChoco and Sistachoco Promo Pack 15g x 50</v>
      </c>
      <c r="AH672">
        <f t="shared" si="34"/>
        <v>1</v>
      </c>
    </row>
    <row r="673" spans="4:34">
      <c r="D673" t="str">
        <v>MistaChoco-MistaChoco and Sistachoco Promo Pack 15g x 50</v>
      </c>
      <c r="AD673" t="str">
        <v>Madam Akindele Minimart</v>
      </c>
      <c r="AE673" t="str">
        <v>Golden Morn 50g x100</v>
      </c>
      <c r="AF673" t="str">
        <f t="shared" si="33"/>
        <v>Madam Akindele Minimart-Golden Morn 50g x100</v>
      </c>
      <c r="AG673" t="str">
        <v>karadin-One Free Hanger of MistaChoco</v>
      </c>
      <c r="AH673">
        <f t="shared" si="34"/>
        <v>1</v>
      </c>
    </row>
    <row r="674" spans="4:34">
      <c r="D674" t="str">
        <v>MistaChoco-One Free Hanger of MistaChoco</v>
      </c>
      <c r="AD674" t="str">
        <v>Madam Akindele Minimart</v>
      </c>
      <c r="AE674" t="str">
        <v>Nestle Golden Morn 450g x 12</v>
      </c>
      <c r="AF674" t="str">
        <f t="shared" si="33"/>
        <v>Madam Akindele Minimart-Nestle Golden Morn 450g x 12</v>
      </c>
      <c r="AG674" t="str">
        <v>Udapaul Nig-Cadbury Bournvita Sachet 20g x 200</v>
      </c>
      <c r="AH674">
        <f t="shared" si="34"/>
        <v>1</v>
      </c>
    </row>
    <row r="675" spans="4:34">
      <c r="D675" t="str">
        <v>FrieslandCampina WAMCO Nigeria-Peak Milk Powder Sachet 14g x 210</v>
      </c>
      <c r="AD675" t="str">
        <v>Madam Akindele Minimart</v>
      </c>
      <c r="AE675" t="str">
        <v>THREE CROWN EVAP TRAY 24 X 170G</v>
      </c>
      <c r="AF675" t="str">
        <f t="shared" si="33"/>
        <v>Madam Akindele Minimart-THREE CROWN EVAP TRAY 24 X 170G</v>
      </c>
      <c r="AG675" t="str">
        <v>Than-all Minimart-Cadbury Bournvita Sachet 20g x 200</v>
      </c>
      <c r="AH675">
        <f t="shared" si="34"/>
        <v>1</v>
      </c>
    </row>
    <row r="676" spans="4:34">
      <c r="D676" t="str">
        <v>Nasco-Nasco Cornflakes Original Sachet 30g x 36</v>
      </c>
      <c r="AD676" t="str">
        <v>AJ Minimart</v>
      </c>
      <c r="AE676" t="str">
        <v>One Free Hanger of MistaChoco</v>
      </c>
      <c r="AF676" t="str">
        <f t="shared" si="33"/>
        <v>AJ Minimart-One Free Hanger of MistaChoco</v>
      </c>
      <c r="AG676" t="str">
        <v>Than-all Minimart-Nasco Cornflakes Original Sachet 30g x 36</v>
      </c>
      <c r="AH676">
        <f t="shared" si="34"/>
        <v>1</v>
      </c>
    </row>
    <row r="677" spans="4:34">
      <c r="D677" t="str">
        <v>Nestle Nigeria Plc-Nestle Golden Morn 900g</v>
      </c>
      <c r="AD677" t="str">
        <v>AJ Minimart</v>
      </c>
      <c r="AE677" t="str">
        <v>MistaChoco and Sistachoco Promo Pack 15g x 50</v>
      </c>
      <c r="AF677" t="str">
        <f t="shared" si="33"/>
        <v>AJ Minimart-MistaChoco and Sistachoco Promo Pack 15g x 50</v>
      </c>
      <c r="AG677" t="str">
        <v>Than-all Minimart-Nasco Shortcake 120g  x 36</v>
      </c>
      <c r="AH677">
        <f t="shared" si="34"/>
        <v>2</v>
      </c>
    </row>
    <row r="678" spans="4:34">
      <c r="D678" t="str">
        <v>Chi Nigeria Limited-Hollandia Evap Slim 120g x 24</v>
      </c>
      <c r="AD678" t="str">
        <v>Iyawo Minimart</v>
      </c>
      <c r="AE678" t="str">
        <v>HOLLANDIA EVAP MILK 50ML x 48</v>
      </c>
      <c r="AF678" t="str">
        <f t="shared" si="33"/>
        <v>Iyawo Minimart-HOLLANDIA EVAP MILK 50ML x 48</v>
      </c>
      <c r="AG678" t="str">
        <v>Than-all Minimart-THREE CROWN EVAP TRAY 24 X 170G</v>
      </c>
      <c r="AH678">
        <f t="shared" si="34"/>
        <v>2</v>
      </c>
    </row>
    <row r="679" spans="4:34">
      <c r="D679" t="str">
        <v>MistaChoco-MistaChoco and Sistachoco Promo Pack 15g x 50</v>
      </c>
      <c r="AD679" t="str">
        <v>Iyawo Minimart</v>
      </c>
      <c r="AE679" t="str">
        <v>Loya 320g Refill x 12</v>
      </c>
      <c r="AF679" t="str">
        <f t="shared" si="33"/>
        <v>Iyawo Minimart-Loya 320g Refill x 12</v>
      </c>
      <c r="AG679" t="str">
        <v>New Life Minimarts-MistaChoco and Sistachoco Promo Pack 15g x 50</v>
      </c>
      <c r="AH679">
        <f t="shared" si="34"/>
        <v>1</v>
      </c>
    </row>
    <row r="680" spans="4:34">
      <c r="D680" t="str">
        <v>MistaChoco-One Free Hanger of MistaChoco</v>
      </c>
      <c r="AD680" t="str">
        <v>Iyawo Minimart</v>
      </c>
      <c r="AE680" t="str">
        <v>DANO FULL CREAM 12 X 800G</v>
      </c>
      <c r="AF680" t="str">
        <f t="shared" si="33"/>
        <v>Iyawo Minimart-DANO FULL CREAM 12 X 800G</v>
      </c>
      <c r="AG680" t="str">
        <v>New Life Minimarts-One Free Hanger of MistaChoco</v>
      </c>
      <c r="AH680">
        <f t="shared" si="34"/>
        <v>1</v>
      </c>
    </row>
    <row r="681" spans="4:34">
      <c r="D681" t="str">
        <v>FrieslandCampina WAMCO Nigeria-Peak Evap Filled 160g x 24</v>
      </c>
      <c r="AD681" t="str">
        <v>David Minimart</v>
      </c>
      <c r="AE681" t="str">
        <v>Golden Morn 50g x100</v>
      </c>
      <c r="AF681" t="str">
        <f t="shared" si="33"/>
        <v>David Minimart-Golden Morn 50g x100</v>
      </c>
      <c r="AG681" t="str">
        <v>Rich Bon  Minimart-Dano Cool Cow Sachet 12g x 260 + 30 Sachet Free</v>
      </c>
      <c r="AH681">
        <f t="shared" si="34"/>
        <v>1</v>
      </c>
    </row>
    <row r="682" spans="4:34">
      <c r="D682" t="str">
        <v>Cadbury Nigeria Plc-Cadbury Bournvita Sachet 20g x 200</v>
      </c>
      <c r="AD682" t="str">
        <v>David Minimart</v>
      </c>
      <c r="AE682" t="str">
        <v>Nestle Golden Morn 900g</v>
      </c>
      <c r="AF682" t="str">
        <f t="shared" si="33"/>
        <v>David Minimart-Nestle Golden Morn 900g</v>
      </c>
      <c r="AG682" t="str">
        <v>Rich Bon  Minimart-HOLLANDIA EVAP MILK 50ML x 48</v>
      </c>
      <c r="AH682">
        <f t="shared" si="34"/>
        <v>1</v>
      </c>
    </row>
    <row r="683" spans="4:34">
      <c r="D683" t="str">
        <v>Arla Foods-Dano Cool Cow Sachet 12g x 260 + 30 Sachet Free</v>
      </c>
      <c r="AD683" t="str">
        <v>Rodam Enterprises</v>
      </c>
      <c r="AE683" t="str">
        <v>Golden Morn 50g x100</v>
      </c>
      <c r="AF683" t="str">
        <f t="shared" si="33"/>
        <v>Rodam Enterprises-Golden Morn 50g x100</v>
      </c>
      <c r="AG683" t="str">
        <v>Rich Bon  Minimart-Nibit Mini Snacks Milky Cookies 60g x 72</v>
      </c>
      <c r="AH683">
        <f t="shared" si="34"/>
        <v>1</v>
      </c>
    </row>
    <row r="684" spans="4:34">
      <c r="D684" t="str">
        <v>Arla Foods-DANO FULL CREAM 12 X 800G</v>
      </c>
      <c r="AD684" t="str">
        <v>Rodam Enterprises</v>
      </c>
      <c r="AE684" t="str">
        <v>Peak Milk Powder Sachet 14g x 210</v>
      </c>
      <c r="AF684" t="str">
        <f t="shared" si="33"/>
        <v>Rodam Enterprises-Peak Milk Powder Sachet 14g x 210</v>
      </c>
      <c r="AG684" t="str">
        <v>Rich Bon  Minimart-Golden Morn 50g x100</v>
      </c>
      <c r="AH684">
        <f t="shared" si="34"/>
        <v>1</v>
      </c>
    </row>
    <row r="685" spans="4:34">
      <c r="D685" t="str">
        <v>Nestle Nigeria Plc-Golden Morn 50g x100</v>
      </c>
      <c r="AD685" t="str">
        <v>Pepe Supermarket</v>
      </c>
      <c r="AE685" t="str">
        <v>HOLLANDIA EVAP MILK 50ML x 48</v>
      </c>
      <c r="AF685" t="str">
        <f t="shared" si="33"/>
        <v>Pepe Supermarket-HOLLANDIA EVAP MILK 50ML x 48</v>
      </c>
      <c r="AG685" t="str">
        <v>Mama Dee's Minimarts-Dangote Granulated Sugar 500g</v>
      </c>
      <c r="AH685">
        <f t="shared" si="34"/>
        <v>1</v>
      </c>
    </row>
    <row r="686" spans="4:34">
      <c r="D686" t="str">
        <v>Nestle Nigeria Plc-Nestle Golden Morn 450g x 12</v>
      </c>
      <c r="AD686" t="str">
        <v>Alhaja</v>
      </c>
      <c r="AE686" t="str">
        <v>Milo Activ-Go Sachet (800g + 100g Free) x 6</v>
      </c>
      <c r="AF686" t="str">
        <f t="shared" si="33"/>
        <v>Alhaja-Milo Activ-Go Sachet (800g + 100g Free) x 6</v>
      </c>
      <c r="AG686" t="str">
        <v>Emybest Minimart-MistaChoco and Sistachoco Promo Pack 15g x 50</v>
      </c>
      <c r="AH686">
        <f t="shared" si="34"/>
        <v>2</v>
      </c>
    </row>
    <row r="687" spans="4:34">
      <c r="D687" t="str">
        <v>FrieslandCampina WAMCO Nigeria-THREE CROWN EVAP TRAY 24 X 170G</v>
      </c>
      <c r="AD687" t="str">
        <v>Oluwadara Minimart</v>
      </c>
      <c r="AE687" t="str">
        <v>Nestle Golden Morn 900g</v>
      </c>
      <c r="AF687" t="str">
        <f t="shared" si="33"/>
        <v>Oluwadara Minimart-Nestle Golden Morn 900g</v>
      </c>
      <c r="AG687" t="str">
        <v>Emybest Minimart-One Free Hanger of MistaChoco</v>
      </c>
      <c r="AH687">
        <f t="shared" si="34"/>
        <v>2</v>
      </c>
    </row>
    <row r="688" spans="4:34">
      <c r="D688" t="str">
        <v>MistaChoco-One Free Hanger of MistaChoco</v>
      </c>
      <c r="AD688" t="str">
        <v>Iya Mariam Minimart</v>
      </c>
      <c r="AE688" t="str">
        <v>Golden Morn 50g x100</v>
      </c>
      <c r="AF688" t="str">
        <f t="shared" si="33"/>
        <v>Iya Mariam Minimart-Golden Morn 50g x100</v>
      </c>
      <c r="AG688" t="str">
        <v>God In Control Minimart-MistaChoco and Sistachoco Promo Pack 15g x 50</v>
      </c>
      <c r="AH688">
        <f t="shared" si="34"/>
        <v>1</v>
      </c>
    </row>
    <row r="689" spans="4:34">
      <c r="D689" t="str">
        <v>MistaChoco-MistaChoco and Sistachoco Promo Pack 15g x 50</v>
      </c>
      <c r="AD689" t="str">
        <v>Gods Minimart</v>
      </c>
      <c r="AE689" t="str">
        <v>Milo Activ-Go Sachet 400g x 10 + (20g x 10 Free)</v>
      </c>
      <c r="AF689" t="str">
        <f t="shared" si="33"/>
        <v>Gods Minimart-Milo Activ-Go Sachet 400g x 10 + (20g x 10 Free)</v>
      </c>
      <c r="AG689" t="str">
        <v>God In Control Minimart-One Free Hanger of MistaChoco</v>
      </c>
      <c r="AH689">
        <f t="shared" si="34"/>
        <v>1</v>
      </c>
    </row>
    <row r="690" spans="4:34">
      <c r="D690" t="str">
        <v>Chi Nigeria Limited-HOLLANDIA EVAP MILK 50ML x 48</v>
      </c>
      <c r="AD690" t="str">
        <v>Kuchys Place 2</v>
      </c>
      <c r="AE690" t="str">
        <v>Blue Band Spread For Bread 250g x 24</v>
      </c>
      <c r="AF690" t="str">
        <f t="shared" si="33"/>
        <v>Kuchys Place 2-Blue Band Spread For Bread 250g x 24</v>
      </c>
      <c r="AG690" t="str">
        <v>God In Control Minimart-Milo Sachet 20g x 240</v>
      </c>
      <c r="AH690">
        <f t="shared" si="34"/>
        <v>1</v>
      </c>
    </row>
    <row r="691" spans="4:34">
      <c r="D691" t="str">
        <v>Promasidor-Loya 320g Refill x 12</v>
      </c>
      <c r="AD691" t="str">
        <v>Kuchys Place 2</v>
      </c>
      <c r="AE691" t="str">
        <v>Cowbell Chocolate Sachet 20g x 26 x 10</v>
      </c>
      <c r="AF691" t="str">
        <f t="shared" si="33"/>
        <v>Kuchys Place 2-Cowbell Chocolate Sachet 20g x 26 x 10</v>
      </c>
      <c r="AG691" t="str">
        <v>God In Control Minimart-Peak Milk Powder Sachet 14g x 210</v>
      </c>
      <c r="AH691">
        <f t="shared" si="34"/>
        <v>1</v>
      </c>
    </row>
    <row r="692" spans="4:34">
      <c r="D692" t="str">
        <v>Arla Foods-DANO FULL CREAM 12 X 800G</v>
      </c>
      <c r="AD692" t="str">
        <v>Kuchys Place 2</v>
      </c>
      <c r="AE692" t="str">
        <v>Dangote Granulated Sugar 500g</v>
      </c>
      <c r="AF692" t="str">
        <f t="shared" si="33"/>
        <v>Kuchys Place 2-Dangote Granulated Sugar 500g</v>
      </c>
      <c r="AG692" t="str">
        <v>Udapaul Nig-HOLLANDIA EVAP MILK 50ML x 48</v>
      </c>
      <c r="AH692">
        <f t="shared" si="34"/>
        <v>2</v>
      </c>
    </row>
    <row r="693" spans="4:34">
      <c r="D693" t="str">
        <v>Nestle Nigeria Plc-Golden Morn 50g x100</v>
      </c>
      <c r="AD693" t="str">
        <v>Kuchys Place 2</v>
      </c>
      <c r="AE693" t="str">
        <v>Dano Cool Cow Sachet 12g x 260 + 30 Sachet Free</v>
      </c>
      <c r="AF693" t="str">
        <f t="shared" si="33"/>
        <v>Kuchys Place 2-Dano Cool Cow Sachet 12g x 260 + 30 Sachet Free</v>
      </c>
      <c r="AG693" t="str">
        <v>Dunnaks Minimarts-Dano Cool Cow Sachet 12g x 260 + 30 Sachet Free</v>
      </c>
      <c r="AH693">
        <f t="shared" si="34"/>
        <v>1</v>
      </c>
    </row>
    <row r="694" spans="4:34">
      <c r="D694" t="str">
        <v>Nestle Nigeria Plc-Nestle Golden Morn 900g</v>
      </c>
      <c r="AD694" t="str">
        <v>Kuchys Place 2</v>
      </c>
      <c r="AE694" t="str">
        <v>Dano Cool Cow Refill 350g x 12</v>
      </c>
      <c r="AF694" t="str">
        <f t="shared" si="33"/>
        <v>Kuchys Place 2-Dano Cool Cow Refill 350g x 12</v>
      </c>
      <c r="AG694" t="str">
        <v>Dunnaks Minimarts-THREE CROWN EVAP TRAY 24 X 170G</v>
      </c>
      <c r="AH694">
        <f t="shared" si="34"/>
        <v>1</v>
      </c>
    </row>
    <row r="695" spans="4:34">
      <c r="D695" t="str">
        <v>Nestle Nigeria Plc-Golden Morn 50g x100</v>
      </c>
      <c r="AD695" t="str">
        <v>Kuchys Place 2</v>
      </c>
      <c r="AE695" t="str">
        <v>HOLLANDIA EVAP MILK 50ML x 48</v>
      </c>
      <c r="AF695" t="str">
        <f t="shared" si="33"/>
        <v>Kuchys Place 2-HOLLANDIA EVAP MILK 50ML x 48</v>
      </c>
      <c r="AG695" t="str">
        <v>Dunnaks Minimarts-Peak Milk Powder Sachet 14g x 210</v>
      </c>
      <c r="AH695">
        <f t="shared" si="34"/>
        <v>1</v>
      </c>
    </row>
    <row r="696" spans="4:34">
      <c r="D696" t="str">
        <v>FrieslandCampina WAMCO Nigeria-Peak Milk Powder Sachet 14g x 210</v>
      </c>
      <c r="AD696" t="str">
        <v>Kuchys Place 2</v>
      </c>
      <c r="AE696" t="str">
        <v>Nestle Golden Morn 900g</v>
      </c>
      <c r="AF696" t="str">
        <f t="shared" si="33"/>
        <v>Kuchys Place 2-Nestle Golden Morn 900g</v>
      </c>
      <c r="AG696" t="str">
        <v>Dara Minimart-THREE CROWN EVAP TRAY 24 X 170G</v>
      </c>
      <c r="AH696">
        <f t="shared" si="34"/>
        <v>1</v>
      </c>
    </row>
    <row r="697" spans="4:34">
      <c r="D697" t="str">
        <v>Chi Nigeria Limited-HOLLANDIA EVAP MILK 50ML x 48</v>
      </c>
      <c r="AD697" t="str">
        <v>Kuchys Place 2</v>
      </c>
      <c r="AE697" t="str">
        <v>Golden Morn 50g x100</v>
      </c>
      <c r="AF697" t="str">
        <f t="shared" si="33"/>
        <v>Kuchys Place 2-Golden Morn 50g x100</v>
      </c>
      <c r="AG697" t="str">
        <v>Dara Minimart-Nasco Cornflakes Original Sachet 30g x 36</v>
      </c>
      <c r="AH697">
        <f t="shared" si="34"/>
        <v>1</v>
      </c>
    </row>
    <row r="698" spans="4:34">
      <c r="D698" t="str">
        <v>Nestle Nigeria Plc-Milo Activ-Go Sachet (800g + 100g Free) x 6</v>
      </c>
      <c r="AD698" t="str">
        <v>Kuchys Place 2</v>
      </c>
      <c r="AE698" t="str">
        <v>Nibit Mini Snacks Milky Cookies 60g x 72</v>
      </c>
      <c r="AF698" t="str">
        <f t="shared" si="33"/>
        <v>Kuchys Place 2-Nibit Mini Snacks Milky Cookies 60g x 72</v>
      </c>
      <c r="AG698" t="str">
        <v>Dara Minimart-Cadbury Bournvita Sachet 20g x 200</v>
      </c>
      <c r="AH698">
        <f t="shared" si="34"/>
        <v>1</v>
      </c>
    </row>
    <row r="699" spans="4:34">
      <c r="D699" t="str">
        <v>Nestle Nigeria Plc-Nestle Golden Morn 900g</v>
      </c>
      <c r="AD699" t="str">
        <v>Kuchys Place 2</v>
      </c>
      <c r="AE699" t="str">
        <v>Peak Milk Powder Sachet 14g x 210</v>
      </c>
      <c r="AF699" t="str">
        <f t="shared" si="33"/>
        <v>Kuchys Place 2-Peak Milk Powder Sachet 14g x 210</v>
      </c>
      <c r="AG699" t="str">
        <v>olubukola Minimart-THREE CROWN EVAP TRAY 24 X 170G</v>
      </c>
      <c r="AH699">
        <f t="shared" si="34"/>
        <v>1</v>
      </c>
    </row>
    <row r="700" spans="4:34">
      <c r="D700" t="str">
        <v>Nestle Nigeria Plc-Golden Morn 50g x100</v>
      </c>
      <c r="AD700" t="str">
        <v>Kuchys Place 2</v>
      </c>
      <c r="AE700" t="str">
        <v>Peak Nig Tray 160g x 24</v>
      </c>
      <c r="AF700" t="str">
        <f t="shared" si="33"/>
        <v>Kuchys Place 2-Peak Nig Tray 160g x 24</v>
      </c>
      <c r="AG700" t="str">
        <v>C B C Minimart-Golden Morn 50g x100</v>
      </c>
      <c r="AH700">
        <f t="shared" si="34"/>
        <v>1</v>
      </c>
    </row>
    <row r="701" spans="4:34">
      <c r="D701" t="str">
        <v>Nestle Nigeria Plc-Milo Activ-Go Sachet 400g x 10 + (20g x 10 Free)</v>
      </c>
      <c r="AD701" t="str">
        <v>Kuchys Place 2</v>
      </c>
      <c r="AE701" t="str">
        <v>THREE CROWN EVAP TRAY 24 X 170G</v>
      </c>
      <c r="AF701" t="str">
        <f t="shared" si="33"/>
        <v>Kuchys Place 2-THREE CROWN EVAP TRAY 24 X 170G</v>
      </c>
      <c r="AG701" t="str">
        <v>Payless Minimart-Dano Cool Cow Sachet 12g x 260 + 30 Sachet Free</v>
      </c>
      <c r="AH701">
        <f t="shared" si="34"/>
        <v>1</v>
      </c>
    </row>
    <row r="702" spans="4:34">
      <c r="D702" t="str">
        <v>Unilever Nigeria Plc-Blue Band Spread For Bread 250g x 24</v>
      </c>
      <c r="AD702" t="str">
        <v>Madam Harmony Minimarts</v>
      </c>
      <c r="AE702" t="str">
        <v>Dano Cool Cow Sachet 12g x 260 + 30 Sachet Free</v>
      </c>
      <c r="AF702" t="str">
        <f t="shared" si="33"/>
        <v>Madam Harmony Minimarts-Dano Cool Cow Sachet 12g x 260 + 30 Sachet Free</v>
      </c>
      <c r="AG702" t="str">
        <v>Payless Minimart-Dano Cool Cow Refill 350g x 12</v>
      </c>
      <c r="AH702">
        <f t="shared" si="34"/>
        <v>1</v>
      </c>
    </row>
    <row r="703" spans="4:34">
      <c r="D703" t="str">
        <v>Promasidor-Cowbell Chocolate Sachet 20g x 26 x 10</v>
      </c>
      <c r="AD703" t="str">
        <v>Than-all Minimart</v>
      </c>
      <c r="AE703" t="str">
        <v>Golden Morn 50g x100</v>
      </c>
      <c r="AF703" t="str">
        <f t="shared" si="33"/>
        <v>Than-all Minimart-Golden Morn 50g x100</v>
      </c>
      <c r="AG703" t="str">
        <v>Payless Minimart-Blue Band Spread For Bread 250g x 24</v>
      </c>
      <c r="AH703">
        <f t="shared" si="34"/>
        <v>1</v>
      </c>
    </row>
    <row r="704" spans="4:34">
      <c r="D704" t="str">
        <v>Dangote-Dangote Granulated Sugar 500g</v>
      </c>
      <c r="AD704" t="str">
        <v>Than-all Minimart</v>
      </c>
      <c r="AE704" t="str">
        <v>Cowbell Coffee 20g Sachet x 200</v>
      </c>
      <c r="AF704" t="str">
        <f t="shared" si="33"/>
        <v>Than-all Minimart-Cowbell Coffee 20g Sachet x 200</v>
      </c>
      <c r="AG704" t="str">
        <v>Jemila Minimarts-Peak Milk Powder Sachet 14g x 210</v>
      </c>
      <c r="AH704">
        <f t="shared" si="34"/>
        <v>1</v>
      </c>
    </row>
    <row r="705" spans="4:34">
      <c r="D705" t="str">
        <v>Arla Foods-Dano Cool Cow Sachet 12g x 260 + 30 Sachet Free</v>
      </c>
      <c r="AD705" t="str">
        <v>Than-all Minimart</v>
      </c>
      <c r="AE705" t="str">
        <v>Cowbell Chocolate Sachet 20g x 26 x 10</v>
      </c>
      <c r="AF705" t="str">
        <f t="shared" si="33"/>
        <v>Than-all Minimart-Cowbell Chocolate Sachet 20g x 26 x 10</v>
      </c>
      <c r="AG705" t="str">
        <v>Hi Mart Minimart-Dano Cool Cow Sachet 12g x 260 + 30 Sachet Free</v>
      </c>
      <c r="AH705">
        <f t="shared" si="34"/>
        <v>1</v>
      </c>
    </row>
    <row r="706" spans="4:34">
      <c r="D706" t="str">
        <v>Arla Foods-Dano Cool Cow Refill 350g x 12</v>
      </c>
      <c r="AD706" t="str">
        <v>Than-all Minimart</v>
      </c>
      <c r="AE706" t="str">
        <v>Peak Milk Powder Sachet 14g x 210</v>
      </c>
      <c r="AF706" t="str">
        <f t="shared" si="33"/>
        <v>Than-all Minimart-Peak Milk Powder Sachet 14g x 210</v>
      </c>
      <c r="AG706" t="str">
        <v>Madam Akindele Minimart-Dangote Granulated Sugar 500g</v>
      </c>
      <c r="AH706">
        <f t="shared" si="34"/>
        <v>1</v>
      </c>
    </row>
    <row r="707" spans="4:34">
      <c r="D707" t="str">
        <v>Chi Nigeria Limited-HOLLANDIA EVAP MILK 50ML x 48</v>
      </c>
      <c r="AD707" t="str">
        <v>Isaac Minimarts</v>
      </c>
      <c r="AE707" t="str">
        <v>Cadbury Bournvita Refill 500g x 12</v>
      </c>
      <c r="AF707" t="str">
        <f t="shared" si="33"/>
        <v>Isaac Minimarts-Cadbury Bournvita Refill 500g x 12</v>
      </c>
      <c r="AG707" t="str">
        <v>Madam Akindele Minimart-Nasco Cornflakes Original Sachet 30g x 36</v>
      </c>
      <c r="AH707">
        <f t="shared" si="34"/>
        <v>1</v>
      </c>
    </row>
    <row r="708" spans="4:34">
      <c r="D708" t="str">
        <v>Nestle Nigeria Plc-Nestle Golden Morn 900g</v>
      </c>
      <c r="AD708" t="str">
        <v>Isaac Minimarts</v>
      </c>
      <c r="AE708" t="str">
        <v>Cadbury Bournvita Sachet 20g x 200</v>
      </c>
      <c r="AF708" t="str">
        <f t="shared" si="33"/>
        <v>Isaac Minimarts-Cadbury Bournvita Sachet 20g x 200</v>
      </c>
      <c r="AG708" t="str">
        <v>Ada Jesus-MistaChoco and Sistachoco Promo Pack 15g x 50</v>
      </c>
      <c r="AH708">
        <f t="shared" si="34"/>
        <v>1</v>
      </c>
    </row>
    <row r="709" spans="4:34">
      <c r="D709" t="str">
        <v>Nestle Nigeria Plc-Golden Morn 50g x100</v>
      </c>
      <c r="AD709" t="str">
        <v>Isaac Minimarts</v>
      </c>
      <c r="AE709" t="str">
        <v>Milo Activ-Go Sachet (800g + 100g Free) x 6</v>
      </c>
      <c r="AF709" t="str">
        <f t="shared" si="33"/>
        <v>Isaac Minimarts-Milo Activ-Go Sachet (800g + 100g Free) x 6</v>
      </c>
      <c r="AG709" t="str">
        <v>Ada Jesus-One Free Hanger of MistaChoco</v>
      </c>
      <c r="AH709">
        <f t="shared" si="34"/>
        <v>1</v>
      </c>
    </row>
    <row r="710" spans="4:34">
      <c r="D710" t="str">
        <v>Fastizers Food Confectionery-Nibit Mini Snacks Milky Cookies 60g x 72</v>
      </c>
      <c r="AD710" t="str">
        <v>Funky Minimart</v>
      </c>
      <c r="AE710" t="str">
        <v>Golden Morn 50g x100</v>
      </c>
      <c r="AF710" t="str">
        <f t="shared" si="33"/>
        <v>Funky Minimart-Golden Morn 50g x100</v>
      </c>
      <c r="AG710" t="str">
        <v>Ada Jesus-Dano Cool Cow Sachet 12g x 260 + 30 Sachet Free</v>
      </c>
      <c r="AH710">
        <f t="shared" si="34"/>
        <v>1</v>
      </c>
    </row>
    <row r="711" spans="4:34">
      <c r="D711" t="str">
        <v>FrieslandCampina WAMCO Nigeria-Peak Milk Powder Sachet 14g x 210</v>
      </c>
      <c r="AD711" t="str">
        <v>Funky Minimart</v>
      </c>
      <c r="AE711" t="str">
        <v>Nasco Cornflakes Original Sachet 30g x 36</v>
      </c>
      <c r="AF711" t="str">
        <f t="shared" ref="AF711:AF774" si="35">AD711 &amp; "-" &amp; AE711</f>
        <v>Funky Minimart-Nasco Cornflakes Original Sachet 30g x 36</v>
      </c>
      <c r="AG711" t="str">
        <v>Ada Jesus-Golden Morn 50g x100</v>
      </c>
      <c r="AH711">
        <f t="shared" ref="AH711:AH774" si="36">COUNTIF($AF$6:$AF$2051,AG711)</f>
        <v>1</v>
      </c>
    </row>
    <row r="712" spans="4:34">
      <c r="D712" t="str">
        <v>FrieslandCampina WAMCO Nigeria-Peak Nig Tray 160g x 24</v>
      </c>
      <c r="AD712" t="str">
        <v>Funky Minimart</v>
      </c>
      <c r="AE712" t="str">
        <v>Checkers Custard Powder Vanilla Flavour 400g Refill</v>
      </c>
      <c r="AF712" t="str">
        <f t="shared" si="35"/>
        <v>Funky Minimart-Checkers Custard Powder Vanilla Flavour 400g Refill</v>
      </c>
      <c r="AG712" t="str">
        <v>P D Super Store-Golden Morn 50g x100</v>
      </c>
      <c r="AH712">
        <f t="shared" si="36"/>
        <v>1</v>
      </c>
    </row>
    <row r="713" spans="4:34">
      <c r="D713" t="str">
        <v>FrieslandCampina WAMCO Nigeria-THREE CROWN EVAP TRAY 24 X 170G</v>
      </c>
      <c r="AD713" t="str">
        <v>Madam Wisdom Minimart</v>
      </c>
      <c r="AE713" t="str">
        <v>Golden Morn 50g x100</v>
      </c>
      <c r="AF713" t="str">
        <f t="shared" si="35"/>
        <v>Madam Wisdom Minimart-Golden Morn 50g x100</v>
      </c>
      <c r="AG713" t="str">
        <v>Sweet  Gift  Shop-Dano Cool Cow Sachet 12g x 260 + 30 Sachet Free</v>
      </c>
      <c r="AH713">
        <f t="shared" si="36"/>
        <v>1</v>
      </c>
    </row>
    <row r="714" spans="4:34">
      <c r="D714" t="str">
        <v>Arla Foods-Dano Cool Cow Sachet 12g x 260 + 30 Sachet Free</v>
      </c>
      <c r="AD714" t="str">
        <v>Madam Wisdom Minimart</v>
      </c>
      <c r="AE714" t="str">
        <v>Milo Activ-Go Sachet 400g x 10 + (20g x 10 Free)</v>
      </c>
      <c r="AF714" t="str">
        <f t="shared" si="35"/>
        <v>Madam Wisdom Minimart-Milo Activ-Go Sachet 400g x 10 + (20g x 10 Free)</v>
      </c>
      <c r="AG714" t="str">
        <v>Sweet  Gift  Shop-Nasco Cornflakes Original Sachet 30g x 36</v>
      </c>
      <c r="AH714">
        <f t="shared" si="36"/>
        <v>2</v>
      </c>
    </row>
    <row r="715" spans="4:34">
      <c r="D715" t="str">
        <v>Nestle Nigeria Plc-Golden Morn 50g x100</v>
      </c>
      <c r="AD715" t="str">
        <v>Madam Wisdom Minimart</v>
      </c>
      <c r="AE715" t="str">
        <v>THREE CROWN EVAP TRAY 24 X 170G</v>
      </c>
      <c r="AF715" t="str">
        <f t="shared" si="35"/>
        <v>Madam Wisdom Minimart-THREE CROWN EVAP TRAY 24 X 170G</v>
      </c>
      <c r="AG715" t="str">
        <v>Sweet  Gift  Shop-Peak Evap Filled 160g x 24</v>
      </c>
      <c r="AH715">
        <f t="shared" si="36"/>
        <v>2</v>
      </c>
    </row>
    <row r="716" spans="4:34">
      <c r="D716" t="str">
        <v>Promasidor-Cowbell Coffee 20g Sachet x 200</v>
      </c>
      <c r="AD716" t="str">
        <v>Madam Wisdom Minimart</v>
      </c>
      <c r="AE716" t="str">
        <v>Peak Evap Filled 160g x 24</v>
      </c>
      <c r="AF716" t="str">
        <f t="shared" si="35"/>
        <v>Madam Wisdom Minimart-Peak Evap Filled 160g x 24</v>
      </c>
      <c r="AG716" t="str">
        <v>Kings Supermarket-Peak 123 gum Sachets 360g x 12</v>
      </c>
      <c r="AH716">
        <f t="shared" si="36"/>
        <v>1</v>
      </c>
    </row>
    <row r="717" spans="4:34">
      <c r="D717" t="str">
        <v>Promasidor-Cowbell Chocolate Sachet 20g x 26 x 10</v>
      </c>
      <c r="AD717" t="str">
        <v>Madam Wisdom Minimart</v>
      </c>
      <c r="AE717" t="str">
        <v>Peak Milk Powder Sachet 14g x 210</v>
      </c>
      <c r="AF717" t="str">
        <f t="shared" si="35"/>
        <v>Madam Wisdom Minimart-Peak Milk Powder Sachet 14g x 210</v>
      </c>
      <c r="AG717" t="str">
        <v>Sariki Minimart-HOLLANDIA EVAP MILK 190G x 24</v>
      </c>
      <c r="AH717">
        <f t="shared" si="36"/>
        <v>1</v>
      </c>
    </row>
    <row r="718" spans="4:34">
      <c r="D718" t="str">
        <v>FrieslandCampina WAMCO Nigeria-Peak Milk Powder Sachet 14g x 210</v>
      </c>
      <c r="AD718" t="str">
        <v>Madam Wisdom Minimart</v>
      </c>
      <c r="AE718" t="str">
        <v>Infinity Cornflakes Sachet 30g x 36</v>
      </c>
      <c r="AF718" t="str">
        <f t="shared" si="35"/>
        <v>Madam Wisdom Minimart-Infinity Cornflakes Sachet 30g x 36</v>
      </c>
      <c r="AG718" t="str">
        <v>Sariki Minimart-Nasco Cornflakes Original Sachet 30g x 36</v>
      </c>
      <c r="AH718">
        <f t="shared" si="36"/>
        <v>1</v>
      </c>
    </row>
    <row r="719" spans="4:34">
      <c r="D719" t="str">
        <v>Cadbury Nigeria Plc-Cadbury Bournvita Refill 500g x 12</v>
      </c>
      <c r="AD719" t="str">
        <v>Madam Wisdom Minimart</v>
      </c>
      <c r="AE719" t="str">
        <v>Nasco Cornflakes Original Sachet 30g x 36</v>
      </c>
      <c r="AF719" t="str">
        <f t="shared" si="35"/>
        <v>Madam Wisdom Minimart-Nasco Cornflakes Original Sachet 30g x 36</v>
      </c>
      <c r="AG719" t="str">
        <v>Sariki Minimart-Dano Cool Cow Sachet 12g x 260 + 30 Sachet Free</v>
      </c>
      <c r="AH719">
        <f t="shared" si="36"/>
        <v>1</v>
      </c>
    </row>
    <row r="720" spans="4:34">
      <c r="D720" t="str">
        <v>Cadbury Nigeria Plc-Cadbury Bournvita Sachet 20g x 200</v>
      </c>
      <c r="AD720" t="str">
        <v>Brasq</v>
      </c>
      <c r="AE720" t="str">
        <v>Milo Refill 200g x 24</v>
      </c>
      <c r="AF720" t="str">
        <f t="shared" si="35"/>
        <v>Brasq-Milo Refill 200g x 24</v>
      </c>
      <c r="AG720" t="str">
        <v>Sariki Minimart-Peak Nig Tray 160g x 24</v>
      </c>
      <c r="AH720">
        <f t="shared" si="36"/>
        <v>1</v>
      </c>
    </row>
    <row r="721" spans="4:34">
      <c r="D721" t="str">
        <v>Nestle Nigeria Plc-Milo Activ-Go Sachet (800g + 100g Free) x 6</v>
      </c>
      <c r="AD721" t="str">
        <v>Brasq</v>
      </c>
      <c r="AE721" t="str">
        <v>Milo Activ-Go Sachet (800g + 100g Free) x 6</v>
      </c>
      <c r="AF721" t="str">
        <f t="shared" si="35"/>
        <v>Brasq-Milo Activ-Go Sachet (800g + 100g Free) x 6</v>
      </c>
      <c r="AG721" t="str">
        <v>Sariki Minimart-Peak Evap Filled 160g x 24</v>
      </c>
      <c r="AH721">
        <f t="shared" si="36"/>
        <v>1</v>
      </c>
    </row>
    <row r="722" spans="4:34">
      <c r="D722" t="str">
        <v>Nestle Nigeria Plc-Golden Morn 50g x100</v>
      </c>
      <c r="AD722" t="str">
        <v>Brasq</v>
      </c>
      <c r="AE722" t="str">
        <v>Milo Activ-Go Sachet 400g x 10 + (20g x 10 Free)</v>
      </c>
      <c r="AF722" t="str">
        <f t="shared" si="35"/>
        <v>Brasq-Milo Activ-Go Sachet 400g x 10 + (20g x 10 Free)</v>
      </c>
      <c r="AG722" t="str">
        <v>Chopsytop Minimarts-Dano Cool Cow Sachet 12g x 260 + 30 Sachet Free</v>
      </c>
      <c r="AH722">
        <f t="shared" si="36"/>
        <v>1</v>
      </c>
    </row>
    <row r="723" spans="4:34">
      <c r="D723" t="str">
        <v>Nasco-Nasco Cornflakes Original Sachet 30g x 36</v>
      </c>
      <c r="AD723" t="str">
        <v>DD Discount supermarket</v>
      </c>
      <c r="AE723" t="str">
        <v>Peak Yoghurt 315ml Orange</v>
      </c>
      <c r="AF723" t="str">
        <f t="shared" si="35"/>
        <v>DD Discount supermarket-Peak Yoghurt 315ml Orange</v>
      </c>
      <c r="AG723" t="str">
        <v>Chopsytop Minimarts-THREE CROWN EVAP TRAY 24 X 170G</v>
      </c>
      <c r="AH723">
        <f t="shared" si="36"/>
        <v>3</v>
      </c>
    </row>
    <row r="724" spans="4:34">
      <c r="D724" t="str">
        <v>Tradedepot Imported-Checkers Custard Powder Vanilla Flavour 400g Refill</v>
      </c>
      <c r="AD724" t="str">
        <v>Metro Minimart</v>
      </c>
      <c r="AE724" t="str">
        <v>Milo Activ-Go Sachet (800g + 100g Free) x 6</v>
      </c>
      <c r="AF724" t="str">
        <f t="shared" si="35"/>
        <v>Metro Minimart-Milo Activ-Go Sachet (800g + 100g Free) x 6</v>
      </c>
      <c r="AG724" t="str">
        <v>Chopsytop Minimarts-Peak Nig Tray 160g x 24</v>
      </c>
      <c r="AH724">
        <f t="shared" si="36"/>
        <v>1</v>
      </c>
    </row>
    <row r="725" spans="4:34">
      <c r="D725" t="str">
        <v>Nestle Nigeria Plc-Golden Morn 50g x100</v>
      </c>
      <c r="AD725" t="str">
        <v>Metro Minimart</v>
      </c>
      <c r="AE725" t="str">
        <v>Peak Milk Powder Sachet 14g x 210</v>
      </c>
      <c r="AF725" t="str">
        <f t="shared" si="35"/>
        <v>Metro Minimart-Peak Milk Powder Sachet 14g x 210</v>
      </c>
      <c r="AG725" t="str">
        <v>Udapaul Nig-HOLLANDIA EVAP MILK 190G x 24</v>
      </c>
      <c r="AH725">
        <f t="shared" si="36"/>
        <v>1</v>
      </c>
    </row>
    <row r="726" spans="4:34">
      <c r="D726" t="str">
        <v>Nestle Nigeria Plc-Milo Activ-Go Sachet 400g x 10 + (20g x 10 Free)</v>
      </c>
      <c r="AD726" t="str">
        <v>Metro Minimart</v>
      </c>
      <c r="AE726" t="str">
        <v>Peak Nig Tray 160g x 24</v>
      </c>
      <c r="AF726" t="str">
        <f t="shared" si="35"/>
        <v>Metro Minimart-Peak Nig Tray 160g x 24</v>
      </c>
      <c r="AG726" t="str">
        <v>Mama Dee's Minimarts-HOLLANDIA EVAP MILK 190G x 24</v>
      </c>
      <c r="AH726">
        <f t="shared" si="36"/>
        <v>1</v>
      </c>
    </row>
    <row r="727" spans="4:34">
      <c r="D727" t="str">
        <v>FrieslandCampina WAMCO Nigeria-THREE CROWN EVAP TRAY 24 X 170G</v>
      </c>
      <c r="AD727" t="str">
        <v>Aboki wife's shop</v>
      </c>
      <c r="AE727" t="str">
        <v>Nibit Mini Snacks Chocolate Cookies 60g x 72</v>
      </c>
      <c r="AF727" t="str">
        <f t="shared" si="35"/>
        <v>Aboki wife's shop-Nibit Mini Snacks Chocolate Cookies 60g x 72</v>
      </c>
      <c r="AG727" t="str">
        <v>Alhaja-Milo Activ-Go Sachet 400g x 10 + (20g x 10 Free)</v>
      </c>
      <c r="AH727">
        <f t="shared" si="36"/>
        <v>1</v>
      </c>
    </row>
    <row r="728" spans="4:34">
      <c r="D728" t="str">
        <v>FrieslandCampina WAMCO Nigeria-Peak Evap Filled 160g x 24</v>
      </c>
      <c r="AD728" t="str">
        <v>Aboki wife's shop</v>
      </c>
      <c r="AE728" t="str">
        <v>Nibit Mini Snacks Milky Cookies 60g x 72</v>
      </c>
      <c r="AF728" t="str">
        <f t="shared" si="35"/>
        <v>Aboki wife's shop-Nibit Mini Snacks Milky Cookies 60g x 72</v>
      </c>
      <c r="AG728" t="str">
        <v>Alhaja-Cadbury Bournvita Refill 500g x 12</v>
      </c>
      <c r="AH728">
        <f t="shared" si="36"/>
        <v>1</v>
      </c>
    </row>
    <row r="729" spans="4:34">
      <c r="D729" t="str">
        <v>FrieslandCampina WAMCO Nigeria-Peak Milk Powder Sachet 14g x 210</v>
      </c>
      <c r="AD729" t="str">
        <v>Madam Lola Minimarts</v>
      </c>
      <c r="AE729" t="str">
        <v>Mac Crunchy Chocolate Coated Wafer 20g x 80</v>
      </c>
      <c r="AF729" t="str">
        <f t="shared" si="35"/>
        <v>Madam Lola Minimarts-Mac Crunchy Chocolate Coated Wafer 20g x 80</v>
      </c>
      <c r="AG729" t="str">
        <v>Oludayo Minimarts-Dano Cool Cow Sachet 12g x 260 + 30 Sachet Free</v>
      </c>
      <c r="AH729">
        <f t="shared" si="36"/>
        <v>2</v>
      </c>
    </row>
    <row r="730" spans="4:34">
      <c r="D730" t="str">
        <v>Infinity Snacks and Beverages Limited-Infinity Cornflakes Sachet 30g x 36</v>
      </c>
      <c r="AD730" t="str">
        <v>Madam Lola Minimarts</v>
      </c>
      <c r="AE730" t="str">
        <v>Golden Morn 50g x100</v>
      </c>
      <c r="AF730" t="str">
        <f t="shared" si="35"/>
        <v>Madam Lola Minimarts-Golden Morn 50g x100</v>
      </c>
      <c r="AG730" t="str">
        <v>Oludayo Minimarts-Dano Cool Cow Refill 350g x 12</v>
      </c>
      <c r="AH730">
        <f t="shared" si="36"/>
        <v>2</v>
      </c>
    </row>
    <row r="731" spans="4:34">
      <c r="D731" t="str">
        <v>Nasco-Nasco Cornflakes Original Sachet 30g x 36</v>
      </c>
      <c r="AD731" t="str">
        <v>Madam Lola Minimarts</v>
      </c>
      <c r="AE731" t="str">
        <v>Nibit Mini Snacks Milky Cookies 60g x 72</v>
      </c>
      <c r="AF731" t="str">
        <f t="shared" si="35"/>
        <v>Madam Lola Minimarts-Nibit Mini Snacks Milky Cookies 60g x 72</v>
      </c>
      <c r="AG731" t="str">
        <v>Oludayo Minimarts-Nasco Cornflakes Original Sachet 30g x 36</v>
      </c>
      <c r="AH731">
        <f t="shared" si="36"/>
        <v>1</v>
      </c>
    </row>
    <row r="732" spans="4:34">
      <c r="D732" t="str">
        <v>Nestle Nigeria Plc-Milo Refill 200g x 24</v>
      </c>
      <c r="AD732" t="str">
        <v>Simple N sweet foods</v>
      </c>
      <c r="AE732" t="str">
        <v>MistaChoco and Sistachoco Promo Pack 15g x 50</v>
      </c>
      <c r="AF732" t="str">
        <f t="shared" si="35"/>
        <v>Simple N sweet foods-MistaChoco and Sistachoco Promo Pack 15g x 50</v>
      </c>
      <c r="AG732" t="str">
        <v>Oludayo Minimarts-Golden Morn 50g x100</v>
      </c>
      <c r="AH732">
        <f t="shared" si="36"/>
        <v>1</v>
      </c>
    </row>
    <row r="733" spans="4:34">
      <c r="D733" t="str">
        <v>Nestle Nigeria Plc-Milo Activ-Go Sachet (800g + 100g Free) x 6</v>
      </c>
      <c r="AD733" t="str">
        <v>Simple N sweet foods</v>
      </c>
      <c r="AE733" t="str">
        <v>One Free Hanger of MistaChoco</v>
      </c>
      <c r="AF733" t="str">
        <f t="shared" si="35"/>
        <v>Simple N sweet foods-One Free Hanger of MistaChoco</v>
      </c>
      <c r="AG733" t="str">
        <v>Oludayo Minimarts-HOLLANDIA EVAP MILK 50ML x 48</v>
      </c>
      <c r="AH733">
        <f t="shared" si="36"/>
        <v>2</v>
      </c>
    </row>
    <row r="734" spans="4:34">
      <c r="D734" t="str">
        <v>Nestle Nigeria Plc-Milo Activ-Go Sachet 400g x 10 + (20g x 10 Free)</v>
      </c>
      <c r="AD734" t="str">
        <v>Henry.C Minimart</v>
      </c>
      <c r="AE734" t="str">
        <v>One Free Hanger of MistaChoco</v>
      </c>
      <c r="AF734" t="str">
        <f t="shared" si="35"/>
        <v>Henry.C Minimart-One Free Hanger of MistaChoco</v>
      </c>
      <c r="AG734" t="str">
        <v>Metro Minimart-DANO FULL CREAM 12 X 350G</v>
      </c>
      <c r="AH734">
        <f t="shared" si="36"/>
        <v>1</v>
      </c>
    </row>
    <row r="735" spans="4:34">
      <c r="D735" t="str">
        <v>FrieslandCampina WAMCO Nigeria-Peak Yoghurt 315ml Orange</v>
      </c>
      <c r="AD735" t="str">
        <v>Henry.C Minimart</v>
      </c>
      <c r="AE735" t="str">
        <v>MistaChoco and Sistachoco Promo Pack 15g x 50</v>
      </c>
      <c r="AF735" t="str">
        <f t="shared" si="35"/>
        <v>Henry.C Minimart-MistaChoco and Sistachoco Promo Pack 15g x 50</v>
      </c>
      <c r="AG735" t="str">
        <v>Metro Minimart-Dano Cool Cow Sachet 12g x 260 + 30 Sachet Free</v>
      </c>
      <c r="AH735">
        <f t="shared" si="36"/>
        <v>1</v>
      </c>
    </row>
    <row r="736" spans="4:34">
      <c r="D736" t="str">
        <v>Nestle Nigeria Plc-Milo Activ-Go Sachet (800g + 100g Free) x 6</v>
      </c>
      <c r="AD736" t="str">
        <v>Brasq</v>
      </c>
      <c r="AE736" t="str">
        <v>Golden Morn 50g x100</v>
      </c>
      <c r="AF736" t="str">
        <f t="shared" si="35"/>
        <v>Brasq-Golden Morn 50g x100</v>
      </c>
      <c r="AG736" t="str">
        <v>Metro Minimart-Nibit Mini Snacks Milky Cookies 60g x 72</v>
      </c>
      <c r="AH736">
        <f t="shared" si="36"/>
        <v>1</v>
      </c>
    </row>
    <row r="737" spans="4:34">
      <c r="D737" t="str">
        <v>FrieslandCampina WAMCO Nigeria-Peak Milk Powder Sachet 14g x 210</v>
      </c>
      <c r="AD737" t="str">
        <v>Brasq</v>
      </c>
      <c r="AE737" t="str">
        <v>Nestle Golden Morn 450g x 12</v>
      </c>
      <c r="AF737" t="str">
        <f t="shared" si="35"/>
        <v>Brasq-Nestle Golden Morn 450g x 12</v>
      </c>
      <c r="AG737" t="str">
        <v>Metro Minimart-Nasco Shortcake 120g  x 36</v>
      </c>
      <c r="AH737">
        <f t="shared" si="36"/>
        <v>1</v>
      </c>
    </row>
    <row r="738" spans="4:34">
      <c r="D738" t="str">
        <v>FrieslandCampina WAMCO Nigeria-Peak Nig Tray 160g x 24</v>
      </c>
      <c r="AD738" t="str">
        <v>Brasq</v>
      </c>
      <c r="AE738" t="str">
        <v>Milo Sachet 20g x 240</v>
      </c>
      <c r="AF738" t="str">
        <f t="shared" si="35"/>
        <v>Brasq-Milo Sachet 20g x 240</v>
      </c>
      <c r="AG738" t="str">
        <v>Madam Wisdom Minimart-HOLLANDIA EVAP MILK 190G x 24</v>
      </c>
      <c r="AH738">
        <f t="shared" si="36"/>
        <v>1</v>
      </c>
    </row>
    <row r="739" spans="4:34">
      <c r="D739" t="str">
        <v>Fastizers Food Confectionery-Nibit Mini Snacks Chocolate Cookies 60g x 72</v>
      </c>
      <c r="AD739" t="str">
        <v>Iyawo Minimart</v>
      </c>
      <c r="AE739" t="str">
        <v>Milo Activ-Go Sachet 400g x 10 + (20g x 10 Free)</v>
      </c>
      <c r="AF739" t="str">
        <f t="shared" si="35"/>
        <v>Iyawo Minimart-Milo Activ-Go Sachet 400g x 10 + (20g x 10 Free)</v>
      </c>
      <c r="AG739" t="str">
        <v>Madam Wisdom Minimart-Nibit Mini Snacks Milky Cookies 60g x 72</v>
      </c>
      <c r="AH739">
        <f t="shared" si="36"/>
        <v>1</v>
      </c>
    </row>
    <row r="740" spans="4:34">
      <c r="D740" t="str">
        <v>Fastizers Food Confectionery-Nibit Mini Snacks Milky Cookies 60g x 72</v>
      </c>
      <c r="AD740" t="str">
        <v>Iyawo Minimart</v>
      </c>
      <c r="AE740" t="str">
        <v>Peak Evap Filled 160g x 24</v>
      </c>
      <c r="AF740" t="str">
        <f t="shared" si="35"/>
        <v>Iyawo Minimart-Peak Evap Filled 160g x 24</v>
      </c>
      <c r="AG740" t="str">
        <v>Temi gold Minimart-Golden Morn 50g x100</v>
      </c>
      <c r="AH740">
        <f t="shared" si="36"/>
        <v>1</v>
      </c>
    </row>
    <row r="741" spans="4:34">
      <c r="D741" t="str">
        <v>Mikano Intl Limited-Mac Crunchy Chocolate Coated Wafer 20g x 80</v>
      </c>
      <c r="AD741" t="str">
        <v>Dopemu outlet</v>
      </c>
      <c r="AE741" t="str">
        <v>HOLLANDIA EVAP MILK 50ML x 48</v>
      </c>
      <c r="AF741" t="str">
        <f t="shared" si="35"/>
        <v>Dopemu outlet-HOLLANDIA EVAP MILK 50ML x 48</v>
      </c>
      <c r="AG741" t="str">
        <v>Temi gold Minimart-DANO FULL CREAM 12 X 800G</v>
      </c>
      <c r="AH741">
        <f t="shared" si="36"/>
        <v>1</v>
      </c>
    </row>
    <row r="742" spans="4:34">
      <c r="D742" t="str">
        <v>Nestle Nigeria Plc-Golden Morn 50g x100</v>
      </c>
      <c r="AD742" t="str">
        <v>Winsolight</v>
      </c>
      <c r="AE742" t="str">
        <v>Nestle Golden Morn 900g</v>
      </c>
      <c r="AF742" t="str">
        <f t="shared" si="35"/>
        <v>Winsolight-Nestle Golden Morn 900g</v>
      </c>
      <c r="AG742" t="str">
        <v>Temi gold Minimart-Dano Cool Cow Refill 800g x 12</v>
      </c>
      <c r="AH742">
        <f t="shared" si="36"/>
        <v>1</v>
      </c>
    </row>
    <row r="743" spans="4:34">
      <c r="D743" t="str">
        <v>Fastizers Food Confectionery-Nibit Mini Snacks Milky Cookies 60g x 72</v>
      </c>
      <c r="AD743" t="str">
        <v>Winsolight</v>
      </c>
      <c r="AE743" t="str">
        <v>Peak 123 gum Sachets 360g x 12</v>
      </c>
      <c r="AF743" t="str">
        <f t="shared" si="35"/>
        <v>Winsolight-Peak 123 gum Sachets 360g x 12</v>
      </c>
      <c r="AG743" t="str">
        <v>Rodam Enterprises-HOLLANDIA EVAP MILK 190G x 24</v>
      </c>
      <c r="AH743">
        <f t="shared" si="36"/>
        <v>2</v>
      </c>
    </row>
    <row r="744" spans="4:34">
      <c r="D744" t="str">
        <v>MistaChoco-MistaChoco and Sistachoco Promo Pack 15g x 50</v>
      </c>
      <c r="AD744" t="str">
        <v>Winsolight</v>
      </c>
      <c r="AE744" t="str">
        <v>THREE CROWN EVAP TRAY 24 X 170G</v>
      </c>
      <c r="AF744" t="str">
        <f t="shared" si="35"/>
        <v>Winsolight-THREE CROWN EVAP TRAY 24 X 170G</v>
      </c>
      <c r="AG744" t="str">
        <v>David Minimart-Peak Milk Powder Sachet 14g x 210</v>
      </c>
      <c r="AH744">
        <f t="shared" si="36"/>
        <v>6</v>
      </c>
    </row>
    <row r="745" spans="4:34">
      <c r="D745" t="str">
        <v>MistaChoco-One Free Hanger of MistaChoco</v>
      </c>
      <c r="AD745" t="str">
        <v>karadin</v>
      </c>
      <c r="AE745" t="str">
        <v>MistaChoco and Sistachoco Promo Pack 15g x 50</v>
      </c>
      <c r="AF745" t="str">
        <f t="shared" si="35"/>
        <v>karadin-MistaChoco and Sistachoco Promo Pack 15g x 50</v>
      </c>
      <c r="AG745" t="str">
        <v>David Minimart-THREE CROWN EVAP TRAY 24 X 170G</v>
      </c>
      <c r="AH745">
        <f t="shared" si="36"/>
        <v>3</v>
      </c>
    </row>
    <row r="746" spans="4:34">
      <c r="D746" t="str">
        <v>MistaChoco-One Free Hanger of MistaChoco</v>
      </c>
      <c r="AD746" t="str">
        <v>karadin</v>
      </c>
      <c r="AE746" t="str">
        <v>One Free Hanger of MistaChoco</v>
      </c>
      <c r="AF746" t="str">
        <f t="shared" si="35"/>
        <v>karadin-One Free Hanger of MistaChoco</v>
      </c>
      <c r="AG746" t="str">
        <v>David Minimart-Peak Evap Filled 160g x 24</v>
      </c>
      <c r="AH746">
        <f t="shared" si="36"/>
        <v>1</v>
      </c>
    </row>
    <row r="747" spans="4:34">
      <c r="D747" t="str">
        <v>MistaChoco-MistaChoco and Sistachoco Promo Pack 15g x 50</v>
      </c>
      <c r="AD747" t="str">
        <v>Udapaul Nig</v>
      </c>
      <c r="AE747" t="str">
        <v>Cadbury Bournvita Sachet 20g x 200</v>
      </c>
      <c r="AF747" t="str">
        <f t="shared" si="35"/>
        <v>Udapaul Nig-Cadbury Bournvita Sachet 20g x 200</v>
      </c>
      <c r="AG747" t="str">
        <v>Olaboy Minimart-HOLLANDIA EVAP MILK 190G x 24</v>
      </c>
      <c r="AH747">
        <f t="shared" si="36"/>
        <v>1</v>
      </c>
    </row>
    <row r="748" spans="4:34">
      <c r="D748" t="str">
        <v>Nestle Nigeria Plc-Golden Morn 50g x100</v>
      </c>
      <c r="AD748" t="str">
        <v>Than-all Minimart</v>
      </c>
      <c r="AE748" t="str">
        <v>Cadbury Bournvita Sachet 20g x 200</v>
      </c>
      <c r="AF748" t="str">
        <f t="shared" si="35"/>
        <v>Than-all Minimart-Cadbury Bournvita Sachet 20g x 200</v>
      </c>
      <c r="AG748" t="str">
        <v>Francisco-Dano Cool Cow Sachet 12g x 260 + 30 Sachet Free</v>
      </c>
      <c r="AH748">
        <f t="shared" si="36"/>
        <v>1</v>
      </c>
    </row>
    <row r="749" spans="4:34">
      <c r="D749" t="str">
        <v>Nestle Nigeria Plc-Nestle Golden Morn 450g x 12</v>
      </c>
      <c r="AD749" t="str">
        <v>Than-all Minimart</v>
      </c>
      <c r="AE749" t="str">
        <v>Nasco Cornflakes Original Sachet 30g x 36</v>
      </c>
      <c r="AF749" t="str">
        <f t="shared" si="35"/>
        <v>Than-all Minimart-Nasco Cornflakes Original Sachet 30g x 36</v>
      </c>
      <c r="AG749" t="str">
        <v>Francisco-Dano Cool Cow Refill 800g x 12</v>
      </c>
      <c r="AH749">
        <f t="shared" si="36"/>
        <v>1</v>
      </c>
    </row>
    <row r="750" spans="4:34">
      <c r="D750" t="str">
        <v>Nestle Nigeria Plc-Milo Sachet 20g x 240</v>
      </c>
      <c r="AD750" t="str">
        <v>Than-all Minimart</v>
      </c>
      <c r="AE750" t="str">
        <v>Nasco Shortcake 120g  x 36</v>
      </c>
      <c r="AF750" t="str">
        <f t="shared" si="35"/>
        <v>Than-all Minimart-Nasco Shortcake 120g  x 36</v>
      </c>
      <c r="AG750" t="str">
        <v>Francisco-THREE CROWN EVAP TRAY 24 X 170G</v>
      </c>
      <c r="AH750">
        <f t="shared" si="36"/>
        <v>1</v>
      </c>
    </row>
    <row r="751" spans="4:34">
      <c r="D751" t="str">
        <v>Nestle Nigeria Plc-Milo Activ-Go Sachet 400g x 10 + (20g x 10 Free)</v>
      </c>
      <c r="AD751" t="str">
        <v>Than-all Minimart</v>
      </c>
      <c r="AE751" t="str">
        <v>Dano Cool Cow Sachet 12g x 260 + 30 Sachet Free</v>
      </c>
      <c r="AF751" t="str">
        <f t="shared" si="35"/>
        <v>Than-all Minimart-Dano Cool Cow Sachet 12g x 260 + 30 Sachet Free</v>
      </c>
      <c r="AG751" t="str">
        <v>Francisco-Nestle Golden Morn 450g x 12</v>
      </c>
      <c r="AH751">
        <f t="shared" si="36"/>
        <v>1</v>
      </c>
    </row>
    <row r="752" spans="4:34">
      <c r="D752" t="str">
        <v>FrieslandCampina WAMCO Nigeria-Peak Evap Filled 160g x 24</v>
      </c>
      <c r="AD752" t="str">
        <v>Than-all Minimart</v>
      </c>
      <c r="AE752" t="str">
        <v>THREE CROWN EVAP TRAY 24 X 170G</v>
      </c>
      <c r="AF752" t="str">
        <f t="shared" si="35"/>
        <v>Than-all Minimart-THREE CROWN EVAP TRAY 24 X 170G</v>
      </c>
      <c r="AG752" t="str">
        <v>Francisco-Golden Morn 50g x100</v>
      </c>
      <c r="AH752">
        <f t="shared" si="36"/>
        <v>1</v>
      </c>
    </row>
    <row r="753" spans="4:34">
      <c r="D753" t="str">
        <v>Chi Nigeria Limited-HOLLANDIA EVAP MILK 50ML x 48</v>
      </c>
      <c r="AD753" t="str">
        <v>New Life Minimarts</v>
      </c>
      <c r="AE753" t="str">
        <v>MistaChoco and Sistachoco Promo Pack 15g x 50</v>
      </c>
      <c r="AF753" t="str">
        <f t="shared" si="35"/>
        <v>New Life Minimarts-MistaChoco and Sistachoco Promo Pack 15g x 50</v>
      </c>
      <c r="AG753" t="str">
        <v>Francisco-Hollandia Evap Slim 120g x 24</v>
      </c>
      <c r="AH753">
        <f t="shared" si="36"/>
        <v>1</v>
      </c>
    </row>
    <row r="754" spans="4:34">
      <c r="D754" t="str">
        <v>Nestle Nigeria Plc-Nestle Golden Morn 900g</v>
      </c>
      <c r="AD754" t="str">
        <v>New Life Minimarts</v>
      </c>
      <c r="AE754" t="str">
        <v>One Free Hanger of MistaChoco</v>
      </c>
      <c r="AF754" t="str">
        <f t="shared" si="35"/>
        <v>New Life Minimarts-One Free Hanger of MistaChoco</v>
      </c>
      <c r="AG754" t="str">
        <v>Omolara Minimart-HOLLANDIA EVAP MILK 50ML x 48</v>
      </c>
      <c r="AH754">
        <f t="shared" si="36"/>
        <v>1</v>
      </c>
    </row>
    <row r="755" spans="4:34">
      <c r="D755" t="str">
        <v>FrieslandCampina WAMCO Nigeria-Peak 123 gum Sachets 360g x 12</v>
      </c>
      <c r="AD755" t="str">
        <v>Rich Bon  Minimart</v>
      </c>
      <c r="AE755" t="str">
        <v>Cowbell Chocolate Sachet 20g x 26 x 10</v>
      </c>
      <c r="AF755" t="str">
        <f t="shared" si="35"/>
        <v>Rich Bon  Minimart-Cowbell Chocolate Sachet 20g x 26 x 10</v>
      </c>
      <c r="AG755" t="str">
        <v>Omolara Minimart-Hollandia Evap Slim 120g x 24</v>
      </c>
      <c r="AH755">
        <f t="shared" si="36"/>
        <v>1</v>
      </c>
    </row>
    <row r="756" spans="4:34">
      <c r="D756" t="str">
        <v>FrieslandCampina WAMCO Nigeria-THREE CROWN EVAP TRAY 24 X 170G</v>
      </c>
      <c r="AD756" t="str">
        <v>Rich Bon  Minimart</v>
      </c>
      <c r="AE756" t="str">
        <v>Dano Cool Cow Sachet 12g x 260 + 30 Sachet Free</v>
      </c>
      <c r="AF756" t="str">
        <f t="shared" si="35"/>
        <v>Rich Bon  Minimart-Dano Cool Cow Sachet 12g x 260 + 30 Sachet Free</v>
      </c>
      <c r="AG756" t="str">
        <v>Omolara Minimart-Golden Morn 50g x100</v>
      </c>
      <c r="AH756">
        <f t="shared" si="36"/>
        <v>1</v>
      </c>
    </row>
    <row r="757" spans="4:34">
      <c r="D757" t="str">
        <v>MistaChoco-MistaChoco and Sistachoco Promo Pack 15g x 50</v>
      </c>
      <c r="AD757" t="str">
        <v>Rich Bon  Minimart</v>
      </c>
      <c r="AE757" t="str">
        <v>HOLLANDIA EVAP MILK 50ML x 48</v>
      </c>
      <c r="AF757" t="str">
        <f t="shared" si="35"/>
        <v>Rich Bon  Minimart-HOLLANDIA EVAP MILK 50ML x 48</v>
      </c>
      <c r="AG757" t="str">
        <v>Omolara Minimart-THREE CROWN EVAP TRAY 24 X 170G</v>
      </c>
      <c r="AH757">
        <f t="shared" si="36"/>
        <v>1</v>
      </c>
    </row>
    <row r="758" spans="4:34">
      <c r="D758" t="str">
        <v>MistaChoco-One Free Hanger of MistaChoco</v>
      </c>
      <c r="AD758" t="str">
        <v>Rich Bon  Minimart</v>
      </c>
      <c r="AE758" t="str">
        <v>Nibit Mini Snacks Chocolate Cookies 60g x 72</v>
      </c>
      <c r="AF758" t="str">
        <f t="shared" si="35"/>
        <v>Rich Bon  Minimart-Nibit Mini Snacks Chocolate Cookies 60g x 72</v>
      </c>
      <c r="AG758" t="str">
        <v>All purpose Minimart-Hollandia Evap Slim 120g x 24</v>
      </c>
      <c r="AH758">
        <f t="shared" si="36"/>
        <v>1</v>
      </c>
    </row>
    <row r="759" spans="4:34">
      <c r="D759" t="str">
        <v>Cadbury Nigeria Plc-Cadbury Bournvita Sachet 20g x 200</v>
      </c>
      <c r="AD759" t="str">
        <v>Rich Bon  Minimart</v>
      </c>
      <c r="AE759" t="str">
        <v>Nibit Mini Snacks Milky Cookies 60g x 72</v>
      </c>
      <c r="AF759" t="str">
        <f t="shared" si="35"/>
        <v>Rich Bon  Minimart-Nibit Mini Snacks Milky Cookies 60g x 72</v>
      </c>
      <c r="AG759" t="str">
        <v>Pankrose Minimart-Peak 123 gum Sachets 360g x 12</v>
      </c>
      <c r="AH759">
        <f t="shared" si="36"/>
        <v>1</v>
      </c>
    </row>
    <row r="760" spans="4:34">
      <c r="D760" t="str">
        <v>Cadbury Nigeria Plc-Cadbury Bournvita Sachet 20g x 200</v>
      </c>
      <c r="AD760" t="str">
        <v>Rich Bon  Minimart</v>
      </c>
      <c r="AE760" t="str">
        <v>Golden Morn 50g x100</v>
      </c>
      <c r="AF760" t="str">
        <f t="shared" si="35"/>
        <v>Rich Bon  Minimart-Golden Morn 50g x100</v>
      </c>
      <c r="AG760" t="str">
        <v>Pankrose Minimart-Cowbell Coffee 20g Sachet x 200</v>
      </c>
      <c r="AH760">
        <f t="shared" si="36"/>
        <v>1</v>
      </c>
    </row>
    <row r="761" spans="4:34">
      <c r="D761" t="str">
        <v>Nasco-Nasco Cornflakes Original Sachet 30g x 36</v>
      </c>
      <c r="AD761" t="str">
        <v>Mama Dee's Minimarts</v>
      </c>
      <c r="AE761" t="str">
        <v>Dangote Granulated Sugar 500g</v>
      </c>
      <c r="AF761" t="str">
        <f t="shared" si="35"/>
        <v>Mama Dee's Minimarts-Dangote Granulated Sugar 500g</v>
      </c>
      <c r="AG761" t="str">
        <v>Sweet  Gift  Shop-THREE CROWN EVAP TRAY 24 X 170G</v>
      </c>
      <c r="AH761">
        <f t="shared" si="36"/>
        <v>2</v>
      </c>
    </row>
    <row r="762" spans="4:34">
      <c r="D762" t="str">
        <v>Nasco-Nasco Shortcake 120g  x 36</v>
      </c>
      <c r="AD762" t="str">
        <v>Emybest Minimart</v>
      </c>
      <c r="AE762" t="str">
        <v>MistaChoco and Sistachoco Promo Pack 15g x 50</v>
      </c>
      <c r="AF762" t="str">
        <f t="shared" si="35"/>
        <v>Emybest Minimart-MistaChoco and Sistachoco Promo Pack 15g x 50</v>
      </c>
      <c r="AG762" t="str">
        <v>Rodam Enterprises-Three Crowns Instant Filled Milk Powder Sachet 320g x 12</v>
      </c>
      <c r="AH762">
        <f t="shared" si="36"/>
        <v>2</v>
      </c>
    </row>
    <row r="763" spans="4:34">
      <c r="D763" t="str">
        <v>Arla Foods-Dano Cool Cow Sachet 12g x 260 + 30 Sachet Free</v>
      </c>
      <c r="AD763" t="str">
        <v>Emybest Minimart</v>
      </c>
      <c r="AE763" t="str">
        <v>One Free Hanger of MistaChoco</v>
      </c>
      <c r="AF763" t="str">
        <f t="shared" si="35"/>
        <v>Emybest Minimart-One Free Hanger of MistaChoco</v>
      </c>
      <c r="AG763" t="str">
        <v>Rodam Enterprises-Milo Activ-Go Sachet (800g + 100g Free) x 6</v>
      </c>
      <c r="AH763">
        <f t="shared" si="36"/>
        <v>1</v>
      </c>
    </row>
    <row r="764" spans="4:34">
      <c r="D764" t="str">
        <v>FrieslandCampina WAMCO Nigeria-THREE CROWN EVAP TRAY 24 X 170G</v>
      </c>
      <c r="AD764" t="str">
        <v>God In Control Minimart</v>
      </c>
      <c r="AE764" t="str">
        <v>MistaChoco and Sistachoco Promo Pack 15g x 50</v>
      </c>
      <c r="AF764" t="str">
        <f t="shared" si="35"/>
        <v>God In Control Minimart-MistaChoco and Sistachoco Promo Pack 15g x 50</v>
      </c>
      <c r="AG764" t="str">
        <v>Kuchys Place 2-Hollandia Evap Slim 120g x 24</v>
      </c>
      <c r="AH764">
        <f t="shared" si="36"/>
        <v>1</v>
      </c>
    </row>
    <row r="765" spans="4:34">
      <c r="D765" t="str">
        <v>MistaChoco-MistaChoco and Sistachoco Promo Pack 15g x 50</v>
      </c>
      <c r="AD765" t="str">
        <v>God In Control Minimart</v>
      </c>
      <c r="AE765" t="str">
        <v>One Free Hanger of MistaChoco</v>
      </c>
      <c r="AF765" t="str">
        <f t="shared" si="35"/>
        <v>God In Control Minimart-One Free Hanger of MistaChoco</v>
      </c>
      <c r="AG765" t="str">
        <v>Kuchys Place 2-Hollandia Evap Slim 190g x 24</v>
      </c>
      <c r="AH765">
        <f t="shared" si="36"/>
        <v>1</v>
      </c>
    </row>
    <row r="766" spans="4:34">
      <c r="D766" t="str">
        <v>MistaChoco-One Free Hanger of MistaChoco</v>
      </c>
      <c r="AD766" t="str">
        <v>God In Control Minimart</v>
      </c>
      <c r="AE766" t="str">
        <v>Milo Sachet 20g x 240</v>
      </c>
      <c r="AF766" t="str">
        <f t="shared" si="35"/>
        <v>God In Control Minimart-Milo Sachet 20g x 240</v>
      </c>
      <c r="AG766" t="str">
        <v>Basab Minimarts-MistaChoco and Sistachoco Promo Pack 15g x 50</v>
      </c>
      <c r="AH766">
        <f t="shared" si="36"/>
        <v>1</v>
      </c>
    </row>
    <row r="767" spans="4:34">
      <c r="D767" t="str">
        <v>Promasidor-Cowbell Chocolate Sachet 20g x 26 x 10</v>
      </c>
      <c r="AD767" t="str">
        <v>God In Control Minimart</v>
      </c>
      <c r="AE767" t="str">
        <v>Peak Milk Powder Sachet 14g x 210</v>
      </c>
      <c r="AF767" t="str">
        <f t="shared" si="35"/>
        <v>God In Control Minimart-Peak Milk Powder Sachet 14g x 210</v>
      </c>
      <c r="AG767" t="str">
        <v>Basab Minimarts-One Free Hanger of MistaChoco</v>
      </c>
      <c r="AH767">
        <f t="shared" si="36"/>
        <v>1</v>
      </c>
    </row>
    <row r="768" spans="4:34">
      <c r="D768" t="str">
        <v>Arla Foods-Dano Cool Cow Sachet 12g x 260 + 30 Sachet Free</v>
      </c>
      <c r="AD768" t="str">
        <v>Udapaul Nig</v>
      </c>
      <c r="AE768" t="str">
        <v>HOLLANDIA EVAP MILK 50ML x 48</v>
      </c>
      <c r="AF768" t="str">
        <f t="shared" si="35"/>
        <v>Udapaul Nig-HOLLANDIA EVAP MILK 50ML x 48</v>
      </c>
      <c r="AG768" t="str">
        <v>Apex Minimart-One Free Hanger of MistaChoco</v>
      </c>
      <c r="AH768">
        <f t="shared" si="36"/>
        <v>1</v>
      </c>
    </row>
    <row r="769" spans="4:34">
      <c r="D769" t="str">
        <v>Chi Nigeria Limited-HOLLANDIA EVAP MILK 50ML x 48</v>
      </c>
      <c r="AD769" t="str">
        <v>Dunnaks Minimarts</v>
      </c>
      <c r="AE769" t="str">
        <v>Dano Cool Cow Sachet 12g x 260 + 30 Sachet Free</v>
      </c>
      <c r="AF769" t="str">
        <f t="shared" si="35"/>
        <v>Dunnaks Minimarts-Dano Cool Cow Sachet 12g x 260 + 30 Sachet Free</v>
      </c>
      <c r="AG769" t="str">
        <v>Apex Minimart-MistaChoco and Sistachoco Promo Pack 15g x 50</v>
      </c>
      <c r="AH769">
        <f t="shared" si="36"/>
        <v>1</v>
      </c>
    </row>
    <row r="770" spans="4:34">
      <c r="D770" t="str">
        <v>Fastizers Food Confectionery-Nibit Mini Snacks Chocolate Cookies 60g x 72</v>
      </c>
      <c r="AD770" t="str">
        <v>Dunnaks Minimarts</v>
      </c>
      <c r="AE770" t="str">
        <v>THREE CROWN EVAP TRAY 24 X 170G</v>
      </c>
      <c r="AF770" t="str">
        <f t="shared" si="35"/>
        <v>Dunnaks Minimarts-THREE CROWN EVAP TRAY 24 X 170G</v>
      </c>
      <c r="AG770" t="str">
        <v>Madam ayanfe Minimarts-MistaChoco and Sistachoco Promo Pack 15g x 50</v>
      </c>
      <c r="AH770">
        <f t="shared" si="36"/>
        <v>1</v>
      </c>
    </row>
    <row r="771" spans="4:34">
      <c r="D771" t="str">
        <v>Fastizers Food Confectionery-Nibit Mini Snacks Milky Cookies 60g x 72</v>
      </c>
      <c r="AD771" t="str">
        <v>Dunnaks Minimarts</v>
      </c>
      <c r="AE771" t="str">
        <v>Peak Milk Powder Sachet 14g x 210</v>
      </c>
      <c r="AF771" t="str">
        <f t="shared" si="35"/>
        <v>Dunnaks Minimarts-Peak Milk Powder Sachet 14g x 210</v>
      </c>
      <c r="AG771" t="str">
        <v>Madam ayanfe Minimarts-One Free Hanger of MistaChoco</v>
      </c>
      <c r="AH771">
        <f t="shared" si="36"/>
        <v>1</v>
      </c>
    </row>
    <row r="772" spans="4:34">
      <c r="D772" t="str">
        <v>Nestle Nigeria Plc-Golden Morn 50g x100</v>
      </c>
      <c r="AD772" t="str">
        <v>Grandy Minimarts</v>
      </c>
      <c r="AE772" t="str">
        <v>Dano Cool Cow Sachet 12g x 260 + 30 Sachet Free</v>
      </c>
      <c r="AF772" t="str">
        <f t="shared" si="35"/>
        <v>Grandy Minimarts-Dano Cool Cow Sachet 12g x 260 + 30 Sachet Free</v>
      </c>
      <c r="AG772" t="str">
        <v>KC Minimart-DANO FULL CREAM 12 X 350G</v>
      </c>
      <c r="AH772">
        <f t="shared" si="36"/>
        <v>1</v>
      </c>
    </row>
    <row r="773" spans="4:34">
      <c r="D773" t="str">
        <v>Dangote-Dangote Granulated Sugar 500g</v>
      </c>
      <c r="AD773" t="str">
        <v>Rodam Enterprises</v>
      </c>
      <c r="AE773" t="str">
        <v>Peak Milk Powder Sachet 14g x 210</v>
      </c>
      <c r="AF773" t="str">
        <f t="shared" si="35"/>
        <v>Rodam Enterprises-Peak Milk Powder Sachet 14g x 210</v>
      </c>
      <c r="AG773" t="str">
        <v>KC Minimart-Dano Cool Cow Refill 350g x 12</v>
      </c>
      <c r="AH773">
        <f t="shared" si="36"/>
        <v>1</v>
      </c>
    </row>
    <row r="774" spans="4:34">
      <c r="D774" t="str">
        <v>MistaChoco-MistaChoco and Sistachoco Promo Pack 15g x 50</v>
      </c>
      <c r="AD774" t="str">
        <v>Dara Minimart</v>
      </c>
      <c r="AE774" t="str">
        <v>THREE CROWN EVAP TRAY 24 X 170G</v>
      </c>
      <c r="AF774" t="str">
        <f t="shared" si="35"/>
        <v>Dara Minimart-THREE CROWN EVAP TRAY 24 X 170G</v>
      </c>
      <c r="AG774" t="str">
        <v>KC Minimart-Peak 123 gum Sachets 360g x 12</v>
      </c>
      <c r="AH774">
        <f t="shared" si="36"/>
        <v>1</v>
      </c>
    </row>
    <row r="775" spans="4:34">
      <c r="D775" t="str">
        <v>MistaChoco-One Free Hanger of MistaChoco</v>
      </c>
      <c r="AD775" t="str">
        <v>Dara Minimart</v>
      </c>
      <c r="AE775" t="str">
        <v>Nasco Cornflakes Original Sachet 30g x 36</v>
      </c>
      <c r="AF775" t="str">
        <f t="shared" ref="AF775:AF838" si="37">AD775 &amp; "-" &amp; AE775</f>
        <v>Dara Minimart-Nasco Cornflakes Original Sachet 30g x 36</v>
      </c>
      <c r="AG775" t="str">
        <v>KC Minimart-Cowbell Coffee 20g Sachet x 200</v>
      </c>
      <c r="AH775">
        <f t="shared" ref="AH775:AH838" si="38">COUNTIF($AF$6:$AF$2051,AG775)</f>
        <v>1</v>
      </c>
    </row>
    <row r="776" spans="4:34">
      <c r="D776" t="str">
        <v>MistaChoco-MistaChoco and Sistachoco Promo Pack 15g x 50</v>
      </c>
      <c r="AD776" t="str">
        <v>Dara Minimart</v>
      </c>
      <c r="AE776" t="str">
        <v>Cadbury Bournvita Sachet 20g x 200</v>
      </c>
      <c r="AF776" t="str">
        <f t="shared" si="37"/>
        <v>Dara Minimart-Cadbury Bournvita Sachet 20g x 200</v>
      </c>
      <c r="AG776" t="str">
        <v>KC Minimart-Cowbell Chocolate Sachet 20g x 26 x 10</v>
      </c>
      <c r="AH776">
        <f t="shared" si="38"/>
        <v>1</v>
      </c>
    </row>
    <row r="777" spans="4:34">
      <c r="D777" t="str">
        <v>MistaChoco-One Free Hanger of MistaChoco</v>
      </c>
      <c r="AD777" t="str">
        <v>olubukola Minimart</v>
      </c>
      <c r="AE777" t="str">
        <v>THREE CROWN EVAP TRAY 24 X 170G</v>
      </c>
      <c r="AF777" t="str">
        <f t="shared" si="37"/>
        <v>olubukola Minimart-THREE CROWN EVAP TRAY 24 X 170G</v>
      </c>
      <c r="AG777" t="str">
        <v>KC Minimart-Dangote Granulated Sugar 500g</v>
      </c>
      <c r="AH777">
        <f t="shared" si="38"/>
        <v>1</v>
      </c>
    </row>
    <row r="778" spans="4:34">
      <c r="D778" t="str">
        <v>Nestle Nigeria Plc-Milo Sachet 20g x 240</v>
      </c>
      <c r="AD778" t="str">
        <v>C B C Minimart</v>
      </c>
      <c r="AE778" t="str">
        <v>Milo Sachet 20g x 240</v>
      </c>
      <c r="AF778" t="str">
        <f t="shared" si="37"/>
        <v>C B C Minimart-Milo Sachet 20g x 240</v>
      </c>
      <c r="AG778" t="str">
        <v>Mama  Ema Minimarts-Milo Activ-Go Sachet 400g x 10 + (20g x 10 Free)</v>
      </c>
      <c r="AH778">
        <f t="shared" si="38"/>
        <v>1</v>
      </c>
    </row>
    <row r="779" spans="4:34">
      <c r="D779" t="str">
        <v>FrieslandCampina WAMCO Nigeria-Peak Milk Powder Sachet 14g x 210</v>
      </c>
      <c r="AD779" t="str">
        <v>C B C Minimart</v>
      </c>
      <c r="AE779" t="str">
        <v>Golden Morn 50g x100</v>
      </c>
      <c r="AF779" t="str">
        <f t="shared" si="37"/>
        <v>C B C Minimart-Golden Morn 50g x100</v>
      </c>
      <c r="AG779" t="str">
        <v>Mum God's Pawer Minimart-MistaChoco and Sistachoco Promo Pack 15g x 50</v>
      </c>
      <c r="AH779">
        <f t="shared" si="38"/>
        <v>1</v>
      </c>
    </row>
    <row r="780" spans="4:34">
      <c r="D780" t="str">
        <v>Chi Nigeria Limited-HOLLANDIA EVAP MILK 50ML x 48</v>
      </c>
      <c r="AD780" t="str">
        <v>Payless Minimart</v>
      </c>
      <c r="AE780" t="str">
        <v>Dano Cool Cow Sachet 12g x 260 + 30 Sachet Free</v>
      </c>
      <c r="AF780" t="str">
        <f t="shared" si="37"/>
        <v>Payless Minimart-Dano Cool Cow Sachet 12g x 260 + 30 Sachet Free</v>
      </c>
      <c r="AG780" t="str">
        <v>Mum God's Pawer Minimart-One Free Hanger of MistaChoco</v>
      </c>
      <c r="AH780">
        <f t="shared" si="38"/>
        <v>1</v>
      </c>
    </row>
    <row r="781" spans="4:34">
      <c r="D781" t="str">
        <v>Arla Foods-Dano Cool Cow Sachet 12g x 260 + 30 Sachet Free</v>
      </c>
      <c r="AD781" t="str">
        <v>Payless Minimart</v>
      </c>
      <c r="AE781" t="str">
        <v>Dano Cool Cow Refill 350g x 12</v>
      </c>
      <c r="AF781" t="str">
        <f t="shared" si="37"/>
        <v>Payless Minimart-Dano Cool Cow Refill 350g x 12</v>
      </c>
      <c r="AG781" t="str">
        <v>C Way-Milo Activ-Go Sachet 400g x 10 + (20g x 10 Free)</v>
      </c>
      <c r="AH781">
        <f t="shared" si="38"/>
        <v>1</v>
      </c>
    </row>
    <row r="782" spans="4:34">
      <c r="D782" t="str">
        <v>FrieslandCampina WAMCO Nigeria-THREE CROWN EVAP TRAY 24 X 170G</v>
      </c>
      <c r="AD782" t="str">
        <v>Payless Minimart</v>
      </c>
      <c r="AE782" t="str">
        <v>Blue Band Spread For Bread 250g x 24</v>
      </c>
      <c r="AF782" t="str">
        <f t="shared" si="37"/>
        <v>Payless Minimart-Blue Band Spread For Bread 250g x 24</v>
      </c>
      <c r="AG782" t="str">
        <v>C Way-Dano Cool Cow Sachet 12g x 260 + 30 Sachet Free</v>
      </c>
      <c r="AH782">
        <f t="shared" si="38"/>
        <v>1</v>
      </c>
    </row>
    <row r="783" spans="4:34">
      <c r="D783" t="str">
        <v>FrieslandCampina WAMCO Nigeria-Peak Milk Powder Sachet 14g x 210</v>
      </c>
      <c r="AD783" t="str">
        <v>Jemila Minimarts</v>
      </c>
      <c r="AE783" t="str">
        <v>Peak Milk Powder Sachet 14g x 210</v>
      </c>
      <c r="AF783" t="str">
        <f t="shared" si="37"/>
        <v>Jemila Minimarts-Peak Milk Powder Sachet 14g x 210</v>
      </c>
      <c r="AG783" t="str">
        <v>C Way-Dangote Granulated Sugar 500g</v>
      </c>
      <c r="AH783">
        <f t="shared" si="38"/>
        <v>1</v>
      </c>
    </row>
    <row r="784" spans="4:34">
      <c r="D784" t="str">
        <v>Arla Foods-Dano Cool Cow Sachet 12g x 260 + 30 Sachet Free</v>
      </c>
      <c r="AD784" t="str">
        <v>Hi Mart Minimart</v>
      </c>
      <c r="AE784" t="str">
        <v>Dano Cool Cow Sachet 12g x 260 + 30 Sachet Free</v>
      </c>
      <c r="AF784" t="str">
        <f t="shared" si="37"/>
        <v>Hi Mart Minimart-Dano Cool Cow Sachet 12g x 260 + 30 Sachet Free</v>
      </c>
      <c r="AG784" t="str">
        <v>C Way-HOLLANDIA EVAP MILK 190G x 24</v>
      </c>
      <c r="AH784">
        <f t="shared" si="38"/>
        <v>1</v>
      </c>
    </row>
    <row r="785" spans="4:34">
      <c r="D785" t="str">
        <v>FrieslandCampina WAMCO Nigeria-Peak Milk Powder Sachet 14g x 210</v>
      </c>
      <c r="AD785" t="str">
        <v>Hi Mart Minimart</v>
      </c>
      <c r="AE785" t="str">
        <v>Milo Sachet 20g x 240</v>
      </c>
      <c r="AF785" t="str">
        <f t="shared" si="37"/>
        <v>Hi Mart Minimart-Milo Sachet 20g x 240</v>
      </c>
      <c r="AG785" t="str">
        <v>Madam Oladare Minimart-THREE CROWN EVAP TRAY 24 X 170G</v>
      </c>
      <c r="AH785">
        <f t="shared" si="38"/>
        <v>1</v>
      </c>
    </row>
    <row r="786" spans="4:34">
      <c r="D786" t="str">
        <v>FrieslandCampina WAMCO Nigeria-THREE CROWN EVAP TRAY 24 X 170G</v>
      </c>
      <c r="AD786" t="str">
        <v>Madam Akindele Minimart</v>
      </c>
      <c r="AE786" t="str">
        <v>Dangote Granulated Sugar 500g</v>
      </c>
      <c r="AF786" t="str">
        <f t="shared" si="37"/>
        <v>Madam Akindele Minimart-Dangote Granulated Sugar 500g</v>
      </c>
      <c r="AG786" t="str">
        <v>Madam Oladare Minimart-Peak Nig Tray 170g x 48</v>
      </c>
      <c r="AH786">
        <f t="shared" si="38"/>
        <v>1</v>
      </c>
    </row>
    <row r="787" spans="4:34">
      <c r="D787" t="str">
        <v>Nasco-Nasco Cornflakes Original Sachet 30g x 36</v>
      </c>
      <c r="AD787" t="str">
        <v>Madam Akindele Minimart</v>
      </c>
      <c r="AE787" t="str">
        <v>THREE CROWN EVAP TRAY 24 X 170G</v>
      </c>
      <c r="AF787" t="str">
        <f t="shared" si="37"/>
        <v>Madam Akindele Minimart-THREE CROWN EVAP TRAY 24 X 170G</v>
      </c>
      <c r="AG787" t="str">
        <v>Madam Oladare Minimart-Peak Milk Powder Sachet 14g x 210</v>
      </c>
      <c r="AH787">
        <f t="shared" si="38"/>
        <v>1</v>
      </c>
    </row>
    <row r="788" spans="4:34">
      <c r="D788" t="str">
        <v>Cadbury Nigeria Plc-Cadbury Bournvita Sachet 20g x 200</v>
      </c>
      <c r="AD788" t="str">
        <v>Madam Akindele Minimart</v>
      </c>
      <c r="AE788" t="str">
        <v>Nasco Cornflakes Original Sachet 30g x 36</v>
      </c>
      <c r="AF788" t="str">
        <f t="shared" si="37"/>
        <v>Madam Akindele Minimart-Nasco Cornflakes Original Sachet 30g x 36</v>
      </c>
      <c r="AG788" t="str">
        <v>Madam Oladare Minimart-Dano Cool Cow Sachet 12g x 260 + 30 Sachet Free</v>
      </c>
      <c r="AH788">
        <f t="shared" si="38"/>
        <v>1</v>
      </c>
    </row>
    <row r="789" spans="4:34">
      <c r="D789" t="str">
        <v>FrieslandCampina WAMCO Nigeria-THREE CROWN EVAP TRAY 24 X 170G</v>
      </c>
      <c r="AD789" t="str">
        <v>Able God</v>
      </c>
      <c r="AE789" t="str">
        <v>MistaChoco and Sistachoco Promo Pack 15g x 50</v>
      </c>
      <c r="AF789" t="str">
        <f t="shared" si="37"/>
        <v>Able God-MistaChoco and Sistachoco Promo Pack 15g x 50</v>
      </c>
      <c r="AG789" t="str">
        <v>Madam Oladare Minimart-Cowbell Coffee 20g Sachet x 200</v>
      </c>
      <c r="AH789">
        <f t="shared" si="38"/>
        <v>1</v>
      </c>
    </row>
    <row r="790" spans="4:34">
      <c r="D790" t="str">
        <v>Nestle Nigeria Plc-Milo Sachet 20g x 240</v>
      </c>
      <c r="AD790" t="str">
        <v>Able God</v>
      </c>
      <c r="AE790" t="str">
        <v>One Free Hanger of MistaChoco</v>
      </c>
      <c r="AF790" t="str">
        <f t="shared" si="37"/>
        <v>Able God-One Free Hanger of MistaChoco</v>
      </c>
      <c r="AG790" t="str">
        <v>Madam Oladare Minimart-Cowbell Chocolate Sachet 20g x 26 x 10</v>
      </c>
      <c r="AH790">
        <f t="shared" si="38"/>
        <v>1</v>
      </c>
    </row>
    <row r="791" spans="4:34">
      <c r="D791" t="str">
        <v>Nestle Nigeria Plc-Golden Morn 50g x100</v>
      </c>
      <c r="AD791" t="str">
        <v>Ada Jesus</v>
      </c>
      <c r="AE791" t="str">
        <v>MistaChoco and Sistachoco Promo Pack 15g x 50</v>
      </c>
      <c r="AF791" t="str">
        <f t="shared" si="37"/>
        <v>Ada Jesus-MistaChoco and Sistachoco Promo Pack 15g x 50</v>
      </c>
      <c r="AG791" t="str">
        <v>Daves Supermarket-Dano Cool Cow Refill 350g x 12</v>
      </c>
      <c r="AH791">
        <f t="shared" si="38"/>
        <v>2</v>
      </c>
    </row>
    <row r="792" spans="4:34">
      <c r="D792" t="str">
        <v>Arla Foods-Dano Cool Cow Sachet 12g x 260 + 30 Sachet Free</v>
      </c>
      <c r="AD792" t="str">
        <v>Ada Jesus</v>
      </c>
      <c r="AE792" t="str">
        <v>One Free Hanger of MistaChoco</v>
      </c>
      <c r="AF792" t="str">
        <f t="shared" si="37"/>
        <v>Ada Jesus-One Free Hanger of MistaChoco</v>
      </c>
      <c r="AG792" t="str">
        <v>Daves Supermarket-Dano Cool Cow Refill 800g x 12</v>
      </c>
      <c r="AH792">
        <f t="shared" si="38"/>
        <v>2</v>
      </c>
    </row>
    <row r="793" spans="4:34">
      <c r="D793" t="str">
        <v>Arla Foods-Dano Cool Cow Refill 350g x 12</v>
      </c>
      <c r="AD793" t="str">
        <v>Ada Jesus</v>
      </c>
      <c r="AE793" t="str">
        <v>Dano Cool Cow Sachet 12g x 260 + 30 Sachet Free</v>
      </c>
      <c r="AF793" t="str">
        <f t="shared" si="37"/>
        <v>Ada Jesus-Dano Cool Cow Sachet 12g x 260 + 30 Sachet Free</v>
      </c>
      <c r="AG793" t="str">
        <v>Daves Supermarket-Peak Milk Powder Sachet 14g x 210</v>
      </c>
      <c r="AH793">
        <f t="shared" si="38"/>
        <v>1</v>
      </c>
    </row>
    <row r="794" spans="4:34">
      <c r="D794" t="str">
        <v>Unilever Nigeria Plc-Blue Band Spread For Bread 250g x 24</v>
      </c>
      <c r="AD794" t="str">
        <v>Ada Jesus</v>
      </c>
      <c r="AE794" t="str">
        <v>Golden Morn 50g x100</v>
      </c>
      <c r="AF794" t="str">
        <f t="shared" si="37"/>
        <v>Ada Jesus-Golden Morn 50g x100</v>
      </c>
      <c r="AG794" t="str">
        <v>Daves Supermarket-Milo Refill 200g x 24</v>
      </c>
      <c r="AH794">
        <f t="shared" si="38"/>
        <v>2</v>
      </c>
    </row>
    <row r="795" spans="4:34">
      <c r="D795" t="str">
        <v>FrieslandCampina WAMCO Nigeria-Peak Milk Powder Sachet 14g x 210</v>
      </c>
      <c r="AD795" t="str">
        <v>P D Super Store</v>
      </c>
      <c r="AE795" t="str">
        <v>Golden Morn 50g x100</v>
      </c>
      <c r="AF795" t="str">
        <f t="shared" si="37"/>
        <v>P D Super Store-Golden Morn 50g x100</v>
      </c>
      <c r="AG795" t="str">
        <v>Morfas Minimart-Hollandia Evap Slim 120g x 24</v>
      </c>
      <c r="AH795">
        <f t="shared" si="38"/>
        <v>1</v>
      </c>
    </row>
    <row r="796" spans="4:34">
      <c r="D796" t="str">
        <v>Arla Foods-Dano Cool Cow Sachet 12g x 260 + 30 Sachet Free</v>
      </c>
      <c r="AD796" t="str">
        <v>Sweet  Gift  Shop</v>
      </c>
      <c r="AE796" t="str">
        <v>Dano Cool Cow Sachet 12g x 260 + 30 Sachet Free</v>
      </c>
      <c r="AF796" t="str">
        <f t="shared" si="37"/>
        <v>Sweet  Gift  Shop-Dano Cool Cow Sachet 12g x 260 + 30 Sachet Free</v>
      </c>
      <c r="AG796" t="str">
        <v>N &amp; K Varieties Minimart-Peak Milk Powder Sachet 14g x 210</v>
      </c>
      <c r="AH796">
        <f t="shared" si="38"/>
        <v>1</v>
      </c>
    </row>
    <row r="797" spans="4:34">
      <c r="D797" t="str">
        <v>Nestle Nigeria Plc-Milo Sachet 20g x 240</v>
      </c>
      <c r="AD797" t="str">
        <v>Sweet  Gift  Shop</v>
      </c>
      <c r="AE797" t="str">
        <v>Nasco Cornflakes Original Sachet 30g x 36</v>
      </c>
      <c r="AF797" t="str">
        <f t="shared" si="37"/>
        <v>Sweet  Gift  Shop-Nasco Cornflakes Original Sachet 30g x 36</v>
      </c>
      <c r="AG797" t="str">
        <v>Ty Minimart-Hollandia Evap Slim 120g x 24</v>
      </c>
      <c r="AH797">
        <f t="shared" si="38"/>
        <v>2</v>
      </c>
    </row>
    <row r="798" spans="4:34">
      <c r="D798" t="str">
        <v>Dangote-Dangote Granulated Sugar 500g</v>
      </c>
      <c r="AD798" t="str">
        <v>Sweet  Gift  Shop</v>
      </c>
      <c r="AE798" t="str">
        <v>Peak Evap Filled 160g x 24</v>
      </c>
      <c r="AF798" t="str">
        <f t="shared" si="37"/>
        <v>Sweet  Gift  Shop-Peak Evap Filled 160g x 24</v>
      </c>
      <c r="AG798" t="str">
        <v>Ty Minimart-Hollandia Evap Slim 190g x 24</v>
      </c>
      <c r="AH798">
        <f t="shared" si="38"/>
        <v>1</v>
      </c>
    </row>
    <row r="799" spans="4:34">
      <c r="D799" t="str">
        <v>FrieslandCampina WAMCO Nigeria-THREE CROWN EVAP TRAY 24 X 170G</v>
      </c>
      <c r="AD799" t="str">
        <v>Kings Supermarket</v>
      </c>
      <c r="AE799" t="str">
        <v>Peak 123 gum Sachets 360g x 12</v>
      </c>
      <c r="AF799" t="str">
        <f t="shared" si="37"/>
        <v>Kings Supermarket-Peak 123 gum Sachets 360g x 12</v>
      </c>
      <c r="AG799" t="str">
        <v>Ty Minimart-Dano Cool Cow Sachet 12g x 260 + 30 Sachet Free</v>
      </c>
      <c r="AH799">
        <f t="shared" si="38"/>
        <v>2</v>
      </c>
    </row>
    <row r="800" spans="4:34">
      <c r="D800" t="str">
        <v>Nasco-Nasco Cornflakes Original Sachet 30g x 36</v>
      </c>
      <c r="AD800" t="str">
        <v>Sariki Minimart</v>
      </c>
      <c r="AE800" t="str">
        <v>MistaChoco and Sistachoco Promo Pack 15g x 50</v>
      </c>
      <c r="AF800" t="str">
        <f t="shared" si="37"/>
        <v>Sariki Minimart-MistaChoco and Sistachoco Promo Pack 15g x 50</v>
      </c>
      <c r="AG800" t="str">
        <v>Ty Minimart-Milo Activ-Go Sachet 400g x 10 + (20g x 10 Free)</v>
      </c>
      <c r="AH800">
        <f t="shared" si="38"/>
        <v>1</v>
      </c>
    </row>
    <row r="801" spans="4:34">
      <c r="D801" t="str">
        <v>MistaChoco-MistaChoco and Sistachoco Promo Pack 15g x 50</v>
      </c>
      <c r="AD801" t="str">
        <v>Sariki Minimart</v>
      </c>
      <c r="AE801" t="str">
        <v>One Free Hanger of MistaChoco</v>
      </c>
      <c r="AF801" t="str">
        <f t="shared" si="37"/>
        <v>Sariki Minimart-One Free Hanger of MistaChoco</v>
      </c>
      <c r="AG801" t="str">
        <v>Iya Laje-MistaChoco and Sistachoco Promo Pack 15g x 50</v>
      </c>
      <c r="AH801">
        <f t="shared" si="38"/>
        <v>1</v>
      </c>
    </row>
    <row r="802" spans="4:34">
      <c r="D802" t="str">
        <v>MistaChoco-One Free Hanger of MistaChoco</v>
      </c>
      <c r="AD802" t="str">
        <v>Sariki Minimart</v>
      </c>
      <c r="AE802" t="str">
        <v>HOLLANDIA EVAP MILK 190G x 24</v>
      </c>
      <c r="AF802" t="str">
        <f t="shared" si="37"/>
        <v>Sariki Minimart-HOLLANDIA EVAP MILK 190G x 24</v>
      </c>
      <c r="AG802" t="str">
        <v>Iya Laje-One Free Hanger of MistaChoco</v>
      </c>
      <c r="AH802">
        <f t="shared" si="38"/>
        <v>1</v>
      </c>
    </row>
    <row r="803" spans="4:34">
      <c r="D803" t="str">
        <v>MistaChoco-MistaChoco and Sistachoco Promo Pack 15g x 50</v>
      </c>
      <c r="AD803" t="str">
        <v>Sariki Minimart</v>
      </c>
      <c r="AE803" t="str">
        <v>Nasco Cornflakes Original Sachet 30g x 36</v>
      </c>
      <c r="AF803" t="str">
        <f t="shared" si="37"/>
        <v>Sariki Minimart-Nasco Cornflakes Original Sachet 30g x 36</v>
      </c>
      <c r="AG803" t="str">
        <v>kemi Minimart-Peak Milk Powder Sachet 14g x 210</v>
      </c>
      <c r="AH803">
        <f t="shared" si="38"/>
        <v>2</v>
      </c>
    </row>
    <row r="804" spans="4:34">
      <c r="D804" t="str">
        <v>MistaChoco-One Free Hanger of MistaChoco</v>
      </c>
      <c r="AD804" t="str">
        <v>Sariki Minimart</v>
      </c>
      <c r="AE804" t="str">
        <v>Dano Cool Cow Sachet 12g x 260 + 30 Sachet Free</v>
      </c>
      <c r="AF804" t="str">
        <f t="shared" si="37"/>
        <v>Sariki Minimart-Dano Cool Cow Sachet 12g x 260 + 30 Sachet Free</v>
      </c>
      <c r="AG804" t="str">
        <v>kemi Minimart-Golden Morn 50g x100</v>
      </c>
      <c r="AH804">
        <f t="shared" si="38"/>
        <v>1</v>
      </c>
    </row>
    <row r="805" spans="4:34">
      <c r="D805" t="str">
        <v>Arla Foods-Dano Cool Cow Sachet 12g x 260 + 30 Sachet Free</v>
      </c>
      <c r="AD805" t="str">
        <v>Sariki Minimart</v>
      </c>
      <c r="AE805" t="str">
        <v>Peak Nig Tray 160g x 24</v>
      </c>
      <c r="AF805" t="str">
        <f t="shared" si="37"/>
        <v>Sariki Minimart-Peak Nig Tray 160g x 24</v>
      </c>
      <c r="AG805" t="str">
        <v>kemi Minimart-Dano Cool Cow Sachet 12g x 260 + 30 Sachet Free</v>
      </c>
      <c r="AH805">
        <f t="shared" si="38"/>
        <v>2</v>
      </c>
    </row>
    <row r="806" spans="4:34">
      <c r="D806" t="str">
        <v>Nestle Nigeria Plc-Golden Morn 50g x100</v>
      </c>
      <c r="AD806" t="str">
        <v>Sariki Minimart</v>
      </c>
      <c r="AE806" t="str">
        <v>Peak Evap Filled 160g x 24</v>
      </c>
      <c r="AF806" t="str">
        <f t="shared" si="37"/>
        <v>Sariki Minimart-Peak Evap Filled 160g x 24</v>
      </c>
      <c r="AG806" t="str">
        <v>kemi Minimart-Cowbell Coffee 20g Sachet x 200</v>
      </c>
      <c r="AH806">
        <f t="shared" si="38"/>
        <v>1</v>
      </c>
    </row>
    <row r="807" spans="4:34">
      <c r="D807" t="str">
        <v>Nestle Nigeria Plc-Golden Morn 50g x100</v>
      </c>
      <c r="AD807" t="str">
        <v>Chopsytop Minimarts</v>
      </c>
      <c r="AE807" t="str">
        <v>Dano Cool Cow Sachet 12g x 260 + 30 Sachet Free</v>
      </c>
      <c r="AF807" t="str">
        <f t="shared" si="37"/>
        <v>Chopsytop Minimarts-Dano Cool Cow Sachet 12g x 260 + 30 Sachet Free</v>
      </c>
      <c r="AG807" t="str">
        <v>Suncomm Minimarts-Hollandia Evap Slim 120g x 24</v>
      </c>
      <c r="AH807">
        <f t="shared" si="38"/>
        <v>1</v>
      </c>
    </row>
    <row r="808" spans="4:34">
      <c r="D808" t="str">
        <v>Arla Foods-Dano Cool Cow Sachet 12g x 260 + 30 Sachet Free</v>
      </c>
      <c r="AD808" t="str">
        <v>Chopsytop Minimarts</v>
      </c>
      <c r="AE808" t="str">
        <v>THREE CROWN EVAP TRAY 24 X 170G</v>
      </c>
      <c r="AF808" t="str">
        <f t="shared" si="37"/>
        <v>Chopsytop Minimarts-THREE CROWN EVAP TRAY 24 X 170G</v>
      </c>
      <c r="AG808" t="str">
        <v>PASCA MinimartS-Golden Morn 50g x100</v>
      </c>
      <c r="AH808">
        <f t="shared" si="38"/>
        <v>1</v>
      </c>
    </row>
    <row r="809" spans="4:34">
      <c r="D809" t="str">
        <v>Nasco-Nasco Cornflakes Original Sachet 30g x 36</v>
      </c>
      <c r="AD809" t="str">
        <v>Chopsytop Minimarts</v>
      </c>
      <c r="AE809" t="str">
        <v>Peak Nig Tray 160g x 24</v>
      </c>
      <c r="AF809" t="str">
        <f t="shared" si="37"/>
        <v>Chopsytop Minimarts-Peak Nig Tray 160g x 24</v>
      </c>
      <c r="AG809" t="str">
        <v>PASCA MinimartS-HOLLANDIA EVAP MILK 190G x 24</v>
      </c>
      <c r="AH809">
        <f t="shared" si="38"/>
        <v>1</v>
      </c>
    </row>
    <row r="810" spans="4:34">
      <c r="D810" t="str">
        <v>FrieslandCampina WAMCO Nigeria-Peak Evap Filled 160g x 24</v>
      </c>
      <c r="AD810" t="str">
        <v>Udapaul Nig</v>
      </c>
      <c r="AE810" t="str">
        <v>HOLLANDIA EVAP MILK 190G x 24</v>
      </c>
      <c r="AF810" t="str">
        <f t="shared" si="37"/>
        <v>Udapaul Nig-HOLLANDIA EVAP MILK 190G x 24</v>
      </c>
      <c r="AG810" t="str">
        <v>PASCA MinimartS-HOLLANDIA EVAP MILK 50ML x 48</v>
      </c>
      <c r="AH810">
        <f t="shared" si="38"/>
        <v>1</v>
      </c>
    </row>
    <row r="811" spans="4:34">
      <c r="D811" t="str">
        <v>FrieslandCampina WAMCO Nigeria-Peak 123 gum Sachets 360g x 12</v>
      </c>
      <c r="AD811" t="str">
        <v>Mama Dee's Minimarts</v>
      </c>
      <c r="AE811" t="str">
        <v>HOLLANDIA EVAP MILK 190G x 24</v>
      </c>
      <c r="AF811" t="str">
        <f t="shared" si="37"/>
        <v>Mama Dee's Minimarts-HOLLANDIA EVAP MILK 190G x 24</v>
      </c>
      <c r="AG811" t="str">
        <v>PASCA MinimartS-THREE CROWN EVAP TRAY 24 X 170G</v>
      </c>
      <c r="AH811">
        <f t="shared" si="38"/>
        <v>1</v>
      </c>
    </row>
    <row r="812" spans="4:34">
      <c r="D812" t="str">
        <v>MistaChoco-MistaChoco and Sistachoco Promo Pack 15g x 50</v>
      </c>
      <c r="AD812" t="str">
        <v>Alhaja</v>
      </c>
      <c r="AE812" t="str">
        <v>Milo Activ-Go Sachet 400g x 10 + (20g x 10 Free)</v>
      </c>
      <c r="AF812" t="str">
        <f t="shared" si="37"/>
        <v>Alhaja-Milo Activ-Go Sachet 400g x 10 + (20g x 10 Free)</v>
      </c>
      <c r="AG812" t="str">
        <v>PASCA MinimartS-Peak Evap Filled 160g x 24</v>
      </c>
      <c r="AH812">
        <f t="shared" si="38"/>
        <v>1</v>
      </c>
    </row>
    <row r="813" spans="4:34">
      <c r="D813" t="str">
        <v>MistaChoco-One Free Hanger of MistaChoco</v>
      </c>
      <c r="AD813" t="str">
        <v>Alhaja</v>
      </c>
      <c r="AE813" t="str">
        <v>Cadbury Bournvita Refill 500g x 12</v>
      </c>
      <c r="AF813" t="str">
        <f t="shared" si="37"/>
        <v>Alhaja-Cadbury Bournvita Refill 500g x 12</v>
      </c>
      <c r="AG813" t="str">
        <v>Destiny Minimart-MistaChoco and Sistachoco Promo Pack 15g x 50</v>
      </c>
      <c r="AH813">
        <f t="shared" si="38"/>
        <v>1</v>
      </c>
    </row>
    <row r="814" spans="4:34">
      <c r="D814" t="str">
        <v>Chi Nigeria Limited-HOLLANDIA EVAP MILK 190G x 24</v>
      </c>
      <c r="AD814" t="str">
        <v>Alhaja</v>
      </c>
      <c r="AE814" t="str">
        <v>Nasco Cornflakes Original Sachet 30g x 36</v>
      </c>
      <c r="AF814" t="str">
        <f t="shared" si="37"/>
        <v>Alhaja-Nasco Cornflakes Original Sachet 30g x 36</v>
      </c>
      <c r="AG814" t="str">
        <v>Destiny Minimart-One Free Hanger of MistaChoco</v>
      </c>
      <c r="AH814">
        <f t="shared" si="38"/>
        <v>1</v>
      </c>
    </row>
    <row r="815" spans="4:34">
      <c r="D815" t="str">
        <v>Nasco-Nasco Cornflakes Original Sachet 30g x 36</v>
      </c>
      <c r="AD815" t="str">
        <v>Oludayo Minimarts</v>
      </c>
      <c r="AE815" t="str">
        <v>Dano Cool Cow Sachet 12g x 260 + 30 Sachet Free</v>
      </c>
      <c r="AF815" t="str">
        <f t="shared" si="37"/>
        <v>Oludayo Minimarts-Dano Cool Cow Sachet 12g x 260 + 30 Sachet Free</v>
      </c>
      <c r="AG815" t="str">
        <v>fabulous foods-Golden Morn 50g x100</v>
      </c>
      <c r="AH815">
        <f t="shared" si="38"/>
        <v>1</v>
      </c>
    </row>
    <row r="816" spans="4:34">
      <c r="D816" t="str">
        <v>Arla Foods-Dano Cool Cow Sachet 12g x 260 + 30 Sachet Free</v>
      </c>
      <c r="AD816" t="str">
        <v>Oludayo Minimarts</v>
      </c>
      <c r="AE816" t="str">
        <v>Dano Cool Cow Refill 350g x 12</v>
      </c>
      <c r="AF816" t="str">
        <f t="shared" si="37"/>
        <v>Oludayo Minimarts-Dano Cool Cow Refill 350g x 12</v>
      </c>
      <c r="AG816" t="str">
        <v>fabulous foods-Nestle Golden Morn 900g</v>
      </c>
      <c r="AH816">
        <f t="shared" si="38"/>
        <v>1</v>
      </c>
    </row>
    <row r="817" spans="4:34">
      <c r="D817" t="str">
        <v>FrieslandCampina WAMCO Nigeria-Peak Nig Tray 160g x 24</v>
      </c>
      <c r="AD817" t="str">
        <v>Oludayo Minimarts</v>
      </c>
      <c r="AE817" t="str">
        <v>Nasco Cornflakes Original Sachet 30g x 36</v>
      </c>
      <c r="AF817" t="str">
        <f t="shared" si="37"/>
        <v>Oludayo Minimarts-Nasco Cornflakes Original Sachet 30g x 36</v>
      </c>
      <c r="AG817" t="str">
        <v>fabulous foods-Nestle Golden Morn 450g x 12</v>
      </c>
      <c r="AH817">
        <f t="shared" si="38"/>
        <v>1</v>
      </c>
    </row>
    <row r="818" spans="4:34">
      <c r="D818" t="str">
        <v>FrieslandCampina WAMCO Nigeria-Peak Evap Filled 160g x 24</v>
      </c>
      <c r="AD818" t="str">
        <v>Oludayo Minimarts</v>
      </c>
      <c r="AE818" t="str">
        <v>Golden Morn 50g x100</v>
      </c>
      <c r="AF818" t="str">
        <f t="shared" si="37"/>
        <v>Oludayo Minimarts-Golden Morn 50g x100</v>
      </c>
      <c r="AG818" t="str">
        <v>Kane Parker 2-Hollandia Evap Slim 120g x 24</v>
      </c>
      <c r="AH818">
        <f t="shared" si="38"/>
        <v>1</v>
      </c>
    </row>
    <row r="819" spans="4:34">
      <c r="D819" t="str">
        <v>Arla Foods-Dano Cool Cow Sachet 12g x 260 + 30 Sachet Free</v>
      </c>
      <c r="AD819" t="str">
        <v>Oludayo Minimarts</v>
      </c>
      <c r="AE819" t="str">
        <v>HOLLANDIA EVAP MILK 50ML x 48</v>
      </c>
      <c r="AF819" t="str">
        <f t="shared" si="37"/>
        <v>Oludayo Minimarts-HOLLANDIA EVAP MILK 50ML x 48</v>
      </c>
      <c r="AG819" t="str">
        <v>Ty Minimart-Nasco Cornflakes Original Sachet 30g x 36</v>
      </c>
      <c r="AH819">
        <f t="shared" si="38"/>
        <v>1</v>
      </c>
    </row>
    <row r="820" spans="4:34">
      <c r="D820" t="str">
        <v>FrieslandCampina WAMCO Nigeria-THREE CROWN EVAP TRAY 24 X 170G</v>
      </c>
      <c r="AD820" t="str">
        <v>Metro Minimart</v>
      </c>
      <c r="AE820" t="str">
        <v>DANO FULL CREAM 12 X 350G</v>
      </c>
      <c r="AF820" t="str">
        <f t="shared" si="37"/>
        <v>Metro Minimart-DANO FULL CREAM 12 X 350G</v>
      </c>
      <c r="AG820" t="str">
        <v>Ty Minimart-DANO FULL CREAM 12 X 350G</v>
      </c>
      <c r="AH820">
        <f t="shared" si="38"/>
        <v>1</v>
      </c>
    </row>
    <row r="821" spans="4:34">
      <c r="D821" t="str">
        <v>FrieslandCampina WAMCO Nigeria-Peak Nig Tray 160g x 24</v>
      </c>
      <c r="AD821" t="str">
        <v>Metro Minimart</v>
      </c>
      <c r="AE821" t="str">
        <v>Dano Cool Cow Sachet 12g x 260 + 30 Sachet Free</v>
      </c>
      <c r="AF821" t="str">
        <f t="shared" si="37"/>
        <v>Metro Minimart-Dano Cool Cow Sachet 12g x 260 + 30 Sachet Free</v>
      </c>
      <c r="AG821" t="str">
        <v>Ty Minimart-Dano Cool Cow Refill 350g x 12</v>
      </c>
      <c r="AH821">
        <f t="shared" si="38"/>
        <v>1</v>
      </c>
    </row>
    <row r="822" spans="4:34">
      <c r="D822" t="str">
        <v>Chi Nigeria Limited-HOLLANDIA EVAP MILK 190G x 24</v>
      </c>
      <c r="AD822" t="str">
        <v>Metro Minimart</v>
      </c>
      <c r="AE822" t="str">
        <v>Nibit Mini Snacks Milky Cookies 60g x 72</v>
      </c>
      <c r="AF822" t="str">
        <f t="shared" si="37"/>
        <v>Metro Minimart-Nibit Mini Snacks Milky Cookies 60g x 72</v>
      </c>
      <c r="AG822" t="str">
        <v>Ty Minimart-Three Crowns Instant Filled Milk Powder Sachet 320g x 12</v>
      </c>
      <c r="AH822">
        <f t="shared" si="38"/>
        <v>1</v>
      </c>
    </row>
    <row r="823" spans="4:34">
      <c r="D823" t="str">
        <v>Chi Nigeria Limited-HOLLANDIA EVAP MILK 190G x 24</v>
      </c>
      <c r="AD823" t="str">
        <v>Metro Minimart</v>
      </c>
      <c r="AE823" t="str">
        <v>Nasco Shortcake 120g  x 36</v>
      </c>
      <c r="AF823" t="str">
        <f t="shared" si="37"/>
        <v>Metro Minimart-Nasco Shortcake 120g  x 36</v>
      </c>
      <c r="AG823" t="str">
        <v>So Good Minimart-MistaChoco and Sistachoco Promo Pack 15g x 50</v>
      </c>
      <c r="AH823">
        <f t="shared" si="38"/>
        <v>1</v>
      </c>
    </row>
    <row r="824" spans="4:34">
      <c r="D824" t="str">
        <v>Nestle Nigeria Plc-Milo Activ-Go Sachet 400g x 10 + (20g x 10 Free)</v>
      </c>
      <c r="AD824" t="str">
        <v>Madam Wisdom Minimart</v>
      </c>
      <c r="AE824" t="str">
        <v>Milo Activ-Go Sachet 400g x 10 + (20g x 10 Free)</v>
      </c>
      <c r="AF824" t="str">
        <f t="shared" si="37"/>
        <v>Madam Wisdom Minimart-Milo Activ-Go Sachet 400g x 10 + (20g x 10 Free)</v>
      </c>
      <c r="AG824" t="str">
        <v>So Good Minimart-One Free Hanger of MistaChoco</v>
      </c>
      <c r="AH824">
        <f t="shared" si="38"/>
        <v>1</v>
      </c>
    </row>
    <row r="825" spans="4:34">
      <c r="D825" t="str">
        <v>Cadbury Nigeria Plc-Cadbury Bournvita Refill 500g x 12</v>
      </c>
      <c r="AD825" t="str">
        <v>Madam Wisdom Minimart</v>
      </c>
      <c r="AE825" t="str">
        <v>Golden Morn 50g x100</v>
      </c>
      <c r="AF825" t="str">
        <f t="shared" si="37"/>
        <v>Madam Wisdom Minimart-Golden Morn 50g x100</v>
      </c>
      <c r="AG825" t="str">
        <v>So Good Minimart-Milo Activ-Go Sachet 400g x 10 + (20g x 10 Free)</v>
      </c>
      <c r="AH825">
        <f t="shared" si="38"/>
        <v>1</v>
      </c>
    </row>
    <row r="826" spans="4:34">
      <c r="D826" t="str">
        <v>Nasco-Nasco Cornflakes Original Sachet 30g x 36</v>
      </c>
      <c r="AD826" t="str">
        <v>Madam Wisdom Minimart</v>
      </c>
      <c r="AE826" t="str">
        <v>Peak Milk Powder Sachet 14g x 210</v>
      </c>
      <c r="AF826" t="str">
        <f t="shared" si="37"/>
        <v>Madam Wisdom Minimart-Peak Milk Powder Sachet 14g x 210</v>
      </c>
      <c r="AG826" t="str">
        <v>ogba-Dano Cool Cow Refill 350g x 12</v>
      </c>
      <c r="AH826">
        <f t="shared" si="38"/>
        <v>1</v>
      </c>
    </row>
    <row r="827" spans="4:34">
      <c r="D827" t="str">
        <v>Arla Foods-Dano Cool Cow Sachet 12g x 260 + 30 Sachet Free</v>
      </c>
      <c r="AD827" t="str">
        <v>Madam Wisdom Minimart</v>
      </c>
      <c r="AE827" t="str">
        <v>THREE CROWN EVAP TRAY 24 X 170G</v>
      </c>
      <c r="AF827" t="str">
        <f t="shared" si="37"/>
        <v>Madam Wisdom Minimart-THREE CROWN EVAP TRAY 24 X 170G</v>
      </c>
      <c r="AG827" t="str">
        <v>ogba-Three Crowns Instant Filled Milk Powder Sachet 320g x 12</v>
      </c>
      <c r="AH827">
        <f t="shared" si="38"/>
        <v>1</v>
      </c>
    </row>
    <row r="828" spans="4:34">
      <c r="D828" t="str">
        <v>Arla Foods-Dano Cool Cow Refill 350g x 12</v>
      </c>
      <c r="AD828" t="str">
        <v>Madam Wisdom Minimart</v>
      </c>
      <c r="AE828" t="str">
        <v>HOLLANDIA EVAP MILK 50ML x 48</v>
      </c>
      <c r="AF828" t="str">
        <f t="shared" si="37"/>
        <v>Madam Wisdom Minimart-HOLLANDIA EVAP MILK 50ML x 48</v>
      </c>
      <c r="AG828" t="str">
        <v>Iya Adura-Milo Activ-Go Sachet 400g x 10 + (20g x 10 Free)</v>
      </c>
      <c r="AH828">
        <f t="shared" si="38"/>
        <v>1</v>
      </c>
    </row>
    <row r="829" spans="4:34">
      <c r="D829" t="str">
        <v>Nasco-Nasco Cornflakes Original Sachet 30g x 36</v>
      </c>
      <c r="AD829" t="str">
        <v>Madam Wisdom Minimart</v>
      </c>
      <c r="AE829" t="str">
        <v>HOLLANDIA EVAP MILK 190G x 24</v>
      </c>
      <c r="AF829" t="str">
        <f t="shared" si="37"/>
        <v>Madam Wisdom Minimart-HOLLANDIA EVAP MILK 190G x 24</v>
      </c>
      <c r="AG829" t="str">
        <v>Alhaja-Nibit Mini Snacks Chocolate Cookies 60g x 72</v>
      </c>
      <c r="AH829">
        <f t="shared" si="38"/>
        <v>1</v>
      </c>
    </row>
    <row r="830" spans="4:34">
      <c r="D830" t="str">
        <v>Nestle Nigeria Plc-Golden Morn 50g x100</v>
      </c>
      <c r="AD830" t="str">
        <v>Madam Wisdom Minimart</v>
      </c>
      <c r="AE830" t="str">
        <v>Nibit Mini Snacks Milky Cookies 60g x 72</v>
      </c>
      <c r="AF830" t="str">
        <f t="shared" si="37"/>
        <v>Madam Wisdom Minimart-Nibit Mini Snacks Milky Cookies 60g x 72</v>
      </c>
      <c r="AG830" t="str">
        <v>Alhaja-Nibit Mini Snacks Milky Cookies 60g x 72</v>
      </c>
      <c r="AH830">
        <f t="shared" si="38"/>
        <v>1</v>
      </c>
    </row>
    <row r="831" spans="4:34">
      <c r="D831" t="str">
        <v>Chi Nigeria Limited-HOLLANDIA EVAP MILK 50ML x 48</v>
      </c>
      <c r="AD831" t="str">
        <v>Temi gold Minimart</v>
      </c>
      <c r="AE831" t="str">
        <v>Golden Morn 50g x100</v>
      </c>
      <c r="AF831" t="str">
        <f t="shared" si="37"/>
        <v>Temi gold Minimart-Golden Morn 50g x100</v>
      </c>
      <c r="AG831" t="str">
        <v>Daves Supermarket-Milo Activ-Go Sachet 400g x 10 + (20g x 10 Free)</v>
      </c>
      <c r="AH831">
        <f t="shared" si="38"/>
        <v>1</v>
      </c>
    </row>
    <row r="832" spans="4:34">
      <c r="D832" t="str">
        <v>Arla Foods-DANO FULL CREAM 12 X 350G</v>
      </c>
      <c r="AD832" t="str">
        <v>Temi gold Minimart</v>
      </c>
      <c r="AE832" t="str">
        <v>DANO FULL CREAM 12 X 800G</v>
      </c>
      <c r="AF832" t="str">
        <f t="shared" si="37"/>
        <v>Temi gold Minimart-DANO FULL CREAM 12 X 800G</v>
      </c>
      <c r="AG832" t="str">
        <v>Daves Supermarket-THREE CROWN EVAP TRAY 24 X 170G</v>
      </c>
      <c r="AH832">
        <f t="shared" si="38"/>
        <v>2</v>
      </c>
    </row>
    <row r="833" spans="4:34">
      <c r="D833" t="str">
        <v>Arla Foods-Dano Cool Cow Sachet 12g x 260 + 30 Sachet Free</v>
      </c>
      <c r="AD833" t="str">
        <v>Temi gold Minimart</v>
      </c>
      <c r="AE833" t="str">
        <v>Dano Cool Cow Refill 800g x 12</v>
      </c>
      <c r="AF833" t="str">
        <f t="shared" si="37"/>
        <v>Temi gold Minimart-Dano Cool Cow Refill 800g x 12</v>
      </c>
      <c r="AG833" t="str">
        <v>Daves Supermarket-Peak Nig Tray 160g x 24</v>
      </c>
      <c r="AH833">
        <f t="shared" si="38"/>
        <v>1</v>
      </c>
    </row>
    <row r="834" spans="4:34">
      <c r="D834" t="str">
        <v>Fastizers Food Confectionery-Nibit Mini Snacks Milky Cookies 60g x 72</v>
      </c>
      <c r="AD834" t="str">
        <v>Rodam Enterprises</v>
      </c>
      <c r="AE834" t="str">
        <v>HOLLANDIA EVAP MILK 190G x 24</v>
      </c>
      <c r="AF834" t="str">
        <f t="shared" si="37"/>
        <v>Rodam Enterprises-HOLLANDIA EVAP MILK 190G x 24</v>
      </c>
      <c r="AG834" t="str">
        <v>Amazing Grace Minimarts-Dano Cool Cow Sachet 12g x 260 + 30 Sachet Free</v>
      </c>
      <c r="AH834">
        <f t="shared" si="38"/>
        <v>2</v>
      </c>
    </row>
    <row r="835" spans="4:34">
      <c r="D835" t="str">
        <v>Nasco-Nasco Shortcake 120g  x 36</v>
      </c>
      <c r="AD835" t="str">
        <v>Rodam Enterprises</v>
      </c>
      <c r="AE835" t="str">
        <v>HOLLANDIA EVAP MILK 190G x 24</v>
      </c>
      <c r="AF835" t="str">
        <f t="shared" si="37"/>
        <v>Rodam Enterprises-HOLLANDIA EVAP MILK 190G x 24</v>
      </c>
      <c r="AG835" t="str">
        <v>Judek Minimarts-DANO FULL CREAM 12 X 350G</v>
      </c>
      <c r="AH835">
        <f t="shared" si="38"/>
        <v>1</v>
      </c>
    </row>
    <row r="836" spans="4:34">
      <c r="D836" t="str">
        <v>Nestle Nigeria Plc-Milo Activ-Go Sachet 400g x 10 + (20g x 10 Free)</v>
      </c>
      <c r="AD836" t="str">
        <v>Rodam Enterprises</v>
      </c>
      <c r="AE836" t="str">
        <v>Milo Sachet 20g x 240</v>
      </c>
      <c r="AF836" t="str">
        <f t="shared" si="37"/>
        <v>Rodam Enterprises-Milo Sachet 20g x 240</v>
      </c>
      <c r="AG836" t="str">
        <v>Judek Minimarts-Dano Cool Cow Sachet 12g x 260 + 30 Sachet Free</v>
      </c>
      <c r="AH836">
        <f t="shared" si="38"/>
        <v>1</v>
      </c>
    </row>
    <row r="837" spans="4:34">
      <c r="D837" t="str">
        <v>Nestle Nigeria Plc-Golden Morn 50g x100</v>
      </c>
      <c r="AD837" t="str">
        <v>David Minimart</v>
      </c>
      <c r="AE837" t="str">
        <v>HOLLANDIA EVAP MILK 190G x 24</v>
      </c>
      <c r="AF837" t="str">
        <f t="shared" si="37"/>
        <v>David Minimart-HOLLANDIA EVAP MILK 190G x 24</v>
      </c>
      <c r="AG837" t="str">
        <v>Judek Minimarts-MistaChoco and Sistachoco Promo Pack 15g x 50</v>
      </c>
      <c r="AH837">
        <f t="shared" si="38"/>
        <v>1</v>
      </c>
    </row>
    <row r="838" spans="4:34">
      <c r="D838" t="str">
        <v>FrieslandCampina WAMCO Nigeria-Peak Milk Powder Sachet 14g x 210</v>
      </c>
      <c r="AD838" t="str">
        <v>David Minimart</v>
      </c>
      <c r="AE838" t="str">
        <v>Nestle Golden Morn 900g</v>
      </c>
      <c r="AF838" t="str">
        <f t="shared" si="37"/>
        <v>David Minimart-Nestle Golden Morn 900g</v>
      </c>
      <c r="AG838" t="str">
        <v>Judek Minimarts-One Free Hanger of MistaChoco</v>
      </c>
      <c r="AH838">
        <f t="shared" si="38"/>
        <v>1</v>
      </c>
    </row>
    <row r="839" spans="4:34">
      <c r="D839" t="str">
        <v>FrieslandCampina WAMCO Nigeria-THREE CROWN EVAP TRAY 24 X 170G</v>
      </c>
      <c r="AD839" t="str">
        <v>David Minimart</v>
      </c>
      <c r="AE839" t="str">
        <v>HOLLANDIA EVAP MILK 190G x 24</v>
      </c>
      <c r="AF839" t="str">
        <f t="shared" ref="AF839:AF902" si="39">AD839 &amp; "-" &amp; AE839</f>
        <v>David Minimart-HOLLANDIA EVAP MILK 190G x 24</v>
      </c>
      <c r="AG839" t="str">
        <v>Adazina Minimarts-Dano Cool Cow Refill 350g x 12</v>
      </c>
      <c r="AH839">
        <f t="shared" ref="AH839:AH902" si="40">COUNTIF($AF$6:$AF$2051,AG839)</f>
        <v>1</v>
      </c>
    </row>
    <row r="840" spans="4:34">
      <c r="D840" t="str">
        <v>Chi Nigeria Limited-HOLLANDIA EVAP MILK 50ML x 48</v>
      </c>
      <c r="AD840" t="str">
        <v>David Minimart</v>
      </c>
      <c r="AE840" t="str">
        <v>Peak Milk Powder Sachet 14g x 210</v>
      </c>
      <c r="AF840" t="str">
        <f t="shared" si="39"/>
        <v>David Minimart-Peak Milk Powder Sachet 14g x 210</v>
      </c>
      <c r="AG840" t="str">
        <v>Adazina Minimarts-Milo Sachet 20g x 240</v>
      </c>
      <c r="AH840">
        <f t="shared" si="40"/>
        <v>1</v>
      </c>
    </row>
    <row r="841" spans="4:34">
      <c r="D841" t="str">
        <v>Chi Nigeria Limited-HOLLANDIA EVAP MILK 190G x 24</v>
      </c>
      <c r="AD841" t="str">
        <v>David Minimart</v>
      </c>
      <c r="AE841" t="str">
        <v>THREE CROWN EVAP TRAY 24 X 170G</v>
      </c>
      <c r="AF841" t="str">
        <f t="shared" si="39"/>
        <v>David Minimart-THREE CROWN EVAP TRAY 24 X 170G</v>
      </c>
      <c r="AG841" t="str">
        <v>Brasq-Dano Cool Cow Refill 800g x 12</v>
      </c>
      <c r="AH841">
        <f t="shared" si="40"/>
        <v>1</v>
      </c>
    </row>
    <row r="842" spans="4:34">
      <c r="D842" t="str">
        <v>Fastizers Food Confectionery-Nibit Mini Snacks Milky Cookies 60g x 72</v>
      </c>
      <c r="AD842" t="str">
        <v>David Minimart</v>
      </c>
      <c r="AE842" t="str">
        <v>Peak Evap Filled 160g x 24</v>
      </c>
      <c r="AF842" t="str">
        <f t="shared" si="39"/>
        <v>David Minimart-Peak Evap Filled 160g x 24</v>
      </c>
      <c r="AG842" t="str">
        <v>Golden Era Minimart-Dano Cool Cow Sachet 12g x 260 + 30 Sachet Free</v>
      </c>
      <c r="AH842">
        <f t="shared" si="40"/>
        <v>1</v>
      </c>
    </row>
    <row r="843" spans="4:34">
      <c r="D843" t="str">
        <v>Nestle Nigeria Plc-Golden Morn 50g x100</v>
      </c>
      <c r="AD843" t="str">
        <v>Olaboy Minimart</v>
      </c>
      <c r="AE843" t="str">
        <v>HOLLANDIA EVAP MILK 190G x 24</v>
      </c>
      <c r="AF843" t="str">
        <f t="shared" si="39"/>
        <v>Olaboy Minimart-HOLLANDIA EVAP MILK 190G x 24</v>
      </c>
      <c r="AG843" t="str">
        <v>Golden Era Minimart-Nestle Golden Morn 450g x 12</v>
      </c>
      <c r="AH843">
        <f t="shared" si="40"/>
        <v>1</v>
      </c>
    </row>
    <row r="844" spans="4:34">
      <c r="D844" t="str">
        <v>Arla Foods-DANO FULL CREAM 12 X 800G</v>
      </c>
      <c r="AD844" t="str">
        <v>Francisco</v>
      </c>
      <c r="AE844" t="str">
        <v>Dano Cool Cow Sachet 12g x 260 + 30 Sachet Free</v>
      </c>
      <c r="AF844" t="str">
        <f t="shared" si="39"/>
        <v>Francisco-Dano Cool Cow Sachet 12g x 260 + 30 Sachet Free</v>
      </c>
      <c r="AG844" t="str">
        <v>Golden Era Minimart-Milo Sachet 20g x 240</v>
      </c>
      <c r="AH844">
        <f t="shared" si="40"/>
        <v>1</v>
      </c>
    </row>
    <row r="845" spans="4:34">
      <c r="D845" t="str">
        <v>Arla Foods-Dano Cool Cow Refill 800g x 12</v>
      </c>
      <c r="AD845" t="str">
        <v>Francisco</v>
      </c>
      <c r="AE845" t="str">
        <v>Dano Cool Cow Refill 800g x 12</v>
      </c>
      <c r="AF845" t="str">
        <f t="shared" si="39"/>
        <v>Francisco-Dano Cool Cow Refill 800g x 12</v>
      </c>
      <c r="AG845" t="str">
        <v>Winsolight-Milo Activ-Go Sachet 400g x 10 + (20g x 10 Free)</v>
      </c>
      <c r="AH845">
        <f t="shared" si="40"/>
        <v>1</v>
      </c>
    </row>
    <row r="846" spans="4:34">
      <c r="D846" t="str">
        <v>Chi Nigeria Limited-HOLLANDIA EVAP MILK 190G x 24</v>
      </c>
      <c r="AD846" t="str">
        <v>Francisco</v>
      </c>
      <c r="AE846" t="str">
        <v>THREE CROWN EVAP TRAY 24 X 170G</v>
      </c>
      <c r="AF846" t="str">
        <f t="shared" si="39"/>
        <v>Francisco-THREE CROWN EVAP TRAY 24 X 170G</v>
      </c>
      <c r="AG846" t="str">
        <v>Francisco-Nestle Golden Morn 900g</v>
      </c>
      <c r="AH846">
        <f t="shared" si="40"/>
        <v>1</v>
      </c>
    </row>
    <row r="847" spans="4:34">
      <c r="D847" t="str">
        <v>Chi Nigeria Limited-HOLLANDIA EVAP MILK 190G x 24</v>
      </c>
      <c r="AD847" t="str">
        <v>Francisco</v>
      </c>
      <c r="AE847" t="str">
        <v>Nestle Golden Morn 450g x 12</v>
      </c>
      <c r="AF847" t="str">
        <f t="shared" si="39"/>
        <v>Francisco-Nestle Golden Morn 450g x 12</v>
      </c>
      <c r="AG847" t="str">
        <v>Francisco-Milo 12 x 500g Tin</v>
      </c>
      <c r="AH847">
        <f t="shared" si="40"/>
        <v>1</v>
      </c>
    </row>
    <row r="848" spans="4:34">
      <c r="D848" t="str">
        <v>Nestle Nigeria Plc-Milo Sachet 20g x 240</v>
      </c>
      <c r="AD848" t="str">
        <v>Francisco</v>
      </c>
      <c r="AE848" t="str">
        <v>Golden Morn 50g x100</v>
      </c>
      <c r="AF848" t="str">
        <f t="shared" si="39"/>
        <v>Francisco-Golden Morn 50g x100</v>
      </c>
      <c r="AG848" t="str">
        <v>Francisco-Dangote Granulated Sugar 500g</v>
      </c>
      <c r="AH848">
        <f t="shared" si="40"/>
        <v>1</v>
      </c>
    </row>
    <row r="849" spans="4:34">
      <c r="D849" t="str">
        <v>Chi Nigeria Limited-HOLLANDIA EVAP MILK 190G x 24</v>
      </c>
      <c r="AD849" t="str">
        <v>Francisco</v>
      </c>
      <c r="AE849" t="str">
        <v>Hollandia Evap Slim 120g x 24</v>
      </c>
      <c r="AF849" t="str">
        <f t="shared" si="39"/>
        <v>Francisco-Hollandia Evap Slim 120g x 24</v>
      </c>
      <c r="AG849" t="str">
        <v>Miracle God Minimart-THREE CROWN EVAP TRAY 24 X 170G</v>
      </c>
      <c r="AH849">
        <f t="shared" si="40"/>
        <v>1</v>
      </c>
    </row>
    <row r="850" spans="4:34">
      <c r="D850" t="str">
        <v>Nestle Nigeria Plc-Nestle Golden Morn 900g</v>
      </c>
      <c r="AD850" t="str">
        <v>Omolara Minimart</v>
      </c>
      <c r="AE850" t="str">
        <v>Dano Cool Cow Sachet 12g x 260 + 30 Sachet Free</v>
      </c>
      <c r="AF850" t="str">
        <f t="shared" si="39"/>
        <v>Omolara Minimart-Dano Cool Cow Sachet 12g x 260 + 30 Sachet Free</v>
      </c>
      <c r="AG850" t="str">
        <v>Miracle God Minimart-Peak Nig Tray 160g x 24</v>
      </c>
      <c r="AH850">
        <f t="shared" si="40"/>
        <v>1</v>
      </c>
    </row>
    <row r="851" spans="4:34">
      <c r="D851" t="str">
        <v>Chi Nigeria Limited-HOLLANDIA EVAP MILK 190G x 24</v>
      </c>
      <c r="AD851" t="str">
        <v>Omolara Minimart</v>
      </c>
      <c r="AE851" t="str">
        <v>HOLLANDIA EVAP MILK 50ML x 48</v>
      </c>
      <c r="AF851" t="str">
        <f t="shared" si="39"/>
        <v>Omolara Minimart-HOLLANDIA EVAP MILK 50ML x 48</v>
      </c>
      <c r="AG851" t="str">
        <v>Twins Minimart-Nestle Golden Morn 900g</v>
      </c>
      <c r="AH851">
        <f t="shared" si="40"/>
        <v>1</v>
      </c>
    </row>
    <row r="852" spans="4:34">
      <c r="D852" t="str">
        <v>FrieslandCampina WAMCO Nigeria-Peak Milk Powder Sachet 14g x 210</v>
      </c>
      <c r="AD852" t="str">
        <v>Omolara Minimart</v>
      </c>
      <c r="AE852" t="str">
        <v>Hollandia Evap Slim 120g x 24</v>
      </c>
      <c r="AF852" t="str">
        <f t="shared" si="39"/>
        <v>Omolara Minimart-Hollandia Evap Slim 120g x 24</v>
      </c>
      <c r="AG852" t="str">
        <v>Twins Minimart-Nestle Golden Morn 450g x 12</v>
      </c>
      <c r="AH852">
        <f t="shared" si="40"/>
        <v>1</v>
      </c>
    </row>
    <row r="853" spans="4:34">
      <c r="D853" t="str">
        <v>FrieslandCampina WAMCO Nigeria-THREE CROWN EVAP TRAY 24 X 170G</v>
      </c>
      <c r="AD853" t="str">
        <v>Omolara Minimart</v>
      </c>
      <c r="AE853" t="str">
        <v>Golden Morn 50g x100</v>
      </c>
      <c r="AF853" t="str">
        <f t="shared" si="39"/>
        <v>Omolara Minimart-Golden Morn 50g x100</v>
      </c>
      <c r="AG853" t="str">
        <v>K.c Minimart-Milo Sachet 20g x 240</v>
      </c>
      <c r="AH853">
        <f t="shared" si="40"/>
        <v>1</v>
      </c>
    </row>
    <row r="854" spans="4:34">
      <c r="D854" t="str">
        <v>FrieslandCampina WAMCO Nigeria-Peak Evap Filled 160g x 24</v>
      </c>
      <c r="AD854" t="str">
        <v>Omolara Minimart</v>
      </c>
      <c r="AE854" t="str">
        <v>THREE CROWN EVAP TRAY 24 X 170G</v>
      </c>
      <c r="AF854" t="str">
        <f t="shared" si="39"/>
        <v>Omolara Minimart-THREE CROWN EVAP TRAY 24 X 170G</v>
      </c>
      <c r="AG854" t="str">
        <v>K.c Minimart-Dano Cool Cow Sachet 12g x 260 + 30 Sachet Free</v>
      </c>
      <c r="AH854">
        <f t="shared" si="40"/>
        <v>1</v>
      </c>
    </row>
    <row r="855" spans="4:34">
      <c r="D855" t="str">
        <v>Chi Nigeria Limited-HOLLANDIA EVAP MILK 190G x 24</v>
      </c>
      <c r="AD855" t="str">
        <v>All purpose Minimart</v>
      </c>
      <c r="AE855" t="str">
        <v>Hollandia Evap Slim 120g x 24</v>
      </c>
      <c r="AF855" t="str">
        <f t="shared" si="39"/>
        <v>All purpose Minimart-Hollandia Evap Slim 120g x 24</v>
      </c>
      <c r="AG855" t="str">
        <v>K.c Minimart-THREE CROWN EVAP TRAY 24 X 170G</v>
      </c>
      <c r="AH855">
        <f t="shared" si="40"/>
        <v>1</v>
      </c>
    </row>
    <row r="856" spans="4:34">
      <c r="D856" t="str">
        <v>Arla Foods-Dano Cool Cow Sachet 12g x 260 + 30 Sachet Free</v>
      </c>
      <c r="AD856" t="str">
        <v>Pankrose Minimart</v>
      </c>
      <c r="AE856" t="str">
        <v>Peak 123 gum Sachets 360g x 12</v>
      </c>
      <c r="AF856" t="str">
        <f t="shared" si="39"/>
        <v>Pankrose Minimart-Peak 123 gum Sachets 360g x 12</v>
      </c>
      <c r="AG856" t="str">
        <v>Morfas Minimart-Golden Morn 50g x100</v>
      </c>
      <c r="AH856">
        <f t="shared" si="40"/>
        <v>1</v>
      </c>
    </row>
    <row r="857" spans="4:34">
      <c r="D857" t="str">
        <v>Arla Foods-Dano Cool Cow Refill 800g x 12</v>
      </c>
      <c r="AD857" t="str">
        <v>Pankrose Minimart</v>
      </c>
      <c r="AE857" t="str">
        <v>Cowbell Coffee 20g Sachet x 200</v>
      </c>
      <c r="AF857" t="str">
        <f t="shared" si="39"/>
        <v>Pankrose Minimart-Cowbell Coffee 20g Sachet x 200</v>
      </c>
      <c r="AG857" t="str">
        <v>Ronksey Minimart-Milo 12 x 500g Tin</v>
      </c>
      <c r="AH857">
        <f t="shared" si="40"/>
        <v>1</v>
      </c>
    </row>
    <row r="858" spans="4:34">
      <c r="D858" t="str">
        <v>FrieslandCampina WAMCO Nigeria-THREE CROWN EVAP TRAY 24 X 170G</v>
      </c>
      <c r="AD858" t="str">
        <v>Sweet  Gift  Shop</v>
      </c>
      <c r="AE858" t="str">
        <v>THREE CROWN EVAP TRAY 24 X 170G</v>
      </c>
      <c r="AF858" t="str">
        <f t="shared" si="39"/>
        <v>Sweet  Gift  Shop-THREE CROWN EVAP TRAY 24 X 170G</v>
      </c>
      <c r="AG858" t="str">
        <v>Ronksey Minimart-Nestle Golden Morn 450g x 12</v>
      </c>
      <c r="AH858">
        <f t="shared" si="40"/>
        <v>1</v>
      </c>
    </row>
    <row r="859" spans="4:34">
      <c r="D859" t="str">
        <v>Nestle Nigeria Plc-Nestle Golden Morn 450g x 12</v>
      </c>
      <c r="AD859" t="str">
        <v>Sweet  Gift  Shop</v>
      </c>
      <c r="AE859" t="str">
        <v>Nasco Cornflakes Original Sachet 30g x 36</v>
      </c>
      <c r="AF859" t="str">
        <f t="shared" si="39"/>
        <v>Sweet  Gift  Shop-Nasco Cornflakes Original Sachet 30g x 36</v>
      </c>
      <c r="AG859" t="str">
        <v>Ronksey Minimart-Blue Band Spread For Bread 250g x 24</v>
      </c>
      <c r="AH859">
        <f t="shared" si="40"/>
        <v>1</v>
      </c>
    </row>
    <row r="860" spans="4:34">
      <c r="D860" t="str">
        <v>Nestle Nigeria Plc-Golden Morn 50g x100</v>
      </c>
      <c r="AD860" t="str">
        <v>Rodam Enterprises</v>
      </c>
      <c r="AE860" t="str">
        <v>Three Crowns Instant Filled Milk Powder Sachet 320g x 12</v>
      </c>
      <c r="AF860" t="str">
        <f t="shared" si="39"/>
        <v>Rodam Enterprises-Three Crowns Instant Filled Milk Powder Sachet 320g x 12</v>
      </c>
      <c r="AG860" t="str">
        <v>Ronksey Minimart-Mac Crunchy Chocolate Coated Wafer 20g x 80</v>
      </c>
      <c r="AH860">
        <f t="shared" si="40"/>
        <v>1</v>
      </c>
    </row>
    <row r="861" spans="4:34">
      <c r="D861" t="str">
        <v>Chi Nigeria Limited-Hollandia Evap Slim 120g x 24</v>
      </c>
      <c r="AD861" t="str">
        <v>Rodam Enterprises</v>
      </c>
      <c r="AE861" t="str">
        <v>Milo Activ-Go Sachet 400g x 10 + (20g x 10 Free)</v>
      </c>
      <c r="AF861" t="str">
        <f t="shared" si="39"/>
        <v>Rodam Enterprises-Milo Activ-Go Sachet 400g x 10 + (20g x 10 Free)</v>
      </c>
      <c r="AG861" t="str">
        <v>So Good Minimart-Golden Morn 50g x100</v>
      </c>
      <c r="AH861">
        <f t="shared" si="40"/>
        <v>1</v>
      </c>
    </row>
    <row r="862" spans="4:34">
      <c r="D862" t="str">
        <v>Arla Foods-Dano Cool Cow Sachet 12g x 260 + 30 Sachet Free</v>
      </c>
      <c r="AD862" t="str">
        <v>Rodam Enterprises</v>
      </c>
      <c r="AE862" t="str">
        <v>Milo Activ-Go Sachet (800g + 100g Free) x 6</v>
      </c>
      <c r="AF862" t="str">
        <f t="shared" si="39"/>
        <v>Rodam Enterprises-Milo Activ-Go Sachet (800g + 100g Free) x 6</v>
      </c>
      <c r="AG862" t="str">
        <v>So Good Minimart-Milo Activ-Go Sachet (800g + 100g Free) x 6</v>
      </c>
      <c r="AH862">
        <f t="shared" si="40"/>
        <v>2</v>
      </c>
    </row>
    <row r="863" spans="4:34">
      <c r="D863" t="str">
        <v>Chi Nigeria Limited-HOLLANDIA EVAP MILK 50ML x 48</v>
      </c>
      <c r="AD863" t="str">
        <v>Rodam Enterprises</v>
      </c>
      <c r="AE863" t="str">
        <v>Golden Morn 50g x100</v>
      </c>
      <c r="AF863" t="str">
        <f t="shared" si="39"/>
        <v>Rodam Enterprises-Golden Morn 50g x100</v>
      </c>
      <c r="AG863" t="str">
        <v>So Good Minimart-Dano Cool Cow Refill 350g x 12</v>
      </c>
      <c r="AH863">
        <f t="shared" si="40"/>
        <v>1</v>
      </c>
    </row>
    <row r="864" spans="4:34">
      <c r="D864" t="str">
        <v>Chi Nigeria Limited-Hollandia Evap Slim 120g x 24</v>
      </c>
      <c r="AD864" t="str">
        <v>Kuchys Place 2</v>
      </c>
      <c r="AE864" t="str">
        <v>Hollandia Evap Slim 120g x 24</v>
      </c>
      <c r="AF864" t="str">
        <f t="shared" si="39"/>
        <v>Kuchys Place 2-Hollandia Evap Slim 120g x 24</v>
      </c>
      <c r="AG864" t="str">
        <v>Williams Minimarts-Dano Cool Cow Refill 350g x 12</v>
      </c>
      <c r="AH864">
        <f t="shared" si="40"/>
        <v>1</v>
      </c>
    </row>
    <row r="865" spans="4:34">
      <c r="D865" t="str">
        <v>Nestle Nigeria Plc-Golden Morn 50g x100</v>
      </c>
      <c r="AD865" t="str">
        <v>Kuchys Place 2</v>
      </c>
      <c r="AE865" t="str">
        <v>Hollandia Evap Slim 190g x 24</v>
      </c>
      <c r="AF865" t="str">
        <f t="shared" si="39"/>
        <v>Kuchys Place 2-Hollandia Evap Slim 190g x 24</v>
      </c>
      <c r="AG865" t="str">
        <v>Williams Minimarts-Dano Cool Cow Sachet 12g x 260 + 30 Sachet Free</v>
      </c>
      <c r="AH865">
        <f t="shared" si="40"/>
        <v>1</v>
      </c>
    </row>
    <row r="866" spans="4:34">
      <c r="D866" t="str">
        <v>FrieslandCampina WAMCO Nigeria-THREE CROWN EVAP TRAY 24 X 170G</v>
      </c>
      <c r="AD866" t="str">
        <v>Kuchys Place 2</v>
      </c>
      <c r="AE866" t="str">
        <v>THREE CROWN EVAP TRAY 24 X 170G</v>
      </c>
      <c r="AF866" t="str">
        <f t="shared" si="39"/>
        <v>Kuchys Place 2-THREE CROWN EVAP TRAY 24 X 170G</v>
      </c>
      <c r="AG866" t="str">
        <v>Williams Minimarts-Hollandia Evap Slim 120g x 24</v>
      </c>
      <c r="AH866">
        <f t="shared" si="40"/>
        <v>1</v>
      </c>
    </row>
    <row r="867" spans="4:34">
      <c r="D867" t="str">
        <v>Chi Nigeria Limited-Hollandia Evap Slim 120g x 24</v>
      </c>
      <c r="AD867" t="str">
        <v>Basab Minimarts</v>
      </c>
      <c r="AE867" t="str">
        <v>MistaChoco and Sistachoco Promo Pack 15g x 50</v>
      </c>
      <c r="AF867" t="str">
        <f t="shared" si="39"/>
        <v>Basab Minimarts-MistaChoco and Sistachoco Promo Pack 15g x 50</v>
      </c>
      <c r="AG867" t="str">
        <v>Williams Minimarts-Peak Evap Filled 160g x 24</v>
      </c>
      <c r="AH867">
        <f t="shared" si="40"/>
        <v>1</v>
      </c>
    </row>
    <row r="868" spans="4:34">
      <c r="D868" t="str">
        <v>FrieslandCampina WAMCO Nigeria-Peak 123 gum Sachets 360g x 12</v>
      </c>
      <c r="AD868" t="str">
        <v>Basab Minimarts</v>
      </c>
      <c r="AE868" t="str">
        <v>One Free Hanger of MistaChoco</v>
      </c>
      <c r="AF868" t="str">
        <f t="shared" si="39"/>
        <v>Basab Minimarts-One Free Hanger of MistaChoco</v>
      </c>
      <c r="AG868" t="str">
        <v>Jovik Minimart-Dano Cool Cow Refill 350g x 12</v>
      </c>
      <c r="AH868">
        <f t="shared" si="40"/>
        <v>1</v>
      </c>
    </row>
    <row r="869" spans="4:34">
      <c r="D869" t="str">
        <v>Promasidor-Cowbell Coffee 20g Sachet x 200</v>
      </c>
      <c r="AD869" t="str">
        <v>Apex Minimart</v>
      </c>
      <c r="AE869" t="str">
        <v>One Free Hanger of MistaChoco</v>
      </c>
      <c r="AF869" t="str">
        <f t="shared" si="39"/>
        <v>Apex Minimart-One Free Hanger of MistaChoco</v>
      </c>
      <c r="AG869" t="str">
        <v>Jovik Minimart-Nestle Golden Morn 900g</v>
      </c>
      <c r="AH869">
        <f t="shared" si="40"/>
        <v>1</v>
      </c>
    </row>
    <row r="870" spans="4:34">
      <c r="D870" t="str">
        <v>FrieslandCampina WAMCO Nigeria-THREE CROWN EVAP TRAY 24 X 170G</v>
      </c>
      <c r="AD870" t="str">
        <v>Apex Minimart</v>
      </c>
      <c r="AE870" t="str">
        <v>MistaChoco and Sistachoco Promo Pack 15g x 50</v>
      </c>
      <c r="AF870" t="str">
        <f t="shared" si="39"/>
        <v>Apex Minimart-MistaChoco and Sistachoco Promo Pack 15g x 50</v>
      </c>
      <c r="AG870" t="str">
        <v>Jovik Minimart-Nestle Golden Morn 450g x 12</v>
      </c>
      <c r="AH870">
        <f t="shared" si="40"/>
        <v>1</v>
      </c>
    </row>
    <row r="871" spans="4:34">
      <c r="D871" t="str">
        <v>Nasco-Nasco Cornflakes Original Sachet 30g x 36</v>
      </c>
      <c r="AD871" t="str">
        <v>Madam ayanfe Minimarts</v>
      </c>
      <c r="AE871" t="str">
        <v>MistaChoco and Sistachoco Promo Pack 15g x 50</v>
      </c>
      <c r="AF871" t="str">
        <f t="shared" si="39"/>
        <v>Madam ayanfe Minimarts-MistaChoco and Sistachoco Promo Pack 15g x 50</v>
      </c>
      <c r="AG871" t="str">
        <v>Jovik Minimart-Hollandia Evap Slim 120g x 24</v>
      </c>
      <c r="AH871">
        <f t="shared" si="40"/>
        <v>1</v>
      </c>
    </row>
    <row r="872" spans="4:34">
      <c r="D872" t="str">
        <v>FrieslandCampina WAMCO Nigeria-Three Crowns Instant Filled Milk Powder Sachet 320g x 12</v>
      </c>
      <c r="AD872" t="str">
        <v>Madam ayanfe Minimarts</v>
      </c>
      <c r="AE872" t="str">
        <v>One Free Hanger of MistaChoco</v>
      </c>
      <c r="AF872" t="str">
        <f t="shared" si="39"/>
        <v>Madam ayanfe Minimarts-One Free Hanger of MistaChoco</v>
      </c>
      <c r="AG872" t="str">
        <v>Jovik Minimart-Dano Cool Cow Sachet 12g x 260 + 30 Sachet Free</v>
      </c>
      <c r="AH872">
        <f t="shared" si="40"/>
        <v>1</v>
      </c>
    </row>
    <row r="873" spans="4:34">
      <c r="D873" t="str">
        <v>Nestle Nigeria Plc-Milo Activ-Go Sachet 400g x 10 + (20g x 10 Free)</v>
      </c>
      <c r="AD873" t="str">
        <v>KC Minimart</v>
      </c>
      <c r="AE873" t="str">
        <v>DANO FULL CREAM 12 X 350G</v>
      </c>
      <c r="AF873" t="str">
        <f t="shared" si="39"/>
        <v>KC Minimart-DANO FULL CREAM 12 X 350G</v>
      </c>
      <c r="AG873" t="str">
        <v>Brasq-Cowbell Coffee 20g Sachet x 200</v>
      </c>
      <c r="AH873">
        <f t="shared" si="40"/>
        <v>1</v>
      </c>
    </row>
    <row r="874" spans="4:34">
      <c r="D874" t="str">
        <v>Nestle Nigeria Plc-Milo Activ-Go Sachet (800g + 100g Free) x 6</v>
      </c>
      <c r="AD874" t="str">
        <v>KC Minimart</v>
      </c>
      <c r="AE874" t="str">
        <v>Dano Cool Cow Refill 350g x 12</v>
      </c>
      <c r="AF874" t="str">
        <f t="shared" si="39"/>
        <v>KC Minimart-Dano Cool Cow Refill 350g x 12</v>
      </c>
      <c r="AG874" t="str">
        <v>Mama Dee's Minimarts-Peak Milk Powder Sachet 14g x 210</v>
      </c>
      <c r="AH874">
        <f t="shared" si="40"/>
        <v>1</v>
      </c>
    </row>
    <row r="875" spans="4:34">
      <c r="D875" t="str">
        <v>Nestle Nigeria Plc-Golden Morn 50g x100</v>
      </c>
      <c r="AD875" t="str">
        <v>KC Minimart</v>
      </c>
      <c r="AE875" t="str">
        <v>Peak 123 gum Sachets 360g x 12</v>
      </c>
      <c r="AF875" t="str">
        <f t="shared" si="39"/>
        <v>KC Minimart-Peak 123 gum Sachets 360g x 12</v>
      </c>
      <c r="AG875" t="str">
        <v>Grandy Minimarts-Peak Milk Powder Sachet 14g x 210</v>
      </c>
      <c r="AH875">
        <f t="shared" si="40"/>
        <v>2</v>
      </c>
    </row>
    <row r="876" spans="4:34">
      <c r="D876" t="str">
        <v>Chi Nigeria Limited-Hollandia Evap Slim 120g x 24</v>
      </c>
      <c r="AD876" t="str">
        <v>KC Minimart</v>
      </c>
      <c r="AE876" t="str">
        <v>Cowbell Coffee 20g Sachet x 200</v>
      </c>
      <c r="AF876" t="str">
        <f t="shared" si="39"/>
        <v>KC Minimart-Cowbell Coffee 20g Sachet x 200</v>
      </c>
      <c r="AG876" t="str">
        <v>Promise Me Peace Minimart-Nestle Golden Morn 900g</v>
      </c>
      <c r="AH876">
        <f t="shared" si="40"/>
        <v>1</v>
      </c>
    </row>
    <row r="877" spans="4:34">
      <c r="D877" t="str">
        <v>Chi Nigeria Limited-Hollandia Evap Slim 190g x 24</v>
      </c>
      <c r="AD877" t="str">
        <v>KC Minimart</v>
      </c>
      <c r="AE877" t="str">
        <v>Cowbell Chocolate Sachet 20g x 26 x 10</v>
      </c>
      <c r="AF877" t="str">
        <f t="shared" si="39"/>
        <v>KC Minimart-Cowbell Chocolate Sachet 20g x 26 x 10</v>
      </c>
      <c r="AG877" t="str">
        <v>Promise Me Peace Minimart-Milo Activ-Go Sachet (800g + 100g Free) x 6</v>
      </c>
      <c r="AH877">
        <f t="shared" si="40"/>
        <v>1</v>
      </c>
    </row>
    <row r="878" spans="4:34">
      <c r="D878" t="str">
        <v>FrieslandCampina WAMCO Nigeria-THREE CROWN EVAP TRAY 24 X 170G</v>
      </c>
      <c r="AD878" t="str">
        <v>KC Minimart</v>
      </c>
      <c r="AE878" t="str">
        <v>Dangote Granulated Sugar 500g</v>
      </c>
      <c r="AF878" t="str">
        <f t="shared" si="39"/>
        <v>KC Minimart-Dangote Granulated Sugar 500g</v>
      </c>
      <c r="AG878" t="str">
        <v>Ty Minimart-Milo Sachet 20g x 240</v>
      </c>
      <c r="AH878">
        <f t="shared" si="40"/>
        <v>2</v>
      </c>
    </row>
    <row r="879" spans="4:34">
      <c r="D879" t="str">
        <v>MistaChoco-MistaChoco and Sistachoco Promo Pack 15g x 50</v>
      </c>
      <c r="AD879" t="str">
        <v>Mama  Ema Minimarts</v>
      </c>
      <c r="AE879" t="str">
        <v>Milo Activ-Go Sachet 400g x 10 + (20g x 10 Free)</v>
      </c>
      <c r="AF879" t="str">
        <f t="shared" si="39"/>
        <v>Mama  Ema Minimarts-Milo Activ-Go Sachet 400g x 10 + (20g x 10 Free)</v>
      </c>
      <c r="AG879" t="str">
        <v>David Minimart-Milo Activ-Go Sachet 400g x 10 + (20g x 10 Free)</v>
      </c>
      <c r="AH879">
        <f t="shared" si="40"/>
        <v>1</v>
      </c>
    </row>
    <row r="880" spans="4:34">
      <c r="D880" t="str">
        <v>MistaChoco-One Free Hanger of MistaChoco</v>
      </c>
      <c r="AD880" t="str">
        <v>Mum God's Pawer Minimart</v>
      </c>
      <c r="AE880" t="str">
        <v>MistaChoco and Sistachoco Promo Pack 15g x 50</v>
      </c>
      <c r="AF880" t="str">
        <f t="shared" si="39"/>
        <v>Mum God's Pawer Minimart-MistaChoco and Sistachoco Promo Pack 15g x 50</v>
      </c>
      <c r="AG880" t="str">
        <v>David Minimart-Milo Activ-Go Sachet (800g + 100g Free) x 6</v>
      </c>
      <c r="AH880">
        <f t="shared" si="40"/>
        <v>1</v>
      </c>
    </row>
    <row r="881" spans="4:34">
      <c r="D881" t="str">
        <v>MistaChoco-One Free Hanger of MistaChoco</v>
      </c>
      <c r="AD881" t="str">
        <v>Mum God's Pawer Minimart</v>
      </c>
      <c r="AE881" t="str">
        <v>One Free Hanger of MistaChoco</v>
      </c>
      <c r="AF881" t="str">
        <f t="shared" si="39"/>
        <v>Mum God's Pawer Minimart-One Free Hanger of MistaChoco</v>
      </c>
      <c r="AG881" t="str">
        <v>David Minimart-Milo Sachet 20g x 240</v>
      </c>
      <c r="AH881">
        <f t="shared" si="40"/>
        <v>1</v>
      </c>
    </row>
    <row r="882" spans="4:34">
      <c r="D882" t="str">
        <v>MistaChoco-MistaChoco and Sistachoco Promo Pack 15g x 50</v>
      </c>
      <c r="AD882" t="str">
        <v>C Way</v>
      </c>
      <c r="AE882" t="str">
        <v>Milo Activ-Go Sachet 400g x 10 + (20g x 10 Free)</v>
      </c>
      <c r="AF882" t="str">
        <f t="shared" si="39"/>
        <v>C Way-Milo Activ-Go Sachet 400g x 10 + (20g x 10 Free)</v>
      </c>
      <c r="AG882" t="str">
        <v>David Minimart-Three Crowns Instant Filled Milk Powder Sachet 320g x 12</v>
      </c>
      <c r="AH882">
        <f t="shared" si="40"/>
        <v>1</v>
      </c>
    </row>
    <row r="883" spans="4:34">
      <c r="D883" t="str">
        <v>MistaChoco-MistaChoco and Sistachoco Promo Pack 15g x 50</v>
      </c>
      <c r="AD883" t="str">
        <v>C Way</v>
      </c>
      <c r="AE883" t="str">
        <v>Dano Cool Cow Sachet 12g x 260 + 30 Sachet Free</v>
      </c>
      <c r="AF883" t="str">
        <f t="shared" si="39"/>
        <v>C Way-Dano Cool Cow Sachet 12g x 260 + 30 Sachet Free</v>
      </c>
      <c r="AG883" t="str">
        <v>Grandy Minimarts-Cowbell Coffee 20g Sachet x 200</v>
      </c>
      <c r="AH883">
        <f t="shared" si="40"/>
        <v>1</v>
      </c>
    </row>
    <row r="884" spans="4:34">
      <c r="D884" t="str">
        <v>MistaChoco-One Free Hanger of MistaChoco</v>
      </c>
      <c r="AD884" t="str">
        <v>C Way</v>
      </c>
      <c r="AE884" t="str">
        <v>Dangote Granulated Sugar 500g</v>
      </c>
      <c r="AF884" t="str">
        <f t="shared" si="39"/>
        <v>C Way-Dangote Granulated Sugar 500g</v>
      </c>
      <c r="AG884" t="str">
        <v>O. Isaiah Minimart-Nasco Cornflakes Original Sachet 30g x 36</v>
      </c>
      <c r="AH884">
        <f t="shared" si="40"/>
        <v>1</v>
      </c>
    </row>
    <row r="885" spans="4:34">
      <c r="D885" t="str">
        <v>Arla Foods-DANO FULL CREAM 12 X 350G</v>
      </c>
      <c r="AD885" t="str">
        <v>C Way</v>
      </c>
      <c r="AE885" t="str">
        <v>HOLLANDIA EVAP MILK 190G x 24</v>
      </c>
      <c r="AF885" t="str">
        <f t="shared" si="39"/>
        <v>C Way-HOLLANDIA EVAP MILK 190G x 24</v>
      </c>
      <c r="AG885" t="str">
        <v>O. Isaiah Minimart-Milo Activ-Go Sachet 400g x 10 + (20g x 10 Free)</v>
      </c>
      <c r="AH885">
        <f t="shared" si="40"/>
        <v>1</v>
      </c>
    </row>
    <row r="886" spans="4:34">
      <c r="D886" t="str">
        <v>Arla Foods-Dano Cool Cow Refill 350g x 12</v>
      </c>
      <c r="AD886" t="str">
        <v>Madam Oladare Minimart</v>
      </c>
      <c r="AE886" t="str">
        <v>THREE CROWN EVAP TRAY 24 X 170G</v>
      </c>
      <c r="AF886" t="str">
        <f t="shared" si="39"/>
        <v>Madam Oladare Minimart-THREE CROWN EVAP TRAY 24 X 170G</v>
      </c>
      <c r="AG886" t="str">
        <v>Sweet  Gift  Shop-Milo Sachet 20g x 240</v>
      </c>
      <c r="AH886">
        <f t="shared" si="40"/>
        <v>1</v>
      </c>
    </row>
    <row r="887" spans="4:34">
      <c r="D887" t="str">
        <v>FrieslandCampina WAMCO Nigeria-Peak 123 gum Sachets 360g x 12</v>
      </c>
      <c r="AD887" t="str">
        <v>Madam Oladare Minimart</v>
      </c>
      <c r="AE887" t="str">
        <v>Peak Nig Tray 170g x 48</v>
      </c>
      <c r="AF887" t="str">
        <f t="shared" si="39"/>
        <v>Madam Oladare Minimart-Peak Nig Tray 170g x 48</v>
      </c>
      <c r="AG887" t="str">
        <v>Sweet  Gift  Shop-Dano Cool Cow Choco Sachet 18g x 250</v>
      </c>
      <c r="AH887">
        <f t="shared" si="40"/>
        <v>1</v>
      </c>
    </row>
    <row r="888" spans="4:34">
      <c r="D888" t="str">
        <v>Promasidor-Cowbell Coffee 20g Sachet x 200</v>
      </c>
      <c r="AD888" t="str">
        <v>Madam Oladare Minimart</v>
      </c>
      <c r="AE888" t="str">
        <v>Peak Milk Powder Sachet 14g x 210</v>
      </c>
      <c r="AF888" t="str">
        <f t="shared" si="39"/>
        <v>Madam Oladare Minimart-Peak Milk Powder Sachet 14g x 210</v>
      </c>
      <c r="AG888" t="str">
        <v>Udapaul Nig-Cowbell Coffee 20g Sachet x 200</v>
      </c>
      <c r="AH888">
        <f t="shared" si="40"/>
        <v>1</v>
      </c>
    </row>
    <row r="889" spans="4:34">
      <c r="D889" t="str">
        <v>Promasidor-Cowbell Chocolate Sachet 20g x 26 x 10</v>
      </c>
      <c r="AD889" t="str">
        <v>Madam Oladare Minimart</v>
      </c>
      <c r="AE889" t="str">
        <v>Dano Cool Cow Sachet 12g x 260 + 30 Sachet Free</v>
      </c>
      <c r="AF889" t="str">
        <f t="shared" si="39"/>
        <v>Madam Oladare Minimart-Dano Cool Cow Sachet 12g x 260 + 30 Sachet Free</v>
      </c>
      <c r="AG889" t="str">
        <v>Abass Minimart-Milo Activ-Go Sachet 400g x 10 + (20g x 10 Free)</v>
      </c>
      <c r="AH889">
        <f t="shared" si="40"/>
        <v>1</v>
      </c>
    </row>
    <row r="890" spans="4:34">
      <c r="D890" t="str">
        <v>Dangote-Dangote Granulated Sugar 500g</v>
      </c>
      <c r="AD890" t="str">
        <v>Madam Oladare Minimart</v>
      </c>
      <c r="AE890" t="str">
        <v>Cowbell Coffee 20g Sachet x 200</v>
      </c>
      <c r="AF890" t="str">
        <f t="shared" si="39"/>
        <v>Madam Oladare Minimart-Cowbell Coffee 20g Sachet x 200</v>
      </c>
      <c r="AG890" t="str">
        <v>Abass Minimart-Milo Activ-Go Sachet (800g + 100g Free) x 6</v>
      </c>
      <c r="AH890">
        <f t="shared" si="40"/>
        <v>1</v>
      </c>
    </row>
    <row r="891" spans="4:34">
      <c r="D891" t="str">
        <v>Nestle Nigeria Plc-Milo Activ-Go Sachet 400g x 10 + (20g x 10 Free)</v>
      </c>
      <c r="AD891" t="str">
        <v>Madam Oladare Minimart</v>
      </c>
      <c r="AE891" t="str">
        <v>Cowbell Chocolate Sachet 20g x 26 x 10</v>
      </c>
      <c r="AF891" t="str">
        <f t="shared" si="39"/>
        <v>Madam Oladare Minimart-Cowbell Chocolate Sachet 20g x 26 x 10</v>
      </c>
      <c r="AG891" t="str">
        <v>kemi Minimart-Milo Sachet 20g x 240</v>
      </c>
      <c r="AH891">
        <f t="shared" si="40"/>
        <v>1</v>
      </c>
    </row>
    <row r="892" spans="4:34">
      <c r="D892" t="str">
        <v>MistaChoco-MistaChoco and Sistachoco Promo Pack 15g x 50</v>
      </c>
      <c r="AD892" t="str">
        <v>Daves Supermarket</v>
      </c>
      <c r="AE892" t="str">
        <v>Dano Cool Cow Refill 350g x 12</v>
      </c>
      <c r="AF892" t="str">
        <f t="shared" si="39"/>
        <v>Daves Supermarket-Dano Cool Cow Refill 350g x 12</v>
      </c>
      <c r="AG892" t="str">
        <v>kemi Minimart-Peak Nig Tray 160g x 24</v>
      </c>
      <c r="AH892">
        <f t="shared" si="40"/>
        <v>1</v>
      </c>
    </row>
    <row r="893" spans="4:34">
      <c r="D893" t="str">
        <v>MistaChoco-One Free Hanger of MistaChoco</v>
      </c>
      <c r="AD893" t="str">
        <v>Daves Supermarket</v>
      </c>
      <c r="AE893" t="str">
        <v>Dano Cool Cow Refill 800g x 12</v>
      </c>
      <c r="AF893" t="str">
        <f t="shared" si="39"/>
        <v>Daves Supermarket-Dano Cool Cow Refill 800g x 12</v>
      </c>
      <c r="AG893" t="str">
        <v>Bola Minimarts-Milo Sachet 20g x 240</v>
      </c>
      <c r="AH893">
        <f t="shared" si="40"/>
        <v>1</v>
      </c>
    </row>
    <row r="894" spans="4:34">
      <c r="D894" t="str">
        <v>Nestle Nigeria Plc-Milo Activ-Go Sachet 400g x 10 + (20g x 10 Free)</v>
      </c>
      <c r="AD894" t="str">
        <v>Daves Supermarket</v>
      </c>
      <c r="AE894" t="str">
        <v>Peak Milk Powder Sachet 14g x 210</v>
      </c>
      <c r="AF894" t="str">
        <f t="shared" si="39"/>
        <v>Daves Supermarket-Peak Milk Powder Sachet 14g x 210</v>
      </c>
      <c r="AG894" t="str">
        <v>Bola Minimarts-Milo Activ-Go Sachet 400g x 10 + (20g x 10 Free)</v>
      </c>
      <c r="AH894">
        <f t="shared" si="40"/>
        <v>1</v>
      </c>
    </row>
    <row r="895" spans="4:34">
      <c r="D895" t="str">
        <v>Arla Foods-Dano Cool Cow Sachet 12g x 260 + 30 Sachet Free</v>
      </c>
      <c r="AD895" t="str">
        <v>Daves Supermarket</v>
      </c>
      <c r="AE895" t="str">
        <v>Milo Refill 200g x 24</v>
      </c>
      <c r="AF895" t="str">
        <f t="shared" si="39"/>
        <v>Daves Supermarket-Milo Refill 200g x 24</v>
      </c>
      <c r="AG895" t="str">
        <v>Bola Minimarts-Dano Cool Cow Sachet 12g x 260 + 30 Sachet Free</v>
      </c>
      <c r="AH895">
        <f t="shared" si="40"/>
        <v>1</v>
      </c>
    </row>
    <row r="896" spans="4:34">
      <c r="D896" t="str">
        <v>Dangote-Dangote Granulated Sugar 500g</v>
      </c>
      <c r="AD896" t="str">
        <v>Morfas Minimart</v>
      </c>
      <c r="AE896" t="str">
        <v>Hollandia Evap Slim 120g x 24</v>
      </c>
      <c r="AF896" t="str">
        <f t="shared" si="39"/>
        <v>Morfas Minimart-Hollandia Evap Slim 120g x 24</v>
      </c>
      <c r="AG896" t="str">
        <v>smine me Minimart-Dano Cool Cow Sachet 12g x 260 + 30 Sachet Free</v>
      </c>
      <c r="AH896">
        <f t="shared" si="40"/>
        <v>2</v>
      </c>
    </row>
    <row r="897" spans="4:34">
      <c r="D897" t="str">
        <v>Chi Nigeria Limited-HOLLANDIA EVAP MILK 190G x 24</v>
      </c>
      <c r="AD897" t="str">
        <v>N &amp; K Varieties Minimart</v>
      </c>
      <c r="AE897" t="str">
        <v>Peak Milk Powder Sachet 14g x 210</v>
      </c>
      <c r="AF897" t="str">
        <f t="shared" si="39"/>
        <v>N &amp; K Varieties Minimart-Peak Milk Powder Sachet 14g x 210</v>
      </c>
      <c r="AG897" t="str">
        <v>smine me Minimart-Peak Milk Powder Sachet 14g x 210</v>
      </c>
      <c r="AH897">
        <f t="shared" si="40"/>
        <v>2</v>
      </c>
    </row>
    <row r="898" spans="4:34">
      <c r="D898" t="str">
        <v>FrieslandCampina WAMCO Nigeria-THREE CROWN EVAP TRAY 24 X 170G</v>
      </c>
      <c r="AD898" t="str">
        <v>Ty Minimart</v>
      </c>
      <c r="AE898" t="str">
        <v>Hollandia Evap Slim 120g x 24</v>
      </c>
      <c r="AF898" t="str">
        <f t="shared" si="39"/>
        <v>Ty Minimart-Hollandia Evap Slim 120g x 24</v>
      </c>
      <c r="AG898" t="str">
        <v>smine me Minimart-Milo Sachet 20g x 240</v>
      </c>
      <c r="AH898">
        <f t="shared" si="40"/>
        <v>1</v>
      </c>
    </row>
    <row r="899" spans="4:34">
      <c r="D899" t="str">
        <v>FrieslandCampina WAMCO Nigeria-Peak Nig Tray 170g x 48</v>
      </c>
      <c r="AD899" t="str">
        <v>Ty Minimart</v>
      </c>
      <c r="AE899" t="str">
        <v>Hollandia Evap Slim 190g x 24</v>
      </c>
      <c r="AF899" t="str">
        <f t="shared" si="39"/>
        <v>Ty Minimart-Hollandia Evap Slim 190g x 24</v>
      </c>
      <c r="AG899" t="str">
        <v>Brasq-Dano Cool Cow Refill 350g x 12</v>
      </c>
      <c r="AH899">
        <f t="shared" si="40"/>
        <v>2</v>
      </c>
    </row>
    <row r="900" spans="4:34">
      <c r="D900" t="str">
        <v>FrieslandCampina WAMCO Nigeria-Peak Milk Powder Sachet 14g x 210</v>
      </c>
      <c r="AD900" t="str">
        <v>Ty Minimart</v>
      </c>
      <c r="AE900" t="str">
        <v>Dano Cool Cow Sachet 12g x 260 + 30 Sachet Free</v>
      </c>
      <c r="AF900" t="str">
        <f t="shared" si="39"/>
        <v>Ty Minimart-Dano Cool Cow Sachet 12g x 260 + 30 Sachet Free</v>
      </c>
      <c r="AG900" t="str">
        <v>Brasq-Cadbury Bournvita Refill 500g x 12</v>
      </c>
      <c r="AH900">
        <f t="shared" si="40"/>
        <v>1</v>
      </c>
    </row>
    <row r="901" spans="4:34">
      <c r="D901" t="str">
        <v>Arla Foods-Dano Cool Cow Sachet 12g x 260 + 30 Sachet Free</v>
      </c>
      <c r="AD901" t="str">
        <v>Ty Minimart</v>
      </c>
      <c r="AE901" t="str">
        <v>Milo Activ-Go Sachet 400g x 10 + (20g x 10 Free)</v>
      </c>
      <c r="AF901" t="str">
        <f t="shared" si="39"/>
        <v>Ty Minimart-Milo Activ-Go Sachet 400g x 10 + (20g x 10 Free)</v>
      </c>
      <c r="AG901" t="str">
        <v>Jummy k Minimart-Peak Milk Powder Sachet 14g x 210</v>
      </c>
      <c r="AH901">
        <f t="shared" si="40"/>
        <v>3</v>
      </c>
    </row>
    <row r="902" spans="4:34">
      <c r="D902" t="str">
        <v>Promasidor-Cowbell Coffee 20g Sachet x 200</v>
      </c>
      <c r="AD902" t="str">
        <v>Iya Laje</v>
      </c>
      <c r="AE902" t="str">
        <v>MistaChoco and Sistachoco Promo Pack 15g x 50</v>
      </c>
      <c r="AF902" t="str">
        <f t="shared" si="39"/>
        <v>Iya Laje-MistaChoco and Sistachoco Promo Pack 15g x 50</v>
      </c>
      <c r="AG902" t="str">
        <v>Dream Minimart-Milo Sachet 20g x 240</v>
      </c>
      <c r="AH902">
        <f t="shared" si="40"/>
        <v>1</v>
      </c>
    </row>
    <row r="903" spans="4:34">
      <c r="D903" t="str">
        <v>Promasidor-Cowbell Chocolate Sachet 20g x 26 x 10</v>
      </c>
      <c r="AD903" t="str">
        <v>Iya Laje</v>
      </c>
      <c r="AE903" t="str">
        <v>One Free Hanger of MistaChoco</v>
      </c>
      <c r="AF903" t="str">
        <f t="shared" ref="AF903:AF966" si="41">AD903 &amp; "-" &amp; AE903</f>
        <v>Iya Laje-One Free Hanger of MistaChoco</v>
      </c>
      <c r="AG903" t="str">
        <v>AJ Minimart-Blue Band Spread For Bread 250g x 24</v>
      </c>
      <c r="AH903">
        <f t="shared" ref="AH903:AH966" si="42">COUNTIF($AF$6:$AF$2051,AG903)</f>
        <v>1</v>
      </c>
    </row>
    <row r="904" spans="4:34">
      <c r="D904" t="str">
        <v>Arla Foods-Dano Cool Cow Refill 350g x 12</v>
      </c>
      <c r="AD904" t="str">
        <v>kemi Minimart</v>
      </c>
      <c r="AE904" t="str">
        <v>Peak Milk Powder Sachet 14g x 210</v>
      </c>
      <c r="AF904" t="str">
        <f t="shared" si="41"/>
        <v>kemi Minimart-Peak Milk Powder Sachet 14g x 210</v>
      </c>
      <c r="AG904" t="str">
        <v>AJ Minimart-Dano Cool Cow Sachet 12g x 260 + 30 Sachet Free</v>
      </c>
      <c r="AH904">
        <f t="shared" si="42"/>
        <v>2</v>
      </c>
    </row>
    <row r="905" spans="4:34">
      <c r="D905" t="str">
        <v>Arla Foods-Dano Cool Cow Refill 800g x 12</v>
      </c>
      <c r="AD905" t="str">
        <v>kemi Minimart</v>
      </c>
      <c r="AE905" t="str">
        <v>Golden Morn 50g x100</v>
      </c>
      <c r="AF905" t="str">
        <f t="shared" si="41"/>
        <v>kemi Minimart-Golden Morn 50g x100</v>
      </c>
      <c r="AG905" t="str">
        <v>Abdul rahamon Minimart-Dano Cool Cow Sachet 12g x 260 + 30 Sachet Free</v>
      </c>
      <c r="AH905">
        <f t="shared" si="42"/>
        <v>1</v>
      </c>
    </row>
    <row r="906" spans="4:34">
      <c r="D906" t="str">
        <v>FrieslandCampina WAMCO Nigeria-Peak Milk Powder Sachet 14g x 210</v>
      </c>
      <c r="AD906" t="str">
        <v>kemi Minimart</v>
      </c>
      <c r="AE906" t="str">
        <v>Dano Cool Cow Sachet 12g x 260 + 30 Sachet Free</v>
      </c>
      <c r="AF906" t="str">
        <f t="shared" si="41"/>
        <v>kemi Minimart-Dano Cool Cow Sachet 12g x 260 + 30 Sachet Free</v>
      </c>
      <c r="AG906" t="str">
        <v>Triple J-THREE CROWN EVAP TRAY 24 X 170G</v>
      </c>
      <c r="AH906">
        <f t="shared" si="42"/>
        <v>1</v>
      </c>
    </row>
    <row r="907" spans="4:34">
      <c r="D907" t="str">
        <v>Nestle Nigeria Plc-Milo Refill 200g x 24</v>
      </c>
      <c r="AD907" t="str">
        <v>kemi Minimart</v>
      </c>
      <c r="AE907" t="str">
        <v>Cowbell Coffee 20g Sachet x 200</v>
      </c>
      <c r="AF907" t="str">
        <f t="shared" si="41"/>
        <v>kemi Minimart-Cowbell Coffee 20g Sachet x 200</v>
      </c>
      <c r="AG907" t="str">
        <v>Triple J-Blue Band Spread For Bread 250g x 24</v>
      </c>
      <c r="AH907">
        <f t="shared" si="42"/>
        <v>1</v>
      </c>
    </row>
    <row r="908" spans="4:34">
      <c r="D908" t="str">
        <v>Chi Nigeria Limited-Hollandia Evap Slim 120g x 24</v>
      </c>
      <c r="AD908" t="str">
        <v>Suncomm Minimarts</v>
      </c>
      <c r="AE908" t="str">
        <v>Hollandia Evap Slim 120g x 24</v>
      </c>
      <c r="AF908" t="str">
        <f t="shared" si="41"/>
        <v>Suncomm Minimarts-Hollandia Evap Slim 120g x 24</v>
      </c>
      <c r="AG908" t="str">
        <v>ogba-Cowbell Coffee 20g Sachet x 200</v>
      </c>
      <c r="AH908">
        <f t="shared" si="42"/>
        <v>1</v>
      </c>
    </row>
    <row r="909" spans="4:34">
      <c r="D909" t="str">
        <v>FrieslandCampina WAMCO Nigeria-Peak Milk Powder Sachet 14g x 210</v>
      </c>
      <c r="AD909" t="str">
        <v>PASCA MinimartS</v>
      </c>
      <c r="AE909" t="str">
        <v>Golden Morn 50g x100</v>
      </c>
      <c r="AF909" t="str">
        <f t="shared" si="41"/>
        <v>PASCA MinimartS-Golden Morn 50g x100</v>
      </c>
      <c r="AG909" t="str">
        <v>Uche Best Minimart-Milo Activ-Go Sachet 400g x 10 + (20g x 10 Free)</v>
      </c>
      <c r="AH909">
        <f t="shared" si="42"/>
        <v>1</v>
      </c>
    </row>
    <row r="910" spans="4:34">
      <c r="D910" t="str">
        <v>Chi Nigeria Limited-Hollandia Evap Slim 120g x 24</v>
      </c>
      <c r="AD910" t="str">
        <v>PASCA MinimartS</v>
      </c>
      <c r="AE910" t="str">
        <v>HOLLANDIA EVAP MILK 190G x 24</v>
      </c>
      <c r="AF910" t="str">
        <f t="shared" si="41"/>
        <v>PASCA MinimartS-HOLLANDIA EVAP MILK 190G x 24</v>
      </c>
      <c r="AG910" t="str">
        <v>Peace Minimarts-Dano Cool Cow Sachet 12g x 260 + 30 Sachet Free</v>
      </c>
      <c r="AH910">
        <f t="shared" si="42"/>
        <v>1</v>
      </c>
    </row>
    <row r="911" spans="4:34">
      <c r="D911" t="str">
        <v>Chi Nigeria Limited-Hollandia Evap Slim 190g x 24</v>
      </c>
      <c r="AD911" t="str">
        <v>PASCA MinimartS</v>
      </c>
      <c r="AE911" t="str">
        <v>HOLLANDIA EVAP MILK 50ML x 48</v>
      </c>
      <c r="AF911" t="str">
        <f t="shared" si="41"/>
        <v>PASCA MinimartS-HOLLANDIA EVAP MILK 50ML x 48</v>
      </c>
      <c r="AG911" t="str">
        <v>Marswell Minimart-Milo Activ-Go Sachet 400g x 10 + (20g x 10 Free)</v>
      </c>
      <c r="AH911">
        <f t="shared" si="42"/>
        <v>1</v>
      </c>
    </row>
    <row r="912" spans="4:34">
      <c r="D912" t="str">
        <v>Arla Foods-Dano Cool Cow Sachet 12g x 260 + 30 Sachet Free</v>
      </c>
      <c r="AD912" t="str">
        <v>PASCA MinimartS</v>
      </c>
      <c r="AE912" t="str">
        <v>THREE CROWN EVAP TRAY 24 X 170G</v>
      </c>
      <c r="AF912" t="str">
        <f t="shared" si="41"/>
        <v>PASCA MinimartS-THREE CROWN EVAP TRAY 24 X 170G</v>
      </c>
      <c r="AG912" t="str">
        <v>Marswell Minimart-Milo Sachet 20g x 240</v>
      </c>
      <c r="AH912">
        <f t="shared" si="42"/>
        <v>1</v>
      </c>
    </row>
    <row r="913" spans="4:34">
      <c r="D913" t="str">
        <v>Nestle Nigeria Plc-Milo Activ-Go Sachet 400g x 10 + (20g x 10 Free)</v>
      </c>
      <c r="AD913" t="str">
        <v>PASCA MinimartS</v>
      </c>
      <c r="AE913" t="str">
        <v>Peak Evap Filled 160g x 24</v>
      </c>
      <c r="AF913" t="str">
        <f t="shared" si="41"/>
        <v>PASCA MinimartS-Peak Evap Filled 160g x 24</v>
      </c>
      <c r="AG913" t="str">
        <v>Marswell Minimart-Milo Activ-Go Sachet (800g + 100g Free) x 6</v>
      </c>
      <c r="AH913">
        <f t="shared" si="42"/>
        <v>1</v>
      </c>
    </row>
    <row r="914" spans="4:34">
      <c r="D914" t="str">
        <v>MistaChoco-MistaChoco and Sistachoco Promo Pack 15g x 50</v>
      </c>
      <c r="AD914" t="str">
        <v>Destiny Minimart</v>
      </c>
      <c r="AE914" t="str">
        <v>MistaChoco and Sistachoco Promo Pack 15g x 50</v>
      </c>
      <c r="AF914" t="str">
        <f t="shared" si="41"/>
        <v>Destiny Minimart-MistaChoco and Sistachoco Promo Pack 15g x 50</v>
      </c>
      <c r="AG914" t="str">
        <v>Than-all Minimart-Dano Cool Cow Refill 350g x 12</v>
      </c>
      <c r="AH914">
        <f t="shared" si="42"/>
        <v>1</v>
      </c>
    </row>
    <row r="915" spans="4:34">
      <c r="D915" t="str">
        <v>MistaChoco-One Free Hanger of MistaChoco</v>
      </c>
      <c r="AD915" t="str">
        <v>Destiny Minimart</v>
      </c>
      <c r="AE915" t="str">
        <v>One Free Hanger of MistaChoco</v>
      </c>
      <c r="AF915" t="str">
        <f t="shared" si="41"/>
        <v>Destiny Minimart-One Free Hanger of MistaChoco</v>
      </c>
      <c r="AG915" t="str">
        <v>Than-all Minimart-Milo Activ-Go Sachet 400g x 10 + (20g x 10 Free)</v>
      </c>
      <c r="AH915">
        <f t="shared" si="42"/>
        <v>1</v>
      </c>
    </row>
    <row r="916" spans="4:34">
      <c r="D916" t="str">
        <v>FrieslandCampina WAMCO Nigeria-Peak Milk Powder Sachet 14g x 210</v>
      </c>
      <c r="AD916" t="str">
        <v>fabulous foods</v>
      </c>
      <c r="AE916" t="str">
        <v>Golden Morn 50g x100</v>
      </c>
      <c r="AF916" t="str">
        <f t="shared" si="41"/>
        <v>fabulous foods-Golden Morn 50g x100</v>
      </c>
      <c r="AG916" t="str">
        <v>Gods Minimart-Hollandia Evap Slim 120g x 24</v>
      </c>
      <c r="AH916">
        <f t="shared" si="42"/>
        <v>1</v>
      </c>
    </row>
    <row r="917" spans="4:34">
      <c r="D917" t="str">
        <v>Nestle Nigeria Plc-Golden Morn 50g x100</v>
      </c>
      <c r="AD917" t="str">
        <v>fabulous foods</v>
      </c>
      <c r="AE917" t="str">
        <v>Nestle Golden Morn 900g</v>
      </c>
      <c r="AF917" t="str">
        <f t="shared" si="41"/>
        <v>fabulous foods-Nestle Golden Morn 900g</v>
      </c>
      <c r="AG917" t="str">
        <v>Josu Minimart-Nasco Cornflakes Original Sachet 30g x 36</v>
      </c>
      <c r="AH917">
        <f t="shared" si="42"/>
        <v>1</v>
      </c>
    </row>
    <row r="918" spans="4:34">
      <c r="D918" t="str">
        <v>Arla Foods-Dano Cool Cow Sachet 12g x 260 + 30 Sachet Free</v>
      </c>
      <c r="AD918" t="str">
        <v>fabulous foods</v>
      </c>
      <c r="AE918" t="str">
        <v>Nestle Golden Morn 450g x 12</v>
      </c>
      <c r="AF918" t="str">
        <f t="shared" si="41"/>
        <v>fabulous foods-Nestle Golden Morn 450g x 12</v>
      </c>
      <c r="AG918" t="str">
        <v>Josu Minimart-Nibit Mini Snacks Milky Cookies 60g x 72</v>
      </c>
      <c r="AH918">
        <f t="shared" si="42"/>
        <v>1</v>
      </c>
    </row>
    <row r="919" spans="4:34">
      <c r="D919" t="str">
        <v>Promasidor-Cowbell Coffee 20g Sachet x 200</v>
      </c>
      <c r="AD919" t="str">
        <v>Kane Parker 2</v>
      </c>
      <c r="AE919" t="str">
        <v>Hollandia Evap Slim 120g x 24</v>
      </c>
      <c r="AF919" t="str">
        <f t="shared" si="41"/>
        <v>Kane Parker 2-Hollandia Evap Slim 120g x 24</v>
      </c>
      <c r="AG919" t="str">
        <v>Josu Minimart-Milo Sachet 20g x 240</v>
      </c>
      <c r="AH919">
        <f t="shared" si="42"/>
        <v>1</v>
      </c>
    </row>
    <row r="920" spans="4:34">
      <c r="D920" t="str">
        <v>Chi Nigeria Limited-Hollandia Evap Slim 120g x 24</v>
      </c>
      <c r="AD920" t="str">
        <v>Oludayo Minimarts</v>
      </c>
      <c r="AE920" t="str">
        <v>Dano Cool Cow Sachet 12g x 260 + 30 Sachet Free</v>
      </c>
      <c r="AF920" t="str">
        <f t="shared" si="41"/>
        <v>Oludayo Minimarts-Dano Cool Cow Sachet 12g x 260 + 30 Sachet Free</v>
      </c>
      <c r="AG920" t="str">
        <v>Josu Minimart-Dano Cool Cow Sachet 12g x 260 + 30 Sachet Free</v>
      </c>
      <c r="AH920">
        <f t="shared" si="42"/>
        <v>1</v>
      </c>
    </row>
    <row r="921" spans="4:34">
      <c r="D921" t="str">
        <v>Nestle Nigeria Plc-Golden Morn 50g x100</v>
      </c>
      <c r="AD921" t="str">
        <v>Oludayo Minimarts</v>
      </c>
      <c r="AE921" t="str">
        <v>Dano Cool Cow Refill 350g x 12</v>
      </c>
      <c r="AF921" t="str">
        <f t="shared" si="41"/>
        <v>Oludayo Minimarts-Dano Cool Cow Refill 350g x 12</v>
      </c>
      <c r="AG921" t="str">
        <v>Iyawo Minimart-Hollandia Evap Slim 120g x 24</v>
      </c>
      <c r="AH921">
        <f t="shared" si="42"/>
        <v>1</v>
      </c>
    </row>
    <row r="922" spans="4:34">
      <c r="D922" t="str">
        <v>Chi Nigeria Limited-HOLLANDIA EVAP MILK 190G x 24</v>
      </c>
      <c r="AD922" t="str">
        <v>Oludayo Minimarts</v>
      </c>
      <c r="AE922" t="str">
        <v>HOLLANDIA EVAP MILK 50ML x 48</v>
      </c>
      <c r="AF922" t="str">
        <f t="shared" si="41"/>
        <v>Oludayo Minimarts-HOLLANDIA EVAP MILK 50ML x 48</v>
      </c>
      <c r="AG922" t="str">
        <v>Sariki Minimart-Dano Cool Cow Refill 350g x 12</v>
      </c>
      <c r="AH922">
        <f t="shared" si="42"/>
        <v>1</v>
      </c>
    </row>
    <row r="923" spans="4:34">
      <c r="D923" t="str">
        <v>Chi Nigeria Limited-HOLLANDIA EVAP MILK 50ML x 48</v>
      </c>
      <c r="AD923" t="str">
        <v>Ty Minimart</v>
      </c>
      <c r="AE923" t="str">
        <v>Nasco Cornflakes Original Sachet 30g x 36</v>
      </c>
      <c r="AF923" t="str">
        <f t="shared" si="41"/>
        <v>Ty Minimart-Nasco Cornflakes Original Sachet 30g x 36</v>
      </c>
      <c r="AG923" t="str">
        <v>Sariki Minimart-Milo Activ-Go Sachet 400g x 10 + (20g x 10 Free)</v>
      </c>
      <c r="AH923">
        <f t="shared" si="42"/>
        <v>1</v>
      </c>
    </row>
    <row r="924" spans="4:34">
      <c r="D924" t="str">
        <v>FrieslandCampina WAMCO Nigeria-THREE CROWN EVAP TRAY 24 X 170G</v>
      </c>
      <c r="AD924" t="str">
        <v>Ty Minimart</v>
      </c>
      <c r="AE924" t="str">
        <v>DANO FULL CREAM 12 X 350G</v>
      </c>
      <c r="AF924" t="str">
        <f t="shared" si="41"/>
        <v>Ty Minimart-DANO FULL CREAM 12 X 350G</v>
      </c>
      <c r="AG924" t="str">
        <v>Sariki Minimart-Milo Refill 200g x 24</v>
      </c>
      <c r="AH924">
        <f t="shared" si="42"/>
        <v>1</v>
      </c>
    </row>
    <row r="925" spans="4:34">
      <c r="D925" t="str">
        <v>FrieslandCampina WAMCO Nigeria-Peak Evap Filled 160g x 24</v>
      </c>
      <c r="AD925" t="str">
        <v>Ty Minimart</v>
      </c>
      <c r="AE925" t="str">
        <v>Dano Cool Cow Refill 350g x 12</v>
      </c>
      <c r="AF925" t="str">
        <f t="shared" si="41"/>
        <v>Ty Minimart-Dano Cool Cow Refill 350g x 12</v>
      </c>
      <c r="AG925" t="str">
        <v>olafaz Minimart-Hollandia Evap Slim 120g x 24</v>
      </c>
      <c r="AH925">
        <f t="shared" si="42"/>
        <v>1</v>
      </c>
    </row>
    <row r="926" spans="4:34">
      <c r="D926" t="str">
        <v>MistaChoco-MistaChoco and Sistachoco Promo Pack 15g x 50</v>
      </c>
      <c r="AD926" t="str">
        <v>Ty Minimart</v>
      </c>
      <c r="AE926" t="str">
        <v>Three Crowns Instant Filled Milk Powder Sachet 320g x 12</v>
      </c>
      <c r="AF926" t="str">
        <f t="shared" si="41"/>
        <v>Ty Minimart-Three Crowns Instant Filled Milk Powder Sachet 320g x 12</v>
      </c>
      <c r="AG926" t="str">
        <v>Majemu Oluwa Minimarts-Dangote Granulated Sugar 500g</v>
      </c>
      <c r="AH926">
        <f t="shared" si="42"/>
        <v>1</v>
      </c>
    </row>
    <row r="927" spans="4:34">
      <c r="D927" t="str">
        <v>MistaChoco-One Free Hanger of MistaChoco</v>
      </c>
      <c r="AD927" t="str">
        <v>So Good Minimart</v>
      </c>
      <c r="AE927" t="str">
        <v>MistaChoco and Sistachoco Promo Pack 15g x 50</v>
      </c>
      <c r="AF927" t="str">
        <f t="shared" si="41"/>
        <v>So Good Minimart-MistaChoco and Sistachoco Promo Pack 15g x 50</v>
      </c>
      <c r="AG927" t="str">
        <v>Majemu Oluwa Minimarts-Dano Cool Cow Sachet 12g x 260 + 30 Sachet Free</v>
      </c>
      <c r="AH927">
        <f t="shared" si="42"/>
        <v>1</v>
      </c>
    </row>
    <row r="928" spans="4:34">
      <c r="D928" t="str">
        <v>Nestle Nigeria Plc-Golden Morn 50g x100</v>
      </c>
      <c r="AD928" t="str">
        <v>So Good Minimart</v>
      </c>
      <c r="AE928" t="str">
        <v>One Free Hanger of MistaChoco</v>
      </c>
      <c r="AF928" t="str">
        <f t="shared" si="41"/>
        <v>So Good Minimart-One Free Hanger of MistaChoco</v>
      </c>
      <c r="AG928" t="str">
        <v>Golden Era Minimart-Milo 12 x 500g Tin</v>
      </c>
      <c r="AH928">
        <f t="shared" si="42"/>
        <v>1</v>
      </c>
    </row>
    <row r="929" spans="4:34">
      <c r="D929" t="str">
        <v>Nestle Nigeria Plc-Nestle Golden Morn 900g</v>
      </c>
      <c r="AD929" t="str">
        <v>So Good Minimart</v>
      </c>
      <c r="AE929" t="str">
        <v>Milo Activ-Go Sachet 400g x 10 + (20g x 10 Free)</v>
      </c>
      <c r="AF929" t="str">
        <f t="shared" si="41"/>
        <v>So Good Minimart-Milo Activ-Go Sachet 400g x 10 + (20g x 10 Free)</v>
      </c>
      <c r="AG929" t="str">
        <v>Golden Era Minimart-Milo Activ-Go Sachet 400g x 10 + (20g x 10 Free)</v>
      </c>
      <c r="AH929">
        <f t="shared" si="42"/>
        <v>1</v>
      </c>
    </row>
    <row r="930" spans="4:34">
      <c r="D930" t="str">
        <v>Nestle Nigeria Plc-Nestle Golden Morn 450g x 12</v>
      </c>
      <c r="AD930" t="str">
        <v>ogba</v>
      </c>
      <c r="AE930" t="str">
        <v>Milo Activ-Go Sachet 400g x 10 + (20g x 10 Free)</v>
      </c>
      <c r="AF930" t="str">
        <f t="shared" si="41"/>
        <v>ogba-Milo Activ-Go Sachet 400g x 10 + (20g x 10 Free)</v>
      </c>
      <c r="AG930" t="str">
        <v>Golden Era Minimart-THREE CROWN EVAP TRAY 24 X 170G</v>
      </c>
      <c r="AH930">
        <f t="shared" si="42"/>
        <v>1</v>
      </c>
    </row>
    <row r="931" spans="4:34">
      <c r="D931" t="str">
        <v>Chi Nigeria Limited-Hollandia Evap Slim 120g x 24</v>
      </c>
      <c r="AD931" t="str">
        <v>ogba</v>
      </c>
      <c r="AE931" t="str">
        <v>Milo Sachet 20g x 240</v>
      </c>
      <c r="AF931" t="str">
        <f t="shared" si="41"/>
        <v>ogba-Milo Sachet 20g x 240</v>
      </c>
      <c r="AG931" t="str">
        <v>Guideright SuperMinimart-Dano Cool Cow Refill 350g x 12</v>
      </c>
      <c r="AH931">
        <f t="shared" si="42"/>
        <v>2</v>
      </c>
    </row>
    <row r="932" spans="4:34">
      <c r="D932" t="str">
        <v>Arla Foods-Dano Cool Cow Sachet 12g x 260 + 30 Sachet Free</v>
      </c>
      <c r="AD932" t="str">
        <v>ogba</v>
      </c>
      <c r="AE932" t="str">
        <v>Dano Cool Cow Refill 350g x 12</v>
      </c>
      <c r="AF932" t="str">
        <f t="shared" si="41"/>
        <v>ogba-Dano Cool Cow Refill 350g x 12</v>
      </c>
      <c r="AG932" t="str">
        <v>Guideright SuperMinimart-Nestle Golden Morn 450g x 12</v>
      </c>
      <c r="AH932">
        <f t="shared" si="42"/>
        <v>2</v>
      </c>
    </row>
    <row r="933" spans="4:34">
      <c r="D933" t="str">
        <v>Arla Foods-Dano Cool Cow Refill 350g x 12</v>
      </c>
      <c r="AD933" t="str">
        <v>ogba</v>
      </c>
      <c r="AE933" t="str">
        <v>Three Crowns Instant Filled Milk Powder Sachet 320g x 12</v>
      </c>
      <c r="AF933" t="str">
        <f t="shared" si="41"/>
        <v>ogba-Three Crowns Instant Filled Milk Powder Sachet 320g x 12</v>
      </c>
      <c r="AG933" t="str">
        <v>Guideright SuperMinimart-Milo 1kg x 6 Tin</v>
      </c>
      <c r="AH933">
        <f t="shared" si="42"/>
        <v>2</v>
      </c>
    </row>
    <row r="934" spans="4:34">
      <c r="D934" t="str">
        <v>Chi Nigeria Limited-HOLLANDIA EVAP MILK 50ML x 48</v>
      </c>
      <c r="AD934" t="str">
        <v>Morfas Minimart</v>
      </c>
      <c r="AE934" t="str">
        <v>Nasco Cornflakes Original Sachet 30g x 36</v>
      </c>
      <c r="AF934" t="str">
        <f t="shared" si="41"/>
        <v>Morfas Minimart-Nasco Cornflakes Original Sachet 30g x 36</v>
      </c>
      <c r="AG934" t="str">
        <v>Ty Minimart-Nestle Golden Morn 450g x 12</v>
      </c>
      <c r="AH934">
        <f t="shared" si="42"/>
        <v>1</v>
      </c>
    </row>
    <row r="935" spans="4:34">
      <c r="D935" t="str">
        <v>Nasco-Nasco Cornflakes Original Sachet 30g x 36</v>
      </c>
      <c r="AD935" t="str">
        <v>Iya Adura</v>
      </c>
      <c r="AE935" t="str">
        <v>Milo Activ-Go Sachet 400g x 10 + (20g x 10 Free)</v>
      </c>
      <c r="AF935" t="str">
        <f t="shared" si="41"/>
        <v>Iya Adura-Milo Activ-Go Sachet 400g x 10 + (20g x 10 Free)</v>
      </c>
      <c r="AG935" t="str">
        <v>Amazing Grace Minimarts-Cadbury Bournvita Sachet 20g x 200</v>
      </c>
      <c r="AH935">
        <f t="shared" si="42"/>
        <v>1</v>
      </c>
    </row>
    <row r="936" spans="4:34">
      <c r="D936" t="str">
        <v>Arla Foods-DANO FULL CREAM 12 X 350G</v>
      </c>
      <c r="AD936" t="str">
        <v>Alhaja</v>
      </c>
      <c r="AE936" t="str">
        <v>Nibit Mini Snacks Chocolate Cookies 60g x 72</v>
      </c>
      <c r="AF936" t="str">
        <f t="shared" si="41"/>
        <v>Alhaja-Nibit Mini Snacks Chocolate Cookies 60g x 72</v>
      </c>
      <c r="AG936" t="str">
        <v>Alh. Aliyu Provision Minimart-Dano Cool Cow Sachet 12g x 260 + 30 Sachet Free</v>
      </c>
      <c r="AH936">
        <f t="shared" si="42"/>
        <v>1</v>
      </c>
    </row>
    <row r="937" spans="4:34">
      <c r="D937" t="str">
        <v>Arla Foods-Dano Cool Cow Refill 350g x 12</v>
      </c>
      <c r="AD937" t="str">
        <v>Alhaja</v>
      </c>
      <c r="AE937" t="str">
        <v>Nibit Mini Snacks Milky Cookies 60g x 72</v>
      </c>
      <c r="AF937" t="str">
        <f t="shared" si="41"/>
        <v>Alhaja-Nibit Mini Snacks Milky Cookies 60g x 72</v>
      </c>
      <c r="AG937" t="str">
        <v>Alh. Aliyu Provision Minimart-Hollandia Evap Slim 120g x 24</v>
      </c>
      <c r="AH937">
        <f t="shared" si="42"/>
        <v>1</v>
      </c>
    </row>
    <row r="938" spans="4:34">
      <c r="D938" t="str">
        <v>FrieslandCampina WAMCO Nigeria-Three Crowns Instant Filled Milk Powder Sachet 320g x 12</v>
      </c>
      <c r="AD938" t="str">
        <v>Daves Supermarket</v>
      </c>
      <c r="AE938" t="str">
        <v>Milo Activ-Go Sachet 400g x 10 + (20g x 10 Free)</v>
      </c>
      <c r="AF938" t="str">
        <f t="shared" si="41"/>
        <v>Daves Supermarket-Milo Activ-Go Sachet 400g x 10 + (20g x 10 Free)</v>
      </c>
      <c r="AG938" t="str">
        <v>Alh. Aliyu Provision Minimart-Cadbury Bournvita Sachet 20g x 200</v>
      </c>
      <c r="AH938">
        <f t="shared" si="42"/>
        <v>1</v>
      </c>
    </row>
    <row r="939" spans="4:34">
      <c r="D939" t="str">
        <v>MistaChoco-MistaChoco and Sistachoco Promo Pack 15g x 50</v>
      </c>
      <c r="AD939" t="str">
        <v>Daves Supermarket</v>
      </c>
      <c r="AE939" t="str">
        <v>Dano Cool Cow Refill 800g x 12</v>
      </c>
      <c r="AF939" t="str">
        <f t="shared" si="41"/>
        <v>Daves Supermarket-Dano Cool Cow Refill 800g x 12</v>
      </c>
      <c r="AG939" t="str">
        <v>Brasq-Peak Nig Tray 160g x 24</v>
      </c>
      <c r="AH939">
        <f t="shared" si="42"/>
        <v>1</v>
      </c>
    </row>
    <row r="940" spans="4:34">
      <c r="D940" t="str">
        <v>MistaChoco-One Free Hanger of MistaChoco</v>
      </c>
      <c r="AD940" t="str">
        <v>Daves Supermarket</v>
      </c>
      <c r="AE940" t="str">
        <v>THREE CROWN EVAP TRAY 24 X 170G</v>
      </c>
      <c r="AF940" t="str">
        <f t="shared" si="41"/>
        <v>Daves Supermarket-THREE CROWN EVAP TRAY 24 X 170G</v>
      </c>
      <c r="AG940" t="str">
        <v>Madam Baki Minimarts-THREE CROWN EVAP TRAY 24 X 170G</v>
      </c>
      <c r="AH940">
        <f t="shared" si="42"/>
        <v>1</v>
      </c>
    </row>
    <row r="941" spans="4:34">
      <c r="D941" t="str">
        <v>Nestle Nigeria Plc-Milo Activ-Go Sachet 400g x 10 + (20g x 10 Free)</v>
      </c>
      <c r="AD941" t="str">
        <v>Daves Supermarket</v>
      </c>
      <c r="AE941" t="str">
        <v>Peak Nig Tray 160g x 24</v>
      </c>
      <c r="AF941" t="str">
        <f t="shared" si="41"/>
        <v>Daves Supermarket-Peak Nig Tray 160g x 24</v>
      </c>
      <c r="AG941" t="str">
        <v>Madam Baki Minimarts-Dano Cool Cow Sachet 12g x 260 + 30 Sachet Free</v>
      </c>
      <c r="AH941">
        <f t="shared" si="42"/>
        <v>1</v>
      </c>
    </row>
    <row r="942" spans="4:34">
      <c r="D942" t="str">
        <v>Nestle Nigeria Plc-Milo Activ-Go Sachet 400g x 10 + (20g x 10 Free)</v>
      </c>
      <c r="AD942" t="str">
        <v>Amazing Grace Minimarts</v>
      </c>
      <c r="AE942" t="str">
        <v>Dano Cool Cow Sachet 12g x 260 + 30 Sachet Free</v>
      </c>
      <c r="AF942" t="str">
        <f t="shared" si="41"/>
        <v>Amazing Grace Minimarts-Dano Cool Cow Sachet 12g x 260 + 30 Sachet Free</v>
      </c>
      <c r="AG942" t="str">
        <v>Madam Baki Minimarts-Cadbury Bournvita Sachet 20g x 200</v>
      </c>
      <c r="AH942">
        <f t="shared" si="42"/>
        <v>1</v>
      </c>
    </row>
    <row r="943" spans="4:34">
      <c r="D943" t="str">
        <v>Nestle Nigeria Plc-Milo Sachet 20g x 240</v>
      </c>
      <c r="AD943" t="str">
        <v>Madam Wisdom Minimart</v>
      </c>
      <c r="AE943" t="str">
        <v>Milo Sachet 20g x 240</v>
      </c>
      <c r="AF943" t="str">
        <f t="shared" si="41"/>
        <v>Madam Wisdom Minimart-Milo Sachet 20g x 240</v>
      </c>
      <c r="AG943" t="str">
        <v>Sweet  Gift  Shop-Milo Activ-Go Sachet 400g x 10 + (20g x 10 Free)</v>
      </c>
      <c r="AH943">
        <f t="shared" si="42"/>
        <v>1</v>
      </c>
    </row>
    <row r="944" spans="4:34">
      <c r="D944" t="str">
        <v>Arla Foods-Dano Cool Cow Refill 350g x 12</v>
      </c>
      <c r="AD944" t="str">
        <v>Madam Wisdom Minimart</v>
      </c>
      <c r="AE944" t="str">
        <v>THREE CROWN EVAP TRAY 24 X 170G</v>
      </c>
      <c r="AF944" t="str">
        <f t="shared" si="41"/>
        <v>Madam Wisdom Minimart-THREE CROWN EVAP TRAY 24 X 170G</v>
      </c>
      <c r="AG944" t="str">
        <v>Dedora Minimart-Peak Nig Tray 160g x 24</v>
      </c>
      <c r="AH944">
        <f t="shared" si="42"/>
        <v>1</v>
      </c>
    </row>
    <row r="945" spans="4:34">
      <c r="D945" t="str">
        <v>FrieslandCampina WAMCO Nigeria-Three Crowns Instant Filled Milk Powder Sachet 320g x 12</v>
      </c>
      <c r="AD945" t="str">
        <v>Madam Wisdom Minimart</v>
      </c>
      <c r="AE945" t="str">
        <v>Nasco Cornflakes Original Sachet 30g x 36</v>
      </c>
      <c r="AF945" t="str">
        <f t="shared" si="41"/>
        <v>Madam Wisdom Minimart-Nasco Cornflakes Original Sachet 30g x 36</v>
      </c>
      <c r="AG945" t="str">
        <v>Dedora Minimart-THREE CROWN EVAP TRAY 24 X 170G</v>
      </c>
      <c r="AH945">
        <f t="shared" si="42"/>
        <v>1</v>
      </c>
    </row>
    <row r="946" spans="4:34">
      <c r="D946" t="str">
        <v>Nasco-Nasco Cornflakes Original Sachet 30g x 36</v>
      </c>
      <c r="AD946" t="str">
        <v>Judek Minimarts</v>
      </c>
      <c r="AE946" t="str">
        <v>DANO FULL CREAM 12 X 350G</v>
      </c>
      <c r="AF946" t="str">
        <f t="shared" si="41"/>
        <v>Judek Minimarts-DANO FULL CREAM 12 X 350G</v>
      </c>
      <c r="AG946" t="str">
        <v>Dara Minimart-Peak Milk Powder Sachet 14g x 210</v>
      </c>
      <c r="AH946">
        <f t="shared" si="42"/>
        <v>1</v>
      </c>
    </row>
    <row r="947" spans="4:34">
      <c r="D947" t="str">
        <v>Nestle Nigeria Plc-Milo Activ-Go Sachet 400g x 10 + (20g x 10 Free)</v>
      </c>
      <c r="AD947" t="str">
        <v>Judek Minimarts</v>
      </c>
      <c r="AE947" t="str">
        <v>Dano Cool Cow Sachet 12g x 260 + 30 Sachet Free</v>
      </c>
      <c r="AF947" t="str">
        <f t="shared" si="41"/>
        <v>Judek Minimarts-Dano Cool Cow Sachet 12g x 260 + 30 Sachet Free</v>
      </c>
      <c r="AG947" t="str">
        <v>Chopsytop Minimarts-Milo Sachet 20g x 240</v>
      </c>
      <c r="AH947">
        <f t="shared" si="42"/>
        <v>1</v>
      </c>
    </row>
    <row r="948" spans="4:34">
      <c r="D948" t="str">
        <v>Fastizers Food Confectionery-Nibit Mini Snacks Chocolate Cookies 60g x 72</v>
      </c>
      <c r="AD948" t="str">
        <v>Judek Minimarts</v>
      </c>
      <c r="AE948" t="str">
        <v>MistaChoco and Sistachoco Promo Pack 15g x 50</v>
      </c>
      <c r="AF948" t="str">
        <f t="shared" si="41"/>
        <v>Judek Minimarts-MistaChoco and Sistachoco Promo Pack 15g x 50</v>
      </c>
      <c r="AG948" t="str">
        <v>Chopsytop Minimarts-Peak Milk Powder Sachet 14g x 210</v>
      </c>
      <c r="AH948">
        <f t="shared" si="42"/>
        <v>2</v>
      </c>
    </row>
    <row r="949" spans="4:34">
      <c r="D949" t="str">
        <v>Fastizers Food Confectionery-Nibit Mini Snacks Milky Cookies 60g x 72</v>
      </c>
      <c r="AD949" t="str">
        <v>Judek Minimarts</v>
      </c>
      <c r="AE949" t="str">
        <v>One Free Hanger of MistaChoco</v>
      </c>
      <c r="AF949" t="str">
        <f t="shared" si="41"/>
        <v>Judek Minimarts-One Free Hanger of MistaChoco</v>
      </c>
      <c r="AG949" t="str">
        <v>Dedora Minimart-Cadbury Bournvita Sachet 20g x 200</v>
      </c>
      <c r="AH949">
        <f t="shared" si="42"/>
        <v>1</v>
      </c>
    </row>
    <row r="950" spans="4:34">
      <c r="D950" t="str">
        <v>Nestle Nigeria Plc-Milo Activ-Go Sachet 400g x 10 + (20g x 10 Free)</v>
      </c>
      <c r="AD950" t="str">
        <v>Adazina Minimarts</v>
      </c>
      <c r="AE950" t="str">
        <v>Dano Cool Cow Refill 350g x 12</v>
      </c>
      <c r="AF950" t="str">
        <f t="shared" si="41"/>
        <v>Adazina Minimarts-Dano Cool Cow Refill 350g x 12</v>
      </c>
      <c r="AG950" t="str">
        <v>Ronksey Minimart-Dano Cool Cow Sachet 12g x 260 + 30 Sachet Free</v>
      </c>
      <c r="AH950">
        <f t="shared" si="42"/>
        <v>1</v>
      </c>
    </row>
    <row r="951" spans="4:34">
      <c r="D951" t="str">
        <v>Arla Foods-Dano Cool Cow Refill 800g x 12</v>
      </c>
      <c r="AD951" t="str">
        <v>Adazina Minimarts</v>
      </c>
      <c r="AE951" t="str">
        <v>Milo Sachet 20g x 240</v>
      </c>
      <c r="AF951" t="str">
        <f t="shared" si="41"/>
        <v>Adazina Minimarts-Milo Sachet 20g x 240</v>
      </c>
      <c r="AG951" t="str">
        <v>Ronksey Minimart-Hollandia Evap Slim 120g x 24</v>
      </c>
      <c r="AH951">
        <f t="shared" si="42"/>
        <v>1</v>
      </c>
    </row>
    <row r="952" spans="4:34">
      <c r="D952" t="str">
        <v>FrieslandCampina WAMCO Nigeria-THREE CROWN EVAP TRAY 24 X 170G</v>
      </c>
      <c r="AD952" t="str">
        <v>Brasq</v>
      </c>
      <c r="AE952" t="str">
        <v>Milo Activ-Go Sachet 400g x 10 + (20g x 10 Free)</v>
      </c>
      <c r="AF952" t="str">
        <f t="shared" si="41"/>
        <v>Brasq-Milo Activ-Go Sachet 400g x 10 + (20g x 10 Free)</v>
      </c>
      <c r="AG952" t="str">
        <v>Jummy Minimart-Dano Cool Cow Sachet 12g x 260 + 30 Sachet Free</v>
      </c>
      <c r="AH952">
        <f t="shared" si="42"/>
        <v>1</v>
      </c>
    </row>
    <row r="953" spans="4:34">
      <c r="D953" t="str">
        <v>FrieslandCampina WAMCO Nigeria-Peak Nig Tray 160g x 24</v>
      </c>
      <c r="AD953" t="str">
        <v>Brasq</v>
      </c>
      <c r="AE953" t="str">
        <v>Dano Cool Cow Refill 800g x 12</v>
      </c>
      <c r="AF953" t="str">
        <f t="shared" si="41"/>
        <v>Brasq-Dano Cool Cow Refill 800g x 12</v>
      </c>
      <c r="AG953" t="str">
        <v>Jummy Minimart-Cowbell Coffee 20g Sachet x 200</v>
      </c>
      <c r="AH953">
        <f t="shared" si="42"/>
        <v>1</v>
      </c>
    </row>
    <row r="954" spans="4:34">
      <c r="D954" t="str">
        <v>Arla Foods-Dano Cool Cow Sachet 12g x 260 + 30 Sachet Free</v>
      </c>
      <c r="AD954" t="str">
        <v>Brasq</v>
      </c>
      <c r="AE954" t="str">
        <v>THREE CROWN EVAP TRAY 24 X 170G</v>
      </c>
      <c r="AF954" t="str">
        <f t="shared" si="41"/>
        <v>Brasq-THREE CROWN EVAP TRAY 24 X 170G</v>
      </c>
      <c r="AG954" t="str">
        <v>Jummy Minimart-Mac Max Vanilla Wafer 15g x 120</v>
      </c>
      <c r="AH954">
        <f t="shared" si="42"/>
        <v>1</v>
      </c>
    </row>
    <row r="955" spans="4:34">
      <c r="D955" t="str">
        <v>Nestle Nigeria Plc-Milo Sachet 20g x 240</v>
      </c>
      <c r="AD955" t="str">
        <v>Golden Era Minimart</v>
      </c>
      <c r="AE955" t="str">
        <v>Dano Cool Cow Sachet 12g x 260 + 30 Sachet Free</v>
      </c>
      <c r="AF955" t="str">
        <f t="shared" si="41"/>
        <v>Golden Era Minimart-Dano Cool Cow Sachet 12g x 260 + 30 Sachet Free</v>
      </c>
      <c r="AG955" t="str">
        <v>Jummy Minimart-Peak Milk Powder Sachet 14g x 210</v>
      </c>
      <c r="AH955">
        <f t="shared" si="42"/>
        <v>1</v>
      </c>
    </row>
    <row r="956" spans="4:34">
      <c r="D956" t="str">
        <v>FrieslandCampina WAMCO Nigeria-THREE CROWN EVAP TRAY 24 X 170G</v>
      </c>
      <c r="AD956" t="str">
        <v>Golden Era Minimart</v>
      </c>
      <c r="AE956" t="str">
        <v>Nestle Golden Morn 450g x 12</v>
      </c>
      <c r="AF956" t="str">
        <f t="shared" si="41"/>
        <v>Golden Era Minimart-Nestle Golden Morn 450g x 12</v>
      </c>
      <c r="AG956" t="str">
        <v>Jummy Minimart-Peak Nig Tray 160g x 24</v>
      </c>
      <c r="AH956">
        <f t="shared" si="42"/>
        <v>1</v>
      </c>
    </row>
    <row r="957" spans="4:34">
      <c r="D957" t="str">
        <v>Nasco-Nasco Cornflakes Original Sachet 30g x 36</v>
      </c>
      <c r="AD957" t="str">
        <v>Golden Era Minimart</v>
      </c>
      <c r="AE957" t="str">
        <v>Milo Sachet 20g x 240</v>
      </c>
      <c r="AF957" t="str">
        <f t="shared" si="41"/>
        <v>Golden Era Minimart-Milo Sachet 20g x 240</v>
      </c>
      <c r="AG957" t="str">
        <v>Jummy Minimart-THREE CROWN EVAP TRAY 24 X 170G</v>
      </c>
      <c r="AH957">
        <f t="shared" si="42"/>
        <v>1</v>
      </c>
    </row>
    <row r="958" spans="4:34">
      <c r="D958" t="str">
        <v>Arla Foods-DANO FULL CREAM 12 X 350G</v>
      </c>
      <c r="AD958" t="str">
        <v>Winsolight</v>
      </c>
      <c r="AE958" t="str">
        <v>Milo Activ-Go Sachet 400g x 10 + (20g x 10 Free)</v>
      </c>
      <c r="AF958" t="str">
        <f t="shared" si="41"/>
        <v>Winsolight-Milo Activ-Go Sachet 400g x 10 + (20g x 10 Free)</v>
      </c>
      <c r="AG958" t="str">
        <v>Richie Minimarts-Peak Milk Powder Sachet 14g x 210</v>
      </c>
      <c r="AH958">
        <f t="shared" si="42"/>
        <v>1</v>
      </c>
    </row>
    <row r="959" spans="4:34">
      <c r="D959" t="str">
        <v>Arla Foods-Dano Cool Cow Sachet 12g x 260 + 30 Sachet Free</v>
      </c>
      <c r="AD959" t="str">
        <v>Rodam Enterprises</v>
      </c>
      <c r="AE959" t="str">
        <v>Nestle Golden Morn 450g x 12</v>
      </c>
      <c r="AF959" t="str">
        <f t="shared" si="41"/>
        <v>Rodam Enterprises-Nestle Golden Morn 450g x 12</v>
      </c>
      <c r="AG959" t="str">
        <v>Richie Minimarts-THREE CROWN EVAP TRAY 24 X 170G</v>
      </c>
      <c r="AH959">
        <f t="shared" si="42"/>
        <v>1</v>
      </c>
    </row>
    <row r="960" spans="4:34">
      <c r="D960" t="str">
        <v>MistaChoco-MistaChoco and Sistachoco Promo Pack 15g x 50</v>
      </c>
      <c r="AD960" t="str">
        <v>Rodam Enterprises</v>
      </c>
      <c r="AE960" t="str">
        <v>Hollandia Evap Slim 120g x 24</v>
      </c>
      <c r="AF960" t="str">
        <f t="shared" si="41"/>
        <v>Rodam Enterprises-Hollandia Evap Slim 120g x 24</v>
      </c>
      <c r="AG960" t="str">
        <v>Richie Minimarts-Peak Nig Tray 170g x 48</v>
      </c>
      <c r="AH960">
        <f t="shared" si="42"/>
        <v>1</v>
      </c>
    </row>
    <row r="961" spans="4:34">
      <c r="D961" t="str">
        <v>MistaChoco-One Free Hanger of MistaChoco</v>
      </c>
      <c r="AD961" t="str">
        <v>Francisco</v>
      </c>
      <c r="AE961" t="str">
        <v>Nestle Golden Morn 900g</v>
      </c>
      <c r="AF961" t="str">
        <f t="shared" si="41"/>
        <v>Francisco-Nestle Golden Morn 900g</v>
      </c>
      <c r="AG961" t="str">
        <v>Richie Minimarts-Cadbury Bournvita Sachet 20g x 200</v>
      </c>
      <c r="AH961">
        <f t="shared" si="42"/>
        <v>1</v>
      </c>
    </row>
    <row r="962" spans="4:34">
      <c r="D962" t="str">
        <v>Arla Foods-Dano Cool Cow Refill 350g x 12</v>
      </c>
      <c r="AD962" t="str">
        <v>Francisco</v>
      </c>
      <c r="AE962" t="str">
        <v>Milo 12 x 500g Tin</v>
      </c>
      <c r="AF962" t="str">
        <f t="shared" si="41"/>
        <v>Francisco-Milo 12 x 500g Tin</v>
      </c>
      <c r="AG962" t="str">
        <v>Madam Wisdom Minimart-Nestle Golden Morn 450g x 12</v>
      </c>
      <c r="AH962">
        <f t="shared" si="42"/>
        <v>1</v>
      </c>
    </row>
    <row r="963" spans="4:34">
      <c r="D963" t="str">
        <v>Nestle Nigeria Plc-Milo Sachet 20g x 240</v>
      </c>
      <c r="AD963" t="str">
        <v>Francisco</v>
      </c>
      <c r="AE963" t="str">
        <v>Dangote Granulated Sugar 500g</v>
      </c>
      <c r="AF963" t="str">
        <f t="shared" si="41"/>
        <v>Francisco-Dangote Granulated Sugar 500g</v>
      </c>
      <c r="AG963" t="str">
        <v>Santa Maria Minimarts-Cowbell Chocolate Sachet 20g x 26 x 10</v>
      </c>
      <c r="AH963">
        <f t="shared" si="42"/>
        <v>1</v>
      </c>
    </row>
    <row r="964" spans="4:34">
      <c r="D964" t="str">
        <v>Nestle Nigeria Plc-Milo Activ-Go Sachet 400g x 10 + (20g x 10 Free)</v>
      </c>
      <c r="AD964" t="str">
        <v>Miracle God Minimart</v>
      </c>
      <c r="AE964" t="str">
        <v>THREE CROWN EVAP TRAY 24 X 170G</v>
      </c>
      <c r="AF964" t="str">
        <f t="shared" si="41"/>
        <v>Miracle God Minimart-THREE CROWN EVAP TRAY 24 X 170G</v>
      </c>
      <c r="AG964" t="str">
        <v>Santa Maria Minimarts-Dano Cool Cow Refill 350g x 12</v>
      </c>
      <c r="AH964">
        <f t="shared" si="42"/>
        <v>1</v>
      </c>
    </row>
    <row r="965" spans="4:34">
      <c r="D965" t="str">
        <v>Arla Foods-Dano Cool Cow Refill 800g x 12</v>
      </c>
      <c r="AD965" t="str">
        <v>Miracle God Minimart</v>
      </c>
      <c r="AE965" t="str">
        <v>Peak Nig Tray 160g x 24</v>
      </c>
      <c r="AF965" t="str">
        <f t="shared" si="41"/>
        <v>Miracle God Minimart-Peak Nig Tray 160g x 24</v>
      </c>
      <c r="AG965" t="str">
        <v>Santa Maria Minimarts-Dano Cool Cow Sachet 12g x 260 + 30 Sachet Free</v>
      </c>
      <c r="AH965">
        <f t="shared" si="42"/>
        <v>1</v>
      </c>
    </row>
    <row r="966" spans="4:34">
      <c r="D966" t="str">
        <v>FrieslandCampina WAMCO Nigeria-THREE CROWN EVAP TRAY 24 X 170G</v>
      </c>
      <c r="AD966" t="str">
        <v>Twins Minimart</v>
      </c>
      <c r="AE966" t="str">
        <v>Nestle Golden Morn 900g</v>
      </c>
      <c r="AF966" t="str">
        <f t="shared" si="41"/>
        <v>Twins Minimart-Nestle Golden Morn 900g</v>
      </c>
      <c r="AG966" t="str">
        <v>Santa Maria Minimarts-Milo Activ-Go Sachet 400g x 10 + (20g x 10 Free)</v>
      </c>
      <c r="AH966">
        <f t="shared" si="42"/>
        <v>1</v>
      </c>
    </row>
    <row r="967" spans="4:34">
      <c r="D967" t="str">
        <v>Arla Foods-Dano Cool Cow Sachet 12g x 260 + 30 Sachet Free</v>
      </c>
      <c r="AD967" t="str">
        <v>Twins Minimart</v>
      </c>
      <c r="AE967" t="str">
        <v>Nestle Golden Morn 450g x 12</v>
      </c>
      <c r="AF967" t="str">
        <f t="shared" ref="AF967:AF1030" si="43">AD967 &amp; "-" &amp; AE967</f>
        <v>Twins Minimart-Nestle Golden Morn 450g x 12</v>
      </c>
      <c r="AG967" t="str">
        <v>Real Minimarts-Nestle Golden Morn 450g x 12</v>
      </c>
      <c r="AH967">
        <f t="shared" ref="AH967:AH1030" si="44">COUNTIF($AF$6:$AF$2051,AG967)</f>
        <v>2</v>
      </c>
    </row>
    <row r="968" spans="4:34">
      <c r="D968" t="str">
        <v>Nestle Nigeria Plc-Nestle Golden Morn 450g x 12</v>
      </c>
      <c r="AD968" t="str">
        <v>K.c Minimart</v>
      </c>
      <c r="AE968" t="str">
        <v>Milo Sachet 20g x 240</v>
      </c>
      <c r="AF968" t="str">
        <f t="shared" si="43"/>
        <v>K.c Minimart-Milo Sachet 20g x 240</v>
      </c>
      <c r="AG968" t="str">
        <v>Real Minimarts-Dano Cool Cow Refill 350g x 12</v>
      </c>
      <c r="AH968">
        <f t="shared" si="44"/>
        <v>1</v>
      </c>
    </row>
    <row r="969" spans="4:34">
      <c r="D969" t="str">
        <v>Nestle Nigeria Plc-Milo Sachet 20g x 240</v>
      </c>
      <c r="AD969" t="str">
        <v>K.c Minimart</v>
      </c>
      <c r="AE969" t="str">
        <v>Dano Cool Cow Sachet 12g x 260 + 30 Sachet Free</v>
      </c>
      <c r="AF969" t="str">
        <f t="shared" si="43"/>
        <v>K.c Minimart-Dano Cool Cow Sachet 12g x 260 + 30 Sachet Free</v>
      </c>
      <c r="AG969" t="str">
        <v>Real Minimarts-Hollandia Evap Slim 120g x 24</v>
      </c>
      <c r="AH969">
        <f t="shared" si="44"/>
        <v>3</v>
      </c>
    </row>
    <row r="970" spans="4:34">
      <c r="D970" t="str">
        <v>Nestle Nigeria Plc-Milo Activ-Go Sachet 400g x 10 + (20g x 10 Free)</v>
      </c>
      <c r="AD970" t="str">
        <v>K.c Minimart</v>
      </c>
      <c r="AE970" t="str">
        <v>THREE CROWN EVAP TRAY 24 X 170G</v>
      </c>
      <c r="AF970" t="str">
        <f t="shared" si="43"/>
        <v>K.c Minimart-THREE CROWN EVAP TRAY 24 X 170G</v>
      </c>
      <c r="AG970" t="str">
        <v>Real Minimarts-Cadbury Bournvita Sachet 20g x 200</v>
      </c>
      <c r="AH970">
        <f t="shared" si="44"/>
        <v>1</v>
      </c>
    </row>
    <row r="971" spans="4:34">
      <c r="D971" t="str">
        <v>Nestle Nigeria Plc-Nestle Golden Morn 450g x 12</v>
      </c>
      <c r="AD971" t="str">
        <v>Morfas Minimart</v>
      </c>
      <c r="AE971" t="str">
        <v>Golden Morn 50g x100</v>
      </c>
      <c r="AF971" t="str">
        <f t="shared" si="43"/>
        <v>Morfas Minimart-Golden Morn 50g x100</v>
      </c>
      <c r="AG971" t="str">
        <v>Udapaul Nig-Milo Activ-Go Sachet 400g x 10 + (20g x 10 Free)</v>
      </c>
      <c r="AH971">
        <f t="shared" si="44"/>
        <v>1</v>
      </c>
    </row>
    <row r="972" spans="4:34">
      <c r="D972" t="str">
        <v>Chi Nigeria Limited-Hollandia Evap Slim 120g x 24</v>
      </c>
      <c r="AD972" t="str">
        <v>Ronksey Minimart</v>
      </c>
      <c r="AE972" t="str">
        <v>Milo 12 x 500g Tin</v>
      </c>
      <c r="AF972" t="str">
        <f t="shared" si="43"/>
        <v>Ronksey Minimart-Milo 12 x 500g Tin</v>
      </c>
      <c r="AG972" t="str">
        <v>David Minimart-Peak Nig Tray 160g x 24</v>
      </c>
      <c r="AH972">
        <f t="shared" si="44"/>
        <v>1</v>
      </c>
    </row>
    <row r="973" spans="4:34">
      <c r="D973" t="str">
        <v>Nestle Nigeria Plc-Nestle Golden Morn 900g</v>
      </c>
      <c r="AD973" t="str">
        <v>Ronksey Minimart</v>
      </c>
      <c r="AE973" t="str">
        <v>Nestle Golden Morn 450g x 12</v>
      </c>
      <c r="AF973" t="str">
        <f t="shared" si="43"/>
        <v>Ronksey Minimart-Nestle Golden Morn 450g x 12</v>
      </c>
      <c r="AG973" t="str">
        <v>Gods Minimart-Dano Cool Cow Sachet 12g x 260 + 30 Sachet Free</v>
      </c>
      <c r="AH973">
        <f t="shared" si="44"/>
        <v>1</v>
      </c>
    </row>
    <row r="974" spans="4:34">
      <c r="D974" t="str">
        <v>Nestle Nigeria Plc-Milo 12 x 500g Tin</v>
      </c>
      <c r="AD974" t="str">
        <v>Ronksey Minimart</v>
      </c>
      <c r="AE974" t="str">
        <v>Blue Band Spread For Bread 250g x 24</v>
      </c>
      <c r="AF974" t="str">
        <f t="shared" si="43"/>
        <v>Ronksey Minimart-Blue Band Spread For Bread 250g x 24</v>
      </c>
      <c r="AG974" t="str">
        <v>Sandra Super Store-Peak Milk Powder Sachet 14g x 210</v>
      </c>
      <c r="AH974">
        <f t="shared" si="44"/>
        <v>1</v>
      </c>
    </row>
    <row r="975" spans="4:34">
      <c r="D975" t="str">
        <v>Dangote-Dangote Granulated Sugar 500g</v>
      </c>
      <c r="AD975" t="str">
        <v>Ronksey Minimart</v>
      </c>
      <c r="AE975" t="str">
        <v>Mac Crunchy Chocolate Coated Wafer 20g x 80</v>
      </c>
      <c r="AF975" t="str">
        <f t="shared" si="43"/>
        <v>Ronksey Minimart-Mac Crunchy Chocolate Coated Wafer 20g x 80</v>
      </c>
      <c r="AG975" t="str">
        <v>Judek Minimarts-Dano Cool Cow Refill 350g x 12</v>
      </c>
      <c r="AH975">
        <f t="shared" si="44"/>
        <v>1</v>
      </c>
    </row>
    <row r="976" spans="4:34">
      <c r="D976" t="str">
        <v>FrieslandCampina WAMCO Nigeria-THREE CROWN EVAP TRAY 24 X 170G</v>
      </c>
      <c r="AD976" t="str">
        <v>So Good Minimart</v>
      </c>
      <c r="AE976" t="str">
        <v>Golden Morn 50g x100</v>
      </c>
      <c r="AF976" t="str">
        <f t="shared" si="43"/>
        <v>So Good Minimart-Golden Morn 50g x100</v>
      </c>
      <c r="AG976" t="str">
        <v>Buba-Milo Sachet 20g x 240</v>
      </c>
      <c r="AH976">
        <f t="shared" si="44"/>
        <v>1</v>
      </c>
    </row>
    <row r="977" spans="4:34">
      <c r="D977" t="str">
        <v>FrieslandCampina WAMCO Nigeria-Peak Nig Tray 160g x 24</v>
      </c>
      <c r="AD977" t="str">
        <v>So Good Minimart</v>
      </c>
      <c r="AE977" t="str">
        <v>Milo Activ-Go Sachet (800g + 100g Free) x 6</v>
      </c>
      <c r="AF977" t="str">
        <f t="shared" si="43"/>
        <v>So Good Minimart-Milo Activ-Go Sachet (800g + 100g Free) x 6</v>
      </c>
      <c r="AG977" t="str">
        <v>Buba-Peak Yoghurt 315ml Orange</v>
      </c>
      <c r="AH977">
        <f t="shared" si="44"/>
        <v>1</v>
      </c>
    </row>
    <row r="978" spans="4:34">
      <c r="D978" t="str">
        <v>Nestle Nigeria Plc-Nestle Golden Morn 900g</v>
      </c>
      <c r="AD978" t="str">
        <v>So Good Minimart</v>
      </c>
      <c r="AE978" t="str">
        <v>Milo Activ-Go Sachet (800g + 100g Free) x 6</v>
      </c>
      <c r="AF978" t="str">
        <f t="shared" si="43"/>
        <v>So Good Minimart-Milo Activ-Go Sachet (800g + 100g Free) x 6</v>
      </c>
      <c r="AG978" t="str">
        <v>Grandy Minimarts-Golden Morn 50g x100</v>
      </c>
      <c r="AH978">
        <f t="shared" si="44"/>
        <v>1</v>
      </c>
    </row>
    <row r="979" spans="4:34">
      <c r="D979" t="str">
        <v>Nestle Nigeria Plc-Nestle Golden Morn 450g x 12</v>
      </c>
      <c r="AD979" t="str">
        <v>So Good Minimart</v>
      </c>
      <c r="AE979" t="str">
        <v>Dano Cool Cow Refill 350g x 12</v>
      </c>
      <c r="AF979" t="str">
        <f t="shared" si="43"/>
        <v>So Good Minimart-Dano Cool Cow Refill 350g x 12</v>
      </c>
      <c r="AG979" t="str">
        <v>Grandy Minimarts-Peak Evap Filled 160g x 24</v>
      </c>
      <c r="AH979">
        <f t="shared" si="44"/>
        <v>1</v>
      </c>
    </row>
    <row r="980" spans="4:34">
      <c r="D980" t="str">
        <v>Nestle Nigeria Plc-Milo Sachet 20g x 240</v>
      </c>
      <c r="AD980" t="str">
        <v>Williams Minimarts</v>
      </c>
      <c r="AE980" t="str">
        <v>Dano Cool Cow Refill 350g x 12</v>
      </c>
      <c r="AF980" t="str">
        <f t="shared" si="43"/>
        <v>Williams Minimarts-Dano Cool Cow Refill 350g x 12</v>
      </c>
      <c r="AG980" t="str">
        <v>Topraf-Blue Band Spread For Bread 450g</v>
      </c>
      <c r="AH980">
        <f t="shared" si="44"/>
        <v>1</v>
      </c>
    </row>
    <row r="981" spans="4:34">
      <c r="D981" t="str">
        <v>Arla Foods-Dano Cool Cow Sachet 12g x 260 + 30 Sachet Free</v>
      </c>
      <c r="AD981" t="str">
        <v>Williams Minimarts</v>
      </c>
      <c r="AE981" t="str">
        <v>Dano Cool Cow Sachet 12g x 260 + 30 Sachet Free</v>
      </c>
      <c r="AF981" t="str">
        <f t="shared" si="43"/>
        <v>Williams Minimarts-Dano Cool Cow Sachet 12g x 260 + 30 Sachet Free</v>
      </c>
      <c r="AG981" t="str">
        <v>dashols-Milo Activ-Go Sachet 400g x 10 + (20g x 10 Free)</v>
      </c>
      <c r="AH981">
        <f t="shared" si="44"/>
        <v>1</v>
      </c>
    </row>
    <row r="982" spans="4:34">
      <c r="D982" t="str">
        <v>FrieslandCampina WAMCO Nigeria-THREE CROWN EVAP TRAY 24 X 170G</v>
      </c>
      <c r="AD982" t="str">
        <v>Williams Minimarts</v>
      </c>
      <c r="AE982" t="str">
        <v>Milo Activ-Go Sachet 400g x 10 + (20g x 10 Free)</v>
      </c>
      <c r="AF982" t="str">
        <f t="shared" si="43"/>
        <v>Williams Minimarts-Milo Activ-Go Sachet 400g x 10 + (20g x 10 Free)</v>
      </c>
      <c r="AG982" t="str">
        <v>Chopsytop Minimarts-Hollandia Evap Slim 120g x 24</v>
      </c>
      <c r="AH982">
        <f t="shared" si="44"/>
        <v>1</v>
      </c>
    </row>
    <row r="983" spans="4:34">
      <c r="D983" t="str">
        <v>Nestle Nigeria Plc-Golden Morn 50g x100</v>
      </c>
      <c r="AD983" t="str">
        <v>Williams Minimarts</v>
      </c>
      <c r="AE983" t="str">
        <v>Hollandia Evap Slim 120g x 24</v>
      </c>
      <c r="AF983" t="str">
        <f t="shared" si="43"/>
        <v>Williams Minimarts-Hollandia Evap Slim 120g x 24</v>
      </c>
      <c r="AG983" t="str">
        <v>Chopsytop Minimarts-Milo Activ-Go Sachet 400g x 10 + (20g x 10 Free)</v>
      </c>
      <c r="AH983">
        <f t="shared" si="44"/>
        <v>1</v>
      </c>
    </row>
    <row r="984" spans="4:34">
      <c r="D984" t="str">
        <v>Nestle Nigeria Plc-Milo 12 x 500g Tin</v>
      </c>
      <c r="AD984" t="str">
        <v>Williams Minimarts</v>
      </c>
      <c r="AE984" t="str">
        <v>Peak Evap Filled 160g x 24</v>
      </c>
      <c r="AF984" t="str">
        <f t="shared" si="43"/>
        <v>Williams Minimarts-Peak Evap Filled 160g x 24</v>
      </c>
      <c r="AG984" t="str">
        <v>Happy  Minimart&amp; Provision-Cadbury Bournvita Refill 500g x 12</v>
      </c>
      <c r="AH984">
        <f t="shared" si="44"/>
        <v>1</v>
      </c>
    </row>
    <row r="985" spans="4:34">
      <c r="D985" t="str">
        <v>Nestle Nigeria Plc-Nestle Golden Morn 450g x 12</v>
      </c>
      <c r="AD985" t="str">
        <v>Jovik Minimart</v>
      </c>
      <c r="AE985" t="str">
        <v>Milo Refill 200g x 24</v>
      </c>
      <c r="AF985" t="str">
        <f t="shared" si="43"/>
        <v>Jovik Minimart-Milo Refill 200g x 24</v>
      </c>
      <c r="AG985" t="str">
        <v>Happy  Minimart&amp; Provision-Milo Sachet 20g x 240</v>
      </c>
      <c r="AH985">
        <f t="shared" si="44"/>
        <v>1</v>
      </c>
    </row>
    <row r="986" spans="4:34">
      <c r="D986" t="str">
        <v>Unilever Nigeria Plc-Blue Band Spread For Bread 250g x 24</v>
      </c>
      <c r="AD986" t="str">
        <v>Jovik Minimart</v>
      </c>
      <c r="AE986" t="str">
        <v>Dano Cool Cow Refill 350g x 12</v>
      </c>
      <c r="AF986" t="str">
        <f t="shared" si="43"/>
        <v>Jovik Minimart-Dano Cool Cow Refill 350g x 12</v>
      </c>
      <c r="AG986" t="str">
        <v>Happy  Minimart&amp; Provision-Cowbell Chocolate Sachet 20g x 26 x 10</v>
      </c>
      <c r="AH986">
        <f t="shared" si="44"/>
        <v>1</v>
      </c>
    </row>
    <row r="987" spans="4:34">
      <c r="D987" t="str">
        <v>Mikano Intl Limited-Mac Crunchy Chocolate Coated Wafer 20g x 80</v>
      </c>
      <c r="AD987" t="str">
        <v>Jovik Minimart</v>
      </c>
      <c r="AE987" t="str">
        <v>Nestle Golden Morn 900g</v>
      </c>
      <c r="AF987" t="str">
        <f t="shared" si="43"/>
        <v>Jovik Minimart-Nestle Golden Morn 900g</v>
      </c>
      <c r="AG987" t="str">
        <v>Marswell Minimart-Blue Band Spread For Bread 450g</v>
      </c>
      <c r="AH987">
        <f t="shared" si="44"/>
        <v>1</v>
      </c>
    </row>
    <row r="988" spans="4:34">
      <c r="D988" t="str">
        <v>Nestle Nigeria Plc-Golden Morn 50g x100</v>
      </c>
      <c r="AD988" t="str">
        <v>Jovik Minimart</v>
      </c>
      <c r="AE988" t="str">
        <v>Nestle Golden Morn 450g x 12</v>
      </c>
      <c r="AF988" t="str">
        <f t="shared" si="43"/>
        <v>Jovik Minimart-Nestle Golden Morn 450g x 12</v>
      </c>
      <c r="AG988" t="str">
        <v>Marswell Minimart-HOLLANDIA EVAP MILK 50ML x 48</v>
      </c>
      <c r="AH988">
        <f t="shared" si="44"/>
        <v>1</v>
      </c>
    </row>
    <row r="989" spans="4:34">
      <c r="D989" t="str">
        <v>Nestle Nigeria Plc-Milo Activ-Go Sachet (800g + 100g Free) x 6</v>
      </c>
      <c r="AD989" t="str">
        <v>Jovik Minimart</v>
      </c>
      <c r="AE989" t="str">
        <v>Hollandia Evap Slim 120g x 24</v>
      </c>
      <c r="AF989" t="str">
        <f t="shared" si="43"/>
        <v>Jovik Minimart-Hollandia Evap Slim 120g x 24</v>
      </c>
      <c r="AG989" t="str">
        <v>Marswell Minimart-Peak Evap Filled 160g x 24</v>
      </c>
      <c r="AH989">
        <f t="shared" si="44"/>
        <v>1</v>
      </c>
    </row>
    <row r="990" spans="4:34">
      <c r="D990" t="str">
        <v>Nestle Nigeria Plc-Milo Activ-Go Sachet (800g + 100g Free) x 6</v>
      </c>
      <c r="AD990" t="str">
        <v>Jovik Minimart</v>
      </c>
      <c r="AE990" t="str">
        <v>Dano Cool Cow Sachet 12g x 260 + 30 Sachet Free</v>
      </c>
      <c r="AF990" t="str">
        <f t="shared" si="43"/>
        <v>Jovik Minimart-Dano Cool Cow Sachet 12g x 260 + 30 Sachet Free</v>
      </c>
      <c r="AG990" t="str">
        <v>Mosturah Olasina-Dano Cool Cow Sachet 12g x 260 + 30 Sachet Free</v>
      </c>
      <c r="AH990">
        <f t="shared" si="44"/>
        <v>1</v>
      </c>
    </row>
    <row r="991" spans="4:34">
      <c r="D991" t="str">
        <v>Arla Foods-Dano Cool Cow Refill 350g x 12</v>
      </c>
      <c r="AD991" t="str">
        <v>Brasq</v>
      </c>
      <c r="AE991" t="str">
        <v>Milo Sachet 20g x 240</v>
      </c>
      <c r="AF991" t="str">
        <f t="shared" si="43"/>
        <v>Brasq-Milo Sachet 20g x 240</v>
      </c>
      <c r="AG991" t="str">
        <v>Mosturah Olasina-HOLLANDIA EVAP MILK 50ML x 48</v>
      </c>
      <c r="AH991">
        <f t="shared" si="44"/>
        <v>1</v>
      </c>
    </row>
    <row r="992" spans="4:34">
      <c r="D992" t="str">
        <v>Arla Foods-Dano Cool Cow Refill 350g x 12</v>
      </c>
      <c r="AD992" t="str">
        <v>Brasq</v>
      </c>
      <c r="AE992" t="str">
        <v>Cowbell Coffee 20g Sachet x 200</v>
      </c>
      <c r="AF992" t="str">
        <f t="shared" si="43"/>
        <v>Brasq-Cowbell Coffee 20g Sachet x 200</v>
      </c>
      <c r="AG992" t="str">
        <v>Grandy Minimarts-Checkers Custard Powder Vanilla Flavour 400g Refill</v>
      </c>
      <c r="AH992">
        <f t="shared" si="44"/>
        <v>1</v>
      </c>
    </row>
    <row r="993" spans="4:34">
      <c r="D993" t="str">
        <v>Arla Foods-Dano Cool Cow Sachet 12g x 260 + 30 Sachet Free</v>
      </c>
      <c r="AD993" t="str">
        <v>Mama Dee's Minimarts</v>
      </c>
      <c r="AE993" t="str">
        <v>Peak Milk Powder Sachet 14g x 210</v>
      </c>
      <c r="AF993" t="str">
        <f t="shared" si="43"/>
        <v>Mama Dee's Minimarts-Peak Milk Powder Sachet 14g x 210</v>
      </c>
      <c r="AG993" t="str">
        <v>Olamidara-Nestle Golden Morn 450g x 12</v>
      </c>
      <c r="AH993">
        <f t="shared" si="44"/>
        <v>1</v>
      </c>
    </row>
    <row r="994" spans="4:34">
      <c r="D994" t="str">
        <v>Nestle Nigeria Plc-Milo Activ-Go Sachet 400g x 10 + (20g x 10 Free)</v>
      </c>
      <c r="AD994" t="str">
        <v>Grandy Minimarts</v>
      </c>
      <c r="AE994" t="str">
        <v>Peak Milk Powder Sachet 14g x 210</v>
      </c>
      <c r="AF994" t="str">
        <f t="shared" si="43"/>
        <v>Grandy Minimarts-Peak Milk Powder Sachet 14g x 210</v>
      </c>
      <c r="AG994" t="str">
        <v>Madam Precious Minimart-Dano Cool Cow Sachet 12g x 260 + 30 Sachet Free</v>
      </c>
      <c r="AH994">
        <f t="shared" si="44"/>
        <v>1</v>
      </c>
    </row>
    <row r="995" spans="4:34">
      <c r="D995" t="str">
        <v>Chi Nigeria Limited-Hollandia Evap Slim 120g x 24</v>
      </c>
      <c r="AD995" t="str">
        <v>Promise Me Peace Minimart</v>
      </c>
      <c r="AE995" t="str">
        <v>Nestle Golden Morn 900g</v>
      </c>
      <c r="AF995" t="str">
        <f t="shared" si="43"/>
        <v>Promise Me Peace Minimart-Nestle Golden Morn 900g</v>
      </c>
      <c r="AG995" t="str">
        <v>Sandra Super Store-Milo Activ-Go Sachet 400g x 10 + (20g x 10 Free)</v>
      </c>
      <c r="AH995">
        <f t="shared" si="44"/>
        <v>1</v>
      </c>
    </row>
    <row r="996" spans="4:34">
      <c r="D996" t="str">
        <v>FrieslandCampina WAMCO Nigeria-Peak Evap Filled 160g x 24</v>
      </c>
      <c r="AD996" t="str">
        <v>Promise Me Peace Minimart</v>
      </c>
      <c r="AE996" t="str">
        <v>Milo Activ-Go Sachet (800g + 100g Free) x 6</v>
      </c>
      <c r="AF996" t="str">
        <f t="shared" si="43"/>
        <v>Promise Me Peace Minimart-Milo Activ-Go Sachet (800g + 100g Free) x 6</v>
      </c>
      <c r="AG996" t="str">
        <v>Sandra Super Store-Peak Nig Tray 160g x 24</v>
      </c>
      <c r="AH996">
        <f t="shared" si="44"/>
        <v>1</v>
      </c>
    </row>
    <row r="997" spans="4:34">
      <c r="D997" t="str">
        <v>Nestle Nigeria Plc-Milo Refill 200g x 24</v>
      </c>
      <c r="AD997" t="str">
        <v>Ty Minimart</v>
      </c>
      <c r="AE997" t="str">
        <v>Milo Sachet 20g x 240</v>
      </c>
      <c r="AF997" t="str">
        <f t="shared" si="43"/>
        <v>Ty Minimart-Milo Sachet 20g x 240</v>
      </c>
      <c r="AG997" t="str">
        <v>Glorious Heritage Super Minimarts-MistaChoco and Sistachoco Promo Pack 15g x 50</v>
      </c>
      <c r="AH997">
        <f t="shared" si="44"/>
        <v>1</v>
      </c>
    </row>
    <row r="998" spans="4:34">
      <c r="D998" t="str">
        <v>Arla Foods-Dano Cool Cow Refill 350g x 12</v>
      </c>
      <c r="AD998" t="str">
        <v>David Minimart</v>
      </c>
      <c r="AE998" t="str">
        <v>Milo Activ-Go Sachet 400g x 10 + (20g x 10 Free)</v>
      </c>
      <c r="AF998" t="str">
        <f t="shared" si="43"/>
        <v>David Minimart-Milo Activ-Go Sachet 400g x 10 + (20g x 10 Free)</v>
      </c>
      <c r="AG998" t="str">
        <v>Glorious Heritage Super Minimarts-One Free Hanger of MistaChoco</v>
      </c>
      <c r="AH998">
        <f t="shared" si="44"/>
        <v>1</v>
      </c>
    </row>
    <row r="999" spans="4:34">
      <c r="D999" t="str">
        <v>Nestle Nigeria Plc-Nestle Golden Morn 900g</v>
      </c>
      <c r="AD999" t="str">
        <v>David Minimart</v>
      </c>
      <c r="AE999" t="str">
        <v>Milo Activ-Go Sachet (800g + 100g Free) x 6</v>
      </c>
      <c r="AF999" t="str">
        <f t="shared" si="43"/>
        <v>David Minimart-Milo Activ-Go Sachet (800g + 100g Free) x 6</v>
      </c>
      <c r="AG999" t="str">
        <v>Kings Venture-Nibit Mini Snacks Milky Cookies 60g x 72</v>
      </c>
      <c r="AH999">
        <f t="shared" si="44"/>
        <v>1</v>
      </c>
    </row>
    <row r="1000" spans="4:34">
      <c r="D1000" t="str">
        <v>Nestle Nigeria Plc-Nestle Golden Morn 450g x 12</v>
      </c>
      <c r="AD1000" t="str">
        <v>Grandy Minimarts</v>
      </c>
      <c r="AE1000" t="str">
        <v>Milo Sachet 20g x 240</v>
      </c>
      <c r="AF1000" t="str">
        <f t="shared" si="43"/>
        <v>Grandy Minimarts-Milo Sachet 20g x 240</v>
      </c>
      <c r="AG1000" t="str">
        <v>Kings Venture-Milo Sachet 20g x 240</v>
      </c>
      <c r="AH1000">
        <f t="shared" si="44"/>
        <v>1</v>
      </c>
    </row>
    <row r="1001" spans="4:34">
      <c r="D1001" t="str">
        <v>Chi Nigeria Limited-Hollandia Evap Slim 120g x 24</v>
      </c>
      <c r="AD1001" t="str">
        <v>David Minimart</v>
      </c>
      <c r="AE1001" t="str">
        <v>Peak Milk Powder Sachet 14g x 210</v>
      </c>
      <c r="AF1001" t="str">
        <f t="shared" si="43"/>
        <v>David Minimart-Peak Milk Powder Sachet 14g x 210</v>
      </c>
      <c r="AG1001" t="str">
        <v>Kings Venture-Nestle Golden Morn 450g x 12</v>
      </c>
      <c r="AH1001">
        <f t="shared" si="44"/>
        <v>1</v>
      </c>
    </row>
    <row r="1002" spans="4:34">
      <c r="D1002" t="str">
        <v>Arla Foods-Dano Cool Cow Sachet 12g x 260 + 30 Sachet Free</v>
      </c>
      <c r="AD1002" t="str">
        <v>David Minimart</v>
      </c>
      <c r="AE1002" t="str">
        <v>THREE CROWN EVAP TRAY 24 X 170G</v>
      </c>
      <c r="AF1002" t="str">
        <f t="shared" si="43"/>
        <v>David Minimart-THREE CROWN EVAP TRAY 24 X 170G</v>
      </c>
      <c r="AG1002" t="str">
        <v>Kings Venture-HOLLANDIA EVAP MILK 190G x 24</v>
      </c>
      <c r="AH1002">
        <f t="shared" si="44"/>
        <v>1</v>
      </c>
    </row>
    <row r="1003" spans="4:34">
      <c r="D1003" t="str">
        <v>Nestle Nigeria Plc-Milo Sachet 20g x 240</v>
      </c>
      <c r="AD1003" t="str">
        <v>David Minimart</v>
      </c>
      <c r="AE1003" t="str">
        <v>Hollandia Evap Slim 120g x 24</v>
      </c>
      <c r="AF1003" t="str">
        <f t="shared" si="43"/>
        <v>David Minimart-Hollandia Evap Slim 120g x 24</v>
      </c>
      <c r="AG1003" t="str">
        <v>Temiloluwa Minimart-Nasco Original Cornflakes 350g x 10</v>
      </c>
      <c r="AH1003">
        <f t="shared" si="44"/>
        <v>1</v>
      </c>
    </row>
    <row r="1004" spans="4:34">
      <c r="D1004" t="str">
        <v>Promasidor-Cowbell Coffee 20g Sachet x 200</v>
      </c>
      <c r="AD1004" t="str">
        <v>David Minimart</v>
      </c>
      <c r="AE1004" t="str">
        <v>Milo Sachet 20g x 240</v>
      </c>
      <c r="AF1004" t="str">
        <f t="shared" si="43"/>
        <v>David Minimart-Milo Sachet 20g x 240</v>
      </c>
      <c r="AG1004" t="str">
        <v>smine me Minimart-Nibit Mini Snacks Milky Cookies 60g x 72</v>
      </c>
      <c r="AH1004">
        <f t="shared" si="44"/>
        <v>2</v>
      </c>
    </row>
    <row r="1005" spans="4:34">
      <c r="D1005" t="str">
        <v>FrieslandCampina WAMCO Nigeria-Peak Milk Powder Sachet 14g x 210</v>
      </c>
      <c r="AD1005" t="str">
        <v>David Minimart</v>
      </c>
      <c r="AE1005" t="str">
        <v>Three Crowns Instant Filled Milk Powder Sachet 320g x 12</v>
      </c>
      <c r="AF1005" t="str">
        <f t="shared" si="43"/>
        <v>David Minimart-Three Crowns Instant Filled Milk Powder Sachet 320g x 12</v>
      </c>
      <c r="AG1005" t="str">
        <v>smine me Minimart-Dangote Granulated Sugar 500g</v>
      </c>
      <c r="AH1005">
        <f t="shared" si="44"/>
        <v>1</v>
      </c>
    </row>
    <row r="1006" spans="4:34">
      <c r="D1006" t="str">
        <v>FrieslandCampina WAMCO Nigeria-Peak Milk Powder Sachet 14g x 210</v>
      </c>
      <c r="AD1006" t="str">
        <v>Grandy Minimarts</v>
      </c>
      <c r="AE1006" t="str">
        <v>Dano Cool Cow Sachet 12g x 260 + 30 Sachet Free</v>
      </c>
      <c r="AF1006" t="str">
        <f t="shared" si="43"/>
        <v>Grandy Minimarts-Dano Cool Cow Sachet 12g x 260 + 30 Sachet Free</v>
      </c>
      <c r="AG1006" t="str">
        <v>Oge Mini Mart-Dano Cool Cow Sachet 12g x 260 + 30 Sachet Free</v>
      </c>
      <c r="AH1006">
        <f t="shared" si="44"/>
        <v>1</v>
      </c>
    </row>
    <row r="1007" spans="4:34">
      <c r="D1007" t="str">
        <v>Nestle Nigeria Plc-Nestle Golden Morn 900g</v>
      </c>
      <c r="AD1007" t="str">
        <v>Grandy Minimarts</v>
      </c>
      <c r="AE1007" t="str">
        <v>Cowbell Coffee 20g Sachet x 200</v>
      </c>
      <c r="AF1007" t="str">
        <f t="shared" si="43"/>
        <v>Grandy Minimarts-Cowbell Coffee 20g Sachet x 200</v>
      </c>
      <c r="AG1007" t="str">
        <v>Oge Mini Mart-Hollandia Evap Slim 190g x 24</v>
      </c>
      <c r="AH1007">
        <f t="shared" si="44"/>
        <v>1</v>
      </c>
    </row>
    <row r="1008" spans="4:34">
      <c r="D1008" t="str">
        <v>Nestle Nigeria Plc-Milo Activ-Go Sachet (800g + 100g Free) x 6</v>
      </c>
      <c r="AD1008" t="str">
        <v>Grandy Minimarts</v>
      </c>
      <c r="AE1008" t="str">
        <v>THREE CROWN EVAP TRAY 24 X 170G</v>
      </c>
      <c r="AF1008" t="str">
        <f t="shared" si="43"/>
        <v>Grandy Minimarts-THREE CROWN EVAP TRAY 24 X 170G</v>
      </c>
      <c r="AG1008" t="str">
        <v>Oge Mini Mart-Nestle Golden Morn 900g</v>
      </c>
      <c r="AH1008">
        <f t="shared" si="44"/>
        <v>1</v>
      </c>
    </row>
    <row r="1009" spans="4:34">
      <c r="D1009" t="str">
        <v>Nestle Nigeria Plc-Milo Sachet 20g x 240</v>
      </c>
      <c r="AD1009" t="str">
        <v>O. Isaiah Minimart</v>
      </c>
      <c r="AE1009" t="str">
        <v>Nasco Cornflakes Original Sachet 30g x 36</v>
      </c>
      <c r="AF1009" t="str">
        <f t="shared" si="43"/>
        <v>O. Isaiah Minimart-Nasco Cornflakes Original Sachet 30g x 36</v>
      </c>
      <c r="AG1009" t="str">
        <v>Mosturah Olasina-Cowbell Coffee 20g Sachet x 200</v>
      </c>
      <c r="AH1009">
        <f t="shared" si="44"/>
        <v>1</v>
      </c>
    </row>
    <row r="1010" spans="4:34">
      <c r="D1010" t="str">
        <v>Nestle Nigeria Plc-Milo Activ-Go Sachet 400g x 10 + (20g x 10 Free)</v>
      </c>
      <c r="AD1010" t="str">
        <v>O. Isaiah Minimart</v>
      </c>
      <c r="AE1010" t="str">
        <v>Milo Activ-Go Sachet 400g x 10 + (20g x 10 Free)</v>
      </c>
      <c r="AF1010" t="str">
        <f t="shared" si="43"/>
        <v>O. Isaiah Minimart-Milo Activ-Go Sachet 400g x 10 + (20g x 10 Free)</v>
      </c>
      <c r="AG1010" t="str">
        <v>okiki varieties Minimart-Nibit Mini Snacks Milky Cookies 60g x 72</v>
      </c>
      <c r="AH1010">
        <f t="shared" si="44"/>
        <v>1</v>
      </c>
    </row>
    <row r="1011" spans="4:34">
      <c r="D1011" t="str">
        <v>Nestle Nigeria Plc-Milo Activ-Go Sachet (800g + 100g Free) x 6</v>
      </c>
      <c r="AD1011" t="str">
        <v>Sweet  Gift  Shop</v>
      </c>
      <c r="AE1011" t="str">
        <v>Milo Sachet 20g x 240</v>
      </c>
      <c r="AF1011" t="str">
        <f t="shared" si="43"/>
        <v>Sweet  Gift  Shop-Milo Sachet 20g x 240</v>
      </c>
      <c r="AG1011" t="str">
        <v>okiki varieties Minimart-Nibit Mini Snacks Chocolate Cookies 60g x 72</v>
      </c>
      <c r="AH1011">
        <f t="shared" si="44"/>
        <v>1</v>
      </c>
    </row>
    <row r="1012" spans="4:34">
      <c r="D1012" t="str">
        <v>Nestle Nigeria Plc-Milo Sachet 20g x 240</v>
      </c>
      <c r="AD1012" t="str">
        <v>Sweet  Gift  Shop</v>
      </c>
      <c r="AE1012" t="str">
        <v>Peak Evap Filled 160g x 24</v>
      </c>
      <c r="AF1012" t="str">
        <f t="shared" si="43"/>
        <v>Sweet  Gift  Shop-Peak Evap Filled 160g x 24</v>
      </c>
      <c r="AG1012" t="str">
        <v>okiki varieties Minimart-HOLLANDIA EVAP MILK 50ML x 48</v>
      </c>
      <c r="AH1012">
        <f t="shared" si="44"/>
        <v>1</v>
      </c>
    </row>
    <row r="1013" spans="4:34">
      <c r="D1013" t="str">
        <v>FrieslandCampina WAMCO Nigeria-Peak Milk Powder Sachet 14g x 210</v>
      </c>
      <c r="AD1013" t="str">
        <v>Sweet  Gift  Shop</v>
      </c>
      <c r="AE1013" t="str">
        <v>Dano Cool Cow Choco Sachet 18g x 250</v>
      </c>
      <c r="AF1013" t="str">
        <f t="shared" si="43"/>
        <v>Sweet  Gift  Shop-Dano Cool Cow Choco Sachet 18g x 250</v>
      </c>
      <c r="AG1013" t="str">
        <v>okiki varieties Minimart-Cadbury Bournvita Refill 500g x 12</v>
      </c>
      <c r="AH1013">
        <f t="shared" si="44"/>
        <v>1</v>
      </c>
    </row>
    <row r="1014" spans="4:34">
      <c r="D1014" t="str">
        <v>FrieslandCampina WAMCO Nigeria-THREE CROWN EVAP TRAY 24 X 170G</v>
      </c>
      <c r="AD1014" t="str">
        <v>Udapaul Nig</v>
      </c>
      <c r="AE1014" t="str">
        <v>HOLLANDIA EVAP MILK 50ML x 48</v>
      </c>
      <c r="AF1014" t="str">
        <f t="shared" si="43"/>
        <v>Udapaul Nig-HOLLANDIA EVAP MILK 50ML x 48</v>
      </c>
      <c r="AG1014" t="str">
        <v>okiki varieties Minimart-Cadbury Bournvita Sachet 20g x 200</v>
      </c>
      <c r="AH1014">
        <f t="shared" si="44"/>
        <v>1</v>
      </c>
    </row>
    <row r="1015" spans="4:34">
      <c r="D1015" t="str">
        <v>Chi Nigeria Limited-Hollandia Evap Slim 120g x 24</v>
      </c>
      <c r="AD1015" t="str">
        <v>Udapaul Nig</v>
      </c>
      <c r="AE1015" t="str">
        <v>Cowbell Coffee 20g Sachet x 200</v>
      </c>
      <c r="AF1015" t="str">
        <f t="shared" si="43"/>
        <v>Udapaul Nig-Cowbell Coffee 20g Sachet x 200</v>
      </c>
      <c r="AG1015" t="str">
        <v>okiki varieties Minimart-Peak Evap Filled 160g x 24</v>
      </c>
      <c r="AH1015">
        <f t="shared" si="44"/>
        <v>1</v>
      </c>
    </row>
    <row r="1016" spans="4:34">
      <c r="D1016" t="str">
        <v>Nestle Nigeria Plc-Milo Sachet 20g x 240</v>
      </c>
      <c r="AD1016" t="str">
        <v>Udapaul Nig</v>
      </c>
      <c r="AE1016" t="str">
        <v>THREE CROWN EVAP TRAY 24 X 170G</v>
      </c>
      <c r="AF1016" t="str">
        <f t="shared" si="43"/>
        <v>Udapaul Nig-THREE CROWN EVAP TRAY 24 X 170G</v>
      </c>
      <c r="AG1016" t="str">
        <v>okiki varieties Minimart-Milo Sachet 20g x 240</v>
      </c>
      <c r="AH1016">
        <f t="shared" si="44"/>
        <v>1</v>
      </c>
    </row>
    <row r="1017" spans="4:34">
      <c r="D1017" t="str">
        <v>FrieslandCampina WAMCO Nigeria-Three Crowns Instant Filled Milk Powder Sachet 320g x 12</v>
      </c>
      <c r="AD1017" t="str">
        <v>Abass Minimart</v>
      </c>
      <c r="AE1017" t="str">
        <v>Milo Activ-Go Sachet 400g x 10 + (20g x 10 Free)</v>
      </c>
      <c r="AF1017" t="str">
        <f t="shared" si="43"/>
        <v>Abass Minimart-Milo Activ-Go Sachet 400g x 10 + (20g x 10 Free)</v>
      </c>
      <c r="AG1017" t="str">
        <v>Madam rahman Minimart-HOLLANDIA EVAP MILK 50ML x 48</v>
      </c>
      <c r="AH1017">
        <f t="shared" si="44"/>
        <v>1</v>
      </c>
    </row>
    <row r="1018" spans="4:34">
      <c r="D1018" t="str">
        <v>Arla Foods-Dano Cool Cow Sachet 12g x 260 + 30 Sachet Free</v>
      </c>
      <c r="AD1018" t="str">
        <v>Abass Minimart</v>
      </c>
      <c r="AE1018" t="str">
        <v>Milo Activ-Go Sachet (800g + 100g Free) x 6</v>
      </c>
      <c r="AF1018" t="str">
        <f t="shared" si="43"/>
        <v>Abass Minimart-Milo Activ-Go Sachet (800g + 100g Free) x 6</v>
      </c>
      <c r="AG1018" t="str">
        <v>Madam rahman Minimart-Peak Evap Filled 160g x 24</v>
      </c>
      <c r="AH1018">
        <f t="shared" si="44"/>
        <v>1</v>
      </c>
    </row>
    <row r="1019" spans="4:34">
      <c r="D1019" t="str">
        <v>Promasidor-Cowbell Coffee 20g Sachet x 200</v>
      </c>
      <c r="AD1019" t="str">
        <v>Morfas Minimart</v>
      </c>
      <c r="AE1019" t="str">
        <v>Milo Sachet 20g x 240</v>
      </c>
      <c r="AF1019" t="str">
        <f t="shared" si="43"/>
        <v>Morfas Minimart-Milo Sachet 20g x 240</v>
      </c>
      <c r="AG1019" t="str">
        <v>Madam rahman Minimart-Cadbury Bournvita Sachet 20g x 200</v>
      </c>
      <c r="AH1019">
        <f t="shared" si="44"/>
        <v>1</v>
      </c>
    </row>
    <row r="1020" spans="4:34">
      <c r="D1020" t="str">
        <v>FrieslandCampina WAMCO Nigeria-THREE CROWN EVAP TRAY 24 X 170G</v>
      </c>
      <c r="AD1020" t="str">
        <v>kemi Minimart</v>
      </c>
      <c r="AE1020" t="str">
        <v>Milo Sachet 20g x 240</v>
      </c>
      <c r="AF1020" t="str">
        <f t="shared" si="43"/>
        <v>kemi Minimart-Milo Sachet 20g x 240</v>
      </c>
      <c r="AG1020" t="str">
        <v>Madam ik-Milo Sachet 20g x 240</v>
      </c>
      <c r="AH1020">
        <f t="shared" si="44"/>
        <v>1</v>
      </c>
    </row>
    <row r="1021" spans="4:34">
      <c r="D1021" t="str">
        <v>Nasco-Nasco Cornflakes Original Sachet 30g x 36</v>
      </c>
      <c r="AD1021" t="str">
        <v>kemi Minimart</v>
      </c>
      <c r="AE1021" t="str">
        <v>Dano Cool Cow Sachet 12g x 260 + 30 Sachet Free</v>
      </c>
      <c r="AF1021" t="str">
        <f t="shared" si="43"/>
        <v>kemi Minimart-Dano Cool Cow Sachet 12g x 260 + 30 Sachet Free</v>
      </c>
      <c r="AG1021" t="str">
        <v>Olaboy Minimart-THREE CROWN EVAP TRAY 24 X 170G</v>
      </c>
      <c r="AH1021">
        <f t="shared" si="44"/>
        <v>1</v>
      </c>
    </row>
    <row r="1022" spans="4:34">
      <c r="D1022" t="str">
        <v>Nestle Nigeria Plc-Milo Activ-Go Sachet 400g x 10 + (20g x 10 Free)</v>
      </c>
      <c r="AD1022" t="str">
        <v>kemi Minimart</v>
      </c>
      <c r="AE1022" t="str">
        <v>Peak Milk Powder Sachet 14g x 210</v>
      </c>
      <c r="AF1022" t="str">
        <f t="shared" si="43"/>
        <v>kemi Minimart-Peak Milk Powder Sachet 14g x 210</v>
      </c>
      <c r="AG1022" t="str">
        <v>Emeka mart-Milo Sachet 20g x 240</v>
      </c>
      <c r="AH1022">
        <f t="shared" si="44"/>
        <v>1</v>
      </c>
    </row>
    <row r="1023" spans="4:34">
      <c r="D1023" t="str">
        <v>Nestle Nigeria Plc-Milo Sachet 20g x 240</v>
      </c>
      <c r="AD1023" t="str">
        <v>kemi Minimart</v>
      </c>
      <c r="AE1023" t="str">
        <v>Peak Nig Tray 160g x 24</v>
      </c>
      <c r="AF1023" t="str">
        <f t="shared" si="43"/>
        <v>kemi Minimart-Peak Nig Tray 160g x 24</v>
      </c>
      <c r="AG1023" t="str">
        <v>Mj Minimart-Milo Sachet 20g x 240</v>
      </c>
      <c r="AH1023">
        <f t="shared" si="44"/>
        <v>1</v>
      </c>
    </row>
    <row r="1024" spans="4:34">
      <c r="D1024" t="str">
        <v>FrieslandCampina WAMCO Nigeria-Peak Evap Filled 160g x 24</v>
      </c>
      <c r="AD1024" t="str">
        <v>Metro Minimart</v>
      </c>
      <c r="AE1024" t="str">
        <v>DANO FULL CREAM 12 X 800G</v>
      </c>
      <c r="AF1024" t="str">
        <f t="shared" si="43"/>
        <v>Metro Minimart-DANO FULL CREAM 12 X 800G</v>
      </c>
      <c r="AG1024" t="str">
        <v>Mj Minimart-Mac Crunchy Chocolate Coated Wafer 20g x 80</v>
      </c>
      <c r="AH1024">
        <f t="shared" si="44"/>
        <v>1</v>
      </c>
    </row>
    <row r="1025" spans="4:34">
      <c r="D1025" t="str">
        <v>Arla Foods-Dano Cool Cow Choco Sachet 18g x 250</v>
      </c>
      <c r="AD1025" t="str">
        <v>Bola Minimarts</v>
      </c>
      <c r="AE1025" t="str">
        <v>Milo Sachet 20g x 240</v>
      </c>
      <c r="AF1025" t="str">
        <f t="shared" si="43"/>
        <v>Bola Minimarts-Milo Sachet 20g x 240</v>
      </c>
      <c r="AG1025" t="str">
        <v>Babkem Minimart-Dano Cool Cow Sachet 12g x 260 + 30 Sachet Free</v>
      </c>
      <c r="AH1025">
        <f t="shared" si="44"/>
        <v>1</v>
      </c>
    </row>
    <row r="1026" spans="4:34">
      <c r="D1026" t="str">
        <v>Chi Nigeria Limited-HOLLANDIA EVAP MILK 50ML x 48</v>
      </c>
      <c r="AD1026" t="str">
        <v>Bola Minimarts</v>
      </c>
      <c r="AE1026" t="str">
        <v>Milo Activ-Go Sachet 400g x 10 + (20g x 10 Free)</v>
      </c>
      <c r="AF1026" t="str">
        <f t="shared" si="43"/>
        <v>Bola Minimarts-Milo Activ-Go Sachet 400g x 10 + (20g x 10 Free)</v>
      </c>
      <c r="AG1026" t="str">
        <v>Babkem Minimart-Dano Cool Cow Refill 350g x 12</v>
      </c>
      <c r="AH1026">
        <f t="shared" si="44"/>
        <v>1</v>
      </c>
    </row>
    <row r="1027" spans="4:34">
      <c r="D1027" t="str">
        <v>Promasidor-Cowbell Coffee 20g Sachet x 200</v>
      </c>
      <c r="AD1027" t="str">
        <v>Bola Minimarts</v>
      </c>
      <c r="AE1027" t="str">
        <v>Dano Cool Cow Sachet 12g x 260 + 30 Sachet Free</v>
      </c>
      <c r="AF1027" t="str">
        <f t="shared" si="43"/>
        <v>Bola Minimarts-Dano Cool Cow Sachet 12g x 260 + 30 Sachet Free</v>
      </c>
      <c r="AG1027" t="str">
        <v>Alhaja Eggs-Dano Cool Cow Refill 800g x 12</v>
      </c>
      <c r="AH1027">
        <f t="shared" si="44"/>
        <v>1</v>
      </c>
    </row>
    <row r="1028" spans="4:34">
      <c r="D1028" t="str">
        <v>FrieslandCampina WAMCO Nigeria-THREE CROWN EVAP TRAY 24 X 170G</v>
      </c>
      <c r="AD1028" t="str">
        <v>Rodam Enterprises</v>
      </c>
      <c r="AE1028" t="str">
        <v>Milo Sachet 20g x 240</v>
      </c>
      <c r="AF1028" t="str">
        <f t="shared" si="43"/>
        <v>Rodam Enterprises-Milo Sachet 20g x 240</v>
      </c>
      <c r="AG1028" t="str">
        <v>Alhaja Eggs-Loya 320g Refill x 12</v>
      </c>
      <c r="AH1028">
        <f t="shared" si="44"/>
        <v>1</v>
      </c>
    </row>
    <row r="1029" spans="4:34">
      <c r="D1029" t="str">
        <v>Nestle Nigeria Plc-Milo Activ-Go Sachet 400g x 10 + (20g x 10 Free)</v>
      </c>
      <c r="AD1029" t="str">
        <v>smine me Minimart</v>
      </c>
      <c r="AE1029" t="str">
        <v>Dano Cool Cow Sachet 12g x 260 + 30 Sachet Free</v>
      </c>
      <c r="AF1029" t="str">
        <f t="shared" si="43"/>
        <v>smine me Minimart-Dano Cool Cow Sachet 12g x 260 + 30 Sachet Free</v>
      </c>
      <c r="AG1029" t="str">
        <v>Madam Ekene Minimart-Cowbell Chocolate Sachet 20g x 26 x 10</v>
      </c>
      <c r="AH1029">
        <f t="shared" si="44"/>
        <v>1</v>
      </c>
    </row>
    <row r="1030" spans="4:34">
      <c r="D1030" t="str">
        <v>Nestle Nigeria Plc-Milo Activ-Go Sachet (800g + 100g Free) x 6</v>
      </c>
      <c r="AD1030" t="str">
        <v>smine me Minimart</v>
      </c>
      <c r="AE1030" t="str">
        <v>THREE CROWN EVAP TRAY 24 X 170G</v>
      </c>
      <c r="AF1030" t="str">
        <f t="shared" si="43"/>
        <v>smine me Minimart-THREE CROWN EVAP TRAY 24 X 170G</v>
      </c>
      <c r="AG1030" t="str">
        <v>Window Shop-MistaChoco and Sistachoco Promo Pack 15g x 50</v>
      </c>
      <c r="AH1030">
        <f t="shared" si="44"/>
        <v>1</v>
      </c>
    </row>
    <row r="1031" spans="4:34">
      <c r="D1031" t="str">
        <v>Nestle Nigeria Plc-Milo Sachet 20g x 240</v>
      </c>
      <c r="AD1031" t="str">
        <v>smine me Minimart</v>
      </c>
      <c r="AE1031" t="str">
        <v>Peak Milk Powder Sachet 14g x 210</v>
      </c>
      <c r="AF1031" t="str">
        <f t="shared" ref="AF1031:AF1094" si="45">AD1031 &amp; "-" &amp; AE1031</f>
        <v>smine me Minimart-Peak Milk Powder Sachet 14g x 210</v>
      </c>
      <c r="AG1031" t="str">
        <v>Dynamic 3-MistaChoco and Sistachoco Promo Pack 15g x 50</v>
      </c>
      <c r="AH1031">
        <f t="shared" ref="AH1031:AH1094" si="46">COUNTIF($AF$6:$AF$2051,AG1031)</f>
        <v>1</v>
      </c>
    </row>
    <row r="1032" spans="4:34">
      <c r="D1032" t="str">
        <v>Nestle Nigeria Plc-Milo Sachet 20g x 240</v>
      </c>
      <c r="AD1032" t="str">
        <v>smine me Minimart</v>
      </c>
      <c r="AE1032" t="str">
        <v>Milo Sachet 20g x 240</v>
      </c>
      <c r="AF1032" t="str">
        <f t="shared" si="45"/>
        <v>smine me Minimart-Milo Sachet 20g x 240</v>
      </c>
      <c r="AG1032" t="str">
        <v>Dynamic 3-One Free Hanger of MistaChoco</v>
      </c>
      <c r="AH1032">
        <f t="shared" si="46"/>
        <v>1</v>
      </c>
    </row>
    <row r="1033" spans="4:34">
      <c r="D1033" t="str">
        <v>Arla Foods-Dano Cool Cow Sachet 12g x 260 + 30 Sachet Free</v>
      </c>
      <c r="AD1033" t="str">
        <v>Brasq</v>
      </c>
      <c r="AE1033" t="str">
        <v>Dano Cool Cow Sachet 12g x 260 + 30 Sachet Free</v>
      </c>
      <c r="AF1033" t="str">
        <f t="shared" si="45"/>
        <v>Brasq-Dano Cool Cow Sachet 12g x 260 + 30 Sachet Free</v>
      </c>
      <c r="AG1033" t="str">
        <v>Isaac Minimarts-Peak Milk Powder Sachet 14g x 210</v>
      </c>
      <c r="AH1033">
        <f t="shared" si="46"/>
        <v>1</v>
      </c>
    </row>
    <row r="1034" spans="4:34">
      <c r="D1034" t="str">
        <v>FrieslandCampina WAMCO Nigeria-Peak Milk Powder Sachet 14g x 210</v>
      </c>
      <c r="AD1034" t="str">
        <v>Brasq</v>
      </c>
      <c r="AE1034" t="str">
        <v>Dano Cool Cow Refill 350g x 12</v>
      </c>
      <c r="AF1034" t="str">
        <f t="shared" si="45"/>
        <v>Brasq-Dano Cool Cow Refill 350g x 12</v>
      </c>
      <c r="AG1034" t="str">
        <v>Godswill SuperMinimarts-MistaChoco and Sistachoco Promo Pack 15g x 50</v>
      </c>
      <c r="AH1034">
        <f t="shared" si="46"/>
        <v>1</v>
      </c>
    </row>
    <row r="1035" spans="4:34">
      <c r="D1035" t="str">
        <v>FrieslandCampina WAMCO Nigeria-Peak Nig Tray 160g x 24</v>
      </c>
      <c r="AD1035" t="str">
        <v>Brasq</v>
      </c>
      <c r="AE1035" t="str">
        <v>Milo Activ-Go Sachet 400g x 10 + (20g x 10 Free)</v>
      </c>
      <c r="AF1035" t="str">
        <f t="shared" si="45"/>
        <v>Brasq-Milo Activ-Go Sachet 400g x 10 + (20g x 10 Free)</v>
      </c>
      <c r="AG1035" t="str">
        <v>Godswill SuperMinimarts-One Free Hanger of MistaChoco</v>
      </c>
      <c r="AH1035">
        <f t="shared" si="46"/>
        <v>1</v>
      </c>
    </row>
    <row r="1036" spans="4:34">
      <c r="D1036" t="str">
        <v>Arla Foods-DANO FULL CREAM 12 X 800G</v>
      </c>
      <c r="AD1036" t="str">
        <v>Brasq</v>
      </c>
      <c r="AE1036" t="str">
        <v>Cadbury Bournvita Refill 500g x 12</v>
      </c>
      <c r="AF1036" t="str">
        <f t="shared" si="45"/>
        <v>Brasq-Cadbury Bournvita Refill 500g x 12</v>
      </c>
      <c r="AG1036" t="str">
        <v>O And K Super Store-DANO FULL CREAM 12 X 800G</v>
      </c>
      <c r="AH1036">
        <f t="shared" si="46"/>
        <v>1</v>
      </c>
    </row>
    <row r="1037" spans="4:34">
      <c r="D1037" t="str">
        <v>Nestle Nigeria Plc-Milo Sachet 20g x 240</v>
      </c>
      <c r="AD1037" t="str">
        <v>Jummy k Minimart</v>
      </c>
      <c r="AE1037" t="str">
        <v>Peak Milk Powder Sachet 14g x 210</v>
      </c>
      <c r="AF1037" t="str">
        <f t="shared" si="45"/>
        <v>Jummy k Minimart-Peak Milk Powder Sachet 14g x 210</v>
      </c>
      <c r="AG1037" t="str">
        <v>Able God-Peak Milk Powder Sachet 14g x 210</v>
      </c>
      <c r="AH1037">
        <f t="shared" si="46"/>
        <v>1</v>
      </c>
    </row>
    <row r="1038" spans="4:34">
      <c r="D1038" t="str">
        <v>Nestle Nigeria Plc-Milo Activ-Go Sachet 400g x 10 + (20g x 10 Free)</v>
      </c>
      <c r="AD1038" t="str">
        <v>Dream Minimart</v>
      </c>
      <c r="AE1038" t="str">
        <v>Milo Sachet 20g x 240</v>
      </c>
      <c r="AF1038" t="str">
        <f t="shared" si="45"/>
        <v>Dream Minimart-Milo Sachet 20g x 240</v>
      </c>
      <c r="AG1038" t="str">
        <v>Ezzybest Minimarts-Nasco Shortcake 120g  x 36</v>
      </c>
      <c r="AH1038">
        <f t="shared" si="46"/>
        <v>1</v>
      </c>
    </row>
    <row r="1039" spans="4:34">
      <c r="D1039" t="str">
        <v>Arla Foods-Dano Cool Cow Sachet 12g x 260 + 30 Sachet Free</v>
      </c>
      <c r="AD1039" t="str">
        <v>AJ Minimart</v>
      </c>
      <c r="AE1039" t="str">
        <v>Blue Band Spread For Bread 250g x 24</v>
      </c>
      <c r="AF1039" t="str">
        <f t="shared" si="45"/>
        <v>AJ Minimart-Blue Band Spread For Bread 250g x 24</v>
      </c>
      <c r="AG1039" t="str">
        <v>Ezzybest Minimarts-Nibit Mini Snacks Chocolate Cookies 60g x 72</v>
      </c>
      <c r="AH1039">
        <f t="shared" si="46"/>
        <v>1</v>
      </c>
    </row>
    <row r="1040" spans="4:34">
      <c r="D1040" t="str">
        <v>Nestle Nigeria Plc-Milo Sachet 20g x 240</v>
      </c>
      <c r="AD1040" t="str">
        <v>AJ Minimart</v>
      </c>
      <c r="AE1040" t="str">
        <v>Dano Cool Cow Sachet 12g x 260 + 30 Sachet Free</v>
      </c>
      <c r="AF1040" t="str">
        <f t="shared" si="45"/>
        <v>AJ Minimart-Dano Cool Cow Sachet 12g x 260 + 30 Sachet Free</v>
      </c>
      <c r="AG1040" t="str">
        <v>Ezzybest Minimarts-Peak Nig Tray 160g x 24</v>
      </c>
      <c r="AH1040">
        <f t="shared" si="46"/>
        <v>1</v>
      </c>
    </row>
    <row r="1041" spans="4:34">
      <c r="D1041" t="str">
        <v>Arla Foods-Dano Cool Cow Sachet 12g x 260 + 30 Sachet Free</v>
      </c>
      <c r="AD1041" t="str">
        <v>Abdul rahamon Minimart</v>
      </c>
      <c r="AE1041" t="str">
        <v>Dano Cool Cow Sachet 12g x 260 + 30 Sachet Free</v>
      </c>
      <c r="AF1041" t="str">
        <f t="shared" si="45"/>
        <v>Abdul rahamon Minimart-Dano Cool Cow Sachet 12g x 260 + 30 Sachet Free</v>
      </c>
      <c r="AG1041" t="str">
        <v>Ezzybest Minimarts-THREE CROWN EVAP TRAY 24 X 170G</v>
      </c>
      <c r="AH1041">
        <f t="shared" si="46"/>
        <v>1</v>
      </c>
    </row>
    <row r="1042" spans="4:34">
      <c r="D1042" t="str">
        <v>FrieslandCampina WAMCO Nigeria-THREE CROWN EVAP TRAY 24 X 170G</v>
      </c>
      <c r="AD1042" t="str">
        <v>Triple J</v>
      </c>
      <c r="AE1042" t="str">
        <v>THREE CROWN EVAP TRAY 24 X 170G</v>
      </c>
      <c r="AF1042" t="str">
        <f t="shared" si="45"/>
        <v>Triple J-THREE CROWN EVAP TRAY 24 X 170G</v>
      </c>
      <c r="AG1042" t="str">
        <v>Labbas Minimart-Peak Milk Powder Sachet 14g x 210</v>
      </c>
      <c r="AH1042">
        <f t="shared" si="46"/>
        <v>1</v>
      </c>
    </row>
    <row r="1043" spans="4:34">
      <c r="D1043" t="str">
        <v>FrieslandCampina WAMCO Nigeria-Peak Milk Powder Sachet 14g x 210</v>
      </c>
      <c r="AD1043" t="str">
        <v>Triple J</v>
      </c>
      <c r="AE1043" t="str">
        <v>Blue Band Spread For Bread 250g x 24</v>
      </c>
      <c r="AF1043" t="str">
        <f t="shared" si="45"/>
        <v>Triple J-Blue Band Spread For Bread 250g x 24</v>
      </c>
      <c r="AG1043" t="str">
        <v>C B C Minimart-Tasty Tom Sachet 65g x 50</v>
      </c>
      <c r="AH1043">
        <f t="shared" si="46"/>
        <v>1</v>
      </c>
    </row>
    <row r="1044" spans="4:34">
      <c r="D1044" t="str">
        <v>Nestle Nigeria Plc-Milo Sachet 20g x 240</v>
      </c>
      <c r="AD1044" t="str">
        <v>Rodam Enterprises</v>
      </c>
      <c r="AE1044" t="str">
        <v>Three Crowns Instant Filled Milk Powder Sachet 320g x 12</v>
      </c>
      <c r="AF1044" t="str">
        <f t="shared" si="45"/>
        <v>Rodam Enterprises-Three Crowns Instant Filled Milk Powder Sachet 320g x 12</v>
      </c>
      <c r="AG1044" t="str">
        <v>C B C Minimart-Tasty Cubes Chicken Flavour 100g x 80</v>
      </c>
      <c r="AH1044">
        <f t="shared" si="46"/>
        <v>1</v>
      </c>
    </row>
    <row r="1045" spans="4:34">
      <c r="D1045" t="str">
        <v>Arla Foods-Dano Cool Cow Sachet 12g x 260 + 30 Sachet Free</v>
      </c>
      <c r="AD1045" t="str">
        <v>Rodam Enterprises</v>
      </c>
      <c r="AE1045" t="str">
        <v>Dano Cool Cow Refill 350g x 12</v>
      </c>
      <c r="AF1045" t="str">
        <f t="shared" si="45"/>
        <v>Rodam Enterprises-Dano Cool Cow Refill 350g x 12</v>
      </c>
      <c r="AG1045" t="str">
        <v>C B C Minimart-Golden Penny Spaghetti 500g x 20</v>
      </c>
      <c r="AH1045">
        <f t="shared" si="46"/>
        <v>3</v>
      </c>
    </row>
    <row r="1046" spans="4:34">
      <c r="D1046" t="str">
        <v>Arla Foods-Dano Cool Cow Refill 350g x 12</v>
      </c>
      <c r="AD1046" t="str">
        <v>ogba</v>
      </c>
      <c r="AE1046" t="str">
        <v>Cowbell Coffee 20g Sachet x 200</v>
      </c>
      <c r="AF1046" t="str">
        <f t="shared" si="45"/>
        <v>ogba-Cowbell Coffee 20g Sachet x 200</v>
      </c>
      <c r="AG1046" t="str">
        <v>Madam Wisdom Minimart-Tasty Tom Sachet 65g x 50</v>
      </c>
      <c r="AH1046">
        <f t="shared" si="46"/>
        <v>1</v>
      </c>
    </row>
    <row r="1047" spans="4:34">
      <c r="D1047" t="str">
        <v>Nestle Nigeria Plc-Milo Activ-Go Sachet 400g x 10 + (20g x 10 Free)</v>
      </c>
      <c r="AD1047" t="str">
        <v>Uche Best Minimart</v>
      </c>
      <c r="AE1047" t="str">
        <v>Milo Activ-Go Sachet 400g x 10 + (20g x 10 Free)</v>
      </c>
      <c r="AF1047" t="str">
        <f t="shared" si="45"/>
        <v>Uche Best Minimart-Milo Activ-Go Sachet 400g x 10 + (20g x 10 Free)</v>
      </c>
      <c r="AG1047" t="str">
        <v>Rich Bon  Minimart-Indomie Hungryman Onion 180g x 24</v>
      </c>
      <c r="AH1047">
        <f t="shared" si="46"/>
        <v>1</v>
      </c>
    </row>
    <row r="1048" spans="4:34">
      <c r="D1048" t="str">
        <v>Cadbury Nigeria Plc-Cadbury Bournvita Refill 500g x 12</v>
      </c>
      <c r="AD1048" t="str">
        <v>Peace Minimarts</v>
      </c>
      <c r="AE1048" t="str">
        <v>Dano Cool Cow Sachet 12g x 260 + 30 Sachet Free</v>
      </c>
      <c r="AF1048" t="str">
        <f t="shared" si="45"/>
        <v>Peace Minimarts-Dano Cool Cow Sachet 12g x 260 + 30 Sachet Free</v>
      </c>
      <c r="AG1048" t="str">
        <v>Madam junior Minimart-Golden Penny Spaghettini 500g x 20</v>
      </c>
      <c r="AH1048">
        <f t="shared" si="46"/>
        <v>1</v>
      </c>
    </row>
    <row r="1049" spans="4:34">
      <c r="D1049" t="str">
        <v>FrieslandCampina WAMCO Nigeria-Peak Milk Powder Sachet 14g x 210</v>
      </c>
      <c r="AD1049" t="str">
        <v>Marswell Minimart</v>
      </c>
      <c r="AE1049" t="str">
        <v>Milo Activ-Go Sachet 400g x 10 + (20g x 10 Free)</v>
      </c>
      <c r="AF1049" t="str">
        <f t="shared" si="45"/>
        <v>Marswell Minimart-Milo Activ-Go Sachet 400g x 10 + (20g x 10 Free)</v>
      </c>
      <c r="AG1049" t="str">
        <v>Chucks nvestment-Golden Penny Spaghetti 500g x 20</v>
      </c>
      <c r="AH1049">
        <f t="shared" si="46"/>
        <v>1</v>
      </c>
    </row>
    <row r="1050" spans="4:34">
      <c r="D1050" t="str">
        <v>Nestle Nigeria Plc-Milo Sachet 20g x 240</v>
      </c>
      <c r="AD1050" t="str">
        <v>Marswell Minimart</v>
      </c>
      <c r="AE1050" t="str">
        <v>Milo Sachet 20g x 240</v>
      </c>
      <c r="AF1050" t="str">
        <f t="shared" si="45"/>
        <v>Marswell Minimart-Milo Sachet 20g x 240</v>
      </c>
      <c r="AG1050" t="str">
        <v>Chucks nvestment-Golden Penny Spaghettini 500g x 20</v>
      </c>
      <c r="AH1050">
        <f t="shared" si="46"/>
        <v>1</v>
      </c>
    </row>
    <row r="1051" spans="4:34">
      <c r="D1051" t="str">
        <v>Unilever Nigeria Plc-Blue Band Spread For Bread 250g x 24</v>
      </c>
      <c r="AD1051" t="str">
        <v>Marswell Minimart</v>
      </c>
      <c r="AE1051" t="str">
        <v>Milo Activ-Go Sachet (800g + 100g Free) x 6</v>
      </c>
      <c r="AF1051" t="str">
        <f t="shared" si="45"/>
        <v>Marswell Minimart-Milo Activ-Go Sachet (800g + 100g Free) x 6</v>
      </c>
      <c r="AG1051" t="str">
        <v>Mj Minimart-Golden Penny Semovita 2kg</v>
      </c>
      <c r="AH1051">
        <f t="shared" si="46"/>
        <v>1</v>
      </c>
    </row>
    <row r="1052" spans="4:34">
      <c r="D1052" t="str">
        <v>Arla Foods-Dano Cool Cow Sachet 12g x 260 + 30 Sachet Free</v>
      </c>
      <c r="AD1052" t="str">
        <v>Than-all Minimart</v>
      </c>
      <c r="AE1052" t="str">
        <v>Dano Cool Cow Refill 350g x 12</v>
      </c>
      <c r="AF1052" t="str">
        <f t="shared" si="45"/>
        <v>Than-all Minimart-Dano Cool Cow Refill 350g x 12</v>
      </c>
      <c r="AG1052" t="str">
        <v>Lotage Minimarts-Vitali Gold Hot Pepper Tomato Paste 70g</v>
      </c>
      <c r="AH1052">
        <f t="shared" si="46"/>
        <v>1</v>
      </c>
    </row>
    <row r="1053" spans="4:34">
      <c r="D1053" t="str">
        <v>Arla Foods-Dano Cool Cow Sachet 12g x 260 + 30 Sachet Free</v>
      </c>
      <c r="AD1053" t="str">
        <v>Than-all Minimart</v>
      </c>
      <c r="AE1053" t="str">
        <v>THREE CROWN EVAP TRAY 24 X 170G</v>
      </c>
      <c r="AF1053" t="str">
        <f t="shared" si="45"/>
        <v>Than-all Minimart-THREE CROWN EVAP TRAY 24 X 170G</v>
      </c>
      <c r="AG1053" t="str">
        <v>Lotage Minimarts-Sonia Tomato Tin 400g x 24</v>
      </c>
      <c r="AH1053">
        <f t="shared" si="46"/>
        <v>1</v>
      </c>
    </row>
    <row r="1054" spans="4:34">
      <c r="D1054" t="str">
        <v>FrieslandCampina WAMCO Nigeria-THREE CROWN EVAP TRAY 24 X 170G</v>
      </c>
      <c r="AD1054" t="str">
        <v>Than-all Minimart</v>
      </c>
      <c r="AE1054" t="str">
        <v>Milo Activ-Go Sachet 400g x 10 + (20g x 10 Free)</v>
      </c>
      <c r="AF1054" t="str">
        <f t="shared" si="45"/>
        <v>Than-all Minimart-Milo Activ-Go Sachet 400g x 10 + (20g x 10 Free)</v>
      </c>
      <c r="AG1054" t="str">
        <v>Omolara Minimart-Golden Penny Semovita 1kg</v>
      </c>
      <c r="AH1054">
        <f t="shared" si="46"/>
        <v>1</v>
      </c>
    </row>
    <row r="1055" spans="4:34">
      <c r="D1055" t="str">
        <v>Unilever Nigeria Plc-Blue Band Spread For Bread 250g x 24</v>
      </c>
      <c r="AD1055" t="str">
        <v>Than-all Minimart</v>
      </c>
      <c r="AE1055" t="str">
        <v>Nasco Shortcake 120g  x 36</v>
      </c>
      <c r="AF1055" t="str">
        <f t="shared" si="45"/>
        <v>Than-all Minimart-Nasco Shortcake 120g  x 36</v>
      </c>
      <c r="AG1055" t="str">
        <v>Omolara Minimart-Golden Penny Spaghetti 500g x 20</v>
      </c>
      <c r="AH1055">
        <f t="shared" si="46"/>
        <v>1</v>
      </c>
    </row>
    <row r="1056" spans="4:34">
      <c r="D1056" t="str">
        <v>FrieslandCampina WAMCO Nigeria-Three Crowns Instant Filled Milk Powder Sachet 320g x 12</v>
      </c>
      <c r="AD1056" t="str">
        <v>Gods Minimart</v>
      </c>
      <c r="AE1056" t="str">
        <v>Hollandia Evap Slim 120g x 24</v>
      </c>
      <c r="AF1056" t="str">
        <f t="shared" si="45"/>
        <v>Gods Minimart-Hollandia Evap Slim 120g x 24</v>
      </c>
      <c r="AG1056" t="str">
        <v>C B C Minimart-Golden Penny Semovita 1kg</v>
      </c>
      <c r="AH1056">
        <f t="shared" si="46"/>
        <v>1</v>
      </c>
    </row>
    <row r="1057" spans="4:34">
      <c r="D1057" t="str">
        <v>Arla Foods-Dano Cool Cow Refill 350g x 12</v>
      </c>
      <c r="AD1057" t="str">
        <v>Josu Minimart</v>
      </c>
      <c r="AE1057" t="str">
        <v>Nasco Cornflakes Original Sachet 30g x 36</v>
      </c>
      <c r="AF1057" t="str">
        <f t="shared" si="45"/>
        <v>Josu Minimart-Nasco Cornflakes Original Sachet 30g x 36</v>
      </c>
      <c r="AG1057" t="str">
        <v>C B C Minimart-Sonia Tomato Paste Mix Sachet 65g x 50</v>
      </c>
      <c r="AH1057">
        <f t="shared" si="46"/>
        <v>1</v>
      </c>
    </row>
    <row r="1058" spans="4:34">
      <c r="D1058" t="str">
        <v>Promasidor-Cowbell Coffee 20g Sachet x 200</v>
      </c>
      <c r="AD1058" t="str">
        <v>Josu Minimart</v>
      </c>
      <c r="AE1058" t="str">
        <v>Nibit Mini Snacks Milky Cookies 60g x 72</v>
      </c>
      <c r="AF1058" t="str">
        <f t="shared" si="45"/>
        <v>Josu Minimart-Nibit Mini Snacks Milky Cookies 60g x 72</v>
      </c>
      <c r="AG1058" t="str">
        <v>Sweet  Gift  Shop-Indomie Hungryman Onion 180g x 24</v>
      </c>
      <c r="AH1058">
        <f t="shared" si="46"/>
        <v>1</v>
      </c>
    </row>
    <row r="1059" spans="4:34">
      <c r="D1059" t="str">
        <v>Nestle Nigeria Plc-Milo Activ-Go Sachet 400g x 10 + (20g x 10 Free)</v>
      </c>
      <c r="AD1059" t="str">
        <v>Josu Minimart</v>
      </c>
      <c r="AE1059" t="str">
        <v>Milo Sachet 20g x 240</v>
      </c>
      <c r="AF1059" t="str">
        <f t="shared" si="45"/>
        <v>Josu Minimart-Milo Sachet 20g x 240</v>
      </c>
      <c r="AG1059" t="str">
        <v>Ismaila Minimarts-Golden Penny Spaghetti 500g x 20</v>
      </c>
      <c r="AH1059">
        <f t="shared" si="46"/>
        <v>1</v>
      </c>
    </row>
    <row r="1060" spans="4:34">
      <c r="D1060" t="str">
        <v>Arla Foods-Dano Cool Cow Sachet 12g x 260 + 30 Sachet Free</v>
      </c>
      <c r="AD1060" t="str">
        <v>Josu Minimart</v>
      </c>
      <c r="AE1060" t="str">
        <v>Dano Cool Cow Sachet 12g x 260 + 30 Sachet Free</v>
      </c>
      <c r="AF1060" t="str">
        <f t="shared" si="45"/>
        <v>Josu Minimart-Dano Cool Cow Sachet 12g x 260 + 30 Sachet Free</v>
      </c>
      <c r="AG1060" t="str">
        <v>Ismaila Minimarts-Tasty Cubes Chicken Flavour 100g x 80</v>
      </c>
      <c r="AH1060">
        <f t="shared" si="46"/>
        <v>1</v>
      </c>
    </row>
    <row r="1061" spans="4:34">
      <c r="D1061" t="str">
        <v>Nestle Nigeria Plc-Milo Activ-Go Sachet 400g x 10 + (20g x 10 Free)</v>
      </c>
      <c r="AD1061" t="str">
        <v>Iyawo Minimart</v>
      </c>
      <c r="AE1061" t="str">
        <v>Hollandia Evap Slim 120g x 24</v>
      </c>
      <c r="AF1061" t="str">
        <f t="shared" si="45"/>
        <v>Iyawo Minimart-Hollandia Evap Slim 120g x 24</v>
      </c>
      <c r="AG1061" t="str">
        <v>Kuchys Place 2-Golden Penny Semovita 1kg</v>
      </c>
      <c r="AH1061">
        <f t="shared" si="46"/>
        <v>2</v>
      </c>
    </row>
    <row r="1062" spans="4:34">
      <c r="D1062" t="str">
        <v>Nestle Nigeria Plc-Milo Sachet 20g x 240</v>
      </c>
      <c r="AD1062" t="str">
        <v>Sariki Minimart</v>
      </c>
      <c r="AE1062" t="str">
        <v>Dano Cool Cow Refill 350g x 12</v>
      </c>
      <c r="AF1062" t="str">
        <f t="shared" si="45"/>
        <v>Sariki Minimart-Dano Cool Cow Refill 350g x 12</v>
      </c>
      <c r="AG1062" t="str">
        <v>Kuchys Place 2-Sonia Tomato Paste Mix Sachet 65g x 50</v>
      </c>
      <c r="AH1062">
        <f t="shared" si="46"/>
        <v>2</v>
      </c>
    </row>
    <row r="1063" spans="4:34">
      <c r="D1063" t="str">
        <v>Nestle Nigeria Plc-Milo Activ-Go Sachet (800g + 100g Free) x 6</v>
      </c>
      <c r="AD1063" t="str">
        <v>Sariki Minimart</v>
      </c>
      <c r="AE1063" t="str">
        <v>Milo Activ-Go Sachet 400g x 10 + (20g x 10 Free)</v>
      </c>
      <c r="AF1063" t="str">
        <f t="shared" si="45"/>
        <v>Sariki Minimart-Milo Activ-Go Sachet 400g x 10 + (20g x 10 Free)</v>
      </c>
      <c r="AG1063" t="str">
        <v>Zeehmamas Super Store-Golden Penny Spaghetti 500g x 20</v>
      </c>
      <c r="AH1063">
        <f t="shared" si="46"/>
        <v>2</v>
      </c>
    </row>
    <row r="1064" spans="4:34">
      <c r="D1064" t="str">
        <v>Arla Foods-Dano Cool Cow Refill 350g x 12</v>
      </c>
      <c r="AD1064" t="str">
        <v>Sariki Minimart</v>
      </c>
      <c r="AE1064" t="str">
        <v>Milo Refill 200g x 24</v>
      </c>
      <c r="AF1064" t="str">
        <f t="shared" si="45"/>
        <v>Sariki Minimart-Milo Refill 200g x 24</v>
      </c>
      <c r="AG1064" t="str">
        <v>Samson Super Store-Tasty Tom Sachet 65g x 50</v>
      </c>
      <c r="AH1064">
        <f t="shared" si="46"/>
        <v>1</v>
      </c>
    </row>
    <row r="1065" spans="4:34">
      <c r="D1065" t="str">
        <v>FrieslandCampina WAMCO Nigeria-THREE CROWN EVAP TRAY 24 X 170G</v>
      </c>
      <c r="AD1065" t="str">
        <v>Ty Minimart</v>
      </c>
      <c r="AE1065" t="str">
        <v>Dano Cool Cow Sachet 12g x 260 + 30 Sachet Free</v>
      </c>
      <c r="AF1065" t="str">
        <f t="shared" si="45"/>
        <v>Ty Minimart-Dano Cool Cow Sachet 12g x 260 + 30 Sachet Free</v>
      </c>
      <c r="AG1065" t="str">
        <v>Afam Nkechi-Golden Penny Spaghetti 500g x 20</v>
      </c>
      <c r="AH1065">
        <f t="shared" si="46"/>
        <v>1</v>
      </c>
    </row>
    <row r="1066" spans="4:34">
      <c r="D1066" t="str">
        <v>Nestle Nigeria Plc-Milo Activ-Go Sachet 400g x 10 + (20g x 10 Free)</v>
      </c>
      <c r="AD1066" t="str">
        <v>olafaz Minimart</v>
      </c>
      <c r="AE1066" t="str">
        <v>Hollandia Evap Slim 120g x 24</v>
      </c>
      <c r="AF1066" t="str">
        <f t="shared" si="45"/>
        <v>olafaz Minimart-Hollandia Evap Slim 120g x 24</v>
      </c>
      <c r="AG1066" t="str">
        <v>Afam Nkechi-Tasty Tom Sachet 65g x 50</v>
      </c>
      <c r="AH1066">
        <f t="shared" si="46"/>
        <v>1</v>
      </c>
    </row>
    <row r="1067" spans="4:34">
      <c r="D1067" t="str">
        <v>Nasco-Nasco Shortcake 120g  x 36</v>
      </c>
      <c r="AD1067" t="str">
        <v>Majemu Oluwa Minimarts</v>
      </c>
      <c r="AE1067" t="str">
        <v>Dangote Granulated Sugar 500g</v>
      </c>
      <c r="AF1067" t="str">
        <f t="shared" si="45"/>
        <v>Majemu Oluwa Minimarts-Dangote Granulated Sugar 500g</v>
      </c>
      <c r="AG1067" t="str">
        <v>Nk Minimarts-Tasty Cubes Chicken Flavour 400g x 20</v>
      </c>
      <c r="AH1067">
        <f t="shared" si="46"/>
        <v>1</v>
      </c>
    </row>
    <row r="1068" spans="4:34">
      <c r="D1068" t="str">
        <v>Chi Nigeria Limited-Hollandia Evap Slim 120g x 24</v>
      </c>
      <c r="AD1068" t="str">
        <v>Majemu Oluwa Minimarts</v>
      </c>
      <c r="AE1068" t="str">
        <v>Dano Cool Cow Sachet 12g x 260 + 30 Sachet Free</v>
      </c>
      <c r="AF1068" t="str">
        <f t="shared" si="45"/>
        <v>Majemu Oluwa Minimarts-Dano Cool Cow Sachet 12g x 260 + 30 Sachet Free</v>
      </c>
      <c r="AG1068" t="str">
        <v>Nk Minimarts-Golden Penny Semovita 1kg</v>
      </c>
      <c r="AH1068">
        <f t="shared" si="46"/>
        <v>2</v>
      </c>
    </row>
    <row r="1069" spans="4:34">
      <c r="D1069" t="str">
        <v>Nasco-Nasco Cornflakes Original Sachet 30g x 36</v>
      </c>
      <c r="AD1069" t="str">
        <v>Golden Era Minimart</v>
      </c>
      <c r="AE1069" t="str">
        <v>Milo 12 x 500g Tin</v>
      </c>
      <c r="AF1069" t="str">
        <f t="shared" si="45"/>
        <v>Golden Era Minimart-Milo 12 x 500g Tin</v>
      </c>
      <c r="AG1069" t="str">
        <v>Nk Minimarts-Sonia Tomato Paste Mix Sachet 65g x 50</v>
      </c>
      <c r="AH1069">
        <f t="shared" si="46"/>
        <v>2</v>
      </c>
    </row>
    <row r="1070" spans="4:34">
      <c r="D1070" t="str">
        <v>Fastizers Food Confectionery-Nibit Mini Snacks Milky Cookies 60g x 72</v>
      </c>
      <c r="AD1070" t="str">
        <v>Golden Era Minimart</v>
      </c>
      <c r="AE1070" t="str">
        <v>Milo Activ-Go Sachet 400g x 10 + (20g x 10 Free)</v>
      </c>
      <c r="AF1070" t="str">
        <f t="shared" si="45"/>
        <v>Golden Era Minimart-Milo Activ-Go Sachet 400g x 10 + (20g x 10 Free)</v>
      </c>
      <c r="AG1070" t="str">
        <v>Nk Minimarts-Tasty Tom Sachet 65g x 50</v>
      </c>
      <c r="AH1070">
        <f t="shared" si="46"/>
        <v>2</v>
      </c>
    </row>
    <row r="1071" spans="4:34">
      <c r="D1071" t="str">
        <v>Nestle Nigeria Plc-Milo Sachet 20g x 240</v>
      </c>
      <c r="AD1071" t="str">
        <v>Golden Era Minimart</v>
      </c>
      <c r="AE1071" t="str">
        <v>THREE CROWN EVAP TRAY 24 X 170G</v>
      </c>
      <c r="AF1071" t="str">
        <f t="shared" si="45"/>
        <v>Golden Era Minimart-THREE CROWN EVAP TRAY 24 X 170G</v>
      </c>
      <c r="AG1071" t="str">
        <v>Nk Minimarts-Golden Penny Spaghetti 500g x 20</v>
      </c>
      <c r="AH1071">
        <f t="shared" si="46"/>
        <v>1</v>
      </c>
    </row>
    <row r="1072" spans="4:34">
      <c r="D1072" t="str">
        <v>Arla Foods-Dano Cool Cow Sachet 12g x 260 + 30 Sachet Free</v>
      </c>
      <c r="AD1072" t="str">
        <v>Hi Mart Minimart</v>
      </c>
      <c r="AE1072" t="str">
        <v>Milo Sachet 20g x 240</v>
      </c>
      <c r="AF1072" t="str">
        <f t="shared" si="45"/>
        <v>Hi Mart Minimart-Milo Sachet 20g x 240</v>
      </c>
      <c r="AG1072" t="str">
        <v>Grandy Minimarts-Indomie Indomitable Chicken 70g x 40</v>
      </c>
      <c r="AH1072">
        <f t="shared" si="46"/>
        <v>2</v>
      </c>
    </row>
    <row r="1073" spans="4:34">
      <c r="D1073" t="str">
        <v>Chi Nigeria Limited-Hollandia Evap Slim 120g x 24</v>
      </c>
      <c r="AD1073" t="str">
        <v>Guideright SuperMinimart</v>
      </c>
      <c r="AE1073" t="str">
        <v>Dano Cool Cow Refill 350g x 12</v>
      </c>
      <c r="AF1073" t="str">
        <f t="shared" si="45"/>
        <v>Guideright SuperMinimart-Dano Cool Cow Refill 350g x 12</v>
      </c>
      <c r="AG1073" t="str">
        <v>Grandy Minimarts-Golden Penny Semovita 10kg</v>
      </c>
      <c r="AH1073">
        <f t="shared" si="46"/>
        <v>3</v>
      </c>
    </row>
    <row r="1074" spans="4:34">
      <c r="D1074" t="str">
        <v>Arla Foods-Dano Cool Cow Refill 350g x 12</v>
      </c>
      <c r="AD1074" t="str">
        <v>Guideright SuperMinimart</v>
      </c>
      <c r="AE1074" t="str">
        <v>Nestle Golden Morn 450g x 12</v>
      </c>
      <c r="AF1074" t="str">
        <f t="shared" si="45"/>
        <v>Guideright SuperMinimart-Nestle Golden Morn 450g x 12</v>
      </c>
      <c r="AG1074" t="str">
        <v>Grandy Minimarts-Golden Penny Spaghetti 500g x 20</v>
      </c>
      <c r="AH1074">
        <f t="shared" si="46"/>
        <v>1</v>
      </c>
    </row>
    <row r="1075" spans="4:34">
      <c r="D1075" t="str">
        <v>Nestle Nigeria Plc-Milo Activ-Go Sachet 400g x 10 + (20g x 10 Free)</v>
      </c>
      <c r="AD1075" t="str">
        <v>Guideright SuperMinimart</v>
      </c>
      <c r="AE1075" t="str">
        <v>Milo 1kg x 6 Tin</v>
      </c>
      <c r="AF1075" t="str">
        <f t="shared" si="45"/>
        <v>Guideright SuperMinimart-Milo 1kg x 6 Tin</v>
      </c>
      <c r="AG1075" t="str">
        <v>Grandy Minimarts-Golden Penny Semovita 5kg</v>
      </c>
      <c r="AH1075">
        <f t="shared" si="46"/>
        <v>4</v>
      </c>
    </row>
    <row r="1076" spans="4:34">
      <c r="D1076" t="str">
        <v>Nestle Nigeria Plc-Milo Refill 200g x 24</v>
      </c>
      <c r="AD1076" t="str">
        <v>David Minimart</v>
      </c>
      <c r="AE1076" t="str">
        <v>Peak Milk Powder Sachet 14g x 210</v>
      </c>
      <c r="AF1076" t="str">
        <f t="shared" si="45"/>
        <v>David Minimart-Peak Milk Powder Sachet 14g x 210</v>
      </c>
      <c r="AG1076" t="str">
        <v>Grandy Minimarts-Tasty Cubes Chicken Flavour 100g x 80</v>
      </c>
      <c r="AH1076">
        <f t="shared" si="46"/>
        <v>1</v>
      </c>
    </row>
    <row r="1077" spans="4:34">
      <c r="D1077" t="str">
        <v>Arla Foods-Dano Cool Cow Sachet 12g x 260 + 30 Sachet Free</v>
      </c>
      <c r="AD1077" t="str">
        <v>Ty Minimart</v>
      </c>
      <c r="AE1077" t="str">
        <v>Milo Sachet 20g x 240</v>
      </c>
      <c r="AF1077" t="str">
        <f t="shared" si="45"/>
        <v>Ty Minimart-Milo Sachet 20g x 240</v>
      </c>
      <c r="AG1077" t="str">
        <v>Grandy Minimarts-Tasty Cubes Chicken Flavour 400g x 20</v>
      </c>
      <c r="AH1077">
        <f t="shared" si="46"/>
        <v>1</v>
      </c>
    </row>
    <row r="1078" spans="4:34">
      <c r="D1078" t="str">
        <v>Chi Nigeria Limited-Hollandia Evap Slim 120g x 24</v>
      </c>
      <c r="AD1078" t="str">
        <v>Ty Minimart</v>
      </c>
      <c r="AE1078" t="str">
        <v>Nestle Golden Morn 450g x 12</v>
      </c>
      <c r="AF1078" t="str">
        <f t="shared" si="45"/>
        <v>Ty Minimart-Nestle Golden Morn 450g x 12</v>
      </c>
      <c r="AG1078" t="str">
        <v>Francisco-Golden Penny Spaghetti 500g x 20</v>
      </c>
      <c r="AH1078">
        <f t="shared" si="46"/>
        <v>1</v>
      </c>
    </row>
    <row r="1079" spans="4:34">
      <c r="D1079" t="str">
        <v>Dangote-Dangote Granulated Sugar 500g</v>
      </c>
      <c r="AD1079" t="str">
        <v>Ty Minimart</v>
      </c>
      <c r="AE1079" t="str">
        <v>Hollandia Evap Slim 120g x 24</v>
      </c>
      <c r="AF1079" t="str">
        <f t="shared" si="45"/>
        <v>Ty Minimart-Hollandia Evap Slim 120g x 24</v>
      </c>
      <c r="AG1079" t="str">
        <v>Madam Wisdom Minimart-Tasty Cubes Chicken Flavour 400g x 20</v>
      </c>
      <c r="AH1079">
        <f t="shared" si="46"/>
        <v>1</v>
      </c>
    </row>
    <row r="1080" spans="4:34">
      <c r="D1080" t="str">
        <v>Arla Foods-Dano Cool Cow Sachet 12g x 260 + 30 Sachet Free</v>
      </c>
      <c r="AD1080" t="str">
        <v>Amazing Grace Minimarts</v>
      </c>
      <c r="AE1080" t="str">
        <v>Cadbury Bournvita Sachet 20g x 200</v>
      </c>
      <c r="AF1080" t="str">
        <f t="shared" si="45"/>
        <v>Amazing Grace Minimarts-Cadbury Bournvita Sachet 20g x 200</v>
      </c>
      <c r="AG1080" t="str">
        <v>Madam Wisdom Minimart-Sonia Tomato Paste Mix Sachet 65g x 50</v>
      </c>
      <c r="AH1080">
        <f t="shared" si="46"/>
        <v>1</v>
      </c>
    </row>
    <row r="1081" spans="4:34">
      <c r="D1081" t="str">
        <v>Nestle Nigeria Plc-Milo 12 x 500g Tin</v>
      </c>
      <c r="AD1081" t="str">
        <v>Jummy k Minimart</v>
      </c>
      <c r="AE1081" t="str">
        <v>Peak Milk Powder Sachet 14g x 210</v>
      </c>
      <c r="AF1081" t="str">
        <f t="shared" si="45"/>
        <v>Jummy k Minimart-Peak Milk Powder Sachet 14g x 210</v>
      </c>
      <c r="AG1081" t="str">
        <v>Madam Wisdom Minimart-Golden Penny Spaghetti 500g x 20</v>
      </c>
      <c r="AH1081">
        <f t="shared" si="46"/>
        <v>2</v>
      </c>
    </row>
    <row r="1082" spans="4:34">
      <c r="D1082" t="str">
        <v>Nestle Nigeria Plc-Milo Activ-Go Sachet 400g x 10 + (20g x 10 Free)</v>
      </c>
      <c r="AD1082" t="str">
        <v>Alh. Aliyu Provision Minimart</v>
      </c>
      <c r="AE1082" t="str">
        <v>Dano Cool Cow Sachet 12g x 260 + 30 Sachet Free</v>
      </c>
      <c r="AF1082" t="str">
        <f t="shared" si="45"/>
        <v>Alh. Aliyu Provision Minimart-Dano Cool Cow Sachet 12g x 260 + 30 Sachet Free</v>
      </c>
      <c r="AG1082" t="str">
        <v>Rafat Minimart-Golden Penny Spaghetti 500g x 20</v>
      </c>
      <c r="AH1082">
        <f t="shared" si="46"/>
        <v>1</v>
      </c>
    </row>
    <row r="1083" spans="4:34">
      <c r="D1083" t="str">
        <v>FrieslandCampina WAMCO Nigeria-THREE CROWN EVAP TRAY 24 X 170G</v>
      </c>
      <c r="AD1083" t="str">
        <v>Alh. Aliyu Provision Minimart</v>
      </c>
      <c r="AE1083" t="str">
        <v>Hollandia Evap Slim 120g x 24</v>
      </c>
      <c r="AF1083" t="str">
        <f t="shared" si="45"/>
        <v>Alh. Aliyu Provision Minimart-Hollandia Evap Slim 120g x 24</v>
      </c>
      <c r="AG1083" t="str">
        <v>Rafat Minimart-Golden Penny Semovita 1kg</v>
      </c>
      <c r="AH1083">
        <f t="shared" si="46"/>
        <v>1</v>
      </c>
    </row>
    <row r="1084" spans="4:34">
      <c r="D1084" t="str">
        <v>Nestle Nigeria Plc-Milo Sachet 20g x 240</v>
      </c>
      <c r="AD1084" t="str">
        <v>Alh. Aliyu Provision Minimart</v>
      </c>
      <c r="AE1084" t="str">
        <v>Cadbury Bournvita Sachet 20g x 200</v>
      </c>
      <c r="AF1084" t="str">
        <f t="shared" si="45"/>
        <v>Alh. Aliyu Provision Minimart-Cadbury Bournvita Sachet 20g x 200</v>
      </c>
      <c r="AG1084" t="str">
        <v>Iyawo Minimart-Golden Penny Spaghettini 500g x 20</v>
      </c>
      <c r="AH1084">
        <f t="shared" si="46"/>
        <v>1</v>
      </c>
    </row>
    <row r="1085" spans="4:34">
      <c r="D1085" t="str">
        <v>Arla Foods-Dano Cool Cow Refill 350g x 12</v>
      </c>
      <c r="AD1085" t="str">
        <v>Olaboy Minimart</v>
      </c>
      <c r="AE1085" t="str">
        <v>Hollandia Evap Slim 120g x 24</v>
      </c>
      <c r="AF1085" t="str">
        <f t="shared" si="45"/>
        <v>Olaboy Minimart-Hollandia Evap Slim 120g x 24</v>
      </c>
      <c r="AG1085" t="str">
        <v>Suncomm Minimarts-Golden Penny Semovita 1kg</v>
      </c>
      <c r="AH1085">
        <f t="shared" si="46"/>
        <v>1</v>
      </c>
    </row>
    <row r="1086" spans="4:34">
      <c r="D1086" t="str">
        <v>Nestle Nigeria Plc-Nestle Golden Morn 450g x 12</v>
      </c>
      <c r="AD1086" t="str">
        <v>Brasq</v>
      </c>
      <c r="AE1086" t="str">
        <v>THREE CROWN EVAP TRAY 24 X 170G</v>
      </c>
      <c r="AF1086" t="str">
        <f t="shared" si="45"/>
        <v>Brasq-THREE CROWN EVAP TRAY 24 X 170G</v>
      </c>
      <c r="AG1086" t="str">
        <v>Him Minimarts-Maggi Signature Jollof 8g x 30 x 10</v>
      </c>
      <c r="AH1086">
        <f t="shared" si="46"/>
        <v>1</v>
      </c>
    </row>
    <row r="1087" spans="4:34">
      <c r="D1087" t="str">
        <v>Nestle Nigeria Plc-Milo 1kg x 6 Tin</v>
      </c>
      <c r="AD1087" t="str">
        <v>Brasq</v>
      </c>
      <c r="AE1087" t="str">
        <v>Peak Nig Tray 160g x 24</v>
      </c>
      <c r="AF1087" t="str">
        <f t="shared" si="45"/>
        <v>Brasq-Peak Nig Tray 160g x 24</v>
      </c>
      <c r="AG1087" t="str">
        <v>Him Minimarts-Maggi Chicken Flavour  24 x 60x 10g</v>
      </c>
      <c r="AH1087">
        <f t="shared" si="46"/>
        <v>1</v>
      </c>
    </row>
    <row r="1088" spans="4:34">
      <c r="D1088" t="str">
        <v>FrieslandCampina WAMCO Nigeria-Peak Milk Powder Sachet 14g x 210</v>
      </c>
      <c r="AD1088" t="str">
        <v>Brasq</v>
      </c>
      <c r="AE1088" t="str">
        <v>Milo Activ-Go Sachet 400g x 10 + (20g x 10 Free)</v>
      </c>
      <c r="AF1088" t="str">
        <f t="shared" si="45"/>
        <v>Brasq-Milo Activ-Go Sachet 400g x 10 + (20g x 10 Free)</v>
      </c>
      <c r="AG1088" t="str">
        <v>Him Minimarts-Golden Penny Semovita 10kg</v>
      </c>
      <c r="AH1088">
        <f t="shared" si="46"/>
        <v>2</v>
      </c>
    </row>
    <row r="1089" spans="4:34">
      <c r="D1089" t="str">
        <v>Nestle Nigeria Plc-Milo Sachet 20g x 240</v>
      </c>
      <c r="AD1089" t="str">
        <v>Madam Baki Minimarts</v>
      </c>
      <c r="AE1089" t="str">
        <v>THREE CROWN EVAP TRAY 24 X 170G</v>
      </c>
      <c r="AF1089" t="str">
        <f t="shared" si="45"/>
        <v>Madam Baki Minimarts-THREE CROWN EVAP TRAY 24 X 170G</v>
      </c>
      <c r="AG1089" t="str">
        <v>Him Minimarts-Indomie Indomitable Chicken 70g x 40</v>
      </c>
      <c r="AH1089">
        <f t="shared" si="46"/>
        <v>1</v>
      </c>
    </row>
    <row r="1090" spans="4:34">
      <c r="D1090" t="str">
        <v>Nestle Nigeria Plc-Nestle Golden Morn 450g x 12</v>
      </c>
      <c r="AD1090" t="str">
        <v>Madam Baki Minimarts</v>
      </c>
      <c r="AE1090" t="str">
        <v>Dano Cool Cow Sachet 12g x 260 + 30 Sachet Free</v>
      </c>
      <c r="AF1090" t="str">
        <f t="shared" si="45"/>
        <v>Madam Baki Minimarts-Dano Cool Cow Sachet 12g x 260 + 30 Sachet Free</v>
      </c>
      <c r="AG1090" t="str">
        <v>De Young Minimarts-Golden Penny Spaghettini 500g x 20</v>
      </c>
      <c r="AH1090">
        <f t="shared" si="46"/>
        <v>1</v>
      </c>
    </row>
    <row r="1091" spans="4:34">
      <c r="D1091" t="str">
        <v>Chi Nigeria Limited-Hollandia Evap Slim 120g x 24</v>
      </c>
      <c r="AD1091" t="str">
        <v>Madam Baki Minimarts</v>
      </c>
      <c r="AE1091" t="str">
        <v>Cadbury Bournvita Sachet 20g x 200</v>
      </c>
      <c r="AF1091" t="str">
        <f t="shared" si="45"/>
        <v>Madam Baki Minimarts-Cadbury Bournvita Sachet 20g x 200</v>
      </c>
      <c r="AG1091" t="str">
        <v>De Young Minimarts-Golden Penny Spaghetti 500g x 20</v>
      </c>
      <c r="AH1091">
        <f t="shared" si="46"/>
        <v>1</v>
      </c>
    </row>
    <row r="1092" spans="4:34">
      <c r="D1092" t="str">
        <v>Cadbury Nigeria Plc-Cadbury Bournvita Sachet 20g x 200</v>
      </c>
      <c r="AD1092" t="str">
        <v>Sweet  Gift  Shop</v>
      </c>
      <c r="AE1092" t="str">
        <v>Milo Activ-Go Sachet 400g x 10 + (20g x 10 Free)</v>
      </c>
      <c r="AF1092" t="str">
        <f t="shared" si="45"/>
        <v>Sweet  Gift  Shop-Milo Activ-Go Sachet 400g x 10 + (20g x 10 Free)</v>
      </c>
      <c r="AG1092" t="str">
        <v>De Young Minimarts-Tasty Tom Sachet 65g x 50</v>
      </c>
      <c r="AH1092">
        <f t="shared" si="46"/>
        <v>1</v>
      </c>
    </row>
    <row r="1093" spans="4:34">
      <c r="D1093" t="str">
        <v>FrieslandCampina WAMCO Nigeria-Peak Milk Powder Sachet 14g x 210</v>
      </c>
      <c r="AD1093" t="str">
        <v>Sweet  Gift  Shop</v>
      </c>
      <c r="AE1093" t="str">
        <v>THREE CROWN EVAP TRAY 24 X 170G</v>
      </c>
      <c r="AF1093" t="str">
        <f t="shared" si="45"/>
        <v>Sweet  Gift  Shop-THREE CROWN EVAP TRAY 24 X 170G</v>
      </c>
      <c r="AG1093" t="str">
        <v>Twins Minimart-Tasty Tom Sachet 65g x 50</v>
      </c>
      <c r="AH1093">
        <f t="shared" si="46"/>
        <v>1</v>
      </c>
    </row>
    <row r="1094" spans="4:34">
      <c r="D1094" t="str">
        <v>Arla Foods-Dano Cool Cow Sachet 12g x 260 + 30 Sachet Free</v>
      </c>
      <c r="AD1094" t="str">
        <v>Dedora Minimart</v>
      </c>
      <c r="AE1094" t="str">
        <v>Peak Nig Tray 160g x 24</v>
      </c>
      <c r="AF1094" t="str">
        <f t="shared" si="45"/>
        <v>Dedora Minimart-Peak Nig Tray 160g x 24</v>
      </c>
      <c r="AG1094" t="str">
        <v>Heritage Steve Super Minimarts-Golden Penny Semovita 1kg</v>
      </c>
      <c r="AH1094">
        <f t="shared" si="46"/>
        <v>1</v>
      </c>
    </row>
    <row r="1095" spans="4:34">
      <c r="D1095" t="str">
        <v>Chi Nigeria Limited-Hollandia Evap Slim 120g x 24</v>
      </c>
      <c r="AD1095" t="str">
        <v>Dedora Minimart</v>
      </c>
      <c r="AE1095" t="str">
        <v>THREE CROWN EVAP TRAY 24 X 170G</v>
      </c>
      <c r="AF1095" t="str">
        <f t="shared" ref="AF1095:AF1158" si="47">AD1095 &amp; "-" &amp; AE1095</f>
        <v>Dedora Minimart-THREE CROWN EVAP TRAY 24 X 170G</v>
      </c>
      <c r="AG1095" t="str">
        <v>Heritage Steve Super Minimarts-Golden Penny Semovita 2kg</v>
      </c>
      <c r="AH1095">
        <f t="shared" ref="AH1095:AH1158" si="48">COUNTIF($AF$6:$AF$2051,AG1095)</f>
        <v>1</v>
      </c>
    </row>
    <row r="1096" spans="4:34">
      <c r="D1096" t="str">
        <v>Cadbury Nigeria Plc-Cadbury Bournvita Sachet 20g x 200</v>
      </c>
      <c r="AD1096" t="str">
        <v>Dara Minimart</v>
      </c>
      <c r="AE1096" t="str">
        <v>Peak Milk Powder Sachet 14g x 210</v>
      </c>
      <c r="AF1096" t="str">
        <f t="shared" si="47"/>
        <v>Dara Minimart-Peak Milk Powder Sachet 14g x 210</v>
      </c>
      <c r="AG1096" t="str">
        <v>Mama Dee's Minimarts-Sonia Tomato Paste Mix Sachet 65g x 50</v>
      </c>
      <c r="AH1096">
        <f t="shared" si="48"/>
        <v>2</v>
      </c>
    </row>
    <row r="1097" spans="4:34">
      <c r="D1097" t="str">
        <v>Chi Nigeria Limited-Hollandia Evap Slim 120g x 24</v>
      </c>
      <c r="AD1097" t="str">
        <v>Rodam Enterprises</v>
      </c>
      <c r="AE1097" t="str">
        <v>Peak Milk Powder Sachet 14g x 210</v>
      </c>
      <c r="AF1097" t="str">
        <f t="shared" si="47"/>
        <v>Rodam Enterprises-Peak Milk Powder Sachet 14g x 210</v>
      </c>
      <c r="AG1097" t="str">
        <v>Simple N sweet foods-GINO MAX Beef &amp; SPICE 40x25x5g NG</v>
      </c>
      <c r="AH1097">
        <f t="shared" si="48"/>
        <v>1</v>
      </c>
    </row>
    <row r="1098" spans="4:34">
      <c r="D1098" t="str">
        <v>FrieslandCampina WAMCO Nigeria-THREE CROWN EVAP TRAY 24 X 170G</v>
      </c>
      <c r="AD1098" t="str">
        <v>Grandy Minimarts</v>
      </c>
      <c r="AE1098" t="str">
        <v>Cowbell Chocolate Sachet 20g x 26 x 10</v>
      </c>
      <c r="AF1098" t="str">
        <f t="shared" si="47"/>
        <v>Grandy Minimarts-Cowbell Chocolate Sachet 20g x 26 x 10</v>
      </c>
      <c r="AG1098" t="str">
        <v>Simple N sweet foods-Gino Max Beef 100g x 10</v>
      </c>
      <c r="AH1098">
        <f t="shared" si="48"/>
        <v>1</v>
      </c>
    </row>
    <row r="1099" spans="4:34">
      <c r="D1099" t="str">
        <v>FrieslandCampina WAMCO Nigeria-Peak Nig Tray 160g x 24</v>
      </c>
      <c r="AD1099" t="str">
        <v>Chopsytop Minimarts</v>
      </c>
      <c r="AE1099" t="str">
        <v>Milo Sachet 20g x 240</v>
      </c>
      <c r="AF1099" t="str">
        <f t="shared" si="47"/>
        <v>Chopsytop Minimarts-Milo Sachet 20g x 240</v>
      </c>
      <c r="AG1099" t="str">
        <v>Simple N sweet foods-GINO Max Beef 40x25x5g (SAC) NG</v>
      </c>
      <c r="AH1099">
        <f t="shared" si="48"/>
        <v>1</v>
      </c>
    </row>
    <row r="1100" spans="4:34">
      <c r="D1100" t="str">
        <v>Nestle Nigeria Plc-Milo Activ-Go Sachet 400g x 10 + (20g x 10 Free)</v>
      </c>
      <c r="AD1100" t="str">
        <v>Chopsytop Minimarts</v>
      </c>
      <c r="AE1100" t="str">
        <v>Peak Milk Powder Sachet 14g x 210</v>
      </c>
      <c r="AF1100" t="str">
        <f t="shared" si="47"/>
        <v>Chopsytop Minimarts-Peak Milk Powder Sachet 14g x 210</v>
      </c>
      <c r="AG1100" t="str">
        <v>Simple N sweet foods-GINO Max Chicken 40x25 PRM +2x5g (SAC) NG</v>
      </c>
      <c r="AH1100">
        <f t="shared" si="48"/>
        <v>1</v>
      </c>
    </row>
    <row r="1101" spans="4:34">
      <c r="D1101" t="str">
        <v>FrieslandCampina WAMCO Nigeria-THREE CROWN EVAP TRAY 24 X 170G</v>
      </c>
      <c r="AD1101" t="str">
        <v>Chopsytop Minimarts</v>
      </c>
      <c r="AE1101" t="str">
        <v>THREE CROWN EVAP TRAY 24 X 170G</v>
      </c>
      <c r="AF1101" t="str">
        <f t="shared" si="47"/>
        <v>Chopsytop Minimarts-THREE CROWN EVAP TRAY 24 X 170G</v>
      </c>
      <c r="AG1101" t="str">
        <v>Simple N sweet foods-Golden Penny Semovita 1kg</v>
      </c>
      <c r="AH1101">
        <f t="shared" si="48"/>
        <v>1</v>
      </c>
    </row>
    <row r="1102" spans="4:34">
      <c r="D1102" t="str">
        <v>Arla Foods-Dano Cool Cow Sachet 12g x 260 + 30 Sachet Free</v>
      </c>
      <c r="AD1102" t="str">
        <v>David Minimart</v>
      </c>
      <c r="AE1102" t="str">
        <v>Hollandia Evap Slim 120g x 24</v>
      </c>
      <c r="AF1102" t="str">
        <f t="shared" si="47"/>
        <v>David Minimart-Hollandia Evap Slim 120g x 24</v>
      </c>
      <c r="AG1102" t="str">
        <v>Simple N sweet foods-Golden Penny Semovita 2kg</v>
      </c>
      <c r="AH1102">
        <f t="shared" si="48"/>
        <v>1</v>
      </c>
    </row>
    <row r="1103" spans="4:34">
      <c r="D1103" t="str">
        <v>Cadbury Nigeria Plc-Cadbury Bournvita Sachet 20g x 200</v>
      </c>
      <c r="AD1103" t="str">
        <v>David Minimart</v>
      </c>
      <c r="AE1103" t="str">
        <v>Peak Milk Powder Sachet 14g x 210</v>
      </c>
      <c r="AF1103" t="str">
        <f t="shared" si="47"/>
        <v>David Minimart-Peak Milk Powder Sachet 14g x 210</v>
      </c>
      <c r="AG1103" t="str">
        <v>Simple N sweet foods-Golden Penny Spaghetti 500g x 20</v>
      </c>
      <c r="AH1103">
        <f t="shared" si="48"/>
        <v>1</v>
      </c>
    </row>
    <row r="1104" spans="4:34">
      <c r="D1104" t="str">
        <v>Nestle Nigeria Plc-Milo Activ-Go Sachet 400g x 10 + (20g x 10 Free)</v>
      </c>
      <c r="AD1104" t="str">
        <v>Dedora Minimart</v>
      </c>
      <c r="AE1104" t="str">
        <v>Cadbury Bournvita Sachet 20g x 200</v>
      </c>
      <c r="AF1104" t="str">
        <f t="shared" si="47"/>
        <v>Dedora Minimart-Cadbury Bournvita Sachet 20g x 200</v>
      </c>
      <c r="AG1104" t="str">
        <v>Simple N sweet foods-Sonia Tomato Tin 400g x 24</v>
      </c>
      <c r="AH1104">
        <f t="shared" si="48"/>
        <v>1</v>
      </c>
    </row>
    <row r="1105" spans="4:34">
      <c r="D1105" t="str">
        <v>FrieslandCampina WAMCO Nigeria-THREE CROWN EVAP TRAY 24 X 170G</v>
      </c>
      <c r="AD1105" t="str">
        <v>Ronksey Minimart</v>
      </c>
      <c r="AE1105" t="str">
        <v>Dano Cool Cow Sachet 12g x 260 + 30 Sachet Free</v>
      </c>
      <c r="AF1105" t="str">
        <f t="shared" si="47"/>
        <v>Ronksey Minimart-Dano Cool Cow Sachet 12g x 260 + 30 Sachet Free</v>
      </c>
      <c r="AG1105" t="str">
        <v>Simple N sweet foods-Vitali Gold Hot Pepper Tomato Paste 70g</v>
      </c>
      <c r="AH1105">
        <f t="shared" si="48"/>
        <v>1</v>
      </c>
    </row>
    <row r="1106" spans="4:34">
      <c r="D1106" t="str">
        <v>FrieslandCampina WAMCO Nigeria-Peak Nig Tray 160g x 24</v>
      </c>
      <c r="AD1106" t="str">
        <v>Ronksey Minimart</v>
      </c>
      <c r="AE1106" t="str">
        <v>Hollandia Evap Slim 120g x 24</v>
      </c>
      <c r="AF1106" t="str">
        <f t="shared" si="47"/>
        <v>Ronksey Minimart-Hollandia Evap Slim 120g x 24</v>
      </c>
      <c r="AG1106" t="str">
        <v>Simple N sweet foods-Vitali Tomato Paste 70g x 50</v>
      </c>
      <c r="AH1106">
        <f t="shared" si="48"/>
        <v>1</v>
      </c>
    </row>
    <row r="1107" spans="4:34">
      <c r="D1107" t="str">
        <v>FrieslandCampina WAMCO Nigeria-THREE CROWN EVAP TRAY 24 X 170G</v>
      </c>
      <c r="AD1107" t="str">
        <v>Ronksey Minimart</v>
      </c>
      <c r="AE1107" t="str">
        <v>THREE CROWN EVAP TRAY 24 X 170G</v>
      </c>
      <c r="AF1107" t="str">
        <f t="shared" si="47"/>
        <v>Ronksey Minimart-THREE CROWN EVAP TRAY 24 X 170G</v>
      </c>
      <c r="AG1107" t="str">
        <v>Madam rahman Minimart-Golden Penny Spaghetti 500g x 20</v>
      </c>
      <c r="AH1107">
        <f t="shared" si="48"/>
        <v>2</v>
      </c>
    </row>
    <row r="1108" spans="4:34">
      <c r="D1108" t="str">
        <v>FrieslandCampina WAMCO Nigeria-Peak Milk Powder Sachet 14g x 210</v>
      </c>
      <c r="AD1108" t="str">
        <v>Brasq</v>
      </c>
      <c r="AE1108" t="str">
        <v>Dano Cool Cow Refill 350g x 12</v>
      </c>
      <c r="AF1108" t="str">
        <f t="shared" si="47"/>
        <v>Brasq-Dano Cool Cow Refill 350g x 12</v>
      </c>
      <c r="AG1108" t="str">
        <v>Madam rahman Minimart-Golden Penny Spaghettini 500g x 20</v>
      </c>
      <c r="AH1108">
        <f t="shared" si="48"/>
        <v>2</v>
      </c>
    </row>
    <row r="1109" spans="4:34">
      <c r="D1109" t="str">
        <v>FrieslandCampina WAMCO Nigeria-Peak Milk Powder Sachet 14g x 210</v>
      </c>
      <c r="AD1109" t="str">
        <v>Jummy Minimart</v>
      </c>
      <c r="AE1109" t="str">
        <v>Dano Cool Cow Sachet 12g x 260 + 30 Sachet Free</v>
      </c>
      <c r="AF1109" t="str">
        <f t="shared" si="47"/>
        <v>Jummy Minimart-Dano Cool Cow Sachet 12g x 260 + 30 Sachet Free</v>
      </c>
      <c r="AG1109" t="str">
        <v>Gods Favour Minimart-Gino Herbs &amp; Spices Curry Powder Sachet 3.5g x 200</v>
      </c>
      <c r="AH1109">
        <f t="shared" si="48"/>
        <v>1</v>
      </c>
    </row>
    <row r="1110" spans="4:34">
      <c r="D1110" t="str">
        <v>Promasidor-Cowbell Chocolate Sachet 20g x 26 x 10</v>
      </c>
      <c r="AD1110" t="str">
        <v>Jummy Minimart</v>
      </c>
      <c r="AE1110" t="str">
        <v>Cowbell Coffee 20g Sachet x 200</v>
      </c>
      <c r="AF1110" t="str">
        <f t="shared" si="47"/>
        <v>Jummy Minimart-Cowbell Coffee 20g Sachet x 200</v>
      </c>
      <c r="AG1110" t="str">
        <v>Madam Mohammed Minimart-Golden Penny Spaghettini 500g x 20</v>
      </c>
      <c r="AH1110">
        <f t="shared" si="48"/>
        <v>1</v>
      </c>
    </row>
    <row r="1111" spans="4:34">
      <c r="D1111" t="str">
        <v>Nestle Nigeria Plc-Milo Sachet 20g x 240</v>
      </c>
      <c r="AD1111" t="str">
        <v>Jummy Minimart</v>
      </c>
      <c r="AE1111" t="str">
        <v>Mac Max Vanilla Wafer 15g x 120</v>
      </c>
      <c r="AF1111" t="str">
        <f t="shared" si="47"/>
        <v>Jummy Minimart-Mac Max Vanilla Wafer 15g x 120</v>
      </c>
      <c r="AG1111" t="str">
        <v>Glory Minimarts-Golden Penny Spaghettini 500g x 20</v>
      </c>
      <c r="AH1111">
        <f t="shared" si="48"/>
        <v>2</v>
      </c>
    </row>
    <row r="1112" spans="4:34">
      <c r="D1112" t="str">
        <v>FrieslandCampina WAMCO Nigeria-Peak Milk Powder Sachet 14g x 210</v>
      </c>
      <c r="AD1112" t="str">
        <v>Jummy Minimart</v>
      </c>
      <c r="AE1112" t="str">
        <v>Peak Milk Powder Sachet 14g x 210</v>
      </c>
      <c r="AF1112" t="str">
        <f t="shared" si="47"/>
        <v>Jummy Minimart-Peak Milk Powder Sachet 14g x 210</v>
      </c>
      <c r="AG1112" t="str">
        <v>Chika Minimart-Golden Penny Spaghetti 500g x 20</v>
      </c>
      <c r="AH1112">
        <f t="shared" si="48"/>
        <v>1</v>
      </c>
    </row>
    <row r="1113" spans="4:34">
      <c r="D1113" t="str">
        <v>FrieslandCampina WAMCO Nigeria-THREE CROWN EVAP TRAY 24 X 170G</v>
      </c>
      <c r="AD1113" t="str">
        <v>Jummy Minimart</v>
      </c>
      <c r="AE1113" t="str">
        <v>Peak Nig Tray 160g x 24</v>
      </c>
      <c r="AF1113" t="str">
        <f t="shared" si="47"/>
        <v>Jummy Minimart-Peak Nig Tray 160g x 24</v>
      </c>
      <c r="AG1113" t="str">
        <v>Isaac Minimarts-Golden Penny Spaghettini 500g x 20</v>
      </c>
      <c r="AH1113">
        <f t="shared" si="48"/>
        <v>1</v>
      </c>
    </row>
    <row r="1114" spans="4:34">
      <c r="D1114" t="str">
        <v>Chi Nigeria Limited-Hollandia Evap Slim 120g x 24</v>
      </c>
      <c r="AD1114" t="str">
        <v>Jummy Minimart</v>
      </c>
      <c r="AE1114" t="str">
        <v>THREE CROWN EVAP TRAY 24 X 170G</v>
      </c>
      <c r="AF1114" t="str">
        <f t="shared" si="47"/>
        <v>Jummy Minimart-THREE CROWN EVAP TRAY 24 X 170G</v>
      </c>
      <c r="AG1114" t="str">
        <v>Isaac Minimarts-Golden Penny Spaghetti 500g x 20</v>
      </c>
      <c r="AH1114">
        <f t="shared" si="48"/>
        <v>1</v>
      </c>
    </row>
    <row r="1115" spans="4:34">
      <c r="D1115" t="str">
        <v>FrieslandCampina WAMCO Nigeria-Peak Milk Powder Sachet 14g x 210</v>
      </c>
      <c r="AD1115" t="str">
        <v>Guideright SuperMinimart</v>
      </c>
      <c r="AE1115" t="str">
        <v>Dano Cool Cow Refill 350g x 12</v>
      </c>
      <c r="AF1115" t="str">
        <f t="shared" si="47"/>
        <v>Guideright SuperMinimart-Dano Cool Cow Refill 350g x 12</v>
      </c>
      <c r="AG1115" t="str">
        <v>Bay-on Minimart-Golden Penny Spaghetti 500g x 20</v>
      </c>
      <c r="AH1115">
        <f t="shared" si="48"/>
        <v>1</v>
      </c>
    </row>
    <row r="1116" spans="4:34">
      <c r="D1116" t="str">
        <v>Cadbury Nigeria Plc-Cadbury Bournvita Sachet 20g x 200</v>
      </c>
      <c r="AD1116" t="str">
        <v>Guideright SuperMinimart</v>
      </c>
      <c r="AE1116" t="str">
        <v>Nestle Golden Morn 450g x 12</v>
      </c>
      <c r="AF1116" t="str">
        <f t="shared" si="47"/>
        <v>Guideright SuperMinimart-Nestle Golden Morn 450g x 12</v>
      </c>
      <c r="AG1116" t="str">
        <v>Champion Minimart-Tasty Tom Sachet 65g x 50</v>
      </c>
      <c r="AH1116">
        <f t="shared" si="48"/>
        <v>1</v>
      </c>
    </row>
    <row r="1117" spans="4:34">
      <c r="D1117" t="str">
        <v>Arla Foods-Dano Cool Cow Sachet 12g x 260 + 30 Sachet Free</v>
      </c>
      <c r="AD1117" t="str">
        <v>Guideright SuperMinimart</v>
      </c>
      <c r="AE1117" t="str">
        <v>Milo 1kg x 6 Tin</v>
      </c>
      <c r="AF1117" t="str">
        <f t="shared" si="47"/>
        <v>Guideright SuperMinimart-Milo 1kg x 6 Tin</v>
      </c>
      <c r="AG1117" t="str">
        <v>Him Minimarts-Golden Penny Spaghettini 500g x 20</v>
      </c>
      <c r="AH1117">
        <f t="shared" si="48"/>
        <v>1</v>
      </c>
    </row>
    <row r="1118" spans="4:34">
      <c r="D1118" t="str">
        <v>Chi Nigeria Limited-Hollandia Evap Slim 120g x 24</v>
      </c>
      <c r="AD1118" t="str">
        <v>Jummy k Minimart</v>
      </c>
      <c r="AE1118" t="str">
        <v>Peak Milk Powder Sachet 14g x 210</v>
      </c>
      <c r="AF1118" t="str">
        <f t="shared" si="47"/>
        <v>Jummy k Minimart-Peak Milk Powder Sachet 14g x 210</v>
      </c>
      <c r="AG1118" t="str">
        <v>Ona_ara Minimart-Tasty Tom Sachet 65g x 50</v>
      </c>
      <c r="AH1118">
        <f t="shared" si="48"/>
        <v>1</v>
      </c>
    </row>
    <row r="1119" spans="4:34">
      <c r="D1119" t="str">
        <v>FrieslandCampina WAMCO Nigeria-THREE CROWN EVAP TRAY 24 X 170G</v>
      </c>
      <c r="AD1119" t="str">
        <v>Richie Minimarts</v>
      </c>
      <c r="AE1119" t="str">
        <v>Peak Milk Powder Sachet 14g x 210</v>
      </c>
      <c r="AF1119" t="str">
        <f t="shared" si="47"/>
        <v>Richie Minimarts-Peak Milk Powder Sachet 14g x 210</v>
      </c>
      <c r="AG1119" t="str">
        <v>Ona_ara Minimart-Golden Penny Spaghetti 500g x 20</v>
      </c>
      <c r="AH1119">
        <f t="shared" si="48"/>
        <v>1</v>
      </c>
    </row>
    <row r="1120" spans="4:34">
      <c r="D1120" t="str">
        <v>Arla Foods-Dano Cool Cow Refill 350g x 12</v>
      </c>
      <c r="AD1120" t="str">
        <v>Richie Minimarts</v>
      </c>
      <c r="AE1120" t="str">
        <v>THREE CROWN EVAP TRAY 24 X 170G</v>
      </c>
      <c r="AF1120" t="str">
        <f t="shared" si="47"/>
        <v>Richie Minimarts-THREE CROWN EVAP TRAY 24 X 170G</v>
      </c>
      <c r="AG1120" t="str">
        <v>Ona_ara Minimart-Golden Penny Spaghettini 500g x 20</v>
      </c>
      <c r="AH1120">
        <f t="shared" si="48"/>
        <v>1</v>
      </c>
    </row>
    <row r="1121" spans="4:34">
      <c r="D1121" t="str">
        <v>Arla Foods-Dano Cool Cow Sachet 12g x 260 + 30 Sachet Free</v>
      </c>
      <c r="AD1121" t="str">
        <v>Richie Minimarts</v>
      </c>
      <c r="AE1121" t="str">
        <v>Peak Nig Tray 170g x 48</v>
      </c>
      <c r="AF1121" t="str">
        <f t="shared" si="47"/>
        <v>Richie Minimarts-Peak Nig Tray 170g x 48</v>
      </c>
      <c r="AG1121" t="str">
        <v>Ona_ara Minimart-Golden Penny Semovita 2kg</v>
      </c>
      <c r="AH1121">
        <f t="shared" si="48"/>
        <v>1</v>
      </c>
    </row>
    <row r="1122" spans="4:34">
      <c r="D1122" t="str">
        <v>Promasidor-Cowbell Coffee 20g Sachet x 200</v>
      </c>
      <c r="AD1122" t="str">
        <v>Richie Minimarts</v>
      </c>
      <c r="AE1122" t="str">
        <v>Cadbury Bournvita Sachet 20g x 200</v>
      </c>
      <c r="AF1122" t="str">
        <f t="shared" si="47"/>
        <v>Richie Minimarts-Cadbury Bournvita Sachet 20g x 200</v>
      </c>
      <c r="AG1122" t="str">
        <v>Ona_ara Minimart-Gino Herbs &amp; Spices Curry Powder Sachet 3.5g x 200</v>
      </c>
      <c r="AH1122">
        <f t="shared" si="48"/>
        <v>1</v>
      </c>
    </row>
    <row r="1123" spans="4:34">
      <c r="D1123" t="str">
        <v>Mikano Intl Limited-Mac Max Vanilla Wafer 15g x 120</v>
      </c>
      <c r="AD1123" t="str">
        <v>Madam Wisdom Minimart</v>
      </c>
      <c r="AE1123" t="str">
        <v>Nestle Golden Morn 450g x 12</v>
      </c>
      <c r="AF1123" t="str">
        <f t="shared" si="47"/>
        <v>Madam Wisdom Minimart-Nestle Golden Morn 450g x 12</v>
      </c>
      <c r="AG1123" t="str">
        <v>Grandy Minimarts-Tasty Tom Sachet 65g x 50</v>
      </c>
      <c r="AH1123">
        <f t="shared" si="48"/>
        <v>2</v>
      </c>
    </row>
    <row r="1124" spans="4:34">
      <c r="D1124" t="str">
        <v>FrieslandCampina WAMCO Nigeria-Peak Milk Powder Sachet 14g x 210</v>
      </c>
      <c r="AD1124" t="str">
        <v>Madam Wisdom Minimart</v>
      </c>
      <c r="AE1124" t="str">
        <v>THREE CROWN EVAP TRAY 24 X 170G</v>
      </c>
      <c r="AF1124" t="str">
        <f t="shared" si="47"/>
        <v>Madam Wisdom Minimart-THREE CROWN EVAP TRAY 24 X 170G</v>
      </c>
      <c r="AG1124" t="str">
        <v>Than-all Minimart-Golden Penny Semovita 1kg</v>
      </c>
      <c r="AH1124">
        <f t="shared" si="48"/>
        <v>1</v>
      </c>
    </row>
    <row r="1125" spans="4:34">
      <c r="D1125" t="str">
        <v>FrieslandCampina WAMCO Nigeria-Peak Nig Tray 160g x 24</v>
      </c>
      <c r="AD1125" t="str">
        <v>Madam Wisdom Minimart</v>
      </c>
      <c r="AE1125" t="str">
        <v>Peak Nig Tray 160g x 24</v>
      </c>
      <c r="AF1125" t="str">
        <f t="shared" si="47"/>
        <v>Madam Wisdom Minimart-Peak Nig Tray 160g x 24</v>
      </c>
      <c r="AG1125" t="str">
        <v>Louiz Mart-Golden Penny Spaghetti 500g x 20</v>
      </c>
      <c r="AH1125">
        <f t="shared" si="48"/>
        <v>1</v>
      </c>
    </row>
    <row r="1126" spans="4:34">
      <c r="D1126" t="str">
        <v>FrieslandCampina WAMCO Nigeria-THREE CROWN EVAP TRAY 24 X 170G</v>
      </c>
      <c r="AD1126" t="str">
        <v>Santa Maria Minimarts</v>
      </c>
      <c r="AE1126" t="str">
        <v>Cowbell Chocolate Sachet 20g x 26 x 10</v>
      </c>
      <c r="AF1126" t="str">
        <f t="shared" si="47"/>
        <v>Santa Maria Minimarts-Cowbell Chocolate Sachet 20g x 26 x 10</v>
      </c>
      <c r="AG1126" t="str">
        <v>Zeehmamas Super Store-Golden Penny Semovita 5kg</v>
      </c>
      <c r="AH1126">
        <f t="shared" si="48"/>
        <v>2</v>
      </c>
    </row>
    <row r="1127" spans="4:34">
      <c r="D1127" t="str">
        <v>Arla Foods-Dano Cool Cow Refill 350g x 12</v>
      </c>
      <c r="AD1127" t="str">
        <v>Santa Maria Minimarts</v>
      </c>
      <c r="AE1127" t="str">
        <v>Dano Cool Cow Refill 350g x 12</v>
      </c>
      <c r="AF1127" t="str">
        <f t="shared" si="47"/>
        <v>Santa Maria Minimarts-Dano Cool Cow Refill 350g x 12</v>
      </c>
      <c r="AG1127" t="str">
        <v>Zeehmamas Super Store-Tasty Tom Sachet 65g x 50</v>
      </c>
      <c r="AH1127">
        <f t="shared" si="48"/>
        <v>1</v>
      </c>
    </row>
    <row r="1128" spans="4:34">
      <c r="D1128" t="str">
        <v>Nestle Nigeria Plc-Nestle Golden Morn 450g x 12</v>
      </c>
      <c r="AD1128" t="str">
        <v>Santa Maria Minimarts</v>
      </c>
      <c r="AE1128" t="str">
        <v>Dano Cool Cow Sachet 12g x 260 + 30 Sachet Free</v>
      </c>
      <c r="AF1128" t="str">
        <f t="shared" si="47"/>
        <v>Santa Maria Minimarts-Dano Cool Cow Sachet 12g x 260 + 30 Sachet Free</v>
      </c>
      <c r="AG1128" t="str">
        <v>S.t.p Enterprise-Golden Penny Spaghetti 500g x 20</v>
      </c>
      <c r="AH1128">
        <f t="shared" si="48"/>
        <v>1</v>
      </c>
    </row>
    <row r="1129" spans="4:34">
      <c r="D1129" t="str">
        <v>Nestle Nigeria Plc-Milo 1kg x 6 Tin</v>
      </c>
      <c r="AD1129" t="str">
        <v>Santa Maria Minimarts</v>
      </c>
      <c r="AE1129" t="str">
        <v>Milo Activ-Go Sachet 400g x 10 + (20g x 10 Free)</v>
      </c>
      <c r="AF1129" t="str">
        <f t="shared" si="47"/>
        <v>Santa Maria Minimarts-Milo Activ-Go Sachet 400g x 10 + (20g x 10 Free)</v>
      </c>
      <c r="AG1129" t="str">
        <v>Hajiya Minimart-Golden Penny Spaghetti 500g x 20</v>
      </c>
      <c r="AH1129">
        <f t="shared" si="48"/>
        <v>2</v>
      </c>
    </row>
    <row r="1130" spans="4:34">
      <c r="D1130" t="str">
        <v>FrieslandCampina WAMCO Nigeria-Peak Milk Powder Sachet 14g x 210</v>
      </c>
      <c r="AD1130" t="str">
        <v>David Minimart</v>
      </c>
      <c r="AE1130" t="str">
        <v>Peak Milk Powder Sachet 14g x 210</v>
      </c>
      <c r="AF1130" t="str">
        <f t="shared" si="47"/>
        <v>David Minimart-Peak Milk Powder Sachet 14g x 210</v>
      </c>
      <c r="AG1130" t="str">
        <v>Hajiya Minimart-Gino Herbs &amp; Spices Curry Powder Sachet 3.5g x 200</v>
      </c>
      <c r="AH1130">
        <f t="shared" si="48"/>
        <v>1</v>
      </c>
    </row>
    <row r="1131" spans="4:34">
      <c r="D1131" t="str">
        <v>FrieslandCampina WAMCO Nigeria-Peak Milk Powder Sachet 14g x 210</v>
      </c>
      <c r="AD1131" t="str">
        <v>Real Minimarts</v>
      </c>
      <c r="AE1131" t="str">
        <v>Nestle Golden Morn 450g x 12</v>
      </c>
      <c r="AF1131" t="str">
        <f t="shared" si="47"/>
        <v>Real Minimarts-Nestle Golden Morn 450g x 12</v>
      </c>
      <c r="AG1131" t="str">
        <v>Sis Glory-Sonia Tomato Tin 400g x 24</v>
      </c>
      <c r="AH1131">
        <f t="shared" si="48"/>
        <v>1</v>
      </c>
    </row>
    <row r="1132" spans="4:34">
      <c r="D1132" t="str">
        <v>FrieslandCampina WAMCO Nigeria-THREE CROWN EVAP TRAY 24 X 170G</v>
      </c>
      <c r="AD1132" t="str">
        <v>Real Minimarts</v>
      </c>
      <c r="AE1132" t="str">
        <v>Dano Cool Cow Refill 350g x 12</v>
      </c>
      <c r="AF1132" t="str">
        <f t="shared" si="47"/>
        <v>Real Minimarts-Dano Cool Cow Refill 350g x 12</v>
      </c>
      <c r="AG1132" t="str">
        <v>Sis Glory-Tasty Tom Sachet 65g x 50</v>
      </c>
      <c r="AH1132">
        <f t="shared" si="48"/>
        <v>1</v>
      </c>
    </row>
    <row r="1133" spans="4:34">
      <c r="D1133" t="str">
        <v>FrieslandCampina WAMCO Nigeria-Peak Nig Tray 170g x 48</v>
      </c>
      <c r="AD1133" t="str">
        <v>Real Minimarts</v>
      </c>
      <c r="AE1133" t="str">
        <v>Hollandia Evap Slim 120g x 24</v>
      </c>
      <c r="AF1133" t="str">
        <f t="shared" si="47"/>
        <v>Real Minimarts-Hollandia Evap Slim 120g x 24</v>
      </c>
      <c r="AG1133" t="str">
        <v>Sis Glory-Golden Penny Spaghetti 500g x 20</v>
      </c>
      <c r="AH1133">
        <f t="shared" si="48"/>
        <v>1</v>
      </c>
    </row>
    <row r="1134" spans="4:34">
      <c r="D1134" t="str">
        <v>Cadbury Nigeria Plc-Cadbury Bournvita Sachet 20g x 200</v>
      </c>
      <c r="AD1134" t="str">
        <v>Real Minimarts</v>
      </c>
      <c r="AE1134" t="str">
        <v>Cadbury Bournvita Sachet 20g x 200</v>
      </c>
      <c r="AF1134" t="str">
        <f t="shared" si="47"/>
        <v>Real Minimarts-Cadbury Bournvita Sachet 20g x 200</v>
      </c>
      <c r="AG1134" t="str">
        <v>Sis Glory-Titus Sardines 125g x 50</v>
      </c>
      <c r="AH1134">
        <f t="shared" si="48"/>
        <v>1</v>
      </c>
    </row>
    <row r="1135" spans="4:34">
      <c r="D1135" t="str">
        <v>Nestle Nigeria Plc-Nestle Golden Morn 450g x 12</v>
      </c>
      <c r="AD1135" t="str">
        <v>AJ Minimart</v>
      </c>
      <c r="AE1135" t="str">
        <v>Dano Cool Cow Sachet 12g x 260 + 30 Sachet Free</v>
      </c>
      <c r="AF1135" t="str">
        <f t="shared" si="47"/>
        <v>AJ Minimart-Dano Cool Cow Sachet 12g x 260 + 30 Sachet Free</v>
      </c>
      <c r="AG1135" t="str">
        <v>Simeon Madam-Indomie Indomitable Chicken 70g x 40</v>
      </c>
      <c r="AH1135">
        <f t="shared" si="48"/>
        <v>1</v>
      </c>
    </row>
    <row r="1136" spans="4:34">
      <c r="D1136" t="str">
        <v>FrieslandCampina WAMCO Nigeria-THREE CROWN EVAP TRAY 24 X 170G</v>
      </c>
      <c r="AD1136" t="str">
        <v>Rodam Enterprises</v>
      </c>
      <c r="AE1136" t="str">
        <v>Peak Milk Powder Sachet 14g x 210</v>
      </c>
      <c r="AF1136" t="str">
        <f t="shared" si="47"/>
        <v>Rodam Enterprises-Peak Milk Powder Sachet 14g x 210</v>
      </c>
      <c r="AG1136" t="str">
        <v>Mama Dee's Minimarts-Sonia Tomato Tin 400g x 24</v>
      </c>
      <c r="AH1136">
        <f t="shared" si="48"/>
        <v>1</v>
      </c>
    </row>
    <row r="1137" spans="4:34">
      <c r="D1137" t="str">
        <v>FrieslandCampina WAMCO Nigeria-Peak Nig Tray 160g x 24</v>
      </c>
      <c r="AD1137" t="str">
        <v>Udapaul Nig</v>
      </c>
      <c r="AE1137" t="str">
        <v>Milo Activ-Go Sachet 400g x 10 + (20g x 10 Free)</v>
      </c>
      <c r="AF1137" t="str">
        <f t="shared" si="47"/>
        <v>Udapaul Nig-Milo Activ-Go Sachet 400g x 10 + (20g x 10 Free)</v>
      </c>
      <c r="AG1137" t="str">
        <v>Gods own Minimarts-Indomie Indomitable Chicken 70g x 40</v>
      </c>
      <c r="AH1137">
        <f t="shared" si="48"/>
        <v>1</v>
      </c>
    </row>
    <row r="1138" spans="4:34">
      <c r="D1138" t="str">
        <v>Promasidor-Cowbell Chocolate Sachet 20g x 26 x 10</v>
      </c>
      <c r="AD1138" t="str">
        <v>Udapaul Nig</v>
      </c>
      <c r="AE1138" t="str">
        <v>THREE CROWN EVAP TRAY 24 X 170G</v>
      </c>
      <c r="AF1138" t="str">
        <f t="shared" si="47"/>
        <v>Udapaul Nig-THREE CROWN EVAP TRAY 24 X 170G</v>
      </c>
      <c r="AG1138" t="str">
        <v>Gods own Minimarts-Golden Penny Spaghetti 500g x 20</v>
      </c>
      <c r="AH1138">
        <f t="shared" si="48"/>
        <v>1</v>
      </c>
    </row>
    <row r="1139" spans="4:34">
      <c r="D1139" t="str">
        <v>Arla Foods-Dano Cool Cow Refill 350g x 12</v>
      </c>
      <c r="AD1139" t="str">
        <v>Olaboy Minimart</v>
      </c>
      <c r="AE1139" t="str">
        <v>Peak Milk Powder Sachet 14g x 210</v>
      </c>
      <c r="AF1139" t="str">
        <f t="shared" si="47"/>
        <v>Olaboy Minimart-Peak Milk Powder Sachet 14g x 210</v>
      </c>
      <c r="AG1139" t="str">
        <v>Free Man Minimarts-Golden Penny Spaghetti 500g x 20</v>
      </c>
      <c r="AH1139">
        <f t="shared" si="48"/>
        <v>1</v>
      </c>
    </row>
    <row r="1140" spans="4:34">
      <c r="D1140" t="str">
        <v>Arla Foods-Dano Cool Cow Sachet 12g x 260 + 30 Sachet Free</v>
      </c>
      <c r="AD1140" t="str">
        <v>David Minimart</v>
      </c>
      <c r="AE1140" t="str">
        <v>THREE CROWN EVAP TRAY 24 X 170G</v>
      </c>
      <c r="AF1140" t="str">
        <f t="shared" si="47"/>
        <v>David Minimart-THREE CROWN EVAP TRAY 24 X 170G</v>
      </c>
      <c r="AG1140" t="str">
        <v>Mavelouse Minimart-Tasty Tom Sachet 65g x 50</v>
      </c>
      <c r="AH1140">
        <f t="shared" si="48"/>
        <v>2</v>
      </c>
    </row>
    <row r="1141" spans="4:34">
      <c r="D1141" t="str">
        <v>Nestle Nigeria Plc-Milo Activ-Go Sachet 400g x 10 + (20g x 10 Free)</v>
      </c>
      <c r="AD1141" t="str">
        <v>David Minimart</v>
      </c>
      <c r="AE1141" t="str">
        <v>Peak Nig Tray 160g x 24</v>
      </c>
      <c r="AF1141" t="str">
        <f t="shared" si="47"/>
        <v>David Minimart-Peak Nig Tray 160g x 24</v>
      </c>
      <c r="AG1141" t="str">
        <v>Mavelouse Minimart-Vitali Tomato Paste 70g x 50</v>
      </c>
      <c r="AH1141">
        <f t="shared" si="48"/>
        <v>1</v>
      </c>
    </row>
    <row r="1142" spans="4:34">
      <c r="D1142" t="str">
        <v>FrieslandCampina WAMCO Nigeria-Peak Milk Powder Sachet 14g x 210</v>
      </c>
      <c r="AD1142" t="str">
        <v>David Minimart</v>
      </c>
      <c r="AE1142" t="str">
        <v>Peak Milk Powder Sachet 14g x 210</v>
      </c>
      <c r="AF1142" t="str">
        <f t="shared" si="47"/>
        <v>David Minimart-Peak Milk Powder Sachet 14g x 210</v>
      </c>
      <c r="AG1142" t="str">
        <v>Labort Minimarts-Golden Penny Spaghetti 500g x 20</v>
      </c>
      <c r="AH1142">
        <f t="shared" si="48"/>
        <v>1</v>
      </c>
    </row>
    <row r="1143" spans="4:34">
      <c r="D1143" t="str">
        <v>Nestle Nigeria Plc-Nestle Golden Morn 450g x 12</v>
      </c>
      <c r="AD1143" t="str">
        <v>Morfas Minimart</v>
      </c>
      <c r="AE1143" t="str">
        <v>Milo Activ-Go Sachet 400g x 10 + (20g x 10 Free)</v>
      </c>
      <c r="AF1143" t="str">
        <f t="shared" si="47"/>
        <v>Morfas Minimart-Milo Activ-Go Sachet 400g x 10 + (20g x 10 Free)</v>
      </c>
      <c r="AG1143" t="str">
        <v>Labort Minimarts-Golden Penny Semovita 1kg</v>
      </c>
      <c r="AH1143">
        <f t="shared" si="48"/>
        <v>1</v>
      </c>
    </row>
    <row r="1144" spans="4:34">
      <c r="D1144" t="str">
        <v>Arla Foods-Dano Cool Cow Refill 350g x 12</v>
      </c>
      <c r="AD1144" t="str">
        <v>Gods Minimart</v>
      </c>
      <c r="AE1144" t="str">
        <v>Dano Cool Cow Sachet 12g x 260 + 30 Sachet Free</v>
      </c>
      <c r="AF1144" t="str">
        <f t="shared" si="47"/>
        <v>Gods Minimart-Dano Cool Cow Sachet 12g x 260 + 30 Sachet Free</v>
      </c>
      <c r="AG1144" t="str">
        <v>Labort Minimarts-Golden Penny Semovita 5kg</v>
      </c>
      <c r="AH1144">
        <f t="shared" si="48"/>
        <v>1</v>
      </c>
    </row>
    <row r="1145" spans="4:34">
      <c r="D1145" t="str">
        <v>Chi Nigeria Limited-Hollandia Evap Slim 120g x 24</v>
      </c>
      <c r="AD1145" t="str">
        <v>Sandra Super Store</v>
      </c>
      <c r="AE1145" t="str">
        <v>Peak Milk Powder Sachet 14g x 210</v>
      </c>
      <c r="AF1145" t="str">
        <f t="shared" si="47"/>
        <v>Sandra Super Store-Peak Milk Powder Sachet 14g x 210</v>
      </c>
      <c r="AG1145" t="str">
        <v>smine me Minimart-GINO Max Chicken 40x25 PRM +2x5g (SAC) NG</v>
      </c>
      <c r="AH1145">
        <f t="shared" si="48"/>
        <v>1</v>
      </c>
    </row>
    <row r="1146" spans="4:34">
      <c r="D1146" t="str">
        <v>Cadbury Nigeria Plc-Cadbury Bournvita Sachet 20g x 200</v>
      </c>
      <c r="AD1146" t="str">
        <v>Judek Minimarts</v>
      </c>
      <c r="AE1146" t="str">
        <v>Dano Cool Cow Refill 350g x 12</v>
      </c>
      <c r="AF1146" t="str">
        <f t="shared" si="47"/>
        <v>Judek Minimarts-Dano Cool Cow Refill 350g x 12</v>
      </c>
      <c r="AG1146" t="str">
        <v>smine me Minimart-Golden Penny Semovita 5kg</v>
      </c>
      <c r="AH1146">
        <f t="shared" si="48"/>
        <v>1</v>
      </c>
    </row>
    <row r="1147" spans="4:34">
      <c r="D1147" t="str">
        <v>Arla Foods-Dano Cool Cow Sachet 12g x 260 + 30 Sachet Free</v>
      </c>
      <c r="AD1147" t="str">
        <v>Buba</v>
      </c>
      <c r="AE1147" t="str">
        <v>Milo Sachet 20g x 240</v>
      </c>
      <c r="AF1147" t="str">
        <f t="shared" si="47"/>
        <v>Buba-Milo Sachet 20g x 240</v>
      </c>
      <c r="AG1147" t="str">
        <v>smine me Minimart-Tasty Tom Sachet 65g x 50</v>
      </c>
      <c r="AH1147">
        <f t="shared" si="48"/>
        <v>2</v>
      </c>
    </row>
    <row r="1148" spans="4:34">
      <c r="D1148" t="str">
        <v>FrieslandCampina WAMCO Nigeria-Peak Milk Powder Sachet 14g x 210</v>
      </c>
      <c r="AD1148" t="str">
        <v>Buba</v>
      </c>
      <c r="AE1148" t="str">
        <v>Peak Yoghurt 315ml Orange</v>
      </c>
      <c r="AF1148" t="str">
        <f t="shared" si="47"/>
        <v>Buba-Peak Yoghurt 315ml Orange</v>
      </c>
      <c r="AG1148" t="str">
        <v>smine me Minimart-Sonia Tomato Paste Mix Sachet 65g x 50</v>
      </c>
      <c r="AH1148">
        <f t="shared" si="48"/>
        <v>2</v>
      </c>
    </row>
    <row r="1149" spans="4:34">
      <c r="D1149" t="str">
        <v>Nestle Nigeria Plc-Milo Activ-Go Sachet 400g x 10 + (20g x 10 Free)</v>
      </c>
      <c r="AD1149" t="str">
        <v>Grandy Minimarts</v>
      </c>
      <c r="AE1149" t="str">
        <v>Golden Morn 50g x100</v>
      </c>
      <c r="AF1149" t="str">
        <f t="shared" si="47"/>
        <v>Grandy Minimarts-Golden Morn 50g x100</v>
      </c>
      <c r="AG1149" t="str">
        <v>smine me Minimart-Indomie Indomitable Chicken 70g x 40</v>
      </c>
      <c r="AH1149">
        <f t="shared" si="48"/>
        <v>2</v>
      </c>
    </row>
    <row r="1150" spans="4:34">
      <c r="D1150" t="str">
        <v>FrieslandCampina WAMCO Nigeria-THREE CROWN EVAP TRAY 24 X 170G</v>
      </c>
      <c r="AD1150" t="str">
        <v>Grandy Minimarts</v>
      </c>
      <c r="AE1150" t="str">
        <v>Milo Activ-Go Sachet (800g + 100g Free) x 6</v>
      </c>
      <c r="AF1150" t="str">
        <f t="shared" si="47"/>
        <v>Grandy Minimarts-Milo Activ-Go Sachet (800g + 100g Free) x 6</v>
      </c>
      <c r="AG1150" t="str">
        <v>Mz Good Rich Supermarket-Power Vegetable Oil 2.6Ltrs x 8</v>
      </c>
      <c r="AH1150">
        <f t="shared" si="48"/>
        <v>1</v>
      </c>
    </row>
    <row r="1151" spans="4:34">
      <c r="D1151" t="str">
        <v>FrieslandCampina WAMCO Nigeria-Peak Milk Powder Sachet 14g x 210</v>
      </c>
      <c r="AD1151" t="str">
        <v>Grandy Minimarts</v>
      </c>
      <c r="AE1151" t="str">
        <v>Peak Milk Powder Sachet 14g x 210</v>
      </c>
      <c r="AF1151" t="str">
        <f t="shared" si="47"/>
        <v>Grandy Minimarts-Peak Milk Powder Sachet 14g x 210</v>
      </c>
      <c r="AG1151" t="str">
        <v>Madam Joshua Minimart-Maggi Naija Pot 4g x 24 x 40</v>
      </c>
      <c r="AH1151">
        <f t="shared" si="48"/>
        <v>1</v>
      </c>
    </row>
    <row r="1152" spans="4:34">
      <c r="D1152" t="str">
        <v>FrieslandCampina WAMCO Nigeria-THREE CROWN EVAP TRAY 24 X 170G</v>
      </c>
      <c r="AD1152" t="str">
        <v>Grandy Minimarts</v>
      </c>
      <c r="AE1152" t="str">
        <v>Peak Evap Filled 160g x 24</v>
      </c>
      <c r="AF1152" t="str">
        <f t="shared" si="47"/>
        <v>Grandy Minimarts-Peak Evap Filled 160g x 24</v>
      </c>
      <c r="AG1152" t="str">
        <v>Alhaja-Titus Sardines 125g x 50</v>
      </c>
      <c r="AH1152">
        <f t="shared" si="48"/>
        <v>1</v>
      </c>
    </row>
    <row r="1153" spans="4:34">
      <c r="D1153" t="str">
        <v>FrieslandCampina WAMCO Nigeria-Peak Nig Tray 160g x 24</v>
      </c>
      <c r="AD1153" t="str">
        <v>Topraf</v>
      </c>
      <c r="AE1153" t="str">
        <v>Blue Band Spread For Bread 450g</v>
      </c>
      <c r="AF1153" t="str">
        <f t="shared" si="47"/>
        <v>Topraf-Blue Band Spread For Bread 450g</v>
      </c>
      <c r="AG1153" t="str">
        <v>experts Super Store-Indomie Indomitable Chicken 70g x 40</v>
      </c>
      <c r="AH1153">
        <f t="shared" si="48"/>
        <v>1</v>
      </c>
    </row>
    <row r="1154" spans="4:34">
      <c r="D1154" t="str">
        <v>FrieslandCampina WAMCO Nigeria-Peak Milk Powder Sachet 14g x 210</v>
      </c>
      <c r="AD1154" t="str">
        <v>dashols</v>
      </c>
      <c r="AE1154" t="str">
        <v>Milo Activ-Go Sachet 400g x 10 + (20g x 10 Free)</v>
      </c>
      <c r="AF1154" t="str">
        <f t="shared" si="47"/>
        <v>dashols-Milo Activ-Go Sachet 400g x 10 + (20g x 10 Free)</v>
      </c>
      <c r="AG1154" t="str">
        <v>experts Super Store-Golden Penny Semovita 1kg</v>
      </c>
      <c r="AH1154">
        <f t="shared" si="48"/>
        <v>1</v>
      </c>
    </row>
    <row r="1155" spans="4:34">
      <c r="D1155" t="str">
        <v>Nestle Nigeria Plc-Milo Activ-Go Sachet 400g x 10 + (20g x 10 Free)</v>
      </c>
      <c r="AD1155" t="str">
        <v>Emybest Minimart</v>
      </c>
      <c r="AE1155" t="str">
        <v>MistaChoco and Sistachoco Promo Pack 15g x 50</v>
      </c>
      <c r="AF1155" t="str">
        <f t="shared" si="47"/>
        <v>Emybest Minimart-MistaChoco and Sistachoco Promo Pack 15g x 50</v>
      </c>
      <c r="AG1155" t="str">
        <v>Sariki Minimart-Golden Penny Spaghetti 500g x 20</v>
      </c>
      <c r="AH1155">
        <f t="shared" si="48"/>
        <v>1</v>
      </c>
    </row>
    <row r="1156" spans="4:34">
      <c r="D1156" t="str">
        <v>Arla Foods-Dano Cool Cow Sachet 12g x 260 + 30 Sachet Free</v>
      </c>
      <c r="AD1156" t="str">
        <v>Emybest Minimart</v>
      </c>
      <c r="AE1156" t="str">
        <v>One Free Hanger of MistaChoco</v>
      </c>
      <c r="AF1156" t="str">
        <f t="shared" si="47"/>
        <v>Emybest Minimart-One Free Hanger of MistaChoco</v>
      </c>
      <c r="AG1156" t="str">
        <v>Opashola Minimarts-Tasty Tom Sachet 65g x 50</v>
      </c>
      <c r="AH1156">
        <f t="shared" si="48"/>
        <v>2</v>
      </c>
    </row>
    <row r="1157" spans="4:34">
      <c r="D1157" t="str">
        <v>FrieslandCampina WAMCO Nigeria-Peak Milk Powder Sachet 14g x 210</v>
      </c>
      <c r="AD1157" t="str">
        <v>Chopsytop Minimarts</v>
      </c>
      <c r="AE1157" t="str">
        <v>Peak Milk Powder Sachet 14g x 210</v>
      </c>
      <c r="AF1157" t="str">
        <f t="shared" si="47"/>
        <v>Chopsytop Minimarts-Peak Milk Powder Sachet 14g x 210</v>
      </c>
      <c r="AG1157" t="str">
        <v>Madam Claire-Titus Sardines 125g x 50</v>
      </c>
      <c r="AH1157">
        <f t="shared" si="48"/>
        <v>1</v>
      </c>
    </row>
    <row r="1158" spans="4:34">
      <c r="D1158" t="str">
        <v>Arla Foods-Dano Cool Cow Refill 350g x 12</v>
      </c>
      <c r="AD1158" t="str">
        <v>Chopsytop Minimarts</v>
      </c>
      <c r="AE1158" t="str">
        <v>THREE CROWN EVAP TRAY 24 X 170G</v>
      </c>
      <c r="AF1158" t="str">
        <f t="shared" si="47"/>
        <v>Chopsytop Minimarts-THREE CROWN EVAP TRAY 24 X 170G</v>
      </c>
      <c r="AG1158" t="str">
        <v>K &amp; P Provision Minimarts-Golden Penny Spaghetti 500g x 20</v>
      </c>
      <c r="AH1158">
        <f t="shared" si="48"/>
        <v>1</v>
      </c>
    </row>
    <row r="1159" spans="4:34">
      <c r="D1159" t="str">
        <v>Nestle Nigeria Plc-Milo Sachet 20g x 240</v>
      </c>
      <c r="AD1159" t="str">
        <v>Chopsytop Minimarts</v>
      </c>
      <c r="AE1159" t="str">
        <v>Hollandia Evap Slim 120g x 24</v>
      </c>
      <c r="AF1159" t="str">
        <f t="shared" ref="AF1159:AF1222" si="49">AD1159 &amp; "-" &amp; AE1159</f>
        <v>Chopsytop Minimarts-Hollandia Evap Slim 120g x 24</v>
      </c>
      <c r="AG1159" t="str">
        <v>Mavelouse Minimart-Golden Penny Semovita 1kg</v>
      </c>
      <c r="AH1159">
        <f t="shared" ref="AH1159:AH1222" si="50">COUNTIF($AF$6:$AF$2051,AG1159)</f>
        <v>1</v>
      </c>
    </row>
    <row r="1160" spans="4:34">
      <c r="D1160" t="str">
        <v>FrieslandCampina WAMCO Nigeria-Peak Yoghurt 315ml Orange</v>
      </c>
      <c r="AD1160" t="str">
        <v>Chopsytop Minimarts</v>
      </c>
      <c r="AE1160" t="str">
        <v>Milo Activ-Go Sachet 400g x 10 + (20g x 10 Free)</v>
      </c>
      <c r="AF1160" t="str">
        <f t="shared" si="49"/>
        <v>Chopsytop Minimarts-Milo Activ-Go Sachet 400g x 10 + (20g x 10 Free)</v>
      </c>
      <c r="AG1160" t="str">
        <v>Bukky Minimarts-Golden Penny Semovita 10kg</v>
      </c>
      <c r="AH1160">
        <f t="shared" si="50"/>
        <v>1</v>
      </c>
    </row>
    <row r="1161" spans="4:34">
      <c r="D1161" t="str">
        <v>Nestle Nigeria Plc-Golden Morn 50g x100</v>
      </c>
      <c r="AD1161" t="str">
        <v>Happy  Minimart&amp; Provision</v>
      </c>
      <c r="AE1161" t="str">
        <v>Cadbury Bournvita Refill 500g x 12</v>
      </c>
      <c r="AF1161" t="str">
        <f t="shared" si="49"/>
        <v>Happy  Minimart&amp; Provision-Cadbury Bournvita Refill 500g x 12</v>
      </c>
      <c r="AG1161" t="str">
        <v>Metro Minimart-Golden Penny Spaghetti 500g x 20</v>
      </c>
      <c r="AH1161">
        <f t="shared" si="50"/>
        <v>1</v>
      </c>
    </row>
    <row r="1162" spans="4:34">
      <c r="D1162" t="str">
        <v>Nestle Nigeria Plc-Milo Activ-Go Sachet (800g + 100g Free) x 6</v>
      </c>
      <c r="AD1162" t="str">
        <v>Happy  Minimart&amp; Provision</v>
      </c>
      <c r="AE1162" t="str">
        <v>Milo Sachet 20g x 240</v>
      </c>
      <c r="AF1162" t="str">
        <f t="shared" si="49"/>
        <v>Happy  Minimart&amp; Provision-Milo Sachet 20g x 240</v>
      </c>
      <c r="AG1162" t="str">
        <v>God Grace Minimart-Golden Penny Semovita 10kg</v>
      </c>
      <c r="AH1162">
        <f t="shared" si="50"/>
        <v>1</v>
      </c>
    </row>
    <row r="1163" spans="4:34">
      <c r="D1163" t="str">
        <v>FrieslandCampina WAMCO Nigeria-Peak Milk Powder Sachet 14g x 210</v>
      </c>
      <c r="AD1163" t="str">
        <v>Happy  Minimart&amp; Provision</v>
      </c>
      <c r="AE1163" t="str">
        <v>Cowbell Chocolate Sachet 20g x 26 x 10</v>
      </c>
      <c r="AF1163" t="str">
        <f t="shared" si="49"/>
        <v>Happy  Minimart&amp; Provision-Cowbell Chocolate Sachet 20g x 26 x 10</v>
      </c>
      <c r="AG1163" t="str">
        <v>God Grace Minimart-Golden Penny Semovita 500g x 20</v>
      </c>
      <c r="AH1163">
        <f t="shared" si="50"/>
        <v>1</v>
      </c>
    </row>
    <row r="1164" spans="4:34">
      <c r="D1164" t="str">
        <v>FrieslandCampina WAMCO Nigeria-Peak Evap Filled 160g x 24</v>
      </c>
      <c r="AD1164" t="str">
        <v>Marswell Minimart</v>
      </c>
      <c r="AE1164" t="str">
        <v>Blue Band Spread For Bread 450g</v>
      </c>
      <c r="AF1164" t="str">
        <f t="shared" si="49"/>
        <v>Marswell Minimart-Blue Band Spread For Bread 450g</v>
      </c>
      <c r="AG1164" t="str">
        <v>Kane Parker 2-Golden Penny Semovita 10kg</v>
      </c>
      <c r="AH1164">
        <f t="shared" si="50"/>
        <v>1</v>
      </c>
    </row>
    <row r="1165" spans="4:34">
      <c r="D1165" t="str">
        <v>Unilever Nigeria Plc-Blue Band Spread For Bread 450g</v>
      </c>
      <c r="AD1165" t="str">
        <v>Marswell Minimart</v>
      </c>
      <c r="AE1165" t="str">
        <v>HOLLANDIA EVAP MILK 50ML x 48</v>
      </c>
      <c r="AF1165" t="str">
        <f t="shared" si="49"/>
        <v>Marswell Minimart-HOLLANDIA EVAP MILK 50ML x 48</v>
      </c>
      <c r="AG1165" t="str">
        <v>Kane Parker 2-Indomie Indomitable Chicken 70g x 40</v>
      </c>
      <c r="AH1165">
        <f t="shared" si="50"/>
        <v>2</v>
      </c>
    </row>
    <row r="1166" spans="4:34">
      <c r="D1166" t="str">
        <v>Nestle Nigeria Plc-Milo Activ-Go Sachet 400g x 10 + (20g x 10 Free)</v>
      </c>
      <c r="AD1166" t="str">
        <v>Marswell Minimart</v>
      </c>
      <c r="AE1166" t="str">
        <v>Peak Evap Filled 160g x 24</v>
      </c>
      <c r="AF1166" t="str">
        <f t="shared" si="49"/>
        <v>Marswell Minimart-Peak Evap Filled 160g x 24</v>
      </c>
      <c r="AG1166" t="str">
        <v>Kane Parker 2-Power Vegetable Oil 2.6Ltrs x 8</v>
      </c>
      <c r="AH1166">
        <f t="shared" si="50"/>
        <v>2</v>
      </c>
    </row>
    <row r="1167" spans="4:34">
      <c r="D1167" t="str">
        <v>MistaChoco-MistaChoco and Sistachoco Promo Pack 15g x 50</v>
      </c>
      <c r="AD1167" t="str">
        <v>Mosturah Olasina</v>
      </c>
      <c r="AE1167" t="str">
        <v>Dano Cool Cow Sachet 12g x 260 + 30 Sachet Free</v>
      </c>
      <c r="AF1167" t="str">
        <f t="shared" si="49"/>
        <v>Mosturah Olasina-Dano Cool Cow Sachet 12g x 260 + 30 Sachet Free</v>
      </c>
      <c r="AG1167" t="str">
        <v>Kane Parker 2-Golden Penny Spaghetti 500g x 20</v>
      </c>
      <c r="AH1167">
        <f t="shared" si="50"/>
        <v>2</v>
      </c>
    </row>
    <row r="1168" spans="4:34">
      <c r="D1168" t="str">
        <v>MistaChoco-One Free Hanger of MistaChoco</v>
      </c>
      <c r="AD1168" t="str">
        <v>Mosturah Olasina</v>
      </c>
      <c r="AE1168" t="str">
        <v>HOLLANDIA EVAP MILK 50ML x 48</v>
      </c>
      <c r="AF1168" t="str">
        <f t="shared" si="49"/>
        <v>Mosturah Olasina-HOLLANDIA EVAP MILK 50ML x 48</v>
      </c>
      <c r="AG1168" t="str">
        <v>Ekeson Minimart-Golden Penny Spaghetti 500g x 20</v>
      </c>
      <c r="AH1168">
        <f t="shared" si="50"/>
        <v>1</v>
      </c>
    </row>
    <row r="1169" spans="4:34">
      <c r="D1169" t="str">
        <v>FrieslandCampina WAMCO Nigeria-Peak Milk Powder Sachet 14g x 210</v>
      </c>
      <c r="AD1169" t="str">
        <v>Grandy Minimarts</v>
      </c>
      <c r="AE1169" t="str">
        <v>Checkers Custard Powder Vanilla Flavour 400g Refill</v>
      </c>
      <c r="AF1169" t="str">
        <f t="shared" si="49"/>
        <v>Grandy Minimarts-Checkers Custard Powder Vanilla Flavour 400g Refill</v>
      </c>
      <c r="AG1169" t="str">
        <v>Ekeson Minimart-Tasty Tom Sachet 65g x 50</v>
      </c>
      <c r="AH1169">
        <f t="shared" si="50"/>
        <v>1</v>
      </c>
    </row>
    <row r="1170" spans="4:34">
      <c r="D1170" t="str">
        <v>FrieslandCampina WAMCO Nigeria-THREE CROWN EVAP TRAY 24 X 170G</v>
      </c>
      <c r="AD1170" t="str">
        <v>Olamidara</v>
      </c>
      <c r="AE1170" t="str">
        <v>Nestle Golden Morn 450g x 12</v>
      </c>
      <c r="AF1170" t="str">
        <f t="shared" si="49"/>
        <v>Olamidara-Nestle Golden Morn 450g x 12</v>
      </c>
      <c r="AG1170" t="str">
        <v>Ekeson Minimart-Sonia Tomato Tin 400g x 24</v>
      </c>
      <c r="AH1170">
        <f t="shared" si="50"/>
        <v>1</v>
      </c>
    </row>
    <row r="1171" spans="4:34">
      <c r="D1171" t="str">
        <v>Chi Nigeria Limited-Hollandia Evap Slim 120g x 24</v>
      </c>
      <c r="AD1171" t="str">
        <v>Madam Precious Minimart</v>
      </c>
      <c r="AE1171" t="str">
        <v>Dano Cool Cow Sachet 12g x 260 + 30 Sachet Free</v>
      </c>
      <c r="AF1171" t="str">
        <f t="shared" si="49"/>
        <v>Madam Precious Minimart-Dano Cool Cow Sachet 12g x 260 + 30 Sachet Free</v>
      </c>
      <c r="AG1171" t="str">
        <v>Ekeson Minimart-Indomie Indomitable Chicken 70g x 40</v>
      </c>
      <c r="AH1171">
        <f t="shared" si="50"/>
        <v>1</v>
      </c>
    </row>
    <row r="1172" spans="4:34">
      <c r="D1172" t="str">
        <v>Nestle Nigeria Plc-Milo Activ-Go Sachet 400g x 10 + (20g x 10 Free)</v>
      </c>
      <c r="AD1172" t="str">
        <v>Sandra Super Store</v>
      </c>
      <c r="AE1172" t="str">
        <v>Milo Activ-Go Sachet 400g x 10 + (20g x 10 Free)</v>
      </c>
      <c r="AF1172" t="str">
        <f t="shared" si="49"/>
        <v>Sandra Super Store-Milo Activ-Go Sachet 400g x 10 + (20g x 10 Free)</v>
      </c>
      <c r="AG1172" t="str">
        <v>Nk Minimarts-Sonia Tomato Tin 400g x 24</v>
      </c>
      <c r="AH1172">
        <f t="shared" si="50"/>
        <v>2</v>
      </c>
    </row>
    <row r="1173" spans="4:34">
      <c r="D1173" t="str">
        <v>Cadbury Nigeria Plc-Cadbury Bournvita Refill 500g x 12</v>
      </c>
      <c r="AD1173" t="str">
        <v>Sandra Super Store</v>
      </c>
      <c r="AE1173" t="str">
        <v>Peak Nig Tray 160g x 24</v>
      </c>
      <c r="AF1173" t="str">
        <f t="shared" si="49"/>
        <v>Sandra Super Store-Peak Nig Tray 160g x 24</v>
      </c>
      <c r="AG1173" t="str">
        <v>Gods  prosper-Golden Penny Spaghetti 500g x 20</v>
      </c>
      <c r="AH1173">
        <f t="shared" si="50"/>
        <v>1</v>
      </c>
    </row>
    <row r="1174" spans="4:34">
      <c r="D1174" t="str">
        <v>Nestle Nigeria Plc-Milo Sachet 20g x 240</v>
      </c>
      <c r="AD1174" t="str">
        <v>Rodam Enterprises</v>
      </c>
      <c r="AE1174" t="str">
        <v>Hollandia Evap Slim 120g x 24</v>
      </c>
      <c r="AF1174" t="str">
        <f t="shared" si="49"/>
        <v>Rodam Enterprises-Hollandia Evap Slim 120g x 24</v>
      </c>
      <c r="AG1174" t="str">
        <v>Gods  prosper-Golden Penny Semovita 2kg</v>
      </c>
      <c r="AH1174">
        <f t="shared" si="50"/>
        <v>1</v>
      </c>
    </row>
    <row r="1175" spans="4:34">
      <c r="D1175" t="str">
        <v>Promasidor-Cowbell Chocolate Sachet 20g x 26 x 10</v>
      </c>
      <c r="AD1175" t="str">
        <v>Real Minimarts</v>
      </c>
      <c r="AE1175" t="str">
        <v>Hollandia Evap Slim 120g x 24</v>
      </c>
      <c r="AF1175" t="str">
        <f t="shared" si="49"/>
        <v>Real Minimarts-Hollandia Evap Slim 120g x 24</v>
      </c>
      <c r="AG1175" t="str">
        <v>Madam Precious Minimart-Golden Penny Semovita 5kg</v>
      </c>
      <c r="AH1175">
        <f t="shared" si="50"/>
        <v>1</v>
      </c>
    </row>
    <row r="1176" spans="4:34">
      <c r="D1176" t="str">
        <v>Unilever Nigeria Plc-Blue Band Spread For Bread 450g</v>
      </c>
      <c r="AD1176" t="str">
        <v>Real Minimarts</v>
      </c>
      <c r="AE1176" t="str">
        <v>Hollandia Evap Slim 120g x 24</v>
      </c>
      <c r="AF1176" t="str">
        <f t="shared" si="49"/>
        <v>Real Minimarts-Hollandia Evap Slim 120g x 24</v>
      </c>
      <c r="AG1176" t="str">
        <v>Grandy Minimarts-Golden Penny Semovita 1kg</v>
      </c>
      <c r="AH1176">
        <f t="shared" si="50"/>
        <v>2</v>
      </c>
    </row>
    <row r="1177" spans="4:34">
      <c r="D1177" t="str">
        <v>Chi Nigeria Limited-HOLLANDIA EVAP MILK 50ML x 48</v>
      </c>
      <c r="AD1177" t="str">
        <v>Real Minimarts</v>
      </c>
      <c r="AE1177" t="str">
        <v>Nestle Golden Morn 450g x 12</v>
      </c>
      <c r="AF1177" t="str">
        <f t="shared" si="49"/>
        <v>Real Minimarts-Nestle Golden Morn 450g x 12</v>
      </c>
      <c r="AG1177" t="str">
        <v>gbemisola Minimart-Golden Penny Semovita 2kg</v>
      </c>
      <c r="AH1177">
        <f t="shared" si="50"/>
        <v>1</v>
      </c>
    </row>
    <row r="1178" spans="4:34">
      <c r="D1178" t="str">
        <v>FrieslandCampina WAMCO Nigeria-Peak Evap Filled 160g x 24</v>
      </c>
      <c r="AD1178" t="str">
        <v>Glorious Heritage Super Minimarts</v>
      </c>
      <c r="AE1178" t="str">
        <v>MistaChoco and Sistachoco Promo Pack 15g x 50</v>
      </c>
      <c r="AF1178" t="str">
        <f t="shared" si="49"/>
        <v>Glorious Heritage Super Minimarts-MistaChoco and Sistachoco Promo Pack 15g x 50</v>
      </c>
      <c r="AG1178" t="str">
        <v>gbemisola Minimart-Golden Penny Spaghetti 500g x 20</v>
      </c>
      <c r="AH1178">
        <f t="shared" si="50"/>
        <v>1</v>
      </c>
    </row>
    <row r="1179" spans="4:34">
      <c r="D1179" t="str">
        <v>Arla Foods-Dano Cool Cow Sachet 12g x 260 + 30 Sachet Free</v>
      </c>
      <c r="AD1179" t="str">
        <v>Glorious Heritage Super Minimarts</v>
      </c>
      <c r="AE1179" t="str">
        <v>One Free Hanger of MistaChoco</v>
      </c>
      <c r="AF1179" t="str">
        <f t="shared" si="49"/>
        <v>Glorious Heritage Super Minimarts-One Free Hanger of MistaChoco</v>
      </c>
      <c r="AG1179" t="str">
        <v>gbemisola Minimart-Golden Penny Semovita 1kg</v>
      </c>
      <c r="AH1179">
        <f t="shared" si="50"/>
        <v>1</v>
      </c>
    </row>
    <row r="1180" spans="4:34">
      <c r="D1180" t="str">
        <v>Chi Nigeria Limited-HOLLANDIA EVAP MILK 50ML x 48</v>
      </c>
      <c r="AD1180" t="str">
        <v>Kings Venture</v>
      </c>
      <c r="AE1180" t="str">
        <v>Nibit Mini Snacks Milky Cookies 60g x 72</v>
      </c>
      <c r="AF1180" t="str">
        <f t="shared" si="49"/>
        <v>Kings Venture-Nibit Mini Snacks Milky Cookies 60g x 72</v>
      </c>
      <c r="AG1180" t="str">
        <v>gbemisola Minimart-Titus Sardines 125g x 50</v>
      </c>
      <c r="AH1180">
        <f t="shared" si="50"/>
        <v>1</v>
      </c>
    </row>
    <row r="1181" spans="4:34">
      <c r="D1181" t="str">
        <v>Tradedepot Imported-Checkers Custard Powder Vanilla Flavour 400g Refill</v>
      </c>
      <c r="AD1181" t="str">
        <v>Kings Venture</v>
      </c>
      <c r="AE1181" t="str">
        <v>Milo Sachet 20g x 240</v>
      </c>
      <c r="AF1181" t="str">
        <f t="shared" si="49"/>
        <v>Kings Venture-Milo Sachet 20g x 240</v>
      </c>
      <c r="AG1181" t="str">
        <v>Glory Minimarts-Golden Penny Spaghetti 500g x 20</v>
      </c>
      <c r="AH1181">
        <f t="shared" si="50"/>
        <v>1</v>
      </c>
    </row>
    <row r="1182" spans="4:34">
      <c r="D1182" t="str">
        <v>Nestle Nigeria Plc-Nestle Golden Morn 450g x 12</v>
      </c>
      <c r="AD1182" t="str">
        <v>Kings Venture</v>
      </c>
      <c r="AE1182" t="str">
        <v>Nestle Golden Morn 450g x 12</v>
      </c>
      <c r="AF1182" t="str">
        <f t="shared" si="49"/>
        <v>Kings Venture-Nestle Golden Morn 450g x 12</v>
      </c>
      <c r="AG1182" t="str">
        <v>Hi Mart Minimart-Indomie Indomitable Chicken 70g x 40</v>
      </c>
      <c r="AH1182">
        <f t="shared" si="50"/>
        <v>1</v>
      </c>
    </row>
    <row r="1183" spans="4:34">
      <c r="D1183" t="str">
        <v>Arla Foods-Dano Cool Cow Sachet 12g x 260 + 30 Sachet Free</v>
      </c>
      <c r="AD1183" t="str">
        <v>Kings Venture</v>
      </c>
      <c r="AE1183" t="str">
        <v>HOLLANDIA EVAP MILK 190G x 24</v>
      </c>
      <c r="AF1183" t="str">
        <f t="shared" si="49"/>
        <v>Kings Venture-HOLLANDIA EVAP MILK 190G x 24</v>
      </c>
      <c r="AG1183" t="str">
        <v>Hi Mart Minimart-Titus Sardines 125g x 50</v>
      </c>
      <c r="AH1183">
        <f t="shared" si="50"/>
        <v>1</v>
      </c>
    </row>
    <row r="1184" spans="4:34">
      <c r="D1184" t="str">
        <v>Nestle Nigeria Plc-Milo Activ-Go Sachet 400g x 10 + (20g x 10 Free)</v>
      </c>
      <c r="AD1184" t="str">
        <v>Temiloluwa Minimart</v>
      </c>
      <c r="AE1184" t="str">
        <v>Nasco Original Cornflakes 350g x 10</v>
      </c>
      <c r="AF1184" t="str">
        <f t="shared" si="49"/>
        <v>Temiloluwa Minimart-Nasco Original Cornflakes 350g x 10</v>
      </c>
      <c r="AG1184" t="str">
        <v>Rodam Enterprises-Golden Penny Noodles 70g x 40</v>
      </c>
      <c r="AH1184">
        <f t="shared" si="50"/>
        <v>2</v>
      </c>
    </row>
    <row r="1185" spans="4:34">
      <c r="D1185" t="str">
        <v>FrieslandCampina WAMCO Nigeria-Peak Nig Tray 160g x 24</v>
      </c>
      <c r="AD1185" t="str">
        <v>smine me Minimart</v>
      </c>
      <c r="AE1185" t="str">
        <v>Nibit Mini Snacks Milky Cookies 60g x 72</v>
      </c>
      <c r="AF1185" t="str">
        <f t="shared" si="49"/>
        <v>smine me Minimart-Nibit Mini Snacks Milky Cookies 60g x 72</v>
      </c>
      <c r="AG1185" t="str">
        <v>Pepe Supermarket-Golden Penny Spaghettini 500g x 20</v>
      </c>
      <c r="AH1185">
        <f t="shared" si="50"/>
        <v>1</v>
      </c>
    </row>
    <row r="1186" spans="4:34">
      <c r="D1186" t="str">
        <v>Chi Nigeria Limited-Hollandia Evap Slim 120g x 24</v>
      </c>
      <c r="AD1186" t="str">
        <v>smine me Minimart</v>
      </c>
      <c r="AE1186" t="str">
        <v>Dangote Granulated Sugar 500g</v>
      </c>
      <c r="AF1186" t="str">
        <f t="shared" si="49"/>
        <v>smine me Minimart-Dangote Granulated Sugar 500g</v>
      </c>
      <c r="AG1186" t="str">
        <v>Pepe Supermarket-Golden Penny Spaghetti 500g x 20</v>
      </c>
      <c r="AH1186">
        <f t="shared" si="50"/>
        <v>1</v>
      </c>
    </row>
    <row r="1187" spans="4:34">
      <c r="D1187" t="str">
        <v>Chi Nigeria Limited-Hollandia Evap Slim 120g x 24</v>
      </c>
      <c r="AD1187" t="str">
        <v>smine me Minimart</v>
      </c>
      <c r="AE1187" t="str">
        <v>Nibit Mini Snacks Milky Cookies 60g x 72</v>
      </c>
      <c r="AF1187" t="str">
        <f t="shared" si="49"/>
        <v>smine me Minimart-Nibit Mini Snacks Milky Cookies 60g x 72</v>
      </c>
      <c r="AG1187" t="str">
        <v>Pepe Supermarket-Maggi Star 4g x 20 x 100</v>
      </c>
      <c r="AH1187">
        <f t="shared" si="50"/>
        <v>1</v>
      </c>
    </row>
    <row r="1188" spans="4:34">
      <c r="D1188" t="str">
        <v>Chi Nigeria Limited-Hollandia Evap Slim 120g x 24</v>
      </c>
      <c r="AD1188" t="str">
        <v>smine me Minimart</v>
      </c>
      <c r="AE1188" t="str">
        <v>Golden Morn 50g x100</v>
      </c>
      <c r="AF1188" t="str">
        <f t="shared" si="49"/>
        <v>smine me Minimart-Golden Morn 50g x100</v>
      </c>
      <c r="AG1188" t="str">
        <v>Kuchys Place 2-Golden Penny Spaghetti 500g x 20</v>
      </c>
      <c r="AH1188">
        <f t="shared" si="50"/>
        <v>1</v>
      </c>
    </row>
    <row r="1189" spans="4:34">
      <c r="D1189" t="str">
        <v>Nestle Nigeria Plc-Nestle Golden Morn 450g x 12</v>
      </c>
      <c r="AD1189" t="str">
        <v>smine me Minimart</v>
      </c>
      <c r="AE1189" t="str">
        <v>Dano Cool Cow Sachet 12g x 260 + 30 Sachet Free</v>
      </c>
      <c r="AF1189" t="str">
        <f t="shared" si="49"/>
        <v>smine me Minimart-Dano Cool Cow Sachet 12g x 260 + 30 Sachet Free</v>
      </c>
      <c r="AG1189" t="str">
        <v>Kuchys Place 2-Titus Sardines 125g x 50</v>
      </c>
      <c r="AH1189">
        <f t="shared" si="50"/>
        <v>1</v>
      </c>
    </row>
    <row r="1190" spans="4:34">
      <c r="D1190" t="str">
        <v>MistaChoco-MistaChoco and Sistachoco Promo Pack 15g x 50</v>
      </c>
      <c r="AD1190" t="str">
        <v>smine me Minimart</v>
      </c>
      <c r="AE1190" t="str">
        <v>Peak Milk Powder Sachet 14g x 210</v>
      </c>
      <c r="AF1190" t="str">
        <f t="shared" si="49"/>
        <v>smine me Minimart-Peak Milk Powder Sachet 14g x 210</v>
      </c>
      <c r="AG1190" t="str">
        <v>Madam Wisdom Minimart-Golden Penny Noodles 70g x 40</v>
      </c>
      <c r="AH1190">
        <f t="shared" si="50"/>
        <v>1</v>
      </c>
    </row>
    <row r="1191" spans="4:34">
      <c r="D1191" t="str">
        <v>MistaChoco-One Free Hanger of MistaChoco</v>
      </c>
      <c r="AD1191" t="str">
        <v>Oge Mini Mart</v>
      </c>
      <c r="AE1191" t="str">
        <v>Dano Cool Cow Sachet 12g x 260 + 30 Sachet Free</v>
      </c>
      <c r="AF1191" t="str">
        <f t="shared" si="49"/>
        <v>Oge Mini Mart-Dano Cool Cow Sachet 12g x 260 + 30 Sachet Free</v>
      </c>
      <c r="AG1191" t="str">
        <v>DD Discount supermarket-Golden Penny Semovita 1kg</v>
      </c>
      <c r="AH1191">
        <f t="shared" si="50"/>
        <v>1</v>
      </c>
    </row>
    <row r="1192" spans="4:34">
      <c r="D1192" t="str">
        <v>Fastizers Food Confectionery-Nibit Mini Snacks Milky Cookies 60g x 72</v>
      </c>
      <c r="AD1192" t="str">
        <v>Oge Mini Mart</v>
      </c>
      <c r="AE1192" t="str">
        <v>Hollandia Evap Slim 190g x 24</v>
      </c>
      <c r="AF1192" t="str">
        <f t="shared" si="49"/>
        <v>Oge Mini Mart-Hollandia Evap Slim 190g x 24</v>
      </c>
      <c r="AG1192" t="str">
        <v>Metro Minimart-Indomie Indomitable Chicken 70g x 40</v>
      </c>
      <c r="AH1192">
        <f t="shared" si="50"/>
        <v>2</v>
      </c>
    </row>
    <row r="1193" spans="4:34">
      <c r="D1193" t="str">
        <v>Nestle Nigeria Plc-Milo Sachet 20g x 240</v>
      </c>
      <c r="AD1193" t="str">
        <v>Oge Mini Mart</v>
      </c>
      <c r="AE1193" t="str">
        <v>Nestle Golden Morn 900g</v>
      </c>
      <c r="AF1193" t="str">
        <f t="shared" si="49"/>
        <v>Oge Mini Mart-Nestle Golden Morn 900g</v>
      </c>
      <c r="AG1193" t="str">
        <v>Iyawo Minimart-Indomie Indomitable Chicken 70g x 40</v>
      </c>
      <c r="AH1193">
        <f t="shared" si="50"/>
        <v>2</v>
      </c>
    </row>
    <row r="1194" spans="4:34">
      <c r="D1194" t="str">
        <v>Nestle Nigeria Plc-Nestle Golden Morn 450g x 12</v>
      </c>
      <c r="AD1194" t="str">
        <v>Grandy Minimarts</v>
      </c>
      <c r="AE1194" t="str">
        <v>Dano Cool Cow Sachet 12g x 260 + 30 Sachet Free</v>
      </c>
      <c r="AF1194" t="str">
        <f t="shared" si="49"/>
        <v>Grandy Minimarts-Dano Cool Cow Sachet 12g x 260 + 30 Sachet Free</v>
      </c>
      <c r="AG1194" t="str">
        <v>Dopemu outlet-Tasty Tom Sachet 65g x 50</v>
      </c>
      <c r="AH1194">
        <f t="shared" si="50"/>
        <v>1</v>
      </c>
    </row>
    <row r="1195" spans="4:34">
      <c r="D1195" t="str">
        <v>Chi Nigeria Limited-HOLLANDIA EVAP MILK 190G x 24</v>
      </c>
      <c r="AD1195" t="str">
        <v>Mosturah Olasina</v>
      </c>
      <c r="AE1195" t="str">
        <v>Cowbell Coffee 20g Sachet x 200</v>
      </c>
      <c r="AF1195" t="str">
        <f t="shared" si="49"/>
        <v>Mosturah Olasina-Cowbell Coffee 20g Sachet x 200</v>
      </c>
      <c r="AG1195" t="str">
        <v>Dopemu outlet-Golden Penny Spaghetti 500g x 20</v>
      </c>
      <c r="AH1195">
        <f t="shared" si="50"/>
        <v>1</v>
      </c>
    </row>
    <row r="1196" spans="4:34">
      <c r="D1196" t="str">
        <v>Nasco-Nasco Original Cornflakes 350g x 10</v>
      </c>
      <c r="AD1196" t="str">
        <v>Amazing Grace Minimarts</v>
      </c>
      <c r="AE1196" t="str">
        <v>Dano Cool Cow Sachet 12g x 260 + 30 Sachet Free</v>
      </c>
      <c r="AF1196" t="str">
        <f t="shared" si="49"/>
        <v>Amazing Grace Minimarts-Dano Cool Cow Sachet 12g x 260 + 30 Sachet Free</v>
      </c>
      <c r="AG1196" t="str">
        <v>Dopemu outlet-Vitali Gold Hot Pepper Tomato Paste 70g</v>
      </c>
      <c r="AH1196">
        <f t="shared" si="50"/>
        <v>1</v>
      </c>
    </row>
    <row r="1197" spans="4:34">
      <c r="D1197" t="str">
        <v>Fastizers Food Confectionery-Nibit Mini Snacks Milky Cookies 60g x 72</v>
      </c>
      <c r="AD1197" t="str">
        <v>Rodam Enterprises</v>
      </c>
      <c r="AE1197" t="str">
        <v>Milo Sachet 20g x 240</v>
      </c>
      <c r="AF1197" t="str">
        <f t="shared" si="49"/>
        <v>Rodam Enterprises-Milo Sachet 20g x 240</v>
      </c>
      <c r="AG1197" t="str">
        <v>Winsolight-Golden Penny Spaghetti 500g x 20</v>
      </c>
      <c r="AH1197">
        <f t="shared" si="50"/>
        <v>1</v>
      </c>
    </row>
    <row r="1198" spans="4:34">
      <c r="D1198" t="str">
        <v>Dangote-Dangote Granulated Sugar 500g</v>
      </c>
      <c r="AD1198" t="str">
        <v>okiki varieties Minimart</v>
      </c>
      <c r="AE1198" t="str">
        <v>Nibit Mini Snacks Milky Cookies 60g x 72</v>
      </c>
      <c r="AF1198" t="str">
        <f t="shared" si="49"/>
        <v>okiki varieties Minimart-Nibit Mini Snacks Milky Cookies 60g x 72</v>
      </c>
      <c r="AG1198" t="str">
        <v>Udapaul Nig-Golden Penny Spaghetti 500g x 20</v>
      </c>
      <c r="AH1198">
        <f t="shared" si="50"/>
        <v>2</v>
      </c>
    </row>
    <row r="1199" spans="4:34">
      <c r="D1199" t="str">
        <v>Fastizers Food Confectionery-Nibit Mini Snacks Milky Cookies 60g x 72</v>
      </c>
      <c r="AD1199" t="str">
        <v>okiki varieties Minimart</v>
      </c>
      <c r="AE1199" t="str">
        <v>Nibit Mini Snacks Chocolate Cookies 60g x 72</v>
      </c>
      <c r="AF1199" t="str">
        <f t="shared" si="49"/>
        <v>okiki varieties Minimart-Nibit Mini Snacks Chocolate Cookies 60g x 72</v>
      </c>
      <c r="AG1199" t="str">
        <v>AJ Minimart-Golden Penny Spaghetti 500g x 20</v>
      </c>
      <c r="AH1199">
        <f t="shared" si="50"/>
        <v>1</v>
      </c>
    </row>
    <row r="1200" spans="4:34">
      <c r="D1200" t="str">
        <v>Nestle Nigeria Plc-Golden Morn 50g x100</v>
      </c>
      <c r="AD1200" t="str">
        <v>okiki varieties Minimart</v>
      </c>
      <c r="AE1200" t="str">
        <v>HOLLANDIA EVAP MILK 50ML x 48</v>
      </c>
      <c r="AF1200" t="str">
        <f t="shared" si="49"/>
        <v>okiki varieties Minimart-HOLLANDIA EVAP MILK 50ML x 48</v>
      </c>
      <c r="AG1200" t="str">
        <v>Dunnaks Minimarts-Gino Max Chicken 100g x 10</v>
      </c>
      <c r="AH1200">
        <f t="shared" si="50"/>
        <v>1</v>
      </c>
    </row>
    <row r="1201" spans="4:34">
      <c r="D1201" t="str">
        <v>Arla Foods-Dano Cool Cow Sachet 12g x 260 + 30 Sachet Free</v>
      </c>
      <c r="AD1201" t="str">
        <v>okiki varieties Minimart</v>
      </c>
      <c r="AE1201" t="str">
        <v>Cadbury Bournvita Refill 500g x 12</v>
      </c>
      <c r="AF1201" t="str">
        <f t="shared" si="49"/>
        <v>okiki varieties Minimart-Cadbury Bournvita Refill 500g x 12</v>
      </c>
      <c r="AG1201" t="str">
        <v>Jemila Minimarts-Titus Sardines 125g x 50</v>
      </c>
      <c r="AH1201">
        <f t="shared" si="50"/>
        <v>1</v>
      </c>
    </row>
    <row r="1202" spans="4:34">
      <c r="D1202" t="str">
        <v>FrieslandCampina WAMCO Nigeria-Peak Milk Powder Sachet 14g x 210</v>
      </c>
      <c r="AD1202" t="str">
        <v>okiki varieties Minimart</v>
      </c>
      <c r="AE1202" t="str">
        <v>Cadbury Bournvita Sachet 20g x 200</v>
      </c>
      <c r="AF1202" t="str">
        <f t="shared" si="49"/>
        <v>okiki varieties Minimart-Cadbury Bournvita Sachet 20g x 200</v>
      </c>
      <c r="AG1202" t="str">
        <v>Jemila Minimarts-Vitali Gold Hot Pepper Tomato Paste 70g</v>
      </c>
      <c r="AH1202">
        <f t="shared" si="50"/>
        <v>1</v>
      </c>
    </row>
    <row r="1203" spans="4:34">
      <c r="D1203" t="str">
        <v>Arla Foods-Dano Cool Cow Sachet 12g x 260 + 30 Sachet Free</v>
      </c>
      <c r="AD1203" t="str">
        <v>okiki varieties Minimart</v>
      </c>
      <c r="AE1203" t="str">
        <v>Peak Evap Filled 160g x 24</v>
      </c>
      <c r="AF1203" t="str">
        <f t="shared" si="49"/>
        <v>okiki varieties Minimart-Peak Evap Filled 160g x 24</v>
      </c>
      <c r="AG1203" t="str">
        <v>Jemila Minimarts-Tasty Tom Sachet 65g x 50</v>
      </c>
      <c r="AH1203">
        <f t="shared" si="50"/>
        <v>1</v>
      </c>
    </row>
    <row r="1204" spans="4:34">
      <c r="D1204" t="str">
        <v>Chi Nigeria Limited-Hollandia Evap Slim 190g x 24</v>
      </c>
      <c r="AD1204" t="str">
        <v>okiki varieties Minimart</v>
      </c>
      <c r="AE1204" t="str">
        <v>Milo Sachet 20g x 240</v>
      </c>
      <c r="AF1204" t="str">
        <f t="shared" si="49"/>
        <v>okiki varieties Minimart-Milo Sachet 20g x 240</v>
      </c>
      <c r="AG1204" t="str">
        <v>Madam Akindele Minimart-Sonia Tomato Paste Mix Sachet 65g x 50</v>
      </c>
      <c r="AH1204">
        <f t="shared" si="50"/>
        <v>1</v>
      </c>
    </row>
    <row r="1205" spans="4:34">
      <c r="D1205" t="str">
        <v>Nestle Nigeria Plc-Nestle Golden Morn 900g</v>
      </c>
      <c r="AD1205" t="str">
        <v>Madam rahman Minimart</v>
      </c>
      <c r="AE1205" t="str">
        <v>HOLLANDIA EVAP MILK 50ML x 48</v>
      </c>
      <c r="AF1205" t="str">
        <f t="shared" si="49"/>
        <v>Madam rahman Minimart-HOLLANDIA EVAP MILK 50ML x 48</v>
      </c>
      <c r="AG1205" t="str">
        <v>Sweet  Gift  Shop-Golden Penny Spaghettini 500g x 20</v>
      </c>
      <c r="AH1205">
        <f t="shared" si="50"/>
        <v>1</v>
      </c>
    </row>
    <row r="1206" spans="4:34">
      <c r="D1206" t="str">
        <v>Arla Foods-Dano Cool Cow Sachet 12g x 260 + 30 Sachet Free</v>
      </c>
      <c r="AD1206" t="str">
        <v>Madam rahman Minimart</v>
      </c>
      <c r="AE1206" t="str">
        <v>Milo Sachet 20g x 240</v>
      </c>
      <c r="AF1206" t="str">
        <f t="shared" si="49"/>
        <v>Madam rahman Minimart-Milo Sachet 20g x 240</v>
      </c>
      <c r="AG1206" t="str">
        <v>Kings Supermarket-Indomie Indomitable Chicken 70g x 40</v>
      </c>
      <c r="AH1206">
        <f t="shared" si="50"/>
        <v>1</v>
      </c>
    </row>
    <row r="1207" spans="4:34">
      <c r="D1207" t="str">
        <v>Promasidor-Cowbell Coffee 20g Sachet x 200</v>
      </c>
      <c r="AD1207" t="str">
        <v>Madam rahman Minimart</v>
      </c>
      <c r="AE1207" t="str">
        <v>Peak Evap Filled 160g x 24</v>
      </c>
      <c r="AF1207" t="str">
        <f t="shared" si="49"/>
        <v>Madam rahman Minimart-Peak Evap Filled 160g x 24</v>
      </c>
      <c r="AG1207" t="str">
        <v>Kings Supermarket-Golden Penny Spaghetti 500g x 20</v>
      </c>
      <c r="AH1207">
        <f t="shared" si="50"/>
        <v>1</v>
      </c>
    </row>
    <row r="1208" spans="4:34">
      <c r="D1208" t="str">
        <v>Arla Foods-Dano Cool Cow Sachet 12g x 260 + 30 Sachet Free</v>
      </c>
      <c r="AD1208" t="str">
        <v>Madam rahman Minimart</v>
      </c>
      <c r="AE1208" t="str">
        <v>Cadbury Bournvita Sachet 20g x 200</v>
      </c>
      <c r="AF1208" t="str">
        <f t="shared" si="49"/>
        <v>Madam rahman Minimart-Cadbury Bournvita Sachet 20g x 200</v>
      </c>
      <c r="AG1208" t="str">
        <v>Kings Supermarket-Golden Penny Spaghettini 500g x 20</v>
      </c>
      <c r="AH1208">
        <f t="shared" si="50"/>
        <v>1</v>
      </c>
    </row>
    <row r="1209" spans="4:34">
      <c r="D1209" t="str">
        <v>Nestle Nigeria Plc-Milo Sachet 20g x 240</v>
      </c>
      <c r="AD1209" t="str">
        <v>Madam ik</v>
      </c>
      <c r="AE1209" t="str">
        <v>Milo Sachet 20g x 240</v>
      </c>
      <c r="AF1209" t="str">
        <f t="shared" si="49"/>
        <v>Madam ik-Milo Sachet 20g x 240</v>
      </c>
      <c r="AG1209" t="str">
        <v>Chopsytop Minimarts-Gino Tomato Paste Sachet 65g x 50</v>
      </c>
      <c r="AH1209">
        <f t="shared" si="50"/>
        <v>1</v>
      </c>
    </row>
    <row r="1210" spans="4:34">
      <c r="D1210" t="str">
        <v>Fastizers Food Confectionery-Nibit Mini Snacks Milky Cookies 60g x 72</v>
      </c>
      <c r="AD1210" t="str">
        <v>bolly Super Store</v>
      </c>
      <c r="AE1210" t="str">
        <v>Dano Cool Cow Sachet 12g x 260 + 30 Sachet Free</v>
      </c>
      <c r="AF1210" t="str">
        <f t="shared" si="49"/>
        <v>bolly Super Store-Dano Cool Cow Sachet 12g x 260 + 30 Sachet Free</v>
      </c>
      <c r="AG1210" t="str">
        <v>Mama Dee's Minimarts-Golden Penny Semovita 2kg</v>
      </c>
      <c r="AH1210">
        <f t="shared" si="50"/>
        <v>1</v>
      </c>
    </row>
    <row r="1211" spans="4:34">
      <c r="D1211" t="str">
        <v>Fastizers Food Confectionery-Nibit Mini Snacks Chocolate Cookies 60g x 72</v>
      </c>
      <c r="AD1211" t="str">
        <v>Olaboy Minimart</v>
      </c>
      <c r="AE1211" t="str">
        <v>THREE CROWN EVAP TRAY 24 X 170G</v>
      </c>
      <c r="AF1211" t="str">
        <f t="shared" si="49"/>
        <v>Olaboy Minimart-THREE CROWN EVAP TRAY 24 X 170G</v>
      </c>
      <c r="AG1211" t="str">
        <v>Gods Favour Minimart-Gino Max Chicken 100g x 10</v>
      </c>
      <c r="AH1211">
        <f t="shared" si="50"/>
        <v>1</v>
      </c>
    </row>
    <row r="1212" spans="4:34">
      <c r="D1212" t="str">
        <v>Chi Nigeria Limited-HOLLANDIA EVAP MILK 50ML x 48</v>
      </c>
      <c r="AD1212" t="str">
        <v>Emeka mart</v>
      </c>
      <c r="AE1212" t="str">
        <v>Milo Sachet 20g x 240</v>
      </c>
      <c r="AF1212" t="str">
        <f t="shared" si="49"/>
        <v>Emeka mart-Milo Sachet 20g x 240</v>
      </c>
      <c r="AG1212" t="str">
        <v>Metro Minimart-Titus Sardines 125g x 50</v>
      </c>
      <c r="AH1212">
        <f t="shared" si="50"/>
        <v>1</v>
      </c>
    </row>
    <row r="1213" spans="4:34">
      <c r="D1213" t="str">
        <v>Cadbury Nigeria Plc-Cadbury Bournvita Refill 500g x 12</v>
      </c>
      <c r="AD1213" t="str">
        <v>Mj Minimart</v>
      </c>
      <c r="AE1213" t="str">
        <v>Milo Sachet 20g x 240</v>
      </c>
      <c r="AF1213" t="str">
        <f t="shared" si="49"/>
        <v>Mj Minimart-Milo Sachet 20g x 240</v>
      </c>
      <c r="AG1213" t="str">
        <v>Madam Wisdom Minimart-Gino Tomato Paste Sachet 65g x 50</v>
      </c>
      <c r="AH1213">
        <f t="shared" si="50"/>
        <v>1</v>
      </c>
    </row>
    <row r="1214" spans="4:34">
      <c r="D1214" t="str">
        <v>Cadbury Nigeria Plc-Cadbury Bournvita Sachet 20g x 200</v>
      </c>
      <c r="AD1214" t="str">
        <v>Mj Minimart</v>
      </c>
      <c r="AE1214" t="str">
        <v>Peak Nig Tray 160g x 24</v>
      </c>
      <c r="AF1214" t="str">
        <f t="shared" si="49"/>
        <v>Mj Minimart-Peak Nig Tray 160g x 24</v>
      </c>
      <c r="AG1214" t="str">
        <v>Grandy Minimarts-Titus Sardines 125g x 50</v>
      </c>
      <c r="AH1214">
        <f t="shared" si="50"/>
        <v>1</v>
      </c>
    </row>
    <row r="1215" spans="4:34">
      <c r="D1215" t="str">
        <v>FrieslandCampina WAMCO Nigeria-Peak Evap Filled 160g x 24</v>
      </c>
      <c r="AD1215" t="str">
        <v>Mj Minimart</v>
      </c>
      <c r="AE1215" t="str">
        <v>Mac Crunchy Chocolate Coated Wafer 20g x 80</v>
      </c>
      <c r="AF1215" t="str">
        <f t="shared" si="49"/>
        <v>Mj Minimart-Mac Crunchy Chocolate Coated Wafer 20g x 80</v>
      </c>
      <c r="AG1215" t="str">
        <v>Sweet  Gift  Shop-Sonia Tomato Paste Mix Sachet 65g x 50</v>
      </c>
      <c r="AH1215">
        <f t="shared" si="50"/>
        <v>1</v>
      </c>
    </row>
    <row r="1216" spans="4:34">
      <c r="D1216" t="str">
        <v>Nestle Nigeria Plc-Milo Sachet 20g x 240</v>
      </c>
      <c r="AD1216" t="str">
        <v>Babkem Minimart</v>
      </c>
      <c r="AE1216" t="str">
        <v>Dano Cool Cow Sachet 12g x 260 + 30 Sachet Free</v>
      </c>
      <c r="AF1216" t="str">
        <f t="shared" si="49"/>
        <v>Babkem Minimart-Dano Cool Cow Sachet 12g x 260 + 30 Sachet Free</v>
      </c>
      <c r="AG1216" t="str">
        <v>Sweet  Gift  Shop-Golden Penny Spaghetti 500g x 20</v>
      </c>
      <c r="AH1216">
        <f t="shared" si="50"/>
        <v>1</v>
      </c>
    </row>
    <row r="1217" spans="4:34">
      <c r="D1217" t="str">
        <v>Chi Nigeria Limited-HOLLANDIA EVAP MILK 50ML x 48</v>
      </c>
      <c r="AD1217" t="str">
        <v>Babkem Minimart</v>
      </c>
      <c r="AE1217" t="str">
        <v>Dano Cool Cow Refill 350g x 12</v>
      </c>
      <c r="AF1217" t="str">
        <f t="shared" si="49"/>
        <v>Babkem Minimart-Dano Cool Cow Refill 350g x 12</v>
      </c>
      <c r="AG1217" t="str">
        <v>Twins Minimart-Golden Penny Spaghetti 500g x 20</v>
      </c>
      <c r="AH1217">
        <f t="shared" si="50"/>
        <v>1</v>
      </c>
    </row>
    <row r="1218" spans="4:34">
      <c r="D1218" t="str">
        <v>Nestle Nigeria Plc-Milo Sachet 20g x 240</v>
      </c>
      <c r="AD1218" t="str">
        <v>Alhaja Eggs</v>
      </c>
      <c r="AE1218" t="str">
        <v>Dano Cool Cow Refill 800g x 12</v>
      </c>
      <c r="AF1218" t="str">
        <f t="shared" si="49"/>
        <v>Alhaja Eggs-Dano Cool Cow Refill 800g x 12</v>
      </c>
      <c r="AG1218" t="str">
        <v>Twins Minimart-Golden Penny Spaghettini 500g x 20</v>
      </c>
      <c r="AH1218">
        <f t="shared" si="50"/>
        <v>1</v>
      </c>
    </row>
    <row r="1219" spans="4:34">
      <c r="D1219" t="str">
        <v>FrieslandCampina WAMCO Nigeria-Peak Evap Filled 160g x 24</v>
      </c>
      <c r="AD1219" t="str">
        <v>Alhaja Eggs</v>
      </c>
      <c r="AE1219" t="str">
        <v>Loya 320g Refill x 12</v>
      </c>
      <c r="AF1219" t="str">
        <f t="shared" si="49"/>
        <v>Alhaja Eggs-Loya 320g Refill x 12</v>
      </c>
      <c r="AG1219" t="str">
        <v>Kuchys Place 2-Gino Tomato Paste Sachet 65g x 50</v>
      </c>
      <c r="AH1219">
        <f t="shared" si="50"/>
        <v>1</v>
      </c>
    </row>
    <row r="1220" spans="4:34">
      <c r="D1220" t="str">
        <v>Cadbury Nigeria Plc-Cadbury Bournvita Sachet 20g x 200</v>
      </c>
      <c r="AD1220" t="str">
        <v>Madam Ekene Minimart</v>
      </c>
      <c r="AE1220" t="str">
        <v>Cowbell Chocolate Sachet 20g x 26 x 10</v>
      </c>
      <c r="AF1220" t="str">
        <f t="shared" si="49"/>
        <v>Madam Ekene Minimart-Cowbell Chocolate Sachet 20g x 26 x 10</v>
      </c>
      <c r="AG1220" t="str">
        <v>KC Minimart-Golden Penny Semovita 2kg</v>
      </c>
      <c r="AH1220">
        <f t="shared" si="50"/>
        <v>1</v>
      </c>
    </row>
    <row r="1221" spans="4:34">
      <c r="D1221" t="str">
        <v>Nestle Nigeria Plc-Milo Sachet 20g x 240</v>
      </c>
      <c r="AD1221" t="str">
        <v>Window Shop</v>
      </c>
      <c r="AE1221" t="str">
        <v>MistaChoco and Sistachoco Promo Pack 15g x 50</v>
      </c>
      <c r="AF1221" t="str">
        <f t="shared" si="49"/>
        <v>Window Shop-MistaChoco and Sistachoco Promo Pack 15g x 50</v>
      </c>
      <c r="AG1221" t="str">
        <v>C Way-Golden Penny Spaghetti 500g x 20</v>
      </c>
      <c r="AH1221">
        <f t="shared" si="50"/>
        <v>1</v>
      </c>
    </row>
    <row r="1222" spans="4:34">
      <c r="D1222" t="str">
        <v>Arla Foods-Dano Cool Cow Sachet 12g x 260 + 30 Sachet Free</v>
      </c>
      <c r="AD1222" t="str">
        <v>A Square Minimart</v>
      </c>
      <c r="AE1222" t="str">
        <v>One Free Hanger of MistaChoco</v>
      </c>
      <c r="AF1222" t="str">
        <f t="shared" si="49"/>
        <v>A Square Minimart-One Free Hanger of MistaChoco</v>
      </c>
      <c r="AG1222" t="str">
        <v>Madam Oladare Minimart-Golden Penny Spaghetti 500g x 20</v>
      </c>
      <c r="AH1222">
        <f t="shared" si="50"/>
        <v>1</v>
      </c>
    </row>
    <row r="1223" spans="4:34">
      <c r="D1223" t="str">
        <v>FrieslandCampina WAMCO Nigeria-THREE CROWN EVAP TRAY 24 X 170G</v>
      </c>
      <c r="AD1223" t="str">
        <v>A Square Minimart</v>
      </c>
      <c r="AE1223" t="str">
        <v>MistaChoco and Sistachoco Promo Pack 15g x 50</v>
      </c>
      <c r="AF1223" t="str">
        <f t="shared" ref="AF1223:AF1286" si="51">AD1223 &amp; "-" &amp; AE1223</f>
        <v>A Square Minimart-MistaChoco and Sistachoco Promo Pack 15g x 50</v>
      </c>
      <c r="AG1223" t="str">
        <v>Madam Oladare Minimart-Sonia Tomato Paste Mix Sachet 65g x 50</v>
      </c>
      <c r="AH1223">
        <f t="shared" ref="AH1223:AH1286" si="52">COUNTIF($AF$6:$AF$2051,AG1223)</f>
        <v>1</v>
      </c>
    </row>
    <row r="1224" spans="4:34">
      <c r="D1224" t="str">
        <v>Nestle Nigeria Plc-Milo Sachet 20g x 240</v>
      </c>
      <c r="AD1224" t="str">
        <v>Daves Supermarket</v>
      </c>
      <c r="AE1224" t="str">
        <v>THREE CROWN EVAP TRAY 24 X 170G</v>
      </c>
      <c r="AF1224" t="str">
        <f t="shared" si="51"/>
        <v>Daves Supermarket-THREE CROWN EVAP TRAY 24 X 170G</v>
      </c>
      <c r="AG1224" t="str">
        <v>Madam Oladare Minimart-Sonia Tomato Tin 400g x 24</v>
      </c>
      <c r="AH1224">
        <f t="shared" si="52"/>
        <v>1</v>
      </c>
    </row>
    <row r="1225" spans="4:34">
      <c r="D1225" t="str">
        <v>Nestle Nigeria Plc-Milo Sachet 20g x 240</v>
      </c>
      <c r="AD1225" t="str">
        <v>Daves Supermarket</v>
      </c>
      <c r="AE1225" t="str">
        <v>Dano Cool Cow Refill 350g x 12</v>
      </c>
      <c r="AF1225" t="str">
        <f t="shared" si="51"/>
        <v>Daves Supermarket-Dano Cool Cow Refill 350g x 12</v>
      </c>
      <c r="AG1225" t="str">
        <v>Madam Oladare Minimart-Gino Tomato Paste Sachet 65g x 50</v>
      </c>
      <c r="AH1225">
        <f t="shared" si="52"/>
        <v>1</v>
      </c>
    </row>
    <row r="1226" spans="4:34">
      <c r="D1226" t="str">
        <v>FrieslandCampina WAMCO Nigeria-Peak Nig Tray 160g x 24</v>
      </c>
      <c r="AD1226" t="str">
        <v>Daves Supermarket</v>
      </c>
      <c r="AE1226" t="str">
        <v>Milo Refill 200g x 24</v>
      </c>
      <c r="AF1226" t="str">
        <f t="shared" si="51"/>
        <v>Daves Supermarket-Milo Refill 200g x 24</v>
      </c>
      <c r="AG1226" t="str">
        <v>AJ Minimart-Sonia Tomato Tin 400g x 24</v>
      </c>
      <c r="AH1226">
        <f t="shared" si="52"/>
        <v>1</v>
      </c>
    </row>
    <row r="1227" spans="4:34">
      <c r="D1227" t="str">
        <v>Mikano Intl Limited-Mac Crunchy Chocolate Coated Wafer 20g x 80</v>
      </c>
      <c r="AD1227" t="str">
        <v>Daves Supermarket</v>
      </c>
      <c r="AE1227" t="str">
        <v>Nasco Cornflakes Original Sachet 30g x 36</v>
      </c>
      <c r="AF1227" t="str">
        <f t="shared" si="51"/>
        <v>Daves Supermarket-Nasco Cornflakes Original Sachet 30g x 36</v>
      </c>
      <c r="AG1227" t="str">
        <v>Daves Supermarket-Golden Penny Spaghettini 500g x 20</v>
      </c>
      <c r="AH1227">
        <f t="shared" si="52"/>
        <v>1</v>
      </c>
    </row>
    <row r="1228" spans="4:34">
      <c r="D1228" t="str">
        <v>Arla Foods-Dano Cool Cow Sachet 12g x 260 + 30 Sachet Free</v>
      </c>
      <c r="AD1228" t="str">
        <v>2 Cees Supermarket</v>
      </c>
      <c r="AE1228" t="str">
        <v>One Free Hanger of MistaChoco</v>
      </c>
      <c r="AF1228" t="str">
        <f t="shared" si="51"/>
        <v>2 Cees Supermarket-One Free Hanger of MistaChoco</v>
      </c>
      <c r="AG1228" t="str">
        <v>Ty Minimart-Gino Tomato Paste Sachet 65g x 50</v>
      </c>
      <c r="AH1228">
        <f t="shared" si="52"/>
        <v>1</v>
      </c>
    </row>
    <row r="1229" spans="4:34">
      <c r="D1229" t="str">
        <v>Arla Foods-Dano Cool Cow Refill 350g x 12</v>
      </c>
      <c r="AD1229" t="str">
        <v>2 Cees Supermarket</v>
      </c>
      <c r="AE1229" t="str">
        <v>MistaChoco and Sistachoco Promo Pack 15g x 50</v>
      </c>
      <c r="AF1229" t="str">
        <f t="shared" si="51"/>
        <v>2 Cees Supermarket-MistaChoco and Sistachoco Promo Pack 15g x 50</v>
      </c>
      <c r="AG1229" t="str">
        <v>Zeehmamas Super Store-Golden Penny Spaghettini 500g x 20</v>
      </c>
      <c r="AH1229">
        <f t="shared" si="52"/>
        <v>1</v>
      </c>
    </row>
    <row r="1230" spans="4:34">
      <c r="D1230" t="str">
        <v>Arla Foods-Dano Cool Cow Refill 800g x 12</v>
      </c>
      <c r="AD1230" t="str">
        <v>Dynamic 3</v>
      </c>
      <c r="AE1230" t="str">
        <v>MistaChoco and Sistachoco Promo Pack 15g x 50</v>
      </c>
      <c r="AF1230" t="str">
        <f t="shared" si="51"/>
        <v>Dynamic 3-MistaChoco and Sistachoco Promo Pack 15g x 50</v>
      </c>
      <c r="AG1230" t="str">
        <v>Zeehmamas Super Store-Golden Penny Semovita 1kg</v>
      </c>
      <c r="AH1230">
        <f t="shared" si="52"/>
        <v>1</v>
      </c>
    </row>
    <row r="1231" spans="4:34">
      <c r="D1231" t="str">
        <v>Promasidor-Loya 320g Refill x 12</v>
      </c>
      <c r="AD1231" t="str">
        <v>Dynamic 3</v>
      </c>
      <c r="AE1231" t="str">
        <v>One Free Hanger of MistaChoco</v>
      </c>
      <c r="AF1231" t="str">
        <f t="shared" si="51"/>
        <v>Dynamic 3-One Free Hanger of MistaChoco</v>
      </c>
      <c r="AG1231" t="str">
        <v>PASCA MinimartS-Indomie Hungryman Chicken 180g x 24</v>
      </c>
      <c r="AH1231">
        <f t="shared" si="52"/>
        <v>1</v>
      </c>
    </row>
    <row r="1232" spans="4:34">
      <c r="D1232" t="str">
        <v>Promasidor-Cowbell Chocolate Sachet 20g x 26 x 10</v>
      </c>
      <c r="AD1232" t="str">
        <v>Isaac Minimarts</v>
      </c>
      <c r="AE1232" t="str">
        <v>Peak Milk Powder Sachet 14g x 210</v>
      </c>
      <c r="AF1232" t="str">
        <f t="shared" si="51"/>
        <v>Isaac Minimarts-Peak Milk Powder Sachet 14g x 210</v>
      </c>
      <c r="AG1232" t="str">
        <v>PASCA MinimartS-Golden Penny Spaghetti 500g x 20</v>
      </c>
      <c r="AH1232">
        <f t="shared" si="52"/>
        <v>1</v>
      </c>
    </row>
    <row r="1233" spans="4:34">
      <c r="D1233" t="str">
        <v>MistaChoco-MistaChoco and Sistachoco Promo Pack 15g x 50</v>
      </c>
      <c r="AD1233" t="str">
        <v>Godswill SuperMinimarts</v>
      </c>
      <c r="AE1233" t="str">
        <v>MistaChoco and Sistachoco Promo Pack 15g x 50</v>
      </c>
      <c r="AF1233" t="str">
        <f t="shared" si="51"/>
        <v>Godswill SuperMinimarts-MistaChoco and Sistachoco Promo Pack 15g x 50</v>
      </c>
      <c r="AG1233" t="str">
        <v>fabulous foods-Golden Penny Spaghettini 500g x 20</v>
      </c>
      <c r="AH1233">
        <f t="shared" si="52"/>
        <v>1</v>
      </c>
    </row>
    <row r="1234" spans="4:34">
      <c r="D1234" t="str">
        <v>MistaChoco-One Free Hanger of MistaChoco</v>
      </c>
      <c r="AD1234" t="str">
        <v>Godswill SuperMinimarts</v>
      </c>
      <c r="AE1234" t="str">
        <v>One Free Hanger of MistaChoco</v>
      </c>
      <c r="AF1234" t="str">
        <f t="shared" si="51"/>
        <v>Godswill SuperMinimarts-One Free Hanger of MistaChoco</v>
      </c>
      <c r="AG1234" t="str">
        <v>Oludayo Minimarts-Golden Penny Semovita 5kg</v>
      </c>
      <c r="AH1234">
        <f t="shared" si="52"/>
        <v>1</v>
      </c>
    </row>
    <row r="1235" spans="4:34">
      <c r="D1235" t="str">
        <v>MistaChoco-MistaChoco and Sistachoco Promo Pack 15g x 50</v>
      </c>
      <c r="AD1235" t="str">
        <v>O And K Super Store</v>
      </c>
      <c r="AE1235" t="str">
        <v>DANO FULL CREAM 12 X 800G</v>
      </c>
      <c r="AF1235" t="str">
        <f t="shared" si="51"/>
        <v>O And K Super Store-DANO FULL CREAM 12 X 800G</v>
      </c>
      <c r="AG1235" t="str">
        <v>Iya Adura-Golden Penny Spaghetti 500g x 20</v>
      </c>
      <c r="AH1235">
        <f t="shared" si="52"/>
        <v>1</v>
      </c>
    </row>
    <row r="1236" spans="4:34">
      <c r="D1236" t="str">
        <v>FrieslandCampina WAMCO Nigeria-THREE CROWN EVAP TRAY 24 X 170G</v>
      </c>
      <c r="AD1236" t="str">
        <v>Able God</v>
      </c>
      <c r="AE1236" t="str">
        <v>Peak Milk Powder Sachet 14g x 210</v>
      </c>
      <c r="AF1236" t="str">
        <f t="shared" si="51"/>
        <v>Able God-Peak Milk Powder Sachet 14g x 210</v>
      </c>
      <c r="AG1236" t="str">
        <v>Iya Adura-Tasty Tom Jollof Mix Sachet 70g x 50</v>
      </c>
      <c r="AH1236">
        <f t="shared" si="52"/>
        <v>1</v>
      </c>
    </row>
    <row r="1237" spans="4:34">
      <c r="D1237" t="str">
        <v>Arla Foods-Dano Cool Cow Refill 350g x 12</v>
      </c>
      <c r="AD1237" t="str">
        <v>Ezzybest Minimarts</v>
      </c>
      <c r="AE1237" t="str">
        <v>Nasco Shortcake 120g  x 36</v>
      </c>
      <c r="AF1237" t="str">
        <f t="shared" si="51"/>
        <v>Ezzybest Minimarts-Nasco Shortcake 120g  x 36</v>
      </c>
      <c r="AG1237" t="str">
        <v>aktit farm supermarket-Golden Penny Semovita 2kg</v>
      </c>
      <c r="AH1237">
        <f t="shared" si="52"/>
        <v>1</v>
      </c>
    </row>
    <row r="1238" spans="4:34">
      <c r="D1238" t="str">
        <v>Nestle Nigeria Plc-Milo Refill 200g x 24</v>
      </c>
      <c r="AD1238" t="str">
        <v>Ezzybest Minimarts</v>
      </c>
      <c r="AE1238" t="str">
        <v>Nibit Mini Snacks Chocolate Cookies 60g x 72</v>
      </c>
      <c r="AF1238" t="str">
        <f t="shared" si="51"/>
        <v>Ezzybest Minimarts-Nibit Mini Snacks Chocolate Cookies 60g x 72</v>
      </c>
      <c r="AG1238" t="str">
        <v>Winsolight-Vitali Gold Hot Pepper Tomato Paste 70g</v>
      </c>
      <c r="AH1238">
        <f t="shared" si="52"/>
        <v>1</v>
      </c>
    </row>
    <row r="1239" spans="4:34">
      <c r="D1239" t="str">
        <v>Nasco-Nasco Cornflakes Original Sachet 30g x 36</v>
      </c>
      <c r="AD1239" t="str">
        <v>Ezzybest Minimarts</v>
      </c>
      <c r="AE1239" t="str">
        <v>Peak Nig Tray 160g x 24</v>
      </c>
      <c r="AF1239" t="str">
        <f t="shared" si="51"/>
        <v>Ezzybest Minimarts-Peak Nig Tray 160g x 24</v>
      </c>
      <c r="AG1239" t="str">
        <v>Winsolight-Vitali Tomato Paste 70g x 50</v>
      </c>
      <c r="AH1239">
        <f t="shared" si="52"/>
        <v>1</v>
      </c>
    </row>
    <row r="1240" spans="4:34">
      <c r="D1240" t="str">
        <v>MistaChoco-One Free Hanger of MistaChoco</v>
      </c>
      <c r="AD1240" t="str">
        <v>Ezzybest Minimarts</v>
      </c>
      <c r="AE1240" t="str">
        <v>THREE CROWN EVAP TRAY 24 X 170G</v>
      </c>
      <c r="AF1240" t="str">
        <f t="shared" si="51"/>
        <v>Ezzybest Minimarts-THREE CROWN EVAP TRAY 24 X 170G</v>
      </c>
      <c r="AG1240" t="str">
        <v>Miracle God Minimart-Golden Penny Spaghetti 500g x 20</v>
      </c>
      <c r="AH1240">
        <f t="shared" si="52"/>
        <v>1</v>
      </c>
    </row>
    <row r="1241" spans="4:34">
      <c r="D1241" t="str">
        <v>MistaChoco-MistaChoco and Sistachoco Promo Pack 15g x 50</v>
      </c>
      <c r="AD1241" t="str">
        <v>Labbas Minimart</v>
      </c>
      <c r="AE1241" t="str">
        <v>Peak Milk Powder Sachet 14g x 210</v>
      </c>
      <c r="AF1241" t="str">
        <f t="shared" si="51"/>
        <v>Labbas Minimart-Peak Milk Powder Sachet 14g x 210</v>
      </c>
      <c r="AG1241" t="str">
        <v>Ronksey Minimart-Golden Penny Semovita 1kg</v>
      </c>
      <c r="AH1241">
        <f t="shared" si="52"/>
        <v>1</v>
      </c>
    </row>
    <row r="1242" spans="4:34">
      <c r="D1242" t="str">
        <v>MistaChoco-MistaChoco and Sistachoco Promo Pack 15g x 50</v>
      </c>
      <c r="AD1242" t="str">
        <v>C B C Minimart</v>
      </c>
      <c r="AE1242" t="str">
        <v>Tasty Tom Sachet 65g x 50</v>
      </c>
      <c r="AF1242" t="str">
        <f t="shared" si="51"/>
        <v>C B C Minimart-Tasty Tom Sachet 65g x 50</v>
      </c>
      <c r="AG1242" t="str">
        <v>summy Super Store-Sonia Tomato Paste Mix Sachet 65g x 50</v>
      </c>
      <c r="AH1242">
        <f t="shared" si="52"/>
        <v>1</v>
      </c>
    </row>
    <row r="1243" spans="4:34">
      <c r="D1243" t="str">
        <v>MistaChoco-One Free Hanger of MistaChoco</v>
      </c>
      <c r="AD1243" t="str">
        <v>C B C Minimart</v>
      </c>
      <c r="AE1243" t="str">
        <v>Tasty Cubes Chicken Flavour 100g x 80</v>
      </c>
      <c r="AF1243" t="str">
        <f t="shared" si="51"/>
        <v>C B C Minimart-Tasty Cubes Chicken Flavour 100g x 80</v>
      </c>
      <c r="AG1243" t="str">
        <v>Grandy Minimarts-Sonia Tomato Tin 400g x 24</v>
      </c>
      <c r="AH1243">
        <f t="shared" si="52"/>
        <v>1</v>
      </c>
    </row>
    <row r="1244" spans="4:34">
      <c r="D1244" t="str">
        <v>FrieslandCampina WAMCO Nigeria-Peak Milk Powder Sachet 14g x 210</v>
      </c>
      <c r="AD1244" t="str">
        <v>C B C Minimart</v>
      </c>
      <c r="AE1244" t="str">
        <v>Golden Penny Spaghetti 500g x 20</v>
      </c>
      <c r="AF1244" t="str">
        <f t="shared" si="51"/>
        <v>C B C Minimart-Golden Penny Spaghetti 500g x 20</v>
      </c>
      <c r="AG1244" t="str">
        <v>Grandy Minimarts-Golden Penny Spaghettini 500g x 20</v>
      </c>
      <c r="AH1244">
        <f t="shared" si="52"/>
        <v>2</v>
      </c>
    </row>
    <row r="1245" spans="4:34">
      <c r="D1245" t="str">
        <v>MistaChoco-MistaChoco and Sistachoco Promo Pack 15g x 50</v>
      </c>
      <c r="AD1245" t="str">
        <v>Madam Wisdom Minimart</v>
      </c>
      <c r="AE1245" t="str">
        <v>Tasty Tom Sachet 65g x 50</v>
      </c>
      <c r="AF1245" t="str">
        <f t="shared" si="51"/>
        <v>Madam Wisdom Minimart-Tasty Tom Sachet 65g x 50</v>
      </c>
      <c r="AG1245" t="str">
        <v>Promise Me Peace Minimart-Golden Penny Spaghetti 500g x 20</v>
      </c>
      <c r="AH1245">
        <f t="shared" si="52"/>
        <v>1</v>
      </c>
    </row>
    <row r="1246" spans="4:34">
      <c r="D1246" t="str">
        <v>MistaChoco-One Free Hanger of MistaChoco</v>
      </c>
      <c r="AD1246" t="str">
        <v>Rich Bon  Minimart</v>
      </c>
      <c r="AE1246" t="str">
        <v>Indomie Hungryman Onion 180g x 24</v>
      </c>
      <c r="AF1246" t="str">
        <f t="shared" si="51"/>
        <v>Rich Bon  Minimart-Indomie Hungryman Onion 180g x 24</v>
      </c>
      <c r="AG1246" t="str">
        <v>Triple A Trading Minimart-Golden Penny Spaghetti 500g x 20</v>
      </c>
      <c r="AH1246">
        <f t="shared" si="52"/>
        <v>1</v>
      </c>
    </row>
    <row r="1247" spans="4:34">
      <c r="D1247" t="str">
        <v>Arla Foods-DANO FULL CREAM 12 X 800G</v>
      </c>
      <c r="AD1247" t="str">
        <v>Madam junior Minimart</v>
      </c>
      <c r="AE1247" t="str">
        <v>Golden Penny Spaghettini 500g x 20</v>
      </c>
      <c r="AF1247" t="str">
        <f t="shared" si="51"/>
        <v>Madam junior Minimart-Golden Penny Spaghettini 500g x 20</v>
      </c>
      <c r="AG1247" t="str">
        <v>Madam Wisdom Minimart-Gino Herbs &amp; Spices Curry Powder Sachet 3.5g x 200</v>
      </c>
      <c r="AH1247">
        <f t="shared" si="52"/>
        <v>1</v>
      </c>
    </row>
    <row r="1248" spans="4:34">
      <c r="D1248" t="str">
        <v>FrieslandCampina WAMCO Nigeria-Peak Milk Powder Sachet 14g x 210</v>
      </c>
      <c r="AD1248" t="str">
        <v>Chucks nvestment</v>
      </c>
      <c r="AE1248" t="str">
        <v>Golden Penny Spaghetti 500g x 20</v>
      </c>
      <c r="AF1248" t="str">
        <f t="shared" si="51"/>
        <v>Chucks nvestment-Golden Penny Spaghetti 500g x 20</v>
      </c>
      <c r="AG1248" t="str">
        <v>Gods Favour Minimart-Tasty Tom Sachet 65g x 50</v>
      </c>
      <c r="AH1248">
        <f t="shared" si="52"/>
        <v>1</v>
      </c>
    </row>
    <row r="1249" spans="4:34">
      <c r="D1249" t="str">
        <v>Nasco-Nasco Shortcake 120g  x 36</v>
      </c>
      <c r="AD1249" t="str">
        <v>Chucks nvestment</v>
      </c>
      <c r="AE1249" t="str">
        <v>Golden Penny Spaghettini 500g x 20</v>
      </c>
      <c r="AF1249" t="str">
        <f t="shared" si="51"/>
        <v>Chucks nvestment-Golden Penny Spaghettini 500g x 20</v>
      </c>
      <c r="AG1249" t="str">
        <v>smine me Minimart-Tasty Tom Jollof Mix Sachet 70g x 50</v>
      </c>
      <c r="AH1249">
        <f t="shared" si="52"/>
        <v>1</v>
      </c>
    </row>
    <row r="1250" spans="4:34">
      <c r="D1250" t="str">
        <v>Fastizers Food Confectionery-Nibit Mini Snacks Chocolate Cookies 60g x 72</v>
      </c>
      <c r="AD1250" t="str">
        <v>Mj Minimart</v>
      </c>
      <c r="AE1250" t="str">
        <v>Golden Penny Semovita 2kg</v>
      </c>
      <c r="AF1250" t="str">
        <f t="shared" si="51"/>
        <v>Mj Minimart-Golden Penny Semovita 2kg</v>
      </c>
      <c r="AG1250" t="str">
        <v>Triple J-Indomie Indomitable Chicken 70g x 40</v>
      </c>
      <c r="AH1250">
        <f t="shared" si="52"/>
        <v>1</v>
      </c>
    </row>
    <row r="1251" spans="4:34">
      <c r="D1251" t="str">
        <v>FrieslandCampina WAMCO Nigeria-Peak Nig Tray 160g x 24</v>
      </c>
      <c r="AD1251" t="str">
        <v>Lotage Minimarts</v>
      </c>
      <c r="AE1251" t="str">
        <v>Vitali Gold Hot Pepper Tomato Paste 70g</v>
      </c>
      <c r="AF1251" t="str">
        <f t="shared" si="51"/>
        <v>Lotage Minimarts-Vitali Gold Hot Pepper Tomato Paste 70g</v>
      </c>
      <c r="AG1251" t="str">
        <v>ogba-Indomie Indomitable Chicken 70g x 40</v>
      </c>
      <c r="AH1251">
        <f t="shared" si="52"/>
        <v>1</v>
      </c>
    </row>
    <row r="1252" spans="4:34">
      <c r="D1252" t="str">
        <v>FrieslandCampina WAMCO Nigeria-THREE CROWN EVAP TRAY 24 X 170G</v>
      </c>
      <c r="AD1252" t="str">
        <v>Lotage Minimarts</v>
      </c>
      <c r="AE1252" t="str">
        <v>Sonia Tomato Tin 400g x 24</v>
      </c>
      <c r="AF1252" t="str">
        <f t="shared" si="51"/>
        <v>Lotage Minimarts-Sonia Tomato Tin 400g x 24</v>
      </c>
      <c r="AG1252" t="str">
        <v>Peace Minimarts-Golden Penny Semovita 1kg</v>
      </c>
      <c r="AH1252">
        <f t="shared" si="52"/>
        <v>1</v>
      </c>
    </row>
    <row r="1253" spans="4:34">
      <c r="D1253" t="str">
        <v>FrieslandCampina WAMCO Nigeria-Peak Milk Powder Sachet 14g x 210</v>
      </c>
      <c r="AD1253" t="str">
        <v>Omolara Minimart</v>
      </c>
      <c r="AE1253" t="str">
        <v>Golden Penny Semovita 1kg</v>
      </c>
      <c r="AF1253" t="str">
        <f t="shared" si="51"/>
        <v>Omolara Minimart-Golden Penny Semovita 1kg</v>
      </c>
      <c r="AG1253" t="str">
        <v>Iyawo Minimart-Tasty Tom Sachet 65g x 50</v>
      </c>
      <c r="AH1253">
        <f t="shared" si="52"/>
        <v>1</v>
      </c>
    </row>
    <row r="1254" spans="4:34">
      <c r="D1254" t="str">
        <v>Olam Group Nigeria-Tasty Tom Sachet 65g x 50</v>
      </c>
      <c r="AD1254" t="str">
        <v>Omolara Minimart</v>
      </c>
      <c r="AE1254" t="str">
        <v>Golden Penny Spaghetti 500g x 20</v>
      </c>
      <c r="AF1254" t="str">
        <f t="shared" si="51"/>
        <v>Omolara Minimart-Golden Penny Spaghetti 500g x 20</v>
      </c>
      <c r="AG1254" t="str">
        <v>Sariki Minimart-Tasty Tom Sachet 65g x 50</v>
      </c>
      <c r="AH1254">
        <f t="shared" si="52"/>
        <v>1</v>
      </c>
    </row>
    <row r="1255" spans="4:34">
      <c r="D1255" t="str">
        <v>Anhui Qiangwang Food Ltd-Tasty Cubes Chicken Flavour 100g x 80</v>
      </c>
      <c r="AD1255" t="str">
        <v>C B C Minimart</v>
      </c>
      <c r="AE1255" t="str">
        <v>Golden Penny Semovita 1kg</v>
      </c>
      <c r="AF1255" t="str">
        <f t="shared" si="51"/>
        <v>C B C Minimart-Golden Penny Semovita 1kg</v>
      </c>
      <c r="AG1255" t="str">
        <v>Hi Mart Minimart-Sonia Tomato Paste Mix Sachet 65g x 50</v>
      </c>
      <c r="AH1255">
        <f t="shared" si="52"/>
        <v>2</v>
      </c>
    </row>
    <row r="1256" spans="4:34">
      <c r="D1256" t="str">
        <v>Flour Mills of Nigeria-Golden Penny Spaghetti 500g x 20</v>
      </c>
      <c r="AD1256" t="str">
        <v>C B C Minimart</v>
      </c>
      <c r="AE1256" t="str">
        <v>Sonia Tomato Paste Mix Sachet 65g x 50</v>
      </c>
      <c r="AF1256" t="str">
        <f t="shared" si="51"/>
        <v>C B C Minimart-Sonia Tomato Paste Mix Sachet 65g x 50</v>
      </c>
      <c r="AG1256" t="str">
        <v>Idish Global-Tasty Tom Jollof Mix Sachet 70g x 50</v>
      </c>
      <c r="AH1256">
        <f t="shared" si="52"/>
        <v>1</v>
      </c>
    </row>
    <row r="1257" spans="4:34">
      <c r="D1257" t="str">
        <v>Olam Group Nigeria-Tasty Tom Sachet 65g x 50</v>
      </c>
      <c r="AD1257" t="str">
        <v>Sweet  Gift  Shop</v>
      </c>
      <c r="AE1257" t="str">
        <v>Indomie Hungryman Onion 180g x 24</v>
      </c>
      <c r="AF1257" t="str">
        <f t="shared" si="51"/>
        <v>Sweet  Gift  Shop-Indomie Hungryman Onion 180g x 24</v>
      </c>
      <c r="AG1257" t="str">
        <v>Alh. Aliyu Provision Minimart-Indomie Indomitable Chicken 70g x 40</v>
      </c>
      <c r="AH1257">
        <f t="shared" si="52"/>
        <v>1</v>
      </c>
    </row>
    <row r="1258" spans="4:34">
      <c r="D1258" t="str">
        <v>DUFIL Prima foods Plc-Indomie Hungryman Onion 180g x 24</v>
      </c>
      <c r="AD1258" t="str">
        <v>Ismaila Minimarts</v>
      </c>
      <c r="AE1258" t="str">
        <v>Golden Penny Spaghetti 500g x 20</v>
      </c>
      <c r="AF1258" t="str">
        <f t="shared" si="51"/>
        <v>Ismaila Minimarts-Golden Penny Spaghetti 500g x 20</v>
      </c>
      <c r="AG1258" t="str">
        <v>Ronksey Minimart-Indomie Hungryman Chicken 180g x 24</v>
      </c>
      <c r="AH1258">
        <f t="shared" si="52"/>
        <v>1</v>
      </c>
    </row>
    <row r="1259" spans="4:34">
      <c r="D1259" t="str">
        <v>Flour Mills of Nigeria-Golden Penny Spaghettini 500g x 20</v>
      </c>
      <c r="AD1259" t="str">
        <v>Ismaila Minimarts</v>
      </c>
      <c r="AE1259" t="str">
        <v>Tasty Cubes Chicken Flavour 100g x 80</v>
      </c>
      <c r="AF1259" t="str">
        <f t="shared" si="51"/>
        <v>Ismaila Minimarts-Tasty Cubes Chicken Flavour 100g x 80</v>
      </c>
      <c r="AG1259" t="str">
        <v>Ronksey Minimart-Indomie Indomitable Chicken 70g x 40</v>
      </c>
      <c r="AH1259">
        <f t="shared" si="52"/>
        <v>1</v>
      </c>
    </row>
    <row r="1260" spans="4:34">
      <c r="D1260" t="str">
        <v>Flour Mills of Nigeria-Golden Penny Spaghetti 500g x 20</v>
      </c>
      <c r="AD1260" t="str">
        <v>Kuchys Place 2</v>
      </c>
      <c r="AE1260" t="str">
        <v>Golden Penny Semovita 1kg</v>
      </c>
      <c r="AF1260" t="str">
        <f t="shared" si="51"/>
        <v>Kuchys Place 2-Golden Penny Semovita 1kg</v>
      </c>
      <c r="AG1260" t="str">
        <v>aktit farm supermarket-Indomie Indomitable Chicken 70g x 40</v>
      </c>
      <c r="AH1260">
        <f t="shared" si="52"/>
        <v>1</v>
      </c>
    </row>
    <row r="1261" spans="4:34">
      <c r="D1261" t="str">
        <v>Flour Mills of Nigeria-Golden Penny Spaghettini 500g x 20</v>
      </c>
      <c r="AD1261" t="str">
        <v>Kuchys Place 2</v>
      </c>
      <c r="AE1261" t="str">
        <v>Sonia Tomato Paste Mix Sachet 65g x 50</v>
      </c>
      <c r="AF1261" t="str">
        <f t="shared" si="51"/>
        <v>Kuchys Place 2-Sonia Tomato Paste Mix Sachet 65g x 50</v>
      </c>
      <c r="AG1261" t="str">
        <v>Jummy Minimart-Tasty Tom Jollof Mix Sachet 70g x 50</v>
      </c>
      <c r="AH1261">
        <f t="shared" si="52"/>
        <v>1</v>
      </c>
    </row>
    <row r="1262" spans="4:34">
      <c r="D1262" t="str">
        <v>Flour Mills of Nigeria-Golden Penny Semovita 2kg</v>
      </c>
      <c r="AD1262" t="str">
        <v>Zeehmamas Super Store</v>
      </c>
      <c r="AE1262" t="str">
        <v>Golden Penny Spaghetti 500g x 20</v>
      </c>
      <c r="AF1262" t="str">
        <f t="shared" si="51"/>
        <v>Zeehmamas Super Store-Golden Penny Spaghetti 500g x 20</v>
      </c>
      <c r="AG1262" t="str">
        <v>Madam Wisdom Minimart-Sonia Tomato Tin 400g x 24</v>
      </c>
      <c r="AH1262">
        <f t="shared" si="52"/>
        <v>1</v>
      </c>
    </row>
    <row r="1263" spans="4:34">
      <c r="D1263" t="str">
        <v>vital-Vitali Gold Hot Pepper Tomato Paste 70g</v>
      </c>
      <c r="AD1263" t="str">
        <v>Samson Super Store</v>
      </c>
      <c r="AE1263" t="str">
        <v>Tasty Tom Sachet 65g x 50</v>
      </c>
      <c r="AF1263" t="str">
        <f t="shared" si="51"/>
        <v>Samson Super Store-Tasty Tom Sachet 65g x 50</v>
      </c>
      <c r="AG1263" t="str">
        <v>Madam Wisdom Minimart-Tasty Tom Jollof Mix Sachet 70g x 50</v>
      </c>
      <c r="AH1263">
        <f t="shared" si="52"/>
        <v>1</v>
      </c>
    </row>
    <row r="1264" spans="4:34">
      <c r="D1264" t="str">
        <v>Sonia Foods Industries Ltd.-Sonia Tomato Tin 400g x 24</v>
      </c>
      <c r="AD1264" t="str">
        <v>Afam Nkechi</v>
      </c>
      <c r="AE1264" t="str">
        <v>Golden Penny Spaghetti 500g x 20</v>
      </c>
      <c r="AF1264" t="str">
        <f t="shared" si="51"/>
        <v>Afam Nkechi-Golden Penny Spaghetti 500g x 20</v>
      </c>
      <c r="AG1264" t="str">
        <v>Rodam Enterprises-Golden Penny Spaghetti 500g x 20</v>
      </c>
      <c r="AH1264">
        <f t="shared" si="52"/>
        <v>1</v>
      </c>
    </row>
    <row r="1265" spans="4:34">
      <c r="D1265" t="str">
        <v>Flour Mills of Nigeria-Golden Penny Semovita 1kg</v>
      </c>
      <c r="AD1265" t="str">
        <v>Afam Nkechi</v>
      </c>
      <c r="AE1265" t="str">
        <v>Tasty Tom Sachet 65g x 50</v>
      </c>
      <c r="AF1265" t="str">
        <f t="shared" si="51"/>
        <v>Afam Nkechi-Tasty Tom Sachet 65g x 50</v>
      </c>
      <c r="AG1265" t="str">
        <v>Morfas Minimart-Gino Max Chicken 100g x 10</v>
      </c>
      <c r="AH1265">
        <f t="shared" si="52"/>
        <v>1</v>
      </c>
    </row>
    <row r="1266" spans="4:34">
      <c r="D1266" t="str">
        <v>Flour Mills of Nigeria-Golden Penny Spaghetti 500g x 20</v>
      </c>
      <c r="AD1266" t="str">
        <v>Nk Minimarts</v>
      </c>
      <c r="AE1266" t="str">
        <v>Tasty Cubes Chicken Flavour 400g x 20</v>
      </c>
      <c r="AF1266" t="str">
        <f t="shared" si="51"/>
        <v>Nk Minimarts-Tasty Cubes Chicken Flavour 400g x 20</v>
      </c>
      <c r="AG1266" t="str">
        <v>Buba-Golden Penny Spaghetti 500g x 20</v>
      </c>
      <c r="AH1266">
        <f t="shared" si="52"/>
        <v>1</v>
      </c>
    </row>
    <row r="1267" spans="4:34">
      <c r="D1267" t="str">
        <v>Flour Mills of Nigeria-Golden Penny Semovita 1kg</v>
      </c>
      <c r="AD1267" t="str">
        <v>Nk Minimarts</v>
      </c>
      <c r="AE1267" t="str">
        <v>Golden Penny Semovita 1kg</v>
      </c>
      <c r="AF1267" t="str">
        <f t="shared" si="51"/>
        <v>Nk Minimarts-Golden Penny Semovita 1kg</v>
      </c>
      <c r="AG1267" t="str">
        <v>Topraf-Golden Penny Semovita 2kg</v>
      </c>
      <c r="AH1267">
        <f t="shared" si="52"/>
        <v>1</v>
      </c>
    </row>
    <row r="1268" spans="4:34">
      <c r="D1268" t="str">
        <v>Sonia Foods Industries Ltd.-Sonia Tomato Paste Mix Sachet 65g x 50</v>
      </c>
      <c r="AD1268" t="str">
        <v>Nk Minimarts</v>
      </c>
      <c r="AE1268" t="str">
        <v>Sonia Tomato Paste Mix Sachet 65g x 50</v>
      </c>
      <c r="AF1268" t="str">
        <f t="shared" si="51"/>
        <v>Nk Minimarts-Sonia Tomato Paste Mix Sachet 65g x 50</v>
      </c>
      <c r="AG1268" t="str">
        <v>Chopsytop Minimarts-Tasty Tom Sachet 65g x 50</v>
      </c>
      <c r="AH1268">
        <f t="shared" si="52"/>
        <v>1</v>
      </c>
    </row>
    <row r="1269" spans="4:34">
      <c r="D1269" t="str">
        <v>DUFIL Prima foods Plc-Indomie Hungryman Onion 180g x 24</v>
      </c>
      <c r="AD1269" t="str">
        <v>Nk Minimarts</v>
      </c>
      <c r="AE1269" t="str">
        <v>Tasty Tom Sachet 65g x 50</v>
      </c>
      <c r="AF1269" t="str">
        <f t="shared" si="51"/>
        <v>Nk Minimarts-Tasty Tom Sachet 65g x 50</v>
      </c>
      <c r="AG1269" t="str">
        <v>Happy  Minimart&amp; Provision-Golden Penny Spaghetti 500g x 20</v>
      </c>
      <c r="AH1269">
        <f t="shared" si="52"/>
        <v>1</v>
      </c>
    </row>
    <row r="1270" spans="4:34">
      <c r="D1270" t="str">
        <v>Flour Mills of Nigeria-Golden Penny Spaghetti 500g x 20</v>
      </c>
      <c r="AD1270" t="str">
        <v>Nk Minimarts</v>
      </c>
      <c r="AE1270" t="str">
        <v>Tasty Tom Sachet 65g x 50</v>
      </c>
      <c r="AF1270" t="str">
        <f t="shared" si="51"/>
        <v>Nk Minimarts-Tasty Tom Sachet 65g x 50</v>
      </c>
      <c r="AG1270" t="str">
        <v>Mosturah Olasina-Golden Penny Semovita 2kg</v>
      </c>
      <c r="AH1270">
        <f t="shared" si="52"/>
        <v>1</v>
      </c>
    </row>
    <row r="1271" spans="4:34">
      <c r="D1271" t="str">
        <v>Anhui Qiangwang Food Ltd-Tasty Cubes Chicken Flavour 100g x 80</v>
      </c>
      <c r="AD1271" t="str">
        <v>Nk Minimarts</v>
      </c>
      <c r="AE1271" t="str">
        <v>Golden Penny Semovita 1kg</v>
      </c>
      <c r="AF1271" t="str">
        <f t="shared" si="51"/>
        <v>Nk Minimarts-Golden Penny Semovita 1kg</v>
      </c>
      <c r="AG1271" t="str">
        <v>Mosturah Olasina-Golden Penny Spaghetti 500g x 20</v>
      </c>
      <c r="AH1271">
        <f t="shared" si="52"/>
        <v>1</v>
      </c>
    </row>
    <row r="1272" spans="4:34">
      <c r="D1272" t="str">
        <v>Flour Mills of Nigeria-Golden Penny Semovita 1kg</v>
      </c>
      <c r="AD1272" t="str">
        <v>Nk Minimarts</v>
      </c>
      <c r="AE1272" t="str">
        <v>Golden Penny Spaghetti 500g x 20</v>
      </c>
      <c r="AF1272" t="str">
        <f t="shared" si="51"/>
        <v>Nk Minimarts-Golden Penny Spaghetti 500g x 20</v>
      </c>
      <c r="AG1272" t="str">
        <v>Madam Precious Minimart-Titus Sardines 125g x 50</v>
      </c>
      <c r="AH1272">
        <f t="shared" si="52"/>
        <v>1</v>
      </c>
    </row>
    <row r="1273" spans="4:34">
      <c r="D1273" t="str">
        <v>Sonia Foods Industries Ltd.-Sonia Tomato Paste Mix Sachet 65g x 50</v>
      </c>
      <c r="AD1273" t="str">
        <v>Grandy Minimarts</v>
      </c>
      <c r="AE1273" t="str">
        <v>Indomie Indomitable Chicken 70g x 40</v>
      </c>
      <c r="AF1273" t="str">
        <f t="shared" si="51"/>
        <v>Grandy Minimarts-Indomie Indomitable Chicken 70g x 40</v>
      </c>
      <c r="AG1273" t="str">
        <v>Mum Wisdom Minimart-Tasty Tom Sachet 65g x 50</v>
      </c>
      <c r="AH1273">
        <f t="shared" si="52"/>
        <v>1</v>
      </c>
    </row>
    <row r="1274" spans="4:34">
      <c r="D1274" t="str">
        <v>Flour Mills of Nigeria-Golden Penny Spaghetti 500g x 20</v>
      </c>
      <c r="AD1274" t="str">
        <v>Grandy Minimarts</v>
      </c>
      <c r="AE1274" t="str">
        <v>Golden Penny Semovita 10kg</v>
      </c>
      <c r="AF1274" t="str">
        <f t="shared" si="51"/>
        <v>Grandy Minimarts-Golden Penny Semovita 10kg</v>
      </c>
      <c r="AG1274" t="str">
        <v>Him Minimarts-Gino Tomato Paste Sachet 65g x 50</v>
      </c>
      <c r="AH1274">
        <f t="shared" si="52"/>
        <v>1</v>
      </c>
    </row>
    <row r="1275" spans="4:34">
      <c r="D1275" t="str">
        <v>Olam Group Nigeria-Tasty Tom Sachet 65g x 50</v>
      </c>
      <c r="AD1275" t="str">
        <v>Grandy Minimarts</v>
      </c>
      <c r="AE1275" t="str">
        <v>Golden Penny Spaghetti 500g x 20</v>
      </c>
      <c r="AF1275" t="str">
        <f t="shared" si="51"/>
        <v>Grandy Minimarts-Golden Penny Spaghetti 500g x 20</v>
      </c>
      <c r="AG1275" t="str">
        <v>Him Minimarts-Sonia Tomato Paste Mix Sachet 65g x 50</v>
      </c>
      <c r="AH1275">
        <f t="shared" si="52"/>
        <v>1</v>
      </c>
    </row>
    <row r="1276" spans="4:34">
      <c r="D1276" t="str">
        <v>Flour Mills of Nigeria-Golden Penny Spaghetti 500g x 20</v>
      </c>
      <c r="AD1276" t="str">
        <v>Grandy Minimarts</v>
      </c>
      <c r="AE1276" t="str">
        <v>Golden Penny Semovita 5kg</v>
      </c>
      <c r="AF1276" t="str">
        <f t="shared" si="51"/>
        <v>Grandy Minimarts-Golden Penny Semovita 5kg</v>
      </c>
      <c r="AG1276" t="str">
        <v>David Minimart-Titus Sardines 125g x 50</v>
      </c>
      <c r="AH1276">
        <f t="shared" si="52"/>
        <v>1</v>
      </c>
    </row>
    <row r="1277" spans="4:34">
      <c r="D1277" t="str">
        <v>Olam Group Nigeria-Tasty Tom Sachet 65g x 50</v>
      </c>
      <c r="AD1277" t="str">
        <v>Grandy Minimarts</v>
      </c>
      <c r="AE1277" t="str">
        <v>Tasty Cubes Chicken Flavour 100g x 80</v>
      </c>
      <c r="AF1277" t="str">
        <f t="shared" si="51"/>
        <v>Grandy Minimarts-Tasty Cubes Chicken Flavour 100g x 80</v>
      </c>
      <c r="AG1277" t="str">
        <v>smine me Minimart-Golden Penny Spaghetti 500g x 20</v>
      </c>
      <c r="AH1277">
        <f t="shared" si="52"/>
        <v>2</v>
      </c>
    </row>
    <row r="1278" spans="4:34">
      <c r="D1278" t="str">
        <v>Anhui Qiangwang Food Ltd-Tasty Cubes Chicken Flavour 400g x 20</v>
      </c>
      <c r="AD1278" t="str">
        <v>Grandy Minimarts</v>
      </c>
      <c r="AE1278" t="str">
        <v>Tasty Cubes Chicken Flavour 400g x 20</v>
      </c>
      <c r="AF1278" t="str">
        <f t="shared" si="51"/>
        <v>Grandy Minimarts-Tasty Cubes Chicken Flavour 400g x 20</v>
      </c>
      <c r="AG1278" t="str">
        <v>smine me Minimart-Golden Penny Spaghettini 500g x 20</v>
      </c>
      <c r="AH1278">
        <f t="shared" si="52"/>
        <v>1</v>
      </c>
    </row>
    <row r="1279" spans="4:34">
      <c r="D1279" t="str">
        <v>Flour Mills of Nigeria-Golden Penny Semovita 1kg</v>
      </c>
      <c r="AD1279" t="str">
        <v>Francisco</v>
      </c>
      <c r="AE1279" t="str">
        <v>Golden Penny Spaghetti 500g x 20</v>
      </c>
      <c r="AF1279" t="str">
        <f t="shared" si="51"/>
        <v>Francisco-Golden Penny Spaghetti 500g x 20</v>
      </c>
      <c r="AG1279" t="str">
        <v>smine me Minimart-Titus Sardines 125g x 50</v>
      </c>
      <c r="AH1279">
        <f t="shared" si="52"/>
        <v>1</v>
      </c>
    </row>
    <row r="1280" spans="4:34">
      <c r="D1280" t="str">
        <v>Sonia Foods Industries Ltd.-Sonia Tomato Paste Mix Sachet 65g x 50</v>
      </c>
      <c r="AD1280" t="str">
        <v>Madam Wisdom Minimart</v>
      </c>
      <c r="AE1280" t="str">
        <v>Tasty Cubes Chicken Flavour 400g x 20</v>
      </c>
      <c r="AF1280" t="str">
        <f t="shared" si="51"/>
        <v>Madam Wisdom Minimart-Tasty Cubes Chicken Flavour 400g x 20</v>
      </c>
      <c r="AG1280" t="str">
        <v>Oge Mini Mart-Golden Penny Noodles 70g x 40</v>
      </c>
      <c r="AH1280">
        <f t="shared" si="52"/>
        <v>1</v>
      </c>
    </row>
    <row r="1281" spans="4:34">
      <c r="D1281" t="str">
        <v>Olam Group Nigeria-Tasty Tom Sachet 65g x 50</v>
      </c>
      <c r="AD1281" t="str">
        <v>Madam Wisdom Minimart</v>
      </c>
      <c r="AE1281" t="str">
        <v>Sonia Tomato Paste Mix Sachet 65g x 50</v>
      </c>
      <c r="AF1281" t="str">
        <f t="shared" si="51"/>
        <v>Madam Wisdom Minimart-Sonia Tomato Paste Mix Sachet 65g x 50</v>
      </c>
      <c r="AG1281" t="str">
        <v>Oge Mini Mart-Golden Penny Semovita 1kg</v>
      </c>
      <c r="AH1281">
        <f t="shared" si="52"/>
        <v>1</v>
      </c>
    </row>
    <row r="1282" spans="4:34">
      <c r="D1282" t="str">
        <v>Olam Group Nigeria-Tasty Tom Sachet 65g x 50</v>
      </c>
      <c r="AD1282" t="str">
        <v>Madam Wisdom Minimart</v>
      </c>
      <c r="AE1282" t="str">
        <v>Golden Penny Spaghetti 500g x 20</v>
      </c>
      <c r="AF1282" t="str">
        <f t="shared" si="51"/>
        <v>Madam Wisdom Minimart-Golden Penny Spaghetti 500g x 20</v>
      </c>
      <c r="AG1282" t="str">
        <v>Grandy Minimarts-Golden Penny Noodles 70g x 40</v>
      </c>
      <c r="AH1282">
        <f t="shared" si="52"/>
        <v>1</v>
      </c>
    </row>
    <row r="1283" spans="4:34">
      <c r="D1283" t="str">
        <v>Flour Mills of Nigeria-Golden Penny Semovita 1kg</v>
      </c>
      <c r="AD1283" t="str">
        <v>Rafat Minimart</v>
      </c>
      <c r="AE1283" t="str">
        <v>Golden Penny Spaghetti 500g x 20</v>
      </c>
      <c r="AF1283" t="str">
        <f t="shared" si="51"/>
        <v>Rafat Minimart-Golden Penny Spaghetti 500g x 20</v>
      </c>
      <c r="AG1283" t="str">
        <v>okiki varieties Minimart-Golden Penny Semovita 5kg</v>
      </c>
      <c r="AH1283">
        <f t="shared" si="52"/>
        <v>1</v>
      </c>
    </row>
    <row r="1284" spans="4:34">
      <c r="D1284" t="str">
        <v>Flour Mills of Nigeria-Golden Penny Spaghetti 500g x 20</v>
      </c>
      <c r="AD1284" t="str">
        <v>Rafat Minimart</v>
      </c>
      <c r="AE1284" t="str">
        <v>Golden Penny Semovita 1kg</v>
      </c>
      <c r="AF1284" t="str">
        <f t="shared" si="51"/>
        <v>Rafat Minimart-Golden Penny Semovita 1kg</v>
      </c>
      <c r="AG1284" t="str">
        <v>okiki varieties Minimart-Golden Penny Semovita 2kg</v>
      </c>
      <c r="AH1284">
        <f t="shared" si="52"/>
        <v>1</v>
      </c>
    </row>
    <row r="1285" spans="4:34">
      <c r="D1285" t="str">
        <v>DUFIL Prima foods Plc-Indomie Indomitable Chicken 70g x 40</v>
      </c>
      <c r="AD1285" t="str">
        <v>Iyawo Minimart</v>
      </c>
      <c r="AE1285" t="str">
        <v>Golden Penny Spaghettini 500g x 20</v>
      </c>
      <c r="AF1285" t="str">
        <f t="shared" si="51"/>
        <v>Iyawo Minimart-Golden Penny Spaghettini 500g x 20</v>
      </c>
      <c r="AG1285" t="str">
        <v>okiki varieties Minimart-Golden Penny Semovita 1kg</v>
      </c>
      <c r="AH1285">
        <f t="shared" si="52"/>
        <v>1</v>
      </c>
    </row>
    <row r="1286" spans="4:34">
      <c r="D1286" t="str">
        <v>Flour Mills of Nigeria-Golden Penny Semovita 10kg</v>
      </c>
      <c r="AD1286" t="str">
        <v>Suncomm Minimarts</v>
      </c>
      <c r="AE1286" t="str">
        <v>Golden Penny Semovita 1kg</v>
      </c>
      <c r="AF1286" t="str">
        <f t="shared" si="51"/>
        <v>Suncomm Minimarts-Golden Penny Semovita 1kg</v>
      </c>
      <c r="AG1286" t="str">
        <v>okiki varieties Minimart-Golden Penny Spaghettini 500g x 20</v>
      </c>
      <c r="AH1286">
        <f t="shared" si="52"/>
        <v>1</v>
      </c>
    </row>
    <row r="1287" spans="4:34">
      <c r="D1287" t="str">
        <v>Flour Mills of Nigeria-Golden Penny Spaghetti 500g x 20</v>
      </c>
      <c r="AD1287" t="str">
        <v>Him Minimarts</v>
      </c>
      <c r="AE1287" t="str">
        <v>Maggi Signature Jollof 8g x 30 x 10</v>
      </c>
      <c r="AF1287" t="str">
        <f t="shared" ref="AF1287:AF1350" si="53">AD1287 &amp; "-" &amp; AE1287</f>
        <v>Him Minimarts-Maggi Signature Jollof 8g x 30 x 10</v>
      </c>
      <c r="AG1287" t="str">
        <v>okiki varieties Minimart-Golden Penny Spaghetti 500g x 20</v>
      </c>
      <c r="AH1287">
        <f t="shared" ref="AH1287:AH1350" si="54">COUNTIF($AF$6:$AF$2051,AG1287)</f>
        <v>1</v>
      </c>
    </row>
    <row r="1288" spans="4:34">
      <c r="D1288" t="str">
        <v>Flour Mills of Nigeria-Golden Penny Semovita 5kg</v>
      </c>
      <c r="AD1288" t="str">
        <v>Him Minimarts</v>
      </c>
      <c r="AE1288" t="str">
        <v>Maggi Chicken Flavour  24 x 60x 10g</v>
      </c>
      <c r="AF1288" t="str">
        <f t="shared" si="53"/>
        <v>Him Minimarts-Maggi Chicken Flavour  24 x 60x 10g</v>
      </c>
      <c r="AG1288" t="str">
        <v>okiki varieties Minimart-Tasty Tom Sachet 65g x 50</v>
      </c>
      <c r="AH1288">
        <f t="shared" si="54"/>
        <v>1</v>
      </c>
    </row>
    <row r="1289" spans="4:34">
      <c r="D1289" t="str">
        <v>Anhui Qiangwang Food Ltd-Tasty Cubes Chicken Flavour 100g x 80</v>
      </c>
      <c r="AD1289" t="str">
        <v>Him Minimarts</v>
      </c>
      <c r="AE1289" t="str">
        <v>Golden Penny Semovita 10kg</v>
      </c>
      <c r="AF1289" t="str">
        <f t="shared" si="53"/>
        <v>Him Minimarts-Golden Penny Semovita 10kg</v>
      </c>
      <c r="AG1289" t="str">
        <v>okiki varieties Minimart-Sonia Tomato Paste Mix Sachet 65g x 50</v>
      </c>
      <c r="AH1289">
        <f t="shared" si="54"/>
        <v>1</v>
      </c>
    </row>
    <row r="1290" spans="4:34">
      <c r="D1290" t="str">
        <v>Anhui Qiangwang Food Ltd-Tasty Cubes Chicken Flavour 400g x 20</v>
      </c>
      <c r="AD1290" t="str">
        <v>Him Minimarts</v>
      </c>
      <c r="AE1290" t="str">
        <v>Indomie Indomitable Chicken 70g x 40</v>
      </c>
      <c r="AF1290" t="str">
        <f t="shared" si="53"/>
        <v>Him Minimarts-Indomie Indomitable Chicken 70g x 40</v>
      </c>
      <c r="AG1290" t="str">
        <v>Madam rahman Minimart-GINO Max Chicken 40x25 PRM +2x5g (SAC) NG</v>
      </c>
      <c r="AH1290">
        <f t="shared" si="54"/>
        <v>1</v>
      </c>
    </row>
    <row r="1291" spans="4:34">
      <c r="D1291" t="str">
        <v>Flour Mills of Nigeria-Golden Penny Spaghetti 500g x 20</v>
      </c>
      <c r="AD1291" t="str">
        <v>De Young Minimarts</v>
      </c>
      <c r="AE1291" t="str">
        <v>Golden Penny Spaghettini 500g x 20</v>
      </c>
      <c r="AF1291" t="str">
        <f t="shared" si="53"/>
        <v>De Young Minimarts-Golden Penny Spaghettini 500g x 20</v>
      </c>
      <c r="AG1291" t="str">
        <v>Madam rahman Minimart-Tasty Tom Sachet 65g x 50</v>
      </c>
      <c r="AH1291">
        <f t="shared" si="54"/>
        <v>1</v>
      </c>
    </row>
    <row r="1292" spans="4:34">
      <c r="D1292" t="str">
        <v>Anhui Qiangwang Food Ltd-Tasty Cubes Chicken Flavour 400g x 20</v>
      </c>
      <c r="AD1292" t="str">
        <v>De Young Minimarts</v>
      </c>
      <c r="AE1292" t="str">
        <v>Golden Penny Spaghetti 500g x 20</v>
      </c>
      <c r="AF1292" t="str">
        <f t="shared" si="53"/>
        <v>De Young Minimarts-Golden Penny Spaghetti 500g x 20</v>
      </c>
      <c r="AG1292" t="str">
        <v>Olubami-GINO Max Beef 40x25x5g (SAC) NG</v>
      </c>
      <c r="AH1292">
        <f t="shared" si="54"/>
        <v>1</v>
      </c>
    </row>
    <row r="1293" spans="4:34">
      <c r="D1293" t="str">
        <v>Sonia Foods Industries Ltd.-Sonia Tomato Paste Mix Sachet 65g x 50</v>
      </c>
      <c r="AD1293" t="str">
        <v>De Young Minimarts</v>
      </c>
      <c r="AE1293" t="str">
        <v>Tasty Tom Sachet 65g x 50</v>
      </c>
      <c r="AF1293" t="str">
        <f t="shared" si="53"/>
        <v>De Young Minimarts-Tasty Tom Sachet 65g x 50</v>
      </c>
      <c r="AG1293" t="str">
        <v>Madam ik-Golden Penny Semovita 2kg</v>
      </c>
      <c r="AH1293">
        <f t="shared" si="54"/>
        <v>1</v>
      </c>
    </row>
    <row r="1294" spans="4:34">
      <c r="D1294" t="str">
        <v>Flour Mills of Nigeria-Golden Penny Spaghetti 500g x 20</v>
      </c>
      <c r="AD1294" t="str">
        <v>Twins Minimart</v>
      </c>
      <c r="AE1294" t="str">
        <v>Tasty Tom Sachet 65g x 50</v>
      </c>
      <c r="AF1294" t="str">
        <f t="shared" si="53"/>
        <v>Twins Minimart-Tasty Tom Sachet 65g x 50</v>
      </c>
      <c r="AG1294" t="str">
        <v>Eban Minimarts-Sonia Tomato Tin 2.2kg x 6</v>
      </c>
      <c r="AH1294">
        <f t="shared" si="54"/>
        <v>1</v>
      </c>
    </row>
    <row r="1295" spans="4:34">
      <c r="D1295" t="str">
        <v>Flour Mills of Nigeria-Golden Penny Spaghetti 500g x 20</v>
      </c>
      <c r="AD1295" t="str">
        <v>Heritage Steve Super Minimarts</v>
      </c>
      <c r="AE1295" t="str">
        <v>Golden Penny Semovita 1kg</v>
      </c>
      <c r="AF1295" t="str">
        <f t="shared" si="53"/>
        <v>Heritage Steve Super Minimarts-Golden Penny Semovita 1kg</v>
      </c>
      <c r="AG1295" t="str">
        <v>Eban Minimarts-Sonia Tomato Tin 400g x 24</v>
      </c>
      <c r="AH1295">
        <f t="shared" si="54"/>
        <v>1</v>
      </c>
    </row>
    <row r="1296" spans="4:34">
      <c r="D1296" t="str">
        <v>Flour Mills of Nigeria-Golden Penny Semovita 1kg</v>
      </c>
      <c r="AD1296" t="str">
        <v>Heritage Steve Super Minimarts</v>
      </c>
      <c r="AE1296" t="str">
        <v>Golden Penny Semovita 2kg</v>
      </c>
      <c r="AF1296" t="str">
        <f t="shared" si="53"/>
        <v>Heritage Steve Super Minimarts-Golden Penny Semovita 2kg</v>
      </c>
      <c r="AG1296" t="str">
        <v>Eban Minimarts-Sonia Tomato Paste Mix Sachet 65g x 50</v>
      </c>
      <c r="AH1296">
        <f t="shared" si="54"/>
        <v>1</v>
      </c>
    </row>
    <row r="1297" spans="4:34">
      <c r="D1297" t="str">
        <v>Flour Mills of Nigeria-Golden Penny Spaghettini 500g x 20</v>
      </c>
      <c r="AD1297" t="str">
        <v>Mama Dee's Minimarts</v>
      </c>
      <c r="AE1297" t="str">
        <v>Sonia Tomato Paste Mix Sachet 65g x 50</v>
      </c>
      <c r="AF1297" t="str">
        <f t="shared" si="53"/>
        <v>Mama Dee's Minimarts-Sonia Tomato Paste Mix Sachet 65g x 50</v>
      </c>
      <c r="AG1297" t="str">
        <v>Eban Minimarts-Golden Penny Semovita 1kg</v>
      </c>
      <c r="AH1297">
        <f t="shared" si="54"/>
        <v>1</v>
      </c>
    </row>
    <row r="1298" spans="4:34">
      <c r="D1298" t="str">
        <v>Flour Mills of Nigeria-Golden Penny Semovita 1kg</v>
      </c>
      <c r="AD1298" t="str">
        <v>Simple N sweet foods</v>
      </c>
      <c r="AE1298" t="str">
        <v>GINO MAX Beef &amp; SPICE 40x25x5g NG</v>
      </c>
      <c r="AF1298" t="str">
        <f t="shared" si="53"/>
        <v>Simple N sweet foods-GINO MAX Beef &amp; SPICE 40x25x5g NG</v>
      </c>
      <c r="AG1298" t="str">
        <v>Temiloluwa Minimart-Titus Sardines 125g x 50</v>
      </c>
      <c r="AH1298">
        <f t="shared" si="54"/>
        <v>1</v>
      </c>
    </row>
    <row r="1299" spans="4:34">
      <c r="D1299" t="str">
        <v>Nestle Nigeria Plc-Maggi Signature Jollof 8g x 30 x 10</v>
      </c>
      <c r="AD1299" t="str">
        <v>Simple N sweet foods</v>
      </c>
      <c r="AE1299" t="str">
        <v>Gino Max Beef 100g x 10</v>
      </c>
      <c r="AF1299" t="str">
        <f t="shared" si="53"/>
        <v>Simple N sweet foods-Gino Max Beef 100g x 10</v>
      </c>
      <c r="AG1299" t="str">
        <v>Mj Minimart-Golden Penny Spaghetti 500g x 20</v>
      </c>
      <c r="AH1299">
        <f t="shared" si="54"/>
        <v>1</v>
      </c>
    </row>
    <row r="1300" spans="4:34">
      <c r="D1300" t="str">
        <v>Nestle Nigeria Plc-Maggi Chicken Flavour  24 x 60x 10g</v>
      </c>
      <c r="AD1300" t="str">
        <v>Simple N sweet foods</v>
      </c>
      <c r="AE1300" t="str">
        <v>GINO Max Beef 40x25x5g (SAC) NG</v>
      </c>
      <c r="AF1300" t="str">
        <f t="shared" si="53"/>
        <v>Simple N sweet foods-GINO Max Beef 40x25x5g (SAC) NG</v>
      </c>
      <c r="AG1300" t="str">
        <v>Mj Minimart-Tasty Tom Sachet 65g x 50</v>
      </c>
      <c r="AH1300">
        <f t="shared" si="54"/>
        <v>1</v>
      </c>
    </row>
    <row r="1301" spans="4:34">
      <c r="D1301" t="str">
        <v>Flour Mills of Nigeria-Golden Penny Semovita 10kg</v>
      </c>
      <c r="AD1301" t="str">
        <v>Simple N sweet foods</v>
      </c>
      <c r="AE1301" t="str">
        <v>GINO Max Chicken 40x25 PRM +2x5g (SAC) NG</v>
      </c>
      <c r="AF1301" t="str">
        <f t="shared" si="53"/>
        <v>Simple N sweet foods-GINO Max Chicken 40x25 PRM +2x5g (SAC) NG</v>
      </c>
      <c r="AG1301" t="str">
        <v>Mj Minimart-Vitali Gold Hot Pepper Tomato Paste 70g</v>
      </c>
      <c r="AH1301">
        <f t="shared" si="54"/>
        <v>1</v>
      </c>
    </row>
    <row r="1302" spans="4:34">
      <c r="D1302" t="str">
        <v>DUFIL Prima foods Plc-Indomie Indomitable Chicken 70g x 40</v>
      </c>
      <c r="AD1302" t="str">
        <v>Simple N sweet foods</v>
      </c>
      <c r="AE1302" t="str">
        <v>Golden Penny Semovita 1kg</v>
      </c>
      <c r="AF1302" t="str">
        <f t="shared" si="53"/>
        <v>Simple N sweet foods-Golden Penny Semovita 1kg</v>
      </c>
      <c r="AG1302" t="str">
        <v>Opashola Minimarts-Golden Penny Spaghetti 500g x 20</v>
      </c>
      <c r="AH1302">
        <f t="shared" si="54"/>
        <v>1</v>
      </c>
    </row>
    <row r="1303" spans="4:34">
      <c r="D1303" t="str">
        <v>Flour Mills of Nigeria-Golden Penny Spaghettini 500g x 20</v>
      </c>
      <c r="AD1303" t="str">
        <v>Simple N sweet foods</v>
      </c>
      <c r="AE1303" t="str">
        <v>Golden Penny Semovita 2kg</v>
      </c>
      <c r="AF1303" t="str">
        <f t="shared" si="53"/>
        <v>Simple N sweet foods-Golden Penny Semovita 2kg</v>
      </c>
      <c r="AG1303" t="str">
        <v>Babkem Minimart-Sonia Tomato Paste Mix Sachet 65g x 50</v>
      </c>
      <c r="AH1303">
        <f t="shared" si="54"/>
        <v>1</v>
      </c>
    </row>
    <row r="1304" spans="4:34">
      <c r="D1304" t="str">
        <v>Flour Mills of Nigeria-Golden Penny Spaghetti 500g x 20</v>
      </c>
      <c r="AD1304" t="str">
        <v>Simple N sweet foods</v>
      </c>
      <c r="AE1304" t="str">
        <v>Golden Penny Spaghetti 500g x 20</v>
      </c>
      <c r="AF1304" t="str">
        <f t="shared" si="53"/>
        <v>Simple N sweet foods-Golden Penny Spaghetti 500g x 20</v>
      </c>
      <c r="AG1304" t="str">
        <v>Babkem Minimart-Tasty Tom Sachet 65g x 50</v>
      </c>
      <c r="AH1304">
        <f t="shared" si="54"/>
        <v>1</v>
      </c>
    </row>
    <row r="1305" spans="4:34">
      <c r="D1305" t="str">
        <v>Olam Group Nigeria-Tasty Tom Sachet 65g x 50</v>
      </c>
      <c r="AD1305" t="str">
        <v>Simple N sweet foods</v>
      </c>
      <c r="AE1305" t="str">
        <v>Sonia Tomato Tin 400g x 24</v>
      </c>
      <c r="AF1305" t="str">
        <f t="shared" si="53"/>
        <v>Simple N sweet foods-Sonia Tomato Tin 400g x 24</v>
      </c>
      <c r="AG1305" t="str">
        <v>Hajiya Minimart-Golden Penny Spaghettini 500g x 20</v>
      </c>
      <c r="AH1305">
        <f t="shared" si="54"/>
        <v>1</v>
      </c>
    </row>
    <row r="1306" spans="4:34">
      <c r="D1306" t="str">
        <v>Olam Group Nigeria-Tasty Tom Sachet 65g x 50</v>
      </c>
      <c r="AD1306" t="str">
        <v>Simple N sweet foods</v>
      </c>
      <c r="AE1306" t="str">
        <v>Vitali Gold Hot Pepper Tomato Paste 70g</v>
      </c>
      <c r="AF1306" t="str">
        <f t="shared" si="53"/>
        <v>Simple N sweet foods-Vitali Gold Hot Pepper Tomato Paste 70g</v>
      </c>
      <c r="AG1306" t="str">
        <v>Hajiya Minimart-Sonia Tomato Paste Mix Sachet 65g x 50</v>
      </c>
      <c r="AH1306">
        <f t="shared" si="54"/>
        <v>1</v>
      </c>
    </row>
    <row r="1307" spans="4:34">
      <c r="D1307" t="str">
        <v>Flour Mills of Nigeria-Golden Penny Semovita 1kg</v>
      </c>
      <c r="AD1307" t="str">
        <v>Simple N sweet foods</v>
      </c>
      <c r="AE1307" t="str">
        <v>Vitali Tomato Paste 70g x 50</v>
      </c>
      <c r="AF1307" t="str">
        <f t="shared" si="53"/>
        <v>Simple N sweet foods-Vitali Tomato Paste 70g x 50</v>
      </c>
      <c r="AG1307" t="str">
        <v>Madam Ekene Minimart-Sonia Tomato Tin 400g x 24</v>
      </c>
      <c r="AH1307">
        <f t="shared" si="54"/>
        <v>1</v>
      </c>
    </row>
    <row r="1308" spans="4:34">
      <c r="D1308" t="str">
        <v>Flour Mills of Nigeria-Golden Penny Semovita 2kg</v>
      </c>
      <c r="AD1308" t="str">
        <v>Madam rahman Minimart</v>
      </c>
      <c r="AE1308" t="str">
        <v>Golden Penny Spaghetti 500g x 20</v>
      </c>
      <c r="AF1308" t="str">
        <f t="shared" si="53"/>
        <v>Madam rahman Minimart-Golden Penny Spaghetti 500g x 20</v>
      </c>
      <c r="AG1308" t="str">
        <v>Madam Ekene Minimart-Golden Penny Semovita 1kg</v>
      </c>
      <c r="AH1308">
        <f t="shared" si="54"/>
        <v>1</v>
      </c>
    </row>
    <row r="1309" spans="4:34">
      <c r="D1309" t="str">
        <v>Sonia Foods Industries Ltd.-Sonia Tomato Paste Mix Sachet 65g x 50</v>
      </c>
      <c r="AD1309" t="str">
        <v>Madam rahman Minimart</v>
      </c>
      <c r="AE1309" t="str">
        <v>Golden Penny Spaghettini 500g x 20</v>
      </c>
      <c r="AF1309" t="str">
        <f t="shared" si="53"/>
        <v>Madam rahman Minimart-Golden Penny Spaghettini 500g x 20</v>
      </c>
      <c r="AG1309" t="str">
        <v>Ceeford Minimart-Titus Sardines 125g x 50</v>
      </c>
      <c r="AH1309">
        <f t="shared" si="54"/>
        <v>1</v>
      </c>
    </row>
    <row r="1310" spans="4:34">
      <c r="D1310" t="str">
        <v>Sosaco Nigeria Limited-GINO MAX Beef &amp; SPICE 40x25x5g NG</v>
      </c>
      <c r="AD1310" t="str">
        <v>Gods Favour Minimart</v>
      </c>
      <c r="AE1310" t="str">
        <v>Gino Herbs &amp; Spices Curry Powder Sachet 3.5g x 200</v>
      </c>
      <c r="AF1310" t="str">
        <f t="shared" si="53"/>
        <v>Gods Favour Minimart-Gino Herbs &amp; Spices Curry Powder Sachet 3.5g x 200</v>
      </c>
      <c r="AG1310" t="str">
        <v>Olufayo Minimart-Titus Sardines 125g x 50</v>
      </c>
      <c r="AH1310">
        <f t="shared" si="54"/>
        <v>1</v>
      </c>
    </row>
    <row r="1311" spans="4:34">
      <c r="D1311" t="str">
        <v>Sosaco Nigeria Limited-Gino Max Beef 100g x 10</v>
      </c>
      <c r="AD1311" t="str">
        <v>Madam Mohammed Minimart</v>
      </c>
      <c r="AE1311" t="str">
        <v>Golden Penny Spaghettini 500g x 20</v>
      </c>
      <c r="AF1311" t="str">
        <f t="shared" si="53"/>
        <v>Madam Mohammed Minimart-Golden Penny Spaghettini 500g x 20</v>
      </c>
      <c r="AG1311" t="str">
        <v>Daves Supermarket-Titus Sardines 125g x 50</v>
      </c>
      <c r="AH1311">
        <f t="shared" si="54"/>
        <v>1</v>
      </c>
    </row>
    <row r="1312" spans="4:34">
      <c r="D1312" t="str">
        <v>Sosaco Nigeria Limited-GINO Max Beef 40x25x5g (SAC) NG</v>
      </c>
      <c r="AD1312" t="str">
        <v>Glory Minimarts</v>
      </c>
      <c r="AE1312" t="str">
        <v>Golden Penny Spaghettini 500g x 20</v>
      </c>
      <c r="AF1312" t="str">
        <f t="shared" si="53"/>
        <v>Glory Minimarts-Golden Penny Spaghettini 500g x 20</v>
      </c>
      <c r="AG1312" t="str">
        <v>Kane Parker 2-Maggi Naija Pot 4g x 24 x 40</v>
      </c>
      <c r="AH1312">
        <f t="shared" si="54"/>
        <v>1</v>
      </c>
    </row>
    <row r="1313" spans="4:34">
      <c r="D1313" t="str">
        <v>Sosaco Nigeria Limited-GINO Max Chicken 40x25 PRM +2x5g (SAC) NG</v>
      </c>
      <c r="AD1313" t="str">
        <v>Glory Minimarts</v>
      </c>
      <c r="AE1313" t="str">
        <v>Golden Penny Spaghettini 500g x 20</v>
      </c>
      <c r="AF1313" t="str">
        <f t="shared" si="53"/>
        <v>Glory Minimarts-Golden Penny Spaghettini 500g x 20</v>
      </c>
      <c r="AG1313" t="str">
        <v>New Life Minimarts-WAW Multi Purpose Powder Detergent 180g x 26</v>
      </c>
      <c r="AH1313">
        <f t="shared" si="54"/>
        <v>1</v>
      </c>
    </row>
    <row r="1314" spans="4:34">
      <c r="D1314" t="str">
        <v>Flour Mills of Nigeria-Golden Penny Semovita 1kg</v>
      </c>
      <c r="AD1314" t="str">
        <v>Chika Minimart</v>
      </c>
      <c r="AE1314" t="str">
        <v>Golden Penny Spaghetti 500g x 20</v>
      </c>
      <c r="AF1314" t="str">
        <f t="shared" si="53"/>
        <v>Chika Minimart-Golden Penny Spaghetti 500g x 20</v>
      </c>
      <c r="AG1314" t="str">
        <v>Madam Wisdom Minimart-Supreme Tasty Chicken Instant Noodles 100g</v>
      </c>
      <c r="AH1314">
        <f t="shared" si="54"/>
        <v>1</v>
      </c>
    </row>
    <row r="1315" spans="4:34">
      <c r="D1315" t="str">
        <v>Flour Mills of Nigeria-Golden Penny Semovita 2kg</v>
      </c>
      <c r="AD1315" t="str">
        <v>Isaac Minimarts</v>
      </c>
      <c r="AE1315" t="str">
        <v>Golden Penny Spaghettini 500g x 20</v>
      </c>
      <c r="AF1315" t="str">
        <f t="shared" si="53"/>
        <v>Isaac Minimarts-Golden Penny Spaghettini 500g x 20</v>
      </c>
      <c r="AG1315" t="str">
        <v>O And K Super Store-Good Mama Cleaning Detergent Floral 80g x 50</v>
      </c>
      <c r="AH1315">
        <f t="shared" si="54"/>
        <v>1</v>
      </c>
    </row>
    <row r="1316" spans="4:34">
      <c r="D1316" t="str">
        <v>Flour Mills of Nigeria-Golden Penny Spaghetti 500g x 20</v>
      </c>
      <c r="AD1316" t="str">
        <v>Isaac Minimarts</v>
      </c>
      <c r="AE1316" t="str">
        <v>Golden Penny Spaghetti 500g x 20</v>
      </c>
      <c r="AF1316" t="str">
        <f t="shared" si="53"/>
        <v>Isaac Minimarts-Golden Penny Spaghetti 500g x 20</v>
      </c>
      <c r="AG1316" t="str">
        <v>O And K Super Store-Good Mama Cleaning Detergent 170g x 26 Floral</v>
      </c>
      <c r="AH1316">
        <f t="shared" si="54"/>
        <v>1</v>
      </c>
    </row>
    <row r="1317" spans="4:34">
      <c r="D1317" t="str">
        <v>Sonia Foods Industries Ltd.-Sonia Tomato Tin 400g x 24</v>
      </c>
      <c r="AD1317" t="str">
        <v>Bay-on Minimart</v>
      </c>
      <c r="AE1317" t="str">
        <v>Golden Penny Spaghetti 500g x 20</v>
      </c>
      <c r="AF1317" t="str">
        <f t="shared" si="53"/>
        <v>Bay-on Minimart-Golden Penny Spaghetti 500g x 20</v>
      </c>
      <c r="AG1317" t="str">
        <v>O And K Super Store-Good Mama Cleaning Detergent Lemon 170g x 26</v>
      </c>
      <c r="AH1317">
        <f t="shared" si="54"/>
        <v>1</v>
      </c>
    </row>
    <row r="1318" spans="4:34">
      <c r="D1318" t="str">
        <v>vital-Vitali Gold Hot Pepper Tomato Paste 70g</v>
      </c>
      <c r="AD1318" t="str">
        <v>Champion Minimart</v>
      </c>
      <c r="AE1318" t="str">
        <v>Tasty Tom Sachet 65g x 50</v>
      </c>
      <c r="AF1318" t="str">
        <f t="shared" si="53"/>
        <v>Champion Minimart-Tasty Tom Sachet 65g x 50</v>
      </c>
      <c r="AG1318" t="str">
        <v>Morfas Minimart-Good Mama Cleaning Detergent Floral 80g x 50</v>
      </c>
      <c r="AH1318">
        <f t="shared" si="54"/>
        <v>4</v>
      </c>
    </row>
    <row r="1319" spans="4:34">
      <c r="D1319" t="str">
        <v>vital-Vitali Tomato Paste 70g x 50</v>
      </c>
      <c r="AD1319" t="str">
        <v>Him Minimarts</v>
      </c>
      <c r="AE1319" t="str">
        <v>Golden Penny Spaghettini 500g x 20</v>
      </c>
      <c r="AF1319" t="str">
        <f t="shared" si="53"/>
        <v>Him Minimarts-Golden Penny Spaghettini 500g x 20</v>
      </c>
      <c r="AG1319" t="str">
        <v>Chucks nvestment-So Easy 80g x 51</v>
      </c>
      <c r="AH1319">
        <f t="shared" si="54"/>
        <v>1</v>
      </c>
    </row>
    <row r="1320" spans="4:34">
      <c r="D1320" t="str">
        <v>Flour Mills of Nigeria-Golden Penny Spaghetti 500g x 20</v>
      </c>
      <c r="AD1320" t="str">
        <v>Ona_ara Minimart</v>
      </c>
      <c r="AE1320" t="str">
        <v>Tasty Tom Sachet 65g x 50</v>
      </c>
      <c r="AF1320" t="str">
        <f t="shared" si="53"/>
        <v>Ona_ara Minimart-Tasty Tom Sachet 65g x 50</v>
      </c>
      <c r="AG1320" t="str">
        <v>Madam Akindele Minimart-So Easy 170g x 26</v>
      </c>
      <c r="AH1320">
        <f t="shared" si="54"/>
        <v>1</v>
      </c>
    </row>
    <row r="1321" spans="4:34">
      <c r="D1321" t="str">
        <v>Flour Mills of Nigeria-Golden Penny Spaghettini 500g x 20</v>
      </c>
      <c r="AD1321" t="str">
        <v>Ona_ara Minimart</v>
      </c>
      <c r="AE1321" t="str">
        <v>Golden Penny Spaghetti 500g x 20</v>
      </c>
      <c r="AF1321" t="str">
        <f t="shared" si="53"/>
        <v>Ona_ara Minimart-Golden Penny Spaghetti 500g x 20</v>
      </c>
      <c r="AG1321" t="str">
        <v>Madam Akindele Minimart-So Klin Detergent 65g x 48 + 3 free</v>
      </c>
      <c r="AH1321">
        <f t="shared" si="54"/>
        <v>1</v>
      </c>
    </row>
    <row r="1322" spans="4:34">
      <c r="D1322" t="str">
        <v>Sosaco Nigeria Limited-Gino Herbs &amp; Spices Curry Powder Sachet 3.5g x 200</v>
      </c>
      <c r="AD1322" t="str">
        <v>Ona_ara Minimart</v>
      </c>
      <c r="AE1322" t="str">
        <v>Golden Penny Spaghettini 500g x 20</v>
      </c>
      <c r="AF1322" t="str">
        <f t="shared" si="53"/>
        <v>Ona_ara Minimart-Golden Penny Spaghettini 500g x 20</v>
      </c>
      <c r="AG1322" t="str">
        <v>Madam Akindele Minimart-Good Mama Cleaning Detergent Floral 80g x 50</v>
      </c>
      <c r="AH1322">
        <f t="shared" si="54"/>
        <v>1</v>
      </c>
    </row>
    <row r="1323" spans="4:34">
      <c r="D1323" t="str">
        <v>Flour Mills of Nigeria-Golden Penny Spaghettini 500g x 20</v>
      </c>
      <c r="AD1323" t="str">
        <v>Ona_ara Minimart</v>
      </c>
      <c r="AE1323" t="str">
        <v>Golden Penny Semovita 2kg</v>
      </c>
      <c r="AF1323" t="str">
        <f t="shared" si="53"/>
        <v>Ona_ara Minimart-Golden Penny Semovita 2kg</v>
      </c>
      <c r="AG1323" t="str">
        <v>Mj Minimart-Good Mama Cleaning Detergent Floral 80g x 50</v>
      </c>
      <c r="AH1323">
        <f t="shared" si="54"/>
        <v>1</v>
      </c>
    </row>
    <row r="1324" spans="4:34">
      <c r="D1324" t="str">
        <v>Flour Mills of Nigeria-Golden Penny Spaghettini 500g x 20</v>
      </c>
      <c r="AD1324" t="str">
        <v>Ona_ara Minimart</v>
      </c>
      <c r="AE1324" t="str">
        <v>Gino Herbs &amp; Spices Curry Powder Sachet 3.5g x 200</v>
      </c>
      <c r="AF1324" t="str">
        <f t="shared" si="53"/>
        <v>Ona_ara Minimart-Gino Herbs &amp; Spices Curry Powder Sachet 3.5g x 200</v>
      </c>
      <c r="AG1324" t="str">
        <v>Mj Minimart-Sunlight Destiny Powder Yellow 72x80g</v>
      </c>
      <c r="AH1324">
        <f t="shared" si="54"/>
        <v>1</v>
      </c>
    </row>
    <row r="1325" spans="4:34">
      <c r="D1325" t="str">
        <v>Flour Mills of Nigeria-Golden Penny Spaghettini 500g x 20</v>
      </c>
      <c r="AD1325" t="str">
        <v>Grandy Minimarts</v>
      </c>
      <c r="AE1325" t="str">
        <v>Tasty Tom Sachet 65g x 50</v>
      </c>
      <c r="AF1325" t="str">
        <f t="shared" si="53"/>
        <v>Grandy Minimarts-Tasty Tom Sachet 65g x 50</v>
      </c>
      <c r="AG1325" t="str">
        <v>Iya Amaka-WAW Multi Purpose Powder Detergent 90g x 48</v>
      </c>
      <c r="AH1325">
        <f t="shared" si="54"/>
        <v>1</v>
      </c>
    </row>
    <row r="1326" spans="4:34">
      <c r="D1326" t="str">
        <v>Flour Mills of Nigeria-Golden Penny Spaghetti 500g x 20</v>
      </c>
      <c r="AD1326" t="str">
        <v>Than-all Minimart</v>
      </c>
      <c r="AE1326" t="str">
        <v>Golden Penny Semovita 1kg</v>
      </c>
      <c r="AF1326" t="str">
        <f t="shared" si="53"/>
        <v>Than-all Minimart-Golden Penny Semovita 1kg</v>
      </c>
      <c r="AG1326" t="str">
        <v>Lotage Minimarts-Good Mama Cleaning Detergent Floral 80g x 50</v>
      </c>
      <c r="AH1326">
        <f t="shared" si="54"/>
        <v>1</v>
      </c>
    </row>
    <row r="1327" spans="4:34">
      <c r="D1327" t="str">
        <v>Flour Mills of Nigeria-Golden Penny Spaghettini 500g x 20</v>
      </c>
      <c r="AD1327" t="str">
        <v>Louiz Mart</v>
      </c>
      <c r="AE1327" t="str">
        <v>Golden Penny Spaghetti 500g x 20</v>
      </c>
      <c r="AF1327" t="str">
        <f t="shared" si="53"/>
        <v>Louiz Mart-Golden Penny Spaghetti 500g x 20</v>
      </c>
      <c r="AG1327" t="str">
        <v>Lotage Minimarts-So Easy 80g x 51</v>
      </c>
      <c r="AH1327">
        <f t="shared" si="54"/>
        <v>1</v>
      </c>
    </row>
    <row r="1328" spans="4:34">
      <c r="D1328" t="str">
        <v>Flour Mills of Nigeria-Golden Penny Spaghetti 500g x 20</v>
      </c>
      <c r="AD1328" t="str">
        <v>Zeehmamas Super Store</v>
      </c>
      <c r="AE1328" t="str">
        <v>Golden Penny Semovita 5kg</v>
      </c>
      <c r="AF1328" t="str">
        <f t="shared" si="53"/>
        <v>Zeehmamas Super Store-Golden Penny Semovita 5kg</v>
      </c>
      <c r="AG1328" t="str">
        <v>Omolara Minimart-Good Mama Cleaning Detergent 170g x 26 Floral</v>
      </c>
      <c r="AH1328">
        <f t="shared" si="54"/>
        <v>2</v>
      </c>
    </row>
    <row r="1329" spans="4:34">
      <c r="D1329" t="str">
        <v>Flour Mills of Nigeria-Golden Penny Spaghetti 500g x 20</v>
      </c>
      <c r="AD1329" t="str">
        <v>Zeehmamas Super Store</v>
      </c>
      <c r="AE1329" t="str">
        <v>Golden Penny Spaghetti 500g x 20</v>
      </c>
      <c r="AF1329" t="str">
        <f t="shared" si="53"/>
        <v>Zeehmamas Super Store-Golden Penny Spaghetti 500g x 20</v>
      </c>
      <c r="AG1329" t="str">
        <v>Omolara Minimart-Good Mama Cleaning Detergent Floral 80g x 50</v>
      </c>
      <c r="AH1329">
        <f t="shared" si="54"/>
        <v>1</v>
      </c>
    </row>
    <row r="1330" spans="4:34">
      <c r="D1330" t="str">
        <v>Olam Group Nigeria-Tasty Tom Sachet 65g x 50</v>
      </c>
      <c r="AD1330" t="str">
        <v>Zeehmamas Super Store</v>
      </c>
      <c r="AE1330" t="str">
        <v>Tasty Tom Sachet 65g x 50</v>
      </c>
      <c r="AF1330" t="str">
        <f t="shared" si="53"/>
        <v>Zeehmamas Super Store-Tasty Tom Sachet 65g x 50</v>
      </c>
      <c r="AG1330" t="str">
        <v>Omolara Minimart-So Klin Ultra detergent 160g x 24</v>
      </c>
      <c r="AH1330">
        <f t="shared" si="54"/>
        <v>1</v>
      </c>
    </row>
    <row r="1331" spans="4:34">
      <c r="D1331" t="str">
        <v>Flour Mills of Nigeria-Golden Penny Spaghettini 500g x 20</v>
      </c>
      <c r="AD1331" t="str">
        <v>C B C Minimart</v>
      </c>
      <c r="AE1331" t="str">
        <v>Golden Penny Spaghetti 500g x 20</v>
      </c>
      <c r="AF1331" t="str">
        <f t="shared" si="53"/>
        <v>C B C Minimart-Golden Penny Spaghetti 500g x 20</v>
      </c>
      <c r="AG1331" t="str">
        <v>C B C Minimart-So Easy 80g x 51</v>
      </c>
      <c r="AH1331">
        <f t="shared" si="54"/>
        <v>1</v>
      </c>
    </row>
    <row r="1332" spans="4:34">
      <c r="D1332" t="str">
        <v>Olam Group Nigeria-Tasty Tom Sachet 65g x 50</v>
      </c>
      <c r="AD1332" t="str">
        <v>S.t.p Enterprise</v>
      </c>
      <c r="AE1332" t="str">
        <v>Golden Penny Spaghetti 500g x 20</v>
      </c>
      <c r="AF1332" t="str">
        <f t="shared" si="53"/>
        <v>S.t.p Enterprise-Golden Penny Spaghetti 500g x 20</v>
      </c>
      <c r="AG1332" t="str">
        <v>Sweet  Gift  Shop-Good Mama Cleaning Detergent 80g x 50 Lemon</v>
      </c>
      <c r="AH1332">
        <f t="shared" si="54"/>
        <v>1</v>
      </c>
    </row>
    <row r="1333" spans="4:34">
      <c r="D1333" t="str">
        <v>Flour Mills of Nigeria-Golden Penny Spaghetti 500g x 20</v>
      </c>
      <c r="AD1333" t="str">
        <v>Hajiya Minimart</v>
      </c>
      <c r="AE1333" t="str">
        <v>Golden Penny Spaghetti 500g x 20</v>
      </c>
      <c r="AF1333" t="str">
        <f t="shared" si="53"/>
        <v>Hajiya Minimart-Golden Penny Spaghetti 500g x 20</v>
      </c>
      <c r="AG1333" t="str">
        <v>Sweet  Gift  Shop-Good Mama Cleaning Detergent Floral 850g x 6</v>
      </c>
      <c r="AH1333">
        <f t="shared" si="54"/>
        <v>2</v>
      </c>
    </row>
    <row r="1334" spans="4:34">
      <c r="D1334" t="str">
        <v>Flour Mills of Nigeria-Golden Penny Spaghettini 500g x 20</v>
      </c>
      <c r="AD1334" t="str">
        <v>Hajiya Minimart</v>
      </c>
      <c r="AE1334" t="str">
        <v>Gino Herbs &amp; Spices Curry Powder Sachet 3.5g x 200</v>
      </c>
      <c r="AF1334" t="str">
        <f t="shared" si="53"/>
        <v>Hajiya Minimart-Gino Herbs &amp; Spices Curry Powder Sachet 3.5g x 200</v>
      </c>
      <c r="AG1334" t="str">
        <v>Ismaila Minimarts-Good Mama Cleaning Detergent 170g x 26 Floral</v>
      </c>
      <c r="AH1334">
        <f t="shared" si="54"/>
        <v>1</v>
      </c>
    </row>
    <row r="1335" spans="4:34">
      <c r="D1335" t="str">
        <v>Flour Mills of Nigeria-Golden Penny Semovita 2kg</v>
      </c>
      <c r="AD1335" t="str">
        <v>C B C Minimart</v>
      </c>
      <c r="AE1335" t="str">
        <v>Golden Penny Spaghetti 500g x 20</v>
      </c>
      <c r="AF1335" t="str">
        <f t="shared" si="53"/>
        <v>C B C Minimart-Golden Penny Spaghetti 500g x 20</v>
      </c>
      <c r="AG1335" t="str">
        <v>Kuchys Place 2-So Klin Ultra detergent 160g x 24</v>
      </c>
      <c r="AH1335">
        <f t="shared" si="54"/>
        <v>1</v>
      </c>
    </row>
    <row r="1336" spans="4:34">
      <c r="D1336" t="str">
        <v>Sosaco Nigeria Limited-Gino Herbs &amp; Spices Curry Powder Sachet 3.5g x 200</v>
      </c>
      <c r="AD1336" t="str">
        <v>Sis Glory</v>
      </c>
      <c r="AE1336" t="str">
        <v>Sonia Tomato Tin 400g x 24</v>
      </c>
      <c r="AF1336" t="str">
        <f t="shared" si="53"/>
        <v>Sis Glory-Sonia Tomato Tin 400g x 24</v>
      </c>
      <c r="AG1336" t="str">
        <v>Kuchys Place 2-So Klin Multi x 140g x 48</v>
      </c>
      <c r="AH1336">
        <f t="shared" si="54"/>
        <v>1</v>
      </c>
    </row>
    <row r="1337" spans="4:34">
      <c r="D1337" t="str">
        <v>Olam Group Nigeria-Tasty Tom Sachet 65g x 50</v>
      </c>
      <c r="AD1337" t="str">
        <v>Sis Glory</v>
      </c>
      <c r="AE1337" t="str">
        <v>Tasty Tom Sachet 65g x 50</v>
      </c>
      <c r="AF1337" t="str">
        <f t="shared" si="53"/>
        <v>Sis Glory-Tasty Tom Sachet 65g x 50</v>
      </c>
      <c r="AG1337" t="str">
        <v>Morfas Minimart-Good Mama Cleaning Detergent 170g x 26 Floral</v>
      </c>
      <c r="AH1337">
        <f t="shared" si="54"/>
        <v>4</v>
      </c>
    </row>
    <row r="1338" spans="4:34">
      <c r="D1338" t="str">
        <v>Flour Mills of Nigeria-Golden Penny Semovita 1kg</v>
      </c>
      <c r="AD1338" t="str">
        <v>Sis Glory</v>
      </c>
      <c r="AE1338" t="str">
        <v>Golden Penny Spaghetti 500g x 20</v>
      </c>
      <c r="AF1338" t="str">
        <f t="shared" si="53"/>
        <v>Sis Glory-Golden Penny Spaghetti 500g x 20</v>
      </c>
      <c r="AG1338" t="str">
        <v>Samson Super Store-Ariel Ankara &amp; Colour 800g x 8</v>
      </c>
      <c r="AH1338">
        <f t="shared" si="54"/>
        <v>1</v>
      </c>
    </row>
    <row r="1339" spans="4:34">
      <c r="D1339" t="str">
        <v>Flour Mills of Nigeria-Golden Penny Spaghetti 500g x 20</v>
      </c>
      <c r="AD1339" t="str">
        <v>Sis Glory</v>
      </c>
      <c r="AE1339" t="str">
        <v>Titus Sardines 125g x 50</v>
      </c>
      <c r="AF1339" t="str">
        <f t="shared" si="53"/>
        <v>Sis Glory-Titus Sardines 125g x 50</v>
      </c>
      <c r="AG1339" t="str">
        <v>Samson Super Store-WAW Multi Purpose Powder Detergent 180g x 26</v>
      </c>
      <c r="AH1339">
        <f t="shared" si="54"/>
        <v>1</v>
      </c>
    </row>
    <row r="1340" spans="4:34">
      <c r="D1340" t="str">
        <v>Flour Mills of Nigeria-Golden Penny Semovita 5kg</v>
      </c>
      <c r="AD1340" t="str">
        <v>Simeon Madam</v>
      </c>
      <c r="AE1340" t="str">
        <v>Indomie Indomitable Chicken 70g x 40</v>
      </c>
      <c r="AF1340" t="str">
        <f t="shared" si="53"/>
        <v>Simeon Madam-Indomie Indomitable Chicken 70g x 40</v>
      </c>
      <c r="AG1340" t="str">
        <v>Abusiedumare Minimart-WAW Multi Purpose Powder Detergent 90g x 48</v>
      </c>
      <c r="AH1340">
        <f t="shared" si="54"/>
        <v>1</v>
      </c>
    </row>
    <row r="1341" spans="4:34">
      <c r="D1341" t="str">
        <v>Flour Mills of Nigeria-Golden Penny Spaghetti 500g x 20</v>
      </c>
      <c r="AD1341" t="str">
        <v>Mama Dee's Minimarts</v>
      </c>
      <c r="AE1341" t="str">
        <v>Sonia Tomato Tin 400g x 24</v>
      </c>
      <c r="AF1341" t="str">
        <f t="shared" si="53"/>
        <v>Mama Dee's Minimarts-Sonia Tomato Tin 400g x 24</v>
      </c>
      <c r="AG1341" t="str">
        <v>Afam Nkechi-Good Mama Cleaning Detergent 170g x 26 Floral</v>
      </c>
      <c r="AH1341">
        <f t="shared" si="54"/>
        <v>1</v>
      </c>
    </row>
    <row r="1342" spans="4:34">
      <c r="D1342" t="str">
        <v>Olam Group Nigeria-Tasty Tom Sachet 65g x 50</v>
      </c>
      <c r="AD1342" t="str">
        <v>Gods own Minimarts</v>
      </c>
      <c r="AE1342" t="str">
        <v>Indomie Indomitable Chicken 70g x 40</v>
      </c>
      <c r="AF1342" t="str">
        <f t="shared" si="53"/>
        <v>Gods own Minimarts-Indomie Indomitable Chicken 70g x 40</v>
      </c>
      <c r="AG1342" t="str">
        <v>Afam Nkechi-Good Mama Cleaning Detergent 80g x 50 Lemon</v>
      </c>
      <c r="AH1342">
        <f t="shared" si="54"/>
        <v>1</v>
      </c>
    </row>
    <row r="1343" spans="4:34">
      <c r="D1343" t="str">
        <v>Flour Mills of Nigeria-Golden Penny Spaghetti 500g x 20</v>
      </c>
      <c r="AD1343" t="str">
        <v>Gods own Minimarts</v>
      </c>
      <c r="AE1343" t="str">
        <v>Golden Penny Spaghetti 500g x 20</v>
      </c>
      <c r="AF1343" t="str">
        <f t="shared" si="53"/>
        <v>Gods own Minimarts-Golden Penny Spaghetti 500g x 20</v>
      </c>
      <c r="AG1343" t="str">
        <v>Afam Nkechi-So Easy 170g x 26</v>
      </c>
      <c r="AH1343">
        <f t="shared" si="54"/>
        <v>1</v>
      </c>
    </row>
    <row r="1344" spans="4:34">
      <c r="D1344" t="str">
        <v>Flour Mills of Nigeria-Golden Penny Spaghetti 500g x 20</v>
      </c>
      <c r="AD1344" t="str">
        <v>Free Man Minimarts</v>
      </c>
      <c r="AE1344" t="str">
        <v>Golden Penny Spaghetti 500g x 20</v>
      </c>
      <c r="AF1344" t="str">
        <f t="shared" si="53"/>
        <v>Free Man Minimarts-Golden Penny Spaghetti 500g x 20</v>
      </c>
      <c r="AG1344" t="str">
        <v>Afam Nkechi-So Easy 80g x 51</v>
      </c>
      <c r="AH1344">
        <f t="shared" si="54"/>
        <v>1</v>
      </c>
    </row>
    <row r="1345" spans="4:34">
      <c r="D1345" t="str">
        <v>Flour Mills of Nigeria-Golden Penny Spaghetti 500g x 20</v>
      </c>
      <c r="AD1345" t="str">
        <v>Mavelouse Minimart</v>
      </c>
      <c r="AE1345" t="str">
        <v>Tasty Tom Sachet 65g x 50</v>
      </c>
      <c r="AF1345" t="str">
        <f t="shared" si="53"/>
        <v>Mavelouse Minimart-Tasty Tom Sachet 65g x 50</v>
      </c>
      <c r="AG1345" t="str">
        <v>Nk Minimarts-Ariel Ankara &amp; Colour 800g x 8</v>
      </c>
      <c r="AH1345">
        <f t="shared" si="54"/>
        <v>2</v>
      </c>
    </row>
    <row r="1346" spans="4:34">
      <c r="D1346" t="str">
        <v>Sosaco Nigeria Limited-Gino Herbs &amp; Spices Curry Powder Sachet 3.5g x 200</v>
      </c>
      <c r="AD1346" t="str">
        <v>Mavelouse Minimart</v>
      </c>
      <c r="AE1346" t="str">
        <v>Vitali Tomato Paste 70g x 50</v>
      </c>
      <c r="AF1346" t="str">
        <f t="shared" si="53"/>
        <v>Mavelouse Minimart-Vitali Tomato Paste 70g x 50</v>
      </c>
      <c r="AG1346" t="str">
        <v>Nk Minimarts-Ariel Hs 2Kg x 4</v>
      </c>
      <c r="AH1346">
        <f t="shared" si="54"/>
        <v>1</v>
      </c>
    </row>
    <row r="1347" spans="4:34">
      <c r="D1347" t="str">
        <v>Flour Mills of Nigeria-Golden Penny Spaghetti 500g x 20</v>
      </c>
      <c r="AD1347" t="str">
        <v>Him Minimarts</v>
      </c>
      <c r="AE1347" t="str">
        <v>Golden Penny Semovita 10kg</v>
      </c>
      <c r="AF1347" t="str">
        <f t="shared" si="53"/>
        <v>Him Minimarts-Golden Penny Semovita 10kg</v>
      </c>
      <c r="AG1347" t="str">
        <v>Nk Minimarts-Sunlight Destiny Powder Yellow 72x80g</v>
      </c>
      <c r="AH1347">
        <f t="shared" si="54"/>
        <v>1</v>
      </c>
    </row>
    <row r="1348" spans="4:34">
      <c r="D1348" t="str">
        <v>Sonia Foods Industries Ltd.-Sonia Tomato Tin 400g x 24</v>
      </c>
      <c r="AD1348" t="str">
        <v>Labort Minimarts</v>
      </c>
      <c r="AE1348" t="str">
        <v>Golden Penny Spaghetti 500g x 20</v>
      </c>
      <c r="AF1348" t="str">
        <f t="shared" si="53"/>
        <v>Labort Minimarts-Golden Penny Spaghetti 500g x 20</v>
      </c>
      <c r="AG1348" t="str">
        <v>Nk Minimarts-Nittol Antibacterial Powder Detergent 90g x 48</v>
      </c>
      <c r="AH1348">
        <f t="shared" si="54"/>
        <v>1</v>
      </c>
    </row>
    <row r="1349" spans="4:34">
      <c r="D1349" t="str">
        <v>Olam Group Nigeria-Tasty Tom Sachet 65g x 50</v>
      </c>
      <c r="AD1349" t="str">
        <v>Labort Minimarts</v>
      </c>
      <c r="AE1349" t="str">
        <v>Golden Penny Semovita 1kg</v>
      </c>
      <c r="AF1349" t="str">
        <f t="shared" si="53"/>
        <v>Labort Minimarts-Golden Penny Semovita 1kg</v>
      </c>
      <c r="AG1349" t="str">
        <v>Nk Minimarts-Nittol Antibacterial Powder Detergent 180g x 26</v>
      </c>
      <c r="AH1349">
        <f t="shared" si="54"/>
        <v>1</v>
      </c>
    </row>
    <row r="1350" spans="4:34">
      <c r="D1350" t="str">
        <v>Flour Mills of Nigeria-Golden Penny Spaghetti 500g x 20</v>
      </c>
      <c r="AD1350" t="str">
        <v>Labort Minimarts</v>
      </c>
      <c r="AE1350" t="str">
        <v>Golden Penny Semovita 5kg</v>
      </c>
      <c r="AF1350" t="str">
        <f t="shared" si="53"/>
        <v>Labort Minimarts-Golden Penny Semovita 5kg</v>
      </c>
      <c r="AG1350" t="str">
        <v>Grandy Minimarts-Good Mama Cleaning Detergent 170g x 26 Floral</v>
      </c>
      <c r="AH1350">
        <f t="shared" si="54"/>
        <v>1</v>
      </c>
    </row>
    <row r="1351" spans="4:34">
      <c r="D1351" t="str">
        <v>Unimer S.A-Titus Sardines 125g x 50</v>
      </c>
      <c r="AD1351" t="str">
        <v>smine me Minimart</v>
      </c>
      <c r="AE1351" t="str">
        <v>GINO Max Chicken 40x25 PRM +2x5g (SAC) NG</v>
      </c>
      <c r="AF1351" t="str">
        <f t="shared" ref="AF1351:AF1414" si="55">AD1351 &amp; "-" &amp; AE1351</f>
        <v>smine me Minimart-GINO Max Chicken 40x25 PRM +2x5g (SAC) NG</v>
      </c>
      <c r="AG1351" t="str">
        <v>Grandy Minimarts-So Easy 900g</v>
      </c>
      <c r="AH1351">
        <f t="shared" ref="AH1351:AH1414" si="56">COUNTIF($AF$6:$AF$2051,AG1351)</f>
        <v>1</v>
      </c>
    </row>
    <row r="1352" spans="4:34">
      <c r="D1352" t="str">
        <v>DUFIL Prima foods Plc-Indomie Indomitable Chicken 70g x 40</v>
      </c>
      <c r="AD1352" t="str">
        <v>smine me Minimart</v>
      </c>
      <c r="AE1352" t="str">
        <v>Golden Penny Semovita 5kg</v>
      </c>
      <c r="AF1352" t="str">
        <f t="shared" si="55"/>
        <v>smine me Minimart-Golden Penny Semovita 5kg</v>
      </c>
      <c r="AG1352" t="str">
        <v>Francisco-Good Mama Cleaning Detergent 170g x 26 Floral</v>
      </c>
      <c r="AH1352">
        <f t="shared" si="56"/>
        <v>1</v>
      </c>
    </row>
    <row r="1353" spans="4:34">
      <c r="D1353" t="str">
        <v>Sonia Foods Industries Ltd.-Sonia Tomato Tin 400g x 24</v>
      </c>
      <c r="AD1353" t="str">
        <v>smine me Minimart</v>
      </c>
      <c r="AE1353" t="str">
        <v>Tasty Tom Sachet 65g x 50</v>
      </c>
      <c r="AF1353" t="str">
        <f t="shared" si="55"/>
        <v>smine me Minimart-Tasty Tom Sachet 65g x 50</v>
      </c>
      <c r="AG1353" t="str">
        <v>Francisco-So Easy 170g x 26</v>
      </c>
      <c r="AH1353">
        <f t="shared" si="56"/>
        <v>1</v>
      </c>
    </row>
    <row r="1354" spans="4:34">
      <c r="D1354" t="str">
        <v>DUFIL Prima foods Plc-Indomie Indomitable Chicken 70g x 40</v>
      </c>
      <c r="AD1354" t="str">
        <v>smine me Minimart</v>
      </c>
      <c r="AE1354" t="str">
        <v>Sonia Tomato Paste Mix Sachet 65g x 50</v>
      </c>
      <c r="AF1354" t="str">
        <f t="shared" si="55"/>
        <v>smine me Minimart-Sonia Tomato Paste Mix Sachet 65g x 50</v>
      </c>
      <c r="AG1354" t="str">
        <v>Rafat Minimart-WAW Multi Purpose Powder Detergent 180g x 26</v>
      </c>
      <c r="AH1354">
        <f t="shared" si="56"/>
        <v>1</v>
      </c>
    </row>
    <row r="1355" spans="4:34">
      <c r="D1355" t="str">
        <v>Flour Mills of Nigeria-Golden Penny Spaghetti 500g x 20</v>
      </c>
      <c r="AD1355" t="str">
        <v>smine me Minimart</v>
      </c>
      <c r="AE1355" t="str">
        <v>Indomie Indomitable Chicken 70g x 40</v>
      </c>
      <c r="AF1355" t="str">
        <f t="shared" si="55"/>
        <v>smine me Minimart-Indomie Indomitable Chicken 70g x 40</v>
      </c>
      <c r="AG1355" t="str">
        <v>Rafat Minimart-WAW Multi Purpose Powder Detergent 90g x 48</v>
      </c>
      <c r="AH1355">
        <f t="shared" si="56"/>
        <v>1</v>
      </c>
    </row>
    <row r="1356" spans="4:34">
      <c r="D1356" t="str">
        <v>Flour Mills of Nigeria-Golden Penny Spaghetti 500g x 20</v>
      </c>
      <c r="AD1356" t="str">
        <v>Mz Good Rich Supermarket</v>
      </c>
      <c r="AE1356" t="str">
        <v>Power Vegetable Oil 2.6Ltrs x 8</v>
      </c>
      <c r="AF1356" t="str">
        <f t="shared" si="55"/>
        <v>Mz Good Rich Supermarket-Power Vegetable Oil 2.6Ltrs x 8</v>
      </c>
      <c r="AG1356" t="str">
        <v>De Young Minimarts-Nittol Antibacterial Powder Detergent 180g x 26</v>
      </c>
      <c r="AH1356">
        <f t="shared" si="56"/>
        <v>1</v>
      </c>
    </row>
    <row r="1357" spans="4:34">
      <c r="D1357" t="str">
        <v>Olam Group Nigeria-Tasty Tom Sachet 65g x 50</v>
      </c>
      <c r="AD1357" t="str">
        <v>Madam Joshua Minimart</v>
      </c>
      <c r="AE1357" t="str">
        <v>Maggi Naija Pot 4g x 24 x 40</v>
      </c>
      <c r="AF1357" t="str">
        <f t="shared" si="55"/>
        <v>Madam Joshua Minimart-Maggi Naija Pot 4g x 24 x 40</v>
      </c>
      <c r="AG1357" t="str">
        <v>De Young Minimarts-Nittol Antibacterial Powder Detergent 90g x 48</v>
      </c>
      <c r="AH1357">
        <f t="shared" si="56"/>
        <v>1</v>
      </c>
    </row>
    <row r="1358" spans="4:34">
      <c r="D1358" t="str">
        <v>vital-Vitali Tomato Paste 70g x 50</v>
      </c>
      <c r="AD1358" t="str">
        <v>Alhaja</v>
      </c>
      <c r="AE1358" t="str">
        <v>Titus Sardines 125g x 50</v>
      </c>
      <c r="AF1358" t="str">
        <f t="shared" si="55"/>
        <v>Alhaja-Titus Sardines 125g x 50</v>
      </c>
      <c r="AG1358" t="str">
        <v>De Young Minimarts-WAW Multi Purpose Powder Detergent 90g x 48</v>
      </c>
      <c r="AH1358">
        <f t="shared" si="56"/>
        <v>1</v>
      </c>
    </row>
    <row r="1359" spans="4:34">
      <c r="D1359" t="str">
        <v>Flour Mills of Nigeria-Golden Penny Semovita 10kg</v>
      </c>
      <c r="AD1359" t="str">
        <v>experts Super Store</v>
      </c>
      <c r="AE1359" t="str">
        <v>Indomie Indomitable Chicken 70g x 40</v>
      </c>
      <c r="AF1359" t="str">
        <f t="shared" si="55"/>
        <v>experts Super Store-Indomie Indomitable Chicken 70g x 40</v>
      </c>
      <c r="AG1359" t="str">
        <v>De Young Minimarts-WAW Multi Purpose Powder Detergent 180g x 26</v>
      </c>
      <c r="AH1359">
        <f t="shared" si="56"/>
        <v>1</v>
      </c>
    </row>
    <row r="1360" spans="4:34">
      <c r="D1360" t="str">
        <v>Flour Mills of Nigeria-Golden Penny Spaghetti 500g x 20</v>
      </c>
      <c r="AD1360" t="str">
        <v>experts Super Store</v>
      </c>
      <c r="AE1360" t="str">
        <v>Golden Penny Semovita 1kg</v>
      </c>
      <c r="AF1360" t="str">
        <f t="shared" si="55"/>
        <v>experts Super Store-Golden Penny Semovita 1kg</v>
      </c>
      <c r="AG1360" t="str">
        <v>De Young Minimarts-Two free rolls of WAW 170g Color</v>
      </c>
      <c r="AH1360">
        <f t="shared" si="56"/>
        <v>1</v>
      </c>
    </row>
    <row r="1361" spans="4:34">
      <c r="D1361" t="str">
        <v>Flour Mills of Nigeria-Golden Penny Semovita 1kg</v>
      </c>
      <c r="AD1361" t="str">
        <v>Sariki Minimart</v>
      </c>
      <c r="AE1361" t="str">
        <v>Golden Penny Spaghetti 500g x 20</v>
      </c>
      <c r="AF1361" t="str">
        <f t="shared" si="55"/>
        <v>Sariki Minimart-Golden Penny Spaghetti 500g x 20</v>
      </c>
      <c r="AG1361" t="str">
        <v>De Young Minimarts-Good Mama Cleaning Detergent 170g x 26 Floral</v>
      </c>
      <c r="AH1361">
        <f t="shared" si="56"/>
        <v>1</v>
      </c>
    </row>
    <row r="1362" spans="4:34">
      <c r="D1362" t="str">
        <v>Flour Mills of Nigeria-Golden Penny Semovita 5kg</v>
      </c>
      <c r="AD1362" t="str">
        <v>Opashola Minimarts</v>
      </c>
      <c r="AE1362" t="str">
        <v>Tasty Tom Sachet 65g x 50</v>
      </c>
      <c r="AF1362" t="str">
        <f t="shared" si="55"/>
        <v>Opashola Minimarts-Tasty Tom Sachet 65g x 50</v>
      </c>
      <c r="AG1362" t="str">
        <v>De Young Minimarts-Good Mama Cleaning Detergent Floral 80g x 50</v>
      </c>
      <c r="AH1362">
        <f t="shared" si="56"/>
        <v>1</v>
      </c>
    </row>
    <row r="1363" spans="4:34">
      <c r="D1363" t="str">
        <v>Sosaco Nigeria Limited-GINO Max Chicken 40x25 PRM +2x5g (SAC) NG</v>
      </c>
      <c r="AD1363" t="str">
        <v>Madam Claire</v>
      </c>
      <c r="AE1363" t="str">
        <v>Titus Sardines 125g x 50</v>
      </c>
      <c r="AF1363" t="str">
        <f t="shared" si="55"/>
        <v>Madam Claire-Titus Sardines 125g x 50</v>
      </c>
      <c r="AG1363" t="str">
        <v>AbolOla Minimarts-Canoe Extra Care Laundry Bar Pure 230Gx24 (Brown)</v>
      </c>
      <c r="AH1363">
        <f t="shared" si="56"/>
        <v>1</v>
      </c>
    </row>
    <row r="1364" spans="4:34">
      <c r="D1364" t="str">
        <v>Flour Mills of Nigeria-Golden Penny Semovita 5kg</v>
      </c>
      <c r="AD1364" t="str">
        <v>K &amp; P Provision Minimarts</v>
      </c>
      <c r="AE1364" t="str">
        <v>Golden Penny Spaghetti 500g x 20</v>
      </c>
      <c r="AF1364" t="str">
        <f t="shared" si="55"/>
        <v>K &amp; P Provision Minimarts-Golden Penny Spaghetti 500g x 20</v>
      </c>
      <c r="AG1364" t="str">
        <v>AbolOla Minimarts-Good Mama Cleaning Detergent Floral 850g x 6</v>
      </c>
      <c r="AH1364">
        <f t="shared" si="56"/>
        <v>1</v>
      </c>
    </row>
    <row r="1365" spans="4:34">
      <c r="D1365" t="str">
        <v>Olam Group Nigeria-Tasty Tom Sachet 65g x 50</v>
      </c>
      <c r="AD1365" t="str">
        <v>Mavelouse Minimart</v>
      </c>
      <c r="AE1365" t="str">
        <v>Golden Penny Semovita 1kg</v>
      </c>
      <c r="AF1365" t="str">
        <f t="shared" si="55"/>
        <v>Mavelouse Minimart-Golden Penny Semovita 1kg</v>
      </c>
      <c r="AG1365" t="str">
        <v>Fortune Supermarket-Nittol Antibacterial Powder Detergent 180g x 26</v>
      </c>
      <c r="AH1365">
        <f t="shared" si="56"/>
        <v>1</v>
      </c>
    </row>
    <row r="1366" spans="4:34">
      <c r="D1366" t="str">
        <v>Sonia Foods Industries Ltd.-Sonia Tomato Paste Mix Sachet 65g x 50</v>
      </c>
      <c r="AD1366" t="str">
        <v>Mavelouse Minimart</v>
      </c>
      <c r="AE1366" t="str">
        <v>Tasty Tom Sachet 65g x 50</v>
      </c>
      <c r="AF1366" t="str">
        <f t="shared" si="55"/>
        <v>Mavelouse Minimart-Tasty Tom Sachet 65g x 50</v>
      </c>
      <c r="AG1366" t="str">
        <v>Fortune Supermarket-Nittol Antibacterial Powder Detergent 800g x 7</v>
      </c>
      <c r="AH1366">
        <f t="shared" si="56"/>
        <v>1</v>
      </c>
    </row>
    <row r="1367" spans="4:34">
      <c r="D1367" t="str">
        <v>DUFIL Prima foods Plc-Indomie Indomitable Chicken 70g x 40</v>
      </c>
      <c r="AD1367" t="str">
        <v>Bukky Minimarts</v>
      </c>
      <c r="AE1367" t="str">
        <v>Golden Penny Semovita 10kg</v>
      </c>
      <c r="AF1367" t="str">
        <f t="shared" si="55"/>
        <v>Bukky Minimarts-Golden Penny Semovita 10kg</v>
      </c>
      <c r="AG1367" t="str">
        <v>Fortune Supermarket-WAW Multi Purpose Powder Detergent 90g x 48</v>
      </c>
      <c r="AH1367">
        <f t="shared" si="56"/>
        <v>1</v>
      </c>
    </row>
    <row r="1368" spans="4:34">
      <c r="D1368" t="str">
        <v>DUFIL Prima foods Plc-Power Vegetable Oil 2.6Ltrs x 8</v>
      </c>
      <c r="AD1368" t="str">
        <v>Metro Minimart</v>
      </c>
      <c r="AE1368" t="str">
        <v>Golden Penny Spaghetti 500g x 20</v>
      </c>
      <c r="AF1368" t="str">
        <f t="shared" si="55"/>
        <v>Metro Minimart-Golden Penny Spaghetti 500g x 20</v>
      </c>
      <c r="AG1368" t="str">
        <v>Fortune Supermarket-WAW Multi Purpose Powder Detergent 180g x 26</v>
      </c>
      <c r="AH1368">
        <f t="shared" si="56"/>
        <v>1</v>
      </c>
    </row>
    <row r="1369" spans="4:34">
      <c r="D1369" t="str">
        <v>Nestle Nigeria Plc-Maggi Naija Pot 4g x 24 x 40</v>
      </c>
      <c r="AD1369" t="str">
        <v>God Grace Minimart</v>
      </c>
      <c r="AE1369" t="str">
        <v>Golden Penny Semovita 10kg</v>
      </c>
      <c r="AF1369" t="str">
        <f t="shared" si="55"/>
        <v>God Grace Minimart-Golden Penny Semovita 10kg</v>
      </c>
      <c r="AG1369" t="str">
        <v>Fortune Supermarket-Two free rolls of WAW 170g Color</v>
      </c>
      <c r="AH1369">
        <f t="shared" si="56"/>
        <v>1</v>
      </c>
    </row>
    <row r="1370" spans="4:34">
      <c r="D1370" t="str">
        <v>Unimer S.A-Titus Sardines 125g x 50</v>
      </c>
      <c r="AD1370" t="str">
        <v>God Grace Minimart</v>
      </c>
      <c r="AE1370" t="str">
        <v>Golden Penny Semovita 500g x 20</v>
      </c>
      <c r="AF1370" t="str">
        <f t="shared" si="55"/>
        <v>God Grace Minimart-Golden Penny Semovita 500g x 20</v>
      </c>
      <c r="AG1370" t="str">
        <v>Ecoben Minimart-Ariel Detergent 75g x 72</v>
      </c>
      <c r="AH1370">
        <f t="shared" si="56"/>
        <v>1</v>
      </c>
    </row>
    <row r="1371" spans="4:34">
      <c r="D1371" t="str">
        <v>DUFIL Prima foods Plc-Indomie Indomitable Chicken 70g x 40</v>
      </c>
      <c r="AD1371" t="str">
        <v>Kane Parker 2</v>
      </c>
      <c r="AE1371" t="str">
        <v>Golden Penny Semovita 10kg</v>
      </c>
      <c r="AF1371" t="str">
        <f t="shared" si="55"/>
        <v>Kane Parker 2-Golden Penny Semovita 10kg</v>
      </c>
      <c r="AG1371" t="str">
        <v>Ecoben Minimart-Ariel Original 170g x 24</v>
      </c>
      <c r="AH1371">
        <f t="shared" si="56"/>
        <v>1</v>
      </c>
    </row>
    <row r="1372" spans="4:34">
      <c r="D1372" t="str">
        <v>Flour Mills of Nigeria-Golden Penny Semovita 1kg</v>
      </c>
      <c r="AD1372" t="str">
        <v>Kane Parker 2</v>
      </c>
      <c r="AE1372" t="str">
        <v>Indomie Indomitable Chicken 70g x 40</v>
      </c>
      <c r="AF1372" t="str">
        <f t="shared" si="55"/>
        <v>Kane Parker 2-Indomie Indomitable Chicken 70g x 40</v>
      </c>
      <c r="AG1372" t="str">
        <v>Ecoben Minimart-Canoe Extra Care Laundry Bar Pure 230Gx24 (Brown)</v>
      </c>
      <c r="AH1372">
        <f t="shared" si="56"/>
        <v>1</v>
      </c>
    </row>
    <row r="1373" spans="4:34">
      <c r="D1373" t="str">
        <v>Flour Mills of Nigeria-Golden Penny Spaghetti 500g x 20</v>
      </c>
      <c r="AD1373" t="str">
        <v>Kane Parker 2</v>
      </c>
      <c r="AE1373" t="str">
        <v>Power Vegetable Oil 2.6Ltrs x 8</v>
      </c>
      <c r="AF1373" t="str">
        <f t="shared" si="55"/>
        <v>Kane Parker 2-Power Vegetable Oil 2.6Ltrs x 8</v>
      </c>
      <c r="AG1373" t="str">
        <v>Heritage Steve Super Minimarts-Good Mama Cleaning Detergent 170g x 26 Floral</v>
      </c>
      <c r="AH1373">
        <f t="shared" si="56"/>
        <v>1</v>
      </c>
    </row>
    <row r="1374" spans="4:34">
      <c r="D1374" t="str">
        <v>Olam Group Nigeria-Tasty Tom Sachet 65g x 50</v>
      </c>
      <c r="AD1374" t="str">
        <v>Kane Parker 2</v>
      </c>
      <c r="AE1374" t="str">
        <v>Golden Penny Spaghetti 500g x 20</v>
      </c>
      <c r="AF1374" t="str">
        <f t="shared" si="55"/>
        <v>Kane Parker 2-Golden Penny Spaghetti 500g x 20</v>
      </c>
      <c r="AG1374" t="str">
        <v>Heritage Steve Super Minimarts-Good Mama Cleaning Detergent Floral 850g x 6</v>
      </c>
      <c r="AH1374">
        <f t="shared" si="56"/>
        <v>1</v>
      </c>
    </row>
    <row r="1375" spans="4:34">
      <c r="D1375" t="str">
        <v>Unimer S.A-Titus Sardines 125g x 50</v>
      </c>
      <c r="AD1375" t="str">
        <v>Ekeson Minimart</v>
      </c>
      <c r="AE1375" t="str">
        <v>Golden Penny Spaghetti 500g x 20</v>
      </c>
      <c r="AF1375" t="str">
        <f t="shared" si="55"/>
        <v>Ekeson Minimart-Golden Penny Spaghetti 500g x 20</v>
      </c>
      <c r="AG1375" t="str">
        <v>Heritage Steve Super Minimarts-Supreme Tasty Chicken Instant Noodles 70g</v>
      </c>
      <c r="AH1375">
        <f t="shared" si="56"/>
        <v>1</v>
      </c>
    </row>
    <row r="1376" spans="4:34">
      <c r="D1376" t="str">
        <v>Flour Mills of Nigeria-Golden Penny Spaghetti 500g x 20</v>
      </c>
      <c r="AD1376" t="str">
        <v>Ekeson Minimart</v>
      </c>
      <c r="AE1376" t="str">
        <v>Tasty Tom Sachet 65g x 50</v>
      </c>
      <c r="AF1376" t="str">
        <f t="shared" si="55"/>
        <v>Ekeson Minimart-Tasty Tom Sachet 65g x 50</v>
      </c>
      <c r="AG1376" t="str">
        <v>Heritage Steve Super Minimarts-Canoe Extra Care Laundry Bar Pure 230Gx24 (Brown)</v>
      </c>
      <c r="AH1376">
        <f t="shared" si="56"/>
        <v>1</v>
      </c>
    </row>
    <row r="1377" spans="4:34">
      <c r="D1377" t="str">
        <v>Flour Mills of Nigeria-Golden Penny Semovita 1kg</v>
      </c>
      <c r="AD1377" t="str">
        <v>Ekeson Minimart</v>
      </c>
      <c r="AE1377" t="str">
        <v>Sonia Tomato Tin 400g x 24</v>
      </c>
      <c r="AF1377" t="str">
        <f t="shared" si="55"/>
        <v>Ekeson Minimart-Sonia Tomato Tin 400g x 24</v>
      </c>
      <c r="AG1377" t="str">
        <v>Simple N sweet foods-Ariel Ankara &amp; Colour 800g x 8</v>
      </c>
      <c r="AH1377">
        <f t="shared" si="56"/>
        <v>1</v>
      </c>
    </row>
    <row r="1378" spans="4:34">
      <c r="D1378" t="str">
        <v>Olam Group Nigeria-Tasty Tom Sachet 65g x 50</v>
      </c>
      <c r="AD1378" t="str">
        <v>Ekeson Minimart</v>
      </c>
      <c r="AE1378" t="str">
        <v>Indomie Indomitable Chicken 70g x 40</v>
      </c>
      <c r="AF1378" t="str">
        <f t="shared" si="55"/>
        <v>Ekeson Minimart-Indomie Indomitable Chicken 70g x 40</v>
      </c>
      <c r="AG1378" t="str">
        <v>Simple N sweet foods-Ariel Hs 2Kg x 4</v>
      </c>
      <c r="AH1378">
        <f t="shared" si="56"/>
        <v>1</v>
      </c>
    </row>
    <row r="1379" spans="4:34">
      <c r="D1379" t="str">
        <v>Flour Mills of Nigeria-Golden Penny Semovita 10kg</v>
      </c>
      <c r="AD1379" t="str">
        <v>Nk Minimarts</v>
      </c>
      <c r="AE1379" t="str">
        <v>Sonia Tomato Tin 400g x 24</v>
      </c>
      <c r="AF1379" t="str">
        <f t="shared" si="55"/>
        <v>Nk Minimarts-Sonia Tomato Tin 400g x 24</v>
      </c>
      <c r="AG1379" t="str">
        <v>Simple N sweet foods-Canoe Extra Care Laundry Bar Pure 230Gx24 (Brown)</v>
      </c>
      <c r="AH1379">
        <f t="shared" si="56"/>
        <v>1</v>
      </c>
    </row>
    <row r="1380" spans="4:34">
      <c r="D1380" t="str">
        <v>Flour Mills of Nigeria-Golden Penny Spaghetti 500g x 20</v>
      </c>
      <c r="AD1380" t="str">
        <v>Nk Minimarts</v>
      </c>
      <c r="AE1380" t="str">
        <v>Sonia Tomato Paste Mix Sachet 65g x 50</v>
      </c>
      <c r="AF1380" t="str">
        <f t="shared" si="55"/>
        <v>Nk Minimarts-Sonia Tomato Paste Mix Sachet 65g x 50</v>
      </c>
      <c r="AG1380" t="str">
        <v>Simple N sweet foods-Radiant Detergent Powder (200g+20g) x 24</v>
      </c>
      <c r="AH1380">
        <f t="shared" si="56"/>
        <v>1</v>
      </c>
    </row>
    <row r="1381" spans="4:34">
      <c r="D1381" t="str">
        <v>Flour Mills of Nigeria-Golden Penny Semovita 10kg</v>
      </c>
      <c r="AD1381" t="str">
        <v>Gods  prosper</v>
      </c>
      <c r="AE1381" t="str">
        <v>Golden Penny Spaghetti 500g x 20</v>
      </c>
      <c r="AF1381" t="str">
        <f t="shared" si="55"/>
        <v>Gods  prosper-Golden Penny Spaghetti 500g x 20</v>
      </c>
      <c r="AG1381" t="str">
        <v>Simple N sweet foods-Radiant Detergent Powder 800g x 6</v>
      </c>
      <c r="AH1381">
        <f t="shared" si="56"/>
        <v>1</v>
      </c>
    </row>
    <row r="1382" spans="4:34">
      <c r="D1382" t="str">
        <v>Flour Mills of Nigeria-Golden Penny Semovita 500g x 20</v>
      </c>
      <c r="AD1382" t="str">
        <v>Gods  prosper</v>
      </c>
      <c r="AE1382" t="str">
        <v>Golden Penny Semovita 2kg</v>
      </c>
      <c r="AF1382" t="str">
        <f t="shared" si="55"/>
        <v>Gods  prosper-Golden Penny Semovita 2kg</v>
      </c>
      <c r="AG1382" t="str">
        <v>Simple N sweet foods-Radiant Detergent Powder (90g+10g) x 48</v>
      </c>
      <c r="AH1382">
        <f t="shared" si="56"/>
        <v>1</v>
      </c>
    </row>
    <row r="1383" spans="4:34">
      <c r="D1383" t="str">
        <v>Flour Mills of Nigeria-Golden Penny Semovita 10kg</v>
      </c>
      <c r="AD1383" t="str">
        <v>Madam Precious Minimart</v>
      </c>
      <c r="AE1383" t="str">
        <v>Golden Penny Semovita 5kg</v>
      </c>
      <c r="AF1383" t="str">
        <f t="shared" si="55"/>
        <v>Madam Precious Minimart-Golden Penny Semovita 5kg</v>
      </c>
      <c r="AG1383" t="str">
        <v>Simple N sweet foods-Good Mama Cleaning Detergent Lemon 170g x 26</v>
      </c>
      <c r="AH1383">
        <f t="shared" si="56"/>
        <v>1</v>
      </c>
    </row>
    <row r="1384" spans="4:34">
      <c r="D1384" t="str">
        <v>DUFIL Prima foods Plc-Indomie Indomitable Chicken 70g x 40</v>
      </c>
      <c r="AD1384" t="str">
        <v>Grandy Minimarts</v>
      </c>
      <c r="AE1384" t="str">
        <v>Golden Penny Semovita 10kg</v>
      </c>
      <c r="AF1384" t="str">
        <f t="shared" si="55"/>
        <v>Grandy Minimarts-Golden Penny Semovita 10kg</v>
      </c>
      <c r="AG1384" t="str">
        <v>Simple N sweet foods-Good Mama Cleaning Detergent Floral 80g x 50</v>
      </c>
      <c r="AH1384">
        <f t="shared" si="56"/>
        <v>1</v>
      </c>
    </row>
    <row r="1385" spans="4:34">
      <c r="D1385" t="str">
        <v>DUFIL Prima foods Plc-Power Vegetable Oil 2.6Ltrs x 8</v>
      </c>
      <c r="AD1385" t="str">
        <v>Grandy Minimarts</v>
      </c>
      <c r="AE1385" t="str">
        <v>Golden Penny Semovita 1kg</v>
      </c>
      <c r="AF1385" t="str">
        <f t="shared" si="55"/>
        <v>Grandy Minimarts-Golden Penny Semovita 1kg</v>
      </c>
      <c r="AG1385" t="str">
        <v>Simple N sweet foods-Good Mama Cleaning Detergent Floral 850g x 6</v>
      </c>
      <c r="AH1385">
        <f t="shared" si="56"/>
        <v>1</v>
      </c>
    </row>
    <row r="1386" spans="4:34">
      <c r="D1386" t="str">
        <v>Flour Mills of Nigeria-Golden Penny Spaghetti 500g x 20</v>
      </c>
      <c r="AD1386" t="str">
        <v>Grandy Minimarts</v>
      </c>
      <c r="AE1386" t="str">
        <v>Golden Penny Semovita 5kg</v>
      </c>
      <c r="AF1386" t="str">
        <f t="shared" si="55"/>
        <v>Grandy Minimarts-Golden Penny Semovita 5kg</v>
      </c>
      <c r="AG1386" t="str">
        <v>Simple N sweet foods-So Klin Detergent 500g x 12</v>
      </c>
      <c r="AH1386">
        <f t="shared" si="56"/>
        <v>1</v>
      </c>
    </row>
    <row r="1387" spans="4:34">
      <c r="D1387" t="str">
        <v>Flour Mills of Nigeria-Golden Penny Spaghetti 500g x 20</v>
      </c>
      <c r="AD1387" t="str">
        <v>gbemisola Minimart</v>
      </c>
      <c r="AE1387" t="str">
        <v>Golden Penny Semovita 2kg</v>
      </c>
      <c r="AF1387" t="str">
        <f t="shared" si="55"/>
        <v>gbemisola Minimart-Golden Penny Semovita 2kg</v>
      </c>
      <c r="AG1387" t="str">
        <v>Simple N sweet foods-So Klin Concentrated Detergent 935g x 6</v>
      </c>
      <c r="AH1387">
        <f t="shared" si="56"/>
        <v>1</v>
      </c>
    </row>
    <row r="1388" spans="4:34">
      <c r="D1388" t="str">
        <v>Olam Group Nigeria-Tasty Tom Sachet 65g x 50</v>
      </c>
      <c r="AD1388" t="str">
        <v>gbemisola Minimart</v>
      </c>
      <c r="AE1388" t="str">
        <v>Golden Penny Spaghetti 500g x 20</v>
      </c>
      <c r="AF1388" t="str">
        <f t="shared" si="55"/>
        <v>gbemisola Minimart-Golden Penny Spaghetti 500g x 20</v>
      </c>
      <c r="AG1388" t="str">
        <v>Simple N sweet foods-So Klin Multi x 140g x 48</v>
      </c>
      <c r="AH1388">
        <f t="shared" si="56"/>
        <v>1</v>
      </c>
    </row>
    <row r="1389" spans="4:34">
      <c r="D1389" t="str">
        <v>Sonia Foods Industries Ltd.-Sonia Tomato Tin 400g x 24</v>
      </c>
      <c r="AD1389" t="str">
        <v>gbemisola Minimart</v>
      </c>
      <c r="AE1389" t="str">
        <v>Golden Penny Semovita 1kg</v>
      </c>
      <c r="AF1389" t="str">
        <f t="shared" si="55"/>
        <v>gbemisola Minimart-Golden Penny Semovita 1kg</v>
      </c>
      <c r="AG1389" t="str">
        <v>Simple N sweet foods-So Klin Ultra detergent 160g x 24</v>
      </c>
      <c r="AH1389">
        <f t="shared" si="56"/>
        <v>1</v>
      </c>
    </row>
    <row r="1390" spans="4:34">
      <c r="D1390" t="str">
        <v>DUFIL Prima foods Plc-Indomie Indomitable Chicken 70g x 40</v>
      </c>
      <c r="AD1390" t="str">
        <v>gbemisola Minimart</v>
      </c>
      <c r="AE1390" t="str">
        <v>Titus Sardines 125g x 50</v>
      </c>
      <c r="AF1390" t="str">
        <f t="shared" si="55"/>
        <v>gbemisola Minimart-Titus Sardines 125g x 50</v>
      </c>
      <c r="AG1390" t="str">
        <v>Simple N sweet foods-Nittol Antibacterial Powder Detergent 90g x 48</v>
      </c>
      <c r="AH1390">
        <f t="shared" si="56"/>
        <v>1</v>
      </c>
    </row>
    <row r="1391" spans="4:34">
      <c r="D1391" t="str">
        <v>Sonia Foods Industries Ltd.-Sonia Tomato Tin 400g x 24</v>
      </c>
      <c r="AD1391" t="str">
        <v>Glory Minimarts</v>
      </c>
      <c r="AE1391" t="str">
        <v>Golden Penny Spaghetti 500g x 20</v>
      </c>
      <c r="AF1391" t="str">
        <f t="shared" si="55"/>
        <v>Glory Minimarts-Golden Penny Spaghetti 500g x 20</v>
      </c>
      <c r="AG1391" t="str">
        <v>Simple N sweet foods-Nittol Antibacterial Powder Detergent 180g x 26</v>
      </c>
      <c r="AH1391">
        <f t="shared" si="56"/>
        <v>1</v>
      </c>
    </row>
    <row r="1392" spans="4:34">
      <c r="D1392" t="str">
        <v>Sonia Foods Industries Ltd.-Sonia Tomato Paste Mix Sachet 65g x 50</v>
      </c>
      <c r="AD1392" t="str">
        <v>Hi Mart Minimart</v>
      </c>
      <c r="AE1392" t="str">
        <v>Indomie Indomitable Chicken 70g x 40</v>
      </c>
      <c r="AF1392" t="str">
        <f t="shared" si="55"/>
        <v>Hi Mart Minimart-Indomie Indomitable Chicken 70g x 40</v>
      </c>
      <c r="AG1392" t="str">
        <v>Simple N sweet foods-WAW Multi Purpose Powder Detergent 90g x 48</v>
      </c>
      <c r="AH1392">
        <f t="shared" si="56"/>
        <v>1</v>
      </c>
    </row>
    <row r="1393" spans="4:34">
      <c r="D1393" t="str">
        <v>Flour Mills of Nigeria-Golden Penny Spaghetti 500g x 20</v>
      </c>
      <c r="AD1393" t="str">
        <v>Hi Mart Minimart</v>
      </c>
      <c r="AE1393" t="str">
        <v>Titus Sardines 125g x 50</v>
      </c>
      <c r="AF1393" t="str">
        <f t="shared" si="55"/>
        <v>Hi Mart Minimart-Titus Sardines 125g x 50</v>
      </c>
      <c r="AG1393" t="str">
        <v>Simple N sweet foods-WAW Colour 170g X 28</v>
      </c>
      <c r="AH1393">
        <f t="shared" si="56"/>
        <v>1</v>
      </c>
    </row>
    <row r="1394" spans="4:34">
      <c r="D1394" t="str">
        <v>Flour Mills of Nigeria-Golden Penny Semovita 2kg</v>
      </c>
      <c r="AD1394" t="str">
        <v>Rodam Enterprises</v>
      </c>
      <c r="AE1394" t="str">
        <v>Golden Penny Noodles 70g x 40</v>
      </c>
      <c r="AF1394" t="str">
        <f t="shared" si="55"/>
        <v>Rodam Enterprises-Golden Penny Noodles 70g x 40</v>
      </c>
      <c r="AG1394" t="str">
        <v>Simple N sweet foods-WAW Multi Purpose Powder Detergent 180g x 26</v>
      </c>
      <c r="AH1394">
        <f t="shared" si="56"/>
        <v>1</v>
      </c>
    </row>
    <row r="1395" spans="4:34">
      <c r="D1395" t="str">
        <v>Flour Mills of Nigeria-Golden Penny Semovita 5kg</v>
      </c>
      <c r="AD1395" t="str">
        <v>Rodam Enterprises</v>
      </c>
      <c r="AE1395" t="str">
        <v>Golden Penny Noodles 70g x 40</v>
      </c>
      <c r="AF1395" t="str">
        <f t="shared" si="55"/>
        <v>Rodam Enterprises-Golden Penny Noodles 70g x 40</v>
      </c>
      <c r="AG1395" t="str">
        <v>Simple N sweet foods-Two free rolls of WAW 170g Color</v>
      </c>
      <c r="AH1395">
        <f t="shared" si="56"/>
        <v>1</v>
      </c>
    </row>
    <row r="1396" spans="4:34">
      <c r="D1396" t="str">
        <v>Flour Mills of Nigeria-Golden Penny Semovita 10kg</v>
      </c>
      <c r="AD1396" t="str">
        <v>Pepe Supermarket</v>
      </c>
      <c r="AE1396" t="str">
        <v>Golden Penny Spaghettini 500g x 20</v>
      </c>
      <c r="AF1396" t="str">
        <f t="shared" si="55"/>
        <v>Pepe Supermarket-Golden Penny Spaghettini 500g x 20</v>
      </c>
      <c r="AG1396" t="str">
        <v>Simple N sweet foods-So Easy 170g x 26</v>
      </c>
      <c r="AH1396">
        <f t="shared" si="56"/>
        <v>1</v>
      </c>
    </row>
    <row r="1397" spans="4:34">
      <c r="D1397" t="str">
        <v>Flour Mills of Nigeria-Golden Penny Semovita 1kg</v>
      </c>
      <c r="AD1397" t="str">
        <v>Pepe Supermarket</v>
      </c>
      <c r="AE1397" t="str">
        <v>Golden Penny Spaghetti 500g x 20</v>
      </c>
      <c r="AF1397" t="str">
        <f t="shared" si="55"/>
        <v>Pepe Supermarket-Golden Penny Spaghetti 500g x 20</v>
      </c>
      <c r="AG1397" t="str">
        <v>Simple N sweet foods-So Easy 80g x 51</v>
      </c>
      <c r="AH1397">
        <f t="shared" si="56"/>
        <v>1</v>
      </c>
    </row>
    <row r="1398" spans="4:34">
      <c r="D1398" t="str">
        <v>Flour Mills of Nigeria-Golden Penny Semovita 5kg</v>
      </c>
      <c r="AD1398" t="str">
        <v>Pepe Supermarket</v>
      </c>
      <c r="AE1398" t="str">
        <v>Maggi Star 4g x 20 x 100</v>
      </c>
      <c r="AF1398" t="str">
        <f t="shared" si="55"/>
        <v>Pepe Supermarket-Maggi Star 4g x 20 x 100</v>
      </c>
      <c r="AG1398" t="str">
        <v>Simple N sweet foods-So Easy 900g</v>
      </c>
      <c r="AH1398">
        <f t="shared" si="56"/>
        <v>1</v>
      </c>
    </row>
    <row r="1399" spans="4:34">
      <c r="D1399" t="str">
        <v>Flour Mills of Nigeria-Golden Penny Semovita 2kg</v>
      </c>
      <c r="AD1399" t="str">
        <v>Kuchys Place 2</v>
      </c>
      <c r="AE1399" t="str">
        <v>Golden Penny Semovita 1kg</v>
      </c>
      <c r="AF1399" t="str">
        <f t="shared" si="55"/>
        <v>Kuchys Place 2-Golden Penny Semovita 1kg</v>
      </c>
      <c r="AG1399" t="str">
        <v>Metro Minimart-Good Mama Cleaning Detergent 170g x 26 Floral</v>
      </c>
      <c r="AH1399">
        <f t="shared" si="56"/>
        <v>1</v>
      </c>
    </row>
    <row r="1400" spans="4:34">
      <c r="D1400" t="str">
        <v>Flour Mills of Nigeria-Golden Penny Spaghetti 500g x 20</v>
      </c>
      <c r="AD1400" t="str">
        <v>Kuchys Place 2</v>
      </c>
      <c r="AE1400" t="str">
        <v>Golden Penny Spaghetti 500g x 20</v>
      </c>
      <c r="AF1400" t="str">
        <f t="shared" si="55"/>
        <v>Kuchys Place 2-Golden Penny Spaghetti 500g x 20</v>
      </c>
      <c r="AG1400" t="str">
        <v>Metro Minimart-So Easy 80g x 51</v>
      </c>
      <c r="AH1400">
        <f t="shared" si="56"/>
        <v>1</v>
      </c>
    </row>
    <row r="1401" spans="4:34">
      <c r="D1401" t="str">
        <v>Flour Mills of Nigeria-Golden Penny Semovita 1kg</v>
      </c>
      <c r="AD1401" t="str">
        <v>Kuchys Place 2</v>
      </c>
      <c r="AE1401" t="str">
        <v>Sonia Tomato Paste Mix Sachet 65g x 50</v>
      </c>
      <c r="AF1401" t="str">
        <f t="shared" si="55"/>
        <v>Kuchys Place 2-Sonia Tomato Paste Mix Sachet 65g x 50</v>
      </c>
      <c r="AG1401" t="str">
        <v>Brasq-So Klin Ultra detergent 160g x 24</v>
      </c>
      <c r="AH1401">
        <f t="shared" si="56"/>
        <v>2</v>
      </c>
    </row>
    <row r="1402" spans="4:34">
      <c r="D1402" t="str">
        <v>Unimer S.A-Titus Sardines 125g x 50</v>
      </c>
      <c r="AD1402" t="str">
        <v>Kuchys Place 2</v>
      </c>
      <c r="AE1402" t="str">
        <v>Titus Sardines 125g x 50</v>
      </c>
      <c r="AF1402" t="str">
        <f t="shared" si="55"/>
        <v>Kuchys Place 2-Titus Sardines 125g x 50</v>
      </c>
      <c r="AG1402" t="str">
        <v>Mutay Super Store-WAW Multi Purpose Powder Detergent 180g x 26</v>
      </c>
      <c r="AH1402">
        <f t="shared" si="56"/>
        <v>1</v>
      </c>
    </row>
    <row r="1403" spans="4:34">
      <c r="D1403" t="str">
        <v>Flour Mills of Nigeria-Golden Penny Spaghetti 500g x 20</v>
      </c>
      <c r="AD1403" t="str">
        <v>Madam Wisdom Minimart</v>
      </c>
      <c r="AE1403" t="str">
        <v>Golden Penny Noodles 70g x 40</v>
      </c>
      <c r="AF1403" t="str">
        <f t="shared" si="55"/>
        <v>Madam Wisdom Minimart-Golden Penny Noodles 70g x 40</v>
      </c>
      <c r="AG1403" t="str">
        <v>Mutay Super Store-Nittol Antibacterial Powder Detergent 180g x 26</v>
      </c>
      <c r="AH1403">
        <f t="shared" si="56"/>
        <v>1</v>
      </c>
    </row>
    <row r="1404" spans="4:34">
      <c r="D1404" t="str">
        <v>DUFIL Prima foods Plc-Indomie Indomitable Chicken 70g x 40</v>
      </c>
      <c r="AD1404" t="str">
        <v>DD Discount supermarket</v>
      </c>
      <c r="AE1404" t="str">
        <v>Golden Penny Semovita 1kg</v>
      </c>
      <c r="AF1404" t="str">
        <f t="shared" si="55"/>
        <v>DD Discount supermarket-Golden Penny Semovita 1kg</v>
      </c>
      <c r="AG1404" t="str">
        <v>Chika Minimart-Good Mama Cleaning Detergent Floral 80g x 50</v>
      </c>
      <c r="AH1404">
        <f t="shared" si="56"/>
        <v>1</v>
      </c>
    </row>
    <row r="1405" spans="4:34">
      <c r="D1405" t="str">
        <v>Unimer S.A-Titus Sardines 125g x 50</v>
      </c>
      <c r="AD1405" t="str">
        <v>Metro Minimart</v>
      </c>
      <c r="AE1405" t="str">
        <v>Indomie Indomitable Chicken 70g x 40</v>
      </c>
      <c r="AF1405" t="str">
        <f t="shared" si="55"/>
        <v>Metro Minimart-Indomie Indomitable Chicken 70g x 40</v>
      </c>
      <c r="AG1405" t="str">
        <v>Chika Minimart-Good Mama Cleaning Detergent 170g x 26 Floral</v>
      </c>
      <c r="AH1405">
        <f t="shared" si="56"/>
        <v>1</v>
      </c>
    </row>
    <row r="1406" spans="4:34">
      <c r="D1406" t="str">
        <v>Flour Mills of Nigeria-Golden Penny Noodles 70g x 40</v>
      </c>
      <c r="AD1406" t="str">
        <v>Iyawo Minimart</v>
      </c>
      <c r="AE1406" t="str">
        <v>Indomie Indomitable Chicken 70g x 40</v>
      </c>
      <c r="AF1406" t="str">
        <f t="shared" si="55"/>
        <v>Iyawo Minimart-Indomie Indomitable Chicken 70g x 40</v>
      </c>
      <c r="AG1406" t="str">
        <v>Isaac Minimarts-Good Mama Cleaning Detergent Floral 80g x 50</v>
      </c>
      <c r="AH1406">
        <f t="shared" si="56"/>
        <v>1</v>
      </c>
    </row>
    <row r="1407" spans="4:34">
      <c r="D1407" t="str">
        <v>Flour Mills of Nigeria-Golden Penny Noodles 70g x 40</v>
      </c>
      <c r="AD1407" t="str">
        <v>Dopemu outlet</v>
      </c>
      <c r="AE1407" t="str">
        <v>Tasty Tom Sachet 65g x 50</v>
      </c>
      <c r="AF1407" t="str">
        <f t="shared" si="55"/>
        <v>Dopemu outlet-Tasty Tom Sachet 65g x 50</v>
      </c>
      <c r="AG1407" t="str">
        <v>P D Super Store-So Easy 80g x 51</v>
      </c>
      <c r="AH1407">
        <f t="shared" si="56"/>
        <v>1</v>
      </c>
    </row>
    <row r="1408" spans="4:34">
      <c r="D1408" t="str">
        <v>Flour Mills of Nigeria-Golden Penny Spaghettini 500g x 20</v>
      </c>
      <c r="AD1408" t="str">
        <v>Dopemu outlet</v>
      </c>
      <c r="AE1408" t="str">
        <v>Golden Penny Spaghetti 500g x 20</v>
      </c>
      <c r="AF1408" t="str">
        <f t="shared" si="55"/>
        <v>Dopemu outlet-Golden Penny Spaghetti 500g x 20</v>
      </c>
      <c r="AG1408" t="str">
        <v>Bay-on Minimart-So Easy 80g x 51</v>
      </c>
      <c r="AH1408">
        <f t="shared" si="56"/>
        <v>1</v>
      </c>
    </row>
    <row r="1409" spans="4:34">
      <c r="D1409" t="str">
        <v>Flour Mills of Nigeria-Golden Penny Spaghetti 500g x 20</v>
      </c>
      <c r="AD1409" t="str">
        <v>Dopemu outlet</v>
      </c>
      <c r="AE1409" t="str">
        <v>Vitali Gold Hot Pepper Tomato Paste 70g</v>
      </c>
      <c r="AF1409" t="str">
        <f t="shared" si="55"/>
        <v>Dopemu outlet-Vitali Gold Hot Pepper Tomato Paste 70g</v>
      </c>
      <c r="AG1409" t="str">
        <v>Bay-on Minimart-Ariel Original 170g x 24</v>
      </c>
      <c r="AH1409">
        <f t="shared" si="56"/>
        <v>1</v>
      </c>
    </row>
    <row r="1410" spans="4:34">
      <c r="D1410" t="str">
        <v>Nestle Nigeria Plc-Maggi Star 4g x 20 x 100</v>
      </c>
      <c r="AD1410" t="str">
        <v>Winsolight</v>
      </c>
      <c r="AE1410" t="str">
        <v>Golden Penny Spaghetti 500g x 20</v>
      </c>
      <c r="AF1410" t="str">
        <f t="shared" si="55"/>
        <v>Winsolight-Golden Penny Spaghetti 500g x 20</v>
      </c>
      <c r="AG1410" t="str">
        <v>Bay-on Minimart-Ariel Detergent 75g x 72</v>
      </c>
      <c r="AH1410">
        <f t="shared" si="56"/>
        <v>1</v>
      </c>
    </row>
    <row r="1411" spans="4:34">
      <c r="D1411" t="str">
        <v>Flour Mills of Nigeria-Golden Penny Semovita 1kg</v>
      </c>
      <c r="AD1411" t="str">
        <v>Udapaul Nig</v>
      </c>
      <c r="AE1411" t="str">
        <v>Golden Penny Spaghetti 500g x 20</v>
      </c>
      <c r="AF1411" t="str">
        <f t="shared" si="55"/>
        <v>Udapaul Nig-Golden Penny Spaghetti 500g x 20</v>
      </c>
      <c r="AG1411" t="str">
        <v>Bay-on Minimart-So Klin Ultra detergent 160g x 24</v>
      </c>
      <c r="AH1411">
        <f t="shared" si="56"/>
        <v>1</v>
      </c>
    </row>
    <row r="1412" spans="4:34">
      <c r="D1412" t="str">
        <v>Flour Mills of Nigeria-Golden Penny Spaghetti 500g x 20</v>
      </c>
      <c r="AD1412" t="str">
        <v>AJ Minimart</v>
      </c>
      <c r="AE1412" t="str">
        <v>Golden Penny Spaghetti 500g x 20</v>
      </c>
      <c r="AF1412" t="str">
        <f t="shared" si="55"/>
        <v>AJ Minimart-Golden Penny Spaghetti 500g x 20</v>
      </c>
      <c r="AG1412" t="str">
        <v>Bay-on Minimart-Canoe Extra Care Laundry Bar Pure 230Gx24 (Brown)</v>
      </c>
      <c r="AH1412">
        <f t="shared" si="56"/>
        <v>1</v>
      </c>
    </row>
    <row r="1413" spans="4:34">
      <c r="D1413" t="str">
        <v>Sonia Foods Industries Ltd.-Sonia Tomato Paste Mix Sachet 65g x 50</v>
      </c>
      <c r="AD1413" t="str">
        <v>Dunnaks Minimarts</v>
      </c>
      <c r="AE1413" t="str">
        <v>Gino Max Chicken 100g x 10</v>
      </c>
      <c r="AF1413" t="str">
        <f t="shared" si="55"/>
        <v>Dunnaks Minimarts-Gino Max Chicken 100g x 10</v>
      </c>
      <c r="AG1413" t="str">
        <v>Bay-on Minimart-Sunlight Destiny Powder Yellow 72x80g</v>
      </c>
      <c r="AH1413">
        <f t="shared" si="56"/>
        <v>1</v>
      </c>
    </row>
    <row r="1414" spans="4:34">
      <c r="D1414" t="str">
        <v>Unimer S.A-Titus Sardines 125g x 50</v>
      </c>
      <c r="AD1414" t="str">
        <v>Grandy Minimarts</v>
      </c>
      <c r="AE1414" t="str">
        <v>Golden Penny Semovita 1kg</v>
      </c>
      <c r="AF1414" t="str">
        <f t="shared" si="55"/>
        <v>Grandy Minimarts-Golden Penny Semovita 1kg</v>
      </c>
      <c r="AG1414" t="str">
        <v>Madam Wisdom Minimart-So Easy 80g x 51</v>
      </c>
      <c r="AH1414">
        <f t="shared" si="56"/>
        <v>1</v>
      </c>
    </row>
    <row r="1415" spans="4:34">
      <c r="D1415" t="str">
        <v>Flour Mills of Nigeria-Golden Penny Noodles 70g x 40</v>
      </c>
      <c r="AD1415" t="str">
        <v>Jemila Minimarts</v>
      </c>
      <c r="AE1415" t="str">
        <v>Titus Sardines 125g x 50</v>
      </c>
      <c r="AF1415" t="str">
        <f t="shared" ref="AF1415:AF1478" si="57">AD1415 &amp; "-" &amp; AE1415</f>
        <v>Jemila Minimarts-Titus Sardines 125g x 50</v>
      </c>
      <c r="AG1415" t="str">
        <v>Madam Wisdom Minimart-Nittol Antibacterial Powder Detergent 90g x 48</v>
      </c>
      <c r="AH1415">
        <f t="shared" ref="AH1415:AH1478" si="58">COUNTIF($AF$6:$AF$2051,AG1415)</f>
        <v>1</v>
      </c>
    </row>
    <row r="1416" spans="4:34">
      <c r="D1416" t="str">
        <v>Flour Mills of Nigeria-Golden Penny Semovita 1kg</v>
      </c>
      <c r="AD1416" t="str">
        <v>Jemila Minimarts</v>
      </c>
      <c r="AE1416" t="str">
        <v>Vitali Gold Hot Pepper Tomato Paste 70g</v>
      </c>
      <c r="AF1416" t="str">
        <f t="shared" si="57"/>
        <v>Jemila Minimarts-Vitali Gold Hot Pepper Tomato Paste 70g</v>
      </c>
      <c r="AG1416" t="str">
        <v>Ona_ara Minimart-So Easy 80g x 51</v>
      </c>
      <c r="AH1416">
        <f t="shared" si="58"/>
        <v>1</v>
      </c>
    </row>
    <row r="1417" spans="4:34">
      <c r="D1417" t="str">
        <v>DUFIL Prima foods Plc-Indomie Indomitable Chicken 70g x 40</v>
      </c>
      <c r="AD1417" t="str">
        <v>Jemila Minimarts</v>
      </c>
      <c r="AE1417" t="str">
        <v>Tasty Tom Sachet 65g x 50</v>
      </c>
      <c r="AF1417" t="str">
        <f t="shared" si="57"/>
        <v>Jemila Minimarts-Tasty Tom Sachet 65g x 50</v>
      </c>
      <c r="AG1417" t="str">
        <v>Ona_ara Minimart-Ariel Ankara &amp; Colour 800g x 8</v>
      </c>
      <c r="AH1417">
        <f t="shared" si="58"/>
        <v>1</v>
      </c>
    </row>
    <row r="1418" spans="4:34">
      <c r="D1418" t="str">
        <v>DUFIL Prima foods Plc-Indomie Indomitable Chicken 70g x 40</v>
      </c>
      <c r="AD1418" t="str">
        <v>Madam Akindele Minimart</v>
      </c>
      <c r="AE1418" t="str">
        <v>Sonia Tomato Paste Mix Sachet 65g x 50</v>
      </c>
      <c r="AF1418" t="str">
        <f t="shared" si="57"/>
        <v>Madam Akindele Minimart-Sonia Tomato Paste Mix Sachet 65g x 50</v>
      </c>
      <c r="AG1418" t="str">
        <v>Grandy Minimarts-So Easy 80g x 51</v>
      </c>
      <c r="AH1418">
        <f t="shared" si="58"/>
        <v>2</v>
      </c>
    </row>
    <row r="1419" spans="4:34">
      <c r="D1419" t="str">
        <v>Olam Group Nigeria-Tasty Tom Sachet 65g x 50</v>
      </c>
      <c r="AD1419" t="str">
        <v>Sweet  Gift  Shop</v>
      </c>
      <c r="AE1419" t="str">
        <v>Golden Penny Spaghettini 500g x 20</v>
      </c>
      <c r="AF1419" t="str">
        <f t="shared" si="57"/>
        <v>Sweet  Gift  Shop-Golden Penny Spaghettini 500g x 20</v>
      </c>
      <c r="AG1419" t="str">
        <v>Louiz Mart-Canoe 130g x 48 Extra care (White)</v>
      </c>
      <c r="AH1419">
        <f t="shared" si="58"/>
        <v>1</v>
      </c>
    </row>
    <row r="1420" spans="4:34">
      <c r="D1420" t="str">
        <v>Flour Mills of Nigeria-Golden Penny Spaghetti 500g x 20</v>
      </c>
      <c r="AD1420" t="str">
        <v>Kings Supermarket</v>
      </c>
      <c r="AE1420" t="str">
        <v>Indomie Indomitable Chicken 70g x 40</v>
      </c>
      <c r="AF1420" t="str">
        <f t="shared" si="57"/>
        <v>Kings Supermarket-Indomie Indomitable Chicken 70g x 40</v>
      </c>
      <c r="AG1420" t="str">
        <v>Olufayo Minimart-Canoe 130g x 48 Extra care (White)</v>
      </c>
      <c r="AH1420">
        <f t="shared" si="58"/>
        <v>1</v>
      </c>
    </row>
    <row r="1421" spans="4:34">
      <c r="D1421" t="str">
        <v>vital-Vitali Gold Hot Pepper Tomato Paste 70g</v>
      </c>
      <c r="AD1421" t="str">
        <v>Kings Supermarket</v>
      </c>
      <c r="AE1421" t="str">
        <v>Golden Penny Spaghetti 500g x 20</v>
      </c>
      <c r="AF1421" t="str">
        <f t="shared" si="57"/>
        <v>Kings Supermarket-Golden Penny Spaghetti 500g x 20</v>
      </c>
      <c r="AG1421" t="str">
        <v>Grandy Minimarts-Canoe 130g x 48 Extra care (White)</v>
      </c>
      <c r="AH1421">
        <f t="shared" si="58"/>
        <v>3</v>
      </c>
    </row>
    <row r="1422" spans="4:34">
      <c r="D1422" t="str">
        <v>Flour Mills of Nigeria-Golden Penny Spaghetti 500g x 20</v>
      </c>
      <c r="AD1422" t="str">
        <v>Kings Supermarket</v>
      </c>
      <c r="AE1422" t="str">
        <v>Golden Penny Spaghettini 500g x 20</v>
      </c>
      <c r="AF1422" t="str">
        <f t="shared" si="57"/>
        <v>Kings Supermarket-Golden Penny Spaghettini 500g x 20</v>
      </c>
      <c r="AG1422" t="str">
        <v>Grandy Minimarts-Canoe Extra Care Laundry Bar Pure 230Gx24 (Brown)</v>
      </c>
      <c r="AH1422">
        <f t="shared" si="58"/>
        <v>2</v>
      </c>
    </row>
    <row r="1423" spans="4:34">
      <c r="D1423" t="str">
        <v>Flour Mills of Nigeria-Golden Penny Spaghetti 500g x 20</v>
      </c>
      <c r="AD1423" t="str">
        <v>Chopsytop Minimarts</v>
      </c>
      <c r="AE1423" t="str">
        <v>Gino Tomato Paste Sachet 65g x 50</v>
      </c>
      <c r="AF1423" t="str">
        <f t="shared" si="57"/>
        <v>Chopsytop Minimarts-Gino Tomato Paste Sachet 65g x 50</v>
      </c>
      <c r="AG1423" t="str">
        <v>C B C Minimart-Canoe 130g x 48 Extra care (White)</v>
      </c>
      <c r="AH1423">
        <f t="shared" si="58"/>
        <v>1</v>
      </c>
    </row>
    <row r="1424" spans="4:34">
      <c r="D1424" t="str">
        <v>Flour Mills of Nigeria-Golden Penny Spaghetti 500g x 20</v>
      </c>
      <c r="AD1424" t="str">
        <v>Mama Dee's Minimarts</v>
      </c>
      <c r="AE1424" t="str">
        <v>Golden Penny Semovita 2kg</v>
      </c>
      <c r="AF1424" t="str">
        <f t="shared" si="57"/>
        <v>Mama Dee's Minimarts-Golden Penny Semovita 2kg</v>
      </c>
      <c r="AG1424" t="str">
        <v>C B C Minimart-Good Mama Cleaning Detergent 170g x 26 Floral</v>
      </c>
      <c r="AH1424">
        <f t="shared" si="58"/>
        <v>1</v>
      </c>
    </row>
    <row r="1425" spans="4:34">
      <c r="D1425" t="str">
        <v>Sosaco Nigeria Limited-Gino Max Chicken 100g x 10</v>
      </c>
      <c r="AD1425" t="str">
        <v>Gods Favour Minimart</v>
      </c>
      <c r="AE1425" t="str">
        <v>Gino Max Chicken 100g x 10</v>
      </c>
      <c r="AF1425" t="str">
        <f t="shared" si="57"/>
        <v>Gods Favour Minimart-Gino Max Chicken 100g x 10</v>
      </c>
      <c r="AG1425" t="str">
        <v>C B C Minimart-Good Mama Cleaning Detergent Floral 80g x 50</v>
      </c>
      <c r="AH1425">
        <f t="shared" si="58"/>
        <v>1</v>
      </c>
    </row>
    <row r="1426" spans="4:34">
      <c r="D1426" t="str">
        <v>Flour Mills of Nigeria-Golden Penny Semovita 1kg</v>
      </c>
      <c r="AD1426" t="str">
        <v>Metro Minimart</v>
      </c>
      <c r="AE1426" t="str">
        <v>Titus Sardines 125g x 50</v>
      </c>
      <c r="AF1426" t="str">
        <f t="shared" si="57"/>
        <v>Metro Minimart-Titus Sardines 125g x 50</v>
      </c>
      <c r="AG1426" t="str">
        <v>C B C Minimart-So Easy 900g</v>
      </c>
      <c r="AH1426">
        <f t="shared" si="58"/>
        <v>1</v>
      </c>
    </row>
    <row r="1427" spans="4:34">
      <c r="D1427" t="str">
        <v>Unimer S.A-Titus Sardines 125g x 50</v>
      </c>
      <c r="AD1427" t="str">
        <v>Madam Wisdom Minimart</v>
      </c>
      <c r="AE1427" t="str">
        <v>Golden Penny Spaghetti 500g x 20</v>
      </c>
      <c r="AF1427" t="str">
        <f t="shared" si="57"/>
        <v>Madam Wisdom Minimart-Golden Penny Spaghetti 500g x 20</v>
      </c>
      <c r="AG1427" t="str">
        <v>Sis Glory-So Easy 80g x 51</v>
      </c>
      <c r="AH1427">
        <f t="shared" si="58"/>
        <v>1</v>
      </c>
    </row>
    <row r="1428" spans="4:34">
      <c r="D1428" t="str">
        <v>vital-Vitali Gold Hot Pepper Tomato Paste 70g</v>
      </c>
      <c r="AD1428" t="str">
        <v>Madam Wisdom Minimart</v>
      </c>
      <c r="AE1428" t="str">
        <v>Gino Tomato Paste Sachet 65g x 50</v>
      </c>
      <c r="AF1428" t="str">
        <f t="shared" si="57"/>
        <v>Madam Wisdom Minimart-Gino Tomato Paste Sachet 65g x 50</v>
      </c>
      <c r="AG1428" t="str">
        <v>Aboki wife's shop-Good Mama Cleaning Detergent Floral 80g x 50</v>
      </c>
      <c r="AH1428">
        <f t="shared" si="58"/>
        <v>1</v>
      </c>
    </row>
    <row r="1429" spans="4:34">
      <c r="D1429" t="str">
        <v>Olam Group Nigeria-Tasty Tom Sachet 65g x 50</v>
      </c>
      <c r="AD1429" t="str">
        <v>Grandy Minimarts</v>
      </c>
      <c r="AE1429" t="str">
        <v>Titus Sardines 125g x 50</v>
      </c>
      <c r="AF1429" t="str">
        <f t="shared" si="57"/>
        <v>Grandy Minimarts-Titus Sardines 125g x 50</v>
      </c>
      <c r="AG1429" t="str">
        <v>Aboki wife's shop-Good Mama Cleaning Detergent 170g x 26 Floral</v>
      </c>
      <c r="AH1429">
        <f t="shared" si="58"/>
        <v>1</v>
      </c>
    </row>
    <row r="1430" spans="4:34">
      <c r="D1430" t="str">
        <v>Sonia Foods Industries Ltd.-Sonia Tomato Paste Mix Sachet 65g x 50</v>
      </c>
      <c r="AD1430" t="str">
        <v>Grandy Minimarts</v>
      </c>
      <c r="AE1430" t="str">
        <v>Tasty Tom Sachet 65g x 50</v>
      </c>
      <c r="AF1430" t="str">
        <f t="shared" si="57"/>
        <v>Grandy Minimarts-Tasty Tom Sachet 65g x 50</v>
      </c>
      <c r="AG1430" t="str">
        <v>Simeon Madam-Good Mama Cleaning Detergent Floral 80g x 50</v>
      </c>
      <c r="AH1430">
        <f t="shared" si="58"/>
        <v>1</v>
      </c>
    </row>
    <row r="1431" spans="4:34">
      <c r="D1431" t="str">
        <v>Flour Mills of Nigeria-Golden Penny Spaghettini 500g x 20</v>
      </c>
      <c r="AD1431" t="str">
        <v>Grandy Minimarts</v>
      </c>
      <c r="AE1431" t="str">
        <v>Indomie Indomitable Chicken 70g x 40</v>
      </c>
      <c r="AF1431" t="str">
        <f t="shared" si="57"/>
        <v>Grandy Minimarts-Indomie Indomitable Chicken 70g x 40</v>
      </c>
      <c r="AG1431" t="str">
        <v>Simeon Madam-Good Mama Cleaning Detergent 170g x 26 Floral</v>
      </c>
      <c r="AH1431">
        <f t="shared" si="58"/>
        <v>1</v>
      </c>
    </row>
    <row r="1432" spans="4:34">
      <c r="D1432" t="str">
        <v>DUFIL Prima foods Plc-Indomie Indomitable Chicken 70g x 40</v>
      </c>
      <c r="AD1432" t="str">
        <v>Sweet  Gift  Shop</v>
      </c>
      <c r="AE1432" t="str">
        <v>Sonia Tomato Paste Mix Sachet 65g x 50</v>
      </c>
      <c r="AF1432" t="str">
        <f t="shared" si="57"/>
        <v>Sweet  Gift  Shop-Sonia Tomato Paste Mix Sachet 65g x 50</v>
      </c>
      <c r="AG1432" t="str">
        <v>Simeon Madam-So Easy 80g x 51</v>
      </c>
      <c r="AH1432">
        <f t="shared" si="58"/>
        <v>1</v>
      </c>
    </row>
    <row r="1433" spans="4:34">
      <c r="D1433" t="str">
        <v>Flour Mills of Nigeria-Golden Penny Spaghetti 500g x 20</v>
      </c>
      <c r="AD1433" t="str">
        <v>Sweet  Gift  Shop</v>
      </c>
      <c r="AE1433" t="str">
        <v>Golden Penny Spaghetti 500g x 20</v>
      </c>
      <c r="AF1433" t="str">
        <f t="shared" si="57"/>
        <v>Sweet  Gift  Shop-Golden Penny Spaghetti 500g x 20</v>
      </c>
      <c r="AG1433" t="str">
        <v>Than-all Minimart-Good Mama Cleaning Detergent 170g x 26 Floral</v>
      </c>
      <c r="AH1433">
        <f t="shared" si="58"/>
        <v>3</v>
      </c>
    </row>
    <row r="1434" spans="4:34">
      <c r="D1434" t="str">
        <v>Flour Mills of Nigeria-Golden Penny Spaghettini 500g x 20</v>
      </c>
      <c r="AD1434" t="str">
        <v>Twins Minimart</v>
      </c>
      <c r="AE1434" t="str">
        <v>Golden Penny Spaghetti 500g x 20</v>
      </c>
      <c r="AF1434" t="str">
        <f t="shared" si="57"/>
        <v>Twins Minimart-Golden Penny Spaghetti 500g x 20</v>
      </c>
      <c r="AG1434" t="str">
        <v>Gods Minimart-Good Mama Cleaning Detergent 170g x 26 Floral</v>
      </c>
      <c r="AH1434">
        <f t="shared" si="58"/>
        <v>3</v>
      </c>
    </row>
    <row r="1435" spans="4:34">
      <c r="D1435" t="str">
        <v>GB Foods-Gino Tomato Paste Sachet 65g x 50</v>
      </c>
      <c r="AD1435" t="str">
        <v>Twins Minimart</v>
      </c>
      <c r="AE1435" t="str">
        <v>Golden Penny Spaghettini 500g x 20</v>
      </c>
      <c r="AF1435" t="str">
        <f t="shared" si="57"/>
        <v>Twins Minimart-Golden Penny Spaghettini 500g x 20</v>
      </c>
      <c r="AG1435" t="str">
        <v>Gods Minimart-Canoe 130g x 48 Extra care (White)</v>
      </c>
      <c r="AH1435">
        <f t="shared" si="58"/>
        <v>2</v>
      </c>
    </row>
    <row r="1436" spans="4:34">
      <c r="D1436" t="str">
        <v>Flour Mills of Nigeria-Golden Penny Semovita 2kg</v>
      </c>
      <c r="AD1436" t="str">
        <v>Kuchys Place 2</v>
      </c>
      <c r="AE1436" t="str">
        <v>Gino Tomato Paste Sachet 65g x 50</v>
      </c>
      <c r="AF1436" t="str">
        <f t="shared" si="57"/>
        <v>Kuchys Place 2-Gino Tomato Paste Sachet 65g x 50</v>
      </c>
      <c r="AG1436" t="str">
        <v>Ac Godson-Good Mama Cleaning Detergent 170g x 26 Floral</v>
      </c>
      <c r="AH1436">
        <f t="shared" si="58"/>
        <v>1</v>
      </c>
    </row>
    <row r="1437" spans="4:34">
      <c r="D1437" t="str">
        <v>Sosaco Nigeria Limited-Gino Max Chicken 100g x 10</v>
      </c>
      <c r="AD1437" t="str">
        <v>KC Minimart</v>
      </c>
      <c r="AE1437" t="str">
        <v>Golden Penny Semovita 2kg</v>
      </c>
      <c r="AF1437" t="str">
        <f t="shared" si="57"/>
        <v>KC Minimart-Golden Penny Semovita 2kg</v>
      </c>
      <c r="AG1437" t="str">
        <v>Ac Godson-So Easy 170g x 26</v>
      </c>
      <c r="AH1437">
        <f t="shared" si="58"/>
        <v>1</v>
      </c>
    </row>
    <row r="1438" spans="4:34">
      <c r="D1438" t="str">
        <v>Unimer S.A-Titus Sardines 125g x 50</v>
      </c>
      <c r="AD1438" t="str">
        <v>C Way</v>
      </c>
      <c r="AE1438" t="str">
        <v>Golden Penny Spaghetti 500g x 20</v>
      </c>
      <c r="AF1438" t="str">
        <f t="shared" si="57"/>
        <v>C Way-Golden Penny Spaghetti 500g x 20</v>
      </c>
      <c r="AG1438" t="str">
        <v>Ac Godson-So Easy 80g x 51</v>
      </c>
      <c r="AH1438">
        <f t="shared" si="58"/>
        <v>1</v>
      </c>
    </row>
    <row r="1439" spans="4:34">
      <c r="D1439" t="str">
        <v>Flour Mills of Nigeria-Golden Penny Spaghetti 500g x 20</v>
      </c>
      <c r="AD1439" t="str">
        <v>Madam Oladare Minimart</v>
      </c>
      <c r="AE1439" t="str">
        <v>Golden Penny Spaghetti 500g x 20</v>
      </c>
      <c r="AF1439" t="str">
        <f t="shared" si="57"/>
        <v>Madam Oladare Minimart-Golden Penny Spaghetti 500g x 20</v>
      </c>
      <c r="AG1439" t="str">
        <v>Mavelouse Minimart-Good Mama Cleaning Detergent Lemon 170g x 26</v>
      </c>
      <c r="AH1439">
        <f t="shared" si="58"/>
        <v>1</v>
      </c>
    </row>
    <row r="1440" spans="4:34">
      <c r="D1440" t="str">
        <v>GB Foods-Gino Tomato Paste Sachet 65g x 50</v>
      </c>
      <c r="AD1440" t="str">
        <v>Madam Oladare Minimart</v>
      </c>
      <c r="AE1440" t="str">
        <v>Sonia Tomato Paste Mix Sachet 65g x 50</v>
      </c>
      <c r="AF1440" t="str">
        <f t="shared" si="57"/>
        <v>Madam Oladare Minimart-Sonia Tomato Paste Mix Sachet 65g x 50</v>
      </c>
      <c r="AG1440" t="str">
        <v>Mavelouse Minimart-good Mama Cleaning Detergent Lemon 850g x 6</v>
      </c>
      <c r="AH1440">
        <f t="shared" si="58"/>
        <v>1</v>
      </c>
    </row>
    <row r="1441" spans="4:34">
      <c r="D1441" t="str">
        <v>Unimer S.A-Titus Sardines 125g x 50</v>
      </c>
      <c r="AD1441" t="str">
        <v>Madam Oladare Minimart</v>
      </c>
      <c r="AE1441" t="str">
        <v>Sonia Tomato Tin 400g x 24</v>
      </c>
      <c r="AF1441" t="str">
        <f t="shared" si="57"/>
        <v>Madam Oladare Minimart-Sonia Tomato Tin 400g x 24</v>
      </c>
      <c r="AG1441" t="str">
        <v>Mavelouse Minimart-So Easy 80g x 51</v>
      </c>
      <c r="AH1441">
        <f t="shared" si="58"/>
        <v>1</v>
      </c>
    </row>
    <row r="1442" spans="4:34">
      <c r="D1442" t="str">
        <v>Olam Group Nigeria-Tasty Tom Sachet 65g x 50</v>
      </c>
      <c r="AD1442" t="str">
        <v>Madam Oladare Minimart</v>
      </c>
      <c r="AE1442" t="str">
        <v>Gino Tomato Paste Sachet 65g x 50</v>
      </c>
      <c r="AF1442" t="str">
        <f t="shared" si="57"/>
        <v>Madam Oladare Minimart-Gino Tomato Paste Sachet 65g x 50</v>
      </c>
      <c r="AG1442" t="str">
        <v>Gods Minimart-Good Mama Cleaning Detergent 80g x 50 Lemon</v>
      </c>
      <c r="AH1442">
        <f t="shared" si="58"/>
        <v>2</v>
      </c>
    </row>
    <row r="1443" spans="4:34">
      <c r="D1443" t="str">
        <v>DUFIL Prima foods Plc-Indomie Indomitable Chicken 70g x 40</v>
      </c>
      <c r="AD1443" t="str">
        <v>AJ Minimart</v>
      </c>
      <c r="AE1443" t="str">
        <v>Sonia Tomato Tin 400g x 24</v>
      </c>
      <c r="AF1443" t="str">
        <f t="shared" si="57"/>
        <v>AJ Minimart-Sonia Tomato Tin 400g x 24</v>
      </c>
      <c r="AG1443" t="str">
        <v>Anawu Minimart-Good Mama Cleaning Detergent Floral 850g x 6</v>
      </c>
      <c r="AH1443">
        <f t="shared" si="58"/>
        <v>1</v>
      </c>
    </row>
    <row r="1444" spans="4:34">
      <c r="D1444" t="str">
        <v>Sonia Foods Industries Ltd.-Sonia Tomato Paste Mix Sachet 65g x 50</v>
      </c>
      <c r="AD1444" t="str">
        <v>Daves Supermarket</v>
      </c>
      <c r="AE1444" t="str">
        <v>Golden Penny Spaghettini 500g x 20</v>
      </c>
      <c r="AF1444" t="str">
        <f t="shared" si="57"/>
        <v>Daves Supermarket-Golden Penny Spaghettini 500g x 20</v>
      </c>
      <c r="AG1444" t="str">
        <v>Anawu Minimart-So Easy 900g</v>
      </c>
      <c r="AH1444">
        <f t="shared" si="58"/>
        <v>1</v>
      </c>
    </row>
    <row r="1445" spans="4:34">
      <c r="D1445" t="str">
        <v>Flour Mills of Nigeria-Golden Penny Spaghetti 500g x 20</v>
      </c>
      <c r="AD1445" t="str">
        <v>Ty Minimart</v>
      </c>
      <c r="AE1445" t="str">
        <v>Gino Tomato Paste Sachet 65g x 50</v>
      </c>
      <c r="AF1445" t="str">
        <f t="shared" si="57"/>
        <v>Ty Minimart-Gino Tomato Paste Sachet 65g x 50</v>
      </c>
      <c r="AG1445" t="str">
        <v>smine me Minimart-So Easy 170g x 26</v>
      </c>
      <c r="AH1445">
        <f t="shared" si="58"/>
        <v>1</v>
      </c>
    </row>
    <row r="1446" spans="4:34">
      <c r="D1446" t="str">
        <v>Flour Mills of Nigeria-Golden Penny Spaghetti 500g x 20</v>
      </c>
      <c r="AD1446" t="str">
        <v>Zeehmamas Super Store</v>
      </c>
      <c r="AE1446" t="str">
        <v>Golden Penny Spaghettini 500g x 20</v>
      </c>
      <c r="AF1446" t="str">
        <f t="shared" si="57"/>
        <v>Zeehmamas Super Store-Golden Penny Spaghettini 500g x 20</v>
      </c>
      <c r="AG1446" t="str">
        <v>smine me Minimart-So Easy 80g x 51</v>
      </c>
      <c r="AH1446">
        <f t="shared" si="58"/>
        <v>2</v>
      </c>
    </row>
    <row r="1447" spans="4:34">
      <c r="D1447" t="str">
        <v>Flour Mills of Nigeria-Golden Penny Spaghettini 500g x 20</v>
      </c>
      <c r="AD1447" t="str">
        <v>Zeehmamas Super Store</v>
      </c>
      <c r="AE1447" t="str">
        <v>Golden Penny Semovita 5kg</v>
      </c>
      <c r="AF1447" t="str">
        <f t="shared" si="57"/>
        <v>Zeehmamas Super Store-Golden Penny Semovita 5kg</v>
      </c>
      <c r="AG1447" t="str">
        <v>smine me Minimart-Magik 170g x 26</v>
      </c>
      <c r="AH1447">
        <f t="shared" si="58"/>
        <v>2</v>
      </c>
    </row>
    <row r="1448" spans="4:34">
      <c r="D1448" t="str">
        <v>GB Foods-Gino Tomato Paste Sachet 65g x 50</v>
      </c>
      <c r="AD1448" t="str">
        <v>Zeehmamas Super Store</v>
      </c>
      <c r="AE1448" t="str">
        <v>Golden Penny Semovita 1kg</v>
      </c>
      <c r="AF1448" t="str">
        <f t="shared" si="57"/>
        <v>Zeehmamas Super Store-Golden Penny Semovita 1kg</v>
      </c>
      <c r="AG1448" t="str">
        <v>Mz Good Rich Supermarket-Ariel Hs 2Kg x 4</v>
      </c>
      <c r="AH1448">
        <f t="shared" si="58"/>
        <v>1</v>
      </c>
    </row>
    <row r="1449" spans="4:34">
      <c r="D1449" t="str">
        <v>Flour Mills of Nigeria-Golden Penny Semovita 2kg</v>
      </c>
      <c r="AD1449" t="str">
        <v>PASCA MinimartS</v>
      </c>
      <c r="AE1449" t="str">
        <v>Indomie Hungryman Chicken 180g x 24</v>
      </c>
      <c r="AF1449" t="str">
        <f t="shared" si="57"/>
        <v>PASCA MinimartS-Indomie Hungryman Chicken 180g x 24</v>
      </c>
      <c r="AG1449" t="str">
        <v>Mz Good Rich Supermarket-Ariel Ankara &amp; Colour 800g x 8</v>
      </c>
      <c r="AH1449">
        <f t="shared" si="58"/>
        <v>1</v>
      </c>
    </row>
    <row r="1450" spans="4:34">
      <c r="D1450" t="str">
        <v>Flour Mills of Nigeria-Golden Penny Spaghetti 500g x 20</v>
      </c>
      <c r="AD1450" t="str">
        <v>PASCA MinimartS</v>
      </c>
      <c r="AE1450" t="str">
        <v>Golden Penny Spaghetti 500g x 20</v>
      </c>
      <c r="AF1450" t="str">
        <f t="shared" si="57"/>
        <v>PASCA MinimartS-Golden Penny Spaghetti 500g x 20</v>
      </c>
      <c r="AG1450" t="str">
        <v>Mz Good Rich Supermarket-Good Mama Cleaning Detergent Floral 850g x 6</v>
      </c>
      <c r="AH1450">
        <f t="shared" si="58"/>
        <v>1</v>
      </c>
    </row>
    <row r="1451" spans="4:34">
      <c r="D1451" t="str">
        <v>Flour Mills of Nigeria-Golden Penny Spaghetti 500g x 20</v>
      </c>
      <c r="AD1451" t="str">
        <v>fabulous foods</v>
      </c>
      <c r="AE1451" t="str">
        <v>Golden Penny Spaghettini 500g x 20</v>
      </c>
      <c r="AF1451" t="str">
        <f t="shared" si="57"/>
        <v>fabulous foods-Golden Penny Spaghettini 500g x 20</v>
      </c>
      <c r="AG1451" t="str">
        <v>Mz Good Rich Supermarket-Good Mama Cleaning Detergent 170g x 26 Floral</v>
      </c>
      <c r="AH1451">
        <f t="shared" si="58"/>
        <v>1</v>
      </c>
    </row>
    <row r="1452" spans="4:34">
      <c r="D1452" t="str">
        <v>Sonia Foods Industries Ltd.-Sonia Tomato Paste Mix Sachet 65g x 50</v>
      </c>
      <c r="AD1452" t="str">
        <v>Kane Parker 2</v>
      </c>
      <c r="AE1452" t="str">
        <v>Golden Penny Spaghetti 500g x 20</v>
      </c>
      <c r="AF1452" t="str">
        <f t="shared" si="57"/>
        <v>Kane Parker 2-Golden Penny Spaghetti 500g x 20</v>
      </c>
      <c r="AG1452" t="str">
        <v>Madam Wisdom Minimart-Canoe 130g x 48 Extra care (White)</v>
      </c>
      <c r="AH1452">
        <f t="shared" si="58"/>
        <v>2</v>
      </c>
    </row>
    <row r="1453" spans="4:34">
      <c r="D1453" t="str">
        <v>Sonia Foods Industries Ltd.-Sonia Tomato Tin 400g x 24</v>
      </c>
      <c r="AD1453" t="str">
        <v>Kane Parker 2</v>
      </c>
      <c r="AE1453" t="str">
        <v>Indomie Indomitable Chicken 70g x 40</v>
      </c>
      <c r="AF1453" t="str">
        <f t="shared" si="57"/>
        <v>Kane Parker 2-Indomie Indomitable Chicken 70g x 40</v>
      </c>
      <c r="AG1453" t="str">
        <v>Morfas Minimart-Canoe 130g x 48 Extra care (White)</v>
      </c>
      <c r="AH1453">
        <f t="shared" si="58"/>
        <v>3</v>
      </c>
    </row>
    <row r="1454" spans="4:34">
      <c r="D1454" t="str">
        <v>GB Foods-Gino Tomato Paste Sachet 65g x 50</v>
      </c>
      <c r="AD1454" t="str">
        <v>Kane Parker 2</v>
      </c>
      <c r="AE1454" t="str">
        <v>Power Vegetable Oil 2.6Ltrs x 8</v>
      </c>
      <c r="AF1454" t="str">
        <f t="shared" si="57"/>
        <v>Kane Parker 2-Power Vegetable Oil 2.6Ltrs x 8</v>
      </c>
      <c r="AG1454" t="str">
        <v>Silver Destiny-Good Mama Cleaning Detergent 170g x 26 Floral</v>
      </c>
      <c r="AH1454">
        <f t="shared" si="58"/>
        <v>1</v>
      </c>
    </row>
    <row r="1455" spans="4:34">
      <c r="D1455" t="str">
        <v>Sonia Foods Industries Ltd.-Sonia Tomato Tin 400g x 24</v>
      </c>
      <c r="AD1455" t="str">
        <v>Oludayo Minimarts</v>
      </c>
      <c r="AE1455" t="str">
        <v>Golden Penny Semovita 5kg</v>
      </c>
      <c r="AF1455" t="str">
        <f t="shared" si="57"/>
        <v>Oludayo Minimarts-Golden Penny Semovita 5kg</v>
      </c>
      <c r="AG1455" t="str">
        <v>Silver Destiny-Good Mama Cleaning Detergent Floral 80g x 50</v>
      </c>
      <c r="AH1455">
        <f t="shared" si="58"/>
        <v>1</v>
      </c>
    </row>
    <row r="1456" spans="4:34">
      <c r="D1456" t="str">
        <v>Flour Mills of Nigeria-Golden Penny Spaghettini 500g x 20</v>
      </c>
      <c r="AD1456" t="str">
        <v>Iya Adura</v>
      </c>
      <c r="AE1456" t="str">
        <v>Golden Penny Spaghetti 500g x 20</v>
      </c>
      <c r="AF1456" t="str">
        <f t="shared" si="57"/>
        <v>Iya Adura-Golden Penny Spaghetti 500g x 20</v>
      </c>
      <c r="AG1456" t="str">
        <v>David Minimart-Magik 170g x 26</v>
      </c>
      <c r="AH1456">
        <f t="shared" si="58"/>
        <v>1</v>
      </c>
    </row>
    <row r="1457" spans="4:34">
      <c r="D1457" t="str">
        <v>GB Foods-Gino Tomato Paste Sachet 65g x 50</v>
      </c>
      <c r="AD1457" t="str">
        <v>Iya Adura</v>
      </c>
      <c r="AE1457" t="str">
        <v>Tasty Tom Jollof Mix Sachet 70g x 50</v>
      </c>
      <c r="AF1457" t="str">
        <f t="shared" si="57"/>
        <v>Iya Adura-Tasty Tom Jollof Mix Sachet 70g x 50</v>
      </c>
      <c r="AG1457" t="str">
        <v>David Minimart-Magik 80g x 51</v>
      </c>
      <c r="AH1457">
        <f t="shared" si="58"/>
        <v>1</v>
      </c>
    </row>
    <row r="1458" spans="4:34">
      <c r="D1458" t="str">
        <v>Flour Mills of Nigeria-Golden Penny Spaghettini 500g x 20</v>
      </c>
      <c r="AD1458" t="str">
        <v>aktit farm supermarket</v>
      </c>
      <c r="AE1458" t="str">
        <v>Golden Penny Semovita 2kg</v>
      </c>
      <c r="AF1458" t="str">
        <f t="shared" si="57"/>
        <v>aktit farm supermarket-Golden Penny Semovita 2kg</v>
      </c>
      <c r="AG1458" t="str">
        <v>David Minimart-Ariel Ankara &amp; Colour 150g x 24</v>
      </c>
      <c r="AH1458">
        <f t="shared" si="58"/>
        <v>1</v>
      </c>
    </row>
    <row r="1459" spans="4:34">
      <c r="D1459" t="str">
        <v>Flour Mills of Nigeria-Golden Penny Semovita 5kg</v>
      </c>
      <c r="AD1459" t="str">
        <v>Winsolight</v>
      </c>
      <c r="AE1459" t="str">
        <v>Vitali Gold Hot Pepper Tomato Paste 70g</v>
      </c>
      <c r="AF1459" t="str">
        <f t="shared" si="57"/>
        <v>Winsolight-Vitali Gold Hot Pepper Tomato Paste 70g</v>
      </c>
      <c r="AG1459" t="str">
        <v>David Minimart-Good Mama Cleaning Detergent Lemon 170g x 26</v>
      </c>
      <c r="AH1459">
        <f t="shared" si="58"/>
        <v>4</v>
      </c>
    </row>
    <row r="1460" spans="4:34">
      <c r="D1460" t="str">
        <v>Flour Mills of Nigeria-Golden Penny Semovita 1kg</v>
      </c>
      <c r="AD1460" t="str">
        <v>Winsolight</v>
      </c>
      <c r="AE1460" t="str">
        <v>Vitali Tomato Paste 70g x 50</v>
      </c>
      <c r="AF1460" t="str">
        <f t="shared" si="57"/>
        <v>Winsolight-Vitali Tomato Paste 70g x 50</v>
      </c>
      <c r="AG1460" t="str">
        <v>Ronksey Minimart-Good Mama Cleaning Detergent 170g x 26 Floral</v>
      </c>
      <c r="AH1460">
        <f t="shared" si="58"/>
        <v>1</v>
      </c>
    </row>
    <row r="1461" spans="4:34">
      <c r="D1461" t="str">
        <v>DUFIL Prima foods Plc-Indomie Hungryman Chicken 180g x 24</v>
      </c>
      <c r="AD1461" t="str">
        <v>Miracle God Minimart</v>
      </c>
      <c r="AE1461" t="str">
        <v>Golden Penny Spaghetti 500g x 20</v>
      </c>
      <c r="AF1461" t="str">
        <f t="shared" si="57"/>
        <v>Miracle God Minimart-Golden Penny Spaghetti 500g x 20</v>
      </c>
      <c r="AG1461" t="str">
        <v>Ronksey Minimart-Good Mama Cleaning Detergent Lemon 170g x 26</v>
      </c>
      <c r="AH1461">
        <f t="shared" si="58"/>
        <v>1</v>
      </c>
    </row>
    <row r="1462" spans="4:34">
      <c r="D1462" t="str">
        <v>Flour Mills of Nigeria-Golden Penny Spaghetti 500g x 20</v>
      </c>
      <c r="AD1462" t="str">
        <v>Ronksey Minimart</v>
      </c>
      <c r="AE1462" t="str">
        <v>Golden Penny Semovita 1kg</v>
      </c>
      <c r="AF1462" t="str">
        <f t="shared" si="57"/>
        <v>Ronksey Minimart-Golden Penny Semovita 1kg</v>
      </c>
      <c r="AG1462" t="str">
        <v>Ronksey Minimart-Good Mama Cleaning Detergent 80g x 50 Lemon</v>
      </c>
      <c r="AH1462">
        <f t="shared" si="58"/>
        <v>1</v>
      </c>
    </row>
    <row r="1463" spans="4:34">
      <c r="D1463" t="str">
        <v>Flour Mills of Nigeria-Golden Penny Spaghettini 500g x 20</v>
      </c>
      <c r="AD1463" t="str">
        <v>summy Super Store</v>
      </c>
      <c r="AE1463" t="str">
        <v>Sonia Tomato Paste Mix Sachet 65g x 50</v>
      </c>
      <c r="AF1463" t="str">
        <f t="shared" si="57"/>
        <v>summy Super Store-Sonia Tomato Paste Mix Sachet 65g x 50</v>
      </c>
      <c r="AG1463" t="str">
        <v>Ronksey Minimart-Good Mama Cleaning Detergent Floral 80g x 50</v>
      </c>
      <c r="AH1463">
        <f t="shared" si="58"/>
        <v>1</v>
      </c>
    </row>
    <row r="1464" spans="4:34">
      <c r="D1464" t="str">
        <v>Flour Mills of Nigeria-Golden Penny Spaghetti 500g x 20</v>
      </c>
      <c r="AD1464" t="str">
        <v>Grandy Minimarts</v>
      </c>
      <c r="AE1464" t="str">
        <v>Golden Penny Semovita 5kg</v>
      </c>
      <c r="AF1464" t="str">
        <f t="shared" si="57"/>
        <v>Grandy Minimarts-Golden Penny Semovita 5kg</v>
      </c>
      <c r="AG1464" t="str">
        <v>Sariki Minimart-Supreme Tasty Chicken Instant Noodles 70g</v>
      </c>
      <c r="AH1464">
        <f t="shared" si="58"/>
        <v>1</v>
      </c>
    </row>
    <row r="1465" spans="4:34">
      <c r="D1465" t="str">
        <v>DUFIL Prima foods Plc-Indomie Indomitable Chicken 70g x 40</v>
      </c>
      <c r="AD1465" t="str">
        <v>Grandy Minimarts</v>
      </c>
      <c r="AE1465" t="str">
        <v>Sonia Tomato Tin 400g x 24</v>
      </c>
      <c r="AF1465" t="str">
        <f t="shared" si="57"/>
        <v>Grandy Minimarts-Sonia Tomato Tin 400g x 24</v>
      </c>
      <c r="AG1465" t="str">
        <v>Oge Mini Mart-So Easy 900g</v>
      </c>
      <c r="AH1465">
        <f t="shared" si="58"/>
        <v>1</v>
      </c>
    </row>
    <row r="1466" spans="4:34">
      <c r="D1466" t="str">
        <v>DUFIL Prima foods Plc-Power Vegetable Oil 2.6Ltrs x 8</v>
      </c>
      <c r="AD1466" t="str">
        <v>Grandy Minimarts</v>
      </c>
      <c r="AE1466" t="str">
        <v>Golden Penny Spaghettini 500g x 20</v>
      </c>
      <c r="AF1466" t="str">
        <f t="shared" si="57"/>
        <v>Grandy Minimarts-Golden Penny Spaghettini 500g x 20</v>
      </c>
      <c r="AG1466" t="str">
        <v>Oge Mini Mart-So Easy 170g x 26</v>
      </c>
      <c r="AH1466">
        <f t="shared" si="58"/>
        <v>1</v>
      </c>
    </row>
    <row r="1467" spans="4:34">
      <c r="D1467" t="str">
        <v>Flour Mills of Nigeria-Golden Penny Semovita 5kg</v>
      </c>
      <c r="AD1467" t="str">
        <v>Promise Me Peace Minimart</v>
      </c>
      <c r="AE1467" t="str">
        <v>Golden Penny Spaghetti 500g x 20</v>
      </c>
      <c r="AF1467" t="str">
        <f t="shared" si="57"/>
        <v>Promise Me Peace Minimart-Golden Penny Spaghetti 500g x 20</v>
      </c>
      <c r="AG1467" t="str">
        <v>Oge Mini Mart-So Easy 80g x 51</v>
      </c>
      <c r="AH1467">
        <f t="shared" si="58"/>
        <v>1</v>
      </c>
    </row>
    <row r="1468" spans="4:34">
      <c r="D1468" t="str">
        <v>Flour Mills of Nigeria-Golden Penny Spaghetti 500g x 20</v>
      </c>
      <c r="AD1468" t="str">
        <v>Triple A Trading Minimart</v>
      </c>
      <c r="AE1468" t="str">
        <v>Golden Penny Spaghetti 500g x 20</v>
      </c>
      <c r="AF1468" t="str">
        <f t="shared" si="57"/>
        <v>Triple A Trading Minimart-Golden Penny Spaghetti 500g x 20</v>
      </c>
      <c r="AG1468" t="str">
        <v>Madam Claire-So Easy 80g x 51</v>
      </c>
      <c r="AH1468">
        <f t="shared" si="58"/>
        <v>1</v>
      </c>
    </row>
    <row r="1469" spans="4:34">
      <c r="D1469" t="str">
        <v>Olam Group Nigeria-Tasty Tom Jollof Mix Sachet 70g x 50</v>
      </c>
      <c r="AD1469" t="str">
        <v>Madam Wisdom Minimart</v>
      </c>
      <c r="AE1469" t="str">
        <v>Gino Herbs &amp; Spices Curry Powder Sachet 3.5g x 200</v>
      </c>
      <c r="AF1469" t="str">
        <f t="shared" si="57"/>
        <v>Madam Wisdom Minimart-Gino Herbs &amp; Spices Curry Powder Sachet 3.5g x 200</v>
      </c>
      <c r="AG1469" t="str">
        <v>Madam Claire-So Easy 900g</v>
      </c>
      <c r="AH1469">
        <f t="shared" si="58"/>
        <v>1</v>
      </c>
    </row>
    <row r="1470" spans="4:34">
      <c r="D1470" t="str">
        <v>Flour Mills of Nigeria-Golden Penny Semovita 2kg</v>
      </c>
      <c r="AD1470" t="str">
        <v>Gods Favour Minimart</v>
      </c>
      <c r="AE1470" t="str">
        <v>Tasty Tom Sachet 65g x 50</v>
      </c>
      <c r="AF1470" t="str">
        <f t="shared" si="57"/>
        <v>Gods Favour Minimart-Tasty Tom Sachet 65g x 50</v>
      </c>
      <c r="AG1470" t="str">
        <v>Madam Claire-Good Mama Cleaning Detergent Floral 80g x 50</v>
      </c>
      <c r="AH1470">
        <f t="shared" si="58"/>
        <v>1</v>
      </c>
    </row>
    <row r="1471" spans="4:34">
      <c r="D1471" t="str">
        <v>vital-Vitali Gold Hot Pepper Tomato Paste 70g</v>
      </c>
      <c r="AD1471" t="str">
        <v>Metro Minimart</v>
      </c>
      <c r="AE1471" t="str">
        <v>Indomie Indomitable Chicken 70g x 40</v>
      </c>
      <c r="AF1471" t="str">
        <f t="shared" si="57"/>
        <v>Metro Minimart-Indomie Indomitable Chicken 70g x 40</v>
      </c>
      <c r="AG1471" t="str">
        <v>Rodam Enterprises-Good Mama Cleaning Detergent Floral 80g x 50</v>
      </c>
      <c r="AH1471">
        <f t="shared" si="58"/>
        <v>3</v>
      </c>
    </row>
    <row r="1472" spans="4:34">
      <c r="D1472" t="str">
        <v>vital-Vitali Tomato Paste 70g x 50</v>
      </c>
      <c r="AD1472" t="str">
        <v>smine me Minimart</v>
      </c>
      <c r="AE1472" t="str">
        <v>Indomie Indomitable Chicken 70g x 40</v>
      </c>
      <c r="AF1472" t="str">
        <f t="shared" si="57"/>
        <v>smine me Minimart-Indomie Indomitable Chicken 70g x 40</v>
      </c>
      <c r="AG1472" t="str">
        <v>Rodam Enterprises-Good Mama Cleaning Detergent Floral 850g x 6</v>
      </c>
      <c r="AH1472">
        <f t="shared" si="58"/>
        <v>1</v>
      </c>
    </row>
    <row r="1473" spans="4:34">
      <c r="D1473" t="str">
        <v>Flour Mills of Nigeria-Golden Penny Spaghetti 500g x 20</v>
      </c>
      <c r="AD1473" t="str">
        <v>smine me Minimart</v>
      </c>
      <c r="AE1473" t="str">
        <v>Tasty Tom Jollof Mix Sachet 70g x 50</v>
      </c>
      <c r="AF1473" t="str">
        <f t="shared" si="57"/>
        <v>smine me Minimart-Tasty Tom Jollof Mix Sachet 70g x 50</v>
      </c>
      <c r="AG1473" t="str">
        <v>Rodam Enterprises-Good Mama Cleaning Detergent 170g x 26 Floral</v>
      </c>
      <c r="AH1473">
        <f t="shared" si="58"/>
        <v>3</v>
      </c>
    </row>
    <row r="1474" spans="4:34">
      <c r="D1474" t="str">
        <v>Flour Mills of Nigeria-Golden Penny Semovita 1kg</v>
      </c>
      <c r="AD1474" t="str">
        <v>Triple J</v>
      </c>
      <c r="AE1474" t="str">
        <v>Indomie Indomitable Chicken 70g x 40</v>
      </c>
      <c r="AF1474" t="str">
        <f t="shared" si="57"/>
        <v>Triple J-Indomie Indomitable Chicken 70g x 40</v>
      </c>
      <c r="AG1474" t="str">
        <v>K &amp; P Provision Minimarts-So Easy 80g x 51</v>
      </c>
      <c r="AH1474">
        <f t="shared" si="58"/>
        <v>1</v>
      </c>
    </row>
    <row r="1475" spans="4:34">
      <c r="D1475" t="str">
        <v>Sonia Foods Industries Ltd.-Sonia Tomato Paste Mix Sachet 65g x 50</v>
      </c>
      <c r="AD1475" t="str">
        <v>ogba</v>
      </c>
      <c r="AE1475" t="str">
        <v>Indomie Indomitable Chicken 70g x 40</v>
      </c>
      <c r="AF1475" t="str">
        <f t="shared" si="57"/>
        <v>ogba-Indomie Indomitable Chicken 70g x 40</v>
      </c>
      <c r="AG1475" t="str">
        <v>K &amp; P Provision Minimarts-So Easy 170g x 26</v>
      </c>
      <c r="AH1475">
        <f t="shared" si="58"/>
        <v>1</v>
      </c>
    </row>
    <row r="1476" spans="4:34">
      <c r="D1476" t="str">
        <v>Flour Mills of Nigeria-Golden Penny Semovita 5kg</v>
      </c>
      <c r="AD1476" t="str">
        <v>Peace Minimarts</v>
      </c>
      <c r="AE1476" t="str">
        <v>Golden Penny Semovita 1kg</v>
      </c>
      <c r="AF1476" t="str">
        <f t="shared" si="57"/>
        <v>Peace Minimarts-Golden Penny Semovita 1kg</v>
      </c>
      <c r="AG1476" t="str">
        <v>K &amp; P Provision Minimarts-Sunlight Destiny Powder Yellow 72x80g</v>
      </c>
      <c r="AH1476">
        <f t="shared" si="58"/>
        <v>1</v>
      </c>
    </row>
    <row r="1477" spans="4:34">
      <c r="D1477" t="str">
        <v>Sonia Foods Industries Ltd.-Sonia Tomato Tin 400g x 24</v>
      </c>
      <c r="AD1477" t="str">
        <v>Iyawo Minimart</v>
      </c>
      <c r="AE1477" t="str">
        <v>Tasty Tom Sachet 65g x 50</v>
      </c>
      <c r="AF1477" t="str">
        <f t="shared" si="57"/>
        <v>Iyawo Minimart-Tasty Tom Sachet 65g x 50</v>
      </c>
      <c r="AG1477" t="str">
        <v>Mavelouse Minimart-Ariel Ankara &amp; Colour 150g x 24</v>
      </c>
      <c r="AH1477">
        <f t="shared" si="58"/>
        <v>1</v>
      </c>
    </row>
    <row r="1478" spans="4:34">
      <c r="D1478" t="str">
        <v>Flour Mills of Nigeria-Golden Penny Spaghettini 500g x 20</v>
      </c>
      <c r="AD1478" t="str">
        <v>Iyawo Minimart</v>
      </c>
      <c r="AE1478" t="str">
        <v>Indomie Indomitable Chicken 70g x 40</v>
      </c>
      <c r="AF1478" t="str">
        <f t="shared" si="57"/>
        <v>Iyawo Minimart-Indomie Indomitable Chicken 70g x 40</v>
      </c>
      <c r="AG1478" t="str">
        <v>David Minimart-Good Mama Cleaning Detergent 80g x 50 Lemon</v>
      </c>
      <c r="AH1478">
        <f t="shared" si="58"/>
        <v>4</v>
      </c>
    </row>
    <row r="1479" spans="4:34">
      <c r="D1479" t="str">
        <v>Flour Mills of Nigeria-Golden Penny Spaghetti 500g x 20</v>
      </c>
      <c r="AD1479" t="str">
        <v>Sariki Minimart</v>
      </c>
      <c r="AE1479" t="str">
        <v>Tasty Tom Sachet 65g x 50</v>
      </c>
      <c r="AF1479" t="str">
        <f t="shared" ref="AF1479:AF1542" si="59">AD1479 &amp; "-" &amp; AE1479</f>
        <v>Sariki Minimart-Tasty Tom Sachet 65g x 50</v>
      </c>
      <c r="AG1479" t="str">
        <v>David Minimart-Good Mama Cleaning Detergent Floral 80g x 50</v>
      </c>
      <c r="AH1479">
        <f t="shared" ref="AH1479:AH1542" si="60">COUNTIF($AF$6:$AF$2051,AG1479)</f>
        <v>4</v>
      </c>
    </row>
    <row r="1480" spans="4:34">
      <c r="D1480" t="str">
        <v>Flour Mills of Nigeria-Golden Penny Spaghetti 500g x 20</v>
      </c>
      <c r="AD1480" t="str">
        <v>Hi Mart Minimart</v>
      </c>
      <c r="AE1480" t="str">
        <v>Sonia Tomato Paste Mix Sachet 65g x 50</v>
      </c>
      <c r="AF1480" t="str">
        <f t="shared" si="59"/>
        <v>Hi Mart Minimart-Sonia Tomato Paste Mix Sachet 65g x 50</v>
      </c>
      <c r="AG1480" t="str">
        <v>Alhaja-Good Mama Cleaning Detergent 80g x 50 Lemon</v>
      </c>
      <c r="AH1480">
        <f t="shared" si="60"/>
        <v>1</v>
      </c>
    </row>
    <row r="1481" spans="4:34">
      <c r="D1481" t="str">
        <v>Sosaco Nigeria Limited-Gino Herbs &amp; Spices Curry Powder Sachet 3.5g x 200</v>
      </c>
      <c r="AD1481" t="str">
        <v>Idish Global</v>
      </c>
      <c r="AE1481" t="str">
        <v>Tasty Tom Jollof Mix Sachet 70g x 50</v>
      </c>
      <c r="AF1481" t="str">
        <f t="shared" si="59"/>
        <v>Idish Global-Tasty Tom Jollof Mix Sachet 70g x 50</v>
      </c>
      <c r="AG1481" t="str">
        <v>Alhaja-Good Mama Cleaning Detergent Floral 80g x 50</v>
      </c>
      <c r="AH1481">
        <f t="shared" si="60"/>
        <v>1</v>
      </c>
    </row>
    <row r="1482" spans="4:34">
      <c r="D1482" t="str">
        <v>Olam Group Nigeria-Tasty Tom Sachet 65g x 50</v>
      </c>
      <c r="AD1482" t="str">
        <v>Alh. Aliyu Provision Minimart</v>
      </c>
      <c r="AE1482" t="str">
        <v>Indomie Indomitable Chicken 70g x 40</v>
      </c>
      <c r="AF1482" t="str">
        <f t="shared" si="59"/>
        <v>Alh. Aliyu Provision Minimart-Indomie Indomitable Chicken 70g x 40</v>
      </c>
      <c r="AG1482" t="str">
        <v>Kane Parker 2-Ariel Ankara &amp; Colour 150g x 24</v>
      </c>
      <c r="AH1482">
        <f t="shared" si="60"/>
        <v>1</v>
      </c>
    </row>
    <row r="1483" spans="4:34">
      <c r="D1483" t="str">
        <v>DUFIL Prima foods Plc-Indomie Indomitable Chicken 70g x 40</v>
      </c>
      <c r="AD1483" t="str">
        <v>Ronksey Minimart</v>
      </c>
      <c r="AE1483" t="str">
        <v>Indomie Hungryman Chicken 180g x 24</v>
      </c>
      <c r="AF1483" t="str">
        <f t="shared" si="59"/>
        <v>Ronksey Minimart-Indomie Hungryman Chicken 180g x 24</v>
      </c>
      <c r="AG1483" t="str">
        <v>Zee Venture-Good Mama Cleaning Detergent 170g x 26 Floral</v>
      </c>
      <c r="AH1483">
        <f t="shared" si="60"/>
        <v>1</v>
      </c>
    </row>
    <row r="1484" spans="4:34">
      <c r="D1484" t="str">
        <v>DUFIL Prima foods Plc-Indomie Indomitable Chicken 70g x 40</v>
      </c>
      <c r="AD1484" t="str">
        <v>Ronksey Minimart</v>
      </c>
      <c r="AE1484" t="str">
        <v>Indomie Indomitable Chicken 70g x 40</v>
      </c>
      <c r="AF1484" t="str">
        <f t="shared" si="59"/>
        <v>Ronksey Minimart-Indomie Indomitable Chicken 70g x 40</v>
      </c>
      <c r="AG1484" t="str">
        <v>Iyawo Minimart-So Easy 170g x 26</v>
      </c>
      <c r="AH1484">
        <f t="shared" si="60"/>
        <v>1</v>
      </c>
    </row>
    <row r="1485" spans="4:34">
      <c r="D1485" t="str">
        <v>Olam Group Nigeria-Tasty Tom Jollof Mix Sachet 70g x 50</v>
      </c>
      <c r="AD1485" t="str">
        <v>aktit farm supermarket</v>
      </c>
      <c r="AE1485" t="str">
        <v>Indomie Indomitable Chicken 70g x 40</v>
      </c>
      <c r="AF1485" t="str">
        <f t="shared" si="59"/>
        <v>aktit farm supermarket-Indomie Indomitable Chicken 70g x 40</v>
      </c>
      <c r="AG1485" t="str">
        <v>A- SUPERMART-Radiant Detergent Powder 800g x 6</v>
      </c>
      <c r="AH1485">
        <f t="shared" si="60"/>
        <v>1</v>
      </c>
    </row>
    <row r="1486" spans="4:34">
      <c r="D1486" t="str">
        <v>DUFIL Prima foods Plc-Indomie Indomitable Chicken 70g x 40</v>
      </c>
      <c r="AD1486" t="str">
        <v>Jummy Minimart</v>
      </c>
      <c r="AE1486" t="str">
        <v>Tasty Tom Jollof Mix Sachet 70g x 50</v>
      </c>
      <c r="AF1486" t="str">
        <f t="shared" si="59"/>
        <v>Jummy Minimart-Tasty Tom Jollof Mix Sachet 70g x 50</v>
      </c>
      <c r="AG1486" t="str">
        <v>A- SUPERMART-Nittol Antibacterial Powder Detergent 800g x 7</v>
      </c>
      <c r="AH1486">
        <f t="shared" si="60"/>
        <v>1</v>
      </c>
    </row>
    <row r="1487" spans="4:34">
      <c r="D1487" t="str">
        <v>DUFIL Prima foods Plc-Indomie Indomitable Chicken 70g x 40</v>
      </c>
      <c r="AD1487" t="str">
        <v>Madam Wisdom Minimart</v>
      </c>
      <c r="AE1487" t="str">
        <v>Sonia Tomato Tin 400g x 24</v>
      </c>
      <c r="AF1487" t="str">
        <f t="shared" si="59"/>
        <v>Madam Wisdom Minimart-Sonia Tomato Tin 400g x 24</v>
      </c>
      <c r="AG1487" t="str">
        <v>Opashola Minimarts-Canoe 130g x 48 Extra care (White)</v>
      </c>
      <c r="AH1487">
        <f t="shared" si="60"/>
        <v>1</v>
      </c>
    </row>
    <row r="1488" spans="4:34">
      <c r="D1488" t="str">
        <v>Flour Mills of Nigeria-Golden Penny Semovita 1kg</v>
      </c>
      <c r="AD1488" t="str">
        <v>Madam Wisdom Minimart</v>
      </c>
      <c r="AE1488" t="str">
        <v>Tasty Tom Jollof Mix Sachet 70g x 50</v>
      </c>
      <c r="AF1488" t="str">
        <f t="shared" si="59"/>
        <v>Madam Wisdom Minimart-Tasty Tom Jollof Mix Sachet 70g x 50</v>
      </c>
      <c r="AG1488" t="str">
        <v>Gods Minimart-Good Mama Cleaning Detergent Floral 80g x 50</v>
      </c>
      <c r="AH1488">
        <f t="shared" si="60"/>
        <v>4</v>
      </c>
    </row>
    <row r="1489" spans="4:34">
      <c r="D1489" t="str">
        <v>Olam Group Nigeria-Tasty Tom Sachet 65g x 50</v>
      </c>
      <c r="AD1489" t="str">
        <v>Rodam Enterprises</v>
      </c>
      <c r="AE1489" t="str">
        <v>Golden Penny Spaghetti 500g x 20</v>
      </c>
      <c r="AF1489" t="str">
        <f t="shared" si="59"/>
        <v>Rodam Enterprises-Golden Penny Spaghetti 500g x 20</v>
      </c>
      <c r="AG1489" t="str">
        <v>Suncomm Minimarts-Sunlight Destiny Powder Yellow 72x80g</v>
      </c>
      <c r="AH1489">
        <f t="shared" si="60"/>
        <v>1</v>
      </c>
    </row>
    <row r="1490" spans="4:34">
      <c r="D1490" t="str">
        <v>DUFIL Prima foods Plc-Indomie Indomitable Chicken 70g x 40</v>
      </c>
      <c r="AD1490" t="str">
        <v>Udapaul Nig</v>
      </c>
      <c r="AE1490" t="str">
        <v>Golden Penny Spaghetti 500g x 20</v>
      </c>
      <c r="AF1490" t="str">
        <f t="shared" si="59"/>
        <v>Udapaul Nig-Golden Penny Spaghetti 500g x 20</v>
      </c>
      <c r="AG1490" t="str">
        <v>gbemisola Minimart-Good Mama Cleaning Detergent 170g x 26 Floral</v>
      </c>
      <c r="AH1490">
        <f t="shared" si="60"/>
        <v>1</v>
      </c>
    </row>
    <row r="1491" spans="4:34">
      <c r="D1491" t="str">
        <v>Olam Group Nigeria-Tasty Tom Sachet 65g x 50</v>
      </c>
      <c r="AD1491" t="str">
        <v>Morfas Minimart</v>
      </c>
      <c r="AE1491" t="str">
        <v>Gino Max Chicken 100g x 10</v>
      </c>
      <c r="AF1491" t="str">
        <f t="shared" si="59"/>
        <v>Morfas Minimart-Gino Max Chicken 100g x 10</v>
      </c>
      <c r="AG1491" t="str">
        <v>gbemisola Minimart-Good Mama Cleaning Detergent Lemon 170g x 26</v>
      </c>
      <c r="AH1491">
        <f t="shared" si="60"/>
        <v>1</v>
      </c>
    </row>
    <row r="1492" spans="4:34">
      <c r="D1492" t="str">
        <v>Sonia Foods Industries Ltd.-Sonia Tomato Paste Mix Sachet 65g x 50</v>
      </c>
      <c r="AD1492" t="str">
        <v>Buba</v>
      </c>
      <c r="AE1492" t="str">
        <v>Golden Penny Spaghetti 500g x 20</v>
      </c>
      <c r="AF1492" t="str">
        <f t="shared" si="59"/>
        <v>Buba-Golden Penny Spaghetti 500g x 20</v>
      </c>
      <c r="AG1492" t="str">
        <v>gbemisola Minimart-Good Mama Cleaning Detergent Floral 850g x 6</v>
      </c>
      <c r="AH1492">
        <f t="shared" si="60"/>
        <v>1</v>
      </c>
    </row>
    <row r="1493" spans="4:34">
      <c r="D1493" t="str">
        <v>Olam Group Nigeria-Tasty Tom Jollof Mix Sachet 70g x 50</v>
      </c>
      <c r="AD1493" t="str">
        <v>Hi Mart Minimart</v>
      </c>
      <c r="AE1493" t="str">
        <v>Sonia Tomato Paste Mix Sachet 65g x 50</v>
      </c>
      <c r="AF1493" t="str">
        <f t="shared" si="59"/>
        <v>Hi Mart Minimart-Sonia Tomato Paste Mix Sachet 65g x 50</v>
      </c>
      <c r="AG1493" t="str">
        <v>gbemisola Minimart-WAW Multi Purpose Powder Detergent 90g x 48</v>
      </c>
      <c r="AH1493">
        <f t="shared" si="60"/>
        <v>1</v>
      </c>
    </row>
    <row r="1494" spans="4:34">
      <c r="D1494" t="str">
        <v>DUFIL Prima foods Plc-Indomie Indomitable Chicken 70g x 40</v>
      </c>
      <c r="AD1494" t="str">
        <v>Topraf</v>
      </c>
      <c r="AE1494" t="str">
        <v>Golden Penny Semovita 2kg</v>
      </c>
      <c r="AF1494" t="str">
        <f t="shared" si="59"/>
        <v>Topraf-Golden Penny Semovita 2kg</v>
      </c>
      <c r="AG1494" t="str">
        <v>gbemisola Minimart-Nittol Antibacterial Powder Detergent 90g x 48</v>
      </c>
      <c r="AH1494">
        <f t="shared" si="60"/>
        <v>1</v>
      </c>
    </row>
    <row r="1495" spans="4:34">
      <c r="D1495" t="str">
        <v>DUFIL Prima foods Plc-Indomie Hungryman Chicken 180g x 24</v>
      </c>
      <c r="AD1495" t="str">
        <v>Chopsytop Minimarts</v>
      </c>
      <c r="AE1495" t="str">
        <v>Tasty Tom Sachet 65g x 50</v>
      </c>
      <c r="AF1495" t="str">
        <f t="shared" si="59"/>
        <v>Chopsytop Minimarts-Tasty Tom Sachet 65g x 50</v>
      </c>
      <c r="AG1495" t="str">
        <v>gbemisola Minimart-Nittol Antibacterial Powder Detergent 180g x 26</v>
      </c>
      <c r="AH1495">
        <f t="shared" si="60"/>
        <v>1</v>
      </c>
    </row>
    <row r="1496" spans="4:34">
      <c r="D1496" t="str">
        <v>DUFIL Prima foods Plc-Indomie Indomitable Chicken 70g x 40</v>
      </c>
      <c r="AD1496" t="str">
        <v>Happy  Minimart&amp; Provision</v>
      </c>
      <c r="AE1496" t="str">
        <v>Golden Penny Spaghetti 500g x 20</v>
      </c>
      <c r="AF1496" t="str">
        <f t="shared" si="59"/>
        <v>Happy  Minimart&amp; Provision-Golden Penny Spaghetti 500g x 20</v>
      </c>
      <c r="AG1496" t="str">
        <v>gbemisola Minimart-WAW Multi Purpose Powder Detergent 180g x 26</v>
      </c>
      <c r="AH1496">
        <f t="shared" si="60"/>
        <v>1</v>
      </c>
    </row>
    <row r="1497" spans="4:34">
      <c r="D1497" t="str">
        <v>DUFIL Prima foods Plc-Indomie Indomitable Chicken 70g x 40</v>
      </c>
      <c r="AD1497" t="str">
        <v>Mosturah Olasina</v>
      </c>
      <c r="AE1497" t="str">
        <v>Golden Penny Semovita 2kg</v>
      </c>
      <c r="AF1497" t="str">
        <f t="shared" si="59"/>
        <v>Mosturah Olasina-Golden Penny Semovita 2kg</v>
      </c>
      <c r="AG1497" t="str">
        <v>gbemisola Minimart-WAW Colour 170g X 28</v>
      </c>
      <c r="AH1497">
        <f t="shared" si="60"/>
        <v>1</v>
      </c>
    </row>
    <row r="1498" spans="4:34">
      <c r="D1498" t="str">
        <v>Olam Group Nigeria-Tasty Tom Jollof Mix Sachet 70g x 50</v>
      </c>
      <c r="AD1498" t="str">
        <v>Mosturah Olasina</v>
      </c>
      <c r="AE1498" t="str">
        <v>Golden Penny Spaghetti 500g x 20</v>
      </c>
      <c r="AF1498" t="str">
        <f t="shared" si="59"/>
        <v>Mosturah Olasina-Golden Penny Spaghetti 500g x 20</v>
      </c>
      <c r="AG1498" t="str">
        <v>gbemisola Minimart-Two free rolls of WAW 170g Color</v>
      </c>
      <c r="AH1498">
        <f t="shared" si="60"/>
        <v>1</v>
      </c>
    </row>
    <row r="1499" spans="4:34">
      <c r="D1499" t="str">
        <v>Sonia Foods Industries Ltd.-Sonia Tomato Tin 400g x 24</v>
      </c>
      <c r="AD1499" t="str">
        <v>Madam Precious Minimart</v>
      </c>
      <c r="AE1499" t="str">
        <v>Titus Sardines 125g x 50</v>
      </c>
      <c r="AF1499" t="str">
        <f t="shared" si="59"/>
        <v>Madam Precious Minimart-Titus Sardines 125g x 50</v>
      </c>
      <c r="AG1499" t="str">
        <v>gbemisola Minimart-So Easy 80g x 51</v>
      </c>
      <c r="AH1499">
        <f t="shared" si="60"/>
        <v>1</v>
      </c>
    </row>
    <row r="1500" spans="4:34">
      <c r="D1500" t="str">
        <v>Olam Group Nigeria-Tasty Tom Jollof Mix Sachet 70g x 50</v>
      </c>
      <c r="AD1500" t="str">
        <v>Mum Wisdom Minimart</v>
      </c>
      <c r="AE1500" t="str">
        <v>Tasty Tom Sachet 65g x 50</v>
      </c>
      <c r="AF1500" t="str">
        <f t="shared" si="59"/>
        <v>Mum Wisdom Minimart-Tasty Tom Sachet 65g x 50</v>
      </c>
      <c r="AG1500" t="str">
        <v>gbemisola Minimart-So Easy 170g x 26</v>
      </c>
      <c r="AH1500">
        <f t="shared" si="60"/>
        <v>1</v>
      </c>
    </row>
    <row r="1501" spans="4:34">
      <c r="D1501" t="str">
        <v>Flour Mills of Nigeria-Golden Penny Spaghetti 500g x 20</v>
      </c>
      <c r="AD1501" t="str">
        <v>Grandy Minimarts</v>
      </c>
      <c r="AE1501" t="str">
        <v>Golden Penny Semovita 10kg</v>
      </c>
      <c r="AF1501" t="str">
        <f t="shared" si="59"/>
        <v>Grandy Minimarts-Golden Penny Semovita 10kg</v>
      </c>
      <c r="AG1501" t="str">
        <v>Favour Minimart-Nittol Antibacterial Powder Detergent 90g x 48</v>
      </c>
      <c r="AH1501">
        <f t="shared" si="60"/>
        <v>1</v>
      </c>
    </row>
    <row r="1502" spans="4:34">
      <c r="D1502" t="str">
        <v>Flour Mills of Nigeria-Golden Penny Spaghetti 500g x 20</v>
      </c>
      <c r="AD1502" t="str">
        <v>Grandy Minimarts</v>
      </c>
      <c r="AE1502" t="str">
        <v>Golden Penny Spaghettini 500g x 20</v>
      </c>
      <c r="AF1502" t="str">
        <f t="shared" si="59"/>
        <v>Grandy Minimarts-Golden Penny Spaghettini 500g x 20</v>
      </c>
      <c r="AG1502" t="str">
        <v>Yemtex Minimart-WAW Multi Purpose Powder Detergent 90g x 48</v>
      </c>
      <c r="AH1502">
        <f t="shared" si="60"/>
        <v>1</v>
      </c>
    </row>
    <row r="1503" spans="4:34">
      <c r="D1503" t="str">
        <v>Sosaco Nigeria Limited-Gino Max Chicken 100g x 10</v>
      </c>
      <c r="AD1503" t="str">
        <v>Grandy Minimarts</v>
      </c>
      <c r="AE1503" t="str">
        <v>Golden Penny Semovita 5kg</v>
      </c>
      <c r="AF1503" t="str">
        <f t="shared" si="59"/>
        <v>Grandy Minimarts-Golden Penny Semovita 5kg</v>
      </c>
      <c r="AG1503" t="str">
        <v>Yemtex Minimart-WAW Colour 170g X 28</v>
      </c>
      <c r="AH1503">
        <f t="shared" si="60"/>
        <v>1</v>
      </c>
    </row>
    <row r="1504" spans="4:34">
      <c r="D1504" t="str">
        <v>Flour Mills of Nigeria-Golden Penny Spaghetti 500g x 20</v>
      </c>
      <c r="AD1504" t="str">
        <v>Him Minimarts</v>
      </c>
      <c r="AE1504" t="str">
        <v>Gino Tomato Paste Sachet 65g x 50</v>
      </c>
      <c r="AF1504" t="str">
        <f t="shared" si="59"/>
        <v>Him Minimarts-Gino Tomato Paste Sachet 65g x 50</v>
      </c>
      <c r="AG1504" t="str">
        <v>Princess O. Minimart-WAW Multi Purpose Powder Detergent 90g x 48</v>
      </c>
      <c r="AH1504">
        <f t="shared" si="60"/>
        <v>1</v>
      </c>
    </row>
    <row r="1505" spans="4:34">
      <c r="D1505" t="str">
        <v>Sonia Foods Industries Ltd.-Sonia Tomato Paste Mix Sachet 65g x 50</v>
      </c>
      <c r="AD1505" t="str">
        <v>Him Minimarts</v>
      </c>
      <c r="AE1505" t="str">
        <v>Sonia Tomato Paste Mix Sachet 65g x 50</v>
      </c>
      <c r="AF1505" t="str">
        <f t="shared" si="59"/>
        <v>Him Minimarts-Sonia Tomato Paste Mix Sachet 65g x 50</v>
      </c>
      <c r="AG1505" t="str">
        <v>Princess O. Minimart-WAW Colour 170g X 28</v>
      </c>
      <c r="AH1505">
        <f t="shared" si="60"/>
        <v>1</v>
      </c>
    </row>
    <row r="1506" spans="4:34">
      <c r="D1506" t="str">
        <v>Flour Mills of Nigeria-Golden Penny Semovita 2kg</v>
      </c>
      <c r="AD1506" t="str">
        <v>David Minimart</v>
      </c>
      <c r="AE1506" t="str">
        <v>Titus Sardines 125g x 50</v>
      </c>
      <c r="AF1506" t="str">
        <f t="shared" si="59"/>
        <v>David Minimart-Titus Sardines 125g x 50</v>
      </c>
      <c r="AG1506" t="str">
        <v>Timifavic Venture-WAW Multi Purpose Powder Detergent 90g x 48</v>
      </c>
      <c r="AH1506">
        <f t="shared" si="60"/>
        <v>1</v>
      </c>
    </row>
    <row r="1507" spans="4:34">
      <c r="D1507" t="str">
        <v>Olam Group Nigeria-Tasty Tom Sachet 65g x 50</v>
      </c>
      <c r="AD1507" t="str">
        <v>smine me Minimart</v>
      </c>
      <c r="AE1507" t="str">
        <v>Tasty Tom Sachet 65g x 50</v>
      </c>
      <c r="AF1507" t="str">
        <f t="shared" si="59"/>
        <v>smine me Minimart-Tasty Tom Sachet 65g x 50</v>
      </c>
      <c r="AG1507" t="str">
        <v>Timifavic Venture-WAW Colour 170g X 28</v>
      </c>
      <c r="AH1507">
        <f t="shared" si="60"/>
        <v>1</v>
      </c>
    </row>
    <row r="1508" spans="4:34">
      <c r="D1508" t="str">
        <v>Flour Mills of Nigeria-Golden Penny Spaghetti 500g x 20</v>
      </c>
      <c r="AD1508" t="str">
        <v>smine me Minimart</v>
      </c>
      <c r="AE1508" t="str">
        <v>Sonia Tomato Paste Mix Sachet 65g x 50</v>
      </c>
      <c r="AF1508" t="str">
        <f t="shared" si="59"/>
        <v>smine me Minimart-Sonia Tomato Paste Mix Sachet 65g x 50</v>
      </c>
      <c r="AG1508" t="str">
        <v>Timifavic Venture-Nittol Antibacterial Powder Detergent 90g x 48</v>
      </c>
      <c r="AH1508">
        <f t="shared" si="60"/>
        <v>1</v>
      </c>
    </row>
    <row r="1509" spans="4:34">
      <c r="D1509" t="str">
        <v>Flour Mills of Nigeria-Golden Penny Semovita 2kg</v>
      </c>
      <c r="AD1509" t="str">
        <v>smine me Minimart</v>
      </c>
      <c r="AE1509" t="str">
        <v>Golden Penny Spaghetti 500g x 20</v>
      </c>
      <c r="AF1509" t="str">
        <f t="shared" si="59"/>
        <v>smine me Minimart-Golden Penny Spaghetti 500g x 20</v>
      </c>
      <c r="AG1509" t="str">
        <v>Timifavic Venture-Nittol Antibacterial Powder Detergent 800g x 7</v>
      </c>
      <c r="AH1509">
        <f t="shared" si="60"/>
        <v>1</v>
      </c>
    </row>
    <row r="1510" spans="4:34">
      <c r="D1510" t="str">
        <v>Flour Mills of Nigeria-Golden Penny Spaghetti 500g x 20</v>
      </c>
      <c r="AD1510" t="str">
        <v>smine me Minimart</v>
      </c>
      <c r="AE1510" t="str">
        <v>Golden Penny Spaghetti 500g x 20</v>
      </c>
      <c r="AF1510" t="str">
        <f t="shared" si="59"/>
        <v>smine me Minimart-Golden Penny Spaghetti 500g x 20</v>
      </c>
      <c r="AG1510" t="str">
        <v>Aklat Minimart-WAW Multi Purpose Powder Detergent 90g x 48</v>
      </c>
      <c r="AH1510">
        <f t="shared" si="60"/>
        <v>1</v>
      </c>
    </row>
    <row r="1511" spans="4:34">
      <c r="D1511" t="str">
        <v>Unimer S.A-Titus Sardines 125g x 50</v>
      </c>
      <c r="AD1511" t="str">
        <v>smine me Minimart</v>
      </c>
      <c r="AE1511" t="str">
        <v>Golden Penny Spaghettini 500g x 20</v>
      </c>
      <c r="AF1511" t="str">
        <f t="shared" si="59"/>
        <v>smine me Minimart-Golden Penny Spaghettini 500g x 20</v>
      </c>
      <c r="AG1511" t="str">
        <v>Hi Mart Minimart-Canoe 130g x 48 Extra care (White)</v>
      </c>
      <c r="AH1511">
        <f t="shared" si="60"/>
        <v>1</v>
      </c>
    </row>
    <row r="1512" spans="4:34">
      <c r="D1512" t="str">
        <v>Olam Group Nigeria-Tasty Tom Sachet 65g x 50</v>
      </c>
      <c r="AD1512" t="str">
        <v>smine me Minimart</v>
      </c>
      <c r="AE1512" t="str">
        <v>Titus Sardines 125g x 50</v>
      </c>
      <c r="AF1512" t="str">
        <f t="shared" si="59"/>
        <v>smine me Minimart-Titus Sardines 125g x 50</v>
      </c>
      <c r="AG1512" t="str">
        <v>Temiloluwa Minimart-Good Mama Cleaning Detergent 170g x 26 Floral</v>
      </c>
      <c r="AH1512">
        <f t="shared" si="60"/>
        <v>1</v>
      </c>
    </row>
    <row r="1513" spans="4:34">
      <c r="D1513" t="str">
        <v>Flour Mills of Nigeria-Golden Penny Semovita 10kg</v>
      </c>
      <c r="AD1513" t="str">
        <v>Oge Mini Mart</v>
      </c>
      <c r="AE1513" t="str">
        <v>Golden Penny Noodles 70g x 40</v>
      </c>
      <c r="AF1513" t="str">
        <f t="shared" si="59"/>
        <v>Oge Mini Mart-Golden Penny Noodles 70g x 40</v>
      </c>
      <c r="AG1513" t="str">
        <v>olubukola Minimart-Ariel Detergent 75g x 72</v>
      </c>
      <c r="AH1513">
        <f t="shared" si="60"/>
        <v>1</v>
      </c>
    </row>
    <row r="1514" spans="4:34">
      <c r="D1514" t="str">
        <v>Flour Mills of Nigeria-Golden Penny Spaghettini 500g x 20</v>
      </c>
      <c r="AD1514" t="str">
        <v>Oge Mini Mart</v>
      </c>
      <c r="AE1514" t="str">
        <v>Golden Penny Semovita 1kg</v>
      </c>
      <c r="AF1514" t="str">
        <f t="shared" si="59"/>
        <v>Oge Mini Mart-Golden Penny Semovita 1kg</v>
      </c>
      <c r="AG1514" t="str">
        <v>olubukola Minimart-Supreme Tasty Chicken Instant Noodles 70g</v>
      </c>
      <c r="AH1514">
        <f t="shared" si="60"/>
        <v>1</v>
      </c>
    </row>
    <row r="1515" spans="4:34">
      <c r="D1515" t="str">
        <v>Flour Mills of Nigeria-Golden Penny Semovita 5kg</v>
      </c>
      <c r="AD1515" t="str">
        <v>Grandy Minimarts</v>
      </c>
      <c r="AE1515" t="str">
        <v>Golden Penny Noodles 70g x 40</v>
      </c>
      <c r="AF1515" t="str">
        <f t="shared" si="59"/>
        <v>Grandy Minimarts-Golden Penny Noodles 70g x 40</v>
      </c>
      <c r="AG1515" t="str">
        <v>Madam Akindele Minimart-Canoe 130g x 48 Extra care (White)</v>
      </c>
      <c r="AH1515">
        <f t="shared" si="60"/>
        <v>1</v>
      </c>
    </row>
    <row r="1516" spans="4:34">
      <c r="D1516" t="str">
        <v>GB Foods-Gino Tomato Paste Sachet 65g x 50</v>
      </c>
      <c r="AD1516" t="str">
        <v>okiki varieties Minimart</v>
      </c>
      <c r="AE1516" t="str">
        <v>Golden Penny Semovita 5kg</v>
      </c>
      <c r="AF1516" t="str">
        <f t="shared" si="59"/>
        <v>okiki varieties Minimart-Golden Penny Semovita 5kg</v>
      </c>
      <c r="AG1516" t="str">
        <v>Madam Akindele Minimart-Sunlight Destiny Powder Yellow 72x80g</v>
      </c>
      <c r="AH1516">
        <f t="shared" si="60"/>
        <v>1</v>
      </c>
    </row>
    <row r="1517" spans="4:34">
      <c r="D1517" t="str">
        <v>Sonia Foods Industries Ltd.-Sonia Tomato Paste Mix Sachet 65g x 50</v>
      </c>
      <c r="AD1517" t="str">
        <v>okiki varieties Minimart</v>
      </c>
      <c r="AE1517" t="str">
        <v>Golden Penny Semovita 2kg</v>
      </c>
      <c r="AF1517" t="str">
        <f t="shared" si="59"/>
        <v>okiki varieties Minimart-Golden Penny Semovita 2kg</v>
      </c>
      <c r="AG1517" t="str">
        <v>New Life Minimarts-WAW Multi Purpose Powder Detergent 90g x 48</v>
      </c>
      <c r="AH1517">
        <f t="shared" si="60"/>
        <v>1</v>
      </c>
    </row>
    <row r="1518" spans="4:34">
      <c r="D1518" t="str">
        <v>Unimer S.A-Titus Sardines 125g x 50</v>
      </c>
      <c r="AD1518" t="str">
        <v>okiki varieties Minimart</v>
      </c>
      <c r="AE1518" t="str">
        <v>Golden Penny Semovita 1kg</v>
      </c>
      <c r="AF1518" t="str">
        <f t="shared" si="59"/>
        <v>okiki varieties Minimart-Golden Penny Semovita 1kg</v>
      </c>
      <c r="AG1518" t="str">
        <v>New Life Minimarts-Nittol Antibacterial Powder Detergent 90g x 48</v>
      </c>
      <c r="AH1518">
        <f t="shared" si="60"/>
        <v>1</v>
      </c>
    </row>
    <row r="1519" spans="4:34">
      <c r="D1519" t="str">
        <v>Olam Group Nigeria-Tasty Tom Sachet 65g x 50</v>
      </c>
      <c r="AD1519" t="str">
        <v>okiki varieties Minimart</v>
      </c>
      <c r="AE1519" t="str">
        <v>Golden Penny Spaghettini 500g x 20</v>
      </c>
      <c r="AF1519" t="str">
        <f t="shared" si="59"/>
        <v>okiki varieties Minimart-Golden Penny Spaghettini 500g x 20</v>
      </c>
      <c r="AG1519" t="str">
        <v>New Life Minimarts-WAW Colour 170g X 28</v>
      </c>
      <c r="AH1519">
        <f t="shared" si="60"/>
        <v>1</v>
      </c>
    </row>
    <row r="1520" spans="4:34">
      <c r="D1520" t="str">
        <v>Sonia Foods Industries Ltd.-Sonia Tomato Paste Mix Sachet 65g x 50</v>
      </c>
      <c r="AD1520" t="str">
        <v>okiki varieties Minimart</v>
      </c>
      <c r="AE1520" t="str">
        <v>Golden Penny Spaghetti 500g x 20</v>
      </c>
      <c r="AF1520" t="str">
        <f t="shared" si="59"/>
        <v>okiki varieties Minimart-Golden Penny Spaghetti 500g x 20</v>
      </c>
      <c r="AG1520" t="str">
        <v>New Life Minimarts-Nittol Antibacterial Powder Detergent 180g x 26</v>
      </c>
      <c r="AH1520">
        <f t="shared" si="60"/>
        <v>1</v>
      </c>
    </row>
    <row r="1521" spans="4:34">
      <c r="D1521" t="str">
        <v>Flour Mills of Nigeria-Golden Penny Spaghetti 500g x 20</v>
      </c>
      <c r="AD1521" t="str">
        <v>okiki varieties Minimart</v>
      </c>
      <c r="AE1521" t="str">
        <v>Tasty Tom Sachet 65g x 50</v>
      </c>
      <c r="AF1521" t="str">
        <f t="shared" si="59"/>
        <v>okiki varieties Minimart-Tasty Tom Sachet 65g x 50</v>
      </c>
      <c r="AG1521" t="str">
        <v>Iyawo Minimart-Good Mama Cleaning Detergent Floral 850g x 6</v>
      </c>
      <c r="AH1521">
        <f t="shared" si="60"/>
        <v>1</v>
      </c>
    </row>
    <row r="1522" spans="4:34">
      <c r="D1522" t="str">
        <v>Flour Mills of Nigeria-Golden Penny Spaghetti 500g x 20</v>
      </c>
      <c r="AD1522" t="str">
        <v>okiki varieties Minimart</v>
      </c>
      <c r="AE1522" t="str">
        <v>Sonia Tomato Paste Mix Sachet 65g x 50</v>
      </c>
      <c r="AF1522" t="str">
        <f t="shared" si="59"/>
        <v>okiki varieties Minimart-Sonia Tomato Paste Mix Sachet 65g x 50</v>
      </c>
      <c r="AG1522" t="str">
        <v>David Minimart-Good Mama Cleaning Detergent Floral 850g x 6</v>
      </c>
      <c r="AH1522">
        <f t="shared" si="60"/>
        <v>1</v>
      </c>
    </row>
    <row r="1523" spans="4:34">
      <c r="D1523" t="str">
        <v>Flour Mills of Nigeria-Golden Penny Spaghettini 500g x 20</v>
      </c>
      <c r="AD1523" t="str">
        <v>Madam rahman Minimart</v>
      </c>
      <c r="AE1523" t="str">
        <v>GINO Max Chicken 40x25 PRM +2x5g (SAC) NG</v>
      </c>
      <c r="AF1523" t="str">
        <f t="shared" si="59"/>
        <v>Madam rahman Minimart-GINO Max Chicken 40x25 PRM +2x5g (SAC) NG</v>
      </c>
      <c r="AG1523" t="str">
        <v>David Minimart-good Mama Cleaning Detergent Lemon 850g x 6</v>
      </c>
      <c r="AH1523">
        <f t="shared" si="60"/>
        <v>1</v>
      </c>
    </row>
    <row r="1524" spans="4:34">
      <c r="D1524" t="str">
        <v>Unimer S.A-Titus Sardines 125g x 50</v>
      </c>
      <c r="AD1524" t="str">
        <v>Madam rahman Minimart</v>
      </c>
      <c r="AE1524" t="str">
        <v>Tasty Tom Sachet 65g x 50</v>
      </c>
      <c r="AF1524" t="str">
        <f t="shared" si="59"/>
        <v>Madam rahman Minimart-Tasty Tom Sachet 65g x 50</v>
      </c>
      <c r="AG1524" t="str">
        <v>David Minimart-So Easy 80g x 51</v>
      </c>
      <c r="AH1524">
        <f t="shared" si="60"/>
        <v>1</v>
      </c>
    </row>
    <row r="1525" spans="4:34">
      <c r="D1525" t="str">
        <v>Flour Mills of Nigeria-Golden Penny Noodles 70g x 40</v>
      </c>
      <c r="AD1525" t="str">
        <v>Madam rahman Minimart</v>
      </c>
      <c r="AE1525" t="str">
        <v>Golden Penny Spaghettini 500g x 20</v>
      </c>
      <c r="AF1525" t="str">
        <f t="shared" si="59"/>
        <v>Madam rahman Minimart-Golden Penny Spaghettini 500g x 20</v>
      </c>
      <c r="AG1525" t="str">
        <v>Oluwadara Minimart-Canoe 130g x 48 Extra care (White)</v>
      </c>
      <c r="AH1525">
        <f t="shared" si="60"/>
        <v>2</v>
      </c>
    </row>
    <row r="1526" spans="4:34">
      <c r="D1526" t="str">
        <v>Flour Mills of Nigeria-Golden Penny Semovita 1kg</v>
      </c>
      <c r="AD1526" t="str">
        <v>Madam rahman Minimart</v>
      </c>
      <c r="AE1526" t="str">
        <v>Golden Penny Spaghetti 500g x 20</v>
      </c>
      <c r="AF1526" t="str">
        <f t="shared" si="59"/>
        <v>Madam rahman Minimart-Golden Penny Spaghetti 500g x 20</v>
      </c>
      <c r="AG1526" t="str">
        <v>Oluwadara Minimart-Good Mama Cleaning Detergent Floral 850g x 6</v>
      </c>
      <c r="AH1526">
        <f t="shared" si="60"/>
        <v>2</v>
      </c>
    </row>
    <row r="1527" spans="4:34">
      <c r="D1527" t="str">
        <v>Flour Mills of Nigeria-Golden Penny Noodles 70g x 40</v>
      </c>
      <c r="AD1527" t="str">
        <v>Olubami</v>
      </c>
      <c r="AE1527" t="str">
        <v>GINO Max Beef 40x25x5g (SAC) NG</v>
      </c>
      <c r="AF1527" t="str">
        <f t="shared" si="59"/>
        <v>Olubami-GINO Max Beef 40x25x5g (SAC) NG</v>
      </c>
      <c r="AG1527" t="str">
        <v>Kuchys Place 2-Canoe 130g x 48 Extra care (White)</v>
      </c>
      <c r="AH1527">
        <f t="shared" si="60"/>
        <v>1</v>
      </c>
    </row>
    <row r="1528" spans="4:34">
      <c r="D1528" t="str">
        <v>Flour Mills of Nigeria-Golden Penny Semovita 5kg</v>
      </c>
      <c r="AD1528" t="str">
        <v>Madam ik</v>
      </c>
      <c r="AE1528" t="str">
        <v>Golden Penny Semovita 2kg</v>
      </c>
      <c r="AF1528" t="str">
        <f t="shared" si="59"/>
        <v>Madam ik-Golden Penny Semovita 2kg</v>
      </c>
      <c r="AG1528" t="str">
        <v>Kuchys Place 2-Good Mama Cleaning Detergent 170g x 26 Floral</v>
      </c>
      <c r="AH1528">
        <f t="shared" si="60"/>
        <v>1</v>
      </c>
    </row>
    <row r="1529" spans="4:34">
      <c r="D1529" t="str">
        <v>Flour Mills of Nigeria-Golden Penny Semovita 2kg</v>
      </c>
      <c r="AD1529" t="str">
        <v>Eban Minimarts</v>
      </c>
      <c r="AE1529" t="str">
        <v>Sonia Tomato Tin 2.2kg x 6</v>
      </c>
      <c r="AF1529" t="str">
        <f t="shared" si="59"/>
        <v>Eban Minimarts-Sonia Tomato Tin 2.2kg x 6</v>
      </c>
      <c r="AG1529" t="str">
        <v>Kuchys Place 2-So Easy 170g x 26</v>
      </c>
      <c r="AH1529">
        <f t="shared" si="60"/>
        <v>1</v>
      </c>
    </row>
    <row r="1530" spans="4:34">
      <c r="D1530" t="str">
        <v>Flour Mills of Nigeria-Golden Penny Semovita 1kg</v>
      </c>
      <c r="AD1530" t="str">
        <v>Eban Minimarts</v>
      </c>
      <c r="AE1530" t="str">
        <v>Sonia Tomato Tin 400g x 24</v>
      </c>
      <c r="AF1530" t="str">
        <f t="shared" si="59"/>
        <v>Eban Minimarts-Sonia Tomato Tin 400g x 24</v>
      </c>
      <c r="AG1530" t="str">
        <v>Kuchys Place 2-So Easy 80g x 51</v>
      </c>
      <c r="AH1530">
        <f t="shared" si="60"/>
        <v>1</v>
      </c>
    </row>
    <row r="1531" spans="4:34">
      <c r="D1531" t="str">
        <v>Flour Mills of Nigeria-Golden Penny Spaghettini 500g x 20</v>
      </c>
      <c r="AD1531" t="str">
        <v>Eban Minimarts</v>
      </c>
      <c r="AE1531" t="str">
        <v>Sonia Tomato Paste Mix Sachet 65g x 50</v>
      </c>
      <c r="AF1531" t="str">
        <f t="shared" si="59"/>
        <v>Eban Minimarts-Sonia Tomato Paste Mix Sachet 65g x 50</v>
      </c>
      <c r="AG1531" t="str">
        <v>Funky Minimart-Good Mama Cleaning Detergent Floral 80g x 50</v>
      </c>
      <c r="AH1531">
        <f t="shared" si="60"/>
        <v>1</v>
      </c>
    </row>
    <row r="1532" spans="4:34">
      <c r="D1532" t="str">
        <v>Flour Mills of Nigeria-Golden Penny Spaghetti 500g x 20</v>
      </c>
      <c r="AD1532" t="str">
        <v>Eban Minimarts</v>
      </c>
      <c r="AE1532" t="str">
        <v>Golden Penny Semovita 1kg</v>
      </c>
      <c r="AF1532" t="str">
        <f t="shared" si="59"/>
        <v>Eban Minimarts-Golden Penny Semovita 1kg</v>
      </c>
      <c r="AG1532" t="str">
        <v>Madam Wisdom Minimart-Supreme Tasty Chicken Instant Noodles 70g</v>
      </c>
      <c r="AH1532">
        <f t="shared" si="60"/>
        <v>2</v>
      </c>
    </row>
    <row r="1533" spans="4:34">
      <c r="D1533" t="str">
        <v>Olam Group Nigeria-Tasty Tom Sachet 65g x 50</v>
      </c>
      <c r="AD1533" t="str">
        <v>Temiloluwa Minimart</v>
      </c>
      <c r="AE1533" t="str">
        <v>Titus Sardines 125g x 50</v>
      </c>
      <c r="AF1533" t="str">
        <f t="shared" si="59"/>
        <v>Temiloluwa Minimart-Titus Sardines 125g x 50</v>
      </c>
      <c r="AG1533" t="str">
        <v>DD Discount supermarket-Ariel Ankara &amp; Colour 800g x 8</v>
      </c>
      <c r="AH1533">
        <f t="shared" si="60"/>
        <v>1</v>
      </c>
    </row>
    <row r="1534" spans="4:34">
      <c r="D1534" t="str">
        <v>Sonia Foods Industries Ltd.-Sonia Tomato Paste Mix Sachet 65g x 50</v>
      </c>
      <c r="AD1534" t="str">
        <v>Mj Minimart</v>
      </c>
      <c r="AE1534" t="str">
        <v>Golden Penny Spaghetti 500g x 20</v>
      </c>
      <c r="AF1534" t="str">
        <f t="shared" si="59"/>
        <v>Mj Minimart-Golden Penny Spaghetti 500g x 20</v>
      </c>
      <c r="AG1534" t="str">
        <v>DD Discount supermarket-Good Mama Cleaning Detergent 170g x 26 Floral</v>
      </c>
      <c r="AH1534">
        <f t="shared" si="60"/>
        <v>1</v>
      </c>
    </row>
    <row r="1535" spans="4:34">
      <c r="D1535" t="str">
        <v>Sosaco Nigeria Limited-GINO Max Chicken 40x25 PRM +2x5g (SAC) NG</v>
      </c>
      <c r="AD1535" t="str">
        <v>Mj Minimart</v>
      </c>
      <c r="AE1535" t="str">
        <v>Tasty Tom Sachet 65g x 50</v>
      </c>
      <c r="AF1535" t="str">
        <f t="shared" si="59"/>
        <v>Mj Minimart-Tasty Tom Sachet 65g x 50</v>
      </c>
      <c r="AG1535" t="str">
        <v>DD Discount supermarket-Good Mama Cleaning Detergent Lemon 170g x 26</v>
      </c>
      <c r="AH1535">
        <f t="shared" si="60"/>
        <v>1</v>
      </c>
    </row>
    <row r="1536" spans="4:34">
      <c r="D1536" t="str">
        <v>Olam Group Nigeria-Tasty Tom Sachet 65g x 50</v>
      </c>
      <c r="AD1536" t="str">
        <v>Mj Minimart</v>
      </c>
      <c r="AE1536" t="str">
        <v>Vitali Gold Hot Pepper Tomato Paste 70g</v>
      </c>
      <c r="AF1536" t="str">
        <f t="shared" si="59"/>
        <v>Mj Minimart-Vitali Gold Hot Pepper Tomato Paste 70g</v>
      </c>
      <c r="AG1536" t="str">
        <v>DD Discount supermarket-Good Mama Cleaning Detergent 80g x 50 Lemon</v>
      </c>
      <c r="AH1536">
        <f t="shared" si="60"/>
        <v>1</v>
      </c>
    </row>
    <row r="1537" spans="4:34">
      <c r="D1537" t="str">
        <v>Flour Mills of Nigeria-Golden Penny Spaghettini 500g x 20</v>
      </c>
      <c r="AD1537" t="str">
        <v>Opashola Minimarts</v>
      </c>
      <c r="AE1537" t="str">
        <v>Tasty Tom Sachet 65g x 50</v>
      </c>
      <c r="AF1537" t="str">
        <f t="shared" si="59"/>
        <v>Opashola Minimarts-Tasty Tom Sachet 65g x 50</v>
      </c>
      <c r="AG1537" t="str">
        <v>DD Discount supermarket-So Klin Ultra detergent 160g x 24</v>
      </c>
      <c r="AH1537">
        <f t="shared" si="60"/>
        <v>1</v>
      </c>
    </row>
    <row r="1538" spans="4:34">
      <c r="D1538" t="str">
        <v>Flour Mills of Nigeria-Golden Penny Spaghetti 500g x 20</v>
      </c>
      <c r="AD1538" t="str">
        <v>Opashola Minimarts</v>
      </c>
      <c r="AE1538" t="str">
        <v>Golden Penny Spaghetti 500g x 20</v>
      </c>
      <c r="AF1538" t="str">
        <f t="shared" si="59"/>
        <v>Opashola Minimarts-Golden Penny Spaghetti 500g x 20</v>
      </c>
      <c r="AG1538" t="str">
        <v>DD Discount supermarket-Nittol Antibacterial Powder Detergent 90g x 48</v>
      </c>
      <c r="AH1538">
        <f t="shared" si="60"/>
        <v>1</v>
      </c>
    </row>
    <row r="1539" spans="4:34">
      <c r="D1539" t="str">
        <v>Sosaco Nigeria Limited-GINO Max Beef 40x25x5g (SAC) NG</v>
      </c>
      <c r="AD1539" t="str">
        <v>Babkem Minimart</v>
      </c>
      <c r="AE1539" t="str">
        <v>Sonia Tomato Paste Mix Sachet 65g x 50</v>
      </c>
      <c r="AF1539" t="str">
        <f t="shared" si="59"/>
        <v>Babkem Minimart-Sonia Tomato Paste Mix Sachet 65g x 50</v>
      </c>
      <c r="AG1539" t="str">
        <v>DD Discount supermarket-Nittol Antibacterial Powder Detergent 180g x 26</v>
      </c>
      <c r="AH1539">
        <f t="shared" si="60"/>
        <v>1</v>
      </c>
    </row>
    <row r="1540" spans="4:34">
      <c r="D1540" t="str">
        <v>Flour Mills of Nigeria-Golden Penny Semovita 2kg</v>
      </c>
      <c r="AD1540" t="str">
        <v>Babkem Minimart</v>
      </c>
      <c r="AE1540" t="str">
        <v>Tasty Tom Sachet 65g x 50</v>
      </c>
      <c r="AF1540" t="str">
        <f t="shared" si="59"/>
        <v>Babkem Minimart-Tasty Tom Sachet 65g x 50</v>
      </c>
      <c r="AG1540" t="str">
        <v>DD Discount supermarket-Radiant Detergent Powder 800g x 6</v>
      </c>
      <c r="AH1540">
        <f t="shared" si="60"/>
        <v>1</v>
      </c>
    </row>
    <row r="1541" spans="4:34">
      <c r="D1541" t="str">
        <v>Sonia Foods Industries Ltd.-Sonia Tomato Tin 2.2kg x 6</v>
      </c>
      <c r="AD1541" t="str">
        <v>Hajiya Minimart</v>
      </c>
      <c r="AE1541" t="str">
        <v>Golden Penny Spaghetti 500g x 20</v>
      </c>
      <c r="AF1541" t="str">
        <f t="shared" si="59"/>
        <v>Hajiya Minimart-Golden Penny Spaghetti 500g x 20</v>
      </c>
      <c r="AG1541" t="str">
        <v>DD Discount supermarket-So Easy 170g x 26</v>
      </c>
      <c r="AH1541">
        <f t="shared" si="60"/>
        <v>1</v>
      </c>
    </row>
    <row r="1542" spans="4:34">
      <c r="D1542" t="str">
        <v>Sonia Foods Industries Ltd.-Sonia Tomato Tin 400g x 24</v>
      </c>
      <c r="AD1542" t="str">
        <v>Hajiya Minimart</v>
      </c>
      <c r="AE1542" t="str">
        <v>Golden Penny Spaghettini 500g x 20</v>
      </c>
      <c r="AF1542" t="str">
        <f t="shared" si="59"/>
        <v>Hajiya Minimart-Golden Penny Spaghettini 500g x 20</v>
      </c>
      <c r="AG1542" t="str">
        <v>DD Discount supermarket-So Easy 900g</v>
      </c>
      <c r="AH1542">
        <f t="shared" si="60"/>
        <v>1</v>
      </c>
    </row>
    <row r="1543" spans="4:34">
      <c r="D1543" t="str">
        <v>Sonia Foods Industries Ltd.-Sonia Tomato Paste Mix Sachet 65g x 50</v>
      </c>
      <c r="AD1543" t="str">
        <v>Hajiya Minimart</v>
      </c>
      <c r="AE1543" t="str">
        <v>Sonia Tomato Paste Mix Sachet 65g x 50</v>
      </c>
      <c r="AF1543" t="str">
        <f t="shared" ref="AF1543:AF1606" si="61">AD1543 &amp; "-" &amp; AE1543</f>
        <v>Hajiya Minimart-Sonia Tomato Paste Mix Sachet 65g x 50</v>
      </c>
      <c r="AG1543" t="str">
        <v>DD Discount supermarket-So Easy 80g x 51</v>
      </c>
      <c r="AH1543">
        <f t="shared" ref="AH1543:AH1606" si="62">COUNTIF($AF$6:$AF$2051,AG1543)</f>
        <v>1</v>
      </c>
    </row>
    <row r="1544" spans="4:34">
      <c r="D1544" t="str">
        <v>Flour Mills of Nigeria-Golden Penny Semovita 1kg</v>
      </c>
      <c r="AD1544" t="str">
        <v>Madam Ekene Minimart</v>
      </c>
      <c r="AE1544" t="str">
        <v>Sonia Tomato Tin 400g x 24</v>
      </c>
      <c r="AF1544" t="str">
        <f t="shared" si="61"/>
        <v>Madam Ekene Minimart-Sonia Tomato Tin 400g x 24</v>
      </c>
      <c r="AG1544" t="str">
        <v>O And K Super Store-WAW Colour 170g X 28</v>
      </c>
      <c r="AH1544">
        <f t="shared" si="62"/>
        <v>1</v>
      </c>
    </row>
    <row r="1545" spans="4:34">
      <c r="D1545" t="str">
        <v>Unimer S.A-Titus Sardines 125g x 50</v>
      </c>
      <c r="AD1545" t="str">
        <v>Madam Ekene Minimart</v>
      </c>
      <c r="AE1545" t="str">
        <v>Golden Penny Semovita 1kg</v>
      </c>
      <c r="AF1545" t="str">
        <f t="shared" si="61"/>
        <v>Madam Ekene Minimart-Golden Penny Semovita 1kg</v>
      </c>
      <c r="AG1545" t="str">
        <v>O And K Super Store-Nittol Antibacterial Powder Detergent 180g x 26</v>
      </c>
      <c r="AH1545">
        <f t="shared" si="62"/>
        <v>1</v>
      </c>
    </row>
    <row r="1546" spans="4:34">
      <c r="D1546" t="str">
        <v>Flour Mills of Nigeria-Golden Penny Spaghetti 500g x 20</v>
      </c>
      <c r="AD1546" t="str">
        <v>Ceeford Minimart</v>
      </c>
      <c r="AE1546" t="str">
        <v>Titus Sardines 125g x 50</v>
      </c>
      <c r="AF1546" t="str">
        <f t="shared" si="61"/>
        <v>Ceeford Minimart-Titus Sardines 125g x 50</v>
      </c>
      <c r="AG1546" t="str">
        <v>Aboki wife's shop-Sunlight Destiny Powder Yellow 72x80g</v>
      </c>
      <c r="AH1546">
        <f t="shared" si="62"/>
        <v>1</v>
      </c>
    </row>
    <row r="1547" spans="4:34">
      <c r="D1547" t="str">
        <v>Olam Group Nigeria-Tasty Tom Sachet 65g x 50</v>
      </c>
      <c r="AD1547" t="str">
        <v>Olufayo Minimart</v>
      </c>
      <c r="AE1547" t="str">
        <v>Titus Sardines 125g x 50</v>
      </c>
      <c r="AF1547" t="str">
        <f t="shared" si="61"/>
        <v>Olufayo Minimart-Titus Sardines 125g x 50</v>
      </c>
      <c r="AG1547" t="str">
        <v>Iyawo Minimart-So Easy 80g x 51</v>
      </c>
      <c r="AH1547">
        <f t="shared" si="62"/>
        <v>1</v>
      </c>
    </row>
    <row r="1548" spans="4:34">
      <c r="D1548" t="str">
        <v>vital-Vitali Gold Hot Pepper Tomato Paste 70g</v>
      </c>
      <c r="AD1548" t="str">
        <v>Daves Supermarket</v>
      </c>
      <c r="AE1548" t="str">
        <v>Titus Sardines 125g x 50</v>
      </c>
      <c r="AF1548" t="str">
        <f t="shared" si="61"/>
        <v>Daves Supermarket-Titus Sardines 125g x 50</v>
      </c>
      <c r="AG1548" t="str">
        <v>Dopemu outlet-Good Mama Cleaning Detergent 170g x 26 Floral</v>
      </c>
      <c r="AH1548">
        <f t="shared" si="62"/>
        <v>1</v>
      </c>
    </row>
    <row r="1549" spans="4:34">
      <c r="D1549" t="str">
        <v>Olam Group Nigeria-Tasty Tom Sachet 65g x 50</v>
      </c>
      <c r="AD1549" t="str">
        <v>Kane Parker 2</v>
      </c>
      <c r="AE1549" t="str">
        <v>Maggi Naija Pot 4g x 24 x 40</v>
      </c>
      <c r="AF1549" t="str">
        <f t="shared" si="61"/>
        <v>Kane Parker 2-Maggi Naija Pot 4g x 24 x 40</v>
      </c>
      <c r="AG1549" t="str">
        <v>Dopemu outlet-Good Mama Cleaning Detergent Floral 80g x 50</v>
      </c>
      <c r="AH1549">
        <f t="shared" si="62"/>
        <v>1</v>
      </c>
    </row>
    <row r="1550" spans="4:34">
      <c r="D1550" t="str">
        <v>Flour Mills of Nigeria-Golden Penny Spaghetti 500g x 20</v>
      </c>
      <c r="AD1550" t="str">
        <v>Nk Minimarts</v>
      </c>
      <c r="AE1550" t="str">
        <v>Sonia Tomato Tin 400g x 24</v>
      </c>
      <c r="AF1550" t="str">
        <f t="shared" si="61"/>
        <v>Nk Minimarts-Sonia Tomato Tin 400g x 24</v>
      </c>
      <c r="AG1550" t="str">
        <v>Dopemu outlet-So Easy 80g x 51</v>
      </c>
      <c r="AH1550">
        <f t="shared" si="62"/>
        <v>1</v>
      </c>
    </row>
    <row r="1551" spans="4:34">
      <c r="D1551" t="str">
        <v>Sonia Foods Industries Ltd.-Sonia Tomato Paste Mix Sachet 65g x 50</v>
      </c>
      <c r="AD1551" t="str">
        <v>Mama Dee's Minimarts</v>
      </c>
      <c r="AE1551" t="str">
        <v>Sonia Tomato Paste Mix Sachet 65g x 50</v>
      </c>
      <c r="AF1551" t="str">
        <f t="shared" si="61"/>
        <v>Mama Dee's Minimarts-Sonia Tomato Paste Mix Sachet 65g x 50</v>
      </c>
      <c r="AG1551" t="str">
        <v>Than-all Minimart-Good Mama Cleaning Detergent Floral 80g x 50</v>
      </c>
      <c r="AH1551">
        <f t="shared" si="62"/>
        <v>1</v>
      </c>
    </row>
    <row r="1552" spans="4:34">
      <c r="D1552" t="str">
        <v>Olam Group Nigeria-Tasty Tom Sachet 65g x 50</v>
      </c>
      <c r="AD1552" t="str">
        <v>New Life Minimarts</v>
      </c>
      <c r="AE1552" t="str">
        <v>WAW Multi Purpose Powder Detergent 180g x 26</v>
      </c>
      <c r="AF1552" t="str">
        <f t="shared" si="61"/>
        <v>New Life Minimarts-WAW Multi Purpose Powder Detergent 180g x 26</v>
      </c>
      <c r="AG1552" t="str">
        <v>Than-all Minimart-Good Mama Cleaning Detergent 80g x 50 Lemon</v>
      </c>
      <c r="AH1552">
        <f t="shared" si="62"/>
        <v>1</v>
      </c>
    </row>
    <row r="1553" spans="4:34">
      <c r="D1553" t="str">
        <v>Flour Mills of Nigeria-Golden Penny Spaghetti 500g x 20</v>
      </c>
      <c r="AD1553" t="str">
        <v>Madam Wisdom Minimart</v>
      </c>
      <c r="AE1553" t="str">
        <v>Supreme Tasty Chicken Instant Noodles 100g</v>
      </c>
      <c r="AF1553" t="str">
        <f t="shared" si="61"/>
        <v>Madam Wisdom Minimart-Supreme Tasty Chicken Instant Noodles 100g</v>
      </c>
      <c r="AG1553" t="str">
        <v>Harmony Minimart-WAW Multi Purpose Powder Detergent 90g x 48</v>
      </c>
      <c r="AH1553">
        <f t="shared" si="62"/>
        <v>1</v>
      </c>
    </row>
    <row r="1554" spans="4:34">
      <c r="D1554" t="str">
        <v>Flour Mills of Nigeria-Golden Penny Spaghettini 500g x 20</v>
      </c>
      <c r="AD1554" t="str">
        <v>O And K Super Store</v>
      </c>
      <c r="AE1554" t="str">
        <v>Good Mama Cleaning Detergent Floral 80g x 50</v>
      </c>
      <c r="AF1554" t="str">
        <f t="shared" si="61"/>
        <v>O And K Super Store-Good Mama Cleaning Detergent Floral 80g x 50</v>
      </c>
      <c r="AG1554" t="str">
        <v>Harmony Minimart-WAW Colour 170g X 28</v>
      </c>
      <c r="AH1554">
        <f t="shared" si="62"/>
        <v>1</v>
      </c>
    </row>
    <row r="1555" spans="4:34">
      <c r="D1555" t="str">
        <v>Sonia Foods Industries Ltd.-Sonia Tomato Paste Mix Sachet 65g x 50</v>
      </c>
      <c r="AD1555" t="str">
        <v>O And K Super Store</v>
      </c>
      <c r="AE1555" t="str">
        <v>Good Mama Cleaning Detergent 170g x 26 Floral</v>
      </c>
      <c r="AF1555" t="str">
        <f t="shared" si="61"/>
        <v>O And K Super Store-Good Mama Cleaning Detergent 170g x 26 Floral</v>
      </c>
      <c r="AG1555" t="str">
        <v>Harmony Minimart-Nittol Antibacterial Powder Detergent 90g x 48</v>
      </c>
      <c r="AH1555">
        <f t="shared" si="62"/>
        <v>1</v>
      </c>
    </row>
    <row r="1556" spans="4:34">
      <c r="D1556" t="str">
        <v>Sonia Foods Industries Ltd.-Sonia Tomato Tin 400g x 24</v>
      </c>
      <c r="AD1556" t="str">
        <v>O And K Super Store</v>
      </c>
      <c r="AE1556" t="str">
        <v>Good Mama Cleaning Detergent Lemon 170g x 26</v>
      </c>
      <c r="AF1556" t="str">
        <f t="shared" si="61"/>
        <v>O And K Super Store-Good Mama Cleaning Detergent Lemon 170g x 26</v>
      </c>
      <c r="AG1556" t="str">
        <v>Harmony Minimart-Nittol Antibacterial Powder Detergent 180g x 26</v>
      </c>
      <c r="AH1556">
        <f t="shared" si="62"/>
        <v>1</v>
      </c>
    </row>
    <row r="1557" spans="4:34">
      <c r="D1557" t="str">
        <v>Flour Mills of Nigeria-Golden Penny Semovita 1kg</v>
      </c>
      <c r="AD1557" t="str">
        <v>Morfas Minimart</v>
      </c>
      <c r="AE1557" t="str">
        <v>Good Mama Cleaning Detergent Floral 80g x 50</v>
      </c>
      <c r="AF1557" t="str">
        <f t="shared" si="61"/>
        <v>Morfas Minimart-Good Mama Cleaning Detergent Floral 80g x 50</v>
      </c>
      <c r="AG1557" t="str">
        <v>Rich Bon  Minimart-So Klin Multi x 140g x 48</v>
      </c>
      <c r="AH1557">
        <f t="shared" si="62"/>
        <v>1</v>
      </c>
    </row>
    <row r="1558" spans="4:34">
      <c r="D1558" t="str">
        <v>Unimer S.A-Titus Sardines 125g x 50</v>
      </c>
      <c r="AD1558" t="str">
        <v>Chucks nvestment</v>
      </c>
      <c r="AE1558" t="str">
        <v>So Easy 80g x 51</v>
      </c>
      <c r="AF1558" t="str">
        <f t="shared" si="61"/>
        <v>Chucks nvestment-So Easy 80g x 51</v>
      </c>
      <c r="AG1558" t="str">
        <v>Emybest Minimart-WAW Multi Purpose Powder Detergent 90g x 48</v>
      </c>
      <c r="AH1558">
        <f t="shared" si="62"/>
        <v>2</v>
      </c>
    </row>
    <row r="1559" spans="4:34">
      <c r="D1559" t="str">
        <v>Unimer S.A-Titus Sardines 125g x 50</v>
      </c>
      <c r="AD1559" t="str">
        <v>Madam Akindele Minimart</v>
      </c>
      <c r="AE1559" t="str">
        <v>So Easy 170g x 26</v>
      </c>
      <c r="AF1559" t="str">
        <f t="shared" si="61"/>
        <v>Madam Akindele Minimart-So Easy 170g x 26</v>
      </c>
      <c r="AG1559" t="str">
        <v>Emybest Minimart-Nittol Antibacterial Powder Detergent 180g x 26</v>
      </c>
      <c r="AH1559">
        <f t="shared" si="62"/>
        <v>2</v>
      </c>
    </row>
    <row r="1560" spans="4:34">
      <c r="D1560" t="str">
        <v>Unimer S.A-Titus Sardines 125g x 50</v>
      </c>
      <c r="AD1560" t="str">
        <v>Madam Akindele Minimart</v>
      </c>
      <c r="AE1560" t="str">
        <v>So Klin Detergent 65g x 48 + 3 free</v>
      </c>
      <c r="AF1560" t="str">
        <f t="shared" si="61"/>
        <v>Madam Akindele Minimart-So Klin Detergent 65g x 48 + 3 free</v>
      </c>
      <c r="AG1560" t="str">
        <v>AJ Minimart-Canoe 130g x 48 Extra care (White)</v>
      </c>
      <c r="AH1560">
        <f t="shared" si="62"/>
        <v>2</v>
      </c>
    </row>
    <row r="1561" spans="4:34">
      <c r="D1561" t="str">
        <v>Nestle Nigeria Plc-Maggi Naija Pot 4g x 24 x 40</v>
      </c>
      <c r="AD1561" t="str">
        <v>Madam Akindele Minimart</v>
      </c>
      <c r="AE1561" t="str">
        <v>Good Mama Cleaning Detergent Floral 80g x 50</v>
      </c>
      <c r="AF1561" t="str">
        <f t="shared" si="61"/>
        <v>Madam Akindele Minimart-Good Mama Cleaning Detergent Floral 80g x 50</v>
      </c>
      <c r="AG1561" t="str">
        <v>Payless Minimart-Good Mama Cleaning Detergent 170g x 26 Floral</v>
      </c>
      <c r="AH1561">
        <f t="shared" si="62"/>
        <v>1</v>
      </c>
    </row>
    <row r="1562" spans="4:34">
      <c r="D1562" t="str">
        <v>Sonia Foods Industries Ltd.-Sonia Tomato Tin 400g x 24</v>
      </c>
      <c r="AD1562" t="str">
        <v>Mj Minimart</v>
      </c>
      <c r="AE1562" t="str">
        <v>Good Mama Cleaning Detergent Floral 80g x 50</v>
      </c>
      <c r="AF1562" t="str">
        <f t="shared" si="61"/>
        <v>Mj Minimart-Good Mama Cleaning Detergent Floral 80g x 50</v>
      </c>
      <c r="AG1562" t="str">
        <v>Payless Minimart-So Easy 170g x 26</v>
      </c>
      <c r="AH1562">
        <f t="shared" si="62"/>
        <v>1</v>
      </c>
    </row>
    <row r="1563" spans="4:34">
      <c r="D1563" t="str">
        <v>Sonia Foods Industries Ltd.-Sonia Tomato Paste Mix Sachet 65g x 50</v>
      </c>
      <c r="AD1563" t="str">
        <v>Mj Minimart</v>
      </c>
      <c r="AE1563" t="str">
        <v>Sunlight Destiny Powder Yellow 72x80g</v>
      </c>
      <c r="AF1563" t="str">
        <f t="shared" si="61"/>
        <v>Mj Minimart-Sunlight Destiny Powder Yellow 72x80g</v>
      </c>
      <c r="AG1563" t="str">
        <v>Payless Minimart-So Easy 80g x 51</v>
      </c>
      <c r="AH1563">
        <f t="shared" si="62"/>
        <v>1</v>
      </c>
    </row>
    <row r="1564" spans="4:34">
      <c r="D1564" t="str">
        <v>Henkel Expand Global-WAW Multi Purpose Powder Detergent 180g x 26</v>
      </c>
      <c r="AD1564" t="str">
        <v>Iya Amaka</v>
      </c>
      <c r="AE1564" t="str">
        <v>WAW Multi Purpose Powder Detergent 90g x 48</v>
      </c>
      <c r="AF1564" t="str">
        <f t="shared" si="61"/>
        <v>Iya Amaka-WAW Multi Purpose Powder Detergent 90g x 48</v>
      </c>
      <c r="AG1564" t="str">
        <v>Jemila Minimarts-Ariel Hs 75g x 36</v>
      </c>
      <c r="AH1564">
        <f t="shared" si="62"/>
        <v>1</v>
      </c>
    </row>
    <row r="1565" spans="4:34">
      <c r="D1565" t="str">
        <v>Limited-Supreme Tasty Chicken Instant Noodles 100g</v>
      </c>
      <c r="AD1565" t="str">
        <v>Lotage Minimarts</v>
      </c>
      <c r="AE1565" t="str">
        <v>Good Mama Cleaning Detergent Floral 80g x 50</v>
      </c>
      <c r="AF1565" t="str">
        <f t="shared" si="61"/>
        <v>Lotage Minimarts-Good Mama Cleaning Detergent Floral 80g x 50</v>
      </c>
      <c r="AG1565" t="str">
        <v>Jemila Minimarts-So Easy 170g x 26</v>
      </c>
      <c r="AH1565">
        <f t="shared" si="62"/>
        <v>1</v>
      </c>
    </row>
    <row r="1566" spans="4:34">
      <c r="D1566" t="str">
        <v>Eko Supreme Ltd-Good Mama Cleaning Detergent Floral 80g x 50</v>
      </c>
      <c r="AD1566" t="str">
        <v>Lotage Minimarts</v>
      </c>
      <c r="AE1566" t="str">
        <v>So Easy 80g x 51</v>
      </c>
      <c r="AF1566" t="str">
        <f t="shared" si="61"/>
        <v>Lotage Minimarts-So Easy 80g x 51</v>
      </c>
      <c r="AG1566" t="str">
        <v>Madam Akindele Minimart-Good Mama Cleaning Detergent Lemon 170g x 26</v>
      </c>
      <c r="AH1566">
        <f t="shared" si="62"/>
        <v>1</v>
      </c>
    </row>
    <row r="1567" spans="4:34">
      <c r="D1567" t="str">
        <v>Eko Supreme Ltd-Good Mama Cleaning Detergent 170g x 26 Floral</v>
      </c>
      <c r="AD1567" t="str">
        <v>Omolara Minimart</v>
      </c>
      <c r="AE1567" t="str">
        <v>Good Mama Cleaning Detergent 170g x 26 Floral</v>
      </c>
      <c r="AF1567" t="str">
        <f t="shared" si="61"/>
        <v>Omolara Minimart-Good Mama Cleaning Detergent 170g x 26 Floral</v>
      </c>
      <c r="AG1567" t="str">
        <v>David Minimart-Good Mama Cleaning Detergent 170g x 26 Floral</v>
      </c>
      <c r="AH1567">
        <f t="shared" si="62"/>
        <v>1</v>
      </c>
    </row>
    <row r="1568" spans="4:34">
      <c r="D1568" t="str">
        <v>Eko Supreme Ltd-Good Mama Cleaning Detergent Lemon 170g x 26</v>
      </c>
      <c r="AD1568" t="str">
        <v>Omolara Minimart</v>
      </c>
      <c r="AE1568" t="str">
        <v>Good Mama Cleaning Detergent Floral 80g x 50</v>
      </c>
      <c r="AF1568" t="str">
        <f t="shared" si="61"/>
        <v>Omolara Minimart-Good Mama Cleaning Detergent Floral 80g x 50</v>
      </c>
      <c r="AG1568" t="str">
        <v>David Minimart-Ariel Original 170g x 24</v>
      </c>
      <c r="AH1568">
        <f t="shared" si="62"/>
        <v>1</v>
      </c>
    </row>
    <row r="1569" spans="4:34">
      <c r="D1569" t="str">
        <v>Eko Supreme Ltd-Good Mama Cleaning Detergent Floral 80g x 50</v>
      </c>
      <c r="AD1569" t="str">
        <v>Omolara Minimart</v>
      </c>
      <c r="AE1569" t="str">
        <v>So Klin Ultra detergent 160g x 24</v>
      </c>
      <c r="AF1569" t="str">
        <f t="shared" si="61"/>
        <v>Omolara Minimart-So Klin Ultra detergent 160g x 24</v>
      </c>
      <c r="AG1569" t="str">
        <v>David Minimart-Ariel Detergent 75g x 72</v>
      </c>
      <c r="AH1569">
        <f t="shared" si="62"/>
        <v>1</v>
      </c>
    </row>
    <row r="1570" spans="4:34">
      <c r="D1570" t="str">
        <v>Extreme Manufacturing Nig Ltd-So Easy 80g x 51</v>
      </c>
      <c r="AD1570" t="str">
        <v>C B C Minimart</v>
      </c>
      <c r="AE1570" t="str">
        <v>So Easy 80g x 51</v>
      </c>
      <c r="AF1570" t="str">
        <f t="shared" si="61"/>
        <v>C B C Minimart-So Easy 80g x 51</v>
      </c>
      <c r="AG1570" t="str">
        <v>David Minimart-Ariel Hs 75g x 36</v>
      </c>
      <c r="AH1570">
        <f t="shared" si="62"/>
        <v>1</v>
      </c>
    </row>
    <row r="1571" spans="4:34">
      <c r="D1571" t="str">
        <v>Extreme Manufacturing Nig Ltd-So Easy 170g x 26</v>
      </c>
      <c r="AD1571" t="str">
        <v>Sweet  Gift  Shop</v>
      </c>
      <c r="AE1571" t="str">
        <v>Good Mama Cleaning Detergent 80g x 50 Lemon</v>
      </c>
      <c r="AF1571" t="str">
        <f t="shared" si="61"/>
        <v>Sweet  Gift  Shop-Good Mama Cleaning Detergent 80g x 50 Lemon</v>
      </c>
      <c r="AG1571" t="str">
        <v>David Minimart-Ariel Ankara &amp; Colour 800g x 8</v>
      </c>
      <c r="AH1571">
        <f t="shared" si="62"/>
        <v>1</v>
      </c>
    </row>
    <row r="1572" spans="4:34">
      <c r="D1572" t="str">
        <v>Eko Supreme Ltd-So Klin Detergent 65g x 48 + 3 free</v>
      </c>
      <c r="AD1572" t="str">
        <v>Sweet  Gift  Shop</v>
      </c>
      <c r="AE1572" t="str">
        <v>Good Mama Cleaning Detergent Floral 850g x 6</v>
      </c>
      <c r="AF1572" t="str">
        <f t="shared" si="61"/>
        <v>Sweet  Gift  Shop-Good Mama Cleaning Detergent Floral 850g x 6</v>
      </c>
      <c r="AG1572" t="str">
        <v>P D Super Store-Canoe 130g x 48 Extra care (White)</v>
      </c>
      <c r="AH1572">
        <f t="shared" si="62"/>
        <v>1</v>
      </c>
    </row>
    <row r="1573" spans="4:34">
      <c r="D1573" t="str">
        <v>Eko Supreme Ltd-Good Mama Cleaning Detergent Floral 80g x 50</v>
      </c>
      <c r="AD1573" t="str">
        <v>Ismaila Minimarts</v>
      </c>
      <c r="AE1573" t="str">
        <v>Good Mama Cleaning Detergent 170g x 26 Floral</v>
      </c>
      <c r="AF1573" t="str">
        <f t="shared" si="61"/>
        <v>Ismaila Minimarts-Good Mama Cleaning Detergent 170g x 26 Floral</v>
      </c>
      <c r="AG1573" t="str">
        <v>P D Super Store-Good Mama Cleaning Detergent Floral 80g x 50</v>
      </c>
      <c r="AH1573">
        <f t="shared" si="62"/>
        <v>1</v>
      </c>
    </row>
    <row r="1574" spans="4:34">
      <c r="D1574" t="str">
        <v>Eko Supreme Ltd-Good Mama Cleaning Detergent Floral 80g x 50</v>
      </c>
      <c r="AD1574" t="str">
        <v>Kuchys Place 2</v>
      </c>
      <c r="AE1574" t="str">
        <v>So Klin Ultra detergent 160g x 24</v>
      </c>
      <c r="AF1574" t="str">
        <f t="shared" si="61"/>
        <v>Kuchys Place 2-So Klin Ultra detergent 160g x 24</v>
      </c>
      <c r="AG1574" t="str">
        <v>P D Super Store-Good Mama Cleaning Detergent 170g x 26 Floral</v>
      </c>
      <c r="AH1574">
        <f t="shared" si="62"/>
        <v>1</v>
      </c>
    </row>
    <row r="1575" spans="4:34">
      <c r="D1575" t="str">
        <v>Unilever Nigeria Plc-Sunlight Destiny Powder Yellow 72x80g</v>
      </c>
      <c r="AD1575" t="str">
        <v>Kuchys Place 2</v>
      </c>
      <c r="AE1575" t="str">
        <v>So Klin Multi x 140g x 48</v>
      </c>
      <c r="AF1575" t="str">
        <f t="shared" si="61"/>
        <v>Kuchys Place 2-So Klin Multi x 140g x 48</v>
      </c>
      <c r="AG1575" t="str">
        <v>Sweet  Gift  Shop-Ariel Ankara &amp; Colour 800g x 8</v>
      </c>
      <c r="AH1575">
        <f t="shared" si="62"/>
        <v>1</v>
      </c>
    </row>
    <row r="1576" spans="4:34">
      <c r="D1576" t="str">
        <v>Henkel Expand Global-WAW Multi Purpose Powder Detergent 90g x 48</v>
      </c>
      <c r="AD1576" t="str">
        <v>Morfas Minimart</v>
      </c>
      <c r="AE1576" t="str">
        <v>Good Mama Cleaning Detergent Floral 80g x 50</v>
      </c>
      <c r="AF1576" t="str">
        <f t="shared" si="61"/>
        <v>Morfas Minimart-Good Mama Cleaning Detergent Floral 80g x 50</v>
      </c>
      <c r="AG1576" t="str">
        <v>Kings Supermarket-Ariel Ankara &amp; Colour 800g x 8</v>
      </c>
      <c r="AH1576">
        <f t="shared" si="62"/>
        <v>1</v>
      </c>
    </row>
    <row r="1577" spans="4:34">
      <c r="D1577" t="str">
        <v>Eko Supreme Ltd-Good Mama Cleaning Detergent Floral 80g x 50</v>
      </c>
      <c r="AD1577" t="str">
        <v>Morfas Minimart</v>
      </c>
      <c r="AE1577" t="str">
        <v>Good Mama Cleaning Detergent 170g x 26 Floral</v>
      </c>
      <c r="AF1577" t="str">
        <f t="shared" si="61"/>
        <v>Morfas Minimart-Good Mama Cleaning Detergent 170g x 26 Floral</v>
      </c>
      <c r="AG1577" t="str">
        <v>Sariki Minimart-Good Mama Cleaning Detergent 80g x 50 Lemon</v>
      </c>
      <c r="AH1577">
        <f t="shared" si="62"/>
        <v>1</v>
      </c>
    </row>
    <row r="1578" spans="4:34">
      <c r="D1578" t="str">
        <v>Extreme Manufacturing Nig Ltd-So Easy 80g x 51</v>
      </c>
      <c r="AD1578" t="str">
        <v>Samson Super Store</v>
      </c>
      <c r="AE1578" t="str">
        <v>Ariel Ankara &amp; Colour 800g x 8</v>
      </c>
      <c r="AF1578" t="str">
        <f t="shared" si="61"/>
        <v>Samson Super Store-Ariel Ankara &amp; Colour 800g x 8</v>
      </c>
      <c r="AG1578" t="str">
        <v>Sariki Minimart-Good Mama Cleaning Detergent 170g x 26 Floral</v>
      </c>
      <c r="AH1578">
        <f t="shared" si="62"/>
        <v>1</v>
      </c>
    </row>
    <row r="1579" spans="4:34">
      <c r="D1579" t="str">
        <v>Eko Supreme Ltd-Good Mama Cleaning Detergent 170g x 26 Floral</v>
      </c>
      <c r="AD1579" t="str">
        <v>Samson Super Store</v>
      </c>
      <c r="AE1579" t="str">
        <v>WAW Multi Purpose Powder Detergent 180g x 26</v>
      </c>
      <c r="AF1579" t="str">
        <f t="shared" si="61"/>
        <v>Samson Super Store-WAW Multi Purpose Powder Detergent 180g x 26</v>
      </c>
      <c r="AG1579" t="str">
        <v>Sariki Minimart-So Easy 900g</v>
      </c>
      <c r="AH1579">
        <f t="shared" si="62"/>
        <v>1</v>
      </c>
    </row>
    <row r="1580" spans="4:34">
      <c r="D1580" t="str">
        <v>Eko Supreme Ltd-Good Mama Cleaning Detergent Floral 80g x 50</v>
      </c>
      <c r="AD1580" t="str">
        <v>Abusiedumare Minimart</v>
      </c>
      <c r="AE1580" t="str">
        <v>WAW Multi Purpose Powder Detergent 90g x 48</v>
      </c>
      <c r="AF1580" t="str">
        <f t="shared" si="61"/>
        <v>Abusiedumare Minimart-WAW Multi Purpose Powder Detergent 90g x 48</v>
      </c>
      <c r="AG1580" t="str">
        <v>Metro Minimart-Canoe Extra Care Laundry Bar Pure 230Gx24 (Brown)</v>
      </c>
      <c r="AH1580">
        <f t="shared" si="62"/>
        <v>1</v>
      </c>
    </row>
    <row r="1581" spans="4:34">
      <c r="D1581" t="str">
        <v>Eko Supreme Ltd-So Klin Ultra detergent 160g x 24</v>
      </c>
      <c r="AD1581" t="str">
        <v>Afam Nkechi</v>
      </c>
      <c r="AE1581" t="str">
        <v>Good Mama Cleaning Detergent 170g x 26 Floral</v>
      </c>
      <c r="AF1581" t="str">
        <f t="shared" si="61"/>
        <v>Afam Nkechi-Good Mama Cleaning Detergent 170g x 26 Floral</v>
      </c>
      <c r="AG1581" t="str">
        <v>Madam Wisdom Minimart-WAW Multi Purpose Powder Detergent 90g x 48</v>
      </c>
      <c r="AH1581">
        <f t="shared" si="62"/>
        <v>1</v>
      </c>
    </row>
    <row r="1582" spans="4:34">
      <c r="D1582" t="str">
        <v>Extreme Manufacturing Nig Ltd-So Easy 80g x 51</v>
      </c>
      <c r="AD1582" t="str">
        <v>Afam Nkechi</v>
      </c>
      <c r="AE1582" t="str">
        <v>Good Mama Cleaning Detergent 80g x 50 Lemon</v>
      </c>
      <c r="AF1582" t="str">
        <f t="shared" si="61"/>
        <v>Afam Nkechi-Good Mama Cleaning Detergent 80g x 50 Lemon</v>
      </c>
      <c r="AG1582" t="str">
        <v>Madam Wisdom Minimart-WAW Multi Purpose Powder Detergent 180g x 26</v>
      </c>
      <c r="AH1582">
        <f t="shared" si="62"/>
        <v>1</v>
      </c>
    </row>
    <row r="1583" spans="4:34">
      <c r="D1583" t="str">
        <v>Eko Supreme Ltd-Good Mama Cleaning Detergent 80g x 50 Lemon</v>
      </c>
      <c r="AD1583" t="str">
        <v>Afam Nkechi</v>
      </c>
      <c r="AE1583" t="str">
        <v>So Easy 170g x 26</v>
      </c>
      <c r="AF1583" t="str">
        <f t="shared" si="61"/>
        <v>Afam Nkechi-So Easy 170g x 26</v>
      </c>
      <c r="AG1583" t="str">
        <v>Madam Wisdom Minimart-So Klin Ultra detergent 160g x 24</v>
      </c>
      <c r="AH1583">
        <f t="shared" si="62"/>
        <v>1</v>
      </c>
    </row>
    <row r="1584" spans="4:34">
      <c r="D1584" t="str">
        <v>Eko Supreme Ltd-Good Mama Cleaning Detergent Floral 850g x 6</v>
      </c>
      <c r="AD1584" t="str">
        <v>Afam Nkechi</v>
      </c>
      <c r="AE1584" t="str">
        <v>So Easy 80g x 51</v>
      </c>
      <c r="AF1584" t="str">
        <f t="shared" si="61"/>
        <v>Afam Nkechi-So Easy 80g x 51</v>
      </c>
      <c r="AG1584" t="str">
        <v>Madam Wisdom Minimart-Good Mama Cleaning Detergent 80g x 50 Lemon</v>
      </c>
      <c r="AH1584">
        <f t="shared" si="62"/>
        <v>1</v>
      </c>
    </row>
    <row r="1585" spans="4:34">
      <c r="D1585" t="str">
        <v>Eko Supreme Ltd-Good Mama Cleaning Detergent 170g x 26 Floral</v>
      </c>
      <c r="AD1585" t="str">
        <v>Nk Minimarts</v>
      </c>
      <c r="AE1585" t="str">
        <v>Ariel Ankara &amp; Colour 800g x 8</v>
      </c>
      <c r="AF1585" t="str">
        <f t="shared" si="61"/>
        <v>Nk Minimarts-Ariel Ankara &amp; Colour 800g x 8</v>
      </c>
      <c r="AG1585" t="str">
        <v>Francisco-Ariel Hs 75g x 36</v>
      </c>
      <c r="AH1585">
        <f t="shared" si="62"/>
        <v>1</v>
      </c>
    </row>
    <row r="1586" spans="4:34">
      <c r="D1586" t="str">
        <v>Eko Supreme Ltd-So Klin Ultra detergent 160g x 24</v>
      </c>
      <c r="AD1586" t="str">
        <v>Nk Minimarts</v>
      </c>
      <c r="AE1586" t="str">
        <v>Ariel Hs 2Kg x 4</v>
      </c>
      <c r="AF1586" t="str">
        <f t="shared" si="61"/>
        <v>Nk Minimarts-Ariel Hs 2Kg x 4</v>
      </c>
      <c r="AG1586" t="str">
        <v>Pankrose Minimart-So Easy 80g x 51</v>
      </c>
      <c r="AH1586">
        <f t="shared" si="62"/>
        <v>1</v>
      </c>
    </row>
    <row r="1587" spans="4:34">
      <c r="D1587" t="str">
        <v>Eko Supreme Ltd-So Klin Multi x 140g x 48</v>
      </c>
      <c r="AD1587" t="str">
        <v>Nk Minimarts</v>
      </c>
      <c r="AE1587" t="str">
        <v>Sunlight Destiny Powder Yellow 72x80g</v>
      </c>
      <c r="AF1587" t="str">
        <f t="shared" si="61"/>
        <v>Nk Minimarts-Sunlight Destiny Powder Yellow 72x80g</v>
      </c>
      <c r="AG1587" t="str">
        <v>Pankrose Minimart-So Easy 170g x 26</v>
      </c>
      <c r="AH1587">
        <f t="shared" si="62"/>
        <v>1</v>
      </c>
    </row>
    <row r="1588" spans="4:34">
      <c r="D1588" t="str">
        <v>Eko Supreme Ltd-Good Mama Cleaning Detergent Floral 80g x 50</v>
      </c>
      <c r="AD1588" t="str">
        <v>Nk Minimarts</v>
      </c>
      <c r="AE1588" t="str">
        <v>Nittol Antibacterial Powder Detergent 90g x 48</v>
      </c>
      <c r="AF1588" t="str">
        <f t="shared" si="61"/>
        <v>Nk Minimarts-Nittol Antibacterial Powder Detergent 90g x 48</v>
      </c>
      <c r="AG1588" t="str">
        <v>Sweet  Gift  Shop-Canoe 130g x 48 Extra care (White)</v>
      </c>
      <c r="AH1588">
        <f t="shared" si="62"/>
        <v>1</v>
      </c>
    </row>
    <row r="1589" spans="4:34">
      <c r="D1589" t="str">
        <v>Eko Supreme Ltd-Good Mama Cleaning Detergent 170g x 26 Floral</v>
      </c>
      <c r="AD1589" t="str">
        <v>Nk Minimarts</v>
      </c>
      <c r="AE1589" t="str">
        <v>Nittol Antibacterial Powder Detergent 180g x 26</v>
      </c>
      <c r="AF1589" t="str">
        <f t="shared" si="61"/>
        <v>Nk Minimarts-Nittol Antibacterial Powder Detergent 180g x 26</v>
      </c>
      <c r="AG1589" t="str">
        <v>Sweet  Gift  Shop-Canoe Extra Care Laundry Bar Pure 230Gx24 (Brown)</v>
      </c>
      <c r="AH1589">
        <f t="shared" si="62"/>
        <v>1</v>
      </c>
    </row>
    <row r="1590" spans="4:34">
      <c r="D1590" t="str">
        <v>Procter and Gamble-Ariel Ankara &amp; Colour 800g x 8</v>
      </c>
      <c r="AD1590" t="str">
        <v>Grandy Minimarts</v>
      </c>
      <c r="AE1590" t="str">
        <v>Good Mama Cleaning Detergent 170g x 26 Floral</v>
      </c>
      <c r="AF1590" t="str">
        <f t="shared" si="61"/>
        <v>Grandy Minimarts-Good Mama Cleaning Detergent 170g x 26 Floral</v>
      </c>
      <c r="AG1590" t="str">
        <v>Twins Minimart-Canoe Extra Care Laundry Bar Pure 230Gx24 (Brown)</v>
      </c>
      <c r="AH1590">
        <f t="shared" si="62"/>
        <v>2</v>
      </c>
    </row>
    <row r="1591" spans="4:34">
      <c r="D1591" t="str">
        <v>Henkel Expand Global-WAW Multi Purpose Powder Detergent 180g x 26</v>
      </c>
      <c r="AD1591" t="str">
        <v>Grandy Minimarts</v>
      </c>
      <c r="AE1591" t="str">
        <v>So Easy 900g</v>
      </c>
      <c r="AF1591" t="str">
        <f t="shared" si="61"/>
        <v>Grandy Minimarts-So Easy 900g</v>
      </c>
      <c r="AG1591" t="str">
        <v>Twins Minimart-Canoe 130g x 48 Extra care (White)</v>
      </c>
      <c r="AH1591">
        <f t="shared" si="62"/>
        <v>2</v>
      </c>
    </row>
    <row r="1592" spans="4:34">
      <c r="D1592" t="str">
        <v>Henkel Expand Global-WAW Multi Purpose Powder Detergent 90g x 48</v>
      </c>
      <c r="AD1592" t="str">
        <v>Francisco</v>
      </c>
      <c r="AE1592" t="str">
        <v>Good Mama Cleaning Detergent 170g x 26 Floral</v>
      </c>
      <c r="AF1592" t="str">
        <f t="shared" si="61"/>
        <v>Francisco-Good Mama Cleaning Detergent 170g x 26 Floral</v>
      </c>
      <c r="AG1592" t="str">
        <v>Uche Best Minimart-WAW Multi Purpose Powder Detergent 180g x 26</v>
      </c>
      <c r="AH1592">
        <f t="shared" si="62"/>
        <v>1</v>
      </c>
    </row>
    <row r="1593" spans="4:34">
      <c r="D1593" t="str">
        <v>Eko Supreme Ltd-Good Mama Cleaning Detergent 170g x 26 Floral</v>
      </c>
      <c r="AD1593" t="str">
        <v>Francisco</v>
      </c>
      <c r="AE1593" t="str">
        <v>So Easy 170g x 26</v>
      </c>
      <c r="AF1593" t="str">
        <f t="shared" si="61"/>
        <v>Francisco-So Easy 170g x 26</v>
      </c>
      <c r="AG1593" t="str">
        <v>Uche Best Minimart-Nittol Antibacterial Powder Detergent 90g x 48</v>
      </c>
      <c r="AH1593">
        <f t="shared" si="62"/>
        <v>1</v>
      </c>
    </row>
    <row r="1594" spans="4:34">
      <c r="D1594" t="str">
        <v>Eko Supreme Ltd-Good Mama Cleaning Detergent 80g x 50 Lemon</v>
      </c>
      <c r="AD1594" t="str">
        <v>Rafat Minimart</v>
      </c>
      <c r="AE1594" t="str">
        <v>WAW Multi Purpose Powder Detergent 180g x 26</v>
      </c>
      <c r="AF1594" t="str">
        <f t="shared" si="61"/>
        <v>Rafat Minimart-WAW Multi Purpose Powder Detergent 180g x 26</v>
      </c>
      <c r="AG1594" t="str">
        <v>Uche Best Minimart-Nittol Antibacterial Powder Detergent 180g x 26</v>
      </c>
      <c r="AH1594">
        <f t="shared" si="62"/>
        <v>1</v>
      </c>
    </row>
    <row r="1595" spans="4:34">
      <c r="D1595" t="str">
        <v>Extreme Manufacturing Nig Ltd-So Easy 170g x 26</v>
      </c>
      <c r="AD1595" t="str">
        <v>Rafat Minimart</v>
      </c>
      <c r="AE1595" t="str">
        <v>WAW Multi Purpose Powder Detergent 90g x 48</v>
      </c>
      <c r="AF1595" t="str">
        <f t="shared" si="61"/>
        <v>Rafat Minimart-WAW Multi Purpose Powder Detergent 90g x 48</v>
      </c>
      <c r="AG1595" t="str">
        <v>Uche Best Minimart-Two free rolls of WAW 170g Color</v>
      </c>
      <c r="AH1595">
        <f t="shared" si="62"/>
        <v>1</v>
      </c>
    </row>
    <row r="1596" spans="4:34">
      <c r="D1596" t="str">
        <v>Extreme Manufacturing Nig Ltd-So Easy 80g x 51</v>
      </c>
      <c r="AD1596" t="str">
        <v>De Young Minimarts</v>
      </c>
      <c r="AE1596" t="str">
        <v>Nittol Antibacterial Powder Detergent 180g x 26</v>
      </c>
      <c r="AF1596" t="str">
        <f t="shared" si="61"/>
        <v>De Young Minimarts-Nittol Antibacterial Powder Detergent 180g x 26</v>
      </c>
      <c r="AG1596" t="str">
        <v>Bukted Minimarts-Canoe 130g x 48 Extra care (White)</v>
      </c>
      <c r="AH1596">
        <f t="shared" si="62"/>
        <v>1</v>
      </c>
    </row>
    <row r="1597" spans="4:34">
      <c r="D1597" t="str">
        <v>Procter and Gamble-Ariel Ankara &amp; Colour 800g x 8</v>
      </c>
      <c r="AD1597" t="str">
        <v>De Young Minimarts</v>
      </c>
      <c r="AE1597" t="str">
        <v>Nittol Antibacterial Powder Detergent 90g x 48</v>
      </c>
      <c r="AF1597" t="str">
        <f t="shared" si="61"/>
        <v>De Young Minimarts-Nittol Antibacterial Powder Detergent 90g x 48</v>
      </c>
      <c r="AG1597" t="str">
        <v>KC Minimart-Good Mama Cleaning Detergent 170g x 26 Floral</v>
      </c>
      <c r="AH1597">
        <f t="shared" si="62"/>
        <v>1</v>
      </c>
    </row>
    <row r="1598" spans="4:34">
      <c r="D1598" t="str">
        <v>Procter and Gamble-Ariel Hs 2Kg x 4</v>
      </c>
      <c r="AD1598" t="str">
        <v>De Young Minimarts</v>
      </c>
      <c r="AE1598" t="str">
        <v>WAW Multi Purpose Powder Detergent 90g x 48</v>
      </c>
      <c r="AF1598" t="str">
        <f t="shared" si="61"/>
        <v>De Young Minimarts-WAW Multi Purpose Powder Detergent 90g x 48</v>
      </c>
      <c r="AG1598" t="str">
        <v>KC Minimart-Nittol Antibacterial Powder Detergent 90g x 48</v>
      </c>
      <c r="AH1598">
        <f t="shared" si="62"/>
        <v>1</v>
      </c>
    </row>
    <row r="1599" spans="4:34">
      <c r="D1599" t="str">
        <v>Unilever Nigeria Plc-Sunlight Destiny Powder Yellow 72x80g</v>
      </c>
      <c r="AD1599" t="str">
        <v>De Young Minimarts</v>
      </c>
      <c r="AE1599" t="str">
        <v>WAW Multi Purpose Powder Detergent 180g x 26</v>
      </c>
      <c r="AF1599" t="str">
        <f t="shared" si="61"/>
        <v>De Young Minimarts-WAW Multi Purpose Powder Detergent 180g x 26</v>
      </c>
      <c r="AG1599" t="str">
        <v>KC Minimart-WAW Multi Purpose Powder Detergent 90g x 48</v>
      </c>
      <c r="AH1599">
        <f t="shared" si="62"/>
        <v>1</v>
      </c>
    </row>
    <row r="1600" spans="4:34">
      <c r="D1600" t="str">
        <v>Henkel Expand Global-Nittol Antibacterial Powder Detergent 90g x 48</v>
      </c>
      <c r="AD1600" t="str">
        <v>De Young Minimarts</v>
      </c>
      <c r="AE1600" t="str">
        <v>Two free rolls of WAW 170g Color</v>
      </c>
      <c r="AF1600" t="str">
        <f t="shared" si="61"/>
        <v>De Young Minimarts-Two free rolls of WAW 170g Color</v>
      </c>
      <c r="AG1600" t="str">
        <v>KC Minimart-WAW Colour 170g X 28</v>
      </c>
      <c r="AH1600">
        <f t="shared" si="62"/>
        <v>1</v>
      </c>
    </row>
    <row r="1601" spans="4:34">
      <c r="D1601" t="str">
        <v>Henkel Expand Global-Nittol Antibacterial Powder Detergent 180g x 26</v>
      </c>
      <c r="AD1601" t="str">
        <v>De Young Minimarts</v>
      </c>
      <c r="AE1601" t="str">
        <v>Good Mama Cleaning Detergent 170g x 26 Floral</v>
      </c>
      <c r="AF1601" t="str">
        <f t="shared" si="61"/>
        <v>De Young Minimarts-Good Mama Cleaning Detergent 170g x 26 Floral</v>
      </c>
      <c r="AG1601" t="str">
        <v>Mama  Ema Minimarts-Good Mama Cleaning Detergent 170g x 26 Floral</v>
      </c>
      <c r="AH1601">
        <f t="shared" si="62"/>
        <v>1</v>
      </c>
    </row>
    <row r="1602" spans="4:34">
      <c r="D1602" t="str">
        <v>Eko Supreme Ltd-Good Mama Cleaning Detergent 170g x 26 Floral</v>
      </c>
      <c r="AD1602" t="str">
        <v>De Young Minimarts</v>
      </c>
      <c r="AE1602" t="str">
        <v>Good Mama Cleaning Detergent Floral 80g x 50</v>
      </c>
      <c r="AF1602" t="str">
        <f t="shared" si="61"/>
        <v>De Young Minimarts-Good Mama Cleaning Detergent Floral 80g x 50</v>
      </c>
      <c r="AG1602" t="str">
        <v>C Way-Good Mama Cleaning Detergent Floral 850g x 6</v>
      </c>
      <c r="AH1602">
        <f t="shared" si="62"/>
        <v>1</v>
      </c>
    </row>
    <row r="1603" spans="4:34">
      <c r="D1603" t="str">
        <v>Extreme Manufacturing Nig Ltd-So Easy 900g</v>
      </c>
      <c r="AD1603" t="str">
        <v>AbolOla Minimarts</v>
      </c>
      <c r="AE1603" t="str">
        <v>Canoe Extra Care Laundry Bar Pure 230Gx24 (Brown)</v>
      </c>
      <c r="AF1603" t="str">
        <f t="shared" si="61"/>
        <v>AbolOla Minimarts-Canoe Extra Care Laundry Bar Pure 230Gx24 (Brown)</v>
      </c>
      <c r="AG1603" t="str">
        <v>Madam Oladare Minimart-Canoe Extra Care Laundry Bar Pure 230Gx24 (Brown)</v>
      </c>
      <c r="AH1603">
        <f t="shared" si="62"/>
        <v>1</v>
      </c>
    </row>
    <row r="1604" spans="4:34">
      <c r="D1604" t="str">
        <v>Eko Supreme Ltd-Good Mama Cleaning Detergent 170g x 26 Floral</v>
      </c>
      <c r="AD1604" t="str">
        <v>AbolOla Minimarts</v>
      </c>
      <c r="AE1604" t="str">
        <v>Good Mama Cleaning Detergent Floral 850g x 6</v>
      </c>
      <c r="AF1604" t="str">
        <f t="shared" si="61"/>
        <v>AbolOla Minimarts-Good Mama Cleaning Detergent Floral 850g x 6</v>
      </c>
      <c r="AG1604" t="str">
        <v>Madam Oladare Minimart-Canoe 130g x 48 Extra care (White)</v>
      </c>
      <c r="AH1604">
        <f t="shared" si="62"/>
        <v>1</v>
      </c>
    </row>
    <row r="1605" spans="4:34">
      <c r="D1605" t="str">
        <v>Extreme Manufacturing Nig Ltd-So Easy 170g x 26</v>
      </c>
      <c r="AD1605" t="str">
        <v>Fortune Supermarket</v>
      </c>
      <c r="AE1605" t="str">
        <v>Nittol Antibacterial Powder Detergent 180g x 26</v>
      </c>
      <c r="AF1605" t="str">
        <f t="shared" si="61"/>
        <v>Fortune Supermarket-Nittol Antibacterial Powder Detergent 180g x 26</v>
      </c>
      <c r="AG1605" t="str">
        <v>Suncomm Minimarts-Good Mama Cleaning Detergent Floral 80g x 50</v>
      </c>
      <c r="AH1605">
        <f t="shared" si="62"/>
        <v>1</v>
      </c>
    </row>
    <row r="1606" spans="4:34">
      <c r="D1606" t="str">
        <v>Henkel Expand Global-WAW Multi Purpose Powder Detergent 180g x 26</v>
      </c>
      <c r="AD1606" t="str">
        <v>Fortune Supermarket</v>
      </c>
      <c r="AE1606" t="str">
        <v>Nittol Antibacterial Powder Detergent 800g x 7</v>
      </c>
      <c r="AF1606" t="str">
        <f t="shared" si="61"/>
        <v>Fortune Supermarket-Nittol Antibacterial Powder Detergent 800g x 7</v>
      </c>
      <c r="AG1606" t="str">
        <v>Suncomm Minimarts-Good Mama Cleaning Detergent Floral 850g x 6</v>
      </c>
      <c r="AH1606">
        <f t="shared" si="62"/>
        <v>1</v>
      </c>
    </row>
    <row r="1607" spans="4:34">
      <c r="D1607" t="str">
        <v>Henkel Expand Global-WAW Multi Purpose Powder Detergent 90g x 48</v>
      </c>
      <c r="AD1607" t="str">
        <v>Fortune Supermarket</v>
      </c>
      <c r="AE1607" t="str">
        <v>WAW Multi Purpose Powder Detergent 90g x 48</v>
      </c>
      <c r="AF1607" t="str">
        <f t="shared" ref="AF1607:AF1670" si="63">AD1607 &amp; "-" &amp; AE1607</f>
        <v>Fortune Supermarket-WAW Multi Purpose Powder Detergent 90g x 48</v>
      </c>
      <c r="AG1607" t="str">
        <v>Suncomm Minimarts-So Klin Multi x 140g x 48</v>
      </c>
      <c r="AH1607">
        <f t="shared" ref="AH1607:AH1670" si="64">COUNTIF($AF$6:$AF$2051,AG1607)</f>
        <v>1</v>
      </c>
    </row>
    <row r="1608" spans="4:34">
      <c r="D1608" t="str">
        <v>Henkel Expand Global-Nittol Antibacterial Powder Detergent 180g x 26</v>
      </c>
      <c r="AD1608" t="str">
        <v>Fortune Supermarket</v>
      </c>
      <c r="AE1608" t="str">
        <v>WAW Multi Purpose Powder Detergent 180g x 26</v>
      </c>
      <c r="AF1608" t="str">
        <f t="shared" si="63"/>
        <v>Fortune Supermarket-WAW Multi Purpose Powder Detergent 180g x 26</v>
      </c>
      <c r="AG1608" t="str">
        <v>Suncomm Minimarts-So Easy 80g x 51</v>
      </c>
      <c r="AH1608">
        <f t="shared" si="64"/>
        <v>1</v>
      </c>
    </row>
    <row r="1609" spans="4:34">
      <c r="D1609" t="str">
        <v>Henkel Expand Global-Nittol Antibacterial Powder Detergent 90g x 48</v>
      </c>
      <c r="AD1609" t="str">
        <v>Fortune Supermarket</v>
      </c>
      <c r="AE1609" t="str">
        <v>Two free rolls of WAW 170g Color</v>
      </c>
      <c r="AF1609" t="str">
        <f t="shared" si="63"/>
        <v>Fortune Supermarket-Two free rolls of WAW 170g Color</v>
      </c>
      <c r="AG1609" t="str">
        <v>fabulous foods-Good Mama Cleaning Detergent Floral 80g x 50</v>
      </c>
      <c r="AH1609">
        <f t="shared" si="64"/>
        <v>1</v>
      </c>
    </row>
    <row r="1610" spans="4:34">
      <c r="D1610" t="str">
        <v>Henkel Expand Global-WAW Multi Purpose Powder Detergent 90g x 48</v>
      </c>
      <c r="AD1610" t="str">
        <v>Ecoben Minimart</v>
      </c>
      <c r="AE1610" t="str">
        <v>Ariel Detergent 75g x 72</v>
      </c>
      <c r="AF1610" t="str">
        <f t="shared" si="63"/>
        <v>Ecoben Minimart-Ariel Detergent 75g x 72</v>
      </c>
      <c r="AG1610" t="str">
        <v>Oludayo Minimarts-So Easy 80g x 51</v>
      </c>
      <c r="AH1610">
        <f t="shared" si="64"/>
        <v>1</v>
      </c>
    </row>
    <row r="1611" spans="4:34">
      <c r="D1611" t="str">
        <v>Henkel Expand Global-WAW Multi Purpose Powder Detergent 180g x 26</v>
      </c>
      <c r="AD1611" t="str">
        <v>Ecoben Minimart</v>
      </c>
      <c r="AE1611" t="str">
        <v>Ariel Original 170g x 24</v>
      </c>
      <c r="AF1611" t="str">
        <f t="shared" si="63"/>
        <v>Ecoben Minimart-Ariel Original 170g x 24</v>
      </c>
      <c r="AG1611" t="str">
        <v>Oludayo Minimarts-Good Mama Cleaning Detergent 80g x 50 Lemon</v>
      </c>
      <c r="AH1611">
        <f t="shared" si="64"/>
        <v>1</v>
      </c>
    </row>
    <row r="1612" spans="4:34">
      <c r="D1612" t="str">
        <v>Henkel Expand Global-Two free rolls of WAW 170g Color</v>
      </c>
      <c r="AD1612" t="str">
        <v>Ecoben Minimart</v>
      </c>
      <c r="AE1612" t="str">
        <v>Canoe Extra Care Laundry Bar Pure 230Gx24 (Brown)</v>
      </c>
      <c r="AF1612" t="str">
        <f t="shared" si="63"/>
        <v>Ecoben Minimart-Canoe Extra Care Laundry Bar Pure 230Gx24 (Brown)</v>
      </c>
      <c r="AG1612" t="str">
        <v>Winning Minimart-WAW Multi Purpose Powder Detergent 90g x 48</v>
      </c>
      <c r="AH1612">
        <f t="shared" si="64"/>
        <v>1</v>
      </c>
    </row>
    <row r="1613" spans="4:34">
      <c r="D1613" t="str">
        <v>Eko Supreme Ltd-Good Mama Cleaning Detergent 170g x 26 Floral</v>
      </c>
      <c r="AD1613" t="str">
        <v>Heritage Steve Super Minimarts</v>
      </c>
      <c r="AE1613" t="str">
        <v>Good Mama Cleaning Detergent 170g x 26 Floral</v>
      </c>
      <c r="AF1613" t="str">
        <f t="shared" si="63"/>
        <v>Heritage Steve Super Minimarts-Good Mama Cleaning Detergent 170g x 26 Floral</v>
      </c>
      <c r="AG1613" t="str">
        <v>Winning Minimart-Nittol Antibacterial Powder Detergent 90g x 48</v>
      </c>
      <c r="AH1613">
        <f t="shared" si="64"/>
        <v>1</v>
      </c>
    </row>
    <row r="1614" spans="4:34">
      <c r="D1614" t="str">
        <v>Eko Supreme Ltd-Good Mama Cleaning Detergent Floral 80g x 50</v>
      </c>
      <c r="AD1614" t="str">
        <v>Heritage Steve Super Minimarts</v>
      </c>
      <c r="AE1614" t="str">
        <v>Good Mama Cleaning Detergent Floral 850g x 6</v>
      </c>
      <c r="AF1614" t="str">
        <f t="shared" si="63"/>
        <v>Heritage Steve Super Minimarts-Good Mama Cleaning Detergent Floral 850g x 6</v>
      </c>
      <c r="AG1614" t="str">
        <v>Ezzybest Minimarts-WAW Multi Purpose Powder Detergent 180g x 26</v>
      </c>
      <c r="AH1614">
        <f t="shared" si="64"/>
        <v>1</v>
      </c>
    </row>
    <row r="1615" spans="4:34">
      <c r="D1615" t="str">
        <v>PZ Cussons Nigeria Plc-Canoe Extra Care Laundry Bar Pure 230Gx24 (Brown)</v>
      </c>
      <c r="AD1615" t="str">
        <v>Heritage Steve Super Minimarts</v>
      </c>
      <c r="AE1615" t="str">
        <v>Supreme Tasty Chicken Instant Noodles 70g</v>
      </c>
      <c r="AF1615" t="str">
        <f t="shared" si="63"/>
        <v>Heritage Steve Super Minimarts-Supreme Tasty Chicken Instant Noodles 70g</v>
      </c>
      <c r="AG1615" t="str">
        <v>Ezzybest Minimarts-Nittol Antibacterial Powder Detergent 180g x 26</v>
      </c>
      <c r="AH1615">
        <f t="shared" si="64"/>
        <v>1</v>
      </c>
    </row>
    <row r="1616" spans="4:34">
      <c r="D1616" t="str">
        <v>Eko Supreme Ltd-Good Mama Cleaning Detergent Floral 850g x 6</v>
      </c>
      <c r="AD1616" t="str">
        <v>Heritage Steve Super Minimarts</v>
      </c>
      <c r="AE1616" t="str">
        <v>Canoe Extra Care Laundry Bar Pure 230Gx24 (Brown)</v>
      </c>
      <c r="AF1616" t="str">
        <f t="shared" si="63"/>
        <v>Heritage Steve Super Minimarts-Canoe Extra Care Laundry Bar Pure 230Gx24 (Brown)</v>
      </c>
      <c r="AG1616" t="str">
        <v>Judek Minimarts-Good Mama Cleaning Detergent 170g x 26 Floral</v>
      </c>
      <c r="AH1616">
        <f t="shared" si="64"/>
        <v>1</v>
      </c>
    </row>
    <row r="1617" spans="4:34">
      <c r="D1617" t="str">
        <v>Henkel Expand Global-Nittol Antibacterial Powder Detergent 180g x 26</v>
      </c>
      <c r="AD1617" t="str">
        <v>Simple N sweet foods</v>
      </c>
      <c r="AE1617" t="str">
        <v>Ariel Ankara &amp; Colour 800g x 8</v>
      </c>
      <c r="AF1617" t="str">
        <f t="shared" si="63"/>
        <v>Simple N sweet foods-Ariel Ankara &amp; Colour 800g x 8</v>
      </c>
      <c r="AG1617" t="str">
        <v>Judek Minimarts-Good Mama Cleaning Detergent 80g x 50 Lemon</v>
      </c>
      <c r="AH1617">
        <f t="shared" si="64"/>
        <v>1</v>
      </c>
    </row>
    <row r="1618" spans="4:34">
      <c r="D1618" t="str">
        <v>Henkel Expand Global-Nittol Antibacterial Powder Detergent 800g x 7</v>
      </c>
      <c r="AD1618" t="str">
        <v>Simple N sweet foods</v>
      </c>
      <c r="AE1618" t="str">
        <v>Ariel Hs 2Kg x 4</v>
      </c>
      <c r="AF1618" t="str">
        <f t="shared" si="63"/>
        <v>Simple N sweet foods-Ariel Hs 2Kg x 4</v>
      </c>
      <c r="AG1618" t="str">
        <v>Judek Minimarts-So Klin Multi x 140g x 48</v>
      </c>
      <c r="AH1618">
        <f t="shared" si="64"/>
        <v>1</v>
      </c>
    </row>
    <row r="1619" spans="4:34">
      <c r="D1619" t="str">
        <v>Henkel Expand Global-WAW Multi Purpose Powder Detergent 90g x 48</v>
      </c>
      <c r="AD1619" t="str">
        <v>Simple N sweet foods</v>
      </c>
      <c r="AE1619" t="str">
        <v>Canoe Extra Care Laundry Bar Pure 230Gx24 (Brown)</v>
      </c>
      <c r="AF1619" t="str">
        <f t="shared" si="63"/>
        <v>Simple N sweet foods-Canoe Extra Care Laundry Bar Pure 230Gx24 (Brown)</v>
      </c>
      <c r="AG1619" t="str">
        <v>Judek Minimarts-So Klin Ultra detergent 160g x 24</v>
      </c>
      <c r="AH1619">
        <f t="shared" si="64"/>
        <v>1</v>
      </c>
    </row>
    <row r="1620" spans="4:34">
      <c r="D1620" t="str">
        <v>Henkel Expand Global-WAW Multi Purpose Powder Detergent 180g x 26</v>
      </c>
      <c r="AD1620" t="str">
        <v>Simple N sweet foods</v>
      </c>
      <c r="AE1620" t="str">
        <v>Radiant Detergent Powder (200g+20g) x 24</v>
      </c>
      <c r="AF1620" t="str">
        <f t="shared" si="63"/>
        <v>Simple N sweet foods-Radiant Detergent Powder (200g+20g) x 24</v>
      </c>
      <c r="AG1620" t="str">
        <v>Brasq-Good Mama Cleaning Detergent Floral 850g x 6</v>
      </c>
      <c r="AH1620">
        <f t="shared" si="64"/>
        <v>1</v>
      </c>
    </row>
    <row r="1621" spans="4:34">
      <c r="D1621" t="str">
        <v>Henkel Expand Global-Two free rolls of WAW 170g Color</v>
      </c>
      <c r="AD1621" t="str">
        <v>Simple N sweet foods</v>
      </c>
      <c r="AE1621" t="str">
        <v>Radiant Detergent Powder 800g x 6</v>
      </c>
      <c r="AF1621" t="str">
        <f t="shared" si="63"/>
        <v>Simple N sweet foods-Radiant Detergent Powder 800g x 6</v>
      </c>
      <c r="AG1621" t="str">
        <v>Golden Era Minimart-Good Mama Cleaning Detergent Floral 80g x 50</v>
      </c>
      <c r="AH1621">
        <f t="shared" si="64"/>
        <v>1</v>
      </c>
    </row>
    <row r="1622" spans="4:34">
      <c r="D1622" t="str">
        <v>Procter and Gamble-Ariel Detergent 75g x 72</v>
      </c>
      <c r="AD1622" t="str">
        <v>Simple N sweet foods</v>
      </c>
      <c r="AE1622" t="str">
        <v>Radiant Detergent Powder (90g+10g) x 48</v>
      </c>
      <c r="AF1622" t="str">
        <f t="shared" si="63"/>
        <v>Simple N sweet foods-Radiant Detergent Powder (90g+10g) x 48</v>
      </c>
      <c r="AG1622" t="str">
        <v>Golden Era Minimart-Good Mama Cleaning Detergent 170g x 26 Floral</v>
      </c>
      <c r="AH1622">
        <f t="shared" si="64"/>
        <v>1</v>
      </c>
    </row>
    <row r="1623" spans="4:34">
      <c r="D1623" t="str">
        <v>Procter and Gamble-Ariel Original 170g x 24</v>
      </c>
      <c r="AD1623" t="str">
        <v>Simple N sweet foods</v>
      </c>
      <c r="AE1623" t="str">
        <v>Good Mama Cleaning Detergent Lemon 170g x 26</v>
      </c>
      <c r="AF1623" t="str">
        <f t="shared" si="63"/>
        <v>Simple N sweet foods-Good Mama Cleaning Detergent Lemon 170g x 26</v>
      </c>
      <c r="AG1623" t="str">
        <v>Madam Basit Minimart-Nittol Antibacterial Powder Detergent 90g x 48</v>
      </c>
      <c r="AH1623">
        <f t="shared" si="64"/>
        <v>1</v>
      </c>
    </row>
    <row r="1624" spans="4:34">
      <c r="D1624" t="str">
        <v>PZ Cussons Nigeria Plc-Canoe Extra Care Laundry Bar Pure 230Gx24 (Brown)</v>
      </c>
      <c r="AD1624" t="str">
        <v>Simple N sweet foods</v>
      </c>
      <c r="AE1624" t="str">
        <v>Good Mama Cleaning Detergent Floral 80g x 50</v>
      </c>
      <c r="AF1624" t="str">
        <f t="shared" si="63"/>
        <v>Simple N sweet foods-Good Mama Cleaning Detergent Floral 80g x 50</v>
      </c>
      <c r="AG1624" t="str">
        <v>Madam Basit Minimart-WAW Multi Purpose Powder Detergent 90g x 48</v>
      </c>
      <c r="AH1624">
        <f t="shared" si="64"/>
        <v>1</v>
      </c>
    </row>
    <row r="1625" spans="4:34">
      <c r="D1625" t="str">
        <v>Eko Supreme Ltd-Good Mama Cleaning Detergent 170g x 26 Floral</v>
      </c>
      <c r="AD1625" t="str">
        <v>Simple N sweet foods</v>
      </c>
      <c r="AE1625" t="str">
        <v>Good Mama Cleaning Detergent Floral 850g x 6</v>
      </c>
      <c r="AF1625" t="str">
        <f t="shared" si="63"/>
        <v>Simple N sweet foods-Good Mama Cleaning Detergent Floral 850g x 6</v>
      </c>
      <c r="AG1625" t="str">
        <v>Miracle God Minimart-WAW Colour 170g X 28</v>
      </c>
      <c r="AH1625">
        <f t="shared" si="64"/>
        <v>1</v>
      </c>
    </row>
    <row r="1626" spans="4:34">
      <c r="D1626" t="str">
        <v>Eko Supreme Ltd-Good Mama Cleaning Detergent Floral 850g x 6</v>
      </c>
      <c r="AD1626" t="str">
        <v>Simple N sweet foods</v>
      </c>
      <c r="AE1626" t="str">
        <v>So Klin Detergent 500g x 12</v>
      </c>
      <c r="AF1626" t="str">
        <f t="shared" si="63"/>
        <v>Simple N sweet foods-So Klin Detergent 500g x 12</v>
      </c>
      <c r="AG1626" t="str">
        <v>Miracle God Minimart-WAW Multi Purpose Powder Detergent 90g x 48</v>
      </c>
      <c r="AH1626">
        <f t="shared" si="64"/>
        <v>1</v>
      </c>
    </row>
    <row r="1627" spans="4:34">
      <c r="D1627" t="str">
        <v>Limited-Supreme Tasty Chicken Instant Noodles 70g</v>
      </c>
      <c r="AD1627" t="str">
        <v>Simple N sweet foods</v>
      </c>
      <c r="AE1627" t="str">
        <v>So Klin Concentrated Detergent 935g x 6</v>
      </c>
      <c r="AF1627" t="str">
        <f t="shared" si="63"/>
        <v>Simple N sweet foods-So Klin Concentrated Detergent 935g x 6</v>
      </c>
      <c r="AG1627" t="str">
        <v>K.c Minimart-Canoe 130g x 48 Extra care (White)</v>
      </c>
      <c r="AH1627">
        <f t="shared" si="64"/>
        <v>1</v>
      </c>
    </row>
    <row r="1628" spans="4:34">
      <c r="D1628" t="str">
        <v>PZ Cussons Nigeria Plc-Canoe Extra Care Laundry Bar Pure 230Gx24 (Brown)</v>
      </c>
      <c r="AD1628" t="str">
        <v>Simple N sweet foods</v>
      </c>
      <c r="AE1628" t="str">
        <v>So Klin Multi x 140g x 48</v>
      </c>
      <c r="AF1628" t="str">
        <f t="shared" si="63"/>
        <v>Simple N sweet foods-So Klin Multi x 140g x 48</v>
      </c>
      <c r="AG1628" t="str">
        <v>Josu Minimart-WAW Multi Purpose Powder Detergent 90g x 48</v>
      </c>
      <c r="AH1628">
        <f t="shared" si="64"/>
        <v>1</v>
      </c>
    </row>
    <row r="1629" spans="4:34">
      <c r="D1629" t="str">
        <v>Procter and Gamble-Ariel Ankara &amp; Colour 800g x 8</v>
      </c>
      <c r="AD1629" t="str">
        <v>Simple N sweet foods</v>
      </c>
      <c r="AE1629" t="str">
        <v>So Klin Ultra detergent 160g x 24</v>
      </c>
      <c r="AF1629" t="str">
        <f t="shared" si="63"/>
        <v>Simple N sweet foods-So Klin Ultra detergent 160g x 24</v>
      </c>
      <c r="AG1629" t="str">
        <v>Madam Adunni Minimart-WAW Multi Purpose Powder Detergent 90g x 48</v>
      </c>
      <c r="AH1629">
        <f t="shared" si="64"/>
        <v>1</v>
      </c>
    </row>
    <row r="1630" spans="4:34">
      <c r="D1630" t="str">
        <v>Procter and Gamble-Ariel Hs 2Kg x 4</v>
      </c>
      <c r="AD1630" t="str">
        <v>Simple N sweet foods</v>
      </c>
      <c r="AE1630" t="str">
        <v>Nittol Antibacterial Powder Detergent 90g x 48</v>
      </c>
      <c r="AF1630" t="str">
        <f t="shared" si="63"/>
        <v>Simple N sweet foods-Nittol Antibacterial Powder Detergent 90g x 48</v>
      </c>
      <c r="AG1630" t="str">
        <v>summy Super Store-Canoe 130g x 48 Extra care (White)</v>
      </c>
      <c r="AH1630">
        <f t="shared" si="64"/>
        <v>1</v>
      </c>
    </row>
    <row r="1631" spans="4:34">
      <c r="D1631" t="str">
        <v>PZ Cussons Nigeria Plc-Canoe Extra Care Laundry Bar Pure 230Gx24 (Brown)</v>
      </c>
      <c r="AD1631" t="str">
        <v>Simple N sweet foods</v>
      </c>
      <c r="AE1631" t="str">
        <v>Nittol Antibacterial Powder Detergent 180g x 26</v>
      </c>
      <c r="AF1631" t="str">
        <f t="shared" si="63"/>
        <v>Simple N sweet foods-Nittol Antibacterial Powder Detergent 180g x 26</v>
      </c>
      <c r="AG1631" t="str">
        <v>summy Super Store-Good Mama Cleaning Detergent 80g x 50 Lemon</v>
      </c>
      <c r="AH1631">
        <f t="shared" si="64"/>
        <v>1</v>
      </c>
    </row>
    <row r="1632" spans="4:34">
      <c r="D1632" t="str">
        <v>Unilever Nigeria Plc-Radiant Detergent Powder (200g+20g) x 24</v>
      </c>
      <c r="AD1632" t="str">
        <v>Simple N sweet foods</v>
      </c>
      <c r="AE1632" t="str">
        <v>WAW Multi Purpose Powder Detergent 90g x 48</v>
      </c>
      <c r="AF1632" t="str">
        <f t="shared" si="63"/>
        <v>Simple N sweet foods-WAW Multi Purpose Powder Detergent 90g x 48</v>
      </c>
      <c r="AG1632" t="str">
        <v>summy Super Store-So Easy 80g x 51</v>
      </c>
      <c r="AH1632">
        <f t="shared" si="64"/>
        <v>1</v>
      </c>
    </row>
    <row r="1633" spans="4:34">
      <c r="D1633" t="str">
        <v>Unilever Nigeria Plc-Radiant Detergent Powder 800g x 6</v>
      </c>
      <c r="AD1633" t="str">
        <v>Simple N sweet foods</v>
      </c>
      <c r="AE1633" t="str">
        <v>WAW Colour 170g X 28</v>
      </c>
      <c r="AF1633" t="str">
        <f t="shared" si="63"/>
        <v>Simple N sweet foods-WAW Colour 170g X 28</v>
      </c>
      <c r="AG1633" t="str">
        <v>summy Super Store-Supreme Tasty Chicken Instant Noodles 70g</v>
      </c>
      <c r="AH1633">
        <f t="shared" si="64"/>
        <v>1</v>
      </c>
    </row>
    <row r="1634" spans="4:34">
      <c r="D1634" t="str">
        <v>Unilever Nigeria Plc-Radiant Detergent Powder (90g+10g) x 48</v>
      </c>
      <c r="AD1634" t="str">
        <v>Simple N sweet foods</v>
      </c>
      <c r="AE1634" t="str">
        <v>WAW Multi Purpose Powder Detergent 180g x 26</v>
      </c>
      <c r="AF1634" t="str">
        <f t="shared" si="63"/>
        <v>Simple N sweet foods-WAW Multi Purpose Powder Detergent 180g x 26</v>
      </c>
      <c r="AG1634" t="str">
        <v>summy Super Store-WAW Multi Purpose Powder Detergent 90g x 48</v>
      </c>
      <c r="AH1634">
        <f t="shared" si="64"/>
        <v>1</v>
      </c>
    </row>
    <row r="1635" spans="4:34">
      <c r="D1635" t="str">
        <v>Eko Supreme Ltd-Good Mama Cleaning Detergent Lemon 170g x 26</v>
      </c>
      <c r="AD1635" t="str">
        <v>Simple N sweet foods</v>
      </c>
      <c r="AE1635" t="str">
        <v>Two free rolls of WAW 170g Color</v>
      </c>
      <c r="AF1635" t="str">
        <f t="shared" si="63"/>
        <v>Simple N sweet foods-Two free rolls of WAW 170g Color</v>
      </c>
      <c r="AG1635" t="str">
        <v>Promise Me Peace Minimart-Good Mama Cleaning Detergent Floral 850g x 6</v>
      </c>
      <c r="AH1635">
        <f t="shared" si="64"/>
        <v>1</v>
      </c>
    </row>
    <row r="1636" spans="4:34">
      <c r="D1636" t="str">
        <v>Eko Supreme Ltd-Good Mama Cleaning Detergent Floral 80g x 50</v>
      </c>
      <c r="AD1636" t="str">
        <v>Simple N sweet foods</v>
      </c>
      <c r="AE1636" t="str">
        <v>So Easy 170g x 26</v>
      </c>
      <c r="AF1636" t="str">
        <f t="shared" si="63"/>
        <v>Simple N sweet foods-So Easy 170g x 26</v>
      </c>
      <c r="AG1636" t="str">
        <v>Grandy Minimarts-So Easy 170g x 26</v>
      </c>
      <c r="AH1636">
        <f t="shared" si="64"/>
        <v>2</v>
      </c>
    </row>
    <row r="1637" spans="4:34">
      <c r="D1637" t="str">
        <v>Eko Supreme Ltd-Good Mama Cleaning Detergent Floral 850g x 6</v>
      </c>
      <c r="AD1637" t="str">
        <v>Simple N sweet foods</v>
      </c>
      <c r="AE1637" t="str">
        <v>So Easy 80g x 51</v>
      </c>
      <c r="AF1637" t="str">
        <f t="shared" si="63"/>
        <v>Simple N sweet foods-So Easy 80g x 51</v>
      </c>
      <c r="AG1637" t="str">
        <v>O. Isaiah Minimart-Canoe Extra Care Laundry Bar Pure 230Gx24 (Brown)</v>
      </c>
      <c r="AH1637">
        <f t="shared" si="64"/>
        <v>1</v>
      </c>
    </row>
    <row r="1638" spans="4:34">
      <c r="D1638" t="str">
        <v>Eko Supreme Ltd-So Klin Detergent 500g x 12</v>
      </c>
      <c r="AD1638" t="str">
        <v>Simple N sweet foods</v>
      </c>
      <c r="AE1638" t="str">
        <v>So Easy 900g</v>
      </c>
      <c r="AF1638" t="str">
        <f t="shared" si="63"/>
        <v>Simple N sweet foods-So Easy 900g</v>
      </c>
      <c r="AG1638" t="str">
        <v>O. Isaiah Minimart-Canoe 130g x 48 Extra care (White)</v>
      </c>
      <c r="AH1638">
        <f t="shared" si="64"/>
        <v>1</v>
      </c>
    </row>
    <row r="1639" spans="4:34">
      <c r="D1639" t="str">
        <v>Eko Supreme Ltd-So Klin Concentrated Detergent 935g x 6</v>
      </c>
      <c r="AD1639" t="str">
        <v>Metro Minimart</v>
      </c>
      <c r="AE1639" t="str">
        <v>Good Mama Cleaning Detergent 170g x 26 Floral</v>
      </c>
      <c r="AF1639" t="str">
        <f t="shared" si="63"/>
        <v>Metro Minimart-Good Mama Cleaning Detergent 170g x 26 Floral</v>
      </c>
      <c r="AG1639" t="str">
        <v>O. Isaiah Minimart-WAW Multi Purpose Powder Detergent 180g x 26</v>
      </c>
      <c r="AH1639">
        <f t="shared" si="64"/>
        <v>1</v>
      </c>
    </row>
    <row r="1640" spans="4:34">
      <c r="D1640" t="str">
        <v>Eko Supreme Ltd-So Klin Multi x 140g x 48</v>
      </c>
      <c r="AD1640" t="str">
        <v>Metro Minimart</v>
      </c>
      <c r="AE1640" t="str">
        <v>So Easy 80g x 51</v>
      </c>
      <c r="AF1640" t="str">
        <f t="shared" si="63"/>
        <v>Metro Minimart-So Easy 80g x 51</v>
      </c>
      <c r="AG1640" t="str">
        <v>O. Isaiah Minimart-WAW Multi Purpose Powder Detergent 90g x 48</v>
      </c>
      <c r="AH1640">
        <f t="shared" si="64"/>
        <v>1</v>
      </c>
    </row>
    <row r="1641" spans="4:34">
      <c r="D1641" t="str">
        <v>Eko Supreme Ltd-So Klin Ultra detergent 160g x 24</v>
      </c>
      <c r="AD1641" t="str">
        <v>Brasq</v>
      </c>
      <c r="AE1641" t="str">
        <v>So Klin Ultra detergent 160g x 24</v>
      </c>
      <c r="AF1641" t="str">
        <f t="shared" si="63"/>
        <v>Brasq-So Klin Ultra detergent 160g x 24</v>
      </c>
      <c r="AG1641" t="str">
        <v>O. Isaiah Minimart-Nittol Antibacterial Powder Detergent 90g x 48</v>
      </c>
      <c r="AH1641">
        <f t="shared" si="64"/>
        <v>1</v>
      </c>
    </row>
    <row r="1642" spans="4:34">
      <c r="D1642" t="str">
        <v>Henkel Expand Global-Nittol Antibacterial Powder Detergent 90g x 48</v>
      </c>
      <c r="AD1642" t="str">
        <v>Mutay Super Store</v>
      </c>
      <c r="AE1642" t="str">
        <v>WAW Multi Purpose Powder Detergent 180g x 26</v>
      </c>
      <c r="AF1642" t="str">
        <f t="shared" si="63"/>
        <v>Mutay Super Store-WAW Multi Purpose Powder Detergent 180g x 26</v>
      </c>
      <c r="AG1642" t="str">
        <v>O. Isaiah Minimart-Nittol Antibacterial Powder Detergent 180g x 26</v>
      </c>
      <c r="AH1642">
        <f t="shared" si="64"/>
        <v>1</v>
      </c>
    </row>
    <row r="1643" spans="4:34">
      <c r="D1643" t="str">
        <v>Henkel Expand Global-Nittol Antibacterial Powder Detergent 180g x 26</v>
      </c>
      <c r="AD1643" t="str">
        <v>Mutay Super Store</v>
      </c>
      <c r="AE1643" t="str">
        <v>Nittol Antibacterial Powder Detergent 180g x 26</v>
      </c>
      <c r="AF1643" t="str">
        <f t="shared" si="63"/>
        <v>Mutay Super Store-Nittol Antibacterial Powder Detergent 180g x 26</v>
      </c>
      <c r="AG1643" t="str">
        <v>Udapaul Nig-Good Mama Cleaning Detergent Floral 850g x 6</v>
      </c>
      <c r="AH1643">
        <f t="shared" si="64"/>
        <v>1</v>
      </c>
    </row>
    <row r="1644" spans="4:34">
      <c r="D1644" t="str">
        <v>Henkel Expand Global-WAW Multi Purpose Powder Detergent 90g x 48</v>
      </c>
      <c r="AD1644" t="str">
        <v>Chika Minimart</v>
      </c>
      <c r="AE1644" t="str">
        <v>Good Mama Cleaning Detergent Floral 80g x 50</v>
      </c>
      <c r="AF1644" t="str">
        <f t="shared" si="63"/>
        <v>Chika Minimart-Good Mama Cleaning Detergent Floral 80g x 50</v>
      </c>
      <c r="AG1644" t="str">
        <v>Abass Minimart-Canoe 130g x 48 Extra care (White)</v>
      </c>
      <c r="AH1644">
        <f t="shared" si="64"/>
        <v>1</v>
      </c>
    </row>
    <row r="1645" spans="4:34">
      <c r="D1645" t="str">
        <v>Henkel Expand Global-WAW Colour 170g X 28</v>
      </c>
      <c r="AD1645" t="str">
        <v>Chika Minimart</v>
      </c>
      <c r="AE1645" t="str">
        <v>Good Mama Cleaning Detergent 170g x 26 Floral</v>
      </c>
      <c r="AF1645" t="str">
        <f t="shared" si="63"/>
        <v>Chika Minimart-Good Mama Cleaning Detergent 170g x 26 Floral</v>
      </c>
      <c r="AG1645" t="str">
        <v>Abass Minimart-WAW Multi Purpose Powder Detergent 90g x 48</v>
      </c>
      <c r="AH1645">
        <f t="shared" si="64"/>
        <v>1</v>
      </c>
    </row>
    <row r="1646" spans="4:34">
      <c r="D1646" t="str">
        <v>Henkel Expand Global-WAW Multi Purpose Powder Detergent 180g x 26</v>
      </c>
      <c r="AD1646" t="str">
        <v>Isaac Minimarts</v>
      </c>
      <c r="AE1646" t="str">
        <v>Good Mama Cleaning Detergent Floral 80g x 50</v>
      </c>
      <c r="AF1646" t="str">
        <f t="shared" si="63"/>
        <v>Isaac Minimarts-Good Mama Cleaning Detergent Floral 80g x 50</v>
      </c>
      <c r="AG1646" t="str">
        <v>smine me Minimart-Canoe Extra Care Laundry Bar Pure 230Gx24 (Brown)</v>
      </c>
      <c r="AH1646">
        <f t="shared" si="64"/>
        <v>1</v>
      </c>
    </row>
    <row r="1647" spans="4:34">
      <c r="D1647" t="str">
        <v>Henkel Expand Global-Two free rolls of WAW 170g Color</v>
      </c>
      <c r="AD1647" t="str">
        <v>P D Super Store</v>
      </c>
      <c r="AE1647" t="str">
        <v>So Easy 80g x 51</v>
      </c>
      <c r="AF1647" t="str">
        <f t="shared" si="63"/>
        <v>P D Super Store-So Easy 80g x 51</v>
      </c>
      <c r="AG1647" t="str">
        <v>Brasq-Ariel Ankara &amp; Colour 150g x 24</v>
      </c>
      <c r="AH1647">
        <f t="shared" si="64"/>
        <v>1</v>
      </c>
    </row>
    <row r="1648" spans="4:34">
      <c r="D1648" t="str">
        <v>Extreme Manufacturing Nig Ltd-So Easy 170g x 26</v>
      </c>
      <c r="AD1648" t="str">
        <v>Bay-on Minimart</v>
      </c>
      <c r="AE1648" t="str">
        <v>So Easy 80g x 51</v>
      </c>
      <c r="AF1648" t="str">
        <f t="shared" si="63"/>
        <v>Bay-on Minimart-So Easy 80g x 51</v>
      </c>
      <c r="AG1648" t="str">
        <v>Brasq-Good Mama Cleaning Detergent 170g x 26 Floral</v>
      </c>
      <c r="AH1648">
        <f t="shared" si="64"/>
        <v>1</v>
      </c>
    </row>
    <row r="1649" spans="4:34">
      <c r="D1649" t="str">
        <v>Extreme Manufacturing Nig Ltd-So Easy 80g x 51</v>
      </c>
      <c r="AD1649" t="str">
        <v>Bay-on Minimart</v>
      </c>
      <c r="AE1649" t="str">
        <v>Ariel Original 170g x 24</v>
      </c>
      <c r="AF1649" t="str">
        <f t="shared" si="63"/>
        <v>Bay-on Minimart-Ariel Original 170g x 24</v>
      </c>
      <c r="AG1649" t="str">
        <v>Brasq-Good Mama Cleaning Detergent Floral 80g x 50</v>
      </c>
      <c r="AH1649">
        <f t="shared" si="64"/>
        <v>1</v>
      </c>
    </row>
    <row r="1650" spans="4:34">
      <c r="D1650" t="str">
        <v>Extreme Manufacturing Nig Ltd-So Easy 900g</v>
      </c>
      <c r="AD1650" t="str">
        <v>Bay-on Minimart</v>
      </c>
      <c r="AE1650" t="str">
        <v>Ariel Detergent 75g x 72</v>
      </c>
      <c r="AF1650" t="str">
        <f t="shared" si="63"/>
        <v>Bay-on Minimart-Ariel Detergent 75g x 72</v>
      </c>
      <c r="AG1650" t="str">
        <v>AJ Minimart-So Easy 80g x 51</v>
      </c>
      <c r="AH1650">
        <f t="shared" si="64"/>
        <v>1</v>
      </c>
    </row>
    <row r="1651" spans="4:34">
      <c r="D1651" t="str">
        <v>Eko Supreme Ltd-Good Mama Cleaning Detergent 170g x 26 Floral</v>
      </c>
      <c r="AD1651" t="str">
        <v>Bay-on Minimart</v>
      </c>
      <c r="AE1651" t="str">
        <v>So Klin Ultra detergent 160g x 24</v>
      </c>
      <c r="AF1651" t="str">
        <f t="shared" si="63"/>
        <v>Bay-on Minimart-So Klin Ultra detergent 160g x 24</v>
      </c>
      <c r="AG1651" t="str">
        <v>Brasq-Nittol Antibacterial Powder Detergent 180g x 26</v>
      </c>
      <c r="AH1651">
        <f t="shared" si="64"/>
        <v>1</v>
      </c>
    </row>
    <row r="1652" spans="4:34">
      <c r="D1652" t="str">
        <v>Extreme Manufacturing Nig Ltd-So Easy 80g x 51</v>
      </c>
      <c r="AD1652" t="str">
        <v>Bay-on Minimart</v>
      </c>
      <c r="AE1652" t="str">
        <v>Canoe Extra Care Laundry Bar Pure 230Gx24 (Brown)</v>
      </c>
      <c r="AF1652" t="str">
        <f t="shared" si="63"/>
        <v>Bay-on Minimart-Canoe Extra Care Laundry Bar Pure 230Gx24 (Brown)</v>
      </c>
      <c r="AG1652" t="str">
        <v>Brasq-WAW Multi Purpose Powder Detergent 90g x 48</v>
      </c>
      <c r="AH1652">
        <f t="shared" si="64"/>
        <v>1</v>
      </c>
    </row>
    <row r="1653" spans="4:34">
      <c r="D1653" t="str">
        <v>Eko Supreme Ltd-So Klin Ultra detergent 160g x 24</v>
      </c>
      <c r="AD1653" t="str">
        <v>Bay-on Minimart</v>
      </c>
      <c r="AE1653" t="str">
        <v>Sunlight Destiny Powder Yellow 72x80g</v>
      </c>
      <c r="AF1653" t="str">
        <f t="shared" si="63"/>
        <v>Bay-on Minimart-Sunlight Destiny Powder Yellow 72x80g</v>
      </c>
      <c r="AG1653" t="str">
        <v>Brasq-Canoe 130g x 48 Extra care (White)</v>
      </c>
      <c r="AH1653">
        <f t="shared" si="64"/>
        <v>2</v>
      </c>
    </row>
    <row r="1654" spans="4:34">
      <c r="D1654" t="str">
        <v>Henkel Expand Global-WAW Multi Purpose Powder Detergent 180g x 26</v>
      </c>
      <c r="AD1654" t="str">
        <v>Madam Wisdom Minimart</v>
      </c>
      <c r="AE1654" t="str">
        <v>So Easy 80g x 51</v>
      </c>
      <c r="AF1654" t="str">
        <f t="shared" si="63"/>
        <v>Madam Wisdom Minimart-So Easy 80g x 51</v>
      </c>
      <c r="AG1654" t="str">
        <v>oloruntosin Minimart-So Easy 170g x 26</v>
      </c>
      <c r="AH1654">
        <f t="shared" si="64"/>
        <v>1</v>
      </c>
    </row>
    <row r="1655" spans="4:34">
      <c r="D1655" t="str">
        <v>Henkel Expand Global-Nittol Antibacterial Powder Detergent 180g x 26</v>
      </c>
      <c r="AD1655" t="str">
        <v>Madam Wisdom Minimart</v>
      </c>
      <c r="AE1655" t="str">
        <v>Nittol Antibacterial Powder Detergent 90g x 48</v>
      </c>
      <c r="AF1655" t="str">
        <f t="shared" si="63"/>
        <v>Madam Wisdom Minimart-Nittol Antibacterial Powder Detergent 90g x 48</v>
      </c>
      <c r="AG1655" t="str">
        <v>oloruntosin Minimart-Canoe 130g x 48 Extra care (White)</v>
      </c>
      <c r="AH1655">
        <f t="shared" si="64"/>
        <v>1</v>
      </c>
    </row>
    <row r="1656" spans="4:34">
      <c r="D1656" t="str">
        <v>Eko Supreme Ltd-Good Mama Cleaning Detergent Floral 80g x 50</v>
      </c>
      <c r="AD1656" t="str">
        <v>Ona_ara Minimart</v>
      </c>
      <c r="AE1656" t="str">
        <v>So Easy 80g x 51</v>
      </c>
      <c r="AF1656" t="str">
        <f t="shared" si="63"/>
        <v>Ona_ara Minimart-So Easy 80g x 51</v>
      </c>
      <c r="AG1656" t="str">
        <v>oloruntosin Minimart-Good Mama Cleaning Detergent Floral 80g x 50</v>
      </c>
      <c r="AH1656">
        <f t="shared" si="64"/>
        <v>1</v>
      </c>
    </row>
    <row r="1657" spans="4:34">
      <c r="D1657" t="str">
        <v>Eko Supreme Ltd-Good Mama Cleaning Detergent 170g x 26 Floral</v>
      </c>
      <c r="AD1657" t="str">
        <v>Ona_ara Minimart</v>
      </c>
      <c r="AE1657" t="str">
        <v>Ariel Ankara &amp; Colour 800g x 8</v>
      </c>
      <c r="AF1657" t="str">
        <f t="shared" si="63"/>
        <v>Ona_ara Minimart-Ariel Ankara &amp; Colour 800g x 8</v>
      </c>
      <c r="AG1657" t="str">
        <v>Abdul rahamon Minimart-WAW Multi Purpose Powder Detergent 180g x 26</v>
      </c>
      <c r="AH1657">
        <f t="shared" si="64"/>
        <v>1</v>
      </c>
    </row>
    <row r="1658" spans="4:34">
      <c r="D1658" t="str">
        <v>Eko Supreme Ltd-Good Mama Cleaning Detergent Floral 80g x 50</v>
      </c>
      <c r="AD1658" t="str">
        <v>Grandy Minimarts</v>
      </c>
      <c r="AE1658" t="str">
        <v>So Easy 80g x 51</v>
      </c>
      <c r="AF1658" t="str">
        <f t="shared" si="63"/>
        <v>Grandy Minimarts-So Easy 80g x 51</v>
      </c>
      <c r="AG1658" t="str">
        <v>Abdul rahamon Minimart-WAW Multi Purpose Powder Detergent 90g x 48</v>
      </c>
      <c r="AH1658">
        <f t="shared" si="64"/>
        <v>1</v>
      </c>
    </row>
    <row r="1659" spans="4:34">
      <c r="D1659" t="str">
        <v>Extreme Manufacturing Nig Ltd-So Easy 80g x 51</v>
      </c>
      <c r="AD1659" t="str">
        <v>Louiz Mart</v>
      </c>
      <c r="AE1659" t="str">
        <v>Canoe 130g x 48 Extra care (White)</v>
      </c>
      <c r="AF1659" t="str">
        <f t="shared" si="63"/>
        <v>Louiz Mart-Canoe 130g x 48 Extra care (White)</v>
      </c>
      <c r="AG1659" t="str">
        <v>Abdul rahamon Minimart-Nittol Antibacterial Powder Detergent 90g x 48</v>
      </c>
      <c r="AH1659">
        <f t="shared" si="64"/>
        <v>1</v>
      </c>
    </row>
    <row r="1660" spans="4:34">
      <c r="D1660" t="str">
        <v>Extreme Manufacturing Nig Ltd-So Easy 80g x 51</v>
      </c>
      <c r="AD1660" t="str">
        <v>Olufayo Minimart</v>
      </c>
      <c r="AE1660" t="str">
        <v>Canoe 130g x 48 Extra care (White)</v>
      </c>
      <c r="AF1660" t="str">
        <f t="shared" si="63"/>
        <v>Olufayo Minimart-Canoe 130g x 48 Extra care (White)</v>
      </c>
      <c r="AG1660" t="str">
        <v>Abdul rahamon Minimart-Nittol Antibacterial Powder Detergent 800g x 7</v>
      </c>
      <c r="AH1660">
        <f t="shared" si="64"/>
        <v>1</v>
      </c>
    </row>
    <row r="1661" spans="4:34">
      <c r="D1661" t="str">
        <v>Procter and Gamble-Ariel Original 170g x 24</v>
      </c>
      <c r="AD1661" t="str">
        <v>Morfas Minimart</v>
      </c>
      <c r="AE1661" t="str">
        <v>Good Mama Cleaning Detergent 170g x 26 Floral</v>
      </c>
      <c r="AF1661" t="str">
        <f t="shared" si="63"/>
        <v>Morfas Minimart-Good Mama Cleaning Detergent 170g x 26 Floral</v>
      </c>
      <c r="AG1661" t="str">
        <v>Abdul rahamon Minimart-Nittol Antibacterial Powder Detergent 180g x 26</v>
      </c>
      <c r="AH1661">
        <f t="shared" si="64"/>
        <v>1</v>
      </c>
    </row>
    <row r="1662" spans="4:34">
      <c r="D1662" t="str">
        <v>Procter and Gamble-Ariel Detergent 75g x 72</v>
      </c>
      <c r="AD1662" t="str">
        <v>Grandy Minimarts</v>
      </c>
      <c r="AE1662" t="str">
        <v>Canoe 130g x 48 Extra care (White)</v>
      </c>
      <c r="AF1662" t="str">
        <f t="shared" si="63"/>
        <v>Grandy Minimarts-Canoe 130g x 48 Extra care (White)</v>
      </c>
      <c r="AG1662" t="str">
        <v>Abdul rahamon Minimart-Canoe 130g x 48 Extra care (White)</v>
      </c>
      <c r="AH1662">
        <f t="shared" si="64"/>
        <v>1</v>
      </c>
    </row>
    <row r="1663" spans="4:34">
      <c r="D1663" t="str">
        <v>Eko Supreme Ltd-So Klin Ultra detergent 160g x 24</v>
      </c>
      <c r="AD1663" t="str">
        <v>Grandy Minimarts</v>
      </c>
      <c r="AE1663" t="str">
        <v>Canoe Extra Care Laundry Bar Pure 230Gx24 (Brown)</v>
      </c>
      <c r="AF1663" t="str">
        <f t="shared" si="63"/>
        <v>Grandy Minimarts-Canoe Extra Care Laundry Bar Pure 230Gx24 (Brown)</v>
      </c>
      <c r="AG1663" t="str">
        <v>Abdul rahamon Minimart-Canoe Extra Care Laundry Bar Pure 230Gx24 (Brown)</v>
      </c>
      <c r="AH1663">
        <f t="shared" si="64"/>
        <v>1</v>
      </c>
    </row>
    <row r="1664" spans="4:34">
      <c r="D1664" t="str">
        <v>PZ Cussons Nigeria Plc-Canoe Extra Care Laundry Bar Pure 230Gx24 (Brown)</v>
      </c>
      <c r="AD1664" t="str">
        <v>C B C Minimart</v>
      </c>
      <c r="AE1664" t="str">
        <v>Canoe 130g x 48 Extra care (White)</v>
      </c>
      <c r="AF1664" t="str">
        <f t="shared" si="63"/>
        <v>C B C Minimart-Canoe 130g x 48 Extra care (White)</v>
      </c>
      <c r="AG1664" t="str">
        <v>ALPHAMART SUPERMARKETKET-WAW Multi Purpose Powder Detergent 90g x 48</v>
      </c>
      <c r="AH1664">
        <f t="shared" si="64"/>
        <v>1</v>
      </c>
    </row>
    <row r="1665" spans="4:34">
      <c r="D1665" t="str">
        <v>Unilever Nigeria Plc-Sunlight Destiny Powder Yellow 72x80g</v>
      </c>
      <c r="AD1665" t="str">
        <v>C B C Minimart</v>
      </c>
      <c r="AE1665" t="str">
        <v>Good Mama Cleaning Detergent 170g x 26 Floral</v>
      </c>
      <c r="AF1665" t="str">
        <f t="shared" si="63"/>
        <v>C B C Minimart-Good Mama Cleaning Detergent 170g x 26 Floral</v>
      </c>
      <c r="AG1665" t="str">
        <v>ALPHAMART SUPERMARKETKET-WAW Colour 170g X 28</v>
      </c>
      <c r="AH1665">
        <f t="shared" si="64"/>
        <v>1</v>
      </c>
    </row>
    <row r="1666" spans="4:34">
      <c r="D1666" t="str">
        <v>Extreme Manufacturing Nig Ltd-So Easy 80g x 51</v>
      </c>
      <c r="AD1666" t="str">
        <v>C B C Minimart</v>
      </c>
      <c r="AE1666" t="str">
        <v>Good Mama Cleaning Detergent Floral 80g x 50</v>
      </c>
      <c r="AF1666" t="str">
        <f t="shared" si="63"/>
        <v>C B C Minimart-Good Mama Cleaning Detergent Floral 80g x 50</v>
      </c>
      <c r="AG1666" t="str">
        <v>ALPHAMART SUPERMARKETKET-WAW Multi Purpose Powder Detergent 180g x 26</v>
      </c>
      <c r="AH1666">
        <f t="shared" si="64"/>
        <v>1</v>
      </c>
    </row>
    <row r="1667" spans="4:34">
      <c r="D1667" t="str">
        <v>Henkel Expand Global-Nittol Antibacterial Powder Detergent 90g x 48</v>
      </c>
      <c r="AD1667" t="str">
        <v>C B C Minimart</v>
      </c>
      <c r="AE1667" t="str">
        <v>So Easy 900g</v>
      </c>
      <c r="AF1667" t="str">
        <f t="shared" si="63"/>
        <v>C B C Minimart-So Easy 900g</v>
      </c>
      <c r="AG1667" t="str">
        <v>Than-all Minimart-Canoe 130g x 48 Extra care (White)</v>
      </c>
      <c r="AH1667">
        <f t="shared" si="64"/>
        <v>1</v>
      </c>
    </row>
    <row r="1668" spans="4:34">
      <c r="D1668" t="str">
        <v>Extreme Manufacturing Nig Ltd-So Easy 80g x 51</v>
      </c>
      <c r="AD1668" t="str">
        <v>Sis Glory</v>
      </c>
      <c r="AE1668" t="str">
        <v>So Easy 80g x 51</v>
      </c>
      <c r="AF1668" t="str">
        <f t="shared" si="63"/>
        <v>Sis Glory-So Easy 80g x 51</v>
      </c>
      <c r="AG1668" t="str">
        <v>Mustapha Minimart 2-WAW Multi Purpose Powder Detergent 90g x 48</v>
      </c>
      <c r="AH1668">
        <f t="shared" si="64"/>
        <v>1</v>
      </c>
    </row>
    <row r="1669" spans="4:34">
      <c r="D1669" t="str">
        <v>Procter and Gamble-Ariel Ankara &amp; Colour 800g x 8</v>
      </c>
      <c r="AD1669" t="str">
        <v>Aboki wife's shop</v>
      </c>
      <c r="AE1669" t="str">
        <v>Good Mama Cleaning Detergent Floral 80g x 50</v>
      </c>
      <c r="AF1669" t="str">
        <f t="shared" si="63"/>
        <v>Aboki wife's shop-Good Mama Cleaning Detergent Floral 80g x 50</v>
      </c>
      <c r="AG1669" t="str">
        <v>Josu Minimart-Canoe 130g x 48 Extra care (White)</v>
      </c>
      <c r="AH1669">
        <f t="shared" si="64"/>
        <v>1</v>
      </c>
    </row>
    <row r="1670" spans="4:34">
      <c r="D1670" t="str">
        <v>Extreme Manufacturing Nig Ltd-So Easy 80g x 51</v>
      </c>
      <c r="AD1670" t="str">
        <v>Aboki wife's shop</v>
      </c>
      <c r="AE1670" t="str">
        <v>Good Mama Cleaning Detergent 170g x 26 Floral</v>
      </c>
      <c r="AF1670" t="str">
        <f t="shared" si="63"/>
        <v>Aboki wife's shop-Good Mama Cleaning Detergent 170g x 26 Floral</v>
      </c>
      <c r="AG1670" t="str">
        <v>Sariki Minimart-Good Mama Cleaning Detergent Floral 80g x 50</v>
      </c>
      <c r="AH1670">
        <f t="shared" si="64"/>
        <v>1</v>
      </c>
    </row>
    <row r="1671" spans="4:34">
      <c r="D1671" t="str">
        <v>PZ Cussons Nigeria Plc-Canoe 130g x 48 Extra care (White)</v>
      </c>
      <c r="AD1671" t="str">
        <v>Simeon Madam</v>
      </c>
      <c r="AE1671" t="str">
        <v>Good Mama Cleaning Detergent Floral 80g x 50</v>
      </c>
      <c r="AF1671" t="str">
        <f t="shared" ref="AF1671:AF1734" si="65">AD1671 &amp; "-" &amp; AE1671</f>
        <v>Simeon Madam-Good Mama Cleaning Detergent Floral 80g x 50</v>
      </c>
      <c r="AG1671" t="str">
        <v>Sariki Minimart-WAW Multi Purpose Powder Detergent 90g x 48</v>
      </c>
      <c r="AH1671">
        <f t="shared" ref="AH1671:AH1734" si="66">COUNTIF($AF$6:$AF$2051,AG1671)</f>
        <v>1</v>
      </c>
    </row>
    <row r="1672" spans="4:34">
      <c r="D1672" t="str">
        <v>PZ Cussons Nigeria Plc-Canoe 130g x 48 Extra care (White)</v>
      </c>
      <c r="AD1672" t="str">
        <v>Simeon Madam</v>
      </c>
      <c r="AE1672" t="str">
        <v>Good Mama Cleaning Detergent 170g x 26 Floral</v>
      </c>
      <c r="AF1672" t="str">
        <f t="shared" si="65"/>
        <v>Simeon Madam-Good Mama Cleaning Detergent 170g x 26 Floral</v>
      </c>
      <c r="AG1672" t="str">
        <v>Ty Minimart-Good Mama Cleaning Detergent Floral 80g x 50</v>
      </c>
      <c r="AH1672">
        <f t="shared" si="66"/>
        <v>1</v>
      </c>
    </row>
    <row r="1673" spans="4:34">
      <c r="D1673" t="str">
        <v>Eko Supreme Ltd-Good Mama Cleaning Detergent 170g x 26 Floral</v>
      </c>
      <c r="AD1673" t="str">
        <v>Simeon Madam</v>
      </c>
      <c r="AE1673" t="str">
        <v>So Easy 80g x 51</v>
      </c>
      <c r="AF1673" t="str">
        <f t="shared" si="65"/>
        <v>Simeon Madam-So Easy 80g x 51</v>
      </c>
      <c r="AG1673" t="str">
        <v>Ty Minimart-Canoe 130g x 48 Extra care (White)</v>
      </c>
      <c r="AH1673">
        <f t="shared" si="66"/>
        <v>1</v>
      </c>
    </row>
    <row r="1674" spans="4:34">
      <c r="D1674" t="str">
        <v>PZ Cussons Nigeria Plc-Canoe 130g x 48 Extra care (White)</v>
      </c>
      <c r="AD1674" t="str">
        <v>Than-all Minimart</v>
      </c>
      <c r="AE1674" t="str">
        <v>Good Mama Cleaning Detergent 170g x 26 Floral</v>
      </c>
      <c r="AF1674" t="str">
        <f t="shared" si="65"/>
        <v>Than-all Minimart-Good Mama Cleaning Detergent 170g x 26 Floral</v>
      </c>
      <c r="AG1674" t="str">
        <v>olafaz Minimart-Good Mama Cleaning Detergent Floral 80g x 50</v>
      </c>
      <c r="AH1674">
        <f t="shared" si="66"/>
        <v>1</v>
      </c>
    </row>
    <row r="1675" spans="4:34">
      <c r="D1675" t="str">
        <v>PZ Cussons Nigeria Plc-Canoe Extra Care Laundry Bar Pure 230Gx24 (Brown)</v>
      </c>
      <c r="AD1675" t="str">
        <v>Gods Minimart</v>
      </c>
      <c r="AE1675" t="str">
        <v>Good Mama Cleaning Detergent 170g x 26 Floral</v>
      </c>
      <c r="AF1675" t="str">
        <f t="shared" si="65"/>
        <v>Gods Minimart-Good Mama Cleaning Detergent 170g x 26 Floral</v>
      </c>
      <c r="AG1675" t="str">
        <v>Majemu Oluwa Minimarts-So Easy 80g x 51</v>
      </c>
      <c r="AH1675">
        <f t="shared" si="66"/>
        <v>1</v>
      </c>
    </row>
    <row r="1676" spans="4:34">
      <c r="D1676" t="str">
        <v>PZ Cussons Nigeria Plc-Canoe 130g x 48 Extra care (White)</v>
      </c>
      <c r="AD1676" t="str">
        <v>Gods Minimart</v>
      </c>
      <c r="AE1676" t="str">
        <v>Canoe 130g x 48 Extra care (White)</v>
      </c>
      <c r="AF1676" t="str">
        <f t="shared" si="65"/>
        <v>Gods Minimart-Canoe 130g x 48 Extra care (White)</v>
      </c>
      <c r="AG1676" t="str">
        <v>Majemu Oluwa Minimarts-So Easy 170g x 26</v>
      </c>
      <c r="AH1676">
        <f t="shared" si="66"/>
        <v>1</v>
      </c>
    </row>
    <row r="1677" spans="4:34">
      <c r="D1677" t="str">
        <v>Eko Supreme Ltd-Good Mama Cleaning Detergent 170g x 26 Floral</v>
      </c>
      <c r="AD1677" t="str">
        <v>Than-all Minimart</v>
      </c>
      <c r="AE1677" t="str">
        <v>Good Mama Cleaning Detergent 170g x 26 Floral</v>
      </c>
      <c r="AF1677" t="str">
        <f t="shared" si="65"/>
        <v>Than-all Minimart-Good Mama Cleaning Detergent 170g x 26 Floral</v>
      </c>
      <c r="AG1677" t="str">
        <v>Majemu Oluwa Minimarts-So Easy 900g</v>
      </c>
      <c r="AH1677">
        <f t="shared" si="66"/>
        <v>1</v>
      </c>
    </row>
    <row r="1678" spans="4:34">
      <c r="D1678" t="str">
        <v>Eko Supreme Ltd-Good Mama Cleaning Detergent Floral 80g x 50</v>
      </c>
      <c r="AD1678" t="str">
        <v>Ac Godson</v>
      </c>
      <c r="AE1678" t="str">
        <v>Good Mama Cleaning Detergent 170g x 26 Floral</v>
      </c>
      <c r="AF1678" t="str">
        <f t="shared" si="65"/>
        <v>Ac Godson-Good Mama Cleaning Detergent 170g x 26 Floral</v>
      </c>
      <c r="AG1678" t="str">
        <v>Majemu Oluwa Minimarts-Canoe 130g x 48 Extra care (White)</v>
      </c>
      <c r="AH1678">
        <f t="shared" si="66"/>
        <v>1</v>
      </c>
    </row>
    <row r="1679" spans="4:34">
      <c r="D1679" t="str">
        <v>Extreme Manufacturing Nig Ltd-So Easy 900g</v>
      </c>
      <c r="AD1679" t="str">
        <v>Ac Godson</v>
      </c>
      <c r="AE1679" t="str">
        <v>So Easy 170g x 26</v>
      </c>
      <c r="AF1679" t="str">
        <f t="shared" si="65"/>
        <v>Ac Godson-So Easy 170g x 26</v>
      </c>
      <c r="AG1679" t="str">
        <v>Majemu Oluwa Minimarts-Canoe Extra Care Laundry Bar Pure 230Gx24 (Brown)</v>
      </c>
      <c r="AH1679">
        <f t="shared" si="66"/>
        <v>1</v>
      </c>
    </row>
    <row r="1680" spans="4:34">
      <c r="D1680" t="str">
        <v>Extreme Manufacturing Nig Ltd-So Easy 80g x 51</v>
      </c>
      <c r="AD1680" t="str">
        <v>Ac Godson</v>
      </c>
      <c r="AE1680" t="str">
        <v>So Easy 80g x 51</v>
      </c>
      <c r="AF1680" t="str">
        <f t="shared" si="65"/>
        <v>Ac Godson-So Easy 80g x 51</v>
      </c>
      <c r="AG1680" t="str">
        <v>Majemu Oluwa Minimarts-Radiant Detergent Powder 800g x 6</v>
      </c>
      <c r="AH1680">
        <f t="shared" si="66"/>
        <v>1</v>
      </c>
    </row>
    <row r="1681" spans="4:34">
      <c r="D1681" t="str">
        <v>Eko Supreme Ltd-Good Mama Cleaning Detergent Floral 80g x 50</v>
      </c>
      <c r="AD1681" t="str">
        <v>Mavelouse Minimart</v>
      </c>
      <c r="AE1681" t="str">
        <v>Good Mama Cleaning Detergent Lemon 170g x 26</v>
      </c>
      <c r="AF1681" t="str">
        <f t="shared" si="65"/>
        <v>Mavelouse Minimart-Good Mama Cleaning Detergent Lemon 170g x 26</v>
      </c>
      <c r="AG1681" t="str">
        <v>Guideright SuperMinimart-So Klin Detergent 500g x 12</v>
      </c>
      <c r="AH1681">
        <f t="shared" si="66"/>
        <v>2</v>
      </c>
    </row>
    <row r="1682" spans="4:34">
      <c r="D1682" t="str">
        <v>Eko Supreme Ltd-Good Mama Cleaning Detergent 170g x 26 Floral</v>
      </c>
      <c r="AD1682" t="str">
        <v>Mavelouse Minimart</v>
      </c>
      <c r="AE1682" t="str">
        <v>good Mama Cleaning Detergent Lemon 850g x 6</v>
      </c>
      <c r="AF1682" t="str">
        <f t="shared" si="65"/>
        <v>Mavelouse Minimart-good Mama Cleaning Detergent Lemon 850g x 6</v>
      </c>
      <c r="AG1682" t="str">
        <v>Alh. Aliyu Provision Minimart-So Easy 170g x 26</v>
      </c>
      <c r="AH1682">
        <f t="shared" si="66"/>
        <v>1</v>
      </c>
    </row>
    <row r="1683" spans="4:34">
      <c r="D1683" t="str">
        <v>Eko Supreme Ltd-Good Mama Cleaning Detergent Floral 80g x 50</v>
      </c>
      <c r="AD1683" t="str">
        <v>Mavelouse Minimart</v>
      </c>
      <c r="AE1683" t="str">
        <v>So Easy 80g x 51</v>
      </c>
      <c r="AF1683" t="str">
        <f t="shared" si="65"/>
        <v>Mavelouse Minimart-So Easy 80g x 51</v>
      </c>
      <c r="AG1683" t="str">
        <v>Alh. Aliyu Provision Minimart-Canoe 130g x 48 Extra care (White)</v>
      </c>
      <c r="AH1683">
        <f t="shared" si="66"/>
        <v>1</v>
      </c>
    </row>
    <row r="1684" spans="4:34">
      <c r="D1684" t="str">
        <v>Eko Supreme Ltd-Good Mama Cleaning Detergent 170g x 26 Floral</v>
      </c>
      <c r="AD1684" t="str">
        <v>Gods Minimart</v>
      </c>
      <c r="AE1684" t="str">
        <v>Good Mama Cleaning Detergent 80g x 50 Lemon</v>
      </c>
      <c r="AF1684" t="str">
        <f t="shared" si="65"/>
        <v>Gods Minimart-Good Mama Cleaning Detergent 80g x 50 Lemon</v>
      </c>
      <c r="AG1684" t="str">
        <v>Alh. Aliyu Provision Minimart-Supreme Tasty Chicken Instant Noodles 70g</v>
      </c>
      <c r="AH1684">
        <f t="shared" si="66"/>
        <v>1</v>
      </c>
    </row>
    <row r="1685" spans="4:34">
      <c r="D1685" t="str">
        <v>Extreme Manufacturing Nig Ltd-So Easy 80g x 51</v>
      </c>
      <c r="AD1685" t="str">
        <v>Gods Minimart</v>
      </c>
      <c r="AE1685" t="str">
        <v>Good Mama Cleaning Detergent 170g x 26 Floral</v>
      </c>
      <c r="AF1685" t="str">
        <f t="shared" si="65"/>
        <v>Gods Minimart-Good Mama Cleaning Detergent 170g x 26 Floral</v>
      </c>
      <c r="AG1685" t="str">
        <v>Madam Baki Minimarts-Canoe 130g x 48 Extra care (White)</v>
      </c>
      <c r="AH1685">
        <f t="shared" si="66"/>
        <v>1</v>
      </c>
    </row>
    <row r="1686" spans="4:34">
      <c r="D1686" t="str">
        <v>Eko Supreme Ltd-Good Mama Cleaning Detergent 170g x 26 Floral</v>
      </c>
      <c r="AD1686" t="str">
        <v>Anawu Minimart</v>
      </c>
      <c r="AE1686" t="str">
        <v>Good Mama Cleaning Detergent Floral 850g x 6</v>
      </c>
      <c r="AF1686" t="str">
        <f t="shared" si="65"/>
        <v>Anawu Minimart-Good Mama Cleaning Detergent Floral 850g x 6</v>
      </c>
      <c r="AG1686" t="str">
        <v>Madam Baki Minimarts-So Easy 80g x 51</v>
      </c>
      <c r="AH1686">
        <f t="shared" si="66"/>
        <v>1</v>
      </c>
    </row>
    <row r="1687" spans="4:34">
      <c r="D1687" t="str">
        <v>Eko Supreme Ltd-Good Mama Cleaning Detergent 170g x 26 Floral</v>
      </c>
      <c r="AD1687" t="str">
        <v>Anawu Minimart</v>
      </c>
      <c r="AE1687" t="str">
        <v>So Easy 900g</v>
      </c>
      <c r="AF1687" t="str">
        <f t="shared" si="65"/>
        <v>Anawu Minimart-So Easy 900g</v>
      </c>
      <c r="AG1687" t="str">
        <v>Gods Minimart-Canoe Extra Care Laundry Bar Pure 230Gx24 (Brown)</v>
      </c>
      <c r="AH1687">
        <f t="shared" si="66"/>
        <v>1</v>
      </c>
    </row>
    <row r="1688" spans="4:34">
      <c r="D1688" t="str">
        <v>PZ Cussons Nigeria Plc-Canoe 130g x 48 Extra care (White)</v>
      </c>
      <c r="AD1688" t="str">
        <v>smine me Minimart</v>
      </c>
      <c r="AE1688" t="str">
        <v>So Easy 170g x 26</v>
      </c>
      <c r="AF1688" t="str">
        <f t="shared" si="65"/>
        <v>smine me Minimart-So Easy 170g x 26</v>
      </c>
      <c r="AG1688" t="str">
        <v>Grandy Minimarts-Supreme Tasty Chicken Instant Noodles 70g</v>
      </c>
      <c r="AH1688">
        <f t="shared" si="66"/>
        <v>1</v>
      </c>
    </row>
    <row r="1689" spans="4:34">
      <c r="D1689" t="str">
        <v>Eko Supreme Ltd-Good Mama Cleaning Detergent 170g x 26 Floral</v>
      </c>
      <c r="AD1689" t="str">
        <v>smine me Minimart</v>
      </c>
      <c r="AE1689" t="str">
        <v>So Easy 80g x 51</v>
      </c>
      <c r="AF1689" t="str">
        <f t="shared" si="65"/>
        <v>smine me Minimart-So Easy 80g x 51</v>
      </c>
      <c r="AG1689" t="str">
        <v>Grandy Minimarts-Good Mama Cleaning Detergent Floral 80g x 50</v>
      </c>
      <c r="AH1689">
        <f t="shared" si="66"/>
        <v>1</v>
      </c>
    </row>
    <row r="1690" spans="4:34">
      <c r="D1690" t="str">
        <v>Eko Supreme Ltd-Good Mama Cleaning Detergent 170g x 26 Floral</v>
      </c>
      <c r="AD1690" t="str">
        <v>smine me Minimart</v>
      </c>
      <c r="AE1690" t="str">
        <v>Magik 170g x 26</v>
      </c>
      <c r="AF1690" t="str">
        <f t="shared" si="65"/>
        <v>smine me Minimart-Magik 170g x 26</v>
      </c>
      <c r="AG1690" t="str">
        <v>Chopsytop Minimarts-Canoe 130g x 48 Extra care (White)</v>
      </c>
      <c r="AH1690">
        <f t="shared" si="66"/>
        <v>1</v>
      </c>
    </row>
    <row r="1691" spans="4:34">
      <c r="D1691" t="str">
        <v>Extreme Manufacturing Nig Ltd-So Easy 170g x 26</v>
      </c>
      <c r="AD1691" t="str">
        <v>Mz Good Rich Supermarket</v>
      </c>
      <c r="AE1691" t="str">
        <v>Ariel Hs 2Kg x 4</v>
      </c>
      <c r="AF1691" t="str">
        <f t="shared" si="65"/>
        <v>Mz Good Rich Supermarket-Ariel Hs 2Kg x 4</v>
      </c>
      <c r="AG1691" t="str">
        <v>Chopsytop Minimarts-Good Mama Cleaning Detergent 80g x 50 Lemon</v>
      </c>
      <c r="AH1691">
        <f t="shared" si="66"/>
        <v>1</v>
      </c>
    </row>
    <row r="1692" spans="4:34">
      <c r="D1692" t="str">
        <v>Extreme Manufacturing Nig Ltd-So Easy 80g x 51</v>
      </c>
      <c r="AD1692" t="str">
        <v>Mz Good Rich Supermarket</v>
      </c>
      <c r="AE1692" t="str">
        <v>Ariel Ankara &amp; Colour 800g x 8</v>
      </c>
      <c r="AF1692" t="str">
        <f t="shared" si="65"/>
        <v>Mz Good Rich Supermarket-Ariel Ankara &amp; Colour 800g x 8</v>
      </c>
      <c r="AG1692" t="str">
        <v>Dedora Minimart-Good Mama Cleaning Detergent Floral 80g x 50</v>
      </c>
      <c r="AH1692">
        <f t="shared" si="66"/>
        <v>1</v>
      </c>
    </row>
    <row r="1693" spans="4:34">
      <c r="D1693" t="str">
        <v>Eko Supreme Ltd-Good Mama Cleaning Detergent Lemon 170g x 26</v>
      </c>
      <c r="AD1693" t="str">
        <v>Mz Good Rich Supermarket</v>
      </c>
      <c r="AE1693" t="str">
        <v>Good Mama Cleaning Detergent Floral 850g x 6</v>
      </c>
      <c r="AF1693" t="str">
        <f t="shared" si="65"/>
        <v>Mz Good Rich Supermarket-Good Mama Cleaning Detergent Floral 850g x 6</v>
      </c>
      <c r="AG1693" t="str">
        <v>Dedora Minimart-So Easy 80g x 51</v>
      </c>
      <c r="AH1693">
        <f t="shared" si="66"/>
        <v>1</v>
      </c>
    </row>
    <row r="1694" spans="4:34">
      <c r="D1694" t="str">
        <v>Eko Supreme Ltd-good Mama Cleaning Detergent Lemon 850g x 6</v>
      </c>
      <c r="AD1694" t="str">
        <v>Mz Good Rich Supermarket</v>
      </c>
      <c r="AE1694" t="str">
        <v>Good Mama Cleaning Detergent 170g x 26 Floral</v>
      </c>
      <c r="AF1694" t="str">
        <f t="shared" si="65"/>
        <v>Mz Good Rich Supermarket-Good Mama Cleaning Detergent 170g x 26 Floral</v>
      </c>
      <c r="AG1694" t="str">
        <v>Ronksey Minimart-So Easy 80g x 51</v>
      </c>
      <c r="AH1694">
        <f t="shared" si="66"/>
        <v>1</v>
      </c>
    </row>
    <row r="1695" spans="4:34">
      <c r="D1695" t="str">
        <v>Extreme Manufacturing Nig Ltd-So Easy 80g x 51</v>
      </c>
      <c r="AD1695" t="str">
        <v>Nk Minimarts</v>
      </c>
      <c r="AE1695" t="str">
        <v>Ariel Ankara &amp; Colour 800g x 8</v>
      </c>
      <c r="AF1695" t="str">
        <f t="shared" si="65"/>
        <v>Nk Minimarts-Ariel Ankara &amp; Colour 800g x 8</v>
      </c>
      <c r="AG1695" t="str">
        <v>Jummy Minimart-Canoe 130g x 48 Extra care (White)</v>
      </c>
      <c r="AH1695">
        <f t="shared" si="66"/>
        <v>1</v>
      </c>
    </row>
    <row r="1696" spans="4:34">
      <c r="D1696" t="str">
        <v>Eko Supreme Ltd-Good Mama Cleaning Detergent 80g x 50 Lemon</v>
      </c>
      <c r="AD1696" t="str">
        <v>Madam Wisdom Minimart</v>
      </c>
      <c r="AE1696" t="str">
        <v>Canoe 130g x 48 Extra care (White)</v>
      </c>
      <c r="AF1696" t="str">
        <f t="shared" si="65"/>
        <v>Madam Wisdom Minimart-Canoe 130g x 48 Extra care (White)</v>
      </c>
      <c r="AG1696" t="str">
        <v>Jummy Minimart-Good Mama Cleaning Detergent 80g x 50 Lemon</v>
      </c>
      <c r="AH1696">
        <f t="shared" si="66"/>
        <v>1</v>
      </c>
    </row>
    <row r="1697" spans="4:34">
      <c r="D1697" t="str">
        <v>Eko Supreme Ltd-Good Mama Cleaning Detergent 170g x 26 Floral</v>
      </c>
      <c r="AD1697" t="str">
        <v>Morfas Minimart</v>
      </c>
      <c r="AE1697" t="str">
        <v>Canoe 130g x 48 Extra care (White)</v>
      </c>
      <c r="AF1697" t="str">
        <f t="shared" si="65"/>
        <v>Morfas Minimart-Canoe 130g x 48 Extra care (White)</v>
      </c>
      <c r="AG1697" t="str">
        <v>Jummy Minimart-So Klin Ultra detergent 160g x 24</v>
      </c>
      <c r="AH1697">
        <f t="shared" si="66"/>
        <v>1</v>
      </c>
    </row>
    <row r="1698" spans="4:34">
      <c r="D1698" t="str">
        <v>Eko Supreme Ltd-Good Mama Cleaning Detergent Floral 850g x 6</v>
      </c>
      <c r="AD1698" t="str">
        <v>Morfas Minimart</v>
      </c>
      <c r="AE1698" t="str">
        <v>Good Mama Cleaning Detergent Floral 80g x 50</v>
      </c>
      <c r="AF1698" t="str">
        <f t="shared" si="65"/>
        <v>Morfas Minimart-Good Mama Cleaning Detergent Floral 80g x 50</v>
      </c>
      <c r="AG1698" t="str">
        <v>Jummy Minimart-So Easy 170g x 26</v>
      </c>
      <c r="AH1698">
        <f t="shared" si="66"/>
        <v>1</v>
      </c>
    </row>
    <row r="1699" spans="4:34">
      <c r="D1699" t="str">
        <v>Extreme Manufacturing Nig Ltd-So Easy 900g</v>
      </c>
      <c r="AD1699" t="str">
        <v>Morfas Minimart</v>
      </c>
      <c r="AE1699" t="str">
        <v>Good Mama Cleaning Detergent 170g x 26 Floral</v>
      </c>
      <c r="AF1699" t="str">
        <f t="shared" si="65"/>
        <v>Morfas Minimart-Good Mama Cleaning Detergent 170g x 26 Floral</v>
      </c>
      <c r="AG1699" t="str">
        <v>Jummy Minimart-So Easy 80g x 51</v>
      </c>
      <c r="AH1699">
        <f t="shared" si="66"/>
        <v>1</v>
      </c>
    </row>
    <row r="1700" spans="4:34">
      <c r="D1700" t="str">
        <v>Extreme Manufacturing Nig Ltd-So Easy 170g x 26</v>
      </c>
      <c r="AD1700" t="str">
        <v>Silver Destiny</v>
      </c>
      <c r="AE1700" t="str">
        <v>Good Mama Cleaning Detergent 170g x 26 Floral</v>
      </c>
      <c r="AF1700" t="str">
        <f t="shared" si="65"/>
        <v>Silver Destiny-Good Mama Cleaning Detergent 170g x 26 Floral</v>
      </c>
      <c r="AG1700" t="str">
        <v>Richie Minimarts-Canoe 130g x 48 Extra care (White)</v>
      </c>
      <c r="AH1700">
        <f t="shared" si="66"/>
        <v>1</v>
      </c>
    </row>
    <row r="1701" spans="4:34">
      <c r="D1701" t="str">
        <v>Extreme Manufacturing Nig Ltd-So Easy 80g x 51</v>
      </c>
      <c r="AD1701" t="str">
        <v>Silver Destiny</v>
      </c>
      <c r="AE1701" t="str">
        <v>Good Mama Cleaning Detergent Floral 80g x 50</v>
      </c>
      <c r="AF1701" t="str">
        <f t="shared" si="65"/>
        <v>Silver Destiny-Good Mama Cleaning Detergent Floral 80g x 50</v>
      </c>
      <c r="AG1701" t="str">
        <v>Richie Minimarts-Good Mama Cleaning Detergent 80g x 50 Lemon</v>
      </c>
      <c r="AH1701">
        <f t="shared" si="66"/>
        <v>1</v>
      </c>
    </row>
    <row r="1702" spans="4:34">
      <c r="D1702" t="str">
        <v>Nourdm Global-Magik 170g x 26</v>
      </c>
      <c r="AD1702" t="str">
        <v>David Minimart</v>
      </c>
      <c r="AE1702" t="str">
        <v>Magik 170g x 26</v>
      </c>
      <c r="AF1702" t="str">
        <f t="shared" si="65"/>
        <v>David Minimart-Magik 170g x 26</v>
      </c>
      <c r="AG1702" t="str">
        <v>Madam Wisdom Minimart-Ariel Hs 400g x 12</v>
      </c>
      <c r="AH1702">
        <f t="shared" si="66"/>
        <v>1</v>
      </c>
    </row>
    <row r="1703" spans="4:34">
      <c r="D1703" t="str">
        <v>Procter and Gamble-Ariel Hs 2Kg x 4</v>
      </c>
      <c r="AD1703" t="str">
        <v>David Minimart</v>
      </c>
      <c r="AE1703" t="str">
        <v>Magik 80g x 51</v>
      </c>
      <c r="AF1703" t="str">
        <f t="shared" si="65"/>
        <v>David Minimart-Magik 80g x 51</v>
      </c>
      <c r="AG1703" t="str">
        <v>God's mercy Minimart-Ariel Ankara &amp; Colour 150g x 24</v>
      </c>
      <c r="AH1703">
        <f t="shared" si="66"/>
        <v>1</v>
      </c>
    </row>
    <row r="1704" spans="4:34">
      <c r="D1704" t="str">
        <v>Procter and Gamble-Ariel Ankara &amp; Colour 800g x 8</v>
      </c>
      <c r="AD1704" t="str">
        <v>David Minimart</v>
      </c>
      <c r="AE1704" t="str">
        <v>Ariel Ankara &amp; Colour 150g x 24</v>
      </c>
      <c r="AF1704" t="str">
        <f t="shared" si="65"/>
        <v>David Minimart-Ariel Ankara &amp; Colour 150g x 24</v>
      </c>
      <c r="AG1704" t="str">
        <v>God's mercy Minimart-Good Mama Cleaning Detergent 170g x 26 Floral</v>
      </c>
      <c r="AH1704">
        <f t="shared" si="66"/>
        <v>1</v>
      </c>
    </row>
    <row r="1705" spans="4:34">
      <c r="D1705" t="str">
        <v>Eko Supreme Ltd-Good Mama Cleaning Detergent Floral 850g x 6</v>
      </c>
      <c r="AD1705" t="str">
        <v>David Minimart</v>
      </c>
      <c r="AE1705" t="str">
        <v>Good Mama Cleaning Detergent Lemon 170g x 26</v>
      </c>
      <c r="AF1705" t="str">
        <f t="shared" si="65"/>
        <v>David Minimart-Good Mama Cleaning Detergent Lemon 170g x 26</v>
      </c>
      <c r="AG1705" t="str">
        <v>Morfas Minimart-So Easy 80g x 51</v>
      </c>
      <c r="AH1705">
        <f t="shared" si="66"/>
        <v>1</v>
      </c>
    </row>
    <row r="1706" spans="4:34">
      <c r="D1706" t="str">
        <v>Eko Supreme Ltd-Good Mama Cleaning Detergent 170g x 26 Floral</v>
      </c>
      <c r="AD1706" t="str">
        <v>Ronksey Minimart</v>
      </c>
      <c r="AE1706" t="str">
        <v>Good Mama Cleaning Detergent 170g x 26 Floral</v>
      </c>
      <c r="AF1706" t="str">
        <f t="shared" si="65"/>
        <v>Ronksey Minimart-Good Mama Cleaning Detergent 170g x 26 Floral</v>
      </c>
      <c r="AG1706" t="str">
        <v>Sandra Super Store-Good Mama Cleaning Detergent Lemon 170g x 26</v>
      </c>
      <c r="AH1706">
        <f t="shared" si="66"/>
        <v>1</v>
      </c>
    </row>
    <row r="1707" spans="4:34">
      <c r="D1707" t="str">
        <v>Procter and Gamble-Ariel Ankara &amp; Colour 800g x 8</v>
      </c>
      <c r="AD1707" t="str">
        <v>Ronksey Minimart</v>
      </c>
      <c r="AE1707" t="str">
        <v>Good Mama Cleaning Detergent Lemon 170g x 26</v>
      </c>
      <c r="AF1707" t="str">
        <f t="shared" si="65"/>
        <v>Ronksey Minimart-Good Mama Cleaning Detergent Lemon 170g x 26</v>
      </c>
      <c r="AG1707" t="str">
        <v>Sandra Super Store-Good Mama Cleaning Detergent Floral 80g x 50</v>
      </c>
      <c r="AH1707">
        <f t="shared" si="66"/>
        <v>1</v>
      </c>
    </row>
    <row r="1708" spans="4:34">
      <c r="D1708" t="str">
        <v>PZ Cussons Nigeria Plc-Canoe 130g x 48 Extra care (White)</v>
      </c>
      <c r="AD1708" t="str">
        <v>Ronksey Minimart</v>
      </c>
      <c r="AE1708" t="str">
        <v>Good Mama Cleaning Detergent 80g x 50 Lemon</v>
      </c>
      <c r="AF1708" t="str">
        <f t="shared" si="65"/>
        <v>Ronksey Minimart-Good Mama Cleaning Detergent 80g x 50 Lemon</v>
      </c>
      <c r="AG1708" t="str">
        <v>Sandra Super Store-So Klin Multi x 140g x 48</v>
      </c>
      <c r="AH1708">
        <f t="shared" si="66"/>
        <v>2</v>
      </c>
    </row>
    <row r="1709" spans="4:34">
      <c r="D1709" t="str">
        <v>PZ Cussons Nigeria Plc-Canoe 130g x 48 Extra care (White)</v>
      </c>
      <c r="AD1709" t="str">
        <v>Ronksey Minimart</v>
      </c>
      <c r="AE1709" t="str">
        <v>Good Mama Cleaning Detergent Floral 80g x 50</v>
      </c>
      <c r="AF1709" t="str">
        <f t="shared" si="65"/>
        <v>Ronksey Minimart-Good Mama Cleaning Detergent Floral 80g x 50</v>
      </c>
      <c r="AG1709" t="str">
        <v>Sandra Super Store-So Klin Ultra detergent 160g x 24</v>
      </c>
      <c r="AH1709">
        <f t="shared" si="66"/>
        <v>2</v>
      </c>
    </row>
    <row r="1710" spans="4:34">
      <c r="D1710" t="str">
        <v>Eko Supreme Ltd-Good Mama Cleaning Detergent Floral 80g x 50</v>
      </c>
      <c r="AD1710" t="str">
        <v>Sariki Minimart</v>
      </c>
      <c r="AE1710" t="str">
        <v>Supreme Tasty Chicken Instant Noodles 70g</v>
      </c>
      <c r="AF1710" t="str">
        <f t="shared" si="65"/>
        <v>Sariki Minimart-Supreme Tasty Chicken Instant Noodles 70g</v>
      </c>
      <c r="AG1710" t="str">
        <v>Sandra Super Store-WAW Multi Purpose Powder Detergent 180g x 26</v>
      </c>
      <c r="AH1710">
        <f t="shared" si="66"/>
        <v>1</v>
      </c>
    </row>
    <row r="1711" spans="4:34">
      <c r="D1711" t="str">
        <v>Eko Supreme Ltd-Good Mama Cleaning Detergent 170g x 26 Floral</v>
      </c>
      <c r="AD1711" t="str">
        <v>Oge Mini Mart</v>
      </c>
      <c r="AE1711" t="str">
        <v>So Easy 900g</v>
      </c>
      <c r="AF1711" t="str">
        <f t="shared" si="65"/>
        <v>Oge Mini Mart-So Easy 900g</v>
      </c>
      <c r="AG1711" t="str">
        <v>Sandra Super Store-WAW Multi Purpose Powder Detergent 90g x 48</v>
      </c>
      <c r="AH1711">
        <f t="shared" si="66"/>
        <v>1</v>
      </c>
    </row>
    <row r="1712" spans="4:34">
      <c r="D1712" t="str">
        <v>Eko Supreme Ltd-Good Mama Cleaning Detergent 170g x 26 Floral</v>
      </c>
      <c r="AD1712" t="str">
        <v>Oge Mini Mart</v>
      </c>
      <c r="AE1712" t="str">
        <v>So Easy 170g x 26</v>
      </c>
      <c r="AF1712" t="str">
        <f t="shared" si="65"/>
        <v>Oge Mini Mart-So Easy 170g x 26</v>
      </c>
      <c r="AG1712" t="str">
        <v>Buba-Good Mama Cleaning Detergent 170g x 26 Floral</v>
      </c>
      <c r="AH1712">
        <f t="shared" si="66"/>
        <v>1</v>
      </c>
    </row>
    <row r="1713" spans="4:34">
      <c r="D1713" t="str">
        <v>Eko Supreme Ltd-Good Mama Cleaning Detergent Floral 80g x 50</v>
      </c>
      <c r="AD1713" t="str">
        <v>Oge Mini Mart</v>
      </c>
      <c r="AE1713" t="str">
        <v>So Easy 80g x 51</v>
      </c>
      <c r="AF1713" t="str">
        <f t="shared" si="65"/>
        <v>Oge Mini Mart-So Easy 80g x 51</v>
      </c>
      <c r="AG1713" t="str">
        <v>Buba-Good Mama Cleaning Detergent 80g x 50 Lemon</v>
      </c>
      <c r="AH1713">
        <f t="shared" si="66"/>
        <v>1</v>
      </c>
    </row>
    <row r="1714" spans="4:34">
      <c r="D1714" t="str">
        <v>Nourdm Global-Magik 170g x 26</v>
      </c>
      <c r="AD1714" t="str">
        <v>Madam Claire</v>
      </c>
      <c r="AE1714" t="str">
        <v>So Easy 80g x 51</v>
      </c>
      <c r="AF1714" t="str">
        <f t="shared" si="65"/>
        <v>Madam Claire-So Easy 80g x 51</v>
      </c>
      <c r="AG1714" t="str">
        <v>Buba-good Mama Cleaning Detergent Lemon 850g x 6</v>
      </c>
      <c r="AH1714">
        <f t="shared" si="66"/>
        <v>1</v>
      </c>
    </row>
    <row r="1715" spans="4:34">
      <c r="D1715" t="str">
        <v>Nourdm Global-Magik 80g x 51</v>
      </c>
      <c r="AD1715" t="str">
        <v>Madam Claire</v>
      </c>
      <c r="AE1715" t="str">
        <v>So Easy 900g</v>
      </c>
      <c r="AF1715" t="str">
        <f t="shared" si="65"/>
        <v>Madam Claire-So Easy 900g</v>
      </c>
      <c r="AG1715" t="str">
        <v>Buba-So Klin Ultra detergent 160g x 24</v>
      </c>
      <c r="AH1715">
        <f t="shared" si="66"/>
        <v>1</v>
      </c>
    </row>
    <row r="1716" spans="4:34">
      <c r="D1716" t="str">
        <v>Procter and Gamble-Ariel Ankara &amp; Colour 150g x 24</v>
      </c>
      <c r="AD1716" t="str">
        <v>Madam Claire</v>
      </c>
      <c r="AE1716" t="str">
        <v>Good Mama Cleaning Detergent Floral 80g x 50</v>
      </c>
      <c r="AF1716" t="str">
        <f t="shared" si="65"/>
        <v>Madam Claire-Good Mama Cleaning Detergent Floral 80g x 50</v>
      </c>
      <c r="AG1716" t="str">
        <v>Buba-So Easy 170g x 26</v>
      </c>
      <c r="AH1716">
        <f t="shared" si="66"/>
        <v>1</v>
      </c>
    </row>
    <row r="1717" spans="4:34">
      <c r="D1717" t="str">
        <v>Eko Supreme Ltd-Good Mama Cleaning Detergent Lemon 170g x 26</v>
      </c>
      <c r="AD1717" t="str">
        <v>Rodam Enterprises</v>
      </c>
      <c r="AE1717" t="str">
        <v>Good Mama Cleaning Detergent Floral 80g x 50</v>
      </c>
      <c r="AF1717" t="str">
        <f t="shared" si="65"/>
        <v>Rodam Enterprises-Good Mama Cleaning Detergent Floral 80g x 50</v>
      </c>
      <c r="AG1717" t="str">
        <v>Buba-So Easy 80g x 51</v>
      </c>
      <c r="AH1717">
        <f t="shared" si="66"/>
        <v>1</v>
      </c>
    </row>
    <row r="1718" spans="4:34">
      <c r="D1718" t="str">
        <v>Eko Supreme Ltd-Good Mama Cleaning Detergent 170g x 26 Floral</v>
      </c>
      <c r="AD1718" t="str">
        <v>Rodam Enterprises</v>
      </c>
      <c r="AE1718" t="str">
        <v>Good Mama Cleaning Detergent Floral 850g x 6</v>
      </c>
      <c r="AF1718" t="str">
        <f t="shared" si="65"/>
        <v>Rodam Enterprises-Good Mama Cleaning Detergent Floral 850g x 6</v>
      </c>
      <c r="AG1718" t="str">
        <v>Madam Oyin-WAW Multi Purpose Powder Detergent 90g x 48</v>
      </c>
      <c r="AH1718">
        <f t="shared" si="66"/>
        <v>1</v>
      </c>
    </row>
    <row r="1719" spans="4:34">
      <c r="D1719" t="str">
        <v>Eko Supreme Ltd-Good Mama Cleaning Detergent Lemon 170g x 26</v>
      </c>
      <c r="AD1719" t="str">
        <v>Rodam Enterprises</v>
      </c>
      <c r="AE1719" t="str">
        <v>Good Mama Cleaning Detergent 170g x 26 Floral</v>
      </c>
      <c r="AF1719" t="str">
        <f t="shared" si="65"/>
        <v>Rodam Enterprises-Good Mama Cleaning Detergent 170g x 26 Floral</v>
      </c>
      <c r="AG1719" t="str">
        <v>Madam Oyin-WAW Colour 170g X 28</v>
      </c>
      <c r="AH1719">
        <f t="shared" si="66"/>
        <v>1</v>
      </c>
    </row>
    <row r="1720" spans="4:34">
      <c r="D1720" t="str">
        <v>Eko Supreme Ltd-Good Mama Cleaning Detergent 80g x 50 Lemon</v>
      </c>
      <c r="AD1720" t="str">
        <v>K &amp; P Provision Minimarts</v>
      </c>
      <c r="AE1720" t="str">
        <v>So Easy 80g x 51</v>
      </c>
      <c r="AF1720" t="str">
        <f t="shared" si="65"/>
        <v>K &amp; P Provision Minimarts-So Easy 80g x 51</v>
      </c>
      <c r="AG1720" t="str">
        <v>Topraf-Good Mama Cleaning Detergent Lemon 170g x 26</v>
      </c>
      <c r="AH1720">
        <f t="shared" si="66"/>
        <v>1</v>
      </c>
    </row>
    <row r="1721" spans="4:34">
      <c r="D1721" t="str">
        <v>Eko Supreme Ltd-Good Mama Cleaning Detergent Floral 80g x 50</v>
      </c>
      <c r="AD1721" t="str">
        <v>K &amp; P Provision Minimarts</v>
      </c>
      <c r="AE1721" t="str">
        <v>So Easy 170g x 26</v>
      </c>
      <c r="AF1721" t="str">
        <f t="shared" si="65"/>
        <v>K &amp; P Provision Minimarts-So Easy 170g x 26</v>
      </c>
      <c r="AG1721" t="str">
        <v>Topraf-WAW Colour 170g X 28</v>
      </c>
      <c r="AH1721">
        <f t="shared" si="66"/>
        <v>1</v>
      </c>
    </row>
    <row r="1722" spans="4:34">
      <c r="D1722" t="str">
        <v>Limited-Supreme Tasty Chicken Instant Noodles 70g</v>
      </c>
      <c r="AD1722" t="str">
        <v>K &amp; P Provision Minimarts</v>
      </c>
      <c r="AE1722" t="str">
        <v>Sunlight Destiny Powder Yellow 72x80g</v>
      </c>
      <c r="AF1722" t="str">
        <f t="shared" si="65"/>
        <v>K &amp; P Provision Minimarts-Sunlight Destiny Powder Yellow 72x80g</v>
      </c>
      <c r="AG1722" t="str">
        <v>Topraf-So Easy 170g x 26</v>
      </c>
      <c r="AH1722">
        <f t="shared" si="66"/>
        <v>1</v>
      </c>
    </row>
    <row r="1723" spans="4:34">
      <c r="D1723" t="str">
        <v>Extreme Manufacturing Nig Ltd-So Easy 900g</v>
      </c>
      <c r="AD1723" t="str">
        <v>Mavelouse Minimart</v>
      </c>
      <c r="AE1723" t="str">
        <v>Ariel Ankara &amp; Colour 150g x 24</v>
      </c>
      <c r="AF1723" t="str">
        <f t="shared" si="65"/>
        <v>Mavelouse Minimart-Ariel Ankara &amp; Colour 150g x 24</v>
      </c>
      <c r="AG1723" t="str">
        <v>Happy  Minimart&amp; Provision-Ariel Original Laundry Detergent Powder 800g x 8</v>
      </c>
      <c r="AH1723">
        <f t="shared" si="66"/>
        <v>1</v>
      </c>
    </row>
    <row r="1724" spans="4:34">
      <c r="D1724" t="str">
        <v>Extreme Manufacturing Nig Ltd-So Easy 170g x 26</v>
      </c>
      <c r="AD1724" t="str">
        <v>David Minimart</v>
      </c>
      <c r="AE1724" t="str">
        <v>Good Mama Cleaning Detergent 80g x 50 Lemon</v>
      </c>
      <c r="AF1724" t="str">
        <f t="shared" si="65"/>
        <v>David Minimart-Good Mama Cleaning Detergent 80g x 50 Lemon</v>
      </c>
      <c r="AG1724" t="str">
        <v>Happy  Minimart&amp; Provision-Ariel Original 170g x 24</v>
      </c>
      <c r="AH1724">
        <f t="shared" si="66"/>
        <v>1</v>
      </c>
    </row>
    <row r="1725" spans="4:34">
      <c r="D1725" t="str">
        <v>Extreme Manufacturing Nig Ltd-So Easy 80g x 51</v>
      </c>
      <c r="AD1725" t="str">
        <v>David Minimart</v>
      </c>
      <c r="AE1725" t="str">
        <v>Good Mama Cleaning Detergent Floral 80g x 50</v>
      </c>
      <c r="AF1725" t="str">
        <f t="shared" si="65"/>
        <v>David Minimart-Good Mama Cleaning Detergent Floral 80g x 50</v>
      </c>
      <c r="AG1725" t="str">
        <v>Happy  Minimart&amp; Provision-Ariel Hs 2Kg x 4</v>
      </c>
      <c r="AH1725">
        <f t="shared" si="66"/>
        <v>1</v>
      </c>
    </row>
    <row r="1726" spans="4:34">
      <c r="D1726" t="str">
        <v>Extreme Manufacturing Nig Ltd-So Easy 80g x 51</v>
      </c>
      <c r="AD1726" t="str">
        <v>Alhaja</v>
      </c>
      <c r="AE1726" t="str">
        <v>Good Mama Cleaning Detergent 80g x 50 Lemon</v>
      </c>
      <c r="AF1726" t="str">
        <f t="shared" si="65"/>
        <v>Alhaja-Good Mama Cleaning Detergent 80g x 50 Lemon</v>
      </c>
      <c r="AG1726" t="str">
        <v>CollJenny Minimart-WAW Multi Purpose Powder Detergent 90g x 48</v>
      </c>
      <c r="AH1726">
        <f t="shared" si="66"/>
        <v>1</v>
      </c>
    </row>
    <row r="1727" spans="4:34">
      <c r="D1727" t="str">
        <v>Extreme Manufacturing Nig Ltd-So Easy 900g</v>
      </c>
      <c r="AD1727" t="str">
        <v>Alhaja</v>
      </c>
      <c r="AE1727" t="str">
        <v>Good Mama Cleaning Detergent Floral 80g x 50</v>
      </c>
      <c r="AF1727" t="str">
        <f t="shared" si="65"/>
        <v>Alhaja-Good Mama Cleaning Detergent Floral 80g x 50</v>
      </c>
      <c r="AG1727" t="str">
        <v>CollJenny Minimart-Nittol Antibacterial Powder Detergent 90g x 48</v>
      </c>
      <c r="AH1727">
        <f t="shared" si="66"/>
        <v>1</v>
      </c>
    </row>
    <row r="1728" spans="4:34">
      <c r="D1728" t="str">
        <v>Eko Supreme Ltd-Good Mama Cleaning Detergent Floral 80g x 50</v>
      </c>
      <c r="AD1728" t="str">
        <v>Kane Parker 2</v>
      </c>
      <c r="AE1728" t="str">
        <v>Ariel Ankara &amp; Colour 150g x 24</v>
      </c>
      <c r="AF1728" t="str">
        <f t="shared" si="65"/>
        <v>Kane Parker 2-Ariel Ankara &amp; Colour 150g x 24</v>
      </c>
      <c r="AG1728" t="str">
        <v>CollJenny Minimart-Nittol Antibacterial Powder Detergent 180g x 26</v>
      </c>
      <c r="AH1728">
        <f t="shared" si="66"/>
        <v>1</v>
      </c>
    </row>
    <row r="1729" spans="4:34">
      <c r="D1729" t="str">
        <v>Eko Supreme Ltd-Good Mama Cleaning Detergent Floral 80g x 50</v>
      </c>
      <c r="AD1729" t="str">
        <v>Zee Venture</v>
      </c>
      <c r="AE1729" t="str">
        <v>Good Mama Cleaning Detergent 170g x 26 Floral</v>
      </c>
      <c r="AF1729" t="str">
        <f t="shared" si="65"/>
        <v>Zee Venture-Good Mama Cleaning Detergent 170g x 26 Floral</v>
      </c>
      <c r="AG1729" t="str">
        <v>Sandra Super Store-Nittol Antibacterial Powder Detergent 90g x 48</v>
      </c>
      <c r="AH1729">
        <f t="shared" si="66"/>
        <v>1</v>
      </c>
    </row>
    <row r="1730" spans="4:34">
      <c r="D1730" t="str">
        <v>Eko Supreme Ltd-Good Mama Cleaning Detergent Floral 850g x 6</v>
      </c>
      <c r="AD1730" t="str">
        <v>Iyawo Minimart</v>
      </c>
      <c r="AE1730" t="str">
        <v>So Easy 170g x 26</v>
      </c>
      <c r="AF1730" t="str">
        <f t="shared" si="65"/>
        <v>Iyawo Minimart-So Easy 170g x 26</v>
      </c>
      <c r="AG1730" t="str">
        <v>Sandra Super Store-Nittol Antibacterial Powder Detergent 180g x 26</v>
      </c>
      <c r="AH1730">
        <f t="shared" si="66"/>
        <v>1</v>
      </c>
    </row>
    <row r="1731" spans="4:34">
      <c r="D1731" t="str">
        <v>Eko Supreme Ltd-Good Mama Cleaning Detergent 170g x 26 Floral</v>
      </c>
      <c r="AD1731" t="str">
        <v>A- SUPERMART</v>
      </c>
      <c r="AE1731" t="str">
        <v>Radiant Detergent Powder 800g x 6</v>
      </c>
      <c r="AF1731" t="str">
        <f t="shared" si="65"/>
        <v>A- SUPERMART-Radiant Detergent Powder 800g x 6</v>
      </c>
      <c r="AG1731" t="str">
        <v>Sandra Super Store-So Easy 80g x 51</v>
      </c>
      <c r="AH1731">
        <f t="shared" si="66"/>
        <v>1</v>
      </c>
    </row>
    <row r="1732" spans="4:34">
      <c r="D1732" t="str">
        <v>Extreme Manufacturing Nig Ltd-So Easy 80g x 51</v>
      </c>
      <c r="AD1732" t="str">
        <v>A- SUPERMART</v>
      </c>
      <c r="AE1732" t="str">
        <v>Nittol Antibacterial Powder Detergent 800g x 7</v>
      </c>
      <c r="AF1732" t="str">
        <f t="shared" si="65"/>
        <v>A- SUPERMART-Nittol Antibacterial Powder Detergent 800g x 7</v>
      </c>
      <c r="AG1732" t="str">
        <v>Sandra Super Store-So Easy 170g x 26</v>
      </c>
      <c r="AH1732">
        <f t="shared" si="66"/>
        <v>1</v>
      </c>
    </row>
    <row r="1733" spans="4:34">
      <c r="D1733" t="str">
        <v>Extreme Manufacturing Nig Ltd-So Easy 170g x 26</v>
      </c>
      <c r="AD1733" t="str">
        <v>Opashola Minimarts</v>
      </c>
      <c r="AE1733" t="str">
        <v>Canoe 130g x 48 Extra care (White)</v>
      </c>
      <c r="AF1733" t="str">
        <f t="shared" si="65"/>
        <v>Opashola Minimarts-Canoe 130g x 48 Extra care (White)</v>
      </c>
      <c r="AG1733" t="str">
        <v>Sandra Super Store-Canoe Extra Care Laundry Bar Pure 230Gx24 (Brown)</v>
      </c>
      <c r="AH1733">
        <f t="shared" si="66"/>
        <v>1</v>
      </c>
    </row>
    <row r="1734" spans="4:34">
      <c r="D1734" t="str">
        <v>Unilever Nigeria Plc-Sunlight Destiny Powder Yellow 72x80g</v>
      </c>
      <c r="AD1734" t="str">
        <v>Gods Minimart</v>
      </c>
      <c r="AE1734" t="str">
        <v>Good Mama Cleaning Detergent Floral 80g x 50</v>
      </c>
      <c r="AF1734" t="str">
        <f t="shared" si="65"/>
        <v>Gods Minimart-Good Mama Cleaning Detergent Floral 80g x 50</v>
      </c>
      <c r="AG1734" t="str">
        <v>Sandra Super Store-Canoe 130g x 48 Extra care (White)</v>
      </c>
      <c r="AH1734">
        <f t="shared" si="66"/>
        <v>1</v>
      </c>
    </row>
    <row r="1735" spans="4:34">
      <c r="D1735" t="str">
        <v>Procter and Gamble-Ariel Ankara &amp; Colour 150g x 24</v>
      </c>
      <c r="AD1735" t="str">
        <v>Suncomm Minimarts</v>
      </c>
      <c r="AE1735" t="str">
        <v>Sunlight Destiny Powder Yellow 72x80g</v>
      </c>
      <c r="AF1735" t="str">
        <f t="shared" ref="AF1735:AF1798" si="67">AD1735 &amp; "-" &amp; AE1735</f>
        <v>Suncomm Minimarts-Sunlight Destiny Powder Yellow 72x80g</v>
      </c>
      <c r="AG1735" t="str">
        <v>Sandra Super Store-Supreme Tasty Chicken Instant Noodles 70g</v>
      </c>
      <c r="AH1735">
        <f t="shared" ref="AH1735:AH1758" si="68">COUNTIF($AF$6:$AF$2051,AG1735)</f>
        <v>1</v>
      </c>
    </row>
    <row r="1736" spans="4:34">
      <c r="D1736" t="str">
        <v>Eko Supreme Ltd-Good Mama Cleaning Detergent 80g x 50 Lemon</v>
      </c>
      <c r="AD1736" t="str">
        <v>gbemisola Minimart</v>
      </c>
      <c r="AE1736" t="str">
        <v>Good Mama Cleaning Detergent 170g x 26 Floral</v>
      </c>
      <c r="AF1736" t="str">
        <f t="shared" si="67"/>
        <v>gbemisola Minimart-Good Mama Cleaning Detergent 170g x 26 Floral</v>
      </c>
      <c r="AG1736" t="str">
        <v>Olaboy Minimart-Ariel Ankara &amp; Colour 150g x 24</v>
      </c>
      <c r="AH1736">
        <f t="shared" si="68"/>
        <v>1</v>
      </c>
    </row>
    <row r="1737" spans="4:34">
      <c r="D1737" t="str">
        <v>Eko Supreme Ltd-Good Mama Cleaning Detergent Floral 80g x 50</v>
      </c>
      <c r="AD1737" t="str">
        <v>gbemisola Minimart</v>
      </c>
      <c r="AE1737" t="str">
        <v>Good Mama Cleaning Detergent Lemon 170g x 26</v>
      </c>
      <c r="AF1737" t="str">
        <f t="shared" si="67"/>
        <v>gbemisola Minimart-Good Mama Cleaning Detergent Lemon 170g x 26</v>
      </c>
      <c r="AG1737" t="str">
        <v>smine me Minimart-Magik 80g x 51</v>
      </c>
      <c r="AH1737">
        <f t="shared" si="68"/>
        <v>1</v>
      </c>
    </row>
    <row r="1738" spans="4:34">
      <c r="D1738" t="str">
        <v>Eko Supreme Ltd-Good Mama Cleaning Detergent 80g x 50 Lemon</v>
      </c>
      <c r="AD1738" t="str">
        <v>gbemisola Minimart</v>
      </c>
      <c r="AE1738" t="str">
        <v>Good Mama Cleaning Detergent Floral 850g x 6</v>
      </c>
      <c r="AF1738" t="str">
        <f t="shared" si="67"/>
        <v>gbemisola Minimart-Good Mama Cleaning Detergent Floral 850g x 6</v>
      </c>
      <c r="AG1738" t="str">
        <v>Oge Mini Mart-Good Mama Cleaning Detergent Lemon 170g x 26</v>
      </c>
      <c r="AH1738">
        <f t="shared" si="68"/>
        <v>1</v>
      </c>
    </row>
    <row r="1739" spans="4:34">
      <c r="D1739" t="str">
        <v>Eko Supreme Ltd-Good Mama Cleaning Detergent Floral 80g x 50</v>
      </c>
      <c r="AD1739" t="str">
        <v>gbemisola Minimart</v>
      </c>
      <c r="AE1739" t="str">
        <v>WAW Multi Purpose Powder Detergent 90g x 48</v>
      </c>
      <c r="AF1739" t="str">
        <f t="shared" si="67"/>
        <v>gbemisola Minimart-WAW Multi Purpose Powder Detergent 90g x 48</v>
      </c>
      <c r="AG1739" t="str">
        <v>Oge Mini Mart-Supreme Tasty Chicken Instant Noodles 70g</v>
      </c>
      <c r="AH1739">
        <f t="shared" si="68"/>
        <v>1</v>
      </c>
    </row>
    <row r="1740" spans="4:34">
      <c r="D1740" t="str">
        <v>Procter and Gamble-Ariel Ankara &amp; Colour 150g x 24</v>
      </c>
      <c r="AD1740" t="str">
        <v>gbemisola Minimart</v>
      </c>
      <c r="AE1740" t="str">
        <v>Nittol Antibacterial Powder Detergent 90g x 48</v>
      </c>
      <c r="AF1740" t="str">
        <f t="shared" si="67"/>
        <v>gbemisola Minimart-Nittol Antibacterial Powder Detergent 90g x 48</v>
      </c>
      <c r="AG1740" t="str">
        <v>Madam rahman Minimart-Supreme Tasty Chicken Instant Noodles 70g</v>
      </c>
      <c r="AH1740">
        <f t="shared" si="68"/>
        <v>1</v>
      </c>
    </row>
    <row r="1741" spans="4:34">
      <c r="D1741" t="str">
        <v>Eko Supreme Ltd-Good Mama Cleaning Detergent 170g x 26 Floral</v>
      </c>
      <c r="AD1741" t="str">
        <v>gbemisola Minimart</v>
      </c>
      <c r="AE1741" t="str">
        <v>Nittol Antibacterial Powder Detergent 180g x 26</v>
      </c>
      <c r="AF1741" t="str">
        <f t="shared" si="67"/>
        <v>gbemisola Minimart-Nittol Antibacterial Powder Detergent 180g x 26</v>
      </c>
      <c r="AG1741" t="str">
        <v>Madam rahman Minimart-WAW Multi Purpose Powder Detergent 90g x 48</v>
      </c>
      <c r="AH1741">
        <f t="shared" si="68"/>
        <v>1</v>
      </c>
    </row>
    <row r="1742" spans="4:34">
      <c r="D1742" t="str">
        <v>Extreme Manufacturing Nig Ltd-So Easy 170g x 26</v>
      </c>
      <c r="AD1742" t="str">
        <v>gbemisola Minimart</v>
      </c>
      <c r="AE1742" t="str">
        <v>WAW Multi Purpose Powder Detergent 180g x 26</v>
      </c>
      <c r="AF1742" t="str">
        <f t="shared" si="67"/>
        <v>gbemisola Minimart-WAW Multi Purpose Powder Detergent 180g x 26</v>
      </c>
      <c r="AG1742" t="str">
        <v>Madam rahman Minimart-So Easy 170g x 26</v>
      </c>
      <c r="AH1742">
        <f t="shared" si="68"/>
        <v>1</v>
      </c>
    </row>
    <row r="1743" spans="4:34">
      <c r="D1743" t="str">
        <v>Unilever Nigeria Plc-Radiant Detergent Powder 800g x 6</v>
      </c>
      <c r="AD1743" t="str">
        <v>gbemisola Minimart</v>
      </c>
      <c r="AE1743" t="str">
        <v>WAW Colour 170g X 28</v>
      </c>
      <c r="AF1743" t="str">
        <f t="shared" si="67"/>
        <v>gbemisola Minimart-WAW Colour 170g X 28</v>
      </c>
      <c r="AG1743" t="str">
        <v>bolly Super Store-WAW Colour 170g X 28</v>
      </c>
      <c r="AH1743">
        <f t="shared" si="68"/>
        <v>1</v>
      </c>
    </row>
    <row r="1744" spans="4:34">
      <c r="D1744" t="str">
        <v>Henkel Expand Global-Nittol Antibacterial Powder Detergent 800g x 7</v>
      </c>
      <c r="AD1744" t="str">
        <v>gbemisola Minimart</v>
      </c>
      <c r="AE1744" t="str">
        <v>Two free rolls of WAW 170g Color</v>
      </c>
      <c r="AF1744" t="str">
        <f t="shared" si="67"/>
        <v>gbemisola Minimart-Two free rolls of WAW 170g Color</v>
      </c>
      <c r="AG1744" t="str">
        <v>bolly Super Store-Nittol Antibacterial Powder Detergent 90g x 48</v>
      </c>
      <c r="AH1744">
        <f t="shared" si="68"/>
        <v>1</v>
      </c>
    </row>
    <row r="1745" spans="4:34">
      <c r="D1745" t="str">
        <v>PZ Cussons Nigeria Plc-Canoe 130g x 48 Extra care (White)</v>
      </c>
      <c r="AD1745" t="str">
        <v>gbemisola Minimart</v>
      </c>
      <c r="AE1745" t="str">
        <v>So Easy 80g x 51</v>
      </c>
      <c r="AF1745" t="str">
        <f t="shared" si="67"/>
        <v>gbemisola Minimart-So Easy 80g x 51</v>
      </c>
      <c r="AG1745" t="str">
        <v>bolly Super Store-WAW Multi Purpose Powder Detergent 90g x 48</v>
      </c>
      <c r="AH1745">
        <f t="shared" si="68"/>
        <v>1</v>
      </c>
    </row>
    <row r="1746" spans="4:34">
      <c r="D1746" t="str">
        <v>Eko Supreme Ltd-Good Mama Cleaning Detergent Floral 80g x 50</v>
      </c>
      <c r="AD1746" t="str">
        <v>gbemisola Minimart</v>
      </c>
      <c r="AE1746" t="str">
        <v>So Easy 170g x 26</v>
      </c>
      <c r="AF1746" t="str">
        <f t="shared" si="67"/>
        <v>gbemisola Minimart-So Easy 170g x 26</v>
      </c>
      <c r="AG1746" t="str">
        <v>bolly Super Store-Good Mama Cleaning Detergent Floral 80g x 50</v>
      </c>
      <c r="AH1746">
        <f t="shared" si="68"/>
        <v>1</v>
      </c>
    </row>
    <row r="1747" spans="4:34">
      <c r="D1747" t="str">
        <v>Unilever Nigeria Plc-Sunlight Destiny Powder Yellow 72x80g</v>
      </c>
      <c r="AD1747" t="str">
        <v>Favour Minimart</v>
      </c>
      <c r="AE1747" t="str">
        <v>Nittol Antibacterial Powder Detergent 90g x 48</v>
      </c>
      <c r="AF1747" t="str">
        <f t="shared" si="67"/>
        <v>Favour Minimart-Nittol Antibacterial Powder Detergent 90g x 48</v>
      </c>
      <c r="AG1747" t="str">
        <v>bolly Super Store-Good Mama Cleaning Detergent 170g x 26 Floral</v>
      </c>
      <c r="AH1747">
        <f t="shared" si="68"/>
        <v>1</v>
      </c>
    </row>
    <row r="1748" spans="4:34">
      <c r="D1748" t="str">
        <v>Eko Supreme Ltd-Good Mama Cleaning Detergent 170g x 26 Floral</v>
      </c>
      <c r="AD1748" t="str">
        <v>Yemtex Minimart</v>
      </c>
      <c r="AE1748" t="str">
        <v>WAW Multi Purpose Powder Detergent 90g x 48</v>
      </c>
      <c r="AF1748" t="str">
        <f t="shared" si="67"/>
        <v>Yemtex Minimart-WAW Multi Purpose Powder Detergent 90g x 48</v>
      </c>
      <c r="AG1748" t="str">
        <v>Oluwadara Minimart-Canoe Extra Care Laundry Bar Pure 230Gx24 (Brown)</v>
      </c>
      <c r="AH1748">
        <f t="shared" si="68"/>
        <v>1</v>
      </c>
    </row>
    <row r="1749" spans="4:34">
      <c r="D1749" t="str">
        <v>Eko Supreme Ltd-Good Mama Cleaning Detergent Lemon 170g x 26</v>
      </c>
      <c r="AD1749" t="str">
        <v>Yemtex Minimart</v>
      </c>
      <c r="AE1749" t="str">
        <v>WAW Colour 170g X 28</v>
      </c>
      <c r="AF1749" t="str">
        <f t="shared" si="67"/>
        <v>Yemtex Minimart-WAW Colour 170g X 28</v>
      </c>
      <c r="AG1749" t="str">
        <v>Chucks nvestment-So Easy 170g x 26</v>
      </c>
      <c r="AH1749">
        <f t="shared" si="68"/>
        <v>1</v>
      </c>
    </row>
    <row r="1750" spans="4:34">
      <c r="D1750" t="str">
        <v>Eko Supreme Ltd-Good Mama Cleaning Detergent Floral 850g x 6</v>
      </c>
      <c r="AD1750" t="str">
        <v>Princess O. Minimart</v>
      </c>
      <c r="AE1750" t="str">
        <v>WAW Multi Purpose Powder Detergent 90g x 48</v>
      </c>
      <c r="AF1750" t="str">
        <f t="shared" si="67"/>
        <v>Princess O. Minimart-WAW Multi Purpose Powder Detergent 90g x 48</v>
      </c>
      <c r="AG1750" t="str">
        <v>Madam Ekene Minimart-Nittol Antibacterial Powder Detergent 90g x 48</v>
      </c>
      <c r="AH1750">
        <f t="shared" si="68"/>
        <v>1</v>
      </c>
    </row>
    <row r="1751" spans="4:34">
      <c r="D1751" t="str">
        <v>Henkel Expand Global-WAW Multi Purpose Powder Detergent 90g x 48</v>
      </c>
      <c r="AD1751" t="str">
        <v>Princess O. Minimart</v>
      </c>
      <c r="AE1751" t="str">
        <v>WAW Colour 170g X 28</v>
      </c>
      <c r="AF1751" t="str">
        <f t="shared" si="67"/>
        <v>Princess O. Minimart-WAW Colour 170g X 28</v>
      </c>
      <c r="AG1751" t="str">
        <v>Madam Ekene Minimart-Nittol Antibacterial Powder Detergent 180g x 26</v>
      </c>
      <c r="AH1751">
        <f t="shared" si="68"/>
        <v>1</v>
      </c>
    </row>
    <row r="1752" spans="4:34">
      <c r="D1752" t="str">
        <v>Henkel Expand Global-Nittol Antibacterial Powder Detergent 90g x 48</v>
      </c>
      <c r="AD1752" t="str">
        <v>Timifavic Venture</v>
      </c>
      <c r="AE1752" t="str">
        <v>WAW Multi Purpose Powder Detergent 90g x 48</v>
      </c>
      <c r="AF1752" t="str">
        <f t="shared" si="67"/>
        <v>Timifavic Venture-WAW Multi Purpose Powder Detergent 90g x 48</v>
      </c>
      <c r="AG1752" t="str">
        <v>Madam Ekene Minimart-So Easy 80g x 51</v>
      </c>
      <c r="AH1752">
        <f t="shared" si="68"/>
        <v>1</v>
      </c>
    </row>
    <row r="1753" spans="4:34">
      <c r="D1753" t="str">
        <v>Henkel Expand Global-Nittol Antibacterial Powder Detergent 180g x 26</v>
      </c>
      <c r="AD1753" t="str">
        <v>Timifavic Venture</v>
      </c>
      <c r="AE1753" t="str">
        <v>WAW Colour 170g X 28</v>
      </c>
      <c r="AF1753" t="str">
        <f t="shared" si="67"/>
        <v>Timifavic Venture-WAW Colour 170g X 28</v>
      </c>
      <c r="AG1753" t="str">
        <v>Madam Ekene Minimart-So Easy 170g x 26</v>
      </c>
      <c r="AH1753">
        <f t="shared" si="68"/>
        <v>1</v>
      </c>
    </row>
    <row r="1754" spans="4:34">
      <c r="D1754" t="str">
        <v>Henkel Expand Global-WAW Multi Purpose Powder Detergent 180g x 26</v>
      </c>
      <c r="AD1754" t="str">
        <v>Timifavic Venture</v>
      </c>
      <c r="AE1754" t="str">
        <v>Nittol Antibacterial Powder Detergent 90g x 48</v>
      </c>
      <c r="AF1754" t="str">
        <f t="shared" si="67"/>
        <v>Timifavic Venture-Nittol Antibacterial Powder Detergent 90g x 48</v>
      </c>
      <c r="AG1754" t="str">
        <v>Madam Ekene Minimart-Sunlight Destiny Powder Pink 72x80g</v>
      </c>
      <c r="AH1754">
        <f t="shared" si="68"/>
        <v>1</v>
      </c>
    </row>
    <row r="1755" spans="4:34">
      <c r="D1755" t="str">
        <v>Henkel Expand Global-WAW Colour 170g X 28</v>
      </c>
      <c r="AD1755" t="str">
        <v>Timifavic Venture</v>
      </c>
      <c r="AE1755" t="str">
        <v>Nittol Antibacterial Powder Detergent 800g x 7</v>
      </c>
      <c r="AF1755" t="str">
        <f t="shared" si="67"/>
        <v>Timifavic Venture-Nittol Antibacterial Powder Detergent 800g x 7</v>
      </c>
      <c r="AG1755" t="str">
        <v>Madam Ekene Minimart-Canoe Extra Care Laundry Bar Pure 230Gx24 (Brown)</v>
      </c>
      <c r="AH1755">
        <f t="shared" si="68"/>
        <v>1</v>
      </c>
    </row>
    <row r="1756" spans="4:34">
      <c r="D1756" t="str">
        <v>Henkel Expand Global-Two free rolls of WAW 170g Color</v>
      </c>
      <c r="AD1756" t="str">
        <v>Aklat Minimart</v>
      </c>
      <c r="AE1756" t="str">
        <v>WAW Multi Purpose Powder Detergent 90g x 48</v>
      </c>
      <c r="AF1756" t="str">
        <f t="shared" si="67"/>
        <v>Aklat Minimart-WAW Multi Purpose Powder Detergent 90g x 48</v>
      </c>
      <c r="AG1756" t="str">
        <v>Ezzybest Minimarts-Canoe 130g x 48 Extra care (White)</v>
      </c>
      <c r="AH1756">
        <f t="shared" si="68"/>
        <v>1</v>
      </c>
    </row>
    <row r="1757" spans="4:34">
      <c r="D1757" t="str">
        <v>Extreme Manufacturing Nig Ltd-So Easy 80g x 51</v>
      </c>
      <c r="AD1757" t="str">
        <v>Hi Mart Minimart</v>
      </c>
      <c r="AE1757" t="str">
        <v>Canoe 130g x 48 Extra care (White)</v>
      </c>
      <c r="AF1757" t="str">
        <f t="shared" si="67"/>
        <v>Hi Mart Minimart-Canoe 130g x 48 Extra care (White)</v>
      </c>
      <c r="AG1757" t="str">
        <v>Ezzybest Minimarts-Good Mama Cleaning Detergent 170g x 26 Floral</v>
      </c>
      <c r="AH1757">
        <f t="shared" si="68"/>
        <v>1</v>
      </c>
    </row>
    <row r="1758" spans="4:34">
      <c r="D1758" t="str">
        <v>Extreme Manufacturing Nig Ltd-So Easy 170g x 26</v>
      </c>
      <c r="AD1758" t="str">
        <v>Temiloluwa Minimart</v>
      </c>
      <c r="AE1758" t="str">
        <v>Good Mama Cleaning Detergent 170g x 26 Floral</v>
      </c>
      <c r="AF1758" t="str">
        <f t="shared" si="67"/>
        <v>Temiloluwa Minimart-Good Mama Cleaning Detergent 170g x 26 Floral</v>
      </c>
      <c r="AG1758" t="str">
        <v>Ezzybest Minimarts-So Easy 170g x 26</v>
      </c>
      <c r="AH1758">
        <f t="shared" si="68"/>
        <v>1</v>
      </c>
    </row>
    <row r="1759" spans="4:34">
      <c r="D1759" t="str">
        <v>Henkel Expand Global-Nittol Antibacterial Powder Detergent 90g x 48</v>
      </c>
      <c r="AD1759" t="str">
        <v>olubukola Minimart</v>
      </c>
      <c r="AE1759" t="str">
        <v>Ariel Detergent 75g x 72</v>
      </c>
      <c r="AF1759" t="str">
        <f t="shared" si="67"/>
        <v>olubukola Minimart-Ariel Detergent 75g x 72</v>
      </c>
    </row>
    <row r="1760" spans="4:34">
      <c r="D1760" t="str">
        <v>Henkel Expand Global-WAW Multi Purpose Powder Detergent 90g x 48</v>
      </c>
      <c r="AD1760" t="str">
        <v>olubukola Minimart</v>
      </c>
      <c r="AE1760" t="str">
        <v>Supreme Tasty Chicken Instant Noodles 70g</v>
      </c>
      <c r="AF1760" t="str">
        <f t="shared" si="67"/>
        <v>olubukola Minimart-Supreme Tasty Chicken Instant Noodles 70g</v>
      </c>
    </row>
    <row r="1761" spans="4:32">
      <c r="D1761" t="str">
        <v>Henkel Expand Global-WAW Colour 170g X 28</v>
      </c>
      <c r="AD1761" t="str">
        <v>Madam Akindele Minimart</v>
      </c>
      <c r="AE1761" t="str">
        <v>Canoe 130g x 48 Extra care (White)</v>
      </c>
      <c r="AF1761" t="str">
        <f t="shared" si="67"/>
        <v>Madam Akindele Minimart-Canoe 130g x 48 Extra care (White)</v>
      </c>
    </row>
    <row r="1762" spans="4:32">
      <c r="D1762" t="str">
        <v>Henkel Expand Global-WAW Multi Purpose Powder Detergent 90g x 48</v>
      </c>
      <c r="AD1762" t="str">
        <v>Madam Akindele Minimart</v>
      </c>
      <c r="AE1762" t="str">
        <v>Sunlight Destiny Powder Yellow 72x80g</v>
      </c>
      <c r="AF1762" t="str">
        <f t="shared" si="67"/>
        <v>Madam Akindele Minimart-Sunlight Destiny Powder Yellow 72x80g</v>
      </c>
    </row>
    <row r="1763" spans="4:32">
      <c r="D1763" t="str">
        <v>Henkel Expand Global-WAW Colour 170g X 28</v>
      </c>
      <c r="AD1763" t="str">
        <v>New Life Minimarts</v>
      </c>
      <c r="AE1763" t="str">
        <v>WAW Multi Purpose Powder Detergent 90g x 48</v>
      </c>
      <c r="AF1763" t="str">
        <f t="shared" si="67"/>
        <v>New Life Minimarts-WAW Multi Purpose Powder Detergent 90g x 48</v>
      </c>
    </row>
    <row r="1764" spans="4:32">
      <c r="D1764" t="str">
        <v>Henkel Expand Global-WAW Multi Purpose Powder Detergent 90g x 48</v>
      </c>
      <c r="AD1764" t="str">
        <v>New Life Minimarts</v>
      </c>
      <c r="AE1764" t="str">
        <v>Nittol Antibacterial Powder Detergent 90g x 48</v>
      </c>
      <c r="AF1764" t="str">
        <f t="shared" si="67"/>
        <v>New Life Minimarts-Nittol Antibacterial Powder Detergent 90g x 48</v>
      </c>
    </row>
    <row r="1765" spans="4:32">
      <c r="D1765" t="str">
        <v>Henkel Expand Global-WAW Colour 170g X 28</v>
      </c>
      <c r="AD1765" t="str">
        <v>New Life Minimarts</v>
      </c>
      <c r="AE1765" t="str">
        <v>WAW Colour 170g X 28</v>
      </c>
      <c r="AF1765" t="str">
        <f t="shared" si="67"/>
        <v>New Life Minimarts-WAW Colour 170g X 28</v>
      </c>
    </row>
    <row r="1766" spans="4:32">
      <c r="D1766" t="str">
        <v>Henkel Expand Global-Nittol Antibacterial Powder Detergent 90g x 48</v>
      </c>
      <c r="AD1766" t="str">
        <v>New Life Minimarts</v>
      </c>
      <c r="AE1766" t="str">
        <v>Nittol Antibacterial Powder Detergent 180g x 26</v>
      </c>
      <c r="AF1766" t="str">
        <f t="shared" si="67"/>
        <v>New Life Minimarts-Nittol Antibacterial Powder Detergent 180g x 26</v>
      </c>
    </row>
    <row r="1767" spans="4:32">
      <c r="D1767" t="str">
        <v>Henkel Expand Global-Nittol Antibacterial Powder Detergent 800g x 7</v>
      </c>
      <c r="AD1767" t="str">
        <v>Iyawo Minimart</v>
      </c>
      <c r="AE1767" t="str">
        <v>Good Mama Cleaning Detergent Floral 850g x 6</v>
      </c>
      <c r="AF1767" t="str">
        <f t="shared" si="67"/>
        <v>Iyawo Minimart-Good Mama Cleaning Detergent Floral 850g x 6</v>
      </c>
    </row>
    <row r="1768" spans="4:32">
      <c r="D1768" t="str">
        <v>Henkel Expand Global-WAW Multi Purpose Powder Detergent 90g x 48</v>
      </c>
      <c r="AD1768" t="str">
        <v>David Minimart</v>
      </c>
      <c r="AE1768" t="str">
        <v>Good Mama Cleaning Detergent Lemon 170g x 26</v>
      </c>
      <c r="AF1768" t="str">
        <f t="shared" si="67"/>
        <v>David Minimart-Good Mama Cleaning Detergent Lemon 170g x 26</v>
      </c>
    </row>
    <row r="1769" spans="4:32">
      <c r="D1769" t="str">
        <v>PZ Cussons Nigeria Plc-Canoe 130g x 48 Extra care (White)</v>
      </c>
      <c r="AD1769" t="str">
        <v>David Minimart</v>
      </c>
      <c r="AE1769" t="str">
        <v>Good Mama Cleaning Detergent 80g x 50 Lemon</v>
      </c>
      <c r="AF1769" t="str">
        <f t="shared" si="67"/>
        <v>David Minimart-Good Mama Cleaning Detergent 80g x 50 Lemon</v>
      </c>
    </row>
    <row r="1770" spans="4:32">
      <c r="D1770" t="str">
        <v>Eko Supreme Ltd-Good Mama Cleaning Detergent 170g x 26 Floral</v>
      </c>
      <c r="AD1770" t="str">
        <v>David Minimart</v>
      </c>
      <c r="AE1770" t="str">
        <v>Good Mama Cleaning Detergent Floral 80g x 50</v>
      </c>
      <c r="AF1770" t="str">
        <f t="shared" si="67"/>
        <v>David Minimart-Good Mama Cleaning Detergent Floral 80g x 50</v>
      </c>
    </row>
    <row r="1771" spans="4:32">
      <c r="D1771" t="str">
        <v>Procter and Gamble-Ariel Detergent 75g x 72</v>
      </c>
      <c r="AD1771" t="str">
        <v>David Minimart</v>
      </c>
      <c r="AE1771" t="str">
        <v>Good Mama Cleaning Detergent Floral 850g x 6</v>
      </c>
      <c r="AF1771" t="str">
        <f t="shared" si="67"/>
        <v>David Minimart-Good Mama Cleaning Detergent Floral 850g x 6</v>
      </c>
    </row>
    <row r="1772" spans="4:32">
      <c r="D1772" t="str">
        <v>Limited-Supreme Tasty Chicken Instant Noodles 70g</v>
      </c>
      <c r="AD1772" t="str">
        <v>David Minimart</v>
      </c>
      <c r="AE1772" t="str">
        <v>good Mama Cleaning Detergent Lemon 850g x 6</v>
      </c>
      <c r="AF1772" t="str">
        <f t="shared" si="67"/>
        <v>David Minimart-good Mama Cleaning Detergent Lemon 850g x 6</v>
      </c>
    </row>
    <row r="1773" spans="4:32">
      <c r="D1773" t="str">
        <v>PZ Cussons Nigeria Plc-Canoe 130g x 48 Extra care (White)</v>
      </c>
      <c r="AD1773" t="str">
        <v>David Minimart</v>
      </c>
      <c r="AE1773" t="str">
        <v>So Easy 80g x 51</v>
      </c>
      <c r="AF1773" t="str">
        <f t="shared" si="67"/>
        <v>David Minimart-So Easy 80g x 51</v>
      </c>
    </row>
    <row r="1774" spans="4:32">
      <c r="D1774" t="str">
        <v>Unilever Nigeria Plc-Sunlight Destiny Powder Yellow 72x80g</v>
      </c>
      <c r="AD1774" t="str">
        <v>Oluwadara Minimart</v>
      </c>
      <c r="AE1774" t="str">
        <v>Canoe 130g x 48 Extra care (White)</v>
      </c>
      <c r="AF1774" t="str">
        <f t="shared" si="67"/>
        <v>Oluwadara Minimart-Canoe 130g x 48 Extra care (White)</v>
      </c>
    </row>
    <row r="1775" spans="4:32">
      <c r="D1775" t="str">
        <v>Henkel Expand Global-WAW Multi Purpose Powder Detergent 90g x 48</v>
      </c>
      <c r="AD1775" t="str">
        <v>Oluwadara Minimart</v>
      </c>
      <c r="AE1775" t="str">
        <v>Good Mama Cleaning Detergent Floral 850g x 6</v>
      </c>
      <c r="AF1775" t="str">
        <f t="shared" si="67"/>
        <v>Oluwadara Minimart-Good Mama Cleaning Detergent Floral 850g x 6</v>
      </c>
    </row>
    <row r="1776" spans="4:32">
      <c r="D1776" t="str">
        <v>Henkel Expand Global-Nittol Antibacterial Powder Detergent 90g x 48</v>
      </c>
      <c r="AD1776" t="str">
        <v>Kuchys Place 2</v>
      </c>
      <c r="AE1776" t="str">
        <v>Canoe 130g x 48 Extra care (White)</v>
      </c>
      <c r="AF1776" t="str">
        <f t="shared" si="67"/>
        <v>Kuchys Place 2-Canoe 130g x 48 Extra care (White)</v>
      </c>
    </row>
    <row r="1777" spans="4:32">
      <c r="D1777" t="str">
        <v>Henkel Expand Global-WAW Colour 170g X 28</v>
      </c>
      <c r="AD1777" t="str">
        <v>Kuchys Place 2</v>
      </c>
      <c r="AE1777" t="str">
        <v>Good Mama Cleaning Detergent 170g x 26 Floral</v>
      </c>
      <c r="AF1777" t="str">
        <f t="shared" si="67"/>
        <v>Kuchys Place 2-Good Mama Cleaning Detergent 170g x 26 Floral</v>
      </c>
    </row>
    <row r="1778" spans="4:32">
      <c r="D1778" t="str">
        <v>Henkel Expand Global-Nittol Antibacterial Powder Detergent 180g x 26</v>
      </c>
      <c r="AD1778" t="str">
        <v>Kuchys Place 2</v>
      </c>
      <c r="AE1778" t="str">
        <v>So Easy 170g x 26</v>
      </c>
      <c r="AF1778" t="str">
        <f t="shared" si="67"/>
        <v>Kuchys Place 2-So Easy 170g x 26</v>
      </c>
    </row>
    <row r="1779" spans="4:32">
      <c r="D1779" t="str">
        <v>Eko Supreme Ltd-Good Mama Cleaning Detergent Floral 850g x 6</v>
      </c>
      <c r="AD1779" t="str">
        <v>Kuchys Place 2</v>
      </c>
      <c r="AE1779" t="str">
        <v>So Easy 80g x 51</v>
      </c>
      <c r="AF1779" t="str">
        <f t="shared" si="67"/>
        <v>Kuchys Place 2-So Easy 80g x 51</v>
      </c>
    </row>
    <row r="1780" spans="4:32">
      <c r="D1780" t="str">
        <v>Eko Supreme Ltd-Good Mama Cleaning Detergent Lemon 170g x 26</v>
      </c>
      <c r="AD1780" t="str">
        <v>Funky Minimart</v>
      </c>
      <c r="AE1780" t="str">
        <v>Good Mama Cleaning Detergent Floral 80g x 50</v>
      </c>
      <c r="AF1780" t="str">
        <f t="shared" si="67"/>
        <v>Funky Minimart-Good Mama Cleaning Detergent Floral 80g x 50</v>
      </c>
    </row>
    <row r="1781" spans="4:32">
      <c r="D1781" t="str">
        <v>Eko Supreme Ltd-Good Mama Cleaning Detergent 80g x 50 Lemon</v>
      </c>
      <c r="AD1781" t="str">
        <v>Madam Wisdom Minimart</v>
      </c>
      <c r="AE1781" t="str">
        <v>Canoe 130g x 48 Extra care (White)</v>
      </c>
      <c r="AF1781" t="str">
        <f t="shared" si="67"/>
        <v>Madam Wisdom Minimart-Canoe 130g x 48 Extra care (White)</v>
      </c>
    </row>
    <row r="1782" spans="4:32">
      <c r="D1782" t="str">
        <v>Eko Supreme Ltd-Good Mama Cleaning Detergent Floral 80g x 50</v>
      </c>
      <c r="AD1782" t="str">
        <v>Madam Wisdom Minimart</v>
      </c>
      <c r="AE1782" t="str">
        <v>Supreme Tasty Chicken Instant Noodles 70g</v>
      </c>
      <c r="AF1782" t="str">
        <f t="shared" si="67"/>
        <v>Madam Wisdom Minimart-Supreme Tasty Chicken Instant Noodles 70g</v>
      </c>
    </row>
    <row r="1783" spans="4:32">
      <c r="D1783" t="str">
        <v>Eko Supreme Ltd-Good Mama Cleaning Detergent Floral 850g x 6</v>
      </c>
      <c r="AD1783" t="str">
        <v>DD Discount supermarket</v>
      </c>
      <c r="AE1783" t="str">
        <v>Ariel Ankara &amp; Colour 800g x 8</v>
      </c>
      <c r="AF1783" t="str">
        <f t="shared" si="67"/>
        <v>DD Discount supermarket-Ariel Ankara &amp; Colour 800g x 8</v>
      </c>
    </row>
    <row r="1784" spans="4:32">
      <c r="D1784" t="str">
        <v>Eko Supreme Ltd-good Mama Cleaning Detergent Lemon 850g x 6</v>
      </c>
      <c r="AD1784" t="str">
        <v>DD Discount supermarket</v>
      </c>
      <c r="AE1784" t="str">
        <v>Good Mama Cleaning Detergent 170g x 26 Floral</v>
      </c>
      <c r="AF1784" t="str">
        <f t="shared" si="67"/>
        <v>DD Discount supermarket-Good Mama Cleaning Detergent 170g x 26 Floral</v>
      </c>
    </row>
    <row r="1785" spans="4:32">
      <c r="D1785" t="str">
        <v>Extreme Manufacturing Nig Ltd-So Easy 80g x 51</v>
      </c>
      <c r="AD1785" t="str">
        <v>DD Discount supermarket</v>
      </c>
      <c r="AE1785" t="str">
        <v>Good Mama Cleaning Detergent Lemon 170g x 26</v>
      </c>
      <c r="AF1785" t="str">
        <f t="shared" si="67"/>
        <v>DD Discount supermarket-Good Mama Cleaning Detergent Lemon 170g x 26</v>
      </c>
    </row>
    <row r="1786" spans="4:32">
      <c r="D1786" t="str">
        <v>PZ Cussons Nigeria Plc-Canoe 130g x 48 Extra care (White)</v>
      </c>
      <c r="AD1786" t="str">
        <v>DD Discount supermarket</v>
      </c>
      <c r="AE1786" t="str">
        <v>Good Mama Cleaning Detergent 80g x 50 Lemon</v>
      </c>
      <c r="AF1786" t="str">
        <f t="shared" si="67"/>
        <v>DD Discount supermarket-Good Mama Cleaning Detergent 80g x 50 Lemon</v>
      </c>
    </row>
    <row r="1787" spans="4:32">
      <c r="D1787" t="str">
        <v>Eko Supreme Ltd-Good Mama Cleaning Detergent Floral 850g x 6</v>
      </c>
      <c r="AD1787" t="str">
        <v>DD Discount supermarket</v>
      </c>
      <c r="AE1787" t="str">
        <v>So Klin Ultra detergent 160g x 24</v>
      </c>
      <c r="AF1787" t="str">
        <f t="shared" si="67"/>
        <v>DD Discount supermarket-So Klin Ultra detergent 160g x 24</v>
      </c>
    </row>
    <row r="1788" spans="4:32">
      <c r="D1788" t="str">
        <v>PZ Cussons Nigeria Plc-Canoe 130g x 48 Extra care (White)</v>
      </c>
      <c r="AD1788" t="str">
        <v>DD Discount supermarket</v>
      </c>
      <c r="AE1788" t="str">
        <v>Nittol Antibacterial Powder Detergent 90g x 48</v>
      </c>
      <c r="AF1788" t="str">
        <f t="shared" si="67"/>
        <v>DD Discount supermarket-Nittol Antibacterial Powder Detergent 90g x 48</v>
      </c>
    </row>
    <row r="1789" spans="4:32">
      <c r="D1789" t="str">
        <v>Eko Supreme Ltd-Good Mama Cleaning Detergent 170g x 26 Floral</v>
      </c>
      <c r="AD1789" t="str">
        <v>DD Discount supermarket</v>
      </c>
      <c r="AE1789" t="str">
        <v>Nittol Antibacterial Powder Detergent 180g x 26</v>
      </c>
      <c r="AF1789" t="str">
        <f t="shared" si="67"/>
        <v>DD Discount supermarket-Nittol Antibacterial Powder Detergent 180g x 26</v>
      </c>
    </row>
    <row r="1790" spans="4:32">
      <c r="D1790" t="str">
        <v>Extreme Manufacturing Nig Ltd-So Easy 170g x 26</v>
      </c>
      <c r="AD1790" t="str">
        <v>DD Discount supermarket</v>
      </c>
      <c r="AE1790" t="str">
        <v>Radiant Detergent Powder 800g x 6</v>
      </c>
      <c r="AF1790" t="str">
        <f t="shared" si="67"/>
        <v>DD Discount supermarket-Radiant Detergent Powder 800g x 6</v>
      </c>
    </row>
    <row r="1791" spans="4:32">
      <c r="D1791" t="str">
        <v>Extreme Manufacturing Nig Ltd-So Easy 80g x 51</v>
      </c>
      <c r="AD1791" t="str">
        <v>DD Discount supermarket</v>
      </c>
      <c r="AE1791" t="str">
        <v>So Easy 170g x 26</v>
      </c>
      <c r="AF1791" t="str">
        <f t="shared" si="67"/>
        <v>DD Discount supermarket-So Easy 170g x 26</v>
      </c>
    </row>
    <row r="1792" spans="4:32">
      <c r="D1792" t="str">
        <v>Eko Supreme Ltd-Good Mama Cleaning Detergent Floral 80g x 50</v>
      </c>
      <c r="AD1792" t="str">
        <v>DD Discount supermarket</v>
      </c>
      <c r="AE1792" t="str">
        <v>So Easy 900g</v>
      </c>
      <c r="AF1792" t="str">
        <f t="shared" si="67"/>
        <v>DD Discount supermarket-So Easy 900g</v>
      </c>
    </row>
    <row r="1793" spans="4:32">
      <c r="D1793" t="str">
        <v>PZ Cussons Nigeria Plc-Canoe 130g x 48 Extra care (White)</v>
      </c>
      <c r="AD1793" t="str">
        <v>DD Discount supermarket</v>
      </c>
      <c r="AE1793" t="str">
        <v>So Easy 80g x 51</v>
      </c>
      <c r="AF1793" t="str">
        <f t="shared" si="67"/>
        <v>DD Discount supermarket-So Easy 80g x 51</v>
      </c>
    </row>
    <row r="1794" spans="4:32">
      <c r="D1794" t="str">
        <v>Limited-Supreme Tasty Chicken Instant Noodles 70g</v>
      </c>
      <c r="AD1794" t="str">
        <v>O And K Super Store</v>
      </c>
      <c r="AE1794" t="str">
        <v>WAW Colour 170g X 28</v>
      </c>
      <c r="AF1794" t="str">
        <f t="shared" si="67"/>
        <v>O And K Super Store-WAW Colour 170g X 28</v>
      </c>
    </row>
    <row r="1795" spans="4:32">
      <c r="D1795" t="str">
        <v>Procter and Gamble-Ariel Ankara &amp; Colour 800g x 8</v>
      </c>
      <c r="AD1795" t="str">
        <v>O And K Super Store</v>
      </c>
      <c r="AE1795" t="str">
        <v>Nittol Antibacterial Powder Detergent 180g x 26</v>
      </c>
      <c r="AF1795" t="str">
        <f t="shared" si="67"/>
        <v>O And K Super Store-Nittol Antibacterial Powder Detergent 180g x 26</v>
      </c>
    </row>
    <row r="1796" spans="4:32">
      <c r="D1796" t="str">
        <v>Eko Supreme Ltd-Good Mama Cleaning Detergent 170g x 26 Floral</v>
      </c>
      <c r="AD1796" t="str">
        <v>Aboki wife's shop</v>
      </c>
      <c r="AE1796" t="str">
        <v>Sunlight Destiny Powder Yellow 72x80g</v>
      </c>
      <c r="AF1796" t="str">
        <f t="shared" si="67"/>
        <v>Aboki wife's shop-Sunlight Destiny Powder Yellow 72x80g</v>
      </c>
    </row>
    <row r="1797" spans="4:32">
      <c r="D1797" t="str">
        <v>Eko Supreme Ltd-Good Mama Cleaning Detergent Lemon 170g x 26</v>
      </c>
      <c r="AD1797" t="str">
        <v>Iyawo Minimart</v>
      </c>
      <c r="AE1797" t="str">
        <v>So Easy 80g x 51</v>
      </c>
      <c r="AF1797" t="str">
        <f t="shared" si="67"/>
        <v>Iyawo Minimart-So Easy 80g x 51</v>
      </c>
    </row>
    <row r="1798" spans="4:32">
      <c r="D1798" t="str">
        <v>Eko Supreme Ltd-Good Mama Cleaning Detergent 80g x 50 Lemon</v>
      </c>
      <c r="AD1798" t="str">
        <v>Dopemu outlet</v>
      </c>
      <c r="AE1798" t="str">
        <v>Good Mama Cleaning Detergent 170g x 26 Floral</v>
      </c>
      <c r="AF1798" t="str">
        <f t="shared" si="67"/>
        <v>Dopemu outlet-Good Mama Cleaning Detergent 170g x 26 Floral</v>
      </c>
    </row>
    <row r="1799" spans="4:32">
      <c r="D1799" t="str">
        <v>Eko Supreme Ltd-So Klin Ultra detergent 160g x 24</v>
      </c>
      <c r="AD1799" t="str">
        <v>Dopemu outlet</v>
      </c>
      <c r="AE1799" t="str">
        <v>Good Mama Cleaning Detergent Floral 80g x 50</v>
      </c>
      <c r="AF1799" t="str">
        <f t="shared" ref="AF1799:AF1862" si="69">AD1799 &amp; "-" &amp; AE1799</f>
        <v>Dopemu outlet-Good Mama Cleaning Detergent Floral 80g x 50</v>
      </c>
    </row>
    <row r="1800" spans="4:32">
      <c r="D1800" t="str">
        <v>Henkel Expand Global-Nittol Antibacterial Powder Detergent 90g x 48</v>
      </c>
      <c r="AD1800" t="str">
        <v>Dopemu outlet</v>
      </c>
      <c r="AE1800" t="str">
        <v>So Easy 80g x 51</v>
      </c>
      <c r="AF1800" t="str">
        <f t="shared" si="69"/>
        <v>Dopemu outlet-So Easy 80g x 51</v>
      </c>
    </row>
    <row r="1801" spans="4:32">
      <c r="D1801" t="str">
        <v>Henkel Expand Global-Nittol Antibacterial Powder Detergent 180g x 26</v>
      </c>
      <c r="AD1801" t="str">
        <v>Than-all Minimart</v>
      </c>
      <c r="AE1801" t="str">
        <v>Good Mama Cleaning Detergent Floral 80g x 50</v>
      </c>
      <c r="AF1801" t="str">
        <f t="shared" si="69"/>
        <v>Than-all Minimart-Good Mama Cleaning Detergent Floral 80g x 50</v>
      </c>
    </row>
    <row r="1802" spans="4:32">
      <c r="D1802" t="str">
        <v>Unilever Nigeria Plc-Radiant Detergent Powder 800g x 6</v>
      </c>
      <c r="AD1802" t="str">
        <v>Than-all Minimart</v>
      </c>
      <c r="AE1802" t="str">
        <v>Good Mama Cleaning Detergent 170g x 26 Floral</v>
      </c>
      <c r="AF1802" t="str">
        <f t="shared" si="69"/>
        <v>Than-all Minimart-Good Mama Cleaning Detergent 170g x 26 Floral</v>
      </c>
    </row>
    <row r="1803" spans="4:32">
      <c r="D1803" t="str">
        <v>Extreme Manufacturing Nig Ltd-So Easy 170g x 26</v>
      </c>
      <c r="AD1803" t="str">
        <v>Than-all Minimart</v>
      </c>
      <c r="AE1803" t="str">
        <v>Good Mama Cleaning Detergent 80g x 50 Lemon</v>
      </c>
      <c r="AF1803" t="str">
        <f t="shared" si="69"/>
        <v>Than-all Minimart-Good Mama Cleaning Detergent 80g x 50 Lemon</v>
      </c>
    </row>
    <row r="1804" spans="4:32">
      <c r="D1804" t="str">
        <v>Extreme Manufacturing Nig Ltd-So Easy 900g</v>
      </c>
      <c r="AD1804" t="str">
        <v>Harmony Minimart</v>
      </c>
      <c r="AE1804" t="str">
        <v>WAW Multi Purpose Powder Detergent 90g x 48</v>
      </c>
      <c r="AF1804" t="str">
        <f t="shared" si="69"/>
        <v>Harmony Minimart-WAW Multi Purpose Powder Detergent 90g x 48</v>
      </c>
    </row>
    <row r="1805" spans="4:32">
      <c r="D1805" t="str">
        <v>Extreme Manufacturing Nig Ltd-So Easy 80g x 51</v>
      </c>
      <c r="AD1805" t="str">
        <v>Harmony Minimart</v>
      </c>
      <c r="AE1805" t="str">
        <v>WAW Colour 170g X 28</v>
      </c>
      <c r="AF1805" t="str">
        <f t="shared" si="69"/>
        <v>Harmony Minimart-WAW Colour 170g X 28</v>
      </c>
    </row>
    <row r="1806" spans="4:32">
      <c r="D1806" t="str">
        <v>Henkel Expand Global-WAW Colour 170g X 28</v>
      </c>
      <c r="AD1806" t="str">
        <v>Harmony Minimart</v>
      </c>
      <c r="AE1806" t="str">
        <v>Nittol Antibacterial Powder Detergent 90g x 48</v>
      </c>
      <c r="AF1806" t="str">
        <f t="shared" si="69"/>
        <v>Harmony Minimart-Nittol Antibacterial Powder Detergent 90g x 48</v>
      </c>
    </row>
    <row r="1807" spans="4:32">
      <c r="D1807" t="str">
        <v>Henkel Expand Global-Nittol Antibacterial Powder Detergent 180g x 26</v>
      </c>
      <c r="AD1807" t="str">
        <v>Harmony Minimart</v>
      </c>
      <c r="AE1807" t="str">
        <v>Nittol Antibacterial Powder Detergent 180g x 26</v>
      </c>
      <c r="AF1807" t="str">
        <f t="shared" si="69"/>
        <v>Harmony Minimart-Nittol Antibacterial Powder Detergent 180g x 26</v>
      </c>
    </row>
    <row r="1808" spans="4:32">
      <c r="D1808" t="str">
        <v>Unilever Nigeria Plc-Sunlight Destiny Powder Yellow 72x80g</v>
      </c>
      <c r="AD1808" t="str">
        <v>Rich Bon  Minimart</v>
      </c>
      <c r="AE1808" t="str">
        <v>So Klin Multi x 140g x 48</v>
      </c>
      <c r="AF1808" t="str">
        <f t="shared" si="69"/>
        <v>Rich Bon  Minimart-So Klin Multi x 140g x 48</v>
      </c>
    </row>
    <row r="1809" spans="4:32">
      <c r="D1809" t="str">
        <v>Extreme Manufacturing Nig Ltd-So Easy 80g x 51</v>
      </c>
      <c r="AD1809" t="str">
        <v>Emybest Minimart</v>
      </c>
      <c r="AE1809" t="str">
        <v>WAW Multi Purpose Powder Detergent 90g x 48</v>
      </c>
      <c r="AF1809" t="str">
        <f t="shared" si="69"/>
        <v>Emybest Minimart-WAW Multi Purpose Powder Detergent 90g x 48</v>
      </c>
    </row>
    <row r="1810" spans="4:32">
      <c r="D1810" t="str">
        <v>Eko Supreme Ltd-Good Mama Cleaning Detergent 170g x 26 Floral</v>
      </c>
      <c r="AD1810" t="str">
        <v>Emybest Minimart</v>
      </c>
      <c r="AE1810" t="str">
        <v>Nittol Antibacterial Powder Detergent 180g x 26</v>
      </c>
      <c r="AF1810" t="str">
        <f t="shared" si="69"/>
        <v>Emybest Minimart-Nittol Antibacterial Powder Detergent 180g x 26</v>
      </c>
    </row>
    <row r="1811" spans="4:32">
      <c r="D1811" t="str">
        <v>Eko Supreme Ltd-Good Mama Cleaning Detergent Floral 80g x 50</v>
      </c>
      <c r="AD1811" t="str">
        <v>AJ Minimart</v>
      </c>
      <c r="AE1811" t="str">
        <v>Canoe 130g x 48 Extra care (White)</v>
      </c>
      <c r="AF1811" t="str">
        <f t="shared" si="69"/>
        <v>AJ Minimart-Canoe 130g x 48 Extra care (White)</v>
      </c>
    </row>
    <row r="1812" spans="4:32">
      <c r="D1812" t="str">
        <v>Extreme Manufacturing Nig Ltd-So Easy 80g x 51</v>
      </c>
      <c r="AD1812" t="str">
        <v>Payless Minimart</v>
      </c>
      <c r="AE1812" t="str">
        <v>Good Mama Cleaning Detergent 170g x 26 Floral</v>
      </c>
      <c r="AF1812" t="str">
        <f t="shared" si="69"/>
        <v>Payless Minimart-Good Mama Cleaning Detergent 170g x 26 Floral</v>
      </c>
    </row>
    <row r="1813" spans="4:32">
      <c r="D1813" t="str">
        <v>Eko Supreme Ltd-Good Mama Cleaning Detergent Floral 80g x 50</v>
      </c>
      <c r="AD1813" t="str">
        <v>Payless Minimart</v>
      </c>
      <c r="AE1813" t="str">
        <v>So Easy 170g x 26</v>
      </c>
      <c r="AF1813" t="str">
        <f t="shared" si="69"/>
        <v>Payless Minimart-So Easy 170g x 26</v>
      </c>
    </row>
    <row r="1814" spans="4:32">
      <c r="D1814" t="str">
        <v>Eko Supreme Ltd-Good Mama Cleaning Detergent 170g x 26 Floral</v>
      </c>
      <c r="AD1814" t="str">
        <v>Payless Minimart</v>
      </c>
      <c r="AE1814" t="str">
        <v>So Easy 80g x 51</v>
      </c>
      <c r="AF1814" t="str">
        <f t="shared" si="69"/>
        <v>Payless Minimart-So Easy 80g x 51</v>
      </c>
    </row>
    <row r="1815" spans="4:32">
      <c r="D1815" t="str">
        <v>Eko Supreme Ltd-Good Mama Cleaning Detergent 80g x 50 Lemon</v>
      </c>
      <c r="AD1815" t="str">
        <v>Jemila Minimarts</v>
      </c>
      <c r="AE1815" t="str">
        <v>Ariel Hs 75g x 36</v>
      </c>
      <c r="AF1815" t="str">
        <f t="shared" si="69"/>
        <v>Jemila Minimarts-Ariel Hs 75g x 36</v>
      </c>
    </row>
    <row r="1816" spans="4:32">
      <c r="D1816" t="str">
        <v>Henkel Expand Global-WAW Multi Purpose Powder Detergent 90g x 48</v>
      </c>
      <c r="AD1816" t="str">
        <v>Jemila Minimarts</v>
      </c>
      <c r="AE1816" t="str">
        <v>So Easy 170g x 26</v>
      </c>
      <c r="AF1816" t="str">
        <f t="shared" si="69"/>
        <v>Jemila Minimarts-So Easy 170g x 26</v>
      </c>
    </row>
    <row r="1817" spans="4:32">
      <c r="D1817" t="str">
        <v>Henkel Expand Global-WAW Colour 170g X 28</v>
      </c>
      <c r="AD1817" t="str">
        <v>Madam Akindele Minimart</v>
      </c>
      <c r="AE1817" t="str">
        <v>Good Mama Cleaning Detergent Lemon 170g x 26</v>
      </c>
      <c r="AF1817" t="str">
        <f t="shared" si="69"/>
        <v>Madam Akindele Minimart-Good Mama Cleaning Detergent Lemon 170g x 26</v>
      </c>
    </row>
    <row r="1818" spans="4:32">
      <c r="D1818" t="str">
        <v>Henkel Expand Global-Nittol Antibacterial Powder Detergent 90g x 48</v>
      </c>
      <c r="AD1818" t="str">
        <v>David Minimart</v>
      </c>
      <c r="AE1818" t="str">
        <v>Good Mama Cleaning Detergent Lemon 170g x 26</v>
      </c>
      <c r="AF1818" t="str">
        <f t="shared" si="69"/>
        <v>David Minimart-Good Mama Cleaning Detergent Lemon 170g x 26</v>
      </c>
    </row>
    <row r="1819" spans="4:32">
      <c r="D1819" t="str">
        <v>Henkel Expand Global-Nittol Antibacterial Powder Detergent 180g x 26</v>
      </c>
      <c r="AD1819" t="str">
        <v>David Minimart</v>
      </c>
      <c r="AE1819" t="str">
        <v>Good Mama Cleaning Detergent 170g x 26 Floral</v>
      </c>
      <c r="AF1819" t="str">
        <f t="shared" si="69"/>
        <v>David Minimart-Good Mama Cleaning Detergent 170g x 26 Floral</v>
      </c>
    </row>
    <row r="1820" spans="4:32">
      <c r="D1820" t="str">
        <v>Eko Supreme Ltd-So Klin Multi x 140g x 48</v>
      </c>
      <c r="AD1820" t="str">
        <v>David Minimart</v>
      </c>
      <c r="AE1820" t="str">
        <v>Ariel Original 170g x 24</v>
      </c>
      <c r="AF1820" t="str">
        <f t="shared" si="69"/>
        <v>David Minimart-Ariel Original 170g x 24</v>
      </c>
    </row>
    <row r="1821" spans="4:32">
      <c r="D1821" t="str">
        <v>Henkel Expand Global-WAW Multi Purpose Powder Detergent 90g x 48</v>
      </c>
      <c r="AD1821" t="str">
        <v>David Minimart</v>
      </c>
      <c r="AE1821" t="str">
        <v>Ariel Detergent 75g x 72</v>
      </c>
      <c r="AF1821" t="str">
        <f t="shared" si="69"/>
        <v>David Minimart-Ariel Detergent 75g x 72</v>
      </c>
    </row>
    <row r="1822" spans="4:32">
      <c r="D1822" t="str">
        <v>Henkel Expand Global-Nittol Antibacterial Powder Detergent 180g x 26</v>
      </c>
      <c r="AD1822" t="str">
        <v>David Minimart</v>
      </c>
      <c r="AE1822" t="str">
        <v>Ariel Hs 75g x 36</v>
      </c>
      <c r="AF1822" t="str">
        <f t="shared" si="69"/>
        <v>David Minimart-Ariel Hs 75g x 36</v>
      </c>
    </row>
    <row r="1823" spans="4:32">
      <c r="D1823" t="str">
        <v>PZ Cussons Nigeria Plc-Canoe 130g x 48 Extra care (White)</v>
      </c>
      <c r="AD1823" t="str">
        <v>David Minimart</v>
      </c>
      <c r="AE1823" t="str">
        <v>Ariel Ankara &amp; Colour 800g x 8</v>
      </c>
      <c r="AF1823" t="str">
        <f t="shared" si="69"/>
        <v>David Minimart-Ariel Ankara &amp; Colour 800g x 8</v>
      </c>
    </row>
    <row r="1824" spans="4:32">
      <c r="D1824" t="str">
        <v>Eko Supreme Ltd-Good Mama Cleaning Detergent 170g x 26 Floral</v>
      </c>
      <c r="AD1824" t="str">
        <v>P D Super Store</v>
      </c>
      <c r="AE1824" t="str">
        <v>Canoe 130g x 48 Extra care (White)</v>
      </c>
      <c r="AF1824" t="str">
        <f t="shared" si="69"/>
        <v>P D Super Store-Canoe 130g x 48 Extra care (White)</v>
      </c>
    </row>
    <row r="1825" spans="4:32">
      <c r="D1825" t="str">
        <v>Extreme Manufacturing Nig Ltd-So Easy 170g x 26</v>
      </c>
      <c r="AD1825" t="str">
        <v>P D Super Store</v>
      </c>
      <c r="AE1825" t="str">
        <v>Good Mama Cleaning Detergent Floral 80g x 50</v>
      </c>
      <c r="AF1825" t="str">
        <f t="shared" si="69"/>
        <v>P D Super Store-Good Mama Cleaning Detergent Floral 80g x 50</v>
      </c>
    </row>
    <row r="1826" spans="4:32">
      <c r="D1826" t="str">
        <v>Extreme Manufacturing Nig Ltd-So Easy 80g x 51</v>
      </c>
      <c r="AD1826" t="str">
        <v>P D Super Store</v>
      </c>
      <c r="AE1826" t="str">
        <v>Good Mama Cleaning Detergent 170g x 26 Floral</v>
      </c>
      <c r="AF1826" t="str">
        <f t="shared" si="69"/>
        <v>P D Super Store-Good Mama Cleaning Detergent 170g x 26 Floral</v>
      </c>
    </row>
    <row r="1827" spans="4:32">
      <c r="D1827" t="str">
        <v>Procter and Gamble-Ariel Hs 75g x 36</v>
      </c>
      <c r="AD1827" t="str">
        <v>Sweet  Gift  Shop</v>
      </c>
      <c r="AE1827" t="str">
        <v>Good Mama Cleaning Detergent Floral 850g x 6</v>
      </c>
      <c r="AF1827" t="str">
        <f t="shared" si="69"/>
        <v>Sweet  Gift  Shop-Good Mama Cleaning Detergent Floral 850g x 6</v>
      </c>
    </row>
    <row r="1828" spans="4:32">
      <c r="D1828" t="str">
        <v>Extreme Manufacturing Nig Ltd-So Easy 170g x 26</v>
      </c>
      <c r="AD1828" t="str">
        <v>Sweet  Gift  Shop</v>
      </c>
      <c r="AE1828" t="str">
        <v>Ariel Ankara &amp; Colour 800g x 8</v>
      </c>
      <c r="AF1828" t="str">
        <f t="shared" si="69"/>
        <v>Sweet  Gift  Shop-Ariel Ankara &amp; Colour 800g x 8</v>
      </c>
    </row>
    <row r="1829" spans="4:32">
      <c r="D1829" t="str">
        <v>Eko Supreme Ltd-Good Mama Cleaning Detergent Lemon 170g x 26</v>
      </c>
      <c r="AD1829" t="str">
        <v>Kings Supermarket</v>
      </c>
      <c r="AE1829" t="str">
        <v>Ariel Ankara &amp; Colour 800g x 8</v>
      </c>
      <c r="AF1829" t="str">
        <f t="shared" si="69"/>
        <v>Kings Supermarket-Ariel Ankara &amp; Colour 800g x 8</v>
      </c>
    </row>
    <row r="1830" spans="4:32">
      <c r="D1830" t="str">
        <v>Eko Supreme Ltd-Good Mama Cleaning Detergent Lemon 170g x 26</v>
      </c>
      <c r="AD1830" t="str">
        <v>Sariki Minimart</v>
      </c>
      <c r="AE1830" t="str">
        <v>Good Mama Cleaning Detergent 80g x 50 Lemon</v>
      </c>
      <c r="AF1830" t="str">
        <f t="shared" si="69"/>
        <v>Sariki Minimart-Good Mama Cleaning Detergent 80g x 50 Lemon</v>
      </c>
    </row>
    <row r="1831" spans="4:32">
      <c r="D1831" t="str">
        <v>Eko Supreme Ltd-Good Mama Cleaning Detergent 170g x 26 Floral</v>
      </c>
      <c r="AD1831" t="str">
        <v>Sariki Minimart</v>
      </c>
      <c r="AE1831" t="str">
        <v>Good Mama Cleaning Detergent 170g x 26 Floral</v>
      </c>
      <c r="AF1831" t="str">
        <f t="shared" si="69"/>
        <v>Sariki Minimart-Good Mama Cleaning Detergent 170g x 26 Floral</v>
      </c>
    </row>
    <row r="1832" spans="4:32">
      <c r="D1832" t="str">
        <v>Procter and Gamble-Ariel Original 170g x 24</v>
      </c>
      <c r="AD1832" t="str">
        <v>Sariki Minimart</v>
      </c>
      <c r="AE1832" t="str">
        <v>So Easy 900g</v>
      </c>
      <c r="AF1832" t="str">
        <f t="shared" si="69"/>
        <v>Sariki Minimart-So Easy 900g</v>
      </c>
    </row>
    <row r="1833" spans="4:32">
      <c r="D1833" t="str">
        <v>Procter and Gamble-Ariel Detergent 75g x 72</v>
      </c>
      <c r="AD1833" t="str">
        <v>Metro Minimart</v>
      </c>
      <c r="AE1833" t="str">
        <v>Canoe Extra Care Laundry Bar Pure 230Gx24 (Brown)</v>
      </c>
      <c r="AF1833" t="str">
        <f t="shared" si="69"/>
        <v>Metro Minimart-Canoe Extra Care Laundry Bar Pure 230Gx24 (Brown)</v>
      </c>
    </row>
    <row r="1834" spans="4:32">
      <c r="D1834" t="str">
        <v>Procter and Gamble-Ariel Hs 75g x 36</v>
      </c>
      <c r="AD1834" t="str">
        <v>Madam Wisdom Minimart</v>
      </c>
      <c r="AE1834" t="str">
        <v>Supreme Tasty Chicken Instant Noodles 70g</v>
      </c>
      <c r="AF1834" t="str">
        <f t="shared" si="69"/>
        <v>Madam Wisdom Minimart-Supreme Tasty Chicken Instant Noodles 70g</v>
      </c>
    </row>
    <row r="1835" spans="4:32">
      <c r="D1835" t="str">
        <v>Procter and Gamble-Ariel Ankara &amp; Colour 800g x 8</v>
      </c>
      <c r="AD1835" t="str">
        <v>Madam Wisdom Minimart</v>
      </c>
      <c r="AE1835" t="str">
        <v>WAW Multi Purpose Powder Detergent 90g x 48</v>
      </c>
      <c r="AF1835" t="str">
        <f t="shared" si="69"/>
        <v>Madam Wisdom Minimart-WAW Multi Purpose Powder Detergent 90g x 48</v>
      </c>
    </row>
    <row r="1836" spans="4:32">
      <c r="D1836" t="str">
        <v>PZ Cussons Nigeria Plc-Canoe 130g x 48 Extra care (White)</v>
      </c>
      <c r="AD1836" t="str">
        <v>Madam Wisdom Minimart</v>
      </c>
      <c r="AE1836" t="str">
        <v>WAW Multi Purpose Powder Detergent 180g x 26</v>
      </c>
      <c r="AF1836" t="str">
        <f t="shared" si="69"/>
        <v>Madam Wisdom Minimart-WAW Multi Purpose Powder Detergent 180g x 26</v>
      </c>
    </row>
    <row r="1837" spans="4:32">
      <c r="D1837" t="str">
        <v>Eko Supreme Ltd-Good Mama Cleaning Detergent Floral 80g x 50</v>
      </c>
      <c r="AD1837" t="str">
        <v>Madam Wisdom Minimart</v>
      </c>
      <c r="AE1837" t="str">
        <v>So Klin Ultra detergent 160g x 24</v>
      </c>
      <c r="AF1837" t="str">
        <f t="shared" si="69"/>
        <v>Madam Wisdom Minimart-So Klin Ultra detergent 160g x 24</v>
      </c>
    </row>
    <row r="1838" spans="4:32">
      <c r="D1838" t="str">
        <v>Eko Supreme Ltd-Good Mama Cleaning Detergent 170g x 26 Floral</v>
      </c>
      <c r="AD1838" t="str">
        <v>Madam Wisdom Minimart</v>
      </c>
      <c r="AE1838" t="str">
        <v>Good Mama Cleaning Detergent 80g x 50 Lemon</v>
      </c>
      <c r="AF1838" t="str">
        <f t="shared" si="69"/>
        <v>Madam Wisdom Minimart-Good Mama Cleaning Detergent 80g x 50 Lemon</v>
      </c>
    </row>
    <row r="1839" spans="4:32">
      <c r="D1839" t="str">
        <v>Eko Supreme Ltd-Good Mama Cleaning Detergent Floral 850g x 6</v>
      </c>
      <c r="AD1839" t="str">
        <v>Rodam Enterprises</v>
      </c>
      <c r="AE1839" t="str">
        <v>Good Mama Cleaning Detergent 170g x 26 Floral</v>
      </c>
      <c r="AF1839" t="str">
        <f t="shared" si="69"/>
        <v>Rodam Enterprises-Good Mama Cleaning Detergent 170g x 26 Floral</v>
      </c>
    </row>
    <row r="1840" spans="4:32">
      <c r="D1840" t="str">
        <v>Procter and Gamble-Ariel Ankara &amp; Colour 800g x 8</v>
      </c>
      <c r="AD1840" t="str">
        <v>Rodam Enterprises</v>
      </c>
      <c r="AE1840" t="str">
        <v>Good Mama Cleaning Detergent Floral 80g x 50</v>
      </c>
      <c r="AF1840" t="str">
        <f t="shared" si="69"/>
        <v>Rodam Enterprises-Good Mama Cleaning Detergent Floral 80g x 50</v>
      </c>
    </row>
    <row r="1841" spans="4:32">
      <c r="D1841" t="str">
        <v>Procter and Gamble-Ariel Ankara &amp; Colour 800g x 8</v>
      </c>
      <c r="AD1841" t="str">
        <v>David Minimart</v>
      </c>
      <c r="AE1841" t="str">
        <v>Good Mama Cleaning Detergent Floral 80g x 50</v>
      </c>
      <c r="AF1841" t="str">
        <f t="shared" si="69"/>
        <v>David Minimart-Good Mama Cleaning Detergent Floral 80g x 50</v>
      </c>
    </row>
    <row r="1842" spans="4:32">
      <c r="D1842" t="str">
        <v>Eko Supreme Ltd-Good Mama Cleaning Detergent 80g x 50 Lemon</v>
      </c>
      <c r="AD1842" t="str">
        <v>Francisco</v>
      </c>
      <c r="AE1842" t="str">
        <v>Ariel Hs 75g x 36</v>
      </c>
      <c r="AF1842" t="str">
        <f t="shared" si="69"/>
        <v>Francisco-Ariel Hs 75g x 36</v>
      </c>
    </row>
    <row r="1843" spans="4:32">
      <c r="D1843" t="str">
        <v>Eko Supreme Ltd-Good Mama Cleaning Detergent 170g x 26 Floral</v>
      </c>
      <c r="AD1843" t="str">
        <v>Omolara Minimart</v>
      </c>
      <c r="AE1843" t="str">
        <v>Good Mama Cleaning Detergent 170g x 26 Floral</v>
      </c>
      <c r="AF1843" t="str">
        <f t="shared" si="69"/>
        <v>Omolara Minimart-Good Mama Cleaning Detergent 170g x 26 Floral</v>
      </c>
    </row>
    <row r="1844" spans="4:32">
      <c r="D1844" t="str">
        <v>Extreme Manufacturing Nig Ltd-So Easy 900g</v>
      </c>
      <c r="AD1844" t="str">
        <v>Pankrose Minimart</v>
      </c>
      <c r="AE1844" t="str">
        <v>So Easy 80g x 51</v>
      </c>
      <c r="AF1844" t="str">
        <f t="shared" si="69"/>
        <v>Pankrose Minimart-So Easy 80g x 51</v>
      </c>
    </row>
    <row r="1845" spans="4:32">
      <c r="D1845" t="str">
        <v>PZ Cussons Nigeria Plc-Canoe Extra Care Laundry Bar Pure 230Gx24 (Brown)</v>
      </c>
      <c r="AD1845" t="str">
        <v>Pankrose Minimart</v>
      </c>
      <c r="AE1845" t="str">
        <v>So Easy 170g x 26</v>
      </c>
      <c r="AF1845" t="str">
        <f t="shared" si="69"/>
        <v>Pankrose Minimart-So Easy 170g x 26</v>
      </c>
    </row>
    <row r="1846" spans="4:32">
      <c r="D1846" t="str">
        <v>Limited-Supreme Tasty Chicken Instant Noodles 70g</v>
      </c>
      <c r="AD1846" t="str">
        <v>Sweet  Gift  Shop</v>
      </c>
      <c r="AE1846" t="str">
        <v>Canoe 130g x 48 Extra care (White)</v>
      </c>
      <c r="AF1846" t="str">
        <f t="shared" si="69"/>
        <v>Sweet  Gift  Shop-Canoe 130g x 48 Extra care (White)</v>
      </c>
    </row>
    <row r="1847" spans="4:32">
      <c r="D1847" t="str">
        <v>Henkel Expand Global-WAW Multi Purpose Powder Detergent 90g x 48</v>
      </c>
      <c r="AD1847" t="str">
        <v>Sweet  Gift  Shop</v>
      </c>
      <c r="AE1847" t="str">
        <v>Canoe Extra Care Laundry Bar Pure 230Gx24 (Brown)</v>
      </c>
      <c r="AF1847" t="str">
        <f t="shared" si="69"/>
        <v>Sweet  Gift  Shop-Canoe Extra Care Laundry Bar Pure 230Gx24 (Brown)</v>
      </c>
    </row>
    <row r="1848" spans="4:32">
      <c r="D1848" t="str">
        <v>Henkel Expand Global-WAW Multi Purpose Powder Detergent 180g x 26</v>
      </c>
      <c r="AD1848" t="str">
        <v>Twins Minimart</v>
      </c>
      <c r="AE1848" t="str">
        <v>Canoe Extra Care Laundry Bar Pure 230Gx24 (Brown)</v>
      </c>
      <c r="AF1848" t="str">
        <f t="shared" si="69"/>
        <v>Twins Minimart-Canoe Extra Care Laundry Bar Pure 230Gx24 (Brown)</v>
      </c>
    </row>
    <row r="1849" spans="4:32">
      <c r="D1849" t="str">
        <v>Eko Supreme Ltd-So Klin Ultra detergent 160g x 24</v>
      </c>
      <c r="AD1849" t="str">
        <v>Twins Minimart</v>
      </c>
      <c r="AE1849" t="str">
        <v>Canoe 130g x 48 Extra care (White)</v>
      </c>
      <c r="AF1849" t="str">
        <f t="shared" si="69"/>
        <v>Twins Minimart-Canoe 130g x 48 Extra care (White)</v>
      </c>
    </row>
    <row r="1850" spans="4:32">
      <c r="D1850" t="str">
        <v>Eko Supreme Ltd-Good Mama Cleaning Detergent 80g x 50 Lemon</v>
      </c>
      <c r="AD1850" t="str">
        <v>Uche Best Minimart</v>
      </c>
      <c r="AE1850" t="str">
        <v>WAW Multi Purpose Powder Detergent 180g x 26</v>
      </c>
      <c r="AF1850" t="str">
        <f t="shared" si="69"/>
        <v>Uche Best Minimart-WAW Multi Purpose Powder Detergent 180g x 26</v>
      </c>
    </row>
    <row r="1851" spans="4:32">
      <c r="D1851" t="str">
        <v>Eko Supreme Ltd-Good Mama Cleaning Detergent 170g x 26 Floral</v>
      </c>
      <c r="AD1851" t="str">
        <v>Uche Best Minimart</v>
      </c>
      <c r="AE1851" t="str">
        <v>Nittol Antibacterial Powder Detergent 90g x 48</v>
      </c>
      <c r="AF1851" t="str">
        <f t="shared" si="69"/>
        <v>Uche Best Minimart-Nittol Antibacterial Powder Detergent 90g x 48</v>
      </c>
    </row>
    <row r="1852" spans="4:32">
      <c r="D1852" t="str">
        <v>Eko Supreme Ltd-Good Mama Cleaning Detergent Floral 80g x 50</v>
      </c>
      <c r="AD1852" t="str">
        <v>Uche Best Minimart</v>
      </c>
      <c r="AE1852" t="str">
        <v>Nittol Antibacterial Powder Detergent 180g x 26</v>
      </c>
      <c r="AF1852" t="str">
        <f t="shared" si="69"/>
        <v>Uche Best Minimart-Nittol Antibacterial Powder Detergent 180g x 26</v>
      </c>
    </row>
    <row r="1853" spans="4:32">
      <c r="D1853" t="str">
        <v>Eko Supreme Ltd-Good Mama Cleaning Detergent Floral 80g x 50</v>
      </c>
      <c r="AD1853" t="str">
        <v>Uche Best Minimart</v>
      </c>
      <c r="AE1853" t="str">
        <v>Two free rolls of WAW 170g Color</v>
      </c>
      <c r="AF1853" t="str">
        <f t="shared" si="69"/>
        <v>Uche Best Minimart-Two free rolls of WAW 170g Color</v>
      </c>
    </row>
    <row r="1854" spans="4:32">
      <c r="D1854" t="str">
        <v>Procter and Gamble-Ariel Hs 75g x 36</v>
      </c>
      <c r="AD1854" t="str">
        <v>Bukted Minimarts</v>
      </c>
      <c r="AE1854" t="str">
        <v>Canoe 130g x 48 Extra care (White)</v>
      </c>
      <c r="AF1854" t="str">
        <f t="shared" si="69"/>
        <v>Bukted Minimarts-Canoe 130g x 48 Extra care (White)</v>
      </c>
    </row>
    <row r="1855" spans="4:32">
      <c r="D1855" t="str">
        <v>Eko Supreme Ltd-Good Mama Cleaning Detergent 170g x 26 Floral</v>
      </c>
      <c r="AD1855" t="str">
        <v>KC Minimart</v>
      </c>
      <c r="AE1855" t="str">
        <v>Good Mama Cleaning Detergent 170g x 26 Floral</v>
      </c>
      <c r="AF1855" t="str">
        <f t="shared" si="69"/>
        <v>KC Minimart-Good Mama Cleaning Detergent 170g x 26 Floral</v>
      </c>
    </row>
    <row r="1856" spans="4:32">
      <c r="D1856" t="str">
        <v>Extreme Manufacturing Nig Ltd-So Easy 80g x 51</v>
      </c>
      <c r="AD1856" t="str">
        <v>KC Minimart</v>
      </c>
      <c r="AE1856" t="str">
        <v>Nittol Antibacterial Powder Detergent 90g x 48</v>
      </c>
      <c r="AF1856" t="str">
        <f t="shared" si="69"/>
        <v>KC Minimart-Nittol Antibacterial Powder Detergent 90g x 48</v>
      </c>
    </row>
    <row r="1857" spans="4:32">
      <c r="D1857" t="str">
        <v>Extreme Manufacturing Nig Ltd-So Easy 170g x 26</v>
      </c>
      <c r="AD1857" t="str">
        <v>KC Minimart</v>
      </c>
      <c r="AE1857" t="str">
        <v>WAW Multi Purpose Powder Detergent 90g x 48</v>
      </c>
      <c r="AF1857" t="str">
        <f t="shared" si="69"/>
        <v>KC Minimart-WAW Multi Purpose Powder Detergent 90g x 48</v>
      </c>
    </row>
    <row r="1858" spans="4:32">
      <c r="D1858" t="str">
        <v>PZ Cussons Nigeria Plc-Canoe 130g x 48 Extra care (White)</v>
      </c>
      <c r="AD1858" t="str">
        <v>KC Minimart</v>
      </c>
      <c r="AE1858" t="str">
        <v>WAW Colour 170g X 28</v>
      </c>
      <c r="AF1858" t="str">
        <f t="shared" si="69"/>
        <v>KC Minimart-WAW Colour 170g X 28</v>
      </c>
    </row>
    <row r="1859" spans="4:32">
      <c r="D1859" t="str">
        <v>PZ Cussons Nigeria Plc-Canoe Extra Care Laundry Bar Pure 230Gx24 (Brown)</v>
      </c>
      <c r="AD1859" t="str">
        <v>Mama  Ema Minimarts</v>
      </c>
      <c r="AE1859" t="str">
        <v>Good Mama Cleaning Detergent 170g x 26 Floral</v>
      </c>
      <c r="AF1859" t="str">
        <f t="shared" si="69"/>
        <v>Mama  Ema Minimarts-Good Mama Cleaning Detergent 170g x 26 Floral</v>
      </c>
    </row>
    <row r="1860" spans="4:32">
      <c r="D1860" t="str">
        <v>PZ Cussons Nigeria Plc-Canoe Extra Care Laundry Bar Pure 230Gx24 (Brown)</v>
      </c>
      <c r="AD1860" t="str">
        <v>C Way</v>
      </c>
      <c r="AE1860" t="str">
        <v>Good Mama Cleaning Detergent Floral 850g x 6</v>
      </c>
      <c r="AF1860" t="str">
        <f t="shared" si="69"/>
        <v>C Way-Good Mama Cleaning Detergent Floral 850g x 6</v>
      </c>
    </row>
    <row r="1861" spans="4:32">
      <c r="D1861" t="str">
        <v>PZ Cussons Nigeria Plc-Canoe 130g x 48 Extra care (White)</v>
      </c>
      <c r="AD1861" t="str">
        <v>Madam Oladare Minimart</v>
      </c>
      <c r="AE1861" t="str">
        <v>Canoe Extra Care Laundry Bar Pure 230Gx24 (Brown)</v>
      </c>
      <c r="AF1861" t="str">
        <f t="shared" si="69"/>
        <v>Madam Oladare Minimart-Canoe Extra Care Laundry Bar Pure 230Gx24 (Brown)</v>
      </c>
    </row>
    <row r="1862" spans="4:32">
      <c r="D1862" t="str">
        <v>Henkel Expand Global-WAW Multi Purpose Powder Detergent 180g x 26</v>
      </c>
      <c r="AD1862" t="str">
        <v>Madam Oladare Minimart</v>
      </c>
      <c r="AE1862" t="str">
        <v>Canoe 130g x 48 Extra care (White)</v>
      </c>
      <c r="AF1862" t="str">
        <f t="shared" si="69"/>
        <v>Madam Oladare Minimart-Canoe 130g x 48 Extra care (White)</v>
      </c>
    </row>
    <row r="1863" spans="4:32">
      <c r="D1863" t="str">
        <v>Henkel Expand Global-Nittol Antibacterial Powder Detergent 90g x 48</v>
      </c>
      <c r="AD1863" t="str">
        <v>Morfas Minimart</v>
      </c>
      <c r="AE1863" t="str">
        <v>Canoe 130g x 48 Extra care (White)</v>
      </c>
      <c r="AF1863" t="str">
        <f t="shared" ref="AF1863:AF1926" si="70">AD1863 &amp; "-" &amp; AE1863</f>
        <v>Morfas Minimart-Canoe 130g x 48 Extra care (White)</v>
      </c>
    </row>
    <row r="1864" spans="4:32">
      <c r="D1864" t="str">
        <v>Henkel Expand Global-Nittol Antibacterial Powder Detergent 180g x 26</v>
      </c>
      <c r="AD1864" t="str">
        <v>Suncomm Minimarts</v>
      </c>
      <c r="AE1864" t="str">
        <v>Good Mama Cleaning Detergent Floral 80g x 50</v>
      </c>
      <c r="AF1864" t="str">
        <f t="shared" si="70"/>
        <v>Suncomm Minimarts-Good Mama Cleaning Detergent Floral 80g x 50</v>
      </c>
    </row>
    <row r="1865" spans="4:32">
      <c r="D1865" t="str">
        <v>Henkel Expand Global-Two free rolls of WAW 170g Color</v>
      </c>
      <c r="AD1865" t="str">
        <v>Suncomm Minimarts</v>
      </c>
      <c r="AE1865" t="str">
        <v>Good Mama Cleaning Detergent Floral 850g x 6</v>
      </c>
      <c r="AF1865" t="str">
        <f t="shared" si="70"/>
        <v>Suncomm Minimarts-Good Mama Cleaning Detergent Floral 850g x 6</v>
      </c>
    </row>
    <row r="1866" spans="4:32">
      <c r="D1866" t="str">
        <v>PZ Cussons Nigeria Plc-Canoe 130g x 48 Extra care (White)</v>
      </c>
      <c r="AD1866" t="str">
        <v>Suncomm Minimarts</v>
      </c>
      <c r="AE1866" t="str">
        <v>So Klin Multi x 140g x 48</v>
      </c>
      <c r="AF1866" t="str">
        <f t="shared" si="70"/>
        <v>Suncomm Minimarts-So Klin Multi x 140g x 48</v>
      </c>
    </row>
    <row r="1867" spans="4:32">
      <c r="D1867" t="str">
        <v>Eko Supreme Ltd-Good Mama Cleaning Detergent 170g x 26 Floral</v>
      </c>
      <c r="AD1867" t="str">
        <v>Suncomm Minimarts</v>
      </c>
      <c r="AE1867" t="str">
        <v>So Easy 80g x 51</v>
      </c>
      <c r="AF1867" t="str">
        <f t="shared" si="70"/>
        <v>Suncomm Minimarts-So Easy 80g x 51</v>
      </c>
    </row>
    <row r="1868" spans="4:32">
      <c r="D1868" t="str">
        <v>Henkel Expand Global-Nittol Antibacterial Powder Detergent 90g x 48</v>
      </c>
      <c r="AD1868" t="str">
        <v>fabulous foods</v>
      </c>
      <c r="AE1868" t="str">
        <v>Good Mama Cleaning Detergent Floral 80g x 50</v>
      </c>
      <c r="AF1868" t="str">
        <f t="shared" si="70"/>
        <v>fabulous foods-Good Mama Cleaning Detergent Floral 80g x 50</v>
      </c>
    </row>
    <row r="1869" spans="4:32">
      <c r="D1869" t="str">
        <v>Henkel Expand Global-WAW Multi Purpose Powder Detergent 90g x 48</v>
      </c>
      <c r="AD1869" t="str">
        <v>Oludayo Minimarts</v>
      </c>
      <c r="AE1869" t="str">
        <v>So Easy 80g x 51</v>
      </c>
      <c r="AF1869" t="str">
        <f t="shared" si="70"/>
        <v>Oludayo Minimarts-So Easy 80g x 51</v>
      </c>
    </row>
    <row r="1870" spans="4:32">
      <c r="D1870" t="str">
        <v>Henkel Expand Global-WAW Colour 170g X 28</v>
      </c>
      <c r="AD1870" t="str">
        <v>Oludayo Minimarts</v>
      </c>
      <c r="AE1870" t="str">
        <v>Good Mama Cleaning Detergent 80g x 50 Lemon</v>
      </c>
      <c r="AF1870" t="str">
        <f t="shared" si="70"/>
        <v>Oludayo Minimarts-Good Mama Cleaning Detergent 80g x 50 Lemon</v>
      </c>
    </row>
    <row r="1871" spans="4:32">
      <c r="D1871" t="str">
        <v>Eko Supreme Ltd-Good Mama Cleaning Detergent 170g x 26 Floral</v>
      </c>
      <c r="AD1871" t="str">
        <v>Winning Minimart</v>
      </c>
      <c r="AE1871" t="str">
        <v>WAW Multi Purpose Powder Detergent 90g x 48</v>
      </c>
      <c r="AF1871" t="str">
        <f t="shared" si="70"/>
        <v>Winning Minimart-WAW Multi Purpose Powder Detergent 90g x 48</v>
      </c>
    </row>
    <row r="1872" spans="4:32">
      <c r="D1872" t="str">
        <v>Eko Supreme Ltd-Good Mama Cleaning Detergent Floral 850g x 6</v>
      </c>
      <c r="AD1872" t="str">
        <v>Winning Minimart</v>
      </c>
      <c r="AE1872" t="str">
        <v>Nittol Antibacterial Powder Detergent 90g x 48</v>
      </c>
      <c r="AF1872" t="str">
        <f t="shared" si="70"/>
        <v>Winning Minimart-Nittol Antibacterial Powder Detergent 90g x 48</v>
      </c>
    </row>
    <row r="1873" spans="4:32">
      <c r="D1873" t="str">
        <v>PZ Cussons Nigeria Plc-Canoe Extra Care Laundry Bar Pure 230Gx24 (Brown)</v>
      </c>
      <c r="AD1873" t="str">
        <v>Ezzybest Minimarts</v>
      </c>
      <c r="AE1873" t="str">
        <v>WAW Multi Purpose Powder Detergent 180g x 26</v>
      </c>
      <c r="AF1873" t="str">
        <f t="shared" si="70"/>
        <v>Ezzybest Minimarts-WAW Multi Purpose Powder Detergent 180g x 26</v>
      </c>
    </row>
    <row r="1874" spans="4:32">
      <c r="D1874" t="str">
        <v>PZ Cussons Nigeria Plc-Canoe 130g x 48 Extra care (White)</v>
      </c>
      <c r="AD1874" t="str">
        <v>Ezzybest Minimarts</v>
      </c>
      <c r="AE1874" t="str">
        <v>Nittol Antibacterial Powder Detergent 180g x 26</v>
      </c>
      <c r="AF1874" t="str">
        <f t="shared" si="70"/>
        <v>Ezzybest Minimarts-Nittol Antibacterial Powder Detergent 180g x 26</v>
      </c>
    </row>
    <row r="1875" spans="4:32">
      <c r="D1875" t="str">
        <v>PZ Cussons Nigeria Plc-Canoe 130g x 48 Extra care (White)</v>
      </c>
      <c r="AD1875" t="str">
        <v>Morfas Minimart</v>
      </c>
      <c r="AE1875" t="str">
        <v>Good Mama Cleaning Detergent 170g x 26 Floral</v>
      </c>
      <c r="AF1875" t="str">
        <f t="shared" si="70"/>
        <v>Morfas Minimart-Good Mama Cleaning Detergent 170g x 26 Floral</v>
      </c>
    </row>
    <row r="1876" spans="4:32">
      <c r="D1876" t="str">
        <v>Eko Supreme Ltd-Good Mama Cleaning Detergent Floral 80g x 50</v>
      </c>
      <c r="AD1876" t="str">
        <v>Gods Minimart</v>
      </c>
      <c r="AE1876" t="str">
        <v>Good Mama Cleaning Detergent 80g x 50 Lemon</v>
      </c>
      <c r="AF1876" t="str">
        <f t="shared" si="70"/>
        <v>Gods Minimart-Good Mama Cleaning Detergent 80g x 50 Lemon</v>
      </c>
    </row>
    <row r="1877" spans="4:32">
      <c r="D1877" t="str">
        <v>Eko Supreme Ltd-Good Mama Cleaning Detergent Floral 850g x 6</v>
      </c>
      <c r="AD1877" t="str">
        <v>Gods Minimart</v>
      </c>
      <c r="AE1877" t="str">
        <v>Good Mama Cleaning Detergent Floral 80g x 50</v>
      </c>
      <c r="AF1877" t="str">
        <f t="shared" si="70"/>
        <v>Gods Minimart-Good Mama Cleaning Detergent Floral 80g x 50</v>
      </c>
    </row>
    <row r="1878" spans="4:32">
      <c r="D1878" t="str">
        <v>Eko Supreme Ltd-So Klin Multi x 140g x 48</v>
      </c>
      <c r="AD1878" t="str">
        <v>Gods Minimart</v>
      </c>
      <c r="AE1878" t="str">
        <v>Good Mama Cleaning Detergent 170g x 26 Floral</v>
      </c>
      <c r="AF1878" t="str">
        <f t="shared" si="70"/>
        <v>Gods Minimart-Good Mama Cleaning Detergent 170g x 26 Floral</v>
      </c>
    </row>
    <row r="1879" spans="4:32">
      <c r="D1879" t="str">
        <v>Extreme Manufacturing Nig Ltd-So Easy 80g x 51</v>
      </c>
      <c r="AD1879" t="str">
        <v>Judek Minimarts</v>
      </c>
      <c r="AE1879" t="str">
        <v>Good Mama Cleaning Detergent 170g x 26 Floral</v>
      </c>
      <c r="AF1879" t="str">
        <f t="shared" si="70"/>
        <v>Judek Minimarts-Good Mama Cleaning Detergent 170g x 26 Floral</v>
      </c>
    </row>
    <row r="1880" spans="4:32">
      <c r="D1880" t="str">
        <v>Eko Supreme Ltd-Good Mama Cleaning Detergent Floral 80g x 50</v>
      </c>
      <c r="AD1880" t="str">
        <v>Judek Minimarts</v>
      </c>
      <c r="AE1880" t="str">
        <v>Good Mama Cleaning Detergent 80g x 50 Lemon</v>
      </c>
      <c r="AF1880" t="str">
        <f t="shared" si="70"/>
        <v>Judek Minimarts-Good Mama Cleaning Detergent 80g x 50 Lemon</v>
      </c>
    </row>
    <row r="1881" spans="4:32">
      <c r="D1881" t="str">
        <v>Extreme Manufacturing Nig Ltd-So Easy 80g x 51</v>
      </c>
      <c r="AD1881" t="str">
        <v>Judek Minimarts</v>
      </c>
      <c r="AE1881" t="str">
        <v>So Klin Multi x 140g x 48</v>
      </c>
      <c r="AF1881" t="str">
        <f t="shared" si="70"/>
        <v>Judek Minimarts-So Klin Multi x 140g x 48</v>
      </c>
    </row>
    <row r="1882" spans="4:32">
      <c r="D1882" t="str">
        <v>Eko Supreme Ltd-Good Mama Cleaning Detergent 80g x 50 Lemon</v>
      </c>
      <c r="AD1882" t="str">
        <v>Judek Minimarts</v>
      </c>
      <c r="AE1882" t="str">
        <v>So Klin Ultra detergent 160g x 24</v>
      </c>
      <c r="AF1882" t="str">
        <f t="shared" si="70"/>
        <v>Judek Minimarts-So Klin Ultra detergent 160g x 24</v>
      </c>
    </row>
    <row r="1883" spans="4:32">
      <c r="D1883" t="str">
        <v>Henkel Expand Global-WAW Multi Purpose Powder Detergent 90g x 48</v>
      </c>
      <c r="AD1883" t="str">
        <v>Brasq</v>
      </c>
      <c r="AE1883" t="str">
        <v>Good Mama Cleaning Detergent Floral 850g x 6</v>
      </c>
      <c r="AF1883" t="str">
        <f t="shared" si="70"/>
        <v>Brasq-Good Mama Cleaning Detergent Floral 850g x 6</v>
      </c>
    </row>
    <row r="1884" spans="4:32">
      <c r="D1884" t="str">
        <v>Henkel Expand Global-Nittol Antibacterial Powder Detergent 90g x 48</v>
      </c>
      <c r="AD1884" t="str">
        <v>Golden Era Minimart</v>
      </c>
      <c r="AE1884" t="str">
        <v>Good Mama Cleaning Detergent Floral 80g x 50</v>
      </c>
      <c r="AF1884" t="str">
        <f t="shared" si="70"/>
        <v>Golden Era Minimart-Good Mama Cleaning Detergent Floral 80g x 50</v>
      </c>
    </row>
    <row r="1885" spans="4:32">
      <c r="D1885" t="str">
        <v>Henkel Expand Global-WAW Multi Purpose Powder Detergent 180g x 26</v>
      </c>
      <c r="AD1885" t="str">
        <v>Golden Era Minimart</v>
      </c>
      <c r="AE1885" t="str">
        <v>Good Mama Cleaning Detergent 170g x 26 Floral</v>
      </c>
      <c r="AF1885" t="str">
        <f t="shared" si="70"/>
        <v>Golden Era Minimart-Good Mama Cleaning Detergent 170g x 26 Floral</v>
      </c>
    </row>
    <row r="1886" spans="4:32">
      <c r="D1886" t="str">
        <v>Henkel Expand Global-Nittol Antibacterial Powder Detergent 180g x 26</v>
      </c>
      <c r="AD1886" t="str">
        <v>Madam Basit Minimart</v>
      </c>
      <c r="AE1886" t="str">
        <v>Nittol Antibacterial Powder Detergent 90g x 48</v>
      </c>
      <c r="AF1886" t="str">
        <f t="shared" si="70"/>
        <v>Madam Basit Minimart-Nittol Antibacterial Powder Detergent 90g x 48</v>
      </c>
    </row>
    <row r="1887" spans="4:32">
      <c r="D1887" t="str">
        <v>Eko Supreme Ltd-Good Mama Cleaning Detergent 170g x 26 Floral</v>
      </c>
      <c r="AD1887" t="str">
        <v>Madam Basit Minimart</v>
      </c>
      <c r="AE1887" t="str">
        <v>WAW Multi Purpose Powder Detergent 90g x 48</v>
      </c>
      <c r="AF1887" t="str">
        <f t="shared" si="70"/>
        <v>Madam Basit Minimart-WAW Multi Purpose Powder Detergent 90g x 48</v>
      </c>
    </row>
    <row r="1888" spans="4:32">
      <c r="D1888" t="str">
        <v>Eko Supreme Ltd-Good Mama Cleaning Detergent 80g x 50 Lemon</v>
      </c>
      <c r="AD1888" t="str">
        <v>Rodam Enterprises</v>
      </c>
      <c r="AE1888" t="str">
        <v>Good Mama Cleaning Detergent 170g x 26 Floral</v>
      </c>
      <c r="AF1888" t="str">
        <f t="shared" si="70"/>
        <v>Rodam Enterprises-Good Mama Cleaning Detergent 170g x 26 Floral</v>
      </c>
    </row>
    <row r="1889" spans="4:32">
      <c r="D1889" t="str">
        <v>Eko Supreme Ltd-Good Mama Cleaning Detergent Floral 80g x 50</v>
      </c>
      <c r="AD1889" t="str">
        <v>Rodam Enterprises</v>
      </c>
      <c r="AE1889" t="str">
        <v>Good Mama Cleaning Detergent Floral 80g x 50</v>
      </c>
      <c r="AF1889" t="str">
        <f t="shared" si="70"/>
        <v>Rodam Enterprises-Good Mama Cleaning Detergent Floral 80g x 50</v>
      </c>
    </row>
    <row r="1890" spans="4:32">
      <c r="D1890" t="str">
        <v>Eko Supreme Ltd-Good Mama Cleaning Detergent 170g x 26 Floral</v>
      </c>
      <c r="AD1890" t="str">
        <v>Miracle God Minimart</v>
      </c>
      <c r="AE1890" t="str">
        <v>WAW Colour 170g X 28</v>
      </c>
      <c r="AF1890" t="str">
        <f t="shared" si="70"/>
        <v>Miracle God Minimart-WAW Colour 170g X 28</v>
      </c>
    </row>
    <row r="1891" spans="4:32">
      <c r="D1891" t="str">
        <v>Eko Supreme Ltd-Good Mama Cleaning Detergent 170g x 26 Floral</v>
      </c>
      <c r="AD1891" t="str">
        <v>Miracle God Minimart</v>
      </c>
      <c r="AE1891" t="str">
        <v>WAW Multi Purpose Powder Detergent 90g x 48</v>
      </c>
      <c r="AF1891" t="str">
        <f t="shared" si="70"/>
        <v>Miracle God Minimart-WAW Multi Purpose Powder Detergent 90g x 48</v>
      </c>
    </row>
    <row r="1892" spans="4:32">
      <c r="D1892" t="str">
        <v>Eko Supreme Ltd-Good Mama Cleaning Detergent 80g x 50 Lemon</v>
      </c>
      <c r="AD1892" t="str">
        <v>Twins Minimart</v>
      </c>
      <c r="AE1892" t="str">
        <v>Canoe Extra Care Laundry Bar Pure 230Gx24 (Brown)</v>
      </c>
      <c r="AF1892" t="str">
        <f t="shared" si="70"/>
        <v>Twins Minimart-Canoe Extra Care Laundry Bar Pure 230Gx24 (Brown)</v>
      </c>
    </row>
    <row r="1893" spans="4:32">
      <c r="D1893" t="str">
        <v>Eko Supreme Ltd-So Klin Multi x 140g x 48</v>
      </c>
      <c r="AD1893" t="str">
        <v>Twins Minimart</v>
      </c>
      <c r="AE1893" t="str">
        <v>Canoe 130g x 48 Extra care (White)</v>
      </c>
      <c r="AF1893" t="str">
        <f t="shared" si="70"/>
        <v>Twins Minimart-Canoe 130g x 48 Extra care (White)</v>
      </c>
    </row>
    <row r="1894" spans="4:32">
      <c r="D1894" t="str">
        <v>Eko Supreme Ltd-So Klin Ultra detergent 160g x 24</v>
      </c>
      <c r="AD1894" t="str">
        <v>K.c Minimart</v>
      </c>
      <c r="AE1894" t="str">
        <v>Canoe 130g x 48 Extra care (White)</v>
      </c>
      <c r="AF1894" t="str">
        <f t="shared" si="70"/>
        <v>K.c Minimart-Canoe 130g x 48 Extra care (White)</v>
      </c>
    </row>
    <row r="1895" spans="4:32">
      <c r="D1895" t="str">
        <v>Eko Supreme Ltd-Good Mama Cleaning Detergent Floral 850g x 6</v>
      </c>
      <c r="AD1895" t="str">
        <v>Josu Minimart</v>
      </c>
      <c r="AE1895" t="str">
        <v>WAW Multi Purpose Powder Detergent 90g x 48</v>
      </c>
      <c r="AF1895" t="str">
        <f t="shared" si="70"/>
        <v>Josu Minimart-WAW Multi Purpose Powder Detergent 90g x 48</v>
      </c>
    </row>
    <row r="1896" spans="4:32">
      <c r="D1896" t="str">
        <v>Eko Supreme Ltd-Good Mama Cleaning Detergent Floral 80g x 50</v>
      </c>
      <c r="AD1896" t="str">
        <v>Morfas Minimart</v>
      </c>
      <c r="AE1896" t="str">
        <v>Canoe 130g x 48 Extra care (White)</v>
      </c>
      <c r="AF1896" t="str">
        <f t="shared" si="70"/>
        <v>Morfas Minimart-Canoe 130g x 48 Extra care (White)</v>
      </c>
    </row>
    <row r="1897" spans="4:32">
      <c r="D1897" t="str">
        <v>Eko Supreme Ltd-Good Mama Cleaning Detergent 170g x 26 Floral</v>
      </c>
      <c r="AD1897" t="str">
        <v>Madam Adunni Minimart</v>
      </c>
      <c r="AE1897" t="str">
        <v>WAW Multi Purpose Powder Detergent 90g x 48</v>
      </c>
      <c r="AF1897" t="str">
        <f t="shared" si="70"/>
        <v>Madam Adunni Minimart-WAW Multi Purpose Powder Detergent 90g x 48</v>
      </c>
    </row>
    <row r="1898" spans="4:32">
      <c r="D1898" t="str">
        <v>Henkel Expand Global-Nittol Antibacterial Powder Detergent 90g x 48</v>
      </c>
      <c r="AD1898" t="str">
        <v>summy Super Store</v>
      </c>
      <c r="AE1898" t="str">
        <v>Canoe 130g x 48 Extra care (White)</v>
      </c>
      <c r="AF1898" t="str">
        <f t="shared" si="70"/>
        <v>summy Super Store-Canoe 130g x 48 Extra care (White)</v>
      </c>
    </row>
    <row r="1899" spans="4:32">
      <c r="D1899" t="str">
        <v>Henkel Expand Global-WAW Multi Purpose Powder Detergent 90g x 48</v>
      </c>
      <c r="AD1899" t="str">
        <v>summy Super Store</v>
      </c>
      <c r="AE1899" t="str">
        <v>Good Mama Cleaning Detergent 80g x 50 Lemon</v>
      </c>
      <c r="AF1899" t="str">
        <f t="shared" si="70"/>
        <v>summy Super Store-Good Mama Cleaning Detergent 80g x 50 Lemon</v>
      </c>
    </row>
    <row r="1900" spans="4:32">
      <c r="D1900" t="str">
        <v>Eko Supreme Ltd-Good Mama Cleaning Detergent 170g x 26 Floral</v>
      </c>
      <c r="AD1900" t="str">
        <v>summy Super Store</v>
      </c>
      <c r="AE1900" t="str">
        <v>So Easy 80g x 51</v>
      </c>
      <c r="AF1900" t="str">
        <f t="shared" si="70"/>
        <v>summy Super Store-So Easy 80g x 51</v>
      </c>
    </row>
    <row r="1901" spans="4:32">
      <c r="D1901" t="str">
        <v>Eko Supreme Ltd-Good Mama Cleaning Detergent Floral 80g x 50</v>
      </c>
      <c r="AD1901" t="str">
        <v>summy Super Store</v>
      </c>
      <c r="AE1901" t="str">
        <v>Supreme Tasty Chicken Instant Noodles 70g</v>
      </c>
      <c r="AF1901" t="str">
        <f t="shared" si="70"/>
        <v>summy Super Store-Supreme Tasty Chicken Instant Noodles 70g</v>
      </c>
    </row>
    <row r="1902" spans="4:32">
      <c r="D1902" t="str">
        <v>Henkel Expand Global-WAW Colour 170g X 28</v>
      </c>
      <c r="AD1902" t="str">
        <v>summy Super Store</v>
      </c>
      <c r="AE1902" t="str">
        <v>WAW Multi Purpose Powder Detergent 90g x 48</v>
      </c>
      <c r="AF1902" t="str">
        <f t="shared" si="70"/>
        <v>summy Super Store-WAW Multi Purpose Powder Detergent 90g x 48</v>
      </c>
    </row>
    <row r="1903" spans="4:32">
      <c r="D1903" t="str">
        <v>Henkel Expand Global-WAW Multi Purpose Powder Detergent 90g x 48</v>
      </c>
      <c r="AD1903" t="str">
        <v>Grandy Minimarts</v>
      </c>
      <c r="AE1903" t="str">
        <v>Canoe 130g x 48 Extra care (White)</v>
      </c>
      <c r="AF1903" t="str">
        <f t="shared" si="70"/>
        <v>Grandy Minimarts-Canoe 130g x 48 Extra care (White)</v>
      </c>
    </row>
    <row r="1904" spans="4:32">
      <c r="D1904" t="str">
        <v>PZ Cussons Nigeria Plc-Canoe Extra Care Laundry Bar Pure 230Gx24 (Brown)</v>
      </c>
      <c r="AD1904" t="str">
        <v>Grandy Minimarts</v>
      </c>
      <c r="AE1904" t="str">
        <v>Canoe Extra Care Laundry Bar Pure 230Gx24 (Brown)</v>
      </c>
      <c r="AF1904" t="str">
        <f t="shared" si="70"/>
        <v>Grandy Minimarts-Canoe Extra Care Laundry Bar Pure 230Gx24 (Brown)</v>
      </c>
    </row>
    <row r="1905" spans="4:32">
      <c r="D1905" t="str">
        <v>PZ Cussons Nigeria Plc-Canoe 130g x 48 Extra care (White)</v>
      </c>
      <c r="AD1905" t="str">
        <v>Promise Me Peace Minimart</v>
      </c>
      <c r="AE1905" t="str">
        <v>Good Mama Cleaning Detergent Floral 850g x 6</v>
      </c>
      <c r="AF1905" t="str">
        <f t="shared" si="70"/>
        <v>Promise Me Peace Minimart-Good Mama Cleaning Detergent Floral 850g x 6</v>
      </c>
    </row>
    <row r="1906" spans="4:32">
      <c r="D1906" t="str">
        <v>PZ Cussons Nigeria Plc-Canoe 130g x 48 Extra care (White)</v>
      </c>
      <c r="AD1906" t="str">
        <v>Grandy Minimarts</v>
      </c>
      <c r="AE1906" t="str">
        <v>So Easy 80g x 51</v>
      </c>
      <c r="AF1906" t="str">
        <f t="shared" si="70"/>
        <v>Grandy Minimarts-So Easy 80g x 51</v>
      </c>
    </row>
    <row r="1907" spans="4:32">
      <c r="D1907" t="str">
        <v>Henkel Expand Global-WAW Multi Purpose Powder Detergent 90g x 48</v>
      </c>
      <c r="AD1907" t="str">
        <v>Grandy Minimarts</v>
      </c>
      <c r="AE1907" t="str">
        <v>So Easy 170g x 26</v>
      </c>
      <c r="AF1907" t="str">
        <f t="shared" si="70"/>
        <v>Grandy Minimarts-So Easy 170g x 26</v>
      </c>
    </row>
    <row r="1908" spans="4:32">
      <c r="D1908" t="str">
        <v>PZ Cussons Nigeria Plc-Canoe 130g x 48 Extra care (White)</v>
      </c>
      <c r="AD1908" t="str">
        <v>O. Isaiah Minimart</v>
      </c>
      <c r="AE1908" t="str">
        <v>Canoe Extra Care Laundry Bar Pure 230Gx24 (Brown)</v>
      </c>
      <c r="AF1908" t="str">
        <f t="shared" si="70"/>
        <v>O. Isaiah Minimart-Canoe Extra Care Laundry Bar Pure 230Gx24 (Brown)</v>
      </c>
    </row>
    <row r="1909" spans="4:32">
      <c r="D1909" t="str">
        <v>Henkel Expand Global-WAW Multi Purpose Powder Detergent 90g x 48</v>
      </c>
      <c r="AD1909" t="str">
        <v>O. Isaiah Minimart</v>
      </c>
      <c r="AE1909" t="str">
        <v>Canoe 130g x 48 Extra care (White)</v>
      </c>
      <c r="AF1909" t="str">
        <f t="shared" si="70"/>
        <v>O. Isaiah Minimart-Canoe 130g x 48 Extra care (White)</v>
      </c>
    </row>
    <row r="1910" spans="4:32">
      <c r="D1910" t="str">
        <v>PZ Cussons Nigeria Plc-Canoe 130g x 48 Extra care (White)</v>
      </c>
      <c r="AD1910" t="str">
        <v>O. Isaiah Minimart</v>
      </c>
      <c r="AE1910" t="str">
        <v>WAW Multi Purpose Powder Detergent 180g x 26</v>
      </c>
      <c r="AF1910" t="str">
        <f t="shared" si="70"/>
        <v>O. Isaiah Minimart-WAW Multi Purpose Powder Detergent 180g x 26</v>
      </c>
    </row>
    <row r="1911" spans="4:32">
      <c r="D1911" t="str">
        <v>Eko Supreme Ltd-Good Mama Cleaning Detergent 80g x 50 Lemon</v>
      </c>
      <c r="AD1911" t="str">
        <v>O. Isaiah Minimart</v>
      </c>
      <c r="AE1911" t="str">
        <v>WAW Multi Purpose Powder Detergent 90g x 48</v>
      </c>
      <c r="AF1911" t="str">
        <f t="shared" si="70"/>
        <v>O. Isaiah Minimart-WAW Multi Purpose Powder Detergent 90g x 48</v>
      </c>
    </row>
    <row r="1912" spans="4:32">
      <c r="D1912" t="str">
        <v>Extreme Manufacturing Nig Ltd-So Easy 80g x 51</v>
      </c>
      <c r="AD1912" t="str">
        <v>O. Isaiah Minimart</v>
      </c>
      <c r="AE1912" t="str">
        <v>Nittol Antibacterial Powder Detergent 90g x 48</v>
      </c>
      <c r="AF1912" t="str">
        <f t="shared" si="70"/>
        <v>O. Isaiah Minimart-Nittol Antibacterial Powder Detergent 90g x 48</v>
      </c>
    </row>
    <row r="1913" spans="4:32">
      <c r="D1913" t="str">
        <v>Limited-Supreme Tasty Chicken Instant Noodles 70g</v>
      </c>
      <c r="AD1913" t="str">
        <v>O. Isaiah Minimart</v>
      </c>
      <c r="AE1913" t="str">
        <v>Nittol Antibacterial Powder Detergent 180g x 26</v>
      </c>
      <c r="AF1913" t="str">
        <f t="shared" si="70"/>
        <v>O. Isaiah Minimart-Nittol Antibacterial Powder Detergent 180g x 26</v>
      </c>
    </row>
    <row r="1914" spans="4:32">
      <c r="D1914" t="str">
        <v>Henkel Expand Global-WAW Multi Purpose Powder Detergent 90g x 48</v>
      </c>
      <c r="AD1914" t="str">
        <v>Udapaul Nig</v>
      </c>
      <c r="AE1914" t="str">
        <v>Good Mama Cleaning Detergent Floral 850g x 6</v>
      </c>
      <c r="AF1914" t="str">
        <f t="shared" si="70"/>
        <v>Udapaul Nig-Good Mama Cleaning Detergent Floral 850g x 6</v>
      </c>
    </row>
    <row r="1915" spans="4:32">
      <c r="D1915" t="str">
        <v>PZ Cussons Nigeria Plc-Canoe 130g x 48 Extra care (White)</v>
      </c>
      <c r="AD1915" t="str">
        <v>Abass Minimart</v>
      </c>
      <c r="AE1915" t="str">
        <v>Canoe 130g x 48 Extra care (White)</v>
      </c>
      <c r="AF1915" t="str">
        <f t="shared" si="70"/>
        <v>Abass Minimart-Canoe 130g x 48 Extra care (White)</v>
      </c>
    </row>
    <row r="1916" spans="4:32">
      <c r="D1916" t="str">
        <v>PZ Cussons Nigeria Plc-Canoe Extra Care Laundry Bar Pure 230Gx24 (Brown)</v>
      </c>
      <c r="AD1916" t="str">
        <v>Abass Minimart</v>
      </c>
      <c r="AE1916" t="str">
        <v>WAW Multi Purpose Powder Detergent 90g x 48</v>
      </c>
      <c r="AF1916" t="str">
        <f t="shared" si="70"/>
        <v>Abass Minimart-WAW Multi Purpose Powder Detergent 90g x 48</v>
      </c>
    </row>
    <row r="1917" spans="4:32">
      <c r="D1917" t="str">
        <v>Eko Supreme Ltd-Good Mama Cleaning Detergent Floral 850g x 6</v>
      </c>
      <c r="AD1917" t="str">
        <v>smine me Minimart</v>
      </c>
      <c r="AE1917" t="str">
        <v>Canoe Extra Care Laundry Bar Pure 230Gx24 (Brown)</v>
      </c>
      <c r="AF1917" t="str">
        <f t="shared" si="70"/>
        <v>smine me Minimart-Canoe Extra Care Laundry Bar Pure 230Gx24 (Brown)</v>
      </c>
    </row>
    <row r="1918" spans="4:32">
      <c r="D1918" t="str">
        <v>Extreme Manufacturing Nig Ltd-So Easy 80g x 51</v>
      </c>
      <c r="AD1918" t="str">
        <v>Brasq</v>
      </c>
      <c r="AE1918" t="str">
        <v>Ariel Ankara &amp; Colour 150g x 24</v>
      </c>
      <c r="AF1918" t="str">
        <f t="shared" si="70"/>
        <v>Brasq-Ariel Ankara &amp; Colour 150g x 24</v>
      </c>
    </row>
    <row r="1919" spans="4:32">
      <c r="D1919" t="str">
        <v>Extreme Manufacturing Nig Ltd-So Easy 170g x 26</v>
      </c>
      <c r="AD1919" t="str">
        <v>Brasq</v>
      </c>
      <c r="AE1919" t="str">
        <v>Good Mama Cleaning Detergent 170g x 26 Floral</v>
      </c>
      <c r="AF1919" t="str">
        <f t="shared" si="70"/>
        <v>Brasq-Good Mama Cleaning Detergent 170g x 26 Floral</v>
      </c>
    </row>
    <row r="1920" spans="4:32">
      <c r="D1920" t="str">
        <v>PZ Cussons Nigeria Plc-Canoe Extra Care Laundry Bar Pure 230Gx24 (Brown)</v>
      </c>
      <c r="AD1920" t="str">
        <v>Brasq</v>
      </c>
      <c r="AE1920" t="str">
        <v>Good Mama Cleaning Detergent Floral 80g x 50</v>
      </c>
      <c r="AF1920" t="str">
        <f t="shared" si="70"/>
        <v>Brasq-Good Mama Cleaning Detergent Floral 80g x 50</v>
      </c>
    </row>
    <row r="1921" spans="4:32">
      <c r="D1921" t="str">
        <v>PZ Cussons Nigeria Plc-Canoe 130g x 48 Extra care (White)</v>
      </c>
      <c r="AD1921" t="str">
        <v>AJ Minimart</v>
      </c>
      <c r="AE1921" t="str">
        <v>Canoe 130g x 48 Extra care (White)</v>
      </c>
      <c r="AF1921" t="str">
        <f t="shared" si="70"/>
        <v>AJ Minimart-Canoe 130g x 48 Extra care (White)</v>
      </c>
    </row>
    <row r="1922" spans="4:32">
      <c r="D1922" t="str">
        <v>Henkel Expand Global-WAW Multi Purpose Powder Detergent 180g x 26</v>
      </c>
      <c r="AD1922" t="str">
        <v>AJ Minimart</v>
      </c>
      <c r="AE1922" t="str">
        <v>So Easy 80g x 51</v>
      </c>
      <c r="AF1922" t="str">
        <f t="shared" si="70"/>
        <v>AJ Minimart-So Easy 80g x 51</v>
      </c>
    </row>
    <row r="1923" spans="4:32">
      <c r="D1923" t="str">
        <v>Henkel Expand Global-WAW Multi Purpose Powder Detergent 90g x 48</v>
      </c>
      <c r="AD1923" t="str">
        <v>Brasq</v>
      </c>
      <c r="AE1923" t="str">
        <v>Nittol Antibacterial Powder Detergent 180g x 26</v>
      </c>
      <c r="AF1923" t="str">
        <f t="shared" si="70"/>
        <v>Brasq-Nittol Antibacterial Powder Detergent 180g x 26</v>
      </c>
    </row>
    <row r="1924" spans="4:32">
      <c r="D1924" t="str">
        <v>Henkel Expand Global-Nittol Antibacterial Powder Detergent 90g x 48</v>
      </c>
      <c r="AD1924" t="str">
        <v>Brasq</v>
      </c>
      <c r="AE1924" t="str">
        <v>WAW Multi Purpose Powder Detergent 90g x 48</v>
      </c>
      <c r="AF1924" t="str">
        <f t="shared" si="70"/>
        <v>Brasq-WAW Multi Purpose Powder Detergent 90g x 48</v>
      </c>
    </row>
    <row r="1925" spans="4:32">
      <c r="D1925" t="str">
        <v>Henkel Expand Global-Nittol Antibacterial Powder Detergent 180g x 26</v>
      </c>
      <c r="AD1925" t="str">
        <v>Brasq</v>
      </c>
      <c r="AE1925" t="str">
        <v>Canoe 130g x 48 Extra care (White)</v>
      </c>
      <c r="AF1925" t="str">
        <f t="shared" si="70"/>
        <v>Brasq-Canoe 130g x 48 Extra care (White)</v>
      </c>
    </row>
    <row r="1926" spans="4:32">
      <c r="D1926" t="str">
        <v>Eko Supreme Ltd-Good Mama Cleaning Detergent Floral 850g x 6</v>
      </c>
      <c r="AD1926" t="str">
        <v>oloruntosin Minimart</v>
      </c>
      <c r="AE1926" t="str">
        <v>So Easy 170g x 26</v>
      </c>
      <c r="AF1926" t="str">
        <f t="shared" si="70"/>
        <v>oloruntosin Minimart-So Easy 170g x 26</v>
      </c>
    </row>
    <row r="1927" spans="4:32">
      <c r="D1927" t="str">
        <v>PZ Cussons Nigeria Plc-Canoe 130g x 48 Extra care (White)</v>
      </c>
      <c r="AD1927" t="str">
        <v>oloruntosin Minimart</v>
      </c>
      <c r="AE1927" t="str">
        <v>Canoe 130g x 48 Extra care (White)</v>
      </c>
      <c r="AF1927" t="str">
        <f t="shared" ref="AF1927:AF1990" si="71">AD1927 &amp; "-" &amp; AE1927</f>
        <v>oloruntosin Minimart-Canoe 130g x 48 Extra care (White)</v>
      </c>
    </row>
    <row r="1928" spans="4:32">
      <c r="D1928" t="str">
        <v>Henkel Expand Global-WAW Multi Purpose Powder Detergent 90g x 48</v>
      </c>
      <c r="AD1928" t="str">
        <v>oloruntosin Minimart</v>
      </c>
      <c r="AE1928" t="str">
        <v>Good Mama Cleaning Detergent Floral 80g x 50</v>
      </c>
      <c r="AF1928" t="str">
        <f t="shared" si="71"/>
        <v>oloruntosin Minimart-Good Mama Cleaning Detergent Floral 80g x 50</v>
      </c>
    </row>
    <row r="1929" spans="4:32">
      <c r="D1929" t="str">
        <v>PZ Cussons Nigeria Plc-Canoe Extra Care Laundry Bar Pure 230Gx24 (Brown)</v>
      </c>
      <c r="AD1929" t="str">
        <v>Abdul rahamon Minimart</v>
      </c>
      <c r="AE1929" t="str">
        <v>WAW Multi Purpose Powder Detergent 180g x 26</v>
      </c>
      <c r="AF1929" t="str">
        <f t="shared" si="71"/>
        <v>Abdul rahamon Minimart-WAW Multi Purpose Powder Detergent 180g x 26</v>
      </c>
    </row>
    <row r="1930" spans="4:32">
      <c r="D1930" t="str">
        <v>Procter and Gamble-Ariel Ankara &amp; Colour 150g x 24</v>
      </c>
      <c r="AD1930" t="str">
        <v>Abdul rahamon Minimart</v>
      </c>
      <c r="AE1930" t="str">
        <v>WAW Multi Purpose Powder Detergent 90g x 48</v>
      </c>
      <c r="AF1930" t="str">
        <f t="shared" si="71"/>
        <v>Abdul rahamon Minimart-WAW Multi Purpose Powder Detergent 90g x 48</v>
      </c>
    </row>
    <row r="1931" spans="4:32">
      <c r="D1931" t="str">
        <v>Eko Supreme Ltd-Good Mama Cleaning Detergent 170g x 26 Floral</v>
      </c>
      <c r="AD1931" t="str">
        <v>Abdul rahamon Minimart</v>
      </c>
      <c r="AE1931" t="str">
        <v>Nittol Antibacterial Powder Detergent 90g x 48</v>
      </c>
      <c r="AF1931" t="str">
        <f t="shared" si="71"/>
        <v>Abdul rahamon Minimart-Nittol Antibacterial Powder Detergent 90g x 48</v>
      </c>
    </row>
    <row r="1932" spans="4:32">
      <c r="D1932" t="str">
        <v>Eko Supreme Ltd-Good Mama Cleaning Detergent Floral 80g x 50</v>
      </c>
      <c r="AD1932" t="str">
        <v>Abdul rahamon Minimart</v>
      </c>
      <c r="AE1932" t="str">
        <v>Nittol Antibacterial Powder Detergent 800g x 7</v>
      </c>
      <c r="AF1932" t="str">
        <f t="shared" si="71"/>
        <v>Abdul rahamon Minimart-Nittol Antibacterial Powder Detergent 800g x 7</v>
      </c>
    </row>
    <row r="1933" spans="4:32">
      <c r="D1933" t="str">
        <v>PZ Cussons Nigeria Plc-Canoe 130g x 48 Extra care (White)</v>
      </c>
      <c r="AD1933" t="str">
        <v>Abdul rahamon Minimart</v>
      </c>
      <c r="AE1933" t="str">
        <v>Nittol Antibacterial Powder Detergent 180g x 26</v>
      </c>
      <c r="AF1933" t="str">
        <f t="shared" si="71"/>
        <v>Abdul rahamon Minimart-Nittol Antibacterial Powder Detergent 180g x 26</v>
      </c>
    </row>
    <row r="1934" spans="4:32">
      <c r="D1934" t="str">
        <v>Extreme Manufacturing Nig Ltd-So Easy 80g x 51</v>
      </c>
      <c r="AD1934" t="str">
        <v>Abdul rahamon Minimart</v>
      </c>
      <c r="AE1934" t="str">
        <v>Canoe 130g x 48 Extra care (White)</v>
      </c>
      <c r="AF1934" t="str">
        <f t="shared" si="71"/>
        <v>Abdul rahamon Minimart-Canoe 130g x 48 Extra care (White)</v>
      </c>
    </row>
    <row r="1935" spans="4:32">
      <c r="D1935" t="str">
        <v>Henkel Expand Global-Nittol Antibacterial Powder Detergent 180g x 26</v>
      </c>
      <c r="AD1935" t="str">
        <v>Abdul rahamon Minimart</v>
      </c>
      <c r="AE1935" t="str">
        <v>Canoe Extra Care Laundry Bar Pure 230Gx24 (Brown)</v>
      </c>
      <c r="AF1935" t="str">
        <f t="shared" si="71"/>
        <v>Abdul rahamon Minimart-Canoe Extra Care Laundry Bar Pure 230Gx24 (Brown)</v>
      </c>
    </row>
    <row r="1936" spans="4:32">
      <c r="D1936" t="str">
        <v>Henkel Expand Global-WAW Multi Purpose Powder Detergent 90g x 48</v>
      </c>
      <c r="AD1936" t="str">
        <v>ALPHAMART SUPERMARKETKET</v>
      </c>
      <c r="AE1936" t="str">
        <v>WAW Multi Purpose Powder Detergent 90g x 48</v>
      </c>
      <c r="AF1936" t="str">
        <f t="shared" si="71"/>
        <v>ALPHAMART SUPERMARKETKET-WAW Multi Purpose Powder Detergent 90g x 48</v>
      </c>
    </row>
    <row r="1937" spans="4:32">
      <c r="D1937" t="str">
        <v>PZ Cussons Nigeria Plc-Canoe 130g x 48 Extra care (White)</v>
      </c>
      <c r="AD1937" t="str">
        <v>ALPHAMART SUPERMARKETKET</v>
      </c>
      <c r="AE1937" t="str">
        <v>WAW Colour 170g X 28</v>
      </c>
      <c r="AF1937" t="str">
        <f t="shared" si="71"/>
        <v>ALPHAMART SUPERMARKETKET-WAW Colour 170g X 28</v>
      </c>
    </row>
    <row r="1938" spans="4:32">
      <c r="D1938" t="str">
        <v>Extreme Manufacturing Nig Ltd-So Easy 170g x 26</v>
      </c>
      <c r="AD1938" t="str">
        <v>ALPHAMART SUPERMARKETKET</v>
      </c>
      <c r="AE1938" t="str">
        <v>WAW Multi Purpose Powder Detergent 180g x 26</v>
      </c>
      <c r="AF1938" t="str">
        <f t="shared" si="71"/>
        <v>ALPHAMART SUPERMARKETKET-WAW Multi Purpose Powder Detergent 180g x 26</v>
      </c>
    </row>
    <row r="1939" spans="4:32">
      <c r="D1939" t="str">
        <v>PZ Cussons Nigeria Plc-Canoe 130g x 48 Extra care (White)</v>
      </c>
      <c r="AD1939" t="str">
        <v>Than-all Minimart</v>
      </c>
      <c r="AE1939" t="str">
        <v>Canoe 130g x 48 Extra care (White)</v>
      </c>
      <c r="AF1939" t="str">
        <f t="shared" si="71"/>
        <v>Than-all Minimart-Canoe 130g x 48 Extra care (White)</v>
      </c>
    </row>
    <row r="1940" spans="4:32">
      <c r="D1940" t="str">
        <v>Eko Supreme Ltd-Good Mama Cleaning Detergent Floral 80g x 50</v>
      </c>
      <c r="AD1940" t="str">
        <v>Mustapha Minimart 2</v>
      </c>
      <c r="AE1940" t="str">
        <v>WAW Multi Purpose Powder Detergent 90g x 48</v>
      </c>
      <c r="AF1940" t="str">
        <f t="shared" si="71"/>
        <v>Mustapha Minimart 2-WAW Multi Purpose Powder Detergent 90g x 48</v>
      </c>
    </row>
    <row r="1941" spans="4:32">
      <c r="D1941" t="str">
        <v>Henkel Expand Global-WAW Multi Purpose Powder Detergent 180g x 26</v>
      </c>
      <c r="AD1941" t="str">
        <v>Josu Minimart</v>
      </c>
      <c r="AE1941" t="str">
        <v>Canoe 130g x 48 Extra care (White)</v>
      </c>
      <c r="AF1941" t="str">
        <f t="shared" si="71"/>
        <v>Josu Minimart-Canoe 130g x 48 Extra care (White)</v>
      </c>
    </row>
    <row r="1942" spans="4:32">
      <c r="D1942" t="str">
        <v>Henkel Expand Global-WAW Multi Purpose Powder Detergent 90g x 48</v>
      </c>
      <c r="AD1942" t="str">
        <v>Sariki Minimart</v>
      </c>
      <c r="AE1942" t="str">
        <v>Good Mama Cleaning Detergent Floral 80g x 50</v>
      </c>
      <c r="AF1942" t="str">
        <f t="shared" si="71"/>
        <v>Sariki Minimart-Good Mama Cleaning Detergent Floral 80g x 50</v>
      </c>
    </row>
    <row r="1943" spans="4:32">
      <c r="D1943" t="str">
        <v>Henkel Expand Global-Nittol Antibacterial Powder Detergent 90g x 48</v>
      </c>
      <c r="AD1943" t="str">
        <v>Sariki Minimart</v>
      </c>
      <c r="AE1943" t="str">
        <v>WAW Multi Purpose Powder Detergent 90g x 48</v>
      </c>
      <c r="AF1943" t="str">
        <f t="shared" si="71"/>
        <v>Sariki Minimart-WAW Multi Purpose Powder Detergent 90g x 48</v>
      </c>
    </row>
    <row r="1944" spans="4:32">
      <c r="D1944" t="str">
        <v>Henkel Expand Global-Nittol Antibacterial Powder Detergent 800g x 7</v>
      </c>
      <c r="AD1944" t="str">
        <v>Ty Minimart</v>
      </c>
      <c r="AE1944" t="str">
        <v>Good Mama Cleaning Detergent Floral 80g x 50</v>
      </c>
      <c r="AF1944" t="str">
        <f t="shared" si="71"/>
        <v>Ty Minimart-Good Mama Cleaning Detergent Floral 80g x 50</v>
      </c>
    </row>
    <row r="1945" spans="4:32">
      <c r="D1945" t="str">
        <v>Henkel Expand Global-Nittol Antibacterial Powder Detergent 180g x 26</v>
      </c>
      <c r="AD1945" t="str">
        <v>Ty Minimart</v>
      </c>
      <c r="AE1945" t="str">
        <v>Canoe 130g x 48 Extra care (White)</v>
      </c>
      <c r="AF1945" t="str">
        <f t="shared" si="71"/>
        <v>Ty Minimart-Canoe 130g x 48 Extra care (White)</v>
      </c>
    </row>
    <row r="1946" spans="4:32">
      <c r="D1946" t="str">
        <v>PZ Cussons Nigeria Plc-Canoe 130g x 48 Extra care (White)</v>
      </c>
      <c r="AD1946" t="str">
        <v>olafaz Minimart</v>
      </c>
      <c r="AE1946" t="str">
        <v>Good Mama Cleaning Detergent Floral 80g x 50</v>
      </c>
      <c r="AF1946" t="str">
        <f t="shared" si="71"/>
        <v>olafaz Minimart-Good Mama Cleaning Detergent Floral 80g x 50</v>
      </c>
    </row>
    <row r="1947" spans="4:32">
      <c r="D1947" t="str">
        <v>PZ Cussons Nigeria Plc-Canoe Extra Care Laundry Bar Pure 230Gx24 (Brown)</v>
      </c>
      <c r="AD1947" t="str">
        <v>Majemu Oluwa Minimarts</v>
      </c>
      <c r="AE1947" t="str">
        <v>So Easy 80g x 51</v>
      </c>
      <c r="AF1947" t="str">
        <f t="shared" si="71"/>
        <v>Majemu Oluwa Minimarts-So Easy 80g x 51</v>
      </c>
    </row>
    <row r="1948" spans="4:32">
      <c r="D1948" t="str">
        <v>Henkel Expand Global-WAW Multi Purpose Powder Detergent 90g x 48</v>
      </c>
      <c r="AD1948" t="str">
        <v>Majemu Oluwa Minimarts</v>
      </c>
      <c r="AE1948" t="str">
        <v>So Easy 170g x 26</v>
      </c>
      <c r="AF1948" t="str">
        <f t="shared" si="71"/>
        <v>Majemu Oluwa Minimarts-So Easy 170g x 26</v>
      </c>
    </row>
    <row r="1949" spans="4:32">
      <c r="D1949" t="str">
        <v>Henkel Expand Global-WAW Colour 170g X 28</v>
      </c>
      <c r="AD1949" t="str">
        <v>Majemu Oluwa Minimarts</v>
      </c>
      <c r="AE1949" t="str">
        <v>So Easy 900g</v>
      </c>
      <c r="AF1949" t="str">
        <f t="shared" si="71"/>
        <v>Majemu Oluwa Minimarts-So Easy 900g</v>
      </c>
    </row>
    <row r="1950" spans="4:32">
      <c r="D1950" t="str">
        <v>Henkel Expand Global-WAW Multi Purpose Powder Detergent 180g x 26</v>
      </c>
      <c r="AD1950" t="str">
        <v>Majemu Oluwa Minimarts</v>
      </c>
      <c r="AE1950" t="str">
        <v>Canoe 130g x 48 Extra care (White)</v>
      </c>
      <c r="AF1950" t="str">
        <f t="shared" si="71"/>
        <v>Majemu Oluwa Minimarts-Canoe 130g x 48 Extra care (White)</v>
      </c>
    </row>
    <row r="1951" spans="4:32">
      <c r="D1951" t="str">
        <v>PZ Cussons Nigeria Plc-Canoe 130g x 48 Extra care (White)</v>
      </c>
      <c r="AD1951" t="str">
        <v>Majemu Oluwa Minimarts</v>
      </c>
      <c r="AE1951" t="str">
        <v>Canoe Extra Care Laundry Bar Pure 230Gx24 (Brown)</v>
      </c>
      <c r="AF1951" t="str">
        <f t="shared" si="71"/>
        <v>Majemu Oluwa Minimarts-Canoe Extra Care Laundry Bar Pure 230Gx24 (Brown)</v>
      </c>
    </row>
    <row r="1952" spans="4:32">
      <c r="D1952" t="str">
        <v>Henkel Expand Global-WAW Multi Purpose Powder Detergent 90g x 48</v>
      </c>
      <c r="AD1952" t="str">
        <v>Majemu Oluwa Minimarts</v>
      </c>
      <c r="AE1952" t="str">
        <v>Radiant Detergent Powder 800g x 6</v>
      </c>
      <c r="AF1952" t="str">
        <f t="shared" si="71"/>
        <v>Majemu Oluwa Minimarts-Radiant Detergent Powder 800g x 6</v>
      </c>
    </row>
    <row r="1953" spans="4:32">
      <c r="D1953" t="str">
        <v>PZ Cussons Nigeria Plc-Canoe 130g x 48 Extra care (White)</v>
      </c>
      <c r="AD1953" t="str">
        <v>Guideright SuperMinimart</v>
      </c>
      <c r="AE1953" t="str">
        <v>So Klin Detergent 500g x 12</v>
      </c>
      <c r="AF1953" t="str">
        <f t="shared" si="71"/>
        <v>Guideright SuperMinimart-So Klin Detergent 500g x 12</v>
      </c>
    </row>
    <row r="1954" spans="4:32">
      <c r="D1954" t="str">
        <v>Eko Supreme Ltd-Good Mama Cleaning Detergent Floral 80g x 50</v>
      </c>
      <c r="AD1954" t="str">
        <v>Alh. Aliyu Provision Minimart</v>
      </c>
      <c r="AE1954" t="str">
        <v>So Easy 170g x 26</v>
      </c>
      <c r="AF1954" t="str">
        <f t="shared" si="71"/>
        <v>Alh. Aliyu Provision Minimart-So Easy 170g x 26</v>
      </c>
    </row>
    <row r="1955" spans="4:32">
      <c r="D1955" t="str">
        <v>Henkel Expand Global-WAW Multi Purpose Powder Detergent 90g x 48</v>
      </c>
      <c r="AD1955" t="str">
        <v>Alh. Aliyu Provision Minimart</v>
      </c>
      <c r="AE1955" t="str">
        <v>Canoe 130g x 48 Extra care (White)</v>
      </c>
      <c r="AF1955" t="str">
        <f t="shared" si="71"/>
        <v>Alh. Aliyu Provision Minimart-Canoe 130g x 48 Extra care (White)</v>
      </c>
    </row>
    <row r="1956" spans="4:32">
      <c r="D1956" t="str">
        <v>Eko Supreme Ltd-Good Mama Cleaning Detergent Floral 80g x 50</v>
      </c>
      <c r="AD1956" t="str">
        <v>Alh. Aliyu Provision Minimart</v>
      </c>
      <c r="AE1956" t="str">
        <v>Supreme Tasty Chicken Instant Noodles 70g</v>
      </c>
      <c r="AF1956" t="str">
        <f t="shared" si="71"/>
        <v>Alh. Aliyu Provision Minimart-Supreme Tasty Chicken Instant Noodles 70g</v>
      </c>
    </row>
    <row r="1957" spans="4:32">
      <c r="D1957" t="str">
        <v>PZ Cussons Nigeria Plc-Canoe 130g x 48 Extra care (White)</v>
      </c>
      <c r="AD1957" t="str">
        <v>Madam Baki Minimarts</v>
      </c>
      <c r="AE1957" t="str">
        <v>Canoe 130g x 48 Extra care (White)</v>
      </c>
      <c r="AF1957" t="str">
        <f t="shared" si="71"/>
        <v>Madam Baki Minimarts-Canoe 130g x 48 Extra care (White)</v>
      </c>
    </row>
    <row r="1958" spans="4:32">
      <c r="D1958" t="str">
        <v>Eko Supreme Ltd-Good Mama Cleaning Detergent Floral 80g x 50</v>
      </c>
      <c r="AD1958" t="str">
        <v>Madam Baki Minimarts</v>
      </c>
      <c r="AE1958" t="str">
        <v>So Easy 80g x 51</v>
      </c>
      <c r="AF1958" t="str">
        <f t="shared" si="71"/>
        <v>Madam Baki Minimarts-So Easy 80g x 51</v>
      </c>
    </row>
    <row r="1959" spans="4:32">
      <c r="D1959" t="str">
        <v>Extreme Manufacturing Nig Ltd-So Easy 80g x 51</v>
      </c>
      <c r="AD1959" t="str">
        <v>Gods Minimart</v>
      </c>
      <c r="AE1959" t="str">
        <v>Good Mama Cleaning Detergent Floral 80g x 50</v>
      </c>
      <c r="AF1959" t="str">
        <f t="shared" si="71"/>
        <v>Gods Minimart-Good Mama Cleaning Detergent Floral 80g x 50</v>
      </c>
    </row>
    <row r="1960" spans="4:32">
      <c r="D1960" t="str">
        <v>Extreme Manufacturing Nig Ltd-So Easy 170g x 26</v>
      </c>
      <c r="AD1960" t="str">
        <v>Gods Minimart</v>
      </c>
      <c r="AE1960" t="str">
        <v>Canoe 130g x 48 Extra care (White)</v>
      </c>
      <c r="AF1960" t="str">
        <f t="shared" si="71"/>
        <v>Gods Minimart-Canoe 130g x 48 Extra care (White)</v>
      </c>
    </row>
    <row r="1961" spans="4:32">
      <c r="D1961" t="str">
        <v>Extreme Manufacturing Nig Ltd-So Easy 900g</v>
      </c>
      <c r="AD1961" t="str">
        <v>Gods Minimart</v>
      </c>
      <c r="AE1961" t="str">
        <v>Canoe Extra Care Laundry Bar Pure 230Gx24 (Brown)</v>
      </c>
      <c r="AF1961" t="str">
        <f t="shared" si="71"/>
        <v>Gods Minimart-Canoe Extra Care Laundry Bar Pure 230Gx24 (Brown)</v>
      </c>
    </row>
    <row r="1962" spans="4:32">
      <c r="D1962" t="str">
        <v>PZ Cussons Nigeria Plc-Canoe 130g x 48 Extra care (White)</v>
      </c>
      <c r="AD1962" t="str">
        <v>Grandy Minimarts</v>
      </c>
      <c r="AE1962" t="str">
        <v>Supreme Tasty Chicken Instant Noodles 70g</v>
      </c>
      <c r="AF1962" t="str">
        <f t="shared" si="71"/>
        <v>Grandy Minimarts-Supreme Tasty Chicken Instant Noodles 70g</v>
      </c>
    </row>
    <row r="1963" spans="4:32">
      <c r="D1963" t="str">
        <v>PZ Cussons Nigeria Plc-Canoe Extra Care Laundry Bar Pure 230Gx24 (Brown)</v>
      </c>
      <c r="AD1963" t="str">
        <v>Grandy Minimarts</v>
      </c>
      <c r="AE1963" t="str">
        <v>Good Mama Cleaning Detergent Floral 80g x 50</v>
      </c>
      <c r="AF1963" t="str">
        <f t="shared" si="71"/>
        <v>Grandy Minimarts-Good Mama Cleaning Detergent Floral 80g x 50</v>
      </c>
    </row>
    <row r="1964" spans="4:32">
      <c r="D1964" t="str">
        <v>Unilever Nigeria Plc-Radiant Detergent Powder 800g x 6</v>
      </c>
      <c r="AD1964" t="str">
        <v>Chopsytop Minimarts</v>
      </c>
      <c r="AE1964" t="str">
        <v>Canoe 130g x 48 Extra care (White)</v>
      </c>
      <c r="AF1964" t="str">
        <f t="shared" si="71"/>
        <v>Chopsytop Minimarts-Canoe 130g x 48 Extra care (White)</v>
      </c>
    </row>
    <row r="1965" spans="4:32">
      <c r="D1965" t="str">
        <v>Eko Supreme Ltd-So Klin Detergent 500g x 12</v>
      </c>
      <c r="AD1965" t="str">
        <v>Chopsytop Minimarts</v>
      </c>
      <c r="AE1965" t="str">
        <v>Good Mama Cleaning Detergent 80g x 50 Lemon</v>
      </c>
      <c r="AF1965" t="str">
        <f t="shared" si="71"/>
        <v>Chopsytop Minimarts-Good Mama Cleaning Detergent 80g x 50 Lemon</v>
      </c>
    </row>
    <row r="1966" spans="4:32">
      <c r="D1966" t="str">
        <v>Extreme Manufacturing Nig Ltd-So Easy 170g x 26</v>
      </c>
      <c r="AD1966" t="str">
        <v>David Minimart</v>
      </c>
      <c r="AE1966" t="str">
        <v>Good Mama Cleaning Detergent Lemon 170g x 26</v>
      </c>
      <c r="AF1966" t="str">
        <f t="shared" si="71"/>
        <v>David Minimart-Good Mama Cleaning Detergent Lemon 170g x 26</v>
      </c>
    </row>
    <row r="1967" spans="4:32">
      <c r="D1967" t="str">
        <v>PZ Cussons Nigeria Plc-Canoe 130g x 48 Extra care (White)</v>
      </c>
      <c r="AD1967" t="str">
        <v>David Minimart</v>
      </c>
      <c r="AE1967" t="str">
        <v>Good Mama Cleaning Detergent 80g x 50 Lemon</v>
      </c>
      <c r="AF1967" t="str">
        <f t="shared" si="71"/>
        <v>David Minimart-Good Mama Cleaning Detergent 80g x 50 Lemon</v>
      </c>
    </row>
    <row r="1968" spans="4:32">
      <c r="D1968" t="str">
        <v>Limited-Supreme Tasty Chicken Instant Noodles 70g</v>
      </c>
      <c r="AD1968" t="str">
        <v>David Minimart</v>
      </c>
      <c r="AE1968" t="str">
        <v>Good Mama Cleaning Detergent 80g x 50 Lemon</v>
      </c>
      <c r="AF1968" t="str">
        <f t="shared" si="71"/>
        <v>David Minimart-Good Mama Cleaning Detergent 80g x 50 Lemon</v>
      </c>
    </row>
    <row r="1969" spans="4:32">
      <c r="D1969" t="str">
        <v>PZ Cussons Nigeria Plc-Canoe 130g x 48 Extra care (White)</v>
      </c>
      <c r="AD1969" t="str">
        <v>Dedora Minimart</v>
      </c>
      <c r="AE1969" t="str">
        <v>Good Mama Cleaning Detergent Floral 80g x 50</v>
      </c>
      <c r="AF1969" t="str">
        <f t="shared" si="71"/>
        <v>Dedora Minimart-Good Mama Cleaning Detergent Floral 80g x 50</v>
      </c>
    </row>
    <row r="1970" spans="4:32">
      <c r="D1970" t="str">
        <v>Extreme Manufacturing Nig Ltd-So Easy 80g x 51</v>
      </c>
      <c r="AD1970" t="str">
        <v>Dedora Minimart</v>
      </c>
      <c r="AE1970" t="str">
        <v>So Easy 80g x 51</v>
      </c>
      <c r="AF1970" t="str">
        <f t="shared" si="71"/>
        <v>Dedora Minimart-So Easy 80g x 51</v>
      </c>
    </row>
    <row r="1971" spans="4:32">
      <c r="D1971" t="str">
        <v>Eko Supreme Ltd-Good Mama Cleaning Detergent Floral 80g x 50</v>
      </c>
      <c r="AD1971" t="str">
        <v>Ronksey Minimart</v>
      </c>
      <c r="AE1971" t="str">
        <v>So Easy 80g x 51</v>
      </c>
      <c r="AF1971" t="str">
        <f t="shared" si="71"/>
        <v>Ronksey Minimart-So Easy 80g x 51</v>
      </c>
    </row>
    <row r="1972" spans="4:32">
      <c r="D1972" t="str">
        <v>PZ Cussons Nigeria Plc-Canoe 130g x 48 Extra care (White)</v>
      </c>
      <c r="AD1972" t="str">
        <v>Brasq</v>
      </c>
      <c r="AE1972" t="str">
        <v>So Klin Ultra detergent 160g x 24</v>
      </c>
      <c r="AF1972" t="str">
        <f t="shared" si="71"/>
        <v>Brasq-So Klin Ultra detergent 160g x 24</v>
      </c>
    </row>
    <row r="1973" spans="4:32">
      <c r="D1973" t="str">
        <v>PZ Cussons Nigeria Plc-Canoe Extra Care Laundry Bar Pure 230Gx24 (Brown)</v>
      </c>
      <c r="AD1973" t="str">
        <v>Brasq</v>
      </c>
      <c r="AE1973" t="str">
        <v>Canoe 130g x 48 Extra care (White)</v>
      </c>
      <c r="AF1973" t="str">
        <f t="shared" si="71"/>
        <v>Brasq-Canoe 130g x 48 Extra care (White)</v>
      </c>
    </row>
    <row r="1974" spans="4:32">
      <c r="D1974" t="str">
        <v>Limited-Supreme Tasty Chicken Instant Noodles 70g</v>
      </c>
      <c r="AD1974" t="str">
        <v>Jummy Minimart</v>
      </c>
      <c r="AE1974" t="str">
        <v>Canoe 130g x 48 Extra care (White)</v>
      </c>
      <c r="AF1974" t="str">
        <f t="shared" si="71"/>
        <v>Jummy Minimart-Canoe 130g x 48 Extra care (White)</v>
      </c>
    </row>
    <row r="1975" spans="4:32">
      <c r="D1975" t="str">
        <v>Eko Supreme Ltd-Good Mama Cleaning Detergent Floral 80g x 50</v>
      </c>
      <c r="AD1975" t="str">
        <v>Jummy Minimart</v>
      </c>
      <c r="AE1975" t="str">
        <v>Good Mama Cleaning Detergent 80g x 50 Lemon</v>
      </c>
      <c r="AF1975" t="str">
        <f t="shared" si="71"/>
        <v>Jummy Minimart-Good Mama Cleaning Detergent 80g x 50 Lemon</v>
      </c>
    </row>
    <row r="1976" spans="4:32">
      <c r="D1976" t="str">
        <v>PZ Cussons Nigeria Plc-Canoe 130g x 48 Extra care (White)</v>
      </c>
      <c r="AD1976" t="str">
        <v>Jummy Minimart</v>
      </c>
      <c r="AE1976" t="str">
        <v>So Klin Ultra detergent 160g x 24</v>
      </c>
      <c r="AF1976" t="str">
        <f t="shared" si="71"/>
        <v>Jummy Minimart-So Klin Ultra detergent 160g x 24</v>
      </c>
    </row>
    <row r="1977" spans="4:32">
      <c r="D1977" t="str">
        <v>Eko Supreme Ltd-Good Mama Cleaning Detergent 80g x 50 Lemon</v>
      </c>
      <c r="AD1977" t="str">
        <v>Jummy Minimart</v>
      </c>
      <c r="AE1977" t="str">
        <v>So Easy 170g x 26</v>
      </c>
      <c r="AF1977" t="str">
        <f t="shared" si="71"/>
        <v>Jummy Minimart-So Easy 170g x 26</v>
      </c>
    </row>
    <row r="1978" spans="4:32">
      <c r="D1978" t="str">
        <v>Eko Supreme Ltd-Good Mama Cleaning Detergent Lemon 170g x 26</v>
      </c>
      <c r="AD1978" t="str">
        <v>Jummy Minimart</v>
      </c>
      <c r="AE1978" t="str">
        <v>So Easy 80g x 51</v>
      </c>
      <c r="AF1978" t="str">
        <f t="shared" si="71"/>
        <v>Jummy Minimart-So Easy 80g x 51</v>
      </c>
    </row>
    <row r="1979" spans="4:32">
      <c r="D1979" t="str">
        <v>Eko Supreme Ltd-Good Mama Cleaning Detergent 80g x 50 Lemon</v>
      </c>
      <c r="AD1979" t="str">
        <v>Guideright SuperMinimart</v>
      </c>
      <c r="AE1979" t="str">
        <v>So Klin Detergent 500g x 12</v>
      </c>
      <c r="AF1979" t="str">
        <f t="shared" si="71"/>
        <v>Guideright SuperMinimart-So Klin Detergent 500g x 12</v>
      </c>
    </row>
    <row r="1980" spans="4:32">
      <c r="D1980" t="str">
        <v>Eko Supreme Ltd-Good Mama Cleaning Detergent 80g x 50 Lemon</v>
      </c>
      <c r="AD1980" t="str">
        <v>Richie Minimarts</v>
      </c>
      <c r="AE1980" t="str">
        <v>Canoe 130g x 48 Extra care (White)</v>
      </c>
      <c r="AF1980" t="str">
        <f t="shared" si="71"/>
        <v>Richie Minimarts-Canoe 130g x 48 Extra care (White)</v>
      </c>
    </row>
    <row r="1981" spans="4:32">
      <c r="D1981" t="str">
        <v>Eko Supreme Ltd-Good Mama Cleaning Detergent Floral 80g x 50</v>
      </c>
      <c r="AD1981" t="str">
        <v>Richie Minimarts</v>
      </c>
      <c r="AE1981" t="str">
        <v>Good Mama Cleaning Detergent 80g x 50 Lemon</v>
      </c>
      <c r="AF1981" t="str">
        <f t="shared" si="71"/>
        <v>Richie Minimarts-Good Mama Cleaning Detergent 80g x 50 Lemon</v>
      </c>
    </row>
    <row r="1982" spans="4:32">
      <c r="D1982" t="str">
        <v>Extreme Manufacturing Nig Ltd-So Easy 80g x 51</v>
      </c>
      <c r="AD1982" t="str">
        <v>Madam Wisdom Minimart</v>
      </c>
      <c r="AE1982" t="str">
        <v>Ariel Hs 400g x 12</v>
      </c>
      <c r="AF1982" t="str">
        <f t="shared" si="71"/>
        <v>Madam Wisdom Minimart-Ariel Hs 400g x 12</v>
      </c>
    </row>
    <row r="1983" spans="4:32">
      <c r="D1983" t="str">
        <v>Extreme Manufacturing Nig Ltd-So Easy 80g x 51</v>
      </c>
      <c r="AD1983" t="str">
        <v>David Minimart</v>
      </c>
      <c r="AE1983" t="str">
        <v>Good Mama Cleaning Detergent Floral 80g x 50</v>
      </c>
      <c r="AF1983" t="str">
        <f t="shared" si="71"/>
        <v>David Minimart-Good Mama Cleaning Detergent Floral 80g x 50</v>
      </c>
    </row>
    <row r="1984" spans="4:32">
      <c r="D1984" t="str">
        <v>Eko Supreme Ltd-So Klin Ultra detergent 160g x 24</v>
      </c>
      <c r="AD1984" t="str">
        <v>God's mercy Minimart</v>
      </c>
      <c r="AE1984" t="str">
        <v>Ariel Ankara &amp; Colour 150g x 24</v>
      </c>
      <c r="AF1984" t="str">
        <f t="shared" si="71"/>
        <v>God's mercy Minimart-Ariel Ankara &amp; Colour 150g x 24</v>
      </c>
    </row>
    <row r="1985" spans="4:32">
      <c r="D1985" t="str">
        <v>PZ Cussons Nigeria Plc-Canoe 130g x 48 Extra care (White)</v>
      </c>
      <c r="AD1985" t="str">
        <v>God's mercy Minimart</v>
      </c>
      <c r="AE1985" t="str">
        <v>Good Mama Cleaning Detergent 170g x 26 Floral</v>
      </c>
      <c r="AF1985" t="str">
        <f t="shared" si="71"/>
        <v>God's mercy Minimart-Good Mama Cleaning Detergent 170g x 26 Floral</v>
      </c>
    </row>
    <row r="1986" spans="4:32">
      <c r="D1986" t="str">
        <v>PZ Cussons Nigeria Plc-Canoe 130g x 48 Extra care (White)</v>
      </c>
      <c r="AD1986" t="str">
        <v>Morfas Minimart</v>
      </c>
      <c r="AE1986" t="str">
        <v>So Easy 80g x 51</v>
      </c>
      <c r="AF1986" t="str">
        <f t="shared" si="71"/>
        <v>Morfas Minimart-So Easy 80g x 51</v>
      </c>
    </row>
    <row r="1987" spans="4:32">
      <c r="D1987" t="str">
        <v>Eko Supreme Ltd-Good Mama Cleaning Detergent 80g x 50 Lemon</v>
      </c>
      <c r="AD1987" t="str">
        <v>Morfas Minimart</v>
      </c>
      <c r="AE1987" t="str">
        <v>Good Mama Cleaning Detergent Floral 80g x 50</v>
      </c>
      <c r="AF1987" t="str">
        <f t="shared" si="71"/>
        <v>Morfas Minimart-Good Mama Cleaning Detergent Floral 80g x 50</v>
      </c>
    </row>
    <row r="1988" spans="4:32">
      <c r="D1988" t="str">
        <v>Eko Supreme Ltd-So Klin Ultra detergent 160g x 24</v>
      </c>
      <c r="AD1988" t="str">
        <v>Gods Minimart</v>
      </c>
      <c r="AE1988" t="str">
        <v>Good Mama Cleaning Detergent Floral 80g x 50</v>
      </c>
      <c r="AF1988" t="str">
        <f t="shared" si="71"/>
        <v>Gods Minimart-Good Mama Cleaning Detergent Floral 80g x 50</v>
      </c>
    </row>
    <row r="1989" spans="4:32">
      <c r="D1989" t="str">
        <v>Extreme Manufacturing Nig Ltd-So Easy 170g x 26</v>
      </c>
      <c r="AD1989" t="str">
        <v>Sandra Super Store</v>
      </c>
      <c r="AE1989" t="str">
        <v>Good Mama Cleaning Detergent Lemon 170g x 26</v>
      </c>
      <c r="AF1989" t="str">
        <f t="shared" si="71"/>
        <v>Sandra Super Store-Good Mama Cleaning Detergent Lemon 170g x 26</v>
      </c>
    </row>
    <row r="1990" spans="4:32">
      <c r="D1990" t="str">
        <v>Extreme Manufacturing Nig Ltd-So Easy 80g x 51</v>
      </c>
      <c r="AD1990" t="str">
        <v>Sandra Super Store</v>
      </c>
      <c r="AE1990" t="str">
        <v>Good Mama Cleaning Detergent Floral 80g x 50</v>
      </c>
      <c r="AF1990" t="str">
        <f t="shared" si="71"/>
        <v>Sandra Super Store-Good Mama Cleaning Detergent Floral 80g x 50</v>
      </c>
    </row>
    <row r="1991" spans="4:32">
      <c r="D1991" t="str">
        <v>Eko Supreme Ltd-So Klin Detergent 500g x 12</v>
      </c>
      <c r="AD1991" t="str">
        <v>Sandra Super Store</v>
      </c>
      <c r="AE1991" t="str">
        <v>So Klin Multi x 140g x 48</v>
      </c>
      <c r="AF1991" t="str">
        <f t="shared" ref="AF1991:AF2051" si="72">AD1991 &amp; "-" &amp; AE1991</f>
        <v>Sandra Super Store-So Klin Multi x 140g x 48</v>
      </c>
    </row>
    <row r="1992" spans="4:32">
      <c r="D1992" t="str">
        <v>PZ Cussons Nigeria Plc-Canoe 130g x 48 Extra care (White)</v>
      </c>
      <c r="AD1992" t="str">
        <v>Sandra Super Store</v>
      </c>
      <c r="AE1992" t="str">
        <v>So Klin Ultra detergent 160g x 24</v>
      </c>
      <c r="AF1992" t="str">
        <f t="shared" si="72"/>
        <v>Sandra Super Store-So Klin Ultra detergent 160g x 24</v>
      </c>
    </row>
    <row r="1993" spans="4:32">
      <c r="D1993" t="str">
        <v>Eko Supreme Ltd-Good Mama Cleaning Detergent 80g x 50 Lemon</v>
      </c>
      <c r="AD1993" t="str">
        <v>Sandra Super Store</v>
      </c>
      <c r="AE1993" t="str">
        <v>WAW Multi Purpose Powder Detergent 180g x 26</v>
      </c>
      <c r="AF1993" t="str">
        <f t="shared" si="72"/>
        <v>Sandra Super Store-WAW Multi Purpose Powder Detergent 180g x 26</v>
      </c>
    </row>
    <row r="1994" spans="4:32">
      <c r="D1994" t="str">
        <v>Procter and Gamble-Ariel Hs 400g x 12</v>
      </c>
      <c r="AD1994" t="str">
        <v>Sandra Super Store</v>
      </c>
      <c r="AE1994" t="str">
        <v>WAW Multi Purpose Powder Detergent 90g x 48</v>
      </c>
      <c r="AF1994" t="str">
        <f t="shared" si="72"/>
        <v>Sandra Super Store-WAW Multi Purpose Powder Detergent 90g x 48</v>
      </c>
    </row>
    <row r="1995" spans="4:32">
      <c r="D1995" t="str">
        <v>Eko Supreme Ltd-Good Mama Cleaning Detergent Floral 80g x 50</v>
      </c>
      <c r="AD1995" t="str">
        <v>Buba</v>
      </c>
      <c r="AE1995" t="str">
        <v>Good Mama Cleaning Detergent 170g x 26 Floral</v>
      </c>
      <c r="AF1995" t="str">
        <f t="shared" si="72"/>
        <v>Buba-Good Mama Cleaning Detergent 170g x 26 Floral</v>
      </c>
    </row>
    <row r="1996" spans="4:32">
      <c r="D1996" t="str">
        <v>Procter and Gamble-Ariel Ankara &amp; Colour 150g x 24</v>
      </c>
      <c r="AD1996" t="str">
        <v>Buba</v>
      </c>
      <c r="AE1996" t="str">
        <v>Good Mama Cleaning Detergent 80g x 50 Lemon</v>
      </c>
      <c r="AF1996" t="str">
        <f t="shared" si="72"/>
        <v>Buba-Good Mama Cleaning Detergent 80g x 50 Lemon</v>
      </c>
    </row>
    <row r="1997" spans="4:32">
      <c r="D1997" t="str">
        <v>Eko Supreme Ltd-Good Mama Cleaning Detergent 170g x 26 Floral</v>
      </c>
      <c r="AD1997" t="str">
        <v>Buba</v>
      </c>
      <c r="AE1997" t="str">
        <v>good Mama Cleaning Detergent Lemon 850g x 6</v>
      </c>
      <c r="AF1997" t="str">
        <f t="shared" si="72"/>
        <v>Buba-good Mama Cleaning Detergent Lemon 850g x 6</v>
      </c>
    </row>
    <row r="1998" spans="4:32">
      <c r="D1998" t="str">
        <v>Extreme Manufacturing Nig Ltd-So Easy 80g x 51</v>
      </c>
      <c r="AD1998" t="str">
        <v>Buba</v>
      </c>
      <c r="AE1998" t="str">
        <v>So Klin Ultra detergent 160g x 24</v>
      </c>
      <c r="AF1998" t="str">
        <f t="shared" si="72"/>
        <v>Buba-So Klin Ultra detergent 160g x 24</v>
      </c>
    </row>
    <row r="1999" spans="4:32">
      <c r="D1999" t="str">
        <v>Eko Supreme Ltd-Good Mama Cleaning Detergent Floral 80g x 50</v>
      </c>
      <c r="AD1999" t="str">
        <v>Buba</v>
      </c>
      <c r="AE1999" t="str">
        <v>So Easy 170g x 26</v>
      </c>
      <c r="AF1999" t="str">
        <f t="shared" si="72"/>
        <v>Buba-So Easy 170g x 26</v>
      </c>
    </row>
    <row r="2000" spans="4:32">
      <c r="D2000" t="str">
        <v>Eko Supreme Ltd-Good Mama Cleaning Detergent Floral 80g x 50</v>
      </c>
      <c r="AD2000" t="str">
        <v>Buba</v>
      </c>
      <c r="AE2000" t="str">
        <v>So Easy 80g x 51</v>
      </c>
      <c r="AF2000" t="str">
        <f t="shared" si="72"/>
        <v>Buba-So Easy 80g x 51</v>
      </c>
    </row>
    <row r="2001" spans="4:32">
      <c r="D2001" t="str">
        <v>Eko Supreme Ltd-Good Mama Cleaning Detergent Lemon 170g x 26</v>
      </c>
      <c r="AD2001" t="str">
        <v>Madam Oyin</v>
      </c>
      <c r="AE2001" t="str">
        <v>WAW Multi Purpose Powder Detergent 90g x 48</v>
      </c>
      <c r="AF2001" t="str">
        <f t="shared" si="72"/>
        <v>Madam Oyin-WAW Multi Purpose Powder Detergent 90g x 48</v>
      </c>
    </row>
    <row r="2002" spans="4:32">
      <c r="D2002" t="str">
        <v>Eko Supreme Ltd-Good Mama Cleaning Detergent Floral 80g x 50</v>
      </c>
      <c r="AD2002" t="str">
        <v>Madam Oyin</v>
      </c>
      <c r="AE2002" t="str">
        <v>WAW Colour 170g X 28</v>
      </c>
      <c r="AF2002" t="str">
        <f t="shared" si="72"/>
        <v>Madam Oyin-WAW Colour 170g X 28</v>
      </c>
    </row>
    <row r="2003" spans="4:32">
      <c r="D2003" t="str">
        <v>Eko Supreme Ltd-So Klin Multi x 140g x 48</v>
      </c>
      <c r="AD2003" t="str">
        <v>Topraf</v>
      </c>
      <c r="AE2003" t="str">
        <v>Good Mama Cleaning Detergent Lemon 170g x 26</v>
      </c>
      <c r="AF2003" t="str">
        <f t="shared" si="72"/>
        <v>Topraf-Good Mama Cleaning Detergent Lemon 170g x 26</v>
      </c>
    </row>
    <row r="2004" spans="4:32">
      <c r="D2004" t="str">
        <v>Eko Supreme Ltd-So Klin Ultra detergent 160g x 24</v>
      </c>
      <c r="AD2004" t="str">
        <v>Topraf</v>
      </c>
      <c r="AE2004" t="str">
        <v>WAW Colour 170g X 28</v>
      </c>
      <c r="AF2004" t="str">
        <f t="shared" si="72"/>
        <v>Topraf-WAW Colour 170g X 28</v>
      </c>
    </row>
    <row r="2005" spans="4:32">
      <c r="D2005" t="str">
        <v>Henkel Expand Global-WAW Multi Purpose Powder Detergent 180g x 26</v>
      </c>
      <c r="AD2005" t="str">
        <v>Topraf</v>
      </c>
      <c r="AE2005" t="str">
        <v>So Easy 170g x 26</v>
      </c>
      <c r="AF2005" t="str">
        <f t="shared" si="72"/>
        <v>Topraf-So Easy 170g x 26</v>
      </c>
    </row>
    <row r="2006" spans="4:32">
      <c r="D2006" t="str">
        <v>Henkel Expand Global-WAW Multi Purpose Powder Detergent 90g x 48</v>
      </c>
      <c r="AD2006" t="str">
        <v>Happy  Minimart&amp; Provision</v>
      </c>
      <c r="AE2006" t="str">
        <v>Ariel Original Laundry Detergent Powder 800g x 8</v>
      </c>
      <c r="AF2006" t="str">
        <f t="shared" si="72"/>
        <v>Happy  Minimart&amp; Provision-Ariel Original Laundry Detergent Powder 800g x 8</v>
      </c>
    </row>
    <row r="2007" spans="4:32">
      <c r="D2007" t="str">
        <v>Eko Supreme Ltd-Good Mama Cleaning Detergent 170g x 26 Floral</v>
      </c>
      <c r="AD2007" t="str">
        <v>Happy  Minimart&amp; Provision</v>
      </c>
      <c r="AE2007" t="str">
        <v>Ariel Original 170g x 24</v>
      </c>
      <c r="AF2007" t="str">
        <f t="shared" si="72"/>
        <v>Happy  Minimart&amp; Provision-Ariel Original 170g x 24</v>
      </c>
    </row>
    <row r="2008" spans="4:32">
      <c r="D2008" t="str">
        <v>Eko Supreme Ltd-Good Mama Cleaning Detergent 80g x 50 Lemon</v>
      </c>
      <c r="AD2008" t="str">
        <v>Happy  Minimart&amp; Provision</v>
      </c>
      <c r="AE2008" t="str">
        <v>Ariel Hs 2Kg x 4</v>
      </c>
      <c r="AF2008" t="str">
        <f t="shared" si="72"/>
        <v>Happy  Minimart&amp; Provision-Ariel Hs 2Kg x 4</v>
      </c>
    </row>
    <row r="2009" spans="4:32">
      <c r="D2009" t="str">
        <v>Eko Supreme Ltd-good Mama Cleaning Detergent Lemon 850g x 6</v>
      </c>
      <c r="AD2009" t="str">
        <v>CollJenny Minimart</v>
      </c>
      <c r="AE2009" t="str">
        <v>WAW Multi Purpose Powder Detergent 90g x 48</v>
      </c>
      <c r="AF2009" t="str">
        <f t="shared" si="72"/>
        <v>CollJenny Minimart-WAW Multi Purpose Powder Detergent 90g x 48</v>
      </c>
    </row>
    <row r="2010" spans="4:32">
      <c r="D2010" t="str">
        <v>Eko Supreme Ltd-So Klin Ultra detergent 160g x 24</v>
      </c>
      <c r="AD2010" t="str">
        <v>CollJenny Minimart</v>
      </c>
      <c r="AE2010" t="str">
        <v>Nittol Antibacterial Powder Detergent 90g x 48</v>
      </c>
      <c r="AF2010" t="str">
        <f t="shared" si="72"/>
        <v>CollJenny Minimart-Nittol Antibacterial Powder Detergent 90g x 48</v>
      </c>
    </row>
    <row r="2011" spans="4:32">
      <c r="D2011" t="str">
        <v>Extreme Manufacturing Nig Ltd-So Easy 170g x 26</v>
      </c>
      <c r="AD2011" t="str">
        <v>CollJenny Minimart</v>
      </c>
      <c r="AE2011" t="str">
        <v>Nittol Antibacterial Powder Detergent 180g x 26</v>
      </c>
      <c r="AF2011" t="str">
        <f t="shared" si="72"/>
        <v>CollJenny Minimart-Nittol Antibacterial Powder Detergent 180g x 26</v>
      </c>
    </row>
    <row r="2012" spans="4:32">
      <c r="D2012" t="str">
        <v>Extreme Manufacturing Nig Ltd-So Easy 80g x 51</v>
      </c>
      <c r="AD2012" t="str">
        <v>Sandra Super Store</v>
      </c>
      <c r="AE2012" t="str">
        <v>Nittol Antibacterial Powder Detergent 90g x 48</v>
      </c>
      <c r="AF2012" t="str">
        <f t="shared" si="72"/>
        <v>Sandra Super Store-Nittol Antibacterial Powder Detergent 90g x 48</v>
      </c>
    </row>
    <row r="2013" spans="4:32">
      <c r="D2013" t="str">
        <v>Henkel Expand Global-WAW Multi Purpose Powder Detergent 90g x 48</v>
      </c>
      <c r="AD2013" t="str">
        <v>Sandra Super Store</v>
      </c>
      <c r="AE2013" t="str">
        <v>Nittol Antibacterial Powder Detergent 180g x 26</v>
      </c>
      <c r="AF2013" t="str">
        <f t="shared" si="72"/>
        <v>Sandra Super Store-Nittol Antibacterial Powder Detergent 180g x 26</v>
      </c>
    </row>
    <row r="2014" spans="4:32">
      <c r="D2014" t="str">
        <v>Henkel Expand Global-WAW Colour 170g X 28</v>
      </c>
      <c r="AD2014" t="str">
        <v>Sandra Super Store</v>
      </c>
      <c r="AE2014" t="str">
        <v>So Klin Multi x 140g x 48</v>
      </c>
      <c r="AF2014" t="str">
        <f t="shared" si="72"/>
        <v>Sandra Super Store-So Klin Multi x 140g x 48</v>
      </c>
    </row>
    <row r="2015" spans="4:32">
      <c r="D2015" t="str">
        <v>Eko Supreme Ltd-Good Mama Cleaning Detergent Lemon 170g x 26</v>
      </c>
      <c r="AD2015" t="str">
        <v>Sandra Super Store</v>
      </c>
      <c r="AE2015" t="str">
        <v>So Klin Ultra detergent 160g x 24</v>
      </c>
      <c r="AF2015" t="str">
        <f t="shared" si="72"/>
        <v>Sandra Super Store-So Klin Ultra detergent 160g x 24</v>
      </c>
    </row>
    <row r="2016" spans="4:32">
      <c r="D2016" t="str">
        <v>Henkel Expand Global-WAW Colour 170g X 28</v>
      </c>
      <c r="AD2016" t="str">
        <v>Sandra Super Store</v>
      </c>
      <c r="AE2016" t="str">
        <v>So Easy 80g x 51</v>
      </c>
      <c r="AF2016" t="str">
        <f t="shared" si="72"/>
        <v>Sandra Super Store-So Easy 80g x 51</v>
      </c>
    </row>
    <row r="2017" spans="4:32">
      <c r="D2017" t="str">
        <v>Extreme Manufacturing Nig Ltd-So Easy 170g x 26</v>
      </c>
      <c r="AD2017" t="str">
        <v>Sandra Super Store</v>
      </c>
      <c r="AE2017" t="str">
        <v>So Easy 170g x 26</v>
      </c>
      <c r="AF2017" t="str">
        <f t="shared" si="72"/>
        <v>Sandra Super Store-So Easy 170g x 26</v>
      </c>
    </row>
    <row r="2018" spans="4:32">
      <c r="D2018" t="str">
        <v>Procter and Gamble-Ariel Original Laundry Detergent Powder 800g x 8</v>
      </c>
      <c r="AD2018" t="str">
        <v>Sandra Super Store</v>
      </c>
      <c r="AE2018" t="str">
        <v>Canoe Extra Care Laundry Bar Pure 230Gx24 (Brown)</v>
      </c>
      <c r="AF2018" t="str">
        <f t="shared" si="72"/>
        <v>Sandra Super Store-Canoe Extra Care Laundry Bar Pure 230Gx24 (Brown)</v>
      </c>
    </row>
    <row r="2019" spans="4:32">
      <c r="D2019" t="str">
        <v>Procter and Gamble-Ariel Original 170g x 24</v>
      </c>
      <c r="AD2019" t="str">
        <v>Sandra Super Store</v>
      </c>
      <c r="AE2019" t="str">
        <v>Canoe 130g x 48 Extra care (White)</v>
      </c>
      <c r="AF2019" t="str">
        <f t="shared" si="72"/>
        <v>Sandra Super Store-Canoe 130g x 48 Extra care (White)</v>
      </c>
    </row>
    <row r="2020" spans="4:32">
      <c r="D2020" t="str">
        <v>Procter and Gamble-Ariel Hs 2Kg x 4</v>
      </c>
      <c r="AD2020" t="str">
        <v>Sandra Super Store</v>
      </c>
      <c r="AE2020" t="str">
        <v>Supreme Tasty Chicken Instant Noodles 70g</v>
      </c>
      <c r="AF2020" t="str">
        <f t="shared" si="72"/>
        <v>Sandra Super Store-Supreme Tasty Chicken Instant Noodles 70g</v>
      </c>
    </row>
    <row r="2021" spans="4:32">
      <c r="D2021" t="str">
        <v>Henkel Expand Global-WAW Multi Purpose Powder Detergent 90g x 48</v>
      </c>
      <c r="AD2021" t="str">
        <v>Olaboy Minimart</v>
      </c>
      <c r="AE2021" t="str">
        <v>Ariel Ankara &amp; Colour 150g x 24</v>
      </c>
      <c r="AF2021" t="str">
        <f t="shared" si="72"/>
        <v>Olaboy Minimart-Ariel Ankara &amp; Colour 150g x 24</v>
      </c>
    </row>
    <row r="2022" spans="4:32">
      <c r="D2022" t="str">
        <v>Henkel Expand Global-Nittol Antibacterial Powder Detergent 90g x 48</v>
      </c>
      <c r="AD2022" t="str">
        <v>smine me Minimart</v>
      </c>
      <c r="AE2022" t="str">
        <v>Magik 170g x 26</v>
      </c>
      <c r="AF2022" t="str">
        <f t="shared" si="72"/>
        <v>smine me Minimart-Magik 170g x 26</v>
      </c>
    </row>
    <row r="2023" spans="4:32">
      <c r="D2023" t="str">
        <v>Henkel Expand Global-Nittol Antibacterial Powder Detergent 180g x 26</v>
      </c>
      <c r="AD2023" t="str">
        <v>smine me Minimart</v>
      </c>
      <c r="AE2023" t="str">
        <v>Magik 80g x 51</v>
      </c>
      <c r="AF2023" t="str">
        <f t="shared" si="72"/>
        <v>smine me Minimart-Magik 80g x 51</v>
      </c>
    </row>
    <row r="2024" spans="4:32">
      <c r="D2024" t="str">
        <v>Henkel Expand Global-Nittol Antibacterial Powder Detergent 90g x 48</v>
      </c>
      <c r="AD2024" t="str">
        <v>smine me Minimart</v>
      </c>
      <c r="AE2024" t="str">
        <v>So Easy 80g x 51</v>
      </c>
      <c r="AF2024" t="str">
        <f t="shared" si="72"/>
        <v>smine me Minimart-So Easy 80g x 51</v>
      </c>
    </row>
    <row r="2025" spans="4:32">
      <c r="D2025" t="str">
        <v>Henkel Expand Global-Nittol Antibacterial Powder Detergent 180g x 26</v>
      </c>
      <c r="AD2025" t="str">
        <v>Oge Mini Mart</v>
      </c>
      <c r="AE2025" t="str">
        <v>Good Mama Cleaning Detergent Lemon 170g x 26</v>
      </c>
      <c r="AF2025" t="str">
        <f t="shared" si="72"/>
        <v>Oge Mini Mart-Good Mama Cleaning Detergent Lemon 170g x 26</v>
      </c>
    </row>
    <row r="2026" spans="4:32">
      <c r="D2026" t="str">
        <v>Eko Supreme Ltd-So Klin Multi x 140g x 48</v>
      </c>
      <c r="AD2026" t="str">
        <v>Oge Mini Mart</v>
      </c>
      <c r="AE2026" t="str">
        <v>Supreme Tasty Chicken Instant Noodles 70g</v>
      </c>
      <c r="AF2026" t="str">
        <f t="shared" si="72"/>
        <v>Oge Mini Mart-Supreme Tasty Chicken Instant Noodles 70g</v>
      </c>
    </row>
    <row r="2027" spans="4:32">
      <c r="D2027" t="str">
        <v>Eko Supreme Ltd-So Klin Ultra detergent 160g x 24</v>
      </c>
      <c r="AD2027" t="str">
        <v>Grandy Minimarts</v>
      </c>
      <c r="AE2027" t="str">
        <v>Canoe 130g x 48 Extra care (White)</v>
      </c>
      <c r="AF2027" t="str">
        <f t="shared" si="72"/>
        <v>Grandy Minimarts-Canoe 130g x 48 Extra care (White)</v>
      </c>
    </row>
    <row r="2028" spans="4:32">
      <c r="D2028" t="str">
        <v>Extreme Manufacturing Nig Ltd-So Easy 80g x 51</v>
      </c>
      <c r="AD2028" t="str">
        <v>Grandy Minimarts</v>
      </c>
      <c r="AE2028" t="str">
        <v>So Easy 170g x 26</v>
      </c>
      <c r="AF2028" t="str">
        <f t="shared" si="72"/>
        <v>Grandy Minimarts-So Easy 170g x 26</v>
      </c>
    </row>
    <row r="2029" spans="4:32">
      <c r="D2029" t="str">
        <v>Extreme Manufacturing Nig Ltd-So Easy 170g x 26</v>
      </c>
      <c r="AD2029" t="str">
        <v>Madam rahman Minimart</v>
      </c>
      <c r="AE2029" t="str">
        <v>Supreme Tasty Chicken Instant Noodles 70g</v>
      </c>
      <c r="AF2029" t="str">
        <f t="shared" si="72"/>
        <v>Madam rahman Minimart-Supreme Tasty Chicken Instant Noodles 70g</v>
      </c>
    </row>
    <row r="2030" spans="4:32">
      <c r="D2030" t="str">
        <v>PZ Cussons Nigeria Plc-Canoe Extra Care Laundry Bar Pure 230Gx24 (Brown)</v>
      </c>
      <c r="AD2030" t="str">
        <v>Madam rahman Minimart</v>
      </c>
      <c r="AE2030" t="str">
        <v>WAW Multi Purpose Powder Detergent 90g x 48</v>
      </c>
      <c r="AF2030" t="str">
        <f t="shared" si="72"/>
        <v>Madam rahman Minimart-WAW Multi Purpose Powder Detergent 90g x 48</v>
      </c>
    </row>
    <row r="2031" spans="4:32">
      <c r="D2031" t="str">
        <v>PZ Cussons Nigeria Plc-Canoe 130g x 48 Extra care (White)</v>
      </c>
      <c r="AD2031" t="str">
        <v>Madam rahman Minimart</v>
      </c>
      <c r="AE2031" t="str">
        <v>So Easy 170g x 26</v>
      </c>
      <c r="AF2031" t="str">
        <f t="shared" si="72"/>
        <v>Madam rahman Minimart-So Easy 170g x 26</v>
      </c>
    </row>
    <row r="2032" spans="4:32">
      <c r="D2032" t="str">
        <v>Limited-Supreme Tasty Chicken Instant Noodles 70g</v>
      </c>
      <c r="AD2032" t="str">
        <v>bolly Super Store</v>
      </c>
      <c r="AE2032" t="str">
        <v>WAW Colour 170g X 28</v>
      </c>
      <c r="AF2032" t="str">
        <f t="shared" si="72"/>
        <v>bolly Super Store-WAW Colour 170g X 28</v>
      </c>
    </row>
    <row r="2033" spans="4:32">
      <c r="D2033" t="str">
        <v>Procter and Gamble-Ariel Ankara &amp; Colour 150g x 24</v>
      </c>
      <c r="AD2033" t="str">
        <v>bolly Super Store</v>
      </c>
      <c r="AE2033" t="str">
        <v>Nittol Antibacterial Powder Detergent 90g x 48</v>
      </c>
      <c r="AF2033" t="str">
        <f t="shared" si="72"/>
        <v>bolly Super Store-Nittol Antibacterial Powder Detergent 90g x 48</v>
      </c>
    </row>
    <row r="2034" spans="4:32">
      <c r="D2034" t="str">
        <v>Nourdm Global-Magik 170g x 26</v>
      </c>
      <c r="AD2034" t="str">
        <v>bolly Super Store</v>
      </c>
      <c r="AE2034" t="str">
        <v>WAW Multi Purpose Powder Detergent 90g x 48</v>
      </c>
      <c r="AF2034" t="str">
        <f t="shared" si="72"/>
        <v>bolly Super Store-WAW Multi Purpose Powder Detergent 90g x 48</v>
      </c>
    </row>
    <row r="2035" spans="4:32">
      <c r="D2035" t="str">
        <v>Nourdm Global-Magik 80g x 51</v>
      </c>
      <c r="AD2035" t="str">
        <v>bolly Super Store</v>
      </c>
      <c r="AE2035" t="str">
        <v>Good Mama Cleaning Detergent Floral 80g x 50</v>
      </c>
      <c r="AF2035" t="str">
        <f t="shared" si="72"/>
        <v>bolly Super Store-Good Mama Cleaning Detergent Floral 80g x 50</v>
      </c>
    </row>
    <row r="2036" spans="4:32">
      <c r="D2036" t="str">
        <v>Extreme Manufacturing Nig Ltd-So Easy 80g x 51</v>
      </c>
      <c r="AD2036" t="str">
        <v>bolly Super Store</v>
      </c>
      <c r="AE2036" t="str">
        <v>Good Mama Cleaning Detergent 170g x 26 Floral</v>
      </c>
      <c r="AF2036" t="str">
        <f t="shared" si="72"/>
        <v>bolly Super Store-Good Mama Cleaning Detergent 170g x 26 Floral</v>
      </c>
    </row>
    <row r="2037" spans="4:32">
      <c r="D2037" t="str">
        <v>Eko Supreme Ltd-Good Mama Cleaning Detergent Lemon 170g x 26</v>
      </c>
      <c r="AD2037" t="str">
        <v>Oluwadara Minimart</v>
      </c>
      <c r="AE2037" t="str">
        <v>Canoe 130g x 48 Extra care (White)</v>
      </c>
      <c r="AF2037" t="str">
        <f t="shared" si="72"/>
        <v>Oluwadara Minimart-Canoe 130g x 48 Extra care (White)</v>
      </c>
    </row>
    <row r="2038" spans="4:32">
      <c r="D2038" t="str">
        <v>Limited-Supreme Tasty Chicken Instant Noodles 70g</v>
      </c>
      <c r="AD2038" t="str">
        <v>Oluwadara Minimart</v>
      </c>
      <c r="AE2038" t="str">
        <v>Canoe Extra Care Laundry Bar Pure 230Gx24 (Brown)</v>
      </c>
      <c r="AF2038" t="str">
        <f t="shared" si="72"/>
        <v>Oluwadara Minimart-Canoe Extra Care Laundry Bar Pure 230Gx24 (Brown)</v>
      </c>
    </row>
    <row r="2039" spans="4:32">
      <c r="D2039" t="str">
        <v>PZ Cussons Nigeria Plc-Canoe 130g x 48 Extra care (White)</v>
      </c>
      <c r="AD2039" t="str">
        <v>Oluwadara Minimart</v>
      </c>
      <c r="AE2039" t="str">
        <v>Good Mama Cleaning Detergent Floral 850g x 6</v>
      </c>
      <c r="AF2039" t="str">
        <f t="shared" si="72"/>
        <v>Oluwadara Minimart-Good Mama Cleaning Detergent Floral 850g x 6</v>
      </c>
    </row>
    <row r="2040" spans="4:32">
      <c r="D2040" t="str">
        <v>Extreme Manufacturing Nig Ltd-So Easy 170g x 26</v>
      </c>
      <c r="AD2040" t="str">
        <v>Chucks nvestment</v>
      </c>
      <c r="AE2040" t="str">
        <v>So Easy 170g x 26</v>
      </c>
      <c r="AF2040" t="str">
        <f t="shared" si="72"/>
        <v>Chucks nvestment-So Easy 170g x 26</v>
      </c>
    </row>
    <row r="2041" spans="4:32">
      <c r="D2041" t="str">
        <v>Limited-Supreme Tasty Chicken Instant Noodles 70g</v>
      </c>
      <c r="AD2041" t="str">
        <v>Madam Ekene Minimart</v>
      </c>
      <c r="AE2041" t="str">
        <v>Nittol Antibacterial Powder Detergent 90g x 48</v>
      </c>
      <c r="AF2041" t="str">
        <f t="shared" si="72"/>
        <v>Madam Ekene Minimart-Nittol Antibacterial Powder Detergent 90g x 48</v>
      </c>
    </row>
    <row r="2042" spans="4:32">
      <c r="D2042" t="str">
        <v>Henkel Expand Global-WAW Multi Purpose Powder Detergent 90g x 48</v>
      </c>
      <c r="AD2042" t="str">
        <v>Madam Ekene Minimart</v>
      </c>
      <c r="AE2042" t="str">
        <v>Nittol Antibacterial Powder Detergent 180g x 26</v>
      </c>
      <c r="AF2042" t="str">
        <f t="shared" si="72"/>
        <v>Madam Ekene Minimart-Nittol Antibacterial Powder Detergent 180g x 26</v>
      </c>
    </row>
    <row r="2043" spans="4:32">
      <c r="D2043" t="str">
        <v>Extreme Manufacturing Nig Ltd-So Easy 170g x 26</v>
      </c>
      <c r="AD2043" t="str">
        <v>Madam Ekene Minimart</v>
      </c>
      <c r="AE2043" t="str">
        <v>So Easy 80g x 51</v>
      </c>
      <c r="AF2043" t="str">
        <f t="shared" si="72"/>
        <v>Madam Ekene Minimart-So Easy 80g x 51</v>
      </c>
    </row>
    <row r="2044" spans="4:32">
      <c r="D2044" t="str">
        <v>Henkel Expand Global-WAW Colour 170g X 28</v>
      </c>
      <c r="AD2044" t="str">
        <v>Madam Ekene Minimart</v>
      </c>
      <c r="AE2044" t="str">
        <v>So Easy 170g x 26</v>
      </c>
      <c r="AF2044" t="str">
        <f t="shared" si="72"/>
        <v>Madam Ekene Minimart-So Easy 170g x 26</v>
      </c>
    </row>
    <row r="2045" spans="4:32">
      <c r="D2045" t="str">
        <v>Henkel Expand Global-Nittol Antibacterial Powder Detergent 90g x 48</v>
      </c>
      <c r="AD2045" t="str">
        <v>Madam Ekene Minimart</v>
      </c>
      <c r="AE2045" t="str">
        <v>Sunlight Destiny Powder Pink 72x80g</v>
      </c>
      <c r="AF2045" t="str">
        <f t="shared" si="72"/>
        <v>Madam Ekene Minimart-Sunlight Destiny Powder Pink 72x80g</v>
      </c>
    </row>
    <row r="2046" spans="4:32">
      <c r="D2046" t="str">
        <v>Henkel Expand Global-WAW Multi Purpose Powder Detergent 90g x 48</v>
      </c>
      <c r="AD2046" t="str">
        <v>Madam Ekene Minimart</v>
      </c>
      <c r="AE2046" t="str">
        <v>Canoe Extra Care Laundry Bar Pure 230Gx24 (Brown)</v>
      </c>
      <c r="AF2046" t="str">
        <f t="shared" si="72"/>
        <v>Madam Ekene Minimart-Canoe Extra Care Laundry Bar Pure 230Gx24 (Brown)</v>
      </c>
    </row>
    <row r="2047" spans="4:32">
      <c r="D2047" t="str">
        <v>Eko Supreme Ltd-Good Mama Cleaning Detergent Floral 80g x 50</v>
      </c>
      <c r="AD2047" t="str">
        <v>Emybest Minimart</v>
      </c>
      <c r="AE2047" t="str">
        <v>WAW Multi Purpose Powder Detergent 90g x 48</v>
      </c>
      <c r="AF2047" t="str">
        <f t="shared" si="72"/>
        <v>Emybest Minimart-WAW Multi Purpose Powder Detergent 90g x 48</v>
      </c>
    </row>
    <row r="2048" spans="4:32">
      <c r="D2048" t="str">
        <v>Eko Supreme Ltd-Good Mama Cleaning Detergent 170g x 26 Floral</v>
      </c>
      <c r="AD2048" t="str">
        <v>Emybest Minimart</v>
      </c>
      <c r="AE2048" t="str">
        <v>Nittol Antibacterial Powder Detergent 180g x 26</v>
      </c>
      <c r="AF2048" t="str">
        <f t="shared" si="72"/>
        <v>Emybest Minimart-Nittol Antibacterial Powder Detergent 180g x 26</v>
      </c>
    </row>
    <row r="2049" spans="4:32">
      <c r="D2049" t="str">
        <v>PZ Cussons Nigeria Plc-Canoe 130g x 48 Extra care (White)</v>
      </c>
      <c r="AD2049" t="str">
        <v>Ezzybest Minimarts</v>
      </c>
      <c r="AE2049" t="str">
        <v>Canoe 130g x 48 Extra care (White)</v>
      </c>
      <c r="AF2049" t="str">
        <f t="shared" si="72"/>
        <v>Ezzybest Minimarts-Canoe 130g x 48 Extra care (White)</v>
      </c>
    </row>
    <row r="2050" spans="4:32">
      <c r="D2050" t="str">
        <v>PZ Cussons Nigeria Plc-Canoe Extra Care Laundry Bar Pure 230Gx24 (Brown)</v>
      </c>
      <c r="AD2050" t="str">
        <v>Ezzybest Minimarts</v>
      </c>
      <c r="AE2050" t="str">
        <v>Good Mama Cleaning Detergent 170g x 26 Floral</v>
      </c>
      <c r="AF2050" t="str">
        <f t="shared" si="72"/>
        <v>Ezzybest Minimarts-Good Mama Cleaning Detergent 170g x 26 Floral</v>
      </c>
    </row>
    <row r="2051" spans="4:32">
      <c r="D2051" t="str">
        <v>Eko Supreme Ltd-Good Mama Cleaning Detergent Floral 850g x 6</v>
      </c>
      <c r="AD2051" t="str">
        <v>Ezzybest Minimarts</v>
      </c>
      <c r="AE2051" t="str">
        <v>So Easy 170g x 26</v>
      </c>
      <c r="AF2051" t="str">
        <f t="shared" si="72"/>
        <v>Ezzybest Minimarts-So Easy 170g x 26</v>
      </c>
    </row>
    <row r="2052" spans="4:32">
      <c r="D2052" t="str">
        <v>Extreme Manufacturing Nig Ltd-So Easy 170g x 26</v>
      </c>
    </row>
    <row r="2053" spans="4:32">
      <c r="D2053" t="str">
        <v>Henkel Expand Global-Nittol Antibacterial Powder Detergent 90g x 48</v>
      </c>
    </row>
    <row r="2054" spans="4:32">
      <c r="D2054" t="str">
        <v>Henkel Expand Global-Nittol Antibacterial Powder Detergent 180g x 26</v>
      </c>
    </row>
    <row r="2055" spans="4:32">
      <c r="D2055" t="str">
        <v>Extreme Manufacturing Nig Ltd-So Easy 80g x 51</v>
      </c>
    </row>
    <row r="2056" spans="4:32">
      <c r="D2056" t="str">
        <v>Extreme Manufacturing Nig Ltd-So Easy 170g x 26</v>
      </c>
    </row>
    <row r="2057" spans="4:32">
      <c r="D2057" t="str">
        <v>Unilever Nigeria Plc-Sunlight Destiny Powder Pink 72x80g</v>
      </c>
    </row>
    <row r="2058" spans="4:32">
      <c r="D2058" t="str">
        <v>PZ Cussons Nigeria Plc-Canoe Extra Care Laundry Bar Pure 230Gx24 (Brown)</v>
      </c>
    </row>
    <row r="2059" spans="4:32">
      <c r="D2059" t="str">
        <v>Henkel Expand Global-WAW Multi Purpose Powder Detergent 90g x 48</v>
      </c>
    </row>
    <row r="2060" spans="4:32">
      <c r="D2060" t="str">
        <v>Henkel Expand Global-Nittol Antibacterial Powder Detergent 180g x 26</v>
      </c>
    </row>
    <row r="2061" spans="4:32">
      <c r="D2061" t="str">
        <v>PZ Cussons Nigeria Plc-Canoe 130g x 48 Extra care (White)</v>
      </c>
    </row>
    <row r="2062" spans="4:32">
      <c r="D2062" t="str">
        <v>Eko Supreme Ltd-Good Mama Cleaning Detergent 170g x 26 Floral</v>
      </c>
    </row>
    <row r="2063" spans="4:32">
      <c r="D2063" t="str">
        <v>Extreme Manufacturing Nig Ltd-So Easy 170g x 26</v>
      </c>
    </row>
  </sheetData>
  <mergeCells count="11">
    <mergeCell ref="F1:J2"/>
    <mergeCell ref="O41:T41"/>
    <mergeCell ref="O35:P35"/>
    <mergeCell ref="O27:Q27"/>
    <mergeCell ref="T50:W50"/>
    <mergeCell ref="N6:O6"/>
    <mergeCell ref="Q8:R8"/>
    <mergeCell ref="O36:P36"/>
    <mergeCell ref="T17:T24"/>
    <mergeCell ref="O17:S17"/>
    <mergeCell ref="P32:Q32"/>
  </mergeCell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98"/>
  <sheetViews>
    <sheetView showGridLines="0" workbookViewId="0">
      <selection activeCell="D7" sqref="D7"/>
    </sheetView>
  </sheetViews>
  <sheetFormatPr defaultColWidth="14.44140625" defaultRowHeight="15" customHeight="1"/>
  <cols>
    <col min="1" max="1" width="3.88671875" customWidth="1"/>
    <col min="2" max="2" width="3" customWidth="1"/>
    <col min="3" max="3" width="3.109375" customWidth="1"/>
    <col min="4" max="4" width="19.109375" customWidth="1"/>
    <col min="5" max="5" width="14.88671875" customWidth="1"/>
    <col min="6" max="22" width="4.109375" customWidth="1"/>
    <col min="23" max="24" width="5.109375" customWidth="1"/>
  </cols>
  <sheetData>
    <row r="1" spans="1:25" ht="54.75" customHeight="1">
      <c r="B1" s="25"/>
      <c r="C1" s="25"/>
      <c r="D1" s="25"/>
      <c r="F1" s="26"/>
      <c r="G1" s="25"/>
      <c r="H1" s="25"/>
      <c r="I1" s="25"/>
      <c r="J1" s="25"/>
      <c r="K1" s="25"/>
      <c r="L1" s="25"/>
      <c r="M1" s="25"/>
    </row>
    <row r="2" spans="1:25" ht="14.4">
      <c r="A2" s="5"/>
      <c r="B2" s="5"/>
      <c r="C2" s="5"/>
      <c r="D2" s="5"/>
      <c r="E2" s="5"/>
      <c r="F2" s="5"/>
      <c r="G2" s="5"/>
      <c r="H2" s="5"/>
      <c r="I2" s="5"/>
      <c r="J2" s="5"/>
      <c r="K2" s="5"/>
      <c r="L2" s="5"/>
      <c r="M2" s="5"/>
      <c r="N2" s="5"/>
      <c r="O2" s="5"/>
      <c r="P2" s="5"/>
      <c r="Q2" s="5"/>
      <c r="R2" s="5"/>
      <c r="S2" s="5"/>
      <c r="T2" s="5"/>
      <c r="U2" s="5"/>
      <c r="V2" s="5"/>
      <c r="W2" s="5"/>
    </row>
    <row r="3" spans="1:25" ht="15" customHeight="1">
      <c r="A3" s="10"/>
      <c r="B3" s="10"/>
      <c r="C3" s="86" t="s">
        <v>1326</v>
      </c>
      <c r="D3" s="86"/>
      <c r="E3" s="86"/>
      <c r="F3" s="86"/>
      <c r="G3" s="86"/>
      <c r="H3" s="86"/>
      <c r="I3" s="86"/>
      <c r="J3" s="86"/>
      <c r="K3" s="86"/>
      <c r="L3" s="86"/>
      <c r="M3" s="86"/>
      <c r="N3" s="86"/>
      <c r="O3" s="86"/>
      <c r="P3" s="86"/>
      <c r="Q3" s="86"/>
      <c r="R3" s="86"/>
      <c r="S3" s="86"/>
      <c r="T3" s="86"/>
      <c r="U3" s="86"/>
      <c r="V3" s="86"/>
      <c r="W3" s="86"/>
    </row>
    <row r="4" spans="1:25" ht="14.4">
      <c r="A4" s="10"/>
      <c r="B4" s="10"/>
      <c r="C4" s="90"/>
      <c r="D4" s="78"/>
      <c r="E4" s="78"/>
      <c r="F4" s="78"/>
      <c r="G4" s="78"/>
      <c r="H4" s="78"/>
      <c r="I4" s="78"/>
      <c r="J4" s="78"/>
      <c r="K4" s="78"/>
      <c r="L4" s="78"/>
      <c r="M4" s="78"/>
      <c r="N4" s="78"/>
      <c r="O4" s="78"/>
      <c r="P4" s="78"/>
      <c r="Q4" s="78"/>
      <c r="R4" s="10"/>
      <c r="S4" s="10"/>
      <c r="T4" s="10"/>
      <c r="U4" s="10"/>
      <c r="V4" s="10"/>
      <c r="W4" s="10"/>
    </row>
    <row r="5" spans="1:25" ht="14.4">
      <c r="A5" s="10"/>
      <c r="B5" s="21"/>
      <c r="C5" s="21" t="s">
        <v>121</v>
      </c>
      <c r="D5" s="21" t="s">
        <v>1327</v>
      </c>
      <c r="E5" s="21"/>
      <c r="F5" s="21"/>
      <c r="G5" s="21"/>
      <c r="H5" s="21"/>
      <c r="I5" s="21"/>
      <c r="J5" s="21"/>
      <c r="K5" s="21"/>
      <c r="L5" s="21"/>
      <c r="M5" s="21"/>
      <c r="N5" s="21"/>
      <c r="O5" s="21"/>
      <c r="P5" s="21"/>
      <c r="Q5" s="21"/>
      <c r="R5" s="21"/>
      <c r="S5" s="21"/>
      <c r="T5" s="21"/>
      <c r="U5" s="21"/>
      <c r="V5" s="21"/>
      <c r="W5" s="21"/>
      <c r="X5" s="27"/>
      <c r="Y5" s="27"/>
    </row>
    <row r="6" spans="1:25" ht="14.4">
      <c r="A6" s="10"/>
      <c r="B6" s="21"/>
      <c r="C6" s="21" t="s">
        <v>122</v>
      </c>
      <c r="D6" s="21" t="s">
        <v>1334</v>
      </c>
      <c r="E6" s="21"/>
      <c r="F6" s="21"/>
      <c r="G6" s="21"/>
      <c r="H6" s="21"/>
      <c r="I6" s="21"/>
      <c r="J6" s="21"/>
      <c r="K6" s="21"/>
      <c r="L6" s="21"/>
      <c r="M6" s="21"/>
      <c r="N6" s="21"/>
      <c r="O6" s="21"/>
      <c r="P6" s="21"/>
      <c r="Q6" s="21"/>
      <c r="R6" s="21"/>
      <c r="S6" s="21"/>
      <c r="T6" s="21"/>
      <c r="U6" s="21"/>
      <c r="V6" s="21"/>
      <c r="W6" s="21"/>
      <c r="X6" s="27"/>
      <c r="Y6" s="27"/>
    </row>
    <row r="7" spans="1:25" ht="14.4">
      <c r="A7" s="10"/>
      <c r="B7" s="21"/>
      <c r="C7" s="21" t="s">
        <v>123</v>
      </c>
      <c r="D7" s="21" t="s">
        <v>1335</v>
      </c>
      <c r="E7" s="21"/>
      <c r="F7" s="21"/>
      <c r="G7" s="21"/>
      <c r="H7" s="21"/>
      <c r="I7" s="21"/>
      <c r="J7" s="21"/>
      <c r="K7" s="21"/>
      <c r="L7" s="21"/>
      <c r="M7" s="21"/>
      <c r="N7" s="21"/>
      <c r="O7" s="21"/>
      <c r="P7" s="21"/>
      <c r="Q7" s="21"/>
      <c r="R7" s="21"/>
      <c r="S7" s="21"/>
      <c r="T7" s="21"/>
      <c r="U7" s="21"/>
      <c r="V7" s="21"/>
      <c r="W7" s="21"/>
      <c r="X7" s="27"/>
      <c r="Y7" s="27"/>
    </row>
    <row r="8" spans="1:25" ht="14.4">
      <c r="A8" s="10"/>
      <c r="B8" s="21"/>
      <c r="C8" s="21" t="s">
        <v>124</v>
      </c>
      <c r="D8" s="21" t="s">
        <v>1328</v>
      </c>
      <c r="E8" s="21"/>
      <c r="F8" s="21"/>
      <c r="G8" s="21"/>
      <c r="H8" s="21"/>
      <c r="I8" s="21"/>
      <c r="J8" s="21"/>
      <c r="K8" s="21"/>
      <c r="L8" s="21"/>
      <c r="M8" s="21"/>
      <c r="N8" s="21"/>
      <c r="O8" s="21"/>
      <c r="P8" s="21"/>
      <c r="Q8" s="21"/>
      <c r="R8" s="21"/>
      <c r="S8" s="21"/>
      <c r="T8" s="21"/>
      <c r="U8" s="21"/>
      <c r="V8" s="21"/>
      <c r="W8" s="21"/>
      <c r="X8" s="27"/>
      <c r="Y8" s="27"/>
    </row>
    <row r="9" spans="1:25" ht="14.4">
      <c r="A9" s="10"/>
      <c r="B9" s="21"/>
      <c r="C9" s="21" t="s">
        <v>126</v>
      </c>
      <c r="D9" s="21" t="s">
        <v>1340</v>
      </c>
      <c r="E9" s="21"/>
      <c r="F9" s="21"/>
      <c r="G9" s="21"/>
      <c r="H9" s="21"/>
      <c r="I9" s="21"/>
      <c r="J9" s="21"/>
      <c r="K9" s="21"/>
      <c r="L9" s="21"/>
      <c r="M9" s="21"/>
      <c r="N9" s="21"/>
      <c r="O9" s="21"/>
      <c r="P9" s="21"/>
      <c r="Q9" s="21"/>
      <c r="R9" s="21"/>
      <c r="S9" s="21"/>
      <c r="T9" s="21"/>
      <c r="U9" s="21"/>
      <c r="V9" s="21"/>
      <c r="W9" s="21"/>
      <c r="X9" s="27"/>
      <c r="Y9" s="27"/>
    </row>
    <row r="10" spans="1:25" ht="14.4">
      <c r="A10" s="10"/>
      <c r="B10" s="21"/>
      <c r="C10" s="21"/>
      <c r="D10" s="21"/>
      <c r="E10" s="21"/>
      <c r="F10" s="21"/>
      <c r="G10" s="21"/>
      <c r="H10" s="21"/>
      <c r="I10" s="21"/>
      <c r="J10" s="21"/>
      <c r="K10" s="21"/>
      <c r="L10" s="21"/>
      <c r="M10" s="21"/>
      <c r="N10" s="21"/>
      <c r="O10" s="21"/>
      <c r="P10" s="21"/>
      <c r="Q10" s="21"/>
      <c r="R10" s="21"/>
      <c r="S10" s="21"/>
      <c r="T10" s="21"/>
      <c r="U10" s="21"/>
      <c r="V10" s="21"/>
      <c r="W10" s="21"/>
      <c r="X10" s="27"/>
      <c r="Y10" s="27"/>
    </row>
    <row r="11" spans="1:25" ht="14.4">
      <c r="A11" s="10"/>
      <c r="B11" s="21"/>
      <c r="C11" s="89" t="s">
        <v>130</v>
      </c>
      <c r="D11" s="78"/>
      <c r="E11" s="78"/>
      <c r="F11" s="21"/>
      <c r="G11" s="21"/>
      <c r="H11" s="21"/>
      <c r="I11" s="21"/>
      <c r="J11" s="21"/>
      <c r="K11" s="21"/>
      <c r="L11" s="21"/>
      <c r="M11" s="21"/>
      <c r="N11" s="21"/>
      <c r="O11" s="21"/>
      <c r="P11" s="21"/>
      <c r="Q11" s="21"/>
      <c r="R11" s="21"/>
      <c r="S11" s="21"/>
      <c r="T11" s="21"/>
      <c r="U11" s="21"/>
      <c r="V11" s="21"/>
      <c r="W11" s="21"/>
      <c r="X11" s="27"/>
      <c r="Y11" s="27"/>
    </row>
    <row r="12" spans="1:25" ht="14.4">
      <c r="A12" s="10"/>
      <c r="B12" s="21"/>
      <c r="C12" s="21" t="s">
        <v>131</v>
      </c>
      <c r="D12" s="21" t="s">
        <v>135</v>
      </c>
      <c r="E12" s="21"/>
      <c r="F12" s="21"/>
      <c r="G12" s="21"/>
      <c r="H12" s="21"/>
      <c r="I12" s="21"/>
      <c r="J12" s="21"/>
      <c r="K12" s="21"/>
      <c r="L12" s="21"/>
      <c r="M12" s="21"/>
      <c r="N12" s="21"/>
      <c r="O12" s="21"/>
      <c r="P12" s="21"/>
      <c r="Q12" s="21"/>
      <c r="R12" s="21"/>
      <c r="S12" s="21"/>
      <c r="T12" s="21"/>
      <c r="U12" s="21"/>
      <c r="V12" s="21"/>
      <c r="W12" s="21"/>
      <c r="X12" s="27"/>
      <c r="Y12" s="27"/>
    </row>
    <row r="13" spans="1:25" ht="14.4">
      <c r="A13" s="10"/>
      <c r="B13" s="21"/>
      <c r="C13" s="21" t="s">
        <v>132</v>
      </c>
      <c r="D13" s="21" t="s">
        <v>1329</v>
      </c>
      <c r="E13" s="21"/>
      <c r="F13" s="21"/>
      <c r="G13" s="21"/>
      <c r="H13" s="21"/>
      <c r="I13" s="21"/>
      <c r="J13" s="21"/>
      <c r="K13" s="21"/>
      <c r="L13" s="21"/>
      <c r="M13" s="21"/>
      <c r="N13" s="21"/>
      <c r="O13" s="21"/>
      <c r="P13" s="21"/>
      <c r="Q13" s="21"/>
      <c r="R13" s="21"/>
      <c r="S13" s="21"/>
      <c r="T13" s="21"/>
      <c r="U13" s="21"/>
      <c r="V13" s="21"/>
      <c r="W13" s="21"/>
      <c r="X13" s="27"/>
      <c r="Y13" s="27"/>
    </row>
    <row r="14" spans="1:25" ht="14.4">
      <c r="A14" s="10"/>
      <c r="B14" s="21"/>
      <c r="C14" s="21" t="s">
        <v>133</v>
      </c>
      <c r="D14" s="21" t="s">
        <v>1341</v>
      </c>
      <c r="E14" s="21"/>
      <c r="F14" s="21"/>
      <c r="G14" s="21"/>
      <c r="H14" s="21"/>
      <c r="I14" s="21"/>
      <c r="J14" s="21"/>
      <c r="K14" s="21"/>
      <c r="L14" s="21"/>
      <c r="M14" s="21"/>
      <c r="N14" s="21"/>
      <c r="O14" s="21"/>
      <c r="P14" s="21"/>
      <c r="Q14" s="21"/>
      <c r="R14" s="21"/>
      <c r="S14" s="21"/>
      <c r="T14" s="21"/>
      <c r="U14" s="21"/>
      <c r="V14" s="21"/>
      <c r="W14" s="21"/>
      <c r="X14" s="27"/>
      <c r="Y14" s="27"/>
    </row>
    <row r="15" spans="1:25" ht="14.4">
      <c r="A15" s="10"/>
      <c r="B15" s="21"/>
      <c r="C15" s="21" t="s">
        <v>134</v>
      </c>
      <c r="D15" s="21" t="s">
        <v>136</v>
      </c>
      <c r="E15" s="21"/>
      <c r="F15" s="21"/>
      <c r="G15" s="21"/>
      <c r="H15" s="21"/>
      <c r="I15" s="21"/>
      <c r="J15" s="21"/>
      <c r="K15" s="21"/>
      <c r="L15" s="21"/>
      <c r="M15" s="21"/>
      <c r="N15" s="21"/>
      <c r="O15" s="21"/>
      <c r="P15" s="21"/>
      <c r="Q15" s="21"/>
      <c r="R15" s="21"/>
      <c r="S15" s="21"/>
      <c r="T15" s="21"/>
      <c r="U15" s="21"/>
      <c r="V15" s="21"/>
      <c r="W15" s="21"/>
      <c r="X15" s="27"/>
      <c r="Y15" s="27"/>
    </row>
    <row r="16" spans="1:25" ht="14.4">
      <c r="A16" s="10"/>
      <c r="B16" s="21"/>
      <c r="C16" s="21"/>
      <c r="E16" s="21"/>
      <c r="F16" s="21"/>
      <c r="G16" s="21"/>
      <c r="H16" s="21"/>
      <c r="I16" s="21"/>
      <c r="J16" s="21"/>
      <c r="K16" s="21"/>
      <c r="L16" s="21"/>
      <c r="M16" s="21"/>
      <c r="N16" s="21"/>
      <c r="O16" s="21"/>
      <c r="P16" s="21"/>
      <c r="Q16" s="21"/>
      <c r="R16" s="21"/>
      <c r="S16" s="21"/>
      <c r="T16" s="21"/>
      <c r="U16" s="21"/>
      <c r="V16" s="21"/>
      <c r="W16" s="21"/>
      <c r="X16" s="27"/>
      <c r="Y16" s="27"/>
    </row>
    <row r="17" spans="5:24" ht="14.4"/>
    <row r="18" spans="5:24" ht="14.4"/>
    <row r="19" spans="5:24" ht="15.75" customHeight="1"/>
    <row r="20" spans="5:24" ht="15.75" customHeight="1"/>
    <row r="21" spans="5:24" ht="15.75" customHeight="1"/>
    <row r="22" spans="5:24" ht="15.75" customHeight="1">
      <c r="E22" s="31"/>
      <c r="F22" s="31"/>
      <c r="G22" s="31"/>
      <c r="H22" s="31"/>
      <c r="I22" s="31"/>
      <c r="J22" s="31"/>
      <c r="K22" s="31"/>
      <c r="L22" s="31"/>
      <c r="M22" s="31"/>
      <c r="N22" s="31"/>
      <c r="O22" s="31"/>
      <c r="P22" s="31"/>
      <c r="Q22" s="31"/>
      <c r="R22" s="31"/>
      <c r="S22" s="31"/>
      <c r="T22" s="31"/>
      <c r="U22" s="31"/>
      <c r="V22" s="31"/>
      <c r="W22" s="31"/>
      <c r="X22" s="31"/>
    </row>
    <row r="23" spans="5:24" ht="15.75" customHeight="1">
      <c r="E23" s="31"/>
      <c r="F23" s="31"/>
      <c r="G23" s="31"/>
      <c r="H23" s="31"/>
      <c r="I23" s="31"/>
      <c r="J23" s="31"/>
      <c r="K23" s="31"/>
      <c r="L23" s="31"/>
      <c r="M23" s="31"/>
      <c r="N23" s="31"/>
      <c r="O23" s="31"/>
      <c r="P23" s="31"/>
      <c r="Q23" s="31"/>
      <c r="R23" s="31"/>
      <c r="S23" s="31"/>
      <c r="T23" s="31"/>
      <c r="U23" s="31"/>
      <c r="V23" s="31"/>
      <c r="W23" s="31"/>
      <c r="X23" s="31"/>
    </row>
    <row r="24" spans="5:24" ht="15.75" customHeight="1">
      <c r="E24" s="31"/>
      <c r="F24" s="31"/>
      <c r="G24" s="31"/>
      <c r="H24" s="31"/>
      <c r="I24" s="31"/>
      <c r="J24" s="31"/>
      <c r="K24" s="31"/>
      <c r="L24" s="31"/>
      <c r="M24" s="31"/>
      <c r="N24" s="31"/>
      <c r="O24" s="31"/>
      <c r="P24" s="31"/>
      <c r="Q24" s="31"/>
      <c r="R24" s="31"/>
      <c r="S24" s="31"/>
      <c r="T24" s="31"/>
      <c r="U24" s="31"/>
      <c r="V24" s="31"/>
      <c r="W24" s="31"/>
      <c r="X24" s="31"/>
    </row>
    <row r="25" spans="5:24" ht="15.75" customHeight="1">
      <c r="E25" s="31"/>
      <c r="F25" s="31"/>
      <c r="G25" s="31"/>
      <c r="H25" s="31"/>
      <c r="I25" s="31"/>
      <c r="J25" s="31"/>
      <c r="K25" s="31"/>
      <c r="L25" s="31"/>
      <c r="M25" s="31"/>
      <c r="N25" s="31"/>
      <c r="O25" s="31"/>
      <c r="P25" s="31"/>
      <c r="Q25" s="31"/>
      <c r="R25" s="31"/>
      <c r="S25" s="31"/>
      <c r="T25" s="31"/>
      <c r="U25" s="31"/>
      <c r="V25" s="31"/>
      <c r="W25" s="31"/>
      <c r="X25" s="31"/>
    </row>
    <row r="26" spans="5:24" ht="15.75" customHeight="1">
      <c r="E26" s="31"/>
      <c r="F26" s="31"/>
      <c r="G26" s="31"/>
      <c r="H26" s="31"/>
      <c r="I26" s="31"/>
      <c r="J26" s="31"/>
      <c r="K26" s="31"/>
      <c r="L26" s="31"/>
      <c r="M26" s="31"/>
      <c r="N26" s="31"/>
      <c r="O26" s="31"/>
      <c r="P26" s="31"/>
      <c r="Q26" s="31"/>
      <c r="R26" s="31"/>
      <c r="S26" s="31"/>
      <c r="T26" s="31"/>
      <c r="U26" s="31"/>
      <c r="V26" s="31"/>
      <c r="W26" s="31"/>
      <c r="X26" s="31"/>
    </row>
    <row r="27" spans="5:24" ht="15.75" customHeight="1">
      <c r="E27" s="31"/>
      <c r="F27" s="31"/>
      <c r="G27" s="31"/>
      <c r="H27" s="31"/>
      <c r="I27" s="31"/>
      <c r="J27" s="31"/>
      <c r="K27" s="31"/>
      <c r="L27" s="31"/>
      <c r="M27" s="31"/>
      <c r="N27" s="31"/>
      <c r="O27" s="31"/>
      <c r="P27" s="31"/>
      <c r="Q27" s="31"/>
      <c r="R27" s="31"/>
      <c r="S27" s="31"/>
      <c r="T27" s="31"/>
      <c r="U27" s="31"/>
      <c r="V27" s="31"/>
      <c r="W27" s="31"/>
      <c r="X27" s="31"/>
    </row>
    <row r="28" spans="5:24" ht="15.75" customHeight="1">
      <c r="E28" s="31"/>
      <c r="F28" s="31"/>
      <c r="G28" s="31"/>
      <c r="H28" s="31"/>
      <c r="I28" s="31"/>
      <c r="J28" s="31"/>
      <c r="K28" s="31"/>
      <c r="L28" s="31"/>
      <c r="M28" s="31"/>
      <c r="N28" s="31"/>
      <c r="O28" s="31"/>
      <c r="P28" s="31"/>
      <c r="Q28" s="31"/>
      <c r="R28" s="31"/>
      <c r="S28" s="31"/>
      <c r="T28" s="31"/>
      <c r="U28" s="31"/>
      <c r="V28" s="31"/>
      <c r="W28" s="31"/>
      <c r="X28" s="31"/>
    </row>
    <row r="29" spans="5:24" ht="15.75" customHeight="1"/>
    <row r="30" spans="5:24" ht="15.75" customHeight="1"/>
    <row r="31" spans="5:24" ht="15.75" customHeight="1"/>
    <row r="32" spans="5: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C4:Q4"/>
    <mergeCell ref="C11:E11"/>
    <mergeCell ref="C3:W3"/>
  </mergeCells>
  <conditionalFormatting sqref="E22:Z28">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8EBB-572F-40E4-97E4-7AD982D3F8A2}">
  <dimension ref="C1:AE119"/>
  <sheetViews>
    <sheetView showGridLines="0" topLeftCell="B1" workbookViewId="0">
      <selection activeCell="C1" sqref="C1:H1"/>
    </sheetView>
  </sheetViews>
  <sheetFormatPr defaultRowHeight="14.4"/>
  <cols>
    <col min="3" max="3" width="18.33203125" bestFit="1" customWidth="1"/>
    <col min="4" max="4" width="11.109375" bestFit="1" customWidth="1"/>
    <col min="5" max="5" width="10.5546875" bestFit="1" customWidth="1"/>
    <col min="6" max="6" width="12.88671875" customWidth="1"/>
    <col min="7" max="7" width="10.88671875" bestFit="1" customWidth="1"/>
    <col min="8" max="8" width="9.109375" customWidth="1"/>
    <col min="11" max="11" width="4" bestFit="1" customWidth="1"/>
    <col min="12" max="12" width="16.44140625" bestFit="1" customWidth="1"/>
    <col min="13" max="13" width="16.44140625" customWidth="1"/>
    <col min="14" max="14" width="12.33203125" bestFit="1" customWidth="1"/>
    <col min="16" max="16" width="34.88671875" bestFit="1" customWidth="1"/>
    <col min="17" max="19" width="12.5546875" bestFit="1" customWidth="1"/>
    <col min="20" max="20" width="7.21875" customWidth="1"/>
    <col min="21" max="21" width="7" customWidth="1"/>
    <col min="24" max="24" width="23.6640625" bestFit="1" customWidth="1"/>
    <col min="25" max="25" width="16.44140625" bestFit="1" customWidth="1"/>
    <col min="26" max="26" width="14.21875" bestFit="1" customWidth="1"/>
    <col min="27" max="27" width="11.109375" bestFit="1" customWidth="1"/>
    <col min="28" max="28" width="4.77734375" customWidth="1"/>
    <col min="30" max="30" width="15.109375" bestFit="1" customWidth="1"/>
    <col min="31" max="31" width="28.33203125" customWidth="1"/>
  </cols>
  <sheetData>
    <row r="1" spans="3:31" ht="15" thickBot="1">
      <c r="C1" s="198" t="s">
        <v>1424</v>
      </c>
      <c r="D1" s="310"/>
      <c r="E1" s="310"/>
      <c r="F1" s="310"/>
      <c r="G1" s="310"/>
      <c r="H1" s="199"/>
    </row>
    <row r="2" spans="3:31">
      <c r="C2" s="311" t="s">
        <v>1425</v>
      </c>
      <c r="D2" s="312"/>
      <c r="E2" s="312"/>
      <c r="F2" s="312"/>
      <c r="G2" s="312"/>
      <c r="H2" s="313"/>
      <c r="P2" s="345" t="s">
        <v>1428</v>
      </c>
      <c r="Q2" s="346"/>
      <c r="R2" s="346"/>
      <c r="S2" s="346"/>
      <c r="T2" s="346"/>
      <c r="U2" s="346"/>
      <c r="V2" s="346"/>
      <c r="W2" s="346"/>
      <c r="X2" s="346"/>
      <c r="Y2" s="346"/>
      <c r="Z2" s="346"/>
      <c r="AA2" s="346"/>
      <c r="AB2" s="346"/>
      <c r="AC2" s="346"/>
      <c r="AD2" s="346"/>
      <c r="AE2" s="347"/>
    </row>
    <row r="3" spans="3:31" ht="15" thickBot="1">
      <c r="C3" s="307" t="s">
        <v>1360</v>
      </c>
      <c r="D3" s="308" t="s">
        <v>1364</v>
      </c>
      <c r="E3" s="308" t="s">
        <v>1361</v>
      </c>
      <c r="F3" s="308" t="s">
        <v>1362</v>
      </c>
      <c r="G3" s="308" t="s">
        <v>1363</v>
      </c>
      <c r="H3" s="309" t="s">
        <v>1351</v>
      </c>
      <c r="P3" s="348"/>
      <c r="Q3" s="349"/>
      <c r="R3" s="349"/>
      <c r="S3" s="349"/>
      <c r="T3" s="349"/>
      <c r="U3" s="349"/>
      <c r="V3" s="349"/>
      <c r="W3" s="349"/>
      <c r="X3" s="349"/>
      <c r="Y3" s="349"/>
      <c r="Z3" s="349"/>
      <c r="AA3" s="349"/>
      <c r="AB3" s="349"/>
      <c r="AC3" s="349"/>
      <c r="AD3" s="349"/>
      <c r="AE3" s="350"/>
    </row>
    <row r="4" spans="3:31" ht="15" thickBot="1">
      <c r="C4" s="304">
        <f>COUNTIFS('Orders - December 2020'!$S2:$S2047,"&lt;7:00:00 AM")</f>
        <v>9</v>
      </c>
      <c r="D4" s="305">
        <f>COUNTIFS('Orders - December 2020'!S$2:$S$2047,"&gt;=7:00:00 AM",'Orders - December 2020'!$S$2:$S$2047,"&lt;11:00:00 AM")</f>
        <v>328</v>
      </c>
      <c r="E4" s="305">
        <f>COUNTIFS('Orders - December 2020'!$S$2:$S$2047,"&gt;11:00:00 AM",'Orders - December 2020'!$S$2:$S$2047,"&lt;3:00:00 PM")</f>
        <v>812</v>
      </c>
      <c r="F4" s="305">
        <f>COUNTIFS('Orders - December 2020'!$S$2:$S$2047,"&gt;3:00:00 PM",'Orders - December 2020'!$S$2:$S$2047,"&lt;8:00:00 PM")</f>
        <v>499</v>
      </c>
      <c r="G4" s="305">
        <f>COUNTIFS('Orders - December 2020'!$S$2:$S$2047,"&gt;=8:00:00 PM",'Orders - December 2020'!$S$2:$S$2047,"&lt;11:59:59 PM")</f>
        <v>142</v>
      </c>
      <c r="H4" s="306">
        <f>SUM(C4:G4)</f>
        <v>1790</v>
      </c>
      <c r="P4" s="158" t="s">
        <v>17</v>
      </c>
      <c r="Q4" s="158" t="s">
        <v>1384</v>
      </c>
      <c r="R4" s="158" t="s">
        <v>1385</v>
      </c>
      <c r="S4" s="158" t="s">
        <v>1386</v>
      </c>
      <c r="T4" s="341" t="s">
        <v>1387</v>
      </c>
      <c r="U4" s="158" t="s">
        <v>1388</v>
      </c>
      <c r="V4" s="107"/>
      <c r="W4" s="107"/>
      <c r="X4" s="342" t="s">
        <v>1382</v>
      </c>
      <c r="Y4" s="342" t="s">
        <v>1384</v>
      </c>
      <c r="Z4" s="342" t="s">
        <v>1385</v>
      </c>
      <c r="AA4" s="343" t="s">
        <v>1368</v>
      </c>
      <c r="AB4" s="344"/>
      <c r="AC4" s="198" t="s">
        <v>1408</v>
      </c>
      <c r="AD4" s="310"/>
      <c r="AE4" s="199"/>
    </row>
    <row r="5" spans="3:31" ht="15" thickBot="1">
      <c r="P5" s="293" t="str" cm="1">
        <f t="array" ref="P5:P66">_xlfn.UNIQUE('Orders - December 2020'!E2:E2047)</f>
        <v>Molfix Twin</v>
      </c>
      <c r="Q5" s="294">
        <f>SUMIFS('Orders - December 2020'!$Q$2:$Q$2047,'Orders - December 2020'!$E$2:$E$2047,'Worksheet 3'!$P5)</f>
        <v>376000</v>
      </c>
      <c r="R5" s="294">
        <f>SUMIFS('Orders - December 2020'!$Q$2:$Q$2047,'Orders - December 2020'!$E$2:$E$2047,'Worksheet 3'!$P5,'Orders - December 2020'!$K$2:$K$2047,'Orders - December 2020'!$K$2)</f>
        <v>338600</v>
      </c>
      <c r="S5" s="294">
        <f>Q5-R5</f>
        <v>37400</v>
      </c>
      <c r="T5" s="351" t="str">
        <f>IF(S43&gt;= $S$70, "Yes", "No")</f>
        <v>No</v>
      </c>
      <c r="U5" s="326">
        <f>S5/$S$67</f>
        <v>9.9569017902056828E-3</v>
      </c>
      <c r="X5" s="352" t="str" cm="1">
        <f t="array" ref="X5:X108">_xlfn.UNIQUE(_xlfn._xlws.FILTER('Orders - December 2020'!L2:L2047,'Orders - December 2020'!L2:L2047&lt;&gt;"-",'Orders - December 2020'!L2:L2047&lt;&gt;""))</f>
        <v>Maryjane Joel</v>
      </c>
      <c r="Y5" s="353">
        <f>SUMIFS('Orders - December 2020'!$Q$2:$Q$2047,'Orders - December 2020'!$L$2:$L$2047,'Worksheet 3'!X5)</f>
        <v>3230891</v>
      </c>
      <c r="Z5" s="353">
        <f>SUMIFS('Orders - December 2020'!$Q$2:$Q$2047,'Orders - December 2020'!$L$2:$L$2047,'Worksheet 3'!X5,'Orders - December 2020'!$K$2:$K$2047,'Orders - December 2020'!$K$2)</f>
        <v>3044691</v>
      </c>
      <c r="AA5" s="354">
        <f>Y5-Z5</f>
        <v>186200</v>
      </c>
      <c r="AB5" s="142"/>
      <c r="AC5" s="75" t="s">
        <v>1383</v>
      </c>
      <c r="AD5" s="197" t="s">
        <v>1382</v>
      </c>
      <c r="AE5" s="327" t="s">
        <v>1389</v>
      </c>
    </row>
    <row r="6" spans="3:31">
      <c r="C6" s="198" t="s">
        <v>1426</v>
      </c>
      <c r="D6" s="310"/>
      <c r="E6" s="310"/>
      <c r="F6" s="199"/>
      <c r="P6" s="293" t="str">
        <v>My Boy Eldorin Infant Formula</v>
      </c>
      <c r="Q6" s="294">
        <f>SUMIFS('Orders - December 2020'!$Q$2:$Q$2047,'Orders - December 2020'!$E$2:$E$2047,'Worksheet 3'!$P6)</f>
        <v>764400</v>
      </c>
      <c r="R6" s="294">
        <f>SUMIFS('Orders - December 2020'!$Q$2:$Q$2047,'Orders - December 2020'!$E$2:$E$2047,'Worksheet 3'!$P6,'Orders - December 2020'!$K$2:$K$2047,'Orders - December 2020'!$K$2)</f>
        <v>411600</v>
      </c>
      <c r="S6" s="294">
        <f t="shared" ref="S6:S66" si="0">Q6-R6</f>
        <v>352800</v>
      </c>
      <c r="T6" s="351" t="str">
        <f t="shared" ref="T6:T66" si="1">IF(S44&gt;= $S$70, "Yes", "No")</f>
        <v>No</v>
      </c>
      <c r="U6" s="326">
        <f t="shared" ref="U6:U66" si="2">S6/$S$67</f>
        <v>9.3924998705469651E-2</v>
      </c>
      <c r="X6" s="352" t="str">
        <v>Ralia Okwuchukwu</v>
      </c>
      <c r="Y6" s="353">
        <f>SUMIFS('Orders - December 2020'!$Q$2:$Q$2047,'Orders - December 2020'!$L$2:$L$2047,'Worksheet 3'!X6)</f>
        <v>310480</v>
      </c>
      <c r="Z6" s="353">
        <f>SUMIFS('Orders - December 2020'!$Q$2:$Q$2047,'Orders - December 2020'!$L$2:$L$2047,'Worksheet 3'!X6,'Orders - December 2020'!$K$2:$K$2047,'Orders - December 2020'!$K$2)</f>
        <v>310480</v>
      </c>
      <c r="AA6" s="354">
        <f t="shared" ref="AA6:AA69" si="3">Y6-Z6</f>
        <v>0</v>
      </c>
      <c r="AB6" s="142"/>
      <c r="AC6" s="356">
        <v>1</v>
      </c>
      <c r="AD6" s="355" t="s">
        <v>900</v>
      </c>
      <c r="AE6" s="357" cm="1">
        <f t="array" ref="AE6">_xlfn.XLOOKUP(AD6,_xlfn.ANCHORARRAY($X$5),$AA$5:$AA$108,0,0)</f>
        <v>204500</v>
      </c>
    </row>
    <row r="7" spans="3:31">
      <c r="C7" s="311" t="s">
        <v>1409</v>
      </c>
      <c r="D7" s="312"/>
      <c r="E7" s="312"/>
      <c r="F7" s="313"/>
      <c r="P7" s="293" t="str">
        <v>NAN Infant Formula</v>
      </c>
      <c r="Q7" s="294">
        <f>SUMIFS('Orders - December 2020'!$Q$2:$Q$2047,'Orders - December 2020'!$E$2:$E$2047,'Worksheet 3'!$P7)</f>
        <v>48700</v>
      </c>
      <c r="R7" s="294">
        <f>SUMIFS('Orders - December 2020'!$Q$2:$Q$2047,'Orders - December 2020'!$E$2:$E$2047,'Worksheet 3'!$P7,'Orders - December 2020'!$K$2:$K$2047,'Orders - December 2020'!$K$2)</f>
        <v>48700</v>
      </c>
      <c r="S7" s="294">
        <f t="shared" si="0"/>
        <v>0</v>
      </c>
      <c r="T7" s="351" t="str">
        <f t="shared" si="1"/>
        <v>No</v>
      </c>
      <c r="U7" s="326">
        <f t="shared" si="2"/>
        <v>0</v>
      </c>
      <c r="X7" s="352" t="str">
        <v>Adaeze gabriel</v>
      </c>
      <c r="Y7" s="353">
        <f>SUMIFS('Orders - December 2020'!$Q$2:$Q$2047,'Orders - December 2020'!$L$2:$L$2047,'Worksheet 3'!X7)</f>
        <v>956281</v>
      </c>
      <c r="Z7" s="353">
        <f>SUMIFS('Orders - December 2020'!$Q$2:$Q$2047,'Orders - December 2020'!$L$2:$L$2047,'Worksheet 3'!X7,'Orders - December 2020'!$K$2:$K$2047,'Orders - December 2020'!$K$2)</f>
        <v>956281</v>
      </c>
      <c r="AA7" s="354">
        <f t="shared" si="3"/>
        <v>0</v>
      </c>
      <c r="AB7" s="142"/>
      <c r="AC7" s="356">
        <v>2</v>
      </c>
      <c r="AD7" s="355" t="s">
        <v>941</v>
      </c>
      <c r="AE7" s="357" cm="1">
        <f t="array" ref="AE7">_xlfn.XLOOKUP(AD7,_xlfn.ANCHORARRAY($X$5),$AA$5:$AA$108,0,0)</f>
        <v>186200</v>
      </c>
    </row>
    <row r="8" spans="3:31">
      <c r="C8" s="314" t="s">
        <v>1374</v>
      </c>
      <c r="D8" s="301">
        <f>COUNTIFS('Orders - December 2020'!$P$2:$P$2047,"&lt;=24:00:00")</f>
        <v>705</v>
      </c>
      <c r="E8" s="315">
        <f>D8/$D$12</f>
        <v>0.39385474860335196</v>
      </c>
      <c r="F8" s="316" cm="1">
        <f t="array" ref="F8">SUM(E8:E9/100%)</f>
        <v>0.97932960893854748</v>
      </c>
      <c r="P8" s="293" t="str">
        <v>Molfix Jumbo</v>
      </c>
      <c r="Q8" s="294">
        <f>SUMIFS('Orders - December 2020'!$Q$2:$Q$2047,'Orders - December 2020'!$E$2:$E$2047,'Worksheet 3'!$P8)</f>
        <v>529650</v>
      </c>
      <c r="R8" s="294">
        <f>SUMIFS('Orders - December 2020'!$Q$2:$Q$2047,'Orders - December 2020'!$E$2:$E$2047,'Worksheet 3'!$P8,'Orders - December 2020'!$K$2:$K$2047,'Orders - December 2020'!$K$2)</f>
        <v>352800</v>
      </c>
      <c r="S8" s="294">
        <f t="shared" si="0"/>
        <v>176850</v>
      </c>
      <c r="T8" s="351" t="str">
        <f t="shared" si="1"/>
        <v>No</v>
      </c>
      <c r="U8" s="326">
        <f t="shared" si="2"/>
        <v>4.7082301647002008E-2</v>
      </c>
      <c r="X8" s="352" t="str">
        <v>Mary paul</v>
      </c>
      <c r="Y8" s="353">
        <f>SUMIFS('Orders - December 2020'!$Q$2:$Q$2047,'Orders - December 2020'!$L$2:$L$2047,'Worksheet 3'!X8)</f>
        <v>2230485</v>
      </c>
      <c r="Z8" s="353">
        <f>SUMIFS('Orders - December 2020'!$Q$2:$Q$2047,'Orders - December 2020'!$L$2:$L$2047,'Worksheet 3'!X8,'Orders - December 2020'!$K$2:$K$2047,'Orders - December 2020'!$K$2)</f>
        <v>2230485</v>
      </c>
      <c r="AA8" s="354">
        <f t="shared" si="3"/>
        <v>0</v>
      </c>
      <c r="AB8" s="142"/>
      <c r="AC8" s="356">
        <v>3</v>
      </c>
      <c r="AD8" s="355" t="s">
        <v>908</v>
      </c>
      <c r="AE8" s="357" cm="1">
        <f t="array" ref="AE8">_xlfn.XLOOKUP(AD8,_xlfn.ANCHORARRAY($X$5),$AA$5:$AA$108,0,0)</f>
        <v>132155</v>
      </c>
    </row>
    <row r="9" spans="3:31">
      <c r="C9" s="314" t="s">
        <v>1375</v>
      </c>
      <c r="D9" s="301">
        <f>COUNTIFS('Orders - December 2020'!$P$2:$P$2047,"&gt;24:00:00",'Orders - December 2020'!$P$2:$P$2047,"&lt;96:00:00")</f>
        <v>1048</v>
      </c>
      <c r="E9" s="315">
        <f t="shared" ref="E9:E11" si="4">D9/$D$12</f>
        <v>0.58547486033519558</v>
      </c>
      <c r="F9" s="316"/>
      <c r="P9" s="293" t="str">
        <v>Molfix Small</v>
      </c>
      <c r="Q9" s="294">
        <f>SUMIFS('Orders - December 2020'!$Q$2:$Q$2047,'Orders - December 2020'!$E$2:$E$2047,'Worksheet 3'!$P9)</f>
        <v>279650</v>
      </c>
      <c r="R9" s="294">
        <f>SUMIFS('Orders - December 2020'!$Q$2:$Q$2047,'Orders - December 2020'!$E$2:$E$2047,'Worksheet 3'!$P9,'Orders - December 2020'!$K$2:$K$2047,'Orders - December 2020'!$K$2)</f>
        <v>253800</v>
      </c>
      <c r="S9" s="294">
        <f t="shared" si="0"/>
        <v>25850</v>
      </c>
      <c r="T9" s="351" t="str">
        <f t="shared" si="1"/>
        <v>No</v>
      </c>
      <c r="U9" s="326">
        <f t="shared" si="2"/>
        <v>6.8819762373480454E-3</v>
      </c>
      <c r="X9" s="352" t="str">
        <v>Esther Victor</v>
      </c>
      <c r="Y9" s="353">
        <f>SUMIFS('Orders - December 2020'!$Q$2:$Q$2047,'Orders - December 2020'!$L$2:$L$2047,'Worksheet 3'!X9)</f>
        <v>2081600</v>
      </c>
      <c r="Z9" s="353">
        <f>SUMIFS('Orders - December 2020'!$Q$2:$Q$2047,'Orders - December 2020'!$L$2:$L$2047,'Worksheet 3'!X9,'Orders - December 2020'!$K$2:$K$2047,'Orders - December 2020'!$K$2)</f>
        <v>2041300</v>
      </c>
      <c r="AA9" s="354">
        <f t="shared" si="3"/>
        <v>40300</v>
      </c>
      <c r="AB9" s="142"/>
      <c r="AC9" s="356">
        <v>4</v>
      </c>
      <c r="AD9" s="355" t="s">
        <v>369</v>
      </c>
      <c r="AE9" s="357" cm="1">
        <f t="array" ref="AE9">_xlfn.XLOOKUP(AD9,_xlfn.ANCHORARRAY($X$5),$AA$5:$AA$108,0,0)</f>
        <v>127350</v>
      </c>
    </row>
    <row r="10" spans="3:31" ht="15" thickBot="1">
      <c r="C10" s="314" t="s">
        <v>1376</v>
      </c>
      <c r="D10" s="301">
        <f>COUNTIFS('Orders - December 2020'!$P$2:$P$2047,"&gt;96:00:00",'Orders - December 2020'!$P$2:$P$2047,"&lt;144:00:00")</f>
        <v>35</v>
      </c>
      <c r="E10" s="315">
        <f t="shared" si="4"/>
        <v>1.9553072625698324E-2</v>
      </c>
      <c r="F10" s="316"/>
      <c r="P10" s="293" t="str">
        <v>SMA GOLD</v>
      </c>
      <c r="Q10" s="294">
        <f>SUMIFS('Orders - December 2020'!$Q$2:$Q$2047,'Orders - December 2020'!$E$2:$E$2047,'Worksheet 3'!$P10)</f>
        <v>87500</v>
      </c>
      <c r="R10" s="294">
        <f>SUMIFS('Orders - December 2020'!$Q$2:$Q$2047,'Orders - December 2020'!$E$2:$E$2047,'Worksheet 3'!$P10,'Orders - December 2020'!$K$2:$K$2047,'Orders - December 2020'!$K$2)</f>
        <v>52500</v>
      </c>
      <c r="S10" s="294">
        <f t="shared" si="0"/>
        <v>35000</v>
      </c>
      <c r="T10" s="351" t="str">
        <f t="shared" si="1"/>
        <v>No</v>
      </c>
      <c r="U10" s="326">
        <f t="shared" si="2"/>
        <v>9.3179562207807189E-3</v>
      </c>
      <c r="X10" s="352" t="str">
        <v>Shainaan Buchi</v>
      </c>
      <c r="Y10" s="353">
        <f>SUMIFS('Orders - December 2020'!$Q$2:$Q$2047,'Orders - December 2020'!$L$2:$L$2047,'Worksheet 3'!X10)</f>
        <v>387410</v>
      </c>
      <c r="Z10" s="353">
        <f>SUMIFS('Orders - December 2020'!$Q$2:$Q$2047,'Orders - December 2020'!$L$2:$L$2047,'Worksheet 3'!X10,'Orders - December 2020'!$K$2:$K$2047,'Orders - December 2020'!$K$2)</f>
        <v>387410</v>
      </c>
      <c r="AA10" s="354">
        <f t="shared" si="3"/>
        <v>0</v>
      </c>
      <c r="AB10" s="142"/>
      <c r="AC10" s="358">
        <v>5</v>
      </c>
      <c r="AD10" s="359" t="s">
        <v>499</v>
      </c>
      <c r="AE10" s="360" cm="1">
        <f t="array" ref="AE10">_xlfn.XLOOKUP(AD10,_xlfn.ANCHORARRAY($X$5),$AA$5:$AA$108,0,0)</f>
        <v>82200</v>
      </c>
    </row>
    <row r="11" spans="3:31">
      <c r="C11" s="314" t="s">
        <v>1377</v>
      </c>
      <c r="D11" s="301">
        <f>COUNTIFS('Orders - December 2020'!$P$2:$P$2047,"&gt;=144:00:00")</f>
        <v>2</v>
      </c>
      <c r="E11" s="315">
        <f t="shared" si="4"/>
        <v>1.1173184357541898E-3</v>
      </c>
      <c r="F11" s="316"/>
      <c r="P11" s="293" t="str">
        <v>Nestle Cerelac</v>
      </c>
      <c r="Q11" s="294">
        <f>SUMIFS('Orders - December 2020'!$Q$2:$Q$2047,'Orders - December 2020'!$E$2:$E$2047,'Worksheet 3'!$P11)</f>
        <v>6500</v>
      </c>
      <c r="R11" s="294">
        <f>SUMIFS('Orders - December 2020'!$Q$2:$Q$2047,'Orders - December 2020'!$E$2:$E$2047,'Worksheet 3'!$P11,'Orders - December 2020'!$K$2:$K$2047,'Orders - December 2020'!$K$2)</f>
        <v>6500</v>
      </c>
      <c r="S11" s="294">
        <f t="shared" si="0"/>
        <v>0</v>
      </c>
      <c r="T11" s="351" t="str">
        <f t="shared" si="1"/>
        <v>No</v>
      </c>
      <c r="U11" s="326">
        <f t="shared" si="2"/>
        <v>0</v>
      </c>
      <c r="X11" s="352" t="str">
        <v>sharon Walter</v>
      </c>
      <c r="Y11" s="353">
        <f>SUMIFS('Orders - December 2020'!$Q$2:$Q$2047,'Orders - December 2020'!$L$2:$L$2047,'Worksheet 3'!X11)</f>
        <v>648880</v>
      </c>
      <c r="Z11" s="353">
        <f>SUMIFS('Orders - December 2020'!$Q$2:$Q$2047,'Orders - December 2020'!$L$2:$L$2047,'Worksheet 3'!X11,'Orders - December 2020'!$K$2:$K$2047,'Orders - December 2020'!$K$2)</f>
        <v>612000</v>
      </c>
      <c r="AA11" s="354">
        <f t="shared" si="3"/>
        <v>36880</v>
      </c>
      <c r="AB11" s="142"/>
    </row>
    <row r="12" spans="3:31" ht="15" thickBot="1">
      <c r="C12" s="317" t="s">
        <v>1351</v>
      </c>
      <c r="D12" s="318">
        <f>SUM(D8:D11)</f>
        <v>1790</v>
      </c>
      <c r="E12" s="318"/>
      <c r="F12" s="319"/>
      <c r="P12" s="293" t="str">
        <v>Premier Bar Soap</v>
      </c>
      <c r="Q12" s="294">
        <f>SUMIFS('Orders - December 2020'!$Q$2:$Q$2047,'Orders - December 2020'!$E$2:$E$2047,'Worksheet 3'!$P12)</f>
        <v>456200</v>
      </c>
      <c r="R12" s="294">
        <f>SUMIFS('Orders - December 2020'!$Q$2:$Q$2047,'Orders - December 2020'!$E$2:$E$2047,'Worksheet 3'!$P12,'Orders - December 2020'!$K$2:$K$2047,'Orders - December 2020'!$K$2)</f>
        <v>403600</v>
      </c>
      <c r="S12" s="294">
        <f t="shared" si="0"/>
        <v>52600</v>
      </c>
      <c r="T12" s="351" t="str">
        <f t="shared" si="1"/>
        <v>No</v>
      </c>
      <c r="U12" s="326">
        <f t="shared" si="2"/>
        <v>1.4003557063230454E-2</v>
      </c>
      <c r="X12" s="352" t="str">
        <v>Nwando Godwin</v>
      </c>
      <c r="Y12" s="353">
        <f>SUMIFS('Orders - December 2020'!$Q$2:$Q$2047,'Orders - December 2020'!$L$2:$L$2047,'Worksheet 3'!X12)</f>
        <v>269310</v>
      </c>
      <c r="Z12" s="353">
        <f>SUMIFS('Orders - December 2020'!$Q$2:$Q$2047,'Orders - December 2020'!$L$2:$L$2047,'Worksheet 3'!X12,'Orders - December 2020'!$K$2:$K$2047,'Orders - December 2020'!$K$2)</f>
        <v>269310</v>
      </c>
      <c r="AA12" s="354">
        <f t="shared" si="3"/>
        <v>0</v>
      </c>
      <c r="AB12" s="142"/>
    </row>
    <row r="13" spans="3:31" ht="15" thickBot="1">
      <c r="K13" s="203" t="s">
        <v>1427</v>
      </c>
      <c r="L13" s="340"/>
      <c r="M13" s="340"/>
      <c r="N13" s="204"/>
      <c r="P13" s="293" t="str">
        <v>Always Sanitary Pad</v>
      </c>
      <c r="Q13" s="294">
        <f>SUMIFS('Orders - December 2020'!$Q$2:$Q$2047,'Orders - December 2020'!$E$2:$E$2047,'Worksheet 3'!$P13)</f>
        <v>50100</v>
      </c>
      <c r="R13" s="294">
        <f>SUMIFS('Orders - December 2020'!$Q$2:$Q$2047,'Orders - December 2020'!$E$2:$E$2047,'Worksheet 3'!$P13,'Orders - December 2020'!$K$2:$K$2047,'Orders - December 2020'!$K$2)</f>
        <v>44600</v>
      </c>
      <c r="S13" s="294">
        <f t="shared" si="0"/>
        <v>5500</v>
      </c>
      <c r="T13" s="351" t="str">
        <f t="shared" si="1"/>
        <v>No</v>
      </c>
      <c r="U13" s="326">
        <f t="shared" si="2"/>
        <v>1.4642502632655416E-3</v>
      </c>
      <c r="X13" s="352" t="str">
        <v>Stephen Progress</v>
      </c>
      <c r="Y13" s="353">
        <f>SUMIFS('Orders - December 2020'!$Q$2:$Q$2047,'Orders - December 2020'!$L$2:$L$2047,'Worksheet 3'!X13)</f>
        <v>189950</v>
      </c>
      <c r="Z13" s="353">
        <f>SUMIFS('Orders - December 2020'!$Q$2:$Q$2047,'Orders - December 2020'!$L$2:$L$2047,'Worksheet 3'!X13,'Orders - December 2020'!$K$2:$K$2047,'Orders - December 2020'!$K$2)</f>
        <v>189950</v>
      </c>
      <c r="AA13" s="354">
        <f t="shared" si="3"/>
        <v>0</v>
      </c>
      <c r="AB13" s="142"/>
    </row>
    <row r="14" spans="3:31" ht="15" thickBot="1">
      <c r="C14" s="323"/>
      <c r="D14" s="324" t="str" cm="1">
        <f t="array" ref="D14:E14">PROPER(TRANSPOSE(_xlfn.UNIQUE('Orders - December 2020'!K2:K2047)))</f>
        <v>Delivered</v>
      </c>
      <c r="E14" s="324" t="str">
        <v>Cancelled</v>
      </c>
      <c r="F14" s="323"/>
      <c r="G14" s="325" t="s">
        <v>1380</v>
      </c>
      <c r="H14" s="325" t="s">
        <v>1379</v>
      </c>
      <c r="K14" s="304" t="s">
        <v>1383</v>
      </c>
      <c r="L14" s="305" t="s">
        <v>1382</v>
      </c>
      <c r="M14" s="305" t="s">
        <v>1398</v>
      </c>
      <c r="N14" s="306" t="s">
        <v>1381</v>
      </c>
      <c r="P14" s="293" t="str">
        <v>Close Up (Spc)</v>
      </c>
      <c r="Q14" s="294">
        <f>SUMIFS('Orders - December 2020'!$Q$2:$Q$2047,'Orders - December 2020'!$E$2:$E$2047,'Worksheet 3'!$P14)</f>
        <v>67650</v>
      </c>
      <c r="R14" s="294">
        <f>SUMIFS('Orders - December 2020'!$Q$2:$Q$2047,'Orders - December 2020'!$E$2:$E$2047,'Worksheet 3'!$P14,'Orders - December 2020'!$K$2:$K$2047,'Orders - December 2020'!$K$2)</f>
        <v>24600</v>
      </c>
      <c r="S14" s="294">
        <f t="shared" si="0"/>
        <v>43050</v>
      </c>
      <c r="T14" s="351" t="str">
        <f t="shared" si="1"/>
        <v>No</v>
      </c>
      <c r="U14" s="326">
        <f t="shared" si="2"/>
        <v>1.1461086151560286E-2</v>
      </c>
      <c r="X14" s="352" t="str">
        <v>Ayomide Charles</v>
      </c>
      <c r="Y14" s="353">
        <f>SUMIFS('Orders - December 2020'!$Q$2:$Q$2047,'Orders - December 2020'!$L$2:$L$2047,'Worksheet 3'!X14)</f>
        <v>195981</v>
      </c>
      <c r="Z14" s="353">
        <f>SUMIFS('Orders - December 2020'!$Q$2:$Q$2047,'Orders - December 2020'!$L$2:$L$2047,'Worksheet 3'!X14,'Orders - December 2020'!$K$2:$K$2047,'Orders - December 2020'!$K$2)</f>
        <v>195981</v>
      </c>
      <c r="AA14" s="354">
        <f t="shared" si="3"/>
        <v>0</v>
      </c>
      <c r="AB14" s="142"/>
    </row>
    <row r="15" spans="3:31">
      <c r="C15" s="320" t="str" cm="1">
        <f t="array" ref="C15:C118">PROPER(_xlfn.UNIQUE(_xlfn._xlws.FILTER('Orders - December 2020'!L2:L2047,'Orders - December 2020'!L2:L2047&lt;&gt;"-",'Orders - December 2020'!L2:L2047&lt;&gt;"")))</f>
        <v>Maryjane Joel</v>
      </c>
      <c r="D15" s="321" cm="1">
        <f t="array" ref="D15:E118">COUNTIFS('Orders - December 2020'!K2:K2047,_xlfn.ANCHORARRAY('Worksheet 3'!D14),'Orders - December 2020'!L2:L2047,_xlfn.ANCHORARRAY('Worksheet 3'!C15))</f>
        <v>64</v>
      </c>
      <c r="E15" s="321">
        <v>3</v>
      </c>
      <c r="F15" s="322">
        <f>D15/SUM(D15:E15)</f>
        <v>0.95522388059701491</v>
      </c>
      <c r="G15" s="321">
        <v>82</v>
      </c>
      <c r="H15" s="321" cm="1">
        <f t="array" ref="H15">_xlfn.RANK.EQ(F15, F$15:F$118, 0) + SUMPRODUCT((F$15:F$118 = F15) * (D$15:D$118 &gt; D15)) + (COUNTIFS(F$15:F15, F15, D$15:D15, D15) - 1)</f>
        <v>82</v>
      </c>
      <c r="K15" s="336">
        <v>1</v>
      </c>
      <c r="L15" s="337" t="str" cm="1">
        <f t="array" ref="L15">_xlfn.XLOOKUP(K15,$H$15:$H$118,_xlfn.ANCHORARRAY($C$15),0,0)</f>
        <v>Mary Paul</v>
      </c>
      <c r="M15" s="338" cm="1">
        <f t="array" ref="M15">_xlfn.XLOOKUP(L15,_xlfn.ANCHORARRAY($C$15),$F$15:$F$118,0,0)</f>
        <v>1</v>
      </c>
      <c r="N15" s="339" cm="1">
        <f t="array" ref="N15">_xlfn.XLOOKUP(L15, $C$15:$C$118, $D$15:$D$118 + $E$15:$E$118, 0, 0)</f>
        <v>79</v>
      </c>
      <c r="P15" s="293" t="str">
        <v>Oral B Toothpaste</v>
      </c>
      <c r="Q15" s="294">
        <f>SUMIFS('Orders - December 2020'!$Q$2:$Q$2047,'Orders - December 2020'!$E$2:$E$2047,'Worksheet 3'!$P15)</f>
        <v>62300</v>
      </c>
      <c r="R15" s="294">
        <f>SUMIFS('Orders - December 2020'!$Q$2:$Q$2047,'Orders - December 2020'!$E$2:$E$2047,'Worksheet 3'!$P15,'Orders - December 2020'!$K$2:$K$2047,'Orders - December 2020'!$K$2)</f>
        <v>62300</v>
      </c>
      <c r="S15" s="294">
        <f t="shared" si="0"/>
        <v>0</v>
      </c>
      <c r="T15" s="351" t="str">
        <f t="shared" si="1"/>
        <v>No</v>
      </c>
      <c r="U15" s="326">
        <f t="shared" si="2"/>
        <v>0</v>
      </c>
      <c r="X15" s="352" t="str">
        <v>Tife Chibunnam</v>
      </c>
      <c r="Y15" s="353">
        <f>SUMIFS('Orders - December 2020'!$Q$2:$Q$2047,'Orders - December 2020'!$L$2:$L$2047,'Worksheet 3'!X15)</f>
        <v>514000</v>
      </c>
      <c r="Z15" s="353">
        <f>SUMIFS('Orders - December 2020'!$Q$2:$Q$2047,'Orders - December 2020'!$L$2:$L$2047,'Worksheet 3'!X15,'Orders - December 2020'!$K$2:$K$2047,'Orders - December 2020'!$K$2)</f>
        <v>514000</v>
      </c>
      <c r="AA15" s="354">
        <f t="shared" si="3"/>
        <v>0</v>
      </c>
      <c r="AB15" s="142"/>
    </row>
    <row r="16" spans="3:31">
      <c r="C16" s="320" t="str">
        <v>Ralia Okwuchukwu</v>
      </c>
      <c r="D16" s="321">
        <v>41</v>
      </c>
      <c r="E16" s="321">
        <v>0</v>
      </c>
      <c r="F16" s="322">
        <f t="shared" ref="F16:F79" si="5">D16/SUM(D16:E16)</f>
        <v>1</v>
      </c>
      <c r="G16" s="321">
        <v>1</v>
      </c>
      <c r="H16" s="321" cm="1">
        <f t="array" ref="H16">_xlfn.RANK.EQ(F16, F$15:F$118, 0) + SUMPRODUCT((F$15:F$118 = F16) * (D$15:D$118 &gt; D16)) + (COUNTIFS(F$15:F16, F16, D$15:D16, D16) - 1)</f>
        <v>5</v>
      </c>
      <c r="K16" s="328">
        <f>K15+1</f>
        <v>2</v>
      </c>
      <c r="L16" s="329" t="str" cm="1">
        <f t="array" ref="L16">_xlfn.XLOOKUP(K16,$H$15:$H$118,_xlfn.ANCHORARRAY($C$15),0,0)</f>
        <v>Bernice Segs</v>
      </c>
      <c r="M16" s="330" cm="1">
        <f t="array" ref="M16">_xlfn.XLOOKUP(L16,_xlfn.ANCHORARRAY($C$15),$F$15:$F$118,0,0)</f>
        <v>1</v>
      </c>
      <c r="N16" s="331" cm="1">
        <f t="array" ref="N16">_xlfn.XLOOKUP(L16, $C$15:$C$118, $D$15:$D$118 + $E$15:$E$118, 0, 0)</f>
        <v>72</v>
      </c>
      <c r="P16" s="293" t="str">
        <v>Eva Bar Soap</v>
      </c>
      <c r="Q16" s="294">
        <f>SUMIFS('Orders - December 2020'!$Q$2:$Q$2047,'Orders - December 2020'!$E$2:$E$2047,'Worksheet 3'!$P16)</f>
        <v>3600</v>
      </c>
      <c r="R16" s="294">
        <f>SUMIFS('Orders - December 2020'!$Q$2:$Q$2047,'Orders - December 2020'!$E$2:$E$2047,'Worksheet 3'!$P16,'Orders - December 2020'!$K$2:$K$2047,'Orders - December 2020'!$K$2)</f>
        <v>0</v>
      </c>
      <c r="S16" s="294">
        <f t="shared" si="0"/>
        <v>3600</v>
      </c>
      <c r="T16" s="351" t="str">
        <f t="shared" si="1"/>
        <v>No</v>
      </c>
      <c r="U16" s="326">
        <f t="shared" si="2"/>
        <v>9.5841835413744544E-4</v>
      </c>
      <c r="X16" s="352" t="str">
        <v>Christy Umar</v>
      </c>
      <c r="Y16" s="353">
        <f>SUMIFS('Orders - December 2020'!$Q$2:$Q$2047,'Orders - December 2020'!$L$2:$L$2047,'Worksheet 3'!X16)</f>
        <v>122660</v>
      </c>
      <c r="Z16" s="353">
        <f>SUMIFS('Orders - December 2020'!$Q$2:$Q$2047,'Orders - December 2020'!$L$2:$L$2047,'Worksheet 3'!X16,'Orders - December 2020'!$K$2:$K$2047,'Orders - December 2020'!$K$2)</f>
        <v>122660</v>
      </c>
      <c r="AA16" s="354">
        <f t="shared" si="3"/>
        <v>0</v>
      </c>
      <c r="AB16" s="142"/>
    </row>
    <row r="17" spans="3:28">
      <c r="C17" s="320" t="str">
        <v>Adaeze Gabriel</v>
      </c>
      <c r="D17" s="321">
        <v>47</v>
      </c>
      <c r="E17" s="321">
        <v>0</v>
      </c>
      <c r="F17" s="322">
        <f t="shared" si="5"/>
        <v>1</v>
      </c>
      <c r="G17" s="321">
        <v>1</v>
      </c>
      <c r="H17" s="321" cm="1">
        <f t="array" ref="H17">_xlfn.RANK.EQ(F17, F$15:F$118, 0) + SUMPRODUCT((F$15:F$118 = F17) * (D$15:D$118 &gt; D17)) + (COUNTIFS(F$15:F17, F17, D$15:D17, D17) - 1)</f>
        <v>4</v>
      </c>
      <c r="K17" s="328">
        <f>K16+1</f>
        <v>3</v>
      </c>
      <c r="L17" s="329" t="str" cm="1">
        <f t="array" ref="L17">_xlfn.XLOOKUP(K17,$H$15:$H$118,_xlfn.ANCHORARRAY($C$15),0,0)</f>
        <v>Bola Abiodun</v>
      </c>
      <c r="M17" s="330" cm="1">
        <f t="array" ref="M17">_xlfn.XLOOKUP(L17,_xlfn.ANCHORARRAY($C$15),$F$15:$F$118,0,0)</f>
        <v>1</v>
      </c>
      <c r="N17" s="331" cm="1">
        <f t="array" ref="N17">_xlfn.XLOOKUP(L17, $C$15:$C$118, $D$15:$D$118 + $E$15:$E$118, 0, 0)</f>
        <v>49</v>
      </c>
      <c r="P17" s="293" t="str">
        <v>Lux</v>
      </c>
      <c r="Q17" s="294">
        <f>SUMIFS('Orders - December 2020'!$Q$2:$Q$2047,'Orders - December 2020'!$E$2:$E$2047,'Worksheet 3'!$P17)</f>
        <v>20875</v>
      </c>
      <c r="R17" s="294">
        <f>SUMIFS('Orders - December 2020'!$Q$2:$Q$2047,'Orders - December 2020'!$E$2:$E$2047,'Worksheet 3'!$P17,'Orders - December 2020'!$K$2:$K$2047,'Orders - December 2020'!$K$2)</f>
        <v>0</v>
      </c>
      <c r="S17" s="294">
        <f t="shared" si="0"/>
        <v>20875</v>
      </c>
      <c r="T17" s="351" t="str">
        <f t="shared" si="1"/>
        <v>No</v>
      </c>
      <c r="U17" s="326">
        <f t="shared" si="2"/>
        <v>5.557495317394215E-3</v>
      </c>
      <c r="X17" s="352" t="str">
        <v>milcah Smart</v>
      </c>
      <c r="Y17" s="353">
        <f>SUMIFS('Orders - December 2020'!$Q$2:$Q$2047,'Orders - December 2020'!$L$2:$L$2047,'Worksheet 3'!X17)</f>
        <v>186711</v>
      </c>
      <c r="Z17" s="353">
        <f>SUMIFS('Orders - December 2020'!$Q$2:$Q$2047,'Orders - December 2020'!$L$2:$L$2047,'Worksheet 3'!X17,'Orders - December 2020'!$K$2:$K$2047,'Orders - December 2020'!$K$2)</f>
        <v>133301</v>
      </c>
      <c r="AA17" s="354">
        <f t="shared" si="3"/>
        <v>53410</v>
      </c>
      <c r="AB17" s="142"/>
    </row>
    <row r="18" spans="3:28">
      <c r="C18" s="320" t="str">
        <v>Mary Paul</v>
      </c>
      <c r="D18" s="321">
        <v>79</v>
      </c>
      <c r="E18" s="321">
        <v>0</v>
      </c>
      <c r="F18" s="322">
        <f t="shared" si="5"/>
        <v>1</v>
      </c>
      <c r="G18" s="321">
        <v>1</v>
      </c>
      <c r="H18" s="321" cm="1">
        <f t="array" ref="H18">_xlfn.RANK.EQ(F18, F$15:F$118, 0) + SUMPRODUCT((F$15:F$118 = F18) * (D$15:D$118 &gt; D18)) + (COUNTIFS(F$15:F18, F18, D$15:D18, D18) - 1)</f>
        <v>1</v>
      </c>
      <c r="K18" s="328">
        <f>K17+1</f>
        <v>4</v>
      </c>
      <c r="L18" s="329" t="str" cm="1">
        <f t="array" ref="L18">_xlfn.XLOOKUP(K18,$H$15:$H$118,_xlfn.ANCHORARRAY($C$15),0,0)</f>
        <v>Adaeze Gabriel</v>
      </c>
      <c r="M18" s="330" cm="1">
        <f t="array" ref="M18">_xlfn.XLOOKUP(L18,_xlfn.ANCHORARRAY($C$15),$F$15:$F$118,0,0)</f>
        <v>1</v>
      </c>
      <c r="N18" s="331" cm="1">
        <f t="array" ref="N18">_xlfn.XLOOKUP(L18, $C$15:$C$118, $D$15:$D$118 + $E$15:$E$118, 0, 0)</f>
        <v>47</v>
      </c>
      <c r="P18" s="293" t="str">
        <v>Three Crowns Milk</v>
      </c>
      <c r="Q18" s="294">
        <f>SUMIFS('Orders - December 2020'!$Q$2:$Q$2047,'Orders - December 2020'!$E$2:$E$2047,'Worksheet 3'!$P18)</f>
        <v>1110500</v>
      </c>
      <c r="R18" s="294">
        <f>SUMIFS('Orders - December 2020'!$Q$2:$Q$2047,'Orders - December 2020'!$E$2:$E$2047,'Worksheet 3'!$P18,'Orders - December 2020'!$K$2:$K$2047,'Orders - December 2020'!$K$2)</f>
        <v>1058000</v>
      </c>
      <c r="S18" s="294">
        <f t="shared" si="0"/>
        <v>52500</v>
      </c>
      <c r="T18" s="351" t="str">
        <f t="shared" si="1"/>
        <v>No</v>
      </c>
      <c r="U18" s="326">
        <f t="shared" si="2"/>
        <v>1.397693433117108E-2</v>
      </c>
      <c r="X18" s="352" t="str">
        <v>Martins oyekunle</v>
      </c>
      <c r="Y18" s="353">
        <f>SUMIFS('Orders - December 2020'!$Q$2:$Q$2047,'Orders - December 2020'!$L$2:$L$2047,'Worksheet 3'!X18)</f>
        <v>658151</v>
      </c>
      <c r="Z18" s="353">
        <f>SUMIFS('Orders - December 2020'!$Q$2:$Q$2047,'Orders - December 2020'!$L$2:$L$2047,'Worksheet 3'!X18,'Orders - December 2020'!$K$2:$K$2047,'Orders - December 2020'!$K$2)</f>
        <v>658151</v>
      </c>
      <c r="AA18" s="354">
        <f t="shared" si="3"/>
        <v>0</v>
      </c>
      <c r="AB18" s="142"/>
    </row>
    <row r="19" spans="3:28">
      <c r="C19" s="320" t="str">
        <v>Esther Victor</v>
      </c>
      <c r="D19" s="321">
        <v>51</v>
      </c>
      <c r="E19" s="321">
        <v>1</v>
      </c>
      <c r="F19" s="322">
        <f t="shared" si="5"/>
        <v>0.98076923076923073</v>
      </c>
      <c r="G19" s="321">
        <v>79</v>
      </c>
      <c r="H19" s="321" cm="1">
        <f t="array" ref="H19">_xlfn.RANK.EQ(F19, F$15:F$118, 0) + SUMPRODUCT((F$15:F$118 = F19) * (D$15:D$118 &gt; D19)) + (COUNTIFS(F$15:F19, F19, D$15:D19, D19) - 1)</f>
        <v>79</v>
      </c>
      <c r="K19" s="328">
        <f>K18+1</f>
        <v>5</v>
      </c>
      <c r="L19" s="329" t="str" cm="1">
        <f t="array" ref="L19">_xlfn.XLOOKUP(K19,$H$15:$H$118,_xlfn.ANCHORARRAY($C$15),0,0)</f>
        <v>Ralia Okwuchukwu</v>
      </c>
      <c r="M19" s="330" cm="1">
        <f t="array" ref="M19">_xlfn.XLOOKUP(L19,_xlfn.ANCHORARRAY($C$15),$F$15:$F$118,0,0)</f>
        <v>1</v>
      </c>
      <c r="N19" s="331" cm="1">
        <f t="array" ref="N19">_xlfn.XLOOKUP(L19, $C$15:$C$118, $D$15:$D$118 + $E$15:$E$118, 0, 0)</f>
        <v>41</v>
      </c>
      <c r="P19" s="293" t="str">
        <v>Nestle Milo</v>
      </c>
      <c r="Q19" s="294">
        <f>SUMIFS('Orders - December 2020'!$Q$2:$Q$2047,'Orders - December 2020'!$E$2:$E$2047,'Worksheet 3'!$P19)</f>
        <v>5746840</v>
      </c>
      <c r="R19" s="294">
        <f>SUMIFS('Orders - December 2020'!$Q$2:$Q$2047,'Orders - December 2020'!$E$2:$E$2047,'Worksheet 3'!$P19,'Orders - December 2020'!$K$2:$K$2047,'Orders - December 2020'!$K$2)</f>
        <v>5448640</v>
      </c>
      <c r="S19" s="294">
        <f t="shared" si="0"/>
        <v>298200</v>
      </c>
      <c r="T19" s="351" t="str">
        <f t="shared" si="1"/>
        <v>No</v>
      </c>
      <c r="U19" s="326">
        <f t="shared" si="2"/>
        <v>7.9388987001051736E-2</v>
      </c>
      <c r="X19" s="352" t="str">
        <v>Dolly yanju</v>
      </c>
      <c r="Y19" s="353">
        <f>SUMIFS('Orders - December 2020'!$Q$2:$Q$2047,'Orders - December 2020'!$L$2:$L$2047,'Worksheet 3'!X19)</f>
        <v>258065</v>
      </c>
      <c r="Z19" s="353">
        <f>SUMIFS('Orders - December 2020'!$Q$2:$Q$2047,'Orders - December 2020'!$L$2:$L$2047,'Worksheet 3'!X19,'Orders - December 2020'!$K$2:$K$2047,'Orders - December 2020'!$K$2)</f>
        <v>211305</v>
      </c>
      <c r="AA19" s="354">
        <f t="shared" si="3"/>
        <v>46760</v>
      </c>
      <c r="AB19" s="142"/>
    </row>
    <row r="20" spans="3:28">
      <c r="C20" s="320" t="str">
        <v>Shainaan Buchi</v>
      </c>
      <c r="D20" s="321">
        <v>29</v>
      </c>
      <c r="E20" s="321">
        <v>0</v>
      </c>
      <c r="F20" s="322">
        <f t="shared" si="5"/>
        <v>1</v>
      </c>
      <c r="G20" s="321">
        <v>1</v>
      </c>
      <c r="H20" s="321" cm="1">
        <f t="array" ref="H20">_xlfn.RANK.EQ(F20, F$15:F$118, 0) + SUMPRODUCT((F$15:F$118 = F20) * (D$15:D$118 &gt; D20)) + (COUNTIFS(F$15:F20, F20, D$15:D20, D20) - 1)</f>
        <v>10</v>
      </c>
      <c r="K20" s="328">
        <f>K19+1</f>
        <v>6</v>
      </c>
      <c r="L20" s="329" t="str" cm="1">
        <f t="array" ref="L20">_xlfn.XLOOKUP(K20,$H$15:$H$118,_xlfn.ANCHORARRAY($C$15),0,0)</f>
        <v>Martins Oyekunle</v>
      </c>
      <c r="M20" s="330" cm="1">
        <f t="array" ref="M20">_xlfn.XLOOKUP(L20,_xlfn.ANCHORARRAY($C$15),$F$15:$F$118,0,0)</f>
        <v>1</v>
      </c>
      <c r="N20" s="331" cm="1">
        <f t="array" ref="N20">_xlfn.XLOOKUP(L20, $C$15:$C$118, $D$15:$D$118 + $E$15:$E$118, 0, 0)</f>
        <v>35</v>
      </c>
      <c r="P20" s="293" t="str">
        <v>Nestle Golden Morn</v>
      </c>
      <c r="Q20" s="294">
        <f>SUMIFS('Orders - December 2020'!$Q$2:$Q$2047,'Orders - December 2020'!$E$2:$E$2047,'Worksheet 3'!$P20)</f>
        <v>1958775</v>
      </c>
      <c r="R20" s="294">
        <f>SUMIFS('Orders - December 2020'!$Q$2:$Q$2047,'Orders - December 2020'!$E$2:$E$2047,'Worksheet 3'!$P20,'Orders - December 2020'!$K$2:$K$2047,'Orders - December 2020'!$K$2)</f>
        <v>1858537.5</v>
      </c>
      <c r="S20" s="294">
        <f t="shared" si="0"/>
        <v>100237.5</v>
      </c>
      <c r="T20" s="351" t="str">
        <f t="shared" si="1"/>
        <v>No</v>
      </c>
      <c r="U20" s="326">
        <f t="shared" si="2"/>
        <v>2.6685961048014496E-2</v>
      </c>
      <c r="X20" s="352" t="str">
        <v>benita Alvin</v>
      </c>
      <c r="Y20" s="353">
        <f>SUMIFS('Orders - December 2020'!$Q$2:$Q$2047,'Orders - December 2020'!$L$2:$L$2047,'Worksheet 3'!X20)</f>
        <v>498761</v>
      </c>
      <c r="Z20" s="353">
        <f>SUMIFS('Orders - December 2020'!$Q$2:$Q$2047,'Orders - December 2020'!$L$2:$L$2047,'Worksheet 3'!X20,'Orders - December 2020'!$K$2:$K$2047,'Orders - December 2020'!$K$2)</f>
        <v>451831</v>
      </c>
      <c r="AA20" s="354">
        <f t="shared" si="3"/>
        <v>46930</v>
      </c>
      <c r="AB20" s="142"/>
    </row>
    <row r="21" spans="3:28">
      <c r="C21" s="320" t="str">
        <v>Sharon Walter</v>
      </c>
      <c r="D21" s="321">
        <v>23</v>
      </c>
      <c r="E21" s="321">
        <v>5</v>
      </c>
      <c r="F21" s="322">
        <f t="shared" si="5"/>
        <v>0.8214285714285714</v>
      </c>
      <c r="G21" s="321">
        <v>91</v>
      </c>
      <c r="H21" s="321" cm="1">
        <f t="array" ref="H21">_xlfn.RANK.EQ(F21, F$15:F$118, 0) + SUMPRODUCT((F$15:F$118 = F21) * (D$15:D$118 &gt; D21)) + (COUNTIFS(F$15:F21, F21, D$15:D21, D21) - 1)</f>
        <v>91</v>
      </c>
      <c r="K21" s="328">
        <f>K20+1</f>
        <v>7</v>
      </c>
      <c r="L21" s="329" t="str" cm="1">
        <f t="array" ref="L21">_xlfn.XLOOKUP(K21,$H$15:$H$118,_xlfn.ANCHORARRAY($C$15),0,0)</f>
        <v>Rayo Enoch</v>
      </c>
      <c r="M21" s="330" cm="1">
        <f t="array" ref="M21">_xlfn.XLOOKUP(L21,_xlfn.ANCHORARRAY($C$15),$F$15:$F$118,0,0)</f>
        <v>1</v>
      </c>
      <c r="N21" s="331" cm="1">
        <f t="array" ref="N21">_xlfn.XLOOKUP(L21, $C$15:$C$118, $D$15:$D$118 + $E$15:$E$118, 0, 0)</f>
        <v>35</v>
      </c>
      <c r="P21" s="293" t="str">
        <v>Cowbell Milk</v>
      </c>
      <c r="Q21" s="294">
        <f>SUMIFS('Orders - December 2020'!$Q$2:$Q$2047,'Orders - December 2020'!$E$2:$E$2047,'Worksheet 3'!$P21)</f>
        <v>719050</v>
      </c>
      <c r="R21" s="294">
        <f>SUMIFS('Orders - December 2020'!$Q$2:$Q$2047,'Orders - December 2020'!$E$2:$E$2047,'Worksheet 3'!$P21,'Orders - December 2020'!$K$2:$K$2047,'Orders - December 2020'!$K$2)</f>
        <v>699200</v>
      </c>
      <c r="S21" s="294">
        <f t="shared" si="0"/>
        <v>19850</v>
      </c>
      <c r="T21" s="351" t="str">
        <f t="shared" si="1"/>
        <v>No</v>
      </c>
      <c r="U21" s="326">
        <f t="shared" si="2"/>
        <v>5.2846123137856365E-3</v>
      </c>
      <c r="X21" s="352" t="str">
        <v>Diana John</v>
      </c>
      <c r="Y21" s="353">
        <f>SUMIFS('Orders - December 2020'!$Q$2:$Q$2047,'Orders - December 2020'!$L$2:$L$2047,'Worksheet 3'!X21)</f>
        <v>215320</v>
      </c>
      <c r="Z21" s="353">
        <f>SUMIFS('Orders - December 2020'!$Q$2:$Q$2047,'Orders - December 2020'!$L$2:$L$2047,'Worksheet 3'!X21,'Orders - December 2020'!$K$2:$K$2047,'Orders - December 2020'!$K$2)</f>
        <v>215320</v>
      </c>
      <c r="AA21" s="354">
        <f t="shared" si="3"/>
        <v>0</v>
      </c>
      <c r="AB21" s="142"/>
    </row>
    <row r="22" spans="3:28">
      <c r="C22" s="320" t="str">
        <v>Nwando Godwin</v>
      </c>
      <c r="D22" s="321">
        <v>14</v>
      </c>
      <c r="E22" s="321">
        <v>0</v>
      </c>
      <c r="F22" s="322">
        <f t="shared" si="5"/>
        <v>1</v>
      </c>
      <c r="G22" s="321">
        <v>1</v>
      </c>
      <c r="H22" s="321" cm="1">
        <f t="array" ref="H22">_xlfn.RANK.EQ(F22, F$15:F$118, 0) + SUMPRODUCT((F$15:F$118 = F22) * (D$15:D$118 &gt; D22)) + (COUNTIFS(F$15:F22, F22, D$15:D22, D22) - 1)</f>
        <v>30</v>
      </c>
      <c r="K22" s="328">
        <f>K21+1</f>
        <v>8</v>
      </c>
      <c r="L22" s="329" t="str" cm="1">
        <f t="array" ref="L22">_xlfn.XLOOKUP(K22,$H$15:$H$118,_xlfn.ANCHORARRAY($C$15),0,0)</f>
        <v>Chinelo Isaac</v>
      </c>
      <c r="M22" s="330" cm="1">
        <f t="array" ref="M22">_xlfn.XLOOKUP(L22,_xlfn.ANCHORARRAY($C$15),$F$15:$F$118,0,0)</f>
        <v>1</v>
      </c>
      <c r="N22" s="331" cm="1">
        <f t="array" ref="N22">_xlfn.XLOOKUP(L22, $C$15:$C$118, $D$15:$D$118 + $E$15:$E$118, 0, 0)</f>
        <v>33</v>
      </c>
      <c r="P22" s="293" t="str">
        <v>Nibit Cookies</v>
      </c>
      <c r="Q22" s="294">
        <f>SUMIFS('Orders - December 2020'!$Q$2:$Q$2047,'Orders - December 2020'!$E$2:$E$2047,'Worksheet 3'!$P22)</f>
        <v>246000</v>
      </c>
      <c r="R22" s="294">
        <f>SUMIFS('Orders - December 2020'!$Q$2:$Q$2047,'Orders - December 2020'!$E$2:$E$2047,'Worksheet 3'!$P22,'Orders - December 2020'!$K$2:$K$2047,'Orders - December 2020'!$K$2)</f>
        <v>228000</v>
      </c>
      <c r="S22" s="294">
        <f t="shared" si="0"/>
        <v>18000</v>
      </c>
      <c r="T22" s="351" t="str">
        <f t="shared" si="1"/>
        <v>No</v>
      </c>
      <c r="U22" s="326">
        <f t="shared" si="2"/>
        <v>4.7920917706872276E-3</v>
      </c>
      <c r="X22" s="352" t="str">
        <v>AMANDA Jonathan</v>
      </c>
      <c r="Y22" s="353">
        <f>SUMIFS('Orders - December 2020'!$Q$2:$Q$2047,'Orders - December 2020'!$L$2:$L$2047,'Worksheet 3'!X22)</f>
        <v>130730</v>
      </c>
      <c r="Z22" s="353">
        <f>SUMIFS('Orders - December 2020'!$Q$2:$Q$2047,'Orders - December 2020'!$L$2:$L$2047,'Worksheet 3'!X22,'Orders - December 2020'!$K$2:$K$2047,'Orders - December 2020'!$K$2)</f>
        <v>130730</v>
      </c>
      <c r="AA22" s="354">
        <f t="shared" si="3"/>
        <v>0</v>
      </c>
      <c r="AB22" s="142"/>
    </row>
    <row r="23" spans="3:28">
      <c r="C23" s="320" t="str">
        <v>Stephen Progress</v>
      </c>
      <c r="D23" s="321">
        <v>12</v>
      </c>
      <c r="E23" s="321">
        <v>0</v>
      </c>
      <c r="F23" s="322">
        <f t="shared" si="5"/>
        <v>1</v>
      </c>
      <c r="G23" s="321">
        <v>1</v>
      </c>
      <c r="H23" s="321" cm="1">
        <f t="array" ref="H23">_xlfn.RANK.EQ(F23, F$15:F$118, 0) + SUMPRODUCT((F$15:F$118 = F23) * (D$15:D$118 &gt; D23)) + (COUNTIFS(F$15:F23, F23, D$15:D23, D23) - 1)</f>
        <v>35</v>
      </c>
      <c r="K23" s="328">
        <f>K22+1</f>
        <v>9</v>
      </c>
      <c r="L23" s="329" t="str" cm="1">
        <f t="array" ref="L23">_xlfn.XLOOKUP(K23,$H$15:$H$118,_xlfn.ANCHORARRAY($C$15),0,0)</f>
        <v>Merit Zion</v>
      </c>
      <c r="M23" s="330" cm="1">
        <f t="array" ref="M23">_xlfn.XLOOKUP(L23,_xlfn.ANCHORARRAY($C$15),$F$15:$F$118,0,0)</f>
        <v>1</v>
      </c>
      <c r="N23" s="331" cm="1">
        <f t="array" ref="N23">_xlfn.XLOOKUP(L23, $C$15:$C$118, $D$15:$D$118 + $E$15:$E$118, 0, 0)</f>
        <v>33</v>
      </c>
      <c r="P23" s="293" t="str">
        <v>Peak Milk</v>
      </c>
      <c r="Q23" s="294">
        <f>SUMIFS('Orders - December 2020'!$Q$2:$Q$2047,'Orders - December 2020'!$E$2:$E$2047,'Worksheet 3'!$P23)</f>
        <v>2370600</v>
      </c>
      <c r="R23" s="294">
        <f>SUMIFS('Orders - December 2020'!$Q$2:$Q$2047,'Orders - December 2020'!$E$2:$E$2047,'Worksheet 3'!$P23,'Orders - December 2020'!$K$2:$K$2047,'Orders - December 2020'!$K$2)</f>
        <v>2117355</v>
      </c>
      <c r="S23" s="294">
        <f t="shared" si="0"/>
        <v>253245</v>
      </c>
      <c r="T23" s="351" t="str">
        <f t="shared" si="1"/>
        <v>No</v>
      </c>
      <c r="U23" s="326">
        <f t="shared" si="2"/>
        <v>6.7420737803760386E-2</v>
      </c>
      <c r="X23" s="352" t="str">
        <v>Waajidah vincent</v>
      </c>
      <c r="Y23" s="353">
        <f>SUMIFS('Orders - December 2020'!$Q$2:$Q$2047,'Orders - December 2020'!$L$2:$L$2047,'Worksheet 3'!X23)</f>
        <v>370920</v>
      </c>
      <c r="Z23" s="353">
        <f>SUMIFS('Orders - December 2020'!$Q$2:$Q$2047,'Orders - December 2020'!$L$2:$L$2047,'Worksheet 3'!X23,'Orders - December 2020'!$K$2:$K$2047,'Orders - December 2020'!$K$2)</f>
        <v>288720</v>
      </c>
      <c r="AA23" s="354">
        <f t="shared" si="3"/>
        <v>82200</v>
      </c>
      <c r="AB23" s="142"/>
    </row>
    <row r="24" spans="3:28" ht="15" thickBot="1">
      <c r="C24" s="320" t="str">
        <v>Ayomide Charles</v>
      </c>
      <c r="D24" s="321">
        <v>24</v>
      </c>
      <c r="E24" s="321">
        <v>0</v>
      </c>
      <c r="F24" s="322">
        <f t="shared" si="5"/>
        <v>1</v>
      </c>
      <c r="G24" s="321">
        <v>1</v>
      </c>
      <c r="H24" s="321" cm="1">
        <f t="array" ref="H24">_xlfn.RANK.EQ(F24, F$15:F$118, 0) + SUMPRODUCT((F$15:F$118 = F24) * (D$15:D$118 &gt; D24)) + (COUNTIFS(F$15:F24, F24, D$15:D24, D24) - 1)</f>
        <v>14</v>
      </c>
      <c r="K24" s="332">
        <f>K23+1</f>
        <v>10</v>
      </c>
      <c r="L24" s="333" t="str" cm="1">
        <f t="array" ref="L24">_xlfn.XLOOKUP(K24,$H$15:$H$118,_xlfn.ANCHORARRAY($C$15),0,0)</f>
        <v>Shainaan Buchi</v>
      </c>
      <c r="M24" s="334" cm="1">
        <f t="array" ref="M24">_xlfn.XLOOKUP(L24,_xlfn.ANCHORARRAY($C$15),$F$15:$F$118,0,0)</f>
        <v>1</v>
      </c>
      <c r="N24" s="335" cm="1">
        <f t="array" ref="N24">_xlfn.XLOOKUP(L24, $C$15:$C$118, $D$15:$D$118 + $E$15:$E$118, 0, 0)</f>
        <v>29</v>
      </c>
      <c r="P24" s="293" t="str">
        <v>Nasco Cornflakes</v>
      </c>
      <c r="Q24" s="294">
        <f>SUMIFS('Orders - December 2020'!$Q$2:$Q$2047,'Orders - December 2020'!$E$2:$E$2047,'Worksheet 3'!$P24)</f>
        <v>448500</v>
      </c>
      <c r="R24" s="294">
        <f>SUMIFS('Orders - December 2020'!$Q$2:$Q$2047,'Orders - December 2020'!$E$2:$E$2047,'Worksheet 3'!$P24,'Orders - December 2020'!$K$2:$K$2047,'Orders - December 2020'!$K$2)</f>
        <v>440600</v>
      </c>
      <c r="S24" s="294">
        <f t="shared" si="0"/>
        <v>7900</v>
      </c>
      <c r="T24" s="351" t="str">
        <f t="shared" si="1"/>
        <v>No</v>
      </c>
      <c r="U24" s="326">
        <f t="shared" si="2"/>
        <v>2.1031958326905051E-3</v>
      </c>
      <c r="X24" s="352" t="str">
        <v>Bernice Segs</v>
      </c>
      <c r="Y24" s="353">
        <f>SUMIFS('Orders - December 2020'!$Q$2:$Q$2047,'Orders - December 2020'!$L$2:$L$2047,'Worksheet 3'!X24)</f>
        <v>531840</v>
      </c>
      <c r="Z24" s="353">
        <f>SUMIFS('Orders - December 2020'!$Q$2:$Q$2047,'Orders - December 2020'!$L$2:$L$2047,'Worksheet 3'!X24,'Orders - December 2020'!$K$2:$K$2047,'Orders - December 2020'!$K$2)</f>
        <v>531840</v>
      </c>
      <c r="AA24" s="354">
        <f t="shared" si="3"/>
        <v>0</v>
      </c>
      <c r="AB24" s="142"/>
    </row>
    <row r="25" spans="3:28">
      <c r="C25" s="320" t="str">
        <v>Tife Chibunnam</v>
      </c>
      <c r="D25" s="321">
        <v>16</v>
      </c>
      <c r="E25" s="321">
        <v>0</v>
      </c>
      <c r="F25" s="322">
        <f t="shared" si="5"/>
        <v>1</v>
      </c>
      <c r="G25" s="321">
        <v>1</v>
      </c>
      <c r="H25" s="321" cm="1">
        <f t="array" ref="H25">_xlfn.RANK.EQ(F25, F$15:F$118, 0) + SUMPRODUCT((F$15:F$118 = F25) * (D$15:D$118 &gt; D25)) + (COUNTIFS(F$15:F25, F25, D$15:D25, D25) - 1)</f>
        <v>28</v>
      </c>
      <c r="P25" s="293" t="str">
        <v>Bournvita</v>
      </c>
      <c r="Q25" s="294">
        <f>SUMIFS('Orders - December 2020'!$Q$2:$Q$2047,'Orders - December 2020'!$E$2:$E$2047,'Worksheet 3'!$P25)</f>
        <v>749200</v>
      </c>
      <c r="R25" s="294">
        <f>SUMIFS('Orders - December 2020'!$Q$2:$Q$2047,'Orders - December 2020'!$E$2:$E$2047,'Worksheet 3'!$P25,'Orders - December 2020'!$K$2:$K$2047,'Orders - December 2020'!$K$2)</f>
        <v>718900</v>
      </c>
      <c r="S25" s="294">
        <f t="shared" si="0"/>
        <v>30300</v>
      </c>
      <c r="T25" s="351" t="str">
        <f t="shared" si="1"/>
        <v>No</v>
      </c>
      <c r="U25" s="326">
        <f t="shared" si="2"/>
        <v>8.0666878139901664E-3</v>
      </c>
      <c r="X25" s="352" t="str">
        <v>Ibukun Patrick</v>
      </c>
      <c r="Y25" s="353">
        <f>SUMIFS('Orders - December 2020'!$Q$2:$Q$2047,'Orders - December 2020'!$L$2:$L$2047,'Worksheet 3'!X25)</f>
        <v>293562.5</v>
      </c>
      <c r="Z25" s="353">
        <f>SUMIFS('Orders - December 2020'!$Q$2:$Q$2047,'Orders - December 2020'!$L$2:$L$2047,'Worksheet 3'!X25,'Orders - December 2020'!$K$2:$K$2047,'Orders - December 2020'!$K$2)</f>
        <v>289387.5</v>
      </c>
      <c r="AA25" s="354">
        <f t="shared" si="3"/>
        <v>4175</v>
      </c>
      <c r="AB25" s="142"/>
    </row>
    <row r="26" spans="3:28">
      <c r="C26" s="320" t="str">
        <v>Christy Umar</v>
      </c>
      <c r="D26" s="321">
        <v>13</v>
      </c>
      <c r="E26" s="321">
        <v>0</v>
      </c>
      <c r="F26" s="322">
        <f t="shared" si="5"/>
        <v>1</v>
      </c>
      <c r="G26" s="321">
        <v>1</v>
      </c>
      <c r="H26" s="321" cm="1">
        <f t="array" ref="H26">_xlfn.RANK.EQ(F26, F$15:F$118, 0) + SUMPRODUCT((F$15:F$118 = F26) * (D$15:D$118 &gt; D26)) + (COUNTIFS(F$15:F26, F26, D$15:D26, D26) - 1)</f>
        <v>33</v>
      </c>
      <c r="P26" s="293" t="str">
        <v>Loya Milk</v>
      </c>
      <c r="Q26" s="294">
        <f>SUMIFS('Orders - December 2020'!$Q$2:$Q$2047,'Orders - December 2020'!$E$2:$E$2047,'Worksheet 3'!$P26)</f>
        <v>66000</v>
      </c>
      <c r="R26" s="294">
        <f>SUMIFS('Orders - December 2020'!$Q$2:$Q$2047,'Orders - December 2020'!$E$2:$E$2047,'Worksheet 3'!$P26,'Orders - December 2020'!$K$2:$K$2047,'Orders - December 2020'!$K$2)</f>
        <v>55000</v>
      </c>
      <c r="S26" s="294">
        <f t="shared" si="0"/>
        <v>11000</v>
      </c>
      <c r="T26" s="351" t="str">
        <f t="shared" si="1"/>
        <v>No</v>
      </c>
      <c r="U26" s="326">
        <f t="shared" si="2"/>
        <v>2.9285005265310832E-3</v>
      </c>
      <c r="X26" s="352" t="str">
        <v>Bola Abiodun</v>
      </c>
      <c r="Y26" s="353">
        <f>SUMIFS('Orders - December 2020'!$Q$2:$Q$2047,'Orders - December 2020'!$L$2:$L$2047,'Worksheet 3'!X26)</f>
        <v>485181</v>
      </c>
      <c r="Z26" s="353">
        <f>SUMIFS('Orders - December 2020'!$Q$2:$Q$2047,'Orders - December 2020'!$L$2:$L$2047,'Worksheet 3'!X26,'Orders - December 2020'!$K$2:$K$2047,'Orders - December 2020'!$K$2)</f>
        <v>485181</v>
      </c>
      <c r="AA26" s="354">
        <f t="shared" si="3"/>
        <v>0</v>
      </c>
      <c r="AB26" s="142"/>
    </row>
    <row r="27" spans="3:28">
      <c r="C27" s="320" t="str">
        <v>Milcah Smart</v>
      </c>
      <c r="D27" s="321">
        <v>8</v>
      </c>
      <c r="E27" s="321">
        <v>4</v>
      </c>
      <c r="F27" s="322">
        <f t="shared" si="5"/>
        <v>0.66666666666666663</v>
      </c>
      <c r="G27" s="321">
        <v>98</v>
      </c>
      <c r="H27" s="321" cm="1">
        <f t="array" ref="H27">_xlfn.RANK.EQ(F27, F$15:F$118, 0) + SUMPRODUCT((F$15:F$118 = F27) * (D$15:D$118 &gt; D27)) + (COUNTIFS(F$15:F27, F27, D$15:D27, D27) - 1)</f>
        <v>98</v>
      </c>
      <c r="P27" s="293" t="str">
        <v>Dano Cool Cow</v>
      </c>
      <c r="Q27" s="294">
        <f>SUMIFS('Orders - December 2020'!$Q$2:$Q$2047,'Orders - December 2020'!$E$2:$E$2047,'Worksheet 3'!$P27)</f>
        <v>3399537.5</v>
      </c>
      <c r="R27" s="294">
        <f>SUMIFS('Orders - December 2020'!$Q$2:$Q$2047,'Orders - December 2020'!$E$2:$E$2047,'Worksheet 3'!$P27,'Orders - December 2020'!$K$2:$K$2047,'Orders - December 2020'!$K$2)</f>
        <v>3208117.5</v>
      </c>
      <c r="S27" s="294">
        <f t="shared" si="0"/>
        <v>191420</v>
      </c>
      <c r="T27" s="351" t="str">
        <f t="shared" si="1"/>
        <v>No</v>
      </c>
      <c r="U27" s="326">
        <f t="shared" si="2"/>
        <v>5.0961233708052722E-2</v>
      </c>
      <c r="X27" s="352" t="str">
        <v>Oputa Sammie</v>
      </c>
      <c r="Y27" s="353">
        <f>SUMIFS('Orders - December 2020'!$Q$2:$Q$2047,'Orders - December 2020'!$L$2:$L$2047,'Worksheet 3'!X27)</f>
        <v>573400</v>
      </c>
      <c r="Z27" s="353">
        <f>SUMIFS('Orders - December 2020'!$Q$2:$Q$2047,'Orders - December 2020'!$L$2:$L$2047,'Worksheet 3'!X27,'Orders - December 2020'!$K$2:$K$2047,'Orders - December 2020'!$K$2)</f>
        <v>501900</v>
      </c>
      <c r="AA27" s="354">
        <f t="shared" si="3"/>
        <v>71500</v>
      </c>
      <c r="AB27" s="142"/>
    </row>
    <row r="28" spans="3:28">
      <c r="C28" s="320" t="str">
        <v>Martins Oyekunle</v>
      </c>
      <c r="D28" s="321">
        <v>35</v>
      </c>
      <c r="E28" s="321">
        <v>0</v>
      </c>
      <c r="F28" s="322">
        <f t="shared" si="5"/>
        <v>1</v>
      </c>
      <c r="G28" s="321">
        <v>1</v>
      </c>
      <c r="H28" s="321" cm="1">
        <f t="array" ref="H28">_xlfn.RANK.EQ(F28, F$15:F$118, 0) + SUMPRODUCT((F$15:F$118 = F28) * (D$15:D$118 &gt; D28)) + (COUNTIFS(F$15:F28, F28, D$15:D28, D28) - 1)</f>
        <v>6</v>
      </c>
      <c r="P28" s="293" t="str">
        <v>Hollandia Evap. Milk</v>
      </c>
      <c r="Q28" s="294">
        <f>SUMIFS('Orders - December 2020'!$Q$2:$Q$2047,'Orders - December 2020'!$E$2:$E$2047,'Worksheet 3'!$P28)</f>
        <v>1806820</v>
      </c>
      <c r="R28" s="294">
        <f>SUMIFS('Orders - December 2020'!$Q$2:$Q$2047,'Orders - December 2020'!$E$2:$E$2047,'Worksheet 3'!$P28,'Orders - December 2020'!$K$2:$K$2047,'Orders - December 2020'!$K$2)</f>
        <v>1608660</v>
      </c>
      <c r="S28" s="294">
        <f t="shared" si="0"/>
        <v>198160</v>
      </c>
      <c r="T28" s="351" t="str">
        <f t="shared" si="1"/>
        <v>No</v>
      </c>
      <c r="U28" s="326">
        <f t="shared" si="2"/>
        <v>5.2755605848854498E-2</v>
      </c>
      <c r="X28" s="352" t="str">
        <v>Chiamaka Richard</v>
      </c>
      <c r="Y28" s="353">
        <f>SUMIFS('Orders - December 2020'!$Q$2:$Q$2047,'Orders - December 2020'!$L$2:$L$2047,'Worksheet 3'!X28)</f>
        <v>179866</v>
      </c>
      <c r="Z28" s="353">
        <f>SUMIFS('Orders - December 2020'!$Q$2:$Q$2047,'Orders - December 2020'!$L$2:$L$2047,'Worksheet 3'!X28,'Orders - December 2020'!$K$2:$K$2047,'Orders - December 2020'!$K$2)</f>
        <v>175266</v>
      </c>
      <c r="AA28" s="354">
        <f t="shared" si="3"/>
        <v>4600</v>
      </c>
      <c r="AB28" s="142"/>
    </row>
    <row r="29" spans="3:28">
      <c r="C29" s="320" t="str">
        <v>Dolly Yanju</v>
      </c>
      <c r="D29" s="321">
        <v>29</v>
      </c>
      <c r="E29" s="321">
        <v>10</v>
      </c>
      <c r="F29" s="322">
        <f t="shared" si="5"/>
        <v>0.74358974358974361</v>
      </c>
      <c r="G29" s="321">
        <v>96</v>
      </c>
      <c r="H29" s="321" cm="1">
        <f t="array" ref="H29">_xlfn.RANK.EQ(F29, F$15:F$118, 0) + SUMPRODUCT((F$15:F$118 = F29) * (D$15:D$118 &gt; D29)) + (COUNTIFS(F$15:F29, F29, D$15:D29, D29) - 1)</f>
        <v>96</v>
      </c>
      <c r="P29" s="293" t="str">
        <v>Bama Mayonnaise</v>
      </c>
      <c r="Q29" s="294">
        <f>SUMIFS('Orders - December 2020'!$Q$2:$Q$2047,'Orders - December 2020'!$E$2:$E$2047,'Worksheet 3'!$P29)</f>
        <v>50600</v>
      </c>
      <c r="R29" s="294">
        <f>SUMIFS('Orders - December 2020'!$Q$2:$Q$2047,'Orders - December 2020'!$E$2:$E$2047,'Worksheet 3'!$P29,'Orders - December 2020'!$K$2:$K$2047,'Orders - December 2020'!$K$2)</f>
        <v>50600</v>
      </c>
      <c r="S29" s="294">
        <f t="shared" si="0"/>
        <v>0</v>
      </c>
      <c r="T29" s="351" t="str">
        <f t="shared" si="1"/>
        <v>Yes</v>
      </c>
      <c r="U29" s="326">
        <f t="shared" si="2"/>
        <v>0</v>
      </c>
      <c r="X29" s="352" t="str">
        <v>Sofia UWEM</v>
      </c>
      <c r="Y29" s="353">
        <f>SUMIFS('Orders - December 2020'!$Q$2:$Q$2047,'Orders - December 2020'!$L$2:$L$2047,'Worksheet 3'!X29)</f>
        <v>208450</v>
      </c>
      <c r="Z29" s="353">
        <f>SUMIFS('Orders - December 2020'!$Q$2:$Q$2047,'Orders - December 2020'!$L$2:$L$2047,'Worksheet 3'!X29,'Orders - December 2020'!$K$2:$K$2047,'Orders - December 2020'!$K$2)</f>
        <v>208450</v>
      </c>
      <c r="AA29" s="354">
        <f t="shared" si="3"/>
        <v>0</v>
      </c>
      <c r="AB29" s="142"/>
    </row>
    <row r="30" spans="3:28">
      <c r="C30" s="320" t="str">
        <v>Benita Alvin</v>
      </c>
      <c r="D30" s="321">
        <v>44</v>
      </c>
      <c r="E30" s="321">
        <v>4</v>
      </c>
      <c r="F30" s="322">
        <f t="shared" si="5"/>
        <v>0.91666666666666663</v>
      </c>
      <c r="G30" s="321">
        <v>87</v>
      </c>
      <c r="H30" s="321" cm="1">
        <f t="array" ref="H30">_xlfn.RANK.EQ(F30, F$15:F$118, 0) + SUMPRODUCT((F$15:F$118 = F30) * (D$15:D$118 &gt; D30)) + (COUNTIFS(F$15:F30, F30, D$15:D30, D30) - 1)</f>
        <v>87</v>
      </c>
      <c r="P30" s="293" t="str">
        <v>Nasco Biscuit</v>
      </c>
      <c r="Q30" s="294">
        <f>SUMIFS('Orders - December 2020'!$Q$2:$Q$2047,'Orders - December 2020'!$E$2:$E$2047,'Worksheet 3'!$P30)</f>
        <v>36300</v>
      </c>
      <c r="R30" s="294">
        <f>SUMIFS('Orders - December 2020'!$Q$2:$Q$2047,'Orders - December 2020'!$E$2:$E$2047,'Worksheet 3'!$P30,'Orders - December 2020'!$K$2:$K$2047,'Orders - December 2020'!$K$2)</f>
        <v>33000</v>
      </c>
      <c r="S30" s="294">
        <f t="shared" si="0"/>
        <v>3300</v>
      </c>
      <c r="T30" s="351" t="str">
        <f t="shared" si="1"/>
        <v>No</v>
      </c>
      <c r="U30" s="326">
        <f t="shared" si="2"/>
        <v>8.7855015795932495E-4</v>
      </c>
      <c r="X30" s="352" t="str">
        <v>Chinwe Emmy</v>
      </c>
      <c r="Y30" s="353">
        <f>SUMIFS('Orders - December 2020'!$Q$2:$Q$2047,'Orders - December 2020'!$L$2:$L$2047,'Worksheet 3'!X30)</f>
        <v>57402</v>
      </c>
      <c r="Z30" s="353">
        <f>SUMIFS('Orders - December 2020'!$Q$2:$Q$2047,'Orders - December 2020'!$L$2:$L$2047,'Worksheet 3'!X30,'Orders - December 2020'!$K$2:$K$2047,'Orders - December 2020'!$K$2)</f>
        <v>57402</v>
      </c>
      <c r="AA30" s="354">
        <f t="shared" si="3"/>
        <v>0</v>
      </c>
      <c r="AB30" s="142"/>
    </row>
    <row r="31" spans="3:28">
      <c r="C31" s="320" t="str">
        <v>Diana John</v>
      </c>
      <c r="D31" s="321">
        <v>14</v>
      </c>
      <c r="E31" s="321">
        <v>0</v>
      </c>
      <c r="F31" s="322">
        <f t="shared" si="5"/>
        <v>1</v>
      </c>
      <c r="G31" s="321">
        <v>1</v>
      </c>
      <c r="H31" s="321" cm="1">
        <f t="array" ref="H31">_xlfn.RANK.EQ(F31, F$15:F$118, 0) + SUMPRODUCT((F$15:F$118 = F31) * (D$15:D$118 &gt; D31)) + (COUNTIFS(F$15:F31, F31, D$15:D31, D31) - 1)</f>
        <v>31</v>
      </c>
      <c r="P31" s="293" t="str">
        <v>Dano Full Cream</v>
      </c>
      <c r="Q31" s="294">
        <f>SUMIFS('Orders - December 2020'!$Q$2:$Q$2047,'Orders - December 2020'!$E$2:$E$2047,'Worksheet 3'!$P31)</f>
        <v>359120</v>
      </c>
      <c r="R31" s="294">
        <f>SUMIFS('Orders - December 2020'!$Q$2:$Q$2047,'Orders - December 2020'!$E$2:$E$2047,'Worksheet 3'!$P31,'Orders - December 2020'!$K$2:$K$2047,'Orders - December 2020'!$K$2)</f>
        <v>335440</v>
      </c>
      <c r="S31" s="294">
        <f t="shared" si="0"/>
        <v>23680</v>
      </c>
      <c r="T31" s="351" t="str">
        <f t="shared" si="1"/>
        <v>No</v>
      </c>
      <c r="U31" s="326">
        <f t="shared" si="2"/>
        <v>6.3042629516596414E-3</v>
      </c>
      <c r="X31" s="352" t="str">
        <v>kebe Joseph</v>
      </c>
      <c r="Y31" s="353">
        <f>SUMIFS('Orders - December 2020'!$Q$2:$Q$2047,'Orders - December 2020'!$L$2:$L$2047,'Worksheet 3'!X31)</f>
        <v>626530</v>
      </c>
      <c r="Z31" s="353">
        <f>SUMIFS('Orders - December 2020'!$Q$2:$Q$2047,'Orders - December 2020'!$L$2:$L$2047,'Worksheet 3'!X31,'Orders - December 2020'!$K$2:$K$2047,'Orders - December 2020'!$K$2)</f>
        <v>626530</v>
      </c>
      <c r="AA31" s="354">
        <f t="shared" si="3"/>
        <v>0</v>
      </c>
      <c r="AB31" s="142"/>
    </row>
    <row r="32" spans="3:28">
      <c r="C32" s="320" t="str">
        <v>Amanda Jonathan</v>
      </c>
      <c r="D32" s="321">
        <v>20</v>
      </c>
      <c r="E32" s="321">
        <v>0</v>
      </c>
      <c r="F32" s="322">
        <f t="shared" si="5"/>
        <v>1</v>
      </c>
      <c r="G32" s="321">
        <v>1</v>
      </c>
      <c r="H32" s="321" cm="1">
        <f t="array" ref="H32">_xlfn.RANK.EQ(F32, F$15:F$118, 0) + SUMPRODUCT((F$15:F$118 = F32) * (D$15:D$118 &gt; D32)) + (COUNTIFS(F$15:F32, F32, D$15:D32, D32) - 1)</f>
        <v>20</v>
      </c>
      <c r="P32" s="293" t="str">
        <v>Nescafe</v>
      </c>
      <c r="Q32" s="294">
        <f>SUMIFS('Orders - December 2020'!$Q$2:$Q$2047,'Orders - December 2020'!$E$2:$E$2047,'Worksheet 3'!$P32)</f>
        <v>21200</v>
      </c>
      <c r="R32" s="294">
        <f>SUMIFS('Orders - December 2020'!$Q$2:$Q$2047,'Orders - December 2020'!$E$2:$E$2047,'Worksheet 3'!$P32,'Orders - December 2020'!$K$2:$K$2047,'Orders - December 2020'!$K$2)</f>
        <v>21200</v>
      </c>
      <c r="S32" s="294">
        <f t="shared" si="0"/>
        <v>0</v>
      </c>
      <c r="T32" s="351" t="str">
        <f t="shared" si="1"/>
        <v>Yes</v>
      </c>
      <c r="U32" s="326">
        <f t="shared" si="2"/>
        <v>0</v>
      </c>
      <c r="X32" s="352" t="str">
        <v>Michelle Olusegun</v>
      </c>
      <c r="Y32" s="353">
        <f>SUMIFS('Orders - December 2020'!$Q$2:$Q$2047,'Orders - December 2020'!$L$2:$L$2047,'Worksheet 3'!X32)</f>
        <v>508750</v>
      </c>
      <c r="Z32" s="353">
        <f>SUMIFS('Orders - December 2020'!$Q$2:$Q$2047,'Orders - December 2020'!$L$2:$L$2047,'Worksheet 3'!X32,'Orders - December 2020'!$K$2:$K$2047,'Orders - December 2020'!$K$2)</f>
        <v>431450</v>
      </c>
      <c r="AA32" s="354">
        <f t="shared" si="3"/>
        <v>77300</v>
      </c>
      <c r="AB32" s="142"/>
    </row>
    <row r="33" spans="3:28">
      <c r="C33" s="320" t="str">
        <v>Waajidah Vincent</v>
      </c>
      <c r="D33" s="321">
        <v>26</v>
      </c>
      <c r="E33" s="321">
        <v>8</v>
      </c>
      <c r="F33" s="322">
        <f t="shared" si="5"/>
        <v>0.76470588235294112</v>
      </c>
      <c r="G33" s="321">
        <v>95</v>
      </c>
      <c r="H33" s="321" cm="1">
        <f t="array" ref="H33">_xlfn.RANK.EQ(F33, F$15:F$118, 0) + SUMPRODUCT((F$15:F$118 = F33) * (D$15:D$118 &gt; D33)) + (COUNTIFS(F$15:F33, F33, D$15:D33, D33) - 1)</f>
        <v>95</v>
      </c>
      <c r="P33" s="293" t="str">
        <v>Checkers Custard</v>
      </c>
      <c r="Q33" s="294">
        <f>SUMIFS('Orders - December 2020'!$Q$2:$Q$2047,'Orders - December 2020'!$E$2:$E$2047,'Worksheet 3'!$P33)</f>
        <v>66300</v>
      </c>
      <c r="R33" s="294">
        <f>SUMIFS('Orders - December 2020'!$Q$2:$Q$2047,'Orders - December 2020'!$E$2:$E$2047,'Worksheet 3'!$P33,'Orders - December 2020'!$K$2:$K$2047,'Orders - December 2020'!$K$2)</f>
        <v>40800</v>
      </c>
      <c r="S33" s="294">
        <f t="shared" si="0"/>
        <v>25500</v>
      </c>
      <c r="T33" s="351" t="str">
        <f t="shared" si="1"/>
        <v>No</v>
      </c>
      <c r="U33" s="326">
        <f t="shared" si="2"/>
        <v>6.7887966751402386E-3</v>
      </c>
      <c r="X33" s="352" t="str">
        <v>Blessing michael</v>
      </c>
      <c r="Y33" s="353">
        <f>SUMIFS('Orders - December 2020'!$Q$2:$Q$2047,'Orders - December 2020'!$L$2:$L$2047,'Worksheet 3'!X33)</f>
        <v>168390</v>
      </c>
      <c r="Z33" s="353">
        <f>SUMIFS('Orders - December 2020'!$Q$2:$Q$2047,'Orders - December 2020'!$L$2:$L$2047,'Worksheet 3'!X33,'Orders - December 2020'!$K$2:$K$2047,'Orders - December 2020'!$K$2)</f>
        <v>168390</v>
      </c>
      <c r="AA33" s="354">
        <f t="shared" si="3"/>
        <v>0</v>
      </c>
      <c r="AB33" s="142"/>
    </row>
    <row r="34" spans="3:28">
      <c r="C34" s="320" t="str">
        <v>Bernice Segs</v>
      </c>
      <c r="D34" s="321">
        <v>72</v>
      </c>
      <c r="E34" s="321">
        <v>0</v>
      </c>
      <c r="F34" s="322">
        <f t="shared" si="5"/>
        <v>1</v>
      </c>
      <c r="G34" s="321">
        <v>1</v>
      </c>
      <c r="H34" s="321" cm="1">
        <f t="array" ref="H34">_xlfn.RANK.EQ(F34, F$15:F$118, 0) + SUMPRODUCT((F$15:F$118 = F34) * (D$15:D$118 &gt; D34)) + (COUNTIFS(F$15:F34, F34, D$15:D34, D34) - 1)</f>
        <v>2</v>
      </c>
      <c r="P34" s="293" t="str">
        <v>Mac Wafers</v>
      </c>
      <c r="Q34" s="294">
        <f>SUMIFS('Orders - December 2020'!$Q$2:$Q$2047,'Orders - December 2020'!$E$2:$E$2047,'Worksheet 3'!$P34)</f>
        <v>27540</v>
      </c>
      <c r="R34" s="294">
        <f>SUMIFS('Orders - December 2020'!$Q$2:$Q$2047,'Orders - December 2020'!$E$2:$E$2047,'Worksheet 3'!$P34,'Orders - December 2020'!$K$2:$K$2047,'Orders - December 2020'!$K$2)</f>
        <v>23860</v>
      </c>
      <c r="S34" s="294">
        <f t="shared" si="0"/>
        <v>3680</v>
      </c>
      <c r="T34" s="351" t="str">
        <f t="shared" si="1"/>
        <v>No</v>
      </c>
      <c r="U34" s="326">
        <f t="shared" si="2"/>
        <v>9.7971653978494422E-4</v>
      </c>
      <c r="X34" s="352" t="str">
        <v>Cynthia ejike james</v>
      </c>
      <c r="Y34" s="353">
        <f>SUMIFS('Orders - December 2020'!$Q$2:$Q$2047,'Orders - December 2020'!$L$2:$L$2047,'Worksheet 3'!X34)</f>
        <v>315661</v>
      </c>
      <c r="Z34" s="353">
        <f>SUMIFS('Orders - December 2020'!$Q$2:$Q$2047,'Orders - December 2020'!$L$2:$L$2047,'Worksheet 3'!X34,'Orders - December 2020'!$K$2:$K$2047,'Orders - December 2020'!$K$2)</f>
        <v>311160</v>
      </c>
      <c r="AA34" s="354">
        <f t="shared" si="3"/>
        <v>4501</v>
      </c>
      <c r="AB34" s="142"/>
    </row>
    <row r="35" spans="3:28">
      <c r="C35" s="320" t="str">
        <v>Ibukun Patrick</v>
      </c>
      <c r="D35" s="321">
        <v>32</v>
      </c>
      <c r="E35" s="321">
        <v>1</v>
      </c>
      <c r="F35" s="322">
        <f t="shared" si="5"/>
        <v>0.96969696969696972</v>
      </c>
      <c r="G35" s="321">
        <v>80</v>
      </c>
      <c r="H35" s="321" cm="1">
        <f t="array" ref="H35">_xlfn.RANK.EQ(F35, F$15:F$118, 0) + SUMPRODUCT((F$15:F$118 = F35) * (D$15:D$118 &gt; D35)) + (COUNTIFS(F$15:F35, F35, D$15:D35, D35) - 1)</f>
        <v>80</v>
      </c>
      <c r="P35" s="293" t="str">
        <v>MistaChoco 15g</v>
      </c>
      <c r="Q35" s="294">
        <f>SUMIFS('Orders - December 2020'!$Q$2:$Q$2047,'Orders - December 2020'!$E$2:$E$2047,'Worksheet 3'!$P35)</f>
        <v>99047</v>
      </c>
      <c r="R35" s="294">
        <f>SUMIFS('Orders - December 2020'!$Q$2:$Q$2047,'Orders - December 2020'!$E$2:$E$2047,'Worksheet 3'!$P35,'Orders - December 2020'!$K$2:$K$2047,'Orders - December 2020'!$K$2)</f>
        <v>85541</v>
      </c>
      <c r="S35" s="294">
        <f t="shared" si="0"/>
        <v>13506</v>
      </c>
      <c r="T35" s="351" t="str">
        <f t="shared" si="1"/>
        <v>No</v>
      </c>
      <c r="U35" s="326">
        <f t="shared" si="2"/>
        <v>3.5956661919389829E-3</v>
      </c>
      <c r="X35" s="352" t="str">
        <v>Vivian Harrison</v>
      </c>
      <c r="Y35" s="353">
        <f>SUMIFS('Orders - December 2020'!$Q$2:$Q$2047,'Orders - December 2020'!$L$2:$L$2047,'Worksheet 3'!X35)</f>
        <v>29220</v>
      </c>
      <c r="Z35" s="353">
        <f>SUMIFS('Orders - December 2020'!$Q$2:$Q$2047,'Orders - December 2020'!$L$2:$L$2047,'Worksheet 3'!X35,'Orders - December 2020'!$K$2:$K$2047,'Orders - December 2020'!$K$2)</f>
        <v>29220</v>
      </c>
      <c r="AA35" s="354">
        <f t="shared" si="3"/>
        <v>0</v>
      </c>
      <c r="AB35" s="142"/>
    </row>
    <row r="36" spans="3:28">
      <c r="C36" s="320" t="str">
        <v>Bola Abiodun</v>
      </c>
      <c r="D36" s="321">
        <v>49</v>
      </c>
      <c r="E36" s="321">
        <v>0</v>
      </c>
      <c r="F36" s="322">
        <f t="shared" si="5"/>
        <v>1</v>
      </c>
      <c r="G36" s="321">
        <v>1</v>
      </c>
      <c r="H36" s="321" cm="1">
        <f t="array" ref="H36">_xlfn.RANK.EQ(F36, F$15:F$118, 0) + SUMPRODUCT((F$15:F$118 = F36) * (D$15:D$118 &gt; D36)) + (COUNTIFS(F$15:F36, F36, D$15:D36, D36) - 1)</f>
        <v>3</v>
      </c>
      <c r="P36" s="293" t="str">
        <v>Blue Band Spread</v>
      </c>
      <c r="Q36" s="294">
        <f>SUMIFS('Orders - December 2020'!$Q$2:$Q$2047,'Orders - December 2020'!$E$2:$E$2047,'Worksheet 3'!$P36)</f>
        <v>85600</v>
      </c>
      <c r="R36" s="294">
        <f>SUMIFS('Orders - December 2020'!$Q$2:$Q$2047,'Orders - December 2020'!$E$2:$E$2047,'Worksheet 3'!$P36,'Orders - December 2020'!$K$2:$K$2047,'Orders - December 2020'!$K$2)</f>
        <v>63000</v>
      </c>
      <c r="S36" s="294">
        <f t="shared" si="0"/>
        <v>22600</v>
      </c>
      <c r="T36" s="351" t="str">
        <f t="shared" si="1"/>
        <v>No</v>
      </c>
      <c r="U36" s="326">
        <f t="shared" si="2"/>
        <v>6.0167374454184073E-3</v>
      </c>
      <c r="X36" s="352" t="str">
        <v>Rayo Enoch</v>
      </c>
      <c r="Y36" s="353">
        <f>SUMIFS('Orders - December 2020'!$Q$2:$Q$2047,'Orders - December 2020'!$L$2:$L$2047,'Worksheet 3'!X36)</f>
        <v>259802</v>
      </c>
      <c r="Z36" s="353">
        <f>SUMIFS('Orders - December 2020'!$Q$2:$Q$2047,'Orders - December 2020'!$L$2:$L$2047,'Worksheet 3'!X36,'Orders - December 2020'!$K$2:$K$2047,'Orders - December 2020'!$K$2)</f>
        <v>259802</v>
      </c>
      <c r="AA36" s="354">
        <f t="shared" si="3"/>
        <v>0</v>
      </c>
      <c r="AB36" s="142"/>
    </row>
    <row r="37" spans="3:28">
      <c r="C37" s="320" t="str">
        <v>Oputa Sammie</v>
      </c>
      <c r="D37" s="321">
        <v>10</v>
      </c>
      <c r="E37" s="321">
        <v>1</v>
      </c>
      <c r="F37" s="322">
        <f t="shared" si="5"/>
        <v>0.90909090909090906</v>
      </c>
      <c r="G37" s="321">
        <v>89</v>
      </c>
      <c r="H37" s="321" cm="1">
        <f t="array" ref="H37">_xlfn.RANK.EQ(F37, F$15:F$118, 0) + SUMPRODUCT((F$15:F$118 = F37) * (D$15:D$118 &gt; D37)) + (COUNTIFS(F$15:F37, F37, D$15:D37, D37) - 1)</f>
        <v>89</v>
      </c>
      <c r="P37" s="293" t="str">
        <v>Dangote Sugar</v>
      </c>
      <c r="Q37" s="294">
        <f>SUMIFS('Orders - December 2020'!$Q$2:$Q$2047,'Orders - December 2020'!$E$2:$E$2047,'Worksheet 3'!$P37)</f>
        <v>154350</v>
      </c>
      <c r="R37" s="294">
        <f>SUMIFS('Orders - December 2020'!$Q$2:$Q$2047,'Orders - December 2020'!$E$2:$E$2047,'Worksheet 3'!$P37,'Orders - December 2020'!$K$2:$K$2047,'Orders - December 2020'!$K$2)</f>
        <v>153300</v>
      </c>
      <c r="S37" s="294">
        <f t="shared" si="0"/>
        <v>1050</v>
      </c>
      <c r="T37" s="351" t="str">
        <f t="shared" si="1"/>
        <v>No</v>
      </c>
      <c r="U37" s="326">
        <f t="shared" si="2"/>
        <v>2.795386866234216E-4</v>
      </c>
      <c r="X37" s="352" t="str">
        <v>Grace George</v>
      </c>
      <c r="Y37" s="353">
        <f>SUMIFS('Orders - December 2020'!$Q$2:$Q$2047,'Orders - December 2020'!$L$2:$L$2047,'Worksheet 3'!X37)</f>
        <v>472461</v>
      </c>
      <c r="Z37" s="353">
        <f>SUMIFS('Orders - December 2020'!$Q$2:$Q$2047,'Orders - December 2020'!$L$2:$L$2047,'Worksheet 3'!X37,'Orders - December 2020'!$K$2:$K$2047,'Orders - December 2020'!$K$2)</f>
        <v>472461</v>
      </c>
      <c r="AA37" s="354">
        <f t="shared" si="3"/>
        <v>0</v>
      </c>
      <c r="AB37" s="142"/>
    </row>
    <row r="38" spans="3:28">
      <c r="C38" s="320" t="str">
        <v>Chiamaka Richard</v>
      </c>
      <c r="D38" s="321">
        <v>24</v>
      </c>
      <c r="E38" s="321">
        <v>2</v>
      </c>
      <c r="F38" s="322">
        <f t="shared" si="5"/>
        <v>0.92307692307692313</v>
      </c>
      <c r="G38" s="321">
        <v>84</v>
      </c>
      <c r="H38" s="321" cm="1">
        <f t="array" ref="H38">_xlfn.RANK.EQ(F38, F$15:F$118, 0) + SUMPRODUCT((F$15:F$118 = F38) * (D$15:D$118 &gt; D38)) + (COUNTIFS(F$15:F38, F38, D$15:D38, D38) - 1)</f>
        <v>84</v>
      </c>
      <c r="P38" s="293" t="str">
        <v>Infinity  Cornflakes</v>
      </c>
      <c r="Q38" s="294">
        <f>SUMIFS('Orders - December 2020'!$Q$2:$Q$2047,'Orders - December 2020'!$E$2:$E$2047,'Worksheet 3'!$P38)</f>
        <v>29450</v>
      </c>
      <c r="R38" s="294">
        <f>SUMIFS('Orders - December 2020'!$Q$2:$Q$2047,'Orders - December 2020'!$E$2:$E$2047,'Worksheet 3'!$P38,'Orders - December 2020'!$K$2:$K$2047,'Orders - December 2020'!$K$2)</f>
        <v>29450</v>
      </c>
      <c r="S38" s="294">
        <f t="shared" si="0"/>
        <v>0</v>
      </c>
      <c r="T38" s="351" t="str">
        <f t="shared" si="1"/>
        <v>No</v>
      </c>
      <c r="U38" s="326">
        <f t="shared" si="2"/>
        <v>0</v>
      </c>
      <c r="X38" s="352" t="str">
        <v>Akon wisdom</v>
      </c>
      <c r="Y38" s="353">
        <f>SUMIFS('Orders - December 2020'!$Q$2:$Q$2047,'Orders - December 2020'!$L$2:$L$2047,'Worksheet 3'!X38)</f>
        <v>262891</v>
      </c>
      <c r="Z38" s="353">
        <f>SUMIFS('Orders - December 2020'!$Q$2:$Q$2047,'Orders - December 2020'!$L$2:$L$2047,'Worksheet 3'!X38,'Orders - December 2020'!$K$2:$K$2047,'Orders - December 2020'!$K$2)</f>
        <v>262891</v>
      </c>
      <c r="AA38" s="354">
        <f t="shared" si="3"/>
        <v>0</v>
      </c>
      <c r="AB38" s="142"/>
    </row>
    <row r="39" spans="3:28">
      <c r="C39" s="320" t="str">
        <v>Sofia Uwem</v>
      </c>
      <c r="D39" s="321">
        <v>21</v>
      </c>
      <c r="E39" s="321">
        <v>0</v>
      </c>
      <c r="F39" s="322">
        <f t="shared" si="5"/>
        <v>1</v>
      </c>
      <c r="G39" s="321">
        <v>1</v>
      </c>
      <c r="H39" s="321" cm="1">
        <f t="array" ref="H39">_xlfn.RANK.EQ(F39, F$15:F$118, 0) + SUMPRODUCT((F$15:F$118 = F39) * (D$15:D$118 &gt; D39)) + (COUNTIFS(F$15:F39, F39, D$15:D39, D39) - 1)</f>
        <v>17</v>
      </c>
      <c r="P39" s="293" t="str">
        <v>Tasty Tom Sachet</v>
      </c>
      <c r="Q39" s="294">
        <f>SUMIFS('Orders - December 2020'!$Q$2:$Q$2047,'Orders - December 2020'!$E$2:$E$2047,'Worksheet 3'!$P39)</f>
        <v>486300</v>
      </c>
      <c r="R39" s="294">
        <f>SUMIFS('Orders - December 2020'!$Q$2:$Q$2047,'Orders - December 2020'!$E$2:$E$2047,'Worksheet 3'!$P39,'Orders - December 2020'!$K$2:$K$2047,'Orders - December 2020'!$K$2)</f>
        <v>412700</v>
      </c>
      <c r="S39" s="294">
        <f t="shared" si="0"/>
        <v>73600</v>
      </c>
      <c r="T39" s="351" t="str">
        <f t="shared" si="1"/>
        <v>No</v>
      </c>
      <c r="U39" s="326">
        <f t="shared" si="2"/>
        <v>1.9594330795698885E-2</v>
      </c>
      <c r="X39" s="352" t="str">
        <v>Enny Muktar</v>
      </c>
      <c r="Y39" s="353">
        <f>SUMIFS('Orders - December 2020'!$Q$2:$Q$2047,'Orders - December 2020'!$L$2:$L$2047,'Worksheet 3'!X39)</f>
        <v>172330</v>
      </c>
      <c r="Z39" s="353">
        <f>SUMIFS('Orders - December 2020'!$Q$2:$Q$2047,'Orders - December 2020'!$L$2:$L$2047,'Worksheet 3'!X39,'Orders - December 2020'!$K$2:$K$2047,'Orders - December 2020'!$K$2)</f>
        <v>172330</v>
      </c>
      <c r="AA39" s="354">
        <f t="shared" si="3"/>
        <v>0</v>
      </c>
      <c r="AB39" s="142"/>
    </row>
    <row r="40" spans="3:28">
      <c r="C40" s="320" t="str">
        <v>Chinwe Emmy</v>
      </c>
      <c r="D40" s="321">
        <v>9</v>
      </c>
      <c r="E40" s="321">
        <v>0</v>
      </c>
      <c r="F40" s="322">
        <f t="shared" si="5"/>
        <v>1</v>
      </c>
      <c r="G40" s="321">
        <v>1</v>
      </c>
      <c r="H40" s="321" cm="1">
        <f t="array" ref="H40">_xlfn.RANK.EQ(F40, F$15:F$118, 0) + SUMPRODUCT((F$15:F$118 = F40) * (D$15:D$118 &gt; D40)) + (COUNTIFS(F$15:F40, F40, D$15:D40, D40) - 1)</f>
        <v>44</v>
      </c>
      <c r="P40" s="293" t="str">
        <v>Tasty cubes</v>
      </c>
      <c r="Q40" s="294">
        <f>SUMIFS('Orders - December 2020'!$Q$2:$Q$2047,'Orders - December 2020'!$E$2:$E$2047,'Worksheet 3'!$P40)</f>
        <v>76800</v>
      </c>
      <c r="R40" s="294">
        <f>SUMIFS('Orders - December 2020'!$Q$2:$Q$2047,'Orders - December 2020'!$E$2:$E$2047,'Worksheet 3'!$P40,'Orders - December 2020'!$K$2:$K$2047,'Orders - December 2020'!$K$2)</f>
        <v>76800</v>
      </c>
      <c r="S40" s="294">
        <f t="shared" si="0"/>
        <v>0</v>
      </c>
      <c r="T40" s="351" t="str">
        <f t="shared" si="1"/>
        <v>No</v>
      </c>
      <c r="U40" s="326">
        <f t="shared" si="2"/>
        <v>0</v>
      </c>
      <c r="X40" s="352" t="str">
        <v>Gabriel sodiq</v>
      </c>
      <c r="Y40" s="353">
        <f>SUMIFS('Orders - December 2020'!$Q$2:$Q$2047,'Orders - December 2020'!$L$2:$L$2047,'Worksheet 3'!X40)</f>
        <v>76470</v>
      </c>
      <c r="Z40" s="353">
        <f>SUMIFS('Orders - December 2020'!$Q$2:$Q$2047,'Orders - December 2020'!$L$2:$L$2047,'Worksheet 3'!X40,'Orders - December 2020'!$K$2:$K$2047,'Orders - December 2020'!$K$2)</f>
        <v>0</v>
      </c>
      <c r="AA40" s="354">
        <f t="shared" si="3"/>
        <v>76470</v>
      </c>
      <c r="AB40" s="142"/>
    </row>
    <row r="41" spans="3:28">
      <c r="C41" s="320" t="str">
        <v>Kebe Joseph</v>
      </c>
      <c r="D41" s="321">
        <v>29</v>
      </c>
      <c r="E41" s="321">
        <v>0</v>
      </c>
      <c r="F41" s="322">
        <f t="shared" si="5"/>
        <v>1</v>
      </c>
      <c r="G41" s="321">
        <v>1</v>
      </c>
      <c r="H41" s="321" cm="1">
        <f t="array" ref="H41">_xlfn.RANK.EQ(F41, F$15:F$118, 0) + SUMPRODUCT((F$15:F$118 = F41) * (D$15:D$118 &gt; D41)) + (COUNTIFS(F$15:F41, F41, D$15:D41, D41) - 1)</f>
        <v>11</v>
      </c>
      <c r="P41" s="293" t="str">
        <v>Golden Penny Spaghetti</v>
      </c>
      <c r="Q41" s="294">
        <f>SUMIFS('Orders - December 2020'!$Q$2:$Q$2047,'Orders - December 2020'!$E$2:$E$2047,'Worksheet 3'!$P41)</f>
        <v>1525750</v>
      </c>
      <c r="R41" s="294">
        <f>SUMIFS('Orders - December 2020'!$Q$2:$Q$2047,'Orders - December 2020'!$E$2:$E$2047,'Worksheet 3'!$P41,'Orders - December 2020'!$K$2:$K$2047,'Orders - December 2020'!$K$2)</f>
        <v>1381250</v>
      </c>
      <c r="S41" s="294">
        <f t="shared" si="0"/>
        <v>144500</v>
      </c>
      <c r="T41" s="351" t="str">
        <f t="shared" si="1"/>
        <v>No</v>
      </c>
      <c r="U41" s="326">
        <f t="shared" si="2"/>
        <v>3.8469847825794684E-2</v>
      </c>
      <c r="X41" s="352" t="str">
        <v>Kenny Akinola</v>
      </c>
      <c r="Y41" s="353">
        <f>SUMIFS('Orders - December 2020'!$Q$2:$Q$2047,'Orders - December 2020'!$L$2:$L$2047,'Worksheet 3'!X41)</f>
        <v>460650</v>
      </c>
      <c r="Z41" s="353">
        <f>SUMIFS('Orders - December 2020'!$Q$2:$Q$2047,'Orders - December 2020'!$L$2:$L$2047,'Worksheet 3'!X41,'Orders - December 2020'!$K$2:$K$2047,'Orders - December 2020'!$K$2)</f>
        <v>431870</v>
      </c>
      <c r="AA41" s="354">
        <f t="shared" si="3"/>
        <v>28780</v>
      </c>
      <c r="AB41" s="142"/>
    </row>
    <row r="42" spans="3:28">
      <c r="C42" s="320" t="str">
        <v>Michelle Olusegun</v>
      </c>
      <c r="D42" s="321">
        <v>34</v>
      </c>
      <c r="E42" s="321">
        <v>3</v>
      </c>
      <c r="F42" s="322">
        <f t="shared" si="5"/>
        <v>0.91891891891891897</v>
      </c>
      <c r="G42" s="321">
        <v>86</v>
      </c>
      <c r="H42" s="321" cm="1">
        <f t="array" ref="H42">_xlfn.RANK.EQ(F42, F$15:F$118, 0) + SUMPRODUCT((F$15:F$118 = F42) * (D$15:D$118 &gt; D42)) + (COUNTIFS(F$15:F42, F42, D$15:D42, D42) - 1)</f>
        <v>86</v>
      </c>
      <c r="P42" s="293" t="str">
        <v>Indomie Hungryman</v>
      </c>
      <c r="Q42" s="294">
        <f>SUMIFS('Orders - December 2020'!$Q$2:$Q$2047,'Orders - December 2020'!$E$2:$E$2047,'Worksheet 3'!$P42)</f>
        <v>19430</v>
      </c>
      <c r="R42" s="294">
        <f>SUMIFS('Orders - December 2020'!$Q$2:$Q$2047,'Orders - December 2020'!$E$2:$E$2047,'Worksheet 3'!$P42,'Orders - December 2020'!$K$2:$K$2047,'Orders - December 2020'!$K$2)</f>
        <v>19430</v>
      </c>
      <c r="S42" s="294">
        <f t="shared" si="0"/>
        <v>0</v>
      </c>
      <c r="T42" s="351" t="str">
        <f t="shared" si="1"/>
        <v>No</v>
      </c>
      <c r="U42" s="326">
        <f t="shared" si="2"/>
        <v>0</v>
      </c>
      <c r="X42" s="352" t="str">
        <v>MinRee Michael stein</v>
      </c>
      <c r="Y42" s="353">
        <f>SUMIFS('Orders - December 2020'!$Q$2:$Q$2047,'Orders - December 2020'!$L$2:$L$2047,'Worksheet 3'!X42)</f>
        <v>190712.5</v>
      </c>
      <c r="Z42" s="353">
        <f>SUMIFS('Orders - December 2020'!$Q$2:$Q$2047,'Orders - December 2020'!$L$2:$L$2047,'Worksheet 3'!X42,'Orders - December 2020'!$K$2:$K$2047,'Orders - December 2020'!$K$2)</f>
        <v>124050</v>
      </c>
      <c r="AA42" s="354">
        <f t="shared" si="3"/>
        <v>66662.5</v>
      </c>
      <c r="AB42" s="142"/>
    </row>
    <row r="43" spans="3:28">
      <c r="C43" s="320" t="str">
        <v>Blessing Michael</v>
      </c>
      <c r="D43" s="321">
        <v>19</v>
      </c>
      <c r="E43" s="321">
        <v>0</v>
      </c>
      <c r="F43" s="322">
        <f t="shared" si="5"/>
        <v>1</v>
      </c>
      <c r="G43" s="321">
        <v>1</v>
      </c>
      <c r="H43" s="321" cm="1">
        <f t="array" ref="H43">_xlfn.RANK.EQ(F43, F$15:F$118, 0) + SUMPRODUCT((F$15:F$118 = F43) * (D$15:D$118 &gt; D43)) + (COUNTIFS(F$15:F43, F43, D$15:D43, D43) - 1)</f>
        <v>22</v>
      </c>
      <c r="P43" s="293" t="str">
        <v>Golden Penny Semovita</v>
      </c>
      <c r="Q43" s="294">
        <f>SUMIFS('Orders - December 2020'!$Q$2:$Q$2047,'Orders - December 2020'!$E$2:$E$2047,'Worksheet 3'!$P43)</f>
        <v>931147.5</v>
      </c>
      <c r="R43" s="294">
        <f>SUMIFS('Orders - December 2020'!$Q$2:$Q$2047,'Orders - December 2020'!$E$2:$E$2047,'Worksheet 3'!$P43,'Orders - December 2020'!$K$2:$K$2047,'Orders - December 2020'!$K$2)</f>
        <v>772232.5</v>
      </c>
      <c r="S43" s="294">
        <f t="shared" si="0"/>
        <v>158915</v>
      </c>
      <c r="T43" s="351" t="str">
        <f t="shared" si="1"/>
        <v>No</v>
      </c>
      <c r="U43" s="326">
        <f t="shared" si="2"/>
        <v>4.230751465215337E-2</v>
      </c>
      <c r="X43" s="352" t="str">
        <v>pink August</v>
      </c>
      <c r="Y43" s="353">
        <f>SUMIFS('Orders - December 2020'!$Q$2:$Q$2047,'Orders - December 2020'!$L$2:$L$2047,'Worksheet 3'!X43)</f>
        <v>616950</v>
      </c>
      <c r="Z43" s="353">
        <f>SUMIFS('Orders - December 2020'!$Q$2:$Q$2047,'Orders - December 2020'!$L$2:$L$2047,'Worksheet 3'!X43,'Orders - December 2020'!$K$2:$K$2047,'Orders - December 2020'!$K$2)</f>
        <v>412450</v>
      </c>
      <c r="AA43" s="354">
        <f t="shared" si="3"/>
        <v>204500</v>
      </c>
      <c r="AB43" s="142"/>
    </row>
    <row r="44" spans="3:28">
      <c r="C44" s="320" t="str">
        <v>Cynthia Ejike James</v>
      </c>
      <c r="D44" s="321">
        <v>21</v>
      </c>
      <c r="E44" s="321">
        <v>2</v>
      </c>
      <c r="F44" s="322">
        <f t="shared" si="5"/>
        <v>0.91304347826086951</v>
      </c>
      <c r="G44" s="321">
        <v>88</v>
      </c>
      <c r="H44" s="321" cm="1">
        <f t="array" ref="H44">_xlfn.RANK.EQ(F44, F$15:F$118, 0) + SUMPRODUCT((F$15:F$118 = F44) * (D$15:D$118 &gt; D44)) + (COUNTIFS(F$15:F44, F44, D$15:D44, D44) - 1)</f>
        <v>88</v>
      </c>
      <c r="P44" s="293" t="str">
        <v>Vitali Tomato Paste</v>
      </c>
      <c r="Q44" s="294">
        <f>SUMIFS('Orders - December 2020'!$Q$2:$Q$2047,'Orders - December 2020'!$E$2:$E$2047,'Worksheet 3'!$P44)</f>
        <v>68150</v>
      </c>
      <c r="R44" s="294">
        <f>SUMIFS('Orders - December 2020'!$Q$2:$Q$2047,'Orders - December 2020'!$E$2:$E$2047,'Worksheet 3'!$P44,'Orders - December 2020'!$K$2:$K$2047,'Orders - December 2020'!$K$2)</f>
        <v>63450</v>
      </c>
      <c r="S44" s="294">
        <f t="shared" si="0"/>
        <v>4700</v>
      </c>
      <c r="T44" s="351" t="str">
        <f t="shared" si="1"/>
        <v>No</v>
      </c>
      <c r="U44" s="326">
        <f t="shared" si="2"/>
        <v>1.2512684067905538E-3</v>
      </c>
      <c r="X44" s="352" t="str">
        <v>ubong Hassan</v>
      </c>
      <c r="Y44" s="353">
        <f>SUMIFS('Orders - December 2020'!$Q$2:$Q$2047,'Orders - December 2020'!$L$2:$L$2047,'Worksheet 3'!X44)</f>
        <v>51760</v>
      </c>
      <c r="Z44" s="353">
        <f>SUMIFS('Orders - December 2020'!$Q$2:$Q$2047,'Orders - December 2020'!$L$2:$L$2047,'Worksheet 3'!X44,'Orders - December 2020'!$K$2:$K$2047,'Orders - December 2020'!$K$2)</f>
        <v>0</v>
      </c>
      <c r="AA44" s="354">
        <f t="shared" si="3"/>
        <v>51760</v>
      </c>
      <c r="AB44" s="142"/>
    </row>
    <row r="45" spans="3:28">
      <c r="C45" s="320" t="str">
        <v>Vivian Harrison</v>
      </c>
      <c r="D45" s="321">
        <v>7</v>
      </c>
      <c r="E45" s="321">
        <v>0</v>
      </c>
      <c r="F45" s="322">
        <f t="shared" si="5"/>
        <v>1</v>
      </c>
      <c r="G45" s="321">
        <v>1</v>
      </c>
      <c r="H45" s="321" cm="1">
        <f t="array" ref="H45">_xlfn.RANK.EQ(F45, F$15:F$118, 0) + SUMPRODUCT((F$15:F$118 = F45) * (D$15:D$118 &gt; D45)) + (COUNTIFS(F$15:F45, F45, D$15:D45, D45) - 1)</f>
        <v>51</v>
      </c>
      <c r="P45" s="293" t="str">
        <v>Sonia Tomato Tin</v>
      </c>
      <c r="Q45" s="294">
        <f>SUMIFS('Orders - December 2020'!$Q$2:$Q$2047,'Orders - December 2020'!$E$2:$E$2047,'Worksheet 3'!$P45)</f>
        <v>277100</v>
      </c>
      <c r="R45" s="294">
        <f>SUMIFS('Orders - December 2020'!$Q$2:$Q$2047,'Orders - December 2020'!$E$2:$E$2047,'Worksheet 3'!$P45,'Orders - December 2020'!$K$2:$K$2047,'Orders - December 2020'!$K$2)</f>
        <v>234600</v>
      </c>
      <c r="S45" s="294">
        <f t="shared" si="0"/>
        <v>42500</v>
      </c>
      <c r="T45" s="351" t="str">
        <f t="shared" si="1"/>
        <v>No</v>
      </c>
      <c r="U45" s="326">
        <f t="shared" si="2"/>
        <v>1.1314661125233732E-2</v>
      </c>
      <c r="X45" s="352" t="str">
        <v>vanessa Jude</v>
      </c>
      <c r="Y45" s="353">
        <f>SUMIFS('Orders - December 2020'!$Q$2:$Q$2047,'Orders - December 2020'!$L$2:$L$2047,'Worksheet 3'!X45)</f>
        <v>153111</v>
      </c>
      <c r="Z45" s="353">
        <f>SUMIFS('Orders - December 2020'!$Q$2:$Q$2047,'Orders - December 2020'!$L$2:$L$2047,'Worksheet 3'!X45,'Orders - December 2020'!$K$2:$K$2047,'Orders - December 2020'!$K$2)</f>
        <v>153111</v>
      </c>
      <c r="AA45" s="354">
        <f t="shared" si="3"/>
        <v>0</v>
      </c>
      <c r="AB45" s="142"/>
    </row>
    <row r="46" spans="3:28">
      <c r="C46" s="320" t="str">
        <v>Rayo Enoch</v>
      </c>
      <c r="D46" s="321">
        <v>35</v>
      </c>
      <c r="E46" s="321">
        <v>0</v>
      </c>
      <c r="F46" s="322">
        <f t="shared" si="5"/>
        <v>1</v>
      </c>
      <c r="G46" s="321">
        <v>1</v>
      </c>
      <c r="H46" s="321" cm="1">
        <f t="array" ref="H46">_xlfn.RANK.EQ(F46, F$15:F$118, 0) + SUMPRODUCT((F$15:F$118 = F46) * (D$15:D$118 &gt; D46)) + (COUNTIFS(F$15:F46, F46, D$15:D46, D46) - 1)</f>
        <v>7</v>
      </c>
      <c r="P46" s="293" t="str">
        <v>Sonia Tomato Paste</v>
      </c>
      <c r="Q46" s="294">
        <f>SUMIFS('Orders - December 2020'!$Q$2:$Q$2047,'Orders - December 2020'!$E$2:$E$2047,'Worksheet 3'!$P46)</f>
        <v>369000</v>
      </c>
      <c r="R46" s="294">
        <f>SUMIFS('Orders - December 2020'!$Q$2:$Q$2047,'Orders - December 2020'!$E$2:$E$2047,'Worksheet 3'!$P46,'Orders - December 2020'!$K$2:$K$2047,'Orders - December 2020'!$K$2)</f>
        <v>151700</v>
      </c>
      <c r="S46" s="294">
        <f t="shared" si="0"/>
        <v>217300</v>
      </c>
      <c r="T46" s="351" t="str">
        <f t="shared" si="1"/>
        <v>No</v>
      </c>
      <c r="U46" s="326">
        <f t="shared" si="2"/>
        <v>5.7851196765018584E-2</v>
      </c>
      <c r="X46" s="352" t="str">
        <v>Alma Aliyu</v>
      </c>
      <c r="Y46" s="353">
        <f>SUMIFS('Orders - December 2020'!$Q$2:$Q$2047,'Orders - December 2020'!$L$2:$L$2047,'Worksheet 3'!X46)</f>
        <v>129650</v>
      </c>
      <c r="Z46" s="353">
        <f>SUMIFS('Orders - December 2020'!$Q$2:$Q$2047,'Orders - December 2020'!$L$2:$L$2047,'Worksheet 3'!X46,'Orders - December 2020'!$K$2:$K$2047,'Orders - December 2020'!$K$2)</f>
        <v>129650</v>
      </c>
      <c r="AA46" s="354">
        <f t="shared" si="3"/>
        <v>0</v>
      </c>
      <c r="AB46" s="142"/>
    </row>
    <row r="47" spans="3:28">
      <c r="C47" s="320" t="str">
        <v>Grace George</v>
      </c>
      <c r="D47" s="321">
        <v>17</v>
      </c>
      <c r="E47" s="321">
        <v>0</v>
      </c>
      <c r="F47" s="322">
        <f t="shared" si="5"/>
        <v>1</v>
      </c>
      <c r="G47" s="321">
        <v>1</v>
      </c>
      <c r="H47" s="321" cm="1">
        <f t="array" ref="H47">_xlfn.RANK.EQ(F47, F$15:F$118, 0) + SUMPRODUCT((F$15:F$118 = F47) * (D$15:D$118 &gt; D47)) + (COUNTIFS(F$15:F47, F47, D$15:D47, D47) - 1)</f>
        <v>25</v>
      </c>
      <c r="P47" s="293" t="str">
        <v>Indomie Indomitable Pack</v>
      </c>
      <c r="Q47" s="294">
        <f>SUMIFS('Orders - December 2020'!$Q$2:$Q$2047,'Orders - December 2020'!$E$2:$E$2047,'Worksheet 3'!$P47)</f>
        <v>305440</v>
      </c>
      <c r="R47" s="294">
        <f>SUMIFS('Orders - December 2020'!$Q$2:$Q$2047,'Orders - December 2020'!$E$2:$E$2047,'Worksheet 3'!$P47,'Orders - December 2020'!$K$2:$K$2047,'Orders - December 2020'!$K$2)</f>
        <v>305440</v>
      </c>
      <c r="S47" s="294">
        <f t="shared" si="0"/>
        <v>0</v>
      </c>
      <c r="T47" s="351" t="str">
        <f t="shared" si="1"/>
        <v>No</v>
      </c>
      <c r="U47" s="326">
        <f t="shared" si="2"/>
        <v>0</v>
      </c>
      <c r="X47" s="352" t="str">
        <v>Jessica Williams</v>
      </c>
      <c r="Y47" s="353">
        <f>SUMIFS('Orders - December 2020'!$Q$2:$Q$2047,'Orders - December 2020'!$L$2:$L$2047,'Worksheet 3'!X47)</f>
        <v>128140</v>
      </c>
      <c r="Z47" s="353">
        <f>SUMIFS('Orders - December 2020'!$Q$2:$Q$2047,'Orders - December 2020'!$L$2:$L$2047,'Worksheet 3'!X47,'Orders - December 2020'!$K$2:$K$2047,'Orders - December 2020'!$K$2)</f>
        <v>93050</v>
      </c>
      <c r="AA47" s="354">
        <f t="shared" si="3"/>
        <v>35090</v>
      </c>
      <c r="AB47" s="142"/>
    </row>
    <row r="48" spans="3:28">
      <c r="C48" s="320" t="str">
        <v>Akon Wisdom</v>
      </c>
      <c r="D48" s="321">
        <v>19</v>
      </c>
      <c r="E48" s="321">
        <v>0</v>
      </c>
      <c r="F48" s="322">
        <f t="shared" si="5"/>
        <v>1</v>
      </c>
      <c r="G48" s="321">
        <v>1</v>
      </c>
      <c r="H48" s="321" cm="1">
        <f t="array" ref="H48">_xlfn.RANK.EQ(F48, F$15:F$118, 0) + SUMPRODUCT((F$15:F$118 = F48) * (D$15:D$118 &gt; D48)) + (COUNTIFS(F$15:F48, F48, D$15:D48, D48) - 1)</f>
        <v>23</v>
      </c>
      <c r="P48" s="293" t="str">
        <v>Maggi Seasoning</v>
      </c>
      <c r="Q48" s="294">
        <f>SUMIFS('Orders - December 2020'!$Q$2:$Q$2047,'Orders - December 2020'!$E$2:$E$2047,'Worksheet 3'!$P48)</f>
        <v>81560</v>
      </c>
      <c r="R48" s="294">
        <f>SUMIFS('Orders - December 2020'!$Q$2:$Q$2047,'Orders - December 2020'!$E$2:$E$2047,'Worksheet 3'!$P48,'Orders - December 2020'!$K$2:$K$2047,'Orders - December 2020'!$K$2)</f>
        <v>68960</v>
      </c>
      <c r="S48" s="294">
        <f t="shared" si="0"/>
        <v>12600</v>
      </c>
      <c r="T48" s="351" t="str">
        <f t="shared" si="1"/>
        <v>No</v>
      </c>
      <c r="U48" s="326">
        <f t="shared" si="2"/>
        <v>3.3544642394810593E-3</v>
      </c>
      <c r="X48" s="352" t="str">
        <v>chinelo Isaac</v>
      </c>
      <c r="Y48" s="353">
        <f>SUMIFS('Orders - December 2020'!$Q$2:$Q$2047,'Orders - December 2020'!$L$2:$L$2047,'Worksheet 3'!X48)</f>
        <v>382660</v>
      </c>
      <c r="Z48" s="353">
        <f>SUMIFS('Orders - December 2020'!$Q$2:$Q$2047,'Orders - December 2020'!$L$2:$L$2047,'Worksheet 3'!X48,'Orders - December 2020'!$K$2:$K$2047,'Orders - December 2020'!$K$2)</f>
        <v>382660</v>
      </c>
      <c r="AA48" s="354">
        <f t="shared" si="3"/>
        <v>0</v>
      </c>
      <c r="AB48" s="142"/>
    </row>
    <row r="49" spans="3:28">
      <c r="C49" s="320" t="str">
        <v>Enny Muktar</v>
      </c>
      <c r="D49" s="321">
        <v>28</v>
      </c>
      <c r="E49" s="321">
        <v>0</v>
      </c>
      <c r="F49" s="322">
        <f t="shared" si="5"/>
        <v>1</v>
      </c>
      <c r="G49" s="321">
        <v>1</v>
      </c>
      <c r="H49" s="321" cm="1">
        <f t="array" ref="H49">_xlfn.RANK.EQ(F49, F$15:F$118, 0) + SUMPRODUCT((F$15:F$118 = F49) * (D$15:D$118 &gt; D49)) + (COUNTIFS(F$15:F49, F49, D$15:D49, D49) - 1)</f>
        <v>13</v>
      </c>
      <c r="P49" s="293" t="str">
        <v>Gino Max Cube</v>
      </c>
      <c r="Q49" s="294">
        <f>SUMIFS('Orders - December 2020'!$Q$2:$Q$2047,'Orders - December 2020'!$E$2:$E$2047,'Worksheet 3'!$P49)</f>
        <v>162630</v>
      </c>
      <c r="R49" s="294">
        <f>SUMIFS('Orders - December 2020'!$Q$2:$Q$2047,'Orders - December 2020'!$E$2:$E$2047,'Worksheet 3'!$P49,'Orders - December 2020'!$K$2:$K$2047,'Orders - December 2020'!$K$2)</f>
        <v>58430</v>
      </c>
      <c r="S49" s="294">
        <f t="shared" si="0"/>
        <v>104200</v>
      </c>
      <c r="T49" s="351" t="str">
        <f t="shared" si="1"/>
        <v>No</v>
      </c>
      <c r="U49" s="326">
        <f t="shared" si="2"/>
        <v>2.7740886805867171E-2</v>
      </c>
      <c r="X49" s="352" t="str">
        <v>mercy Peter</v>
      </c>
      <c r="Y49" s="353">
        <f>SUMIFS('Orders - December 2020'!$Q$2:$Q$2047,'Orders - December 2020'!$L$2:$L$2047,'Worksheet 3'!X49)</f>
        <v>45240</v>
      </c>
      <c r="Z49" s="353">
        <f>SUMIFS('Orders - December 2020'!$Q$2:$Q$2047,'Orders - December 2020'!$L$2:$L$2047,'Worksheet 3'!X49,'Orders - December 2020'!$K$2:$K$2047,'Orders - December 2020'!$K$2)</f>
        <v>45240</v>
      </c>
      <c r="AA49" s="354">
        <f t="shared" si="3"/>
        <v>0</v>
      </c>
      <c r="AB49" s="142"/>
    </row>
    <row r="50" spans="3:28">
      <c r="C50" s="320" t="str">
        <v>Gabriel Sodiq</v>
      </c>
      <c r="D50" s="321">
        <v>0</v>
      </c>
      <c r="E50" s="321">
        <v>10</v>
      </c>
      <c r="F50" s="322">
        <f t="shared" si="5"/>
        <v>0</v>
      </c>
      <c r="G50" s="321">
        <v>103</v>
      </c>
      <c r="H50" s="321" cm="1">
        <f t="array" ref="H50">_xlfn.RANK.EQ(F50, F$15:F$118, 0) + SUMPRODUCT((F$15:F$118 = F50) * (D$15:D$118 &gt; D50)) + (COUNTIFS(F$15:F50, F50, D$15:D50, D50) - 1)</f>
        <v>103</v>
      </c>
      <c r="P50" s="293" t="str">
        <v>Gino Curry</v>
      </c>
      <c r="Q50" s="294">
        <f>SUMIFS('Orders - December 2020'!$Q$2:$Q$2047,'Orders - December 2020'!$E$2:$E$2047,'Worksheet 3'!$P50)</f>
        <v>45440</v>
      </c>
      <c r="R50" s="294">
        <f>SUMIFS('Orders - December 2020'!$Q$2:$Q$2047,'Orders - December 2020'!$E$2:$E$2047,'Worksheet 3'!$P50,'Orders - December 2020'!$K$2:$K$2047,'Orders - December 2020'!$K$2)</f>
        <v>45440</v>
      </c>
      <c r="S50" s="294">
        <f t="shared" si="0"/>
        <v>0</v>
      </c>
      <c r="T50" s="351" t="str">
        <f t="shared" si="1"/>
        <v>No</v>
      </c>
      <c r="U50" s="326">
        <f t="shared" si="2"/>
        <v>0</v>
      </c>
      <c r="X50" s="352" t="str">
        <v>Imegwa Philomena</v>
      </c>
      <c r="Y50" s="353">
        <f>SUMIFS('Orders - December 2020'!$Q$2:$Q$2047,'Orders - December 2020'!$L$2:$L$2047,'Worksheet 3'!X50)</f>
        <v>239309.5</v>
      </c>
      <c r="Z50" s="353">
        <f>SUMIFS('Orders - December 2020'!$Q$2:$Q$2047,'Orders - December 2020'!$L$2:$L$2047,'Worksheet 3'!X50,'Orders - December 2020'!$K$2:$K$2047,'Orders - December 2020'!$K$2)</f>
        <v>164349.5</v>
      </c>
      <c r="AA50" s="354">
        <f t="shared" si="3"/>
        <v>74960</v>
      </c>
      <c r="AB50" s="142"/>
    </row>
    <row r="51" spans="3:28">
      <c r="C51" s="320" t="str">
        <v>Kenny Akinola</v>
      </c>
      <c r="D51" s="321">
        <v>23</v>
      </c>
      <c r="E51" s="321">
        <v>5</v>
      </c>
      <c r="F51" s="322">
        <f t="shared" si="5"/>
        <v>0.8214285714285714</v>
      </c>
      <c r="G51" s="321">
        <v>91</v>
      </c>
      <c r="H51" s="321" cm="1">
        <f t="array" ref="H51">_xlfn.RANK.EQ(F51, F$15:F$118, 0) + SUMPRODUCT((F$15:F$118 = F51) * (D$15:D$118 &gt; D51)) + (COUNTIFS(F$15:F51, F51, D$15:D51, D51) - 1)</f>
        <v>92</v>
      </c>
      <c r="P51" s="293" t="str">
        <v>Titus Sardines</v>
      </c>
      <c r="Q51" s="294">
        <f>SUMIFS('Orders - December 2020'!$Q$2:$Q$2047,'Orders - December 2020'!$E$2:$E$2047,'Worksheet 3'!$P51)</f>
        <v>707850</v>
      </c>
      <c r="R51" s="294">
        <f>SUMIFS('Orders - December 2020'!$Q$2:$Q$2047,'Orders - December 2020'!$E$2:$E$2047,'Worksheet 3'!$P51,'Orders - December 2020'!$K$2:$K$2047,'Orders - December 2020'!$K$2)</f>
        <v>343200</v>
      </c>
      <c r="S51" s="294">
        <f t="shared" si="0"/>
        <v>364650</v>
      </c>
      <c r="T51" s="351" t="str">
        <f t="shared" si="1"/>
        <v>No</v>
      </c>
      <c r="U51" s="326">
        <f t="shared" si="2"/>
        <v>9.7079792454505417E-2</v>
      </c>
      <c r="X51" s="352" t="str">
        <v>stella Raphael</v>
      </c>
      <c r="Y51" s="353">
        <f>SUMIFS('Orders - December 2020'!$Q$2:$Q$2047,'Orders - December 2020'!$L$2:$L$2047,'Worksheet 3'!X51)</f>
        <v>113901</v>
      </c>
      <c r="Z51" s="353">
        <f>SUMIFS('Orders - December 2020'!$Q$2:$Q$2047,'Orders - December 2020'!$L$2:$L$2047,'Worksheet 3'!X51,'Orders - December 2020'!$K$2:$K$2047,'Orders - December 2020'!$K$2)</f>
        <v>113901</v>
      </c>
      <c r="AA51" s="354">
        <f t="shared" si="3"/>
        <v>0</v>
      </c>
      <c r="AB51" s="142"/>
    </row>
    <row r="52" spans="3:28">
      <c r="C52" s="320" t="str">
        <v>Minree Michael Stein</v>
      </c>
      <c r="D52" s="321">
        <v>4</v>
      </c>
      <c r="E52" s="321">
        <v>2</v>
      </c>
      <c r="F52" s="322">
        <f t="shared" si="5"/>
        <v>0.66666666666666663</v>
      </c>
      <c r="G52" s="321">
        <v>98</v>
      </c>
      <c r="H52" s="321" cm="1">
        <f t="array" ref="H52">_xlfn.RANK.EQ(F52, F$15:F$118, 0) + SUMPRODUCT((F$15:F$118 = F52) * (D$15:D$118 &gt; D52)) + (COUNTIFS(F$15:F52, F52, D$15:D52, D52) - 1)</f>
        <v>99</v>
      </c>
      <c r="P52" s="293" t="str">
        <v>Power Vegetable Oil</v>
      </c>
      <c r="Q52" s="294">
        <f>SUMIFS('Orders - December 2020'!$Q$2:$Q$2047,'Orders - December 2020'!$E$2:$E$2047,'Worksheet 3'!$P52)</f>
        <v>58500</v>
      </c>
      <c r="R52" s="294">
        <f>SUMIFS('Orders - December 2020'!$Q$2:$Q$2047,'Orders - December 2020'!$E$2:$E$2047,'Worksheet 3'!$P52,'Orders - December 2020'!$K$2:$K$2047,'Orders - December 2020'!$K$2)</f>
        <v>58500</v>
      </c>
      <c r="S52" s="294">
        <f t="shared" si="0"/>
        <v>0</v>
      </c>
      <c r="T52" s="351" t="str">
        <f t="shared" si="1"/>
        <v>No</v>
      </c>
      <c r="U52" s="326">
        <f t="shared" si="2"/>
        <v>0</v>
      </c>
      <c r="X52" s="352" t="str">
        <v>dorcas Adewale</v>
      </c>
      <c r="Y52" s="353">
        <f>SUMIFS('Orders - December 2020'!$Q$2:$Q$2047,'Orders - December 2020'!$L$2:$L$2047,'Worksheet 3'!X52)</f>
        <v>163211</v>
      </c>
      <c r="Z52" s="353">
        <f>SUMIFS('Orders - December 2020'!$Q$2:$Q$2047,'Orders - December 2020'!$L$2:$L$2047,'Worksheet 3'!X52,'Orders - December 2020'!$K$2:$K$2047,'Orders - December 2020'!$K$2)</f>
        <v>163211</v>
      </c>
      <c r="AA52" s="354">
        <f t="shared" si="3"/>
        <v>0</v>
      </c>
      <c r="AB52" s="142"/>
    </row>
    <row r="53" spans="3:28">
      <c r="C53" s="320" t="str">
        <v>Pink August</v>
      </c>
      <c r="D53" s="321">
        <v>12</v>
      </c>
      <c r="E53" s="321">
        <v>13</v>
      </c>
      <c r="F53" s="322">
        <f t="shared" si="5"/>
        <v>0.48</v>
      </c>
      <c r="G53" s="321">
        <v>101</v>
      </c>
      <c r="H53" s="321" cm="1">
        <f t="array" ref="H53">_xlfn.RANK.EQ(F53, F$15:F$118, 0) + SUMPRODUCT((F$15:F$118 = F53) * (D$15:D$118 &gt; D53)) + (COUNTIFS(F$15:F53, F53, D$15:D53, D53) - 1)</f>
        <v>101</v>
      </c>
      <c r="P53" s="293" t="str">
        <v>Golden Penny Noodles</v>
      </c>
      <c r="Q53" s="294">
        <f>SUMIFS('Orders - December 2020'!$Q$2:$Q$2047,'Orders - December 2020'!$E$2:$E$2047,'Worksheet 3'!$P53)</f>
        <v>325750</v>
      </c>
      <c r="R53" s="294">
        <f>SUMIFS('Orders - December 2020'!$Q$2:$Q$2047,'Orders - December 2020'!$E$2:$E$2047,'Worksheet 3'!$P53,'Orders - December 2020'!$K$2:$K$2047,'Orders - December 2020'!$K$2)</f>
        <v>135200</v>
      </c>
      <c r="S53" s="294">
        <f t="shared" si="0"/>
        <v>190550</v>
      </c>
      <c r="T53" s="351" t="str">
        <f t="shared" si="1"/>
        <v>No</v>
      </c>
      <c r="U53" s="326">
        <f t="shared" si="2"/>
        <v>5.0729615939136177E-2</v>
      </c>
      <c r="X53" s="352" t="str">
        <v>Balogun a Amineet James</v>
      </c>
      <c r="Y53" s="353">
        <f>SUMIFS('Orders - December 2020'!$Q$2:$Q$2047,'Orders - December 2020'!$L$2:$L$2047,'Worksheet 3'!X53)</f>
        <v>56360</v>
      </c>
      <c r="Z53" s="353">
        <f>SUMIFS('Orders - December 2020'!$Q$2:$Q$2047,'Orders - December 2020'!$L$2:$L$2047,'Worksheet 3'!X53,'Orders - December 2020'!$K$2:$K$2047,'Orders - December 2020'!$K$2)</f>
        <v>56360</v>
      </c>
      <c r="AA53" s="354">
        <f t="shared" si="3"/>
        <v>0</v>
      </c>
      <c r="AB53" s="142"/>
    </row>
    <row r="54" spans="3:28">
      <c r="C54" s="320" t="str">
        <v>Ubong Hassan</v>
      </c>
      <c r="D54" s="321">
        <v>0</v>
      </c>
      <c r="E54" s="321">
        <v>6</v>
      </c>
      <c r="F54" s="322">
        <f t="shared" si="5"/>
        <v>0</v>
      </c>
      <c r="G54" s="321">
        <v>103</v>
      </c>
      <c r="H54" s="321" cm="1">
        <f t="array" ref="H54">_xlfn.RANK.EQ(F54, F$15:F$118, 0) + SUMPRODUCT((F$15:F$118 = F54) * (D$15:D$118 &gt; D54)) + (COUNTIFS(F$15:F54, F54, D$15:D54, D54) - 1)</f>
        <v>104</v>
      </c>
      <c r="P54" s="293" t="str">
        <v>Gino Tomato Paste</v>
      </c>
      <c r="Q54" s="294">
        <f>SUMIFS('Orders - December 2020'!$Q$2:$Q$2047,'Orders - December 2020'!$E$2:$E$2047,'Worksheet 3'!$P54)</f>
        <v>75650</v>
      </c>
      <c r="R54" s="294">
        <f>SUMIFS('Orders - December 2020'!$Q$2:$Q$2047,'Orders - December 2020'!$E$2:$E$2047,'Worksheet 3'!$P54,'Orders - December 2020'!$K$2:$K$2047,'Orders - December 2020'!$K$2)</f>
        <v>53400</v>
      </c>
      <c r="S54" s="294">
        <f t="shared" si="0"/>
        <v>22250</v>
      </c>
      <c r="T54" s="351" t="str">
        <f t="shared" si="1"/>
        <v>No</v>
      </c>
      <c r="U54" s="326">
        <f t="shared" si="2"/>
        <v>5.9235578832106004E-3</v>
      </c>
      <c r="X54" s="352" t="str">
        <v>sussan victory</v>
      </c>
      <c r="Y54" s="353">
        <f>SUMIFS('Orders - December 2020'!$Q$2:$Q$2047,'Orders - December 2020'!$L$2:$L$2047,'Worksheet 3'!X54)</f>
        <v>148130</v>
      </c>
      <c r="Z54" s="353">
        <f>SUMIFS('Orders - December 2020'!$Q$2:$Q$2047,'Orders - December 2020'!$L$2:$L$2047,'Worksheet 3'!X54,'Orders - December 2020'!$K$2:$K$2047,'Orders - December 2020'!$K$2)</f>
        <v>148130</v>
      </c>
      <c r="AA54" s="354">
        <f t="shared" si="3"/>
        <v>0</v>
      </c>
      <c r="AB54" s="142"/>
    </row>
    <row r="55" spans="3:28">
      <c r="C55" s="320" t="str">
        <v>Vanessa Jude</v>
      </c>
      <c r="D55" s="321">
        <v>29</v>
      </c>
      <c r="E55" s="321">
        <v>0</v>
      </c>
      <c r="F55" s="322">
        <f t="shared" si="5"/>
        <v>1</v>
      </c>
      <c r="G55" s="321">
        <v>1</v>
      </c>
      <c r="H55" s="321" cm="1">
        <f t="array" ref="H55">_xlfn.RANK.EQ(F55, F$15:F$118, 0) + SUMPRODUCT((F$15:F$118 = F55) * (D$15:D$118 &gt; D55)) + (COUNTIFS(F$15:F55, F55, D$15:D55, D55) - 1)</f>
        <v>12</v>
      </c>
      <c r="P55" s="293" t="str">
        <v>WAW Detergent</v>
      </c>
      <c r="Q55" s="294">
        <f>SUMIFS('Orders - December 2020'!$Q$2:$Q$2047,'Orders - December 2020'!$E$2:$E$2047,'Worksheet 3'!$P55)</f>
        <v>210900</v>
      </c>
      <c r="R55" s="294">
        <f>SUMIFS('Orders - December 2020'!$Q$2:$Q$2047,'Orders - December 2020'!$E$2:$E$2047,'Worksheet 3'!$P55,'Orders - December 2020'!$K$2:$K$2047,'Orders - December 2020'!$K$2)</f>
        <v>199900</v>
      </c>
      <c r="S55" s="294">
        <f t="shared" si="0"/>
        <v>11000</v>
      </c>
      <c r="T55" s="351" t="str">
        <f t="shared" si="1"/>
        <v>No</v>
      </c>
      <c r="U55" s="326">
        <f t="shared" si="2"/>
        <v>2.9285005265310832E-3</v>
      </c>
      <c r="X55" s="352" t="str">
        <v>Ashimedua Godson</v>
      </c>
      <c r="Y55" s="353">
        <f>SUMIFS('Orders - December 2020'!$Q$2:$Q$2047,'Orders - December 2020'!$L$2:$L$2047,'Worksheet 3'!X55)</f>
        <v>174630</v>
      </c>
      <c r="Z55" s="353">
        <f>SUMIFS('Orders - December 2020'!$Q$2:$Q$2047,'Orders - December 2020'!$L$2:$L$2047,'Worksheet 3'!X55,'Orders - December 2020'!$K$2:$K$2047,'Orders - December 2020'!$K$2)</f>
        <v>174630</v>
      </c>
      <c r="AA55" s="354">
        <f t="shared" si="3"/>
        <v>0</v>
      </c>
      <c r="AB55" s="142"/>
    </row>
    <row r="56" spans="3:28">
      <c r="C56" s="320" t="str">
        <v>Alma Aliyu</v>
      </c>
      <c r="D56" s="321">
        <v>10</v>
      </c>
      <c r="E56" s="321">
        <v>0</v>
      </c>
      <c r="F56" s="322">
        <f t="shared" si="5"/>
        <v>1</v>
      </c>
      <c r="G56" s="321">
        <v>1</v>
      </c>
      <c r="H56" s="321" cm="1">
        <f t="array" ref="H56">_xlfn.RANK.EQ(F56, F$15:F$118, 0) + SUMPRODUCT((F$15:F$118 = F56) * (D$15:D$118 &gt; D56)) + (COUNTIFS(F$15:F56, F56, D$15:D56, D56) - 1)</f>
        <v>40</v>
      </c>
      <c r="P56" s="293" t="str">
        <v>Supreme Tasty Chicken Instant Noodles</v>
      </c>
      <c r="Q56" s="294">
        <f>SUMIFS('Orders - December 2020'!$Q$2:$Q$2047,'Orders - December 2020'!$E$2:$E$2047,'Worksheet 3'!$P56)</f>
        <v>84280</v>
      </c>
      <c r="R56" s="294">
        <f>SUMIFS('Orders - December 2020'!$Q$2:$Q$2047,'Orders - December 2020'!$E$2:$E$2047,'Worksheet 3'!$P56,'Orders - December 2020'!$K$2:$K$2047,'Orders - December 2020'!$K$2)</f>
        <v>57480</v>
      </c>
      <c r="S56" s="294">
        <f t="shared" si="0"/>
        <v>26800</v>
      </c>
      <c r="T56" s="351" t="str">
        <f t="shared" si="1"/>
        <v>No</v>
      </c>
      <c r="U56" s="326">
        <f t="shared" si="2"/>
        <v>7.1348921919120942E-3</v>
      </c>
      <c r="X56" s="352" t="str">
        <v>Merit zion</v>
      </c>
      <c r="Y56" s="353">
        <f>SUMIFS('Orders - December 2020'!$Q$2:$Q$2047,'Orders - December 2020'!$L$2:$L$2047,'Worksheet 3'!X56)</f>
        <v>270360</v>
      </c>
      <c r="Z56" s="353">
        <f>SUMIFS('Orders - December 2020'!$Q$2:$Q$2047,'Orders - December 2020'!$L$2:$L$2047,'Worksheet 3'!X56,'Orders - December 2020'!$K$2:$K$2047,'Orders - December 2020'!$K$2)</f>
        <v>270360</v>
      </c>
      <c r="AA56" s="354">
        <f t="shared" si="3"/>
        <v>0</v>
      </c>
      <c r="AB56" s="142"/>
    </row>
    <row r="57" spans="3:28">
      <c r="C57" s="320" t="str">
        <v>Jessica Williams</v>
      </c>
      <c r="D57" s="321">
        <v>6</v>
      </c>
      <c r="E57" s="321">
        <v>9</v>
      </c>
      <c r="F57" s="322">
        <f t="shared" si="5"/>
        <v>0.4</v>
      </c>
      <c r="G57" s="321">
        <v>102</v>
      </c>
      <c r="H57" s="321" cm="1">
        <f t="array" ref="H57">_xlfn.RANK.EQ(F57, F$15:F$118, 0) + SUMPRODUCT((F$15:F$118 = F57) * (D$15:D$118 &gt; D57)) + (COUNTIFS(F$15:F57, F57, D$15:D57, D57) - 1)</f>
        <v>102</v>
      </c>
      <c r="P57" s="293" t="str">
        <v>Good Mama Cleaning Detergent</v>
      </c>
      <c r="Q57" s="294">
        <f>SUMIFS('Orders - December 2020'!$Q$2:$Q$2047,'Orders - December 2020'!$E$2:$E$2047,'Worksheet 3'!$P57)</f>
        <v>2592550</v>
      </c>
      <c r="R57" s="294">
        <f>SUMIFS('Orders - December 2020'!$Q$2:$Q$2047,'Orders - December 2020'!$E$2:$E$2047,'Worksheet 3'!$P57,'Orders - December 2020'!$K$2:$K$2047,'Orders - December 2020'!$K$2)</f>
        <v>2560750</v>
      </c>
      <c r="S57" s="294">
        <f t="shared" si="0"/>
        <v>31800</v>
      </c>
      <c r="T57" s="351" t="str">
        <f t="shared" si="1"/>
        <v>No</v>
      </c>
      <c r="U57" s="326">
        <f t="shared" si="2"/>
        <v>8.4660287948807676E-3</v>
      </c>
      <c r="X57" s="352" t="str">
        <v>Queen Alex</v>
      </c>
      <c r="Y57" s="353">
        <f>SUMIFS('Orders - December 2020'!$Q$2:$Q$2047,'Orders - December 2020'!$L$2:$L$2047,'Worksheet 3'!X57)</f>
        <v>174900</v>
      </c>
      <c r="Z57" s="353">
        <f>SUMIFS('Orders - December 2020'!$Q$2:$Q$2047,'Orders - December 2020'!$L$2:$L$2047,'Worksheet 3'!X57,'Orders - December 2020'!$K$2:$K$2047,'Orders - December 2020'!$K$2)</f>
        <v>174900</v>
      </c>
      <c r="AA57" s="354">
        <f t="shared" si="3"/>
        <v>0</v>
      </c>
      <c r="AB57" s="142"/>
    </row>
    <row r="58" spans="3:28">
      <c r="C58" s="320" t="str">
        <v>Chinelo Isaac</v>
      </c>
      <c r="D58" s="321">
        <v>33</v>
      </c>
      <c r="E58" s="321">
        <v>0</v>
      </c>
      <c r="F58" s="322">
        <f t="shared" si="5"/>
        <v>1</v>
      </c>
      <c r="G58" s="321">
        <v>1</v>
      </c>
      <c r="H58" s="321" cm="1">
        <f t="array" ref="H58">_xlfn.RANK.EQ(F58, F$15:F$118, 0) + SUMPRODUCT((F$15:F$118 = F58) * (D$15:D$118 &gt; D58)) + (COUNTIFS(F$15:F58, F58, D$15:D58, D58) - 1)</f>
        <v>8</v>
      </c>
      <c r="P58" s="293" t="str">
        <v>So Easy Detergent</v>
      </c>
      <c r="Q58" s="294">
        <f>SUMIFS('Orders - December 2020'!$Q$2:$Q$2047,'Orders - December 2020'!$E$2:$E$2047,'Worksheet 3'!$P58)</f>
        <v>620700</v>
      </c>
      <c r="R58" s="294">
        <f>SUMIFS('Orders - December 2020'!$Q$2:$Q$2047,'Orders - December 2020'!$E$2:$E$2047,'Worksheet 3'!$P58,'Orders - December 2020'!$K$2:$K$2047,'Orders - December 2020'!$K$2)</f>
        <v>518200</v>
      </c>
      <c r="S58" s="294">
        <f t="shared" si="0"/>
        <v>102500</v>
      </c>
      <c r="T58" s="351" t="str">
        <f t="shared" si="1"/>
        <v>No</v>
      </c>
      <c r="U58" s="326">
        <f t="shared" si="2"/>
        <v>2.7288300360857821E-2</v>
      </c>
      <c r="X58" s="352" t="str">
        <v>oreoluwa chidi</v>
      </c>
      <c r="Y58" s="353">
        <f>SUMIFS('Orders - December 2020'!$Q$2:$Q$2047,'Orders - December 2020'!$L$2:$L$2047,'Worksheet 3'!X58)</f>
        <v>58152</v>
      </c>
      <c r="Z58" s="353">
        <f>SUMIFS('Orders - December 2020'!$Q$2:$Q$2047,'Orders - December 2020'!$L$2:$L$2047,'Worksheet 3'!X58,'Orders - December 2020'!$K$2:$K$2047,'Orders - December 2020'!$K$2)</f>
        <v>58152</v>
      </c>
      <c r="AA58" s="354">
        <f t="shared" si="3"/>
        <v>0</v>
      </c>
      <c r="AB58" s="142"/>
    </row>
    <row r="59" spans="3:28">
      <c r="C59" s="320" t="str">
        <v>Mercy Peter</v>
      </c>
      <c r="D59" s="321">
        <v>11</v>
      </c>
      <c r="E59" s="321">
        <v>0</v>
      </c>
      <c r="F59" s="322">
        <f t="shared" si="5"/>
        <v>1</v>
      </c>
      <c r="G59" s="321">
        <v>1</v>
      </c>
      <c r="H59" s="321" cm="1">
        <f t="array" ref="H59">_xlfn.RANK.EQ(F59, F$15:F$118, 0) + SUMPRODUCT((F$15:F$118 = F59) * (D$15:D$118 &gt; D59)) + (COUNTIFS(F$15:F59, F59, D$15:D59, D59) - 1)</f>
        <v>37</v>
      </c>
      <c r="P59" s="293" t="str">
        <v>So Klin Concentrated Detergent</v>
      </c>
      <c r="Q59" s="294">
        <f>SUMIFS('Orders - December 2020'!$Q$2:$Q$2047,'Orders - December 2020'!$E$2:$E$2047,'Worksheet 3'!$P59)</f>
        <v>149740</v>
      </c>
      <c r="R59" s="294">
        <f>SUMIFS('Orders - December 2020'!$Q$2:$Q$2047,'Orders - December 2020'!$E$2:$E$2047,'Worksheet 3'!$P59,'Orders - December 2020'!$K$2:$K$2047,'Orders - December 2020'!$K$2)</f>
        <v>131980</v>
      </c>
      <c r="S59" s="294">
        <f t="shared" si="0"/>
        <v>17760</v>
      </c>
      <c r="T59" s="351" t="str">
        <f t="shared" si="1"/>
        <v>No</v>
      </c>
      <c r="U59" s="326">
        <f t="shared" si="2"/>
        <v>4.7281972137447311E-3</v>
      </c>
      <c r="X59" s="352" t="str">
        <v>Chinonso Micheal</v>
      </c>
      <c r="Y59" s="353">
        <f>SUMIFS('Orders - December 2020'!$Q$2:$Q$2047,'Orders - December 2020'!$L$2:$L$2047,'Worksheet 3'!X59)</f>
        <v>274790</v>
      </c>
      <c r="Z59" s="353">
        <f>SUMIFS('Orders - December 2020'!$Q$2:$Q$2047,'Orders - December 2020'!$L$2:$L$2047,'Worksheet 3'!X59,'Orders - December 2020'!$K$2:$K$2047,'Orders - December 2020'!$K$2)</f>
        <v>274790</v>
      </c>
      <c r="AA59" s="354">
        <f t="shared" si="3"/>
        <v>0</v>
      </c>
      <c r="AB59" s="142"/>
    </row>
    <row r="60" spans="3:28">
      <c r="C60" s="320" t="str">
        <v>Imegwa Philomena</v>
      </c>
      <c r="D60" s="321">
        <v>34</v>
      </c>
      <c r="E60" s="321">
        <v>15</v>
      </c>
      <c r="F60" s="322">
        <f t="shared" si="5"/>
        <v>0.69387755102040816</v>
      </c>
      <c r="G60" s="321">
        <v>97</v>
      </c>
      <c r="H60" s="321" cm="1">
        <f t="array" ref="H60">_xlfn.RANK.EQ(F60, F$15:F$118, 0) + SUMPRODUCT((F$15:F$118 = F60) * (D$15:D$118 &gt; D60)) + (COUNTIFS(F$15:F60, F60, D$15:D60, D60) - 1)</f>
        <v>97</v>
      </c>
      <c r="P60" s="293" t="str">
        <v>Sunlight Washing Powder (Spc.)</v>
      </c>
      <c r="Q60" s="294">
        <f>SUMIFS('Orders - December 2020'!$Q$2:$Q$2047,'Orders - December 2020'!$E$2:$E$2047,'Worksheet 3'!$P60)</f>
        <v>24400</v>
      </c>
      <c r="R60" s="294">
        <f>SUMIFS('Orders - December 2020'!$Q$2:$Q$2047,'Orders - December 2020'!$E$2:$E$2047,'Worksheet 3'!$P60,'Orders - December 2020'!$K$2:$K$2047,'Orders - December 2020'!$K$2)</f>
        <v>21300</v>
      </c>
      <c r="S60" s="294">
        <f t="shared" si="0"/>
        <v>3100</v>
      </c>
      <c r="T60" s="351" t="str">
        <f t="shared" si="1"/>
        <v>No</v>
      </c>
      <c r="U60" s="326">
        <f t="shared" si="2"/>
        <v>8.2530469384057799E-4</v>
      </c>
      <c r="X60" s="352" t="str">
        <v>Titi Bishop</v>
      </c>
      <c r="Y60" s="353">
        <f>SUMIFS('Orders - December 2020'!$Q$2:$Q$2047,'Orders - December 2020'!$L$2:$L$2047,'Worksheet 3'!X60)</f>
        <v>218211</v>
      </c>
      <c r="Z60" s="353">
        <f>SUMIFS('Orders - December 2020'!$Q$2:$Q$2047,'Orders - December 2020'!$L$2:$L$2047,'Worksheet 3'!X60,'Orders - December 2020'!$K$2:$K$2047,'Orders - December 2020'!$K$2)</f>
        <v>218211</v>
      </c>
      <c r="AA60" s="354">
        <f t="shared" si="3"/>
        <v>0</v>
      </c>
      <c r="AB60" s="142"/>
    </row>
    <row r="61" spans="3:28">
      <c r="C61" s="320" t="str">
        <v>Stella Raphael</v>
      </c>
      <c r="D61" s="321">
        <v>4</v>
      </c>
      <c r="E61" s="321">
        <v>0</v>
      </c>
      <c r="F61" s="322">
        <f t="shared" si="5"/>
        <v>1</v>
      </c>
      <c r="G61" s="321">
        <v>1</v>
      </c>
      <c r="H61" s="321" cm="1">
        <f t="array" ref="H61">_xlfn.RANK.EQ(F61, F$15:F$118, 0) + SUMPRODUCT((F$15:F$118 = F61) * (D$15:D$118 &gt; D61)) + (COUNTIFS(F$15:F61, F61, D$15:D61, D61) - 1)</f>
        <v>64</v>
      </c>
      <c r="P61" s="293" t="str">
        <v>Ariel Detergent</v>
      </c>
      <c r="Q61" s="294">
        <f>SUMIFS('Orders - December 2020'!$Q$2:$Q$2047,'Orders - December 2020'!$E$2:$E$2047,'Worksheet 3'!$P61)</f>
        <v>219770</v>
      </c>
      <c r="R61" s="294">
        <f>SUMIFS('Orders - December 2020'!$Q$2:$Q$2047,'Orders - December 2020'!$E$2:$E$2047,'Worksheet 3'!$P61,'Orders - December 2020'!$K$2:$K$2047,'Orders - December 2020'!$K$2)</f>
        <v>174270</v>
      </c>
      <c r="S61" s="294">
        <f t="shared" si="0"/>
        <v>45500</v>
      </c>
      <c r="T61" s="351" t="str">
        <f t="shared" si="1"/>
        <v>No</v>
      </c>
      <c r="U61" s="326">
        <f t="shared" si="2"/>
        <v>1.2113343087014936E-2</v>
      </c>
      <c r="X61" s="352" t="str">
        <v>zainab Pascal</v>
      </c>
      <c r="Y61" s="353">
        <f>SUMIFS('Orders - December 2020'!$Q$2:$Q$2047,'Orders - December 2020'!$L$2:$L$2047,'Worksheet 3'!X61)</f>
        <v>310935</v>
      </c>
      <c r="Z61" s="353">
        <f>SUMIFS('Orders - December 2020'!$Q$2:$Q$2047,'Orders - December 2020'!$L$2:$L$2047,'Worksheet 3'!X61,'Orders - December 2020'!$K$2:$K$2047,'Orders - December 2020'!$K$2)</f>
        <v>310935</v>
      </c>
      <c r="AA61" s="354">
        <f t="shared" si="3"/>
        <v>0</v>
      </c>
      <c r="AB61" s="142"/>
    </row>
    <row r="62" spans="3:28">
      <c r="C62" s="320" t="str">
        <v>Dorcas Adewale</v>
      </c>
      <c r="D62" s="321">
        <v>17</v>
      </c>
      <c r="E62" s="321">
        <v>0</v>
      </c>
      <c r="F62" s="322">
        <f t="shared" si="5"/>
        <v>1</v>
      </c>
      <c r="G62" s="321">
        <v>1</v>
      </c>
      <c r="H62" s="321" cm="1">
        <f t="array" ref="H62">_xlfn.RANK.EQ(F62, F$15:F$118, 0) + SUMPRODUCT((F$15:F$118 = F62) * (D$15:D$118 &gt; D62)) + (COUNTIFS(F$15:F62, F62, D$15:D62, D62) - 1)</f>
        <v>26</v>
      </c>
      <c r="P62" s="293" t="str">
        <v>Nittol Antibacterial Powder Detergent</v>
      </c>
      <c r="Q62" s="294">
        <f>SUMIFS('Orders - December 2020'!$Q$2:$Q$2047,'Orders - December 2020'!$E$2:$E$2047,'Worksheet 3'!$P62)</f>
        <v>210400</v>
      </c>
      <c r="R62" s="294">
        <f>SUMIFS('Orders - December 2020'!$Q$2:$Q$2047,'Orders - December 2020'!$E$2:$E$2047,'Worksheet 3'!$P62,'Orders - December 2020'!$K$2:$K$2047,'Orders - December 2020'!$K$2)</f>
        <v>159300</v>
      </c>
      <c r="S62" s="294">
        <f t="shared" si="0"/>
        <v>51100</v>
      </c>
      <c r="T62" s="351" t="str">
        <f t="shared" si="1"/>
        <v>No</v>
      </c>
      <c r="U62" s="326">
        <f t="shared" si="2"/>
        <v>1.3604216082339851E-2</v>
      </c>
      <c r="X62" s="352" t="str">
        <v>Hellen Prince</v>
      </c>
      <c r="Y62" s="353">
        <f>SUMIFS('Orders - December 2020'!$Q$2:$Q$2047,'Orders - December 2020'!$L$2:$L$2047,'Worksheet 3'!X62)</f>
        <v>1128386</v>
      </c>
      <c r="Z62" s="353">
        <f>SUMIFS('Orders - December 2020'!$Q$2:$Q$2047,'Orders - December 2020'!$L$2:$L$2047,'Worksheet 3'!X62,'Orders - December 2020'!$K$2:$K$2047,'Orders - December 2020'!$K$2)</f>
        <v>1046386</v>
      </c>
      <c r="AA62" s="354">
        <f t="shared" si="3"/>
        <v>82000</v>
      </c>
      <c r="AB62" s="142"/>
    </row>
    <row r="63" spans="3:28">
      <c r="C63" s="320" t="str">
        <v>Balogun A Amineet James</v>
      </c>
      <c r="D63" s="321">
        <v>9</v>
      </c>
      <c r="E63" s="321">
        <v>0</v>
      </c>
      <c r="F63" s="322">
        <f t="shared" si="5"/>
        <v>1</v>
      </c>
      <c r="G63" s="321">
        <v>1</v>
      </c>
      <c r="H63" s="321" cm="1">
        <f t="array" ref="H63">_xlfn.RANK.EQ(F63, F$15:F$118, 0) + SUMPRODUCT((F$15:F$118 = F63) * (D$15:D$118 &gt; D63)) + (COUNTIFS(F$15:F63, F63, D$15:D63, D63) - 1)</f>
        <v>45</v>
      </c>
      <c r="P63" s="293" t="str">
        <v>WAW Colour Powder Detergent</v>
      </c>
      <c r="Q63" s="294">
        <f>SUMIFS('Orders - December 2020'!$Q$2:$Q$2047,'Orders - December 2020'!$E$2:$E$2047,'Worksheet 3'!$P63)</f>
        <v>43200</v>
      </c>
      <c r="R63" s="294">
        <f>SUMIFS('Orders - December 2020'!$Q$2:$Q$2047,'Orders - December 2020'!$E$2:$E$2047,'Worksheet 3'!$P63,'Orders - December 2020'!$K$2:$K$2047,'Orders - December 2020'!$K$2)</f>
        <v>36000</v>
      </c>
      <c r="S63" s="294">
        <f t="shared" si="0"/>
        <v>7200</v>
      </c>
      <c r="T63" s="351" t="str">
        <f t="shared" si="1"/>
        <v>No</v>
      </c>
      <c r="U63" s="326">
        <f t="shared" si="2"/>
        <v>1.9168367082748909E-3</v>
      </c>
      <c r="X63" s="352" t="str">
        <v>stephanie azeez</v>
      </c>
      <c r="Y63" s="353">
        <f>SUMIFS('Orders - December 2020'!$Q$2:$Q$2047,'Orders - December 2020'!$L$2:$L$2047,'Worksheet 3'!X63)</f>
        <v>36900</v>
      </c>
      <c r="Z63" s="353">
        <f>SUMIFS('Orders - December 2020'!$Q$2:$Q$2047,'Orders - December 2020'!$L$2:$L$2047,'Worksheet 3'!X63,'Orders - December 2020'!$K$2:$K$2047,'Orders - December 2020'!$K$2)</f>
        <v>36900</v>
      </c>
      <c r="AA63" s="354">
        <f t="shared" si="3"/>
        <v>0</v>
      </c>
      <c r="AB63" s="142"/>
    </row>
    <row r="64" spans="3:28">
      <c r="C64" s="320" t="str">
        <v>Sussan Victory</v>
      </c>
      <c r="D64" s="321">
        <v>21</v>
      </c>
      <c r="E64" s="321">
        <v>0</v>
      </c>
      <c r="F64" s="322">
        <f t="shared" si="5"/>
        <v>1</v>
      </c>
      <c r="G64" s="321">
        <v>1</v>
      </c>
      <c r="H64" s="321" cm="1">
        <f t="array" ref="H64">_xlfn.RANK.EQ(F64, F$15:F$118, 0) + SUMPRODUCT((F$15:F$118 = F64) * (D$15:D$118 &gt; D64)) + (COUNTIFS(F$15:F64, F64, D$15:D64, D64) - 1)</f>
        <v>18</v>
      </c>
      <c r="P64" s="293" t="str">
        <v>Canoe Bar Soap</v>
      </c>
      <c r="Q64" s="294">
        <f>SUMIFS('Orders - December 2020'!$Q$2:$Q$2047,'Orders - December 2020'!$E$2:$E$2047,'Worksheet 3'!$P64)</f>
        <v>623250</v>
      </c>
      <c r="R64" s="294">
        <f>SUMIFS('Orders - December 2020'!$Q$2:$Q$2047,'Orders - December 2020'!$E$2:$E$2047,'Worksheet 3'!$P64,'Orders - December 2020'!$K$2:$K$2047,'Orders - December 2020'!$K$2)</f>
        <v>531550</v>
      </c>
      <c r="S64" s="294">
        <f t="shared" si="0"/>
        <v>91700</v>
      </c>
      <c r="T64" s="351" t="str">
        <f t="shared" si="1"/>
        <v>No</v>
      </c>
      <c r="U64" s="326">
        <f t="shared" si="2"/>
        <v>2.4413045298445485E-2</v>
      </c>
      <c r="X64" s="352" t="str">
        <v>Margaret Muhammed</v>
      </c>
      <c r="Y64" s="353">
        <f>SUMIFS('Orders - December 2020'!$Q$2:$Q$2047,'Orders - December 2020'!$L$2:$L$2047,'Worksheet 3'!X64)</f>
        <v>62960</v>
      </c>
      <c r="Z64" s="353">
        <f>SUMIFS('Orders - December 2020'!$Q$2:$Q$2047,'Orders - December 2020'!$L$2:$L$2047,'Worksheet 3'!X64,'Orders - December 2020'!$K$2:$K$2047,'Orders - December 2020'!$K$2)</f>
        <v>62960</v>
      </c>
      <c r="AA64" s="354">
        <f t="shared" si="3"/>
        <v>0</v>
      </c>
      <c r="AB64" s="142"/>
    </row>
    <row r="65" spans="3:28">
      <c r="C65" s="320" t="str">
        <v>Ashimedua Godson</v>
      </c>
      <c r="D65" s="321">
        <v>17</v>
      </c>
      <c r="E65" s="321">
        <v>0</v>
      </c>
      <c r="F65" s="322">
        <f t="shared" si="5"/>
        <v>1</v>
      </c>
      <c r="G65" s="321">
        <v>1</v>
      </c>
      <c r="H65" s="321" cm="1">
        <f t="array" ref="H65">_xlfn.RANK.EQ(F65, F$15:F$118, 0) + SUMPRODUCT((F$15:F$118 = F65) * (D$15:D$118 &gt; D65)) + (COUNTIFS(F$15:F65, F65, D$15:D65, D65) - 1)</f>
        <v>27</v>
      </c>
      <c r="P65" s="293" t="str">
        <v>Radiant Detergent Powder</v>
      </c>
      <c r="Q65" s="294">
        <f>SUMIFS('Orders - December 2020'!$Q$2:$Q$2047,'Orders - December 2020'!$E$2:$E$2047,'Worksheet 3'!$P65)</f>
        <v>16785</v>
      </c>
      <c r="R65" s="294">
        <f>SUMIFS('Orders - December 2020'!$Q$2:$Q$2047,'Orders - December 2020'!$E$2:$E$2047,'Worksheet 3'!$P65,'Orders - December 2020'!$K$2:$K$2047,'Orders - December 2020'!$K$2)</f>
        <v>16785</v>
      </c>
      <c r="S65" s="294">
        <f t="shared" si="0"/>
        <v>0</v>
      </c>
      <c r="T65" s="351" t="str">
        <f t="shared" si="1"/>
        <v>No</v>
      </c>
      <c r="U65" s="326">
        <f t="shared" si="2"/>
        <v>0</v>
      </c>
      <c r="X65" s="352" t="str">
        <v>Rita uche</v>
      </c>
      <c r="Y65" s="353">
        <f>SUMIFS('Orders - December 2020'!$Q$2:$Q$2047,'Orders - December 2020'!$L$2:$L$2047,'Worksheet 3'!X65)</f>
        <v>170640</v>
      </c>
      <c r="Z65" s="353">
        <f>SUMIFS('Orders - December 2020'!$Q$2:$Q$2047,'Orders - December 2020'!$L$2:$L$2047,'Worksheet 3'!X65,'Orders - December 2020'!$K$2:$K$2047,'Orders - December 2020'!$K$2)</f>
        <v>170640</v>
      </c>
      <c r="AA65" s="354">
        <f t="shared" si="3"/>
        <v>0</v>
      </c>
      <c r="AB65" s="142"/>
    </row>
    <row r="66" spans="3:28">
      <c r="C66" s="320" t="str">
        <v>Merit Zion</v>
      </c>
      <c r="D66" s="321">
        <v>33</v>
      </c>
      <c r="E66" s="321">
        <v>0</v>
      </c>
      <c r="F66" s="322">
        <f t="shared" si="5"/>
        <v>1</v>
      </c>
      <c r="G66" s="321">
        <v>1</v>
      </c>
      <c r="H66" s="321" cm="1">
        <f t="array" ref="H66">_xlfn.RANK.EQ(F66, F$15:F$118, 0) + SUMPRODUCT((F$15:F$118 = F66) * (D$15:D$118 &gt; D66)) + (COUNTIFS(F$15:F66, F66, D$15:D66, D66) - 1)</f>
        <v>9</v>
      </c>
      <c r="P66" s="293" t="str">
        <v>Magik Multipurpose Detergent</v>
      </c>
      <c r="Q66" s="294">
        <f>SUMIFS('Orders - December 2020'!$Q$2:$Q$2047,'Orders - December 2020'!$E$2:$E$2047,'Worksheet 3'!$P66)</f>
        <v>38650</v>
      </c>
      <c r="R66" s="294">
        <f>SUMIFS('Orders - December 2020'!$Q$2:$Q$2047,'Orders - December 2020'!$E$2:$E$2047,'Worksheet 3'!$P66,'Orders - December 2020'!$K$2:$K$2047,'Orders - December 2020'!$K$2)</f>
        <v>34340</v>
      </c>
      <c r="S66" s="294">
        <f t="shared" si="0"/>
        <v>4310</v>
      </c>
      <c r="T66" s="351" t="str">
        <f t="shared" si="1"/>
        <v>No</v>
      </c>
      <c r="U66" s="326">
        <f t="shared" si="2"/>
        <v>1.1474397517589972E-3</v>
      </c>
      <c r="X66" s="352" t="str">
        <v>Loveth Adesoji</v>
      </c>
      <c r="Y66" s="353">
        <f>SUMIFS('Orders - December 2020'!$Q$2:$Q$2047,'Orders - December 2020'!$L$2:$L$2047,'Worksheet 3'!X66)</f>
        <v>314150</v>
      </c>
      <c r="Z66" s="353">
        <f>SUMIFS('Orders - December 2020'!$Q$2:$Q$2047,'Orders - December 2020'!$L$2:$L$2047,'Worksheet 3'!X66,'Orders - December 2020'!$K$2:$K$2047,'Orders - December 2020'!$K$2)</f>
        <v>314150</v>
      </c>
      <c r="AA66" s="354">
        <f t="shared" si="3"/>
        <v>0</v>
      </c>
      <c r="AB66" s="142"/>
    </row>
    <row r="67" spans="3:28">
      <c r="C67" s="320" t="str">
        <v>Queen Alex</v>
      </c>
      <c r="D67" s="321">
        <v>9</v>
      </c>
      <c r="E67" s="321">
        <v>0</v>
      </c>
      <c r="F67" s="322">
        <f t="shared" si="5"/>
        <v>1</v>
      </c>
      <c r="G67" s="321">
        <v>1</v>
      </c>
      <c r="H67" s="321" cm="1">
        <f t="array" ref="H67">_xlfn.RANK.EQ(F67, F$15:F$118, 0) + SUMPRODUCT((F$15:F$118 = F67) * (D$15:D$118 &gt; D67)) + (COUNTIFS(F$15:F67, F67, D$15:D67, D67) - 1)</f>
        <v>46</v>
      </c>
      <c r="Q67">
        <f>SUM(Q5:Q66)</f>
        <v>32655577</v>
      </c>
      <c r="S67" s="173">
        <f>SUM(S5:S66)</f>
        <v>3756188.5</v>
      </c>
      <c r="T67" s="171"/>
      <c r="X67" s="352" t="str">
        <v>Ofegha Toluwalase</v>
      </c>
      <c r="Y67" s="353">
        <f>SUMIFS('Orders - December 2020'!$Q$2:$Q$2047,'Orders - December 2020'!$L$2:$L$2047,'Worksheet 3'!X67)</f>
        <v>291131</v>
      </c>
      <c r="Z67" s="353">
        <f>SUMIFS('Orders - December 2020'!$Q$2:$Q$2047,'Orders - December 2020'!$L$2:$L$2047,'Worksheet 3'!X67,'Orders - December 2020'!$K$2:$K$2047,'Orders - December 2020'!$K$2)</f>
        <v>265631</v>
      </c>
      <c r="AA67" s="354">
        <f t="shared" si="3"/>
        <v>25500</v>
      </c>
      <c r="AB67" s="142"/>
    </row>
    <row r="68" spans="3:28">
      <c r="C68" s="320" t="str">
        <v>Oreoluwa Chidi</v>
      </c>
      <c r="D68" s="321">
        <v>14</v>
      </c>
      <c r="E68" s="321">
        <v>0</v>
      </c>
      <c r="F68" s="322">
        <f t="shared" si="5"/>
        <v>1</v>
      </c>
      <c r="G68" s="321">
        <v>1</v>
      </c>
      <c r="H68" s="321" cm="1">
        <f t="array" ref="H68">_xlfn.RANK.EQ(F68, F$15:F$118, 0) + SUMPRODUCT((F$15:F$118 = F68) * (D$15:D$118 &gt; D68)) + (COUNTIFS(F$15:F68, F68, D$15:D68, D68) - 1)</f>
        <v>32</v>
      </c>
      <c r="X68" s="352" t="str">
        <v>Ameerah Utibeabasi</v>
      </c>
      <c r="Y68" s="353">
        <f>SUMIFS('Orders - December 2020'!$Q$2:$Q$2047,'Orders - December 2020'!$L$2:$L$2047,'Worksheet 3'!X68)</f>
        <v>436080</v>
      </c>
      <c r="Z68" s="353">
        <f>SUMIFS('Orders - December 2020'!$Q$2:$Q$2047,'Orders - December 2020'!$L$2:$L$2047,'Worksheet 3'!X68,'Orders - December 2020'!$K$2:$K$2047,'Orders - December 2020'!$K$2)</f>
        <v>370030</v>
      </c>
      <c r="AA68" s="354">
        <f t="shared" si="3"/>
        <v>66050</v>
      </c>
      <c r="AB68" s="142"/>
    </row>
    <row r="69" spans="3:28">
      <c r="C69" s="320" t="str">
        <v>Chinonso Micheal</v>
      </c>
      <c r="D69" s="321">
        <v>22</v>
      </c>
      <c r="E69" s="321">
        <v>0</v>
      </c>
      <c r="F69" s="322">
        <f t="shared" si="5"/>
        <v>1</v>
      </c>
      <c r="G69" s="321">
        <v>1</v>
      </c>
      <c r="H69" s="321" cm="1">
        <f t="array" ref="H69">_xlfn.RANK.EQ(F69, F$15:F$118, 0) + SUMPRODUCT((F$15:F$118 = F69) * (D$15:D$118 &gt; D69)) + (COUNTIFS(F$15:F69, F69, D$15:D69, D69) - 1)</f>
        <v>16</v>
      </c>
      <c r="X69" s="352" t="str">
        <v>Amala AMAECHI</v>
      </c>
      <c r="Y69" s="353">
        <f>SUMIFS('Orders - December 2020'!$Q$2:$Q$2047,'Orders - December 2020'!$L$2:$L$2047,'Worksheet 3'!X69)</f>
        <v>65851</v>
      </c>
      <c r="Z69" s="353">
        <f>SUMIFS('Orders - December 2020'!$Q$2:$Q$2047,'Orders - December 2020'!$L$2:$L$2047,'Worksheet 3'!X69,'Orders - December 2020'!$K$2:$K$2047,'Orders - December 2020'!$K$2)</f>
        <v>65851</v>
      </c>
      <c r="AA69" s="354">
        <f t="shared" si="3"/>
        <v>0</v>
      </c>
      <c r="AB69" s="142"/>
    </row>
    <row r="70" spans="3:28">
      <c r="C70" s="320" t="str">
        <v>Titi Bishop</v>
      </c>
      <c r="D70" s="321">
        <v>21</v>
      </c>
      <c r="E70" s="321">
        <v>0</v>
      </c>
      <c r="F70" s="322">
        <f t="shared" si="5"/>
        <v>1</v>
      </c>
      <c r="G70" s="321">
        <v>1</v>
      </c>
      <c r="H70" s="321" cm="1">
        <f t="array" ref="H70">_xlfn.RANK.EQ(F70, F$15:F$118, 0) + SUMPRODUCT((F$15:F$118 = F70) * (D$15:D$118 &gt; D70)) + (COUNTIFS(F$15:F70, F70, D$15:D70, D70) - 1)</f>
        <v>19</v>
      </c>
      <c r="S70" s="92">
        <f>S67*0.8</f>
        <v>3004950.8000000003</v>
      </c>
      <c r="X70" s="352" t="str">
        <v>rosemary Goodluck</v>
      </c>
      <c r="Y70" s="353">
        <f>SUMIFS('Orders - December 2020'!$Q$2:$Q$2047,'Orders - December 2020'!$L$2:$L$2047,'Worksheet 3'!X70)</f>
        <v>331110</v>
      </c>
      <c r="Z70" s="353">
        <f>SUMIFS('Orders - December 2020'!$Q$2:$Q$2047,'Orders - December 2020'!$L$2:$L$2047,'Worksheet 3'!X70,'Orders - December 2020'!$K$2:$K$2047,'Orders - December 2020'!$K$2)</f>
        <v>331110</v>
      </c>
      <c r="AA70" s="354">
        <f>Y70-Z70</f>
        <v>0</v>
      </c>
      <c r="AB70" s="142"/>
    </row>
    <row r="71" spans="3:28">
      <c r="C71" s="320" t="str">
        <v>Zainab Pascal</v>
      </c>
      <c r="D71" s="321">
        <v>9</v>
      </c>
      <c r="E71" s="321">
        <v>0</v>
      </c>
      <c r="F71" s="322">
        <f t="shared" si="5"/>
        <v>1</v>
      </c>
      <c r="G71" s="321">
        <v>1</v>
      </c>
      <c r="H71" s="321" cm="1">
        <f t="array" ref="H71">_xlfn.RANK.EQ(F71, F$15:F$118, 0) + SUMPRODUCT((F$15:F$118 = F71) * (D$15:D$118 &gt; D71)) + (COUNTIFS(F$15:F71, F71, D$15:D71, D71) - 1)</f>
        <v>47</v>
      </c>
      <c r="X71" s="352" t="str">
        <v>Rose kelvin</v>
      </c>
      <c r="Y71" s="353">
        <f>SUMIFS('Orders - December 2020'!$Q$2:$Q$2047,'Orders - December 2020'!$L$2:$L$2047,'Worksheet 3'!X71)</f>
        <v>200962</v>
      </c>
      <c r="Z71" s="353">
        <f>SUMIFS('Orders - December 2020'!$Q$2:$Q$2047,'Orders - December 2020'!$L$2:$L$2047,'Worksheet 3'!X71,'Orders - December 2020'!$K$2:$K$2047,'Orders - December 2020'!$K$2)</f>
        <v>199461</v>
      </c>
      <c r="AA71" s="354">
        <f>Y71-Z71</f>
        <v>1501</v>
      </c>
      <c r="AB71" s="142"/>
    </row>
    <row r="72" spans="3:28">
      <c r="C72" s="320" t="str">
        <v>Hellen Prince</v>
      </c>
      <c r="D72" s="321">
        <v>25</v>
      </c>
      <c r="E72" s="321">
        <v>1</v>
      </c>
      <c r="F72" s="322">
        <f t="shared" si="5"/>
        <v>0.96153846153846156</v>
      </c>
      <c r="G72" s="321">
        <v>81</v>
      </c>
      <c r="H72" s="321" cm="1">
        <f t="array" ref="H72">_xlfn.RANK.EQ(F72, F$15:F$118, 0) + SUMPRODUCT((F$15:F$118 = F72) * (D$15:D$118 &gt; D72)) + (COUNTIFS(F$15:F72, F72, D$15:D72, D72) - 1)</f>
        <v>81</v>
      </c>
      <c r="X72" s="352" t="str">
        <v>Perfect MASTER LIGHT</v>
      </c>
      <c r="Y72" s="353">
        <f>SUMIFS('Orders - December 2020'!$Q$2:$Q$2047,'Orders - December 2020'!$L$2:$L$2047,'Worksheet 3'!X72)</f>
        <v>52260</v>
      </c>
      <c r="Z72" s="353">
        <f>SUMIFS('Orders - December 2020'!$Q$2:$Q$2047,'Orders - December 2020'!$L$2:$L$2047,'Worksheet 3'!X72,'Orders - December 2020'!$K$2:$K$2047,'Orders - December 2020'!$K$2)</f>
        <v>52260</v>
      </c>
      <c r="AA72" s="354">
        <f>Y72-Z72</f>
        <v>0</v>
      </c>
      <c r="AB72" s="142"/>
    </row>
    <row r="73" spans="3:28">
      <c r="C73" s="320" t="str">
        <v>Stephanie Azeez</v>
      </c>
      <c r="D73" s="321">
        <v>5</v>
      </c>
      <c r="E73" s="321">
        <v>0</v>
      </c>
      <c r="F73" s="322">
        <f t="shared" si="5"/>
        <v>1</v>
      </c>
      <c r="G73" s="321">
        <v>1</v>
      </c>
      <c r="H73" s="321" cm="1">
        <f t="array" ref="H73">_xlfn.RANK.EQ(F73, F$15:F$118, 0) + SUMPRODUCT((F$15:F$118 = F73) * (D$15:D$118 &gt; D73)) + (COUNTIFS(F$15:F73, F73, D$15:D73, D73) - 1)</f>
        <v>61</v>
      </c>
      <c r="X73" s="352" t="str">
        <v>Chidera Aye</v>
      </c>
      <c r="Y73" s="353">
        <f>SUMIFS('Orders - December 2020'!$Q$2:$Q$2047,'Orders - December 2020'!$L$2:$L$2047,'Worksheet 3'!X73)</f>
        <v>10450</v>
      </c>
      <c r="Z73" s="353">
        <f>SUMIFS('Orders - December 2020'!$Q$2:$Q$2047,'Orders - December 2020'!$L$2:$L$2047,'Worksheet 3'!X73,'Orders - December 2020'!$K$2:$K$2047,'Orders - December 2020'!$K$2)</f>
        <v>10450</v>
      </c>
      <c r="AA73" s="354">
        <f>Y73-Z73</f>
        <v>0</v>
      </c>
      <c r="AB73" s="142"/>
    </row>
    <row r="74" spans="3:28">
      <c r="C74" s="320" t="str">
        <v>Margaret Muhammed</v>
      </c>
      <c r="D74" s="321">
        <v>6</v>
      </c>
      <c r="E74" s="321">
        <v>0</v>
      </c>
      <c r="F74" s="322">
        <f t="shared" si="5"/>
        <v>1</v>
      </c>
      <c r="G74" s="321">
        <v>1</v>
      </c>
      <c r="H74" s="321" cm="1">
        <f t="array" ref="H74">_xlfn.RANK.EQ(F74, F$15:F$118, 0) + SUMPRODUCT((F$15:F$118 = F74) * (D$15:D$118 &gt; D74)) + (COUNTIFS(F$15:F74, F74, D$15:D74, D74) - 1)</f>
        <v>55</v>
      </c>
      <c r="X74" s="352" t="str">
        <v>Abisoye Simon</v>
      </c>
      <c r="Y74" s="353">
        <f>SUMIFS('Orders - December 2020'!$Q$2:$Q$2047,'Orders - December 2020'!$L$2:$L$2047,'Worksheet 3'!X74)</f>
        <v>253815</v>
      </c>
      <c r="Z74" s="353">
        <f>SUMIFS('Orders - December 2020'!$Q$2:$Q$2047,'Orders - December 2020'!$L$2:$L$2047,'Worksheet 3'!X74,'Orders - December 2020'!$K$2:$K$2047,'Orders - December 2020'!$K$2)</f>
        <v>121660</v>
      </c>
      <c r="AA74" s="354">
        <f>Y74-Z74</f>
        <v>132155</v>
      </c>
      <c r="AB74" s="142"/>
    </row>
    <row r="75" spans="3:28">
      <c r="C75" s="320" t="str">
        <v>Rita Uche</v>
      </c>
      <c r="D75" s="321">
        <v>20</v>
      </c>
      <c r="E75" s="321">
        <v>0</v>
      </c>
      <c r="F75" s="322">
        <f t="shared" si="5"/>
        <v>1</v>
      </c>
      <c r="G75" s="321">
        <v>1</v>
      </c>
      <c r="H75" s="321" cm="1">
        <f t="array" ref="H75">_xlfn.RANK.EQ(F75, F$15:F$118, 0) + SUMPRODUCT((F$15:F$118 = F75) * (D$15:D$118 &gt; D75)) + (COUNTIFS(F$15:F75, F75, D$15:D75, D75) - 1)</f>
        <v>21</v>
      </c>
      <c r="U75" s="104" t="s">
        <v>1393</v>
      </c>
      <c r="X75" s="352" t="str">
        <v>Jennifer stephen</v>
      </c>
      <c r="Y75" s="353">
        <f>SUMIFS('Orders - December 2020'!$Q$2:$Q$2047,'Orders - December 2020'!$L$2:$L$2047,'Worksheet 3'!X75)</f>
        <v>38131</v>
      </c>
      <c r="Z75" s="353">
        <f>SUMIFS('Orders - December 2020'!$Q$2:$Q$2047,'Orders - December 2020'!$L$2:$L$2047,'Worksheet 3'!X75,'Orders - December 2020'!$K$2:$K$2047,'Orders - December 2020'!$K$2)</f>
        <v>38131</v>
      </c>
      <c r="AA75" s="354">
        <f>Y75-Z75</f>
        <v>0</v>
      </c>
      <c r="AB75" s="142"/>
    </row>
    <row r="76" spans="3:28">
      <c r="C76" s="320" t="str">
        <v>Loveth Adesoji</v>
      </c>
      <c r="D76" s="321">
        <v>19</v>
      </c>
      <c r="E76" s="321">
        <v>0</v>
      </c>
      <c r="F76" s="322">
        <f t="shared" si="5"/>
        <v>1</v>
      </c>
      <c r="G76" s="321">
        <v>1</v>
      </c>
      <c r="H76" s="321" cm="1">
        <f t="array" ref="H76">_xlfn.RANK.EQ(F76, F$15:F$118, 0) + SUMPRODUCT((F$15:F$118 = F76) * (D$15:D$118 &gt; D76)) + (COUNTIFS(F$15:F76, F76, D$15:D76, D76) - 1)</f>
        <v>24</v>
      </c>
      <c r="X76" s="352" t="str">
        <v>sophia Tanitoluwa</v>
      </c>
      <c r="Y76" s="353">
        <f>SUMIFS('Orders - December 2020'!$Q$2:$Q$2047,'Orders - December 2020'!$L$2:$L$2047,'Worksheet 3'!X76)</f>
        <v>120791</v>
      </c>
      <c r="Z76" s="353">
        <f>SUMIFS('Orders - December 2020'!$Q$2:$Q$2047,'Orders - December 2020'!$L$2:$L$2047,'Worksheet 3'!X76,'Orders - December 2020'!$K$2:$K$2047,'Orders - December 2020'!$K$2)</f>
        <v>120791</v>
      </c>
      <c r="AA76" s="354">
        <f>Y76-Z76</f>
        <v>0</v>
      </c>
      <c r="AB76" s="142"/>
    </row>
    <row r="77" spans="3:28">
      <c r="C77" s="320" t="str">
        <v>Ofegha Toluwalase</v>
      </c>
      <c r="D77" s="321">
        <v>17</v>
      </c>
      <c r="E77" s="321">
        <v>1</v>
      </c>
      <c r="F77" s="322">
        <f t="shared" si="5"/>
        <v>0.94444444444444442</v>
      </c>
      <c r="G77" s="321">
        <v>83</v>
      </c>
      <c r="H77" s="321" cm="1">
        <f t="array" ref="H77">_xlfn.RANK.EQ(F77, F$15:F$118, 0) + SUMPRODUCT((F$15:F$118 = F77) * (D$15:D$118 &gt; D77)) + (COUNTIFS(F$15:F77, F77, D$15:D77, D77) - 1)</f>
        <v>83</v>
      </c>
      <c r="U77" s="104" t="s">
        <v>1393</v>
      </c>
      <c r="X77" s="352" t="str">
        <v>William Henry</v>
      </c>
      <c r="Y77" s="353">
        <f>SUMIFS('Orders - December 2020'!$Q$2:$Q$2047,'Orders - December 2020'!$L$2:$L$2047,'Worksheet 3'!X77)</f>
        <v>200580</v>
      </c>
      <c r="Z77" s="353">
        <f>SUMIFS('Orders - December 2020'!$Q$2:$Q$2047,'Orders - December 2020'!$L$2:$L$2047,'Worksheet 3'!X77,'Orders - December 2020'!$K$2:$K$2047,'Orders - December 2020'!$K$2)</f>
        <v>200580</v>
      </c>
      <c r="AA77" s="354">
        <f>Y77-Z77</f>
        <v>0</v>
      </c>
      <c r="AB77" s="142"/>
    </row>
    <row r="78" spans="3:28">
      <c r="C78" s="320" t="str">
        <v>Ameerah Utibeabasi</v>
      </c>
      <c r="D78" s="321">
        <v>13</v>
      </c>
      <c r="E78" s="321">
        <v>3</v>
      </c>
      <c r="F78" s="322">
        <f t="shared" si="5"/>
        <v>0.8125</v>
      </c>
      <c r="G78" s="321">
        <v>93</v>
      </c>
      <c r="H78" s="321" cm="1">
        <f t="array" ref="H78">_xlfn.RANK.EQ(F78, F$15:F$118, 0) + SUMPRODUCT((F$15:F$118 = F78) * (D$15:D$118 &gt; D78)) + (COUNTIFS(F$15:F78, F78, D$15:D78, D78) - 1)</f>
        <v>93</v>
      </c>
      <c r="X78" s="352" t="str">
        <v>Martins Obafemi</v>
      </c>
      <c r="Y78" s="353">
        <f>SUMIFS('Orders - December 2020'!$Q$2:$Q$2047,'Orders - December 2020'!$L$2:$L$2047,'Worksheet 3'!X78)</f>
        <v>446841</v>
      </c>
      <c r="Z78" s="353">
        <f>SUMIFS('Orders - December 2020'!$Q$2:$Q$2047,'Orders - December 2020'!$L$2:$L$2047,'Worksheet 3'!X78,'Orders - December 2020'!$K$2:$K$2047,'Orders - December 2020'!$K$2)</f>
        <v>409781</v>
      </c>
      <c r="AA78" s="354">
        <f>Y78-Z78</f>
        <v>37060</v>
      </c>
      <c r="AB78" s="142"/>
    </row>
    <row r="79" spans="3:28">
      <c r="C79" s="320" t="str">
        <v>Amala Amaechi</v>
      </c>
      <c r="D79" s="321">
        <v>10</v>
      </c>
      <c r="E79" s="321">
        <v>0</v>
      </c>
      <c r="F79" s="322">
        <f t="shared" si="5"/>
        <v>1</v>
      </c>
      <c r="G79" s="321">
        <v>1</v>
      </c>
      <c r="H79" s="321" cm="1">
        <f t="array" ref="H79">_xlfn.RANK.EQ(F79, F$15:F$118, 0) + SUMPRODUCT((F$15:F$118 = F79) * (D$15:D$118 &gt; D79)) + (COUNTIFS(F$15:F79, F79, D$15:D79, D79) - 1)</f>
        <v>41</v>
      </c>
      <c r="X79" s="352" t="str">
        <v>Olive joy</v>
      </c>
      <c r="Y79" s="353">
        <f>SUMIFS('Orders - December 2020'!$Q$2:$Q$2047,'Orders - December 2020'!$L$2:$L$2047,'Worksheet 3'!X79)</f>
        <v>41402</v>
      </c>
      <c r="Z79" s="353">
        <f>SUMIFS('Orders - December 2020'!$Q$2:$Q$2047,'Orders - December 2020'!$L$2:$L$2047,'Worksheet 3'!X79,'Orders - December 2020'!$K$2:$K$2047,'Orders - December 2020'!$K$2)</f>
        <v>41402</v>
      </c>
      <c r="AA79" s="354">
        <f>Y79-Z79</f>
        <v>0</v>
      </c>
      <c r="AB79" s="142"/>
    </row>
    <row r="80" spans="3:28">
      <c r="C80" s="320" t="str">
        <v>Rosemary Goodluck</v>
      </c>
      <c r="D80" s="321">
        <v>3</v>
      </c>
      <c r="E80" s="321">
        <v>0</v>
      </c>
      <c r="F80" s="322">
        <f t="shared" ref="F80:F118" si="6">D80/SUM(D80:E80)</f>
        <v>1</v>
      </c>
      <c r="G80" s="321">
        <v>1</v>
      </c>
      <c r="H80" s="321" cm="1">
        <f t="array" ref="H80">_xlfn.RANK.EQ(F80, F$15:F$118, 0) + SUMPRODUCT((F$15:F$118 = F80) * (D$15:D$118 &gt; D80)) + (COUNTIFS(F$15:F80, F80, D$15:D80, D80) - 1)</f>
        <v>68</v>
      </c>
      <c r="X80" s="352" t="str">
        <v>Bethel Rasak Faruk</v>
      </c>
      <c r="Y80" s="353">
        <f>SUMIFS('Orders - December 2020'!$Q$2:$Q$2047,'Orders - December 2020'!$L$2:$L$2047,'Worksheet 3'!X80)</f>
        <v>6101</v>
      </c>
      <c r="Z80" s="353">
        <f>SUMIFS('Orders - December 2020'!$Q$2:$Q$2047,'Orders - December 2020'!$L$2:$L$2047,'Worksheet 3'!X80,'Orders - December 2020'!$K$2:$K$2047,'Orders - December 2020'!$K$2)</f>
        <v>6101</v>
      </c>
      <c r="AA80" s="354">
        <f>Y80-Z80</f>
        <v>0</v>
      </c>
      <c r="AB80" s="142"/>
    </row>
    <row r="81" spans="3:28">
      <c r="C81" s="320" t="str">
        <v>Rose Kelvin</v>
      </c>
      <c r="D81" s="321">
        <v>24</v>
      </c>
      <c r="E81" s="321">
        <v>2</v>
      </c>
      <c r="F81" s="322">
        <f t="shared" si="6"/>
        <v>0.92307692307692313</v>
      </c>
      <c r="G81" s="321">
        <v>84</v>
      </c>
      <c r="H81" s="321" cm="1">
        <f t="array" ref="H81">_xlfn.RANK.EQ(F81, F$15:F$118, 0) + SUMPRODUCT((F$15:F$118 = F81) * (D$15:D$118 &gt; D81)) + (COUNTIFS(F$15:F81, F81, D$15:D81, D81) - 1)</f>
        <v>85</v>
      </c>
      <c r="X81" s="352" t="str">
        <v>Oluchi monday</v>
      </c>
      <c r="Y81" s="353">
        <f>SUMIFS('Orders - December 2020'!$Q$2:$Q$2047,'Orders - December 2020'!$L$2:$L$2047,'Worksheet 3'!X81)</f>
        <v>82302</v>
      </c>
      <c r="Z81" s="353">
        <f>SUMIFS('Orders - December 2020'!$Q$2:$Q$2047,'Orders - December 2020'!$L$2:$L$2047,'Worksheet 3'!X81,'Orders - December 2020'!$K$2:$K$2047,'Orders - December 2020'!$K$2)</f>
        <v>82302</v>
      </c>
      <c r="AA81" s="354">
        <f>Y81-Z81</f>
        <v>0</v>
      </c>
      <c r="AB81" s="142"/>
    </row>
    <row r="82" spans="3:28">
      <c r="C82" s="320" t="str">
        <v>Perfect Master Light</v>
      </c>
      <c r="D82" s="321">
        <v>11</v>
      </c>
      <c r="E82" s="321">
        <v>0</v>
      </c>
      <c r="F82" s="322">
        <f t="shared" si="6"/>
        <v>1</v>
      </c>
      <c r="G82" s="321">
        <v>1</v>
      </c>
      <c r="H82" s="321" cm="1">
        <f t="array" ref="H82">_xlfn.RANK.EQ(F82, F$15:F$118, 0) + SUMPRODUCT((F$15:F$118 = F82) * (D$15:D$118 &gt; D82)) + (COUNTIFS(F$15:F82, F82, D$15:D82, D82) - 1)</f>
        <v>38</v>
      </c>
      <c r="X82" s="352" t="str">
        <v>Pollyanna SOLOMON</v>
      </c>
      <c r="Y82" s="353">
        <f>SUMIFS('Orders - December 2020'!$Q$2:$Q$2047,'Orders - December 2020'!$L$2:$L$2047,'Worksheet 3'!X82)</f>
        <v>223296</v>
      </c>
      <c r="Z82" s="353">
        <f>SUMIFS('Orders - December 2020'!$Q$2:$Q$2047,'Orders - December 2020'!$L$2:$L$2047,'Worksheet 3'!X82,'Orders - December 2020'!$K$2:$K$2047,'Orders - December 2020'!$K$2)</f>
        <v>223296</v>
      </c>
      <c r="AA82" s="354">
        <f>Y82-Z82</f>
        <v>0</v>
      </c>
      <c r="AB82" s="142"/>
    </row>
    <row r="83" spans="3:28">
      <c r="C83" s="320" t="str">
        <v>Chidera Aye</v>
      </c>
      <c r="D83" s="321">
        <v>3</v>
      </c>
      <c r="E83" s="321">
        <v>0</v>
      </c>
      <c r="F83" s="322">
        <f t="shared" si="6"/>
        <v>1</v>
      </c>
      <c r="G83" s="321">
        <v>1</v>
      </c>
      <c r="H83" s="321" cm="1">
        <f t="array" ref="H83">_xlfn.RANK.EQ(F83, F$15:F$118, 0) + SUMPRODUCT((F$15:F$118 = F83) * (D$15:D$118 &gt; D83)) + (COUNTIFS(F$15:F83, F83, D$15:D83, D83) - 1)</f>
        <v>69</v>
      </c>
      <c r="X83" s="352" t="str">
        <v>Fidelia Martins</v>
      </c>
      <c r="Y83" s="353">
        <f>SUMIFS('Orders - December 2020'!$Q$2:$Q$2047,'Orders - December 2020'!$L$2:$L$2047,'Worksheet 3'!X83)</f>
        <v>87250</v>
      </c>
      <c r="Z83" s="353">
        <f>SUMIFS('Orders - December 2020'!$Q$2:$Q$2047,'Orders - December 2020'!$L$2:$L$2047,'Worksheet 3'!X83,'Orders - December 2020'!$K$2:$K$2047,'Orders - December 2020'!$K$2)</f>
        <v>87250</v>
      </c>
      <c r="AA83" s="354">
        <f>Y83-Z83</f>
        <v>0</v>
      </c>
      <c r="AB83" s="142"/>
    </row>
    <row r="84" spans="3:28">
      <c r="C84" s="320" t="str">
        <v>Abisoye Simon</v>
      </c>
      <c r="D84" s="321">
        <v>11</v>
      </c>
      <c r="E84" s="321">
        <v>3</v>
      </c>
      <c r="F84" s="322">
        <f t="shared" si="6"/>
        <v>0.7857142857142857</v>
      </c>
      <c r="G84" s="321">
        <v>94</v>
      </c>
      <c r="H84" s="321" cm="1">
        <f t="array" ref="H84">_xlfn.RANK.EQ(F84, F$15:F$118, 0) + SUMPRODUCT((F$15:F$118 = F84) * (D$15:D$118 &gt; D84)) + (COUNTIFS(F$15:F84, F84, D$15:D84, D84) - 1)</f>
        <v>94</v>
      </c>
      <c r="X84" s="352" t="str">
        <v>DIVINE IDRIS</v>
      </c>
      <c r="Y84" s="353">
        <f>SUMIFS('Orders - December 2020'!$Q$2:$Q$2047,'Orders - December 2020'!$L$2:$L$2047,'Worksheet 3'!X84)</f>
        <v>46101</v>
      </c>
      <c r="Z84" s="353">
        <f>SUMIFS('Orders - December 2020'!$Q$2:$Q$2047,'Orders - December 2020'!$L$2:$L$2047,'Worksheet 3'!X84,'Orders - December 2020'!$K$2:$K$2047,'Orders - December 2020'!$K$2)</f>
        <v>46101</v>
      </c>
      <c r="AA84" s="354">
        <f>Y84-Z84</f>
        <v>0</v>
      </c>
      <c r="AB84" s="142"/>
    </row>
    <row r="85" spans="3:28">
      <c r="C85" s="320" t="str">
        <v>Jennifer Stephen</v>
      </c>
      <c r="D85" s="321">
        <v>8</v>
      </c>
      <c r="E85" s="321">
        <v>0</v>
      </c>
      <c r="F85" s="322">
        <f t="shared" si="6"/>
        <v>1</v>
      </c>
      <c r="G85" s="321">
        <v>1</v>
      </c>
      <c r="H85" s="321" cm="1">
        <f t="array" ref="H85">_xlfn.RANK.EQ(F85, F$15:F$118, 0) + SUMPRODUCT((F$15:F$118 = F85) * (D$15:D$118 &gt; D85)) + (COUNTIFS(F$15:F85, F85, D$15:D85, D85) - 1)</f>
        <v>48</v>
      </c>
      <c r="X85" s="352" t="str">
        <v>olabisi Kingsley</v>
      </c>
      <c r="Y85" s="353">
        <f>SUMIFS('Orders - December 2020'!$Q$2:$Q$2047,'Orders - December 2020'!$L$2:$L$2047,'Worksheet 3'!X85)</f>
        <v>183390</v>
      </c>
      <c r="Z85" s="353">
        <f>SUMIFS('Orders - December 2020'!$Q$2:$Q$2047,'Orders - December 2020'!$L$2:$L$2047,'Worksheet 3'!X85,'Orders - December 2020'!$K$2:$K$2047,'Orders - December 2020'!$K$2)</f>
        <v>56040</v>
      </c>
      <c r="AA85" s="354">
        <f>Y85-Z85</f>
        <v>127350</v>
      </c>
      <c r="AB85" s="142"/>
    </row>
    <row r="86" spans="3:28">
      <c r="C86" s="320" t="str">
        <v>Sophia Tanitoluwa</v>
      </c>
      <c r="D86" s="321">
        <v>12</v>
      </c>
      <c r="E86" s="321">
        <v>0</v>
      </c>
      <c r="F86" s="322">
        <f t="shared" si="6"/>
        <v>1</v>
      </c>
      <c r="G86" s="321">
        <v>1</v>
      </c>
      <c r="H86" s="321" cm="1">
        <f t="array" ref="H86">_xlfn.RANK.EQ(F86, F$15:F$118, 0) + SUMPRODUCT((F$15:F$118 = F86) * (D$15:D$118 &gt; D86)) + (COUNTIFS(F$15:F86, F86, D$15:D86, D86) - 1)</f>
        <v>36</v>
      </c>
      <c r="X86" s="352" t="str">
        <v>Mietra Azubuike</v>
      </c>
      <c r="Y86" s="353">
        <f>SUMIFS('Orders - December 2020'!$Q$2:$Q$2047,'Orders - December 2020'!$L$2:$L$2047,'Worksheet 3'!X86)</f>
        <v>99370</v>
      </c>
      <c r="Z86" s="353">
        <f>SUMIFS('Orders - December 2020'!$Q$2:$Q$2047,'Orders - December 2020'!$L$2:$L$2047,'Worksheet 3'!X86,'Orders - December 2020'!$K$2:$K$2047,'Orders - December 2020'!$K$2)</f>
        <v>99370</v>
      </c>
      <c r="AA86" s="354">
        <f>Y86-Z86</f>
        <v>0</v>
      </c>
      <c r="AB86" s="142"/>
    </row>
    <row r="87" spans="3:28">
      <c r="C87" s="320" t="str">
        <v>William Henry</v>
      </c>
      <c r="D87" s="321">
        <v>6</v>
      </c>
      <c r="E87" s="321">
        <v>0</v>
      </c>
      <c r="F87" s="322">
        <f t="shared" si="6"/>
        <v>1</v>
      </c>
      <c r="G87" s="321">
        <v>1</v>
      </c>
      <c r="H87" s="321" cm="1">
        <f t="array" ref="H87">_xlfn.RANK.EQ(F87, F$15:F$118, 0) + SUMPRODUCT((F$15:F$118 = F87) * (D$15:D$118 &gt; D87)) + (COUNTIFS(F$15:F87, F87, D$15:D87, D87) - 1)</f>
        <v>56</v>
      </c>
      <c r="X87" s="352" t="str">
        <v>Gem ABRAHAM</v>
      </c>
      <c r="Y87" s="353">
        <f>SUMIFS('Orders - December 2020'!$Q$2:$Q$2047,'Orders - December 2020'!$L$2:$L$2047,'Worksheet 3'!X87)</f>
        <v>114600</v>
      </c>
      <c r="Z87" s="353">
        <f>SUMIFS('Orders - December 2020'!$Q$2:$Q$2047,'Orders - December 2020'!$L$2:$L$2047,'Worksheet 3'!X87,'Orders - December 2020'!$K$2:$K$2047,'Orders - December 2020'!$K$2)</f>
        <v>114600</v>
      </c>
      <c r="AA87" s="354">
        <f>Y87-Z87</f>
        <v>0</v>
      </c>
      <c r="AB87" s="142"/>
    </row>
    <row r="88" spans="3:28">
      <c r="C88" s="320" t="str">
        <v>Martins Obafemi</v>
      </c>
      <c r="D88" s="321">
        <v>53</v>
      </c>
      <c r="E88" s="321">
        <v>7</v>
      </c>
      <c r="F88" s="322">
        <f t="shared" si="6"/>
        <v>0.8833333333333333</v>
      </c>
      <c r="G88" s="321">
        <v>90</v>
      </c>
      <c r="H88" s="321" cm="1">
        <f t="array" ref="H88">_xlfn.RANK.EQ(F88, F$15:F$118, 0) + SUMPRODUCT((F$15:F$118 = F88) * (D$15:D$118 &gt; D88)) + (COUNTIFS(F$15:F88, F88, D$15:D88, D88) - 1)</f>
        <v>90</v>
      </c>
      <c r="X88" s="352" t="str">
        <v>Ada Misan</v>
      </c>
      <c r="Y88" s="353">
        <f>SUMIFS('Orders - December 2020'!$Q$2:$Q$2047,'Orders - December 2020'!$L$2:$L$2047,'Worksheet 3'!X88)</f>
        <v>70200</v>
      </c>
      <c r="Z88" s="353">
        <f>SUMIFS('Orders - December 2020'!$Q$2:$Q$2047,'Orders - December 2020'!$L$2:$L$2047,'Worksheet 3'!X88,'Orders - December 2020'!$K$2:$K$2047,'Orders - December 2020'!$K$2)</f>
        <v>70200</v>
      </c>
      <c r="AA88" s="354">
        <f>Y88-Z88</f>
        <v>0</v>
      </c>
      <c r="AB88" s="142"/>
    </row>
    <row r="89" spans="3:28">
      <c r="C89" s="320" t="str">
        <v>Olive Joy</v>
      </c>
      <c r="D89" s="321">
        <v>7</v>
      </c>
      <c r="E89" s="321">
        <v>0</v>
      </c>
      <c r="F89" s="322">
        <f t="shared" si="6"/>
        <v>1</v>
      </c>
      <c r="G89" s="321">
        <v>1</v>
      </c>
      <c r="H89" s="321" cm="1">
        <f t="array" ref="H89">_xlfn.RANK.EQ(F89, F$15:F$118, 0) + SUMPRODUCT((F$15:F$118 = F89) * (D$15:D$118 &gt; D89)) + (COUNTIFS(F$15:F89, F89, D$15:D89, D89) - 1)</f>
        <v>52</v>
      </c>
      <c r="X89" s="352" t="str">
        <v>Vika moussa</v>
      </c>
      <c r="Y89" s="353">
        <f>SUMIFS('Orders - December 2020'!$Q$2:$Q$2047,'Orders - December 2020'!$L$2:$L$2047,'Worksheet 3'!X89)</f>
        <v>10801</v>
      </c>
      <c r="Z89" s="353">
        <f>SUMIFS('Orders - December 2020'!$Q$2:$Q$2047,'Orders - December 2020'!$L$2:$L$2047,'Worksheet 3'!X89,'Orders - December 2020'!$K$2:$K$2047,'Orders - December 2020'!$K$2)</f>
        <v>10801</v>
      </c>
      <c r="AA89" s="354">
        <f>Y89-Z89</f>
        <v>0</v>
      </c>
      <c r="AB89" s="142"/>
    </row>
    <row r="90" spans="3:28">
      <c r="C90" s="320" t="str">
        <v>Bethel Rasak Faruk</v>
      </c>
      <c r="D90" s="321">
        <v>4</v>
      </c>
      <c r="E90" s="321">
        <v>0</v>
      </c>
      <c r="F90" s="322">
        <f t="shared" si="6"/>
        <v>1</v>
      </c>
      <c r="G90" s="321">
        <v>1</v>
      </c>
      <c r="H90" s="321" cm="1">
        <f t="array" ref="H90">_xlfn.RANK.EQ(F90, F$15:F$118, 0) + SUMPRODUCT((F$15:F$118 = F90) * (D$15:D$118 &gt; D90)) + (COUNTIFS(F$15:F90, F90, D$15:D90, D90) - 1)</f>
        <v>65</v>
      </c>
      <c r="X90" s="352" t="str">
        <v>Anu Daniel</v>
      </c>
      <c r="Y90" s="353">
        <f>SUMIFS('Orders - December 2020'!$Q$2:$Q$2047,'Orders - December 2020'!$L$2:$L$2047,'Worksheet 3'!X90)</f>
        <v>46851</v>
      </c>
      <c r="Z90" s="353">
        <f>SUMIFS('Orders - December 2020'!$Q$2:$Q$2047,'Orders - December 2020'!$L$2:$L$2047,'Worksheet 3'!X90,'Orders - December 2020'!$K$2:$K$2047,'Orders - December 2020'!$K$2)</f>
        <v>46851</v>
      </c>
      <c r="AA90" s="354">
        <f>Y90-Z90</f>
        <v>0</v>
      </c>
      <c r="AB90" s="142"/>
    </row>
    <row r="91" spans="3:28">
      <c r="C91" s="320" t="str">
        <v>Oluchi Monday</v>
      </c>
      <c r="D91" s="321">
        <v>10</v>
      </c>
      <c r="E91" s="321">
        <v>0</v>
      </c>
      <c r="F91" s="322">
        <f t="shared" si="6"/>
        <v>1</v>
      </c>
      <c r="G91" s="321">
        <v>1</v>
      </c>
      <c r="H91" s="321" cm="1">
        <f t="array" ref="H91">_xlfn.RANK.EQ(F91, F$15:F$118, 0) + SUMPRODUCT((F$15:F$118 = F91) * (D$15:D$118 &gt; D91)) + (COUNTIFS(F$15:F91, F91, D$15:D91, D91) - 1)</f>
        <v>42</v>
      </c>
      <c r="X91" s="352" t="str">
        <v>Marie Francis</v>
      </c>
      <c r="Y91" s="353">
        <f>SUMIFS('Orders - December 2020'!$Q$2:$Q$2047,'Orders - December 2020'!$L$2:$L$2047,'Worksheet 3'!X91)</f>
        <v>208601</v>
      </c>
      <c r="Z91" s="353">
        <f>SUMIFS('Orders - December 2020'!$Q$2:$Q$2047,'Orders - December 2020'!$L$2:$L$2047,'Worksheet 3'!X91,'Orders - December 2020'!$K$2:$K$2047,'Orders - December 2020'!$K$2)</f>
        <v>208601</v>
      </c>
      <c r="AA91" s="354">
        <f>Y91-Z91</f>
        <v>0</v>
      </c>
      <c r="AB91" s="142"/>
    </row>
    <row r="92" spans="3:28">
      <c r="C92" s="320" t="str">
        <v>Pollyanna Solomon</v>
      </c>
      <c r="D92" s="321">
        <v>24</v>
      </c>
      <c r="E92" s="321">
        <v>0</v>
      </c>
      <c r="F92" s="322">
        <f t="shared" si="6"/>
        <v>1</v>
      </c>
      <c r="G92" s="321">
        <v>1</v>
      </c>
      <c r="H92" s="321" cm="1">
        <f t="array" ref="H92">_xlfn.RANK.EQ(F92, F$15:F$118, 0) + SUMPRODUCT((F$15:F$118 = F92) * (D$15:D$118 &gt; D92)) + (COUNTIFS(F$15:F92, F92, D$15:D92, D92) - 1)</f>
        <v>15</v>
      </c>
      <c r="X92" s="352" t="str">
        <v>Tomilola Ilerioluwa</v>
      </c>
      <c r="Y92" s="353">
        <f>SUMIFS('Orders - December 2020'!$Q$2:$Q$2047,'Orders - December 2020'!$L$2:$L$2047,'Worksheet 3'!X92)</f>
        <v>30450</v>
      </c>
      <c r="Z92" s="353">
        <f>SUMIFS('Orders - December 2020'!$Q$2:$Q$2047,'Orders - December 2020'!$L$2:$L$2047,'Worksheet 3'!X92,'Orders - December 2020'!$K$2:$K$2047,'Orders - December 2020'!$K$2)</f>
        <v>30450</v>
      </c>
      <c r="AA92" s="354">
        <f>Y92-Z92</f>
        <v>0</v>
      </c>
      <c r="AB92" s="142"/>
    </row>
    <row r="93" spans="3:28">
      <c r="C93" s="320" t="str">
        <v>Fidelia Martins</v>
      </c>
      <c r="D93" s="321">
        <v>2</v>
      </c>
      <c r="E93" s="321">
        <v>0</v>
      </c>
      <c r="F93" s="322">
        <f t="shared" si="6"/>
        <v>1</v>
      </c>
      <c r="G93" s="321">
        <v>1</v>
      </c>
      <c r="H93" s="321" cm="1">
        <f t="array" ref="H93">_xlfn.RANK.EQ(F93, F$15:F$118, 0) + SUMPRODUCT((F$15:F$118 = F93) * (D$15:D$118 &gt; D93)) + (COUNTIFS(F$15:F93, F93, D$15:D93, D93) - 1)</f>
        <v>71</v>
      </c>
      <c r="X93" s="352" t="str">
        <v>Lillie Dean</v>
      </c>
      <c r="Y93" s="353">
        <f>SUMIFS('Orders - December 2020'!$Q$2:$Q$2047,'Orders - December 2020'!$L$2:$L$2047,'Worksheet 3'!X93)</f>
        <v>71000</v>
      </c>
      <c r="Z93" s="353">
        <f>SUMIFS('Orders - December 2020'!$Q$2:$Q$2047,'Orders - December 2020'!$L$2:$L$2047,'Worksheet 3'!X93,'Orders - December 2020'!$K$2:$K$2047,'Orders - December 2020'!$K$2)</f>
        <v>71000</v>
      </c>
      <c r="AA93" s="354">
        <f>Y93-Z93</f>
        <v>0</v>
      </c>
      <c r="AB93" s="142"/>
    </row>
    <row r="94" spans="3:28">
      <c r="C94" s="320" t="str">
        <v>Divine Idris</v>
      </c>
      <c r="D94" s="321">
        <v>5</v>
      </c>
      <c r="E94" s="321">
        <v>0</v>
      </c>
      <c r="F94" s="322">
        <f t="shared" si="6"/>
        <v>1</v>
      </c>
      <c r="G94" s="321">
        <v>1</v>
      </c>
      <c r="H94" s="321" cm="1">
        <f t="array" ref="H94">_xlfn.RANK.EQ(F94, F$15:F$118, 0) + SUMPRODUCT((F$15:F$118 = F94) * (D$15:D$118 &gt; D94)) + (COUNTIFS(F$15:F94, F94, D$15:D94, D94) - 1)</f>
        <v>62</v>
      </c>
      <c r="X94" s="352" t="str">
        <v>Rachael Israel</v>
      </c>
      <c r="Y94" s="353">
        <f>SUMIFS('Orders - December 2020'!$Q$2:$Q$2047,'Orders - December 2020'!$L$2:$L$2047,'Worksheet 3'!X94)</f>
        <v>116361</v>
      </c>
      <c r="Z94" s="353">
        <f>SUMIFS('Orders - December 2020'!$Q$2:$Q$2047,'Orders - December 2020'!$L$2:$L$2047,'Worksheet 3'!X94,'Orders - December 2020'!$K$2:$K$2047,'Orders - December 2020'!$K$2)</f>
        <v>116361</v>
      </c>
      <c r="AA94" s="354">
        <f>Y94-Z94</f>
        <v>0</v>
      </c>
      <c r="AB94" s="142"/>
    </row>
    <row r="95" spans="3:28">
      <c r="C95" s="320" t="str">
        <v>Olabisi Kingsley</v>
      </c>
      <c r="D95" s="321">
        <v>5</v>
      </c>
      <c r="E95" s="321">
        <v>4</v>
      </c>
      <c r="F95" s="322">
        <f t="shared" si="6"/>
        <v>0.55555555555555558</v>
      </c>
      <c r="G95" s="321">
        <v>100</v>
      </c>
      <c r="H95" s="321" cm="1">
        <f t="array" ref="H95">_xlfn.RANK.EQ(F95, F$15:F$118, 0) + SUMPRODUCT((F$15:F$118 = F95) * (D$15:D$118 &gt; D95)) + (COUNTIFS(F$15:F95, F95, D$15:D95, D95) - 1)</f>
        <v>100</v>
      </c>
      <c r="X95" s="352" t="str">
        <v>Sonia emmanuel Henry jack</v>
      </c>
      <c r="Y95" s="353">
        <f>SUMIFS('Orders - December 2020'!$Q$2:$Q$2047,'Orders - December 2020'!$L$2:$L$2047,'Worksheet 3'!X95)</f>
        <v>172500</v>
      </c>
      <c r="Z95" s="353">
        <f>SUMIFS('Orders - December 2020'!$Q$2:$Q$2047,'Orders - December 2020'!$L$2:$L$2047,'Worksheet 3'!X95,'Orders - December 2020'!$K$2:$K$2047,'Orders - December 2020'!$K$2)</f>
        <v>172500</v>
      </c>
      <c r="AA95" s="354">
        <f>Y95-Z95</f>
        <v>0</v>
      </c>
      <c r="AB95" s="142"/>
    </row>
    <row r="96" spans="3:28">
      <c r="C96" s="320" t="str">
        <v>Mietra Azubuike</v>
      </c>
      <c r="D96" s="321">
        <v>6</v>
      </c>
      <c r="E96" s="321">
        <v>0</v>
      </c>
      <c r="F96" s="322">
        <f t="shared" si="6"/>
        <v>1</v>
      </c>
      <c r="G96" s="321">
        <v>1</v>
      </c>
      <c r="H96" s="321" cm="1">
        <f t="array" ref="H96">_xlfn.RANK.EQ(F96, F$15:F$118, 0) + SUMPRODUCT((F$15:F$118 = F96) * (D$15:D$118 &gt; D96)) + (COUNTIFS(F$15:F96, F96, D$15:D96, D96) - 1)</f>
        <v>57</v>
      </c>
      <c r="X96" s="352" t="str">
        <v>prudent denny</v>
      </c>
      <c r="Y96" s="353">
        <f>SUMIFS('Orders - December 2020'!$Q$2:$Q$2047,'Orders - December 2020'!$L$2:$L$2047,'Worksheet 3'!X96)</f>
        <v>38520</v>
      </c>
      <c r="Z96" s="353">
        <f>SUMIFS('Orders - December 2020'!$Q$2:$Q$2047,'Orders - December 2020'!$L$2:$L$2047,'Worksheet 3'!X96,'Orders - December 2020'!$K$2:$K$2047,'Orders - December 2020'!$K$2)</f>
        <v>38520</v>
      </c>
      <c r="AA96" s="354">
        <f>Y96-Z96</f>
        <v>0</v>
      </c>
      <c r="AB96" s="142"/>
    </row>
    <row r="97" spans="3:28">
      <c r="C97" s="320" t="str">
        <v>Gem Abraham</v>
      </c>
      <c r="D97" s="321">
        <v>2</v>
      </c>
      <c r="E97" s="321">
        <v>0</v>
      </c>
      <c r="F97" s="322">
        <f t="shared" si="6"/>
        <v>1</v>
      </c>
      <c r="G97" s="321">
        <v>1</v>
      </c>
      <c r="H97" s="321" cm="1">
        <f t="array" ref="H97">_xlfn.RANK.EQ(F97, F$15:F$118, 0) + SUMPRODUCT((F$15:F$118 = F97) * (D$15:D$118 &gt; D97)) + (COUNTIFS(F$15:F97, F97, D$15:D97, D97) - 1)</f>
        <v>72</v>
      </c>
      <c r="X97" s="352" t="str">
        <v>kiara Oluwabukola</v>
      </c>
      <c r="Y97" s="353">
        <f>SUMIFS('Orders - December 2020'!$Q$2:$Q$2047,'Orders - December 2020'!$L$2:$L$2047,'Worksheet 3'!X97)</f>
        <v>102390</v>
      </c>
      <c r="Z97" s="353">
        <f>SUMIFS('Orders - December 2020'!$Q$2:$Q$2047,'Orders - December 2020'!$L$2:$L$2047,'Worksheet 3'!X97,'Orders - December 2020'!$K$2:$K$2047,'Orders - December 2020'!$K$2)</f>
        <v>102390</v>
      </c>
      <c r="AA97" s="354">
        <f>Y97-Z97</f>
        <v>0</v>
      </c>
      <c r="AB97" s="142"/>
    </row>
    <row r="98" spans="3:28">
      <c r="C98" s="320" t="str">
        <v>Ada Misan</v>
      </c>
      <c r="D98" s="321">
        <v>6</v>
      </c>
      <c r="E98" s="321">
        <v>0</v>
      </c>
      <c r="F98" s="322">
        <f t="shared" si="6"/>
        <v>1</v>
      </c>
      <c r="G98" s="321">
        <v>1</v>
      </c>
      <c r="H98" s="321" cm="1">
        <f t="array" ref="H98">_xlfn.RANK.EQ(F98, F$15:F$118, 0) + SUMPRODUCT((F$15:F$118 = F98) * (D$15:D$118 &gt; D98)) + (COUNTIFS(F$15:F98, F98, D$15:D98, D98) - 1)</f>
        <v>58</v>
      </c>
      <c r="X98" s="352" t="str">
        <v>Emmanuel Deborah chimee</v>
      </c>
      <c r="Y98" s="353">
        <f>SUMIFS('Orders - December 2020'!$Q$2:$Q$2047,'Orders - December 2020'!$L$2:$L$2047,'Worksheet 3'!X98)</f>
        <v>96930</v>
      </c>
      <c r="Z98" s="353">
        <f>SUMIFS('Orders - December 2020'!$Q$2:$Q$2047,'Orders - December 2020'!$L$2:$L$2047,'Worksheet 3'!X98,'Orders - December 2020'!$K$2:$K$2047,'Orders - December 2020'!$K$2)</f>
        <v>96930</v>
      </c>
      <c r="AA98" s="354">
        <f>Y98-Z98</f>
        <v>0</v>
      </c>
      <c r="AB98" s="142"/>
    </row>
    <row r="99" spans="3:28">
      <c r="C99" s="320" t="str">
        <v>Vika Moussa</v>
      </c>
      <c r="D99" s="321">
        <v>6</v>
      </c>
      <c r="E99" s="321">
        <v>0</v>
      </c>
      <c r="F99" s="322">
        <f t="shared" si="6"/>
        <v>1</v>
      </c>
      <c r="G99" s="321">
        <v>1</v>
      </c>
      <c r="H99" s="321" cm="1">
        <f t="array" ref="H99">_xlfn.RANK.EQ(F99, F$15:F$118, 0) + SUMPRODUCT((F$15:F$118 = F99) * (D$15:D$118 &gt; D99)) + (COUNTIFS(F$15:F99, F99, D$15:D99, D99) - 1)</f>
        <v>59</v>
      </c>
      <c r="X99" s="352" t="str">
        <v>Justina Mavis</v>
      </c>
      <c r="Y99" s="353">
        <f>SUMIFS('Orders - December 2020'!$Q$2:$Q$2047,'Orders - December 2020'!$L$2:$L$2047,'Worksheet 3'!X99)</f>
        <v>31900</v>
      </c>
      <c r="Z99" s="353">
        <f>SUMIFS('Orders - December 2020'!$Q$2:$Q$2047,'Orders - December 2020'!$L$2:$L$2047,'Worksheet 3'!X99,'Orders - December 2020'!$K$2:$K$2047,'Orders - December 2020'!$K$2)</f>
        <v>31900</v>
      </c>
      <c r="AA99" s="354">
        <f>Y99-Z99</f>
        <v>0</v>
      </c>
      <c r="AB99" s="142"/>
    </row>
    <row r="100" spans="3:28">
      <c r="C100" s="320" t="str">
        <v>Anu Daniel</v>
      </c>
      <c r="D100" s="321">
        <v>5</v>
      </c>
      <c r="E100" s="321">
        <v>0</v>
      </c>
      <c r="F100" s="322">
        <f t="shared" si="6"/>
        <v>1</v>
      </c>
      <c r="G100" s="321">
        <v>1</v>
      </c>
      <c r="H100" s="321" cm="1">
        <f t="array" ref="H100">_xlfn.RANK.EQ(F100, F$15:F$118, 0) + SUMPRODUCT((F$15:F$118 = F100) * (D$15:D$118 &gt; D100)) + (COUNTIFS(F$15:F100, F100, D$15:D100, D100) - 1)</f>
        <v>63</v>
      </c>
      <c r="X100" s="352" t="str">
        <v>Mariam Sheun</v>
      </c>
      <c r="Y100" s="353">
        <f>SUMIFS('Orders - December 2020'!$Q$2:$Q$2047,'Orders - December 2020'!$L$2:$L$2047,'Worksheet 3'!X100)</f>
        <v>657900</v>
      </c>
      <c r="Z100" s="353">
        <f>SUMIFS('Orders - December 2020'!$Q$2:$Q$2047,'Orders - December 2020'!$L$2:$L$2047,'Worksheet 3'!X100,'Orders - December 2020'!$K$2:$K$2047,'Orders - December 2020'!$K$2)</f>
        <v>657900</v>
      </c>
      <c r="AA100" s="354">
        <f>Y100-Z100</f>
        <v>0</v>
      </c>
      <c r="AB100" s="142"/>
    </row>
    <row r="101" spans="3:28">
      <c r="C101" s="320" t="str">
        <v>Marie Francis</v>
      </c>
      <c r="D101" s="321">
        <v>7</v>
      </c>
      <c r="E101" s="321">
        <v>0</v>
      </c>
      <c r="F101" s="322">
        <f t="shared" si="6"/>
        <v>1</v>
      </c>
      <c r="G101" s="321">
        <v>1</v>
      </c>
      <c r="H101" s="321" cm="1">
        <f t="array" ref="H101">_xlfn.RANK.EQ(F101, F$15:F$118, 0) + SUMPRODUCT((F$15:F$118 = F101) * (D$15:D$118 &gt; D101)) + (COUNTIFS(F$15:F101, F101, D$15:D101, D101) - 1)</f>
        <v>53</v>
      </c>
      <c r="X101" s="352" t="str">
        <v>ChuChu kizito</v>
      </c>
      <c r="Y101" s="353">
        <f>SUMIFS('Orders - December 2020'!$Q$2:$Q$2047,'Orders - December 2020'!$L$2:$L$2047,'Worksheet 3'!X101)</f>
        <v>74285</v>
      </c>
      <c r="Z101" s="353">
        <f>SUMIFS('Orders - December 2020'!$Q$2:$Q$2047,'Orders - December 2020'!$L$2:$L$2047,'Worksheet 3'!X101,'Orders - December 2020'!$K$2:$K$2047,'Orders - December 2020'!$K$2)</f>
        <v>74285</v>
      </c>
      <c r="AA101" s="354">
        <f>Y101-Z101</f>
        <v>0</v>
      </c>
      <c r="AB101" s="142"/>
    </row>
    <row r="102" spans="3:28">
      <c r="C102" s="320" t="str">
        <v>Tomilola Ilerioluwa</v>
      </c>
      <c r="D102" s="321">
        <v>3</v>
      </c>
      <c r="E102" s="321">
        <v>0</v>
      </c>
      <c r="F102" s="322">
        <f t="shared" si="6"/>
        <v>1</v>
      </c>
      <c r="G102" s="321">
        <v>1</v>
      </c>
      <c r="H102" s="321" cm="1">
        <f t="array" ref="H102">_xlfn.RANK.EQ(F102, F$15:F$118, 0) + SUMPRODUCT((F$15:F$118 = F102) * (D$15:D$118 &gt; D102)) + (COUNTIFS(F$15:F102, F102, D$15:D102, D102) - 1)</f>
        <v>70</v>
      </c>
      <c r="X102" s="352" t="str">
        <v>Joy David</v>
      </c>
      <c r="Y102" s="353">
        <f>SUMIFS('Orders - December 2020'!$Q$2:$Q$2047,'Orders - December 2020'!$L$2:$L$2047,'Worksheet 3'!X102)</f>
        <v>40411</v>
      </c>
      <c r="Z102" s="353">
        <f>SUMIFS('Orders - December 2020'!$Q$2:$Q$2047,'Orders - December 2020'!$L$2:$L$2047,'Worksheet 3'!X102,'Orders - December 2020'!$K$2:$K$2047,'Orders - December 2020'!$K$2)</f>
        <v>40411</v>
      </c>
      <c r="AA102" s="354">
        <f>Y102-Z102</f>
        <v>0</v>
      </c>
      <c r="AB102" s="142"/>
    </row>
    <row r="103" spans="3:28">
      <c r="C103" s="320" t="str">
        <v>Lillie Dean</v>
      </c>
      <c r="D103" s="321">
        <v>2</v>
      </c>
      <c r="E103" s="321">
        <v>0</v>
      </c>
      <c r="F103" s="322">
        <f t="shared" si="6"/>
        <v>1</v>
      </c>
      <c r="G103" s="321">
        <v>1</v>
      </c>
      <c r="H103" s="321" cm="1">
        <f t="array" ref="H103">_xlfn.RANK.EQ(F103, F$15:F$118, 0) + SUMPRODUCT((F$15:F$118 = F103) * (D$15:D$118 &gt; D103)) + (COUNTIFS(F$15:F103, F103, D$15:D103, D103) - 1)</f>
        <v>73</v>
      </c>
      <c r="X103" s="352" t="str">
        <v>osas Spiff</v>
      </c>
      <c r="Y103" s="353">
        <f>SUMIFS('Orders - December 2020'!$Q$2:$Q$2047,'Orders - December 2020'!$L$2:$L$2047,'Worksheet 3'!X103)</f>
        <v>17700</v>
      </c>
      <c r="Z103" s="353">
        <f>SUMIFS('Orders - December 2020'!$Q$2:$Q$2047,'Orders - December 2020'!$L$2:$L$2047,'Worksheet 3'!X103,'Orders - December 2020'!$K$2:$K$2047,'Orders - December 2020'!$K$2)</f>
        <v>17700</v>
      </c>
      <c r="AA103" s="354">
        <f>Y103-Z103</f>
        <v>0</v>
      </c>
      <c r="AB103" s="142"/>
    </row>
    <row r="104" spans="3:28">
      <c r="C104" s="320" t="str">
        <v>Rachael Israel</v>
      </c>
      <c r="D104" s="321">
        <v>8</v>
      </c>
      <c r="E104" s="321">
        <v>0</v>
      </c>
      <c r="F104" s="322">
        <f t="shared" si="6"/>
        <v>1</v>
      </c>
      <c r="G104" s="321">
        <v>1</v>
      </c>
      <c r="H104" s="321" cm="1">
        <f t="array" ref="H104">_xlfn.RANK.EQ(F104, F$15:F$118, 0) + SUMPRODUCT((F$15:F$118 = F104) * (D$15:D$118 &gt; D104)) + (COUNTIFS(F$15:F104, F104, D$15:D104, D104) - 1)</f>
        <v>49</v>
      </c>
      <c r="X104" s="352" t="str">
        <v>Molly Muhammad</v>
      </c>
      <c r="Y104" s="353">
        <f>SUMIFS('Orders - December 2020'!$Q$2:$Q$2047,'Orders - December 2020'!$L$2:$L$2047,'Worksheet 3'!X104)</f>
        <v>500420</v>
      </c>
      <c r="Z104" s="353">
        <f>SUMIFS('Orders - December 2020'!$Q$2:$Q$2047,'Orders - December 2020'!$L$2:$L$2047,'Worksheet 3'!X104,'Orders - December 2020'!$K$2:$K$2047,'Orders - December 2020'!$K$2)</f>
        <v>500420</v>
      </c>
      <c r="AA104" s="354">
        <f>Y104-Z104</f>
        <v>0</v>
      </c>
      <c r="AB104" s="142"/>
    </row>
    <row r="105" spans="3:28">
      <c r="C105" s="320" t="str">
        <v>Sonia Emmanuel Henry Jack</v>
      </c>
      <c r="D105" s="321">
        <v>2</v>
      </c>
      <c r="E105" s="321">
        <v>0</v>
      </c>
      <c r="F105" s="322">
        <f t="shared" si="6"/>
        <v>1</v>
      </c>
      <c r="G105" s="321">
        <v>1</v>
      </c>
      <c r="H105" s="321" cm="1">
        <f t="array" ref="H105">_xlfn.RANK.EQ(F105, F$15:F$118, 0) + SUMPRODUCT((F$15:F$118 = F105) * (D$15:D$118 &gt; D105)) + (COUNTIFS(F$15:F105, F105, D$15:D105, D105) - 1)</f>
        <v>74</v>
      </c>
      <c r="X105" s="352" t="str">
        <v>jannybliss Daniel Scott</v>
      </c>
      <c r="Y105" s="353">
        <f>SUMIFS('Orders - December 2020'!$Q$2:$Q$2047,'Orders - December 2020'!$L$2:$L$2047,'Worksheet 3'!X105)</f>
        <v>126100</v>
      </c>
      <c r="Z105" s="353">
        <f>SUMIFS('Orders - December 2020'!$Q$2:$Q$2047,'Orders - December 2020'!$L$2:$L$2047,'Worksheet 3'!X105,'Orders - December 2020'!$K$2:$K$2047,'Orders - December 2020'!$K$2)</f>
        <v>126100</v>
      </c>
      <c r="AA105" s="354">
        <f>Y105-Z105</f>
        <v>0</v>
      </c>
      <c r="AB105" s="142"/>
    </row>
    <row r="106" spans="3:28">
      <c r="C106" s="320" t="str">
        <v>Prudent Denny</v>
      </c>
      <c r="D106" s="321">
        <v>13</v>
      </c>
      <c r="E106" s="321">
        <v>0</v>
      </c>
      <c r="F106" s="322">
        <f t="shared" si="6"/>
        <v>1</v>
      </c>
      <c r="G106" s="321">
        <v>1</v>
      </c>
      <c r="H106" s="321" cm="1">
        <f t="array" ref="H106">_xlfn.RANK.EQ(F106, F$15:F$118, 0) + SUMPRODUCT((F$15:F$118 = F106) * (D$15:D$118 &gt; D106)) + (COUNTIFS(F$15:F106, F106, D$15:D106, D106) - 1)</f>
        <v>34</v>
      </c>
      <c r="X106" s="352" t="str">
        <v>bello Promise</v>
      </c>
      <c r="Y106" s="353">
        <f>SUMIFS('Orders - December 2020'!$Q$2:$Q$2047,'Orders - December 2020'!$L$2:$L$2047,'Worksheet 3'!X106)</f>
        <v>21607.5</v>
      </c>
      <c r="Z106" s="353">
        <f>SUMIFS('Orders - December 2020'!$Q$2:$Q$2047,'Orders - December 2020'!$L$2:$L$2047,'Worksheet 3'!X106,'Orders - December 2020'!$K$2:$K$2047,'Orders - December 2020'!$K$2)</f>
        <v>21607.5</v>
      </c>
      <c r="AA106" s="354">
        <f>Y106-Z106</f>
        <v>0</v>
      </c>
      <c r="AB106" s="142"/>
    </row>
    <row r="107" spans="3:28">
      <c r="C107" s="320" t="str">
        <v>Kiara Oluwabukola</v>
      </c>
      <c r="D107" s="321">
        <v>16</v>
      </c>
      <c r="E107" s="321">
        <v>0</v>
      </c>
      <c r="F107" s="322">
        <f t="shared" si="6"/>
        <v>1</v>
      </c>
      <c r="G107" s="321">
        <v>1</v>
      </c>
      <c r="H107" s="321" cm="1">
        <f t="array" ref="H107">_xlfn.RANK.EQ(F107, F$15:F$118, 0) + SUMPRODUCT((F$15:F$118 = F107) * (D$15:D$118 &gt; D107)) + (COUNTIFS(F$15:F107, F107, D$15:D107, D107) - 1)</f>
        <v>29</v>
      </c>
      <c r="X107" s="352" t="str">
        <v>precious samuel</v>
      </c>
      <c r="Y107" s="353">
        <f>SUMIFS('Orders - December 2020'!$Q$2:$Q$2047,'Orders - December 2020'!$L$2:$L$2047,'Worksheet 3'!X107)</f>
        <v>6600</v>
      </c>
      <c r="Z107" s="353">
        <f>SUMIFS('Orders - December 2020'!$Q$2:$Q$2047,'Orders - December 2020'!$L$2:$L$2047,'Worksheet 3'!X107,'Orders - December 2020'!$K$2:$K$2047,'Orders - December 2020'!$K$2)</f>
        <v>6600</v>
      </c>
      <c r="AA107" s="354">
        <f>Y107-Z107</f>
        <v>0</v>
      </c>
      <c r="AB107" s="142"/>
    </row>
    <row r="108" spans="3:28">
      <c r="C108" s="320" t="str">
        <v>Emmanuel Deborah Chimee</v>
      </c>
      <c r="D108" s="321">
        <v>11</v>
      </c>
      <c r="E108" s="321">
        <v>0</v>
      </c>
      <c r="F108" s="322">
        <f t="shared" si="6"/>
        <v>1</v>
      </c>
      <c r="G108" s="321">
        <v>1</v>
      </c>
      <c r="H108" s="321" cm="1">
        <f t="array" ref="H108">_xlfn.RANK.EQ(F108, F$15:F$118, 0) + SUMPRODUCT((F$15:F$118 = F108) * (D$15:D$118 &gt; D108)) + (COUNTIFS(F$15:F108, F108, D$15:D108, D108) - 1)</f>
        <v>39</v>
      </c>
      <c r="X108" s="352" t="str">
        <v>Victoria Sam</v>
      </c>
      <c r="Y108" s="353">
        <f>SUMIFS('Orders - December 2020'!$Q$2:$Q$2047,'Orders - December 2020'!$L$2:$L$2047,'Worksheet 3'!X108)</f>
        <v>5100</v>
      </c>
      <c r="Z108" s="353">
        <f>SUMIFS('Orders - December 2020'!$Q$2:$Q$2047,'Orders - December 2020'!$L$2:$L$2047,'Worksheet 3'!X108,'Orders - December 2020'!$K$2:$K$2047,'Orders - December 2020'!$K$2)</f>
        <v>5100</v>
      </c>
      <c r="AA108" s="354">
        <f>Y108-Z108</f>
        <v>0</v>
      </c>
      <c r="AB108" s="142"/>
    </row>
    <row r="109" spans="3:28">
      <c r="C109" s="320" t="str">
        <v>Justina Mavis</v>
      </c>
      <c r="D109" s="321">
        <v>4</v>
      </c>
      <c r="E109" s="321">
        <v>0</v>
      </c>
      <c r="F109" s="322">
        <f t="shared" si="6"/>
        <v>1</v>
      </c>
      <c r="G109" s="321">
        <v>1</v>
      </c>
      <c r="H109" s="321" cm="1">
        <f t="array" ref="H109">_xlfn.RANK.EQ(F109, F$15:F$118, 0) + SUMPRODUCT((F$15:F$118 = F109) * (D$15:D$118 &gt; D109)) + (COUNTIFS(F$15:F109, F109, D$15:D109, D109) - 1)</f>
        <v>66</v>
      </c>
    </row>
    <row r="110" spans="3:28">
      <c r="C110" s="320" t="str">
        <v>Mariam Sheun</v>
      </c>
      <c r="D110" s="321">
        <v>10</v>
      </c>
      <c r="E110" s="321">
        <v>0</v>
      </c>
      <c r="F110" s="322">
        <f t="shared" si="6"/>
        <v>1</v>
      </c>
      <c r="G110" s="321">
        <v>1</v>
      </c>
      <c r="H110" s="321" cm="1">
        <f t="array" ref="H110">_xlfn.RANK.EQ(F110, F$15:F$118, 0) + SUMPRODUCT((F$15:F$118 = F110) * (D$15:D$118 &gt; D110)) + (COUNTIFS(F$15:F110, F110, D$15:D110, D110) - 1)</f>
        <v>43</v>
      </c>
      <c r="Y110" s="92"/>
      <c r="Z110" s="92"/>
      <c r="AA110" s="169">
        <f ca="1">SUM(AA5:AA110)</f>
        <v>1664594.5</v>
      </c>
    </row>
    <row r="111" spans="3:28">
      <c r="C111" s="320" t="str">
        <v>Chuchu Kizito</v>
      </c>
      <c r="D111" s="321">
        <v>6</v>
      </c>
      <c r="E111" s="321">
        <v>0</v>
      </c>
      <c r="F111" s="322">
        <f t="shared" si="6"/>
        <v>1</v>
      </c>
      <c r="G111" s="321">
        <v>1</v>
      </c>
      <c r="H111" s="321" cm="1">
        <f t="array" ref="H111">_xlfn.RANK.EQ(F111, F$15:F$118, 0) + SUMPRODUCT((F$15:F$118 = F111) * (D$15:D$118 &gt; D111)) + (COUNTIFS(F$15:F111, F111, D$15:D111, D111) - 1)</f>
        <v>60</v>
      </c>
    </row>
    <row r="112" spans="3:28">
      <c r="C112" s="320" t="str">
        <v>Joy David</v>
      </c>
      <c r="D112" s="321">
        <v>8</v>
      </c>
      <c r="E112" s="321">
        <v>0</v>
      </c>
      <c r="F112" s="322">
        <f t="shared" si="6"/>
        <v>1</v>
      </c>
      <c r="G112" s="321">
        <v>1</v>
      </c>
      <c r="H112" s="321" cm="1">
        <f t="array" ref="H112">_xlfn.RANK.EQ(F112, F$15:F$118, 0) + SUMPRODUCT((F$15:F$118 = F112) * (D$15:D$118 &gt; D112)) + (COUNTIFS(F$15:F112, F112, D$15:D112, D112) - 1)</f>
        <v>50</v>
      </c>
    </row>
    <row r="113" spans="3:8">
      <c r="C113" s="320" t="str">
        <v>Osas Spiff</v>
      </c>
      <c r="D113" s="321">
        <v>2</v>
      </c>
      <c r="E113" s="321">
        <v>0</v>
      </c>
      <c r="F113" s="322">
        <f t="shared" si="6"/>
        <v>1</v>
      </c>
      <c r="G113" s="321">
        <v>1</v>
      </c>
      <c r="H113" s="321" cm="1">
        <f t="array" ref="H113">_xlfn.RANK.EQ(F113, F$15:F$118, 0) + SUMPRODUCT((F$15:F$118 = F113) * (D$15:D$118 &gt; D113)) + (COUNTIFS(F$15:F113, F113, D$15:D113, D113) - 1)</f>
        <v>75</v>
      </c>
    </row>
    <row r="114" spans="3:8">
      <c r="C114" s="320" t="str">
        <v>Molly Muhammad</v>
      </c>
      <c r="D114" s="321">
        <v>4</v>
      </c>
      <c r="E114" s="321">
        <v>0</v>
      </c>
      <c r="F114" s="322">
        <f t="shared" si="6"/>
        <v>1</v>
      </c>
      <c r="G114" s="321">
        <v>1</v>
      </c>
      <c r="H114" s="321" cm="1">
        <f t="array" ref="H114">_xlfn.RANK.EQ(F114, F$15:F$118, 0) + SUMPRODUCT((F$15:F$118 = F114) * (D$15:D$118 &gt; D114)) + (COUNTIFS(F$15:F114, F114, D$15:D114, D114) - 1)</f>
        <v>67</v>
      </c>
    </row>
    <row r="115" spans="3:8">
      <c r="C115" s="320" t="str">
        <v>Jannybliss Daniel Scott</v>
      </c>
      <c r="D115" s="321">
        <v>7</v>
      </c>
      <c r="E115" s="321">
        <v>0</v>
      </c>
      <c r="F115" s="322">
        <f t="shared" si="6"/>
        <v>1</v>
      </c>
      <c r="G115" s="321">
        <v>1</v>
      </c>
      <c r="H115" s="321" cm="1">
        <f t="array" ref="H115">_xlfn.RANK.EQ(F115, F$15:F$118, 0) + SUMPRODUCT((F$15:F$118 = F115) * (D$15:D$118 &gt; D115)) + (COUNTIFS(F$15:F115, F115, D$15:D115, D115) - 1)</f>
        <v>54</v>
      </c>
    </row>
    <row r="116" spans="3:8">
      <c r="C116" s="320" t="str">
        <v>Bello Promise</v>
      </c>
      <c r="D116" s="321">
        <v>2</v>
      </c>
      <c r="E116" s="321">
        <v>0</v>
      </c>
      <c r="F116" s="322">
        <f t="shared" si="6"/>
        <v>1</v>
      </c>
      <c r="G116" s="321">
        <v>1</v>
      </c>
      <c r="H116" s="321" cm="1">
        <f t="array" ref="H116">_xlfn.RANK.EQ(F116, F$15:F$118, 0) + SUMPRODUCT((F$15:F$118 = F116) * (D$15:D$118 &gt; D116)) + (COUNTIFS(F$15:F116, F116, D$15:D116, D116) - 1)</f>
        <v>76</v>
      </c>
    </row>
    <row r="117" spans="3:8">
      <c r="C117" s="320" t="str">
        <v>Precious Samuel</v>
      </c>
      <c r="D117" s="321">
        <v>1</v>
      </c>
      <c r="E117" s="321">
        <v>0</v>
      </c>
      <c r="F117" s="322">
        <f t="shared" si="6"/>
        <v>1</v>
      </c>
      <c r="G117" s="321">
        <v>1</v>
      </c>
      <c r="H117" s="321" cm="1">
        <f t="array" ref="H117">_xlfn.RANK.EQ(F117, F$15:F$118, 0) + SUMPRODUCT((F$15:F$118 = F117) * (D$15:D$118 &gt; D117)) + (COUNTIFS(F$15:F117, F117, D$15:D117, D117) - 1)</f>
        <v>78</v>
      </c>
    </row>
    <row r="118" spans="3:8">
      <c r="C118" s="320" t="str">
        <v>Victoria Sam</v>
      </c>
      <c r="D118" s="321">
        <v>2</v>
      </c>
      <c r="E118" s="321">
        <v>0</v>
      </c>
      <c r="F118" s="322">
        <f t="shared" si="6"/>
        <v>1</v>
      </c>
      <c r="G118" s="321">
        <v>1</v>
      </c>
      <c r="H118" s="321" cm="1">
        <f t="array" ref="H118">_xlfn.RANK.EQ(F118, F$15:F$118, 0) + SUMPRODUCT((F$15:F$118 = F118) * (D$15:D$118 &gt; D118)) + (COUNTIFS(F$15:F118, F118, D$15:D118, D118) - 1)</f>
        <v>77</v>
      </c>
    </row>
    <row r="119" spans="3:8">
      <c r="F119" s="142"/>
    </row>
  </sheetData>
  <mergeCells count="9">
    <mergeCell ref="C1:H1"/>
    <mergeCell ref="K13:N13"/>
    <mergeCell ref="P2:AE3"/>
    <mergeCell ref="AC4:AE4"/>
    <mergeCell ref="F8:F11"/>
    <mergeCell ref="D12:E12"/>
    <mergeCell ref="C7:F7"/>
    <mergeCell ref="C6:F6"/>
    <mergeCell ref="C2:H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Details</vt:lpstr>
      <vt:lpstr>Dashboard</vt:lpstr>
      <vt:lpstr>Insights</vt:lpstr>
      <vt:lpstr>Orders - December 2020</vt:lpstr>
      <vt:lpstr>Q1</vt:lpstr>
      <vt:lpstr>Worksheet</vt:lpstr>
      <vt:lpstr>Q2</vt:lpstr>
      <vt:lpstr>Worksheet 2</vt:lpstr>
      <vt:lpstr>Q3</vt:lpstr>
      <vt:lpstr>Worksheet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Ayomikun Oke</dc:creator>
  <cp:lastModifiedBy>HP</cp:lastModifiedBy>
  <dcterms:created xsi:type="dcterms:W3CDTF">2023-05-03T21:04:50Z</dcterms:created>
  <dcterms:modified xsi:type="dcterms:W3CDTF">2023-08-13T15:04:45Z</dcterms:modified>
</cp:coreProperties>
</file>